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as Hipp\Documents\HSU\Scheduling\Paper Caro\CPLEX\Projekte\HFS_nowait_PaperCaro\Results\"/>
    </mc:Choice>
  </mc:AlternateContent>
  <xr:revisionPtr revIDLastSave="0" documentId="13_ncr:1_{49A43A3F-5A2B-42A2-875F-F29893DDA0C8}" xr6:coauthVersionLast="36" xr6:coauthVersionMax="36" xr10:uidLastSave="{00000000-0000-0000-0000-000000000000}"/>
  <bookViews>
    <workbookView xWindow="360" yWindow="390" windowWidth="18675" windowHeight="8205" tabRatio="951" activeTab="1" xr2:uid="{00000000-000D-0000-FFFF-FFFF00000000}"/>
  </bookViews>
  <sheets>
    <sheet name="10" sheetId="1" r:id="rId1"/>
    <sheet name="Makespan_10" sheetId="16" r:id="rId2"/>
    <sheet name="Flowtime_10" sheetId="17" r:id="rId3"/>
    <sheet name="DevMakespan_10" sheetId="18" r:id="rId4"/>
    <sheet name="DevFlowtime_10" sheetId="19" r:id="rId5"/>
    <sheet name="AnzahlM_10" sheetId="20" r:id="rId6"/>
    <sheet name="AnzahlF_10" sheetId="21" r:id="rId7"/>
    <sheet name="15" sheetId="4" r:id="rId8"/>
    <sheet name="Makespan_15" sheetId="22" r:id="rId9"/>
    <sheet name="Flowtime_15" sheetId="23" r:id="rId10"/>
    <sheet name="DevMakespan_15" sheetId="24" r:id="rId11"/>
    <sheet name="DevFlowtime_15" sheetId="25" r:id="rId12"/>
    <sheet name="AnzahlM_15" sheetId="26" r:id="rId13"/>
    <sheet name="AnzahlF_15" sheetId="27" r:id="rId14"/>
    <sheet name="20" sheetId="5" r:id="rId15"/>
    <sheet name="Makespan_20" sheetId="28" r:id="rId16"/>
    <sheet name="Flowtime_20" sheetId="29" r:id="rId17"/>
    <sheet name="DevMakespan_20" sheetId="30" r:id="rId18"/>
    <sheet name="DevFlowtime_20" sheetId="31" r:id="rId19"/>
    <sheet name="AnzahlM_20" sheetId="32" r:id="rId20"/>
    <sheet name="AnzahlF_20" sheetId="33" r:id="rId21"/>
    <sheet name="50" sheetId="7" r:id="rId22"/>
    <sheet name="Makespan_50" sheetId="34" r:id="rId23"/>
    <sheet name="Flowtime_50" sheetId="35" r:id="rId24"/>
    <sheet name="DevMakespan_50" sheetId="36" r:id="rId25"/>
    <sheet name="DevFlowtime_50" sheetId="37" r:id="rId26"/>
    <sheet name="AnzahlM_50" sheetId="38" r:id="rId27"/>
    <sheet name="AnzahlF_50" sheetId="39" r:id="rId28"/>
    <sheet name="100" sheetId="10" r:id="rId29"/>
    <sheet name="Makespan_100" sheetId="40" r:id="rId30"/>
    <sheet name="Flowtime_100" sheetId="41" r:id="rId31"/>
    <sheet name="DevMakespan_100" sheetId="42" r:id="rId32"/>
    <sheet name="DevFlowtime_100" sheetId="43" r:id="rId33"/>
    <sheet name="AnzahlM_100" sheetId="44" r:id="rId34"/>
    <sheet name="AnzahlF_100" sheetId="45" r:id="rId35"/>
    <sheet name="150" sheetId="11" r:id="rId36"/>
    <sheet name="Makespan_150" sheetId="46" r:id="rId37"/>
    <sheet name="Flowtime_150" sheetId="47" r:id="rId38"/>
    <sheet name="DevMakespan_150" sheetId="48" r:id="rId39"/>
    <sheet name="DevFlowtime_150" sheetId="49" r:id="rId40"/>
    <sheet name="AnzahlM_150" sheetId="50" r:id="rId41"/>
    <sheet name="AnzahlF_150" sheetId="51" r:id="rId42"/>
    <sheet name="200" sheetId="12" r:id="rId43"/>
    <sheet name="Makespan_200" sheetId="52" r:id="rId44"/>
    <sheet name="Flowtime_200" sheetId="53" r:id="rId45"/>
    <sheet name="DevMakespan_200" sheetId="54" r:id="rId46"/>
    <sheet name="DevFlowtime_200" sheetId="55" r:id="rId47"/>
    <sheet name="AnzahlM_200" sheetId="56" r:id="rId48"/>
    <sheet name="AnzahlF_200" sheetId="57" r:id="rId49"/>
    <sheet name="Gesamt Ansatz1" sheetId="64" r:id="rId50"/>
    <sheet name="WTT ITT A1" sheetId="66" r:id="rId51"/>
    <sheet name="Gesamt Ansatz2" sheetId="63" r:id="rId52"/>
    <sheet name="HT_1_alt" sheetId="60" r:id="rId53"/>
    <sheet name="HT_2_alt_lang" sheetId="61" r:id="rId54"/>
    <sheet name="HT_3_alt_kurz" sheetId="70" r:id="rId55"/>
    <sheet name="HT_F1" sheetId="62" r:id="rId56"/>
    <sheet name="HT 10" sheetId="68" r:id="rId57"/>
    <sheet name="HT_A1FAM" sheetId="71" r:id="rId58"/>
    <sheet name="HT_M_kurz" sheetId="72" r:id="rId59"/>
    <sheet name="HT_F_kurz" sheetId="73" r:id="rId60"/>
    <sheet name="Berechnung v" sheetId="75" r:id="rId61"/>
    <sheet name="Anhang" sheetId="76" r:id="rId62"/>
    <sheet name="Local Search" sheetId="74" r:id="rId63"/>
    <sheet name="Tabelle1" sheetId="77" r:id="rId64"/>
  </sheets>
  <calcPr calcId="191029"/>
</workbook>
</file>

<file path=xl/calcChain.xml><?xml version="1.0" encoding="utf-8"?>
<calcChain xmlns="http://schemas.openxmlformats.org/spreadsheetml/2006/main">
  <c r="B92" i="53" l="1"/>
  <c r="B186" i="53"/>
  <c r="B280" i="53"/>
  <c r="B374" i="53"/>
  <c r="C374" i="53"/>
  <c r="D374" i="53"/>
  <c r="E374" i="53"/>
  <c r="F374" i="53"/>
  <c r="G374" i="53"/>
  <c r="H374" i="53"/>
  <c r="I374" i="53"/>
  <c r="J374" i="53"/>
  <c r="K374" i="53"/>
  <c r="L374" i="53"/>
  <c r="M374" i="53"/>
  <c r="N374" i="53"/>
  <c r="O374" i="53"/>
  <c r="P374" i="53"/>
  <c r="Q374" i="53"/>
  <c r="R374" i="53"/>
  <c r="S374" i="53"/>
  <c r="T374" i="53"/>
  <c r="U374" i="53"/>
  <c r="C375" i="53"/>
  <c r="D375" i="53"/>
  <c r="E375" i="53"/>
  <c r="F375" i="53"/>
  <c r="G375" i="53"/>
  <c r="H375" i="53"/>
  <c r="I375" i="53"/>
  <c r="J375" i="53"/>
  <c r="K375" i="53"/>
  <c r="L375" i="53"/>
  <c r="M375" i="53"/>
  <c r="N375" i="53"/>
  <c r="O375" i="53"/>
  <c r="P375" i="53"/>
  <c r="Q375" i="53"/>
  <c r="R375" i="53"/>
  <c r="S375" i="53"/>
  <c r="T375" i="53"/>
  <c r="U375" i="53"/>
  <c r="B375" i="53"/>
  <c r="C280" i="53"/>
  <c r="D280" i="53"/>
  <c r="E280" i="53"/>
  <c r="F280" i="53"/>
  <c r="G280" i="53"/>
  <c r="H280" i="53"/>
  <c r="I280" i="53"/>
  <c r="J280" i="53"/>
  <c r="K280" i="53"/>
  <c r="L280" i="53"/>
  <c r="M280" i="53"/>
  <c r="N280" i="53"/>
  <c r="O280" i="53"/>
  <c r="P280" i="53"/>
  <c r="Q280" i="53"/>
  <c r="R280" i="53"/>
  <c r="S280" i="53"/>
  <c r="T280" i="53"/>
  <c r="U280" i="53"/>
  <c r="C281" i="53"/>
  <c r="D281" i="53"/>
  <c r="E281" i="53"/>
  <c r="F281" i="53"/>
  <c r="G281" i="53"/>
  <c r="H281" i="53"/>
  <c r="I281" i="53"/>
  <c r="J281" i="53"/>
  <c r="K281" i="53"/>
  <c r="L281" i="53"/>
  <c r="M281" i="53"/>
  <c r="N281" i="53"/>
  <c r="O281" i="53"/>
  <c r="P281" i="53"/>
  <c r="Q281" i="53"/>
  <c r="R281" i="53"/>
  <c r="S281" i="53"/>
  <c r="T281" i="53"/>
  <c r="U281" i="53"/>
  <c r="B281" i="53"/>
  <c r="C187" i="53"/>
  <c r="D187" i="53"/>
  <c r="E187" i="53"/>
  <c r="F187" i="53"/>
  <c r="G187" i="53"/>
  <c r="H187" i="53"/>
  <c r="I187" i="53"/>
  <c r="J187" i="53"/>
  <c r="K187" i="53"/>
  <c r="L187" i="53"/>
  <c r="M187" i="53"/>
  <c r="N187" i="53"/>
  <c r="O187" i="53"/>
  <c r="P187" i="53"/>
  <c r="Q187" i="53"/>
  <c r="R187" i="53"/>
  <c r="B187" i="53"/>
  <c r="C93" i="53"/>
  <c r="D93" i="53"/>
  <c r="E93" i="53"/>
  <c r="F93" i="53"/>
  <c r="G93" i="53"/>
  <c r="H93" i="53"/>
  <c r="I93" i="53"/>
  <c r="J93" i="53"/>
  <c r="K93" i="53"/>
  <c r="L93" i="53"/>
  <c r="M93" i="53"/>
  <c r="N93" i="53"/>
  <c r="O93" i="53"/>
  <c r="P93" i="53"/>
  <c r="Q93" i="53"/>
  <c r="R93" i="53"/>
  <c r="B93" i="53"/>
  <c r="B186" i="47"/>
  <c r="B92" i="47"/>
  <c r="B374" i="47"/>
  <c r="B280" i="47"/>
  <c r="C374" i="47"/>
  <c r="D374" i="47"/>
  <c r="E374" i="47"/>
  <c r="F374" i="47"/>
  <c r="G374" i="47"/>
  <c r="H374" i="47"/>
  <c r="I374" i="47"/>
  <c r="J374" i="47"/>
  <c r="K374" i="47"/>
  <c r="L374" i="47"/>
  <c r="M374" i="47"/>
  <c r="N374" i="47"/>
  <c r="O374" i="47"/>
  <c r="P374" i="47"/>
  <c r="Q374" i="47"/>
  <c r="R374" i="47"/>
  <c r="S374" i="47"/>
  <c r="T374" i="47"/>
  <c r="U374" i="47"/>
  <c r="C375" i="47"/>
  <c r="D375" i="47"/>
  <c r="E375" i="47"/>
  <c r="F375" i="47"/>
  <c r="G375" i="47"/>
  <c r="H375" i="47"/>
  <c r="I375" i="47"/>
  <c r="J375" i="47"/>
  <c r="K375" i="47"/>
  <c r="L375" i="47"/>
  <c r="M375" i="47"/>
  <c r="N375" i="47"/>
  <c r="O375" i="47"/>
  <c r="P375" i="47"/>
  <c r="Q375" i="47"/>
  <c r="R375" i="47"/>
  <c r="S375" i="47"/>
  <c r="T375" i="47"/>
  <c r="U375" i="47"/>
  <c r="B375" i="47"/>
  <c r="C280" i="47"/>
  <c r="D280" i="47"/>
  <c r="E280" i="47"/>
  <c r="F280" i="47"/>
  <c r="G280" i="47"/>
  <c r="H280" i="47"/>
  <c r="I280" i="47"/>
  <c r="J280" i="47"/>
  <c r="K280" i="47"/>
  <c r="L280" i="47"/>
  <c r="M280" i="47"/>
  <c r="N280" i="47"/>
  <c r="O280" i="47"/>
  <c r="P280" i="47"/>
  <c r="Q280" i="47"/>
  <c r="R280" i="47"/>
  <c r="S280" i="47"/>
  <c r="T280" i="47"/>
  <c r="U280" i="47"/>
  <c r="C281" i="47"/>
  <c r="D281" i="47"/>
  <c r="E281" i="47"/>
  <c r="F281" i="47"/>
  <c r="G281" i="47"/>
  <c r="H281" i="47"/>
  <c r="I281" i="47"/>
  <c r="J281" i="47"/>
  <c r="K281" i="47"/>
  <c r="L281" i="47"/>
  <c r="M281" i="47"/>
  <c r="N281" i="47"/>
  <c r="O281" i="47"/>
  <c r="P281" i="47"/>
  <c r="Q281" i="47"/>
  <c r="R281" i="47"/>
  <c r="S281" i="47"/>
  <c r="T281" i="47"/>
  <c r="U281" i="47"/>
  <c r="B281" i="47"/>
  <c r="C187" i="47"/>
  <c r="D187" i="47"/>
  <c r="E187" i="47"/>
  <c r="F187" i="47"/>
  <c r="G187" i="47"/>
  <c r="H187" i="47"/>
  <c r="I187" i="47"/>
  <c r="J187" i="47"/>
  <c r="K187" i="47"/>
  <c r="L187" i="47"/>
  <c r="M187" i="47"/>
  <c r="N187" i="47"/>
  <c r="O187" i="47"/>
  <c r="P187" i="47"/>
  <c r="Q187" i="47"/>
  <c r="R187" i="47"/>
  <c r="B187" i="47"/>
  <c r="C93" i="47"/>
  <c r="D93" i="47"/>
  <c r="E93" i="47"/>
  <c r="F93" i="47"/>
  <c r="G93" i="47"/>
  <c r="H93" i="47"/>
  <c r="I93" i="47"/>
  <c r="J93" i="47"/>
  <c r="K93" i="47"/>
  <c r="L93" i="47"/>
  <c r="M93" i="47"/>
  <c r="N93" i="47"/>
  <c r="O93" i="47"/>
  <c r="P93" i="47"/>
  <c r="Q93" i="47"/>
  <c r="R93" i="47"/>
  <c r="B93" i="47"/>
  <c r="B374" i="41"/>
  <c r="B280" i="41"/>
  <c r="B186" i="41"/>
  <c r="B92" i="41"/>
  <c r="C374" i="41"/>
  <c r="D374" i="41"/>
  <c r="E374" i="41"/>
  <c r="F374" i="41"/>
  <c r="G374" i="41"/>
  <c r="H374" i="41"/>
  <c r="I374" i="41"/>
  <c r="J374" i="41"/>
  <c r="K374" i="41"/>
  <c r="L374" i="41"/>
  <c r="M374" i="41"/>
  <c r="N374" i="41"/>
  <c r="O374" i="41"/>
  <c r="P374" i="41"/>
  <c r="Q374" i="41"/>
  <c r="R374" i="41"/>
  <c r="S374" i="41"/>
  <c r="T374" i="41"/>
  <c r="U374" i="41"/>
  <c r="C375" i="41"/>
  <c r="D375" i="41"/>
  <c r="E375" i="41"/>
  <c r="F375" i="41"/>
  <c r="G375" i="41"/>
  <c r="H375" i="41"/>
  <c r="I375" i="41"/>
  <c r="J375" i="41"/>
  <c r="K375" i="41"/>
  <c r="L375" i="41"/>
  <c r="M375" i="41"/>
  <c r="N375" i="41"/>
  <c r="O375" i="41"/>
  <c r="P375" i="41"/>
  <c r="Q375" i="41"/>
  <c r="R375" i="41"/>
  <c r="S375" i="41"/>
  <c r="T375" i="41"/>
  <c r="U375" i="41"/>
  <c r="B375" i="41"/>
  <c r="C280" i="41"/>
  <c r="D280" i="41"/>
  <c r="E280" i="41"/>
  <c r="F280" i="41"/>
  <c r="G280" i="41"/>
  <c r="H280" i="41"/>
  <c r="I280" i="41"/>
  <c r="J280" i="41"/>
  <c r="K280" i="41"/>
  <c r="L280" i="41"/>
  <c r="M280" i="41"/>
  <c r="N280" i="41"/>
  <c r="O280" i="41"/>
  <c r="P280" i="41"/>
  <c r="Q280" i="41"/>
  <c r="R280" i="41"/>
  <c r="S280" i="41"/>
  <c r="T280" i="41"/>
  <c r="U280" i="41"/>
  <c r="C281" i="41"/>
  <c r="D281" i="41"/>
  <c r="E281" i="41"/>
  <c r="F281" i="41"/>
  <c r="G281" i="41"/>
  <c r="H281" i="41"/>
  <c r="I281" i="41"/>
  <c r="J281" i="41"/>
  <c r="K281" i="41"/>
  <c r="L281" i="41"/>
  <c r="M281" i="41"/>
  <c r="N281" i="41"/>
  <c r="O281" i="41"/>
  <c r="P281" i="41"/>
  <c r="Q281" i="41"/>
  <c r="R281" i="41"/>
  <c r="S281" i="41"/>
  <c r="T281" i="41"/>
  <c r="U281" i="41"/>
  <c r="B281" i="41"/>
  <c r="B187" i="41"/>
  <c r="D187" i="41"/>
  <c r="E187" i="41"/>
  <c r="F187" i="41"/>
  <c r="G187" i="41"/>
  <c r="H187" i="41"/>
  <c r="I187" i="41"/>
  <c r="J187" i="41"/>
  <c r="K187" i="41"/>
  <c r="L187" i="41"/>
  <c r="M187" i="41"/>
  <c r="N187" i="41"/>
  <c r="O187" i="41"/>
  <c r="P187" i="41"/>
  <c r="Q187" i="41"/>
  <c r="R187" i="41"/>
  <c r="C187" i="41"/>
  <c r="B93" i="41"/>
  <c r="D93" i="41"/>
  <c r="E93" i="41"/>
  <c r="F93" i="41"/>
  <c r="G93" i="41"/>
  <c r="H93" i="41"/>
  <c r="I93" i="41"/>
  <c r="J93" i="41"/>
  <c r="K93" i="41"/>
  <c r="L93" i="41"/>
  <c r="M93" i="41"/>
  <c r="N93" i="41"/>
  <c r="O93" i="41"/>
  <c r="P93" i="41"/>
  <c r="Q93" i="41"/>
  <c r="R93" i="41"/>
  <c r="C93" i="41"/>
  <c r="C371" i="40"/>
  <c r="D371" i="40"/>
  <c r="E371" i="40"/>
  <c r="F371" i="40"/>
  <c r="G371" i="40"/>
  <c r="H371" i="40"/>
  <c r="I371" i="40"/>
  <c r="J371" i="40"/>
  <c r="K371" i="40"/>
  <c r="L371" i="40"/>
  <c r="M371" i="40"/>
  <c r="N371" i="40"/>
  <c r="O371" i="40"/>
  <c r="P371" i="40"/>
  <c r="Q371" i="40"/>
  <c r="R371" i="40"/>
  <c r="S371" i="40"/>
  <c r="T371" i="40"/>
  <c r="U371" i="40"/>
  <c r="B371" i="40"/>
  <c r="C278" i="40"/>
  <c r="D278" i="40"/>
  <c r="E278" i="40"/>
  <c r="F278" i="40"/>
  <c r="G278" i="40"/>
  <c r="H278" i="40"/>
  <c r="I278" i="40"/>
  <c r="J278" i="40"/>
  <c r="K278" i="40"/>
  <c r="L278" i="40"/>
  <c r="M278" i="40"/>
  <c r="N278" i="40"/>
  <c r="O278" i="40"/>
  <c r="P278" i="40"/>
  <c r="Q278" i="40"/>
  <c r="R278" i="40"/>
  <c r="S278" i="40"/>
  <c r="T278" i="40"/>
  <c r="U278" i="40"/>
  <c r="B278" i="40"/>
  <c r="B185" i="40"/>
  <c r="B92" i="40"/>
  <c r="B278" i="35"/>
  <c r="C278" i="35"/>
  <c r="D278" i="35"/>
  <c r="E278" i="35"/>
  <c r="F278" i="35"/>
  <c r="G278" i="35"/>
  <c r="H278" i="35"/>
  <c r="I278" i="35"/>
  <c r="J278" i="35"/>
  <c r="K278" i="35"/>
  <c r="L278" i="35"/>
  <c r="M278" i="35"/>
  <c r="N278" i="35"/>
  <c r="O278" i="35"/>
  <c r="P278" i="35"/>
  <c r="Q278" i="35"/>
  <c r="R278" i="35"/>
  <c r="S278" i="35"/>
  <c r="T278" i="35"/>
  <c r="U278" i="35"/>
  <c r="C279" i="35"/>
  <c r="D279" i="35"/>
  <c r="E279" i="35"/>
  <c r="F279" i="35"/>
  <c r="G279" i="35"/>
  <c r="H279" i="35"/>
  <c r="I279" i="35"/>
  <c r="J279" i="35"/>
  <c r="K279" i="35"/>
  <c r="L279" i="35"/>
  <c r="M279" i="35"/>
  <c r="N279" i="35"/>
  <c r="O279" i="35"/>
  <c r="P279" i="35"/>
  <c r="Q279" i="35"/>
  <c r="R279" i="35"/>
  <c r="S279" i="35"/>
  <c r="T279" i="35"/>
  <c r="U279" i="35"/>
  <c r="B279" i="35"/>
  <c r="C371" i="34"/>
  <c r="D371" i="34"/>
  <c r="E371" i="34"/>
  <c r="F371" i="34"/>
  <c r="G371" i="34"/>
  <c r="H371" i="34"/>
  <c r="I371" i="34"/>
  <c r="J371" i="34"/>
  <c r="K371" i="34"/>
  <c r="L371" i="34"/>
  <c r="M371" i="34"/>
  <c r="N371" i="34"/>
  <c r="O371" i="34"/>
  <c r="P371" i="34"/>
  <c r="Q371" i="34"/>
  <c r="R371" i="34"/>
  <c r="S371" i="34"/>
  <c r="T371" i="34"/>
  <c r="U371" i="34"/>
  <c r="B371" i="34"/>
  <c r="C278" i="34"/>
  <c r="D278" i="34"/>
  <c r="E278" i="34"/>
  <c r="F278" i="34"/>
  <c r="G278" i="34"/>
  <c r="H278" i="34"/>
  <c r="I278" i="34"/>
  <c r="J278" i="34"/>
  <c r="K278" i="34"/>
  <c r="L278" i="34"/>
  <c r="M278" i="34"/>
  <c r="N278" i="34"/>
  <c r="O278" i="34"/>
  <c r="P278" i="34"/>
  <c r="Q278" i="34"/>
  <c r="R278" i="34"/>
  <c r="S278" i="34"/>
  <c r="T278" i="34"/>
  <c r="U278" i="34"/>
  <c r="B278" i="34"/>
  <c r="B185" i="34"/>
  <c r="B92" i="34"/>
  <c r="B186" i="29"/>
  <c r="B280" i="29"/>
  <c r="B374" i="29"/>
  <c r="B92" i="29"/>
  <c r="B375" i="29"/>
  <c r="D374" i="29"/>
  <c r="E374" i="29"/>
  <c r="F374" i="29"/>
  <c r="G374" i="29"/>
  <c r="H374" i="29"/>
  <c r="I374" i="29"/>
  <c r="J374" i="29"/>
  <c r="K374" i="29"/>
  <c r="L374" i="29"/>
  <c r="M374" i="29"/>
  <c r="N374" i="29"/>
  <c r="O374" i="29"/>
  <c r="P374" i="29"/>
  <c r="Q374" i="29"/>
  <c r="R374" i="29"/>
  <c r="S374" i="29"/>
  <c r="T374" i="29"/>
  <c r="U374" i="29"/>
  <c r="D375" i="29"/>
  <c r="E375" i="29"/>
  <c r="F375" i="29"/>
  <c r="G375" i="29"/>
  <c r="H375" i="29"/>
  <c r="I375" i="29"/>
  <c r="J375" i="29"/>
  <c r="K375" i="29"/>
  <c r="L375" i="29"/>
  <c r="M375" i="29"/>
  <c r="N375" i="29"/>
  <c r="O375" i="29"/>
  <c r="P375" i="29"/>
  <c r="Q375" i="29"/>
  <c r="R375" i="29"/>
  <c r="S375" i="29"/>
  <c r="T375" i="29"/>
  <c r="U375" i="29"/>
  <c r="C375" i="29"/>
  <c r="C374" i="29"/>
  <c r="B281" i="29"/>
  <c r="D280" i="29"/>
  <c r="E280" i="29"/>
  <c r="F280" i="29"/>
  <c r="G280" i="29"/>
  <c r="H280" i="29"/>
  <c r="I280" i="29"/>
  <c r="J280" i="29"/>
  <c r="K280" i="29"/>
  <c r="L280" i="29"/>
  <c r="M280" i="29"/>
  <c r="N280" i="29"/>
  <c r="O280" i="29"/>
  <c r="P280" i="29"/>
  <c r="Q280" i="29"/>
  <c r="R280" i="29"/>
  <c r="S280" i="29"/>
  <c r="T280" i="29"/>
  <c r="U280" i="29"/>
  <c r="D281" i="29"/>
  <c r="E281" i="29"/>
  <c r="F281" i="29"/>
  <c r="G281" i="29"/>
  <c r="H281" i="29"/>
  <c r="I281" i="29"/>
  <c r="J281" i="29"/>
  <c r="K281" i="29"/>
  <c r="L281" i="29"/>
  <c r="M281" i="29"/>
  <c r="N281" i="29"/>
  <c r="O281" i="29"/>
  <c r="P281" i="29"/>
  <c r="Q281" i="29"/>
  <c r="R281" i="29"/>
  <c r="S281" i="29"/>
  <c r="T281" i="29"/>
  <c r="U281" i="29"/>
  <c r="C281" i="29"/>
  <c r="C280" i="29"/>
  <c r="B187" i="29"/>
  <c r="D187" i="29"/>
  <c r="E187" i="29"/>
  <c r="F187" i="29"/>
  <c r="G187" i="29"/>
  <c r="H187" i="29"/>
  <c r="I187" i="29"/>
  <c r="J187" i="29"/>
  <c r="K187" i="29"/>
  <c r="L187" i="29"/>
  <c r="M187" i="29"/>
  <c r="N187" i="29"/>
  <c r="O187" i="29"/>
  <c r="P187" i="29"/>
  <c r="Q187" i="29"/>
  <c r="R187" i="29"/>
  <c r="C187" i="29"/>
  <c r="B93" i="29"/>
  <c r="D93" i="29"/>
  <c r="E93" i="29"/>
  <c r="F93" i="29"/>
  <c r="G93" i="29"/>
  <c r="H93" i="29"/>
  <c r="I93" i="29"/>
  <c r="J93" i="29"/>
  <c r="K93" i="29"/>
  <c r="L93" i="29"/>
  <c r="M93" i="29"/>
  <c r="N93" i="29"/>
  <c r="O93" i="29"/>
  <c r="P93" i="29"/>
  <c r="Q93" i="29"/>
  <c r="R93" i="29"/>
  <c r="C93" i="29"/>
  <c r="B374" i="28"/>
  <c r="B375" i="28"/>
  <c r="D374" i="28"/>
  <c r="E374" i="28"/>
  <c r="F374" i="28"/>
  <c r="G374" i="28"/>
  <c r="H374" i="28"/>
  <c r="I374" i="28"/>
  <c r="J374" i="28"/>
  <c r="K374" i="28"/>
  <c r="L374" i="28"/>
  <c r="M374" i="28"/>
  <c r="N374" i="28"/>
  <c r="O374" i="28"/>
  <c r="P374" i="28"/>
  <c r="Q374" i="28"/>
  <c r="R374" i="28"/>
  <c r="S374" i="28"/>
  <c r="T374" i="28"/>
  <c r="U374" i="28"/>
  <c r="D375" i="28"/>
  <c r="E375" i="28"/>
  <c r="F375" i="28"/>
  <c r="G375" i="28"/>
  <c r="H375" i="28"/>
  <c r="I375" i="28"/>
  <c r="J375" i="28"/>
  <c r="K375" i="28"/>
  <c r="L375" i="28"/>
  <c r="M375" i="28"/>
  <c r="N375" i="28"/>
  <c r="O375" i="28"/>
  <c r="P375" i="28"/>
  <c r="Q375" i="28"/>
  <c r="R375" i="28"/>
  <c r="S375" i="28"/>
  <c r="T375" i="28"/>
  <c r="U375" i="28"/>
  <c r="C375" i="28"/>
  <c r="C374" i="28"/>
  <c r="B280" i="28"/>
  <c r="B281" i="28"/>
  <c r="D280" i="28"/>
  <c r="E280" i="28"/>
  <c r="F280" i="28"/>
  <c r="G280" i="28"/>
  <c r="H280" i="28"/>
  <c r="I280" i="28"/>
  <c r="J280" i="28"/>
  <c r="K280" i="28"/>
  <c r="L280" i="28"/>
  <c r="M280" i="28"/>
  <c r="N280" i="28"/>
  <c r="O280" i="28"/>
  <c r="P280" i="28"/>
  <c r="Q280" i="28"/>
  <c r="R280" i="28"/>
  <c r="S280" i="28"/>
  <c r="T280" i="28"/>
  <c r="U280" i="28"/>
  <c r="D281" i="28"/>
  <c r="E281" i="28"/>
  <c r="F281" i="28"/>
  <c r="G281" i="28"/>
  <c r="H281" i="28"/>
  <c r="I281" i="28"/>
  <c r="J281" i="28"/>
  <c r="K281" i="28"/>
  <c r="L281" i="28"/>
  <c r="M281" i="28"/>
  <c r="N281" i="28"/>
  <c r="O281" i="28"/>
  <c r="P281" i="28"/>
  <c r="Q281" i="28"/>
  <c r="R281" i="28"/>
  <c r="S281" i="28"/>
  <c r="T281" i="28"/>
  <c r="U281" i="28"/>
  <c r="C280" i="28"/>
  <c r="C281" i="28"/>
  <c r="B186" i="28"/>
  <c r="B187" i="28"/>
  <c r="C187" i="28"/>
  <c r="D187" i="28"/>
  <c r="E187" i="28"/>
  <c r="F187" i="28"/>
  <c r="G187" i="28"/>
  <c r="H187" i="28"/>
  <c r="I187" i="28"/>
  <c r="J187" i="28"/>
  <c r="K187" i="28"/>
  <c r="L187" i="28"/>
  <c r="M187" i="28"/>
  <c r="N187" i="28"/>
  <c r="O187" i="28"/>
  <c r="P187" i="28"/>
  <c r="Q187" i="28"/>
  <c r="R187" i="28"/>
  <c r="D93" i="28"/>
  <c r="E93" i="28"/>
  <c r="F93" i="28"/>
  <c r="G93" i="28"/>
  <c r="H93" i="28"/>
  <c r="I93" i="28"/>
  <c r="J93" i="28"/>
  <c r="K93" i="28"/>
  <c r="L93" i="28"/>
  <c r="M93" i="28"/>
  <c r="N93" i="28"/>
  <c r="O93" i="28"/>
  <c r="P93" i="28"/>
  <c r="Q93" i="28"/>
  <c r="R93" i="28"/>
  <c r="B92" i="28"/>
  <c r="B93" i="28"/>
  <c r="C93" i="28"/>
  <c r="B186" i="17"/>
  <c r="B92" i="17"/>
  <c r="B374" i="23"/>
  <c r="B280" i="23"/>
  <c r="B186" i="23"/>
  <c r="B92" i="23"/>
  <c r="C93" i="23"/>
  <c r="D93" i="23"/>
  <c r="E93" i="23"/>
  <c r="F93" i="23"/>
  <c r="G93" i="23"/>
  <c r="H93" i="23"/>
  <c r="I93" i="23"/>
  <c r="J93" i="23"/>
  <c r="K93" i="23"/>
  <c r="L93" i="23"/>
  <c r="M93" i="23"/>
  <c r="N93" i="23"/>
  <c r="O93" i="23"/>
  <c r="P93" i="23"/>
  <c r="Q93" i="23"/>
  <c r="R93" i="23"/>
  <c r="B93" i="23"/>
  <c r="C187" i="23"/>
  <c r="D187" i="23"/>
  <c r="E187" i="23"/>
  <c r="F187" i="23"/>
  <c r="G187" i="23"/>
  <c r="H187" i="23"/>
  <c r="I187" i="23"/>
  <c r="J187" i="23"/>
  <c r="K187" i="23"/>
  <c r="L187" i="23"/>
  <c r="M187" i="23"/>
  <c r="N187" i="23"/>
  <c r="O187" i="23"/>
  <c r="P187" i="23"/>
  <c r="Q187" i="23"/>
  <c r="R187" i="23"/>
  <c r="B187" i="23"/>
  <c r="C280" i="23"/>
  <c r="D280" i="23"/>
  <c r="E280" i="23"/>
  <c r="F280" i="23"/>
  <c r="G280" i="23"/>
  <c r="H280" i="23"/>
  <c r="I280" i="23"/>
  <c r="J280" i="23"/>
  <c r="K280" i="23"/>
  <c r="L280" i="23"/>
  <c r="M280" i="23"/>
  <c r="N280" i="23"/>
  <c r="O280" i="23"/>
  <c r="P280" i="23"/>
  <c r="Q280" i="23"/>
  <c r="R280" i="23"/>
  <c r="S280" i="23"/>
  <c r="T280" i="23"/>
  <c r="U280" i="23"/>
  <c r="C281" i="23"/>
  <c r="D281" i="23"/>
  <c r="E281" i="23"/>
  <c r="F281" i="23"/>
  <c r="G281" i="23"/>
  <c r="H281" i="23"/>
  <c r="I281" i="23"/>
  <c r="J281" i="23"/>
  <c r="K281" i="23"/>
  <c r="L281" i="23"/>
  <c r="M281" i="23"/>
  <c r="N281" i="23"/>
  <c r="O281" i="23"/>
  <c r="P281" i="23"/>
  <c r="Q281" i="23"/>
  <c r="R281" i="23"/>
  <c r="S281" i="23"/>
  <c r="T281" i="23"/>
  <c r="U281" i="23"/>
  <c r="B281" i="23"/>
  <c r="B375" i="23"/>
  <c r="D374" i="23"/>
  <c r="E374" i="23"/>
  <c r="F374" i="23"/>
  <c r="G374" i="23"/>
  <c r="H374" i="23"/>
  <c r="I374" i="23"/>
  <c r="J374" i="23"/>
  <c r="K374" i="23"/>
  <c r="L374" i="23"/>
  <c r="M374" i="23"/>
  <c r="N374" i="23"/>
  <c r="O374" i="23"/>
  <c r="P374" i="23"/>
  <c r="Q374" i="23"/>
  <c r="R374" i="23"/>
  <c r="S374" i="23"/>
  <c r="T374" i="23"/>
  <c r="U374" i="23"/>
  <c r="D375" i="23"/>
  <c r="E375" i="23"/>
  <c r="F375" i="23"/>
  <c r="G375" i="23"/>
  <c r="H375" i="23"/>
  <c r="I375" i="23"/>
  <c r="J375" i="23"/>
  <c r="K375" i="23"/>
  <c r="L375" i="23"/>
  <c r="M375" i="23"/>
  <c r="N375" i="23"/>
  <c r="O375" i="23"/>
  <c r="P375" i="23"/>
  <c r="Q375" i="23"/>
  <c r="R375" i="23"/>
  <c r="S375" i="23"/>
  <c r="T375" i="23"/>
  <c r="U375" i="23"/>
  <c r="C375" i="23"/>
  <c r="C374" i="23"/>
  <c r="C375" i="16"/>
  <c r="D375" i="16"/>
  <c r="E375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B375" i="16"/>
  <c r="C281" i="16"/>
  <c r="D281" i="16"/>
  <c r="E281" i="16"/>
  <c r="F281" i="16"/>
  <c r="G281" i="16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B281" i="16"/>
  <c r="B280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B187" i="16"/>
  <c r="C93" i="16"/>
  <c r="D93" i="16"/>
  <c r="E93" i="16"/>
  <c r="F93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B371" i="22"/>
  <c r="B278" i="22"/>
  <c r="B185" i="22"/>
  <c r="B92" i="22"/>
  <c r="C280" i="17"/>
  <c r="D280" i="17"/>
  <c r="E280" i="17"/>
  <c r="F280" i="17"/>
  <c r="G280" i="17"/>
  <c r="H280" i="17"/>
  <c r="I280" i="17"/>
  <c r="J280" i="17"/>
  <c r="J281" i="17" s="1"/>
  <c r="K280" i="17"/>
  <c r="L280" i="17"/>
  <c r="M280" i="17"/>
  <c r="N280" i="17"/>
  <c r="O280" i="17"/>
  <c r="P280" i="17"/>
  <c r="Q280" i="17"/>
  <c r="R280" i="17"/>
  <c r="R281" i="17" s="1"/>
  <c r="S280" i="17"/>
  <c r="T280" i="17"/>
  <c r="U280" i="17"/>
  <c r="C281" i="17"/>
  <c r="D281" i="17"/>
  <c r="E281" i="17"/>
  <c r="F281" i="17"/>
  <c r="G281" i="17"/>
  <c r="H281" i="17"/>
  <c r="I281" i="17"/>
  <c r="K281" i="17"/>
  <c r="L281" i="17"/>
  <c r="M281" i="17"/>
  <c r="N281" i="17"/>
  <c r="O281" i="17"/>
  <c r="P281" i="17"/>
  <c r="Q281" i="17"/>
  <c r="S281" i="17"/>
  <c r="T281" i="17"/>
  <c r="U281" i="17"/>
  <c r="B280" i="17"/>
  <c r="B281" i="17" s="1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B93" i="17"/>
  <c r="D187" i="17"/>
  <c r="E187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C187" i="17"/>
  <c r="B187" i="17"/>
  <c r="B186" i="16"/>
  <c r="B374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AJ87" i="16"/>
  <c r="AK87" i="16"/>
  <c r="AL87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AL88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W2" i="16"/>
  <c r="Z191" i="16"/>
  <c r="AA191" i="16"/>
  <c r="AB191" i="16"/>
  <c r="AC191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P191" i="16"/>
  <c r="AQ191" i="16"/>
  <c r="AR191" i="16"/>
  <c r="Z192" i="16"/>
  <c r="AA192" i="16"/>
  <c r="AB192" i="16"/>
  <c r="AC192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P192" i="16"/>
  <c r="AQ192" i="16"/>
  <c r="AR192" i="16"/>
  <c r="Z193" i="16"/>
  <c r="AA193" i="16"/>
  <c r="AB193" i="16"/>
  <c r="AC193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P193" i="16"/>
  <c r="AQ193" i="16"/>
  <c r="AR193" i="16"/>
  <c r="Z194" i="16"/>
  <c r="AA194" i="16"/>
  <c r="AB194" i="16"/>
  <c r="AC194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P194" i="16"/>
  <c r="AQ194" i="16"/>
  <c r="AR194" i="16"/>
  <c r="Z195" i="16"/>
  <c r="AA195" i="16"/>
  <c r="AB195" i="16"/>
  <c r="AC195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P195" i="16"/>
  <c r="AQ195" i="16"/>
  <c r="AR195" i="16"/>
  <c r="Z196" i="16"/>
  <c r="AA196" i="16"/>
  <c r="AB196" i="16"/>
  <c r="AC196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P196" i="16"/>
  <c r="AQ196" i="16"/>
  <c r="AR196" i="16"/>
  <c r="Z197" i="16"/>
  <c r="AA197" i="16"/>
  <c r="AB197" i="16"/>
  <c r="AC197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P197" i="16"/>
  <c r="AQ197" i="16"/>
  <c r="AR197" i="16"/>
  <c r="Z198" i="16"/>
  <c r="AA198" i="16"/>
  <c r="AB198" i="16"/>
  <c r="AC198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P198" i="16"/>
  <c r="AQ198" i="16"/>
  <c r="AR198" i="16"/>
  <c r="Z199" i="16"/>
  <c r="AA199" i="16"/>
  <c r="AB199" i="16"/>
  <c r="AC199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P199" i="16"/>
  <c r="AQ199" i="16"/>
  <c r="AR199" i="16"/>
  <c r="Z200" i="16"/>
  <c r="AA200" i="16"/>
  <c r="AB200" i="16"/>
  <c r="AC200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P200" i="16"/>
  <c r="AQ200" i="16"/>
  <c r="AR200" i="16"/>
  <c r="Z201" i="16"/>
  <c r="AA201" i="16"/>
  <c r="AB201" i="16"/>
  <c r="AC201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P201" i="16"/>
  <c r="AQ201" i="16"/>
  <c r="AR201" i="16"/>
  <c r="Z202" i="16"/>
  <c r="AA202" i="16"/>
  <c r="AB202" i="16"/>
  <c r="AC202" i="16"/>
  <c r="AD202" i="16"/>
  <c r="AE202" i="16"/>
  <c r="AF202" i="16"/>
  <c r="AG202" i="16"/>
  <c r="AH202" i="16"/>
  <c r="AI202" i="16"/>
  <c r="AJ202" i="16"/>
  <c r="AK202" i="16"/>
  <c r="AL202" i="16"/>
  <c r="AM202" i="16"/>
  <c r="AN202" i="16"/>
  <c r="AO202" i="16"/>
  <c r="AP202" i="16"/>
  <c r="AQ202" i="16"/>
  <c r="AR202" i="16"/>
  <c r="Z203" i="16"/>
  <c r="AA203" i="16"/>
  <c r="AB203" i="16"/>
  <c r="AC203" i="16"/>
  <c r="AD203" i="16"/>
  <c r="AE203" i="16"/>
  <c r="AF203" i="16"/>
  <c r="AG203" i="16"/>
  <c r="AH203" i="16"/>
  <c r="AI203" i="16"/>
  <c r="AJ203" i="16"/>
  <c r="AK203" i="16"/>
  <c r="AL203" i="16"/>
  <c r="AM203" i="16"/>
  <c r="AN203" i="16"/>
  <c r="AO203" i="16"/>
  <c r="AP203" i="16"/>
  <c r="AQ203" i="16"/>
  <c r="AR203" i="16"/>
  <c r="Z204" i="16"/>
  <c r="AA204" i="16"/>
  <c r="AB204" i="16"/>
  <c r="AC204" i="16"/>
  <c r="AD204" i="16"/>
  <c r="AE204" i="16"/>
  <c r="AF204" i="16"/>
  <c r="AG204" i="16"/>
  <c r="AH204" i="16"/>
  <c r="AI204" i="16"/>
  <c r="AJ204" i="16"/>
  <c r="AK204" i="16"/>
  <c r="AL204" i="16"/>
  <c r="AM204" i="16"/>
  <c r="AN204" i="16"/>
  <c r="AO204" i="16"/>
  <c r="AP204" i="16"/>
  <c r="AQ204" i="16"/>
  <c r="AR204" i="16"/>
  <c r="Z205" i="16"/>
  <c r="AA205" i="16"/>
  <c r="AB205" i="16"/>
  <c r="AC205" i="16"/>
  <c r="AD205" i="16"/>
  <c r="AE205" i="16"/>
  <c r="AF205" i="16"/>
  <c r="AG205" i="16"/>
  <c r="AH205" i="16"/>
  <c r="AI205" i="16"/>
  <c r="AJ205" i="16"/>
  <c r="AK205" i="16"/>
  <c r="AL205" i="16"/>
  <c r="AM205" i="16"/>
  <c r="AN205" i="16"/>
  <c r="AO205" i="16"/>
  <c r="AP205" i="16"/>
  <c r="AQ205" i="16"/>
  <c r="AR205" i="16"/>
  <c r="Z206" i="16"/>
  <c r="AA206" i="16"/>
  <c r="AB206" i="16"/>
  <c r="AC206" i="16"/>
  <c r="AD206" i="16"/>
  <c r="AE206" i="16"/>
  <c r="AF206" i="16"/>
  <c r="AG206" i="16"/>
  <c r="AH206" i="16"/>
  <c r="AI206" i="16"/>
  <c r="AJ206" i="16"/>
  <c r="AK206" i="16"/>
  <c r="AL206" i="16"/>
  <c r="AM206" i="16"/>
  <c r="AN206" i="16"/>
  <c r="AO206" i="16"/>
  <c r="AP206" i="16"/>
  <c r="AQ206" i="16"/>
  <c r="AR206" i="16"/>
  <c r="Z207" i="16"/>
  <c r="AA207" i="16"/>
  <c r="AB207" i="16"/>
  <c r="AC207" i="16"/>
  <c r="AD207" i="16"/>
  <c r="AE207" i="16"/>
  <c r="AF207" i="16"/>
  <c r="AG207" i="16"/>
  <c r="AH207" i="16"/>
  <c r="AI207" i="16"/>
  <c r="AJ207" i="16"/>
  <c r="AK207" i="16"/>
  <c r="AL207" i="16"/>
  <c r="AM207" i="16"/>
  <c r="AN207" i="16"/>
  <c r="AO207" i="16"/>
  <c r="AP207" i="16"/>
  <c r="AQ207" i="16"/>
  <c r="AR207" i="16"/>
  <c r="Z208" i="16"/>
  <c r="AA208" i="16"/>
  <c r="AB208" i="16"/>
  <c r="AC208" i="16"/>
  <c r="AD208" i="16"/>
  <c r="AE208" i="16"/>
  <c r="AF208" i="16"/>
  <c r="AG208" i="16"/>
  <c r="AH208" i="16"/>
  <c r="AI208" i="16"/>
  <c r="AJ208" i="16"/>
  <c r="AK208" i="16"/>
  <c r="AL208" i="16"/>
  <c r="AM208" i="16"/>
  <c r="AN208" i="16"/>
  <c r="AO208" i="16"/>
  <c r="AP208" i="16"/>
  <c r="AQ208" i="16"/>
  <c r="AR208" i="16"/>
  <c r="Z209" i="16"/>
  <c r="AA209" i="16"/>
  <c r="AB209" i="16"/>
  <c r="AC209" i="16"/>
  <c r="AD209" i="16"/>
  <c r="AE209" i="16"/>
  <c r="AF209" i="16"/>
  <c r="AG209" i="16"/>
  <c r="AH209" i="16"/>
  <c r="AI209" i="16"/>
  <c r="AJ209" i="16"/>
  <c r="AK209" i="16"/>
  <c r="AL209" i="16"/>
  <c r="AM209" i="16"/>
  <c r="AN209" i="16"/>
  <c r="AO209" i="16"/>
  <c r="AP209" i="16"/>
  <c r="AQ209" i="16"/>
  <c r="AR209" i="16"/>
  <c r="Z210" i="16"/>
  <c r="AA210" i="16"/>
  <c r="AB210" i="16"/>
  <c r="AC210" i="16"/>
  <c r="AD210" i="16"/>
  <c r="AE210" i="16"/>
  <c r="AF210" i="16"/>
  <c r="AG210" i="16"/>
  <c r="AH210" i="16"/>
  <c r="AI210" i="16"/>
  <c r="AJ210" i="16"/>
  <c r="AK210" i="16"/>
  <c r="AL210" i="16"/>
  <c r="AM210" i="16"/>
  <c r="AN210" i="16"/>
  <c r="AO210" i="16"/>
  <c r="AP210" i="16"/>
  <c r="AQ210" i="16"/>
  <c r="AR210" i="16"/>
  <c r="Z211" i="16"/>
  <c r="AA211" i="16"/>
  <c r="AB211" i="16"/>
  <c r="AC211" i="16"/>
  <c r="AD211" i="16"/>
  <c r="AE211" i="16"/>
  <c r="AF211" i="16"/>
  <c r="AG211" i="16"/>
  <c r="AH211" i="16"/>
  <c r="AI211" i="16"/>
  <c r="AJ211" i="16"/>
  <c r="AK211" i="16"/>
  <c r="AL211" i="16"/>
  <c r="AM211" i="16"/>
  <c r="AN211" i="16"/>
  <c r="AO211" i="16"/>
  <c r="AP211" i="16"/>
  <c r="AQ211" i="16"/>
  <c r="AR211" i="16"/>
  <c r="Z212" i="16"/>
  <c r="AA212" i="16"/>
  <c r="AB212" i="16"/>
  <c r="AC212" i="16"/>
  <c r="AD212" i="16"/>
  <c r="AE212" i="16"/>
  <c r="AF212" i="16"/>
  <c r="AG212" i="16"/>
  <c r="AH212" i="16"/>
  <c r="AI212" i="16"/>
  <c r="AJ212" i="16"/>
  <c r="AK212" i="16"/>
  <c r="AL212" i="16"/>
  <c r="AM212" i="16"/>
  <c r="AN212" i="16"/>
  <c r="AO212" i="16"/>
  <c r="AP212" i="16"/>
  <c r="AQ212" i="16"/>
  <c r="AR212" i="16"/>
  <c r="Z213" i="16"/>
  <c r="AA213" i="16"/>
  <c r="AB213" i="16"/>
  <c r="AC213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O213" i="16"/>
  <c r="AP213" i="16"/>
  <c r="AQ213" i="16"/>
  <c r="AR213" i="16"/>
  <c r="Z214" i="16"/>
  <c r="AA214" i="16"/>
  <c r="AB214" i="16"/>
  <c r="AC214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O214" i="16"/>
  <c r="AP214" i="16"/>
  <c r="AQ214" i="16"/>
  <c r="AR214" i="16"/>
  <c r="Z215" i="16"/>
  <c r="AA215" i="16"/>
  <c r="AB215" i="16"/>
  <c r="AC215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O215" i="16"/>
  <c r="AP215" i="16"/>
  <c r="AQ215" i="16"/>
  <c r="AR215" i="16"/>
  <c r="Z216" i="16"/>
  <c r="AA216" i="16"/>
  <c r="AB216" i="16"/>
  <c r="AC216" i="16"/>
  <c r="AD216" i="16"/>
  <c r="AE216" i="16"/>
  <c r="AF216" i="16"/>
  <c r="AG216" i="16"/>
  <c r="AH216" i="16"/>
  <c r="AI216" i="16"/>
  <c r="AJ216" i="16"/>
  <c r="AK216" i="16"/>
  <c r="AL216" i="16"/>
  <c r="AM216" i="16"/>
  <c r="AN216" i="16"/>
  <c r="AO216" i="16"/>
  <c r="AP216" i="16"/>
  <c r="AQ216" i="16"/>
  <c r="AR216" i="16"/>
  <c r="Z217" i="16"/>
  <c r="AA217" i="16"/>
  <c r="AB217" i="16"/>
  <c r="AC217" i="16"/>
  <c r="AD217" i="16"/>
  <c r="AE217" i="16"/>
  <c r="AF217" i="16"/>
  <c r="AG217" i="16"/>
  <c r="AH217" i="16"/>
  <c r="AI217" i="16"/>
  <c r="AJ217" i="16"/>
  <c r="AK217" i="16"/>
  <c r="AL217" i="16"/>
  <c r="AM217" i="16"/>
  <c r="AN217" i="16"/>
  <c r="AO217" i="16"/>
  <c r="AP217" i="16"/>
  <c r="AQ217" i="16"/>
  <c r="AR217" i="16"/>
  <c r="Z218" i="16"/>
  <c r="AA218" i="16"/>
  <c r="AB218" i="16"/>
  <c r="AC218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O218" i="16"/>
  <c r="AP218" i="16"/>
  <c r="AQ218" i="16"/>
  <c r="AR218" i="16"/>
  <c r="Z219" i="16"/>
  <c r="AA219" i="16"/>
  <c r="AB219" i="16"/>
  <c r="AC219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O219" i="16"/>
  <c r="AP219" i="16"/>
  <c r="AQ219" i="16"/>
  <c r="AR219" i="16"/>
  <c r="Z220" i="16"/>
  <c r="AA220" i="16"/>
  <c r="AB220" i="16"/>
  <c r="AC220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O220" i="16"/>
  <c r="AP220" i="16"/>
  <c r="AQ220" i="16"/>
  <c r="AR220" i="16"/>
  <c r="Z221" i="16"/>
  <c r="AA221" i="16"/>
  <c r="AB221" i="16"/>
  <c r="AC221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O221" i="16"/>
  <c r="AP221" i="16"/>
  <c r="AQ221" i="16"/>
  <c r="AR221" i="16"/>
  <c r="Z222" i="16"/>
  <c r="AA222" i="16"/>
  <c r="AB222" i="16"/>
  <c r="AC222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O222" i="16"/>
  <c r="AP222" i="16"/>
  <c r="AQ222" i="16"/>
  <c r="AR222" i="16"/>
  <c r="Z223" i="16"/>
  <c r="AA223" i="16"/>
  <c r="AB223" i="16"/>
  <c r="AC223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O223" i="16"/>
  <c r="AP223" i="16"/>
  <c r="AQ223" i="16"/>
  <c r="AR223" i="16"/>
  <c r="Z224" i="16"/>
  <c r="AA224" i="16"/>
  <c r="AB224" i="16"/>
  <c r="AC224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O224" i="16"/>
  <c r="AP224" i="16"/>
  <c r="AQ224" i="16"/>
  <c r="AR224" i="16"/>
  <c r="Z225" i="16"/>
  <c r="AA225" i="16"/>
  <c r="AB225" i="16"/>
  <c r="AC225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O225" i="16"/>
  <c r="AP225" i="16"/>
  <c r="AQ225" i="16"/>
  <c r="AR225" i="16"/>
  <c r="Z226" i="16"/>
  <c r="AA226" i="16"/>
  <c r="AB226" i="16"/>
  <c r="AC226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O226" i="16"/>
  <c r="AP226" i="16"/>
  <c r="AQ226" i="16"/>
  <c r="AR226" i="16"/>
  <c r="Z227" i="16"/>
  <c r="AA227" i="16"/>
  <c r="AB227" i="16"/>
  <c r="AC227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O227" i="16"/>
  <c r="AP227" i="16"/>
  <c r="AQ227" i="16"/>
  <c r="AR227" i="16"/>
  <c r="Z228" i="16"/>
  <c r="AA228" i="16"/>
  <c r="AB228" i="16"/>
  <c r="AC228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O228" i="16"/>
  <c r="AP228" i="16"/>
  <c r="AQ228" i="16"/>
  <c r="AR228" i="16"/>
  <c r="Z229" i="16"/>
  <c r="AA229" i="16"/>
  <c r="AB229" i="16"/>
  <c r="AC229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O229" i="16"/>
  <c r="AP229" i="16"/>
  <c r="AQ229" i="16"/>
  <c r="AR229" i="16"/>
  <c r="Z230" i="16"/>
  <c r="AA230" i="16"/>
  <c r="AB230" i="16"/>
  <c r="AC230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O230" i="16"/>
  <c r="AP230" i="16"/>
  <c r="AQ230" i="16"/>
  <c r="AR230" i="16"/>
  <c r="Z231" i="16"/>
  <c r="AA231" i="16"/>
  <c r="AB231" i="16"/>
  <c r="AC231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O231" i="16"/>
  <c r="AP231" i="16"/>
  <c r="AQ231" i="16"/>
  <c r="AR231" i="16"/>
  <c r="Z232" i="16"/>
  <c r="AA232" i="16"/>
  <c r="AB232" i="16"/>
  <c r="AC232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O232" i="16"/>
  <c r="AP232" i="16"/>
  <c r="AQ232" i="16"/>
  <c r="AR232" i="16"/>
  <c r="Z233" i="16"/>
  <c r="AA233" i="16"/>
  <c r="AB233" i="16"/>
  <c r="AC233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O233" i="16"/>
  <c r="AP233" i="16"/>
  <c r="AQ233" i="16"/>
  <c r="AR233" i="16"/>
  <c r="Z234" i="16"/>
  <c r="AA234" i="16"/>
  <c r="AB234" i="16"/>
  <c r="AC234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O234" i="16"/>
  <c r="AP234" i="16"/>
  <c r="AQ234" i="16"/>
  <c r="AR234" i="16"/>
  <c r="Z235" i="16"/>
  <c r="AA235" i="16"/>
  <c r="AB235" i="16"/>
  <c r="AC235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O235" i="16"/>
  <c r="AP235" i="16"/>
  <c r="AQ235" i="16"/>
  <c r="AR235" i="16"/>
  <c r="Z236" i="16"/>
  <c r="AA236" i="16"/>
  <c r="AB236" i="16"/>
  <c r="AC236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O236" i="16"/>
  <c r="AP236" i="16"/>
  <c r="AQ236" i="16"/>
  <c r="AR236" i="16"/>
  <c r="Z237" i="16"/>
  <c r="AA237" i="16"/>
  <c r="AB237" i="16"/>
  <c r="AC237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O237" i="16"/>
  <c r="AP237" i="16"/>
  <c r="AQ237" i="16"/>
  <c r="AR237" i="16"/>
  <c r="Z238" i="16"/>
  <c r="AA238" i="16"/>
  <c r="AB238" i="16"/>
  <c r="AC238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O238" i="16"/>
  <c r="AP238" i="16"/>
  <c r="AQ238" i="16"/>
  <c r="AR238" i="16"/>
  <c r="Z239" i="16"/>
  <c r="AA239" i="16"/>
  <c r="AB239" i="16"/>
  <c r="AC239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39" i="16"/>
  <c r="AP239" i="16"/>
  <c r="AQ239" i="16"/>
  <c r="AR239" i="16"/>
  <c r="Z240" i="16"/>
  <c r="AA240" i="16"/>
  <c r="AB240" i="16"/>
  <c r="AC240" i="16"/>
  <c r="AD240" i="16"/>
  <c r="AE240" i="16"/>
  <c r="AF240" i="16"/>
  <c r="AG240" i="16"/>
  <c r="AH240" i="16"/>
  <c r="AI240" i="16"/>
  <c r="AJ240" i="16"/>
  <c r="AK240" i="16"/>
  <c r="AL240" i="16"/>
  <c r="AM240" i="16"/>
  <c r="AN240" i="16"/>
  <c r="AO240" i="16"/>
  <c r="AP240" i="16"/>
  <c r="AQ240" i="16"/>
  <c r="AR240" i="16"/>
  <c r="Z241" i="16"/>
  <c r="AA241" i="16"/>
  <c r="AB241" i="16"/>
  <c r="AC241" i="16"/>
  <c r="AD241" i="16"/>
  <c r="AE241" i="16"/>
  <c r="AF241" i="16"/>
  <c r="AG241" i="16"/>
  <c r="AH241" i="16"/>
  <c r="AI241" i="16"/>
  <c r="AJ241" i="16"/>
  <c r="AK241" i="16"/>
  <c r="AL241" i="16"/>
  <c r="AM241" i="16"/>
  <c r="AN241" i="16"/>
  <c r="AO241" i="16"/>
  <c r="AP241" i="16"/>
  <c r="AQ241" i="16"/>
  <c r="AR241" i="16"/>
  <c r="Z242" i="16"/>
  <c r="AA242" i="16"/>
  <c r="AB242" i="16"/>
  <c r="AC242" i="16"/>
  <c r="AD242" i="16"/>
  <c r="AE242" i="16"/>
  <c r="AF242" i="16"/>
  <c r="AG242" i="16"/>
  <c r="AH242" i="16"/>
  <c r="AI242" i="16"/>
  <c r="AJ242" i="16"/>
  <c r="AK242" i="16"/>
  <c r="AL242" i="16"/>
  <c r="AM242" i="16"/>
  <c r="AN242" i="16"/>
  <c r="AO242" i="16"/>
  <c r="AP242" i="16"/>
  <c r="AQ242" i="16"/>
  <c r="AR242" i="16"/>
  <c r="Z243" i="16"/>
  <c r="AA243" i="16"/>
  <c r="AB243" i="16"/>
  <c r="AC243" i="16"/>
  <c r="AD243" i="16"/>
  <c r="AE243" i="16"/>
  <c r="AF243" i="16"/>
  <c r="AG243" i="16"/>
  <c r="AH243" i="16"/>
  <c r="AI243" i="16"/>
  <c r="AJ243" i="16"/>
  <c r="AK243" i="16"/>
  <c r="AL243" i="16"/>
  <c r="AM243" i="16"/>
  <c r="AN243" i="16"/>
  <c r="AO243" i="16"/>
  <c r="AP243" i="16"/>
  <c r="AQ243" i="16"/>
  <c r="AR243" i="16"/>
  <c r="Z244" i="16"/>
  <c r="AA244" i="16"/>
  <c r="AB244" i="16"/>
  <c r="AC244" i="16"/>
  <c r="AD244" i="16"/>
  <c r="AE244" i="16"/>
  <c r="AF244" i="16"/>
  <c r="AG244" i="16"/>
  <c r="AH244" i="16"/>
  <c r="AI244" i="16"/>
  <c r="AJ244" i="16"/>
  <c r="AK244" i="16"/>
  <c r="AL244" i="16"/>
  <c r="AM244" i="16"/>
  <c r="AN244" i="16"/>
  <c r="AO244" i="16"/>
  <c r="AP244" i="16"/>
  <c r="AQ244" i="16"/>
  <c r="AR244" i="16"/>
  <c r="Z245" i="16"/>
  <c r="AA245" i="16"/>
  <c r="AB245" i="16"/>
  <c r="AC245" i="16"/>
  <c r="AD245" i="16"/>
  <c r="AE245" i="16"/>
  <c r="AF245" i="16"/>
  <c r="AG245" i="16"/>
  <c r="AH245" i="16"/>
  <c r="AI245" i="16"/>
  <c r="AJ245" i="16"/>
  <c r="AK245" i="16"/>
  <c r="AL245" i="16"/>
  <c r="AM245" i="16"/>
  <c r="AN245" i="16"/>
  <c r="AO245" i="16"/>
  <c r="AP245" i="16"/>
  <c r="AQ245" i="16"/>
  <c r="AR245" i="16"/>
  <c r="Z246" i="16"/>
  <c r="AA246" i="16"/>
  <c r="AB246" i="16"/>
  <c r="AC246" i="16"/>
  <c r="AD246" i="16"/>
  <c r="AE246" i="16"/>
  <c r="AF246" i="16"/>
  <c r="AG246" i="16"/>
  <c r="AH246" i="16"/>
  <c r="AI246" i="16"/>
  <c r="AJ246" i="16"/>
  <c r="AK246" i="16"/>
  <c r="AL246" i="16"/>
  <c r="AM246" i="16"/>
  <c r="AN246" i="16"/>
  <c r="AO246" i="16"/>
  <c r="AP246" i="16"/>
  <c r="AQ246" i="16"/>
  <c r="AR246" i="16"/>
  <c r="Z247" i="16"/>
  <c r="AA247" i="16"/>
  <c r="AB247" i="16"/>
  <c r="AC247" i="16"/>
  <c r="AD247" i="16"/>
  <c r="AE247" i="16"/>
  <c r="AF247" i="16"/>
  <c r="AG247" i="16"/>
  <c r="AH247" i="16"/>
  <c r="AI247" i="16"/>
  <c r="AJ247" i="16"/>
  <c r="AK247" i="16"/>
  <c r="AL247" i="16"/>
  <c r="AM247" i="16"/>
  <c r="AN247" i="16"/>
  <c r="AO247" i="16"/>
  <c r="AP247" i="16"/>
  <c r="AQ247" i="16"/>
  <c r="AR247" i="16"/>
  <c r="Z248" i="16"/>
  <c r="AA248" i="16"/>
  <c r="AB248" i="16"/>
  <c r="AC248" i="16"/>
  <c r="AD248" i="16"/>
  <c r="AE248" i="16"/>
  <c r="AF248" i="16"/>
  <c r="AG248" i="16"/>
  <c r="AH248" i="16"/>
  <c r="AI248" i="16"/>
  <c r="AJ248" i="16"/>
  <c r="AK248" i="16"/>
  <c r="AL248" i="16"/>
  <c r="AM248" i="16"/>
  <c r="AN248" i="16"/>
  <c r="AO248" i="16"/>
  <c r="AP248" i="16"/>
  <c r="AQ248" i="16"/>
  <c r="AR248" i="16"/>
  <c r="Z249" i="16"/>
  <c r="AA249" i="16"/>
  <c r="AB249" i="16"/>
  <c r="AC249" i="16"/>
  <c r="AD249" i="16"/>
  <c r="AE249" i="16"/>
  <c r="AF249" i="16"/>
  <c r="AG249" i="16"/>
  <c r="AH249" i="16"/>
  <c r="AI249" i="16"/>
  <c r="AJ249" i="16"/>
  <c r="AK249" i="16"/>
  <c r="AL249" i="16"/>
  <c r="AM249" i="16"/>
  <c r="AN249" i="16"/>
  <c r="AO249" i="16"/>
  <c r="AP249" i="16"/>
  <c r="AQ249" i="16"/>
  <c r="AR249" i="16"/>
  <c r="Z250" i="16"/>
  <c r="AA250" i="16"/>
  <c r="AB250" i="16"/>
  <c r="AC250" i="16"/>
  <c r="AD250" i="16"/>
  <c r="AE250" i="16"/>
  <c r="AF250" i="16"/>
  <c r="AG250" i="16"/>
  <c r="AH250" i="16"/>
  <c r="AI250" i="16"/>
  <c r="AJ250" i="16"/>
  <c r="AK250" i="16"/>
  <c r="AL250" i="16"/>
  <c r="AM250" i="16"/>
  <c r="AN250" i="16"/>
  <c r="AO250" i="16"/>
  <c r="AP250" i="16"/>
  <c r="AQ250" i="16"/>
  <c r="AR250" i="16"/>
  <c r="Z251" i="16"/>
  <c r="AA251" i="16"/>
  <c r="AB251" i="16"/>
  <c r="AC251" i="16"/>
  <c r="AD251" i="16"/>
  <c r="AE251" i="16"/>
  <c r="AF251" i="16"/>
  <c r="AG251" i="16"/>
  <c r="AH251" i="16"/>
  <c r="AI251" i="16"/>
  <c r="AJ251" i="16"/>
  <c r="AK251" i="16"/>
  <c r="AL251" i="16"/>
  <c r="AM251" i="16"/>
  <c r="AN251" i="16"/>
  <c r="AO251" i="16"/>
  <c r="AP251" i="16"/>
  <c r="AQ251" i="16"/>
  <c r="AR251" i="16"/>
  <c r="Z252" i="16"/>
  <c r="AA252" i="16"/>
  <c r="AB252" i="16"/>
  <c r="AC252" i="16"/>
  <c r="AD252" i="16"/>
  <c r="AE252" i="16"/>
  <c r="AF252" i="16"/>
  <c r="AG252" i="16"/>
  <c r="AH252" i="16"/>
  <c r="AI252" i="16"/>
  <c r="AJ252" i="16"/>
  <c r="AK252" i="16"/>
  <c r="AL252" i="16"/>
  <c r="AM252" i="16"/>
  <c r="AN252" i="16"/>
  <c r="AO252" i="16"/>
  <c r="AP252" i="16"/>
  <c r="AQ252" i="16"/>
  <c r="AR252" i="16"/>
  <c r="Z253" i="16"/>
  <c r="AA253" i="16"/>
  <c r="AB253" i="16"/>
  <c r="AC253" i="16"/>
  <c r="AD253" i="16"/>
  <c r="AE253" i="16"/>
  <c r="AF253" i="16"/>
  <c r="AG253" i="16"/>
  <c r="AH253" i="16"/>
  <c r="AI253" i="16"/>
  <c r="AJ253" i="16"/>
  <c r="AK253" i="16"/>
  <c r="AL253" i="16"/>
  <c r="AM253" i="16"/>
  <c r="AN253" i="16"/>
  <c r="AO253" i="16"/>
  <c r="AP253" i="16"/>
  <c r="AQ253" i="16"/>
  <c r="AR253" i="16"/>
  <c r="Z254" i="16"/>
  <c r="AA254" i="16"/>
  <c r="AB254" i="16"/>
  <c r="AC254" i="16"/>
  <c r="AD254" i="16"/>
  <c r="AE254" i="16"/>
  <c r="AF254" i="16"/>
  <c r="AG254" i="16"/>
  <c r="AH254" i="16"/>
  <c r="AI254" i="16"/>
  <c r="AJ254" i="16"/>
  <c r="AK254" i="16"/>
  <c r="AL254" i="16"/>
  <c r="AM254" i="16"/>
  <c r="AN254" i="16"/>
  <c r="AO254" i="16"/>
  <c r="AP254" i="16"/>
  <c r="AQ254" i="16"/>
  <c r="AR254" i="16"/>
  <c r="Z255" i="16"/>
  <c r="AA255" i="16"/>
  <c r="AB255" i="16"/>
  <c r="AC255" i="16"/>
  <c r="AD255" i="16"/>
  <c r="AE255" i="16"/>
  <c r="AF255" i="16"/>
  <c r="AG255" i="16"/>
  <c r="AH255" i="16"/>
  <c r="AI255" i="16"/>
  <c r="AJ255" i="16"/>
  <c r="AK255" i="16"/>
  <c r="AL255" i="16"/>
  <c r="AM255" i="16"/>
  <c r="AN255" i="16"/>
  <c r="AO255" i="16"/>
  <c r="AP255" i="16"/>
  <c r="AQ255" i="16"/>
  <c r="AR255" i="16"/>
  <c r="Z256" i="16"/>
  <c r="AA256" i="16"/>
  <c r="AB256" i="16"/>
  <c r="AC256" i="16"/>
  <c r="AD256" i="16"/>
  <c r="AE256" i="16"/>
  <c r="AF256" i="16"/>
  <c r="AG256" i="16"/>
  <c r="AH256" i="16"/>
  <c r="AI256" i="16"/>
  <c r="AJ256" i="16"/>
  <c r="AK256" i="16"/>
  <c r="AL256" i="16"/>
  <c r="AM256" i="16"/>
  <c r="AN256" i="16"/>
  <c r="AO256" i="16"/>
  <c r="AP256" i="16"/>
  <c r="AQ256" i="16"/>
  <c r="AR256" i="16"/>
  <c r="Z257" i="16"/>
  <c r="AA257" i="16"/>
  <c r="AB257" i="16"/>
  <c r="AC257" i="16"/>
  <c r="AD257" i="16"/>
  <c r="AE257" i="16"/>
  <c r="AF257" i="16"/>
  <c r="AG257" i="16"/>
  <c r="AH257" i="16"/>
  <c r="AI257" i="16"/>
  <c r="AJ257" i="16"/>
  <c r="AK257" i="16"/>
  <c r="AL257" i="16"/>
  <c r="AM257" i="16"/>
  <c r="AN257" i="16"/>
  <c r="AO257" i="16"/>
  <c r="AP257" i="16"/>
  <c r="AQ257" i="16"/>
  <c r="AR257" i="16"/>
  <c r="Z258" i="16"/>
  <c r="AA258" i="16"/>
  <c r="AB258" i="16"/>
  <c r="AC258" i="16"/>
  <c r="AD258" i="16"/>
  <c r="AE258" i="16"/>
  <c r="AF258" i="16"/>
  <c r="AG258" i="16"/>
  <c r="AH258" i="16"/>
  <c r="AI258" i="16"/>
  <c r="AJ258" i="16"/>
  <c r="AK258" i="16"/>
  <c r="AL258" i="16"/>
  <c r="AM258" i="16"/>
  <c r="AN258" i="16"/>
  <c r="AO258" i="16"/>
  <c r="AP258" i="16"/>
  <c r="AQ258" i="16"/>
  <c r="AR258" i="16"/>
  <c r="Z259" i="16"/>
  <c r="AA259" i="16"/>
  <c r="AB259" i="16"/>
  <c r="AC259" i="16"/>
  <c r="AD259" i="16"/>
  <c r="AE259" i="16"/>
  <c r="AF259" i="16"/>
  <c r="AG259" i="16"/>
  <c r="AH259" i="16"/>
  <c r="AI259" i="16"/>
  <c r="AJ259" i="16"/>
  <c r="AK259" i="16"/>
  <c r="AL259" i="16"/>
  <c r="AM259" i="16"/>
  <c r="AN259" i="16"/>
  <c r="AO259" i="16"/>
  <c r="AP259" i="16"/>
  <c r="AQ259" i="16"/>
  <c r="AR259" i="16"/>
  <c r="Z260" i="16"/>
  <c r="AA260" i="16"/>
  <c r="AB260" i="16"/>
  <c r="AC260" i="16"/>
  <c r="AD260" i="16"/>
  <c r="AE260" i="16"/>
  <c r="AF260" i="16"/>
  <c r="AG260" i="16"/>
  <c r="AH260" i="16"/>
  <c r="AI260" i="16"/>
  <c r="AJ260" i="16"/>
  <c r="AK260" i="16"/>
  <c r="AL260" i="16"/>
  <c r="AM260" i="16"/>
  <c r="AN260" i="16"/>
  <c r="AO260" i="16"/>
  <c r="AP260" i="16"/>
  <c r="AQ260" i="16"/>
  <c r="AR260" i="16"/>
  <c r="Z261" i="16"/>
  <c r="AA261" i="16"/>
  <c r="AB261" i="16"/>
  <c r="AC261" i="16"/>
  <c r="AD261" i="16"/>
  <c r="AE261" i="16"/>
  <c r="AF261" i="16"/>
  <c r="AG261" i="16"/>
  <c r="AH261" i="16"/>
  <c r="AI261" i="16"/>
  <c r="AJ261" i="16"/>
  <c r="AK261" i="16"/>
  <c r="AL261" i="16"/>
  <c r="AM261" i="16"/>
  <c r="AN261" i="16"/>
  <c r="AO261" i="16"/>
  <c r="AP261" i="16"/>
  <c r="AQ261" i="16"/>
  <c r="AR261" i="16"/>
  <c r="Z262" i="16"/>
  <c r="AA262" i="16"/>
  <c r="AB262" i="16"/>
  <c r="AC262" i="16"/>
  <c r="AD262" i="16"/>
  <c r="AE262" i="16"/>
  <c r="AF262" i="16"/>
  <c r="AG262" i="16"/>
  <c r="AH262" i="16"/>
  <c r="AI262" i="16"/>
  <c r="AJ262" i="16"/>
  <c r="AK262" i="16"/>
  <c r="AL262" i="16"/>
  <c r="AM262" i="16"/>
  <c r="AN262" i="16"/>
  <c r="AO262" i="16"/>
  <c r="AP262" i="16"/>
  <c r="AQ262" i="16"/>
  <c r="AR262" i="16"/>
  <c r="Z263" i="16"/>
  <c r="AA263" i="16"/>
  <c r="AB263" i="16"/>
  <c r="AC263" i="16"/>
  <c r="AD263" i="16"/>
  <c r="AE263" i="16"/>
  <c r="AF263" i="16"/>
  <c r="AG263" i="16"/>
  <c r="AH263" i="16"/>
  <c r="AI263" i="16"/>
  <c r="AJ263" i="16"/>
  <c r="AK263" i="16"/>
  <c r="AL263" i="16"/>
  <c r="AM263" i="16"/>
  <c r="AN263" i="16"/>
  <c r="AO263" i="16"/>
  <c r="AP263" i="16"/>
  <c r="AQ263" i="16"/>
  <c r="AR263" i="16"/>
  <c r="Z264" i="16"/>
  <c r="AA264" i="16"/>
  <c r="AB264" i="16"/>
  <c r="AC264" i="16"/>
  <c r="AD264" i="16"/>
  <c r="AE264" i="16"/>
  <c r="AF264" i="16"/>
  <c r="AG264" i="16"/>
  <c r="AH264" i="16"/>
  <c r="AI264" i="16"/>
  <c r="AJ264" i="16"/>
  <c r="AK264" i="16"/>
  <c r="AL264" i="16"/>
  <c r="AM264" i="16"/>
  <c r="AN264" i="16"/>
  <c r="AO264" i="16"/>
  <c r="AP264" i="16"/>
  <c r="AQ264" i="16"/>
  <c r="AR264" i="16"/>
  <c r="Z265" i="16"/>
  <c r="AA265" i="16"/>
  <c r="AB265" i="16"/>
  <c r="AC265" i="16"/>
  <c r="AD265" i="16"/>
  <c r="AE265" i="16"/>
  <c r="AF265" i="16"/>
  <c r="AG265" i="16"/>
  <c r="AH265" i="16"/>
  <c r="AI265" i="16"/>
  <c r="AJ265" i="16"/>
  <c r="AK265" i="16"/>
  <c r="AL265" i="16"/>
  <c r="AM265" i="16"/>
  <c r="AN265" i="16"/>
  <c r="AO265" i="16"/>
  <c r="AP265" i="16"/>
  <c r="AQ265" i="16"/>
  <c r="AR265" i="16"/>
  <c r="Z266" i="16"/>
  <c r="AA266" i="16"/>
  <c r="AB266" i="16"/>
  <c r="AC266" i="16"/>
  <c r="AD266" i="16"/>
  <c r="AE266" i="16"/>
  <c r="AF266" i="16"/>
  <c r="AG266" i="16"/>
  <c r="AH266" i="16"/>
  <c r="AI266" i="16"/>
  <c r="AJ266" i="16"/>
  <c r="AK266" i="16"/>
  <c r="AL266" i="16"/>
  <c r="AM266" i="16"/>
  <c r="AN266" i="16"/>
  <c r="AO266" i="16"/>
  <c r="AP266" i="16"/>
  <c r="AQ266" i="16"/>
  <c r="AR266" i="16"/>
  <c r="Z267" i="16"/>
  <c r="AA267" i="16"/>
  <c r="AB267" i="16"/>
  <c r="AC267" i="16"/>
  <c r="AD267" i="16"/>
  <c r="AE267" i="16"/>
  <c r="AF267" i="16"/>
  <c r="AG267" i="16"/>
  <c r="AH267" i="16"/>
  <c r="AI267" i="16"/>
  <c r="AJ267" i="16"/>
  <c r="AK267" i="16"/>
  <c r="AL267" i="16"/>
  <c r="AM267" i="16"/>
  <c r="AN267" i="16"/>
  <c r="AO267" i="16"/>
  <c r="AP267" i="16"/>
  <c r="AQ267" i="16"/>
  <c r="AR267" i="16"/>
  <c r="Z268" i="16"/>
  <c r="AA268" i="16"/>
  <c r="AB268" i="16"/>
  <c r="AC268" i="16"/>
  <c r="AD268" i="16"/>
  <c r="AE268" i="16"/>
  <c r="AF268" i="16"/>
  <c r="AG268" i="16"/>
  <c r="AH268" i="16"/>
  <c r="AI268" i="16"/>
  <c r="AJ268" i="16"/>
  <c r="AK268" i="16"/>
  <c r="AL268" i="16"/>
  <c r="AM268" i="16"/>
  <c r="AN268" i="16"/>
  <c r="AO268" i="16"/>
  <c r="AP268" i="16"/>
  <c r="AQ268" i="16"/>
  <c r="AR268" i="16"/>
  <c r="Z269" i="16"/>
  <c r="AA269" i="16"/>
  <c r="AB269" i="16"/>
  <c r="AC269" i="16"/>
  <c r="AD269" i="16"/>
  <c r="AE269" i="16"/>
  <c r="AF269" i="16"/>
  <c r="AG269" i="16"/>
  <c r="AH269" i="16"/>
  <c r="AI269" i="16"/>
  <c r="AJ269" i="16"/>
  <c r="AK269" i="16"/>
  <c r="AL269" i="16"/>
  <c r="AM269" i="16"/>
  <c r="AN269" i="16"/>
  <c r="AO269" i="16"/>
  <c r="AP269" i="16"/>
  <c r="AQ269" i="16"/>
  <c r="AR269" i="16"/>
  <c r="Z270" i="16"/>
  <c r="AA270" i="16"/>
  <c r="AB270" i="16"/>
  <c r="AC270" i="16"/>
  <c r="AD270" i="16"/>
  <c r="AE270" i="16"/>
  <c r="AF270" i="16"/>
  <c r="AG270" i="16"/>
  <c r="AH270" i="16"/>
  <c r="AI270" i="16"/>
  <c r="AJ270" i="16"/>
  <c r="AK270" i="16"/>
  <c r="AL270" i="16"/>
  <c r="AM270" i="16"/>
  <c r="AN270" i="16"/>
  <c r="AO270" i="16"/>
  <c r="AP270" i="16"/>
  <c r="AQ270" i="16"/>
  <c r="AR270" i="16"/>
  <c r="Z271" i="16"/>
  <c r="AA271" i="16"/>
  <c r="AB271" i="16"/>
  <c r="AC271" i="16"/>
  <c r="AD271" i="16"/>
  <c r="AE271" i="16"/>
  <c r="AF271" i="16"/>
  <c r="AG271" i="16"/>
  <c r="AH271" i="16"/>
  <c r="AI271" i="16"/>
  <c r="AJ271" i="16"/>
  <c r="AK271" i="16"/>
  <c r="AL271" i="16"/>
  <c r="AM271" i="16"/>
  <c r="AN271" i="16"/>
  <c r="AO271" i="16"/>
  <c r="AP271" i="16"/>
  <c r="AQ271" i="16"/>
  <c r="AR271" i="16"/>
  <c r="Z272" i="16"/>
  <c r="AA272" i="16"/>
  <c r="AB272" i="16"/>
  <c r="AC272" i="16"/>
  <c r="AD272" i="16"/>
  <c r="AE272" i="16"/>
  <c r="AF272" i="16"/>
  <c r="AG272" i="16"/>
  <c r="AH272" i="16"/>
  <c r="AI272" i="16"/>
  <c r="AJ272" i="16"/>
  <c r="AK272" i="16"/>
  <c r="AL272" i="16"/>
  <c r="AM272" i="16"/>
  <c r="AN272" i="16"/>
  <c r="AO272" i="16"/>
  <c r="AP272" i="16"/>
  <c r="AQ272" i="16"/>
  <c r="AR272" i="16"/>
  <c r="Z273" i="16"/>
  <c r="AA273" i="16"/>
  <c r="AB273" i="16"/>
  <c r="AC273" i="16"/>
  <c r="AD273" i="16"/>
  <c r="AE273" i="16"/>
  <c r="AF273" i="16"/>
  <c r="AG273" i="16"/>
  <c r="AH273" i="16"/>
  <c r="AI273" i="16"/>
  <c r="AJ273" i="16"/>
  <c r="AK273" i="16"/>
  <c r="AL273" i="16"/>
  <c r="AM273" i="16"/>
  <c r="AN273" i="16"/>
  <c r="AO273" i="16"/>
  <c r="AP273" i="16"/>
  <c r="AQ273" i="16"/>
  <c r="AR273" i="16"/>
  <c r="Z274" i="16"/>
  <c r="AA274" i="16"/>
  <c r="AB274" i="16"/>
  <c r="AC274" i="16"/>
  <c r="AD274" i="16"/>
  <c r="AE274" i="16"/>
  <c r="AF274" i="16"/>
  <c r="AG274" i="16"/>
  <c r="AH274" i="16"/>
  <c r="AI274" i="16"/>
  <c r="AJ274" i="16"/>
  <c r="AK274" i="16"/>
  <c r="AL274" i="16"/>
  <c r="AM274" i="16"/>
  <c r="AN274" i="16"/>
  <c r="AO274" i="16"/>
  <c r="AP274" i="16"/>
  <c r="AQ274" i="16"/>
  <c r="AR274" i="16"/>
  <c r="Z275" i="16"/>
  <c r="AA275" i="16"/>
  <c r="AB275" i="16"/>
  <c r="AC275" i="16"/>
  <c r="AD275" i="16"/>
  <c r="AE275" i="16"/>
  <c r="AF275" i="16"/>
  <c r="AG275" i="16"/>
  <c r="AH275" i="16"/>
  <c r="AI275" i="16"/>
  <c r="AJ275" i="16"/>
  <c r="AK275" i="16"/>
  <c r="AL275" i="16"/>
  <c r="AM275" i="16"/>
  <c r="AN275" i="16"/>
  <c r="AO275" i="16"/>
  <c r="AP275" i="16"/>
  <c r="AQ275" i="16"/>
  <c r="AR275" i="16"/>
  <c r="Z276" i="16"/>
  <c r="AA276" i="16"/>
  <c r="AB276" i="16"/>
  <c r="AC276" i="16"/>
  <c r="AD276" i="16"/>
  <c r="AE276" i="16"/>
  <c r="AF276" i="16"/>
  <c r="AG276" i="16"/>
  <c r="AH276" i="16"/>
  <c r="AI276" i="16"/>
  <c r="AJ276" i="16"/>
  <c r="AK276" i="16"/>
  <c r="AL276" i="16"/>
  <c r="AM276" i="16"/>
  <c r="AN276" i="16"/>
  <c r="AO276" i="16"/>
  <c r="AP276" i="16"/>
  <c r="AQ276" i="16"/>
  <c r="AR276" i="16"/>
  <c r="Z277" i="16"/>
  <c r="AA277" i="16"/>
  <c r="AB277" i="16"/>
  <c r="AC277" i="16"/>
  <c r="AD277" i="16"/>
  <c r="AE277" i="16"/>
  <c r="AF277" i="16"/>
  <c r="AG277" i="16"/>
  <c r="AH277" i="16"/>
  <c r="AI277" i="16"/>
  <c r="AJ277" i="16"/>
  <c r="AK277" i="16"/>
  <c r="AL277" i="16"/>
  <c r="AM277" i="16"/>
  <c r="AN277" i="16"/>
  <c r="AO277" i="16"/>
  <c r="AP277" i="16"/>
  <c r="AQ277" i="16"/>
  <c r="AR277" i="16"/>
  <c r="Z278" i="16"/>
  <c r="AA278" i="16"/>
  <c r="AB278" i="16"/>
  <c r="AC278" i="16"/>
  <c r="AD278" i="16"/>
  <c r="AE278" i="16"/>
  <c r="AF278" i="16"/>
  <c r="AG278" i="16"/>
  <c r="AH278" i="16"/>
  <c r="AI278" i="16"/>
  <c r="AJ278" i="16"/>
  <c r="AK278" i="16"/>
  <c r="AL278" i="16"/>
  <c r="AM278" i="16"/>
  <c r="AN278" i="16"/>
  <c r="AO278" i="16"/>
  <c r="AP278" i="16"/>
  <c r="AQ278" i="16"/>
  <c r="AR278" i="16"/>
  <c r="Z279" i="16"/>
  <c r="AA279" i="16"/>
  <c r="AB279" i="16"/>
  <c r="AC279" i="16"/>
  <c r="AD279" i="16"/>
  <c r="AE279" i="16"/>
  <c r="AF279" i="16"/>
  <c r="AG279" i="16"/>
  <c r="AH279" i="16"/>
  <c r="AI279" i="16"/>
  <c r="AJ279" i="16"/>
  <c r="AK279" i="16"/>
  <c r="AL279" i="16"/>
  <c r="AM279" i="16"/>
  <c r="AN279" i="16"/>
  <c r="AO279" i="16"/>
  <c r="AP279" i="16"/>
  <c r="AQ279" i="16"/>
  <c r="AR279" i="16"/>
  <c r="AQ190" i="16"/>
  <c r="AR190" i="16"/>
  <c r="AO190" i="16"/>
  <c r="AP190" i="16"/>
  <c r="AK190" i="16"/>
  <c r="AL190" i="16"/>
  <c r="AM190" i="16"/>
  <c r="AN190" i="16"/>
  <c r="AA190" i="16"/>
  <c r="AB190" i="16"/>
  <c r="AC190" i="16"/>
  <c r="AD190" i="16"/>
  <c r="AE190" i="16"/>
  <c r="AF190" i="16"/>
  <c r="AG190" i="16"/>
  <c r="AH190" i="16"/>
  <c r="AI190" i="16"/>
  <c r="AJ190" i="16"/>
  <c r="Z190" i="16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B69" i="1"/>
  <c r="AA189" i="34"/>
  <c r="AA190" i="34"/>
  <c r="AA191" i="34"/>
  <c r="AA192" i="34"/>
  <c r="AA193" i="34"/>
  <c r="AA194" i="34"/>
  <c r="AA195" i="34"/>
  <c r="AA196" i="34"/>
  <c r="AA197" i="34"/>
  <c r="AA198" i="34"/>
  <c r="AA199" i="34"/>
  <c r="AA200" i="34"/>
  <c r="AA201" i="34"/>
  <c r="AA202" i="34"/>
  <c r="AA203" i="34"/>
  <c r="AA204" i="34"/>
  <c r="AA205" i="34"/>
  <c r="AA206" i="34"/>
  <c r="AA207" i="34"/>
  <c r="AA208" i="34"/>
  <c r="AA209" i="34"/>
  <c r="AA210" i="34"/>
  <c r="AA211" i="34"/>
  <c r="AA212" i="34"/>
  <c r="AA213" i="34"/>
  <c r="AA214" i="34"/>
  <c r="AA215" i="34"/>
  <c r="AA216" i="34"/>
  <c r="AA217" i="34"/>
  <c r="AA218" i="34"/>
  <c r="AA219" i="34"/>
  <c r="AA220" i="34"/>
  <c r="AA221" i="34"/>
  <c r="AA222" i="34"/>
  <c r="AA223" i="34"/>
  <c r="AA224" i="34"/>
  <c r="AA225" i="34"/>
  <c r="AA226" i="34"/>
  <c r="AA227" i="34"/>
  <c r="AA228" i="34"/>
  <c r="AA229" i="34"/>
  <c r="AA230" i="34"/>
  <c r="AA231" i="34"/>
  <c r="AA232" i="34"/>
  <c r="AA233" i="34"/>
  <c r="AA234" i="34"/>
  <c r="AA235" i="34"/>
  <c r="AA236" i="34"/>
  <c r="AA237" i="34"/>
  <c r="AA238" i="34"/>
  <c r="AA239" i="34"/>
  <c r="AA240" i="34"/>
  <c r="AA241" i="34"/>
  <c r="AA242" i="34"/>
  <c r="AA243" i="34"/>
  <c r="AA244" i="34"/>
  <c r="AA245" i="34"/>
  <c r="AA246" i="34"/>
  <c r="AA247" i="34"/>
  <c r="AA248" i="34"/>
  <c r="AA249" i="34"/>
  <c r="AA250" i="34"/>
  <c r="AA251" i="34"/>
  <c r="AA252" i="34"/>
  <c r="AA253" i="34"/>
  <c r="AA254" i="34"/>
  <c r="AA255" i="34"/>
  <c r="AA256" i="34"/>
  <c r="AA257" i="34"/>
  <c r="AA258" i="34"/>
  <c r="AA259" i="34"/>
  <c r="AA260" i="34"/>
  <c r="AA261" i="34"/>
  <c r="AA262" i="34"/>
  <c r="AA263" i="34"/>
  <c r="AA264" i="34"/>
  <c r="AA265" i="34"/>
  <c r="AA266" i="34"/>
  <c r="AA267" i="34"/>
  <c r="AA268" i="34"/>
  <c r="AA269" i="34"/>
  <c r="AA270" i="34"/>
  <c r="AA271" i="34"/>
  <c r="AA272" i="34"/>
  <c r="AA273" i="34"/>
  <c r="AA274" i="34"/>
  <c r="AA275" i="34"/>
  <c r="AA276" i="34"/>
  <c r="AA277" i="34"/>
  <c r="AA188" i="34"/>
  <c r="Z189" i="34"/>
  <c r="Z190" i="34"/>
  <c r="Z191" i="34"/>
  <c r="Z192" i="34"/>
  <c r="Z193" i="34"/>
  <c r="Z194" i="34"/>
  <c r="Z195" i="34"/>
  <c r="Z196" i="34"/>
  <c r="Z197" i="34"/>
  <c r="Z198" i="34"/>
  <c r="Z199" i="34"/>
  <c r="Z200" i="34"/>
  <c r="Z201" i="34"/>
  <c r="Z202" i="34"/>
  <c r="Z203" i="34"/>
  <c r="Z204" i="34"/>
  <c r="Z205" i="34"/>
  <c r="Z206" i="34"/>
  <c r="Z207" i="34"/>
  <c r="Z208" i="34"/>
  <c r="Z209" i="34"/>
  <c r="Z210" i="34"/>
  <c r="Z211" i="34"/>
  <c r="Z212" i="34"/>
  <c r="Z213" i="34"/>
  <c r="Z214" i="34"/>
  <c r="Z215" i="34"/>
  <c r="Z216" i="34"/>
  <c r="Z217" i="34"/>
  <c r="Z218" i="34"/>
  <c r="Z219" i="34"/>
  <c r="Z220" i="34"/>
  <c r="Z221" i="34"/>
  <c r="Z222" i="34"/>
  <c r="Z223" i="34"/>
  <c r="Z224" i="34"/>
  <c r="Z225" i="34"/>
  <c r="Z226" i="34"/>
  <c r="Z227" i="34"/>
  <c r="Z228" i="34"/>
  <c r="Z229" i="34"/>
  <c r="Z230" i="34"/>
  <c r="Z231" i="34"/>
  <c r="Z232" i="34"/>
  <c r="Z233" i="34"/>
  <c r="Z234" i="34"/>
  <c r="Z235" i="34"/>
  <c r="Z236" i="34"/>
  <c r="Z237" i="34"/>
  <c r="Z238" i="34"/>
  <c r="Z239" i="34"/>
  <c r="Z240" i="34"/>
  <c r="Z241" i="34"/>
  <c r="Z242" i="34"/>
  <c r="Z243" i="34"/>
  <c r="Z244" i="34"/>
  <c r="Z245" i="34"/>
  <c r="Z246" i="34"/>
  <c r="Z247" i="34"/>
  <c r="Z248" i="34"/>
  <c r="Z249" i="34"/>
  <c r="Z250" i="34"/>
  <c r="Z251" i="34"/>
  <c r="Z252" i="34"/>
  <c r="Z253" i="34"/>
  <c r="Z254" i="34"/>
  <c r="Z255" i="34"/>
  <c r="Z256" i="34"/>
  <c r="Z257" i="34"/>
  <c r="Z258" i="34"/>
  <c r="Z259" i="34"/>
  <c r="Z260" i="34"/>
  <c r="Z261" i="34"/>
  <c r="Z262" i="34"/>
  <c r="Z263" i="34"/>
  <c r="Z264" i="34"/>
  <c r="Z265" i="34"/>
  <c r="Z266" i="34"/>
  <c r="Z267" i="34"/>
  <c r="Z268" i="34"/>
  <c r="Z269" i="34"/>
  <c r="Z270" i="34"/>
  <c r="Z271" i="34"/>
  <c r="Z272" i="34"/>
  <c r="Z273" i="34"/>
  <c r="Z274" i="34"/>
  <c r="Z275" i="34"/>
  <c r="Z276" i="34"/>
  <c r="Z277" i="34"/>
  <c r="Z188" i="34"/>
  <c r="A97" i="76"/>
  <c r="A86" i="76"/>
  <c r="BG94" i="64"/>
  <c r="BG83" i="64"/>
  <c r="A74" i="76"/>
  <c r="A63" i="76"/>
  <c r="A52" i="76"/>
  <c r="Z109" i="63"/>
  <c r="AD112" i="63"/>
  <c r="AC112" i="63"/>
  <c r="AE107" i="63"/>
  <c r="AG107" i="63"/>
  <c r="BP107" i="63" s="1"/>
  <c r="AG110" i="63"/>
  <c r="AI110" i="63"/>
  <c r="AI113" i="63"/>
  <c r="P159" i="63" s="1"/>
  <c r="U113" i="63"/>
  <c r="AA39" i="64"/>
  <c r="U105" i="64"/>
  <c r="S39" i="64"/>
  <c r="T105" i="64"/>
  <c r="AO127" i="64"/>
  <c r="AA40" i="64"/>
  <c r="U106" i="64" s="1"/>
  <c r="S40" i="64"/>
  <c r="T106" i="64" s="1"/>
  <c r="D171" i="64" s="1"/>
  <c r="AA41" i="64"/>
  <c r="U107" i="64" s="1"/>
  <c r="S41" i="64"/>
  <c r="T107" i="64"/>
  <c r="AA42" i="64"/>
  <c r="U108" i="64" s="1"/>
  <c r="AO130" i="64" s="1"/>
  <c r="S42" i="64"/>
  <c r="T108" i="64" s="1"/>
  <c r="AA43" i="64"/>
  <c r="U109" i="64" s="1"/>
  <c r="S43" i="64"/>
  <c r="T109" i="64"/>
  <c r="D174" i="64" s="1"/>
  <c r="AA44" i="64"/>
  <c r="U110" i="64" s="1"/>
  <c r="S44" i="64"/>
  <c r="T110" i="64"/>
  <c r="AO132" i="64" s="1"/>
  <c r="AA45" i="64"/>
  <c r="U111" i="64"/>
  <c r="S45" i="64"/>
  <c r="T111" i="64" s="1"/>
  <c r="AB39" i="64"/>
  <c r="W105" i="64" s="1"/>
  <c r="T39" i="64"/>
  <c r="V105" i="64" s="1"/>
  <c r="F170" i="64" s="1"/>
  <c r="AB40" i="64"/>
  <c r="W106" i="64"/>
  <c r="T40" i="64"/>
  <c r="V106" i="64" s="1"/>
  <c r="AB41" i="64"/>
  <c r="W107" i="64" s="1"/>
  <c r="T41" i="64"/>
  <c r="V107" i="64" s="1"/>
  <c r="F172" i="64" s="1"/>
  <c r="AB42" i="64"/>
  <c r="W108" i="64"/>
  <c r="T42" i="64"/>
  <c r="V108" i="64"/>
  <c r="AB43" i="64"/>
  <c r="W109" i="64" s="1"/>
  <c r="T43" i="64"/>
  <c r="V109" i="64"/>
  <c r="AP131" i="64" s="1"/>
  <c r="AB44" i="64"/>
  <c r="W110" i="64"/>
  <c r="T44" i="64"/>
  <c r="V110" i="64"/>
  <c r="AB45" i="64"/>
  <c r="W111" i="64"/>
  <c r="T45" i="64"/>
  <c r="V111" i="64" s="1"/>
  <c r="AP133" i="64" s="1"/>
  <c r="AC39" i="64"/>
  <c r="Y105" i="64"/>
  <c r="U39" i="64"/>
  <c r="X105" i="64" s="1"/>
  <c r="AC40" i="64"/>
  <c r="Y106" i="64" s="1"/>
  <c r="AQ128" i="64" s="1"/>
  <c r="U40" i="64"/>
  <c r="X106" i="64" s="1"/>
  <c r="AC41" i="64"/>
  <c r="Y107" i="64"/>
  <c r="U41" i="64"/>
  <c r="X107" i="64"/>
  <c r="AC42" i="64"/>
  <c r="Y108" i="64" s="1"/>
  <c r="AQ130" i="64" s="1"/>
  <c r="U42" i="64"/>
  <c r="X108" i="64"/>
  <c r="AC43" i="64"/>
  <c r="Y109" i="64"/>
  <c r="AQ131" i="64" s="1"/>
  <c r="U43" i="64"/>
  <c r="X109" i="64"/>
  <c r="AC44" i="64"/>
  <c r="Y110" i="64"/>
  <c r="AQ132" i="64" s="1"/>
  <c r="U44" i="64"/>
  <c r="X110" i="64" s="1"/>
  <c r="AC45" i="64"/>
  <c r="Y111" i="64"/>
  <c r="U45" i="64"/>
  <c r="X111" i="64"/>
  <c r="AQ133" i="64"/>
  <c r="AD39" i="64"/>
  <c r="AA105" i="64" s="1"/>
  <c r="AR127" i="64" s="1"/>
  <c r="V39" i="64"/>
  <c r="Z105" i="64" s="1"/>
  <c r="AD40" i="64"/>
  <c r="AA106" i="64" s="1"/>
  <c r="V40" i="64"/>
  <c r="Z106" i="64"/>
  <c r="AD41" i="64"/>
  <c r="AA107" i="64" s="1"/>
  <c r="AR129" i="64" s="1"/>
  <c r="V41" i="64"/>
  <c r="Z107" i="64"/>
  <c r="AD42" i="64"/>
  <c r="AA108" i="64"/>
  <c r="V42" i="64"/>
  <c r="Z108" i="64"/>
  <c r="AD43" i="64"/>
  <c r="AA109" i="64"/>
  <c r="AR131" i="64" s="1"/>
  <c r="V43" i="64"/>
  <c r="Z109" i="64" s="1"/>
  <c r="AD44" i="64"/>
  <c r="AA110" i="64"/>
  <c r="V44" i="64"/>
  <c r="Z110" i="64"/>
  <c r="AR132" i="64"/>
  <c r="AD45" i="64"/>
  <c r="AA111" i="64" s="1"/>
  <c r="AR133" i="64" s="1"/>
  <c r="V45" i="64"/>
  <c r="Z111" i="64" s="1"/>
  <c r="AE39" i="64"/>
  <c r="AC105" i="64"/>
  <c r="AS127" i="64" s="1"/>
  <c r="W39" i="64"/>
  <c r="AB105" i="64"/>
  <c r="AE40" i="64"/>
  <c r="AC106" i="64" s="1"/>
  <c r="W40" i="64"/>
  <c r="AB106" i="64"/>
  <c r="AE41" i="64"/>
  <c r="AC107" i="64"/>
  <c r="W41" i="64"/>
  <c r="AB107" i="64"/>
  <c r="AE42" i="64"/>
  <c r="AC108" i="64"/>
  <c r="AS130" i="64" s="1"/>
  <c r="W42" i="64"/>
  <c r="AB108" i="64" s="1"/>
  <c r="AE43" i="64"/>
  <c r="AC109" i="64"/>
  <c r="W43" i="64"/>
  <c r="AB109" i="64"/>
  <c r="AS131" i="64"/>
  <c r="AE44" i="64"/>
  <c r="AC110" i="64" s="1"/>
  <c r="W44" i="64"/>
  <c r="AB110" i="64" s="1"/>
  <c r="AE45" i="64"/>
  <c r="AC111" i="64"/>
  <c r="W45" i="64"/>
  <c r="AB111" i="64" s="1"/>
  <c r="AS133" i="64" s="1"/>
  <c r="AF39" i="64"/>
  <c r="AE105" i="64" s="1"/>
  <c r="X39" i="64"/>
  <c r="AD105" i="64"/>
  <c r="AF40" i="64"/>
  <c r="AE106" i="64"/>
  <c r="X40" i="64"/>
  <c r="AD106" i="64"/>
  <c r="AF41" i="64"/>
  <c r="AE107" i="64"/>
  <c r="AT129" i="64" s="1"/>
  <c r="X41" i="64"/>
  <c r="AD107" i="64" s="1"/>
  <c r="AF42" i="64"/>
  <c r="AE108" i="64"/>
  <c r="X42" i="64"/>
  <c r="AD108" i="64"/>
  <c r="AT130" i="64"/>
  <c r="AF43" i="64"/>
  <c r="AE109" i="64" s="1"/>
  <c r="X43" i="64"/>
  <c r="AD109" i="64" s="1"/>
  <c r="AF44" i="64"/>
  <c r="AE110" i="64"/>
  <c r="X44" i="64"/>
  <c r="AD110" i="64" s="1"/>
  <c r="AF45" i="64"/>
  <c r="AE111" i="64" s="1"/>
  <c r="X45" i="64"/>
  <c r="AD111" i="64" s="1"/>
  <c r="AG39" i="64"/>
  <c r="AG105" i="64"/>
  <c r="AU127" i="64" s="1"/>
  <c r="Y39" i="64"/>
  <c r="AF105" i="64"/>
  <c r="AG40" i="64"/>
  <c r="AG106" i="64"/>
  <c r="AU128" i="64" s="1"/>
  <c r="Y40" i="64"/>
  <c r="AF106" i="64" s="1"/>
  <c r="AG41" i="64"/>
  <c r="AG107" i="64"/>
  <c r="Y41" i="64"/>
  <c r="AF107" i="64"/>
  <c r="AU129" i="64"/>
  <c r="AG42" i="64"/>
  <c r="AG108" i="64" s="1"/>
  <c r="Y42" i="64"/>
  <c r="AF108" i="64" s="1"/>
  <c r="AG43" i="64"/>
  <c r="AG109" i="64"/>
  <c r="Y43" i="64"/>
  <c r="AF109" i="64"/>
  <c r="AG44" i="64"/>
  <c r="AG110" i="64" s="1"/>
  <c r="Y44" i="64"/>
  <c r="AF110" i="64" s="1"/>
  <c r="AG45" i="64"/>
  <c r="AG111" i="64" s="1"/>
  <c r="Y45" i="64"/>
  <c r="AF111" i="64"/>
  <c r="Z39" i="64"/>
  <c r="S105" i="64"/>
  <c r="R39" i="64"/>
  <c r="R105" i="64" s="1"/>
  <c r="B170" i="64" s="1"/>
  <c r="Z40" i="64"/>
  <c r="S106" i="64"/>
  <c r="R40" i="64"/>
  <c r="R106" i="64"/>
  <c r="AN128" i="64"/>
  <c r="Z41" i="64"/>
  <c r="S107" i="64" s="1"/>
  <c r="AN129" i="64" s="1"/>
  <c r="R41" i="64"/>
  <c r="R107" i="64" s="1"/>
  <c r="B172" i="64" s="1"/>
  <c r="Z42" i="64"/>
  <c r="S108" i="64"/>
  <c r="R42" i="64"/>
  <c r="R108" i="64" s="1"/>
  <c r="AN130" i="64" s="1"/>
  <c r="Z43" i="64"/>
  <c r="S109" i="64" s="1"/>
  <c r="AN131" i="64" s="1"/>
  <c r="R43" i="64"/>
  <c r="R109" i="64" s="1"/>
  <c r="Z44" i="64"/>
  <c r="S110" i="64"/>
  <c r="R44" i="64"/>
  <c r="R110" i="64"/>
  <c r="B175" i="64" s="1"/>
  <c r="Z45" i="64"/>
  <c r="S111" i="64" s="1"/>
  <c r="AN133" i="64" s="1"/>
  <c r="R45" i="64"/>
  <c r="R111" i="64"/>
  <c r="D109" i="63"/>
  <c r="G107" i="63"/>
  <c r="BC107" i="63" s="1"/>
  <c r="G109" i="63"/>
  <c r="L112" i="63"/>
  <c r="BF112" i="63" s="1"/>
  <c r="N107" i="63"/>
  <c r="BG112" i="63"/>
  <c r="P113" i="63"/>
  <c r="C111" i="63"/>
  <c r="BA111" i="63" s="1"/>
  <c r="B113" i="63"/>
  <c r="K39" i="64"/>
  <c r="E105" i="64"/>
  <c r="C39" i="64"/>
  <c r="D105" i="64"/>
  <c r="AO105" i="64"/>
  <c r="K40" i="64"/>
  <c r="E106" i="64" s="1"/>
  <c r="C40" i="64"/>
  <c r="D106" i="64" s="1"/>
  <c r="K41" i="64"/>
  <c r="E107" i="64"/>
  <c r="C41" i="64"/>
  <c r="D107" i="64"/>
  <c r="AO107" i="64" s="1"/>
  <c r="K42" i="64"/>
  <c r="E108" i="64" s="1"/>
  <c r="C42" i="64"/>
  <c r="D108" i="64" s="1"/>
  <c r="K43" i="64"/>
  <c r="E109" i="64" s="1"/>
  <c r="AO109" i="64" s="1"/>
  <c r="C43" i="64"/>
  <c r="D109" i="64"/>
  <c r="K44" i="64"/>
  <c r="E110" i="64" s="1"/>
  <c r="C44" i="64"/>
  <c r="D110" i="64"/>
  <c r="K45" i="64"/>
  <c r="E111" i="64" s="1"/>
  <c r="AO111" i="64" s="1"/>
  <c r="C45" i="64"/>
  <c r="D111" i="64"/>
  <c r="L39" i="64"/>
  <c r="G105" i="64"/>
  <c r="D39" i="64"/>
  <c r="F105" i="64" s="1"/>
  <c r="L40" i="64"/>
  <c r="G106" i="64"/>
  <c r="D40" i="64"/>
  <c r="F106" i="64" s="1"/>
  <c r="AP106" i="64" s="1"/>
  <c r="L41" i="64"/>
  <c r="G107" i="64" s="1"/>
  <c r="AP107" i="64" s="1"/>
  <c r="D41" i="64"/>
  <c r="F107" i="64" s="1"/>
  <c r="L42" i="64"/>
  <c r="G108" i="64"/>
  <c r="AP108" i="64" s="1"/>
  <c r="D42" i="64"/>
  <c r="F108" i="64" s="1"/>
  <c r="F173" i="64" s="1"/>
  <c r="L43" i="64"/>
  <c r="G109" i="64" s="1"/>
  <c r="D43" i="64"/>
  <c r="F109" i="64"/>
  <c r="AP109" i="64" s="1"/>
  <c r="L44" i="64"/>
  <c r="G110" i="64"/>
  <c r="AP110" i="64" s="1"/>
  <c r="D44" i="64"/>
  <c r="F110" i="64"/>
  <c r="L45" i="64"/>
  <c r="G111" i="64"/>
  <c r="D45" i="64"/>
  <c r="F111" i="64" s="1"/>
  <c r="M39" i="64"/>
  <c r="I105" i="64"/>
  <c r="E39" i="64"/>
  <c r="H105" i="64" s="1"/>
  <c r="AQ105" i="64" s="1"/>
  <c r="M40" i="64"/>
  <c r="I106" i="64" s="1"/>
  <c r="E40" i="64"/>
  <c r="H106" i="64" s="1"/>
  <c r="H171" i="64" s="1"/>
  <c r="M41" i="64"/>
  <c r="I107" i="64"/>
  <c r="AQ107" i="64" s="1"/>
  <c r="E41" i="64"/>
  <c r="H107" i="64" s="1"/>
  <c r="M42" i="64"/>
  <c r="I108" i="64" s="1"/>
  <c r="E42" i="64"/>
  <c r="H108" i="64"/>
  <c r="AQ108" i="64" s="1"/>
  <c r="M43" i="64"/>
  <c r="I109" i="64"/>
  <c r="E43" i="64"/>
  <c r="H109" i="64"/>
  <c r="M44" i="64"/>
  <c r="I110" i="64"/>
  <c r="E44" i="64"/>
  <c r="H110" i="64" s="1"/>
  <c r="AQ110" i="64" s="1"/>
  <c r="M45" i="64"/>
  <c r="I111" i="64"/>
  <c r="E45" i="64"/>
  <c r="H111" i="64"/>
  <c r="AQ111" i="64"/>
  <c r="N39" i="64"/>
  <c r="K105" i="64" s="1"/>
  <c r="F39" i="64"/>
  <c r="J105" i="64" s="1"/>
  <c r="J170" i="64" s="1"/>
  <c r="N40" i="64"/>
  <c r="K106" i="64" s="1"/>
  <c r="F40" i="64"/>
  <c r="J106" i="64" s="1"/>
  <c r="N41" i="64"/>
  <c r="K107" i="64" s="1"/>
  <c r="F41" i="64"/>
  <c r="J107" i="64"/>
  <c r="AR107" i="64"/>
  <c r="N42" i="64"/>
  <c r="K108" i="64" s="1"/>
  <c r="AR108" i="64" s="1"/>
  <c r="F42" i="64"/>
  <c r="J108" i="64"/>
  <c r="N43" i="64"/>
  <c r="K109" i="64" s="1"/>
  <c r="F43" i="64"/>
  <c r="J109" i="64"/>
  <c r="J174" i="64" s="1"/>
  <c r="N44" i="64"/>
  <c r="K110" i="64"/>
  <c r="F44" i="64"/>
  <c r="J110" i="64"/>
  <c r="N45" i="64"/>
  <c r="K111" i="64"/>
  <c r="F45" i="64"/>
  <c r="J111" i="64" s="1"/>
  <c r="O39" i="64"/>
  <c r="M105" i="64"/>
  <c r="G39" i="64"/>
  <c r="L105" i="64" s="1"/>
  <c r="L170" i="64" s="1"/>
  <c r="O40" i="64"/>
  <c r="M106" i="64" s="1"/>
  <c r="G40" i="64"/>
  <c r="L106" i="64" s="1"/>
  <c r="O41" i="64"/>
  <c r="M107" i="64"/>
  <c r="AS107" i="64" s="1"/>
  <c r="G41" i="64"/>
  <c r="L107" i="64"/>
  <c r="O42" i="64"/>
  <c r="M108" i="64" s="1"/>
  <c r="G42" i="64"/>
  <c r="L108" i="64" s="1"/>
  <c r="L173" i="64" s="1"/>
  <c r="O43" i="64"/>
  <c r="M109" i="64"/>
  <c r="G43" i="64"/>
  <c r="L109" i="64"/>
  <c r="L174" i="64" s="1"/>
  <c r="O44" i="64"/>
  <c r="M110" i="64" s="1"/>
  <c r="G44" i="64"/>
  <c r="L110" i="64" s="1"/>
  <c r="AS110" i="64"/>
  <c r="O45" i="64"/>
  <c r="M111" i="64"/>
  <c r="G45" i="64"/>
  <c r="L111" i="64" s="1"/>
  <c r="AS111" i="64" s="1"/>
  <c r="P39" i="64"/>
  <c r="O105" i="64" s="1"/>
  <c r="H39" i="64"/>
  <c r="N105" i="64" s="1"/>
  <c r="P40" i="64"/>
  <c r="O106" i="64" s="1"/>
  <c r="AT106" i="64" s="1"/>
  <c r="H40" i="64"/>
  <c r="N106" i="64"/>
  <c r="P41" i="64"/>
  <c r="O107" i="64" s="1"/>
  <c r="H41" i="64"/>
  <c r="N107" i="64"/>
  <c r="N172" i="64" s="1"/>
  <c r="P42" i="64"/>
  <c r="O108" i="64" s="1"/>
  <c r="H42" i="64"/>
  <c r="N108" i="64"/>
  <c r="N173" i="64" s="1"/>
  <c r="AT108" i="64"/>
  <c r="P43" i="64"/>
  <c r="O109" i="64"/>
  <c r="AT109" i="64" s="1"/>
  <c r="H43" i="64"/>
  <c r="N109" i="64" s="1"/>
  <c r="P44" i="64"/>
  <c r="O110" i="64"/>
  <c r="O175" i="64" s="1"/>
  <c r="H44" i="64"/>
  <c r="N110" i="64" s="1"/>
  <c r="AT110" i="64" s="1"/>
  <c r="P45" i="64"/>
  <c r="O111" i="64" s="1"/>
  <c r="H45" i="64"/>
  <c r="N111" i="64" s="1"/>
  <c r="Q39" i="64"/>
  <c r="Q105" i="64" s="1"/>
  <c r="I39" i="64"/>
  <c r="P105" i="64" s="1"/>
  <c r="P170" i="64" s="1"/>
  <c r="Q40" i="64"/>
  <c r="Q106" i="64" s="1"/>
  <c r="I40" i="64"/>
  <c r="P106" i="64"/>
  <c r="P171" i="64" s="1"/>
  <c r="Q41" i="64"/>
  <c r="Q107" i="64" s="1"/>
  <c r="AU107" i="64" s="1"/>
  <c r="I41" i="64"/>
  <c r="P107" i="64"/>
  <c r="Q42" i="64"/>
  <c r="Q108" i="64"/>
  <c r="I42" i="64"/>
  <c r="P108" i="64" s="1"/>
  <c r="P173" i="64" s="1"/>
  <c r="Q43" i="64"/>
  <c r="Q109" i="64"/>
  <c r="AU109" i="64" s="1"/>
  <c r="I43" i="64"/>
  <c r="P109" i="64" s="1"/>
  <c r="Q44" i="64"/>
  <c r="Q110" i="64" s="1"/>
  <c r="I44" i="64"/>
  <c r="P110" i="64" s="1"/>
  <c r="AU110" i="64" s="1"/>
  <c r="Q45" i="64"/>
  <c r="Q111" i="64" s="1"/>
  <c r="I45" i="64"/>
  <c r="P111" i="64" s="1"/>
  <c r="P176" i="64" s="1"/>
  <c r="J39" i="64"/>
  <c r="C105" i="64" s="1"/>
  <c r="B39" i="64"/>
  <c r="B105" i="64"/>
  <c r="J40" i="64"/>
  <c r="C106" i="64" s="1"/>
  <c r="C171" i="64" s="1"/>
  <c r="B40" i="64"/>
  <c r="B106" i="64"/>
  <c r="B171" i="64" s="1"/>
  <c r="AN106" i="64"/>
  <c r="J41" i="64"/>
  <c r="C107" i="64"/>
  <c r="AN107" i="64" s="1"/>
  <c r="B41" i="64"/>
  <c r="B107" i="64" s="1"/>
  <c r="J42" i="64"/>
  <c r="C108" i="64"/>
  <c r="C173" i="64" s="1"/>
  <c r="B42" i="64"/>
  <c r="B108" i="64" s="1"/>
  <c r="B173" i="64" s="1"/>
  <c r="AN108" i="64"/>
  <c r="J43" i="64"/>
  <c r="C109" i="64" s="1"/>
  <c r="B43" i="64"/>
  <c r="B109" i="64" s="1"/>
  <c r="B174" i="64" s="1"/>
  <c r="J44" i="64"/>
  <c r="C110" i="64" s="1"/>
  <c r="B44" i="64"/>
  <c r="B110" i="64" s="1"/>
  <c r="J45" i="64"/>
  <c r="C111" i="64" s="1"/>
  <c r="B45" i="64"/>
  <c r="B111" i="64"/>
  <c r="B176" i="64" s="1"/>
  <c r="AT92" i="63"/>
  <c r="AV85" i="63"/>
  <c r="AV86" i="63"/>
  <c r="AV87" i="63"/>
  <c r="AV88" i="63"/>
  <c r="AV89" i="63"/>
  <c r="AV90" i="63"/>
  <c r="AV91" i="63"/>
  <c r="AU92" i="63"/>
  <c r="AS92" i="63"/>
  <c r="AT82" i="63"/>
  <c r="AT83" i="63" s="1"/>
  <c r="AV75" i="63"/>
  <c r="AV76" i="63"/>
  <c r="AV77" i="63"/>
  <c r="AV78" i="63"/>
  <c r="AV79" i="63"/>
  <c r="AV80" i="63"/>
  <c r="AV81" i="63"/>
  <c r="AV82" i="63"/>
  <c r="AV83" i="63" s="1"/>
  <c r="AU82" i="63"/>
  <c r="AS82" i="63"/>
  <c r="AS83" i="63" s="1"/>
  <c r="B73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B73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R73" i="12"/>
  <c r="B59" i="12"/>
  <c r="C59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R73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R73" i="7"/>
  <c r="S73" i="7"/>
  <c r="T73" i="7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R73" i="5"/>
  <c r="S73" i="5"/>
  <c r="T73" i="5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R73" i="4"/>
  <c r="S73" i="4"/>
  <c r="T73" i="4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B73" i="1"/>
  <c r="K170" i="64"/>
  <c r="K172" i="64"/>
  <c r="K175" i="64"/>
  <c r="L171" i="64"/>
  <c r="L172" i="64"/>
  <c r="L175" i="64"/>
  <c r="L176" i="64"/>
  <c r="M175" i="64"/>
  <c r="M176" i="64"/>
  <c r="N171" i="64"/>
  <c r="N174" i="64"/>
  <c r="N175" i="64"/>
  <c r="O173" i="64"/>
  <c r="P172" i="64"/>
  <c r="P175" i="64"/>
  <c r="Q171" i="64"/>
  <c r="Q172" i="64"/>
  <c r="Q174" i="64"/>
  <c r="J171" i="64"/>
  <c r="J172" i="64"/>
  <c r="J173" i="64"/>
  <c r="J176" i="64"/>
  <c r="C172" i="64"/>
  <c r="D170" i="64"/>
  <c r="D173" i="64"/>
  <c r="D176" i="64"/>
  <c r="E170" i="64"/>
  <c r="E175" i="64"/>
  <c r="E176" i="64"/>
  <c r="F174" i="64"/>
  <c r="F175" i="64"/>
  <c r="G171" i="64"/>
  <c r="G174" i="64"/>
  <c r="G176" i="64"/>
  <c r="H172" i="64"/>
  <c r="H173" i="64"/>
  <c r="H174" i="64"/>
  <c r="H175" i="64"/>
  <c r="H176" i="64"/>
  <c r="I170" i="64"/>
  <c r="I173" i="64"/>
  <c r="I175" i="64"/>
  <c r="I176" i="64"/>
  <c r="AL39" i="63"/>
  <c r="AL107" i="63" s="1"/>
  <c r="S153" i="63" s="1"/>
  <c r="S39" i="63"/>
  <c r="S107" i="63" s="1"/>
  <c r="AL40" i="63"/>
  <c r="AL108" i="63" s="1"/>
  <c r="S154" i="63" s="1"/>
  <c r="S40" i="63"/>
  <c r="S108" i="63" s="1"/>
  <c r="AL41" i="63"/>
  <c r="AL109" i="63" s="1"/>
  <c r="S155" i="63" s="1"/>
  <c r="S41" i="63"/>
  <c r="S109" i="63" s="1"/>
  <c r="AL42" i="63"/>
  <c r="AL110" i="63"/>
  <c r="S42" i="63"/>
  <c r="S110" i="63"/>
  <c r="AL43" i="63"/>
  <c r="AL111" i="63" s="1"/>
  <c r="S157" i="63" s="1"/>
  <c r="S43" i="63"/>
  <c r="S111" i="63"/>
  <c r="AL44" i="63"/>
  <c r="AL112" i="63"/>
  <c r="S158" i="63" s="1"/>
  <c r="S44" i="63"/>
  <c r="S112" i="63" s="1"/>
  <c r="AL45" i="63"/>
  <c r="AL113" i="63"/>
  <c r="S159" i="63" s="1"/>
  <c r="S45" i="63"/>
  <c r="S113" i="63" s="1"/>
  <c r="AM39" i="63"/>
  <c r="AM107" i="63" s="1"/>
  <c r="T39" i="63"/>
  <c r="T107" i="63"/>
  <c r="AM40" i="63"/>
  <c r="AM108" i="63" s="1"/>
  <c r="T40" i="63"/>
  <c r="T108" i="63" s="1"/>
  <c r="AM41" i="63"/>
  <c r="AM109" i="63" s="1"/>
  <c r="T155" i="63" s="1"/>
  <c r="T41" i="63"/>
  <c r="T109" i="63"/>
  <c r="AM42" i="63"/>
  <c r="AM110" i="63" s="1"/>
  <c r="T42" i="63"/>
  <c r="T110" i="63"/>
  <c r="T156" i="63"/>
  <c r="AM43" i="63"/>
  <c r="AM111" i="63"/>
  <c r="T157" i="63" s="1"/>
  <c r="T43" i="63"/>
  <c r="T111" i="63"/>
  <c r="AM44" i="63"/>
  <c r="AM112" i="63"/>
  <c r="T44" i="63"/>
  <c r="T112" i="63" s="1"/>
  <c r="T158" i="63"/>
  <c r="AM45" i="63"/>
  <c r="AM113" i="63"/>
  <c r="T45" i="63"/>
  <c r="T113" i="63"/>
  <c r="T159" i="63"/>
  <c r="AK39" i="63"/>
  <c r="AK107" i="63" s="1"/>
  <c r="R39" i="63"/>
  <c r="R107" i="63" s="1"/>
  <c r="AK40" i="63"/>
  <c r="AK108" i="63" s="1"/>
  <c r="R154" i="63" s="1"/>
  <c r="R40" i="63"/>
  <c r="R108" i="63"/>
  <c r="AK41" i="63"/>
  <c r="AK109" i="63" s="1"/>
  <c r="R41" i="63"/>
  <c r="R109" i="63"/>
  <c r="R155" i="63"/>
  <c r="AK42" i="63"/>
  <c r="AK110" i="63"/>
  <c r="R156" i="63" s="1"/>
  <c r="R42" i="63"/>
  <c r="R110" i="63"/>
  <c r="AK43" i="63"/>
  <c r="AK111" i="63"/>
  <c r="R43" i="63"/>
  <c r="R111" i="63" s="1"/>
  <c r="R157" i="63"/>
  <c r="AK44" i="63"/>
  <c r="AK112" i="63"/>
  <c r="R44" i="63"/>
  <c r="R112" i="63"/>
  <c r="R158" i="63"/>
  <c r="AK45" i="63"/>
  <c r="AK113" i="63" s="1"/>
  <c r="R159" i="63" s="1"/>
  <c r="R45" i="63"/>
  <c r="R113" i="63" s="1"/>
  <c r="AG39" i="63"/>
  <c r="AD107" i="63" s="1"/>
  <c r="N39" i="63"/>
  <c r="K107" i="63" s="1"/>
  <c r="BE107" i="63" s="1"/>
  <c r="AG40" i="63"/>
  <c r="AD108" i="63" s="1"/>
  <c r="N40" i="63"/>
  <c r="K108" i="63" s="1"/>
  <c r="AG41" i="63"/>
  <c r="AD109" i="63" s="1"/>
  <c r="N41" i="63"/>
  <c r="K109" i="63" s="1"/>
  <c r="K155" i="63"/>
  <c r="AG42" i="63"/>
  <c r="AD110" i="63" s="1"/>
  <c r="BN110" i="63" s="1"/>
  <c r="N42" i="63"/>
  <c r="K110" i="63" s="1"/>
  <c r="K156" i="63"/>
  <c r="AG43" i="63"/>
  <c r="AD111" i="63" s="1"/>
  <c r="K157" i="63" s="1"/>
  <c r="N43" i="63"/>
  <c r="K111" i="63" s="1"/>
  <c r="AG44" i="63"/>
  <c r="N44" i="63"/>
  <c r="K112" i="63" s="1"/>
  <c r="K158" i="63"/>
  <c r="AG45" i="63"/>
  <c r="AD113" i="63" s="1"/>
  <c r="N45" i="63"/>
  <c r="K113" i="63" s="1"/>
  <c r="Z39" i="63"/>
  <c r="G39" i="63"/>
  <c r="L107" i="63" s="1"/>
  <c r="Z40" i="63"/>
  <c r="AE108" i="63" s="1"/>
  <c r="G40" i="63"/>
  <c r="L108" i="63" s="1"/>
  <c r="Z41" i="63"/>
  <c r="AE109" i="63" s="1"/>
  <c r="L155" i="63" s="1"/>
  <c r="G41" i="63"/>
  <c r="L109" i="63" s="1"/>
  <c r="Z42" i="63"/>
  <c r="AE110" i="63" s="1"/>
  <c r="G42" i="63"/>
  <c r="L110" i="63" s="1"/>
  <c r="Z43" i="63"/>
  <c r="AE111" i="63" s="1"/>
  <c r="L157" i="63" s="1"/>
  <c r="G43" i="63"/>
  <c r="L111" i="63" s="1"/>
  <c r="Z44" i="63"/>
  <c r="AE112" i="63" s="1"/>
  <c r="G44" i="63"/>
  <c r="L158" i="63"/>
  <c r="Z45" i="63"/>
  <c r="AE113" i="63" s="1"/>
  <c r="G45" i="63"/>
  <c r="L113" i="63" s="1"/>
  <c r="L159" i="63" s="1"/>
  <c r="AH39" i="63"/>
  <c r="AF107" i="63" s="1"/>
  <c r="M153" i="63" s="1"/>
  <c r="O39" i="63"/>
  <c r="M107" i="63" s="1"/>
  <c r="AH40" i="63"/>
  <c r="AF108" i="63" s="1"/>
  <c r="BO108" i="63" s="1"/>
  <c r="O40" i="63"/>
  <c r="M108" i="63" s="1"/>
  <c r="BF108" i="63" s="1"/>
  <c r="AH41" i="63"/>
  <c r="AF109" i="63" s="1"/>
  <c r="BO109" i="63" s="1"/>
  <c r="O41" i="63"/>
  <c r="M109" i="63" s="1"/>
  <c r="BF109" i="63" s="1"/>
  <c r="AH42" i="63"/>
  <c r="AF110" i="63" s="1"/>
  <c r="M156" i="63" s="1"/>
  <c r="O42" i="63"/>
  <c r="M110" i="63" s="1"/>
  <c r="AH43" i="63"/>
  <c r="AF111" i="63" s="1"/>
  <c r="O43" i="63"/>
  <c r="M111" i="63" s="1"/>
  <c r="BF111" i="63" s="1"/>
  <c r="AH44" i="63"/>
  <c r="AF112" i="63" s="1"/>
  <c r="BO112" i="63" s="1"/>
  <c r="O44" i="63"/>
  <c r="M112" i="63" s="1"/>
  <c r="AH45" i="63"/>
  <c r="AF113" i="63" s="1"/>
  <c r="O45" i="63"/>
  <c r="M113" i="63" s="1"/>
  <c r="AA39" i="63"/>
  <c r="H39" i="63"/>
  <c r="AA40" i="63"/>
  <c r="AG108" i="63" s="1"/>
  <c r="N154" i="63" s="1"/>
  <c r="H40" i="63"/>
  <c r="N108" i="63" s="1"/>
  <c r="N114" i="63" s="1"/>
  <c r="BE145" i="63" s="1"/>
  <c r="AA41" i="63"/>
  <c r="AG109" i="63" s="1"/>
  <c r="N155" i="63" s="1"/>
  <c r="H41" i="63"/>
  <c r="N109" i="63" s="1"/>
  <c r="AA42" i="63"/>
  <c r="H42" i="63"/>
  <c r="N110" i="63" s="1"/>
  <c r="N156" i="63" s="1"/>
  <c r="AA43" i="63"/>
  <c r="AG111" i="63" s="1"/>
  <c r="H43" i="63"/>
  <c r="N111" i="63" s="1"/>
  <c r="N157" i="63"/>
  <c r="AA44" i="63"/>
  <c r="AG112" i="63" s="1"/>
  <c r="N158" i="63" s="1"/>
  <c r="H44" i="63"/>
  <c r="N112" i="63" s="1"/>
  <c r="AA45" i="63"/>
  <c r="AG113" i="63" s="1"/>
  <c r="H45" i="63"/>
  <c r="N113" i="63" s="1"/>
  <c r="N159" i="63" s="1"/>
  <c r="AI39" i="63"/>
  <c r="AH107" i="63" s="1"/>
  <c r="O153" i="63" s="1"/>
  <c r="P39" i="63"/>
  <c r="O107" i="63" s="1"/>
  <c r="BG107" i="63" s="1"/>
  <c r="AI40" i="63"/>
  <c r="AH108" i="63" s="1"/>
  <c r="P40" i="63"/>
  <c r="O108" i="63" s="1"/>
  <c r="AI41" i="63"/>
  <c r="AH109" i="63" s="1"/>
  <c r="P41" i="63"/>
  <c r="O109" i="63" s="1"/>
  <c r="BG109" i="63" s="1"/>
  <c r="AI42" i="63"/>
  <c r="AH110" i="63" s="1"/>
  <c r="P42" i="63"/>
  <c r="O110" i="63" s="1"/>
  <c r="BG110" i="63" s="1"/>
  <c r="AI43" i="63"/>
  <c r="AH111" i="63" s="1"/>
  <c r="P43" i="63"/>
  <c r="O111" i="63" s="1"/>
  <c r="BG111" i="63" s="1"/>
  <c r="AI44" i="63"/>
  <c r="AH112" i="63" s="1"/>
  <c r="P44" i="63"/>
  <c r="O112" i="63" s="1"/>
  <c r="AI45" i="63"/>
  <c r="AH113" i="63" s="1"/>
  <c r="BP113" i="63" s="1"/>
  <c r="P45" i="63"/>
  <c r="O113" i="63" s="1"/>
  <c r="AB39" i="63"/>
  <c r="AI107" i="63" s="1"/>
  <c r="P153" i="63" s="1"/>
  <c r="I39" i="63"/>
  <c r="P107" i="63" s="1"/>
  <c r="AB40" i="63"/>
  <c r="AI108" i="63" s="1"/>
  <c r="I40" i="63"/>
  <c r="P108" i="63" s="1"/>
  <c r="P154" i="63"/>
  <c r="AB41" i="63"/>
  <c r="AI109" i="63" s="1"/>
  <c r="I41" i="63"/>
  <c r="P109" i="63" s="1"/>
  <c r="P155" i="63"/>
  <c r="AB42" i="63"/>
  <c r="I42" i="63"/>
  <c r="P110" i="63" s="1"/>
  <c r="BH110" i="63" s="1"/>
  <c r="AB43" i="63"/>
  <c r="AI111" i="63" s="1"/>
  <c r="I43" i="63"/>
  <c r="P111" i="63" s="1"/>
  <c r="P157" i="63" s="1"/>
  <c r="AB44" i="63"/>
  <c r="AI112" i="63" s="1"/>
  <c r="I44" i="63"/>
  <c r="P112" i="63" s="1"/>
  <c r="AB45" i="63"/>
  <c r="I45" i="63"/>
  <c r="AJ39" i="63"/>
  <c r="AJ107" i="63" s="1"/>
  <c r="Q39" i="63"/>
  <c r="Q107" i="63" s="1"/>
  <c r="BH107" i="63" s="1"/>
  <c r="AJ40" i="63"/>
  <c r="AJ108" i="63" s="1"/>
  <c r="Q40" i="63"/>
  <c r="Q108" i="63" s="1"/>
  <c r="BH108" i="63" s="1"/>
  <c r="AJ41" i="63"/>
  <c r="AJ109" i="63" s="1"/>
  <c r="Q41" i="63"/>
  <c r="Q109" i="63" s="1"/>
  <c r="BH109" i="63" s="1"/>
  <c r="AJ42" i="63"/>
  <c r="AJ110" i="63" s="1"/>
  <c r="Q42" i="63"/>
  <c r="Q110" i="63" s="1"/>
  <c r="AJ43" i="63"/>
  <c r="AJ111" i="63" s="1"/>
  <c r="Q43" i="63"/>
  <c r="Q111" i="63" s="1"/>
  <c r="Q157" i="63"/>
  <c r="AJ44" i="63"/>
  <c r="AJ112" i="63" s="1"/>
  <c r="BQ112" i="63" s="1"/>
  <c r="Q44" i="63"/>
  <c r="Q112" i="63" s="1"/>
  <c r="Q158" i="63"/>
  <c r="AJ45" i="63"/>
  <c r="AJ113" i="63" s="1"/>
  <c r="Q45" i="63"/>
  <c r="Q113" i="63" s="1"/>
  <c r="Y39" i="63"/>
  <c r="AC107" i="63" s="1"/>
  <c r="J153" i="63" s="1"/>
  <c r="F39" i="63"/>
  <c r="J107" i="63" s="1"/>
  <c r="Y40" i="63"/>
  <c r="AC108" i="63" s="1"/>
  <c r="J154" i="63" s="1"/>
  <c r="F40" i="63"/>
  <c r="J108" i="63" s="1"/>
  <c r="Y41" i="63"/>
  <c r="AC109" i="63" s="1"/>
  <c r="J155" i="63" s="1"/>
  <c r="F41" i="63"/>
  <c r="J109" i="63" s="1"/>
  <c r="Y42" i="63"/>
  <c r="AC110" i="63" s="1"/>
  <c r="J156" i="63" s="1"/>
  <c r="F42" i="63"/>
  <c r="J110" i="63" s="1"/>
  <c r="Y43" i="63"/>
  <c r="AC111" i="63" s="1"/>
  <c r="J157" i="63" s="1"/>
  <c r="F43" i="63"/>
  <c r="J111" i="63" s="1"/>
  <c r="Y44" i="63"/>
  <c r="F44" i="63"/>
  <c r="J112" i="63" s="1"/>
  <c r="Y45" i="63"/>
  <c r="AC113" i="63" s="1"/>
  <c r="J159" i="63" s="1"/>
  <c r="F45" i="63"/>
  <c r="J113" i="63" s="1"/>
  <c r="AC39" i="63"/>
  <c r="V107" i="63" s="1"/>
  <c r="J39" i="63"/>
  <c r="C107" i="63" s="1"/>
  <c r="AC40" i="63"/>
  <c r="V108" i="63" s="1"/>
  <c r="J40" i="63"/>
  <c r="C108" i="63" s="1"/>
  <c r="AC41" i="63"/>
  <c r="V109" i="63" s="1"/>
  <c r="J41" i="63"/>
  <c r="C109" i="63" s="1"/>
  <c r="C155" i="63"/>
  <c r="AC42" i="63"/>
  <c r="V110" i="63" s="1"/>
  <c r="C156" i="63" s="1"/>
  <c r="J42" i="63"/>
  <c r="C110" i="63" s="1"/>
  <c r="AC43" i="63"/>
  <c r="V111" i="63" s="1"/>
  <c r="J43" i="63"/>
  <c r="AC44" i="63"/>
  <c r="V112" i="63" s="1"/>
  <c r="J44" i="63"/>
  <c r="C112" i="63" s="1"/>
  <c r="C158" i="63"/>
  <c r="AC45" i="63"/>
  <c r="V113" i="63" s="1"/>
  <c r="J45" i="63"/>
  <c r="C113" i="63" s="1"/>
  <c r="BA113" i="63" s="1"/>
  <c r="V39" i="63"/>
  <c r="W107" i="63" s="1"/>
  <c r="C39" i="63"/>
  <c r="D107" i="63" s="1"/>
  <c r="D153" i="63"/>
  <c r="V40" i="63"/>
  <c r="W108" i="63" s="1"/>
  <c r="C40" i="63"/>
  <c r="D108" i="63" s="1"/>
  <c r="V41" i="63"/>
  <c r="W109" i="63" s="1"/>
  <c r="D155" i="63" s="1"/>
  <c r="C41" i="63"/>
  <c r="V42" i="63"/>
  <c r="W110" i="63" s="1"/>
  <c r="D156" i="63" s="1"/>
  <c r="C42" i="63"/>
  <c r="D110" i="63" s="1"/>
  <c r="V43" i="63"/>
  <c r="W111" i="63" s="1"/>
  <c r="C43" i="63"/>
  <c r="D111" i="63" s="1"/>
  <c r="V44" i="63"/>
  <c r="W112" i="63" s="1"/>
  <c r="C44" i="63"/>
  <c r="D112" i="63" s="1"/>
  <c r="D158" i="63"/>
  <c r="V45" i="63"/>
  <c r="W113" i="63" s="1"/>
  <c r="D159" i="63" s="1"/>
  <c r="C45" i="63"/>
  <c r="D113" i="63" s="1"/>
  <c r="AD39" i="63"/>
  <c r="X107" i="63" s="1"/>
  <c r="BK107" i="63" s="1"/>
  <c r="K39" i="63"/>
  <c r="E107" i="63" s="1"/>
  <c r="E153" i="63"/>
  <c r="AD40" i="63"/>
  <c r="X108" i="63" s="1"/>
  <c r="K40" i="63"/>
  <c r="E108" i="63" s="1"/>
  <c r="BB108" i="63" s="1"/>
  <c r="AD41" i="63"/>
  <c r="X109" i="63" s="1"/>
  <c r="BK109" i="63" s="1"/>
  <c r="K41" i="63"/>
  <c r="E109" i="63" s="1"/>
  <c r="AD42" i="63"/>
  <c r="X110" i="63" s="1"/>
  <c r="K42" i="63"/>
  <c r="E110" i="63" s="1"/>
  <c r="BB110" i="63" s="1"/>
  <c r="AD43" i="63"/>
  <c r="X111" i="63" s="1"/>
  <c r="K43" i="63"/>
  <c r="E111" i="63" s="1"/>
  <c r="BB111" i="63" s="1"/>
  <c r="AD44" i="63"/>
  <c r="X112" i="63" s="1"/>
  <c r="BK112" i="63" s="1"/>
  <c r="K44" i="63"/>
  <c r="E112" i="63" s="1"/>
  <c r="AD45" i="63"/>
  <c r="X113" i="63" s="1"/>
  <c r="K45" i="63"/>
  <c r="E113" i="63" s="1"/>
  <c r="BB113" i="63" s="1"/>
  <c r="W39" i="63"/>
  <c r="Y107" i="63" s="1"/>
  <c r="F153" i="63" s="1"/>
  <c r="D39" i="63"/>
  <c r="F107" i="63" s="1"/>
  <c r="W40" i="63"/>
  <c r="Y108" i="63" s="1"/>
  <c r="D40" i="63"/>
  <c r="F108" i="63" s="1"/>
  <c r="F114" i="63" s="1"/>
  <c r="W41" i="63"/>
  <c r="Y109" i="63" s="1"/>
  <c r="F155" i="63" s="1"/>
  <c r="D41" i="63"/>
  <c r="F109" i="63" s="1"/>
  <c r="W42" i="63"/>
  <c r="Y110" i="63" s="1"/>
  <c r="D42" i="63"/>
  <c r="F110" i="63" s="1"/>
  <c r="F156" i="63"/>
  <c r="W43" i="63"/>
  <c r="Y111" i="63" s="1"/>
  <c r="F157" i="63" s="1"/>
  <c r="D43" i="63"/>
  <c r="F111" i="63" s="1"/>
  <c r="W44" i="63"/>
  <c r="Y112" i="63" s="1"/>
  <c r="F158" i="63" s="1"/>
  <c r="D44" i="63"/>
  <c r="F112" i="63" s="1"/>
  <c r="W45" i="63"/>
  <c r="Y113" i="63" s="1"/>
  <c r="D45" i="63"/>
  <c r="F113" i="63" s="1"/>
  <c r="F159" i="63" s="1"/>
  <c r="AE39" i="63"/>
  <c r="Z107" i="63" s="1"/>
  <c r="BL107" i="63" s="1"/>
  <c r="L39" i="63"/>
  <c r="AE40" i="63"/>
  <c r="Z108" i="63" s="1"/>
  <c r="L40" i="63"/>
  <c r="G108" i="63" s="1"/>
  <c r="G154" i="63"/>
  <c r="AE41" i="63"/>
  <c r="L41" i="63"/>
  <c r="AE42" i="63"/>
  <c r="Z110" i="63" s="1"/>
  <c r="BL110" i="63" s="1"/>
  <c r="L42" i="63"/>
  <c r="G110" i="63" s="1"/>
  <c r="G156" i="63"/>
  <c r="AE43" i="63"/>
  <c r="Z111" i="63" s="1"/>
  <c r="Z114" i="63" s="1"/>
  <c r="BF140" i="63" s="1"/>
  <c r="L43" i="63"/>
  <c r="G111" i="63" s="1"/>
  <c r="AE44" i="63"/>
  <c r="Z112" i="63" s="1"/>
  <c r="L44" i="63"/>
  <c r="G112" i="63" s="1"/>
  <c r="AE45" i="63"/>
  <c r="Z113" i="63" s="1"/>
  <c r="L45" i="63"/>
  <c r="G113" i="63" s="1"/>
  <c r="G159" i="63"/>
  <c r="X39" i="63"/>
  <c r="AA107" i="63" s="1"/>
  <c r="E39" i="63"/>
  <c r="H107" i="63" s="1"/>
  <c r="X40" i="63"/>
  <c r="AA108" i="63" s="1"/>
  <c r="E40" i="63"/>
  <c r="H108" i="63" s="1"/>
  <c r="H154" i="63"/>
  <c r="X41" i="63"/>
  <c r="AA109" i="63" s="1"/>
  <c r="E41" i="63"/>
  <c r="H109" i="63" s="1"/>
  <c r="X42" i="63"/>
  <c r="AA110" i="63" s="1"/>
  <c r="H156" i="63" s="1"/>
  <c r="E42" i="63"/>
  <c r="H110" i="63" s="1"/>
  <c r="X43" i="63"/>
  <c r="AA111" i="63" s="1"/>
  <c r="E43" i="63"/>
  <c r="H111" i="63" s="1"/>
  <c r="H157" i="63"/>
  <c r="X44" i="63"/>
  <c r="AA112" i="63" s="1"/>
  <c r="H158" i="63" s="1"/>
  <c r="E44" i="63"/>
  <c r="H112" i="63" s="1"/>
  <c r="X45" i="63"/>
  <c r="AA113" i="63" s="1"/>
  <c r="E45" i="63"/>
  <c r="H113" i="63" s="1"/>
  <c r="H159" i="63"/>
  <c r="AF39" i="63"/>
  <c r="AB107" i="63" s="1"/>
  <c r="M39" i="63"/>
  <c r="I107" i="63" s="1"/>
  <c r="AF40" i="63"/>
  <c r="AB108" i="63" s="1"/>
  <c r="BM108" i="63" s="1"/>
  <c r="M40" i="63"/>
  <c r="I108" i="63" s="1"/>
  <c r="I154" i="63"/>
  <c r="AF41" i="63"/>
  <c r="AB109" i="63" s="1"/>
  <c r="M41" i="63"/>
  <c r="I109" i="63" s="1"/>
  <c r="BD109" i="63" s="1"/>
  <c r="AF42" i="63"/>
  <c r="AB110" i="63" s="1"/>
  <c r="M42" i="63"/>
  <c r="I110" i="63" s="1"/>
  <c r="BD110" i="63" s="1"/>
  <c r="AF43" i="63"/>
  <c r="AB111" i="63" s="1"/>
  <c r="BM111" i="63" s="1"/>
  <c r="M43" i="63"/>
  <c r="I111" i="63" s="1"/>
  <c r="I157" i="63"/>
  <c r="AF44" i="63"/>
  <c r="AB112" i="63" s="1"/>
  <c r="M44" i="63"/>
  <c r="I112" i="63" s="1"/>
  <c r="BD112" i="63" s="1"/>
  <c r="AF45" i="63"/>
  <c r="AB113" i="63" s="1"/>
  <c r="BM113" i="63" s="1"/>
  <c r="M45" i="63"/>
  <c r="I113" i="63" s="1"/>
  <c r="BD113" i="63" s="1"/>
  <c r="U39" i="63"/>
  <c r="U107" i="63" s="1"/>
  <c r="B153" i="63" s="1"/>
  <c r="B39" i="63"/>
  <c r="B107" i="63" s="1"/>
  <c r="U40" i="63"/>
  <c r="U108" i="63" s="1"/>
  <c r="B154" i="63" s="1"/>
  <c r="B40" i="63"/>
  <c r="B108" i="63" s="1"/>
  <c r="U41" i="63"/>
  <c r="U109" i="63" s="1"/>
  <c r="B41" i="63"/>
  <c r="B109" i="63" s="1"/>
  <c r="B155" i="63" s="1"/>
  <c r="U42" i="63"/>
  <c r="U110" i="63" s="1"/>
  <c r="B156" i="63" s="1"/>
  <c r="B42" i="63"/>
  <c r="B110" i="63" s="1"/>
  <c r="BA110" i="63" s="1"/>
  <c r="U43" i="63"/>
  <c r="U111" i="63" s="1"/>
  <c r="B43" i="63"/>
  <c r="B111" i="63" s="1"/>
  <c r="B157" i="63"/>
  <c r="U44" i="63"/>
  <c r="U112" i="63" s="1"/>
  <c r="B44" i="63"/>
  <c r="B112" i="63" s="1"/>
  <c r="U45" i="63"/>
  <c r="B45" i="63"/>
  <c r="V114" i="63"/>
  <c r="BB140" i="63"/>
  <c r="W114" i="63"/>
  <c r="BC140" i="63" s="1"/>
  <c r="D114" i="63"/>
  <c r="BC137" i="63"/>
  <c r="BC138" i="63" s="1"/>
  <c r="H114" i="63"/>
  <c r="BG137" i="63" s="1"/>
  <c r="BG138" i="63" s="1"/>
  <c r="AB112" i="64"/>
  <c r="BC147" i="63" s="1"/>
  <c r="AC112" i="64"/>
  <c r="BD147" i="63"/>
  <c r="AE112" i="64"/>
  <c r="BF147" i="63" s="1"/>
  <c r="AF112" i="64"/>
  <c r="BG147" i="63" s="1"/>
  <c r="Z112" i="64"/>
  <c r="BA147" i="63" s="1"/>
  <c r="S112" i="64"/>
  <c r="BB139" i="63" s="1"/>
  <c r="T112" i="64"/>
  <c r="BC139" i="63" s="1"/>
  <c r="U112" i="64"/>
  <c r="BD139" i="63"/>
  <c r="V112" i="64"/>
  <c r="BE139" i="63" s="1"/>
  <c r="X112" i="64"/>
  <c r="BG139" i="63" s="1"/>
  <c r="Y112" i="64"/>
  <c r="BH139" i="63"/>
  <c r="L112" i="64"/>
  <c r="BC144" i="63" s="1"/>
  <c r="P112" i="64"/>
  <c r="BG144" i="63"/>
  <c r="D112" i="64"/>
  <c r="BC136" i="63" s="1"/>
  <c r="E112" i="64"/>
  <c r="BD136" i="63"/>
  <c r="G112" i="64"/>
  <c r="BF136" i="63" s="1"/>
  <c r="H112" i="64"/>
  <c r="BG136" i="63"/>
  <c r="Z5" i="64"/>
  <c r="S95" i="64" s="1"/>
  <c r="C160" i="64" s="1"/>
  <c r="J5" i="64"/>
  <c r="C95" i="64" s="1"/>
  <c r="Z6" i="64"/>
  <c r="S96" i="64" s="1"/>
  <c r="C161" i="64" s="1"/>
  <c r="J6" i="64"/>
  <c r="C96" i="64"/>
  <c r="Z7" i="64"/>
  <c r="S97" i="64"/>
  <c r="C162" i="64" s="1"/>
  <c r="J7" i="64"/>
  <c r="C97" i="64"/>
  <c r="Z8" i="64"/>
  <c r="S98" i="64"/>
  <c r="C163" i="64" s="1"/>
  <c r="J8" i="64"/>
  <c r="C98" i="64"/>
  <c r="Z9" i="64"/>
  <c r="S99" i="64"/>
  <c r="J9" i="64"/>
  <c r="C99" i="64" s="1"/>
  <c r="C164" i="64" s="1"/>
  <c r="Z10" i="64"/>
  <c r="S100" i="64"/>
  <c r="C165" i="64" s="1"/>
  <c r="J10" i="64"/>
  <c r="C100" i="64" s="1"/>
  <c r="Z11" i="64"/>
  <c r="S101" i="64" s="1"/>
  <c r="J11" i="64"/>
  <c r="C101" i="64" s="1"/>
  <c r="C166" i="64"/>
  <c r="S5" i="64"/>
  <c r="T95" i="64" s="1"/>
  <c r="C5" i="64"/>
  <c r="D95" i="64"/>
  <c r="S6" i="64"/>
  <c r="T96" i="64" s="1"/>
  <c r="D161" i="64" s="1"/>
  <c r="C6" i="64"/>
  <c r="D96" i="64"/>
  <c r="S7" i="64"/>
  <c r="T97" i="64"/>
  <c r="D162" i="64" s="1"/>
  <c r="C7" i="64"/>
  <c r="D97" i="64" s="1"/>
  <c r="S8" i="64"/>
  <c r="T98" i="64"/>
  <c r="C8" i="64"/>
  <c r="D98" i="64"/>
  <c r="D163" i="64"/>
  <c r="S9" i="64"/>
  <c r="T99" i="64" s="1"/>
  <c r="D164" i="64" s="1"/>
  <c r="C9" i="64"/>
  <c r="D99" i="64" s="1"/>
  <c r="S10" i="64"/>
  <c r="T100" i="64"/>
  <c r="C10" i="64"/>
  <c r="D100" i="64" s="1"/>
  <c r="D165" i="64" s="1"/>
  <c r="S11" i="64"/>
  <c r="T101" i="64" s="1"/>
  <c r="D166" i="64" s="1"/>
  <c r="C11" i="64"/>
  <c r="D101" i="64" s="1"/>
  <c r="AA5" i="64"/>
  <c r="U95" i="64"/>
  <c r="E160" i="64" s="1"/>
  <c r="K5" i="64"/>
  <c r="E95" i="64"/>
  <c r="AA6" i="64"/>
  <c r="U96" i="64"/>
  <c r="E161" i="64" s="1"/>
  <c r="K6" i="64"/>
  <c r="E96" i="64" s="1"/>
  <c r="AA7" i="64"/>
  <c r="U97" i="64"/>
  <c r="K7" i="64"/>
  <c r="E97" i="64" s="1"/>
  <c r="E162" i="64"/>
  <c r="AA8" i="64"/>
  <c r="U98" i="64" s="1"/>
  <c r="E163" i="64" s="1"/>
  <c r="K8" i="64"/>
  <c r="E98" i="64" s="1"/>
  <c r="AA9" i="64"/>
  <c r="U99" i="64" s="1"/>
  <c r="K9" i="64"/>
  <c r="E99" i="64" s="1"/>
  <c r="E164" i="64" s="1"/>
  <c r="AA10" i="64"/>
  <c r="U100" i="64" s="1"/>
  <c r="E165" i="64" s="1"/>
  <c r="K10" i="64"/>
  <c r="E100" i="64" s="1"/>
  <c r="AA11" i="64"/>
  <c r="U101" i="64" s="1"/>
  <c r="E166" i="64" s="1"/>
  <c r="K11" i="64"/>
  <c r="E101" i="64"/>
  <c r="T5" i="64"/>
  <c r="V95" i="64"/>
  <c r="F160" i="64" s="1"/>
  <c r="D5" i="64"/>
  <c r="F95" i="64" s="1"/>
  <c r="T6" i="64"/>
  <c r="V96" i="64"/>
  <c r="D6" i="64"/>
  <c r="F96" i="64" s="1"/>
  <c r="F161" i="64" s="1"/>
  <c r="T7" i="64"/>
  <c r="V97" i="64"/>
  <c r="F162" i="64" s="1"/>
  <c r="D7" i="64"/>
  <c r="F97" i="64" s="1"/>
  <c r="T8" i="64"/>
  <c r="V98" i="64" s="1"/>
  <c r="D8" i="64"/>
  <c r="F98" i="64"/>
  <c r="F163" i="64"/>
  <c r="T9" i="64"/>
  <c r="V99" i="64" s="1"/>
  <c r="F164" i="64" s="1"/>
  <c r="D9" i="64"/>
  <c r="F99" i="64" s="1"/>
  <c r="T10" i="64"/>
  <c r="V100" i="64" s="1"/>
  <c r="D10" i="64"/>
  <c r="F100" i="64" s="1"/>
  <c r="T11" i="64"/>
  <c r="V101" i="64" s="1"/>
  <c r="D11" i="64"/>
  <c r="F101" i="64"/>
  <c r="F166" i="64" s="1"/>
  <c r="AB5" i="64"/>
  <c r="W95" i="64"/>
  <c r="L5" i="64"/>
  <c r="G95" i="64"/>
  <c r="G160" i="64"/>
  <c r="AB6" i="64"/>
  <c r="W96" i="64"/>
  <c r="G161" i="64" s="1"/>
  <c r="L6" i="64"/>
  <c r="G96" i="64" s="1"/>
  <c r="AB7" i="64"/>
  <c r="W97" i="64"/>
  <c r="L7" i="64"/>
  <c r="G97" i="64"/>
  <c r="G162" i="64" s="1"/>
  <c r="AB8" i="64"/>
  <c r="W98" i="64" s="1"/>
  <c r="L8" i="64"/>
  <c r="G98" i="64" s="1"/>
  <c r="AB9" i="64"/>
  <c r="W99" i="64" s="1"/>
  <c r="G164" i="64" s="1"/>
  <c r="L9" i="64"/>
  <c r="G99" i="64"/>
  <c r="AB10" i="64"/>
  <c r="W100" i="64" s="1"/>
  <c r="G165" i="64" s="1"/>
  <c r="L10" i="64"/>
  <c r="G100" i="64"/>
  <c r="AB11" i="64"/>
  <c r="W101" i="64" s="1"/>
  <c r="G166" i="64" s="1"/>
  <c r="L11" i="64"/>
  <c r="G101" i="64"/>
  <c r="U5" i="64"/>
  <c r="X95" i="64" s="1"/>
  <c r="H160" i="64" s="1"/>
  <c r="E5" i="64"/>
  <c r="H95" i="64" s="1"/>
  <c r="U6" i="64"/>
  <c r="X96" i="64"/>
  <c r="E6" i="64"/>
  <c r="H96" i="64"/>
  <c r="H161" i="64" s="1"/>
  <c r="U7" i="64"/>
  <c r="X97" i="64" s="1"/>
  <c r="E7" i="64"/>
  <c r="H97" i="64" s="1"/>
  <c r="U8" i="64"/>
  <c r="X98" i="64" s="1"/>
  <c r="H163" i="64" s="1"/>
  <c r="E8" i="64"/>
  <c r="H98" i="64"/>
  <c r="U9" i="64"/>
  <c r="X99" i="64" s="1"/>
  <c r="H164" i="64" s="1"/>
  <c r="E9" i="64"/>
  <c r="H99" i="64"/>
  <c r="U10" i="64"/>
  <c r="X100" i="64" s="1"/>
  <c r="H165" i="64" s="1"/>
  <c r="E10" i="64"/>
  <c r="H100" i="64"/>
  <c r="U11" i="64"/>
  <c r="X101" i="64"/>
  <c r="E11" i="64"/>
  <c r="H101" i="64"/>
  <c r="H166" i="64" s="1"/>
  <c r="AC5" i="64"/>
  <c r="Y95" i="64"/>
  <c r="M5" i="64"/>
  <c r="I95" i="64" s="1"/>
  <c r="I160" i="64" s="1"/>
  <c r="AC6" i="64"/>
  <c r="Y96" i="64" s="1"/>
  <c r="I161" i="64" s="1"/>
  <c r="M6" i="64"/>
  <c r="I96" i="64" s="1"/>
  <c r="AC7" i="64"/>
  <c r="Y97" i="64" s="1"/>
  <c r="M7" i="64"/>
  <c r="I97" i="64"/>
  <c r="AC8" i="64"/>
  <c r="Y98" i="64" s="1"/>
  <c r="M8" i="64"/>
  <c r="I98" i="64"/>
  <c r="I163" i="64" s="1"/>
  <c r="AC9" i="64"/>
  <c r="Y99" i="64" s="1"/>
  <c r="M9" i="64"/>
  <c r="I99" i="64"/>
  <c r="I102" i="64" s="1"/>
  <c r="AC10" i="64"/>
  <c r="Y100" i="64"/>
  <c r="M10" i="64"/>
  <c r="I100" i="64" s="1"/>
  <c r="AC11" i="64"/>
  <c r="Y101" i="64"/>
  <c r="M11" i="64"/>
  <c r="I101" i="64"/>
  <c r="I166" i="64"/>
  <c r="V5" i="64"/>
  <c r="Z95" i="64" s="1"/>
  <c r="J160" i="64" s="1"/>
  <c r="F5" i="64"/>
  <c r="J95" i="64" s="1"/>
  <c r="V6" i="64"/>
  <c r="Z96" i="64"/>
  <c r="F6" i="64"/>
  <c r="J96" i="64" s="1"/>
  <c r="V7" i="64"/>
  <c r="Z97" i="64" s="1"/>
  <c r="J162" i="64" s="1"/>
  <c r="F7" i="64"/>
  <c r="J97" i="64"/>
  <c r="V8" i="64"/>
  <c r="Z98" i="64"/>
  <c r="J163" i="64" s="1"/>
  <c r="F8" i="64"/>
  <c r="J98" i="64"/>
  <c r="V9" i="64"/>
  <c r="Z99" i="64"/>
  <c r="J164" i="64" s="1"/>
  <c r="F9" i="64"/>
  <c r="J99" i="64" s="1"/>
  <c r="V10" i="64"/>
  <c r="Z100" i="64"/>
  <c r="F10" i="64"/>
  <c r="J100" i="64"/>
  <c r="J165" i="64"/>
  <c r="V11" i="64"/>
  <c r="Z101" i="64" s="1"/>
  <c r="J166" i="64" s="1"/>
  <c r="F11" i="64"/>
  <c r="J101" i="64" s="1"/>
  <c r="AD5" i="64"/>
  <c r="AA95" i="64" s="1"/>
  <c r="N5" i="64"/>
  <c r="K95" i="64" s="1"/>
  <c r="AD6" i="64"/>
  <c r="AA96" i="64" s="1"/>
  <c r="N6" i="64"/>
  <c r="K96" i="64"/>
  <c r="K161" i="64"/>
  <c r="AD7" i="64"/>
  <c r="AA97" i="64" s="1"/>
  <c r="K162" i="64" s="1"/>
  <c r="N7" i="64"/>
  <c r="K97" i="64"/>
  <c r="AD8" i="64"/>
  <c r="AA98" i="64"/>
  <c r="N8" i="64"/>
  <c r="K98" i="64"/>
  <c r="K163" i="64" s="1"/>
  <c r="AD9" i="64"/>
  <c r="AA99" i="64"/>
  <c r="K164" i="64" s="1"/>
  <c r="N9" i="64"/>
  <c r="K99" i="64"/>
  <c r="AD10" i="64"/>
  <c r="AA100" i="64"/>
  <c r="K165" i="64" s="1"/>
  <c r="N10" i="64"/>
  <c r="K100" i="64" s="1"/>
  <c r="AD11" i="64"/>
  <c r="AA101" i="64"/>
  <c r="N11" i="64"/>
  <c r="K101" i="64" s="1"/>
  <c r="K166" i="64" s="1"/>
  <c r="W5" i="64"/>
  <c r="AB95" i="64" s="1"/>
  <c r="G5" i="64"/>
  <c r="L95" i="64"/>
  <c r="L160" i="64" s="1"/>
  <c r="W6" i="64"/>
  <c r="AB96" i="64" s="1"/>
  <c r="L161" i="64" s="1"/>
  <c r="G6" i="64"/>
  <c r="L96" i="64"/>
  <c r="W7" i="64"/>
  <c r="AB97" i="64"/>
  <c r="G7" i="64"/>
  <c r="L97" i="64" s="1"/>
  <c r="W8" i="64"/>
  <c r="AB98" i="64"/>
  <c r="G8" i="64"/>
  <c r="L98" i="64"/>
  <c r="L163" i="64"/>
  <c r="W9" i="64"/>
  <c r="AB99" i="64" s="1"/>
  <c r="L164" i="64" s="1"/>
  <c r="G9" i="64"/>
  <c r="L99" i="64" s="1"/>
  <c r="W10" i="64"/>
  <c r="AB100" i="64"/>
  <c r="G10" i="64"/>
  <c r="L100" i="64" s="1"/>
  <c r="L165" i="64" s="1"/>
  <c r="W11" i="64"/>
  <c r="AB101" i="64" s="1"/>
  <c r="L166" i="64" s="1"/>
  <c r="G11" i="64"/>
  <c r="L101" i="64" s="1"/>
  <c r="AE5" i="64"/>
  <c r="AC95" i="64" s="1"/>
  <c r="M160" i="64" s="1"/>
  <c r="O5" i="64"/>
  <c r="M95" i="64"/>
  <c r="AE6" i="64"/>
  <c r="AC96" i="64"/>
  <c r="O6" i="64"/>
  <c r="M96" i="64" s="1"/>
  <c r="M161" i="64"/>
  <c r="AE7" i="64"/>
  <c r="AC97" i="64"/>
  <c r="O7" i="64"/>
  <c r="M97" i="64"/>
  <c r="M162" i="64"/>
  <c r="AE8" i="64"/>
  <c r="AC98" i="64" s="1"/>
  <c r="O8" i="64"/>
  <c r="M98" i="64" s="1"/>
  <c r="AE9" i="64"/>
  <c r="AC99" i="64"/>
  <c r="O9" i="64"/>
  <c r="M99" i="64" s="1"/>
  <c r="M164" i="64" s="1"/>
  <c r="AE10" i="64"/>
  <c r="AC100" i="64" s="1"/>
  <c r="O10" i="64"/>
  <c r="M100" i="64" s="1"/>
  <c r="AE11" i="64"/>
  <c r="AC101" i="64" s="1"/>
  <c r="M166" i="64" s="1"/>
  <c r="O11" i="64"/>
  <c r="M101" i="64" s="1"/>
  <c r="X5" i="64"/>
  <c r="AD95" i="64"/>
  <c r="H5" i="64"/>
  <c r="N95" i="64" s="1"/>
  <c r="N160" i="64" s="1"/>
  <c r="X6" i="64"/>
  <c r="AD96" i="64"/>
  <c r="N161" i="64" s="1"/>
  <c r="H6" i="64"/>
  <c r="N96" i="64"/>
  <c r="X7" i="64"/>
  <c r="AD97" i="64" s="1"/>
  <c r="N162" i="64" s="1"/>
  <c r="H7" i="64"/>
  <c r="N97" i="64" s="1"/>
  <c r="X8" i="64"/>
  <c r="AD98" i="64"/>
  <c r="H8" i="64"/>
  <c r="N98" i="64"/>
  <c r="N163" i="64"/>
  <c r="X9" i="64"/>
  <c r="AD99" i="64" s="1"/>
  <c r="N164" i="64" s="1"/>
  <c r="H9" i="64"/>
  <c r="N99" i="64" s="1"/>
  <c r="X10" i="64"/>
  <c r="AD100" i="64" s="1"/>
  <c r="H10" i="64"/>
  <c r="N100" i="64" s="1"/>
  <c r="X11" i="64"/>
  <c r="AD101" i="64" s="1"/>
  <c r="H11" i="64"/>
  <c r="N101" i="64"/>
  <c r="N166" i="64" s="1"/>
  <c r="AF5" i="64"/>
  <c r="AE95" i="64"/>
  <c r="P5" i="64"/>
  <c r="O95" i="64"/>
  <c r="O160" i="64"/>
  <c r="AF6" i="64"/>
  <c r="AE96" i="64"/>
  <c r="O161" i="64" s="1"/>
  <c r="P6" i="64"/>
  <c r="O96" i="64" s="1"/>
  <c r="AF7" i="64"/>
  <c r="AE97" i="64"/>
  <c r="P7" i="64"/>
  <c r="O97" i="64" s="1"/>
  <c r="O162" i="64" s="1"/>
  <c r="AF8" i="64"/>
  <c r="AE98" i="64" s="1"/>
  <c r="O163" i="64" s="1"/>
  <c r="P8" i="64"/>
  <c r="O98" i="64" s="1"/>
  <c r="AF9" i="64"/>
  <c r="AE99" i="64" s="1"/>
  <c r="O164" i="64" s="1"/>
  <c r="P9" i="64"/>
  <c r="O99" i="64"/>
  <c r="AF10" i="64"/>
  <c r="AE100" i="64" s="1"/>
  <c r="P10" i="64"/>
  <c r="O100" i="64"/>
  <c r="O165" i="64"/>
  <c r="AF11" i="64"/>
  <c r="AE101" i="64" s="1"/>
  <c r="P11" i="64"/>
  <c r="O101" i="64"/>
  <c r="Y5" i="64"/>
  <c r="AF95" i="64"/>
  <c r="I5" i="64"/>
  <c r="P95" i="64" s="1"/>
  <c r="Y6" i="64"/>
  <c r="AF96" i="64"/>
  <c r="I6" i="64"/>
  <c r="P96" i="64" s="1"/>
  <c r="P161" i="64" s="1"/>
  <c r="Y7" i="64"/>
  <c r="AF97" i="64"/>
  <c r="P162" i="64" s="1"/>
  <c r="I7" i="64"/>
  <c r="P97" i="64" s="1"/>
  <c r="Y8" i="64"/>
  <c r="AF98" i="64" s="1"/>
  <c r="I8" i="64"/>
  <c r="P98" i="64" s="1"/>
  <c r="Y9" i="64"/>
  <c r="AF99" i="64" s="1"/>
  <c r="P164" i="64" s="1"/>
  <c r="I9" i="64"/>
  <c r="P99" i="64"/>
  <c r="Y10" i="64"/>
  <c r="AF100" i="64"/>
  <c r="P165" i="64" s="1"/>
  <c r="I10" i="64"/>
  <c r="P100" i="64" s="1"/>
  <c r="Y11" i="64"/>
  <c r="AF101" i="64"/>
  <c r="I11" i="64"/>
  <c r="P101" i="64" s="1"/>
  <c r="AG5" i="64"/>
  <c r="AG95" i="64"/>
  <c r="Q5" i="64"/>
  <c r="Q95" i="64" s="1"/>
  <c r="Q160" i="64" s="1"/>
  <c r="AG6" i="64"/>
  <c r="AG96" i="64"/>
  <c r="Q6" i="64"/>
  <c r="Q96" i="64" s="1"/>
  <c r="AG7" i="64"/>
  <c r="AG97" i="64"/>
  <c r="Q162" i="64" s="1"/>
  <c r="Q7" i="64"/>
  <c r="Q97" i="64" s="1"/>
  <c r="AG8" i="64"/>
  <c r="AG98" i="64" s="1"/>
  <c r="Q8" i="64"/>
  <c r="Q98" i="64"/>
  <c r="Q163" i="64" s="1"/>
  <c r="AG9" i="64"/>
  <c r="AG99" i="64" s="1"/>
  <c r="Q164" i="64" s="1"/>
  <c r="Q9" i="64"/>
  <c r="Q99" i="64" s="1"/>
  <c r="AG10" i="64"/>
  <c r="AG100" i="64"/>
  <c r="Q10" i="64"/>
  <c r="Q100" i="64" s="1"/>
  <c r="Q165" i="64"/>
  <c r="AG11" i="64"/>
  <c r="AG101" i="64" s="1"/>
  <c r="Q11" i="64"/>
  <c r="Q101" i="64"/>
  <c r="Q166" i="64"/>
  <c r="R5" i="64"/>
  <c r="R95" i="64" s="1"/>
  <c r="B5" i="64"/>
  <c r="B95" i="64" s="1"/>
  <c r="R6" i="64"/>
  <c r="R96" i="64" s="1"/>
  <c r="B161" i="64" s="1"/>
  <c r="B6" i="64"/>
  <c r="B96" i="64" s="1"/>
  <c r="R7" i="64"/>
  <c r="R97" i="64" s="1"/>
  <c r="B162" i="64" s="1"/>
  <c r="B7" i="64"/>
  <c r="B97" i="64"/>
  <c r="R8" i="64"/>
  <c r="R98" i="64"/>
  <c r="B163" i="64" s="1"/>
  <c r="B8" i="64"/>
  <c r="B98" i="64" s="1"/>
  <c r="R9" i="64"/>
  <c r="R99" i="64"/>
  <c r="B9" i="64"/>
  <c r="B99" i="64" s="1"/>
  <c r="B102" i="64" s="1"/>
  <c r="R10" i="64"/>
  <c r="R100" i="64" s="1"/>
  <c r="B10" i="64"/>
  <c r="B100" i="64"/>
  <c r="B165" i="64"/>
  <c r="R11" i="64"/>
  <c r="R101" i="64" s="1"/>
  <c r="B11" i="64"/>
  <c r="B101" i="64"/>
  <c r="AC5" i="63"/>
  <c r="V96" i="63"/>
  <c r="J5" i="63"/>
  <c r="C96" i="63" s="1"/>
  <c r="AC6" i="63"/>
  <c r="V97" i="63" s="1"/>
  <c r="J6" i="63"/>
  <c r="C97" i="63"/>
  <c r="C144" i="63" s="1"/>
  <c r="AC7" i="63"/>
  <c r="V98" i="63" s="1"/>
  <c r="J7" i="63"/>
  <c r="C98" i="63" s="1"/>
  <c r="C103" i="63" s="1"/>
  <c r="AC8" i="63"/>
  <c r="V99" i="63"/>
  <c r="C146" i="63" s="1"/>
  <c r="J8" i="63"/>
  <c r="C99" i="63" s="1"/>
  <c r="AC9" i="63"/>
  <c r="V100" i="63" s="1"/>
  <c r="C147" i="63" s="1"/>
  <c r="J9" i="63"/>
  <c r="C100" i="63" s="1"/>
  <c r="AC10" i="63"/>
  <c r="V101" i="63"/>
  <c r="C148" i="63" s="1"/>
  <c r="J10" i="63"/>
  <c r="C101" i="63"/>
  <c r="AC11" i="63"/>
  <c r="V102" i="63" s="1"/>
  <c r="J11" i="63"/>
  <c r="C102" i="63" s="1"/>
  <c r="C149" i="63"/>
  <c r="V5" i="63"/>
  <c r="W96" i="63" s="1"/>
  <c r="C5" i="63"/>
  <c r="D96" i="63"/>
  <c r="V6" i="63"/>
  <c r="W97" i="63"/>
  <c r="C6" i="63"/>
  <c r="D97" i="63" s="1"/>
  <c r="V7" i="63"/>
  <c r="W98" i="63"/>
  <c r="C7" i="63"/>
  <c r="D98" i="63" s="1"/>
  <c r="V8" i="63"/>
  <c r="W99" i="63"/>
  <c r="D146" i="63" s="1"/>
  <c r="C8" i="63"/>
  <c r="D99" i="63"/>
  <c r="V9" i="63"/>
  <c r="W100" i="63" s="1"/>
  <c r="C9" i="63"/>
  <c r="D100" i="63"/>
  <c r="BB100" i="63" s="1"/>
  <c r="V10" i="63"/>
  <c r="W101" i="63" s="1"/>
  <c r="C10" i="63"/>
  <c r="D101" i="63" s="1"/>
  <c r="D148" i="63" s="1"/>
  <c r="V11" i="63"/>
  <c r="W102" i="63" s="1"/>
  <c r="C11" i="63"/>
  <c r="D102" i="63" s="1"/>
  <c r="AD5" i="63"/>
  <c r="X96" i="63" s="1"/>
  <c r="E143" i="63" s="1"/>
  <c r="K5" i="63"/>
  <c r="E96" i="63"/>
  <c r="AD6" i="63"/>
  <c r="X97" i="63"/>
  <c r="K6" i="63"/>
  <c r="E97" i="63" s="1"/>
  <c r="AD7" i="63"/>
  <c r="X98" i="63"/>
  <c r="E145" i="63" s="1"/>
  <c r="K7" i="63"/>
  <c r="E98" i="63" s="1"/>
  <c r="AD8" i="63"/>
  <c r="X99" i="63" s="1"/>
  <c r="E146" i="63" s="1"/>
  <c r="K8" i="63"/>
  <c r="E99" i="63" s="1"/>
  <c r="AD9" i="63"/>
  <c r="X100" i="63" s="1"/>
  <c r="K9" i="63"/>
  <c r="E100" i="63"/>
  <c r="AD10" i="63"/>
  <c r="X101" i="63" s="1"/>
  <c r="E148" i="63" s="1"/>
  <c r="K10" i="63"/>
  <c r="E101" i="63"/>
  <c r="AD11" i="63"/>
  <c r="X102" i="63" s="1"/>
  <c r="K11" i="63"/>
  <c r="E102" i="63" s="1"/>
  <c r="W5" i="63"/>
  <c r="Y96" i="63"/>
  <c r="D5" i="63"/>
  <c r="F96" i="63" s="1"/>
  <c r="W6" i="63"/>
  <c r="D5" i="74" s="1"/>
  <c r="Y97" i="63"/>
  <c r="D6" i="63"/>
  <c r="F97" i="63" s="1"/>
  <c r="F103" i="63" s="1"/>
  <c r="W7" i="63"/>
  <c r="D7" i="63"/>
  <c r="F98" i="63"/>
  <c r="W8" i="63"/>
  <c r="D8" i="63"/>
  <c r="F99" i="63"/>
  <c r="W9" i="63"/>
  <c r="J5" i="74" s="1"/>
  <c r="D9" i="63"/>
  <c r="F100" i="63"/>
  <c r="W10" i="63"/>
  <c r="L5" i="74" s="1"/>
  <c r="Y101" i="63"/>
  <c r="D10" i="63"/>
  <c r="F101" i="63" s="1"/>
  <c r="W11" i="63"/>
  <c r="N5" i="74" s="1"/>
  <c r="Y102" i="63"/>
  <c r="F149" i="63" s="1"/>
  <c r="D11" i="63"/>
  <c r="F102" i="63"/>
  <c r="AE5" i="63"/>
  <c r="Z96" i="63"/>
  <c r="G143" i="63" s="1"/>
  <c r="L5" i="63"/>
  <c r="G96" i="63" s="1"/>
  <c r="AE6" i="63"/>
  <c r="Z97" i="63" s="1"/>
  <c r="G144" i="63" s="1"/>
  <c r="L6" i="63"/>
  <c r="G97" i="63" s="1"/>
  <c r="AE7" i="63"/>
  <c r="Z98" i="63" s="1"/>
  <c r="G145" i="63" s="1"/>
  <c r="L7" i="63"/>
  <c r="G98" i="63"/>
  <c r="AE8" i="63"/>
  <c r="Z99" i="63" s="1"/>
  <c r="L8" i="63"/>
  <c r="G99" i="63"/>
  <c r="AE9" i="63"/>
  <c r="Z100" i="63"/>
  <c r="L9" i="63"/>
  <c r="G100" i="63" s="1"/>
  <c r="AE10" i="63"/>
  <c r="Z101" i="63"/>
  <c r="L10" i="63"/>
  <c r="G101" i="63"/>
  <c r="G148" i="63"/>
  <c r="AE11" i="63"/>
  <c r="Z102" i="63" s="1"/>
  <c r="L11" i="63"/>
  <c r="G102" i="63"/>
  <c r="G149" i="63" s="1"/>
  <c r="X5" i="63"/>
  <c r="AA96" i="63" s="1"/>
  <c r="AA103" i="63" s="1"/>
  <c r="E5" i="63"/>
  <c r="H96" i="63" s="1"/>
  <c r="H143" i="63"/>
  <c r="X6" i="63"/>
  <c r="AA97" i="63" s="1"/>
  <c r="E6" i="63"/>
  <c r="H97" i="63"/>
  <c r="H103" i="63" s="1"/>
  <c r="E175" i="63" s="1"/>
  <c r="X7" i="63"/>
  <c r="AA98" i="63" s="1"/>
  <c r="E7" i="63"/>
  <c r="H98" i="63"/>
  <c r="X8" i="63"/>
  <c r="AA99" i="63"/>
  <c r="H146" i="63" s="1"/>
  <c r="E8" i="63"/>
  <c r="H99" i="63" s="1"/>
  <c r="X9" i="63"/>
  <c r="AA100" i="63"/>
  <c r="E9" i="63"/>
  <c r="H100" i="63"/>
  <c r="H147" i="63"/>
  <c r="X10" i="63"/>
  <c r="AA101" i="63" s="1"/>
  <c r="E10" i="63"/>
  <c r="H101" i="63"/>
  <c r="H148" i="63"/>
  <c r="X11" i="63"/>
  <c r="AA102" i="63"/>
  <c r="E11" i="63"/>
  <c r="H102" i="63" s="1"/>
  <c r="AF5" i="63"/>
  <c r="AB96" i="63" s="1"/>
  <c r="M5" i="63"/>
  <c r="I96" i="63" s="1"/>
  <c r="AF6" i="63"/>
  <c r="AB97" i="63" s="1"/>
  <c r="M6" i="63"/>
  <c r="I97" i="63" s="1"/>
  <c r="AF7" i="63"/>
  <c r="AB98" i="63"/>
  <c r="I145" i="63" s="1"/>
  <c r="M7" i="63"/>
  <c r="I98" i="63" s="1"/>
  <c r="AF8" i="63"/>
  <c r="AB99" i="63" s="1"/>
  <c r="I146" i="63" s="1"/>
  <c r="M8" i="63"/>
  <c r="I99" i="63"/>
  <c r="AF9" i="63"/>
  <c r="AB100" i="63" s="1"/>
  <c r="M9" i="63"/>
  <c r="I100" i="63"/>
  <c r="I147" i="63"/>
  <c r="AF10" i="63"/>
  <c r="AB101" i="63"/>
  <c r="M10" i="63"/>
  <c r="I101" i="63" s="1"/>
  <c r="AF11" i="63"/>
  <c r="AB102" i="63"/>
  <c r="I149" i="63" s="1"/>
  <c r="M11" i="63"/>
  <c r="I102" i="63" s="1"/>
  <c r="Y5" i="63"/>
  <c r="AC96" i="63" s="1"/>
  <c r="F5" i="63"/>
  <c r="J96" i="63"/>
  <c r="Y6" i="63"/>
  <c r="AC97" i="63"/>
  <c r="F6" i="63"/>
  <c r="J97" i="63" s="1"/>
  <c r="Y7" i="63"/>
  <c r="AC98" i="63"/>
  <c r="F7" i="63"/>
  <c r="J98" i="63"/>
  <c r="Y8" i="63"/>
  <c r="AC99" i="63" s="1"/>
  <c r="F8" i="63"/>
  <c r="J99" i="63"/>
  <c r="J146" i="63" s="1"/>
  <c r="Y9" i="63"/>
  <c r="AC100" i="63"/>
  <c r="F9" i="63"/>
  <c r="J100" i="63" s="1"/>
  <c r="Y10" i="63"/>
  <c r="AC101" i="63"/>
  <c r="F10" i="63"/>
  <c r="J101" i="63" s="1"/>
  <c r="J148" i="63"/>
  <c r="Y11" i="63"/>
  <c r="AC102" i="63" s="1"/>
  <c r="J149" i="63" s="1"/>
  <c r="F11" i="63"/>
  <c r="J102" i="63" s="1"/>
  <c r="AG5" i="63"/>
  <c r="AD96" i="63" s="1"/>
  <c r="N5" i="63"/>
  <c r="K96" i="63" s="1"/>
  <c r="AG6" i="63"/>
  <c r="AD97" i="63" s="1"/>
  <c r="K144" i="63" s="1"/>
  <c r="N6" i="63"/>
  <c r="K97" i="63"/>
  <c r="AG7" i="63"/>
  <c r="AD98" i="63" s="1"/>
  <c r="N7" i="63"/>
  <c r="K98" i="63"/>
  <c r="K145" i="63"/>
  <c r="AG8" i="63"/>
  <c r="AD99" i="63"/>
  <c r="K146" i="63" s="1"/>
  <c r="N8" i="63"/>
  <c r="K99" i="63"/>
  <c r="AG9" i="63"/>
  <c r="AD100" i="63"/>
  <c r="N9" i="63"/>
  <c r="K100" i="63" s="1"/>
  <c r="K147" i="63"/>
  <c r="AG10" i="63"/>
  <c r="AD101" i="63"/>
  <c r="K148" i="63" s="1"/>
  <c r="N10" i="63"/>
  <c r="K101" i="63" s="1"/>
  <c r="AG11" i="63"/>
  <c r="AD102" i="63" s="1"/>
  <c r="N11" i="63"/>
  <c r="K102" i="63"/>
  <c r="K149" i="63"/>
  <c r="Z5" i="63"/>
  <c r="AE96" i="63"/>
  <c r="G5" i="63"/>
  <c r="L96" i="63"/>
  <c r="Z6" i="63"/>
  <c r="AE97" i="63" s="1"/>
  <c r="L144" i="63" s="1"/>
  <c r="G6" i="63"/>
  <c r="L97" i="63"/>
  <c r="L103" i="63" s="1"/>
  <c r="Z7" i="63"/>
  <c r="AE98" i="63"/>
  <c r="G7" i="63"/>
  <c r="L98" i="63"/>
  <c r="Z8" i="63"/>
  <c r="AE99" i="63"/>
  <c r="L146" i="63" s="1"/>
  <c r="G8" i="63"/>
  <c r="L99" i="63" s="1"/>
  <c r="Z9" i="63"/>
  <c r="AE100" i="63" s="1"/>
  <c r="L147" i="63" s="1"/>
  <c r="G9" i="63"/>
  <c r="L100" i="63" s="1"/>
  <c r="Z10" i="63"/>
  <c r="AE101" i="63" s="1"/>
  <c r="L148" i="63" s="1"/>
  <c r="G10" i="63"/>
  <c r="L101" i="63"/>
  <c r="Z11" i="63"/>
  <c r="AE102" i="63" s="1"/>
  <c r="L149" i="63" s="1"/>
  <c r="G11" i="63"/>
  <c r="L102" i="63"/>
  <c r="AH5" i="63"/>
  <c r="AF96" i="63" s="1"/>
  <c r="O5" i="63"/>
  <c r="M96" i="63"/>
  <c r="M143" i="63"/>
  <c r="AH6" i="63"/>
  <c r="AF97" i="63"/>
  <c r="O6" i="63"/>
  <c r="M97" i="63" s="1"/>
  <c r="AH7" i="63"/>
  <c r="AF98" i="63"/>
  <c r="O7" i="63"/>
  <c r="M98" i="63" s="1"/>
  <c r="M145" i="63"/>
  <c r="AH8" i="63"/>
  <c r="AF99" i="63"/>
  <c r="M146" i="63" s="1"/>
  <c r="O8" i="63"/>
  <c r="M99" i="63" s="1"/>
  <c r="AH9" i="63"/>
  <c r="AF100" i="63" s="1"/>
  <c r="O9" i="63"/>
  <c r="M100" i="63" s="1"/>
  <c r="M147" i="63"/>
  <c r="AH10" i="63"/>
  <c r="AF101" i="63" s="1"/>
  <c r="O10" i="63"/>
  <c r="M101" i="63"/>
  <c r="AH11" i="63"/>
  <c r="AF102" i="63"/>
  <c r="O11" i="63"/>
  <c r="M102" i="63" s="1"/>
  <c r="AA5" i="63"/>
  <c r="AG96" i="63"/>
  <c r="H5" i="63"/>
  <c r="N96" i="63" s="1"/>
  <c r="N103" i="63" s="1"/>
  <c r="AA6" i="63"/>
  <c r="AG97" i="63"/>
  <c r="N144" i="63" s="1"/>
  <c r="H6" i="63"/>
  <c r="N97" i="63"/>
  <c r="AA7" i="63"/>
  <c r="AG98" i="63"/>
  <c r="N145" i="63" s="1"/>
  <c r="H7" i="63"/>
  <c r="N98" i="63" s="1"/>
  <c r="AA8" i="63"/>
  <c r="AG99" i="63" s="1"/>
  <c r="H8" i="63"/>
  <c r="N99" i="63" s="1"/>
  <c r="AA9" i="63"/>
  <c r="AG100" i="63" s="1"/>
  <c r="H9" i="63"/>
  <c r="N100" i="63"/>
  <c r="N147" i="63"/>
  <c r="AA10" i="63"/>
  <c r="AG101" i="63"/>
  <c r="N148" i="63" s="1"/>
  <c r="H10" i="63"/>
  <c r="N101" i="63" s="1"/>
  <c r="AA11" i="63"/>
  <c r="AG102" i="63"/>
  <c r="H11" i="63"/>
  <c r="N102" i="63"/>
  <c r="N149" i="63"/>
  <c r="AI5" i="63"/>
  <c r="AH96" i="63"/>
  <c r="P5" i="63"/>
  <c r="O96" i="63"/>
  <c r="O143" i="63" s="1"/>
  <c r="AI6" i="63"/>
  <c r="AH97" i="63"/>
  <c r="P6" i="63"/>
  <c r="O97" i="63" s="1"/>
  <c r="O144" i="63"/>
  <c r="AI7" i="63"/>
  <c r="AH98" i="63"/>
  <c r="P7" i="63"/>
  <c r="O98" i="63" s="1"/>
  <c r="O103" i="63" s="1"/>
  <c r="AI8" i="63"/>
  <c r="AH99" i="63" s="1"/>
  <c r="O146" i="63" s="1"/>
  <c r="P8" i="63"/>
  <c r="O99" i="63"/>
  <c r="AI9" i="63"/>
  <c r="AH100" i="63"/>
  <c r="O147" i="63" s="1"/>
  <c r="P9" i="63"/>
  <c r="O100" i="63" s="1"/>
  <c r="AI10" i="63"/>
  <c r="AH101" i="63"/>
  <c r="O148" i="63" s="1"/>
  <c r="P10" i="63"/>
  <c r="O101" i="63"/>
  <c r="AI11" i="63"/>
  <c r="AH102" i="63" s="1"/>
  <c r="O149" i="63" s="1"/>
  <c r="P11" i="63"/>
  <c r="O102" i="63"/>
  <c r="AB5" i="63"/>
  <c r="AI96" i="63" s="1"/>
  <c r="I5" i="63"/>
  <c r="P96" i="63" s="1"/>
  <c r="AB6" i="63"/>
  <c r="AI97" i="63"/>
  <c r="I6" i="63"/>
  <c r="P97" i="63" s="1"/>
  <c r="P103" i="63" s="1"/>
  <c r="I175" i="63" s="1"/>
  <c r="AB7" i="63"/>
  <c r="AI98" i="63" s="1"/>
  <c r="I7" i="63"/>
  <c r="P98" i="63"/>
  <c r="P145" i="63" s="1"/>
  <c r="AB8" i="63"/>
  <c r="AI99" i="63"/>
  <c r="P146" i="63" s="1"/>
  <c r="I8" i="63"/>
  <c r="P99" i="63" s="1"/>
  <c r="AB9" i="63"/>
  <c r="AI100" i="63" s="1"/>
  <c r="P147" i="63" s="1"/>
  <c r="I9" i="63"/>
  <c r="P100" i="63"/>
  <c r="AB10" i="63"/>
  <c r="AI101" i="63" s="1"/>
  <c r="I10" i="63"/>
  <c r="P101" i="63"/>
  <c r="P148" i="63"/>
  <c r="AB11" i="63"/>
  <c r="AI102" i="63"/>
  <c r="I11" i="63"/>
  <c r="P102" i="63" s="1"/>
  <c r="AJ5" i="63"/>
  <c r="AJ96" i="63" s="1"/>
  <c r="Q5" i="63"/>
  <c r="Q96" i="63" s="1"/>
  <c r="Q103" i="63" s="1"/>
  <c r="BH127" i="63" s="1"/>
  <c r="AJ6" i="63"/>
  <c r="AJ97" i="63" s="1"/>
  <c r="Q6" i="63"/>
  <c r="Q97" i="63"/>
  <c r="Q144" i="63"/>
  <c r="AJ7" i="63"/>
  <c r="AJ98" i="63"/>
  <c r="Q145" i="63" s="1"/>
  <c r="Q7" i="63"/>
  <c r="Q98" i="63" s="1"/>
  <c r="AJ8" i="63"/>
  <c r="AJ99" i="63"/>
  <c r="Q8" i="63"/>
  <c r="Q99" i="63"/>
  <c r="Q146" i="63"/>
  <c r="AJ9" i="63"/>
  <c r="AJ100" i="63" s="1"/>
  <c r="Q9" i="63"/>
  <c r="Q100" i="63"/>
  <c r="Q147" i="63"/>
  <c r="AJ10" i="63"/>
  <c r="AJ101" i="63" s="1"/>
  <c r="Q148" i="63" s="1"/>
  <c r="Q10" i="63"/>
  <c r="Q101" i="63"/>
  <c r="AJ11" i="63"/>
  <c r="AJ102" i="63"/>
  <c r="Q149" i="63" s="1"/>
  <c r="Q11" i="63"/>
  <c r="Q102" i="63"/>
  <c r="AK5" i="63"/>
  <c r="AK96" i="63" s="1"/>
  <c r="R143" i="63" s="1"/>
  <c r="R5" i="63"/>
  <c r="R96" i="63"/>
  <c r="AK6" i="63"/>
  <c r="AK97" i="63"/>
  <c r="R144" i="63" s="1"/>
  <c r="R6" i="63"/>
  <c r="R97" i="63" s="1"/>
  <c r="AK7" i="63"/>
  <c r="AK98" i="63"/>
  <c r="R7" i="63"/>
  <c r="R98" i="63"/>
  <c r="AK8" i="63"/>
  <c r="AK99" i="63" s="1"/>
  <c r="R146" i="63" s="1"/>
  <c r="R8" i="63"/>
  <c r="R99" i="63"/>
  <c r="AK9" i="63"/>
  <c r="AK100" i="63" s="1"/>
  <c r="R147" i="63" s="1"/>
  <c r="R9" i="63"/>
  <c r="R100" i="63" s="1"/>
  <c r="AK10" i="63"/>
  <c r="AK101" i="63"/>
  <c r="R10" i="63"/>
  <c r="R101" i="63"/>
  <c r="R148" i="63"/>
  <c r="AK11" i="63"/>
  <c r="AK102" i="63"/>
  <c r="R149" i="63" s="1"/>
  <c r="R11" i="63"/>
  <c r="R102" i="63" s="1"/>
  <c r="AL5" i="63"/>
  <c r="AL96" i="63"/>
  <c r="S143" i="63" s="1"/>
  <c r="S5" i="63"/>
  <c r="S96" i="63" s="1"/>
  <c r="AL6" i="63"/>
  <c r="AL97" i="63" s="1"/>
  <c r="S144" i="63" s="1"/>
  <c r="S6" i="63"/>
  <c r="S97" i="63"/>
  <c r="AL7" i="63"/>
  <c r="AL98" i="63" s="1"/>
  <c r="S7" i="63"/>
  <c r="S98" i="63"/>
  <c r="S145" i="63"/>
  <c r="AL8" i="63"/>
  <c r="AL99" i="63"/>
  <c r="S8" i="63"/>
  <c r="S99" i="63" s="1"/>
  <c r="AL9" i="63"/>
  <c r="AL100" i="63"/>
  <c r="S147" i="63" s="1"/>
  <c r="S9" i="63"/>
  <c r="S100" i="63"/>
  <c r="AL10" i="63"/>
  <c r="AL101" i="63"/>
  <c r="S148" i="63" s="1"/>
  <c r="S10" i="63"/>
  <c r="S101" i="63" s="1"/>
  <c r="AL11" i="63"/>
  <c r="AL102" i="63" s="1"/>
  <c r="S149" i="63" s="1"/>
  <c r="S11" i="63"/>
  <c r="S102" i="63" s="1"/>
  <c r="AM5" i="63"/>
  <c r="AM96" i="63"/>
  <c r="T5" i="63"/>
  <c r="T96" i="63" s="1"/>
  <c r="T143" i="63"/>
  <c r="AM6" i="63"/>
  <c r="D6" i="74" s="1"/>
  <c r="AM97" i="63"/>
  <c r="T144" i="63" s="1"/>
  <c r="T6" i="63"/>
  <c r="T97" i="63"/>
  <c r="AM7" i="63"/>
  <c r="F6" i="74" s="1"/>
  <c r="T7" i="63"/>
  <c r="T98" i="63" s="1"/>
  <c r="AM8" i="63"/>
  <c r="H6" i="74" s="1"/>
  <c r="AM99" i="63"/>
  <c r="T146" i="63" s="1"/>
  <c r="T8" i="63"/>
  <c r="T99" i="63"/>
  <c r="AM9" i="63"/>
  <c r="T9" i="63"/>
  <c r="T100" i="63" s="1"/>
  <c r="AM10" i="63"/>
  <c r="L6" i="74" s="1"/>
  <c r="AM101" i="63"/>
  <c r="T10" i="63"/>
  <c r="T101" i="63" s="1"/>
  <c r="T148" i="63"/>
  <c r="AM11" i="63"/>
  <c r="T11" i="63"/>
  <c r="T102" i="63"/>
  <c r="U5" i="63"/>
  <c r="U96" i="63"/>
  <c r="B5" i="63"/>
  <c r="B96" i="63"/>
  <c r="U6" i="63"/>
  <c r="U97" i="63"/>
  <c r="B6" i="63"/>
  <c r="B97" i="63" s="1"/>
  <c r="B144" i="63"/>
  <c r="U7" i="63"/>
  <c r="U98" i="63"/>
  <c r="B145" i="63" s="1"/>
  <c r="B7" i="63"/>
  <c r="B98" i="63" s="1"/>
  <c r="U8" i="63"/>
  <c r="U99" i="63" s="1"/>
  <c r="B8" i="63"/>
  <c r="B99" i="63" s="1"/>
  <c r="U9" i="63"/>
  <c r="U100" i="63" s="1"/>
  <c r="B147" i="63" s="1"/>
  <c r="B9" i="63"/>
  <c r="B100" i="63"/>
  <c r="U10" i="63"/>
  <c r="U101" i="63" s="1"/>
  <c r="B148" i="63" s="1"/>
  <c r="B10" i="63"/>
  <c r="B101" i="63"/>
  <c r="U11" i="63"/>
  <c r="U102" i="63"/>
  <c r="B149" i="63" s="1"/>
  <c r="B11" i="63"/>
  <c r="B102" i="63"/>
  <c r="S102" i="64"/>
  <c r="BB121" i="63" s="1"/>
  <c r="T102" i="64"/>
  <c r="BC121" i="63" s="1"/>
  <c r="U102" i="64"/>
  <c r="V102" i="64"/>
  <c r="BE121" i="63"/>
  <c r="Z103" i="63"/>
  <c r="W102" i="64"/>
  <c r="BF121" i="63"/>
  <c r="X102" i="64"/>
  <c r="BG121" i="63"/>
  <c r="Z102" i="64"/>
  <c r="BA129" i="63"/>
  <c r="AB102" i="64"/>
  <c r="BC129" i="63" s="1"/>
  <c r="AF103" i="63"/>
  <c r="BD130" i="63" s="1"/>
  <c r="BD131" i="63" s="1"/>
  <c r="AC102" i="64"/>
  <c r="BD129" i="63" s="1"/>
  <c r="AD102" i="64"/>
  <c r="BE129" i="63"/>
  <c r="AH103" i="63"/>
  <c r="AE102" i="64"/>
  <c r="BF129" i="63"/>
  <c r="C102" i="64"/>
  <c r="BB118" i="63" s="1"/>
  <c r="D102" i="64"/>
  <c r="BC118" i="63" s="1"/>
  <c r="E102" i="64"/>
  <c r="F102" i="64"/>
  <c r="BE118" i="63"/>
  <c r="G103" i="63"/>
  <c r="G102" i="64"/>
  <c r="BF118" i="63"/>
  <c r="BG119" i="63"/>
  <c r="BG120" i="63" s="1"/>
  <c r="H102" i="64"/>
  <c r="BG118" i="63"/>
  <c r="J102" i="64"/>
  <c r="BA126" i="63"/>
  <c r="K103" i="63"/>
  <c r="BB127" i="63"/>
  <c r="K102" i="64"/>
  <c r="M103" i="63"/>
  <c r="BD127" i="63" s="1"/>
  <c r="M102" i="64"/>
  <c r="N102" i="64"/>
  <c r="BE126" i="63"/>
  <c r="O102" i="64"/>
  <c r="BF126" i="63"/>
  <c r="P102" i="64"/>
  <c r="BG126" i="63"/>
  <c r="Q102" i="64"/>
  <c r="BH126" i="63"/>
  <c r="BH128" i="63"/>
  <c r="Q181" i="63"/>
  <c r="R182" i="63"/>
  <c r="P182" i="63"/>
  <c r="U176" i="63"/>
  <c r="H181" i="63"/>
  <c r="E181" i="63"/>
  <c r="C181" i="63"/>
  <c r="F176" i="63"/>
  <c r="G176" i="63"/>
  <c r="I176" i="63"/>
  <c r="I177" i="63"/>
  <c r="C193" i="64"/>
  <c r="C192" i="64"/>
  <c r="C194" i="64"/>
  <c r="D193" i="64"/>
  <c r="E192" i="64"/>
  <c r="G192" i="64"/>
  <c r="I192" i="64"/>
  <c r="M193" i="64"/>
  <c r="M192" i="64"/>
  <c r="M194" i="64"/>
  <c r="N192" i="64"/>
  <c r="O193" i="64"/>
  <c r="O192" i="64"/>
  <c r="P192" i="64"/>
  <c r="Q193" i="64"/>
  <c r="Q194" i="64" s="1"/>
  <c r="Q192" i="64"/>
  <c r="R193" i="64"/>
  <c r="S192" i="64"/>
  <c r="L193" i="64"/>
  <c r="N187" i="64"/>
  <c r="N186" i="64"/>
  <c r="N188" i="64" s="1"/>
  <c r="O186" i="64"/>
  <c r="P186" i="64"/>
  <c r="Q187" i="64"/>
  <c r="R187" i="64"/>
  <c r="R188" i="64" s="1"/>
  <c r="R186" i="64"/>
  <c r="D187" i="64"/>
  <c r="D186" i="64"/>
  <c r="D188" i="64" s="1"/>
  <c r="E186" i="64"/>
  <c r="F186" i="64"/>
  <c r="H187" i="64"/>
  <c r="H188" i="64" s="1"/>
  <c r="H186" i="64"/>
  <c r="I187" i="64"/>
  <c r="I186" i="64"/>
  <c r="I188" i="64"/>
  <c r="CR11" i="73"/>
  <c r="CS11" i="73"/>
  <c r="CT11" i="73"/>
  <c r="CQ11" i="73"/>
  <c r="CR18" i="73"/>
  <c r="CS18" i="73"/>
  <c r="CT18" i="73"/>
  <c r="CU18" i="73"/>
  <c r="CV18" i="73"/>
  <c r="CW18" i="73"/>
  <c r="CX18" i="73"/>
  <c r="CY18" i="73"/>
  <c r="CZ18" i="73"/>
  <c r="DA18" i="73"/>
  <c r="DB18" i="73"/>
  <c r="DC18" i="73"/>
  <c r="DD18" i="73"/>
  <c r="DE18" i="73"/>
  <c r="DF18" i="73"/>
  <c r="DG18" i="73"/>
  <c r="DH18" i="73"/>
  <c r="DI18" i="73"/>
  <c r="DJ18" i="73"/>
  <c r="DK18" i="73"/>
  <c r="DL18" i="73"/>
  <c r="DM18" i="73"/>
  <c r="DN18" i="73"/>
  <c r="DO18" i="73"/>
  <c r="DP18" i="73"/>
  <c r="DQ18" i="73"/>
  <c r="DR18" i="73"/>
  <c r="CT12" i="73"/>
  <c r="CT16" i="73" s="1"/>
  <c r="CV12" i="73"/>
  <c r="CV16" i="73" s="1"/>
  <c r="CZ12" i="73"/>
  <c r="DA12" i="73"/>
  <c r="DA16" i="73" s="1"/>
  <c r="DE12" i="73"/>
  <c r="DE16" i="73" s="1"/>
  <c r="DF12" i="73"/>
  <c r="DJ12" i="73"/>
  <c r="DJ16" i="73" s="1"/>
  <c r="DL12" i="73"/>
  <c r="DP12" i="73"/>
  <c r="DP16" i="73" s="1"/>
  <c r="DQ12" i="73"/>
  <c r="DQ16" i="73" s="1"/>
  <c r="CV13" i="73"/>
  <c r="DP13" i="73"/>
  <c r="DQ9" i="73"/>
  <c r="DO9" i="73"/>
  <c r="DO10" i="73" s="1"/>
  <c r="DM9" i="73"/>
  <c r="DK9" i="73"/>
  <c r="DI9" i="73"/>
  <c r="DI10" i="73" s="1"/>
  <c r="DG9" i="73"/>
  <c r="DE9" i="73"/>
  <c r="DE10" i="73" s="1"/>
  <c r="DE13" i="73" s="1"/>
  <c r="DC9" i="73"/>
  <c r="DA9" i="73"/>
  <c r="CY9" i="73"/>
  <c r="CY10" i="73" s="1"/>
  <c r="CW9" i="73"/>
  <c r="CU9" i="73"/>
  <c r="CS9" i="73"/>
  <c r="CQ9" i="73"/>
  <c r="DR10" i="73"/>
  <c r="DQ10" i="73"/>
  <c r="DQ14" i="73" s="1"/>
  <c r="DP10" i="73"/>
  <c r="DN10" i="73"/>
  <c r="DM10" i="73"/>
  <c r="DL10" i="73"/>
  <c r="DK10" i="73"/>
  <c r="DJ10" i="73"/>
  <c r="DH10" i="73"/>
  <c r="DG10" i="73"/>
  <c r="DF10" i="73"/>
  <c r="DE14" i="73"/>
  <c r="DD10" i="73"/>
  <c r="DC10" i="73"/>
  <c r="DB10" i="73"/>
  <c r="DA10" i="73"/>
  <c r="CZ10" i="73"/>
  <c r="CZ14" i="73" s="1"/>
  <c r="CX10" i="73"/>
  <c r="CW10" i="73"/>
  <c r="CV10" i="73"/>
  <c r="CU10" i="73"/>
  <c r="CA16" i="73"/>
  <c r="BU18" i="73"/>
  <c r="BV18" i="73"/>
  <c r="BW18" i="73"/>
  <c r="BX18" i="73"/>
  <c r="BY18" i="73"/>
  <c r="BZ18" i="73"/>
  <c r="CA18" i="73"/>
  <c r="CB18" i="73"/>
  <c r="CC18" i="73"/>
  <c r="CD18" i="73"/>
  <c r="CE18" i="73"/>
  <c r="CF18" i="73"/>
  <c r="CG18" i="73"/>
  <c r="CH18" i="73"/>
  <c r="CI18" i="73"/>
  <c r="CJ18" i="73"/>
  <c r="CK18" i="73"/>
  <c r="CL18" i="73"/>
  <c r="CM18" i="73"/>
  <c r="CN18" i="73"/>
  <c r="BW12" i="73"/>
  <c r="BW16" i="73" s="1"/>
  <c r="BY12" i="73"/>
  <c r="BY16" i="73" s="1"/>
  <c r="CA12" i="73"/>
  <c r="CE12" i="73"/>
  <c r="CE16" i="73" s="1"/>
  <c r="CG12" i="73"/>
  <c r="CG16" i="73" s="1"/>
  <c r="CI12" i="73"/>
  <c r="CI16" i="73" s="1"/>
  <c r="CM12" i="73"/>
  <c r="CM16" i="73" s="1"/>
  <c r="BT12" i="73"/>
  <c r="BT16" i="73" s="1"/>
  <c r="BZ9" i="73"/>
  <c r="BW9" i="73"/>
  <c r="BT9" i="73"/>
  <c r="CN10" i="73"/>
  <c r="CM10" i="73"/>
  <c r="CL10" i="73"/>
  <c r="CK10" i="73"/>
  <c r="CJ10" i="73"/>
  <c r="CI10" i="73"/>
  <c r="CH10" i="73"/>
  <c r="CG10" i="73"/>
  <c r="CG13" i="73" s="1"/>
  <c r="CF10" i="73"/>
  <c r="CE10" i="73"/>
  <c r="CD10" i="73"/>
  <c r="CC10" i="73"/>
  <c r="CB10" i="73"/>
  <c r="CA10" i="73"/>
  <c r="BZ10" i="73"/>
  <c r="BY10" i="73"/>
  <c r="BY13" i="73" s="1"/>
  <c r="BX10" i="73"/>
  <c r="BW10" i="73"/>
  <c r="BM11" i="73"/>
  <c r="BM12" i="73" s="1"/>
  <c r="BM16" i="73" s="1"/>
  <c r="BN11" i="73"/>
  <c r="BL11" i="73"/>
  <c r="BJ11" i="73"/>
  <c r="BK11" i="73"/>
  <c r="BI11" i="73"/>
  <c r="BA11" i="73"/>
  <c r="BA12" i="73" s="1"/>
  <c r="BB11" i="73"/>
  <c r="AZ11" i="73"/>
  <c r="B1" i="73"/>
  <c r="CR12" i="73" s="1"/>
  <c r="CR16" i="73" s="1"/>
  <c r="AX11" i="73"/>
  <c r="AX12" i="73" s="1"/>
  <c r="AX16" i="73" s="1"/>
  <c r="AY11" i="73"/>
  <c r="AY12" i="73"/>
  <c r="AY16" i="73" s="1"/>
  <c r="AZ12" i="73"/>
  <c r="AZ16" i="73" s="1"/>
  <c r="BC12" i="73"/>
  <c r="BC16" i="73" s="1"/>
  <c r="BD12" i="73"/>
  <c r="BD16" i="73" s="1"/>
  <c r="BE12" i="73"/>
  <c r="BE16" i="73" s="1"/>
  <c r="BG12" i="73"/>
  <c r="BH12" i="73"/>
  <c r="BH16" i="73" s="1"/>
  <c r="BI12" i="73"/>
  <c r="BI16" i="73" s="1"/>
  <c r="BK12" i="73"/>
  <c r="BK16" i="73" s="1"/>
  <c r="BL12" i="73"/>
  <c r="BL16" i="73" s="1"/>
  <c r="BN12" i="73"/>
  <c r="BN16" i="73" s="1"/>
  <c r="BO12" i="73"/>
  <c r="BP12" i="73"/>
  <c r="BP16" i="73" s="1"/>
  <c r="BQ12" i="73"/>
  <c r="BQ16" i="73" s="1"/>
  <c r="AX18" i="73"/>
  <c r="AY18" i="73"/>
  <c r="AZ18" i="73"/>
  <c r="BA18" i="73"/>
  <c r="BB18" i="73"/>
  <c r="BC18" i="73"/>
  <c r="BD18" i="73"/>
  <c r="BE18" i="73"/>
  <c r="BF18" i="73"/>
  <c r="BG18" i="73"/>
  <c r="BH18" i="73"/>
  <c r="BI18" i="73"/>
  <c r="BJ18" i="73"/>
  <c r="BK18" i="73"/>
  <c r="BL18" i="73"/>
  <c r="BM18" i="73"/>
  <c r="BN18" i="73"/>
  <c r="BO18" i="73"/>
  <c r="BP18" i="73"/>
  <c r="BQ18" i="73"/>
  <c r="AX10" i="73"/>
  <c r="AY10" i="73"/>
  <c r="AZ9" i="73"/>
  <c r="AZ10" i="73" s="1"/>
  <c r="BA10" i="73"/>
  <c r="BA13" i="73"/>
  <c r="BB10" i="73"/>
  <c r="BC9" i="73"/>
  <c r="BC10" i="73" s="1"/>
  <c r="BD10" i="73"/>
  <c r="BE10" i="73"/>
  <c r="BE13" i="73" s="1"/>
  <c r="BF10" i="73"/>
  <c r="BG10" i="73"/>
  <c r="BG13" i="73" s="1"/>
  <c r="BH10" i="73"/>
  <c r="BI10" i="73"/>
  <c r="BJ10" i="73"/>
  <c r="BK10" i="73"/>
  <c r="BK13" i="73" s="1"/>
  <c r="BL10" i="73"/>
  <c r="BM10" i="73"/>
  <c r="BM13" i="73" s="1"/>
  <c r="BN10" i="73"/>
  <c r="BN13" i="73" s="1"/>
  <c r="BO10" i="73"/>
  <c r="BO13" i="73" s="1"/>
  <c r="BP10" i="73"/>
  <c r="BQ10" i="73"/>
  <c r="BM14" i="73"/>
  <c r="BK14" i="73"/>
  <c r="AW11" i="73"/>
  <c r="AW12" i="73" s="1"/>
  <c r="AW16" i="73" s="1"/>
  <c r="AW9" i="73"/>
  <c r="AW10" i="73"/>
  <c r="AW13" i="73" s="1"/>
  <c r="AR18" i="73"/>
  <c r="AQ18" i="73"/>
  <c r="AP18" i="73"/>
  <c r="AR10" i="73"/>
  <c r="AR11" i="73"/>
  <c r="AR12" i="73" s="1"/>
  <c r="AR13" i="73" s="1"/>
  <c r="AQ10" i="73"/>
  <c r="AQ11" i="73"/>
  <c r="AQ12" i="73" s="1"/>
  <c r="AP10" i="73"/>
  <c r="AP11" i="73"/>
  <c r="AP12" i="73" s="1"/>
  <c r="AN12" i="73"/>
  <c r="AN16" i="73"/>
  <c r="AO11" i="73"/>
  <c r="AO12" i="73"/>
  <c r="AO16" i="73" s="1"/>
  <c r="AM12" i="73"/>
  <c r="AM16" i="73" s="1"/>
  <c r="AO18" i="73"/>
  <c r="AN18" i="73"/>
  <c r="AM18" i="73"/>
  <c r="AO10" i="73"/>
  <c r="AO13" i="73"/>
  <c r="AN9" i="73"/>
  <c r="AN10" i="73"/>
  <c r="AN14" i="73" s="1"/>
  <c r="AM10" i="73"/>
  <c r="AO14" i="73"/>
  <c r="AL18" i="73"/>
  <c r="AK18" i="73"/>
  <c r="AJ18" i="73"/>
  <c r="AI18" i="73"/>
  <c r="AH18" i="73"/>
  <c r="AG18" i="73"/>
  <c r="AK12" i="73"/>
  <c r="AK16" i="73"/>
  <c r="AL11" i="73"/>
  <c r="AL12" i="73" s="1"/>
  <c r="AL16" i="73" s="1"/>
  <c r="AJ12" i="73"/>
  <c r="AL10" i="73"/>
  <c r="AK9" i="73"/>
  <c r="AK10" i="73" s="1"/>
  <c r="AK13" i="73" s="1"/>
  <c r="AJ10" i="73"/>
  <c r="AJ13" i="73"/>
  <c r="AK14" i="73"/>
  <c r="AH12" i="73"/>
  <c r="AH16" i="73" s="1"/>
  <c r="AI11" i="73"/>
  <c r="AI12" i="73" s="1"/>
  <c r="AI13" i="73" s="1"/>
  <c r="AI16" i="73"/>
  <c r="AG12" i="73"/>
  <c r="AG16" i="73"/>
  <c r="AI10" i="73"/>
  <c r="AH9" i="73"/>
  <c r="AH10" i="73"/>
  <c r="AH14" i="73" s="1"/>
  <c r="AG10" i="73"/>
  <c r="AI14" i="73"/>
  <c r="AF18" i="73"/>
  <c r="AE18" i="73"/>
  <c r="AD18" i="73"/>
  <c r="AE11" i="73"/>
  <c r="AE12" i="73" s="1"/>
  <c r="AE13" i="73" s="1"/>
  <c r="AE16" i="73"/>
  <c r="AF11" i="73"/>
  <c r="AF12" i="73"/>
  <c r="AF16" i="73" s="1"/>
  <c r="AD11" i="73"/>
  <c r="AD12" i="73" s="1"/>
  <c r="AD13" i="73" s="1"/>
  <c r="AD16" i="73"/>
  <c r="AF10" i="73"/>
  <c r="AF14" i="73" s="1"/>
  <c r="AF13" i="73"/>
  <c r="AE10" i="73"/>
  <c r="AD10" i="73"/>
  <c r="AD14" i="73" s="1"/>
  <c r="AE14" i="73"/>
  <c r="AB12" i="73"/>
  <c r="AC12" i="73"/>
  <c r="AC16" i="73" s="1"/>
  <c r="AA11" i="73"/>
  <c r="AA12" i="73" s="1"/>
  <c r="AA13" i="73" s="1"/>
  <c r="AA16" i="73"/>
  <c r="AC10" i="73"/>
  <c r="AC13" i="73"/>
  <c r="AB10" i="73"/>
  <c r="AA10" i="73"/>
  <c r="AA14" i="73" s="1"/>
  <c r="Y11" i="73"/>
  <c r="Y12" i="73"/>
  <c r="Y16" i="73" s="1"/>
  <c r="Z11" i="73"/>
  <c r="Z12" i="73" s="1"/>
  <c r="Z16" i="73" s="1"/>
  <c r="X11" i="73"/>
  <c r="X12" i="73"/>
  <c r="X16" i="73" s="1"/>
  <c r="Y10" i="73"/>
  <c r="Y13" i="73" s="1"/>
  <c r="Z10" i="73"/>
  <c r="Z13" i="73" s="1"/>
  <c r="X10" i="73"/>
  <c r="X13" i="73" s="1"/>
  <c r="AC18" i="73"/>
  <c r="AB18" i="73"/>
  <c r="AA18" i="73"/>
  <c r="U11" i="73"/>
  <c r="U12" i="73" s="1"/>
  <c r="U16" i="73" s="1"/>
  <c r="V11" i="73"/>
  <c r="V12" i="73"/>
  <c r="V16" i="73" s="1"/>
  <c r="T11" i="73"/>
  <c r="T12" i="73" s="1"/>
  <c r="V18" i="73"/>
  <c r="U18" i="73"/>
  <c r="T18" i="73"/>
  <c r="V10" i="73"/>
  <c r="U9" i="73"/>
  <c r="U10" i="73" s="1"/>
  <c r="U13" i="73" s="1"/>
  <c r="T10" i="73"/>
  <c r="U14" i="73"/>
  <c r="S11" i="73"/>
  <c r="S12" i="73" s="1"/>
  <c r="S16" i="73" s="1"/>
  <c r="R11" i="73"/>
  <c r="R12" i="73"/>
  <c r="R16" i="73" s="1"/>
  <c r="Q11" i="73"/>
  <c r="Q12" i="73" s="1"/>
  <c r="Q16" i="73" s="1"/>
  <c r="S18" i="73"/>
  <c r="R18" i="73"/>
  <c r="Q18" i="73"/>
  <c r="S10" i="73"/>
  <c r="S14" i="73" s="1"/>
  <c r="R10" i="73"/>
  <c r="Q10" i="73"/>
  <c r="O11" i="73"/>
  <c r="O12" i="73"/>
  <c r="P11" i="73"/>
  <c r="P12" i="73" s="1"/>
  <c r="N11" i="73"/>
  <c r="N12" i="73"/>
  <c r="N16" i="73" s="1"/>
  <c r="P18" i="73"/>
  <c r="O18" i="73"/>
  <c r="N18" i="73"/>
  <c r="P10" i="73"/>
  <c r="O10" i="73"/>
  <c r="N10" i="73"/>
  <c r="N14" i="73" s="1"/>
  <c r="N13" i="73"/>
  <c r="O14" i="73"/>
  <c r="L11" i="73"/>
  <c r="L12" i="73" s="1"/>
  <c r="L16" i="73" s="1"/>
  <c r="M11" i="73"/>
  <c r="M12" i="73"/>
  <c r="M16" i="73" s="1"/>
  <c r="K11" i="73"/>
  <c r="K12" i="73" s="1"/>
  <c r="M18" i="73"/>
  <c r="L18" i="73"/>
  <c r="K18" i="73"/>
  <c r="M10" i="73"/>
  <c r="L10" i="73"/>
  <c r="K10" i="73"/>
  <c r="J18" i="73"/>
  <c r="I18" i="73"/>
  <c r="H18" i="73"/>
  <c r="I11" i="73"/>
  <c r="I12" i="73" s="1"/>
  <c r="J11" i="73"/>
  <c r="J12" i="73"/>
  <c r="H11" i="73"/>
  <c r="H12" i="73" s="1"/>
  <c r="J10" i="73"/>
  <c r="I10" i="73"/>
  <c r="I13" i="73"/>
  <c r="H10" i="73"/>
  <c r="G10" i="73"/>
  <c r="G13" i="73" s="1"/>
  <c r="G11" i="73"/>
  <c r="G12" i="73"/>
  <c r="F11" i="73"/>
  <c r="F12" i="73" s="1"/>
  <c r="E11" i="73"/>
  <c r="E12" i="73" s="1"/>
  <c r="E13" i="73" s="1"/>
  <c r="F10" i="73"/>
  <c r="F13" i="73"/>
  <c r="E10" i="73"/>
  <c r="G18" i="73"/>
  <c r="F18" i="73"/>
  <c r="E18" i="73"/>
  <c r="C11" i="73"/>
  <c r="C12" i="73"/>
  <c r="C16" i="73"/>
  <c r="D11" i="73"/>
  <c r="D12" i="73" s="1"/>
  <c r="D16" i="73"/>
  <c r="B11" i="73"/>
  <c r="B12" i="73"/>
  <c r="B16" i="73" s="1"/>
  <c r="C10" i="73"/>
  <c r="C13" i="73"/>
  <c r="D10" i="73"/>
  <c r="B10" i="73"/>
  <c r="B13" i="73" s="1"/>
  <c r="GE12" i="72"/>
  <c r="GF12" i="72"/>
  <c r="GG12" i="72"/>
  <c r="GD12" i="72"/>
  <c r="GD10" i="72"/>
  <c r="GA12" i="72"/>
  <c r="GB12" i="72"/>
  <c r="GC12" i="72"/>
  <c r="FZ12" i="72"/>
  <c r="FW12" i="72"/>
  <c r="FX12" i="72"/>
  <c r="FY12" i="72"/>
  <c r="FV12" i="72"/>
  <c r="FX10" i="72"/>
  <c r="B1" i="72"/>
  <c r="FW13" i="72"/>
  <c r="GC13" i="72"/>
  <c r="GC17" i="72" s="1"/>
  <c r="GE13" i="72"/>
  <c r="FV11" i="72"/>
  <c r="FW11" i="72"/>
  <c r="FX11" i="72"/>
  <c r="FY11" i="72"/>
  <c r="FZ11" i="72"/>
  <c r="GA11" i="72"/>
  <c r="GB11" i="72"/>
  <c r="GC11" i="72"/>
  <c r="GD11" i="72"/>
  <c r="GE11" i="72"/>
  <c r="GF11" i="72"/>
  <c r="GG11" i="72"/>
  <c r="FV19" i="72"/>
  <c r="FW19" i="72"/>
  <c r="FX19" i="72"/>
  <c r="FY19" i="72"/>
  <c r="FZ19" i="72"/>
  <c r="GA19" i="72"/>
  <c r="GB19" i="72"/>
  <c r="GC19" i="72"/>
  <c r="GD19" i="72"/>
  <c r="GE19" i="72"/>
  <c r="GF19" i="72"/>
  <c r="GG19" i="72"/>
  <c r="FT10" i="72"/>
  <c r="FU11" i="72"/>
  <c r="FT11" i="72"/>
  <c r="FS11" i="72"/>
  <c r="FR11" i="72"/>
  <c r="FP10" i="72"/>
  <c r="FP11" i="72" s="1"/>
  <c r="FN10" i="72"/>
  <c r="FN11" i="72" s="1"/>
  <c r="FQ11" i="72"/>
  <c r="FO11" i="72"/>
  <c r="FL10" i="72"/>
  <c r="FL11" i="72" s="1"/>
  <c r="FJ10" i="72"/>
  <c r="FJ11" i="72" s="1"/>
  <c r="FM11" i="72"/>
  <c r="FK11" i="72"/>
  <c r="FS12" i="72"/>
  <c r="FT12" i="72"/>
  <c r="FU12" i="72"/>
  <c r="FR12" i="72"/>
  <c r="A5" i="75"/>
  <c r="B5" i="75"/>
  <c r="P5" i="75" s="1"/>
  <c r="A6" i="75"/>
  <c r="B6" i="75"/>
  <c r="A7" i="75"/>
  <c r="B7" i="75"/>
  <c r="A8" i="75"/>
  <c r="B8" i="75"/>
  <c r="A9" i="75"/>
  <c r="B9" i="75"/>
  <c r="Q9" i="75" s="1"/>
  <c r="A10" i="75"/>
  <c r="B10" i="75"/>
  <c r="A11" i="75"/>
  <c r="B11" i="75"/>
  <c r="A12" i="75"/>
  <c r="B12" i="75"/>
  <c r="A13" i="75"/>
  <c r="B13" i="75"/>
  <c r="P13" i="75" s="1"/>
  <c r="A14" i="75"/>
  <c r="B14" i="75"/>
  <c r="A15" i="75"/>
  <c r="B15" i="75"/>
  <c r="A16" i="75"/>
  <c r="B16" i="75"/>
  <c r="A17" i="75"/>
  <c r="B17" i="75"/>
  <c r="Q17" i="75" s="1"/>
  <c r="A18" i="75"/>
  <c r="B18" i="75"/>
  <c r="A19" i="75"/>
  <c r="B19" i="75"/>
  <c r="A20" i="75"/>
  <c r="B20" i="75"/>
  <c r="A21" i="75"/>
  <c r="B21" i="75"/>
  <c r="Q21" i="75" s="1"/>
  <c r="A22" i="75"/>
  <c r="B22" i="75"/>
  <c r="A23" i="75"/>
  <c r="B23" i="75"/>
  <c r="A24" i="75"/>
  <c r="B24" i="75"/>
  <c r="A25" i="75"/>
  <c r="B25" i="75"/>
  <c r="P25" i="75" s="1"/>
  <c r="A26" i="75"/>
  <c r="B26" i="75"/>
  <c r="A27" i="75"/>
  <c r="B27" i="75"/>
  <c r="A28" i="75"/>
  <c r="B28" i="75"/>
  <c r="A29" i="75"/>
  <c r="B29" i="75"/>
  <c r="Q29" i="75" s="1"/>
  <c r="A30" i="75"/>
  <c r="B30" i="75"/>
  <c r="A31" i="75"/>
  <c r="B31" i="75"/>
  <c r="A32" i="75"/>
  <c r="B32" i="75"/>
  <c r="A33" i="75"/>
  <c r="B33" i="75"/>
  <c r="P33" i="75" s="1"/>
  <c r="A34" i="75"/>
  <c r="B34" i="75"/>
  <c r="A35" i="75"/>
  <c r="B35" i="75"/>
  <c r="A36" i="75"/>
  <c r="B36" i="75"/>
  <c r="A37" i="75"/>
  <c r="B37" i="75"/>
  <c r="P37" i="75" s="1"/>
  <c r="A38" i="75"/>
  <c r="B38" i="75"/>
  <c r="A39" i="75"/>
  <c r="B39" i="75"/>
  <c r="A40" i="75"/>
  <c r="B40" i="75"/>
  <c r="A41" i="75"/>
  <c r="B41" i="75"/>
  <c r="Q41" i="75" s="1"/>
  <c r="A42" i="75"/>
  <c r="B42" i="75"/>
  <c r="A43" i="75"/>
  <c r="B43" i="75"/>
  <c r="A44" i="75"/>
  <c r="B44" i="75"/>
  <c r="A45" i="75"/>
  <c r="B45" i="75"/>
  <c r="P45" i="75" s="1"/>
  <c r="A46" i="75"/>
  <c r="B46" i="75"/>
  <c r="A47" i="75"/>
  <c r="B47" i="75"/>
  <c r="A48" i="75"/>
  <c r="B48" i="75"/>
  <c r="A49" i="75"/>
  <c r="B49" i="75"/>
  <c r="Q49" i="75" s="1"/>
  <c r="A50" i="75"/>
  <c r="B50" i="75"/>
  <c r="A51" i="75"/>
  <c r="B51" i="75"/>
  <c r="A52" i="75"/>
  <c r="B52" i="75"/>
  <c r="A53" i="75"/>
  <c r="B53" i="75"/>
  <c r="Q53" i="75" s="1"/>
  <c r="A54" i="75"/>
  <c r="B54" i="75"/>
  <c r="A55" i="75"/>
  <c r="B55" i="75"/>
  <c r="A56" i="75"/>
  <c r="B56" i="75"/>
  <c r="A57" i="75"/>
  <c r="B57" i="75"/>
  <c r="P57" i="75" s="1"/>
  <c r="A58" i="75"/>
  <c r="B58" i="75"/>
  <c r="A59" i="75"/>
  <c r="B59" i="75"/>
  <c r="A60" i="75"/>
  <c r="B60" i="75"/>
  <c r="A61" i="75"/>
  <c r="B61" i="75"/>
  <c r="Q61" i="75" s="1"/>
  <c r="A62" i="75"/>
  <c r="B62" i="75"/>
  <c r="A63" i="75"/>
  <c r="B63" i="75"/>
  <c r="A64" i="75"/>
  <c r="B64" i="75"/>
  <c r="A65" i="75"/>
  <c r="B65" i="75"/>
  <c r="P65" i="75" s="1"/>
  <c r="A66" i="75"/>
  <c r="B66" i="75"/>
  <c r="A67" i="75"/>
  <c r="B67" i="75"/>
  <c r="A68" i="75"/>
  <c r="B68" i="75"/>
  <c r="A69" i="75"/>
  <c r="B69" i="75"/>
  <c r="P69" i="75" s="1"/>
  <c r="A70" i="75"/>
  <c r="B70" i="75"/>
  <c r="A71" i="75"/>
  <c r="B71" i="75"/>
  <c r="A72" i="75"/>
  <c r="B72" i="75"/>
  <c r="A73" i="75"/>
  <c r="B73" i="75"/>
  <c r="Q73" i="75" s="1"/>
  <c r="A74" i="75"/>
  <c r="B74" i="75"/>
  <c r="A75" i="75"/>
  <c r="B75" i="75"/>
  <c r="A76" i="75"/>
  <c r="B76" i="75"/>
  <c r="A77" i="75"/>
  <c r="B77" i="75"/>
  <c r="P77" i="75" s="1"/>
  <c r="A78" i="75"/>
  <c r="B78" i="75"/>
  <c r="A79" i="75"/>
  <c r="B79" i="75"/>
  <c r="A80" i="75"/>
  <c r="B80" i="75"/>
  <c r="A81" i="75"/>
  <c r="B81" i="75"/>
  <c r="Q81" i="75" s="1"/>
  <c r="A82" i="75"/>
  <c r="B82" i="75"/>
  <c r="A83" i="75"/>
  <c r="B83" i="75"/>
  <c r="A84" i="75"/>
  <c r="B84" i="75"/>
  <c r="A85" i="75"/>
  <c r="B85" i="75"/>
  <c r="Q85" i="75" s="1"/>
  <c r="A86" i="75"/>
  <c r="B86" i="75"/>
  <c r="A87" i="75"/>
  <c r="B87" i="75"/>
  <c r="A88" i="75"/>
  <c r="B88" i="75"/>
  <c r="A89" i="75"/>
  <c r="B89" i="75"/>
  <c r="P89" i="75" s="1"/>
  <c r="A90" i="75"/>
  <c r="B90" i="75"/>
  <c r="A91" i="75"/>
  <c r="B91" i="75"/>
  <c r="A92" i="75"/>
  <c r="B92" i="75"/>
  <c r="A93" i="75"/>
  <c r="B93" i="75"/>
  <c r="Q93" i="75" s="1"/>
  <c r="A94" i="75"/>
  <c r="B94" i="75"/>
  <c r="B4" i="75"/>
  <c r="A4" i="75"/>
  <c r="FO12" i="72"/>
  <c r="FP12" i="72"/>
  <c r="FQ12" i="72"/>
  <c r="FN12" i="72"/>
  <c r="FT13" i="72"/>
  <c r="FU13" i="72"/>
  <c r="FR19" i="72"/>
  <c r="FS19" i="72"/>
  <c r="FT19" i="72"/>
  <c r="FU19" i="72"/>
  <c r="C5" i="75"/>
  <c r="D5" i="75"/>
  <c r="S5" i="75" s="1"/>
  <c r="E5" i="75"/>
  <c r="F5" i="75"/>
  <c r="U5" i="75" s="1"/>
  <c r="C6" i="75"/>
  <c r="D6" i="75"/>
  <c r="E6" i="75"/>
  <c r="F6" i="75"/>
  <c r="C7" i="75"/>
  <c r="D7" i="75"/>
  <c r="S7" i="75" s="1"/>
  <c r="E7" i="75"/>
  <c r="F7" i="75"/>
  <c r="U7" i="75" s="1"/>
  <c r="C8" i="75"/>
  <c r="D8" i="75"/>
  <c r="E8" i="75"/>
  <c r="F8" i="75"/>
  <c r="C9" i="75"/>
  <c r="D9" i="75"/>
  <c r="R9" i="75" s="1"/>
  <c r="E9" i="75"/>
  <c r="T9" i="75" s="1"/>
  <c r="F9" i="75"/>
  <c r="U9" i="75" s="1"/>
  <c r="C10" i="75"/>
  <c r="D10" i="75"/>
  <c r="E10" i="75"/>
  <c r="F10" i="75"/>
  <c r="C11" i="75"/>
  <c r="D11" i="75"/>
  <c r="S11" i="75" s="1"/>
  <c r="E11" i="75"/>
  <c r="F11" i="75"/>
  <c r="C12" i="75"/>
  <c r="D12" i="75"/>
  <c r="E12" i="75"/>
  <c r="F12" i="75"/>
  <c r="C13" i="75"/>
  <c r="D13" i="75"/>
  <c r="S13" i="75" s="1"/>
  <c r="E13" i="75"/>
  <c r="F13" i="75"/>
  <c r="U13" i="75" s="1"/>
  <c r="C14" i="75"/>
  <c r="D14" i="75"/>
  <c r="E14" i="75"/>
  <c r="F14" i="75"/>
  <c r="C15" i="75"/>
  <c r="D15" i="75"/>
  <c r="S15" i="75" s="1"/>
  <c r="E15" i="75"/>
  <c r="F15" i="75"/>
  <c r="U15" i="75" s="1"/>
  <c r="C16" i="75"/>
  <c r="D16" i="75"/>
  <c r="E16" i="75"/>
  <c r="F16" i="75"/>
  <c r="C17" i="75"/>
  <c r="D17" i="75"/>
  <c r="R17" i="75" s="1"/>
  <c r="E17" i="75"/>
  <c r="T17" i="75" s="1"/>
  <c r="F17" i="75"/>
  <c r="U17" i="75" s="1"/>
  <c r="C18" i="75"/>
  <c r="D18" i="75"/>
  <c r="E18" i="75"/>
  <c r="F18" i="75"/>
  <c r="C19" i="75"/>
  <c r="D19" i="75"/>
  <c r="S19" i="75" s="1"/>
  <c r="E19" i="75"/>
  <c r="F19" i="75"/>
  <c r="C20" i="75"/>
  <c r="D20" i="75"/>
  <c r="E20" i="75"/>
  <c r="F20" i="75"/>
  <c r="C21" i="75"/>
  <c r="D21" i="75"/>
  <c r="S21" i="75" s="1"/>
  <c r="E21" i="75"/>
  <c r="F21" i="75"/>
  <c r="U21" i="75" s="1"/>
  <c r="C22" i="75"/>
  <c r="D22" i="75"/>
  <c r="E22" i="75"/>
  <c r="F22" i="75"/>
  <c r="C23" i="75"/>
  <c r="D23" i="75"/>
  <c r="S23" i="75" s="1"/>
  <c r="E23" i="75"/>
  <c r="F23" i="75"/>
  <c r="U23" i="75" s="1"/>
  <c r="C24" i="75"/>
  <c r="D24" i="75"/>
  <c r="E24" i="75"/>
  <c r="F24" i="75"/>
  <c r="C25" i="75"/>
  <c r="D25" i="75"/>
  <c r="R25" i="75" s="1"/>
  <c r="E25" i="75"/>
  <c r="T25" i="75" s="1"/>
  <c r="F25" i="75"/>
  <c r="U25" i="75" s="1"/>
  <c r="C26" i="75"/>
  <c r="D26" i="75"/>
  <c r="E26" i="75"/>
  <c r="F26" i="75"/>
  <c r="C27" i="75"/>
  <c r="D27" i="75"/>
  <c r="S27" i="75" s="1"/>
  <c r="E27" i="75"/>
  <c r="F27" i="75"/>
  <c r="C28" i="75"/>
  <c r="D28" i="75"/>
  <c r="E28" i="75"/>
  <c r="F28" i="75"/>
  <c r="C29" i="75"/>
  <c r="D29" i="75"/>
  <c r="S29" i="75" s="1"/>
  <c r="E29" i="75"/>
  <c r="F29" i="75"/>
  <c r="U29" i="75" s="1"/>
  <c r="C30" i="75"/>
  <c r="D30" i="75"/>
  <c r="E30" i="75"/>
  <c r="F30" i="75"/>
  <c r="C31" i="75"/>
  <c r="D31" i="75"/>
  <c r="S31" i="75" s="1"/>
  <c r="E31" i="75"/>
  <c r="F31" i="75"/>
  <c r="U31" i="75" s="1"/>
  <c r="C32" i="75"/>
  <c r="D32" i="75"/>
  <c r="E32" i="75"/>
  <c r="F32" i="75"/>
  <c r="C33" i="75"/>
  <c r="D33" i="75"/>
  <c r="R33" i="75" s="1"/>
  <c r="E33" i="75"/>
  <c r="T33" i="75" s="1"/>
  <c r="F33" i="75"/>
  <c r="U33" i="75" s="1"/>
  <c r="C34" i="75"/>
  <c r="D34" i="75"/>
  <c r="E34" i="75"/>
  <c r="F34" i="75"/>
  <c r="C35" i="75"/>
  <c r="D35" i="75"/>
  <c r="S35" i="75" s="1"/>
  <c r="E35" i="75"/>
  <c r="F35" i="75"/>
  <c r="C36" i="75"/>
  <c r="D36" i="75"/>
  <c r="E36" i="75"/>
  <c r="F36" i="75"/>
  <c r="C37" i="75"/>
  <c r="D37" i="75"/>
  <c r="S37" i="75" s="1"/>
  <c r="E37" i="75"/>
  <c r="F37" i="75"/>
  <c r="U37" i="75" s="1"/>
  <c r="C38" i="75"/>
  <c r="D38" i="75"/>
  <c r="E38" i="75"/>
  <c r="F38" i="75"/>
  <c r="C39" i="75"/>
  <c r="D39" i="75"/>
  <c r="S39" i="75" s="1"/>
  <c r="E39" i="75"/>
  <c r="F39" i="75"/>
  <c r="U39" i="75" s="1"/>
  <c r="C40" i="75"/>
  <c r="D40" i="75"/>
  <c r="E40" i="75"/>
  <c r="F40" i="75"/>
  <c r="C41" i="75"/>
  <c r="D41" i="75"/>
  <c r="R41" i="75" s="1"/>
  <c r="E41" i="75"/>
  <c r="F41" i="75"/>
  <c r="U41" i="75" s="1"/>
  <c r="C42" i="75"/>
  <c r="D42" i="75"/>
  <c r="E42" i="75"/>
  <c r="F42" i="75"/>
  <c r="C43" i="75"/>
  <c r="D43" i="75"/>
  <c r="S43" i="75" s="1"/>
  <c r="E43" i="75"/>
  <c r="F43" i="75"/>
  <c r="C44" i="75"/>
  <c r="D44" i="75"/>
  <c r="E44" i="75"/>
  <c r="F44" i="75"/>
  <c r="C45" i="75"/>
  <c r="D45" i="75"/>
  <c r="S45" i="75" s="1"/>
  <c r="E45" i="75"/>
  <c r="F45" i="75"/>
  <c r="U45" i="75" s="1"/>
  <c r="C46" i="75"/>
  <c r="D46" i="75"/>
  <c r="E46" i="75"/>
  <c r="F46" i="75"/>
  <c r="C47" i="75"/>
  <c r="D47" i="75"/>
  <c r="S47" i="75" s="1"/>
  <c r="E47" i="75"/>
  <c r="F47" i="75"/>
  <c r="U47" i="75" s="1"/>
  <c r="C48" i="75"/>
  <c r="D48" i="75"/>
  <c r="E48" i="75"/>
  <c r="F48" i="75"/>
  <c r="C49" i="75"/>
  <c r="D49" i="75"/>
  <c r="R49" i="75" s="1"/>
  <c r="E49" i="75"/>
  <c r="T49" i="75" s="1"/>
  <c r="F49" i="75"/>
  <c r="U49" i="75" s="1"/>
  <c r="C50" i="75"/>
  <c r="D50" i="75"/>
  <c r="E50" i="75"/>
  <c r="F50" i="75"/>
  <c r="C51" i="75"/>
  <c r="D51" i="75"/>
  <c r="S51" i="75" s="1"/>
  <c r="E51" i="75"/>
  <c r="F51" i="75"/>
  <c r="C52" i="75"/>
  <c r="D52" i="75"/>
  <c r="E52" i="75"/>
  <c r="F52" i="75"/>
  <c r="C53" i="75"/>
  <c r="D53" i="75"/>
  <c r="S53" i="75" s="1"/>
  <c r="E53" i="75"/>
  <c r="F53" i="75"/>
  <c r="U53" i="75" s="1"/>
  <c r="C54" i="75"/>
  <c r="D54" i="75"/>
  <c r="E54" i="75"/>
  <c r="F54" i="75"/>
  <c r="C55" i="75"/>
  <c r="D55" i="75"/>
  <c r="S55" i="75" s="1"/>
  <c r="E55" i="75"/>
  <c r="F55" i="75"/>
  <c r="U55" i="75" s="1"/>
  <c r="C56" i="75"/>
  <c r="D56" i="75"/>
  <c r="E56" i="75"/>
  <c r="F56" i="75"/>
  <c r="C57" i="75"/>
  <c r="D57" i="75"/>
  <c r="R57" i="75" s="1"/>
  <c r="E57" i="75"/>
  <c r="T57" i="75" s="1"/>
  <c r="F57" i="75"/>
  <c r="U57" i="75" s="1"/>
  <c r="C58" i="75"/>
  <c r="D58" i="75"/>
  <c r="E58" i="75"/>
  <c r="F58" i="75"/>
  <c r="C59" i="75"/>
  <c r="D59" i="75"/>
  <c r="S59" i="75" s="1"/>
  <c r="E59" i="75"/>
  <c r="F59" i="75"/>
  <c r="C60" i="75"/>
  <c r="D60" i="75"/>
  <c r="E60" i="75"/>
  <c r="F60" i="75"/>
  <c r="C61" i="75"/>
  <c r="D61" i="75"/>
  <c r="S61" i="75" s="1"/>
  <c r="E61" i="75"/>
  <c r="F61" i="75"/>
  <c r="U61" i="75" s="1"/>
  <c r="C62" i="75"/>
  <c r="D62" i="75"/>
  <c r="E62" i="75"/>
  <c r="F62" i="75"/>
  <c r="C63" i="75"/>
  <c r="D63" i="75"/>
  <c r="S63" i="75" s="1"/>
  <c r="E63" i="75"/>
  <c r="F63" i="75"/>
  <c r="U63" i="75" s="1"/>
  <c r="C64" i="75"/>
  <c r="D64" i="75"/>
  <c r="E64" i="75"/>
  <c r="F64" i="75"/>
  <c r="C65" i="75"/>
  <c r="D65" i="75"/>
  <c r="R65" i="75" s="1"/>
  <c r="E65" i="75"/>
  <c r="F65" i="75"/>
  <c r="U65" i="75" s="1"/>
  <c r="C66" i="75"/>
  <c r="D66" i="75"/>
  <c r="E66" i="75"/>
  <c r="F66" i="75"/>
  <c r="C67" i="75"/>
  <c r="D67" i="75"/>
  <c r="S67" i="75" s="1"/>
  <c r="E67" i="75"/>
  <c r="F67" i="75"/>
  <c r="C68" i="75"/>
  <c r="D68" i="75"/>
  <c r="E68" i="75"/>
  <c r="F68" i="75"/>
  <c r="C69" i="75"/>
  <c r="D69" i="75"/>
  <c r="S69" i="75" s="1"/>
  <c r="E69" i="75"/>
  <c r="F69" i="75"/>
  <c r="U69" i="75" s="1"/>
  <c r="C70" i="75"/>
  <c r="D70" i="75"/>
  <c r="E70" i="75"/>
  <c r="F70" i="75"/>
  <c r="C71" i="75"/>
  <c r="D71" i="75"/>
  <c r="S71" i="75" s="1"/>
  <c r="E71" i="75"/>
  <c r="F71" i="75"/>
  <c r="U71" i="75" s="1"/>
  <c r="C72" i="75"/>
  <c r="D72" i="75"/>
  <c r="E72" i="75"/>
  <c r="F72" i="75"/>
  <c r="C73" i="75"/>
  <c r="D73" i="75"/>
  <c r="R73" i="75" s="1"/>
  <c r="E73" i="75"/>
  <c r="T73" i="75" s="1"/>
  <c r="F73" i="75"/>
  <c r="U73" i="75" s="1"/>
  <c r="C74" i="75"/>
  <c r="D74" i="75"/>
  <c r="E74" i="75"/>
  <c r="F74" i="75"/>
  <c r="C75" i="75"/>
  <c r="D75" i="75"/>
  <c r="S75" i="75" s="1"/>
  <c r="E75" i="75"/>
  <c r="F75" i="75"/>
  <c r="C76" i="75"/>
  <c r="D76" i="75"/>
  <c r="E76" i="75"/>
  <c r="F76" i="75"/>
  <c r="C77" i="75"/>
  <c r="D77" i="75"/>
  <c r="S77" i="75" s="1"/>
  <c r="E77" i="75"/>
  <c r="F77" i="75"/>
  <c r="U77" i="75" s="1"/>
  <c r="C78" i="75"/>
  <c r="D78" i="75"/>
  <c r="E78" i="75"/>
  <c r="F78" i="75"/>
  <c r="C79" i="75"/>
  <c r="D79" i="75"/>
  <c r="S79" i="75" s="1"/>
  <c r="E79" i="75"/>
  <c r="F79" i="75"/>
  <c r="U79" i="75" s="1"/>
  <c r="C80" i="75"/>
  <c r="D80" i="75"/>
  <c r="E80" i="75"/>
  <c r="F80" i="75"/>
  <c r="C81" i="75"/>
  <c r="D81" i="75"/>
  <c r="R81" i="75" s="1"/>
  <c r="E81" i="75"/>
  <c r="T81" i="75" s="1"/>
  <c r="F81" i="75"/>
  <c r="U81" i="75" s="1"/>
  <c r="C82" i="75"/>
  <c r="D82" i="75"/>
  <c r="E82" i="75"/>
  <c r="F82" i="75"/>
  <c r="C83" i="75"/>
  <c r="D83" i="75"/>
  <c r="S83" i="75" s="1"/>
  <c r="E83" i="75"/>
  <c r="F83" i="75"/>
  <c r="C84" i="75"/>
  <c r="D84" i="75"/>
  <c r="E84" i="75"/>
  <c r="F84" i="75"/>
  <c r="C85" i="75"/>
  <c r="D85" i="75"/>
  <c r="S85" i="75" s="1"/>
  <c r="E85" i="75"/>
  <c r="F85" i="75"/>
  <c r="U85" i="75" s="1"/>
  <c r="C86" i="75"/>
  <c r="D86" i="75"/>
  <c r="E86" i="75"/>
  <c r="F86" i="75"/>
  <c r="C87" i="75"/>
  <c r="D87" i="75"/>
  <c r="S87" i="75" s="1"/>
  <c r="E87" i="75"/>
  <c r="F87" i="75"/>
  <c r="U87" i="75" s="1"/>
  <c r="C88" i="75"/>
  <c r="D88" i="75"/>
  <c r="E88" i="75"/>
  <c r="F88" i="75"/>
  <c r="C89" i="75"/>
  <c r="D89" i="75"/>
  <c r="R89" i="75" s="1"/>
  <c r="E89" i="75"/>
  <c r="T89" i="75" s="1"/>
  <c r="F89" i="75"/>
  <c r="U89" i="75" s="1"/>
  <c r="C90" i="75"/>
  <c r="D90" i="75"/>
  <c r="E90" i="75"/>
  <c r="F90" i="75"/>
  <c r="C91" i="75"/>
  <c r="D91" i="75"/>
  <c r="S91" i="75" s="1"/>
  <c r="E91" i="75"/>
  <c r="F91" i="75"/>
  <c r="C92" i="75"/>
  <c r="D92" i="75"/>
  <c r="E92" i="75"/>
  <c r="F92" i="75"/>
  <c r="C93" i="75"/>
  <c r="D93" i="75"/>
  <c r="S93" i="75" s="1"/>
  <c r="E93" i="75"/>
  <c r="F93" i="75"/>
  <c r="U93" i="75" s="1"/>
  <c r="C94" i="75"/>
  <c r="D94" i="75"/>
  <c r="F4" i="75"/>
  <c r="E4" i="75"/>
  <c r="D4" i="75"/>
  <c r="C4" i="75"/>
  <c r="R4" i="75" s="1"/>
  <c r="FN13" i="72"/>
  <c r="FP13" i="72"/>
  <c r="FP17" i="72" s="1"/>
  <c r="FN17" i="72"/>
  <c r="FN19" i="72"/>
  <c r="FO19" i="72"/>
  <c r="FP19" i="72"/>
  <c r="FQ19" i="72"/>
  <c r="FJ12" i="72"/>
  <c r="FK12" i="72"/>
  <c r="FL12" i="72"/>
  <c r="FM12" i="72"/>
  <c r="FM13" i="72"/>
  <c r="FM17" i="72" s="1"/>
  <c r="FJ19" i="72"/>
  <c r="FK19" i="72"/>
  <c r="FL19" i="72"/>
  <c r="FM19" i="72"/>
  <c r="FH10" i="72"/>
  <c r="FF10" i="72"/>
  <c r="FF11" i="72" s="1"/>
  <c r="FF19" i="72"/>
  <c r="FG19" i="72"/>
  <c r="FH19" i="72"/>
  <c r="FI19" i="72"/>
  <c r="FG12" i="72"/>
  <c r="FH12" i="72"/>
  <c r="FI12" i="72"/>
  <c r="FF12" i="72"/>
  <c r="FH13" i="72"/>
  <c r="FH17" i="72" s="1"/>
  <c r="FI13" i="72"/>
  <c r="FI17" i="72" s="1"/>
  <c r="FG11" i="72"/>
  <c r="FH11" i="72"/>
  <c r="FH14" i="72" s="1"/>
  <c r="FI11" i="72"/>
  <c r="EW11" i="72"/>
  <c r="EW14" i="72" s="1"/>
  <c r="EW12" i="72"/>
  <c r="EW13" i="72"/>
  <c r="EW17" i="72" s="1"/>
  <c r="EX11" i="72"/>
  <c r="EX12" i="72"/>
  <c r="EY11" i="72"/>
  <c r="EY12" i="72"/>
  <c r="EY13" i="72"/>
  <c r="EY17" i="72" s="1"/>
  <c r="EZ11" i="72"/>
  <c r="EZ12" i="72"/>
  <c r="FA11" i="72"/>
  <c r="FA12" i="72"/>
  <c r="FA13" i="72"/>
  <c r="FB11" i="72"/>
  <c r="FB12" i="72"/>
  <c r="FC11" i="72"/>
  <c r="FC14" i="72" s="1"/>
  <c r="FC12" i="72"/>
  <c r="FC13" i="72"/>
  <c r="FC17" i="72" s="1"/>
  <c r="EW15" i="72"/>
  <c r="EW19" i="72"/>
  <c r="EX19" i="72"/>
  <c r="EY19" i="72"/>
  <c r="EZ19" i="72"/>
  <c r="FA19" i="72"/>
  <c r="FB19" i="72"/>
  <c r="FC19" i="72"/>
  <c r="EV12" i="72"/>
  <c r="EV13" i="72"/>
  <c r="EV11" i="72"/>
  <c r="EV14" i="72"/>
  <c r="EV19" i="72"/>
  <c r="EQ12" i="72"/>
  <c r="ER12" i="72"/>
  <c r="ES12" i="72"/>
  <c r="ET12" i="72"/>
  <c r="EU12" i="72"/>
  <c r="EP12" i="72"/>
  <c r="EP10" i="72"/>
  <c r="EP11" i="72"/>
  <c r="EQ11" i="72"/>
  <c r="ER11" i="72"/>
  <c r="ES11" i="72"/>
  <c r="ET11" i="72"/>
  <c r="ET13" i="72"/>
  <c r="EU11" i="72"/>
  <c r="EP19" i="72"/>
  <c r="EQ19" i="72"/>
  <c r="ER19" i="72"/>
  <c r="ES19" i="72"/>
  <c r="ET19" i="72"/>
  <c r="EU19" i="72"/>
  <c r="EI12" i="72"/>
  <c r="EI13" i="72"/>
  <c r="EI17" i="72" s="1"/>
  <c r="EJ12" i="72"/>
  <c r="EK12" i="72"/>
  <c r="EK13" i="72"/>
  <c r="EL12" i="72"/>
  <c r="EL13" i="72" s="1"/>
  <c r="EL17" i="72" s="1"/>
  <c r="EM12" i="72"/>
  <c r="EM13" i="72"/>
  <c r="EN12" i="72"/>
  <c r="EO12" i="72"/>
  <c r="EO13" i="72" s="1"/>
  <c r="EI10" i="72"/>
  <c r="EI11" i="72"/>
  <c r="EJ11" i="72"/>
  <c r="EK11" i="72"/>
  <c r="EK14" i="72"/>
  <c r="EL11" i="72"/>
  <c r="EM11" i="72"/>
  <c r="EN11" i="72"/>
  <c r="EO11" i="72"/>
  <c r="EI15" i="72"/>
  <c r="EK15" i="72"/>
  <c r="EK17" i="72"/>
  <c r="EI19" i="72"/>
  <c r="EJ19" i="72"/>
  <c r="EK19" i="72"/>
  <c r="EL19" i="72"/>
  <c r="EM19" i="72"/>
  <c r="EN19" i="72"/>
  <c r="EO19" i="72"/>
  <c r="EC12" i="72"/>
  <c r="EC13" i="72" s="1"/>
  <c r="EC17" i="72" s="1"/>
  <c r="ED12" i="72"/>
  <c r="ED13" i="72" s="1"/>
  <c r="ED15" i="72" s="1"/>
  <c r="ED17" i="72"/>
  <c r="EE12" i="72"/>
  <c r="EE13" i="72"/>
  <c r="EE17" i="72" s="1"/>
  <c r="EF12" i="72"/>
  <c r="EF13" i="72"/>
  <c r="EF17" i="72" s="1"/>
  <c r="EG12" i="72"/>
  <c r="EG13" i="72"/>
  <c r="EH12" i="72"/>
  <c r="EH13" i="72" s="1"/>
  <c r="EB12" i="72"/>
  <c r="EB13" i="72" s="1"/>
  <c r="EB17" i="72" s="1"/>
  <c r="EB10" i="72"/>
  <c r="EB11" i="72" s="1"/>
  <c r="EC11" i="72"/>
  <c r="ED11" i="72"/>
  <c r="ED14" i="72" s="1"/>
  <c r="EE10" i="72"/>
  <c r="EE11" i="72"/>
  <c r="EF11" i="72"/>
  <c r="EG11" i="72"/>
  <c r="EH11" i="72"/>
  <c r="EB19" i="72"/>
  <c r="EC19" i="72"/>
  <c r="ED19" i="72"/>
  <c r="EE19" i="72"/>
  <c r="EF19" i="72"/>
  <c r="EG19" i="72"/>
  <c r="EH19" i="72"/>
  <c r="DU12" i="72"/>
  <c r="DU13" i="72" s="1"/>
  <c r="DU17" i="72"/>
  <c r="DV12" i="72"/>
  <c r="DV13" i="72"/>
  <c r="DW12" i="72"/>
  <c r="DW13" i="72"/>
  <c r="DW17" i="72" s="1"/>
  <c r="DX12" i="72"/>
  <c r="DX13" i="72"/>
  <c r="DX17" i="72" s="1"/>
  <c r="DY12" i="72"/>
  <c r="DY13" i="72" s="1"/>
  <c r="DY17" i="72" s="1"/>
  <c r="DZ12" i="72"/>
  <c r="DZ13" i="72" s="1"/>
  <c r="DZ17" i="72" s="1"/>
  <c r="EA12" i="72"/>
  <c r="EA13" i="72" s="1"/>
  <c r="EA17" i="72"/>
  <c r="DT12" i="72"/>
  <c r="DT13" i="72" s="1"/>
  <c r="DZ10" i="72"/>
  <c r="DZ11" i="72" s="1"/>
  <c r="DT10" i="72"/>
  <c r="DT11" i="72"/>
  <c r="DU11" i="72"/>
  <c r="DV11" i="72"/>
  <c r="DW11" i="72"/>
  <c r="DW14" i="72" s="1"/>
  <c r="DX11" i="72"/>
  <c r="DY11" i="72"/>
  <c r="EA11" i="72"/>
  <c r="EA14" i="72" s="1"/>
  <c r="DW15" i="72"/>
  <c r="DT19" i="72"/>
  <c r="DU19" i="72"/>
  <c r="DV19" i="72"/>
  <c r="DW19" i="72"/>
  <c r="DX19" i="72"/>
  <c r="DY19" i="72"/>
  <c r="DZ19" i="72"/>
  <c r="EA19" i="72"/>
  <c r="DS19" i="72"/>
  <c r="DR19" i="72"/>
  <c r="DQ19" i="72"/>
  <c r="DP19" i="72"/>
  <c r="DO19" i="72"/>
  <c r="DN19" i="72"/>
  <c r="DM19" i="72"/>
  <c r="DL19" i="72"/>
  <c r="DS10" i="72"/>
  <c r="DS11" i="72" s="1"/>
  <c r="DS12" i="72"/>
  <c r="DS13" i="72" s="1"/>
  <c r="DR10" i="72"/>
  <c r="DR11" i="72" s="1"/>
  <c r="DR12" i="72"/>
  <c r="DR13" i="72"/>
  <c r="DQ11" i="72"/>
  <c r="DQ12" i="72"/>
  <c r="DQ13" i="72" s="1"/>
  <c r="DP11" i="72"/>
  <c r="DP12" i="72"/>
  <c r="DP13" i="72"/>
  <c r="DO11" i="72"/>
  <c r="DO12" i="72"/>
  <c r="DO13" i="72" s="1"/>
  <c r="DN11" i="72"/>
  <c r="DN12" i="72"/>
  <c r="DN13" i="72"/>
  <c r="DN15" i="72" s="1"/>
  <c r="DM11" i="72"/>
  <c r="DM12" i="72"/>
  <c r="DM13" i="72" s="1"/>
  <c r="DL10" i="72"/>
  <c r="DL11" i="72" s="1"/>
  <c r="DL14" i="72" s="1"/>
  <c r="DL12" i="72"/>
  <c r="DL13" i="72" s="1"/>
  <c r="DL15" i="72"/>
  <c r="DN14" i="72"/>
  <c r="CT19" i="72"/>
  <c r="CU19" i="72"/>
  <c r="CV19" i="72"/>
  <c r="CW19" i="72"/>
  <c r="CX19" i="72"/>
  <c r="CY19" i="72"/>
  <c r="CZ19" i="72"/>
  <c r="DA19" i="72"/>
  <c r="CT12" i="72"/>
  <c r="CT13" i="72" s="1"/>
  <c r="CT17" i="72"/>
  <c r="CU12" i="72"/>
  <c r="CU13" i="72" s="1"/>
  <c r="CU17" i="72" s="1"/>
  <c r="CV12" i="72"/>
  <c r="CV13" i="72"/>
  <c r="CV17" i="72" s="1"/>
  <c r="CW12" i="72"/>
  <c r="CW13" i="72"/>
  <c r="CW17" i="72" s="1"/>
  <c r="CX12" i="72"/>
  <c r="CX13" i="72"/>
  <c r="CX17" i="72" s="1"/>
  <c r="CY12" i="72"/>
  <c r="CY13" i="72" s="1"/>
  <c r="CY17" i="72" s="1"/>
  <c r="CZ12" i="72"/>
  <c r="CZ13" i="72" s="1"/>
  <c r="CZ17" i="72" s="1"/>
  <c r="DA12" i="72"/>
  <c r="DA13" i="72" s="1"/>
  <c r="DA17" i="72"/>
  <c r="CT10" i="72"/>
  <c r="CT11" i="72" s="1"/>
  <c r="CT14" i="72" s="1"/>
  <c r="CU11" i="72"/>
  <c r="CV11" i="72"/>
  <c r="CW11" i="72"/>
  <c r="CW14" i="72" s="1"/>
  <c r="CX11" i="72"/>
  <c r="CX14" i="72"/>
  <c r="CY11" i="72"/>
  <c r="CY14" i="72" s="1"/>
  <c r="CZ11" i="72"/>
  <c r="CZ14" i="72" s="1"/>
  <c r="DA11" i="72"/>
  <c r="CL19" i="72"/>
  <c r="CM19" i="72"/>
  <c r="CN19" i="72"/>
  <c r="CO19" i="72"/>
  <c r="CP19" i="72"/>
  <c r="CQ19" i="72"/>
  <c r="CR19" i="72"/>
  <c r="CS19" i="72"/>
  <c r="CL12" i="72"/>
  <c r="CL13" i="72"/>
  <c r="CL17" i="72" s="1"/>
  <c r="CM12" i="72"/>
  <c r="CM13" i="72"/>
  <c r="CM17" i="72" s="1"/>
  <c r="CN12" i="72"/>
  <c r="CN13" i="72" s="1"/>
  <c r="CN17" i="72" s="1"/>
  <c r="CO12" i="72"/>
  <c r="CO13" i="72" s="1"/>
  <c r="CO17" i="72" s="1"/>
  <c r="CP12" i="72"/>
  <c r="CP13" i="72" s="1"/>
  <c r="CQ12" i="72"/>
  <c r="CQ13" i="72" s="1"/>
  <c r="CQ17" i="72"/>
  <c r="CR12" i="72"/>
  <c r="CR13" i="72" s="1"/>
  <c r="CR17" i="72" s="1"/>
  <c r="CS12" i="72"/>
  <c r="CS13" i="72"/>
  <c r="CS17" i="72" s="1"/>
  <c r="CL11" i="72"/>
  <c r="CM11" i="72"/>
  <c r="CN11" i="72"/>
  <c r="CO11" i="72"/>
  <c r="CP11" i="72"/>
  <c r="CQ11" i="72"/>
  <c r="CQ14" i="72" s="1"/>
  <c r="CR11" i="72"/>
  <c r="CS11" i="72"/>
  <c r="CD19" i="72"/>
  <c r="CE19" i="72"/>
  <c r="CF19" i="72"/>
  <c r="CG19" i="72"/>
  <c r="CH19" i="72"/>
  <c r="CI19" i="72"/>
  <c r="CJ19" i="72"/>
  <c r="CK19" i="72"/>
  <c r="CD12" i="72"/>
  <c r="CD13" i="72"/>
  <c r="CD17" i="72" s="1"/>
  <c r="CE12" i="72"/>
  <c r="CE13" i="72"/>
  <c r="CE17" i="72" s="1"/>
  <c r="CF12" i="72"/>
  <c r="CF13" i="72" s="1"/>
  <c r="CG12" i="72"/>
  <c r="CG13" i="72" s="1"/>
  <c r="CG17" i="72" s="1"/>
  <c r="CH12" i="72"/>
  <c r="CH13" i="72" s="1"/>
  <c r="CH17" i="72" s="1"/>
  <c r="CI12" i="72"/>
  <c r="CI13" i="72" s="1"/>
  <c r="CI17" i="72"/>
  <c r="CJ12" i="72"/>
  <c r="CJ13" i="72" s="1"/>
  <c r="CK12" i="72"/>
  <c r="CK13" i="72"/>
  <c r="CK17" i="72" s="1"/>
  <c r="CD10" i="72"/>
  <c r="CD11" i="72"/>
  <c r="CE11" i="72"/>
  <c r="CE14" i="72"/>
  <c r="CF11" i="72"/>
  <c r="CG11" i="72"/>
  <c r="CG14" i="72" s="1"/>
  <c r="CH11" i="72"/>
  <c r="CH14" i="72" s="1"/>
  <c r="CI11" i="72"/>
  <c r="CI14" i="72"/>
  <c r="CJ11" i="72"/>
  <c r="CK11" i="72"/>
  <c r="BV19" i="72"/>
  <c r="BW19" i="72"/>
  <c r="BX19" i="72"/>
  <c r="BY19" i="72"/>
  <c r="BZ19" i="72"/>
  <c r="CA19" i="72"/>
  <c r="CB19" i="72"/>
  <c r="CC19" i="72"/>
  <c r="BW12" i="72"/>
  <c r="BW13" i="72" s="1"/>
  <c r="BW17" i="72" s="1"/>
  <c r="BX12" i="72"/>
  <c r="BX13" i="72" s="1"/>
  <c r="BX17" i="72"/>
  <c r="BY12" i="72"/>
  <c r="BY13" i="72" s="1"/>
  <c r="BZ12" i="72"/>
  <c r="BZ13" i="72" s="1"/>
  <c r="BZ17" i="72"/>
  <c r="CA12" i="72"/>
  <c r="CA13" i="72"/>
  <c r="CA17" i="72" s="1"/>
  <c r="CB12" i="72"/>
  <c r="CB13" i="72"/>
  <c r="CB17" i="72" s="1"/>
  <c r="CC12" i="72"/>
  <c r="CC13" i="72"/>
  <c r="CC17" i="72" s="1"/>
  <c r="BV12" i="72"/>
  <c r="BV13" i="72" s="1"/>
  <c r="BV17" i="72" s="1"/>
  <c r="BV11" i="72"/>
  <c r="BV14" i="72" s="1"/>
  <c r="BW11" i="72"/>
  <c r="BW14" i="72"/>
  <c r="BX10" i="72"/>
  <c r="BX11" i="72"/>
  <c r="BX14" i="72" s="1"/>
  <c r="BY11" i="72"/>
  <c r="BZ11" i="72"/>
  <c r="BZ14" i="72" s="1"/>
  <c r="CA11" i="72"/>
  <c r="CA14" i="72" s="1"/>
  <c r="CB11" i="72"/>
  <c r="CB14" i="72" s="1"/>
  <c r="CC11" i="72"/>
  <c r="CC14" i="72"/>
  <c r="BN19" i="72"/>
  <c r="BO19" i="72"/>
  <c r="BP19" i="72"/>
  <c r="BQ19" i="72"/>
  <c r="BR19" i="72"/>
  <c r="BS19" i="72"/>
  <c r="BT19" i="72"/>
  <c r="BU19" i="72"/>
  <c r="BO12" i="72"/>
  <c r="BO13" i="72" s="1"/>
  <c r="BO17" i="72"/>
  <c r="BP12" i="72"/>
  <c r="BP13" i="72"/>
  <c r="BP17" i="72" s="1"/>
  <c r="BQ12" i="72"/>
  <c r="BQ13" i="72"/>
  <c r="BQ17" i="72" s="1"/>
  <c r="BR12" i="72"/>
  <c r="BR13" i="72"/>
  <c r="BR17" i="72" s="1"/>
  <c r="BS12" i="72"/>
  <c r="BS13" i="72" s="1"/>
  <c r="BS17" i="72" s="1"/>
  <c r="BT12" i="72"/>
  <c r="BT13" i="72" s="1"/>
  <c r="BT17" i="72" s="1"/>
  <c r="BU12" i="72"/>
  <c r="BU13" i="72" s="1"/>
  <c r="BU17" i="72" s="1"/>
  <c r="BN12" i="72"/>
  <c r="BN13" i="72" s="1"/>
  <c r="BN17" i="72"/>
  <c r="BN10" i="72"/>
  <c r="BN11" i="72" s="1"/>
  <c r="BN14" i="72"/>
  <c r="BO11" i="72"/>
  <c r="BO14" i="72"/>
  <c r="BP11" i="72"/>
  <c r="BP14" i="72" s="1"/>
  <c r="BQ11" i="72"/>
  <c r="BR11" i="72"/>
  <c r="BR14" i="72"/>
  <c r="BS11" i="72"/>
  <c r="BS14" i="72"/>
  <c r="BT10" i="72"/>
  <c r="BT11" i="72" s="1"/>
  <c r="BU11" i="72"/>
  <c r="BU14" i="72" s="1"/>
  <c r="BG12" i="72"/>
  <c r="BG13" i="72" s="1"/>
  <c r="BG17" i="72"/>
  <c r="BH12" i="72"/>
  <c r="BH13" i="72" s="1"/>
  <c r="BI12" i="72"/>
  <c r="BI13" i="72" s="1"/>
  <c r="BI17" i="72"/>
  <c r="BJ12" i="72"/>
  <c r="BJ13" i="72"/>
  <c r="BK12" i="72"/>
  <c r="BK13" i="72"/>
  <c r="BK17" i="72" s="1"/>
  <c r="BL12" i="72"/>
  <c r="BL13" i="72"/>
  <c r="BL17" i="72" s="1"/>
  <c r="BM12" i="72"/>
  <c r="BM13" i="72" s="1"/>
  <c r="BM17" i="72" s="1"/>
  <c r="BF12" i="72"/>
  <c r="BF13" i="72" s="1"/>
  <c r="BF17" i="72" s="1"/>
  <c r="BG11" i="72"/>
  <c r="BH11" i="72"/>
  <c r="BI11" i="72"/>
  <c r="BJ11" i="72"/>
  <c r="BK11" i="72"/>
  <c r="BL10" i="72"/>
  <c r="BL11" i="72" s="1"/>
  <c r="BM10" i="72"/>
  <c r="BM11" i="72" s="1"/>
  <c r="BF10" i="72"/>
  <c r="BF11" i="72" s="1"/>
  <c r="BM19" i="72"/>
  <c r="BL19" i="72"/>
  <c r="BK19" i="72"/>
  <c r="BJ19" i="72"/>
  <c r="BI19" i="72"/>
  <c r="BH19" i="72"/>
  <c r="BG19" i="72"/>
  <c r="BF19" i="72"/>
  <c r="BD19" i="72"/>
  <c r="BE19" i="72"/>
  <c r="BD12" i="72"/>
  <c r="BD13" i="72" s="1"/>
  <c r="BE12" i="72"/>
  <c r="BE13" i="72" s="1"/>
  <c r="BE17" i="72" s="1"/>
  <c r="BD10" i="72"/>
  <c r="BD11" i="72" s="1"/>
  <c r="BE10" i="72"/>
  <c r="BE11" i="72" s="1"/>
  <c r="BE14" i="72" s="1"/>
  <c r="BA19" i="72"/>
  <c r="BB19" i="72"/>
  <c r="BC19" i="72"/>
  <c r="AZ19" i="72"/>
  <c r="AY19" i="72"/>
  <c r="AX19" i="72"/>
  <c r="AY12" i="72"/>
  <c r="AY13" i="72"/>
  <c r="AY17" i="72" s="1"/>
  <c r="AZ12" i="72"/>
  <c r="AZ13" i="72" s="1"/>
  <c r="BA12" i="72"/>
  <c r="BA13" i="72" s="1"/>
  <c r="BA17" i="72" s="1"/>
  <c r="BB12" i="72"/>
  <c r="BB13" i="72" s="1"/>
  <c r="BB17" i="72" s="1"/>
  <c r="BC12" i="72"/>
  <c r="BC13" i="72" s="1"/>
  <c r="BC17" i="72"/>
  <c r="AX12" i="72"/>
  <c r="AX13" i="72" s="1"/>
  <c r="AX17" i="72" s="1"/>
  <c r="BC11" i="72"/>
  <c r="BC14" i="72"/>
  <c r="BB11" i="72"/>
  <c r="BB14" i="72" s="1"/>
  <c r="BA11" i="72"/>
  <c r="AZ11" i="72"/>
  <c r="AY10" i="72"/>
  <c r="AY11" i="72"/>
  <c r="AY14" i="72" s="1"/>
  <c r="AX10" i="72"/>
  <c r="AX11" i="72"/>
  <c r="AX14" i="72" s="1"/>
  <c r="AS19" i="72"/>
  <c r="AR19" i="72"/>
  <c r="AQ19" i="72"/>
  <c r="AS12" i="72"/>
  <c r="AS13" i="72" s="1"/>
  <c r="AS17" i="72" s="1"/>
  <c r="AR12" i="72"/>
  <c r="AR13" i="72" s="1"/>
  <c r="AR17" i="72" s="1"/>
  <c r="AQ12" i="72"/>
  <c r="AQ13" i="72" s="1"/>
  <c r="AQ17" i="72"/>
  <c r="AS11" i="72"/>
  <c r="AS14" i="72" s="1"/>
  <c r="AR11" i="72"/>
  <c r="AR14" i="72" s="1"/>
  <c r="AQ10" i="72"/>
  <c r="AQ11" i="72"/>
  <c r="AP19" i="72"/>
  <c r="AO19" i="72"/>
  <c r="AN19" i="72"/>
  <c r="AP12" i="72"/>
  <c r="AP13" i="72" s="1"/>
  <c r="AO12" i="72"/>
  <c r="AO13" i="72" s="1"/>
  <c r="AO17" i="72" s="1"/>
  <c r="AN12" i="72"/>
  <c r="AN13" i="72" s="1"/>
  <c r="AN17" i="72" s="1"/>
  <c r="AP11" i="72"/>
  <c r="AO11" i="72"/>
  <c r="AN11" i="72"/>
  <c r="AN14" i="72" s="1"/>
  <c r="AM19" i="72"/>
  <c r="AL19" i="72"/>
  <c r="AK19" i="72"/>
  <c r="AM12" i="72"/>
  <c r="AM13" i="72"/>
  <c r="AM17" i="72" s="1"/>
  <c r="AL12" i="72"/>
  <c r="AL13" i="72" s="1"/>
  <c r="AL17" i="72" s="1"/>
  <c r="AK12" i="72"/>
  <c r="AK13" i="72" s="1"/>
  <c r="AK17" i="72" s="1"/>
  <c r="AM11" i="72"/>
  <c r="AM14" i="72" s="1"/>
  <c r="AL11" i="72"/>
  <c r="AL14" i="72" s="1"/>
  <c r="AK10" i="72"/>
  <c r="AK11" i="72"/>
  <c r="AK14" i="72" s="1"/>
  <c r="AJ19" i="72"/>
  <c r="AI19" i="72"/>
  <c r="AH19" i="72"/>
  <c r="AJ12" i="72"/>
  <c r="AJ13" i="72" s="1"/>
  <c r="AJ17" i="72" s="1"/>
  <c r="AI12" i="72"/>
  <c r="AI13" i="72" s="1"/>
  <c r="AI17" i="72" s="1"/>
  <c r="AH12" i="72"/>
  <c r="AH13" i="72" s="1"/>
  <c r="AH17" i="72" s="1"/>
  <c r="AJ11" i="72"/>
  <c r="AJ14" i="72" s="1"/>
  <c r="AI11" i="72"/>
  <c r="AH10" i="72"/>
  <c r="AH11" i="72"/>
  <c r="AG19" i="72"/>
  <c r="AF19" i="72"/>
  <c r="AE19" i="72"/>
  <c r="AG12" i="72"/>
  <c r="AG13" i="72" s="1"/>
  <c r="AF12" i="72"/>
  <c r="AF13" i="72" s="1"/>
  <c r="AF17" i="72" s="1"/>
  <c r="AE12" i="72"/>
  <c r="AE13" i="72" s="1"/>
  <c r="AE17" i="72"/>
  <c r="AG11" i="72"/>
  <c r="AF11" i="72"/>
  <c r="AE10" i="72"/>
  <c r="AE11" i="72" s="1"/>
  <c r="AE14" i="72" s="1"/>
  <c r="AD19" i="72"/>
  <c r="AC19" i="72"/>
  <c r="AB19" i="72"/>
  <c r="AD12" i="72"/>
  <c r="AD13" i="72" s="1"/>
  <c r="AD17" i="72"/>
  <c r="AC12" i="72"/>
  <c r="AC13" i="72" s="1"/>
  <c r="AC17" i="72" s="1"/>
  <c r="AB12" i="72"/>
  <c r="AB13" i="72" s="1"/>
  <c r="AB17" i="72"/>
  <c r="AD11" i="72"/>
  <c r="AD14" i="72"/>
  <c r="AC11" i="72"/>
  <c r="AB10" i="72"/>
  <c r="AB11" i="72" s="1"/>
  <c r="V19" i="72"/>
  <c r="U19" i="72"/>
  <c r="T19" i="72"/>
  <c r="V12" i="72"/>
  <c r="V13" i="72" s="1"/>
  <c r="V14" i="72" s="1"/>
  <c r="V17" i="72"/>
  <c r="U12" i="72"/>
  <c r="U13" i="72" s="1"/>
  <c r="U17" i="72" s="1"/>
  <c r="T12" i="72"/>
  <c r="T13" i="72"/>
  <c r="T17" i="72" s="1"/>
  <c r="V11" i="72"/>
  <c r="U11" i="72"/>
  <c r="U14" i="72" s="1"/>
  <c r="T10" i="72"/>
  <c r="T11" i="72" s="1"/>
  <c r="S19" i="72"/>
  <c r="R19" i="72"/>
  <c r="Q19" i="72"/>
  <c r="S12" i="72"/>
  <c r="S13" i="72" s="1"/>
  <c r="S17" i="72"/>
  <c r="R12" i="72"/>
  <c r="R13" i="72"/>
  <c r="R17" i="72" s="1"/>
  <c r="Q12" i="72"/>
  <c r="Q13" i="72"/>
  <c r="Q17" i="72" s="1"/>
  <c r="S11" i="72"/>
  <c r="S14" i="72"/>
  <c r="R11" i="72"/>
  <c r="R14" i="72"/>
  <c r="Q11" i="72"/>
  <c r="Q14" i="72" s="1"/>
  <c r="P19" i="72"/>
  <c r="O19" i="72"/>
  <c r="N19" i="72"/>
  <c r="P12" i="72"/>
  <c r="P13" i="72" s="1"/>
  <c r="P14" i="72" s="1"/>
  <c r="P17" i="72"/>
  <c r="O12" i="72"/>
  <c r="O13" i="72" s="1"/>
  <c r="O17" i="72"/>
  <c r="N12" i="72"/>
  <c r="N13" i="72" s="1"/>
  <c r="N17" i="72"/>
  <c r="P11" i="72"/>
  <c r="O11" i="72"/>
  <c r="O14" i="72" s="1"/>
  <c r="N10" i="72"/>
  <c r="N11" i="72" s="1"/>
  <c r="N14" i="72" s="1"/>
  <c r="M19" i="72"/>
  <c r="L19" i="72"/>
  <c r="K19" i="72"/>
  <c r="M12" i="72"/>
  <c r="M13" i="72" s="1"/>
  <c r="M17" i="72" s="1"/>
  <c r="L12" i="72"/>
  <c r="L13" i="72" s="1"/>
  <c r="L17" i="72"/>
  <c r="K12" i="72"/>
  <c r="K13" i="72"/>
  <c r="K17" i="72" s="1"/>
  <c r="M11" i="72"/>
  <c r="M14" i="72"/>
  <c r="L11" i="72"/>
  <c r="L14" i="72" s="1"/>
  <c r="K10" i="72"/>
  <c r="K11" i="72" s="1"/>
  <c r="K14" i="72" s="1"/>
  <c r="J19" i="72"/>
  <c r="I19" i="72"/>
  <c r="H19" i="72"/>
  <c r="J12" i="72"/>
  <c r="J13" i="72" s="1"/>
  <c r="J14" i="72" s="1"/>
  <c r="J17" i="72"/>
  <c r="I12" i="72"/>
  <c r="I13" i="72"/>
  <c r="I17" i="72" s="1"/>
  <c r="H12" i="72"/>
  <c r="H13" i="72"/>
  <c r="H17" i="72" s="1"/>
  <c r="J11" i="72"/>
  <c r="I11" i="72"/>
  <c r="I14" i="72"/>
  <c r="H10" i="72"/>
  <c r="H11" i="72" s="1"/>
  <c r="H14" i="72" s="1"/>
  <c r="G19" i="72"/>
  <c r="F19" i="72"/>
  <c r="E19" i="72"/>
  <c r="G12" i="72"/>
  <c r="G13" i="72"/>
  <c r="G17" i="72" s="1"/>
  <c r="F12" i="72"/>
  <c r="F13" i="72"/>
  <c r="E12" i="72"/>
  <c r="E13" i="72"/>
  <c r="E17" i="72" s="1"/>
  <c r="G11" i="72"/>
  <c r="F11" i="72"/>
  <c r="E10" i="72"/>
  <c r="E11" i="72" s="1"/>
  <c r="E14" i="72"/>
  <c r="AB4" i="75"/>
  <c r="AB5" i="75"/>
  <c r="AB6" i="75"/>
  <c r="AB7" i="75"/>
  <c r="AB8" i="75"/>
  <c r="AB9" i="75"/>
  <c r="AB10" i="75"/>
  <c r="AB11" i="75"/>
  <c r="AB12" i="75"/>
  <c r="AB13" i="75"/>
  <c r="AB14" i="75"/>
  <c r="AB15" i="75"/>
  <c r="AB16" i="75"/>
  <c r="AB17" i="75"/>
  <c r="AB18" i="75"/>
  <c r="AB19" i="75"/>
  <c r="AB20" i="75"/>
  <c r="AB21" i="75"/>
  <c r="AB22" i="75"/>
  <c r="AB23" i="75"/>
  <c r="AB24" i="75"/>
  <c r="AB25" i="75"/>
  <c r="AB26" i="75"/>
  <c r="AB27" i="75"/>
  <c r="AB28" i="75"/>
  <c r="AB29" i="75"/>
  <c r="AB30" i="75"/>
  <c r="AB31" i="75"/>
  <c r="AB32" i="75"/>
  <c r="AB33" i="75"/>
  <c r="AB34" i="75"/>
  <c r="AB35" i="75"/>
  <c r="AB36" i="75"/>
  <c r="AB37" i="75"/>
  <c r="AB38" i="75"/>
  <c r="AB39" i="75"/>
  <c r="AB40" i="75"/>
  <c r="AB41" i="75"/>
  <c r="AB42" i="75"/>
  <c r="AB43" i="75"/>
  <c r="AB44" i="75"/>
  <c r="AB45" i="75"/>
  <c r="AB46" i="75"/>
  <c r="AB47" i="75"/>
  <c r="AB48" i="75"/>
  <c r="AB49" i="75"/>
  <c r="AB50" i="75"/>
  <c r="AB51" i="75"/>
  <c r="AB52" i="75"/>
  <c r="AB53" i="75"/>
  <c r="AB54" i="75"/>
  <c r="AB55" i="75"/>
  <c r="AB56" i="75"/>
  <c r="AB57" i="75"/>
  <c r="AB58" i="75"/>
  <c r="AB59" i="75"/>
  <c r="AB60" i="75"/>
  <c r="AB61" i="75"/>
  <c r="AB62" i="75"/>
  <c r="AB63" i="75"/>
  <c r="AB64" i="75"/>
  <c r="AB65" i="75"/>
  <c r="AB66" i="75"/>
  <c r="AB67" i="75"/>
  <c r="AB68" i="75"/>
  <c r="AB69" i="75"/>
  <c r="AB70" i="75"/>
  <c r="AB71" i="75"/>
  <c r="AB72" i="75"/>
  <c r="AB73" i="75"/>
  <c r="AB74" i="75"/>
  <c r="AB75" i="75"/>
  <c r="AB76" i="75"/>
  <c r="AB77" i="75"/>
  <c r="AB78" i="75"/>
  <c r="AB79" i="75"/>
  <c r="AB80" i="75"/>
  <c r="AB81" i="75"/>
  <c r="AB82" i="75"/>
  <c r="AB83" i="75"/>
  <c r="AB84" i="75"/>
  <c r="AB85" i="75"/>
  <c r="AB86" i="75"/>
  <c r="AB87" i="75"/>
  <c r="AB88" i="75"/>
  <c r="AB89" i="75"/>
  <c r="AB90" i="75"/>
  <c r="AB91" i="75"/>
  <c r="AB92" i="75"/>
  <c r="AB93" i="75"/>
  <c r="AA4" i="75"/>
  <c r="AA5" i="75"/>
  <c r="AA6" i="75"/>
  <c r="AA7" i="75"/>
  <c r="AA8" i="75"/>
  <c r="AA9" i="75"/>
  <c r="AA10" i="75"/>
  <c r="AA11" i="75"/>
  <c r="AA12" i="75"/>
  <c r="AA13" i="75"/>
  <c r="AA14" i="75"/>
  <c r="AA15" i="75"/>
  <c r="AA16" i="75"/>
  <c r="AA17" i="75"/>
  <c r="AA18" i="75"/>
  <c r="AA19" i="75"/>
  <c r="AA20" i="75"/>
  <c r="AA21" i="75"/>
  <c r="AA22" i="75"/>
  <c r="AA23" i="75"/>
  <c r="AA24" i="75"/>
  <c r="AA25" i="75"/>
  <c r="AA26" i="75"/>
  <c r="AA27" i="75"/>
  <c r="AA28" i="75"/>
  <c r="AA29" i="75"/>
  <c r="AA30" i="75"/>
  <c r="AA31" i="75"/>
  <c r="AA32" i="75"/>
  <c r="AA33" i="75"/>
  <c r="AA34" i="75"/>
  <c r="AA35" i="75"/>
  <c r="AA36" i="75"/>
  <c r="AA37" i="75"/>
  <c r="AA38" i="75"/>
  <c r="AA39" i="75"/>
  <c r="AA40" i="75"/>
  <c r="AA41" i="75"/>
  <c r="AA42" i="75"/>
  <c r="AA43" i="75"/>
  <c r="AA44" i="75"/>
  <c r="AA45" i="75"/>
  <c r="AA46" i="75"/>
  <c r="AA47" i="75"/>
  <c r="AA48" i="75"/>
  <c r="AA49" i="75"/>
  <c r="AA50" i="75"/>
  <c r="AA51" i="75"/>
  <c r="AA52" i="75"/>
  <c r="AA53" i="75"/>
  <c r="AA54" i="75"/>
  <c r="AA55" i="75"/>
  <c r="AA56" i="75"/>
  <c r="AA57" i="75"/>
  <c r="AA58" i="75"/>
  <c r="AA59" i="75"/>
  <c r="AA60" i="75"/>
  <c r="AA61" i="75"/>
  <c r="AA62" i="75"/>
  <c r="AA63" i="75"/>
  <c r="AA64" i="75"/>
  <c r="AA65" i="75"/>
  <c r="AA66" i="75"/>
  <c r="AA67" i="75"/>
  <c r="AA68" i="75"/>
  <c r="AA69" i="75"/>
  <c r="AA70" i="75"/>
  <c r="AA71" i="75"/>
  <c r="AA72" i="75"/>
  <c r="AA73" i="75"/>
  <c r="AA74" i="75"/>
  <c r="AA75" i="75"/>
  <c r="AA76" i="75"/>
  <c r="AA77" i="75"/>
  <c r="AA78" i="75"/>
  <c r="AA79" i="75"/>
  <c r="AA80" i="75"/>
  <c r="AA81" i="75"/>
  <c r="AA82" i="75"/>
  <c r="AA83" i="75"/>
  <c r="AA84" i="75"/>
  <c r="AA85" i="75"/>
  <c r="AA86" i="75"/>
  <c r="AA87" i="75"/>
  <c r="AA88" i="75"/>
  <c r="AA89" i="75"/>
  <c r="AA90" i="75"/>
  <c r="AA91" i="75"/>
  <c r="AA92" i="75"/>
  <c r="AA93" i="75"/>
  <c r="Z4" i="75"/>
  <c r="Z5" i="75"/>
  <c r="Z6" i="75"/>
  <c r="Z7" i="75"/>
  <c r="Z8" i="75"/>
  <c r="Z9" i="75"/>
  <c r="Z10" i="75"/>
  <c r="Z11" i="75"/>
  <c r="Z12" i="75"/>
  <c r="Z13" i="75"/>
  <c r="Z14" i="75"/>
  <c r="Z15" i="75"/>
  <c r="Z16" i="75"/>
  <c r="Z17" i="75"/>
  <c r="Z18" i="75"/>
  <c r="Z19" i="75"/>
  <c r="Z20" i="75"/>
  <c r="Z21" i="75"/>
  <c r="Z22" i="75"/>
  <c r="Z23" i="75"/>
  <c r="Z24" i="75"/>
  <c r="Z25" i="75"/>
  <c r="Z26" i="75"/>
  <c r="Z27" i="75"/>
  <c r="Z28" i="75"/>
  <c r="Z29" i="75"/>
  <c r="Z30" i="75"/>
  <c r="Z31" i="75"/>
  <c r="Z32" i="75"/>
  <c r="Z33" i="75"/>
  <c r="Z34" i="75"/>
  <c r="Z35" i="75"/>
  <c r="Z36" i="75"/>
  <c r="Z37" i="75"/>
  <c r="Z38" i="75"/>
  <c r="Z39" i="75"/>
  <c r="Z40" i="75"/>
  <c r="Z41" i="75"/>
  <c r="Z42" i="75"/>
  <c r="Z43" i="75"/>
  <c r="Z44" i="75"/>
  <c r="Z45" i="75"/>
  <c r="Z46" i="75"/>
  <c r="Z47" i="75"/>
  <c r="Z48" i="75"/>
  <c r="Z49" i="75"/>
  <c r="Z50" i="75"/>
  <c r="Z51" i="75"/>
  <c r="Z52" i="75"/>
  <c r="Z53" i="75"/>
  <c r="Z54" i="75"/>
  <c r="Z55" i="75"/>
  <c r="Z56" i="75"/>
  <c r="Z57" i="75"/>
  <c r="Z58" i="75"/>
  <c r="Z59" i="75"/>
  <c r="Z60" i="75"/>
  <c r="Z61" i="75"/>
  <c r="Z62" i="75"/>
  <c r="Z63" i="75"/>
  <c r="Z64" i="75"/>
  <c r="Z65" i="75"/>
  <c r="Z66" i="75"/>
  <c r="Z67" i="75"/>
  <c r="Z68" i="75"/>
  <c r="Z69" i="75"/>
  <c r="Z70" i="75"/>
  <c r="Z71" i="75"/>
  <c r="Z72" i="75"/>
  <c r="Z73" i="75"/>
  <c r="Z74" i="75"/>
  <c r="Z75" i="75"/>
  <c r="Z76" i="75"/>
  <c r="Z77" i="75"/>
  <c r="Z78" i="75"/>
  <c r="Z79" i="75"/>
  <c r="Z80" i="75"/>
  <c r="Z81" i="75"/>
  <c r="Z82" i="75"/>
  <c r="Z83" i="75"/>
  <c r="Z84" i="75"/>
  <c r="Z85" i="75"/>
  <c r="Z86" i="75"/>
  <c r="Z87" i="75"/>
  <c r="Z88" i="75"/>
  <c r="Z89" i="75"/>
  <c r="Z90" i="75"/>
  <c r="Z91" i="75"/>
  <c r="Z92" i="75"/>
  <c r="Z93" i="75"/>
  <c r="Y4" i="75"/>
  <c r="Y5" i="75"/>
  <c r="Y6" i="75"/>
  <c r="Y7" i="75"/>
  <c r="Y8" i="75"/>
  <c r="Y9" i="75"/>
  <c r="Y10" i="75"/>
  <c r="Y11" i="75"/>
  <c r="Y12" i="75"/>
  <c r="Y13" i="75"/>
  <c r="Y14" i="75"/>
  <c r="Y15" i="75"/>
  <c r="Y16" i="75"/>
  <c r="Y17" i="75"/>
  <c r="Y18" i="75"/>
  <c r="Y19" i="75"/>
  <c r="Y20" i="75"/>
  <c r="Y21" i="75"/>
  <c r="Y22" i="75"/>
  <c r="Y23" i="75"/>
  <c r="Y24" i="75"/>
  <c r="Y25" i="75"/>
  <c r="Y26" i="75"/>
  <c r="Y27" i="75"/>
  <c r="Y28" i="75"/>
  <c r="Y29" i="75"/>
  <c r="Y30" i="75"/>
  <c r="Y31" i="75"/>
  <c r="Y32" i="75"/>
  <c r="Y33" i="75"/>
  <c r="Y34" i="75"/>
  <c r="Y35" i="75"/>
  <c r="Y36" i="75"/>
  <c r="Y37" i="75"/>
  <c r="Y38" i="75"/>
  <c r="Y39" i="75"/>
  <c r="Y40" i="75"/>
  <c r="Y41" i="75"/>
  <c r="Y42" i="75"/>
  <c r="Y43" i="75"/>
  <c r="Y44" i="75"/>
  <c r="Y45" i="75"/>
  <c r="Y46" i="75"/>
  <c r="Y47" i="75"/>
  <c r="Y48" i="75"/>
  <c r="Y49" i="75"/>
  <c r="Y50" i="75"/>
  <c r="Y51" i="75"/>
  <c r="Y52" i="75"/>
  <c r="Y53" i="75"/>
  <c r="Y54" i="75"/>
  <c r="Y55" i="75"/>
  <c r="Y56" i="75"/>
  <c r="Y57" i="75"/>
  <c r="Y58" i="75"/>
  <c r="Y59" i="75"/>
  <c r="Y60" i="75"/>
  <c r="Y61" i="75"/>
  <c r="Y62" i="75"/>
  <c r="Y63" i="75"/>
  <c r="Y64" i="75"/>
  <c r="Y65" i="75"/>
  <c r="Y66" i="75"/>
  <c r="Y67" i="75"/>
  <c r="Y68" i="75"/>
  <c r="Y69" i="75"/>
  <c r="Y70" i="75"/>
  <c r="Y71" i="75"/>
  <c r="Y72" i="75"/>
  <c r="Y73" i="75"/>
  <c r="Y74" i="75"/>
  <c r="Y75" i="75"/>
  <c r="Y76" i="75"/>
  <c r="Y77" i="75"/>
  <c r="Y78" i="75"/>
  <c r="Y79" i="75"/>
  <c r="Y80" i="75"/>
  <c r="Y81" i="75"/>
  <c r="Y82" i="75"/>
  <c r="Y83" i="75"/>
  <c r="Y84" i="75"/>
  <c r="Y85" i="75"/>
  <c r="Y86" i="75"/>
  <c r="Y87" i="75"/>
  <c r="Y88" i="75"/>
  <c r="Y89" i="75"/>
  <c r="Y90" i="75"/>
  <c r="Y91" i="75"/>
  <c r="Y92" i="75"/>
  <c r="Y93" i="75"/>
  <c r="X4" i="75"/>
  <c r="X5" i="75"/>
  <c r="X6" i="75"/>
  <c r="X7" i="75"/>
  <c r="X8" i="75"/>
  <c r="X9" i="75"/>
  <c r="X10" i="75"/>
  <c r="X11" i="75"/>
  <c r="X12" i="75"/>
  <c r="X13" i="75"/>
  <c r="X14" i="75"/>
  <c r="X15" i="75"/>
  <c r="X16" i="75"/>
  <c r="X17" i="75"/>
  <c r="X18" i="75"/>
  <c r="X19" i="75"/>
  <c r="X20" i="75"/>
  <c r="X21" i="75"/>
  <c r="X22" i="75"/>
  <c r="X23" i="75"/>
  <c r="X24" i="75"/>
  <c r="X25" i="75"/>
  <c r="X26" i="75"/>
  <c r="X27" i="75"/>
  <c r="X28" i="75"/>
  <c r="X29" i="75"/>
  <c r="X30" i="75"/>
  <c r="X31" i="75"/>
  <c r="X32" i="75"/>
  <c r="X33" i="75"/>
  <c r="X34" i="75"/>
  <c r="X35" i="75"/>
  <c r="X36" i="75"/>
  <c r="X37" i="75"/>
  <c r="X38" i="75"/>
  <c r="X39" i="75"/>
  <c r="X40" i="75"/>
  <c r="X41" i="75"/>
  <c r="X42" i="75"/>
  <c r="X43" i="75"/>
  <c r="X44" i="75"/>
  <c r="X45" i="75"/>
  <c r="X46" i="75"/>
  <c r="X47" i="75"/>
  <c r="X48" i="75"/>
  <c r="X49" i="75"/>
  <c r="X50" i="75"/>
  <c r="X51" i="75"/>
  <c r="X52" i="75"/>
  <c r="X53" i="75"/>
  <c r="X54" i="75"/>
  <c r="X55" i="75"/>
  <c r="X56" i="75"/>
  <c r="X57" i="75"/>
  <c r="X58" i="75"/>
  <c r="X59" i="75"/>
  <c r="X60" i="75"/>
  <c r="X61" i="75"/>
  <c r="X62" i="75"/>
  <c r="X63" i="75"/>
  <c r="X64" i="75"/>
  <c r="X65" i="75"/>
  <c r="X66" i="75"/>
  <c r="X67" i="75"/>
  <c r="X68" i="75"/>
  <c r="X69" i="75"/>
  <c r="X70" i="75"/>
  <c r="X71" i="75"/>
  <c r="X72" i="75"/>
  <c r="X73" i="75"/>
  <c r="X74" i="75"/>
  <c r="X75" i="75"/>
  <c r="X76" i="75"/>
  <c r="X77" i="75"/>
  <c r="X78" i="75"/>
  <c r="X79" i="75"/>
  <c r="X80" i="75"/>
  <c r="X81" i="75"/>
  <c r="X82" i="75"/>
  <c r="X83" i="75"/>
  <c r="X84" i="75"/>
  <c r="X85" i="75"/>
  <c r="X86" i="75"/>
  <c r="X87" i="75"/>
  <c r="X88" i="75"/>
  <c r="X89" i="75"/>
  <c r="X90" i="75"/>
  <c r="X91" i="75"/>
  <c r="X92" i="75"/>
  <c r="X93" i="75"/>
  <c r="W4" i="75"/>
  <c r="W5" i="75"/>
  <c r="W6" i="75"/>
  <c r="W7" i="75"/>
  <c r="W8" i="75"/>
  <c r="W9" i="75"/>
  <c r="W10" i="75"/>
  <c r="W11" i="75"/>
  <c r="W12" i="75"/>
  <c r="W13" i="75"/>
  <c r="W14" i="75"/>
  <c r="W15" i="75"/>
  <c r="W16" i="75"/>
  <c r="W17" i="75"/>
  <c r="W18" i="75"/>
  <c r="W19" i="75"/>
  <c r="W20" i="75"/>
  <c r="W21" i="75"/>
  <c r="W22" i="75"/>
  <c r="W23" i="75"/>
  <c r="W24" i="75"/>
  <c r="W25" i="75"/>
  <c r="W26" i="75"/>
  <c r="W27" i="75"/>
  <c r="W28" i="75"/>
  <c r="W29" i="75"/>
  <c r="W30" i="75"/>
  <c r="W31" i="75"/>
  <c r="W32" i="75"/>
  <c r="W33" i="75"/>
  <c r="W34" i="75"/>
  <c r="W35" i="75"/>
  <c r="W36" i="75"/>
  <c r="W37" i="75"/>
  <c r="W38" i="75"/>
  <c r="W39" i="75"/>
  <c r="W40" i="75"/>
  <c r="W41" i="75"/>
  <c r="W42" i="75"/>
  <c r="W43" i="75"/>
  <c r="W44" i="75"/>
  <c r="W45" i="75"/>
  <c r="W46" i="75"/>
  <c r="W47" i="75"/>
  <c r="W48" i="75"/>
  <c r="W49" i="75"/>
  <c r="W50" i="75"/>
  <c r="W51" i="75"/>
  <c r="W52" i="75"/>
  <c r="W53" i="75"/>
  <c r="W54" i="75"/>
  <c r="W55" i="75"/>
  <c r="W56" i="75"/>
  <c r="W57" i="75"/>
  <c r="W58" i="75"/>
  <c r="W59" i="75"/>
  <c r="W60" i="75"/>
  <c r="W61" i="75"/>
  <c r="W62" i="75"/>
  <c r="W63" i="75"/>
  <c r="W64" i="75"/>
  <c r="W65" i="75"/>
  <c r="W66" i="75"/>
  <c r="W67" i="75"/>
  <c r="W68" i="75"/>
  <c r="W69" i="75"/>
  <c r="W70" i="75"/>
  <c r="W71" i="75"/>
  <c r="W72" i="75"/>
  <c r="W73" i="75"/>
  <c r="W74" i="75"/>
  <c r="W75" i="75"/>
  <c r="W76" i="75"/>
  <c r="W77" i="75"/>
  <c r="W78" i="75"/>
  <c r="W79" i="75"/>
  <c r="W80" i="75"/>
  <c r="W81" i="75"/>
  <c r="W82" i="75"/>
  <c r="W83" i="75"/>
  <c r="W84" i="75"/>
  <c r="W85" i="75"/>
  <c r="W86" i="75"/>
  <c r="W87" i="75"/>
  <c r="W88" i="75"/>
  <c r="W89" i="75"/>
  <c r="W90" i="75"/>
  <c r="W91" i="75"/>
  <c r="W92" i="75"/>
  <c r="W93" i="75"/>
  <c r="W94" i="75"/>
  <c r="V4" i="75"/>
  <c r="V5" i="75"/>
  <c r="V6" i="75"/>
  <c r="V7" i="75"/>
  <c r="V8" i="75"/>
  <c r="V9" i="75"/>
  <c r="V10" i="75"/>
  <c r="V11" i="75"/>
  <c r="V12" i="75"/>
  <c r="V13" i="75"/>
  <c r="V14" i="75"/>
  <c r="V15" i="75"/>
  <c r="V16" i="75"/>
  <c r="V17" i="75"/>
  <c r="V18" i="75"/>
  <c r="V19" i="75"/>
  <c r="V20" i="75"/>
  <c r="V21" i="75"/>
  <c r="V22" i="75"/>
  <c r="V23" i="75"/>
  <c r="V24" i="75"/>
  <c r="V25" i="75"/>
  <c r="V26" i="75"/>
  <c r="V27" i="75"/>
  <c r="V28" i="75"/>
  <c r="V29" i="75"/>
  <c r="V30" i="75"/>
  <c r="V31" i="75"/>
  <c r="V32" i="75"/>
  <c r="V33" i="75"/>
  <c r="V34" i="75"/>
  <c r="V35" i="75"/>
  <c r="V36" i="75"/>
  <c r="V37" i="75"/>
  <c r="V38" i="75"/>
  <c r="V39" i="75"/>
  <c r="V40" i="75"/>
  <c r="V41" i="75"/>
  <c r="V42" i="75"/>
  <c r="V43" i="75"/>
  <c r="V44" i="75"/>
  <c r="V45" i="75"/>
  <c r="V46" i="75"/>
  <c r="V47" i="75"/>
  <c r="V48" i="75"/>
  <c r="V49" i="75"/>
  <c r="V50" i="75"/>
  <c r="V51" i="75"/>
  <c r="V52" i="75"/>
  <c r="V53" i="75"/>
  <c r="V54" i="75"/>
  <c r="V55" i="75"/>
  <c r="V56" i="75"/>
  <c r="V57" i="75"/>
  <c r="V58" i="75"/>
  <c r="V59" i="75"/>
  <c r="V60" i="75"/>
  <c r="V61" i="75"/>
  <c r="V62" i="75"/>
  <c r="V63" i="75"/>
  <c r="V64" i="75"/>
  <c r="V65" i="75"/>
  <c r="V66" i="75"/>
  <c r="V67" i="75"/>
  <c r="V68" i="75"/>
  <c r="V69" i="75"/>
  <c r="V70" i="75"/>
  <c r="V71" i="75"/>
  <c r="V72" i="75"/>
  <c r="V73" i="75"/>
  <c r="V74" i="75"/>
  <c r="V75" i="75"/>
  <c r="V76" i="75"/>
  <c r="V77" i="75"/>
  <c r="V78" i="75"/>
  <c r="V79" i="75"/>
  <c r="V80" i="75"/>
  <c r="V81" i="75"/>
  <c r="V82" i="75"/>
  <c r="V83" i="75"/>
  <c r="V84" i="75"/>
  <c r="V85" i="75"/>
  <c r="V86" i="75"/>
  <c r="V87" i="75"/>
  <c r="V88" i="75"/>
  <c r="V89" i="75"/>
  <c r="V90" i="75"/>
  <c r="V91" i="75"/>
  <c r="V92" i="75"/>
  <c r="V93" i="75"/>
  <c r="U4" i="75"/>
  <c r="U6" i="75"/>
  <c r="U8" i="75"/>
  <c r="U10" i="75"/>
  <c r="U11" i="75"/>
  <c r="U12" i="75"/>
  <c r="U14" i="75"/>
  <c r="U16" i="75"/>
  <c r="U18" i="75"/>
  <c r="U19" i="75"/>
  <c r="U20" i="75"/>
  <c r="U22" i="75"/>
  <c r="U24" i="75"/>
  <c r="U26" i="75"/>
  <c r="U27" i="75"/>
  <c r="U28" i="75"/>
  <c r="U30" i="75"/>
  <c r="U32" i="75"/>
  <c r="U34" i="75"/>
  <c r="U35" i="75"/>
  <c r="U36" i="75"/>
  <c r="U38" i="75"/>
  <c r="U40" i="75"/>
  <c r="U42" i="75"/>
  <c r="U43" i="75"/>
  <c r="U44" i="75"/>
  <c r="U46" i="75"/>
  <c r="U48" i="75"/>
  <c r="U50" i="75"/>
  <c r="U51" i="75"/>
  <c r="U52" i="75"/>
  <c r="U54" i="75"/>
  <c r="U56" i="75"/>
  <c r="U58" i="75"/>
  <c r="U59" i="75"/>
  <c r="U60" i="75"/>
  <c r="U62" i="75"/>
  <c r="U64" i="75"/>
  <c r="U66" i="75"/>
  <c r="U67" i="75"/>
  <c r="U68" i="75"/>
  <c r="U70" i="75"/>
  <c r="U72" i="75"/>
  <c r="U74" i="75"/>
  <c r="U75" i="75"/>
  <c r="U76" i="75"/>
  <c r="U78" i="75"/>
  <c r="U80" i="75"/>
  <c r="U82" i="75"/>
  <c r="U83" i="75"/>
  <c r="U84" i="75"/>
  <c r="U86" i="75"/>
  <c r="U88" i="75"/>
  <c r="U90" i="75"/>
  <c r="U92" i="75"/>
  <c r="T4" i="75"/>
  <c r="T6" i="75"/>
  <c r="T8" i="75"/>
  <c r="T10" i="75"/>
  <c r="T12" i="75"/>
  <c r="T14" i="75"/>
  <c r="T16" i="75"/>
  <c r="T18" i="75"/>
  <c r="T20" i="75"/>
  <c r="T22" i="75"/>
  <c r="T24" i="75"/>
  <c r="T26" i="75"/>
  <c r="T28" i="75"/>
  <c r="T30" i="75"/>
  <c r="T32" i="75"/>
  <c r="T34" i="75"/>
  <c r="T36" i="75"/>
  <c r="T38" i="75"/>
  <c r="T40" i="75"/>
  <c r="T41" i="75"/>
  <c r="T42" i="75"/>
  <c r="T44" i="75"/>
  <c r="T46" i="75"/>
  <c r="T48" i="75"/>
  <c r="T50" i="75"/>
  <c r="T52" i="75"/>
  <c r="T54" i="75"/>
  <c r="T56" i="75"/>
  <c r="T58" i="75"/>
  <c r="T60" i="75"/>
  <c r="T62" i="75"/>
  <c r="T64" i="75"/>
  <c r="T65" i="75"/>
  <c r="T66" i="75"/>
  <c r="T68" i="75"/>
  <c r="T70" i="75"/>
  <c r="T72" i="75"/>
  <c r="T74" i="75"/>
  <c r="T76" i="75"/>
  <c r="T78" i="75"/>
  <c r="T80" i="75"/>
  <c r="T82" i="75"/>
  <c r="T84" i="75"/>
  <c r="T86" i="75"/>
  <c r="T88" i="75"/>
  <c r="T90" i="75"/>
  <c r="T92" i="75"/>
  <c r="S4" i="75"/>
  <c r="S6" i="75"/>
  <c r="S8" i="75"/>
  <c r="S10" i="75"/>
  <c r="S12" i="75"/>
  <c r="S14" i="75"/>
  <c r="S16" i="75"/>
  <c r="S18" i="75"/>
  <c r="S20" i="75"/>
  <c r="S22" i="75"/>
  <c r="S24" i="75"/>
  <c r="S26" i="75"/>
  <c r="S28" i="75"/>
  <c r="S30" i="75"/>
  <c r="S32" i="75"/>
  <c r="S34" i="75"/>
  <c r="S36" i="75"/>
  <c r="S38" i="75"/>
  <c r="S40" i="75"/>
  <c r="S42" i="75"/>
  <c r="S44" i="75"/>
  <c r="S46" i="75"/>
  <c r="S48" i="75"/>
  <c r="S50" i="75"/>
  <c r="S52" i="75"/>
  <c r="S54" i="75"/>
  <c r="S56" i="75"/>
  <c r="S58" i="75"/>
  <c r="S60" i="75"/>
  <c r="S62" i="75"/>
  <c r="S64" i="75"/>
  <c r="S65" i="75"/>
  <c r="S66" i="75"/>
  <c r="S68" i="75"/>
  <c r="S70" i="75"/>
  <c r="S72" i="75"/>
  <c r="S74" i="75"/>
  <c r="S76" i="75"/>
  <c r="S78" i="75"/>
  <c r="S80" i="75"/>
  <c r="S82" i="75"/>
  <c r="S84" i="75"/>
  <c r="S86" i="75"/>
  <c r="S88" i="75"/>
  <c r="S90" i="75"/>
  <c r="S92" i="75"/>
  <c r="R6" i="75"/>
  <c r="R8" i="75"/>
  <c r="R10" i="75"/>
  <c r="R12" i="75"/>
  <c r="R14" i="75"/>
  <c r="R15" i="75"/>
  <c r="R16" i="75"/>
  <c r="R18" i="75"/>
  <c r="R20" i="75"/>
  <c r="R22" i="75"/>
  <c r="R24" i="75"/>
  <c r="R26" i="75"/>
  <c r="R28" i="75"/>
  <c r="R30" i="75"/>
  <c r="R32" i="75"/>
  <c r="R34" i="75"/>
  <c r="R36" i="75"/>
  <c r="R38" i="75"/>
  <c r="R40" i="75"/>
  <c r="R42" i="75"/>
  <c r="R44" i="75"/>
  <c r="R46" i="75"/>
  <c r="R48" i="75"/>
  <c r="R50" i="75"/>
  <c r="R52" i="75"/>
  <c r="R54" i="75"/>
  <c r="R56" i="75"/>
  <c r="R58" i="75"/>
  <c r="R60" i="75"/>
  <c r="R62" i="75"/>
  <c r="R64" i="75"/>
  <c r="R66" i="75"/>
  <c r="R68" i="75"/>
  <c r="R70" i="75"/>
  <c r="R72" i="75"/>
  <c r="R74" i="75"/>
  <c r="R76" i="75"/>
  <c r="R78" i="75"/>
  <c r="R79" i="75"/>
  <c r="R80" i="75"/>
  <c r="R82" i="75"/>
  <c r="R84" i="75"/>
  <c r="R86" i="75"/>
  <c r="R88" i="75"/>
  <c r="R90" i="75"/>
  <c r="R92" i="75"/>
  <c r="Q7" i="75"/>
  <c r="Q8" i="75"/>
  <c r="Q11" i="75"/>
  <c r="Q12" i="75"/>
  <c r="Q15" i="75"/>
  <c r="Q16" i="75"/>
  <c r="Q19" i="75"/>
  <c r="Q20" i="75"/>
  <c r="Q23" i="75"/>
  <c r="Q24" i="75"/>
  <c r="Q27" i="75"/>
  <c r="Q28" i="75"/>
  <c r="Q31" i="75"/>
  <c r="Q32" i="75"/>
  <c r="Q35" i="75"/>
  <c r="Q36" i="75"/>
  <c r="Q39" i="75"/>
  <c r="Q40" i="75"/>
  <c r="Q43" i="75"/>
  <c r="Q44" i="75"/>
  <c r="Q47" i="75"/>
  <c r="Q48" i="75"/>
  <c r="Q51" i="75"/>
  <c r="Q52" i="75"/>
  <c r="Q55" i="75"/>
  <c r="Q56" i="75"/>
  <c r="Q59" i="75"/>
  <c r="Q60" i="75"/>
  <c r="Q63" i="75"/>
  <c r="Q64" i="75"/>
  <c r="Q67" i="75"/>
  <c r="Q68" i="75"/>
  <c r="Q71" i="75"/>
  <c r="Q72" i="75"/>
  <c r="Q75" i="75"/>
  <c r="Q76" i="75"/>
  <c r="Q79" i="75"/>
  <c r="Q80" i="75"/>
  <c r="Q83" i="75"/>
  <c r="Q84" i="75"/>
  <c r="Q87" i="75"/>
  <c r="Q88" i="75"/>
  <c r="Q91" i="75"/>
  <c r="Q92" i="75"/>
  <c r="P4" i="75"/>
  <c r="P7" i="75"/>
  <c r="P8" i="75"/>
  <c r="P11" i="75"/>
  <c r="P12" i="75"/>
  <c r="P15" i="75"/>
  <c r="P16" i="75"/>
  <c r="P19" i="75"/>
  <c r="P20" i="75"/>
  <c r="P23" i="75"/>
  <c r="P24" i="75"/>
  <c r="P27" i="75"/>
  <c r="P28" i="75"/>
  <c r="P31" i="75"/>
  <c r="P32" i="75"/>
  <c r="P35" i="75"/>
  <c r="P36" i="75"/>
  <c r="P39" i="75"/>
  <c r="P40" i="75"/>
  <c r="P43" i="75"/>
  <c r="P44" i="75"/>
  <c r="P47" i="75"/>
  <c r="P48" i="75"/>
  <c r="P51" i="75"/>
  <c r="P52" i="75"/>
  <c r="P55" i="75"/>
  <c r="P56" i="75"/>
  <c r="P59" i="75"/>
  <c r="P60" i="75"/>
  <c r="P63" i="75"/>
  <c r="P64" i="75"/>
  <c r="P67" i="75"/>
  <c r="P68" i="75"/>
  <c r="P71" i="75"/>
  <c r="P72" i="75"/>
  <c r="P75" i="75"/>
  <c r="P76" i="75"/>
  <c r="P79" i="75"/>
  <c r="P80" i="75"/>
  <c r="P83" i="75"/>
  <c r="P84" i="75"/>
  <c r="P87" i="75"/>
  <c r="P88" i="75"/>
  <c r="P91" i="75"/>
  <c r="P92" i="75"/>
  <c r="S280" i="16"/>
  <c r="E280" i="16"/>
  <c r="C280" i="16"/>
  <c r="D92" i="16"/>
  <c r="E92" i="16"/>
  <c r="Z113" i="72"/>
  <c r="Z114" i="72"/>
  <c r="Z115" i="72" s="1"/>
  <c r="Z119" i="72" s="1"/>
  <c r="AA113" i="72"/>
  <c r="AA114" i="72"/>
  <c r="AA115" i="72"/>
  <c r="AA116" i="72"/>
  <c r="Y112" i="72"/>
  <c r="Y113" i="72"/>
  <c r="Y114" i="72"/>
  <c r="Y115" i="72" s="1"/>
  <c r="Y119" i="72" s="1"/>
  <c r="AA119" i="72"/>
  <c r="Z97" i="72"/>
  <c r="Z98" i="72"/>
  <c r="Z102" i="72" s="1"/>
  <c r="AA97" i="72"/>
  <c r="AA98" i="72" s="1"/>
  <c r="AA102" i="72" s="1"/>
  <c r="Y97" i="72"/>
  <c r="Y98" i="72"/>
  <c r="Z96" i="72"/>
  <c r="AA96" i="72"/>
  <c r="AA99" i="72" s="1"/>
  <c r="Y96" i="72"/>
  <c r="Z80" i="72"/>
  <c r="Z81" i="72" s="1"/>
  <c r="Z85" i="72" s="1"/>
  <c r="AA80" i="72"/>
  <c r="AA81" i="72" s="1"/>
  <c r="AA85" i="72" s="1"/>
  <c r="Y80" i="72"/>
  <c r="Y81" i="72"/>
  <c r="Y85" i="72"/>
  <c r="Z79" i="72"/>
  <c r="Z82" i="72"/>
  <c r="AA79" i="72"/>
  <c r="Y78" i="72"/>
  <c r="Y79" i="72"/>
  <c r="Y82" i="72"/>
  <c r="Z63" i="72"/>
  <c r="Z64" i="72" s="1"/>
  <c r="Z68" i="72" s="1"/>
  <c r="AA63" i="72"/>
  <c r="AA64" i="72" s="1"/>
  <c r="AA68" i="72" s="1"/>
  <c r="Y63" i="72"/>
  <c r="Y64" i="72"/>
  <c r="Y68" i="72"/>
  <c r="Z62" i="72"/>
  <c r="Z65" i="72"/>
  <c r="AA62" i="72"/>
  <c r="AA65" i="72" s="1"/>
  <c r="Y61" i="72"/>
  <c r="Y62" i="72"/>
  <c r="Y65" i="72"/>
  <c r="Z46" i="72"/>
  <c r="Z47" i="72" s="1"/>
  <c r="Z51" i="72"/>
  <c r="AA46" i="72"/>
  <c r="AA47" i="72"/>
  <c r="Y46" i="72"/>
  <c r="Y47" i="72"/>
  <c r="Y51" i="72"/>
  <c r="Z45" i="72"/>
  <c r="Z48" i="72"/>
  <c r="AA45" i="72"/>
  <c r="Y44" i="72"/>
  <c r="Y45" i="72"/>
  <c r="Y48" i="72"/>
  <c r="Z30" i="72"/>
  <c r="Z31" i="72" s="1"/>
  <c r="Z35" i="72" s="1"/>
  <c r="AA30" i="72"/>
  <c r="AA31" i="72"/>
  <c r="Y30" i="72"/>
  <c r="Y31" i="72"/>
  <c r="Y35" i="72"/>
  <c r="Z29" i="72"/>
  <c r="AA29" i="72"/>
  <c r="Y28" i="72"/>
  <c r="Y29" i="72"/>
  <c r="Y32" i="72"/>
  <c r="Z12" i="72"/>
  <c r="Z13" i="72" s="1"/>
  <c r="Z17" i="72" s="1"/>
  <c r="AA12" i="72"/>
  <c r="AA13" i="72" s="1"/>
  <c r="AA17" i="72" s="1"/>
  <c r="Y12" i="72"/>
  <c r="Y13" i="72"/>
  <c r="Y17" i="72"/>
  <c r="Z11" i="72"/>
  <c r="Z14" i="72"/>
  <c r="AA11" i="72"/>
  <c r="Y10" i="72"/>
  <c r="Y11" i="72"/>
  <c r="Y14" i="72"/>
  <c r="C114" i="72"/>
  <c r="C115" i="72" s="1"/>
  <c r="C116" i="72" s="1"/>
  <c r="D114" i="72"/>
  <c r="D115" i="72" s="1"/>
  <c r="D119" i="72" s="1"/>
  <c r="B114" i="72"/>
  <c r="B115" i="72"/>
  <c r="B119" i="72"/>
  <c r="C113" i="72"/>
  <c r="D113" i="72"/>
  <c r="D116" i="72" s="1"/>
  <c r="B112" i="72"/>
  <c r="B113" i="72"/>
  <c r="B116" i="72"/>
  <c r="C97" i="72"/>
  <c r="C98" i="72" s="1"/>
  <c r="C102" i="72"/>
  <c r="D97" i="72"/>
  <c r="D98" i="72" s="1"/>
  <c r="D102" i="72" s="1"/>
  <c r="B97" i="72"/>
  <c r="B98" i="72"/>
  <c r="B99" i="72" s="1"/>
  <c r="B102" i="72"/>
  <c r="C96" i="72"/>
  <c r="C99" i="72"/>
  <c r="D96" i="72"/>
  <c r="D99" i="72"/>
  <c r="B96" i="72"/>
  <c r="C12" i="72"/>
  <c r="C13" i="72" s="1"/>
  <c r="C17" i="72" s="1"/>
  <c r="D12" i="72"/>
  <c r="B12" i="72"/>
  <c r="C80" i="72"/>
  <c r="C81" i="72"/>
  <c r="C85" i="72"/>
  <c r="D80" i="72"/>
  <c r="D81" i="72" s="1"/>
  <c r="D85" i="72" s="1"/>
  <c r="B80" i="72"/>
  <c r="B81" i="72" s="1"/>
  <c r="B85" i="72" s="1"/>
  <c r="C79" i="72"/>
  <c r="C82" i="72"/>
  <c r="D79" i="72"/>
  <c r="B78" i="72"/>
  <c r="B79" i="72"/>
  <c r="B82" i="72" s="1"/>
  <c r="C63" i="72"/>
  <c r="C64" i="72"/>
  <c r="D63" i="72"/>
  <c r="D64" i="72" s="1"/>
  <c r="D68" i="72" s="1"/>
  <c r="B63" i="72"/>
  <c r="B64" i="72" s="1"/>
  <c r="B68" i="72" s="1"/>
  <c r="C62" i="72"/>
  <c r="D62" i="72"/>
  <c r="D65" i="72" s="1"/>
  <c r="B61" i="72"/>
  <c r="B62" i="72"/>
  <c r="D45" i="72"/>
  <c r="D46" i="72"/>
  <c r="D47" i="72" s="1"/>
  <c r="C45" i="72"/>
  <c r="C46" i="72"/>
  <c r="C47" i="72"/>
  <c r="B44" i="72"/>
  <c r="B45" i="72" s="1"/>
  <c r="B48" i="72" s="1"/>
  <c r="B46" i="72"/>
  <c r="B47" i="72" s="1"/>
  <c r="B51" i="72" s="1"/>
  <c r="D51" i="72"/>
  <c r="C30" i="72"/>
  <c r="C31" i="72" s="1"/>
  <c r="D30" i="72"/>
  <c r="B30" i="72"/>
  <c r="C29" i="72"/>
  <c r="D31" i="72"/>
  <c r="D29" i="72"/>
  <c r="B31" i="72"/>
  <c r="B35" i="72" s="1"/>
  <c r="B28" i="72"/>
  <c r="B29" i="72" s="1"/>
  <c r="D19" i="72"/>
  <c r="C19" i="72"/>
  <c r="B10" i="72"/>
  <c r="B19" i="72"/>
  <c r="D13" i="72"/>
  <c r="B13" i="72"/>
  <c r="B17" i="72" s="1"/>
  <c r="C11" i="72"/>
  <c r="C14" i="72" s="1"/>
  <c r="D11" i="72"/>
  <c r="B11" i="72"/>
  <c r="B14" i="72" s="1"/>
  <c r="AO116" i="64"/>
  <c r="AO117" i="64"/>
  <c r="AO118" i="64"/>
  <c r="AO119" i="64"/>
  <c r="AO120" i="64"/>
  <c r="AO121" i="64"/>
  <c r="AO122" i="64"/>
  <c r="AP116" i="64"/>
  <c r="AP124" i="64" s="1"/>
  <c r="AP117" i="64"/>
  <c r="AP118" i="64"/>
  <c r="AP119" i="64"/>
  <c r="AP120" i="64"/>
  <c r="AP121" i="64"/>
  <c r="AP122" i="64"/>
  <c r="AQ116" i="64"/>
  <c r="AQ117" i="64"/>
  <c r="AQ118" i="64"/>
  <c r="AQ119" i="64"/>
  <c r="AQ120" i="64"/>
  <c r="AQ121" i="64"/>
  <c r="AQ122" i="64"/>
  <c r="AR116" i="64"/>
  <c r="AR117" i="64"/>
  <c r="AR118" i="64"/>
  <c r="AR119" i="64"/>
  <c r="AR120" i="64"/>
  <c r="AR121" i="64"/>
  <c r="AR122" i="64"/>
  <c r="AS116" i="64"/>
  <c r="AS117" i="64"/>
  <c r="AS118" i="64"/>
  <c r="AS119" i="64"/>
  <c r="AS120" i="64"/>
  <c r="AS121" i="64"/>
  <c r="AS122" i="64"/>
  <c r="AT116" i="64"/>
  <c r="AT124" i="64" s="1"/>
  <c r="AT117" i="64"/>
  <c r="AT118" i="64"/>
  <c r="AT119" i="64"/>
  <c r="AT120" i="64"/>
  <c r="AT121" i="64"/>
  <c r="AT122" i="64"/>
  <c r="AU117" i="64"/>
  <c r="AU118" i="64"/>
  <c r="AU120" i="64"/>
  <c r="AU121" i="64"/>
  <c r="AU122" i="64"/>
  <c r="AN116" i="64"/>
  <c r="AN117" i="64"/>
  <c r="AN118" i="64"/>
  <c r="AN119" i="64"/>
  <c r="AN120" i="64"/>
  <c r="AN121" i="64"/>
  <c r="AN122" i="64"/>
  <c r="AO95" i="64"/>
  <c r="AO96" i="64"/>
  <c r="AO97" i="64"/>
  <c r="AO98" i="64"/>
  <c r="AO99" i="64"/>
  <c r="AO100" i="64"/>
  <c r="AO101" i="64"/>
  <c r="AP95" i="64"/>
  <c r="AP103" i="64" s="1"/>
  <c r="AP96" i="64"/>
  <c r="AP97" i="64"/>
  <c r="AP98" i="64"/>
  <c r="AP99" i="64"/>
  <c r="AP100" i="64"/>
  <c r="AP101" i="64"/>
  <c r="AQ95" i="64"/>
  <c r="AQ96" i="64"/>
  <c r="AQ97" i="64"/>
  <c r="AQ98" i="64"/>
  <c r="AQ99" i="64"/>
  <c r="AQ100" i="64"/>
  <c r="AQ101" i="64"/>
  <c r="AR95" i="64"/>
  <c r="AR96" i="64"/>
  <c r="AR97" i="64"/>
  <c r="AR98" i="64"/>
  <c r="AR99" i="64"/>
  <c r="AR100" i="64"/>
  <c r="AR101" i="64"/>
  <c r="AS95" i="64"/>
  <c r="AS103" i="64" s="1"/>
  <c r="AS96" i="64"/>
  <c r="AS97" i="64"/>
  <c r="AS98" i="64"/>
  <c r="AS99" i="64"/>
  <c r="AS100" i="64"/>
  <c r="AS101" i="64"/>
  <c r="AT95" i="64"/>
  <c r="AT96" i="64"/>
  <c r="AT97" i="64"/>
  <c r="AT98" i="64"/>
  <c r="AT99" i="64"/>
  <c r="AT100" i="64"/>
  <c r="AT101" i="64"/>
  <c r="AU95" i="64"/>
  <c r="AU96" i="64"/>
  <c r="AU97" i="64"/>
  <c r="AU98" i="64"/>
  <c r="AU99" i="64"/>
  <c r="AU100" i="64"/>
  <c r="AU101" i="64"/>
  <c r="AN95" i="64"/>
  <c r="AN96" i="64"/>
  <c r="AN97" i="64"/>
  <c r="AN98" i="64"/>
  <c r="AN99" i="64"/>
  <c r="AN100" i="64"/>
  <c r="AN101" i="64"/>
  <c r="R61" i="64"/>
  <c r="R127" i="64"/>
  <c r="R62" i="64"/>
  <c r="R128" i="64" s="1"/>
  <c r="R63" i="64"/>
  <c r="R129" i="64"/>
  <c r="R64" i="64"/>
  <c r="R130" i="64" s="1"/>
  <c r="R65" i="64"/>
  <c r="R131" i="64"/>
  <c r="AJ131" i="64" s="1"/>
  <c r="R66" i="64"/>
  <c r="R132" i="64" s="1"/>
  <c r="R67" i="64"/>
  <c r="R133" i="64"/>
  <c r="Z61" i="64"/>
  <c r="S127" i="64"/>
  <c r="Z62" i="64"/>
  <c r="S128" i="64"/>
  <c r="Z63" i="64"/>
  <c r="S129" i="64" s="1"/>
  <c r="Z64" i="64"/>
  <c r="S130" i="64"/>
  <c r="Z65" i="64"/>
  <c r="S131" i="64"/>
  <c r="Z66" i="64"/>
  <c r="S132" i="64"/>
  <c r="Z67" i="64"/>
  <c r="S133" i="64"/>
  <c r="T61" i="64"/>
  <c r="V127" i="64" s="1"/>
  <c r="T62" i="64"/>
  <c r="V128" i="64" s="1"/>
  <c r="T63" i="64"/>
  <c r="V129" i="64" s="1"/>
  <c r="T64" i="64"/>
  <c r="V130" i="64"/>
  <c r="T65" i="64"/>
  <c r="V131" i="64" s="1"/>
  <c r="T66" i="64"/>
  <c r="V132" i="64"/>
  <c r="T67" i="64"/>
  <c r="V133" i="64" s="1"/>
  <c r="AB61" i="64"/>
  <c r="W127" i="64"/>
  <c r="AB62" i="64"/>
  <c r="W128" i="64"/>
  <c r="AB63" i="64"/>
  <c r="W129" i="64"/>
  <c r="AB64" i="64"/>
  <c r="W130" i="64"/>
  <c r="AB65" i="64"/>
  <c r="W131" i="64"/>
  <c r="AB66" i="64"/>
  <c r="W132" i="64"/>
  <c r="AB67" i="64"/>
  <c r="W133" i="64"/>
  <c r="X61" i="64"/>
  <c r="AD127" i="64"/>
  <c r="X62" i="64"/>
  <c r="AD128" i="64" s="1"/>
  <c r="X63" i="64"/>
  <c r="AD129" i="64" s="1"/>
  <c r="X64" i="64"/>
  <c r="AD130" i="64" s="1"/>
  <c r="X65" i="64"/>
  <c r="AD131" i="64"/>
  <c r="X66" i="64"/>
  <c r="AD132" i="64" s="1"/>
  <c r="X67" i="64"/>
  <c r="AD133" i="64" s="1"/>
  <c r="AD134" i="64" s="1"/>
  <c r="Y61" i="64"/>
  <c r="AF127" i="64"/>
  <c r="Y62" i="64"/>
  <c r="AF128" i="64"/>
  <c r="Y63" i="64"/>
  <c r="AF129" i="64"/>
  <c r="Y64" i="64"/>
  <c r="AF130" i="64"/>
  <c r="Y65" i="64"/>
  <c r="AF131" i="64"/>
  <c r="Y66" i="64"/>
  <c r="AF132" i="64"/>
  <c r="Y67" i="64"/>
  <c r="AF133" i="64"/>
  <c r="S61" i="64"/>
  <c r="T127" i="64"/>
  <c r="S62" i="64"/>
  <c r="T128" i="64"/>
  <c r="S63" i="64"/>
  <c r="T129" i="64"/>
  <c r="S64" i="64"/>
  <c r="T130" i="64"/>
  <c r="S65" i="64"/>
  <c r="T131" i="64"/>
  <c r="S66" i="64"/>
  <c r="T132" i="64"/>
  <c r="S67" i="64"/>
  <c r="T133" i="64"/>
  <c r="AA61" i="64"/>
  <c r="U127" i="64" s="1"/>
  <c r="AA62" i="64"/>
  <c r="U128" i="64"/>
  <c r="AA63" i="64"/>
  <c r="U129" i="64" s="1"/>
  <c r="AA64" i="64"/>
  <c r="U130" i="64" s="1"/>
  <c r="AA65" i="64"/>
  <c r="U131" i="64" s="1"/>
  <c r="AA66" i="64"/>
  <c r="U132" i="64"/>
  <c r="AA67" i="64"/>
  <c r="U133" i="64" s="1"/>
  <c r="U61" i="64"/>
  <c r="X127" i="64" s="1"/>
  <c r="X134" i="64" s="1"/>
  <c r="U62" i="64"/>
  <c r="X128" i="64"/>
  <c r="U63" i="64"/>
  <c r="X129" i="64"/>
  <c r="U64" i="64"/>
  <c r="X130" i="64"/>
  <c r="U65" i="64"/>
  <c r="X131" i="64" s="1"/>
  <c r="U66" i="64"/>
  <c r="X132" i="64"/>
  <c r="U67" i="64"/>
  <c r="X133" i="64"/>
  <c r="AC61" i="64"/>
  <c r="Y127" i="64"/>
  <c r="AC62" i="64"/>
  <c r="Y128" i="64" s="1"/>
  <c r="Y134" i="64" s="1"/>
  <c r="AC63" i="64"/>
  <c r="Y129" i="64"/>
  <c r="AC64" i="64"/>
  <c r="Y130" i="64" s="1"/>
  <c r="AC65" i="64"/>
  <c r="Y131" i="64"/>
  <c r="AC66" i="64"/>
  <c r="Y132" i="64" s="1"/>
  <c r="AC67" i="64"/>
  <c r="Y133" i="64"/>
  <c r="V61" i="64"/>
  <c r="Z127" i="64"/>
  <c r="V62" i="64"/>
  <c r="Z128" i="64"/>
  <c r="V63" i="64"/>
  <c r="Z129" i="64"/>
  <c r="V64" i="64"/>
  <c r="Z130" i="64"/>
  <c r="V65" i="64"/>
  <c r="Z131" i="64"/>
  <c r="V66" i="64"/>
  <c r="Z132" i="64"/>
  <c r="V67" i="64"/>
  <c r="Z133" i="64" s="1"/>
  <c r="AD61" i="64"/>
  <c r="AA127" i="64" s="1"/>
  <c r="AD62" i="64"/>
  <c r="AA128" i="64" s="1"/>
  <c r="AD63" i="64"/>
  <c r="AA129" i="64" s="1"/>
  <c r="AD64" i="64"/>
  <c r="AA130" i="64"/>
  <c r="AD65" i="64"/>
  <c r="AA131" i="64" s="1"/>
  <c r="AD66" i="64"/>
  <c r="AA132" i="64"/>
  <c r="AD67" i="64"/>
  <c r="AA133" i="64" s="1"/>
  <c r="W61" i="64"/>
  <c r="AB127" i="64"/>
  <c r="W62" i="64"/>
  <c r="AB128" i="64"/>
  <c r="W63" i="64"/>
  <c r="AB129" i="64" s="1"/>
  <c r="W64" i="64"/>
  <c r="AB130" i="64"/>
  <c r="W65" i="64"/>
  <c r="AB131" i="64"/>
  <c r="W66" i="64"/>
  <c r="AB132" i="64"/>
  <c r="W67" i="64"/>
  <c r="AB133" i="64" s="1"/>
  <c r="AE61" i="64"/>
  <c r="AC127" i="64"/>
  <c r="AE62" i="64"/>
  <c r="AC128" i="64" s="1"/>
  <c r="AE63" i="64"/>
  <c r="AC129" i="64" s="1"/>
  <c r="AC134" i="64" s="1"/>
  <c r="AE64" i="64"/>
  <c r="AC130" i="64" s="1"/>
  <c r="AE65" i="64"/>
  <c r="AC131" i="64"/>
  <c r="AE66" i="64"/>
  <c r="AC132" i="64" s="1"/>
  <c r="AE67" i="64"/>
  <c r="AC133" i="64"/>
  <c r="AF61" i="64"/>
  <c r="AE127" i="64"/>
  <c r="AF62" i="64"/>
  <c r="AE128" i="64"/>
  <c r="AF63" i="64"/>
  <c r="AE129" i="64"/>
  <c r="AF64" i="64"/>
  <c r="AE130" i="64"/>
  <c r="AE134" i="64" s="1"/>
  <c r="AF65" i="64"/>
  <c r="AE131" i="64"/>
  <c r="AF66" i="64"/>
  <c r="AE132" i="64"/>
  <c r="AF67" i="64"/>
  <c r="AE133" i="64"/>
  <c r="AG61" i="64"/>
  <c r="AG127" i="64" s="1"/>
  <c r="AG134" i="64" s="1"/>
  <c r="AG62" i="64"/>
  <c r="AG128" i="64"/>
  <c r="AG63" i="64"/>
  <c r="AG129" i="64" s="1"/>
  <c r="AG64" i="64"/>
  <c r="AG130" i="64" s="1"/>
  <c r="AG65" i="64"/>
  <c r="AG131" i="64" s="1"/>
  <c r="AG66" i="64"/>
  <c r="AG132" i="64"/>
  <c r="AG67" i="64"/>
  <c r="AG133" i="64" s="1"/>
  <c r="AJ133" i="64"/>
  <c r="R27" i="64"/>
  <c r="R75" i="64" s="1"/>
  <c r="R28" i="64"/>
  <c r="R76" i="64"/>
  <c r="R29" i="64"/>
  <c r="R77" i="64" s="1"/>
  <c r="R30" i="64"/>
  <c r="R78" i="64" s="1"/>
  <c r="AJ78" i="64" s="1"/>
  <c r="R31" i="64"/>
  <c r="R79" i="64" s="1"/>
  <c r="AJ79" i="64" s="1"/>
  <c r="R32" i="64"/>
  <c r="R80" i="64"/>
  <c r="R33" i="64"/>
  <c r="R81" i="64" s="1"/>
  <c r="Z27" i="64"/>
  <c r="S75" i="64" s="1"/>
  <c r="Z28" i="64"/>
  <c r="S76" i="64"/>
  <c r="Z29" i="64"/>
  <c r="S77" i="64"/>
  <c r="Z30" i="64"/>
  <c r="S78" i="64"/>
  <c r="Z31" i="64"/>
  <c r="S79" i="64" s="1"/>
  <c r="Z32" i="64"/>
  <c r="S80" i="64"/>
  <c r="Z33" i="64"/>
  <c r="S81" i="64"/>
  <c r="AJ81" i="64" s="1"/>
  <c r="AA27" i="64"/>
  <c r="U75" i="64" s="1"/>
  <c r="U82" i="64" s="1"/>
  <c r="AA28" i="64"/>
  <c r="U76" i="64" s="1"/>
  <c r="AA29" i="64"/>
  <c r="U77" i="64"/>
  <c r="AA30" i="64"/>
  <c r="U78" i="64" s="1"/>
  <c r="AA31" i="64"/>
  <c r="U79" i="64"/>
  <c r="AA32" i="64"/>
  <c r="U80" i="64" s="1"/>
  <c r="AA33" i="64"/>
  <c r="U81" i="64"/>
  <c r="T27" i="64"/>
  <c r="V75" i="64"/>
  <c r="T28" i="64"/>
  <c r="V76" i="64" s="1"/>
  <c r="T29" i="64"/>
  <c r="V77" i="64"/>
  <c r="T30" i="64"/>
  <c r="V78" i="64"/>
  <c r="T31" i="64"/>
  <c r="V79" i="64"/>
  <c r="T32" i="64"/>
  <c r="V80" i="64" s="1"/>
  <c r="AJ80" i="64" s="1"/>
  <c r="T33" i="64"/>
  <c r="V81" i="64"/>
  <c r="AB27" i="64"/>
  <c r="W75" i="64" s="1"/>
  <c r="AB28" i="64"/>
  <c r="W76" i="64" s="1"/>
  <c r="AB29" i="64"/>
  <c r="W77" i="64" s="1"/>
  <c r="AB30" i="64"/>
  <c r="W78" i="64"/>
  <c r="AB31" i="64"/>
  <c r="W79" i="64" s="1"/>
  <c r="AB32" i="64"/>
  <c r="W80" i="64"/>
  <c r="AB33" i="64"/>
  <c r="W81" i="64" s="1"/>
  <c r="Y27" i="64"/>
  <c r="AF75" i="64"/>
  <c r="Y28" i="64"/>
  <c r="AF76" i="64"/>
  <c r="Y29" i="64"/>
  <c r="AF77" i="64" s="1"/>
  <c r="Y30" i="64"/>
  <c r="AF78" i="64"/>
  <c r="Y31" i="64"/>
  <c r="AF79" i="64"/>
  <c r="Y32" i="64"/>
  <c r="AF80" i="64"/>
  <c r="Y33" i="64"/>
  <c r="AF81" i="64" s="1"/>
  <c r="S27" i="64"/>
  <c r="T75" i="64"/>
  <c r="S28" i="64"/>
  <c r="T76" i="64"/>
  <c r="S29" i="64"/>
  <c r="T77" i="64" s="1"/>
  <c r="S30" i="64"/>
  <c r="T78" i="64"/>
  <c r="S31" i="64"/>
  <c r="T79" i="64"/>
  <c r="S32" i="64"/>
  <c r="T80" i="64"/>
  <c r="S33" i="64"/>
  <c r="T81" i="64" s="1"/>
  <c r="U27" i="64"/>
  <c r="X75" i="64"/>
  <c r="U28" i="64"/>
  <c r="X76" i="64" s="1"/>
  <c r="U29" i="64"/>
  <c r="X77" i="64" s="1"/>
  <c r="U30" i="64"/>
  <c r="X78" i="64" s="1"/>
  <c r="U31" i="64"/>
  <c r="X79" i="64"/>
  <c r="U32" i="64"/>
  <c r="X80" i="64" s="1"/>
  <c r="U33" i="64"/>
  <c r="X81" i="64"/>
  <c r="AC27" i="64"/>
  <c r="Y75" i="64"/>
  <c r="AC28" i="64"/>
  <c r="Y76" i="64"/>
  <c r="AC29" i="64"/>
  <c r="Y77" i="64"/>
  <c r="AC30" i="64"/>
  <c r="Y78" i="64" s="1"/>
  <c r="AC31" i="64"/>
  <c r="Y79" i="64"/>
  <c r="AC32" i="64"/>
  <c r="Y80" i="64"/>
  <c r="AC33" i="64"/>
  <c r="Y81" i="64"/>
  <c r="V27" i="64"/>
  <c r="Z75" i="64" s="1"/>
  <c r="V28" i="64"/>
  <c r="Z76" i="64"/>
  <c r="V29" i="64"/>
  <c r="Z77" i="64" s="1"/>
  <c r="V30" i="64"/>
  <c r="Z78" i="64" s="1"/>
  <c r="V31" i="64"/>
  <c r="Z79" i="64" s="1"/>
  <c r="V32" i="64"/>
  <c r="Z80" i="64"/>
  <c r="V33" i="64"/>
  <c r="Z81" i="64" s="1"/>
  <c r="AD27" i="64"/>
  <c r="AA75" i="64"/>
  <c r="AD28" i="64"/>
  <c r="AA76" i="64"/>
  <c r="AD29" i="64"/>
  <c r="AA77" i="64"/>
  <c r="AD30" i="64"/>
  <c r="AA78" i="64"/>
  <c r="AD31" i="64"/>
  <c r="AA79" i="64"/>
  <c r="AD32" i="64"/>
  <c r="AA80" i="64"/>
  <c r="AD33" i="64"/>
  <c r="AA81" i="64"/>
  <c r="W27" i="64"/>
  <c r="AB75" i="64"/>
  <c r="W28" i="64"/>
  <c r="AB76" i="64" s="1"/>
  <c r="W29" i="64"/>
  <c r="AB77" i="64"/>
  <c r="W30" i="64"/>
  <c r="AB78" i="64" s="1"/>
  <c r="W31" i="64"/>
  <c r="AB79" i="64" s="1"/>
  <c r="AB82" i="64" s="1"/>
  <c r="W32" i="64"/>
  <c r="AB80" i="64" s="1"/>
  <c r="W33" i="64"/>
  <c r="AB81" i="64"/>
  <c r="AE27" i="64"/>
  <c r="AC75" i="64"/>
  <c r="AE28" i="64"/>
  <c r="AC76" i="64" s="1"/>
  <c r="AE29" i="64"/>
  <c r="AC77" i="64"/>
  <c r="AE30" i="64"/>
  <c r="AC78" i="64"/>
  <c r="AE31" i="64"/>
  <c r="AC79" i="64"/>
  <c r="AE32" i="64"/>
  <c r="AC80" i="64" s="1"/>
  <c r="AE33" i="64"/>
  <c r="AC81" i="64" s="1"/>
  <c r="X27" i="64"/>
  <c r="AD75" i="64" s="1"/>
  <c r="AD82" i="64" s="1"/>
  <c r="X28" i="64"/>
  <c r="AD76" i="64" s="1"/>
  <c r="X29" i="64"/>
  <c r="AD77" i="64" s="1"/>
  <c r="X30" i="64"/>
  <c r="AD78" i="64"/>
  <c r="X31" i="64"/>
  <c r="AD79" i="64" s="1"/>
  <c r="X32" i="64"/>
  <c r="AD80" i="64"/>
  <c r="X33" i="64"/>
  <c r="AD81" i="64" s="1"/>
  <c r="AF27" i="64"/>
  <c r="AE75" i="64"/>
  <c r="AF28" i="64"/>
  <c r="AE76" i="64"/>
  <c r="AF29" i="64"/>
  <c r="AE77" i="64" s="1"/>
  <c r="AF30" i="64"/>
  <c r="AE78" i="64"/>
  <c r="AF31" i="64"/>
  <c r="AE79" i="64"/>
  <c r="AF32" i="64"/>
  <c r="AE80" i="64"/>
  <c r="AF33" i="64"/>
  <c r="AE81" i="64" s="1"/>
  <c r="AG27" i="64"/>
  <c r="AG75" i="64"/>
  <c r="AG28" i="64"/>
  <c r="AG76" i="64" s="1"/>
  <c r="AG29" i="64"/>
  <c r="AG77" i="64" s="1"/>
  <c r="AG30" i="64"/>
  <c r="AG78" i="64" s="1"/>
  <c r="AG31" i="64"/>
  <c r="AG79" i="64"/>
  <c r="AG32" i="64"/>
  <c r="AG80" i="64" s="1"/>
  <c r="AG33" i="64"/>
  <c r="AG81" i="64"/>
  <c r="B61" i="64"/>
  <c r="B127" i="64"/>
  <c r="B62" i="64"/>
  <c r="B128" i="64" s="1"/>
  <c r="B63" i="64"/>
  <c r="B129" i="64" s="1"/>
  <c r="B64" i="64"/>
  <c r="B130" i="64" s="1"/>
  <c r="B65" i="64"/>
  <c r="B131" i="64"/>
  <c r="B66" i="64"/>
  <c r="B132" i="64" s="1"/>
  <c r="B67" i="64"/>
  <c r="B133" i="64" s="1"/>
  <c r="AI133" i="64" s="1"/>
  <c r="J61" i="64"/>
  <c r="C127" i="64" s="1"/>
  <c r="J62" i="64"/>
  <c r="C128" i="64"/>
  <c r="J63" i="64"/>
  <c r="C129" i="64"/>
  <c r="C134" i="64" s="1"/>
  <c r="J64" i="64"/>
  <c r="C130" i="64" s="1"/>
  <c r="AH130" i="64" s="1"/>
  <c r="J65" i="64"/>
  <c r="C131" i="64" s="1"/>
  <c r="J66" i="64"/>
  <c r="C132" i="64"/>
  <c r="J67" i="64"/>
  <c r="C133" i="64"/>
  <c r="D61" i="64"/>
  <c r="F127" i="64" s="1"/>
  <c r="D62" i="64"/>
  <c r="F128" i="64"/>
  <c r="D63" i="64"/>
  <c r="F129" i="64" s="1"/>
  <c r="D64" i="64"/>
  <c r="F130" i="64" s="1"/>
  <c r="D65" i="64"/>
  <c r="F131" i="64" s="1"/>
  <c r="D66" i="64"/>
  <c r="F132" i="64"/>
  <c r="D67" i="64"/>
  <c r="F133" i="64" s="1"/>
  <c r="E61" i="64"/>
  <c r="H127" i="64"/>
  <c r="E62" i="64"/>
  <c r="H128" i="64"/>
  <c r="E63" i="64"/>
  <c r="H129" i="64"/>
  <c r="E64" i="64"/>
  <c r="H130" i="64"/>
  <c r="E65" i="64"/>
  <c r="H131" i="64"/>
  <c r="E66" i="64"/>
  <c r="H132" i="64"/>
  <c r="E67" i="64"/>
  <c r="H133" i="64"/>
  <c r="I61" i="64"/>
  <c r="P127" i="64"/>
  <c r="P134" i="64" s="1"/>
  <c r="I62" i="64"/>
  <c r="P128" i="64" s="1"/>
  <c r="I63" i="64"/>
  <c r="P129" i="64"/>
  <c r="I64" i="64"/>
  <c r="P130" i="64" s="1"/>
  <c r="I65" i="64"/>
  <c r="P131" i="64"/>
  <c r="I66" i="64"/>
  <c r="P132" i="64" s="1"/>
  <c r="I67" i="64"/>
  <c r="P133" i="64"/>
  <c r="Q61" i="64"/>
  <c r="Q127" i="64"/>
  <c r="Q62" i="64"/>
  <c r="Q128" i="64"/>
  <c r="Q63" i="64"/>
  <c r="Q129" i="64"/>
  <c r="Q64" i="64"/>
  <c r="Q130" i="64"/>
  <c r="Q65" i="64"/>
  <c r="Q131" i="64"/>
  <c r="Q66" i="64"/>
  <c r="Q132" i="64"/>
  <c r="Q67" i="64"/>
  <c r="Q133" i="64"/>
  <c r="C61" i="64"/>
  <c r="D127" i="64"/>
  <c r="K61" i="64"/>
  <c r="E127" i="64"/>
  <c r="L61" i="64"/>
  <c r="G127" i="64"/>
  <c r="M61" i="64"/>
  <c r="I127" i="64"/>
  <c r="F61" i="64"/>
  <c r="J127" i="64"/>
  <c r="N61" i="64"/>
  <c r="K127" i="64"/>
  <c r="G61" i="64"/>
  <c r="L127" i="64"/>
  <c r="O61" i="64"/>
  <c r="M127" i="64"/>
  <c r="H61" i="64"/>
  <c r="N127" i="64"/>
  <c r="P61" i="64"/>
  <c r="O127" i="64"/>
  <c r="C62" i="64"/>
  <c r="D128" i="64"/>
  <c r="K62" i="64"/>
  <c r="E128" i="64" s="1"/>
  <c r="L62" i="64"/>
  <c r="G128" i="64" s="1"/>
  <c r="M62" i="64"/>
  <c r="I128" i="64" s="1"/>
  <c r="F62" i="64"/>
  <c r="J128" i="64"/>
  <c r="N62" i="64"/>
  <c r="K128" i="64" s="1"/>
  <c r="G62" i="64"/>
  <c r="L128" i="64" s="1"/>
  <c r="O62" i="64"/>
  <c r="M128" i="64" s="1"/>
  <c r="H62" i="64"/>
  <c r="N128" i="64"/>
  <c r="P62" i="64"/>
  <c r="O128" i="64" s="1"/>
  <c r="C63" i="64"/>
  <c r="D129" i="64"/>
  <c r="K63" i="64"/>
  <c r="E129" i="64"/>
  <c r="L63" i="64"/>
  <c r="G129" i="64"/>
  <c r="M63" i="64"/>
  <c r="I129" i="64"/>
  <c r="F63" i="64"/>
  <c r="J129" i="64"/>
  <c r="N63" i="64"/>
  <c r="K129" i="64"/>
  <c r="G63" i="64"/>
  <c r="L129" i="64"/>
  <c r="O63" i="64"/>
  <c r="M129" i="64"/>
  <c r="H63" i="64"/>
  <c r="N129" i="64"/>
  <c r="P63" i="64"/>
  <c r="O129" i="64"/>
  <c r="C64" i="64"/>
  <c r="D130" i="64" s="1"/>
  <c r="K64" i="64"/>
  <c r="E130" i="64" s="1"/>
  <c r="L64" i="64"/>
  <c r="G130" i="64" s="1"/>
  <c r="M64" i="64"/>
  <c r="I130" i="64"/>
  <c r="F64" i="64"/>
  <c r="J130" i="64" s="1"/>
  <c r="N64" i="64"/>
  <c r="K130" i="64" s="1"/>
  <c r="G64" i="64"/>
  <c r="L130" i="64" s="1"/>
  <c r="O64" i="64"/>
  <c r="M130" i="64"/>
  <c r="H64" i="64"/>
  <c r="N130" i="64" s="1"/>
  <c r="P64" i="64"/>
  <c r="O130" i="64" s="1"/>
  <c r="AI130" i="64"/>
  <c r="C65" i="64"/>
  <c r="D131" i="64" s="1"/>
  <c r="K65" i="64"/>
  <c r="E131" i="64"/>
  <c r="L65" i="64"/>
  <c r="G131" i="64"/>
  <c r="M65" i="64"/>
  <c r="I131" i="64" s="1"/>
  <c r="F65" i="64"/>
  <c r="J131" i="64" s="1"/>
  <c r="N65" i="64"/>
  <c r="K131" i="64"/>
  <c r="G65" i="64"/>
  <c r="L131" i="64"/>
  <c r="O65" i="64"/>
  <c r="M131" i="64"/>
  <c r="H65" i="64"/>
  <c r="N131" i="64" s="1"/>
  <c r="P65" i="64"/>
  <c r="O131" i="64"/>
  <c r="C66" i="64"/>
  <c r="D132" i="64" s="1"/>
  <c r="K66" i="64"/>
  <c r="E132" i="64" s="1"/>
  <c r="L66" i="64"/>
  <c r="G132" i="64"/>
  <c r="M66" i="64"/>
  <c r="I132" i="64" s="1"/>
  <c r="F66" i="64"/>
  <c r="J132" i="64"/>
  <c r="N66" i="64"/>
  <c r="K132" i="64" s="1"/>
  <c r="G66" i="64"/>
  <c r="L132" i="64"/>
  <c r="O66" i="64"/>
  <c r="M132" i="64" s="1"/>
  <c r="H66" i="64"/>
  <c r="N132" i="64"/>
  <c r="P66" i="64"/>
  <c r="O132" i="64" s="1"/>
  <c r="C67" i="64"/>
  <c r="D133" i="64"/>
  <c r="K67" i="64"/>
  <c r="E133" i="64"/>
  <c r="L67" i="64"/>
  <c r="G133" i="64"/>
  <c r="M67" i="64"/>
  <c r="I133" i="64"/>
  <c r="F67" i="64"/>
  <c r="J133" i="64"/>
  <c r="N67" i="64"/>
  <c r="K133" i="64"/>
  <c r="G67" i="64"/>
  <c r="L133" i="64"/>
  <c r="O67" i="64"/>
  <c r="M133" i="64"/>
  <c r="H67" i="64"/>
  <c r="N133" i="64"/>
  <c r="P67" i="64"/>
  <c r="O133" i="64"/>
  <c r="AH132" i="64"/>
  <c r="AH133" i="64"/>
  <c r="B27" i="64"/>
  <c r="B75" i="64"/>
  <c r="B28" i="64"/>
  <c r="B76" i="64"/>
  <c r="B29" i="64"/>
  <c r="B77" i="64"/>
  <c r="B30" i="64"/>
  <c r="B78" i="64" s="1"/>
  <c r="B31" i="64"/>
  <c r="B79" i="64" s="1"/>
  <c r="B32" i="64"/>
  <c r="B80" i="64"/>
  <c r="B33" i="64"/>
  <c r="B81" i="64"/>
  <c r="B82" i="64"/>
  <c r="J27" i="64"/>
  <c r="C75" i="64" s="1"/>
  <c r="J28" i="64"/>
  <c r="C76" i="64"/>
  <c r="J29" i="64"/>
  <c r="C77" i="64" s="1"/>
  <c r="J30" i="64"/>
  <c r="C78" i="64"/>
  <c r="J31" i="64"/>
  <c r="C79" i="64" s="1"/>
  <c r="AH79" i="64" s="1"/>
  <c r="J32" i="64"/>
  <c r="C80" i="64"/>
  <c r="J33" i="64"/>
  <c r="C81" i="64" s="1"/>
  <c r="C27" i="64"/>
  <c r="D75" i="64" s="1"/>
  <c r="D82" i="64" s="1"/>
  <c r="C28" i="64"/>
  <c r="D76" i="64" s="1"/>
  <c r="C29" i="64"/>
  <c r="D77" i="64"/>
  <c r="C30" i="64"/>
  <c r="D78" i="64"/>
  <c r="C31" i="64"/>
  <c r="D79" i="64" s="1"/>
  <c r="C32" i="64"/>
  <c r="D80" i="64" s="1"/>
  <c r="C33" i="64"/>
  <c r="D81" i="64"/>
  <c r="K27" i="64"/>
  <c r="E75" i="64" s="1"/>
  <c r="E82" i="64" s="1"/>
  <c r="K28" i="64"/>
  <c r="E76" i="64" s="1"/>
  <c r="K29" i="64"/>
  <c r="E77" i="64"/>
  <c r="K30" i="64"/>
  <c r="E78" i="64" s="1"/>
  <c r="K31" i="64"/>
  <c r="E79" i="64"/>
  <c r="K32" i="64"/>
  <c r="E80" i="64" s="1"/>
  <c r="K33" i="64"/>
  <c r="E81" i="64"/>
  <c r="D27" i="64"/>
  <c r="F75" i="64"/>
  <c r="D28" i="64"/>
  <c r="F76" i="64"/>
  <c r="D29" i="64"/>
  <c r="F77" i="64"/>
  <c r="D30" i="64"/>
  <c r="F78" i="64"/>
  <c r="D31" i="64"/>
  <c r="F79" i="64"/>
  <c r="D32" i="64"/>
  <c r="F80" i="64"/>
  <c r="D33" i="64"/>
  <c r="F81" i="64" s="1"/>
  <c r="E27" i="64"/>
  <c r="H75" i="64" s="1"/>
  <c r="E28" i="64"/>
  <c r="H76" i="64" s="1"/>
  <c r="E29" i="64"/>
  <c r="H77" i="64" s="1"/>
  <c r="E30" i="64"/>
  <c r="H78" i="64"/>
  <c r="E31" i="64"/>
  <c r="H79" i="64" s="1"/>
  <c r="E32" i="64"/>
  <c r="H80" i="64" s="1"/>
  <c r="E33" i="64"/>
  <c r="H81" i="64" s="1"/>
  <c r="L27" i="64"/>
  <c r="G75" i="64" s="1"/>
  <c r="M27" i="64"/>
  <c r="I75" i="64"/>
  <c r="F27" i="64"/>
  <c r="J75" i="64" s="1"/>
  <c r="N27" i="64"/>
  <c r="K75" i="64"/>
  <c r="G27" i="64"/>
  <c r="L75" i="64" s="1"/>
  <c r="O27" i="64"/>
  <c r="M75" i="64" s="1"/>
  <c r="H27" i="64"/>
  <c r="N75" i="64" s="1"/>
  <c r="P27" i="64"/>
  <c r="O75" i="64"/>
  <c r="I27" i="64"/>
  <c r="P75" i="64" s="1"/>
  <c r="Q27" i="64"/>
  <c r="Q75" i="64"/>
  <c r="L28" i="64"/>
  <c r="G76" i="64"/>
  <c r="M28" i="64"/>
  <c r="I76" i="64"/>
  <c r="F28" i="64"/>
  <c r="J76" i="64"/>
  <c r="N28" i="64"/>
  <c r="K76" i="64" s="1"/>
  <c r="G28" i="64"/>
  <c r="L76" i="64"/>
  <c r="O28" i="64"/>
  <c r="M76" i="64"/>
  <c r="H28" i="64"/>
  <c r="N76" i="64"/>
  <c r="P28" i="64"/>
  <c r="O76" i="64" s="1"/>
  <c r="I28" i="64"/>
  <c r="P76" i="64"/>
  <c r="Q28" i="64"/>
  <c r="Q76" i="64"/>
  <c r="L29" i="64"/>
  <c r="G77" i="64" s="1"/>
  <c r="M29" i="64"/>
  <c r="I77" i="64" s="1"/>
  <c r="F29" i="64"/>
  <c r="J77" i="64"/>
  <c r="N29" i="64"/>
  <c r="K77" i="64" s="1"/>
  <c r="G29" i="64"/>
  <c r="L77" i="64"/>
  <c r="O29" i="64"/>
  <c r="M77" i="64" s="1"/>
  <c r="H29" i="64"/>
  <c r="N77" i="64"/>
  <c r="P29" i="64"/>
  <c r="O77" i="64" s="1"/>
  <c r="I29" i="64"/>
  <c r="P77" i="64" s="1"/>
  <c r="Q29" i="64"/>
  <c r="Q77" i="64" s="1"/>
  <c r="L30" i="64"/>
  <c r="G78" i="64"/>
  <c r="M30" i="64"/>
  <c r="I78" i="64"/>
  <c r="F30" i="64"/>
  <c r="J78" i="64" s="1"/>
  <c r="N30" i="64"/>
  <c r="K78" i="64"/>
  <c r="G30" i="64"/>
  <c r="L78" i="64"/>
  <c r="O30" i="64"/>
  <c r="M78" i="64"/>
  <c r="H30" i="64"/>
  <c r="N78" i="64" s="1"/>
  <c r="P30" i="64"/>
  <c r="O78" i="64"/>
  <c r="I30" i="64"/>
  <c r="P78" i="64"/>
  <c r="Q30" i="64"/>
  <c r="Q78" i="64"/>
  <c r="L31" i="64"/>
  <c r="G79" i="64" s="1"/>
  <c r="M31" i="64"/>
  <c r="I79" i="64"/>
  <c r="F31" i="64"/>
  <c r="J79" i="64" s="1"/>
  <c r="N31" i="64"/>
  <c r="K79" i="64"/>
  <c r="G31" i="64"/>
  <c r="L79" i="64" s="1"/>
  <c r="O31" i="64"/>
  <c r="M79" i="64"/>
  <c r="H31" i="64"/>
  <c r="N79" i="64" s="1"/>
  <c r="P31" i="64"/>
  <c r="O79" i="64"/>
  <c r="I31" i="64"/>
  <c r="P79" i="64" s="1"/>
  <c r="Q31" i="64"/>
  <c r="Q79" i="64"/>
  <c r="L32" i="64"/>
  <c r="G80" i="64"/>
  <c r="M32" i="64"/>
  <c r="I80" i="64"/>
  <c r="F32" i="64"/>
  <c r="J80" i="64"/>
  <c r="N32" i="64"/>
  <c r="K80" i="64"/>
  <c r="G32" i="64"/>
  <c r="L80" i="64"/>
  <c r="O32" i="64"/>
  <c r="M80" i="64"/>
  <c r="H32" i="64"/>
  <c r="N80" i="64"/>
  <c r="P32" i="64"/>
  <c r="O80" i="64"/>
  <c r="I32" i="64"/>
  <c r="P80" i="64"/>
  <c r="Q32" i="64"/>
  <c r="Q80" i="64"/>
  <c r="L33" i="64"/>
  <c r="G81" i="64"/>
  <c r="M33" i="64"/>
  <c r="I81" i="64" s="1"/>
  <c r="F33" i="64"/>
  <c r="J81" i="64" s="1"/>
  <c r="N33" i="64"/>
  <c r="K81" i="64" s="1"/>
  <c r="G33" i="64"/>
  <c r="L81" i="64"/>
  <c r="O33" i="64"/>
  <c r="M81" i="64" s="1"/>
  <c r="H33" i="64"/>
  <c r="N81" i="64"/>
  <c r="P33" i="64"/>
  <c r="O81" i="64" s="1"/>
  <c r="I33" i="64"/>
  <c r="P81" i="64"/>
  <c r="Q33" i="64"/>
  <c r="Q81" i="64" s="1"/>
  <c r="R114" i="63"/>
  <c r="S114" i="63"/>
  <c r="T114" i="63"/>
  <c r="AK114" i="63"/>
  <c r="AL114" i="63"/>
  <c r="AM114" i="63"/>
  <c r="BK96" i="63"/>
  <c r="BK97" i="63"/>
  <c r="BK98" i="63"/>
  <c r="BK99" i="63"/>
  <c r="BK100" i="63"/>
  <c r="BK101" i="63"/>
  <c r="BK102" i="63"/>
  <c r="BL96" i="63"/>
  <c r="BL97" i="63"/>
  <c r="BL101" i="63"/>
  <c r="BL102" i="63"/>
  <c r="BM96" i="63"/>
  <c r="BM97" i="63"/>
  <c r="BM98" i="63"/>
  <c r="BM99" i="63"/>
  <c r="BM100" i="63"/>
  <c r="BM101" i="63"/>
  <c r="BM102" i="63"/>
  <c r="BN96" i="63"/>
  <c r="BN97" i="63"/>
  <c r="BN98" i="63"/>
  <c r="BN99" i="63"/>
  <c r="BN100" i="63"/>
  <c r="BN101" i="63"/>
  <c r="BN102" i="63"/>
  <c r="BO96" i="63"/>
  <c r="BO97" i="63"/>
  <c r="BO98" i="63"/>
  <c r="BO99" i="63"/>
  <c r="BO100" i="63"/>
  <c r="BO101" i="63"/>
  <c r="BO102" i="63"/>
  <c r="BP96" i="63"/>
  <c r="BP97" i="63"/>
  <c r="BP98" i="63"/>
  <c r="BP99" i="63"/>
  <c r="BP100" i="63"/>
  <c r="BP101" i="63"/>
  <c r="BP102" i="63"/>
  <c r="BQ96" i="63"/>
  <c r="BQ97" i="63"/>
  <c r="BQ98" i="63"/>
  <c r="BQ99" i="63"/>
  <c r="BQ100" i="63"/>
  <c r="BQ101" i="63"/>
  <c r="BQ102" i="63"/>
  <c r="BJ96" i="63"/>
  <c r="BJ103" i="63" s="1"/>
  <c r="BJ97" i="63"/>
  <c r="BJ98" i="63"/>
  <c r="BJ99" i="63"/>
  <c r="BJ100" i="63"/>
  <c r="BJ101" i="63"/>
  <c r="BJ102" i="63"/>
  <c r="BB96" i="63"/>
  <c r="BB97" i="63"/>
  <c r="BB98" i="63"/>
  <c r="BB99" i="63"/>
  <c r="BB101" i="63"/>
  <c r="BB102" i="63"/>
  <c r="BC96" i="63"/>
  <c r="BC97" i="63"/>
  <c r="BC98" i="63"/>
  <c r="BC99" i="63"/>
  <c r="BC100" i="63"/>
  <c r="BC101" i="63"/>
  <c r="BC102" i="63"/>
  <c r="BD96" i="63"/>
  <c r="BD97" i="63"/>
  <c r="BD98" i="63"/>
  <c r="BD99" i="63"/>
  <c r="BD100" i="63"/>
  <c r="BD101" i="63"/>
  <c r="BD102" i="63"/>
  <c r="BE96" i="63"/>
  <c r="BE97" i="63"/>
  <c r="BE98" i="63"/>
  <c r="BE99" i="63"/>
  <c r="BE100" i="63"/>
  <c r="BE101" i="63"/>
  <c r="BE102" i="63"/>
  <c r="BF96" i="63"/>
  <c r="BF97" i="63"/>
  <c r="BF98" i="63"/>
  <c r="BF99" i="63"/>
  <c r="BF100" i="63"/>
  <c r="BF101" i="63"/>
  <c r="BF102" i="63"/>
  <c r="BG96" i="63"/>
  <c r="BG97" i="63"/>
  <c r="BG98" i="63"/>
  <c r="BG99" i="63"/>
  <c r="BG100" i="63"/>
  <c r="BG101" i="63"/>
  <c r="BG102" i="63"/>
  <c r="BH96" i="63"/>
  <c r="BH103" i="63" s="1"/>
  <c r="BH97" i="63"/>
  <c r="BH98" i="63"/>
  <c r="BH99" i="63"/>
  <c r="BH100" i="63"/>
  <c r="BH101" i="63"/>
  <c r="BH102" i="63"/>
  <c r="BA96" i="63"/>
  <c r="BA103" i="63" s="1"/>
  <c r="BA97" i="63"/>
  <c r="BA98" i="63"/>
  <c r="BA99" i="63"/>
  <c r="BA100" i="63"/>
  <c r="BA101" i="63"/>
  <c r="BA102" i="63"/>
  <c r="F92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AM376" i="16"/>
  <c r="AN376" i="16"/>
  <c r="AO376" i="16"/>
  <c r="AP376" i="16"/>
  <c r="AQ376" i="16"/>
  <c r="AR376" i="16"/>
  <c r="AS376" i="16"/>
  <c r="AT376" i="16"/>
  <c r="AU376" i="16"/>
  <c r="AV376" i="16"/>
  <c r="AW376" i="16"/>
  <c r="AX376" i="16"/>
  <c r="AY376" i="16"/>
  <c r="AZ376" i="16"/>
  <c r="BA376" i="16"/>
  <c r="C92" i="16"/>
  <c r="AL376" i="16"/>
  <c r="U61" i="63"/>
  <c r="U129" i="63" s="1"/>
  <c r="U62" i="63"/>
  <c r="U130" i="63"/>
  <c r="U63" i="63"/>
  <c r="U131" i="63" s="1"/>
  <c r="AP131" i="63" s="1"/>
  <c r="U64" i="63"/>
  <c r="U132" i="63"/>
  <c r="U65" i="63"/>
  <c r="U133" i="63" s="1"/>
  <c r="U66" i="63"/>
  <c r="U134" i="63"/>
  <c r="U67" i="63"/>
  <c r="U135" i="63" s="1"/>
  <c r="AC61" i="63"/>
  <c r="V129" i="63"/>
  <c r="V136" i="63" s="1"/>
  <c r="AC62" i="63"/>
  <c r="V130" i="63"/>
  <c r="AC63" i="63"/>
  <c r="V131" i="63" s="1"/>
  <c r="AC64" i="63"/>
  <c r="V132" i="63"/>
  <c r="AC65" i="63"/>
  <c r="V133" i="63"/>
  <c r="AC66" i="63"/>
  <c r="V134" i="63"/>
  <c r="AC67" i="63"/>
  <c r="V135" i="63" s="1"/>
  <c r="W61" i="63"/>
  <c r="Y129" i="63"/>
  <c r="W62" i="63"/>
  <c r="Y130" i="63" s="1"/>
  <c r="W63" i="63"/>
  <c r="Y131" i="63" s="1"/>
  <c r="Y136" i="63" s="1"/>
  <c r="W64" i="63"/>
  <c r="Y132" i="63" s="1"/>
  <c r="W65" i="63"/>
  <c r="Y133" i="63"/>
  <c r="W66" i="63"/>
  <c r="Y134" i="63" s="1"/>
  <c r="W67" i="63"/>
  <c r="Y135" i="63"/>
  <c r="AE61" i="63"/>
  <c r="Z129" i="63" s="1"/>
  <c r="AE62" i="63"/>
  <c r="Z130" i="63"/>
  <c r="AE63" i="63"/>
  <c r="Z131" i="63"/>
  <c r="AE64" i="63"/>
  <c r="Z132" i="63"/>
  <c r="AE65" i="63"/>
  <c r="Z133" i="63" s="1"/>
  <c r="AE66" i="63"/>
  <c r="Z134" i="63"/>
  <c r="AE67" i="63"/>
  <c r="Z135" i="63"/>
  <c r="Z61" i="63"/>
  <c r="AE129" i="63" s="1"/>
  <c r="Z62" i="63"/>
  <c r="AE130" i="63"/>
  <c r="Z63" i="63"/>
  <c r="AE131" i="63" s="1"/>
  <c r="AE136" i="63" s="1"/>
  <c r="Z64" i="63"/>
  <c r="AE132" i="63" s="1"/>
  <c r="Z65" i="63"/>
  <c r="AE133" i="63" s="1"/>
  <c r="Z66" i="63"/>
  <c r="AE134" i="63"/>
  <c r="Z67" i="63"/>
  <c r="AE135" i="63" s="1"/>
  <c r="AH61" i="63"/>
  <c r="AF129" i="63" s="1"/>
  <c r="AF136" i="63" s="1"/>
  <c r="AH62" i="63"/>
  <c r="AF130" i="63"/>
  <c r="AH63" i="63"/>
  <c r="AF131" i="63"/>
  <c r="AH64" i="63"/>
  <c r="AF132" i="63"/>
  <c r="AH65" i="63"/>
  <c r="AF133" i="63" s="1"/>
  <c r="AH66" i="63"/>
  <c r="AF134" i="63"/>
  <c r="AH67" i="63"/>
  <c r="AF135" i="63"/>
  <c r="AK61" i="63"/>
  <c r="AK129" i="63" s="1"/>
  <c r="AK136" i="63" s="1"/>
  <c r="AK62" i="63"/>
  <c r="AK130" i="63" s="1"/>
  <c r="AP130" i="63" s="1"/>
  <c r="AK63" i="63"/>
  <c r="AK131" i="63"/>
  <c r="AK64" i="63"/>
  <c r="AK132" i="63" s="1"/>
  <c r="AK65" i="63"/>
  <c r="AK133" i="63"/>
  <c r="AK66" i="63"/>
  <c r="AK134" i="63" s="1"/>
  <c r="AK67" i="63"/>
  <c r="AK135" i="63"/>
  <c r="AL61" i="63"/>
  <c r="AL129" i="63"/>
  <c r="AL62" i="63"/>
  <c r="AL130" i="63"/>
  <c r="AL63" i="63"/>
  <c r="AL131" i="63"/>
  <c r="AL64" i="63"/>
  <c r="AL132" i="63"/>
  <c r="AL65" i="63"/>
  <c r="AL133" i="63"/>
  <c r="AL66" i="63"/>
  <c r="AL134" i="63"/>
  <c r="AL67" i="63"/>
  <c r="AL135" i="63"/>
  <c r="AM61" i="63"/>
  <c r="AM129" i="63" s="1"/>
  <c r="AM62" i="63"/>
  <c r="AM130" i="63" s="1"/>
  <c r="AM63" i="63"/>
  <c r="AM131" i="63" s="1"/>
  <c r="AM64" i="63"/>
  <c r="AM132" i="63"/>
  <c r="AM65" i="63"/>
  <c r="AM133" i="63" s="1"/>
  <c r="AM66" i="63"/>
  <c r="AM134" i="63" s="1"/>
  <c r="AM67" i="63"/>
  <c r="AM135" i="63" s="1"/>
  <c r="V61" i="63"/>
  <c r="W129" i="63" s="1"/>
  <c r="V62" i="63"/>
  <c r="W130" i="63"/>
  <c r="V63" i="63"/>
  <c r="W131" i="63" s="1"/>
  <c r="V64" i="63"/>
  <c r="W132" i="63"/>
  <c r="V65" i="63"/>
  <c r="W133" i="63" s="1"/>
  <c r="V66" i="63"/>
  <c r="W134" i="63" s="1"/>
  <c r="V67" i="63"/>
  <c r="W135" i="63" s="1"/>
  <c r="AD61" i="63"/>
  <c r="X129" i="63"/>
  <c r="AD62" i="63"/>
  <c r="X130" i="63"/>
  <c r="AD63" i="63"/>
  <c r="X131" i="63" s="1"/>
  <c r="AD64" i="63"/>
  <c r="X132" i="63"/>
  <c r="AD65" i="63"/>
  <c r="X133" i="63"/>
  <c r="AD66" i="63"/>
  <c r="X134" i="63"/>
  <c r="AD67" i="63"/>
  <c r="X135" i="63" s="1"/>
  <c r="X61" i="63"/>
  <c r="AA129" i="63"/>
  <c r="X62" i="63"/>
  <c r="AA130" i="63" s="1"/>
  <c r="X63" i="63"/>
  <c r="AA131" i="63"/>
  <c r="X64" i="63"/>
  <c r="AA132" i="63" s="1"/>
  <c r="X65" i="63"/>
  <c r="AA133" i="63"/>
  <c r="X66" i="63"/>
  <c r="AA134" i="63" s="1"/>
  <c r="X67" i="63"/>
  <c r="AA135" i="63"/>
  <c r="AF61" i="63"/>
  <c r="AB129" i="63"/>
  <c r="AF62" i="63"/>
  <c r="AB130" i="63"/>
  <c r="AF63" i="63"/>
  <c r="AB131" i="63"/>
  <c r="AF64" i="63"/>
  <c r="AB132" i="63"/>
  <c r="AB136" i="63" s="1"/>
  <c r="AF65" i="63"/>
  <c r="AB133" i="63"/>
  <c r="AF66" i="63"/>
  <c r="AB134" i="63"/>
  <c r="AF67" i="63"/>
  <c r="AB135" i="63"/>
  <c r="Y61" i="63"/>
  <c r="AC129" i="63" s="1"/>
  <c r="Y62" i="63"/>
  <c r="AC130" i="63"/>
  <c r="Y63" i="63"/>
  <c r="AC131" i="63" s="1"/>
  <c r="Y64" i="63"/>
  <c r="AC132" i="63" s="1"/>
  <c r="AC136" i="63" s="1"/>
  <c r="Y65" i="63"/>
  <c r="AC133" i="63" s="1"/>
  <c r="Y66" i="63"/>
  <c r="AC134" i="63"/>
  <c r="Y67" i="63"/>
  <c r="AC135" i="63" s="1"/>
  <c r="AG61" i="63"/>
  <c r="AD129" i="63" s="1"/>
  <c r="AG62" i="63"/>
  <c r="AD130" i="63"/>
  <c r="AG63" i="63"/>
  <c r="AD131" i="63"/>
  <c r="AG64" i="63"/>
  <c r="AD132" i="63"/>
  <c r="AG65" i="63"/>
  <c r="AD133" i="63" s="1"/>
  <c r="AG66" i="63"/>
  <c r="AD134" i="63"/>
  <c r="AG67" i="63"/>
  <c r="AD135" i="63"/>
  <c r="AA61" i="63"/>
  <c r="AG129" i="63"/>
  <c r="AG136" i="63" s="1"/>
  <c r="AA62" i="63"/>
  <c r="AG130" i="63" s="1"/>
  <c r="AA63" i="63"/>
  <c r="AG131" i="63"/>
  <c r="AA64" i="63"/>
  <c r="AG132" i="63" s="1"/>
  <c r="AA65" i="63"/>
  <c r="AG133" i="63"/>
  <c r="AA66" i="63"/>
  <c r="AG134" i="63" s="1"/>
  <c r="AA67" i="63"/>
  <c r="AG135" i="63"/>
  <c r="AI61" i="63"/>
  <c r="AH129" i="63"/>
  <c r="AI62" i="63"/>
  <c r="AH130" i="63"/>
  <c r="AI63" i="63"/>
  <c r="AH131" i="63"/>
  <c r="AI64" i="63"/>
  <c r="AH132" i="63"/>
  <c r="AI65" i="63"/>
  <c r="AH133" i="63"/>
  <c r="AI66" i="63"/>
  <c r="AH134" i="63"/>
  <c r="AI67" i="63"/>
  <c r="AH135" i="63"/>
  <c r="AB61" i="63"/>
  <c r="AI129" i="63" s="1"/>
  <c r="AI136" i="63" s="1"/>
  <c r="AB62" i="63"/>
  <c r="AI130" i="63" s="1"/>
  <c r="AB63" i="63"/>
  <c r="AI131" i="63" s="1"/>
  <c r="AB64" i="63"/>
  <c r="AI132" i="63"/>
  <c r="AB65" i="63"/>
  <c r="AI133" i="63" s="1"/>
  <c r="AB66" i="63"/>
  <c r="AI134" i="63" s="1"/>
  <c r="AB67" i="63"/>
  <c r="AI135" i="63" s="1"/>
  <c r="AJ61" i="63"/>
  <c r="AJ129" i="63"/>
  <c r="AJ62" i="63"/>
  <c r="AJ130" i="63"/>
  <c r="AJ63" i="63"/>
  <c r="AJ131" i="63"/>
  <c r="AJ64" i="63"/>
  <c r="AJ132" i="63"/>
  <c r="AJ65" i="63"/>
  <c r="AJ133" i="63"/>
  <c r="AJ66" i="63"/>
  <c r="AJ134" i="63"/>
  <c r="AJ67" i="63"/>
  <c r="AJ135" i="63"/>
  <c r="A114" i="63"/>
  <c r="B61" i="63"/>
  <c r="B129" i="63" s="1"/>
  <c r="B62" i="63"/>
  <c r="B130" i="63"/>
  <c r="B63" i="63"/>
  <c r="B131" i="63" s="1"/>
  <c r="B64" i="63"/>
  <c r="B132" i="63"/>
  <c r="B65" i="63"/>
  <c r="B133" i="63" s="1"/>
  <c r="B66" i="63"/>
  <c r="B134" i="63"/>
  <c r="AN134" i="63" s="1"/>
  <c r="B67" i="63"/>
  <c r="B135" i="63" s="1"/>
  <c r="J61" i="63"/>
  <c r="C129" i="63"/>
  <c r="J62" i="63"/>
  <c r="C130" i="63"/>
  <c r="J63" i="63"/>
  <c r="C131" i="63"/>
  <c r="J64" i="63"/>
  <c r="C132" i="63"/>
  <c r="J65" i="63"/>
  <c r="C133" i="63"/>
  <c r="J66" i="63"/>
  <c r="C134" i="63"/>
  <c r="J67" i="63"/>
  <c r="C135" i="63"/>
  <c r="D61" i="63"/>
  <c r="F129" i="63"/>
  <c r="D62" i="63"/>
  <c r="F130" i="63" s="1"/>
  <c r="D63" i="63"/>
  <c r="F131" i="63" s="1"/>
  <c r="D64" i="63"/>
  <c r="F132" i="63" s="1"/>
  <c r="D65" i="63"/>
  <c r="F133" i="63"/>
  <c r="D66" i="63"/>
  <c r="F134" i="63" s="1"/>
  <c r="D67" i="63"/>
  <c r="F135" i="63" s="1"/>
  <c r="F136" i="63" s="1"/>
  <c r="L61" i="63"/>
  <c r="G129" i="63" s="1"/>
  <c r="L62" i="63"/>
  <c r="G130" i="63"/>
  <c r="L63" i="63"/>
  <c r="G131" i="63"/>
  <c r="L64" i="63"/>
  <c r="G132" i="63" s="1"/>
  <c r="L65" i="63"/>
  <c r="G133" i="63"/>
  <c r="L66" i="63"/>
  <c r="G134" i="63"/>
  <c r="L67" i="63"/>
  <c r="G135" i="63"/>
  <c r="F61" i="63"/>
  <c r="J129" i="63" s="1"/>
  <c r="F62" i="63"/>
  <c r="J130" i="63"/>
  <c r="F63" i="63"/>
  <c r="J131" i="63" s="1"/>
  <c r="F64" i="63"/>
  <c r="J132" i="63" s="1"/>
  <c r="F65" i="63"/>
  <c r="J133" i="63" s="1"/>
  <c r="F66" i="63"/>
  <c r="J134" i="63"/>
  <c r="F67" i="63"/>
  <c r="J135" i="63" s="1"/>
  <c r="N61" i="63"/>
  <c r="K129" i="63" s="1"/>
  <c r="N62" i="63"/>
  <c r="K130" i="63" s="1"/>
  <c r="N63" i="63"/>
  <c r="K131" i="63"/>
  <c r="N64" i="63"/>
  <c r="K132" i="63"/>
  <c r="N65" i="63"/>
  <c r="K133" i="63" s="1"/>
  <c r="N66" i="63"/>
  <c r="K134" i="63" s="1"/>
  <c r="N67" i="63"/>
  <c r="K135" i="63"/>
  <c r="R61" i="63"/>
  <c r="R129" i="63"/>
  <c r="R136" i="63" s="1"/>
  <c r="R62" i="63"/>
  <c r="R130" i="63" s="1"/>
  <c r="R63" i="63"/>
  <c r="R131" i="63"/>
  <c r="R64" i="63"/>
  <c r="R132" i="63" s="1"/>
  <c r="R65" i="63"/>
  <c r="R133" i="63"/>
  <c r="R66" i="63"/>
  <c r="R134" i="63" s="1"/>
  <c r="R67" i="63"/>
  <c r="R135" i="63"/>
  <c r="S61" i="63"/>
  <c r="S129" i="63"/>
  <c r="S62" i="63"/>
  <c r="S130" i="63"/>
  <c r="S63" i="63"/>
  <c r="S131" i="63"/>
  <c r="S64" i="63"/>
  <c r="S132" i="63"/>
  <c r="S65" i="63"/>
  <c r="S133" i="63"/>
  <c r="S66" i="63"/>
  <c r="S134" i="63"/>
  <c r="S67" i="63"/>
  <c r="S135" i="63"/>
  <c r="T61" i="63"/>
  <c r="T129" i="63" s="1"/>
  <c r="T136" i="63" s="1"/>
  <c r="T62" i="63"/>
  <c r="T130" i="63" s="1"/>
  <c r="T63" i="63"/>
  <c r="T131" i="63" s="1"/>
  <c r="T64" i="63"/>
  <c r="T132" i="63"/>
  <c r="T65" i="63"/>
  <c r="T133" i="63" s="1"/>
  <c r="T66" i="63"/>
  <c r="T134" i="63"/>
  <c r="T67" i="63"/>
  <c r="T135" i="63" s="1"/>
  <c r="C61" i="63"/>
  <c r="D129" i="63" s="1"/>
  <c r="C62" i="63"/>
  <c r="D130" i="63" s="1"/>
  <c r="C63" i="63"/>
  <c r="D131" i="63" s="1"/>
  <c r="C64" i="63"/>
  <c r="D132" i="63"/>
  <c r="C65" i="63"/>
  <c r="D133" i="63" s="1"/>
  <c r="C66" i="63"/>
  <c r="D134" i="63" s="1"/>
  <c r="C67" i="63"/>
  <c r="D135" i="63" s="1"/>
  <c r="K61" i="63"/>
  <c r="E129" i="63"/>
  <c r="K62" i="63"/>
  <c r="E130" i="63"/>
  <c r="K63" i="63"/>
  <c r="E131" i="63" s="1"/>
  <c r="K64" i="63"/>
  <c r="E132" i="63"/>
  <c r="K65" i="63"/>
  <c r="E133" i="63"/>
  <c r="K66" i="63"/>
  <c r="E134" i="63"/>
  <c r="K67" i="63"/>
  <c r="E135" i="63" s="1"/>
  <c r="E61" i="63"/>
  <c r="H129" i="63"/>
  <c r="E62" i="63"/>
  <c r="H130" i="63" s="1"/>
  <c r="E63" i="63"/>
  <c r="H131" i="63"/>
  <c r="E64" i="63"/>
  <c r="H132" i="63" s="1"/>
  <c r="E65" i="63"/>
  <c r="H133" i="63"/>
  <c r="E66" i="63"/>
  <c r="H134" i="63" s="1"/>
  <c r="E67" i="63"/>
  <c r="H135" i="63" s="1"/>
  <c r="M61" i="63"/>
  <c r="I129" i="63"/>
  <c r="M62" i="63"/>
  <c r="I130" i="63"/>
  <c r="M63" i="63"/>
  <c r="I131" i="63"/>
  <c r="I136" i="63" s="1"/>
  <c r="M64" i="63"/>
  <c r="I132" i="63"/>
  <c r="M65" i="63"/>
  <c r="I133" i="63"/>
  <c r="M66" i="63"/>
  <c r="I134" i="63"/>
  <c r="M67" i="63"/>
  <c r="I135" i="63"/>
  <c r="G61" i="63"/>
  <c r="L129" i="63" s="1"/>
  <c r="G62" i="63"/>
  <c r="L130" i="63"/>
  <c r="G63" i="63"/>
  <c r="L131" i="63" s="1"/>
  <c r="L136" i="63" s="1"/>
  <c r="G64" i="63"/>
  <c r="L132" i="63" s="1"/>
  <c r="G65" i="63"/>
  <c r="L133" i="63" s="1"/>
  <c r="G66" i="63"/>
  <c r="L134" i="63"/>
  <c r="G67" i="63"/>
  <c r="L135" i="63" s="1"/>
  <c r="O61" i="63"/>
  <c r="M129" i="63" s="1"/>
  <c r="O62" i="63"/>
  <c r="M130" i="63"/>
  <c r="O63" i="63"/>
  <c r="M131" i="63"/>
  <c r="O64" i="63"/>
  <c r="M132" i="63"/>
  <c r="O65" i="63"/>
  <c r="M133" i="63" s="1"/>
  <c r="O66" i="63"/>
  <c r="M134" i="63"/>
  <c r="O67" i="63"/>
  <c r="M135" i="63"/>
  <c r="H61" i="63"/>
  <c r="N129" i="63" s="1"/>
  <c r="N136" i="63" s="1"/>
  <c r="H62" i="63"/>
  <c r="N130" i="63" s="1"/>
  <c r="H63" i="63"/>
  <c r="N131" i="63"/>
  <c r="H64" i="63"/>
  <c r="N132" i="63" s="1"/>
  <c r="H65" i="63"/>
  <c r="N133" i="63"/>
  <c r="H66" i="63"/>
  <c r="N134" i="63" s="1"/>
  <c r="H67" i="63"/>
  <c r="N135" i="63"/>
  <c r="P61" i="63"/>
  <c r="O129" i="63"/>
  <c r="P62" i="63"/>
  <c r="O130" i="63"/>
  <c r="P63" i="63"/>
  <c r="O131" i="63"/>
  <c r="P64" i="63"/>
  <c r="O132" i="63"/>
  <c r="P65" i="63"/>
  <c r="O133" i="63"/>
  <c r="P66" i="63"/>
  <c r="O134" i="63"/>
  <c r="P67" i="63"/>
  <c r="O135" i="63"/>
  <c r="I61" i="63"/>
  <c r="P129" i="63" s="1"/>
  <c r="I62" i="63"/>
  <c r="P130" i="63" s="1"/>
  <c r="I63" i="63"/>
  <c r="P131" i="63" s="1"/>
  <c r="I64" i="63"/>
  <c r="P132" i="63"/>
  <c r="I65" i="63"/>
  <c r="P133" i="63" s="1"/>
  <c r="I66" i="63"/>
  <c r="P134" i="63" s="1"/>
  <c r="I67" i="63"/>
  <c r="P135" i="63" s="1"/>
  <c r="Q61" i="63"/>
  <c r="Q129" i="63"/>
  <c r="Q62" i="63"/>
  <c r="Q130" i="63"/>
  <c r="Q63" i="63"/>
  <c r="Q131" i="63"/>
  <c r="Q64" i="63"/>
  <c r="Q132" i="63"/>
  <c r="Q65" i="63"/>
  <c r="Q133" i="63"/>
  <c r="Q66" i="63"/>
  <c r="Q134" i="63"/>
  <c r="Q67" i="63"/>
  <c r="Q135" i="63"/>
  <c r="AN130" i="63"/>
  <c r="U27" i="63"/>
  <c r="U75" i="63"/>
  <c r="U28" i="63"/>
  <c r="U76" i="63"/>
  <c r="U29" i="63"/>
  <c r="U77" i="63" s="1"/>
  <c r="AP77" i="63" s="1"/>
  <c r="U30" i="63"/>
  <c r="U78" i="63"/>
  <c r="U31" i="63"/>
  <c r="U79" i="63"/>
  <c r="U32" i="63"/>
  <c r="U80" i="63"/>
  <c r="U33" i="63"/>
  <c r="U81" i="63" s="1"/>
  <c r="AC27" i="63"/>
  <c r="V75" i="63"/>
  <c r="AC28" i="63"/>
  <c r="V76" i="63" s="1"/>
  <c r="AC29" i="63"/>
  <c r="V77" i="63"/>
  <c r="V82" i="63" s="1"/>
  <c r="AC30" i="63"/>
  <c r="V78" i="63" s="1"/>
  <c r="AC31" i="63"/>
  <c r="V79" i="63"/>
  <c r="AC32" i="63"/>
  <c r="V80" i="63" s="1"/>
  <c r="AC33" i="63"/>
  <c r="V81" i="63" s="1"/>
  <c r="V27" i="63"/>
  <c r="W75" i="63" s="1"/>
  <c r="W82" i="63" s="1"/>
  <c r="V28" i="63"/>
  <c r="W76" i="63"/>
  <c r="V29" i="63"/>
  <c r="W77" i="63"/>
  <c r="V30" i="63"/>
  <c r="W78" i="63"/>
  <c r="V31" i="63"/>
  <c r="W79" i="63" s="1"/>
  <c r="V32" i="63"/>
  <c r="W80" i="63"/>
  <c r="V33" i="63"/>
  <c r="W81" i="63"/>
  <c r="AD27" i="63"/>
  <c r="X75" i="63" s="1"/>
  <c r="AD28" i="63"/>
  <c r="X76" i="63"/>
  <c r="AD29" i="63"/>
  <c r="X77" i="63" s="1"/>
  <c r="AD30" i="63"/>
  <c r="X78" i="63" s="1"/>
  <c r="AD31" i="63"/>
  <c r="X79" i="63" s="1"/>
  <c r="AD32" i="63"/>
  <c r="X80" i="63"/>
  <c r="AD33" i="63"/>
  <c r="X81" i="63" s="1"/>
  <c r="W27" i="63"/>
  <c r="Y75" i="63" s="1"/>
  <c r="W28" i="63"/>
  <c r="Y76" i="63"/>
  <c r="W29" i="63"/>
  <c r="Y77" i="63"/>
  <c r="W30" i="63"/>
  <c r="Y78" i="63"/>
  <c r="W31" i="63"/>
  <c r="Y79" i="63" s="1"/>
  <c r="AP79" i="63" s="1"/>
  <c r="W32" i="63"/>
  <c r="Y80" i="63" s="1"/>
  <c r="W33" i="63"/>
  <c r="Y81" i="63"/>
  <c r="AE27" i="63"/>
  <c r="Z75" i="63" s="1"/>
  <c r="AE28" i="63"/>
  <c r="Z76" i="63" s="1"/>
  <c r="AE29" i="63"/>
  <c r="Z77" i="63"/>
  <c r="AE30" i="63"/>
  <c r="Z78" i="63" s="1"/>
  <c r="AE31" i="63"/>
  <c r="Z79" i="63"/>
  <c r="AE32" i="63"/>
  <c r="Z80" i="63" s="1"/>
  <c r="AE33" i="63"/>
  <c r="Z81" i="63"/>
  <c r="Z82" i="63"/>
  <c r="Y27" i="63"/>
  <c r="AC75" i="63"/>
  <c r="Y28" i="63"/>
  <c r="AC76" i="63"/>
  <c r="Y29" i="63"/>
  <c r="AC77" i="63"/>
  <c r="Y30" i="63"/>
  <c r="AC78" i="63"/>
  <c r="Y31" i="63"/>
  <c r="AC79" i="63"/>
  <c r="Y32" i="63"/>
  <c r="AC80" i="63" s="1"/>
  <c r="Y33" i="63"/>
  <c r="AC81" i="63"/>
  <c r="AG27" i="63"/>
  <c r="AD75" i="63" s="1"/>
  <c r="AG28" i="63"/>
  <c r="AD76" i="63"/>
  <c r="AG29" i="63"/>
  <c r="AD77" i="63" s="1"/>
  <c r="AG30" i="63"/>
  <c r="AD78" i="63"/>
  <c r="AG31" i="63"/>
  <c r="AD79" i="63" s="1"/>
  <c r="AG32" i="63"/>
  <c r="AD80" i="63"/>
  <c r="AG33" i="63"/>
  <c r="AD81" i="63" s="1"/>
  <c r="AK27" i="63"/>
  <c r="AK75" i="63"/>
  <c r="AK82" i="63" s="1"/>
  <c r="AK28" i="63"/>
  <c r="AK76" i="63"/>
  <c r="AK29" i="63"/>
  <c r="AK77" i="63" s="1"/>
  <c r="AK30" i="63"/>
  <c r="AK78" i="63" s="1"/>
  <c r="AK31" i="63"/>
  <c r="AK79" i="63"/>
  <c r="AK32" i="63"/>
  <c r="AK80" i="63"/>
  <c r="AK33" i="63"/>
  <c r="AK81" i="63"/>
  <c r="AL27" i="63"/>
  <c r="AL75" i="63"/>
  <c r="AL28" i="63"/>
  <c r="AL76" i="63" s="1"/>
  <c r="AL82" i="63" s="1"/>
  <c r="AL29" i="63"/>
  <c r="AL77" i="63"/>
  <c r="AL30" i="63"/>
  <c r="AL78" i="63" s="1"/>
  <c r="AL31" i="63"/>
  <c r="AL79" i="63"/>
  <c r="AL32" i="63"/>
  <c r="AL80" i="63" s="1"/>
  <c r="AL33" i="63"/>
  <c r="AL81" i="63"/>
  <c r="AM27" i="63"/>
  <c r="AM75" i="63"/>
  <c r="AM28" i="63"/>
  <c r="AM76" i="63"/>
  <c r="AM29" i="63"/>
  <c r="AM77" i="63"/>
  <c r="AM30" i="63"/>
  <c r="AM78" i="63" s="1"/>
  <c r="AM82" i="63" s="1"/>
  <c r="AM31" i="63"/>
  <c r="AM79" i="63"/>
  <c r="AM32" i="63"/>
  <c r="AM80" i="63"/>
  <c r="AM33" i="63"/>
  <c r="AM81" i="63"/>
  <c r="X27" i="63"/>
  <c r="AA75" i="63" s="1"/>
  <c r="X28" i="63"/>
  <c r="AA76" i="63"/>
  <c r="X29" i="63"/>
  <c r="AA77" i="63" s="1"/>
  <c r="AA82" i="63" s="1"/>
  <c r="X30" i="63"/>
  <c r="AA78" i="63"/>
  <c r="X31" i="63"/>
  <c r="AA79" i="63" s="1"/>
  <c r="X32" i="63"/>
  <c r="AA80" i="63"/>
  <c r="X33" i="63"/>
  <c r="AA81" i="63" s="1"/>
  <c r="AF27" i="63"/>
  <c r="AB75" i="63" s="1"/>
  <c r="AB82" i="63" s="1"/>
  <c r="AF28" i="63"/>
  <c r="AB76" i="63"/>
  <c r="AF29" i="63"/>
  <c r="AB77" i="63"/>
  <c r="AF30" i="63"/>
  <c r="AB78" i="63"/>
  <c r="AF31" i="63"/>
  <c r="AB79" i="63" s="1"/>
  <c r="AF32" i="63"/>
  <c r="AB80" i="63"/>
  <c r="AF33" i="63"/>
  <c r="AB81" i="63"/>
  <c r="Z27" i="63"/>
  <c r="AE75" i="63"/>
  <c r="Z28" i="63"/>
  <c r="AE76" i="63" s="1"/>
  <c r="AE82" i="63" s="1"/>
  <c r="Z29" i="63"/>
  <c r="AE77" i="63"/>
  <c r="Z30" i="63"/>
  <c r="AE78" i="63" s="1"/>
  <c r="Z31" i="63"/>
  <c r="AE79" i="63"/>
  <c r="Z32" i="63"/>
  <c r="AE80" i="63" s="1"/>
  <c r="Z33" i="63"/>
  <c r="AE81" i="63"/>
  <c r="AH27" i="63"/>
  <c r="AF75" i="63"/>
  <c r="AH28" i="63"/>
  <c r="AF76" i="63"/>
  <c r="AH29" i="63"/>
  <c r="AF77" i="63" s="1"/>
  <c r="AH30" i="63"/>
  <c r="AF78" i="63"/>
  <c r="AH31" i="63"/>
  <c r="AF79" i="63"/>
  <c r="AH32" i="63"/>
  <c r="AF80" i="63" s="1"/>
  <c r="AH33" i="63"/>
  <c r="AF81" i="63" s="1"/>
  <c r="AA27" i="63"/>
  <c r="AG75" i="63" s="1"/>
  <c r="AA28" i="63"/>
  <c r="AG76" i="63"/>
  <c r="AA29" i="63"/>
  <c r="AG77" i="63" s="1"/>
  <c r="AA30" i="63"/>
  <c r="AG78" i="63"/>
  <c r="AA31" i="63"/>
  <c r="AG79" i="63" s="1"/>
  <c r="AA32" i="63"/>
  <c r="AG80" i="63"/>
  <c r="AA33" i="63"/>
  <c r="AG81" i="63" s="1"/>
  <c r="AI27" i="63"/>
  <c r="AH75" i="63"/>
  <c r="AI28" i="63"/>
  <c r="AH76" i="63"/>
  <c r="AI29" i="63"/>
  <c r="AH77" i="63"/>
  <c r="AI30" i="63"/>
  <c r="AH78" i="63"/>
  <c r="AI31" i="63"/>
  <c r="AH79" i="63"/>
  <c r="AI32" i="63"/>
  <c r="AH80" i="63"/>
  <c r="AI33" i="63"/>
  <c r="AH81" i="63"/>
  <c r="AB27" i="63"/>
  <c r="AI75" i="63"/>
  <c r="AB28" i="63"/>
  <c r="AI76" i="63" s="1"/>
  <c r="AB29" i="63"/>
  <c r="AI77" i="63" s="1"/>
  <c r="AB30" i="63"/>
  <c r="AI78" i="63" s="1"/>
  <c r="AB31" i="63"/>
  <c r="AI79" i="63"/>
  <c r="AB32" i="63"/>
  <c r="AI80" i="63" s="1"/>
  <c r="AB33" i="63"/>
  <c r="AI81" i="63"/>
  <c r="AI82" i="63"/>
  <c r="AJ27" i="63"/>
  <c r="AJ75" i="63"/>
  <c r="AJ28" i="63"/>
  <c r="AJ76" i="63"/>
  <c r="AJ29" i="63"/>
  <c r="AJ77" i="63"/>
  <c r="AJ30" i="63"/>
  <c r="AJ78" i="63"/>
  <c r="AJ82" i="63" s="1"/>
  <c r="AJ31" i="63"/>
  <c r="AJ79" i="63"/>
  <c r="AJ32" i="63"/>
  <c r="AJ80" i="63"/>
  <c r="AJ33" i="63"/>
  <c r="AJ81" i="63"/>
  <c r="B27" i="63"/>
  <c r="B75" i="63"/>
  <c r="J27" i="63"/>
  <c r="C75" i="63" s="1"/>
  <c r="C27" i="63"/>
  <c r="D75" i="63" s="1"/>
  <c r="K27" i="63"/>
  <c r="E75" i="63" s="1"/>
  <c r="D27" i="63"/>
  <c r="F75" i="63"/>
  <c r="L27" i="63"/>
  <c r="G75" i="63" s="1"/>
  <c r="AN75" i="63" s="1"/>
  <c r="E27" i="63"/>
  <c r="H75" i="63" s="1"/>
  <c r="M27" i="63"/>
  <c r="I75" i="63" s="1"/>
  <c r="F27" i="63"/>
  <c r="J75" i="63"/>
  <c r="N27" i="63"/>
  <c r="K75" i="63" s="1"/>
  <c r="G27" i="63"/>
  <c r="L75" i="63" s="1"/>
  <c r="O27" i="63"/>
  <c r="M75" i="63" s="1"/>
  <c r="H27" i="63"/>
  <c r="N75" i="63"/>
  <c r="P27" i="63"/>
  <c r="O75" i="63" s="1"/>
  <c r="I27" i="63"/>
  <c r="P75" i="63"/>
  <c r="Q27" i="63"/>
  <c r="Q75" i="63" s="1"/>
  <c r="R27" i="63"/>
  <c r="R75" i="63"/>
  <c r="S27" i="63"/>
  <c r="S75" i="63" s="1"/>
  <c r="T27" i="63"/>
  <c r="T75" i="63"/>
  <c r="B28" i="63"/>
  <c r="B76" i="63" s="1"/>
  <c r="J28" i="63"/>
  <c r="C76" i="63"/>
  <c r="AO76" i="63" s="1"/>
  <c r="C28" i="63"/>
  <c r="D76" i="63"/>
  <c r="K28" i="63"/>
  <c r="E76" i="63" s="1"/>
  <c r="D28" i="63"/>
  <c r="F76" i="63" s="1"/>
  <c r="L28" i="63"/>
  <c r="G76" i="63"/>
  <c r="E28" i="63"/>
  <c r="H76" i="63"/>
  <c r="M28" i="63"/>
  <c r="I76" i="63"/>
  <c r="F28" i="63"/>
  <c r="J76" i="63" s="1"/>
  <c r="N28" i="63"/>
  <c r="K76" i="63"/>
  <c r="G28" i="63"/>
  <c r="L76" i="63"/>
  <c r="O28" i="63"/>
  <c r="M76" i="63"/>
  <c r="H28" i="63"/>
  <c r="N76" i="63" s="1"/>
  <c r="P28" i="63"/>
  <c r="O76" i="63"/>
  <c r="I28" i="63"/>
  <c r="P76" i="63"/>
  <c r="Q28" i="63"/>
  <c r="Q76" i="63" s="1"/>
  <c r="R28" i="63"/>
  <c r="R76" i="63" s="1"/>
  <c r="S28" i="63"/>
  <c r="S76" i="63"/>
  <c r="T28" i="63"/>
  <c r="T76" i="63"/>
  <c r="B29" i="63"/>
  <c r="B77" i="63" s="1"/>
  <c r="J29" i="63"/>
  <c r="C77" i="63"/>
  <c r="C29" i="63"/>
  <c r="D77" i="63" s="1"/>
  <c r="K29" i="63"/>
  <c r="E77" i="63"/>
  <c r="D29" i="63"/>
  <c r="F77" i="63" s="1"/>
  <c r="L29" i="63"/>
  <c r="G77" i="63"/>
  <c r="E29" i="63"/>
  <c r="H77" i="63" s="1"/>
  <c r="M29" i="63"/>
  <c r="I77" i="63"/>
  <c r="F29" i="63"/>
  <c r="J77" i="63" s="1"/>
  <c r="N29" i="63"/>
  <c r="K77" i="63"/>
  <c r="G29" i="63"/>
  <c r="L77" i="63" s="1"/>
  <c r="O29" i="63"/>
  <c r="M77" i="63" s="1"/>
  <c r="H29" i="63"/>
  <c r="N77" i="63" s="1"/>
  <c r="P29" i="63"/>
  <c r="O77" i="63"/>
  <c r="I29" i="63"/>
  <c r="P77" i="63" s="1"/>
  <c r="Q29" i="63"/>
  <c r="Q77" i="63" s="1"/>
  <c r="R29" i="63"/>
  <c r="R77" i="63" s="1"/>
  <c r="S29" i="63"/>
  <c r="S77" i="63"/>
  <c r="T29" i="63"/>
  <c r="T77" i="63" s="1"/>
  <c r="B30" i="63"/>
  <c r="B78" i="63"/>
  <c r="J30" i="63"/>
  <c r="C78" i="63"/>
  <c r="C30" i="63"/>
  <c r="D78" i="63"/>
  <c r="K30" i="63"/>
  <c r="E78" i="63"/>
  <c r="D30" i="63"/>
  <c r="F78" i="63"/>
  <c r="L30" i="63"/>
  <c r="G78" i="63"/>
  <c r="E30" i="63"/>
  <c r="H78" i="63"/>
  <c r="M30" i="63"/>
  <c r="I78" i="63"/>
  <c r="F30" i="63"/>
  <c r="J78" i="63"/>
  <c r="N30" i="63"/>
  <c r="K78" i="63"/>
  <c r="G30" i="63"/>
  <c r="L78" i="63"/>
  <c r="O30" i="63"/>
  <c r="M78" i="63"/>
  <c r="H30" i="63"/>
  <c r="N78" i="63"/>
  <c r="P30" i="63"/>
  <c r="O78" i="63"/>
  <c r="I30" i="63"/>
  <c r="P78" i="63"/>
  <c r="Q30" i="63"/>
  <c r="Q78" i="63"/>
  <c r="R30" i="63"/>
  <c r="R78" i="63"/>
  <c r="S30" i="63"/>
  <c r="S78" i="63" s="1"/>
  <c r="T30" i="63"/>
  <c r="T78" i="63"/>
  <c r="B31" i="63"/>
  <c r="B79" i="63"/>
  <c r="J31" i="63"/>
  <c r="C79" i="63" s="1"/>
  <c r="C31" i="63"/>
  <c r="D79" i="63"/>
  <c r="K31" i="63"/>
  <c r="E79" i="63" s="1"/>
  <c r="D31" i="63"/>
  <c r="F79" i="63" s="1"/>
  <c r="L31" i="63"/>
  <c r="G79" i="63" s="1"/>
  <c r="E31" i="63"/>
  <c r="H79" i="63"/>
  <c r="M31" i="63"/>
  <c r="I79" i="63" s="1"/>
  <c r="F31" i="63"/>
  <c r="J79" i="63"/>
  <c r="N31" i="63"/>
  <c r="K79" i="63" s="1"/>
  <c r="G31" i="63"/>
  <c r="L79" i="63"/>
  <c r="O31" i="63"/>
  <c r="M79" i="63" s="1"/>
  <c r="H31" i="63"/>
  <c r="N79" i="63"/>
  <c r="P31" i="63"/>
  <c r="O79" i="63" s="1"/>
  <c r="I31" i="63"/>
  <c r="P79" i="63"/>
  <c r="Q31" i="63"/>
  <c r="Q79" i="63" s="1"/>
  <c r="R31" i="63"/>
  <c r="R79" i="63"/>
  <c r="S31" i="63"/>
  <c r="S79" i="63" s="1"/>
  <c r="T31" i="63"/>
  <c r="T79" i="63"/>
  <c r="AO79" i="63"/>
  <c r="B32" i="63"/>
  <c r="B80" i="63"/>
  <c r="J32" i="63"/>
  <c r="C80" i="63"/>
  <c r="C32" i="63"/>
  <c r="D80" i="63"/>
  <c r="K32" i="63"/>
  <c r="E80" i="63"/>
  <c r="D32" i="63"/>
  <c r="F80" i="63"/>
  <c r="L32" i="63"/>
  <c r="G80" i="63"/>
  <c r="E32" i="63"/>
  <c r="H80" i="63"/>
  <c r="M32" i="63"/>
  <c r="I80" i="63"/>
  <c r="F32" i="63"/>
  <c r="J80" i="63"/>
  <c r="N32" i="63"/>
  <c r="K80" i="63"/>
  <c r="G32" i="63"/>
  <c r="L80" i="63"/>
  <c r="O32" i="63"/>
  <c r="M80" i="63"/>
  <c r="H32" i="63"/>
  <c r="N80" i="63"/>
  <c r="P32" i="63"/>
  <c r="O80" i="63"/>
  <c r="I32" i="63"/>
  <c r="P80" i="63"/>
  <c r="Q32" i="63"/>
  <c r="Q80" i="63"/>
  <c r="R32" i="63"/>
  <c r="R80" i="63"/>
  <c r="S32" i="63"/>
  <c r="S80" i="63"/>
  <c r="T32" i="63"/>
  <c r="T80" i="63"/>
  <c r="B33" i="63"/>
  <c r="B81" i="63" s="1"/>
  <c r="J33" i="63"/>
  <c r="C81" i="63" s="1"/>
  <c r="C33" i="63"/>
  <c r="D81" i="63" s="1"/>
  <c r="K33" i="63"/>
  <c r="E81" i="63"/>
  <c r="D33" i="63"/>
  <c r="F81" i="63" s="1"/>
  <c r="L33" i="63"/>
  <c r="G81" i="63"/>
  <c r="E33" i="63"/>
  <c r="H81" i="63" s="1"/>
  <c r="M33" i="63"/>
  <c r="I81" i="63"/>
  <c r="F33" i="63"/>
  <c r="J81" i="63" s="1"/>
  <c r="N33" i="63"/>
  <c r="K81" i="63"/>
  <c r="G33" i="63"/>
  <c r="L81" i="63" s="1"/>
  <c r="O33" i="63"/>
  <c r="M81" i="63"/>
  <c r="H33" i="63"/>
  <c r="N81" i="63" s="1"/>
  <c r="P33" i="63"/>
  <c r="O81" i="63"/>
  <c r="I33" i="63"/>
  <c r="P81" i="63" s="1"/>
  <c r="Q33" i="63"/>
  <c r="Q81" i="63"/>
  <c r="R33" i="63"/>
  <c r="R81" i="63" s="1"/>
  <c r="S33" i="63"/>
  <c r="S81" i="63" s="1"/>
  <c r="T33" i="63"/>
  <c r="T81" i="63" s="1"/>
  <c r="AN79" i="63"/>
  <c r="DE29" i="72"/>
  <c r="DE30" i="72"/>
  <c r="DE31" i="72"/>
  <c r="DE32" i="72"/>
  <c r="DF29" i="72"/>
  <c r="DF30" i="72"/>
  <c r="DF31" i="72" s="1"/>
  <c r="DF32" i="72" s="1"/>
  <c r="DG29" i="72"/>
  <c r="DG30" i="72"/>
  <c r="DG31" i="72"/>
  <c r="DG32" i="72"/>
  <c r="DH29" i="72"/>
  <c r="DH30" i="72"/>
  <c r="DH31" i="72"/>
  <c r="DH32" i="72" s="1"/>
  <c r="DI29" i="72"/>
  <c r="DI30" i="72"/>
  <c r="DI31" i="72"/>
  <c r="DI32" i="72"/>
  <c r="DJ28" i="72"/>
  <c r="DJ29" i="72"/>
  <c r="DJ30" i="72"/>
  <c r="DJ31" i="72" s="1"/>
  <c r="DK28" i="72"/>
  <c r="DK29" i="72"/>
  <c r="DK30" i="72"/>
  <c r="DK31" i="72" s="1"/>
  <c r="DK32" i="72"/>
  <c r="DD28" i="72"/>
  <c r="DD29" i="72"/>
  <c r="DD32" i="72" s="1"/>
  <c r="DD30" i="72"/>
  <c r="DD31" i="72"/>
  <c r="DE12" i="72"/>
  <c r="DE13" i="72" s="1"/>
  <c r="DE17" i="72"/>
  <c r="DF12" i="72"/>
  <c r="DF13" i="72"/>
  <c r="DF17" i="72" s="1"/>
  <c r="DG12" i="72"/>
  <c r="DG13" i="72"/>
  <c r="DG17" i="72"/>
  <c r="DH12" i="72"/>
  <c r="DH13" i="72"/>
  <c r="DH14" i="72" s="1"/>
  <c r="DH17" i="72"/>
  <c r="DI12" i="72"/>
  <c r="DI13" i="72" s="1"/>
  <c r="DI17" i="72" s="1"/>
  <c r="DJ12" i="72"/>
  <c r="DJ13" i="72"/>
  <c r="DK12" i="72"/>
  <c r="DK13" i="72" s="1"/>
  <c r="DD12" i="72"/>
  <c r="DD13" i="72"/>
  <c r="DD17" i="72"/>
  <c r="DE11" i="72"/>
  <c r="DE14" i="72" s="1"/>
  <c r="DF11" i="72"/>
  <c r="DF14" i="72" s="1"/>
  <c r="DG11" i="72"/>
  <c r="DG14" i="72" s="1"/>
  <c r="DH11" i="72"/>
  <c r="DI11" i="72"/>
  <c r="DJ10" i="72"/>
  <c r="DJ11" i="72"/>
  <c r="DK11" i="72"/>
  <c r="DD11" i="72"/>
  <c r="DD14" i="72"/>
  <c r="M186" i="16"/>
  <c r="C186" i="16"/>
  <c r="E186" i="16"/>
  <c r="N4" i="74"/>
  <c r="L4" i="74"/>
  <c r="J4" i="74"/>
  <c r="D4" i="74"/>
  <c r="H4" i="74"/>
  <c r="F4" i="74"/>
  <c r="B6" i="74"/>
  <c r="B5" i="74"/>
  <c r="B4" i="74"/>
  <c r="CR113" i="73"/>
  <c r="CS113" i="73"/>
  <c r="CT113" i="73"/>
  <c r="CQ113" i="73"/>
  <c r="CQ114" i="73" s="1"/>
  <c r="CQ118" i="73" s="1"/>
  <c r="EE5" i="73"/>
  <c r="EH5" i="73"/>
  <c r="EF5" i="73" s="1"/>
  <c r="EE6" i="73"/>
  <c r="EH6" i="73"/>
  <c r="EF6" i="73" s="1"/>
  <c r="ET6" i="73" s="1"/>
  <c r="EE7" i="73"/>
  <c r="EH7" i="73"/>
  <c r="EF7" i="73" s="1"/>
  <c r="EE8" i="73"/>
  <c r="EH8" i="73"/>
  <c r="EF8" i="73" s="1"/>
  <c r="EE9" i="73"/>
  <c r="EH9" i="73"/>
  <c r="EF9" i="73" s="1"/>
  <c r="EE10" i="73"/>
  <c r="EH10" i="73"/>
  <c r="EF10" i="73" s="1"/>
  <c r="EU10" i="73" s="1"/>
  <c r="EE11" i="73"/>
  <c r="EH11" i="73"/>
  <c r="EF11" i="73" s="1"/>
  <c r="EE12" i="73"/>
  <c r="EH12" i="73"/>
  <c r="EF12" i="73" s="1"/>
  <c r="EU12" i="73" s="1"/>
  <c r="EE13" i="73"/>
  <c r="EH13" i="73"/>
  <c r="EF13" i="73" s="1"/>
  <c r="EE14" i="73"/>
  <c r="EH14" i="73"/>
  <c r="EF14" i="73" s="1"/>
  <c r="EE15" i="73"/>
  <c r="EH15" i="73"/>
  <c r="EF15" i="73" s="1"/>
  <c r="EE16" i="73"/>
  <c r="EH16" i="73"/>
  <c r="EF16" i="73" s="1"/>
  <c r="EE17" i="73"/>
  <c r="EH17" i="73"/>
  <c r="EF17" i="73" s="1"/>
  <c r="EE18" i="73"/>
  <c r="EH18" i="73"/>
  <c r="EF18" i="73" s="1"/>
  <c r="EE19" i="73"/>
  <c r="EH19" i="73"/>
  <c r="EE20" i="73"/>
  <c r="EH20" i="73"/>
  <c r="EW20" i="73" s="1"/>
  <c r="EE21" i="73"/>
  <c r="EH21" i="73"/>
  <c r="EF21" i="73" s="1"/>
  <c r="EE22" i="73"/>
  <c r="EH22" i="73"/>
  <c r="EF22" i="73" s="1"/>
  <c r="EE23" i="73"/>
  <c r="EH23" i="73"/>
  <c r="EF23" i="73" s="1"/>
  <c r="EE24" i="73"/>
  <c r="EH24" i="73"/>
  <c r="EF24" i="73" s="1"/>
  <c r="EE25" i="73"/>
  <c r="EH25" i="73"/>
  <c r="EF25" i="73" s="1"/>
  <c r="EE26" i="73"/>
  <c r="ET26" i="73" s="1"/>
  <c r="EH26" i="73"/>
  <c r="EF26" i="73"/>
  <c r="EE27" i="73"/>
  <c r="EH27" i="73"/>
  <c r="EF27" i="73" s="1"/>
  <c r="EE28" i="73"/>
  <c r="EH28" i="73"/>
  <c r="EF28" i="73" s="1"/>
  <c r="EE29" i="73"/>
  <c r="EH29" i="73"/>
  <c r="EW29" i="73" s="1"/>
  <c r="EE30" i="73"/>
  <c r="EH30" i="73"/>
  <c r="EF30" i="73" s="1"/>
  <c r="EE31" i="73"/>
  <c r="EH31" i="73"/>
  <c r="EE32" i="73"/>
  <c r="EH32" i="73"/>
  <c r="EF32" i="73" s="1"/>
  <c r="EE33" i="73"/>
  <c r="EH33" i="73"/>
  <c r="EF33" i="73" s="1"/>
  <c r="EE34" i="73"/>
  <c r="EH34" i="73"/>
  <c r="EF34" i="73" s="1"/>
  <c r="EE35" i="73"/>
  <c r="EH35" i="73"/>
  <c r="EF35" i="73" s="1"/>
  <c r="ET35" i="73" s="1"/>
  <c r="EE36" i="73"/>
  <c r="EH36" i="73"/>
  <c r="EF36" i="73" s="1"/>
  <c r="EE37" i="73"/>
  <c r="EH37" i="73"/>
  <c r="EW37" i="73" s="1"/>
  <c r="EE38" i="73"/>
  <c r="EH38" i="73"/>
  <c r="EF38" i="73" s="1"/>
  <c r="EE39" i="73"/>
  <c r="EH39" i="73"/>
  <c r="EF39" i="73" s="1"/>
  <c r="EE40" i="73"/>
  <c r="EH40" i="73"/>
  <c r="EF40" i="73" s="1"/>
  <c r="EE41" i="73"/>
  <c r="EH41" i="73"/>
  <c r="EF41" i="73" s="1"/>
  <c r="EE42" i="73"/>
  <c r="EH42" i="73"/>
  <c r="EF42" i="73" s="1"/>
  <c r="EE43" i="73"/>
  <c r="EH43" i="73"/>
  <c r="EF43" i="73" s="1"/>
  <c r="EE44" i="73"/>
  <c r="EH44" i="73"/>
  <c r="EF44" i="73" s="1"/>
  <c r="EE45" i="73"/>
  <c r="EH45" i="73"/>
  <c r="EF45" i="73" s="1"/>
  <c r="EU45" i="73" s="1"/>
  <c r="EE46" i="73"/>
  <c r="EH46" i="73"/>
  <c r="EF46" i="73" s="1"/>
  <c r="EE47" i="73"/>
  <c r="EH47" i="73"/>
  <c r="EF47" i="73" s="1"/>
  <c r="ET47" i="73" s="1"/>
  <c r="EE48" i="73"/>
  <c r="EH48" i="73"/>
  <c r="EE49" i="73"/>
  <c r="EH49" i="73"/>
  <c r="EW49" i="73" s="1"/>
  <c r="EE50" i="73"/>
  <c r="EH50" i="73"/>
  <c r="EF50" i="73" s="1"/>
  <c r="ET50" i="73" s="1"/>
  <c r="EE51" i="73"/>
  <c r="EH51" i="73"/>
  <c r="EF51" i="73" s="1"/>
  <c r="EE52" i="73"/>
  <c r="EH52" i="73"/>
  <c r="EW52" i="73" s="1"/>
  <c r="EE53" i="73"/>
  <c r="EH53" i="73"/>
  <c r="EF53" i="73"/>
  <c r="EE54" i="73"/>
  <c r="EH54" i="73"/>
  <c r="EF54" i="73" s="1"/>
  <c r="EE55" i="73"/>
  <c r="EH55" i="73"/>
  <c r="EF55" i="73" s="1"/>
  <c r="EE56" i="73"/>
  <c r="EH56" i="73"/>
  <c r="EF56" i="73" s="1"/>
  <c r="EE57" i="73"/>
  <c r="EH57" i="73"/>
  <c r="EE58" i="73"/>
  <c r="EH58" i="73"/>
  <c r="EF58" i="73" s="1"/>
  <c r="EE59" i="73"/>
  <c r="EH59" i="73"/>
  <c r="EF59" i="73" s="1"/>
  <c r="EE60" i="73"/>
  <c r="EH60" i="73"/>
  <c r="EF60" i="73"/>
  <c r="ET60" i="73" s="1"/>
  <c r="EE61" i="73"/>
  <c r="EH61" i="73"/>
  <c r="EF61" i="73" s="1"/>
  <c r="EE62" i="73"/>
  <c r="EH62" i="73"/>
  <c r="EF62" i="73" s="1"/>
  <c r="ET62" i="73" s="1"/>
  <c r="EE63" i="73"/>
  <c r="EH63" i="73"/>
  <c r="EF63" i="73" s="1"/>
  <c r="ET63" i="73" s="1"/>
  <c r="EE64" i="73"/>
  <c r="EH64" i="73"/>
  <c r="EE65" i="73"/>
  <c r="EH65" i="73"/>
  <c r="EF65" i="73" s="1"/>
  <c r="EE66" i="73"/>
  <c r="EH66" i="73"/>
  <c r="EF66" i="73" s="1"/>
  <c r="EE67" i="73"/>
  <c r="EH67" i="73"/>
  <c r="EF67" i="73" s="1"/>
  <c r="EE68" i="73"/>
  <c r="EH68" i="73"/>
  <c r="EF68" i="73" s="1"/>
  <c r="EE69" i="73"/>
  <c r="EH69" i="73"/>
  <c r="EF69" i="73" s="1"/>
  <c r="EE70" i="73"/>
  <c r="EH70" i="73"/>
  <c r="EF70" i="73" s="1"/>
  <c r="EE71" i="73"/>
  <c r="EH71" i="73"/>
  <c r="EF71" i="73" s="1"/>
  <c r="EE72" i="73"/>
  <c r="EH72" i="73"/>
  <c r="EE73" i="73"/>
  <c r="EH73" i="73"/>
  <c r="EE74" i="73"/>
  <c r="EH74" i="73"/>
  <c r="EF74" i="73" s="1"/>
  <c r="EE75" i="73"/>
  <c r="EH75" i="73"/>
  <c r="EF75" i="73" s="1"/>
  <c r="ET75" i="73" s="1"/>
  <c r="EE76" i="73"/>
  <c r="EH76" i="73"/>
  <c r="EF76" i="73" s="1"/>
  <c r="EE77" i="73"/>
  <c r="ET77" i="73" s="1"/>
  <c r="EH77" i="73"/>
  <c r="EF77" i="73" s="1"/>
  <c r="EE78" i="73"/>
  <c r="EH78" i="73"/>
  <c r="EF78" i="73" s="1"/>
  <c r="EE79" i="73"/>
  <c r="EH79" i="73"/>
  <c r="EF79" i="73" s="1"/>
  <c r="EE80" i="73"/>
  <c r="EH80" i="73"/>
  <c r="EF80" i="73" s="1"/>
  <c r="EE81" i="73"/>
  <c r="EH81" i="73"/>
  <c r="EF81" i="73" s="1"/>
  <c r="EE82" i="73"/>
  <c r="EH82" i="73"/>
  <c r="EF82" i="73" s="1"/>
  <c r="EE83" i="73"/>
  <c r="EH83" i="73"/>
  <c r="EF83" i="73" s="1"/>
  <c r="EE84" i="73"/>
  <c r="EH84" i="73"/>
  <c r="EF84" i="73" s="1"/>
  <c r="EE85" i="73"/>
  <c r="EH85" i="73"/>
  <c r="EF85" i="73"/>
  <c r="ET85" i="73" s="1"/>
  <c r="EE86" i="73"/>
  <c r="ET86" i="73" s="1"/>
  <c r="EH86" i="73"/>
  <c r="EF86" i="73" s="1"/>
  <c r="EE87" i="73"/>
  <c r="EH87" i="73"/>
  <c r="EF87" i="73" s="1"/>
  <c r="EE88" i="73"/>
  <c r="EH88" i="73"/>
  <c r="EF88" i="73"/>
  <c r="EE89" i="73"/>
  <c r="EH89" i="73"/>
  <c r="EE90" i="73"/>
  <c r="EH90" i="73"/>
  <c r="EF90" i="73" s="1"/>
  <c r="EE91" i="73"/>
  <c r="EH91" i="73"/>
  <c r="EF91" i="73" s="1"/>
  <c r="EE92" i="73"/>
  <c r="EH92" i="73"/>
  <c r="EF92" i="73" s="1"/>
  <c r="EE93" i="73"/>
  <c r="C92" i="53"/>
  <c r="EH93" i="73" s="1"/>
  <c r="EF93" i="73" s="1"/>
  <c r="EH4" i="73"/>
  <c r="EF4" i="73" s="1"/>
  <c r="EG5" i="73"/>
  <c r="EG6" i="73"/>
  <c r="EG7" i="73"/>
  <c r="EV7" i="73" s="1"/>
  <c r="EG8" i="73"/>
  <c r="EG9" i="73"/>
  <c r="EG10" i="73"/>
  <c r="EG11" i="73"/>
  <c r="EV11" i="73" s="1"/>
  <c r="EG12" i="73"/>
  <c r="EG13" i="73"/>
  <c r="EG14" i="73"/>
  <c r="EV14" i="73" s="1"/>
  <c r="EG15" i="73"/>
  <c r="EV15" i="73" s="1"/>
  <c r="EG16" i="73"/>
  <c r="EG17" i="73"/>
  <c r="EG18" i="73"/>
  <c r="EV18" i="73" s="1"/>
  <c r="EG19" i="73"/>
  <c r="EG20" i="73"/>
  <c r="EG21" i="73"/>
  <c r="EG22" i="73"/>
  <c r="EV22" i="73" s="1"/>
  <c r="EG23" i="73"/>
  <c r="EV23" i="73" s="1"/>
  <c r="EG24" i="73"/>
  <c r="EG25" i="73"/>
  <c r="EG26" i="73"/>
  <c r="EG27" i="73"/>
  <c r="EG28" i="73"/>
  <c r="EG29" i="73"/>
  <c r="EG30" i="73"/>
  <c r="EV30" i="73" s="1"/>
  <c r="EG31" i="73"/>
  <c r="EG32" i="73"/>
  <c r="EG33" i="73"/>
  <c r="EG34" i="73"/>
  <c r="EV34" i="73" s="1"/>
  <c r="EG35" i="73"/>
  <c r="EG36" i="73"/>
  <c r="EG37" i="73"/>
  <c r="EG38" i="73"/>
  <c r="EG39" i="73"/>
  <c r="EU39" i="73" s="1"/>
  <c r="EG40" i="73"/>
  <c r="EG41" i="73"/>
  <c r="EG42" i="73"/>
  <c r="EV42" i="73" s="1"/>
  <c r="EG43" i="73"/>
  <c r="EV43" i="73" s="1"/>
  <c r="EG44" i="73"/>
  <c r="EG45" i="73"/>
  <c r="EG46" i="73"/>
  <c r="EU46" i="73" s="1"/>
  <c r="EG47" i="73"/>
  <c r="EG48" i="73"/>
  <c r="EG49" i="73"/>
  <c r="EG50" i="73"/>
  <c r="EV50" i="73" s="1"/>
  <c r="EG51" i="73"/>
  <c r="EG52" i="73"/>
  <c r="EG53" i="73"/>
  <c r="EG54" i="73"/>
  <c r="EU54" i="73" s="1"/>
  <c r="EG55" i="73"/>
  <c r="EG56" i="73"/>
  <c r="EG57" i="73"/>
  <c r="EG58" i="73"/>
  <c r="EV58" i="73" s="1"/>
  <c r="EG59" i="73"/>
  <c r="EG60" i="73"/>
  <c r="EG61" i="73"/>
  <c r="EG62" i="73"/>
  <c r="EG63" i="73"/>
  <c r="EU63" i="73" s="1"/>
  <c r="EG64" i="73"/>
  <c r="EG65" i="73"/>
  <c r="EG66" i="73"/>
  <c r="EV66" i="73" s="1"/>
  <c r="EG67" i="73"/>
  <c r="EV67" i="73" s="1"/>
  <c r="EG68" i="73"/>
  <c r="EG69" i="73"/>
  <c r="EG70" i="73"/>
  <c r="EU70" i="73" s="1"/>
  <c r="EG71" i="73"/>
  <c r="EU71" i="73" s="1"/>
  <c r="EG72" i="73"/>
  <c r="EG73" i="73"/>
  <c r="EG74" i="73"/>
  <c r="EV74" i="73" s="1"/>
  <c r="EG75" i="73"/>
  <c r="EG76" i="73"/>
  <c r="EG77" i="73"/>
  <c r="EG78" i="73"/>
  <c r="EU78" i="73" s="1"/>
  <c r="EG79" i="73"/>
  <c r="EG80" i="73"/>
  <c r="EG81" i="73"/>
  <c r="EG82" i="73"/>
  <c r="EG83" i="73"/>
  <c r="EV83" i="73" s="1"/>
  <c r="EG84" i="73"/>
  <c r="EG85" i="73"/>
  <c r="EG86" i="73"/>
  <c r="EU86" i="73" s="1"/>
  <c r="EG87" i="73"/>
  <c r="EU87" i="73" s="1"/>
  <c r="EG88" i="73"/>
  <c r="EG89" i="73"/>
  <c r="EG90" i="73"/>
  <c r="EV90" i="73" s="1"/>
  <c r="EG91" i="73"/>
  <c r="EG92" i="73"/>
  <c r="C186" i="53"/>
  <c r="EG93" i="73"/>
  <c r="EG4" i="73"/>
  <c r="EU4" i="73" s="1"/>
  <c r="EE4" i="73"/>
  <c r="CR96" i="73"/>
  <c r="CS96" i="73"/>
  <c r="CT96" i="73"/>
  <c r="CQ96" i="73"/>
  <c r="CR79" i="73"/>
  <c r="CS79" i="73"/>
  <c r="CT79" i="73"/>
  <c r="CQ79" i="73"/>
  <c r="CR62" i="73"/>
  <c r="CS62" i="73"/>
  <c r="CT62" i="73"/>
  <c r="CQ62" i="73"/>
  <c r="CR45" i="73"/>
  <c r="CS45" i="73"/>
  <c r="CT45" i="73"/>
  <c r="CQ45" i="73"/>
  <c r="CR29" i="73"/>
  <c r="CS29" i="73"/>
  <c r="CT29" i="73"/>
  <c r="CQ29" i="73"/>
  <c r="BU113" i="73"/>
  <c r="BU114" i="73" s="1"/>
  <c r="BU116" i="73" s="1"/>
  <c r="BV113" i="73"/>
  <c r="BV114" i="73" s="1"/>
  <c r="BT113" i="73"/>
  <c r="AX113" i="73"/>
  <c r="AY113" i="73"/>
  <c r="AY114" i="73" s="1"/>
  <c r="AY118" i="73" s="1"/>
  <c r="AW113" i="73"/>
  <c r="AW114" i="73" s="1"/>
  <c r="BU96" i="73"/>
  <c r="BV96" i="73"/>
  <c r="BT96" i="73"/>
  <c r="BT97" i="73" s="1"/>
  <c r="AX96" i="73"/>
  <c r="AX97" i="73" s="1"/>
  <c r="AX101" i="73" s="1"/>
  <c r="AY96" i="73"/>
  <c r="AW96" i="73"/>
  <c r="BU79" i="73"/>
  <c r="BV79" i="73"/>
  <c r="BT79" i="73"/>
  <c r="AX79" i="73"/>
  <c r="AY79" i="73"/>
  <c r="AW79" i="73"/>
  <c r="BU62" i="73"/>
  <c r="BV62" i="73"/>
  <c r="BT62" i="73"/>
  <c r="AX62" i="73"/>
  <c r="AY62" i="73"/>
  <c r="AW62" i="73"/>
  <c r="BU45" i="73"/>
  <c r="BV45" i="73"/>
  <c r="BT45" i="73"/>
  <c r="AX45" i="73"/>
  <c r="AY45" i="73"/>
  <c r="AW45" i="73"/>
  <c r="BU29" i="73"/>
  <c r="BV29" i="73"/>
  <c r="BT29" i="73"/>
  <c r="AX29" i="73"/>
  <c r="AY29" i="73"/>
  <c r="AW29" i="73"/>
  <c r="B45" i="73"/>
  <c r="C29" i="73"/>
  <c r="D29" i="73"/>
  <c r="B29" i="73"/>
  <c r="CT120" i="73"/>
  <c r="CS120" i="73"/>
  <c r="CR120" i="73"/>
  <c r="CQ120" i="73"/>
  <c r="BV120" i="73"/>
  <c r="BU120" i="73"/>
  <c r="BT120" i="73"/>
  <c r="AY120" i="73"/>
  <c r="AX120" i="73"/>
  <c r="AW120" i="73"/>
  <c r="Z120" i="73"/>
  <c r="Y120" i="73"/>
  <c r="X120" i="73"/>
  <c r="D120" i="73"/>
  <c r="C120" i="73"/>
  <c r="B120" i="73"/>
  <c r="CT114" i="73"/>
  <c r="CT118" i="73"/>
  <c r="CS114" i="73"/>
  <c r="CS118" i="73"/>
  <c r="CR114" i="73"/>
  <c r="CR118" i="73"/>
  <c r="BU118" i="73"/>
  <c r="BT114" i="73"/>
  <c r="BT118" i="73" s="1"/>
  <c r="AX114" i="73"/>
  <c r="AX118" i="73"/>
  <c r="AW118" i="73"/>
  <c r="Z113" i="73"/>
  <c r="Z114" i="73"/>
  <c r="Y113" i="73"/>
  <c r="Y114" i="73"/>
  <c r="X113" i="73"/>
  <c r="X114" i="73"/>
  <c r="X118" i="73"/>
  <c r="D113" i="73"/>
  <c r="D114" i="73" s="1"/>
  <c r="D118" i="73" s="1"/>
  <c r="C113" i="73"/>
  <c r="C114" i="73" s="1"/>
  <c r="B113" i="73"/>
  <c r="B114" i="73" s="1"/>
  <c r="CT112" i="73"/>
  <c r="CS112" i="73"/>
  <c r="CS116" i="73" s="1"/>
  <c r="CR112" i="73"/>
  <c r="CR116" i="73"/>
  <c r="CQ112" i="73"/>
  <c r="BV112" i="73"/>
  <c r="BU112" i="73"/>
  <c r="BT112" i="73"/>
  <c r="BT116" i="73"/>
  <c r="AY112" i="73"/>
  <c r="AY116" i="73"/>
  <c r="AX112" i="73"/>
  <c r="AW112" i="73"/>
  <c r="AW115" i="73" s="1"/>
  <c r="AW116" i="73"/>
  <c r="CS115" i="73"/>
  <c r="CR115" i="73"/>
  <c r="CQ115" i="73"/>
  <c r="BT115" i="73"/>
  <c r="AY115" i="73"/>
  <c r="Z112" i="73"/>
  <c r="Y112" i="73"/>
  <c r="X112" i="73"/>
  <c r="X115" i="73" s="1"/>
  <c r="X116" i="73"/>
  <c r="D112" i="73"/>
  <c r="D116" i="73"/>
  <c r="C112" i="73"/>
  <c r="B112" i="73"/>
  <c r="D115" i="73"/>
  <c r="B115" i="73"/>
  <c r="CT103" i="73"/>
  <c r="CS103" i="73"/>
  <c r="CR103" i="73"/>
  <c r="CQ103" i="73"/>
  <c r="BV103" i="73"/>
  <c r="BU103" i="73"/>
  <c r="BT103" i="73"/>
  <c r="AY103" i="73"/>
  <c r="AX103" i="73"/>
  <c r="AW103" i="73"/>
  <c r="Z103" i="73"/>
  <c r="Y103" i="73"/>
  <c r="X103" i="73"/>
  <c r="D103" i="73"/>
  <c r="C103" i="73"/>
  <c r="B103" i="73"/>
  <c r="CT97" i="73"/>
  <c r="CT101" i="73"/>
  <c r="CS97" i="73"/>
  <c r="CS99" i="73" s="1"/>
  <c r="CR97" i="73"/>
  <c r="CR101" i="73"/>
  <c r="CQ97" i="73"/>
  <c r="BV97" i="73"/>
  <c r="BV101" i="73"/>
  <c r="BU97" i="73"/>
  <c r="BU99" i="73" s="1"/>
  <c r="BT101" i="73"/>
  <c r="AY97" i="73"/>
  <c r="AY101" i="73"/>
  <c r="AW97" i="73"/>
  <c r="AW99" i="73" s="1"/>
  <c r="Z96" i="73"/>
  <c r="Z97" i="73"/>
  <c r="Y96" i="73"/>
  <c r="Y97" i="73" s="1"/>
  <c r="Y101" i="73" s="1"/>
  <c r="X96" i="73"/>
  <c r="X97" i="73" s="1"/>
  <c r="D96" i="73"/>
  <c r="D97" i="73"/>
  <c r="D101" i="73"/>
  <c r="C96" i="73"/>
  <c r="C97" i="73"/>
  <c r="C101" i="73"/>
  <c r="B96" i="73"/>
  <c r="B97" i="73"/>
  <c r="B101" i="73"/>
  <c r="CT95" i="73"/>
  <c r="CT98" i="73" s="1"/>
  <c r="CT99" i="73"/>
  <c r="CS95" i="73"/>
  <c r="CR95" i="73"/>
  <c r="CR99" i="73" s="1"/>
  <c r="CQ95" i="73"/>
  <c r="BV95" i="73"/>
  <c r="BV99" i="73" s="1"/>
  <c r="BU95" i="73"/>
  <c r="BT95" i="73"/>
  <c r="BT98" i="73" s="1"/>
  <c r="AY95" i="73"/>
  <c r="AY98" i="73" s="1"/>
  <c r="AY99" i="73"/>
  <c r="AX95" i="73"/>
  <c r="AW95" i="73"/>
  <c r="CS98" i="73"/>
  <c r="CR98" i="73"/>
  <c r="BU98" i="73"/>
  <c r="AW98" i="73"/>
  <c r="Z95" i="73"/>
  <c r="Y95" i="73"/>
  <c r="Y99" i="73"/>
  <c r="X95" i="73"/>
  <c r="D95" i="73"/>
  <c r="C95" i="73"/>
  <c r="C99" i="73"/>
  <c r="B95" i="73"/>
  <c r="B99" i="73"/>
  <c r="C98" i="73"/>
  <c r="B98" i="73"/>
  <c r="FF4" i="73"/>
  <c r="FF5" i="73"/>
  <c r="FF6" i="73"/>
  <c r="FF7" i="73"/>
  <c r="FF8" i="73"/>
  <c r="FF9" i="73"/>
  <c r="FF10" i="73"/>
  <c r="FF11" i="73"/>
  <c r="FF12" i="73"/>
  <c r="FF13" i="73"/>
  <c r="FF14" i="73"/>
  <c r="FF15" i="73"/>
  <c r="FF16" i="73"/>
  <c r="FF17" i="73"/>
  <c r="FF18" i="73"/>
  <c r="FF19" i="73"/>
  <c r="FF20" i="73"/>
  <c r="FF21" i="73"/>
  <c r="FF22" i="73"/>
  <c r="FF23" i="73"/>
  <c r="FF24" i="73"/>
  <c r="FF25" i="73"/>
  <c r="FF26" i="73"/>
  <c r="FF27" i="73"/>
  <c r="FF28" i="73"/>
  <c r="FF29" i="73"/>
  <c r="FF30" i="73"/>
  <c r="FF31" i="73"/>
  <c r="FF32" i="73"/>
  <c r="FF33" i="73"/>
  <c r="FF34" i="73"/>
  <c r="FF35" i="73"/>
  <c r="FF36" i="73"/>
  <c r="FF37" i="73"/>
  <c r="FF38" i="73"/>
  <c r="FF39" i="73"/>
  <c r="FF40" i="73"/>
  <c r="FF41" i="73"/>
  <c r="FF42" i="73"/>
  <c r="FF43" i="73"/>
  <c r="FF44" i="73"/>
  <c r="FF45" i="73"/>
  <c r="FF46" i="73"/>
  <c r="FF47" i="73"/>
  <c r="FF48" i="73"/>
  <c r="FF49" i="73"/>
  <c r="FF50" i="73"/>
  <c r="FF51" i="73"/>
  <c r="FF52" i="73"/>
  <c r="FF53" i="73"/>
  <c r="FF54" i="73"/>
  <c r="FF55" i="73"/>
  <c r="FF56" i="73"/>
  <c r="FF57" i="73"/>
  <c r="FF58" i="73"/>
  <c r="FF59" i="73"/>
  <c r="FF60" i="73"/>
  <c r="FF61" i="73"/>
  <c r="FF62" i="73"/>
  <c r="FF63" i="73"/>
  <c r="FF64" i="73"/>
  <c r="FF65" i="73"/>
  <c r="FF66" i="73"/>
  <c r="FF67" i="73"/>
  <c r="FF68" i="73"/>
  <c r="FF69" i="73"/>
  <c r="FF70" i="73"/>
  <c r="FF71" i="73"/>
  <c r="FF72" i="73"/>
  <c r="FF73" i="73"/>
  <c r="FF74" i="73"/>
  <c r="FF75" i="73"/>
  <c r="FF76" i="73"/>
  <c r="FF77" i="73"/>
  <c r="FF78" i="73"/>
  <c r="FF79" i="73"/>
  <c r="FF80" i="73"/>
  <c r="FF81" i="73"/>
  <c r="FF82" i="73"/>
  <c r="FF83" i="73"/>
  <c r="FF84" i="73"/>
  <c r="FF85" i="73"/>
  <c r="FF86" i="73"/>
  <c r="FF87" i="73"/>
  <c r="FF88" i="73"/>
  <c r="FF89" i="73"/>
  <c r="FF90" i="73"/>
  <c r="FF91" i="73"/>
  <c r="FF92" i="73"/>
  <c r="FE4" i="73"/>
  <c r="FE5" i="73"/>
  <c r="FE6" i="73"/>
  <c r="FE7" i="73"/>
  <c r="FE8" i="73"/>
  <c r="FE9" i="73"/>
  <c r="FE10" i="73"/>
  <c r="FE11" i="73"/>
  <c r="FE12" i="73"/>
  <c r="FE13" i="73"/>
  <c r="FE14" i="73"/>
  <c r="FE15" i="73"/>
  <c r="FE16" i="73"/>
  <c r="FE17" i="73"/>
  <c r="FE18" i="73"/>
  <c r="FE19" i="73"/>
  <c r="FE20" i="73"/>
  <c r="FE21" i="73"/>
  <c r="FE22" i="73"/>
  <c r="FE23" i="73"/>
  <c r="FE24" i="73"/>
  <c r="FE25" i="73"/>
  <c r="FE26" i="73"/>
  <c r="FE27" i="73"/>
  <c r="FE28" i="73"/>
  <c r="FE29" i="73"/>
  <c r="FE30" i="73"/>
  <c r="FE31" i="73"/>
  <c r="FE32" i="73"/>
  <c r="FE33" i="73"/>
  <c r="FE34" i="73"/>
  <c r="FE35" i="73"/>
  <c r="FE36" i="73"/>
  <c r="FE37" i="73"/>
  <c r="FE38" i="73"/>
  <c r="FE39" i="73"/>
  <c r="FE40" i="73"/>
  <c r="FE41" i="73"/>
  <c r="FE42" i="73"/>
  <c r="FE43" i="73"/>
  <c r="FE44" i="73"/>
  <c r="FE45" i="73"/>
  <c r="FE46" i="73"/>
  <c r="FE47" i="73"/>
  <c r="FE48" i="73"/>
  <c r="FE49" i="73"/>
  <c r="FE50" i="73"/>
  <c r="FE51" i="73"/>
  <c r="FE52" i="73"/>
  <c r="FE53" i="73"/>
  <c r="FE54" i="73"/>
  <c r="FE55" i="73"/>
  <c r="FE56" i="73"/>
  <c r="FE57" i="73"/>
  <c r="FE58" i="73"/>
  <c r="FE59" i="73"/>
  <c r="FE60" i="73"/>
  <c r="FE61" i="73"/>
  <c r="FE62" i="73"/>
  <c r="FE63" i="73"/>
  <c r="FE64" i="73"/>
  <c r="FE65" i="73"/>
  <c r="FE66" i="73"/>
  <c r="FE67" i="73"/>
  <c r="FE68" i="73"/>
  <c r="FE69" i="73"/>
  <c r="FE70" i="73"/>
  <c r="FE71" i="73"/>
  <c r="FE72" i="73"/>
  <c r="FE73" i="73"/>
  <c r="FE74" i="73"/>
  <c r="FE75" i="73"/>
  <c r="FE76" i="73"/>
  <c r="FE77" i="73"/>
  <c r="FE78" i="73"/>
  <c r="FE79" i="73"/>
  <c r="FE80" i="73"/>
  <c r="FE81" i="73"/>
  <c r="FE82" i="73"/>
  <c r="FE83" i="73"/>
  <c r="FE84" i="73"/>
  <c r="FE85" i="73"/>
  <c r="FE86" i="73"/>
  <c r="FE87" i="73"/>
  <c r="FE88" i="73"/>
  <c r="FE89" i="73"/>
  <c r="FE90" i="73"/>
  <c r="FE91" i="73"/>
  <c r="FE92" i="73"/>
  <c r="FD4" i="73"/>
  <c r="FD5" i="73"/>
  <c r="FD6" i="73"/>
  <c r="FD7" i="73"/>
  <c r="FD8" i="73"/>
  <c r="FD9" i="73"/>
  <c r="FD10" i="73"/>
  <c r="FD11" i="73"/>
  <c r="FD12" i="73"/>
  <c r="FD13" i="73"/>
  <c r="FD14" i="73"/>
  <c r="FD15" i="73"/>
  <c r="FD16" i="73"/>
  <c r="FD17" i="73"/>
  <c r="FD18" i="73"/>
  <c r="FD19" i="73"/>
  <c r="FD20" i="73"/>
  <c r="FD21" i="73"/>
  <c r="FD22" i="73"/>
  <c r="FD23" i="73"/>
  <c r="FD24" i="73"/>
  <c r="FD25" i="73"/>
  <c r="FD26" i="73"/>
  <c r="FD27" i="73"/>
  <c r="FD28" i="73"/>
  <c r="FD29" i="73"/>
  <c r="FD30" i="73"/>
  <c r="FD31" i="73"/>
  <c r="FD32" i="73"/>
  <c r="FD33" i="73"/>
  <c r="FD34" i="73"/>
  <c r="FD35" i="73"/>
  <c r="FD36" i="73"/>
  <c r="FD37" i="73"/>
  <c r="FD38" i="73"/>
  <c r="FD39" i="73"/>
  <c r="FD40" i="73"/>
  <c r="FD41" i="73"/>
  <c r="FD42" i="73"/>
  <c r="FD43" i="73"/>
  <c r="FD44" i="73"/>
  <c r="FD45" i="73"/>
  <c r="FD46" i="73"/>
  <c r="FD47" i="73"/>
  <c r="FD48" i="73"/>
  <c r="FD49" i="73"/>
  <c r="FD50" i="73"/>
  <c r="FD51" i="73"/>
  <c r="FD52" i="73"/>
  <c r="FD53" i="73"/>
  <c r="FD54" i="73"/>
  <c r="FD55" i="73"/>
  <c r="FD56" i="73"/>
  <c r="FD57" i="73"/>
  <c r="FD58" i="73"/>
  <c r="FD59" i="73"/>
  <c r="FD60" i="73"/>
  <c r="FD61" i="73"/>
  <c r="FD62" i="73"/>
  <c r="FD63" i="73"/>
  <c r="FD64" i="73"/>
  <c r="FD65" i="73"/>
  <c r="FD66" i="73"/>
  <c r="FD67" i="73"/>
  <c r="FD68" i="73"/>
  <c r="FD69" i="73"/>
  <c r="FD70" i="73"/>
  <c r="FD71" i="73"/>
  <c r="FD72" i="73"/>
  <c r="FD73" i="73"/>
  <c r="FD74" i="73"/>
  <c r="FD75" i="73"/>
  <c r="FD76" i="73"/>
  <c r="FD77" i="73"/>
  <c r="FD78" i="73"/>
  <c r="FD79" i="73"/>
  <c r="FD80" i="73"/>
  <c r="FD81" i="73"/>
  <c r="FD82" i="73"/>
  <c r="FD83" i="73"/>
  <c r="FD84" i="73"/>
  <c r="FD85" i="73"/>
  <c r="FD86" i="73"/>
  <c r="FD87" i="73"/>
  <c r="FD88" i="73"/>
  <c r="FD89" i="73"/>
  <c r="FD90" i="73"/>
  <c r="FD91" i="73"/>
  <c r="FD92" i="73"/>
  <c r="FC4" i="73"/>
  <c r="FC5" i="73"/>
  <c r="FC6" i="73"/>
  <c r="FC7" i="73"/>
  <c r="FC8" i="73"/>
  <c r="FC9" i="73"/>
  <c r="FC10" i="73"/>
  <c r="FC11" i="73"/>
  <c r="FC12" i="73"/>
  <c r="FC13" i="73"/>
  <c r="FC14" i="73"/>
  <c r="FC15" i="73"/>
  <c r="FC16" i="73"/>
  <c r="FC17" i="73"/>
  <c r="FC18" i="73"/>
  <c r="FC19" i="73"/>
  <c r="FC20" i="73"/>
  <c r="FC21" i="73"/>
  <c r="FC22" i="73"/>
  <c r="FC23" i="73"/>
  <c r="FC24" i="73"/>
  <c r="FC25" i="73"/>
  <c r="FC26" i="73"/>
  <c r="FC27" i="73"/>
  <c r="FC28" i="73"/>
  <c r="FC29" i="73"/>
  <c r="FC30" i="73"/>
  <c r="FC31" i="73"/>
  <c r="FC32" i="73"/>
  <c r="FC33" i="73"/>
  <c r="FC34" i="73"/>
  <c r="FC35" i="73"/>
  <c r="FC36" i="73"/>
  <c r="FC37" i="73"/>
  <c r="FC38" i="73"/>
  <c r="FC39" i="73"/>
  <c r="FC40" i="73"/>
  <c r="FC41" i="73"/>
  <c r="FC42" i="73"/>
  <c r="FC43" i="73"/>
  <c r="FC44" i="73"/>
  <c r="FC45" i="73"/>
  <c r="FC46" i="73"/>
  <c r="FC47" i="73"/>
  <c r="FC48" i="73"/>
  <c r="FC49" i="73"/>
  <c r="FC50" i="73"/>
  <c r="FC51" i="73"/>
  <c r="FC52" i="73"/>
  <c r="FC53" i="73"/>
  <c r="FC54" i="73"/>
  <c r="FC55" i="73"/>
  <c r="FC56" i="73"/>
  <c r="FC57" i="73"/>
  <c r="FC58" i="73"/>
  <c r="FC59" i="73"/>
  <c r="FC60" i="73"/>
  <c r="FC61" i="73"/>
  <c r="FC62" i="73"/>
  <c r="FC63" i="73"/>
  <c r="FC64" i="73"/>
  <c r="FC65" i="73"/>
  <c r="FC66" i="73"/>
  <c r="FC67" i="73"/>
  <c r="FC68" i="73"/>
  <c r="FC69" i="73"/>
  <c r="FC70" i="73"/>
  <c r="FC71" i="73"/>
  <c r="FC72" i="73"/>
  <c r="FC73" i="73"/>
  <c r="FC74" i="73"/>
  <c r="FC75" i="73"/>
  <c r="FC76" i="73"/>
  <c r="FC77" i="73"/>
  <c r="FC78" i="73"/>
  <c r="FC79" i="73"/>
  <c r="FC80" i="73"/>
  <c r="FC81" i="73"/>
  <c r="FC82" i="73"/>
  <c r="FC83" i="73"/>
  <c r="FC84" i="73"/>
  <c r="FC85" i="73"/>
  <c r="FC86" i="73"/>
  <c r="FC87" i="73"/>
  <c r="FC88" i="73"/>
  <c r="FC89" i="73"/>
  <c r="FC90" i="73"/>
  <c r="FC91" i="73"/>
  <c r="FC92" i="73"/>
  <c r="FB4" i="73"/>
  <c r="FB5" i="73"/>
  <c r="FB6" i="73"/>
  <c r="FB7" i="73"/>
  <c r="FB8" i="73"/>
  <c r="FB9" i="73"/>
  <c r="FB10" i="73"/>
  <c r="FB11" i="73"/>
  <c r="FB12" i="73"/>
  <c r="FB13" i="73"/>
  <c r="FB14" i="73"/>
  <c r="FB15" i="73"/>
  <c r="FB16" i="73"/>
  <c r="FB17" i="73"/>
  <c r="FB18" i="73"/>
  <c r="FB19" i="73"/>
  <c r="FB20" i="73"/>
  <c r="FB21" i="73"/>
  <c r="FB22" i="73"/>
  <c r="FB23" i="73"/>
  <c r="FB24" i="73"/>
  <c r="FB25" i="73"/>
  <c r="FB26" i="73"/>
  <c r="FB27" i="73"/>
  <c r="FB28" i="73"/>
  <c r="FB29" i="73"/>
  <c r="FB30" i="73"/>
  <c r="FB31" i="73"/>
  <c r="FB32" i="73"/>
  <c r="FB33" i="73"/>
  <c r="FB34" i="73"/>
  <c r="FB35" i="73"/>
  <c r="FB36" i="73"/>
  <c r="FB37" i="73"/>
  <c r="FB38" i="73"/>
  <c r="FB39" i="73"/>
  <c r="FB40" i="73"/>
  <c r="FB41" i="73"/>
  <c r="FB42" i="73"/>
  <c r="FB43" i="73"/>
  <c r="FB44" i="73"/>
  <c r="FB45" i="73"/>
  <c r="FB46" i="73"/>
  <c r="FB47" i="73"/>
  <c r="FB48" i="73"/>
  <c r="FB49" i="73"/>
  <c r="FB50" i="73"/>
  <c r="FB51" i="73"/>
  <c r="FB52" i="73"/>
  <c r="FB53" i="73"/>
  <c r="FB54" i="73"/>
  <c r="FB55" i="73"/>
  <c r="FB56" i="73"/>
  <c r="FB57" i="73"/>
  <c r="FB58" i="73"/>
  <c r="FB59" i="73"/>
  <c r="FB60" i="73"/>
  <c r="FB61" i="73"/>
  <c r="FB62" i="73"/>
  <c r="FB63" i="73"/>
  <c r="FB64" i="73"/>
  <c r="FB65" i="73"/>
  <c r="FB66" i="73"/>
  <c r="FB67" i="73"/>
  <c r="FB68" i="73"/>
  <c r="FB69" i="73"/>
  <c r="FB70" i="73"/>
  <c r="FB71" i="73"/>
  <c r="FB72" i="73"/>
  <c r="FB73" i="73"/>
  <c r="FB74" i="73"/>
  <c r="FB75" i="73"/>
  <c r="FB76" i="73"/>
  <c r="FB77" i="73"/>
  <c r="FB78" i="73"/>
  <c r="FB79" i="73"/>
  <c r="FB80" i="73"/>
  <c r="FB81" i="73"/>
  <c r="FB82" i="73"/>
  <c r="FB83" i="73"/>
  <c r="FB84" i="73"/>
  <c r="FB85" i="73"/>
  <c r="FB86" i="73"/>
  <c r="FB87" i="73"/>
  <c r="FB88" i="73"/>
  <c r="FB89" i="73"/>
  <c r="FB90" i="73"/>
  <c r="FB91" i="73"/>
  <c r="FB92" i="73"/>
  <c r="FA4" i="73"/>
  <c r="FA93" i="73" s="1"/>
  <c r="FA5" i="73"/>
  <c r="FA6" i="73"/>
  <c r="FA7" i="73"/>
  <c r="FA8" i="73"/>
  <c r="FA9" i="73"/>
  <c r="FA10" i="73"/>
  <c r="FA11" i="73"/>
  <c r="FA12" i="73"/>
  <c r="FA13" i="73"/>
  <c r="FA14" i="73"/>
  <c r="FA15" i="73"/>
  <c r="FA16" i="73"/>
  <c r="FA17" i="73"/>
  <c r="FA18" i="73"/>
  <c r="FA19" i="73"/>
  <c r="FA20" i="73"/>
  <c r="FA21" i="73"/>
  <c r="FA22" i="73"/>
  <c r="FA23" i="73"/>
  <c r="FA24" i="73"/>
  <c r="FA25" i="73"/>
  <c r="FA26" i="73"/>
  <c r="FA27" i="73"/>
  <c r="FA28" i="73"/>
  <c r="FA29" i="73"/>
  <c r="FA30" i="73"/>
  <c r="FA31" i="73"/>
  <c r="FA32" i="73"/>
  <c r="FA33" i="73"/>
  <c r="FA34" i="73"/>
  <c r="FA35" i="73"/>
  <c r="FA36" i="73"/>
  <c r="FA37" i="73"/>
  <c r="FA38" i="73"/>
  <c r="FA39" i="73"/>
  <c r="FA40" i="73"/>
  <c r="FA41" i="73"/>
  <c r="FA42" i="73"/>
  <c r="FA43" i="73"/>
  <c r="FA44" i="73"/>
  <c r="FA45" i="73"/>
  <c r="FA46" i="73"/>
  <c r="FA47" i="73"/>
  <c r="FA48" i="73"/>
  <c r="FA49" i="73"/>
  <c r="FA50" i="73"/>
  <c r="FA51" i="73"/>
  <c r="FA52" i="73"/>
  <c r="FA53" i="73"/>
  <c r="FA54" i="73"/>
  <c r="FA55" i="73"/>
  <c r="FA56" i="73"/>
  <c r="FA57" i="73"/>
  <c r="FA58" i="73"/>
  <c r="FA59" i="73"/>
  <c r="FA60" i="73"/>
  <c r="FA61" i="73"/>
  <c r="FA62" i="73"/>
  <c r="FA63" i="73"/>
  <c r="FA64" i="73"/>
  <c r="FA65" i="73"/>
  <c r="FA66" i="73"/>
  <c r="FA67" i="73"/>
  <c r="FA68" i="73"/>
  <c r="FA69" i="73"/>
  <c r="FA70" i="73"/>
  <c r="FA71" i="73"/>
  <c r="FA72" i="73"/>
  <c r="FA73" i="73"/>
  <c r="FA74" i="73"/>
  <c r="FA75" i="73"/>
  <c r="FA76" i="73"/>
  <c r="FA77" i="73"/>
  <c r="FA78" i="73"/>
  <c r="FA79" i="73"/>
  <c r="FA80" i="73"/>
  <c r="FA81" i="73"/>
  <c r="FA82" i="73"/>
  <c r="FA83" i="73"/>
  <c r="FA84" i="73"/>
  <c r="FA85" i="73"/>
  <c r="FA86" i="73"/>
  <c r="FA87" i="73"/>
  <c r="FA88" i="73"/>
  <c r="FA89" i="73"/>
  <c r="FA90" i="73"/>
  <c r="FA91" i="73"/>
  <c r="FA92" i="73"/>
  <c r="EZ4" i="73"/>
  <c r="EZ5" i="73"/>
  <c r="EZ6" i="73"/>
  <c r="EZ7" i="73"/>
  <c r="EZ8" i="73"/>
  <c r="EZ9" i="73"/>
  <c r="EZ10" i="73"/>
  <c r="EZ11" i="73"/>
  <c r="EZ12" i="73"/>
  <c r="EZ13" i="73"/>
  <c r="EZ14" i="73"/>
  <c r="EZ15" i="73"/>
  <c r="EZ16" i="73"/>
  <c r="EZ17" i="73"/>
  <c r="EZ18" i="73"/>
  <c r="EZ19" i="73"/>
  <c r="EZ20" i="73"/>
  <c r="EZ21" i="73"/>
  <c r="EZ22" i="73"/>
  <c r="EZ23" i="73"/>
  <c r="EZ24" i="73"/>
  <c r="EZ25" i="73"/>
  <c r="EZ26" i="73"/>
  <c r="EZ27" i="73"/>
  <c r="EZ28" i="73"/>
  <c r="EZ29" i="73"/>
  <c r="EZ30" i="73"/>
  <c r="EZ31" i="73"/>
  <c r="EZ32" i="73"/>
  <c r="EZ33" i="73"/>
  <c r="EZ34" i="73"/>
  <c r="EZ35" i="73"/>
  <c r="EZ36" i="73"/>
  <c r="EZ37" i="73"/>
  <c r="EZ38" i="73"/>
  <c r="EZ39" i="73"/>
  <c r="EZ40" i="73"/>
  <c r="EZ41" i="73"/>
  <c r="EZ42" i="73"/>
  <c r="EZ43" i="73"/>
  <c r="EZ44" i="73"/>
  <c r="EZ45" i="73"/>
  <c r="EZ46" i="73"/>
  <c r="EZ47" i="73"/>
  <c r="EZ48" i="73"/>
  <c r="EZ49" i="73"/>
  <c r="EZ50" i="73"/>
  <c r="EZ51" i="73"/>
  <c r="EZ52" i="73"/>
  <c r="EZ53" i="73"/>
  <c r="EZ54" i="73"/>
  <c r="EZ55" i="73"/>
  <c r="EZ56" i="73"/>
  <c r="EZ57" i="73"/>
  <c r="EZ58" i="73"/>
  <c r="EZ59" i="73"/>
  <c r="EZ60" i="73"/>
  <c r="EZ61" i="73"/>
  <c r="EZ62" i="73"/>
  <c r="EZ63" i="73"/>
  <c r="EZ64" i="73"/>
  <c r="EZ65" i="73"/>
  <c r="EZ66" i="73"/>
  <c r="EZ67" i="73"/>
  <c r="EZ68" i="73"/>
  <c r="EZ69" i="73"/>
  <c r="EZ70" i="73"/>
  <c r="EZ71" i="73"/>
  <c r="EZ72" i="73"/>
  <c r="EZ73" i="73"/>
  <c r="EZ74" i="73"/>
  <c r="EZ75" i="73"/>
  <c r="EZ76" i="73"/>
  <c r="EZ77" i="73"/>
  <c r="EZ78" i="73"/>
  <c r="EZ79" i="73"/>
  <c r="EZ80" i="73"/>
  <c r="EZ81" i="73"/>
  <c r="EZ82" i="73"/>
  <c r="EZ83" i="73"/>
  <c r="EZ84" i="73"/>
  <c r="EZ85" i="73"/>
  <c r="EZ86" i="73"/>
  <c r="EZ87" i="73"/>
  <c r="EZ88" i="73"/>
  <c r="EZ89" i="73"/>
  <c r="EZ90" i="73"/>
  <c r="EZ91" i="73"/>
  <c r="EZ92" i="73"/>
  <c r="EY4" i="73"/>
  <c r="EY5" i="73"/>
  <c r="EY6" i="73"/>
  <c r="EY7" i="73"/>
  <c r="EY8" i="73"/>
  <c r="EY9" i="73"/>
  <c r="EY10" i="73"/>
  <c r="EY11" i="73"/>
  <c r="EY12" i="73"/>
  <c r="EY13" i="73"/>
  <c r="EY14" i="73"/>
  <c r="EY15" i="73"/>
  <c r="EY16" i="73"/>
  <c r="EY17" i="73"/>
  <c r="EY18" i="73"/>
  <c r="EY19" i="73"/>
  <c r="EY20" i="73"/>
  <c r="EY21" i="73"/>
  <c r="EY22" i="73"/>
  <c r="EY23" i="73"/>
  <c r="EY24" i="73"/>
  <c r="EY25" i="73"/>
  <c r="EY26" i="73"/>
  <c r="EY27" i="73"/>
  <c r="EY28" i="73"/>
  <c r="EY29" i="73"/>
  <c r="EY30" i="73"/>
  <c r="EY31" i="73"/>
  <c r="EY32" i="73"/>
  <c r="EY33" i="73"/>
  <c r="EY34" i="73"/>
  <c r="EY35" i="73"/>
  <c r="EY36" i="73"/>
  <c r="EY37" i="73"/>
  <c r="EY38" i="73"/>
  <c r="EY39" i="73"/>
  <c r="EY40" i="73"/>
  <c r="EY41" i="73"/>
  <c r="EY42" i="73"/>
  <c r="EY43" i="73"/>
  <c r="EY44" i="73"/>
  <c r="EY45" i="73"/>
  <c r="EY46" i="73"/>
  <c r="EY47" i="73"/>
  <c r="EY48" i="73"/>
  <c r="EY49" i="73"/>
  <c r="EY50" i="73"/>
  <c r="EY51" i="73"/>
  <c r="EY52" i="73"/>
  <c r="EY53" i="73"/>
  <c r="EY54" i="73"/>
  <c r="EY55" i="73"/>
  <c r="EY56" i="73"/>
  <c r="EY57" i="73"/>
  <c r="EY58" i="73"/>
  <c r="EY59" i="73"/>
  <c r="EY60" i="73"/>
  <c r="EY61" i="73"/>
  <c r="EY62" i="73"/>
  <c r="EY63" i="73"/>
  <c r="EY64" i="73"/>
  <c r="EY65" i="73"/>
  <c r="EY66" i="73"/>
  <c r="EY67" i="73"/>
  <c r="EY68" i="73"/>
  <c r="EY69" i="73"/>
  <c r="EY70" i="73"/>
  <c r="EY71" i="73"/>
  <c r="EY72" i="73"/>
  <c r="EY73" i="73"/>
  <c r="EY74" i="73"/>
  <c r="EY75" i="73"/>
  <c r="EY76" i="73"/>
  <c r="EY77" i="73"/>
  <c r="EY78" i="73"/>
  <c r="EY79" i="73"/>
  <c r="EY80" i="73"/>
  <c r="EY81" i="73"/>
  <c r="EY82" i="73"/>
  <c r="EY83" i="73"/>
  <c r="EY84" i="73"/>
  <c r="EY85" i="73"/>
  <c r="EY86" i="73"/>
  <c r="EY87" i="73"/>
  <c r="EY88" i="73"/>
  <c r="EY89" i="73"/>
  <c r="EY90" i="73"/>
  <c r="EY91" i="73"/>
  <c r="EY92" i="73"/>
  <c r="EX4" i="73"/>
  <c r="EX5" i="73"/>
  <c r="EX6" i="73"/>
  <c r="EX7" i="73"/>
  <c r="EX8" i="73"/>
  <c r="EX9" i="73"/>
  <c r="EX10" i="73"/>
  <c r="EX11" i="73"/>
  <c r="EX12" i="73"/>
  <c r="EX13" i="73"/>
  <c r="EX14" i="73"/>
  <c r="EX15" i="73"/>
  <c r="EX16" i="73"/>
  <c r="EX17" i="73"/>
  <c r="EX18" i="73"/>
  <c r="EX19" i="73"/>
  <c r="EX20" i="73"/>
  <c r="EX21" i="73"/>
  <c r="EX22" i="73"/>
  <c r="EX23" i="73"/>
  <c r="EX24" i="73"/>
  <c r="EX25" i="73"/>
  <c r="EX26" i="73"/>
  <c r="EX27" i="73"/>
  <c r="EX28" i="73"/>
  <c r="EX29" i="73"/>
  <c r="EX30" i="73"/>
  <c r="EX31" i="73"/>
  <c r="EX32" i="73"/>
  <c r="EX33" i="73"/>
  <c r="EX34" i="73"/>
  <c r="EX35" i="73"/>
  <c r="EX36" i="73"/>
  <c r="EX37" i="73"/>
  <c r="EX38" i="73"/>
  <c r="EX39" i="73"/>
  <c r="EX40" i="73"/>
  <c r="EX41" i="73"/>
  <c r="EX42" i="73"/>
  <c r="EX43" i="73"/>
  <c r="EX44" i="73"/>
  <c r="EX45" i="73"/>
  <c r="EX46" i="73"/>
  <c r="EX47" i="73"/>
  <c r="EX48" i="73"/>
  <c r="EX49" i="73"/>
  <c r="EX50" i="73"/>
  <c r="EX51" i="73"/>
  <c r="EX52" i="73"/>
  <c r="EX53" i="73"/>
  <c r="EX54" i="73"/>
  <c r="EX55" i="73"/>
  <c r="EX56" i="73"/>
  <c r="EX57" i="73"/>
  <c r="EX58" i="73"/>
  <c r="EX59" i="73"/>
  <c r="EX60" i="73"/>
  <c r="EX61" i="73"/>
  <c r="EX62" i="73"/>
  <c r="EX63" i="73"/>
  <c r="EX64" i="73"/>
  <c r="EX65" i="73"/>
  <c r="EX66" i="73"/>
  <c r="EX67" i="73"/>
  <c r="EX68" i="73"/>
  <c r="EX69" i="73"/>
  <c r="EX70" i="73"/>
  <c r="EX71" i="73"/>
  <c r="EX72" i="73"/>
  <c r="EX73" i="73"/>
  <c r="EX74" i="73"/>
  <c r="EX75" i="73"/>
  <c r="EX76" i="73"/>
  <c r="EX77" i="73"/>
  <c r="EX78" i="73"/>
  <c r="EX79" i="73"/>
  <c r="EX80" i="73"/>
  <c r="EX81" i="73"/>
  <c r="EX82" i="73"/>
  <c r="EX83" i="73"/>
  <c r="EX84" i="73"/>
  <c r="EX85" i="73"/>
  <c r="EX86" i="73"/>
  <c r="EX87" i="73"/>
  <c r="EX88" i="73"/>
  <c r="EX89" i="73"/>
  <c r="EX90" i="73"/>
  <c r="EX91" i="73"/>
  <c r="EX92" i="73"/>
  <c r="EW4" i="73"/>
  <c r="EW7" i="73"/>
  <c r="EW10" i="73"/>
  <c r="EW11" i="73"/>
  <c r="EW12" i="73"/>
  <c r="EW13" i="73"/>
  <c r="EW14" i="73"/>
  <c r="EW15" i="73"/>
  <c r="EW18" i="73"/>
  <c r="EW21" i="73"/>
  <c r="EW22" i="73"/>
  <c r="EW23" i="73"/>
  <c r="EW24" i="73"/>
  <c r="EW25" i="73"/>
  <c r="EW28" i="73"/>
  <c r="EW30" i="73"/>
  <c r="EW32" i="73"/>
  <c r="EW33" i="73"/>
  <c r="EW36" i="73"/>
  <c r="EW39" i="73"/>
  <c r="EW40" i="73"/>
  <c r="EW41" i="73"/>
  <c r="EW42" i="73"/>
  <c r="EW43" i="73"/>
  <c r="EW45" i="73"/>
  <c r="EW46" i="73"/>
  <c r="EW48" i="73"/>
  <c r="EW50" i="73"/>
  <c r="EW53" i="73"/>
  <c r="EW54" i="73"/>
  <c r="EW56" i="73"/>
  <c r="EW58" i="73"/>
  <c r="EW61" i="73"/>
  <c r="EW62" i="73"/>
  <c r="EW63" i="73"/>
  <c r="EW65" i="73"/>
  <c r="EW66" i="73"/>
  <c r="EW67" i="73"/>
  <c r="EW68" i="73"/>
  <c r="EW70" i="73"/>
  <c r="EW71" i="73"/>
  <c r="EW74" i="73"/>
  <c r="EW77" i="73"/>
  <c r="EW78" i="73"/>
  <c r="EW80" i="73"/>
  <c r="EW81" i="73"/>
  <c r="EW86" i="73"/>
  <c r="EW87" i="73"/>
  <c r="EW88" i="73"/>
  <c r="EW90" i="73"/>
  <c r="EW92" i="73"/>
  <c r="EV8" i="73"/>
  <c r="EV12" i="73"/>
  <c r="EV13" i="73"/>
  <c r="EV21" i="73"/>
  <c r="EV24" i="73"/>
  <c r="EV25" i="73"/>
  <c r="EV28" i="73"/>
  <c r="EV33" i="73"/>
  <c r="EV36" i="73"/>
  <c r="EV40" i="73"/>
  <c r="EV41" i="73"/>
  <c r="EV45" i="73"/>
  <c r="EV49" i="73"/>
  <c r="EV53" i="73"/>
  <c r="EV56" i="73"/>
  <c r="EV61" i="73"/>
  <c r="EV65" i="73"/>
  <c r="EV68" i="73"/>
  <c r="EV76" i="73"/>
  <c r="EV77" i="73"/>
  <c r="EV81" i="73"/>
  <c r="EV88" i="73"/>
  <c r="EV92" i="73"/>
  <c r="EU11" i="73"/>
  <c r="EU13" i="73"/>
  <c r="EU56" i="73"/>
  <c r="EU61" i="73"/>
  <c r="EU88" i="73"/>
  <c r="ET4" i="73"/>
  <c r="ET5" i="73"/>
  <c r="ET7" i="73"/>
  <c r="ET15" i="73"/>
  <c r="ET43" i="73"/>
  <c r="ET46" i="73"/>
  <c r="ET56" i="73"/>
  <c r="ET61" i="73"/>
  <c r="ET71" i="73"/>
  <c r="ET78" i="73"/>
  <c r="ET83" i="73"/>
  <c r="CT86" i="73"/>
  <c r="CS86" i="73"/>
  <c r="CR86" i="73"/>
  <c r="CQ86" i="73"/>
  <c r="BV86" i="73"/>
  <c r="BU86" i="73"/>
  <c r="BT86" i="73"/>
  <c r="AY86" i="73"/>
  <c r="AX86" i="73"/>
  <c r="AW86" i="73"/>
  <c r="Z86" i="73"/>
  <c r="Y86" i="73"/>
  <c r="X86" i="73"/>
  <c r="D86" i="73"/>
  <c r="C86" i="73"/>
  <c r="B86" i="73"/>
  <c r="CT80" i="73"/>
  <c r="CT84" i="73"/>
  <c r="CS80" i="73"/>
  <c r="CS82" i="73" s="1"/>
  <c r="CS84" i="73"/>
  <c r="CR80" i="73"/>
  <c r="CR84" i="73"/>
  <c r="CQ80" i="73"/>
  <c r="CQ84" i="73" s="1"/>
  <c r="BV80" i="73"/>
  <c r="BV84" i="73"/>
  <c r="BU80" i="73"/>
  <c r="BU82" i="73" s="1"/>
  <c r="BU84" i="73"/>
  <c r="BT80" i="73"/>
  <c r="BT84" i="73"/>
  <c r="AY80" i="73"/>
  <c r="AY81" i="73" s="1"/>
  <c r="AX80" i="73"/>
  <c r="AX84" i="73"/>
  <c r="AW80" i="73"/>
  <c r="AW82" i="73" s="1"/>
  <c r="AW84" i="73"/>
  <c r="Z79" i="73"/>
  <c r="Z80" i="73"/>
  <c r="Y79" i="73"/>
  <c r="Y80" i="73" s="1"/>
  <c r="Y84" i="73" s="1"/>
  <c r="X79" i="73"/>
  <c r="X80" i="73"/>
  <c r="X82" i="73" s="1"/>
  <c r="D79" i="73"/>
  <c r="D80" i="73" s="1"/>
  <c r="C79" i="73"/>
  <c r="C80" i="73"/>
  <c r="C81" i="73" s="1"/>
  <c r="C84" i="73"/>
  <c r="B79" i="73"/>
  <c r="B80" i="73" s="1"/>
  <c r="B84" i="73"/>
  <c r="CT78" i="73"/>
  <c r="CT81" i="73" s="1"/>
  <c r="CS78" i="73"/>
  <c r="CR78" i="73"/>
  <c r="CR81" i="73" s="1"/>
  <c r="CR82" i="73"/>
  <c r="CQ78" i="73"/>
  <c r="BV78" i="73"/>
  <c r="BV82" i="73" s="1"/>
  <c r="BU78" i="73"/>
  <c r="BT78" i="73"/>
  <c r="BT81" i="73" s="1"/>
  <c r="BT82" i="73"/>
  <c r="AY78" i="73"/>
  <c r="AX78" i="73"/>
  <c r="AX81" i="73" s="1"/>
  <c r="AX82" i="73"/>
  <c r="AW78" i="73"/>
  <c r="CS81" i="73"/>
  <c r="CQ81" i="73"/>
  <c r="BV81" i="73"/>
  <c r="BU81" i="73"/>
  <c r="AW81" i="73"/>
  <c r="Z78" i="73"/>
  <c r="Y78" i="73"/>
  <c r="Y82" i="73" s="1"/>
  <c r="X78" i="73"/>
  <c r="D78" i="73"/>
  <c r="C78" i="73"/>
  <c r="C82" i="73"/>
  <c r="B78" i="73"/>
  <c r="B81" i="73" s="1"/>
  <c r="B82" i="73"/>
  <c r="CT69" i="73"/>
  <c r="CS69" i="73"/>
  <c r="CR69" i="73"/>
  <c r="CQ69" i="73"/>
  <c r="BV69" i="73"/>
  <c r="BU69" i="73"/>
  <c r="BT69" i="73"/>
  <c r="AY69" i="73"/>
  <c r="AX69" i="73"/>
  <c r="AW69" i="73"/>
  <c r="Z69" i="73"/>
  <c r="Y69" i="73"/>
  <c r="X69" i="73"/>
  <c r="D69" i="73"/>
  <c r="C69" i="73"/>
  <c r="B69" i="73"/>
  <c r="CT63" i="73"/>
  <c r="CT64" i="73" s="1"/>
  <c r="CT67" i="73"/>
  <c r="CS63" i="73"/>
  <c r="CS67" i="73"/>
  <c r="CR63" i="73"/>
  <c r="CR65" i="73" s="1"/>
  <c r="CR67" i="73"/>
  <c r="CQ63" i="73"/>
  <c r="CQ67" i="73"/>
  <c r="BV63" i="73"/>
  <c r="BV64" i="73" s="1"/>
  <c r="BV67" i="73"/>
  <c r="BU63" i="73"/>
  <c r="BU67" i="73"/>
  <c r="BT63" i="73"/>
  <c r="BT65" i="73" s="1"/>
  <c r="BT67" i="73"/>
  <c r="AY63" i="73"/>
  <c r="AY67" i="73"/>
  <c r="AX63" i="73"/>
  <c r="AX64" i="73" s="1"/>
  <c r="AX67" i="73"/>
  <c r="AW63" i="73"/>
  <c r="AW67" i="73"/>
  <c r="Z62" i="73"/>
  <c r="Z63" i="73"/>
  <c r="Z67" i="73" s="1"/>
  <c r="Y62" i="73"/>
  <c r="Y63" i="73" s="1"/>
  <c r="X62" i="73"/>
  <c r="X63" i="73"/>
  <c r="X67" i="73"/>
  <c r="D62" i="73"/>
  <c r="D63" i="73" s="1"/>
  <c r="D67" i="73" s="1"/>
  <c r="C62" i="73"/>
  <c r="C63" i="73" s="1"/>
  <c r="B62" i="73"/>
  <c r="B63" i="73"/>
  <c r="B67" i="73"/>
  <c r="CT61" i="73"/>
  <c r="CT65" i="73"/>
  <c r="CS61" i="73"/>
  <c r="CS64" i="73" s="1"/>
  <c r="CS65" i="73"/>
  <c r="CR61" i="73"/>
  <c r="CQ61" i="73"/>
  <c r="CQ65" i="73"/>
  <c r="BV61" i="73"/>
  <c r="BV65" i="73"/>
  <c r="BU61" i="73"/>
  <c r="BU64" i="73" s="1"/>
  <c r="BU65" i="73"/>
  <c r="BT61" i="73"/>
  <c r="AY61" i="73"/>
  <c r="AY65" i="73"/>
  <c r="AX61" i="73"/>
  <c r="AX65" i="73"/>
  <c r="AW61" i="73"/>
  <c r="AW64" i="73" s="1"/>
  <c r="CR64" i="73"/>
  <c r="CQ64" i="73"/>
  <c r="BT64" i="73"/>
  <c r="AY64" i="73"/>
  <c r="Z61" i="73"/>
  <c r="Z65" i="73"/>
  <c r="Y61" i="73"/>
  <c r="X61" i="73"/>
  <c r="X64" i="73" s="1"/>
  <c r="D61" i="73"/>
  <c r="C61" i="73"/>
  <c r="B61" i="73"/>
  <c r="B65" i="73"/>
  <c r="Z64" i="73"/>
  <c r="B64" i="73"/>
  <c r="CT52" i="73"/>
  <c r="CS52" i="73"/>
  <c r="CR52" i="73"/>
  <c r="CQ52" i="73"/>
  <c r="BV52" i="73"/>
  <c r="BU52" i="73"/>
  <c r="BT52" i="73"/>
  <c r="AY52" i="73"/>
  <c r="AX52" i="73"/>
  <c r="AW52" i="73"/>
  <c r="Z52" i="73"/>
  <c r="Y52" i="73"/>
  <c r="X52" i="73"/>
  <c r="D52" i="73"/>
  <c r="C52" i="73"/>
  <c r="B52" i="73"/>
  <c r="CT46" i="73"/>
  <c r="CT50" i="73"/>
  <c r="CS46" i="73"/>
  <c r="CS47" i="73" s="1"/>
  <c r="CS50" i="73"/>
  <c r="CR46" i="73"/>
  <c r="CR50" i="73"/>
  <c r="CQ46" i="73"/>
  <c r="CQ50" i="73"/>
  <c r="BV46" i="73"/>
  <c r="BV50" i="73"/>
  <c r="BU46" i="73"/>
  <c r="BU50" i="73"/>
  <c r="BT46" i="73"/>
  <c r="BT50" i="73"/>
  <c r="AY46" i="73"/>
  <c r="AY50" i="73"/>
  <c r="AX46" i="73"/>
  <c r="AX50" i="73"/>
  <c r="AW46" i="73"/>
  <c r="AW47" i="73" s="1"/>
  <c r="AW50" i="73"/>
  <c r="Z45" i="73"/>
  <c r="Z46" i="73"/>
  <c r="Z50" i="73"/>
  <c r="Y45" i="73"/>
  <c r="Y46" i="73" s="1"/>
  <c r="Y48" i="73" s="1"/>
  <c r="X45" i="73"/>
  <c r="X46" i="73"/>
  <c r="D45" i="73"/>
  <c r="D46" i="73"/>
  <c r="D50" i="73"/>
  <c r="C45" i="73"/>
  <c r="C46" i="73"/>
  <c r="C50" i="73" s="1"/>
  <c r="B46" i="73"/>
  <c r="CT44" i="73"/>
  <c r="CT48" i="73"/>
  <c r="CS44" i="73"/>
  <c r="CR44" i="73"/>
  <c r="CR48" i="73"/>
  <c r="CQ44" i="73"/>
  <c r="BV44" i="73"/>
  <c r="BV48" i="73"/>
  <c r="BU44" i="73"/>
  <c r="BT44" i="73"/>
  <c r="AY44" i="73"/>
  <c r="AX44" i="73"/>
  <c r="AX48" i="73"/>
  <c r="AW44" i="73"/>
  <c r="CT47" i="73"/>
  <c r="CR47" i="73"/>
  <c r="BV47" i="73"/>
  <c r="AX47" i="73"/>
  <c r="Z44" i="73"/>
  <c r="Y44" i="73"/>
  <c r="X44" i="73"/>
  <c r="D44" i="73"/>
  <c r="D47" i="73" s="1"/>
  <c r="C44" i="73"/>
  <c r="C47" i="73" s="1"/>
  <c r="B44" i="73"/>
  <c r="B47" i="73" s="1"/>
  <c r="CT36" i="73"/>
  <c r="CS36" i="73"/>
  <c r="CR36" i="73"/>
  <c r="CQ36" i="73"/>
  <c r="BV36" i="73"/>
  <c r="BU36" i="73"/>
  <c r="BT36" i="73"/>
  <c r="AY36" i="73"/>
  <c r="AX36" i="73"/>
  <c r="AW36" i="73"/>
  <c r="Z36" i="73"/>
  <c r="Y36" i="73"/>
  <c r="X36" i="73"/>
  <c r="D36" i="73"/>
  <c r="C36" i="73"/>
  <c r="B36" i="73"/>
  <c r="CT30" i="73"/>
  <c r="CT31" i="73" s="1"/>
  <c r="CT34" i="73"/>
  <c r="CS30" i="73"/>
  <c r="CS34" i="73" s="1"/>
  <c r="CR30" i="73"/>
  <c r="CR32" i="73" s="1"/>
  <c r="CR34" i="73"/>
  <c r="CQ30" i="73"/>
  <c r="BV30" i="73"/>
  <c r="BV31" i="73" s="1"/>
  <c r="BV34" i="73"/>
  <c r="BU30" i="73"/>
  <c r="BU34" i="73" s="1"/>
  <c r="BT30" i="73"/>
  <c r="AY30" i="73"/>
  <c r="AX30" i="73"/>
  <c r="AX31" i="73" s="1"/>
  <c r="AX34" i="73"/>
  <c r="AW30" i="73"/>
  <c r="AW34" i="73" s="1"/>
  <c r="Z29" i="73"/>
  <c r="Z30" i="73"/>
  <c r="Z32" i="73" s="1"/>
  <c r="Z34" i="73"/>
  <c r="Y29" i="73"/>
  <c r="Y30" i="73"/>
  <c r="Y34" i="73"/>
  <c r="X29" i="73"/>
  <c r="X30" i="73" s="1"/>
  <c r="X31" i="73" s="1"/>
  <c r="X34" i="73"/>
  <c r="D30" i="73"/>
  <c r="D34" i="73"/>
  <c r="C30" i="73"/>
  <c r="C34" i="73"/>
  <c r="B30" i="73"/>
  <c r="B34" i="73"/>
  <c r="CT28" i="73"/>
  <c r="CT32" i="73"/>
  <c r="CS28" i="73"/>
  <c r="CS32" i="73"/>
  <c r="CR28" i="73"/>
  <c r="CQ28" i="73"/>
  <c r="BV28" i="73"/>
  <c r="BV32" i="73"/>
  <c r="BU28" i="73"/>
  <c r="BU31" i="73" s="1"/>
  <c r="BU32" i="73"/>
  <c r="BT28" i="73"/>
  <c r="AY28" i="73"/>
  <c r="AX28" i="73"/>
  <c r="AX32" i="73"/>
  <c r="AW28" i="73"/>
  <c r="AW32" i="73"/>
  <c r="Z28" i="73"/>
  <c r="Y28" i="73"/>
  <c r="Y32" i="73"/>
  <c r="X28" i="73"/>
  <c r="X32" i="73"/>
  <c r="D28" i="73"/>
  <c r="C28" i="73"/>
  <c r="C32" i="73"/>
  <c r="B28" i="73"/>
  <c r="B32" i="73"/>
  <c r="CS31" i="73"/>
  <c r="CR31" i="73"/>
  <c r="CQ31" i="73"/>
  <c r="AW31" i="73"/>
  <c r="Z31" i="73"/>
  <c r="Y31" i="73"/>
  <c r="C31" i="73"/>
  <c r="B31" i="73"/>
  <c r="CQ18" i="73"/>
  <c r="BT18" i="73"/>
  <c r="AW18" i="73"/>
  <c r="Z18" i="73"/>
  <c r="Y18" i="73"/>
  <c r="X18" i="73"/>
  <c r="D18" i="73"/>
  <c r="C18" i="73"/>
  <c r="B18" i="73"/>
  <c r="CT10" i="73"/>
  <c r="CT13" i="73" s="1"/>
  <c r="CT14" i="73"/>
  <c r="CS10" i="73"/>
  <c r="CR10" i="73"/>
  <c r="CR13" i="73" s="1"/>
  <c r="CR14" i="73"/>
  <c r="CQ10" i="73"/>
  <c r="BV10" i="73"/>
  <c r="BU10" i="73"/>
  <c r="BT10" i="73"/>
  <c r="BT13" i="73" s="1"/>
  <c r="BT14" i="73"/>
  <c r="AY14" i="73"/>
  <c r="AX14" i="73"/>
  <c r="AW14" i="73"/>
  <c r="Z14" i="73"/>
  <c r="Y14" i="73"/>
  <c r="X14" i="73"/>
  <c r="D14" i="73"/>
  <c r="C14" i="73"/>
  <c r="B14" i="73"/>
  <c r="FG114" i="72"/>
  <c r="FH114" i="72"/>
  <c r="FI114" i="72"/>
  <c r="FI115" i="72" s="1"/>
  <c r="FI117" i="72" s="1"/>
  <c r="FF114" i="72"/>
  <c r="FF115" i="72" s="1"/>
  <c r="FG97" i="72"/>
  <c r="FH97" i="72"/>
  <c r="FI97" i="72"/>
  <c r="FI98" i="72" s="1"/>
  <c r="FI100" i="72" s="1"/>
  <c r="FF97" i="72"/>
  <c r="FF98" i="72" s="1"/>
  <c r="FG80" i="72"/>
  <c r="FH80" i="72"/>
  <c r="FH81" i="72" s="1"/>
  <c r="FH86" i="72" s="1"/>
  <c r="FI80" i="72"/>
  <c r="FI81" i="72" s="1"/>
  <c r="FI83" i="72" s="1"/>
  <c r="FF80" i="72"/>
  <c r="FF81" i="72" s="1"/>
  <c r="FG63" i="72"/>
  <c r="FH63" i="72"/>
  <c r="FI63" i="72"/>
  <c r="FI64" i="72" s="1"/>
  <c r="FI66" i="72" s="1"/>
  <c r="FF63" i="72"/>
  <c r="FF64" i="72" s="1"/>
  <c r="FG46" i="72"/>
  <c r="FH46" i="72"/>
  <c r="FI46" i="72"/>
  <c r="FI47" i="72" s="1"/>
  <c r="FI49" i="72" s="1"/>
  <c r="FF46" i="72"/>
  <c r="FF47" i="72" s="1"/>
  <c r="FG30" i="72"/>
  <c r="FH30" i="72"/>
  <c r="FI30" i="72"/>
  <c r="FI31" i="72" s="1"/>
  <c r="FF30" i="72"/>
  <c r="FF37" i="72"/>
  <c r="FG37" i="72"/>
  <c r="FH37" i="72"/>
  <c r="FI37" i="72"/>
  <c r="FI122" i="72"/>
  <c r="FH122" i="72"/>
  <c r="FG122" i="72"/>
  <c r="FF122" i="72"/>
  <c r="FI120" i="72"/>
  <c r="FH115" i="72"/>
  <c r="FH120" i="72" s="1"/>
  <c r="FG115" i="72"/>
  <c r="FG120" i="72"/>
  <c r="FI113" i="72"/>
  <c r="FI118" i="72"/>
  <c r="FH113" i="72"/>
  <c r="FH118" i="72" s="1"/>
  <c r="FG113" i="72"/>
  <c r="FG118" i="72"/>
  <c r="FF113" i="72"/>
  <c r="FH117" i="72"/>
  <c r="FG117" i="72"/>
  <c r="FF117" i="72"/>
  <c r="FI105" i="72"/>
  <c r="FH105" i="72"/>
  <c r="FG105" i="72"/>
  <c r="FF105" i="72"/>
  <c r="FH98" i="72"/>
  <c r="FH100" i="72" s="1"/>
  <c r="FG98" i="72"/>
  <c r="FG103" i="72"/>
  <c r="FI96" i="72"/>
  <c r="FI101" i="72"/>
  <c r="FH96" i="72"/>
  <c r="FG96" i="72"/>
  <c r="FG101" i="72"/>
  <c r="FF96" i="72"/>
  <c r="FG100" i="72"/>
  <c r="FF100" i="72"/>
  <c r="FI88" i="72"/>
  <c r="FH88" i="72"/>
  <c r="FG88" i="72"/>
  <c r="FF88" i="72"/>
  <c r="FI86" i="72"/>
  <c r="FG81" i="72"/>
  <c r="FG86" i="72"/>
  <c r="FI79" i="72"/>
  <c r="FI84" i="72"/>
  <c r="FH79" i="72"/>
  <c r="FG79" i="72"/>
  <c r="FG84" i="72"/>
  <c r="FF79" i="72"/>
  <c r="FG83" i="72"/>
  <c r="FF83" i="72"/>
  <c r="FI71" i="72"/>
  <c r="FH71" i="72"/>
  <c r="FG71" i="72"/>
  <c r="FF71" i="72"/>
  <c r="FI69" i="72"/>
  <c r="FH64" i="72"/>
  <c r="FH69" i="72"/>
  <c r="FG64" i="72"/>
  <c r="FG69" i="72"/>
  <c r="FI62" i="72"/>
  <c r="FI67" i="72"/>
  <c r="FH62" i="72"/>
  <c r="FH67" i="72"/>
  <c r="FG62" i="72"/>
  <c r="FG67" i="72"/>
  <c r="FF62" i="72"/>
  <c r="FH66" i="72"/>
  <c r="FG66" i="72"/>
  <c r="FF66" i="72"/>
  <c r="FI54" i="72"/>
  <c r="FH54" i="72"/>
  <c r="FG54" i="72"/>
  <c r="FF54" i="72"/>
  <c r="FI52" i="72"/>
  <c r="FH47" i="72"/>
  <c r="FG47" i="72"/>
  <c r="FG52" i="72"/>
  <c r="FI45" i="72"/>
  <c r="FI50" i="72"/>
  <c r="FH45" i="72"/>
  <c r="FG45" i="72"/>
  <c r="FG50" i="72"/>
  <c r="FF45" i="72"/>
  <c r="FG49" i="72"/>
  <c r="FF49" i="72"/>
  <c r="FH31" i="72"/>
  <c r="FH35" i="72"/>
  <c r="FG31" i="72"/>
  <c r="FG35" i="72"/>
  <c r="FF31" i="72"/>
  <c r="FF35" i="72" s="1"/>
  <c r="FI29" i="72"/>
  <c r="FH29" i="72"/>
  <c r="FH32" i="72" s="1"/>
  <c r="FH33" i="72"/>
  <c r="FG29" i="72"/>
  <c r="FG33" i="72"/>
  <c r="FF29" i="72"/>
  <c r="FF32" i="72" s="1"/>
  <c r="FG32" i="72"/>
  <c r="FI15" i="72"/>
  <c r="FH15" i="72"/>
  <c r="DE114" i="72"/>
  <c r="DF114" i="72"/>
  <c r="DG114" i="72"/>
  <c r="DH114" i="72"/>
  <c r="DH115" i="72" s="1"/>
  <c r="DH120" i="72" s="1"/>
  <c r="DI114" i="72"/>
  <c r="DD114" i="72"/>
  <c r="DD115" i="72" s="1"/>
  <c r="DD120" i="72" s="1"/>
  <c r="DE97" i="72"/>
  <c r="DE98" i="72" s="1"/>
  <c r="DE103" i="72" s="1"/>
  <c r="DF97" i="72"/>
  <c r="DF98" i="72" s="1"/>
  <c r="DF103" i="72" s="1"/>
  <c r="DG97" i="72"/>
  <c r="DH97" i="72"/>
  <c r="DI97" i="72"/>
  <c r="DD97" i="72"/>
  <c r="DE80" i="72"/>
  <c r="DF80" i="72"/>
  <c r="DG80" i="72"/>
  <c r="DG81" i="72" s="1"/>
  <c r="DG86" i="72" s="1"/>
  <c r="DH80" i="72"/>
  <c r="DH81" i="72" s="1"/>
  <c r="DH86" i="72" s="1"/>
  <c r="DI80" i="72"/>
  <c r="DJ80" i="72"/>
  <c r="DJ81" i="72" s="1"/>
  <c r="DJ84" i="72" s="1"/>
  <c r="DD80" i="72"/>
  <c r="DJ79" i="72"/>
  <c r="DJ83" i="72"/>
  <c r="DJ88" i="72"/>
  <c r="DE63" i="72"/>
  <c r="DF63" i="72"/>
  <c r="DG63" i="72"/>
  <c r="DH63" i="72"/>
  <c r="DI63" i="72"/>
  <c r="DI64" i="72" s="1"/>
  <c r="DI69" i="72" s="1"/>
  <c r="DD63" i="72"/>
  <c r="DE46" i="72"/>
  <c r="DF46" i="72"/>
  <c r="DG46" i="72"/>
  <c r="DH46" i="72"/>
  <c r="DI46" i="72"/>
  <c r="DJ46" i="72"/>
  <c r="DK46" i="72"/>
  <c r="DK47" i="72" s="1"/>
  <c r="DD46" i="72"/>
  <c r="DK15" i="72"/>
  <c r="DK19" i="72"/>
  <c r="DE115" i="72"/>
  <c r="DE120" i="72" s="1"/>
  <c r="DF115" i="72"/>
  <c r="DF120" i="72" s="1"/>
  <c r="DG115" i="72"/>
  <c r="DG120" i="72" s="1"/>
  <c r="DI115" i="72"/>
  <c r="DI120" i="72" s="1"/>
  <c r="DI122" i="72"/>
  <c r="DH122" i="72"/>
  <c r="DG122" i="72"/>
  <c r="DF122" i="72"/>
  <c r="DE122" i="72"/>
  <c r="DD122" i="72"/>
  <c r="DI113" i="72"/>
  <c r="DI118" i="72" s="1"/>
  <c r="DH113" i="72"/>
  <c r="DH117" i="72" s="1"/>
  <c r="DG113" i="72"/>
  <c r="DF113" i="72"/>
  <c r="DE113" i="72"/>
  <c r="DE118" i="72" s="1"/>
  <c r="DD113" i="72"/>
  <c r="DD117" i="72" s="1"/>
  <c r="DI117" i="72"/>
  <c r="DE117" i="72"/>
  <c r="DI105" i="72"/>
  <c r="DH105" i="72"/>
  <c r="DG105" i="72"/>
  <c r="DF105" i="72"/>
  <c r="DE105" i="72"/>
  <c r="DD105" i="72"/>
  <c r="DI98" i="72"/>
  <c r="DI103" i="72" s="1"/>
  <c r="DH98" i="72"/>
  <c r="DH101" i="72" s="1"/>
  <c r="DG98" i="72"/>
  <c r="DG103" i="72" s="1"/>
  <c r="DD98" i="72"/>
  <c r="DD101" i="72" s="1"/>
  <c r="DD103" i="72"/>
  <c r="DI96" i="72"/>
  <c r="DH96" i="72"/>
  <c r="DG96" i="72"/>
  <c r="DG101" i="72" s="1"/>
  <c r="DF96" i="72"/>
  <c r="DE96" i="72"/>
  <c r="DE101" i="72" s="1"/>
  <c r="DD96" i="72"/>
  <c r="DG100" i="72"/>
  <c r="DE100" i="72"/>
  <c r="DI88" i="72"/>
  <c r="DH88" i="72"/>
  <c r="DG88" i="72"/>
  <c r="DF88" i="72"/>
  <c r="DE88" i="72"/>
  <c r="DD88" i="72"/>
  <c r="DI81" i="72"/>
  <c r="DI86" i="72" s="1"/>
  <c r="DF81" i="72"/>
  <c r="DF86" i="72" s="1"/>
  <c r="DE81" i="72"/>
  <c r="DD81" i="72"/>
  <c r="DD86" i="72"/>
  <c r="DI79" i="72"/>
  <c r="DI84" i="72" s="1"/>
  <c r="DH79" i="72"/>
  <c r="DG79" i="72"/>
  <c r="DF79" i="72"/>
  <c r="DE79" i="72"/>
  <c r="DE84" i="72" s="1"/>
  <c r="DD79" i="72"/>
  <c r="DD83" i="72" s="1"/>
  <c r="DD84" i="72"/>
  <c r="DI83" i="72"/>
  <c r="DI71" i="72"/>
  <c r="DH71" i="72"/>
  <c r="DG71" i="72"/>
  <c r="DF71" i="72"/>
  <c r="DE71" i="72"/>
  <c r="DD71" i="72"/>
  <c r="DH64" i="72"/>
  <c r="DH67" i="72" s="1"/>
  <c r="DH69" i="72"/>
  <c r="DG64" i="72"/>
  <c r="DF64" i="72"/>
  <c r="DF69" i="72"/>
  <c r="DE64" i="72"/>
  <c r="DE69" i="72" s="1"/>
  <c r="DD64" i="72"/>
  <c r="DD67" i="72" s="1"/>
  <c r="DI62" i="72"/>
  <c r="DH62" i="72"/>
  <c r="DH66" i="72" s="1"/>
  <c r="DG62" i="72"/>
  <c r="DG67" i="72" s="1"/>
  <c r="DF62" i="72"/>
  <c r="DF67" i="72" s="1"/>
  <c r="DE62" i="72"/>
  <c r="DE67" i="72" s="1"/>
  <c r="DD62" i="72"/>
  <c r="DD66" i="72" s="1"/>
  <c r="DE66" i="72"/>
  <c r="DK54" i="72"/>
  <c r="DJ54" i="72"/>
  <c r="DI54" i="72"/>
  <c r="DH54" i="72"/>
  <c r="DG54" i="72"/>
  <c r="DF54" i="72"/>
  <c r="DE54" i="72"/>
  <c r="DD54" i="72"/>
  <c r="DJ47" i="72"/>
  <c r="DJ52" i="72" s="1"/>
  <c r="DI47" i="72"/>
  <c r="DI52" i="72" s="1"/>
  <c r="DH47" i="72"/>
  <c r="DH52" i="72" s="1"/>
  <c r="DG47" i="72"/>
  <c r="DG52" i="72"/>
  <c r="DF47" i="72"/>
  <c r="DF52" i="72" s="1"/>
  <c r="DE47" i="72"/>
  <c r="DE52" i="72"/>
  <c r="DD47" i="72"/>
  <c r="DD52" i="72" s="1"/>
  <c r="DK45" i="72"/>
  <c r="DJ45" i="72"/>
  <c r="DJ49" i="72" s="1"/>
  <c r="DI45" i="72"/>
  <c r="DI49" i="72" s="1"/>
  <c r="DH45" i="72"/>
  <c r="DG45" i="72"/>
  <c r="DG50" i="72"/>
  <c r="DF45" i="72"/>
  <c r="DF50" i="72" s="1"/>
  <c r="DE45" i="72"/>
  <c r="DE50" i="72" s="1"/>
  <c r="DD45" i="72"/>
  <c r="DG49" i="72"/>
  <c r="DF49" i="72"/>
  <c r="DE49" i="72"/>
  <c r="DK37" i="72"/>
  <c r="DJ37" i="72"/>
  <c r="DI37" i="72"/>
  <c r="DH37" i="72"/>
  <c r="DG37" i="72"/>
  <c r="DF37" i="72"/>
  <c r="DE37" i="72"/>
  <c r="DD37" i="72"/>
  <c r="DK33" i="72"/>
  <c r="DJ33" i="72"/>
  <c r="DI33" i="72"/>
  <c r="DH33" i="72"/>
  <c r="DG33" i="72"/>
  <c r="DF33" i="72"/>
  <c r="DE33" i="72"/>
  <c r="DD33" i="72"/>
  <c r="DJ19" i="72"/>
  <c r="DI19" i="72"/>
  <c r="DH19" i="72"/>
  <c r="DG19" i="72"/>
  <c r="DF19" i="72"/>
  <c r="DE19" i="72"/>
  <c r="DD19" i="72"/>
  <c r="DJ15" i="72"/>
  <c r="DI15" i="72"/>
  <c r="DH15" i="72"/>
  <c r="DG15" i="72"/>
  <c r="DF15" i="72"/>
  <c r="DE15" i="72"/>
  <c r="DD15" i="72"/>
  <c r="AY114" i="72"/>
  <c r="AY115" i="72" s="1"/>
  <c r="AZ114" i="72"/>
  <c r="BA114" i="72"/>
  <c r="BA115" i="72" s="1"/>
  <c r="BB114" i="72"/>
  <c r="BC114" i="72"/>
  <c r="BC115" i="72" s="1"/>
  <c r="BC120" i="72" s="1"/>
  <c r="AX114" i="72"/>
  <c r="AY97" i="72"/>
  <c r="AY98" i="72" s="1"/>
  <c r="AZ97" i="72"/>
  <c r="AZ98" i="72" s="1"/>
  <c r="AZ103" i="72" s="1"/>
  <c r="BA97" i="72"/>
  <c r="BA98" i="72" s="1"/>
  <c r="BA103" i="72" s="1"/>
  <c r="BB97" i="72"/>
  <c r="BC97" i="72"/>
  <c r="BC98" i="72" s="1"/>
  <c r="AX97" i="72"/>
  <c r="AY80" i="72"/>
  <c r="AY81" i="72" s="1"/>
  <c r="AZ80" i="72"/>
  <c r="BA80" i="72"/>
  <c r="BA81" i="72" s="1"/>
  <c r="BA86" i="72" s="1"/>
  <c r="BB80" i="72"/>
  <c r="BB81" i="72" s="1"/>
  <c r="BB86" i="72" s="1"/>
  <c r="BC80" i="72"/>
  <c r="BC81" i="72" s="1"/>
  <c r="AX80" i="72"/>
  <c r="AY63" i="72"/>
  <c r="AZ63" i="72"/>
  <c r="AZ64" i="72" s="1"/>
  <c r="BA63" i="72"/>
  <c r="BB63" i="72"/>
  <c r="BC63" i="72"/>
  <c r="BC64" i="72" s="1"/>
  <c r="BD63" i="72"/>
  <c r="BD64" i="72" s="1"/>
  <c r="BE63" i="72"/>
  <c r="AX63" i="72"/>
  <c r="AY46" i="72"/>
  <c r="AZ46" i="72"/>
  <c r="AZ47" i="72" s="1"/>
  <c r="BA46" i="72"/>
  <c r="BB46" i="72"/>
  <c r="BC46" i="72"/>
  <c r="BC47" i="72" s="1"/>
  <c r="BD46" i="72"/>
  <c r="BD47" i="72" s="1"/>
  <c r="BE46" i="72"/>
  <c r="AX46" i="72"/>
  <c r="AY30" i="72"/>
  <c r="AZ30" i="72"/>
  <c r="BA30" i="72"/>
  <c r="BB30" i="72"/>
  <c r="BC30" i="72"/>
  <c r="BC31" i="72" s="1"/>
  <c r="BC35" i="72" s="1"/>
  <c r="BD30" i="72"/>
  <c r="BE30" i="72"/>
  <c r="BD37" i="72"/>
  <c r="AX30" i="72"/>
  <c r="BD29" i="72"/>
  <c r="BE29" i="72"/>
  <c r="AY29" i="72"/>
  <c r="AZ29" i="72"/>
  <c r="BA29" i="72"/>
  <c r="BB29" i="72"/>
  <c r="BC29" i="72"/>
  <c r="AX29" i="72"/>
  <c r="AX33" i="72" s="1"/>
  <c r="BC122" i="72"/>
  <c r="BB122" i="72"/>
  <c r="BA122" i="72"/>
  <c r="AZ122" i="72"/>
  <c r="AY122" i="72"/>
  <c r="AX122" i="72"/>
  <c r="BB115" i="72"/>
  <c r="BB120" i="72"/>
  <c r="AZ115" i="72"/>
  <c r="AZ120" i="72" s="1"/>
  <c r="AX115" i="72"/>
  <c r="AX120" i="72"/>
  <c r="BC113" i="72"/>
  <c r="BC118" i="72"/>
  <c r="BB113" i="72"/>
  <c r="BA113" i="72"/>
  <c r="AZ113" i="72"/>
  <c r="AY113" i="72"/>
  <c r="AY118" i="72"/>
  <c r="AX113" i="72"/>
  <c r="AX118" i="72"/>
  <c r="AX117" i="72"/>
  <c r="BC105" i="72"/>
  <c r="BB105" i="72"/>
  <c r="BA105" i="72"/>
  <c r="AZ105" i="72"/>
  <c r="AY105" i="72"/>
  <c r="AX105" i="72"/>
  <c r="BB98" i="72"/>
  <c r="AX98" i="72"/>
  <c r="AX101" i="72" s="1"/>
  <c r="AX103" i="72"/>
  <c r="BC96" i="72"/>
  <c r="BB96" i="72"/>
  <c r="BA96" i="72"/>
  <c r="BA101" i="72"/>
  <c r="AZ96" i="72"/>
  <c r="AZ101" i="72" s="1"/>
  <c r="AY96" i="72"/>
  <c r="AX96" i="72"/>
  <c r="AX100" i="72" s="1"/>
  <c r="BA100" i="72"/>
  <c r="AZ100" i="72"/>
  <c r="BC88" i="72"/>
  <c r="BB88" i="72"/>
  <c r="BA88" i="72"/>
  <c r="AZ88" i="72"/>
  <c r="AY88" i="72"/>
  <c r="AX88" i="72"/>
  <c r="AZ81" i="72"/>
  <c r="AZ86" i="72"/>
  <c r="AX81" i="72"/>
  <c r="AX86" i="72"/>
  <c r="BC79" i="72"/>
  <c r="BC84" i="72"/>
  <c r="BB79" i="72"/>
  <c r="BB83" i="72" s="1"/>
  <c r="BA79" i="72"/>
  <c r="AZ79" i="72"/>
  <c r="AY79" i="72"/>
  <c r="AY84" i="72"/>
  <c r="AX79" i="72"/>
  <c r="AX83" i="72" s="1"/>
  <c r="AX84" i="72"/>
  <c r="BE71" i="72"/>
  <c r="BD71" i="72"/>
  <c r="BC71" i="72"/>
  <c r="BB71" i="72"/>
  <c r="BA71" i="72"/>
  <c r="AZ71" i="72"/>
  <c r="AY71" i="72"/>
  <c r="AX71" i="72"/>
  <c r="BE64" i="72"/>
  <c r="BE69" i="72"/>
  <c r="BB64" i="72"/>
  <c r="BB69" i="72"/>
  <c r="BA64" i="72"/>
  <c r="BA69" i="72" s="1"/>
  <c r="AY64" i="72"/>
  <c r="AY69" i="72"/>
  <c r="AX64" i="72"/>
  <c r="AX69" i="72"/>
  <c r="BE62" i="72"/>
  <c r="BD62" i="72"/>
  <c r="BC62" i="72"/>
  <c r="BB62" i="72"/>
  <c r="BB67" i="72"/>
  <c r="BA62" i="72"/>
  <c r="BA67" i="72"/>
  <c r="AZ62" i="72"/>
  <c r="AY62" i="72"/>
  <c r="AY66" i="72" s="1"/>
  <c r="AY67" i="72"/>
  <c r="AX62" i="72"/>
  <c r="AX67" i="72"/>
  <c r="BD66" i="72"/>
  <c r="BB66" i="72"/>
  <c r="AX66" i="72"/>
  <c r="BE54" i="72"/>
  <c r="BD54" i="72"/>
  <c r="BC54" i="72"/>
  <c r="BB54" i="72"/>
  <c r="BA54" i="72"/>
  <c r="AZ54" i="72"/>
  <c r="AY54" i="72"/>
  <c r="AX54" i="72"/>
  <c r="BE47" i="72"/>
  <c r="BE52" i="72" s="1"/>
  <c r="BB47" i="72"/>
  <c r="BB52" i="72"/>
  <c r="BA47" i="72"/>
  <c r="BA52" i="72" s="1"/>
  <c r="AY47" i="72"/>
  <c r="AY52" i="72"/>
  <c r="AX47" i="72"/>
  <c r="AX52" i="72"/>
  <c r="BE45" i="72"/>
  <c r="BE50" i="72"/>
  <c r="BD45" i="72"/>
  <c r="BC45" i="72"/>
  <c r="BB45" i="72"/>
  <c r="BB50" i="72"/>
  <c r="BA45" i="72"/>
  <c r="BA49" i="72" s="1"/>
  <c r="AZ45" i="72"/>
  <c r="AY45" i="72"/>
  <c r="AY49" i="72" s="1"/>
  <c r="AY50" i="72"/>
  <c r="AX45" i="72"/>
  <c r="AX50" i="72"/>
  <c r="BE49" i="72"/>
  <c r="BD49" i="72"/>
  <c r="BB49" i="72"/>
  <c r="AX49" i="72"/>
  <c r="BE37" i="72"/>
  <c r="BC37" i="72"/>
  <c r="BB37" i="72"/>
  <c r="BA37" i="72"/>
  <c r="AZ37" i="72"/>
  <c r="AY37" i="72"/>
  <c r="AX37" i="72"/>
  <c r="BE31" i="72"/>
  <c r="BE33" i="72" s="1"/>
  <c r="BE35" i="72"/>
  <c r="BD31" i="72"/>
  <c r="BD35" i="72" s="1"/>
  <c r="BB31" i="72"/>
  <c r="BB35" i="72" s="1"/>
  <c r="BA31" i="72"/>
  <c r="BA35" i="72"/>
  <c r="AZ31" i="72"/>
  <c r="AZ35" i="72" s="1"/>
  <c r="AY31" i="72"/>
  <c r="AY35" i="72"/>
  <c r="AX31" i="72"/>
  <c r="AX35" i="72" s="1"/>
  <c r="BC33" i="72"/>
  <c r="AY33" i="72"/>
  <c r="BE32" i="72"/>
  <c r="BD32" i="72"/>
  <c r="AY32" i="72"/>
  <c r="BC15" i="72"/>
  <c r="BA15" i="72"/>
  <c r="BB15" i="72"/>
  <c r="AZ15" i="72"/>
  <c r="AY15" i="72"/>
  <c r="AX15" i="72"/>
  <c r="AA121" i="72"/>
  <c r="Z121" i="72"/>
  <c r="Y121" i="72"/>
  <c r="AA104" i="72"/>
  <c r="Z104" i="72"/>
  <c r="Y104" i="72"/>
  <c r="AA87" i="72"/>
  <c r="Z87" i="72"/>
  <c r="Y87" i="72"/>
  <c r="AA70" i="72"/>
  <c r="Z70" i="72"/>
  <c r="Y70" i="72"/>
  <c r="AA53" i="72"/>
  <c r="Z53" i="72"/>
  <c r="Y53" i="72"/>
  <c r="AA37" i="72"/>
  <c r="Z37" i="72"/>
  <c r="Y37" i="72"/>
  <c r="AA19" i="72"/>
  <c r="Z19" i="72"/>
  <c r="Y19" i="72"/>
  <c r="D121" i="72"/>
  <c r="C121" i="72"/>
  <c r="B121" i="72"/>
  <c r="D104" i="72"/>
  <c r="C104" i="72"/>
  <c r="B104" i="72"/>
  <c r="D87" i="72"/>
  <c r="C87" i="72"/>
  <c r="B87" i="72"/>
  <c r="D70" i="72"/>
  <c r="C70" i="72"/>
  <c r="B70" i="72"/>
  <c r="C53" i="72"/>
  <c r="D53" i="72"/>
  <c r="B53" i="72"/>
  <c r="B37" i="72"/>
  <c r="D37" i="72"/>
  <c r="C37" i="72"/>
  <c r="B3" i="72"/>
  <c r="BK75" i="71"/>
  <c r="BK37" i="71"/>
  <c r="BK38" i="71"/>
  <c r="BK39" i="71"/>
  <c r="BK40" i="71"/>
  <c r="BK41" i="71"/>
  <c r="BK42" i="71"/>
  <c r="BK43" i="71"/>
  <c r="BK44" i="71"/>
  <c r="BK45" i="71"/>
  <c r="BK46" i="71"/>
  <c r="BK47" i="71"/>
  <c r="BK48" i="71"/>
  <c r="BK49" i="71"/>
  <c r="BK50" i="71"/>
  <c r="BK51" i="71"/>
  <c r="BK52" i="71"/>
  <c r="BK53" i="71"/>
  <c r="BK54" i="71"/>
  <c r="BK55" i="71"/>
  <c r="BK56" i="71"/>
  <c r="BK57" i="71"/>
  <c r="BK58" i="71"/>
  <c r="BK59" i="71"/>
  <c r="BK61" i="71"/>
  <c r="BK62" i="71"/>
  <c r="BK63" i="71"/>
  <c r="BK64" i="71"/>
  <c r="BK65" i="71"/>
  <c r="BK66" i="71"/>
  <c r="BK67" i="71"/>
  <c r="BK68" i="71"/>
  <c r="BK69" i="71"/>
  <c r="BK70" i="71"/>
  <c r="BK71" i="71"/>
  <c r="BK72" i="71"/>
  <c r="BK73" i="71"/>
  <c r="BK74" i="71"/>
  <c r="BK76" i="71"/>
  <c r="BK4" i="71"/>
  <c r="BK5" i="71"/>
  <c r="BK6" i="71"/>
  <c r="BK7" i="71"/>
  <c r="BK8" i="71"/>
  <c r="BK9" i="71"/>
  <c r="BK10" i="71"/>
  <c r="BK11" i="71"/>
  <c r="BK12" i="71"/>
  <c r="BK13" i="71"/>
  <c r="BK14" i="71"/>
  <c r="BK15" i="71"/>
  <c r="BK16" i="71"/>
  <c r="BK17" i="71"/>
  <c r="BK18" i="71"/>
  <c r="BK19" i="71"/>
  <c r="BK20" i="71"/>
  <c r="BK21" i="71"/>
  <c r="BK22" i="71"/>
  <c r="BK23" i="71"/>
  <c r="BK24" i="71"/>
  <c r="BK25" i="71"/>
  <c r="BK26" i="71"/>
  <c r="BK27" i="71"/>
  <c r="BK28" i="71"/>
  <c r="BK29" i="71"/>
  <c r="BK30" i="71"/>
  <c r="BK31" i="71"/>
  <c r="BK32" i="71"/>
  <c r="BK33" i="71"/>
  <c r="BK34" i="71"/>
  <c r="BK35" i="71"/>
  <c r="BK36" i="71"/>
  <c r="BK77" i="71"/>
  <c r="BK78" i="71"/>
  <c r="BK79" i="71"/>
  <c r="BK80" i="71"/>
  <c r="BK81" i="71"/>
  <c r="BK82" i="71"/>
  <c r="BK83" i="71"/>
  <c r="BK84" i="71"/>
  <c r="BK85" i="71"/>
  <c r="BK86" i="71"/>
  <c r="BK87" i="71"/>
  <c r="BK88" i="71"/>
  <c r="BK89" i="71"/>
  <c r="BK90" i="71"/>
  <c r="BK91" i="71"/>
  <c r="BK92" i="71"/>
  <c r="BK93" i="71"/>
  <c r="BK94" i="71"/>
  <c r="BK95" i="71"/>
  <c r="BK96" i="71"/>
  <c r="BK97" i="71"/>
  <c r="BK98" i="71"/>
  <c r="BK99" i="71"/>
  <c r="BK100" i="71"/>
  <c r="BK101" i="71"/>
  <c r="BK102" i="71"/>
  <c r="BK103" i="71"/>
  <c r="BK104" i="71"/>
  <c r="BK105" i="71"/>
  <c r="BJ75" i="71"/>
  <c r="BJ37" i="71"/>
  <c r="BJ38" i="71"/>
  <c r="BJ39" i="71"/>
  <c r="BJ40" i="71"/>
  <c r="BJ41" i="71"/>
  <c r="BJ42" i="71"/>
  <c r="BJ43" i="71"/>
  <c r="BJ44" i="71"/>
  <c r="BJ45" i="71"/>
  <c r="BJ46" i="71"/>
  <c r="BJ47" i="71"/>
  <c r="BJ48" i="71"/>
  <c r="BJ49" i="71"/>
  <c r="BJ50" i="71"/>
  <c r="BJ51" i="71"/>
  <c r="BJ52" i="71"/>
  <c r="BJ53" i="71"/>
  <c r="BJ54" i="71"/>
  <c r="BJ55" i="71"/>
  <c r="BJ56" i="71"/>
  <c r="BJ57" i="71"/>
  <c r="BJ58" i="71"/>
  <c r="BJ59" i="71"/>
  <c r="BJ61" i="71"/>
  <c r="BJ62" i="71"/>
  <c r="BJ63" i="71"/>
  <c r="BJ64" i="71"/>
  <c r="BJ65" i="71"/>
  <c r="BJ66" i="71"/>
  <c r="BJ67" i="71"/>
  <c r="BJ68" i="71"/>
  <c r="BJ69" i="71"/>
  <c r="BJ70" i="71"/>
  <c r="BJ71" i="71"/>
  <c r="BJ72" i="71"/>
  <c r="BJ73" i="71"/>
  <c r="BJ74" i="71"/>
  <c r="BJ76" i="71"/>
  <c r="BJ4" i="71"/>
  <c r="BJ106" i="71" s="1"/>
  <c r="BJ5" i="71"/>
  <c r="BJ6" i="71"/>
  <c r="BJ7" i="71"/>
  <c r="BJ8" i="71"/>
  <c r="BJ9" i="71"/>
  <c r="BJ10" i="71"/>
  <c r="BJ11" i="71"/>
  <c r="BJ12" i="71"/>
  <c r="BJ13" i="71"/>
  <c r="BJ14" i="71"/>
  <c r="BJ15" i="71"/>
  <c r="BJ16" i="71"/>
  <c r="BJ17" i="71"/>
  <c r="BJ18" i="71"/>
  <c r="BJ19" i="71"/>
  <c r="BJ20" i="71"/>
  <c r="BJ21" i="71"/>
  <c r="BJ22" i="71"/>
  <c r="BJ23" i="71"/>
  <c r="BJ24" i="71"/>
  <c r="BJ25" i="71"/>
  <c r="BJ26" i="71"/>
  <c r="BJ27" i="71"/>
  <c r="BJ28" i="71"/>
  <c r="BJ29" i="71"/>
  <c r="BJ30" i="71"/>
  <c r="BJ31" i="71"/>
  <c r="BJ32" i="71"/>
  <c r="BJ33" i="71"/>
  <c r="BJ34" i="71"/>
  <c r="BJ35" i="71"/>
  <c r="BJ36" i="71"/>
  <c r="BJ77" i="71"/>
  <c r="BJ78" i="71"/>
  <c r="BJ79" i="71"/>
  <c r="BJ80" i="71"/>
  <c r="BJ81" i="71"/>
  <c r="BJ82" i="71"/>
  <c r="BJ83" i="71"/>
  <c r="BJ84" i="71"/>
  <c r="BJ85" i="71"/>
  <c r="BJ86" i="71"/>
  <c r="BJ87" i="71"/>
  <c r="BJ88" i="71"/>
  <c r="BJ89" i="71"/>
  <c r="BJ90" i="71"/>
  <c r="BJ91" i="71"/>
  <c r="BJ92" i="71"/>
  <c r="BJ93" i="71"/>
  <c r="BJ94" i="71"/>
  <c r="BJ95" i="71"/>
  <c r="BJ96" i="71"/>
  <c r="BJ97" i="71"/>
  <c r="BJ98" i="71"/>
  <c r="BJ99" i="71"/>
  <c r="BJ100" i="71"/>
  <c r="BJ101" i="71"/>
  <c r="BJ102" i="71"/>
  <c r="BJ103" i="71"/>
  <c r="BJ104" i="71"/>
  <c r="BJ105" i="71"/>
  <c r="BI75" i="71"/>
  <c r="BI37" i="71"/>
  <c r="BI38" i="71"/>
  <c r="BI39" i="71"/>
  <c r="BI40" i="71"/>
  <c r="BI41" i="71"/>
  <c r="BI42" i="71"/>
  <c r="BI43" i="71"/>
  <c r="BI44" i="71"/>
  <c r="BI45" i="71"/>
  <c r="BI46" i="71"/>
  <c r="BI47" i="71"/>
  <c r="BI48" i="71"/>
  <c r="BI49" i="71"/>
  <c r="BI50" i="71"/>
  <c r="BI51" i="71"/>
  <c r="BI52" i="71"/>
  <c r="BI53" i="71"/>
  <c r="BI54" i="71"/>
  <c r="BI55" i="71"/>
  <c r="BI56" i="71"/>
  <c r="BI57" i="71"/>
  <c r="BI58" i="71"/>
  <c r="BI59" i="71"/>
  <c r="BI61" i="71"/>
  <c r="BI62" i="71"/>
  <c r="BI63" i="71"/>
  <c r="BI64" i="71"/>
  <c r="BI65" i="71"/>
  <c r="BI66" i="71"/>
  <c r="BI67" i="71"/>
  <c r="BI68" i="71"/>
  <c r="BI69" i="71"/>
  <c r="BI70" i="71"/>
  <c r="BI71" i="71"/>
  <c r="BI72" i="71"/>
  <c r="BI73" i="71"/>
  <c r="BI74" i="71"/>
  <c r="BI76" i="71"/>
  <c r="BI4" i="71"/>
  <c r="BI5" i="71"/>
  <c r="BI6" i="71"/>
  <c r="BI7" i="71"/>
  <c r="BI8" i="71"/>
  <c r="BI9" i="71"/>
  <c r="BI10" i="71"/>
  <c r="BI11" i="71"/>
  <c r="BI12" i="71"/>
  <c r="BI13" i="71"/>
  <c r="BI14" i="71"/>
  <c r="BI15" i="71"/>
  <c r="BI16" i="71"/>
  <c r="BI17" i="71"/>
  <c r="BI18" i="71"/>
  <c r="BI19" i="71"/>
  <c r="BI20" i="71"/>
  <c r="BI21" i="71"/>
  <c r="BI22" i="71"/>
  <c r="BI23" i="71"/>
  <c r="BI24" i="71"/>
  <c r="BI25" i="71"/>
  <c r="BI26" i="71"/>
  <c r="BI27" i="71"/>
  <c r="BI28" i="71"/>
  <c r="BI29" i="71"/>
  <c r="BI30" i="71"/>
  <c r="BI31" i="71"/>
  <c r="BI32" i="71"/>
  <c r="BI33" i="71"/>
  <c r="BI34" i="71"/>
  <c r="BI35" i="71"/>
  <c r="BI36" i="71"/>
  <c r="BI77" i="71"/>
  <c r="BI78" i="71"/>
  <c r="BI79" i="71"/>
  <c r="BI80" i="71"/>
  <c r="BI81" i="71"/>
  <c r="BI82" i="71"/>
  <c r="BI83" i="71"/>
  <c r="BI84" i="71"/>
  <c r="BI85" i="71"/>
  <c r="BI86" i="71"/>
  <c r="BI87" i="71"/>
  <c r="BI88" i="71"/>
  <c r="BI89" i="71"/>
  <c r="BI90" i="71"/>
  <c r="BI91" i="71"/>
  <c r="BI92" i="71"/>
  <c r="BI93" i="71"/>
  <c r="BI94" i="71"/>
  <c r="BI95" i="71"/>
  <c r="BI96" i="71"/>
  <c r="BI97" i="71"/>
  <c r="BI98" i="71"/>
  <c r="BI99" i="71"/>
  <c r="BI100" i="71"/>
  <c r="BI101" i="71"/>
  <c r="BI102" i="71"/>
  <c r="BI103" i="71"/>
  <c r="BI104" i="71"/>
  <c r="BI105" i="71"/>
  <c r="BH75" i="71"/>
  <c r="BH37" i="71"/>
  <c r="BH38" i="71"/>
  <c r="BH39" i="71"/>
  <c r="BH40" i="71"/>
  <c r="BH41" i="71"/>
  <c r="BH42" i="71"/>
  <c r="BH43" i="71"/>
  <c r="BH44" i="71"/>
  <c r="BH45" i="71"/>
  <c r="BH46" i="71"/>
  <c r="BH47" i="71"/>
  <c r="BH48" i="71"/>
  <c r="BH49" i="71"/>
  <c r="BH50" i="71"/>
  <c r="BH51" i="71"/>
  <c r="BH52" i="71"/>
  <c r="BH53" i="71"/>
  <c r="BH54" i="71"/>
  <c r="BH55" i="71"/>
  <c r="BH56" i="71"/>
  <c r="BH57" i="71"/>
  <c r="BH58" i="71"/>
  <c r="BH59" i="71"/>
  <c r="BH61" i="71"/>
  <c r="BH62" i="71"/>
  <c r="BH63" i="71"/>
  <c r="BH64" i="71"/>
  <c r="BH65" i="71"/>
  <c r="BH66" i="71"/>
  <c r="BH67" i="71"/>
  <c r="BH68" i="71"/>
  <c r="BH69" i="71"/>
  <c r="BH70" i="71"/>
  <c r="BH71" i="71"/>
  <c r="BH72" i="71"/>
  <c r="BH73" i="71"/>
  <c r="BH74" i="71"/>
  <c r="BH76" i="71"/>
  <c r="BH4" i="71"/>
  <c r="BH5" i="71"/>
  <c r="BH6" i="71"/>
  <c r="BH7" i="71"/>
  <c r="BH8" i="71"/>
  <c r="BH9" i="71"/>
  <c r="BH10" i="71"/>
  <c r="BH11" i="71"/>
  <c r="BH12" i="71"/>
  <c r="BH13" i="71"/>
  <c r="BH14" i="71"/>
  <c r="BH15" i="71"/>
  <c r="BH16" i="71"/>
  <c r="BH17" i="71"/>
  <c r="BH18" i="71"/>
  <c r="BH19" i="71"/>
  <c r="BH20" i="71"/>
  <c r="BH21" i="71"/>
  <c r="BH22" i="71"/>
  <c r="BH23" i="71"/>
  <c r="BH24" i="71"/>
  <c r="BH25" i="71"/>
  <c r="BH26" i="71"/>
  <c r="BH27" i="71"/>
  <c r="BH28" i="71"/>
  <c r="BH29" i="71"/>
  <c r="BH30" i="71"/>
  <c r="BH31" i="71"/>
  <c r="BH32" i="71"/>
  <c r="BH33" i="71"/>
  <c r="BH34" i="71"/>
  <c r="BH35" i="71"/>
  <c r="BH36" i="71"/>
  <c r="BH77" i="71"/>
  <c r="BH78" i="71"/>
  <c r="BH79" i="71"/>
  <c r="BH80" i="71"/>
  <c r="BH81" i="71"/>
  <c r="BH82" i="71"/>
  <c r="BH83" i="71"/>
  <c r="BH84" i="71"/>
  <c r="BH85" i="71"/>
  <c r="BH86" i="71"/>
  <c r="BH87" i="71"/>
  <c r="BH88" i="71"/>
  <c r="BH89" i="71"/>
  <c r="BH90" i="71"/>
  <c r="BH91" i="71"/>
  <c r="BH92" i="71"/>
  <c r="BH93" i="71"/>
  <c r="BH94" i="71"/>
  <c r="BH95" i="71"/>
  <c r="BH96" i="71"/>
  <c r="BH97" i="71"/>
  <c r="BH98" i="71"/>
  <c r="BH99" i="71"/>
  <c r="BH100" i="71"/>
  <c r="BH101" i="71"/>
  <c r="BH102" i="71"/>
  <c r="BH103" i="71"/>
  <c r="BH104" i="71"/>
  <c r="BH105" i="71"/>
  <c r="BG75" i="71"/>
  <c r="BU75" i="71" s="1"/>
  <c r="CI75" i="71" s="1"/>
  <c r="BG37" i="71"/>
  <c r="BG38" i="71"/>
  <c r="BG39" i="71"/>
  <c r="BG40" i="71"/>
  <c r="BG41" i="71"/>
  <c r="BG42" i="71"/>
  <c r="BG43" i="71"/>
  <c r="BG44" i="71"/>
  <c r="BG45" i="71"/>
  <c r="BG46" i="71"/>
  <c r="BG47" i="71"/>
  <c r="BG48" i="71"/>
  <c r="BG49" i="71"/>
  <c r="BG50" i="71"/>
  <c r="BG51" i="71"/>
  <c r="BG52" i="71"/>
  <c r="BG53" i="71"/>
  <c r="BG54" i="71"/>
  <c r="BG55" i="71"/>
  <c r="BG56" i="71"/>
  <c r="BG57" i="71"/>
  <c r="BG58" i="71"/>
  <c r="BG59" i="71"/>
  <c r="BG61" i="71"/>
  <c r="BG62" i="71"/>
  <c r="BG63" i="71"/>
  <c r="BG64" i="71"/>
  <c r="BG65" i="71"/>
  <c r="BG66" i="71"/>
  <c r="BG67" i="71"/>
  <c r="BG68" i="71"/>
  <c r="BG69" i="71"/>
  <c r="BG70" i="71"/>
  <c r="BG71" i="71"/>
  <c r="BG72" i="71"/>
  <c r="BG73" i="71"/>
  <c r="BG74" i="71"/>
  <c r="BG76" i="71"/>
  <c r="BG4" i="71"/>
  <c r="BG106" i="71" s="1"/>
  <c r="BG5" i="71"/>
  <c r="BG6" i="71"/>
  <c r="BG7" i="71"/>
  <c r="BG8" i="71"/>
  <c r="BG9" i="71"/>
  <c r="BG10" i="71"/>
  <c r="BG11" i="71"/>
  <c r="BG12" i="71"/>
  <c r="BG13" i="71"/>
  <c r="BG14" i="71"/>
  <c r="BG15" i="71"/>
  <c r="BG16" i="71"/>
  <c r="BG17" i="71"/>
  <c r="BG18" i="71"/>
  <c r="BG19" i="71"/>
  <c r="BG20" i="71"/>
  <c r="BG21" i="71"/>
  <c r="BG22" i="71"/>
  <c r="BG23" i="71"/>
  <c r="BG24" i="71"/>
  <c r="BG25" i="71"/>
  <c r="BG26" i="71"/>
  <c r="BG27" i="71"/>
  <c r="BG28" i="71"/>
  <c r="BG29" i="71"/>
  <c r="BG30" i="71"/>
  <c r="BG31" i="71"/>
  <c r="BG32" i="71"/>
  <c r="BG33" i="71"/>
  <c r="BG34" i="71"/>
  <c r="BG35" i="71"/>
  <c r="BG36" i="71"/>
  <c r="BG77" i="71"/>
  <c r="BG78" i="71"/>
  <c r="BG79" i="71"/>
  <c r="BG80" i="71"/>
  <c r="BG81" i="71"/>
  <c r="BG82" i="71"/>
  <c r="BG83" i="71"/>
  <c r="BG84" i="71"/>
  <c r="BG85" i="71"/>
  <c r="BG86" i="71"/>
  <c r="BG87" i="71"/>
  <c r="BG88" i="71"/>
  <c r="BG89" i="71"/>
  <c r="BG90" i="71"/>
  <c r="BG91" i="71"/>
  <c r="BG92" i="71"/>
  <c r="BG93" i="71"/>
  <c r="BG94" i="71"/>
  <c r="BG95" i="71"/>
  <c r="BG96" i="71"/>
  <c r="BG97" i="71"/>
  <c r="BG98" i="71"/>
  <c r="BG99" i="71"/>
  <c r="BG100" i="71"/>
  <c r="BG101" i="71"/>
  <c r="BG102" i="71"/>
  <c r="BG103" i="71"/>
  <c r="BG104" i="71"/>
  <c r="BG105" i="71"/>
  <c r="BF75" i="71"/>
  <c r="BF37" i="71"/>
  <c r="BF38" i="71"/>
  <c r="BF39" i="71"/>
  <c r="BF40" i="71"/>
  <c r="BF41" i="71"/>
  <c r="BF42" i="71"/>
  <c r="BF43" i="71"/>
  <c r="BF44" i="71"/>
  <c r="BF45" i="71"/>
  <c r="BF46" i="71"/>
  <c r="BF47" i="71"/>
  <c r="BF48" i="71"/>
  <c r="BF49" i="71"/>
  <c r="BF50" i="71"/>
  <c r="BF51" i="71"/>
  <c r="BF52" i="71"/>
  <c r="BF53" i="71"/>
  <c r="BF54" i="71"/>
  <c r="BF55" i="71"/>
  <c r="BF56" i="71"/>
  <c r="BF57" i="71"/>
  <c r="BF58" i="71"/>
  <c r="BF59" i="71"/>
  <c r="BF61" i="71"/>
  <c r="BF62" i="71"/>
  <c r="BF63" i="71"/>
  <c r="BF64" i="71"/>
  <c r="BF65" i="71"/>
  <c r="BF66" i="71"/>
  <c r="BF67" i="71"/>
  <c r="BF68" i="71"/>
  <c r="BF69" i="71"/>
  <c r="BF70" i="71"/>
  <c r="BF71" i="71"/>
  <c r="BF72" i="71"/>
  <c r="BF73" i="71"/>
  <c r="BF74" i="71"/>
  <c r="BF76" i="71"/>
  <c r="BF4" i="71"/>
  <c r="BF5" i="71"/>
  <c r="BF6" i="71"/>
  <c r="BF7" i="71"/>
  <c r="BF8" i="71"/>
  <c r="BF9" i="71"/>
  <c r="BF10" i="71"/>
  <c r="BF11" i="71"/>
  <c r="BF12" i="71"/>
  <c r="BF13" i="71"/>
  <c r="BF14" i="71"/>
  <c r="BF15" i="71"/>
  <c r="BF16" i="71"/>
  <c r="BF17" i="71"/>
  <c r="BF18" i="71"/>
  <c r="BF19" i="71"/>
  <c r="BF20" i="71"/>
  <c r="BF21" i="71"/>
  <c r="BF22" i="71"/>
  <c r="BF23" i="71"/>
  <c r="BF24" i="71"/>
  <c r="BF25" i="71"/>
  <c r="BF26" i="71"/>
  <c r="BF27" i="71"/>
  <c r="BF28" i="71"/>
  <c r="BF29" i="71"/>
  <c r="BF30" i="71"/>
  <c r="BF31" i="71"/>
  <c r="BF32" i="71"/>
  <c r="BF33" i="71"/>
  <c r="BF34" i="71"/>
  <c r="BF35" i="71"/>
  <c r="BF36" i="71"/>
  <c r="BF77" i="71"/>
  <c r="BF78" i="71"/>
  <c r="BF79" i="71"/>
  <c r="BF80" i="71"/>
  <c r="BF81" i="71"/>
  <c r="BF82" i="71"/>
  <c r="BF83" i="71"/>
  <c r="BF84" i="71"/>
  <c r="BF85" i="71"/>
  <c r="BF86" i="71"/>
  <c r="BF87" i="71"/>
  <c r="BF88" i="71"/>
  <c r="BF89" i="71"/>
  <c r="BF90" i="71"/>
  <c r="BF91" i="71"/>
  <c r="BF92" i="71"/>
  <c r="BF93" i="71"/>
  <c r="BF94" i="71"/>
  <c r="BF95" i="71"/>
  <c r="BF96" i="71"/>
  <c r="BF97" i="71"/>
  <c r="BF98" i="71"/>
  <c r="BF99" i="71"/>
  <c r="BF100" i="71"/>
  <c r="BF101" i="71"/>
  <c r="BF102" i="71"/>
  <c r="BF103" i="71"/>
  <c r="BF104" i="71"/>
  <c r="BF105" i="71"/>
  <c r="AP75" i="71"/>
  <c r="AP4" i="71"/>
  <c r="AP5" i="71"/>
  <c r="BE5" i="71" s="1"/>
  <c r="AP6" i="71"/>
  <c r="BE6" i="71" s="1"/>
  <c r="AP7" i="71"/>
  <c r="AP8" i="71"/>
  <c r="AP9" i="71"/>
  <c r="BE9" i="71" s="1"/>
  <c r="AP10" i="71"/>
  <c r="BE10" i="71" s="1"/>
  <c r="AP11" i="71"/>
  <c r="AP12" i="71"/>
  <c r="AP13" i="71"/>
  <c r="AP14" i="71"/>
  <c r="BE14" i="71" s="1"/>
  <c r="AP15" i="71"/>
  <c r="AP16" i="71"/>
  <c r="AP17" i="71"/>
  <c r="BE17" i="71" s="1"/>
  <c r="AP18" i="71"/>
  <c r="BE18" i="71" s="1"/>
  <c r="AP19" i="71"/>
  <c r="AP20" i="71"/>
  <c r="AP21" i="71"/>
  <c r="BE21" i="71" s="1"/>
  <c r="AP22" i="71"/>
  <c r="BE22" i="71" s="1"/>
  <c r="AP23" i="71"/>
  <c r="AP24" i="71"/>
  <c r="AP25" i="71"/>
  <c r="BE25" i="71" s="1"/>
  <c r="AP26" i="71"/>
  <c r="BE26" i="71" s="1"/>
  <c r="AP27" i="71"/>
  <c r="AP28" i="71"/>
  <c r="BE28" i="71" s="1"/>
  <c r="AP29" i="71"/>
  <c r="AP30" i="71"/>
  <c r="BE30" i="71" s="1"/>
  <c r="AP31" i="71"/>
  <c r="AP32" i="71"/>
  <c r="AP33" i="71"/>
  <c r="BE33" i="71" s="1"/>
  <c r="AP34" i="71"/>
  <c r="BE34" i="71" s="1"/>
  <c r="AP35" i="71"/>
  <c r="AP36" i="71"/>
  <c r="AP37" i="71"/>
  <c r="BE37" i="71" s="1"/>
  <c r="AP38" i="71"/>
  <c r="BE38" i="71" s="1"/>
  <c r="AP39" i="71"/>
  <c r="AP40" i="71"/>
  <c r="AP41" i="71"/>
  <c r="BE41" i="71" s="1"/>
  <c r="AP42" i="71"/>
  <c r="BE42" i="71" s="1"/>
  <c r="AP43" i="71"/>
  <c r="AP44" i="71"/>
  <c r="BE44" i="71" s="1"/>
  <c r="AP45" i="71"/>
  <c r="AP46" i="71"/>
  <c r="BE46" i="71" s="1"/>
  <c r="AP47" i="71"/>
  <c r="AP48" i="71"/>
  <c r="AP49" i="71"/>
  <c r="BE49" i="71" s="1"/>
  <c r="AP50" i="71"/>
  <c r="BE50" i="71"/>
  <c r="AP51" i="71"/>
  <c r="AP52" i="71"/>
  <c r="AP53" i="71"/>
  <c r="BE53" i="71" s="1"/>
  <c r="AP54" i="71"/>
  <c r="BE54" i="71"/>
  <c r="AP55" i="71"/>
  <c r="AP56" i="71"/>
  <c r="AP57" i="71"/>
  <c r="BE57" i="71" s="1"/>
  <c r="AP58" i="71"/>
  <c r="BE58" i="71" s="1"/>
  <c r="AP59" i="71"/>
  <c r="AP61" i="71"/>
  <c r="BE61" i="71"/>
  <c r="AP62" i="71"/>
  <c r="AP63" i="71"/>
  <c r="BE63" i="71" s="1"/>
  <c r="AP64" i="71"/>
  <c r="AP65" i="71"/>
  <c r="AP66" i="71"/>
  <c r="BE66" i="71" s="1"/>
  <c r="AP67" i="71"/>
  <c r="BE67" i="71"/>
  <c r="AP68" i="71"/>
  <c r="AP69" i="71"/>
  <c r="AP70" i="71"/>
  <c r="BE70" i="71" s="1"/>
  <c r="AP71" i="71"/>
  <c r="BE71" i="71" s="1"/>
  <c r="AP72" i="71"/>
  <c r="AP73" i="71"/>
  <c r="AP74" i="71"/>
  <c r="BE74" i="71" s="1"/>
  <c r="AP76" i="71"/>
  <c r="BE76" i="71" s="1"/>
  <c r="AP77" i="71"/>
  <c r="AP78" i="71"/>
  <c r="BE78" i="71" s="1"/>
  <c r="AP79" i="71"/>
  <c r="AP80" i="71"/>
  <c r="BE80" i="71" s="1"/>
  <c r="AP81" i="71"/>
  <c r="AP82" i="71"/>
  <c r="AP83" i="71"/>
  <c r="BE83" i="71" s="1"/>
  <c r="AP84" i="71"/>
  <c r="BE84" i="71" s="1"/>
  <c r="AP85" i="71"/>
  <c r="AP86" i="71"/>
  <c r="AP87" i="71"/>
  <c r="BE87" i="71" s="1"/>
  <c r="AP88" i="71"/>
  <c r="BE88" i="71" s="1"/>
  <c r="AP89" i="71"/>
  <c r="AP90" i="71"/>
  <c r="AP91" i="71"/>
  <c r="BE91" i="71" s="1"/>
  <c r="AP92" i="71"/>
  <c r="BE92" i="71" s="1"/>
  <c r="AP93" i="71"/>
  <c r="AP94" i="71"/>
  <c r="BE94" i="71" s="1"/>
  <c r="AP95" i="71"/>
  <c r="AP96" i="71"/>
  <c r="BE96" i="71" s="1"/>
  <c r="AP97" i="71"/>
  <c r="AP98" i="71"/>
  <c r="AP99" i="71"/>
  <c r="BE99" i="71" s="1"/>
  <c r="AP100" i="71"/>
  <c r="BE100" i="71"/>
  <c r="AP101" i="71"/>
  <c r="AP102" i="71"/>
  <c r="AP103" i="71"/>
  <c r="BE103" i="71" s="1"/>
  <c r="AP104" i="71"/>
  <c r="BE104" i="71" s="1"/>
  <c r="AP105" i="71"/>
  <c r="AO75" i="71"/>
  <c r="AO4" i="71"/>
  <c r="AO5" i="71"/>
  <c r="AO6" i="71"/>
  <c r="AO7" i="71"/>
  <c r="AO8" i="71"/>
  <c r="AO9" i="71"/>
  <c r="BD9" i="71" s="1"/>
  <c r="AO10" i="71"/>
  <c r="AO11" i="71"/>
  <c r="AO12" i="71"/>
  <c r="AO13" i="71"/>
  <c r="AO14" i="71"/>
  <c r="AO15" i="71"/>
  <c r="AO16" i="71"/>
  <c r="AO17" i="71"/>
  <c r="BD17" i="71" s="1"/>
  <c r="AO18" i="71"/>
  <c r="BD18" i="71" s="1"/>
  <c r="AO19" i="71"/>
  <c r="AO20" i="71"/>
  <c r="AO21" i="71"/>
  <c r="BC21" i="71" s="1"/>
  <c r="AO22" i="71"/>
  <c r="AO23" i="71"/>
  <c r="AO24" i="71"/>
  <c r="AO25" i="71"/>
  <c r="AO26" i="71"/>
  <c r="BD26" i="71" s="1"/>
  <c r="AO27" i="71"/>
  <c r="AO28" i="71"/>
  <c r="AO29" i="71"/>
  <c r="AO30" i="71"/>
  <c r="AO31" i="71"/>
  <c r="AO32" i="71"/>
  <c r="AO33" i="71"/>
  <c r="BD33" i="71" s="1"/>
  <c r="AO34" i="71"/>
  <c r="AO35" i="71"/>
  <c r="AO36" i="71"/>
  <c r="AO37" i="71"/>
  <c r="AO38" i="71"/>
  <c r="BD38" i="71" s="1"/>
  <c r="AO39" i="71"/>
  <c r="AO40" i="71"/>
  <c r="AO41" i="71"/>
  <c r="BD41" i="71" s="1"/>
  <c r="AO42" i="71"/>
  <c r="AO43" i="71"/>
  <c r="AO44" i="71"/>
  <c r="AO45" i="71"/>
  <c r="AO46" i="71"/>
  <c r="AO47" i="71"/>
  <c r="AO48" i="71"/>
  <c r="AO49" i="71"/>
  <c r="AO50" i="71"/>
  <c r="AO51" i="71"/>
  <c r="AO52" i="71"/>
  <c r="AO53" i="71"/>
  <c r="AO54" i="71"/>
  <c r="BD54" i="71" s="1"/>
  <c r="AO55" i="71"/>
  <c r="AO56" i="71"/>
  <c r="AO57" i="71"/>
  <c r="AO58" i="71"/>
  <c r="BD58" i="71" s="1"/>
  <c r="AO59" i="71"/>
  <c r="AO61" i="71"/>
  <c r="AO62" i="71"/>
  <c r="AO63" i="71"/>
  <c r="BD63" i="71" s="1"/>
  <c r="AO64" i="71"/>
  <c r="AO65" i="71"/>
  <c r="AO66" i="71"/>
  <c r="AO67" i="71"/>
  <c r="BD67" i="71" s="1"/>
  <c r="AO68" i="71"/>
  <c r="AO69" i="71"/>
  <c r="AO70" i="71"/>
  <c r="AO71" i="71"/>
  <c r="AO72" i="71"/>
  <c r="AO73" i="71"/>
  <c r="AO74" i="71"/>
  <c r="AO76" i="71"/>
  <c r="BD76" i="71" s="1"/>
  <c r="AO77" i="71"/>
  <c r="AO78" i="71"/>
  <c r="AO79" i="71"/>
  <c r="AO80" i="71"/>
  <c r="BD80" i="71" s="1"/>
  <c r="AO81" i="71"/>
  <c r="AO82" i="71"/>
  <c r="AO83" i="71"/>
  <c r="BD83" i="71" s="1"/>
  <c r="AO84" i="71"/>
  <c r="BD84" i="71" s="1"/>
  <c r="AO85" i="71"/>
  <c r="AO86" i="71"/>
  <c r="AO87" i="71"/>
  <c r="AO88" i="71"/>
  <c r="AO89" i="71"/>
  <c r="AO90" i="71"/>
  <c r="AO91" i="71"/>
  <c r="BD91" i="71" s="1"/>
  <c r="AO92" i="71"/>
  <c r="AO93" i="71"/>
  <c r="AO94" i="71"/>
  <c r="AO95" i="71"/>
  <c r="AO96" i="71"/>
  <c r="BD96" i="71" s="1"/>
  <c r="AO97" i="71"/>
  <c r="AO98" i="71"/>
  <c r="AO99" i="71"/>
  <c r="AO100" i="71"/>
  <c r="BD100" i="71" s="1"/>
  <c r="AO101" i="71"/>
  <c r="AO102" i="71"/>
  <c r="AO103" i="71"/>
  <c r="AO104" i="71"/>
  <c r="AO105" i="71"/>
  <c r="AN75" i="71"/>
  <c r="BC75" i="71" s="1"/>
  <c r="AN4" i="71"/>
  <c r="BC4" i="71" s="1"/>
  <c r="AN5" i="71"/>
  <c r="AN6" i="71"/>
  <c r="AN7" i="71"/>
  <c r="AN8" i="71"/>
  <c r="AN9" i="71"/>
  <c r="BC9" i="71"/>
  <c r="AN10" i="71"/>
  <c r="AN11" i="71"/>
  <c r="BC11" i="71" s="1"/>
  <c r="AN12" i="71"/>
  <c r="AN13" i="71"/>
  <c r="BC13" i="71" s="1"/>
  <c r="AN14" i="71"/>
  <c r="AN15" i="71"/>
  <c r="AN16" i="71"/>
  <c r="BC16" i="71" s="1"/>
  <c r="AN17" i="71"/>
  <c r="BC17" i="71" s="1"/>
  <c r="AN18" i="71"/>
  <c r="AN19" i="71"/>
  <c r="AN20" i="71"/>
  <c r="BC20" i="71" s="1"/>
  <c r="AN21" i="71"/>
  <c r="AN22" i="71"/>
  <c r="AN23" i="71"/>
  <c r="AN24" i="71"/>
  <c r="AN25" i="71"/>
  <c r="BC25" i="71" s="1"/>
  <c r="AN26" i="71"/>
  <c r="AN27" i="71"/>
  <c r="AN28" i="71"/>
  <c r="AN29" i="71"/>
  <c r="AN30" i="71"/>
  <c r="AN31" i="71"/>
  <c r="AN32" i="71"/>
  <c r="AN33" i="71"/>
  <c r="BC33" i="71" s="1"/>
  <c r="AN34" i="71"/>
  <c r="AN35" i="71"/>
  <c r="BC35" i="71" s="1"/>
  <c r="AN36" i="71"/>
  <c r="AN37" i="71"/>
  <c r="AN38" i="71"/>
  <c r="AN39" i="71"/>
  <c r="AN40" i="71"/>
  <c r="AN41" i="71"/>
  <c r="BC41" i="71" s="1"/>
  <c r="AN42" i="71"/>
  <c r="AN43" i="71"/>
  <c r="AN44" i="71"/>
  <c r="AN45" i="71"/>
  <c r="BC45" i="71" s="1"/>
  <c r="AN46" i="71"/>
  <c r="AN47" i="71"/>
  <c r="AN48" i="71"/>
  <c r="BC48" i="71" s="1"/>
  <c r="AN49" i="71"/>
  <c r="BC49" i="71" s="1"/>
  <c r="AN50" i="71"/>
  <c r="AN51" i="71"/>
  <c r="AN52" i="71"/>
  <c r="AN53" i="71"/>
  <c r="BC53" i="71"/>
  <c r="AN54" i="71"/>
  <c r="AN55" i="71"/>
  <c r="AN56" i="71"/>
  <c r="AN57" i="71"/>
  <c r="AN58" i="71"/>
  <c r="AN59" i="71"/>
  <c r="BC59" i="71" s="1"/>
  <c r="AN61" i="71"/>
  <c r="AN62" i="71"/>
  <c r="BC62" i="71" s="1"/>
  <c r="AN63" i="71"/>
  <c r="AN64" i="71"/>
  <c r="AN65" i="71"/>
  <c r="AN66" i="71"/>
  <c r="BC66" i="71" s="1"/>
  <c r="AN67" i="71"/>
  <c r="AN68" i="71"/>
  <c r="AN69" i="71"/>
  <c r="AN70" i="71"/>
  <c r="BC70" i="71" s="1"/>
  <c r="AN71" i="71"/>
  <c r="AN72" i="71"/>
  <c r="AN73" i="71"/>
  <c r="BC73" i="71" s="1"/>
  <c r="AN74" i="71"/>
  <c r="AN76" i="71"/>
  <c r="AN77" i="71"/>
  <c r="AN78" i="71"/>
  <c r="AN79" i="71"/>
  <c r="BC79" i="71" s="1"/>
  <c r="AN80" i="71"/>
  <c r="AN81" i="71"/>
  <c r="AN82" i="71"/>
  <c r="AN83" i="71"/>
  <c r="AN84" i="71"/>
  <c r="AN85" i="71"/>
  <c r="BC85" i="71" s="1"/>
  <c r="AN86" i="71"/>
  <c r="BC86" i="71" s="1"/>
  <c r="AN87" i="71"/>
  <c r="BC87" i="71" s="1"/>
  <c r="AN88" i="71"/>
  <c r="AN89" i="71"/>
  <c r="AN90" i="71"/>
  <c r="AN91" i="71"/>
  <c r="BC91" i="71" s="1"/>
  <c r="AN92" i="71"/>
  <c r="AN93" i="71"/>
  <c r="BC93" i="71" s="1"/>
  <c r="AN94" i="71"/>
  <c r="AN95" i="71"/>
  <c r="AN96" i="71"/>
  <c r="AN97" i="71"/>
  <c r="AN98" i="71"/>
  <c r="BC98" i="71" s="1"/>
  <c r="AN99" i="71"/>
  <c r="AN100" i="71"/>
  <c r="AN101" i="71"/>
  <c r="BC101" i="71" s="1"/>
  <c r="AN102" i="71"/>
  <c r="AN103" i="71"/>
  <c r="AN104" i="71"/>
  <c r="AN105" i="71"/>
  <c r="AM75" i="71"/>
  <c r="BB75" i="71" s="1"/>
  <c r="AM4" i="71"/>
  <c r="AM5" i="71"/>
  <c r="AM6" i="71"/>
  <c r="AM7" i="71"/>
  <c r="BB7" i="71" s="1"/>
  <c r="AM8" i="71"/>
  <c r="AM9" i="71"/>
  <c r="BB9" i="71" s="1"/>
  <c r="AM10" i="71"/>
  <c r="AM11" i="71"/>
  <c r="AM12" i="71"/>
  <c r="AM13" i="71"/>
  <c r="BB13" i="71"/>
  <c r="AM14" i="71"/>
  <c r="AM15" i="71"/>
  <c r="AM16" i="71"/>
  <c r="AM17" i="71"/>
  <c r="AM18" i="71"/>
  <c r="AM19" i="71"/>
  <c r="AM20" i="71"/>
  <c r="AM21" i="71"/>
  <c r="BB21" i="71" s="1"/>
  <c r="AM22" i="71"/>
  <c r="AM23" i="71"/>
  <c r="AM24" i="71"/>
  <c r="AM25" i="71"/>
  <c r="AM26" i="71"/>
  <c r="AM27" i="71"/>
  <c r="AM28" i="71"/>
  <c r="AM29" i="71"/>
  <c r="BB29" i="71" s="1"/>
  <c r="AM30" i="71"/>
  <c r="AM31" i="71"/>
  <c r="AM32" i="71"/>
  <c r="BB32" i="71" s="1"/>
  <c r="AM33" i="71"/>
  <c r="AM34" i="71"/>
  <c r="AM35" i="71"/>
  <c r="AM36" i="71"/>
  <c r="AM37" i="71"/>
  <c r="AM38" i="71"/>
  <c r="AM39" i="71"/>
  <c r="AM40" i="71"/>
  <c r="AM41" i="71"/>
  <c r="BB41" i="71" s="1"/>
  <c r="AM42" i="71"/>
  <c r="AM43" i="71"/>
  <c r="AM44" i="71"/>
  <c r="AM45" i="71"/>
  <c r="BB45" i="71" s="1"/>
  <c r="AM46" i="71"/>
  <c r="AM47" i="71"/>
  <c r="BB47" i="71" s="1"/>
  <c r="AM48" i="71"/>
  <c r="AM49" i="71"/>
  <c r="AM50" i="71"/>
  <c r="AM51" i="71"/>
  <c r="BB51" i="71" s="1"/>
  <c r="AM52" i="71"/>
  <c r="AM53" i="71"/>
  <c r="BB53" i="71" s="1"/>
  <c r="AM54" i="71"/>
  <c r="AM55" i="71"/>
  <c r="AM56" i="71"/>
  <c r="AM57" i="71"/>
  <c r="AM58" i="71"/>
  <c r="AM59" i="71"/>
  <c r="AM61" i="71"/>
  <c r="BB61" i="71" s="1"/>
  <c r="AM62" i="71"/>
  <c r="AM63" i="71"/>
  <c r="AM64" i="71"/>
  <c r="AM65" i="71"/>
  <c r="AM66" i="71"/>
  <c r="AM67" i="71"/>
  <c r="AM68" i="71"/>
  <c r="AM69" i="71"/>
  <c r="AM70" i="71"/>
  <c r="AM71" i="71"/>
  <c r="AM72" i="71"/>
  <c r="AM73" i="71"/>
  <c r="AM74" i="71"/>
  <c r="BB74" i="71" s="1"/>
  <c r="AM76" i="71"/>
  <c r="AM77" i="71"/>
  <c r="BB77" i="71" s="1"/>
  <c r="AM78" i="71"/>
  <c r="AM79" i="71"/>
  <c r="AM80" i="71"/>
  <c r="BA80" i="71" s="1"/>
  <c r="AM81" i="71"/>
  <c r="AM82" i="71"/>
  <c r="AM83" i="71"/>
  <c r="BB83" i="71" s="1"/>
  <c r="AM84" i="71"/>
  <c r="AM85" i="71"/>
  <c r="BB85" i="71" s="1"/>
  <c r="AM86" i="71"/>
  <c r="AM87" i="71"/>
  <c r="AM88" i="71"/>
  <c r="AM89" i="71"/>
  <c r="AM90" i="71"/>
  <c r="AM91" i="71"/>
  <c r="BB91" i="71" s="1"/>
  <c r="AM92" i="71"/>
  <c r="AM93" i="71"/>
  <c r="BB93" i="71" s="1"/>
  <c r="AM94" i="71"/>
  <c r="AM95" i="71"/>
  <c r="BB95" i="71" s="1"/>
  <c r="AM96" i="71"/>
  <c r="AM97" i="71"/>
  <c r="AM98" i="71"/>
  <c r="BB98" i="71" s="1"/>
  <c r="AM99" i="71"/>
  <c r="BB99" i="71" s="1"/>
  <c r="AM100" i="71"/>
  <c r="AM101" i="71"/>
  <c r="BB101" i="71" s="1"/>
  <c r="AM102" i="71"/>
  <c r="AM103" i="71"/>
  <c r="AM104" i="71"/>
  <c r="AM105" i="71"/>
  <c r="AL75" i="71"/>
  <c r="AL4" i="71"/>
  <c r="BA4" i="71" s="1"/>
  <c r="AL5" i="71"/>
  <c r="AL6" i="71"/>
  <c r="BA6" i="71" s="1"/>
  <c r="AL7" i="71"/>
  <c r="AL8" i="71"/>
  <c r="BA8" i="71" s="1"/>
  <c r="AL9" i="71"/>
  <c r="AL10" i="71"/>
  <c r="AL11" i="71"/>
  <c r="BA11" i="71" s="1"/>
  <c r="AL12" i="71"/>
  <c r="BA12" i="71" s="1"/>
  <c r="AL13" i="71"/>
  <c r="AL14" i="71"/>
  <c r="AL15" i="71"/>
  <c r="AL16" i="71"/>
  <c r="AL17" i="71"/>
  <c r="AL18" i="71"/>
  <c r="BA18" i="71" s="1"/>
  <c r="AL19" i="71"/>
  <c r="AL20" i="71"/>
  <c r="BA20" i="71" s="1"/>
  <c r="AL21" i="71"/>
  <c r="AL22" i="71"/>
  <c r="AL23" i="71"/>
  <c r="BA23" i="71" s="1"/>
  <c r="AL24" i="71"/>
  <c r="AL25" i="71"/>
  <c r="AL26" i="71"/>
  <c r="AL27" i="71"/>
  <c r="AL28" i="71"/>
  <c r="BA28" i="71" s="1"/>
  <c r="AL29" i="71"/>
  <c r="AL30" i="71"/>
  <c r="AL31" i="71"/>
  <c r="AL32" i="71"/>
  <c r="AL33" i="71"/>
  <c r="AL34" i="71"/>
  <c r="AL35" i="71"/>
  <c r="AL36" i="71"/>
  <c r="BA36" i="71" s="1"/>
  <c r="AL37" i="71"/>
  <c r="AL38" i="71"/>
  <c r="AL39" i="71"/>
  <c r="AL40" i="71"/>
  <c r="AL41" i="71"/>
  <c r="AL42" i="71"/>
  <c r="BA42" i="71" s="1"/>
  <c r="AL43" i="71"/>
  <c r="BA43" i="71" s="1"/>
  <c r="AL44" i="71"/>
  <c r="BA44" i="71" s="1"/>
  <c r="AL45" i="71"/>
  <c r="BA45" i="71" s="1"/>
  <c r="AL46" i="71"/>
  <c r="AL47" i="71"/>
  <c r="AL48" i="71"/>
  <c r="AL49" i="71"/>
  <c r="AL50" i="71"/>
  <c r="BA50" i="71" s="1"/>
  <c r="AL51" i="71"/>
  <c r="AL52" i="71"/>
  <c r="AL53" i="71"/>
  <c r="AL54" i="71"/>
  <c r="AL55" i="71"/>
  <c r="BA55" i="71" s="1"/>
  <c r="AL56" i="71"/>
  <c r="AL57" i="71"/>
  <c r="AL58" i="71"/>
  <c r="BA58" i="71" s="1"/>
  <c r="AL59" i="71"/>
  <c r="AL61" i="71"/>
  <c r="AL62" i="71"/>
  <c r="BA62" i="71" s="1"/>
  <c r="AL63" i="71"/>
  <c r="AL64" i="71"/>
  <c r="AL65" i="71"/>
  <c r="AL66" i="71"/>
  <c r="AL67" i="71"/>
  <c r="BA67" i="71" s="1"/>
  <c r="AL68" i="71"/>
  <c r="BA68" i="71" s="1"/>
  <c r="AL69" i="71"/>
  <c r="BA69" i="71" s="1"/>
  <c r="AL70" i="71"/>
  <c r="AL71" i="71"/>
  <c r="AL72" i="71"/>
  <c r="BA72" i="71" s="1"/>
  <c r="AL73" i="71"/>
  <c r="AL74" i="71"/>
  <c r="AL76" i="71"/>
  <c r="BA76" i="71" s="1"/>
  <c r="AL77" i="71"/>
  <c r="BA77" i="71" s="1"/>
  <c r="AL78" i="71"/>
  <c r="BA78" i="71" s="1"/>
  <c r="AL79" i="71"/>
  <c r="BA79" i="71" s="1"/>
  <c r="AL80" i="71"/>
  <c r="AL81" i="71"/>
  <c r="AL82" i="71"/>
  <c r="AL83" i="71"/>
  <c r="AL84" i="71"/>
  <c r="BA84" i="71" s="1"/>
  <c r="AL85" i="71"/>
  <c r="AL86" i="71"/>
  <c r="AL87" i="71"/>
  <c r="AL88" i="71"/>
  <c r="AL89" i="71"/>
  <c r="AL90" i="71"/>
  <c r="AL91" i="71"/>
  <c r="AL92" i="71"/>
  <c r="AL93" i="71"/>
  <c r="AL94" i="71"/>
  <c r="BA94" i="71" s="1"/>
  <c r="AL95" i="71"/>
  <c r="AL96" i="71"/>
  <c r="AL97" i="71"/>
  <c r="AL98" i="71"/>
  <c r="AL99" i="71"/>
  <c r="AL100" i="71"/>
  <c r="BA100" i="71" s="1"/>
  <c r="AL101" i="71"/>
  <c r="AL102" i="71"/>
  <c r="BA102" i="71" s="1"/>
  <c r="AL103" i="71"/>
  <c r="AL104" i="71"/>
  <c r="AL105" i="71"/>
  <c r="BA105" i="71" s="1"/>
  <c r="AK75" i="71"/>
  <c r="AK4" i="71"/>
  <c r="AK5" i="71"/>
  <c r="AZ5" i="71" s="1"/>
  <c r="AK6" i="71"/>
  <c r="AZ6" i="71" s="1"/>
  <c r="AK7" i="71"/>
  <c r="AK8" i="71"/>
  <c r="AK9" i="71"/>
  <c r="AK10" i="71"/>
  <c r="AK11" i="71"/>
  <c r="AK12" i="71"/>
  <c r="AK13" i="71"/>
  <c r="AZ13" i="71" s="1"/>
  <c r="AK14" i="71"/>
  <c r="AK15" i="71"/>
  <c r="AK16" i="71"/>
  <c r="AK17" i="71"/>
  <c r="AK18" i="71"/>
  <c r="AZ18" i="71" s="1"/>
  <c r="AK19" i="71"/>
  <c r="AK20" i="71"/>
  <c r="AK21" i="71"/>
  <c r="AK22" i="71"/>
  <c r="AZ22" i="71" s="1"/>
  <c r="AK23" i="71"/>
  <c r="AK24" i="71"/>
  <c r="AZ24" i="71" s="1"/>
  <c r="AK25" i="71"/>
  <c r="AK26" i="71"/>
  <c r="AZ26" i="71" s="1"/>
  <c r="AK27" i="71"/>
  <c r="AK28" i="71"/>
  <c r="AK29" i="71"/>
  <c r="AK30" i="71"/>
  <c r="AZ30" i="71" s="1"/>
  <c r="AK31" i="71"/>
  <c r="AK32" i="71"/>
  <c r="AZ32" i="71" s="1"/>
  <c r="AK33" i="71"/>
  <c r="AK34" i="71"/>
  <c r="AZ34" i="71" s="1"/>
  <c r="AK35" i="71"/>
  <c r="AK36" i="71"/>
  <c r="AK37" i="71"/>
  <c r="AK38" i="71"/>
  <c r="AK39" i="71"/>
  <c r="AK40" i="71"/>
  <c r="AZ40" i="71" s="1"/>
  <c r="AK41" i="71"/>
  <c r="AK42" i="71"/>
  <c r="AK43" i="71"/>
  <c r="AK44" i="71"/>
  <c r="AK45" i="71"/>
  <c r="AZ45" i="71" s="1"/>
  <c r="AK46" i="71"/>
  <c r="AK47" i="71"/>
  <c r="AK48" i="71"/>
  <c r="AK49" i="71"/>
  <c r="AK50" i="71"/>
  <c r="AZ50" i="71" s="1"/>
  <c r="AK51" i="71"/>
  <c r="AK52" i="71"/>
  <c r="AK53" i="71"/>
  <c r="AZ53" i="71" s="1"/>
  <c r="AK54" i="71"/>
  <c r="AK55" i="71"/>
  <c r="AK56" i="71"/>
  <c r="AZ56" i="71" s="1"/>
  <c r="AK57" i="71"/>
  <c r="AK58" i="71"/>
  <c r="AZ58" i="71" s="1"/>
  <c r="AK59" i="71"/>
  <c r="AK61" i="71"/>
  <c r="AK62" i="71"/>
  <c r="AZ62" i="71" s="1"/>
  <c r="AK63" i="71"/>
  <c r="AK64" i="71"/>
  <c r="AK65" i="71"/>
  <c r="AZ65" i="71" s="1"/>
  <c r="AK66" i="71"/>
  <c r="AK67" i="71"/>
  <c r="AZ67" i="71" s="1"/>
  <c r="AK68" i="71"/>
  <c r="AK69" i="71"/>
  <c r="AK70" i="71"/>
  <c r="AZ70" i="71"/>
  <c r="AK71" i="71"/>
  <c r="AZ71" i="71" s="1"/>
  <c r="AK72" i="71"/>
  <c r="AK73" i="71"/>
  <c r="AK74" i="71"/>
  <c r="AK76" i="71"/>
  <c r="AK77" i="71"/>
  <c r="AK78" i="71"/>
  <c r="AK79" i="71"/>
  <c r="AZ79" i="71" s="1"/>
  <c r="AK80" i="71"/>
  <c r="AZ80" i="71" s="1"/>
  <c r="AK81" i="71"/>
  <c r="AK82" i="71"/>
  <c r="AK83" i="71"/>
  <c r="AZ83" i="71" s="1"/>
  <c r="AK84" i="71"/>
  <c r="AK85" i="71"/>
  <c r="AK86" i="71"/>
  <c r="AK87" i="71"/>
  <c r="AZ87" i="71" s="1"/>
  <c r="AK88" i="71"/>
  <c r="AK89" i="71"/>
  <c r="AK90" i="71"/>
  <c r="AK91" i="71"/>
  <c r="AK92" i="71"/>
  <c r="AK93" i="71"/>
  <c r="AK94" i="71"/>
  <c r="AZ94" i="71" s="1"/>
  <c r="AK95" i="71"/>
  <c r="AK96" i="71"/>
  <c r="AK97" i="71"/>
  <c r="AK98" i="71"/>
  <c r="AK99" i="71"/>
  <c r="AK100" i="71"/>
  <c r="AK101" i="71"/>
  <c r="AK102" i="71"/>
  <c r="AK103" i="71"/>
  <c r="AK104" i="71"/>
  <c r="AZ104" i="71" s="1"/>
  <c r="AK105" i="71"/>
  <c r="AJ75" i="71"/>
  <c r="AJ4" i="71"/>
  <c r="AJ5" i="71"/>
  <c r="AJ6" i="71"/>
  <c r="AJ7" i="71"/>
  <c r="AY7" i="71" s="1"/>
  <c r="AJ8" i="71"/>
  <c r="AY8" i="71" s="1"/>
  <c r="AJ9" i="71"/>
  <c r="AY9" i="71" s="1"/>
  <c r="AJ10" i="71"/>
  <c r="AJ11" i="71"/>
  <c r="AJ12" i="71"/>
  <c r="AJ13" i="71"/>
  <c r="AJ14" i="71"/>
  <c r="AJ15" i="71"/>
  <c r="AY15" i="71" s="1"/>
  <c r="AJ16" i="71"/>
  <c r="AJ17" i="71"/>
  <c r="AJ18" i="71"/>
  <c r="AJ19" i="71"/>
  <c r="AJ20" i="71"/>
  <c r="AY20" i="71" s="1"/>
  <c r="AJ21" i="71"/>
  <c r="AJ22" i="71"/>
  <c r="AJ23" i="71"/>
  <c r="AY23" i="71" s="1"/>
  <c r="AJ24" i="71"/>
  <c r="AJ25" i="71"/>
  <c r="AY25" i="71" s="1"/>
  <c r="AJ26" i="71"/>
  <c r="AJ27" i="71"/>
  <c r="AJ28" i="71"/>
  <c r="AY28" i="71" s="1"/>
  <c r="AJ29" i="71"/>
  <c r="AJ30" i="71"/>
  <c r="AJ31" i="71"/>
  <c r="AY31" i="71" s="1"/>
  <c r="AJ32" i="71"/>
  <c r="AJ33" i="71"/>
  <c r="AY33" i="71" s="1"/>
  <c r="AJ34" i="71"/>
  <c r="AJ35" i="71"/>
  <c r="AJ36" i="71"/>
  <c r="AY36" i="71" s="1"/>
  <c r="AJ37" i="71"/>
  <c r="AJ38" i="71"/>
  <c r="AJ39" i="71"/>
  <c r="AY39" i="71" s="1"/>
  <c r="AJ40" i="71"/>
  <c r="AY40" i="71" s="1"/>
  <c r="AJ41" i="71"/>
  <c r="AY41" i="71" s="1"/>
  <c r="AJ42" i="71"/>
  <c r="AJ43" i="71"/>
  <c r="AJ44" i="71"/>
  <c r="AY44" i="71" s="1"/>
  <c r="AJ45" i="71"/>
  <c r="AY45" i="71" s="1"/>
  <c r="AJ46" i="71"/>
  <c r="AJ47" i="71"/>
  <c r="AY47" i="71" s="1"/>
  <c r="AJ48" i="71"/>
  <c r="AJ49" i="71"/>
  <c r="AY49" i="71" s="1"/>
  <c r="AJ50" i="71"/>
  <c r="AJ51" i="71"/>
  <c r="AJ52" i="71"/>
  <c r="AY52" i="71" s="1"/>
  <c r="AJ53" i="71"/>
  <c r="AJ54" i="71"/>
  <c r="AJ55" i="71"/>
  <c r="AJ56" i="71"/>
  <c r="AJ57" i="71"/>
  <c r="AY57" i="71" s="1"/>
  <c r="AJ58" i="71"/>
  <c r="AJ59" i="71"/>
  <c r="AJ61" i="71"/>
  <c r="AY61" i="71" s="1"/>
  <c r="AJ62" i="71"/>
  <c r="AJ63" i="71"/>
  <c r="AJ64" i="71"/>
  <c r="AY64" i="71" s="1"/>
  <c r="AJ65" i="71"/>
  <c r="AJ66" i="71"/>
  <c r="AY66" i="71" s="1"/>
  <c r="AJ67" i="71"/>
  <c r="AJ68" i="71"/>
  <c r="AJ69" i="71"/>
  <c r="AJ70" i="71"/>
  <c r="AY70" i="71" s="1"/>
  <c r="AJ71" i="71"/>
  <c r="AJ72" i="71"/>
  <c r="AJ73" i="71"/>
  <c r="AY73" i="71" s="1"/>
  <c r="AJ74" i="71"/>
  <c r="AY74" i="71" s="1"/>
  <c r="AJ76" i="71"/>
  <c r="AJ77" i="71"/>
  <c r="AJ78" i="71"/>
  <c r="AJ79" i="71"/>
  <c r="AJ80" i="71"/>
  <c r="AJ81" i="71"/>
  <c r="AY81" i="71" s="1"/>
  <c r="AJ82" i="71"/>
  <c r="AY82" i="71" s="1"/>
  <c r="AJ83" i="71"/>
  <c r="AJ84" i="71"/>
  <c r="AJ85" i="71"/>
  <c r="AJ86" i="71"/>
  <c r="AJ87" i="71"/>
  <c r="AJ88" i="71"/>
  <c r="AJ89" i="71"/>
  <c r="AY89" i="71" s="1"/>
  <c r="AJ90" i="71"/>
  <c r="AY90" i="71" s="1"/>
  <c r="AJ91" i="71"/>
  <c r="AJ92" i="71"/>
  <c r="AJ93" i="71"/>
  <c r="AJ94" i="71"/>
  <c r="AJ95" i="71"/>
  <c r="AJ96" i="71"/>
  <c r="AJ97" i="71"/>
  <c r="AY97" i="71" s="1"/>
  <c r="AJ98" i="71"/>
  <c r="AY98" i="71" s="1"/>
  <c r="AJ99" i="71"/>
  <c r="AJ100" i="71"/>
  <c r="AJ101" i="71"/>
  <c r="AY101" i="71" s="1"/>
  <c r="AJ102" i="71"/>
  <c r="AJ103" i="71"/>
  <c r="AJ104" i="71"/>
  <c r="AJ105" i="71"/>
  <c r="AY105" i="71" s="1"/>
  <c r="BU74" i="71"/>
  <c r="CI74" i="71" s="1"/>
  <c r="BU72" i="71"/>
  <c r="CI72" i="71"/>
  <c r="B1" i="71"/>
  <c r="BU71" i="71"/>
  <c r="CI71" i="71" s="1"/>
  <c r="BX70" i="71"/>
  <c r="CL70" i="71" s="1"/>
  <c r="BU70" i="71"/>
  <c r="CI70" i="71" s="1"/>
  <c r="BU69" i="71"/>
  <c r="CI69" i="71"/>
  <c r="BU68" i="71"/>
  <c r="CI68" i="71" s="1"/>
  <c r="BU67" i="71"/>
  <c r="CI67" i="71"/>
  <c r="BU66" i="71"/>
  <c r="CI66" i="71" s="1"/>
  <c r="BU65" i="71"/>
  <c r="CI65" i="71"/>
  <c r="BU64" i="71"/>
  <c r="CI64" i="71" s="1"/>
  <c r="BX63" i="71"/>
  <c r="CL63" i="71" s="1"/>
  <c r="BU63" i="71"/>
  <c r="CI63" i="71" s="1"/>
  <c r="BU62" i="71"/>
  <c r="CI62" i="71" s="1"/>
  <c r="S47" i="71"/>
  <c r="T47" i="71"/>
  <c r="U47" i="71"/>
  <c r="V47" i="71"/>
  <c r="W47" i="71"/>
  <c r="X47" i="71"/>
  <c r="Y47" i="71"/>
  <c r="Z47" i="71"/>
  <c r="AA47" i="71"/>
  <c r="AB47" i="71"/>
  <c r="AC47" i="71"/>
  <c r="AD47" i="71"/>
  <c r="AE47" i="71"/>
  <c r="AF47" i="71"/>
  <c r="AG47" i="71"/>
  <c r="AH47" i="71"/>
  <c r="S48" i="71"/>
  <c r="T48" i="71"/>
  <c r="U48" i="71"/>
  <c r="V48" i="71"/>
  <c r="W48" i="71"/>
  <c r="X48" i="71"/>
  <c r="Y48" i="71"/>
  <c r="Z48" i="71"/>
  <c r="AA48" i="71"/>
  <c r="AB48" i="71"/>
  <c r="AC48" i="71"/>
  <c r="AD48" i="71"/>
  <c r="AE48" i="71"/>
  <c r="AF48" i="71"/>
  <c r="AG48" i="71"/>
  <c r="AH48" i="71"/>
  <c r="S49" i="71"/>
  <c r="T49" i="71"/>
  <c r="U49" i="71"/>
  <c r="V49" i="71"/>
  <c r="W49" i="71"/>
  <c r="X49" i="71"/>
  <c r="Y49" i="71"/>
  <c r="Z49" i="71"/>
  <c r="AA49" i="71"/>
  <c r="AB49" i="71"/>
  <c r="AC49" i="71"/>
  <c r="AD49" i="71"/>
  <c r="AE49" i="71"/>
  <c r="AF49" i="71"/>
  <c r="AG49" i="71"/>
  <c r="AH49" i="71"/>
  <c r="Q50" i="71"/>
  <c r="S50" i="71"/>
  <c r="C50" i="71"/>
  <c r="P50" i="71"/>
  <c r="D50" i="71"/>
  <c r="V50" i="71" s="1"/>
  <c r="M50" i="71"/>
  <c r="W50" i="71"/>
  <c r="O50" i="71"/>
  <c r="X50" i="71" s="1"/>
  <c r="B50" i="71"/>
  <c r="Y50" i="71"/>
  <c r="N50" i="71"/>
  <c r="I50" i="71"/>
  <c r="AA50" i="71"/>
  <c r="F50" i="71"/>
  <c r="AB50" i="71" s="1"/>
  <c r="L50" i="71"/>
  <c r="AC50" i="71" s="1"/>
  <c r="E50" i="71"/>
  <c r="AD50" i="71" s="1"/>
  <c r="G50" i="71"/>
  <c r="AE50" i="71" s="1"/>
  <c r="H50" i="71"/>
  <c r="AF50" i="71" s="1"/>
  <c r="K50" i="71"/>
  <c r="AG50" i="71" s="1"/>
  <c r="J50" i="71"/>
  <c r="AH50" i="71" s="1"/>
  <c r="Q51" i="71"/>
  <c r="S51" i="71"/>
  <c r="C51" i="71"/>
  <c r="P51" i="71"/>
  <c r="D51" i="71"/>
  <c r="V51" i="71" s="1"/>
  <c r="M51" i="71"/>
  <c r="W51" i="71"/>
  <c r="O51" i="71"/>
  <c r="X51" i="71" s="1"/>
  <c r="B51" i="71"/>
  <c r="Y51" i="71"/>
  <c r="N51" i="71"/>
  <c r="I51" i="71"/>
  <c r="AA51" i="71"/>
  <c r="F51" i="71"/>
  <c r="AB51" i="71" s="1"/>
  <c r="L51" i="71"/>
  <c r="AC51" i="71" s="1"/>
  <c r="E51" i="71"/>
  <c r="AD51" i="71"/>
  <c r="G51" i="71"/>
  <c r="H51" i="71"/>
  <c r="AF51" i="71" s="1"/>
  <c r="K51" i="71"/>
  <c r="AG51" i="71" s="1"/>
  <c r="J51" i="71"/>
  <c r="AH51" i="71"/>
  <c r="Q52" i="71"/>
  <c r="S52" i="71" s="1"/>
  <c r="M52" i="71"/>
  <c r="W52" i="71" s="1"/>
  <c r="O52" i="71"/>
  <c r="X52" i="71" s="1"/>
  <c r="B52" i="71"/>
  <c r="Y52" i="71" s="1"/>
  <c r="I52" i="71"/>
  <c r="AA52" i="71" s="1"/>
  <c r="F52" i="71"/>
  <c r="AB52" i="71" s="1"/>
  <c r="L52" i="71"/>
  <c r="AC52" i="71" s="1"/>
  <c r="E52" i="71"/>
  <c r="AD52" i="71"/>
  <c r="H52" i="71"/>
  <c r="AF52" i="71" s="1"/>
  <c r="K52" i="71"/>
  <c r="AG52" i="71" s="1"/>
  <c r="J52" i="71"/>
  <c r="AH52" i="71"/>
  <c r="Q53" i="71"/>
  <c r="S53" i="71" s="1"/>
  <c r="M53" i="71"/>
  <c r="W53" i="71" s="1"/>
  <c r="O53" i="71"/>
  <c r="X53" i="71" s="1"/>
  <c r="B53" i="71"/>
  <c r="Y53" i="71" s="1"/>
  <c r="I53" i="71"/>
  <c r="AA53" i="71" s="1"/>
  <c r="F53" i="71"/>
  <c r="AB53" i="71" s="1"/>
  <c r="L53" i="71"/>
  <c r="AC53" i="71" s="1"/>
  <c r="E53" i="71"/>
  <c r="AD53" i="71"/>
  <c r="H53" i="71"/>
  <c r="AF53" i="71" s="1"/>
  <c r="K53" i="71"/>
  <c r="AG53" i="71" s="1"/>
  <c r="Q54" i="71"/>
  <c r="S54" i="71" s="1"/>
  <c r="M54" i="71"/>
  <c r="W54" i="71" s="1"/>
  <c r="O54" i="71"/>
  <c r="X54" i="71" s="1"/>
  <c r="B54" i="71"/>
  <c r="Y54" i="71" s="1"/>
  <c r="I54" i="71"/>
  <c r="AA54" i="71" s="1"/>
  <c r="F54" i="71"/>
  <c r="AB54" i="71" s="1"/>
  <c r="L54" i="71"/>
  <c r="AC54" i="71" s="1"/>
  <c r="E54" i="71"/>
  <c r="AD54" i="71"/>
  <c r="H54" i="71"/>
  <c r="AF54" i="71" s="1"/>
  <c r="K54" i="71"/>
  <c r="AG54" i="71" s="1"/>
  <c r="S55" i="71"/>
  <c r="T55" i="71"/>
  <c r="U55" i="71"/>
  <c r="V55" i="71"/>
  <c r="W55" i="71"/>
  <c r="X55" i="71"/>
  <c r="Y55" i="71"/>
  <c r="Z55" i="71"/>
  <c r="AA55" i="71"/>
  <c r="AB55" i="71"/>
  <c r="AC55" i="71"/>
  <c r="AD55" i="71"/>
  <c r="AE55" i="71"/>
  <c r="AF55" i="71"/>
  <c r="AG55" i="71"/>
  <c r="AH55" i="71"/>
  <c r="O56" i="71"/>
  <c r="X56" i="71" s="1"/>
  <c r="B56" i="71"/>
  <c r="Y56" i="71" s="1"/>
  <c r="I56" i="71"/>
  <c r="AA56" i="71" s="1"/>
  <c r="F56" i="71"/>
  <c r="AB56" i="71" s="1"/>
  <c r="L56" i="71"/>
  <c r="AC56" i="71" s="1"/>
  <c r="E56" i="71"/>
  <c r="AD56" i="71"/>
  <c r="H56" i="71"/>
  <c r="AF56" i="71" s="1"/>
  <c r="K56" i="71"/>
  <c r="AG56" i="71" s="1"/>
  <c r="J56" i="71"/>
  <c r="AH56" i="71"/>
  <c r="S57" i="71"/>
  <c r="T57" i="71"/>
  <c r="U57" i="71"/>
  <c r="V57" i="71"/>
  <c r="W57" i="71"/>
  <c r="X57" i="71"/>
  <c r="Y57" i="71"/>
  <c r="Z57" i="71"/>
  <c r="AA57" i="71"/>
  <c r="AB57" i="71"/>
  <c r="AC57" i="71"/>
  <c r="AD57" i="71"/>
  <c r="AE57" i="71"/>
  <c r="AF57" i="71"/>
  <c r="AG57" i="71"/>
  <c r="AH57" i="71"/>
  <c r="Q58" i="71"/>
  <c r="S58" i="71" s="1"/>
  <c r="C58" i="71"/>
  <c r="T58" i="71" s="1"/>
  <c r="P58" i="71"/>
  <c r="U58" i="71" s="1"/>
  <c r="D58" i="71"/>
  <c r="V58" i="71"/>
  <c r="M58" i="71"/>
  <c r="W58" i="71" s="1"/>
  <c r="O58" i="71"/>
  <c r="X58" i="71" s="1"/>
  <c r="B58" i="71"/>
  <c r="Y58" i="71" s="1"/>
  <c r="N58" i="71"/>
  <c r="Z58" i="71"/>
  <c r="I58" i="71"/>
  <c r="AA58" i="71" s="1"/>
  <c r="F58" i="71"/>
  <c r="AB58" i="71" s="1"/>
  <c r="L58" i="71"/>
  <c r="AC58" i="71" s="1"/>
  <c r="E58" i="71"/>
  <c r="AD58" i="71"/>
  <c r="G58" i="71"/>
  <c r="AE58" i="71" s="1"/>
  <c r="H58" i="71"/>
  <c r="AF58" i="71" s="1"/>
  <c r="K58" i="71"/>
  <c r="AG58" i="71" s="1"/>
  <c r="J58" i="71"/>
  <c r="AH58" i="71"/>
  <c r="AH46" i="71"/>
  <c r="AG46" i="71"/>
  <c r="AF46" i="71"/>
  <c r="AE46" i="71"/>
  <c r="AD46" i="71"/>
  <c r="AC46" i="71"/>
  <c r="AB46" i="71"/>
  <c r="AA46" i="71"/>
  <c r="Z46" i="71"/>
  <c r="Y46" i="71"/>
  <c r="X46" i="71"/>
  <c r="W46" i="71"/>
  <c r="V46" i="71"/>
  <c r="U46" i="71"/>
  <c r="T46" i="71"/>
  <c r="S46" i="71"/>
  <c r="BU58" i="71"/>
  <c r="CI58" i="71" s="1"/>
  <c r="BU57" i="71"/>
  <c r="CI57" i="71" s="1"/>
  <c r="BU56" i="71"/>
  <c r="CI56" i="71" s="1"/>
  <c r="BX55" i="71"/>
  <c r="CL55" i="71" s="1"/>
  <c r="BU55" i="71"/>
  <c r="CI55" i="71"/>
  <c r="BU54" i="71"/>
  <c r="CI54" i="71" s="1"/>
  <c r="BU53" i="71"/>
  <c r="CI53" i="71" s="1"/>
  <c r="C32" i="61"/>
  <c r="D32" i="61"/>
  <c r="E32" i="61"/>
  <c r="F32" i="61"/>
  <c r="G32" i="61"/>
  <c r="H32" i="61"/>
  <c r="I32" i="61"/>
  <c r="J32" i="61"/>
  <c r="K32" i="61"/>
  <c r="L32" i="61"/>
  <c r="M32" i="61"/>
  <c r="N32" i="61"/>
  <c r="O32" i="61"/>
  <c r="P32" i="61"/>
  <c r="Q32" i="61"/>
  <c r="R32" i="61"/>
  <c r="S32" i="61"/>
  <c r="T32" i="61"/>
  <c r="U32" i="61"/>
  <c r="V32" i="61"/>
  <c r="W32" i="61"/>
  <c r="X32" i="61"/>
  <c r="Y32" i="61"/>
  <c r="Z32" i="61"/>
  <c r="AA32" i="61"/>
  <c r="AB32" i="61"/>
  <c r="AC32" i="61"/>
  <c r="AD32" i="61"/>
  <c r="AE32" i="61"/>
  <c r="AF32" i="61"/>
  <c r="AG32" i="61"/>
  <c r="AH32" i="61"/>
  <c r="AI32" i="61"/>
  <c r="AJ32" i="61"/>
  <c r="AK32" i="61"/>
  <c r="AL32" i="61"/>
  <c r="AM32" i="61"/>
  <c r="AN32" i="61"/>
  <c r="AO32" i="61"/>
  <c r="AP32" i="61"/>
  <c r="AQ32" i="61"/>
  <c r="AR32" i="61"/>
  <c r="AS32" i="61"/>
  <c r="AT32" i="61"/>
  <c r="AU32" i="61"/>
  <c r="AV32" i="61"/>
  <c r="AW32" i="61"/>
  <c r="AX32" i="61"/>
  <c r="AY32" i="61"/>
  <c r="AZ32" i="61"/>
  <c r="BA32" i="61"/>
  <c r="BB32" i="61"/>
  <c r="BC32" i="61"/>
  <c r="BD32" i="61"/>
  <c r="BE32" i="61"/>
  <c r="BF32" i="61"/>
  <c r="BG32" i="61"/>
  <c r="BH32" i="61"/>
  <c r="BI32" i="61"/>
  <c r="BJ32" i="61"/>
  <c r="BK32" i="61"/>
  <c r="BL32" i="61"/>
  <c r="BM32" i="61"/>
  <c r="BN32" i="61"/>
  <c r="BO32" i="61"/>
  <c r="BP32" i="61"/>
  <c r="BQ32" i="61"/>
  <c r="BR32" i="61"/>
  <c r="BS32" i="61"/>
  <c r="BT32" i="61"/>
  <c r="BU32" i="61"/>
  <c r="BV32" i="61"/>
  <c r="BW32" i="61"/>
  <c r="BX32" i="61"/>
  <c r="BY32" i="61"/>
  <c r="BZ32" i="61"/>
  <c r="CA32" i="61"/>
  <c r="CB32" i="61"/>
  <c r="CC32" i="61"/>
  <c r="CD32" i="61"/>
  <c r="B32" i="61"/>
  <c r="AH28" i="71"/>
  <c r="AH29" i="71"/>
  <c r="AH30" i="71"/>
  <c r="H31" i="71"/>
  <c r="H32" i="71"/>
  <c r="AH32" i="71" s="1"/>
  <c r="H33" i="71"/>
  <c r="AH33" i="71" s="1"/>
  <c r="AH37" i="71"/>
  <c r="AH38" i="71"/>
  <c r="H39" i="71"/>
  <c r="AH39" i="71" s="1"/>
  <c r="AH40" i="71"/>
  <c r="H41" i="71"/>
  <c r="AH41" i="71"/>
  <c r="AH27" i="71"/>
  <c r="AG28" i="71"/>
  <c r="AG29" i="71"/>
  <c r="AG30" i="71"/>
  <c r="K31" i="71"/>
  <c r="AG31" i="71"/>
  <c r="K32" i="71"/>
  <c r="K33" i="71" s="1"/>
  <c r="AG32" i="71"/>
  <c r="AG37" i="71"/>
  <c r="AG38" i="71"/>
  <c r="AG40" i="71"/>
  <c r="K41" i="71"/>
  <c r="AG41" i="71" s="1"/>
  <c r="AG27" i="71"/>
  <c r="AF28" i="71"/>
  <c r="AF29" i="71"/>
  <c r="AF30" i="71"/>
  <c r="L31" i="71"/>
  <c r="AF31" i="71" s="1"/>
  <c r="L32" i="71"/>
  <c r="AF32" i="71" s="1"/>
  <c r="AF37" i="71"/>
  <c r="AF38" i="71"/>
  <c r="AF40" i="71"/>
  <c r="L41" i="71"/>
  <c r="AF41" i="71"/>
  <c r="AF27" i="71"/>
  <c r="AE28" i="71"/>
  <c r="AE29" i="71"/>
  <c r="AE30" i="71"/>
  <c r="J31" i="71"/>
  <c r="J35" i="71" s="1"/>
  <c r="AE35" i="71" s="1"/>
  <c r="AE31" i="71"/>
  <c r="J32" i="71"/>
  <c r="J33" i="71" s="1"/>
  <c r="AE32" i="71"/>
  <c r="AE37" i="71"/>
  <c r="AE38" i="71"/>
  <c r="AE40" i="71"/>
  <c r="J41" i="71"/>
  <c r="AE41" i="71"/>
  <c r="AE27" i="71"/>
  <c r="AD28" i="71"/>
  <c r="AD29" i="71"/>
  <c r="AD30" i="71"/>
  <c r="F31" i="71"/>
  <c r="F35" i="71" s="1"/>
  <c r="AD35" i="71" s="1"/>
  <c r="F32" i="71"/>
  <c r="AD32" i="71"/>
  <c r="F33" i="71"/>
  <c r="AD37" i="71"/>
  <c r="AD38" i="71"/>
  <c r="F39" i="71"/>
  <c r="AD39" i="71" s="1"/>
  <c r="AD40" i="71"/>
  <c r="F41" i="71"/>
  <c r="AD41" i="71"/>
  <c r="AD27" i="71"/>
  <c r="AC28" i="71"/>
  <c r="AC29" i="71"/>
  <c r="AC30" i="71"/>
  <c r="B31" i="71"/>
  <c r="AC31" i="71"/>
  <c r="B32" i="71"/>
  <c r="B33" i="71" s="1"/>
  <c r="AC32" i="71"/>
  <c r="AC37" i="71"/>
  <c r="AC38" i="71"/>
  <c r="AC40" i="71"/>
  <c r="B41" i="71"/>
  <c r="AC41" i="71" s="1"/>
  <c r="AC27" i="71"/>
  <c r="AB28" i="71"/>
  <c r="AB29" i="71"/>
  <c r="AB30" i="71"/>
  <c r="G31" i="71"/>
  <c r="AB31" i="71"/>
  <c r="G32" i="71"/>
  <c r="AB37" i="71"/>
  <c r="AB38" i="71"/>
  <c r="AB40" i="71"/>
  <c r="G41" i="71"/>
  <c r="AB41" i="71"/>
  <c r="AB27" i="71"/>
  <c r="AA28" i="71"/>
  <c r="AA29" i="71"/>
  <c r="AA30" i="71"/>
  <c r="I31" i="71"/>
  <c r="AA31" i="71"/>
  <c r="I32" i="71"/>
  <c r="AA32" i="71"/>
  <c r="I33" i="71"/>
  <c r="AA33" i="71"/>
  <c r="AA37" i="71"/>
  <c r="AA38" i="71"/>
  <c r="I39" i="71"/>
  <c r="AA39" i="71"/>
  <c r="AA40" i="71"/>
  <c r="I41" i="71"/>
  <c r="AA41" i="71" s="1"/>
  <c r="AA27" i="71"/>
  <c r="Z28" i="71"/>
  <c r="Z29" i="71"/>
  <c r="Z30" i="71"/>
  <c r="M31" i="71"/>
  <c r="M32" i="71"/>
  <c r="Z32" i="71" s="1"/>
  <c r="M33" i="71"/>
  <c r="Z33" i="71" s="1"/>
  <c r="Z37" i="71"/>
  <c r="Z38" i="71"/>
  <c r="M39" i="71"/>
  <c r="Z39" i="71" s="1"/>
  <c r="Z40" i="71"/>
  <c r="M41" i="71"/>
  <c r="Z41" i="71" s="1"/>
  <c r="Z27" i="71"/>
  <c r="Y28" i="71"/>
  <c r="Y29" i="71"/>
  <c r="Y30" i="71"/>
  <c r="O31" i="71"/>
  <c r="Y31" i="71"/>
  <c r="O32" i="71"/>
  <c r="Y37" i="71"/>
  <c r="Y38" i="71"/>
  <c r="Y40" i="71"/>
  <c r="O41" i="71"/>
  <c r="Y41" i="71" s="1"/>
  <c r="Y27" i="71"/>
  <c r="X28" i="71"/>
  <c r="X29" i="71"/>
  <c r="X30" i="71"/>
  <c r="E31" i="71"/>
  <c r="X31" i="71" s="1"/>
  <c r="E32" i="71"/>
  <c r="X32" i="71" s="1"/>
  <c r="X37" i="71"/>
  <c r="X38" i="71"/>
  <c r="X40" i="71"/>
  <c r="E41" i="71"/>
  <c r="X41" i="71"/>
  <c r="X27" i="71"/>
  <c r="W28" i="71"/>
  <c r="W29" i="71"/>
  <c r="W30" i="71"/>
  <c r="N31" i="71"/>
  <c r="N32" i="71"/>
  <c r="N33" i="71" s="1"/>
  <c r="W32" i="71"/>
  <c r="W37" i="71"/>
  <c r="W38" i="71"/>
  <c r="W40" i="71"/>
  <c r="N41" i="71"/>
  <c r="W41" i="71"/>
  <c r="W27" i="71"/>
  <c r="V28" i="71"/>
  <c r="V29" i="71"/>
  <c r="V30" i="71"/>
  <c r="P31" i="71"/>
  <c r="P35" i="71" s="1"/>
  <c r="V35" i="71" s="1"/>
  <c r="P32" i="71"/>
  <c r="V32" i="71"/>
  <c r="P33" i="71"/>
  <c r="V37" i="71"/>
  <c r="V38" i="71"/>
  <c r="P39" i="71"/>
  <c r="V39" i="71" s="1"/>
  <c r="V40" i="71"/>
  <c r="P41" i="71"/>
  <c r="V41" i="71"/>
  <c r="V27" i="71"/>
  <c r="U28" i="71"/>
  <c r="U29" i="71"/>
  <c r="U30" i="71"/>
  <c r="D31" i="71"/>
  <c r="U31" i="71"/>
  <c r="D32" i="71"/>
  <c r="D33" i="71" s="1"/>
  <c r="U32" i="71"/>
  <c r="U37" i="71"/>
  <c r="U38" i="71"/>
  <c r="U40" i="71"/>
  <c r="D41" i="71"/>
  <c r="U41" i="71" s="1"/>
  <c r="U27" i="71"/>
  <c r="T28" i="71"/>
  <c r="T29" i="71"/>
  <c r="T30" i="71"/>
  <c r="C31" i="71"/>
  <c r="T31" i="71"/>
  <c r="C32" i="71"/>
  <c r="T37" i="71"/>
  <c r="T38" i="71"/>
  <c r="T40" i="71"/>
  <c r="C41" i="71"/>
  <c r="T41" i="71"/>
  <c r="T27" i="71"/>
  <c r="S28" i="71"/>
  <c r="S29" i="71"/>
  <c r="S30" i="71"/>
  <c r="Q31" i="71"/>
  <c r="S31" i="71"/>
  <c r="Q32" i="71"/>
  <c r="S32" i="71"/>
  <c r="Q33" i="71"/>
  <c r="S33" i="71"/>
  <c r="S37" i="71"/>
  <c r="S38" i="71"/>
  <c r="Q39" i="71"/>
  <c r="S39" i="71" s="1"/>
  <c r="S40" i="71"/>
  <c r="Q41" i="71"/>
  <c r="S41" i="71" s="1"/>
  <c r="S27" i="71"/>
  <c r="BX7" i="71"/>
  <c r="CL7" i="71"/>
  <c r="BX11" i="71"/>
  <c r="CL11" i="71" s="1"/>
  <c r="BX15" i="71"/>
  <c r="CL15" i="71"/>
  <c r="BX19" i="71"/>
  <c r="CL19" i="71" s="1"/>
  <c r="BX23" i="71"/>
  <c r="CL23" i="71"/>
  <c r="BX27" i="71"/>
  <c r="CL27" i="71" s="1"/>
  <c r="BX31" i="71"/>
  <c r="CL31" i="71"/>
  <c r="BX35" i="71"/>
  <c r="CL35" i="71" s="1"/>
  <c r="BX39" i="71"/>
  <c r="CL39" i="71"/>
  <c r="BX43" i="71"/>
  <c r="CL43" i="71" s="1"/>
  <c r="BX47" i="71"/>
  <c r="CL47" i="71"/>
  <c r="BX51" i="71"/>
  <c r="CL51" i="71" s="1"/>
  <c r="BX76" i="71"/>
  <c r="CL76" i="71"/>
  <c r="BX80" i="71"/>
  <c r="CL80" i="71" s="1"/>
  <c r="BX84" i="71"/>
  <c r="CL84" i="71"/>
  <c r="BX88" i="71"/>
  <c r="CL88" i="71" s="1"/>
  <c r="BX92" i="71"/>
  <c r="CL92" i="71"/>
  <c r="BX96" i="71"/>
  <c r="CL96" i="71" s="1"/>
  <c r="BX100" i="71"/>
  <c r="CL100" i="71"/>
  <c r="BX104" i="71"/>
  <c r="CL104" i="71" s="1"/>
  <c r="BU4" i="71"/>
  <c r="CI4" i="71" s="1"/>
  <c r="BU5" i="71"/>
  <c r="CI5" i="71"/>
  <c r="BU6" i="71"/>
  <c r="CI6" i="71"/>
  <c r="BU7" i="71"/>
  <c r="CI7" i="71"/>
  <c r="BU8" i="71"/>
  <c r="CI8" i="71" s="1"/>
  <c r="BU9" i="71"/>
  <c r="CI9" i="71" s="1"/>
  <c r="BU10" i="71"/>
  <c r="CI10" i="71"/>
  <c r="BU11" i="71"/>
  <c r="CI11" i="71"/>
  <c r="BU12" i="71"/>
  <c r="CI12" i="71" s="1"/>
  <c r="BU13" i="71"/>
  <c r="CI13" i="71"/>
  <c r="BU14" i="71"/>
  <c r="CI14" i="71"/>
  <c r="BU15" i="71"/>
  <c r="CI15" i="71"/>
  <c r="BU16" i="71"/>
  <c r="CI16" i="71" s="1"/>
  <c r="BU17" i="71"/>
  <c r="CI17" i="71" s="1"/>
  <c r="BU18" i="71"/>
  <c r="CI18" i="71"/>
  <c r="BU19" i="71"/>
  <c r="CI19" i="71"/>
  <c r="BU20" i="71"/>
  <c r="CI20" i="71" s="1"/>
  <c r="BU21" i="71"/>
  <c r="CI21" i="71"/>
  <c r="BU22" i="71"/>
  <c r="CI22" i="71"/>
  <c r="BU23" i="71"/>
  <c r="CI23" i="71"/>
  <c r="BU24" i="71"/>
  <c r="CI24" i="71" s="1"/>
  <c r="BU25" i="71"/>
  <c r="CI25" i="71" s="1"/>
  <c r="BU26" i="71"/>
  <c r="CI26" i="71"/>
  <c r="BU27" i="71"/>
  <c r="CI27" i="71"/>
  <c r="BU28" i="71"/>
  <c r="CI28" i="71" s="1"/>
  <c r="BU29" i="71"/>
  <c r="CI29" i="71"/>
  <c r="BU30" i="71"/>
  <c r="CI30" i="71"/>
  <c r="BU31" i="71"/>
  <c r="CI31" i="71"/>
  <c r="BU32" i="71"/>
  <c r="CI32" i="71" s="1"/>
  <c r="BU33" i="71"/>
  <c r="CI33" i="71" s="1"/>
  <c r="BU34" i="71"/>
  <c r="CI34" i="71"/>
  <c r="BU35" i="71"/>
  <c r="CI35" i="71"/>
  <c r="BU36" i="71"/>
  <c r="CI36" i="71" s="1"/>
  <c r="BU37" i="71"/>
  <c r="CI37" i="71"/>
  <c r="BU38" i="71"/>
  <c r="CI38" i="71"/>
  <c r="BU39" i="71"/>
  <c r="CI39" i="71"/>
  <c r="BU40" i="71"/>
  <c r="CI40" i="71" s="1"/>
  <c r="BU41" i="71"/>
  <c r="CI41" i="71" s="1"/>
  <c r="BU42" i="71"/>
  <c r="CI42" i="71"/>
  <c r="BU43" i="71"/>
  <c r="CI43" i="71"/>
  <c r="BU44" i="71"/>
  <c r="CI44" i="71" s="1"/>
  <c r="BU45" i="71"/>
  <c r="CI45" i="71"/>
  <c r="BU46" i="71"/>
  <c r="CI46" i="71"/>
  <c r="BU47" i="71"/>
  <c r="CI47" i="71"/>
  <c r="BU48" i="71"/>
  <c r="CI48" i="71" s="1"/>
  <c r="BU49" i="71"/>
  <c r="CI49" i="71" s="1"/>
  <c r="BU50" i="71"/>
  <c r="CI50" i="71"/>
  <c r="BU51" i="71"/>
  <c r="CI51" i="71"/>
  <c r="BU52" i="71"/>
  <c r="CI52" i="71" s="1"/>
  <c r="BU59" i="71"/>
  <c r="CI59" i="71"/>
  <c r="BU61" i="71"/>
  <c r="CI61" i="71"/>
  <c r="BU76" i="71"/>
  <c r="CI76" i="71"/>
  <c r="BU77" i="71"/>
  <c r="CI77" i="71" s="1"/>
  <c r="BU78" i="71"/>
  <c r="CI78" i="71" s="1"/>
  <c r="BU79" i="71"/>
  <c r="CI79" i="71"/>
  <c r="BU80" i="71"/>
  <c r="CI80" i="71"/>
  <c r="BU81" i="71"/>
  <c r="CI81" i="71" s="1"/>
  <c r="BU82" i="71"/>
  <c r="CI82" i="71"/>
  <c r="BU83" i="71"/>
  <c r="CI83" i="71"/>
  <c r="BU84" i="71"/>
  <c r="CI84" i="71"/>
  <c r="BU85" i="71"/>
  <c r="CI85" i="71" s="1"/>
  <c r="BU86" i="71"/>
  <c r="CI86" i="71" s="1"/>
  <c r="BU87" i="71"/>
  <c r="CI87" i="71"/>
  <c r="BU88" i="71"/>
  <c r="CI88" i="71"/>
  <c r="BU89" i="71"/>
  <c r="CI89" i="71" s="1"/>
  <c r="BU90" i="71"/>
  <c r="CI90" i="71"/>
  <c r="BU91" i="71"/>
  <c r="CI91" i="71"/>
  <c r="BU92" i="71"/>
  <c r="CI92" i="71"/>
  <c r="BU93" i="71"/>
  <c r="CI93" i="71" s="1"/>
  <c r="BU94" i="71"/>
  <c r="CI94" i="71" s="1"/>
  <c r="BU95" i="71"/>
  <c r="CI95" i="71"/>
  <c r="BU96" i="71"/>
  <c r="CI96" i="71"/>
  <c r="BU97" i="71"/>
  <c r="CI97" i="71" s="1"/>
  <c r="BU98" i="71"/>
  <c r="CI98" i="71"/>
  <c r="BU99" i="71"/>
  <c r="CI99" i="71"/>
  <c r="BU100" i="71"/>
  <c r="CI100" i="71"/>
  <c r="BU101" i="71"/>
  <c r="CI101" i="71" s="1"/>
  <c r="BU102" i="71"/>
  <c r="CI102" i="71" s="1"/>
  <c r="BU103" i="71"/>
  <c r="CI103" i="71"/>
  <c r="BU104" i="71"/>
  <c r="CI104" i="71"/>
  <c r="BU105" i="71"/>
  <c r="CI105" i="71" s="1"/>
  <c r="AP106" i="71"/>
  <c r="AO106" i="71"/>
  <c r="AN106" i="71"/>
  <c r="AM106" i="71"/>
  <c r="AL106" i="71"/>
  <c r="T280" i="16"/>
  <c r="AK106" i="71"/>
  <c r="AJ106" i="71"/>
  <c r="B23" i="71"/>
  <c r="C11" i="70"/>
  <c r="D11" i="70"/>
  <c r="E11" i="70"/>
  <c r="F11" i="70"/>
  <c r="G11" i="70"/>
  <c r="H11" i="70"/>
  <c r="I11" i="70"/>
  <c r="J11" i="70"/>
  <c r="K11" i="70"/>
  <c r="L11" i="70"/>
  <c r="M11" i="70"/>
  <c r="N11" i="70"/>
  <c r="O11" i="70"/>
  <c r="P11" i="70"/>
  <c r="Q11" i="70"/>
  <c r="R11" i="70"/>
  <c r="S11" i="70"/>
  <c r="T11" i="70"/>
  <c r="U11" i="70"/>
  <c r="V11" i="70"/>
  <c r="W11" i="70"/>
  <c r="X11" i="70"/>
  <c r="Y11" i="70"/>
  <c r="B11" i="70"/>
  <c r="A160" i="63"/>
  <c r="A150" i="63"/>
  <c r="C36" i="70"/>
  <c r="D36" i="70"/>
  <c r="E36" i="70"/>
  <c r="F36" i="70"/>
  <c r="G36" i="70"/>
  <c r="H36" i="70"/>
  <c r="I36" i="70"/>
  <c r="J36" i="70"/>
  <c r="K36" i="70"/>
  <c r="L36" i="70"/>
  <c r="M36" i="70"/>
  <c r="N36" i="70"/>
  <c r="O36" i="70"/>
  <c r="P36" i="70"/>
  <c r="Q36" i="70"/>
  <c r="R36" i="70"/>
  <c r="S36" i="70"/>
  <c r="B36" i="70"/>
  <c r="B1" i="70"/>
  <c r="I31" i="70" s="1"/>
  <c r="I34" i="70" s="1"/>
  <c r="C30" i="70"/>
  <c r="C31" i="70" s="1"/>
  <c r="C34" i="70"/>
  <c r="D30" i="70"/>
  <c r="D31" i="70"/>
  <c r="D34" i="70" s="1"/>
  <c r="E30" i="70"/>
  <c r="E31" i="70" s="1"/>
  <c r="E34" i="70"/>
  <c r="F30" i="70"/>
  <c r="F31" i="70"/>
  <c r="F34" i="70" s="1"/>
  <c r="G30" i="70"/>
  <c r="H30" i="70"/>
  <c r="H31" i="70"/>
  <c r="H34" i="70" s="1"/>
  <c r="I30" i="70"/>
  <c r="J30" i="70"/>
  <c r="J31" i="70"/>
  <c r="J34" i="70" s="1"/>
  <c r="K30" i="70"/>
  <c r="K31" i="70" s="1"/>
  <c r="K34" i="70"/>
  <c r="L30" i="70"/>
  <c r="L31" i="70"/>
  <c r="L34" i="70" s="1"/>
  <c r="M30" i="70"/>
  <c r="M31" i="70" s="1"/>
  <c r="M34" i="70"/>
  <c r="N30" i="70"/>
  <c r="N31" i="70"/>
  <c r="N34" i="70" s="1"/>
  <c r="O30" i="70"/>
  <c r="P30" i="70"/>
  <c r="P31" i="70"/>
  <c r="P34" i="70" s="1"/>
  <c r="Q30" i="70"/>
  <c r="R30" i="70"/>
  <c r="R31" i="70"/>
  <c r="R34" i="70" s="1"/>
  <c r="S30" i="70"/>
  <c r="S31" i="70" s="1"/>
  <c r="S34" i="70"/>
  <c r="B30" i="70"/>
  <c r="B31" i="70"/>
  <c r="B34" i="70" s="1"/>
  <c r="S29" i="70"/>
  <c r="S32" i="70" s="1"/>
  <c r="AD112" i="70"/>
  <c r="AD113" i="70"/>
  <c r="AD114" i="70"/>
  <c r="AD115" i="70"/>
  <c r="AD116" i="70"/>
  <c r="AD117" i="70"/>
  <c r="AD118" i="70"/>
  <c r="AM118" i="70" s="1"/>
  <c r="AD119" i="70"/>
  <c r="AD120" i="70"/>
  <c r="AM120" i="70" s="1"/>
  <c r="AD121" i="70"/>
  <c r="AD122" i="70"/>
  <c r="AD123" i="70"/>
  <c r="AD124" i="70"/>
  <c r="AD125" i="70"/>
  <c r="AD126" i="70"/>
  <c r="AM126" i="70" s="1"/>
  <c r="AD127" i="70"/>
  <c r="AD128" i="70"/>
  <c r="AM128" i="70" s="1"/>
  <c r="AD129" i="70"/>
  <c r="AD130" i="70"/>
  <c r="AD131" i="70"/>
  <c r="AD132" i="70"/>
  <c r="AD133" i="70"/>
  <c r="AD134" i="70"/>
  <c r="AM134" i="70" s="1"/>
  <c r="AD135" i="70"/>
  <c r="AD136" i="70"/>
  <c r="AM136" i="70" s="1"/>
  <c r="AD137" i="70"/>
  <c r="AD138" i="70"/>
  <c r="AD139" i="70"/>
  <c r="AD140" i="70"/>
  <c r="AD141" i="70"/>
  <c r="AD142" i="70"/>
  <c r="AD143" i="70"/>
  <c r="AD144" i="70"/>
  <c r="AM144" i="70" s="1"/>
  <c r="AD145" i="70"/>
  <c r="AD146" i="70"/>
  <c r="AD147" i="70"/>
  <c r="AD148" i="70"/>
  <c r="AD149" i="70"/>
  <c r="AD150" i="70"/>
  <c r="AM150" i="70" s="1"/>
  <c r="AD151" i="70"/>
  <c r="AD152" i="70"/>
  <c r="AM152" i="70" s="1"/>
  <c r="AD153" i="70"/>
  <c r="AD154" i="70"/>
  <c r="AD155" i="70"/>
  <c r="AD156" i="70"/>
  <c r="AD157" i="70"/>
  <c r="AD158" i="70"/>
  <c r="AM158" i="70" s="1"/>
  <c r="AD159" i="70"/>
  <c r="AD160" i="70"/>
  <c r="AM160" i="70" s="1"/>
  <c r="AD161" i="70"/>
  <c r="AD162" i="70"/>
  <c r="AD163" i="70"/>
  <c r="AD164" i="70"/>
  <c r="AD165" i="70"/>
  <c r="AD166" i="70"/>
  <c r="AM166" i="70" s="1"/>
  <c r="AD167" i="70"/>
  <c r="AD168" i="70"/>
  <c r="AM168" i="70" s="1"/>
  <c r="AD169" i="70"/>
  <c r="AD170" i="70"/>
  <c r="AD171" i="70"/>
  <c r="AD172" i="70"/>
  <c r="AD173" i="70"/>
  <c r="AD174" i="70"/>
  <c r="AM174" i="70" s="1"/>
  <c r="AD175" i="70"/>
  <c r="AD176" i="70"/>
  <c r="AM176" i="70" s="1"/>
  <c r="AD177" i="70"/>
  <c r="AD178" i="70"/>
  <c r="AD179" i="70"/>
  <c r="AD180" i="70"/>
  <c r="AD181" i="70"/>
  <c r="AD182" i="70"/>
  <c r="AM182" i="70" s="1"/>
  <c r="AD183" i="70"/>
  <c r="AD184" i="70"/>
  <c r="AM184" i="70" s="1"/>
  <c r="AD185" i="70"/>
  <c r="AD186" i="70"/>
  <c r="AD187" i="70"/>
  <c r="AD188" i="70"/>
  <c r="AD189" i="70"/>
  <c r="AD190" i="70"/>
  <c r="AM190" i="70" s="1"/>
  <c r="AD191" i="70"/>
  <c r="AD192" i="70"/>
  <c r="AM192" i="70" s="1"/>
  <c r="AD193" i="70"/>
  <c r="AD194" i="70"/>
  <c r="AD195" i="70"/>
  <c r="AD196" i="70"/>
  <c r="AD197" i="70"/>
  <c r="AD198" i="70"/>
  <c r="AM198" i="70" s="1"/>
  <c r="AD199" i="70"/>
  <c r="AD200" i="70"/>
  <c r="AM200" i="70" s="1"/>
  <c r="S278" i="22"/>
  <c r="AD201" i="70"/>
  <c r="AD111" i="70"/>
  <c r="C29" i="70"/>
  <c r="D29" i="70"/>
  <c r="D32" i="70" s="1"/>
  <c r="E29" i="70"/>
  <c r="E32" i="70" s="1"/>
  <c r="F29" i="70"/>
  <c r="G29" i="70"/>
  <c r="H29" i="70"/>
  <c r="H32" i="70" s="1"/>
  <c r="I29" i="70"/>
  <c r="J29" i="70"/>
  <c r="J32" i="70" s="1"/>
  <c r="K29" i="70"/>
  <c r="K32" i="70" s="1"/>
  <c r="L29" i="70"/>
  <c r="L32" i="70" s="1"/>
  <c r="M29" i="70"/>
  <c r="M32" i="70" s="1"/>
  <c r="N29" i="70"/>
  <c r="N32" i="70" s="1"/>
  <c r="O29" i="70"/>
  <c r="P29" i="70"/>
  <c r="Q29" i="70"/>
  <c r="R29" i="70"/>
  <c r="R32" i="70" s="1"/>
  <c r="B29" i="70"/>
  <c r="B32" i="70" s="1"/>
  <c r="AN111" i="70"/>
  <c r="AN112" i="70"/>
  <c r="AN113" i="70"/>
  <c r="BB113" i="70" s="1"/>
  <c r="BP113" i="70" s="1"/>
  <c r="AN114" i="70"/>
  <c r="BB114" i="70" s="1"/>
  <c r="BP114" i="70" s="1"/>
  <c r="AN116" i="70"/>
  <c r="AN117" i="70"/>
  <c r="AN118" i="70"/>
  <c r="AN119" i="70"/>
  <c r="AN120" i="70"/>
  <c r="AN121" i="70"/>
  <c r="AN122" i="70"/>
  <c r="BB122" i="70" s="1"/>
  <c r="BP122" i="70" s="1"/>
  <c r="AN123" i="70"/>
  <c r="BB123" i="70" s="1"/>
  <c r="BP123" i="70" s="1"/>
  <c r="AN124" i="70"/>
  <c r="AN125" i="70"/>
  <c r="AN126" i="70"/>
  <c r="AN127" i="70"/>
  <c r="AN128" i="70"/>
  <c r="AN129" i="70"/>
  <c r="AN130" i="70"/>
  <c r="BB130" i="70" s="1"/>
  <c r="BP130" i="70" s="1"/>
  <c r="AN131" i="70"/>
  <c r="BB131" i="70" s="1"/>
  <c r="BP131" i="70" s="1"/>
  <c r="AN132" i="70"/>
  <c r="BB132" i="70" s="1"/>
  <c r="BP132" i="70" s="1"/>
  <c r="AN133" i="70"/>
  <c r="AN134" i="70"/>
  <c r="AN135" i="70"/>
  <c r="AN136" i="70"/>
  <c r="AN137" i="70"/>
  <c r="AN138" i="70"/>
  <c r="BB138" i="70" s="1"/>
  <c r="BP138" i="70" s="1"/>
  <c r="AN139" i="70"/>
  <c r="BB139" i="70" s="1"/>
  <c r="BP139" i="70" s="1"/>
  <c r="AN140" i="70"/>
  <c r="AN141" i="70"/>
  <c r="AN142" i="70"/>
  <c r="AN143" i="70"/>
  <c r="AN144" i="70"/>
  <c r="AN145" i="70"/>
  <c r="AN146" i="70"/>
  <c r="BB146" i="70" s="1"/>
  <c r="BP146" i="70" s="1"/>
  <c r="AN147" i="70"/>
  <c r="BB147" i="70" s="1"/>
  <c r="BP147" i="70" s="1"/>
  <c r="AN148" i="70"/>
  <c r="AN149" i="70"/>
  <c r="AN150" i="70"/>
  <c r="AN151" i="70"/>
  <c r="AN152" i="70"/>
  <c r="AN153" i="70"/>
  <c r="AN154" i="70"/>
  <c r="BB154" i="70" s="1"/>
  <c r="BP154" i="70" s="1"/>
  <c r="AN155" i="70"/>
  <c r="BB155" i="70" s="1"/>
  <c r="BP155" i="70" s="1"/>
  <c r="AN156" i="70"/>
  <c r="AN157" i="70"/>
  <c r="AN158" i="70"/>
  <c r="AN159" i="70"/>
  <c r="AN160" i="70"/>
  <c r="AN161" i="70"/>
  <c r="AN162" i="70"/>
  <c r="BB162" i="70" s="1"/>
  <c r="BP162" i="70" s="1"/>
  <c r="AN163" i="70"/>
  <c r="BB163" i="70" s="1"/>
  <c r="BP163" i="70" s="1"/>
  <c r="AN164" i="70"/>
  <c r="AN165" i="70"/>
  <c r="AN166" i="70"/>
  <c r="AN167" i="70"/>
  <c r="AN168" i="70"/>
  <c r="AN169" i="70"/>
  <c r="AN170" i="70"/>
  <c r="BB170" i="70" s="1"/>
  <c r="BP170" i="70" s="1"/>
  <c r="AN171" i="70"/>
  <c r="BB171" i="70" s="1"/>
  <c r="BP171" i="70" s="1"/>
  <c r="AN172" i="70"/>
  <c r="AN173" i="70"/>
  <c r="AN174" i="70"/>
  <c r="AN175" i="70"/>
  <c r="AN176" i="70"/>
  <c r="AN177" i="70"/>
  <c r="AN178" i="70"/>
  <c r="BB178" i="70" s="1"/>
  <c r="BP178" i="70" s="1"/>
  <c r="AN179" i="70"/>
  <c r="BB179" i="70" s="1"/>
  <c r="BP179" i="70" s="1"/>
  <c r="AN180" i="70"/>
  <c r="AN181" i="70"/>
  <c r="AN182" i="70"/>
  <c r="AN183" i="70"/>
  <c r="AN184" i="70"/>
  <c r="AN185" i="70"/>
  <c r="AN186" i="70"/>
  <c r="BB186" i="70" s="1"/>
  <c r="BP186" i="70" s="1"/>
  <c r="AN187" i="70"/>
  <c r="BB187" i="70" s="1"/>
  <c r="BP187" i="70" s="1"/>
  <c r="AN188" i="70"/>
  <c r="AN189" i="70"/>
  <c r="AN190" i="70"/>
  <c r="AN191" i="70"/>
  <c r="AN192" i="70"/>
  <c r="AN193" i="70"/>
  <c r="AN194" i="70"/>
  <c r="BB194" i="70" s="1"/>
  <c r="BP194" i="70" s="1"/>
  <c r="AN195" i="70"/>
  <c r="BB195" i="70" s="1"/>
  <c r="BP195" i="70" s="1"/>
  <c r="AN196" i="70"/>
  <c r="AN197" i="70"/>
  <c r="AN198" i="70"/>
  <c r="AN199" i="70"/>
  <c r="AN200" i="70"/>
  <c r="AN201" i="70"/>
  <c r="BP204" i="70" s="1"/>
  <c r="BB111" i="70"/>
  <c r="BP111" i="70" s="1"/>
  <c r="BP201" i="70" s="1"/>
  <c r="BB112" i="70"/>
  <c r="BP112" i="70" s="1"/>
  <c r="BB116" i="70"/>
  <c r="BP116" i="70" s="1"/>
  <c r="BB117" i="70"/>
  <c r="BP117" i="70" s="1"/>
  <c r="BB118" i="70"/>
  <c r="BP118" i="70" s="1"/>
  <c r="BB119" i="70"/>
  <c r="BP119" i="70" s="1"/>
  <c r="BB120" i="70"/>
  <c r="BP120" i="70" s="1"/>
  <c r="BB121" i="70"/>
  <c r="BP121" i="70" s="1"/>
  <c r="BB124" i="70"/>
  <c r="BP124" i="70" s="1"/>
  <c r="BB125" i="70"/>
  <c r="BP125" i="70" s="1"/>
  <c r="BB126" i="70"/>
  <c r="BP126" i="70" s="1"/>
  <c r="BB127" i="70"/>
  <c r="BP127" i="70" s="1"/>
  <c r="BB128" i="70"/>
  <c r="BP128" i="70" s="1"/>
  <c r="BB129" i="70"/>
  <c r="BP129" i="70" s="1"/>
  <c r="BB133" i="70"/>
  <c r="BP133" i="70" s="1"/>
  <c r="BB134" i="70"/>
  <c r="BP134" i="70" s="1"/>
  <c r="BB135" i="70"/>
  <c r="BP135" i="70" s="1"/>
  <c r="BB136" i="70"/>
  <c r="BP136" i="70" s="1"/>
  <c r="BB137" i="70"/>
  <c r="BP137" i="70" s="1"/>
  <c r="BB140" i="70"/>
  <c r="BP140" i="70" s="1"/>
  <c r="BB141" i="70"/>
  <c r="BP141" i="70" s="1"/>
  <c r="BB142" i="70"/>
  <c r="BP142" i="70" s="1"/>
  <c r="BB143" i="70"/>
  <c r="BP143" i="70" s="1"/>
  <c r="BB144" i="70"/>
  <c r="BP144" i="70" s="1"/>
  <c r="BB145" i="70"/>
  <c r="BP145" i="70" s="1"/>
  <c r="BB148" i="70"/>
  <c r="BP148" i="70" s="1"/>
  <c r="BB149" i="70"/>
  <c r="BP149" i="70" s="1"/>
  <c r="BB150" i="70"/>
  <c r="BP150" i="70" s="1"/>
  <c r="BB151" i="70"/>
  <c r="BP151" i="70" s="1"/>
  <c r="BB152" i="70"/>
  <c r="BP152" i="70" s="1"/>
  <c r="BB153" i="70"/>
  <c r="BP153" i="70" s="1"/>
  <c r="BB156" i="70"/>
  <c r="BP156" i="70" s="1"/>
  <c r="BB157" i="70"/>
  <c r="BP157" i="70" s="1"/>
  <c r="BB158" i="70"/>
  <c r="BP158" i="70" s="1"/>
  <c r="BB159" i="70"/>
  <c r="BP159" i="70" s="1"/>
  <c r="BB160" i="70"/>
  <c r="BP160" i="70" s="1"/>
  <c r="BB161" i="70"/>
  <c r="BP161" i="70" s="1"/>
  <c r="BB164" i="70"/>
  <c r="BP164" i="70" s="1"/>
  <c r="BB165" i="70"/>
  <c r="BP165" i="70" s="1"/>
  <c r="BB166" i="70"/>
  <c r="BP166" i="70" s="1"/>
  <c r="BB167" i="70"/>
  <c r="BP167" i="70" s="1"/>
  <c r="BB168" i="70"/>
  <c r="BP168" i="70" s="1"/>
  <c r="BB169" i="70"/>
  <c r="BP169" i="70" s="1"/>
  <c r="BB172" i="70"/>
  <c r="BP172" i="70" s="1"/>
  <c r="BB173" i="70"/>
  <c r="BP173" i="70" s="1"/>
  <c r="BB174" i="70"/>
  <c r="BP174" i="70" s="1"/>
  <c r="BB175" i="70"/>
  <c r="BP175" i="70" s="1"/>
  <c r="BB176" i="70"/>
  <c r="BP176" i="70" s="1"/>
  <c r="BB177" i="70"/>
  <c r="BP177" i="70" s="1"/>
  <c r="BB180" i="70"/>
  <c r="BP180" i="70" s="1"/>
  <c r="BB181" i="70"/>
  <c r="BP181" i="70" s="1"/>
  <c r="BB182" i="70"/>
  <c r="BP182" i="70" s="1"/>
  <c r="BB183" i="70"/>
  <c r="BP183" i="70" s="1"/>
  <c r="BB184" i="70"/>
  <c r="BP184" i="70" s="1"/>
  <c r="BB185" i="70"/>
  <c r="BP185" i="70" s="1"/>
  <c r="BB188" i="70"/>
  <c r="BP188" i="70" s="1"/>
  <c r="BB189" i="70"/>
  <c r="BP189" i="70" s="1"/>
  <c r="BB190" i="70"/>
  <c r="BP190" i="70" s="1"/>
  <c r="BB191" i="70"/>
  <c r="BP191" i="70" s="1"/>
  <c r="BB192" i="70"/>
  <c r="BP192" i="70" s="1"/>
  <c r="BB193" i="70"/>
  <c r="BP193" i="70" s="1"/>
  <c r="BB196" i="70"/>
  <c r="BP196" i="70" s="1"/>
  <c r="BB197" i="70"/>
  <c r="BP197" i="70" s="1"/>
  <c r="BB198" i="70"/>
  <c r="BP198" i="70" s="1"/>
  <c r="BB199" i="70"/>
  <c r="BP199" i="70" s="1"/>
  <c r="BB200" i="70"/>
  <c r="BP200" i="70" s="1"/>
  <c r="AO111" i="70"/>
  <c r="AO201" i="70" s="1"/>
  <c r="BC113" i="70" s="1"/>
  <c r="BQ113" i="70" s="1"/>
  <c r="AO112" i="70"/>
  <c r="AO113" i="70"/>
  <c r="AO114" i="70"/>
  <c r="AO116" i="70"/>
  <c r="BC116" i="70" s="1"/>
  <c r="BQ116" i="70" s="1"/>
  <c r="AO117" i="70"/>
  <c r="AO118" i="70"/>
  <c r="AO119" i="70"/>
  <c r="AO120" i="70"/>
  <c r="BC120" i="70" s="1"/>
  <c r="BQ120" i="70" s="1"/>
  <c r="AO121" i="70"/>
  <c r="AO122" i="70"/>
  <c r="AO123" i="70"/>
  <c r="AO124" i="70"/>
  <c r="BC124" i="70" s="1"/>
  <c r="BQ124" i="70" s="1"/>
  <c r="AO125" i="70"/>
  <c r="AO126" i="70"/>
  <c r="AO127" i="70"/>
  <c r="AO128" i="70"/>
  <c r="BC128" i="70" s="1"/>
  <c r="BQ128" i="70" s="1"/>
  <c r="AO129" i="70"/>
  <c r="AO130" i="70"/>
  <c r="AO131" i="70"/>
  <c r="AO132" i="70"/>
  <c r="BC132" i="70" s="1"/>
  <c r="BQ132" i="70" s="1"/>
  <c r="AO133" i="70"/>
  <c r="AO134" i="70"/>
  <c r="AO135" i="70"/>
  <c r="AO136" i="70"/>
  <c r="BC136" i="70" s="1"/>
  <c r="BQ136" i="70" s="1"/>
  <c r="AO137" i="70"/>
  <c r="AO138" i="70"/>
  <c r="AO139" i="70"/>
  <c r="AO140" i="70"/>
  <c r="BC140" i="70" s="1"/>
  <c r="BQ140" i="70" s="1"/>
  <c r="AO141" i="70"/>
  <c r="AO142" i="70"/>
  <c r="AO143" i="70"/>
  <c r="AO144" i="70"/>
  <c r="BC144" i="70" s="1"/>
  <c r="BQ144" i="70" s="1"/>
  <c r="AO145" i="70"/>
  <c r="AO146" i="70"/>
  <c r="AO147" i="70"/>
  <c r="AO148" i="70"/>
  <c r="BC148" i="70" s="1"/>
  <c r="BQ148" i="70" s="1"/>
  <c r="AO149" i="70"/>
  <c r="AO150" i="70"/>
  <c r="AO151" i="70"/>
  <c r="AO152" i="70"/>
  <c r="BC152" i="70" s="1"/>
  <c r="BQ152" i="70" s="1"/>
  <c r="AO153" i="70"/>
  <c r="AO154" i="70"/>
  <c r="AO155" i="70"/>
  <c r="AO156" i="70"/>
  <c r="BC156" i="70" s="1"/>
  <c r="BQ156" i="70" s="1"/>
  <c r="AO157" i="70"/>
  <c r="AO158" i="70"/>
  <c r="AO159" i="70"/>
  <c r="AO160" i="70"/>
  <c r="BC160" i="70" s="1"/>
  <c r="BQ160" i="70" s="1"/>
  <c r="AO161" i="70"/>
  <c r="AO162" i="70"/>
  <c r="AO163" i="70"/>
  <c r="AO164" i="70"/>
  <c r="BC164" i="70" s="1"/>
  <c r="BQ164" i="70" s="1"/>
  <c r="AO165" i="70"/>
  <c r="AO166" i="70"/>
  <c r="AO167" i="70"/>
  <c r="AO168" i="70"/>
  <c r="BC168" i="70" s="1"/>
  <c r="BQ168" i="70" s="1"/>
  <c r="AO169" i="70"/>
  <c r="AO170" i="70"/>
  <c r="AO171" i="70"/>
  <c r="AO172" i="70"/>
  <c r="BC172" i="70" s="1"/>
  <c r="BQ172" i="70" s="1"/>
  <c r="AO173" i="70"/>
  <c r="AO174" i="70"/>
  <c r="AO175" i="70"/>
  <c r="AO176" i="70"/>
  <c r="BC176" i="70" s="1"/>
  <c r="BQ176" i="70" s="1"/>
  <c r="AO177" i="70"/>
  <c r="AO178" i="70"/>
  <c r="AO179" i="70"/>
  <c r="AO180" i="70"/>
  <c r="BC180" i="70" s="1"/>
  <c r="BQ180" i="70" s="1"/>
  <c r="AO181" i="70"/>
  <c r="AO182" i="70"/>
  <c r="AO183" i="70"/>
  <c r="AO184" i="70"/>
  <c r="BC184" i="70" s="1"/>
  <c r="BQ184" i="70" s="1"/>
  <c r="AO185" i="70"/>
  <c r="AO186" i="70"/>
  <c r="AO187" i="70"/>
  <c r="AO188" i="70"/>
  <c r="BC188" i="70" s="1"/>
  <c r="BQ188" i="70" s="1"/>
  <c r="AO189" i="70"/>
  <c r="AO190" i="70"/>
  <c r="AO191" i="70"/>
  <c r="AO192" i="70"/>
  <c r="BC192" i="70" s="1"/>
  <c r="BQ192" i="70" s="1"/>
  <c r="AO193" i="70"/>
  <c r="AO194" i="70"/>
  <c r="AO195" i="70"/>
  <c r="AO196" i="70"/>
  <c r="BC196" i="70" s="1"/>
  <c r="BQ196" i="70" s="1"/>
  <c r="AO197" i="70"/>
  <c r="AO198" i="70"/>
  <c r="AO199" i="70"/>
  <c r="AO200" i="70"/>
  <c r="BC200" i="70" s="1"/>
  <c r="BQ200" i="70" s="1"/>
  <c r="BC112" i="70"/>
  <c r="BQ112" i="70" s="1"/>
  <c r="BC117" i="70"/>
  <c r="BQ117" i="70" s="1"/>
  <c r="BC118" i="70"/>
  <c r="BQ118" i="70" s="1"/>
  <c r="BC121" i="70"/>
  <c r="BQ121" i="70" s="1"/>
  <c r="BC125" i="70"/>
  <c r="BQ125" i="70" s="1"/>
  <c r="BC126" i="70"/>
  <c r="BQ126" i="70" s="1"/>
  <c r="BC129" i="70"/>
  <c r="BQ129" i="70" s="1"/>
  <c r="BC133" i="70"/>
  <c r="BQ133" i="70" s="1"/>
  <c r="BC134" i="70"/>
  <c r="BQ134" i="70" s="1"/>
  <c r="BC137" i="70"/>
  <c r="BQ137" i="70" s="1"/>
  <c r="BC141" i="70"/>
  <c r="BQ141" i="70" s="1"/>
  <c r="BC142" i="70"/>
  <c r="BQ142" i="70" s="1"/>
  <c r="BC145" i="70"/>
  <c r="BQ145" i="70" s="1"/>
  <c r="BC149" i="70"/>
  <c r="BQ149" i="70" s="1"/>
  <c r="BC150" i="70"/>
  <c r="BQ150" i="70" s="1"/>
  <c r="BC153" i="70"/>
  <c r="BQ153" i="70" s="1"/>
  <c r="BC157" i="70"/>
  <c r="BQ157" i="70" s="1"/>
  <c r="BC158" i="70"/>
  <c r="BQ158" i="70" s="1"/>
  <c r="BC161" i="70"/>
  <c r="BQ161" i="70" s="1"/>
  <c r="BC165" i="70"/>
  <c r="BQ165" i="70" s="1"/>
  <c r="BC166" i="70"/>
  <c r="BQ166" i="70" s="1"/>
  <c r="BC169" i="70"/>
  <c r="BQ169" i="70" s="1"/>
  <c r="BC173" i="70"/>
  <c r="BQ173" i="70" s="1"/>
  <c r="BC174" i="70"/>
  <c r="BQ174" i="70" s="1"/>
  <c r="BC177" i="70"/>
  <c r="BQ177" i="70" s="1"/>
  <c r="BC181" i="70"/>
  <c r="BQ181" i="70" s="1"/>
  <c r="BC182" i="70"/>
  <c r="BQ182" i="70" s="1"/>
  <c r="BC185" i="70"/>
  <c r="BQ185" i="70" s="1"/>
  <c r="BC189" i="70"/>
  <c r="BQ189" i="70" s="1"/>
  <c r="BC190" i="70"/>
  <c r="BQ190" i="70" s="1"/>
  <c r="BC193" i="70"/>
  <c r="BQ193" i="70" s="1"/>
  <c r="BC197" i="70"/>
  <c r="BQ197" i="70" s="1"/>
  <c r="BC198" i="70"/>
  <c r="BQ198" i="70" s="1"/>
  <c r="AP111" i="70"/>
  <c r="AP112" i="70"/>
  <c r="AP113" i="70"/>
  <c r="AP114" i="70"/>
  <c r="AP116" i="70"/>
  <c r="AP117" i="70"/>
  <c r="AP118" i="70"/>
  <c r="AP119" i="70"/>
  <c r="AP120" i="70"/>
  <c r="AP121" i="70"/>
  <c r="AP122" i="70"/>
  <c r="AP123" i="70"/>
  <c r="AP124" i="70"/>
  <c r="AP125" i="70"/>
  <c r="AP126" i="70"/>
  <c r="AP127" i="70"/>
  <c r="AP128" i="70"/>
  <c r="AP129" i="70"/>
  <c r="AP130" i="70"/>
  <c r="AP131" i="70"/>
  <c r="AP132" i="70"/>
  <c r="AP133" i="70"/>
  <c r="AP134" i="70"/>
  <c r="AP135" i="70"/>
  <c r="AP136" i="70"/>
  <c r="AP137" i="70"/>
  <c r="AP138" i="70"/>
  <c r="AP139" i="70"/>
  <c r="AP140" i="70"/>
  <c r="AP141" i="70"/>
  <c r="AP142" i="70"/>
  <c r="AP143" i="70"/>
  <c r="AP144" i="70"/>
  <c r="AP145" i="70"/>
  <c r="AP146" i="70"/>
  <c r="AP147" i="70"/>
  <c r="AP148" i="70"/>
  <c r="AP149" i="70"/>
  <c r="AP150" i="70"/>
  <c r="AP151" i="70"/>
  <c r="AP152" i="70"/>
  <c r="AP153" i="70"/>
  <c r="AP154" i="70"/>
  <c r="AP155" i="70"/>
  <c r="AP156" i="70"/>
  <c r="AP157" i="70"/>
  <c r="AP158" i="70"/>
  <c r="AP159" i="70"/>
  <c r="AP160" i="70"/>
  <c r="AP161" i="70"/>
  <c r="AP162" i="70"/>
  <c r="AP163" i="70"/>
  <c r="AP164" i="70"/>
  <c r="AP165" i="70"/>
  <c r="AP166" i="70"/>
  <c r="AP167" i="70"/>
  <c r="AP168" i="70"/>
  <c r="AP169" i="70"/>
  <c r="AP170" i="70"/>
  <c r="AP171" i="70"/>
  <c r="AP172" i="70"/>
  <c r="AP173" i="70"/>
  <c r="AP174" i="70"/>
  <c r="AP175" i="70"/>
  <c r="AP176" i="70"/>
  <c r="AP177" i="70"/>
  <c r="AP178" i="70"/>
  <c r="AP179" i="70"/>
  <c r="AP180" i="70"/>
  <c r="AP181" i="70"/>
  <c r="AP182" i="70"/>
  <c r="AP183" i="70"/>
  <c r="AP184" i="70"/>
  <c r="AP185" i="70"/>
  <c r="AP186" i="70"/>
  <c r="AP187" i="70"/>
  <c r="AP188" i="70"/>
  <c r="AP189" i="70"/>
  <c r="AP190" i="70"/>
  <c r="AP191" i="70"/>
  <c r="AP192" i="70"/>
  <c r="AP193" i="70"/>
  <c r="AP194" i="70"/>
  <c r="AP195" i="70"/>
  <c r="AP196" i="70"/>
  <c r="AP197" i="70"/>
  <c r="AP198" i="70"/>
  <c r="AP199" i="70"/>
  <c r="AP200" i="70"/>
  <c r="AQ111" i="70"/>
  <c r="AQ112" i="70"/>
  <c r="AQ113" i="70"/>
  <c r="AQ114" i="70"/>
  <c r="AQ116" i="70"/>
  <c r="AQ117" i="70"/>
  <c r="AQ118" i="70"/>
  <c r="AQ119" i="70"/>
  <c r="AQ120" i="70"/>
  <c r="AQ121" i="70"/>
  <c r="AQ122" i="70"/>
  <c r="AQ123" i="70"/>
  <c r="AQ124" i="70"/>
  <c r="AQ125" i="70"/>
  <c r="AQ126" i="70"/>
  <c r="AQ127" i="70"/>
  <c r="AQ128" i="70"/>
  <c r="AQ129" i="70"/>
  <c r="AQ130" i="70"/>
  <c r="AQ131" i="70"/>
  <c r="AQ132" i="70"/>
  <c r="AQ133" i="70"/>
  <c r="AQ134" i="70"/>
  <c r="AQ135" i="70"/>
  <c r="AQ136" i="70"/>
  <c r="AQ137" i="70"/>
  <c r="AQ138" i="70"/>
  <c r="AQ139" i="70"/>
  <c r="AQ140" i="70"/>
  <c r="AQ141" i="70"/>
  <c r="AQ142" i="70"/>
  <c r="AQ143" i="70"/>
  <c r="AQ144" i="70"/>
  <c r="AQ145" i="70"/>
  <c r="AQ146" i="70"/>
  <c r="AQ147" i="70"/>
  <c r="AQ148" i="70"/>
  <c r="AQ149" i="70"/>
  <c r="AQ150" i="70"/>
  <c r="AQ151" i="70"/>
  <c r="AQ152" i="70"/>
  <c r="AQ153" i="70"/>
  <c r="AQ154" i="70"/>
  <c r="AQ155" i="70"/>
  <c r="AQ156" i="70"/>
  <c r="AQ157" i="70"/>
  <c r="AQ158" i="70"/>
  <c r="AQ159" i="70"/>
  <c r="AQ160" i="70"/>
  <c r="AQ161" i="70"/>
  <c r="AQ162" i="70"/>
  <c r="AQ163" i="70"/>
  <c r="AQ164" i="70"/>
  <c r="AQ165" i="70"/>
  <c r="AQ166" i="70"/>
  <c r="AQ167" i="70"/>
  <c r="AQ168" i="70"/>
  <c r="AQ169" i="70"/>
  <c r="AQ170" i="70"/>
  <c r="AQ171" i="70"/>
  <c r="AQ172" i="70"/>
  <c r="AQ173" i="70"/>
  <c r="AQ174" i="70"/>
  <c r="AQ175" i="70"/>
  <c r="AQ176" i="70"/>
  <c r="AQ177" i="70"/>
  <c r="AQ178" i="70"/>
  <c r="AQ179" i="70"/>
  <c r="AQ180" i="70"/>
  <c r="AQ181" i="70"/>
  <c r="AQ182" i="70"/>
  <c r="AQ183" i="70"/>
  <c r="AQ184" i="70"/>
  <c r="AQ185" i="70"/>
  <c r="AQ186" i="70"/>
  <c r="AQ187" i="70"/>
  <c r="AQ188" i="70"/>
  <c r="AQ189" i="70"/>
  <c r="AQ190" i="70"/>
  <c r="AQ191" i="70"/>
  <c r="AQ192" i="70"/>
  <c r="AQ193" i="70"/>
  <c r="AQ194" i="70"/>
  <c r="AQ195" i="70"/>
  <c r="AQ196" i="70"/>
  <c r="AQ197" i="70"/>
  <c r="AQ198" i="70"/>
  <c r="AQ199" i="70"/>
  <c r="AQ200" i="70"/>
  <c r="AQ201" i="70"/>
  <c r="BE155" i="70" s="1"/>
  <c r="BS155" i="70" s="1"/>
  <c r="BE187" i="70"/>
  <c r="BS187" i="70" s="1"/>
  <c r="BE196" i="70"/>
  <c r="BS196" i="70" s="1"/>
  <c r="AR111" i="70"/>
  <c r="AR112" i="70"/>
  <c r="AR113" i="70"/>
  <c r="BF113" i="70" s="1"/>
  <c r="BT113" i="70" s="1"/>
  <c r="AR114" i="70"/>
  <c r="BF114" i="70" s="1"/>
  <c r="BT114" i="70" s="1"/>
  <c r="AR116" i="70"/>
  <c r="BF116" i="70" s="1"/>
  <c r="BT116" i="70" s="1"/>
  <c r="AR117" i="70"/>
  <c r="AR118" i="70"/>
  <c r="AR119" i="70"/>
  <c r="AR120" i="70"/>
  <c r="AR121" i="70"/>
  <c r="AR122" i="70"/>
  <c r="BF122" i="70" s="1"/>
  <c r="BT122" i="70" s="1"/>
  <c r="AR123" i="70"/>
  <c r="BF123" i="70" s="1"/>
  <c r="BT123" i="70" s="1"/>
  <c r="AR124" i="70"/>
  <c r="BF124" i="70" s="1"/>
  <c r="BT124" i="70" s="1"/>
  <c r="AR125" i="70"/>
  <c r="AR126" i="70"/>
  <c r="AR127" i="70"/>
  <c r="AR128" i="70"/>
  <c r="AR129" i="70"/>
  <c r="AR130" i="70"/>
  <c r="BF130" i="70" s="1"/>
  <c r="BT130" i="70" s="1"/>
  <c r="AR131" i="70"/>
  <c r="BF131" i="70" s="1"/>
  <c r="BT131" i="70" s="1"/>
  <c r="AR132" i="70"/>
  <c r="BF132" i="70" s="1"/>
  <c r="BT132" i="70" s="1"/>
  <c r="AR133" i="70"/>
  <c r="AR134" i="70"/>
  <c r="AR135" i="70"/>
  <c r="AR136" i="70"/>
  <c r="AR137" i="70"/>
  <c r="AR138" i="70"/>
  <c r="BF138" i="70" s="1"/>
  <c r="BT138" i="70" s="1"/>
  <c r="AR139" i="70"/>
  <c r="BF139" i="70" s="1"/>
  <c r="BT139" i="70" s="1"/>
  <c r="AR140" i="70"/>
  <c r="BF140" i="70" s="1"/>
  <c r="AR141" i="70"/>
  <c r="AR142" i="70"/>
  <c r="AR143" i="70"/>
  <c r="AR144" i="70"/>
  <c r="AR145" i="70"/>
  <c r="AR146" i="70"/>
  <c r="BF146" i="70" s="1"/>
  <c r="BT146" i="70" s="1"/>
  <c r="AR147" i="70"/>
  <c r="BF147" i="70" s="1"/>
  <c r="BT147" i="70" s="1"/>
  <c r="AR148" i="70"/>
  <c r="BF148" i="70" s="1"/>
  <c r="BT148" i="70" s="1"/>
  <c r="AR149" i="70"/>
  <c r="AR150" i="70"/>
  <c r="AR151" i="70"/>
  <c r="AR152" i="70"/>
  <c r="AR153" i="70"/>
  <c r="AR154" i="70"/>
  <c r="BF154" i="70" s="1"/>
  <c r="BT154" i="70" s="1"/>
  <c r="AR155" i="70"/>
  <c r="BF155" i="70" s="1"/>
  <c r="BT155" i="70" s="1"/>
  <c r="AR156" i="70"/>
  <c r="BF156" i="70" s="1"/>
  <c r="BT156" i="70" s="1"/>
  <c r="AR157" i="70"/>
  <c r="AR158" i="70"/>
  <c r="AR159" i="70"/>
  <c r="AR160" i="70"/>
  <c r="AR161" i="70"/>
  <c r="AR162" i="70"/>
  <c r="BF162" i="70" s="1"/>
  <c r="BT162" i="70" s="1"/>
  <c r="AR163" i="70"/>
  <c r="BF163" i="70" s="1"/>
  <c r="BT163" i="70" s="1"/>
  <c r="AR164" i="70"/>
  <c r="BF164" i="70" s="1"/>
  <c r="BT164" i="70" s="1"/>
  <c r="AR165" i="70"/>
  <c r="AR166" i="70"/>
  <c r="AR167" i="70"/>
  <c r="AR168" i="70"/>
  <c r="AR169" i="70"/>
  <c r="AR170" i="70"/>
  <c r="AR171" i="70"/>
  <c r="BF171" i="70" s="1"/>
  <c r="BT171" i="70" s="1"/>
  <c r="AR172" i="70"/>
  <c r="BF172" i="70" s="1"/>
  <c r="BT172" i="70" s="1"/>
  <c r="AR173" i="70"/>
  <c r="AR174" i="70"/>
  <c r="BF174" i="70" s="1"/>
  <c r="BT174" i="70" s="1"/>
  <c r="AR175" i="70"/>
  <c r="AR176" i="70"/>
  <c r="AR177" i="70"/>
  <c r="AR178" i="70"/>
  <c r="BF178" i="70" s="1"/>
  <c r="BT178" i="70" s="1"/>
  <c r="AR179" i="70"/>
  <c r="BF179" i="70" s="1"/>
  <c r="BT179" i="70" s="1"/>
  <c r="AR180" i="70"/>
  <c r="BF180" i="70" s="1"/>
  <c r="BT180" i="70" s="1"/>
  <c r="AR181" i="70"/>
  <c r="AR182" i="70"/>
  <c r="BF182" i="70" s="1"/>
  <c r="BT182" i="70" s="1"/>
  <c r="AR183" i="70"/>
  <c r="AR184" i="70"/>
  <c r="AR185" i="70"/>
  <c r="AR186" i="70"/>
  <c r="BF186" i="70" s="1"/>
  <c r="BT186" i="70" s="1"/>
  <c r="AR187" i="70"/>
  <c r="BF187" i="70" s="1"/>
  <c r="BT187" i="70" s="1"/>
  <c r="AR188" i="70"/>
  <c r="BF188" i="70" s="1"/>
  <c r="BT188" i="70" s="1"/>
  <c r="AR189" i="70"/>
  <c r="AR190" i="70"/>
  <c r="AR191" i="70"/>
  <c r="AR192" i="70"/>
  <c r="AR193" i="70"/>
  <c r="AR194" i="70"/>
  <c r="BF194" i="70" s="1"/>
  <c r="BT194" i="70" s="1"/>
  <c r="AR195" i="70"/>
  <c r="BF195" i="70" s="1"/>
  <c r="BT195" i="70" s="1"/>
  <c r="AR196" i="70"/>
  <c r="BF196" i="70" s="1"/>
  <c r="BT196" i="70" s="1"/>
  <c r="AR197" i="70"/>
  <c r="AR198" i="70"/>
  <c r="AR199" i="70"/>
  <c r="AR200" i="70"/>
  <c r="AR201" i="70"/>
  <c r="BF111" i="70"/>
  <c r="BT111" i="70" s="1"/>
  <c r="BT201" i="70" s="1"/>
  <c r="BF112" i="70"/>
  <c r="BT112" i="70" s="1"/>
  <c r="BF117" i="70"/>
  <c r="BT117" i="70" s="1"/>
  <c r="BF118" i="70"/>
  <c r="BT118" i="70" s="1"/>
  <c r="BF119" i="70"/>
  <c r="BT119" i="70" s="1"/>
  <c r="BF120" i="70"/>
  <c r="BT120" i="70"/>
  <c r="BF121" i="70"/>
  <c r="BT121" i="70" s="1"/>
  <c r="BF125" i="70"/>
  <c r="BT125" i="70" s="1"/>
  <c r="BF126" i="70"/>
  <c r="BT126" i="70" s="1"/>
  <c r="BF127" i="70"/>
  <c r="BT127" i="70" s="1"/>
  <c r="BF128" i="70"/>
  <c r="BT128" i="70" s="1"/>
  <c r="BF129" i="70"/>
  <c r="BT129" i="70" s="1"/>
  <c r="BF133" i="70"/>
  <c r="BT133" i="70" s="1"/>
  <c r="BF134" i="70"/>
  <c r="BT134" i="70" s="1"/>
  <c r="BF135" i="70"/>
  <c r="BT135" i="70" s="1"/>
  <c r="BF136" i="70"/>
  <c r="BT136" i="70"/>
  <c r="BF137" i="70"/>
  <c r="BT137" i="70" s="1"/>
  <c r="BT140" i="70"/>
  <c r="BF141" i="70"/>
  <c r="BT141" i="70" s="1"/>
  <c r="BF142" i="70"/>
  <c r="BT142" i="70" s="1"/>
  <c r="BF143" i="70"/>
  <c r="BT143" i="70" s="1"/>
  <c r="BF144" i="70"/>
  <c r="BT144" i="70" s="1"/>
  <c r="BF145" i="70"/>
  <c r="BT145" i="70" s="1"/>
  <c r="BF149" i="70"/>
  <c r="BT149" i="70" s="1"/>
  <c r="BF150" i="70"/>
  <c r="BT150" i="70" s="1"/>
  <c r="BF151" i="70"/>
  <c r="BT151" i="70" s="1"/>
  <c r="BF152" i="70"/>
  <c r="BT152" i="70" s="1"/>
  <c r="BF153" i="70"/>
  <c r="BT153" i="70" s="1"/>
  <c r="BF157" i="70"/>
  <c r="BT157" i="70" s="1"/>
  <c r="BF158" i="70"/>
  <c r="BT158" i="70" s="1"/>
  <c r="BF159" i="70"/>
  <c r="BT159" i="70" s="1"/>
  <c r="BF160" i="70"/>
  <c r="BT160" i="70" s="1"/>
  <c r="BF161" i="70"/>
  <c r="BT161" i="70" s="1"/>
  <c r="BF165" i="70"/>
  <c r="BT165" i="70" s="1"/>
  <c r="BF166" i="70"/>
  <c r="BT166" i="70" s="1"/>
  <c r="BF167" i="70"/>
  <c r="BT167" i="70" s="1"/>
  <c r="BF168" i="70"/>
  <c r="BT168" i="70"/>
  <c r="BF169" i="70"/>
  <c r="BT169" i="70" s="1"/>
  <c r="BF170" i="70"/>
  <c r="BT170" i="70" s="1"/>
  <c r="BF173" i="70"/>
  <c r="BT173" i="70" s="1"/>
  <c r="BF175" i="70"/>
  <c r="BT175" i="70" s="1"/>
  <c r="BF176" i="70"/>
  <c r="BT176" i="70" s="1"/>
  <c r="BF177" i="70"/>
  <c r="BT177" i="70" s="1"/>
  <c r="BF181" i="70"/>
  <c r="BT181" i="70" s="1"/>
  <c r="BF183" i="70"/>
  <c r="BT183" i="70" s="1"/>
  <c r="BF184" i="70"/>
  <c r="BT184" i="70"/>
  <c r="BF185" i="70"/>
  <c r="BT185" i="70" s="1"/>
  <c r="BF189" i="70"/>
  <c r="BT189" i="70" s="1"/>
  <c r="BF190" i="70"/>
  <c r="BT190" i="70" s="1"/>
  <c r="BF191" i="70"/>
  <c r="BT191" i="70" s="1"/>
  <c r="BF192" i="70"/>
  <c r="BT192" i="70" s="1"/>
  <c r="BF193" i="70"/>
  <c r="BT193" i="70" s="1"/>
  <c r="BF197" i="70"/>
  <c r="BT197" i="70" s="1"/>
  <c r="BF198" i="70"/>
  <c r="BT198" i="70" s="1"/>
  <c r="BF199" i="70"/>
  <c r="BT199" i="70" s="1"/>
  <c r="BF200" i="70"/>
  <c r="BT200" i="70"/>
  <c r="AS111" i="70"/>
  <c r="AS201" i="70" s="1"/>
  <c r="BG125" i="70" s="1"/>
  <c r="BU125" i="70" s="1"/>
  <c r="AS112" i="70"/>
  <c r="AS113" i="70"/>
  <c r="BG113" i="70" s="1"/>
  <c r="BU113" i="70" s="1"/>
  <c r="AS114" i="70"/>
  <c r="AS116" i="70"/>
  <c r="BG116" i="70" s="1"/>
  <c r="BU116" i="70" s="1"/>
  <c r="AS117" i="70"/>
  <c r="BG117" i="70" s="1"/>
  <c r="AS118" i="70"/>
  <c r="AS119" i="70"/>
  <c r="AS120" i="70"/>
  <c r="BG120" i="70" s="1"/>
  <c r="BU120" i="70" s="1"/>
  <c r="AS121" i="70"/>
  <c r="AS122" i="70"/>
  <c r="BG122" i="70" s="1"/>
  <c r="BU122" i="70" s="1"/>
  <c r="AS123" i="70"/>
  <c r="AS124" i="70"/>
  <c r="BG124" i="70" s="1"/>
  <c r="BU124" i="70" s="1"/>
  <c r="AS125" i="70"/>
  <c r="AS126" i="70"/>
  <c r="BG126" i="70" s="1"/>
  <c r="BU126" i="70" s="1"/>
  <c r="AS127" i="70"/>
  <c r="AS128" i="70"/>
  <c r="BG128" i="70" s="1"/>
  <c r="BU128" i="70" s="1"/>
  <c r="AS129" i="70"/>
  <c r="AS130" i="70"/>
  <c r="BG130" i="70" s="1"/>
  <c r="BU130" i="70" s="1"/>
  <c r="AS131" i="70"/>
  <c r="AS132" i="70"/>
  <c r="BG132" i="70" s="1"/>
  <c r="BU132" i="70" s="1"/>
  <c r="AS133" i="70"/>
  <c r="BG133" i="70" s="1"/>
  <c r="AS134" i="70"/>
  <c r="AS135" i="70"/>
  <c r="AS136" i="70"/>
  <c r="BG136" i="70" s="1"/>
  <c r="BU136" i="70" s="1"/>
  <c r="AS137" i="70"/>
  <c r="AS138" i="70"/>
  <c r="BG138" i="70" s="1"/>
  <c r="BU138" i="70" s="1"/>
  <c r="AS139" i="70"/>
  <c r="AS140" i="70"/>
  <c r="BG140" i="70" s="1"/>
  <c r="BU140" i="70" s="1"/>
  <c r="AS141" i="70"/>
  <c r="AS142" i="70"/>
  <c r="BG142" i="70" s="1"/>
  <c r="BU142" i="70" s="1"/>
  <c r="AS143" i="70"/>
  <c r="AS144" i="70"/>
  <c r="BG144" i="70" s="1"/>
  <c r="AS145" i="70"/>
  <c r="AS146" i="70"/>
  <c r="BG146" i="70" s="1"/>
  <c r="BU146" i="70" s="1"/>
  <c r="AS147" i="70"/>
  <c r="AS148" i="70"/>
  <c r="BG148" i="70" s="1"/>
  <c r="BU148" i="70" s="1"/>
  <c r="AS149" i="70"/>
  <c r="BG149" i="70" s="1"/>
  <c r="AS150" i="70"/>
  <c r="AS151" i="70"/>
  <c r="AS152" i="70"/>
  <c r="BG152" i="70" s="1"/>
  <c r="BU152" i="70" s="1"/>
  <c r="AS153" i="70"/>
  <c r="AS154" i="70"/>
  <c r="BG154" i="70" s="1"/>
  <c r="BU154" i="70" s="1"/>
  <c r="AS155" i="70"/>
  <c r="AS156" i="70"/>
  <c r="BG156" i="70" s="1"/>
  <c r="BU156" i="70" s="1"/>
  <c r="AS157" i="70"/>
  <c r="AS158" i="70"/>
  <c r="BG158" i="70" s="1"/>
  <c r="BU158" i="70" s="1"/>
  <c r="AS159" i="70"/>
  <c r="AS160" i="70"/>
  <c r="BG160" i="70" s="1"/>
  <c r="BU160" i="70" s="1"/>
  <c r="AS161" i="70"/>
  <c r="AS162" i="70"/>
  <c r="BG162" i="70" s="1"/>
  <c r="BU162" i="70" s="1"/>
  <c r="AS163" i="70"/>
  <c r="BG163" i="70" s="1"/>
  <c r="BU163" i="70" s="1"/>
  <c r="AS164" i="70"/>
  <c r="BG164" i="70" s="1"/>
  <c r="BU164" i="70" s="1"/>
  <c r="AS165" i="70"/>
  <c r="BG165" i="70" s="1"/>
  <c r="AS166" i="70"/>
  <c r="AS167" i="70"/>
  <c r="AS168" i="70"/>
  <c r="BG168" i="70" s="1"/>
  <c r="BU168" i="70" s="1"/>
  <c r="AS169" i="70"/>
  <c r="AS170" i="70"/>
  <c r="BG170" i="70" s="1"/>
  <c r="BU170" i="70" s="1"/>
  <c r="AS171" i="70"/>
  <c r="AS172" i="70"/>
  <c r="BG172" i="70" s="1"/>
  <c r="BU172" i="70" s="1"/>
  <c r="AS173" i="70"/>
  <c r="AS174" i="70"/>
  <c r="BG174" i="70" s="1"/>
  <c r="BU174" i="70" s="1"/>
  <c r="AS175" i="70"/>
  <c r="AS176" i="70"/>
  <c r="BG176" i="70" s="1"/>
  <c r="AS177" i="70"/>
  <c r="AS178" i="70"/>
  <c r="BG178" i="70" s="1"/>
  <c r="BU178" i="70" s="1"/>
  <c r="AS179" i="70"/>
  <c r="BG179" i="70" s="1"/>
  <c r="BU179" i="70" s="1"/>
  <c r="AS180" i="70"/>
  <c r="BG180" i="70" s="1"/>
  <c r="BU180" i="70" s="1"/>
  <c r="AS181" i="70"/>
  <c r="BG181" i="70" s="1"/>
  <c r="BU181" i="70" s="1"/>
  <c r="AS182" i="70"/>
  <c r="AS183" i="70"/>
  <c r="AS184" i="70"/>
  <c r="BG184" i="70" s="1"/>
  <c r="BU184" i="70" s="1"/>
  <c r="AS185" i="70"/>
  <c r="AS186" i="70"/>
  <c r="BG186" i="70" s="1"/>
  <c r="BU186" i="70" s="1"/>
  <c r="AS187" i="70"/>
  <c r="AS188" i="70"/>
  <c r="BG188" i="70" s="1"/>
  <c r="BU188" i="70" s="1"/>
  <c r="AS189" i="70"/>
  <c r="AS190" i="70"/>
  <c r="BG190" i="70" s="1"/>
  <c r="BU190" i="70" s="1"/>
  <c r="AS191" i="70"/>
  <c r="AS192" i="70"/>
  <c r="BG192" i="70" s="1"/>
  <c r="BU192" i="70" s="1"/>
  <c r="AS193" i="70"/>
  <c r="AS194" i="70"/>
  <c r="BG194" i="70" s="1"/>
  <c r="BU194" i="70" s="1"/>
  <c r="AS195" i="70"/>
  <c r="BG195" i="70" s="1"/>
  <c r="BU195" i="70" s="1"/>
  <c r="AS196" i="70"/>
  <c r="BG196" i="70" s="1"/>
  <c r="BU196" i="70" s="1"/>
  <c r="AS197" i="70"/>
  <c r="BG197" i="70" s="1"/>
  <c r="BU197" i="70" s="1"/>
  <c r="AS198" i="70"/>
  <c r="AS199" i="70"/>
  <c r="AS200" i="70"/>
  <c r="BG200" i="70" s="1"/>
  <c r="BU200" i="70" s="1"/>
  <c r="BG112" i="70"/>
  <c r="BU112" i="70"/>
  <c r="BG114" i="70"/>
  <c r="BU114" i="70" s="1"/>
  <c r="BU117" i="70"/>
  <c r="BG118" i="70"/>
  <c r="BU118" i="70" s="1"/>
  <c r="BG119" i="70"/>
  <c r="BU119" i="70" s="1"/>
  <c r="BG121" i="70"/>
  <c r="BU121" i="70"/>
  <c r="BG123" i="70"/>
  <c r="BU123" i="70" s="1"/>
  <c r="BG127" i="70"/>
  <c r="BU127" i="70" s="1"/>
  <c r="BG129" i="70"/>
  <c r="BU129" i="70"/>
  <c r="BG131" i="70"/>
  <c r="BU131" i="70" s="1"/>
  <c r="BU133" i="70"/>
  <c r="BG134" i="70"/>
  <c r="BU134" i="70" s="1"/>
  <c r="BG135" i="70"/>
  <c r="BU135" i="70" s="1"/>
  <c r="BG137" i="70"/>
  <c r="BU137" i="70"/>
  <c r="BG139" i="70"/>
  <c r="BU139" i="70" s="1"/>
  <c r="BG143" i="70"/>
  <c r="BU143" i="70" s="1"/>
  <c r="BU144" i="70"/>
  <c r="BG145" i="70"/>
  <c r="BU145" i="70"/>
  <c r="BG147" i="70"/>
  <c r="BU147" i="70" s="1"/>
  <c r="BU149" i="70"/>
  <c r="BG150" i="70"/>
  <c r="BU150" i="70" s="1"/>
  <c r="BG151" i="70"/>
  <c r="BU151" i="70" s="1"/>
  <c r="BG153" i="70"/>
  <c r="BU153" i="70"/>
  <c r="BG155" i="70"/>
  <c r="BU155" i="70" s="1"/>
  <c r="BG159" i="70"/>
  <c r="BU159" i="70" s="1"/>
  <c r="BG161" i="70"/>
  <c r="BU161" i="70"/>
  <c r="BU165" i="70"/>
  <c r="BG166" i="70"/>
  <c r="BU166" i="70" s="1"/>
  <c r="BG167" i="70"/>
  <c r="BU167" i="70" s="1"/>
  <c r="BG169" i="70"/>
  <c r="BU169" i="70"/>
  <c r="BG171" i="70"/>
  <c r="BU171" i="70" s="1"/>
  <c r="BG175" i="70"/>
  <c r="BU175" i="70" s="1"/>
  <c r="BU176" i="70"/>
  <c r="BG177" i="70"/>
  <c r="BU177" i="70"/>
  <c r="BG182" i="70"/>
  <c r="BU182" i="70" s="1"/>
  <c r="BG183" i="70"/>
  <c r="BU183" i="70" s="1"/>
  <c r="BG185" i="70"/>
  <c r="BU185" i="70"/>
  <c r="BG187" i="70"/>
  <c r="BU187" i="70" s="1"/>
  <c r="BG191" i="70"/>
  <c r="BU191" i="70" s="1"/>
  <c r="BG193" i="70"/>
  <c r="BU193" i="70"/>
  <c r="BG198" i="70"/>
  <c r="BU198" i="70" s="1"/>
  <c r="BG199" i="70"/>
  <c r="BU199" i="70" s="1"/>
  <c r="AT111" i="70"/>
  <c r="AT112" i="70"/>
  <c r="AT113" i="70"/>
  <c r="AT114" i="70"/>
  <c r="AT116" i="70"/>
  <c r="AT117" i="70"/>
  <c r="AT118" i="70"/>
  <c r="AT119" i="70"/>
  <c r="AT120" i="70"/>
  <c r="AT121" i="70"/>
  <c r="AT122" i="70"/>
  <c r="AT123" i="70"/>
  <c r="AT124" i="70"/>
  <c r="AT125" i="70"/>
  <c r="AT126" i="70"/>
  <c r="AT127" i="70"/>
  <c r="AT128" i="70"/>
  <c r="AT129" i="70"/>
  <c r="AT130" i="70"/>
  <c r="AT131" i="70"/>
  <c r="AT132" i="70"/>
  <c r="AT133" i="70"/>
  <c r="AT134" i="70"/>
  <c r="AT135" i="70"/>
  <c r="AT136" i="70"/>
  <c r="AT137" i="70"/>
  <c r="AT138" i="70"/>
  <c r="AT139" i="70"/>
  <c r="AT140" i="70"/>
  <c r="AT141" i="70"/>
  <c r="AT142" i="70"/>
  <c r="AT143" i="70"/>
  <c r="AT144" i="70"/>
  <c r="AT145" i="70"/>
  <c r="AT146" i="70"/>
  <c r="AT147" i="70"/>
  <c r="AT148" i="70"/>
  <c r="AT149" i="70"/>
  <c r="AT150" i="70"/>
  <c r="AT151" i="70"/>
  <c r="AT152" i="70"/>
  <c r="AT153" i="70"/>
  <c r="AT154" i="70"/>
  <c r="AT155" i="70"/>
  <c r="AT156" i="70"/>
  <c r="AT157" i="70"/>
  <c r="AT158" i="70"/>
  <c r="AT159" i="70"/>
  <c r="AT160" i="70"/>
  <c r="AT161" i="70"/>
  <c r="AT162" i="70"/>
  <c r="AT163" i="70"/>
  <c r="AT164" i="70"/>
  <c r="AT165" i="70"/>
  <c r="AT166" i="70"/>
  <c r="AT167" i="70"/>
  <c r="AT168" i="70"/>
  <c r="AT169" i="70"/>
  <c r="AT170" i="70"/>
  <c r="AT171" i="70"/>
  <c r="AT172" i="70"/>
  <c r="AT173" i="70"/>
  <c r="AT174" i="70"/>
  <c r="AT175" i="70"/>
  <c r="AT176" i="70"/>
  <c r="AT177" i="70"/>
  <c r="AT178" i="70"/>
  <c r="AT179" i="70"/>
  <c r="AT180" i="70"/>
  <c r="AT181" i="70"/>
  <c r="AT182" i="70"/>
  <c r="AT183" i="70"/>
  <c r="AT184" i="70"/>
  <c r="AT185" i="70"/>
  <c r="AT186" i="70"/>
  <c r="AT187" i="70"/>
  <c r="AT188" i="70"/>
  <c r="AT189" i="70"/>
  <c r="AT190" i="70"/>
  <c r="AT191" i="70"/>
  <c r="AT192" i="70"/>
  <c r="AT193" i="70"/>
  <c r="AT194" i="70"/>
  <c r="AT195" i="70"/>
  <c r="AT196" i="70"/>
  <c r="AT197" i="70"/>
  <c r="AT198" i="70"/>
  <c r="AT199" i="70"/>
  <c r="AT200" i="70"/>
  <c r="AU111" i="70"/>
  <c r="AU112" i="70"/>
  <c r="AU113" i="70"/>
  <c r="BI113" i="70" s="1"/>
  <c r="AU114" i="70"/>
  <c r="AU116" i="70"/>
  <c r="AU117" i="70"/>
  <c r="BI117" i="70" s="1"/>
  <c r="BW117" i="70" s="1"/>
  <c r="AU118" i="70"/>
  <c r="AU119" i="70"/>
  <c r="AU120" i="70"/>
  <c r="AU121" i="70"/>
  <c r="AU122" i="70"/>
  <c r="BI122" i="70" s="1"/>
  <c r="BW122" i="70" s="1"/>
  <c r="AU123" i="70"/>
  <c r="AU124" i="70"/>
  <c r="AU125" i="70"/>
  <c r="BI125" i="70" s="1"/>
  <c r="BW125" i="70" s="1"/>
  <c r="AU126" i="70"/>
  <c r="AU127" i="70"/>
  <c r="AU128" i="70"/>
  <c r="AU129" i="70"/>
  <c r="AU130" i="70"/>
  <c r="BI130" i="70" s="1"/>
  <c r="AU131" i="70"/>
  <c r="AU132" i="70"/>
  <c r="AU133" i="70"/>
  <c r="BI133" i="70" s="1"/>
  <c r="BW133" i="70" s="1"/>
  <c r="AU134" i="70"/>
  <c r="AU135" i="70"/>
  <c r="AU136" i="70"/>
  <c r="AU137" i="70"/>
  <c r="AU138" i="70"/>
  <c r="BI138" i="70" s="1"/>
  <c r="BW138" i="70" s="1"/>
  <c r="AU139" i="70"/>
  <c r="AU140" i="70"/>
  <c r="AU141" i="70"/>
  <c r="BI141" i="70" s="1"/>
  <c r="BW141" i="70" s="1"/>
  <c r="AU142" i="70"/>
  <c r="AU143" i="70"/>
  <c r="AU144" i="70"/>
  <c r="AU145" i="70"/>
  <c r="AU146" i="70"/>
  <c r="BI146" i="70" s="1"/>
  <c r="AU147" i="70"/>
  <c r="AU148" i="70"/>
  <c r="AU149" i="70"/>
  <c r="BI149" i="70" s="1"/>
  <c r="BW149" i="70" s="1"/>
  <c r="AU150" i="70"/>
  <c r="AU151" i="70"/>
  <c r="AU152" i="70"/>
  <c r="AU153" i="70"/>
  <c r="AU154" i="70"/>
  <c r="BI154" i="70" s="1"/>
  <c r="BW154" i="70" s="1"/>
  <c r="AU155" i="70"/>
  <c r="AU156" i="70"/>
  <c r="AU157" i="70"/>
  <c r="BI157" i="70" s="1"/>
  <c r="BW157" i="70" s="1"/>
  <c r="AU158" i="70"/>
  <c r="AU159" i="70"/>
  <c r="AU160" i="70"/>
  <c r="AU161" i="70"/>
  <c r="AU162" i="70"/>
  <c r="BI162" i="70" s="1"/>
  <c r="AU163" i="70"/>
  <c r="AU164" i="70"/>
  <c r="AU165" i="70"/>
  <c r="BI165" i="70" s="1"/>
  <c r="BW165" i="70" s="1"/>
  <c r="AU166" i="70"/>
  <c r="AU167" i="70"/>
  <c r="AU168" i="70"/>
  <c r="AU169" i="70"/>
  <c r="AU170" i="70"/>
  <c r="BI170" i="70" s="1"/>
  <c r="BW170" i="70" s="1"/>
  <c r="AU171" i="70"/>
  <c r="AU172" i="70"/>
  <c r="AU173" i="70"/>
  <c r="BI173" i="70" s="1"/>
  <c r="BW173" i="70" s="1"/>
  <c r="AU174" i="70"/>
  <c r="AU175" i="70"/>
  <c r="AU176" i="70"/>
  <c r="AU177" i="70"/>
  <c r="AU178" i="70"/>
  <c r="BI178" i="70" s="1"/>
  <c r="AU179" i="70"/>
  <c r="AU180" i="70"/>
  <c r="AU181" i="70"/>
  <c r="BI181" i="70" s="1"/>
  <c r="BW181" i="70" s="1"/>
  <c r="AU182" i="70"/>
  <c r="AU183" i="70"/>
  <c r="AU184" i="70"/>
  <c r="AU185" i="70"/>
  <c r="AU186" i="70"/>
  <c r="BI186" i="70" s="1"/>
  <c r="BW186" i="70" s="1"/>
  <c r="AU187" i="70"/>
  <c r="AU188" i="70"/>
  <c r="AU189" i="70"/>
  <c r="BI189" i="70" s="1"/>
  <c r="BW189" i="70" s="1"/>
  <c r="AU190" i="70"/>
  <c r="AU191" i="70"/>
  <c r="AU192" i="70"/>
  <c r="AU193" i="70"/>
  <c r="AU194" i="70"/>
  <c r="BI194" i="70" s="1"/>
  <c r="AU195" i="70"/>
  <c r="AU196" i="70"/>
  <c r="AU197" i="70"/>
  <c r="BI197" i="70" s="1"/>
  <c r="BW197" i="70" s="1"/>
  <c r="AU198" i="70"/>
  <c r="AU199" i="70"/>
  <c r="AU200" i="70"/>
  <c r="AU201" i="70"/>
  <c r="BW113" i="70"/>
  <c r="BW130" i="70"/>
  <c r="BW146" i="70"/>
  <c r="BW162" i="70"/>
  <c r="BW178" i="70"/>
  <c r="BW194" i="70"/>
  <c r="AV111" i="70"/>
  <c r="AV112" i="70"/>
  <c r="AV113" i="70"/>
  <c r="AV114" i="70"/>
  <c r="AV116" i="70"/>
  <c r="AV117" i="70"/>
  <c r="AV118" i="70"/>
  <c r="AV119" i="70"/>
  <c r="AV120" i="70"/>
  <c r="AV121" i="70"/>
  <c r="AV122" i="70"/>
  <c r="AV123" i="70"/>
  <c r="AV124" i="70"/>
  <c r="AV125" i="70"/>
  <c r="AV126" i="70"/>
  <c r="AV127" i="70"/>
  <c r="AV128" i="70"/>
  <c r="AV129" i="70"/>
  <c r="AV130" i="70"/>
  <c r="AV131" i="70"/>
  <c r="AV132" i="70"/>
  <c r="AV133" i="70"/>
  <c r="AV134" i="70"/>
  <c r="AV135" i="70"/>
  <c r="AV136" i="70"/>
  <c r="AV137" i="70"/>
  <c r="AV138" i="70"/>
  <c r="AV139" i="70"/>
  <c r="AV140" i="70"/>
  <c r="AV141" i="70"/>
  <c r="AV142" i="70"/>
  <c r="AV143" i="70"/>
  <c r="AV144" i="70"/>
  <c r="AV145" i="70"/>
  <c r="AV146" i="70"/>
  <c r="AV147" i="70"/>
  <c r="AV148" i="70"/>
  <c r="AV149" i="70"/>
  <c r="AV150" i="70"/>
  <c r="AV151" i="70"/>
  <c r="AV152" i="70"/>
  <c r="AV153" i="70"/>
  <c r="AV154" i="70"/>
  <c r="AV155" i="70"/>
  <c r="AV156" i="70"/>
  <c r="AV157" i="70"/>
  <c r="AV158" i="70"/>
  <c r="AV159" i="70"/>
  <c r="AV160" i="70"/>
  <c r="AV161" i="70"/>
  <c r="AV162" i="70"/>
  <c r="AV163" i="70"/>
  <c r="AV164" i="70"/>
  <c r="AV165" i="70"/>
  <c r="AV166" i="70"/>
  <c r="AV167" i="70"/>
  <c r="AV168" i="70"/>
  <c r="AV169" i="70"/>
  <c r="AV170" i="70"/>
  <c r="AV171" i="70"/>
  <c r="AV172" i="70"/>
  <c r="AV173" i="70"/>
  <c r="AV174" i="70"/>
  <c r="AV175" i="70"/>
  <c r="AV176" i="70"/>
  <c r="AV177" i="70"/>
  <c r="AV178" i="70"/>
  <c r="AV179" i="70"/>
  <c r="AV180" i="70"/>
  <c r="AV181" i="70"/>
  <c r="AV182" i="70"/>
  <c r="AV183" i="70"/>
  <c r="AV184" i="70"/>
  <c r="AV185" i="70"/>
  <c r="AV186" i="70"/>
  <c r="AV187" i="70"/>
  <c r="AV188" i="70"/>
  <c r="AV189" i="70"/>
  <c r="AV190" i="70"/>
  <c r="AV191" i="70"/>
  <c r="AV192" i="70"/>
  <c r="AV193" i="70"/>
  <c r="AV194" i="70"/>
  <c r="AV195" i="70"/>
  <c r="AV196" i="70"/>
  <c r="AV197" i="70"/>
  <c r="AV198" i="70"/>
  <c r="AV199" i="70"/>
  <c r="AV200" i="70"/>
  <c r="AW111" i="70"/>
  <c r="AW112" i="70"/>
  <c r="AW113" i="70"/>
  <c r="AW114" i="70"/>
  <c r="AW116" i="70"/>
  <c r="AW117" i="70"/>
  <c r="AW118" i="70"/>
  <c r="AW119" i="70"/>
  <c r="AW120" i="70"/>
  <c r="AW121" i="70"/>
  <c r="AW122" i="70"/>
  <c r="AW123" i="70"/>
  <c r="AW124" i="70"/>
  <c r="AW125" i="70"/>
  <c r="AW126" i="70"/>
  <c r="AW127" i="70"/>
  <c r="AW128" i="70"/>
  <c r="AW129" i="70"/>
  <c r="AW130" i="70"/>
  <c r="AW131" i="70"/>
  <c r="AW132" i="70"/>
  <c r="AW133" i="70"/>
  <c r="AW134" i="70"/>
  <c r="AW135" i="70"/>
  <c r="AW136" i="70"/>
  <c r="AW137" i="70"/>
  <c r="AW138" i="70"/>
  <c r="AW139" i="70"/>
  <c r="AW140" i="70"/>
  <c r="AW141" i="70"/>
  <c r="AW142" i="70"/>
  <c r="AW143" i="70"/>
  <c r="AW144" i="70"/>
  <c r="AW145" i="70"/>
  <c r="AW146" i="70"/>
  <c r="AW147" i="70"/>
  <c r="AW148" i="70"/>
  <c r="AW149" i="70"/>
  <c r="AW150" i="70"/>
  <c r="AW151" i="70"/>
  <c r="AW152" i="70"/>
  <c r="AW153" i="70"/>
  <c r="AW154" i="70"/>
  <c r="AW155" i="70"/>
  <c r="AW156" i="70"/>
  <c r="AW157" i="70"/>
  <c r="AW158" i="70"/>
  <c r="AW159" i="70"/>
  <c r="AW160" i="70"/>
  <c r="AW161" i="70"/>
  <c r="AW162" i="70"/>
  <c r="AW163" i="70"/>
  <c r="AW164" i="70"/>
  <c r="AW165" i="70"/>
  <c r="AW166" i="70"/>
  <c r="AW167" i="70"/>
  <c r="AW168" i="70"/>
  <c r="AW169" i="70"/>
  <c r="AW170" i="70"/>
  <c r="AW171" i="70"/>
  <c r="AW172" i="70"/>
  <c r="AW173" i="70"/>
  <c r="AW174" i="70"/>
  <c r="AW175" i="70"/>
  <c r="AW176" i="70"/>
  <c r="AW177" i="70"/>
  <c r="AW178" i="70"/>
  <c r="AW179" i="70"/>
  <c r="AW180" i="70"/>
  <c r="AW181" i="70"/>
  <c r="AW182" i="70"/>
  <c r="AW183" i="70"/>
  <c r="AW184" i="70"/>
  <c r="AW185" i="70"/>
  <c r="AW186" i="70"/>
  <c r="AW187" i="70"/>
  <c r="AW188" i="70"/>
  <c r="AW189" i="70"/>
  <c r="AW190" i="70"/>
  <c r="AW191" i="70"/>
  <c r="AW192" i="70"/>
  <c r="AW193" i="70"/>
  <c r="AW194" i="70"/>
  <c r="AW195" i="70"/>
  <c r="AW196" i="70"/>
  <c r="AW197" i="70"/>
  <c r="AW198" i="70"/>
  <c r="AW199" i="70"/>
  <c r="AW200" i="70"/>
  <c r="AX111" i="70"/>
  <c r="AX112" i="70"/>
  <c r="AX113" i="70"/>
  <c r="AX114" i="70"/>
  <c r="AX116" i="70"/>
  <c r="AX117" i="70"/>
  <c r="AX118" i="70"/>
  <c r="AX119" i="70"/>
  <c r="AX120" i="70"/>
  <c r="AX121" i="70"/>
  <c r="AX122" i="70"/>
  <c r="AX123" i="70"/>
  <c r="AX124" i="70"/>
  <c r="AX125" i="70"/>
  <c r="AX126" i="70"/>
  <c r="AX127" i="70"/>
  <c r="AX128" i="70"/>
  <c r="AX129" i="70"/>
  <c r="AX130" i="70"/>
  <c r="AX131" i="70"/>
  <c r="AX132" i="70"/>
  <c r="AX133" i="70"/>
  <c r="AX134" i="70"/>
  <c r="AX135" i="70"/>
  <c r="AX136" i="70"/>
  <c r="AX137" i="70"/>
  <c r="AX138" i="70"/>
  <c r="AX139" i="70"/>
  <c r="AX140" i="70"/>
  <c r="AX141" i="70"/>
  <c r="AX142" i="70"/>
  <c r="AX143" i="70"/>
  <c r="AX144" i="70"/>
  <c r="AX145" i="70"/>
  <c r="AX146" i="70"/>
  <c r="AX147" i="70"/>
  <c r="AX148" i="70"/>
  <c r="AX149" i="70"/>
  <c r="AX150" i="70"/>
  <c r="AX151" i="70"/>
  <c r="AX152" i="70"/>
  <c r="AX153" i="70"/>
  <c r="AX154" i="70"/>
  <c r="AX155" i="70"/>
  <c r="AX156" i="70"/>
  <c r="AX157" i="70"/>
  <c r="AX158" i="70"/>
  <c r="AX159" i="70"/>
  <c r="AX160" i="70"/>
  <c r="AX161" i="70"/>
  <c r="AX162" i="70"/>
  <c r="AX163" i="70"/>
  <c r="AX164" i="70"/>
  <c r="AX165" i="70"/>
  <c r="AX166" i="70"/>
  <c r="AX167" i="70"/>
  <c r="AX168" i="70"/>
  <c r="AX169" i="70"/>
  <c r="AX170" i="70"/>
  <c r="AX171" i="70"/>
  <c r="AX172" i="70"/>
  <c r="AX173" i="70"/>
  <c r="AX174" i="70"/>
  <c r="AX175" i="70"/>
  <c r="AX176" i="70"/>
  <c r="AX177" i="70"/>
  <c r="AX178" i="70"/>
  <c r="AX179" i="70"/>
  <c r="AX180" i="70"/>
  <c r="AX181" i="70"/>
  <c r="AX182" i="70"/>
  <c r="AX183" i="70"/>
  <c r="AX184" i="70"/>
  <c r="AX185" i="70"/>
  <c r="AX186" i="70"/>
  <c r="AX187" i="70"/>
  <c r="AX188" i="70"/>
  <c r="AX189" i="70"/>
  <c r="AX190" i="70"/>
  <c r="AX191" i="70"/>
  <c r="AX192" i="70"/>
  <c r="AX193" i="70"/>
  <c r="AX194" i="70"/>
  <c r="AX195" i="70"/>
  <c r="AX196" i="70"/>
  <c r="AX197" i="70"/>
  <c r="AX198" i="70"/>
  <c r="AX199" i="70"/>
  <c r="AX200" i="70"/>
  <c r="AY111" i="70"/>
  <c r="AY112" i="70"/>
  <c r="AY113" i="70"/>
  <c r="AY114" i="70"/>
  <c r="AY116" i="70"/>
  <c r="AY117" i="70"/>
  <c r="AY118" i="70"/>
  <c r="AY119" i="70"/>
  <c r="AY120" i="70"/>
  <c r="AY121" i="70"/>
  <c r="AY122" i="70"/>
  <c r="AY123" i="70"/>
  <c r="AY124" i="70"/>
  <c r="AY125" i="70"/>
  <c r="AY126" i="70"/>
  <c r="AY127" i="70"/>
  <c r="AY128" i="70"/>
  <c r="AY129" i="70"/>
  <c r="AY130" i="70"/>
  <c r="AY131" i="70"/>
  <c r="AY132" i="70"/>
  <c r="AY133" i="70"/>
  <c r="AY134" i="70"/>
  <c r="AY135" i="70"/>
  <c r="AY136" i="70"/>
  <c r="AY137" i="70"/>
  <c r="AY138" i="70"/>
  <c r="AY139" i="70"/>
  <c r="AY140" i="70"/>
  <c r="AY141" i="70"/>
  <c r="AY142" i="70"/>
  <c r="AY143" i="70"/>
  <c r="AY144" i="70"/>
  <c r="AY145" i="70"/>
  <c r="AY146" i="70"/>
  <c r="AY147" i="70"/>
  <c r="AY148" i="70"/>
  <c r="AY149" i="70"/>
  <c r="AY150" i="70"/>
  <c r="AY151" i="70"/>
  <c r="AY152" i="70"/>
  <c r="AY153" i="70"/>
  <c r="AY154" i="70"/>
  <c r="AY155" i="70"/>
  <c r="AY156" i="70"/>
  <c r="AY157" i="70"/>
  <c r="AY158" i="70"/>
  <c r="AY159" i="70"/>
  <c r="AY160" i="70"/>
  <c r="AY161" i="70"/>
  <c r="AY162" i="70"/>
  <c r="AY163" i="70"/>
  <c r="AY164" i="70"/>
  <c r="AY165" i="70"/>
  <c r="AY166" i="70"/>
  <c r="AY167" i="70"/>
  <c r="AY168" i="70"/>
  <c r="AY169" i="70"/>
  <c r="AY170" i="70"/>
  <c r="AY171" i="70"/>
  <c r="AY172" i="70"/>
  <c r="AY173" i="70"/>
  <c r="AY174" i="70"/>
  <c r="AY175" i="70"/>
  <c r="AY176" i="70"/>
  <c r="AY177" i="70"/>
  <c r="AY178" i="70"/>
  <c r="AY179" i="70"/>
  <c r="AY180" i="70"/>
  <c r="AY181" i="70"/>
  <c r="AY182" i="70"/>
  <c r="AY183" i="70"/>
  <c r="AY184" i="70"/>
  <c r="AY185" i="70"/>
  <c r="AY186" i="70"/>
  <c r="AY187" i="70"/>
  <c r="AY188" i="70"/>
  <c r="AY189" i="70"/>
  <c r="AY190" i="70"/>
  <c r="AY191" i="70"/>
  <c r="AY192" i="70"/>
  <c r="AY193" i="70"/>
  <c r="AY194" i="70"/>
  <c r="AY195" i="70"/>
  <c r="AY196" i="70"/>
  <c r="AY197" i="70"/>
  <c r="AY198" i="70"/>
  <c r="AY199" i="70"/>
  <c r="AY200" i="70"/>
  <c r="AY201" i="70"/>
  <c r="AM111" i="70"/>
  <c r="AM112" i="70"/>
  <c r="BA112" i="70" s="1"/>
  <c r="BO112" i="70" s="1"/>
  <c r="AM113" i="70"/>
  <c r="AM114" i="70"/>
  <c r="BA114" i="70" s="1"/>
  <c r="BO114" i="70" s="1"/>
  <c r="AM116" i="70"/>
  <c r="AM117" i="70"/>
  <c r="AM119" i="70"/>
  <c r="AM121" i="70"/>
  <c r="AM122" i="70"/>
  <c r="BA122" i="70" s="1"/>
  <c r="BO122" i="70" s="1"/>
  <c r="AM123" i="70"/>
  <c r="AM124" i="70"/>
  <c r="AM125" i="70"/>
  <c r="AM127" i="70"/>
  <c r="AM129" i="70"/>
  <c r="AM130" i="70"/>
  <c r="AM131" i="70"/>
  <c r="BA131" i="70" s="1"/>
  <c r="BO131" i="70" s="1"/>
  <c r="AM132" i="70"/>
  <c r="AM133" i="70"/>
  <c r="BA133" i="70" s="1"/>
  <c r="BO133" i="70" s="1"/>
  <c r="AM135" i="70"/>
  <c r="AM137" i="70"/>
  <c r="AM138" i="70"/>
  <c r="AM139" i="70"/>
  <c r="AM140" i="70"/>
  <c r="AM141" i="70"/>
  <c r="AM142" i="70"/>
  <c r="AM143" i="70"/>
  <c r="AM145" i="70"/>
  <c r="AM146" i="70"/>
  <c r="AM147" i="70"/>
  <c r="AM148" i="70"/>
  <c r="AM149" i="70"/>
  <c r="BA149" i="70" s="1"/>
  <c r="BO149" i="70" s="1"/>
  <c r="AM151" i="70"/>
  <c r="BA151" i="70" s="1"/>
  <c r="BO151" i="70" s="1"/>
  <c r="AM153" i="70"/>
  <c r="AM154" i="70"/>
  <c r="AM155" i="70"/>
  <c r="AM156" i="70"/>
  <c r="AM157" i="70"/>
  <c r="AM159" i="70"/>
  <c r="AM161" i="70"/>
  <c r="BA161" i="70" s="1"/>
  <c r="BO161" i="70" s="1"/>
  <c r="AM162" i="70"/>
  <c r="AM163" i="70"/>
  <c r="AM164" i="70"/>
  <c r="AM165" i="70"/>
  <c r="AM167" i="70"/>
  <c r="BA167" i="70" s="1"/>
  <c r="BO167" i="70" s="1"/>
  <c r="AM169" i="70"/>
  <c r="AM170" i="70"/>
  <c r="BA170" i="70" s="1"/>
  <c r="BO170" i="70" s="1"/>
  <c r="AM171" i="70"/>
  <c r="AM172" i="70"/>
  <c r="AM173" i="70"/>
  <c r="AM175" i="70"/>
  <c r="AM177" i="70"/>
  <c r="BA177" i="70" s="1"/>
  <c r="BO177" i="70" s="1"/>
  <c r="AM178" i="70"/>
  <c r="AM179" i="70"/>
  <c r="BA179" i="70" s="1"/>
  <c r="BO179" i="70" s="1"/>
  <c r="AM180" i="70"/>
  <c r="AM181" i="70"/>
  <c r="AM183" i="70"/>
  <c r="AM185" i="70"/>
  <c r="AM186" i="70"/>
  <c r="BA186" i="70" s="1"/>
  <c r="BO186" i="70" s="1"/>
  <c r="AM187" i="70"/>
  <c r="AM188" i="70"/>
  <c r="AM189" i="70"/>
  <c r="AM191" i="70"/>
  <c r="AM193" i="70"/>
  <c r="AM194" i="70"/>
  <c r="AM195" i="70"/>
  <c r="BA195" i="70" s="1"/>
  <c r="BO195" i="70" s="1"/>
  <c r="AM196" i="70"/>
  <c r="AM197" i="70"/>
  <c r="BA197" i="70" s="1"/>
  <c r="BO197" i="70" s="1"/>
  <c r="AM199" i="70"/>
  <c r="AM201" i="70"/>
  <c r="BB115" i="70"/>
  <c r="BC115" i="70"/>
  <c r="BF115" i="70"/>
  <c r="BG115" i="70"/>
  <c r="CD41" i="61"/>
  <c r="CC41" i="61"/>
  <c r="CB41" i="61"/>
  <c r="CA41" i="61"/>
  <c r="BZ41" i="61"/>
  <c r="BY41" i="61"/>
  <c r="BX41" i="61"/>
  <c r="B1" i="61"/>
  <c r="CC33" i="61" s="1"/>
  <c r="CC39" i="61" s="1"/>
  <c r="CD33" i="61"/>
  <c r="CD39" i="61" s="1"/>
  <c r="CA33" i="61"/>
  <c r="BZ33" i="61"/>
  <c r="BZ39" i="61" s="1"/>
  <c r="CD31" i="61"/>
  <c r="CC31" i="61"/>
  <c r="CB31" i="61"/>
  <c r="CA31" i="61"/>
  <c r="BZ31" i="61"/>
  <c r="BZ36" i="61" s="1"/>
  <c r="BY31" i="61"/>
  <c r="BX31" i="61"/>
  <c r="BZ35" i="61"/>
  <c r="BV31" i="61"/>
  <c r="BW33" i="61"/>
  <c r="BW39" i="61" s="1"/>
  <c r="BW31" i="61"/>
  <c r="BW36" i="61" s="1"/>
  <c r="BW35" i="61"/>
  <c r="BV41" i="61"/>
  <c r="BW41" i="61"/>
  <c r="CU5" i="61"/>
  <c r="CV5" i="61"/>
  <c r="DJ5" i="61" s="1"/>
  <c r="CU6" i="61"/>
  <c r="CV6" i="61"/>
  <c r="DJ6" i="61" s="1"/>
  <c r="CU7" i="61"/>
  <c r="CV7" i="61"/>
  <c r="CU8" i="61"/>
  <c r="CV8" i="61"/>
  <c r="CU9" i="61"/>
  <c r="CV9" i="61"/>
  <c r="DJ9" i="61" s="1"/>
  <c r="CU10" i="61"/>
  <c r="CV10" i="61"/>
  <c r="DJ10" i="61" s="1"/>
  <c r="CU11" i="61"/>
  <c r="CV11" i="61"/>
  <c r="CU12" i="61"/>
  <c r="CV12" i="61"/>
  <c r="DK12" i="61" s="1"/>
  <c r="CU13" i="61"/>
  <c r="CV13" i="61"/>
  <c r="DJ13" i="61" s="1"/>
  <c r="CU14" i="61"/>
  <c r="CV14" i="61"/>
  <c r="CU15" i="61"/>
  <c r="CV15" i="61"/>
  <c r="CU16" i="61"/>
  <c r="CV16" i="61"/>
  <c r="DK16" i="61" s="1"/>
  <c r="CU17" i="61"/>
  <c r="CV17" i="61"/>
  <c r="DJ17" i="61" s="1"/>
  <c r="CU18" i="61"/>
  <c r="CV18" i="61"/>
  <c r="CU19" i="61"/>
  <c r="CV19" i="61"/>
  <c r="CU20" i="61"/>
  <c r="CV20" i="61"/>
  <c r="CU21" i="61"/>
  <c r="CV21" i="61"/>
  <c r="DJ21" i="61" s="1"/>
  <c r="CU22" i="61"/>
  <c r="CV22" i="61"/>
  <c r="DJ22" i="61" s="1"/>
  <c r="CU23" i="61"/>
  <c r="CV23" i="61"/>
  <c r="CU24" i="61"/>
  <c r="CV24" i="61"/>
  <c r="CU25" i="61"/>
  <c r="CV25" i="61"/>
  <c r="DJ25" i="61" s="1"/>
  <c r="CU26" i="61"/>
  <c r="CV26" i="61"/>
  <c r="DJ26" i="61" s="1"/>
  <c r="CU27" i="61"/>
  <c r="CV27" i="61"/>
  <c r="CU28" i="61"/>
  <c r="CV28" i="61"/>
  <c r="CU29" i="61"/>
  <c r="CV29" i="61"/>
  <c r="DJ29" i="61" s="1"/>
  <c r="CU30" i="61"/>
  <c r="CV30" i="61"/>
  <c r="CU31" i="61"/>
  <c r="CV31" i="61"/>
  <c r="CU32" i="61"/>
  <c r="CV32" i="61"/>
  <c r="CU33" i="61"/>
  <c r="CV33" i="61"/>
  <c r="DJ33" i="61" s="1"/>
  <c r="CU34" i="61"/>
  <c r="CV34" i="61"/>
  <c r="DJ34" i="61" s="1"/>
  <c r="CU35" i="61"/>
  <c r="CV35" i="61"/>
  <c r="CU36" i="61"/>
  <c r="CV36" i="61"/>
  <c r="DK36" i="61" s="1"/>
  <c r="CU37" i="61"/>
  <c r="CV37" i="61"/>
  <c r="DJ37" i="61" s="1"/>
  <c r="CU38" i="61"/>
  <c r="CV38" i="61"/>
  <c r="DJ38" i="61" s="1"/>
  <c r="CU39" i="61"/>
  <c r="CV39" i="61"/>
  <c r="CU40" i="61"/>
  <c r="CV40" i="61"/>
  <c r="CU41" i="61"/>
  <c r="CV41" i="61"/>
  <c r="DJ41" i="61" s="1"/>
  <c r="CU42" i="61"/>
  <c r="CV42" i="61"/>
  <c r="DJ42" i="61" s="1"/>
  <c r="CU43" i="61"/>
  <c r="DJ43" i="61" s="1"/>
  <c r="CV43" i="61"/>
  <c r="CU44" i="61"/>
  <c r="CV44" i="61"/>
  <c r="DK44" i="61" s="1"/>
  <c r="CU45" i="61"/>
  <c r="CV45" i="61"/>
  <c r="CU46" i="61"/>
  <c r="CV46" i="61"/>
  <c r="CU47" i="61"/>
  <c r="CV47" i="61"/>
  <c r="CU48" i="61"/>
  <c r="CV48" i="61"/>
  <c r="DK48" i="61" s="1"/>
  <c r="CU49" i="61"/>
  <c r="CV49" i="61"/>
  <c r="DJ49" i="61" s="1"/>
  <c r="CU50" i="61"/>
  <c r="CV50" i="61"/>
  <c r="DJ50" i="61" s="1"/>
  <c r="CU51" i="61"/>
  <c r="CV51" i="61"/>
  <c r="CU52" i="61"/>
  <c r="CV52" i="61"/>
  <c r="DK52" i="61" s="1"/>
  <c r="CU53" i="61"/>
  <c r="CV53" i="61"/>
  <c r="DJ53" i="61" s="1"/>
  <c r="CU54" i="61"/>
  <c r="CV54" i="61"/>
  <c r="DJ54" i="61" s="1"/>
  <c r="CU55" i="61"/>
  <c r="CV55" i="61"/>
  <c r="CU56" i="61"/>
  <c r="CV56" i="61"/>
  <c r="CU57" i="61"/>
  <c r="CV57" i="61"/>
  <c r="CU58" i="61"/>
  <c r="CV58" i="61"/>
  <c r="DJ58" i="61" s="1"/>
  <c r="CU59" i="61"/>
  <c r="CV59" i="61"/>
  <c r="CU60" i="61"/>
  <c r="CV60" i="61"/>
  <c r="DK60" i="61" s="1"/>
  <c r="CU61" i="61"/>
  <c r="CV61" i="61"/>
  <c r="DJ61" i="61" s="1"/>
  <c r="CU62" i="61"/>
  <c r="CV62" i="61"/>
  <c r="DJ62" i="61" s="1"/>
  <c r="CU63" i="61"/>
  <c r="CV63" i="61"/>
  <c r="CU64" i="61"/>
  <c r="CV64" i="61"/>
  <c r="DK64" i="61" s="1"/>
  <c r="CU65" i="61"/>
  <c r="CV65" i="61"/>
  <c r="DJ65" i="61" s="1"/>
  <c r="CU66" i="61"/>
  <c r="CV66" i="61"/>
  <c r="CU67" i="61"/>
  <c r="CV67" i="61"/>
  <c r="CU68" i="61"/>
  <c r="CV68" i="61"/>
  <c r="DK68" i="61" s="1"/>
  <c r="CU69" i="61"/>
  <c r="CV69" i="61"/>
  <c r="DJ69" i="61" s="1"/>
  <c r="CU70" i="61"/>
  <c r="CV70" i="61"/>
  <c r="CU71" i="61"/>
  <c r="CV71" i="61"/>
  <c r="CU72" i="61"/>
  <c r="CV72" i="61"/>
  <c r="DK72" i="61" s="1"/>
  <c r="CU73" i="61"/>
  <c r="CV73" i="61"/>
  <c r="DJ73" i="61" s="1"/>
  <c r="CU74" i="61"/>
  <c r="CV74" i="61"/>
  <c r="DJ74" i="61" s="1"/>
  <c r="CU75" i="61"/>
  <c r="CV75" i="61"/>
  <c r="CU76" i="61"/>
  <c r="CV76" i="61"/>
  <c r="DK76" i="61" s="1"/>
  <c r="CU77" i="61"/>
  <c r="CV77" i="61"/>
  <c r="DJ77" i="61" s="1"/>
  <c r="CU78" i="61"/>
  <c r="CV78" i="61"/>
  <c r="DJ78" i="61" s="1"/>
  <c r="CU79" i="61"/>
  <c r="DJ79" i="61" s="1"/>
  <c r="CV79" i="61"/>
  <c r="CU80" i="61"/>
  <c r="CV80" i="61"/>
  <c r="CU81" i="61"/>
  <c r="CV81" i="61"/>
  <c r="DJ81" i="61" s="1"/>
  <c r="CU82" i="61"/>
  <c r="CV82" i="61"/>
  <c r="DJ82" i="61" s="1"/>
  <c r="CU83" i="61"/>
  <c r="DJ83" i="61" s="1"/>
  <c r="CV83" i="61"/>
  <c r="CU84" i="61"/>
  <c r="CV84" i="61"/>
  <c r="DK84" i="61" s="1"/>
  <c r="CU85" i="61"/>
  <c r="CV85" i="61"/>
  <c r="DJ85" i="61" s="1"/>
  <c r="CU86" i="61"/>
  <c r="CV86" i="61"/>
  <c r="DJ86" i="61" s="1"/>
  <c r="CU87" i="61"/>
  <c r="CV87" i="61"/>
  <c r="CU88" i="61"/>
  <c r="CV88" i="61"/>
  <c r="DK88" i="61" s="1"/>
  <c r="CU89" i="61"/>
  <c r="CV89" i="61"/>
  <c r="DJ89" i="61" s="1"/>
  <c r="CU90" i="61"/>
  <c r="CV90" i="61"/>
  <c r="DJ90" i="61" s="1"/>
  <c r="CU91" i="61"/>
  <c r="CV91" i="61"/>
  <c r="CU92" i="61"/>
  <c r="CV92" i="61"/>
  <c r="DK92" i="61" s="1"/>
  <c r="CU93" i="61"/>
  <c r="CV93" i="61"/>
  <c r="DJ93" i="61" s="1"/>
  <c r="CU94" i="61"/>
  <c r="CV94" i="61"/>
  <c r="CV4" i="61"/>
  <c r="CU4" i="61"/>
  <c r="CW4" i="61"/>
  <c r="DL4" i="61" s="1"/>
  <c r="CW5" i="61"/>
  <c r="DK5" i="61" s="1"/>
  <c r="CW6" i="61"/>
  <c r="DK6" i="61" s="1"/>
  <c r="CW7" i="61"/>
  <c r="CW8" i="61"/>
  <c r="CW9" i="61"/>
  <c r="DK9" i="61" s="1"/>
  <c r="CW10" i="61"/>
  <c r="DK10" i="61"/>
  <c r="CW11" i="61"/>
  <c r="CW12" i="61"/>
  <c r="CW13" i="61"/>
  <c r="DK13" i="61"/>
  <c r="CW14" i="61"/>
  <c r="DK14" i="61" s="1"/>
  <c r="CW15" i="61"/>
  <c r="CW16" i="61"/>
  <c r="CW17" i="61"/>
  <c r="DK17" i="61" s="1"/>
  <c r="CW18" i="61"/>
  <c r="DK18" i="61" s="1"/>
  <c r="CW19" i="61"/>
  <c r="CW20" i="61"/>
  <c r="CW21" i="61"/>
  <c r="DK21" i="61"/>
  <c r="CW22" i="61"/>
  <c r="DK22" i="61" s="1"/>
  <c r="CW23" i="61"/>
  <c r="CW24" i="61"/>
  <c r="CW25" i="61"/>
  <c r="DK25" i="61" s="1"/>
  <c r="CW26" i="61"/>
  <c r="DK26" i="61" s="1"/>
  <c r="CW27" i="61"/>
  <c r="CW28" i="61"/>
  <c r="DK28" i="61"/>
  <c r="CW29" i="61"/>
  <c r="DK29" i="61"/>
  <c r="CW30" i="61"/>
  <c r="DK30" i="61"/>
  <c r="CW31" i="61"/>
  <c r="CW32" i="61"/>
  <c r="CW33" i="61"/>
  <c r="DK33" i="61" s="1"/>
  <c r="CW34" i="61"/>
  <c r="DK34" i="61" s="1"/>
  <c r="CW35" i="61"/>
  <c r="CW36" i="61"/>
  <c r="CW37" i="61"/>
  <c r="DK37" i="61" s="1"/>
  <c r="CW38" i="61"/>
  <c r="DK38" i="61"/>
  <c r="CW39" i="61"/>
  <c r="CW40" i="61"/>
  <c r="CW41" i="61"/>
  <c r="DK41" i="61" s="1"/>
  <c r="CW42" i="61"/>
  <c r="DK42" i="61" s="1"/>
  <c r="CW43" i="61"/>
  <c r="CW44" i="61"/>
  <c r="CW45" i="61"/>
  <c r="DK45" i="61"/>
  <c r="CW46" i="61"/>
  <c r="DK46" i="61"/>
  <c r="CW47" i="61"/>
  <c r="CW48" i="61"/>
  <c r="CW49" i="61"/>
  <c r="DK49" i="61" s="1"/>
  <c r="CW50" i="61"/>
  <c r="DK50" i="61" s="1"/>
  <c r="CW51" i="61"/>
  <c r="CW52" i="61"/>
  <c r="CW53" i="61"/>
  <c r="DK53" i="61"/>
  <c r="CW54" i="61"/>
  <c r="DK54" i="61"/>
  <c r="CW55" i="61"/>
  <c r="CW56" i="61"/>
  <c r="DK56" i="61" s="1"/>
  <c r="CW57" i="61"/>
  <c r="DK57" i="61"/>
  <c r="CW58" i="61"/>
  <c r="DK58" i="61" s="1"/>
  <c r="CW59" i="61"/>
  <c r="CW60" i="61"/>
  <c r="CW61" i="61"/>
  <c r="DK61" i="61" s="1"/>
  <c r="CW62" i="61"/>
  <c r="DK62" i="61" s="1"/>
  <c r="CW63" i="61"/>
  <c r="CW64" i="61"/>
  <c r="CW65" i="61"/>
  <c r="DK65" i="61" s="1"/>
  <c r="CW66" i="61"/>
  <c r="DK66" i="61" s="1"/>
  <c r="CW67" i="61"/>
  <c r="CW68" i="61"/>
  <c r="CW69" i="61"/>
  <c r="DK69" i="61" s="1"/>
  <c r="CW70" i="61"/>
  <c r="DK70" i="61" s="1"/>
  <c r="CW71" i="61"/>
  <c r="CW72" i="61"/>
  <c r="CW73" i="61"/>
  <c r="DK73" i="61" s="1"/>
  <c r="CW74" i="61"/>
  <c r="DK74" i="61" s="1"/>
  <c r="CW75" i="61"/>
  <c r="CW76" i="61"/>
  <c r="CW77" i="61"/>
  <c r="DK77" i="61" s="1"/>
  <c r="CW78" i="61"/>
  <c r="DK78" i="61" s="1"/>
  <c r="CW79" i="61"/>
  <c r="CW80" i="61"/>
  <c r="DK80" i="61"/>
  <c r="CW81" i="61"/>
  <c r="DK81" i="61" s="1"/>
  <c r="CW82" i="61"/>
  <c r="DK82" i="61" s="1"/>
  <c r="CW83" i="61"/>
  <c r="CW84" i="61"/>
  <c r="CW85" i="61"/>
  <c r="DK85" i="61" s="1"/>
  <c r="CW86" i="61"/>
  <c r="DK86" i="61" s="1"/>
  <c r="CW87" i="61"/>
  <c r="CW88" i="61"/>
  <c r="CW89" i="61"/>
  <c r="DK89" i="61" s="1"/>
  <c r="CW90" i="61"/>
  <c r="DK90" i="61" s="1"/>
  <c r="CW91" i="61"/>
  <c r="CW92" i="61"/>
  <c r="CW93" i="61"/>
  <c r="DK93" i="61" s="1"/>
  <c r="CX4" i="61"/>
  <c r="CX5" i="61"/>
  <c r="CX6" i="61"/>
  <c r="DL6" i="61"/>
  <c r="CX7" i="61"/>
  <c r="CX8" i="61"/>
  <c r="CX9" i="61"/>
  <c r="CX10" i="61"/>
  <c r="DL10" i="61" s="1"/>
  <c r="CX11" i="61"/>
  <c r="CX12" i="61"/>
  <c r="DL12" i="61" s="1"/>
  <c r="CX13" i="61"/>
  <c r="DL13" i="61" s="1"/>
  <c r="CX14" i="61"/>
  <c r="DL14" i="61"/>
  <c r="CX15" i="61"/>
  <c r="CX16" i="61"/>
  <c r="DL16" i="61" s="1"/>
  <c r="CX17" i="61"/>
  <c r="DL17" i="61" s="1"/>
  <c r="CX18" i="61"/>
  <c r="CX19" i="61"/>
  <c r="CX20" i="61"/>
  <c r="DL20" i="61" s="1"/>
  <c r="CX21" i="61"/>
  <c r="DL21" i="61" s="1"/>
  <c r="CX22" i="61"/>
  <c r="CX23" i="61"/>
  <c r="CX24" i="61"/>
  <c r="DL24" i="61" s="1"/>
  <c r="CX25" i="61"/>
  <c r="DL25" i="61" s="1"/>
  <c r="CX26" i="61"/>
  <c r="DL26" i="61"/>
  <c r="CX27" i="61"/>
  <c r="CX28" i="61"/>
  <c r="CX29" i="61"/>
  <c r="DL29" i="61" s="1"/>
  <c r="CX30" i="61"/>
  <c r="DL30" i="61" s="1"/>
  <c r="CX31" i="61"/>
  <c r="CX32" i="61"/>
  <c r="CX33" i="61"/>
  <c r="CX34" i="61"/>
  <c r="CX35" i="61"/>
  <c r="CX36" i="61"/>
  <c r="DL36" i="61" s="1"/>
  <c r="CX37" i="61"/>
  <c r="DL37" i="61" s="1"/>
  <c r="CX38" i="61"/>
  <c r="DL38" i="61"/>
  <c r="CX39" i="61"/>
  <c r="CX40" i="61"/>
  <c r="CX41" i="61"/>
  <c r="CX42" i="61"/>
  <c r="DM42" i="61" s="1"/>
  <c r="DL42" i="61"/>
  <c r="CX43" i="61"/>
  <c r="CX44" i="61"/>
  <c r="DL44" i="61" s="1"/>
  <c r="CX45" i="61"/>
  <c r="CX46" i="61"/>
  <c r="DL46" i="61" s="1"/>
  <c r="CX47" i="61"/>
  <c r="CX48" i="61"/>
  <c r="DL48" i="61" s="1"/>
  <c r="CX49" i="61"/>
  <c r="DL49" i="61" s="1"/>
  <c r="CX50" i="61"/>
  <c r="CX51" i="61"/>
  <c r="CX52" i="61"/>
  <c r="DL52" i="61" s="1"/>
  <c r="CX53" i="61"/>
  <c r="DL53" i="61" s="1"/>
  <c r="CX54" i="61"/>
  <c r="DL54" i="61"/>
  <c r="CX55" i="61"/>
  <c r="CX56" i="61"/>
  <c r="DL56" i="61" s="1"/>
  <c r="CX57" i="61"/>
  <c r="DL57" i="61" s="1"/>
  <c r="CX58" i="61"/>
  <c r="DL58" i="61"/>
  <c r="CX59" i="61"/>
  <c r="CX60" i="61"/>
  <c r="DL60" i="61" s="1"/>
  <c r="CX61" i="61"/>
  <c r="CX62" i="61"/>
  <c r="DL62" i="61"/>
  <c r="CX63" i="61"/>
  <c r="CX64" i="61"/>
  <c r="DL64" i="61" s="1"/>
  <c r="CX65" i="61"/>
  <c r="DL65" i="61" s="1"/>
  <c r="CX66" i="61"/>
  <c r="DL66" i="61" s="1"/>
  <c r="CX67" i="61"/>
  <c r="CX68" i="61"/>
  <c r="CX69" i="61"/>
  <c r="DL69" i="61" s="1"/>
  <c r="CX70" i="61"/>
  <c r="DL70" i="61" s="1"/>
  <c r="CX71" i="61"/>
  <c r="CX72" i="61"/>
  <c r="DL72" i="61" s="1"/>
  <c r="CX73" i="61"/>
  <c r="CX74" i="61"/>
  <c r="CX75" i="61"/>
  <c r="CX76" i="61"/>
  <c r="DL76" i="61" s="1"/>
  <c r="CX77" i="61"/>
  <c r="DL77" i="61" s="1"/>
  <c r="CX78" i="61"/>
  <c r="DL78" i="61"/>
  <c r="CX79" i="61"/>
  <c r="CX80" i="61"/>
  <c r="CX81" i="61"/>
  <c r="DL81" i="61" s="1"/>
  <c r="CX82" i="61"/>
  <c r="DL82" i="61" s="1"/>
  <c r="CX83" i="61"/>
  <c r="CX84" i="61"/>
  <c r="DL84" i="61" s="1"/>
  <c r="CX85" i="61"/>
  <c r="DL85" i="61" s="1"/>
  <c r="CX86" i="61"/>
  <c r="CX87" i="61"/>
  <c r="CX88" i="61"/>
  <c r="DL88" i="61" s="1"/>
  <c r="CX89" i="61"/>
  <c r="DL89" i="61" s="1"/>
  <c r="CX90" i="61"/>
  <c r="DL90" i="61"/>
  <c r="CX91" i="61"/>
  <c r="CX92" i="61"/>
  <c r="DL92" i="61" s="1"/>
  <c r="CX93" i="61"/>
  <c r="CY4" i="61"/>
  <c r="DM4" i="61"/>
  <c r="CY5" i="61"/>
  <c r="CY6" i="61"/>
  <c r="DM6" i="61" s="1"/>
  <c r="CY7" i="61"/>
  <c r="DM7" i="61" s="1"/>
  <c r="CY8" i="61"/>
  <c r="DM8" i="61" s="1"/>
  <c r="CY9" i="61"/>
  <c r="CY10" i="61"/>
  <c r="CY11" i="61"/>
  <c r="DM11" i="61" s="1"/>
  <c r="CY12" i="61"/>
  <c r="DM12" i="61" s="1"/>
  <c r="CY13" i="61"/>
  <c r="DM13" i="61" s="1"/>
  <c r="CY14" i="61"/>
  <c r="DM14" i="61" s="1"/>
  <c r="CY15" i="61"/>
  <c r="CY16" i="61"/>
  <c r="CY17" i="61"/>
  <c r="DM17" i="61" s="1"/>
  <c r="CY18" i="61"/>
  <c r="DM18" i="61"/>
  <c r="CY19" i="61"/>
  <c r="DM19" i="61" s="1"/>
  <c r="CY20" i="61"/>
  <c r="DM20" i="61" s="1"/>
  <c r="CY21" i="61"/>
  <c r="CY22" i="61"/>
  <c r="DM22" i="61" s="1"/>
  <c r="CY23" i="61"/>
  <c r="DM23" i="61" s="1"/>
  <c r="CY24" i="61"/>
  <c r="DM24" i="61" s="1"/>
  <c r="CY25" i="61"/>
  <c r="CY26" i="61"/>
  <c r="DM26" i="61" s="1"/>
  <c r="CY27" i="61"/>
  <c r="DM27" i="61" s="1"/>
  <c r="CY28" i="61"/>
  <c r="CY29" i="61"/>
  <c r="CY30" i="61"/>
  <c r="DM30" i="61" s="1"/>
  <c r="CY31" i="61"/>
  <c r="DM31" i="61" s="1"/>
  <c r="CY32" i="61"/>
  <c r="CY33" i="61"/>
  <c r="CY34" i="61"/>
  <c r="DM34" i="61" s="1"/>
  <c r="CY35" i="61"/>
  <c r="CY36" i="61"/>
  <c r="CY37" i="61"/>
  <c r="CY38" i="61"/>
  <c r="CY39" i="61"/>
  <c r="DM39" i="61" s="1"/>
  <c r="CY40" i="61"/>
  <c r="DM40" i="61" s="1"/>
  <c r="CY41" i="61"/>
  <c r="CY42" i="61"/>
  <c r="CY43" i="61"/>
  <c r="DM43" i="61" s="1"/>
  <c r="CY44" i="61"/>
  <c r="DN44" i="61" s="1"/>
  <c r="CY45" i="61"/>
  <c r="CY46" i="61"/>
  <c r="CY47" i="61"/>
  <c r="DM47" i="61" s="1"/>
  <c r="CY48" i="61"/>
  <c r="CY49" i="61"/>
  <c r="CY50" i="61"/>
  <c r="DM50" i="61"/>
  <c r="CY51" i="61"/>
  <c r="DM51" i="61" s="1"/>
  <c r="CY52" i="61"/>
  <c r="DM52" i="61" s="1"/>
  <c r="CY53" i="61"/>
  <c r="CY54" i="61"/>
  <c r="DM54" i="61" s="1"/>
  <c r="CY55" i="61"/>
  <c r="CY56" i="61"/>
  <c r="CY57" i="61"/>
  <c r="CY58" i="61"/>
  <c r="DM58" i="61"/>
  <c r="CY59" i="61"/>
  <c r="DM59" i="61" s="1"/>
  <c r="CY60" i="61"/>
  <c r="CY61" i="61"/>
  <c r="CY62" i="61"/>
  <c r="CY63" i="61"/>
  <c r="DM63" i="61" s="1"/>
  <c r="CY64" i="61"/>
  <c r="CY65" i="61"/>
  <c r="DN65" i="61" s="1"/>
  <c r="CY66" i="61"/>
  <c r="DM66" i="61" s="1"/>
  <c r="CY67" i="61"/>
  <c r="DM67" i="61" s="1"/>
  <c r="CY68" i="61"/>
  <c r="CY69" i="61"/>
  <c r="CY70" i="61"/>
  <c r="CY71" i="61"/>
  <c r="DM71" i="61" s="1"/>
  <c r="CY72" i="61"/>
  <c r="DM72" i="61" s="1"/>
  <c r="CY73" i="61"/>
  <c r="CY74" i="61"/>
  <c r="DM74" i="61" s="1"/>
  <c r="CY75" i="61"/>
  <c r="CY76" i="61"/>
  <c r="CY77" i="61"/>
  <c r="CY78" i="61"/>
  <c r="CY79" i="61"/>
  <c r="DM79" i="61" s="1"/>
  <c r="CY80" i="61"/>
  <c r="DN80" i="61" s="1"/>
  <c r="CY81" i="61"/>
  <c r="CY82" i="61"/>
  <c r="CY83" i="61"/>
  <c r="DM83" i="61" s="1"/>
  <c r="CY84" i="61"/>
  <c r="DM84" i="61" s="1"/>
  <c r="CY85" i="61"/>
  <c r="CY86" i="61"/>
  <c r="DM86" i="61" s="1"/>
  <c r="CY87" i="61"/>
  <c r="CY88" i="61"/>
  <c r="CY89" i="61"/>
  <c r="CY90" i="61"/>
  <c r="DM90" i="61"/>
  <c r="CY91" i="61"/>
  <c r="DM91" i="61" s="1"/>
  <c r="CY92" i="61"/>
  <c r="CY93" i="61"/>
  <c r="CZ4" i="61"/>
  <c r="DN4" i="61" s="1"/>
  <c r="CZ5" i="61"/>
  <c r="DN5" i="61" s="1"/>
  <c r="CZ6" i="61"/>
  <c r="CZ7" i="61"/>
  <c r="CZ8" i="61"/>
  <c r="DN8" i="61"/>
  <c r="CZ9" i="61"/>
  <c r="DN9" i="61" s="1"/>
  <c r="CZ10" i="61"/>
  <c r="DN10" i="61" s="1"/>
  <c r="CZ11" i="61"/>
  <c r="CZ12" i="61"/>
  <c r="CZ13" i="61"/>
  <c r="CZ14" i="61"/>
  <c r="DN14" i="61" s="1"/>
  <c r="CZ15" i="61"/>
  <c r="CZ16" i="61"/>
  <c r="DN16" i="61" s="1"/>
  <c r="CZ17" i="61"/>
  <c r="CZ18" i="61"/>
  <c r="DN18" i="61" s="1"/>
  <c r="CZ19" i="61"/>
  <c r="CZ20" i="61"/>
  <c r="CZ21" i="61"/>
  <c r="CZ22" i="61"/>
  <c r="DO22" i="61" s="1"/>
  <c r="CZ23" i="61"/>
  <c r="CZ24" i="61"/>
  <c r="DN24" i="61"/>
  <c r="CZ25" i="61"/>
  <c r="CZ26" i="61"/>
  <c r="DN26" i="61" s="1"/>
  <c r="CZ27" i="61"/>
  <c r="CZ28" i="61"/>
  <c r="DN28" i="61" s="1"/>
  <c r="CZ29" i="61"/>
  <c r="CZ30" i="61"/>
  <c r="CZ31" i="61"/>
  <c r="CZ32" i="61"/>
  <c r="DN32" i="61"/>
  <c r="CZ33" i="61"/>
  <c r="CZ34" i="61"/>
  <c r="CZ35" i="61"/>
  <c r="CZ36" i="61"/>
  <c r="CZ37" i="61"/>
  <c r="CZ38" i="61"/>
  <c r="CZ39" i="61"/>
  <c r="DO39" i="61" s="1"/>
  <c r="CZ40" i="61"/>
  <c r="DN40" i="61" s="1"/>
  <c r="CZ41" i="61"/>
  <c r="CZ42" i="61"/>
  <c r="CZ43" i="61"/>
  <c r="CZ44" i="61"/>
  <c r="CZ45" i="61"/>
  <c r="CZ46" i="61"/>
  <c r="DO46" i="61" s="1"/>
  <c r="CZ47" i="61"/>
  <c r="CZ48" i="61"/>
  <c r="DN48" i="61" s="1"/>
  <c r="CZ49" i="61"/>
  <c r="CZ50" i="61"/>
  <c r="CZ51" i="61"/>
  <c r="CZ52" i="61"/>
  <c r="CZ53" i="61"/>
  <c r="CZ54" i="61"/>
  <c r="DO54" i="61" s="1"/>
  <c r="CZ55" i="61"/>
  <c r="CZ56" i="61"/>
  <c r="DN56" i="61"/>
  <c r="CZ57" i="61"/>
  <c r="CZ58" i="61"/>
  <c r="DO58" i="61" s="1"/>
  <c r="CZ59" i="61"/>
  <c r="CZ60" i="61"/>
  <c r="DN60" i="61" s="1"/>
  <c r="CZ61" i="61"/>
  <c r="CZ62" i="61"/>
  <c r="CZ63" i="61"/>
  <c r="CZ64" i="61"/>
  <c r="DN64" i="61"/>
  <c r="CZ65" i="61"/>
  <c r="CZ66" i="61"/>
  <c r="CZ67" i="61"/>
  <c r="DO67" i="61" s="1"/>
  <c r="CZ68" i="61"/>
  <c r="DN68" i="61" s="1"/>
  <c r="CZ69" i="61"/>
  <c r="CZ70" i="61"/>
  <c r="CZ71" i="61"/>
  <c r="CZ72" i="61"/>
  <c r="CZ73" i="61"/>
  <c r="CZ74" i="61"/>
  <c r="CZ75" i="61"/>
  <c r="CZ76" i="61"/>
  <c r="CZ77" i="61"/>
  <c r="CZ78" i="61"/>
  <c r="CZ79" i="61"/>
  <c r="CZ80" i="61"/>
  <c r="CZ81" i="61"/>
  <c r="CZ82" i="61"/>
  <c r="CZ83" i="61"/>
  <c r="CZ84" i="61"/>
  <c r="CZ85" i="61"/>
  <c r="CZ86" i="61"/>
  <c r="CZ87" i="61"/>
  <c r="CZ88" i="61"/>
  <c r="DN88" i="61"/>
  <c r="CZ89" i="61"/>
  <c r="CZ90" i="61"/>
  <c r="CZ91" i="61"/>
  <c r="CZ92" i="61"/>
  <c r="DN92" i="61" s="1"/>
  <c r="CZ93" i="61"/>
  <c r="DA4" i="61"/>
  <c r="DP4" i="61" s="1"/>
  <c r="DA5" i="61"/>
  <c r="DP5" i="61" s="1"/>
  <c r="DA6" i="61"/>
  <c r="DP6" i="61" s="1"/>
  <c r="DO6" i="61"/>
  <c r="DA7" i="61"/>
  <c r="DA8" i="61"/>
  <c r="DA9" i="61"/>
  <c r="DP9" i="61" s="1"/>
  <c r="DA10" i="61"/>
  <c r="DP10" i="61" s="1"/>
  <c r="DA11" i="61"/>
  <c r="DP11" i="61" s="1"/>
  <c r="DA12" i="61"/>
  <c r="DP12" i="61" s="1"/>
  <c r="DA13" i="61"/>
  <c r="DP13" i="61" s="1"/>
  <c r="DA14" i="61"/>
  <c r="DP14" i="61" s="1"/>
  <c r="DA15" i="61"/>
  <c r="DA16" i="61"/>
  <c r="DA17" i="61"/>
  <c r="DA18" i="61"/>
  <c r="DP18" i="61" s="1"/>
  <c r="DA19" i="61"/>
  <c r="DP19" i="61" s="1"/>
  <c r="DA20" i="61"/>
  <c r="DP20" i="61" s="1"/>
  <c r="DA21" i="61"/>
  <c r="DP21" i="61" s="1"/>
  <c r="DA22" i="61"/>
  <c r="DP22" i="61" s="1"/>
  <c r="DA23" i="61"/>
  <c r="DP23" i="61" s="1"/>
  <c r="DA24" i="61"/>
  <c r="DP24" i="61" s="1"/>
  <c r="DA25" i="61"/>
  <c r="DP25" i="61" s="1"/>
  <c r="DA26" i="61"/>
  <c r="DP26" i="61" s="1"/>
  <c r="DA27" i="61"/>
  <c r="DP27" i="61" s="1"/>
  <c r="DA28" i="61"/>
  <c r="DP28" i="61" s="1"/>
  <c r="DA29" i="61"/>
  <c r="DP29" i="61" s="1"/>
  <c r="DA30" i="61"/>
  <c r="DP30" i="61" s="1"/>
  <c r="DO30" i="61"/>
  <c r="DA31" i="61"/>
  <c r="DP31" i="61" s="1"/>
  <c r="DA32" i="61"/>
  <c r="DP32" i="61" s="1"/>
  <c r="DA33" i="61"/>
  <c r="DA34" i="61"/>
  <c r="DP34" i="61" s="1"/>
  <c r="DA35" i="61"/>
  <c r="DP35" i="61" s="1"/>
  <c r="DA36" i="61"/>
  <c r="DP36" i="61" s="1"/>
  <c r="DA37" i="61"/>
  <c r="DP37" i="61" s="1"/>
  <c r="DA38" i="61"/>
  <c r="DP38" i="61" s="1"/>
  <c r="DO38" i="61"/>
  <c r="DA39" i="61"/>
  <c r="DP39" i="61" s="1"/>
  <c r="DA40" i="61"/>
  <c r="DA41" i="61"/>
  <c r="DP41" i="61" s="1"/>
  <c r="DA42" i="61"/>
  <c r="DO42" i="61" s="1"/>
  <c r="DA43" i="61"/>
  <c r="DP43" i="61" s="1"/>
  <c r="DA44" i="61"/>
  <c r="DA45" i="61"/>
  <c r="DP45" i="61" s="1"/>
  <c r="DA46" i="61"/>
  <c r="DA47" i="61"/>
  <c r="DA48" i="61"/>
  <c r="DP48" i="61" s="1"/>
  <c r="DA49" i="61"/>
  <c r="DP49" i="61" s="1"/>
  <c r="DA50" i="61"/>
  <c r="DP50" i="61" s="1"/>
  <c r="DA51" i="61"/>
  <c r="DA52" i="61"/>
  <c r="DP52" i="61" s="1"/>
  <c r="DA53" i="61"/>
  <c r="DP53" i="61" s="1"/>
  <c r="DA54" i="61"/>
  <c r="DA55" i="61"/>
  <c r="DO55" i="61" s="1"/>
  <c r="DA56" i="61"/>
  <c r="DP56" i="61" s="1"/>
  <c r="DA57" i="61"/>
  <c r="DP57" i="61" s="1"/>
  <c r="DA58" i="61"/>
  <c r="DP58" i="61" s="1"/>
  <c r="DA59" i="61"/>
  <c r="DO59" i="61" s="1"/>
  <c r="DA60" i="61"/>
  <c r="DA61" i="61"/>
  <c r="DP61" i="61" s="1"/>
  <c r="DA62" i="61"/>
  <c r="DO62" i="61"/>
  <c r="DA63" i="61"/>
  <c r="DA64" i="61"/>
  <c r="DP64" i="61" s="1"/>
  <c r="DA65" i="61"/>
  <c r="DP65" i="61" s="1"/>
  <c r="DA66" i="61"/>
  <c r="DP66" i="61" s="1"/>
  <c r="DA67" i="61"/>
  <c r="DP67" i="61" s="1"/>
  <c r="DA68" i="61"/>
  <c r="DA69" i="61"/>
  <c r="DP69" i="61" s="1"/>
  <c r="DA70" i="61"/>
  <c r="DP70" i="61" s="1"/>
  <c r="DA71" i="61"/>
  <c r="DA72" i="61"/>
  <c r="DO72" i="61" s="1"/>
  <c r="DA73" i="61"/>
  <c r="DA74" i="61"/>
  <c r="DA75" i="61"/>
  <c r="DP75" i="61" s="1"/>
  <c r="DA76" i="61"/>
  <c r="DA77" i="61"/>
  <c r="DP77" i="61" s="1"/>
  <c r="DA78" i="61"/>
  <c r="DO78" i="61" s="1"/>
  <c r="DA79" i="61"/>
  <c r="DO79" i="61"/>
  <c r="DA80" i="61"/>
  <c r="DP80" i="61" s="1"/>
  <c r="DA81" i="61"/>
  <c r="DP81" i="61" s="1"/>
  <c r="DA82" i="61"/>
  <c r="DP82" i="61" s="1"/>
  <c r="DA83" i="61"/>
  <c r="DP83" i="61" s="1"/>
  <c r="DA84" i="61"/>
  <c r="DP84" i="61" s="1"/>
  <c r="DA85" i="61"/>
  <c r="DP85" i="61" s="1"/>
  <c r="DO85" i="61"/>
  <c r="DA86" i="61"/>
  <c r="DO86" i="61" s="1"/>
  <c r="DA87" i="61"/>
  <c r="DP87" i="61" s="1"/>
  <c r="DA88" i="61"/>
  <c r="DP88" i="61" s="1"/>
  <c r="DA89" i="61"/>
  <c r="DP89" i="61" s="1"/>
  <c r="DA90" i="61"/>
  <c r="DP90" i="61" s="1"/>
  <c r="DA91" i="61"/>
  <c r="DP91" i="61" s="1"/>
  <c r="DA92" i="61"/>
  <c r="DA93" i="61"/>
  <c r="DP93" i="61" s="1"/>
  <c r="DP7" i="61"/>
  <c r="DP8" i="61"/>
  <c r="DP15" i="61"/>
  <c r="DP16" i="61"/>
  <c r="DP17" i="61"/>
  <c r="DP33" i="61"/>
  <c r="DP40" i="61"/>
  <c r="DP44" i="61"/>
  <c r="DP46" i="61"/>
  <c r="DP54" i="61"/>
  <c r="DP60" i="61"/>
  <c r="DP62" i="61"/>
  <c r="DP71" i="61"/>
  <c r="DP73" i="61"/>
  <c r="DP74" i="61"/>
  <c r="DP79" i="61"/>
  <c r="DP92" i="61"/>
  <c r="DQ4" i="61"/>
  <c r="DQ5" i="61"/>
  <c r="DQ6" i="61"/>
  <c r="DQ7" i="61"/>
  <c r="DQ8" i="61"/>
  <c r="DQ9" i="61"/>
  <c r="DQ10" i="61"/>
  <c r="DQ11" i="61"/>
  <c r="DQ12" i="61"/>
  <c r="DQ13" i="61"/>
  <c r="DQ14" i="61"/>
  <c r="DQ15" i="61"/>
  <c r="DQ16" i="61"/>
  <c r="DQ17" i="61"/>
  <c r="DQ18" i="61"/>
  <c r="DQ19" i="61"/>
  <c r="DQ20" i="61"/>
  <c r="DQ21" i="61"/>
  <c r="DQ22" i="61"/>
  <c r="DQ23" i="61"/>
  <c r="DQ24" i="61"/>
  <c r="DQ25" i="61"/>
  <c r="DQ26" i="61"/>
  <c r="DQ27" i="61"/>
  <c r="DQ28" i="61"/>
  <c r="DQ29" i="61"/>
  <c r="DQ30" i="61"/>
  <c r="DQ31" i="61"/>
  <c r="DQ32" i="61"/>
  <c r="DQ33" i="61"/>
  <c r="DQ34" i="61"/>
  <c r="DQ35" i="61"/>
  <c r="DQ36" i="61"/>
  <c r="DQ37" i="61"/>
  <c r="DQ38" i="61"/>
  <c r="DQ39" i="61"/>
  <c r="DQ40" i="61"/>
  <c r="DQ41" i="61"/>
  <c r="DQ42" i="61"/>
  <c r="DQ43" i="61"/>
  <c r="DQ44" i="61"/>
  <c r="DQ45" i="61"/>
  <c r="DQ46" i="61"/>
  <c r="DQ47" i="61"/>
  <c r="DQ48" i="61"/>
  <c r="DQ49" i="61"/>
  <c r="DQ50" i="61"/>
  <c r="DQ51" i="61"/>
  <c r="DQ52" i="61"/>
  <c r="DQ53" i="61"/>
  <c r="DQ54" i="61"/>
  <c r="DQ55" i="61"/>
  <c r="DQ56" i="61"/>
  <c r="DQ57" i="61"/>
  <c r="DQ58" i="61"/>
  <c r="DQ59" i="61"/>
  <c r="DQ60" i="61"/>
  <c r="DQ61" i="61"/>
  <c r="DQ62" i="61"/>
  <c r="DQ63" i="61"/>
  <c r="DQ64" i="61"/>
  <c r="DQ65" i="61"/>
  <c r="DQ66" i="61"/>
  <c r="DQ67" i="61"/>
  <c r="DQ68" i="61"/>
  <c r="DQ69" i="61"/>
  <c r="DQ70" i="61"/>
  <c r="DQ71" i="61"/>
  <c r="DQ72" i="61"/>
  <c r="DQ73" i="61"/>
  <c r="DQ74" i="61"/>
  <c r="DQ75" i="61"/>
  <c r="DQ76" i="61"/>
  <c r="DQ77" i="61"/>
  <c r="DQ78" i="61"/>
  <c r="DQ79" i="61"/>
  <c r="DQ80" i="61"/>
  <c r="DQ81" i="61"/>
  <c r="DQ82" i="61"/>
  <c r="DQ83" i="61"/>
  <c r="DQ84" i="61"/>
  <c r="DQ85" i="61"/>
  <c r="DQ86" i="61"/>
  <c r="DQ87" i="61"/>
  <c r="DQ88" i="61"/>
  <c r="DQ89" i="61"/>
  <c r="DQ90" i="61"/>
  <c r="DQ91" i="61"/>
  <c r="DQ92" i="61"/>
  <c r="DQ93" i="61"/>
  <c r="DR4" i="61"/>
  <c r="DR94" i="61" s="1"/>
  <c r="DR5" i="61"/>
  <c r="DR6" i="61"/>
  <c r="DR7" i="61"/>
  <c r="DR8" i="61"/>
  <c r="DR9" i="61"/>
  <c r="DR10" i="61"/>
  <c r="DR11" i="61"/>
  <c r="DR12" i="61"/>
  <c r="DR13" i="61"/>
  <c r="DR14" i="61"/>
  <c r="DR15" i="61"/>
  <c r="DR16" i="61"/>
  <c r="DR17" i="61"/>
  <c r="DR18" i="61"/>
  <c r="DR19" i="61"/>
  <c r="DR20" i="61"/>
  <c r="DR21" i="61"/>
  <c r="DR22" i="61"/>
  <c r="DR23" i="61"/>
  <c r="DR24" i="61"/>
  <c r="DR25" i="61"/>
  <c r="DR26" i="61"/>
  <c r="DR27" i="61"/>
  <c r="DR28" i="61"/>
  <c r="DR29" i="61"/>
  <c r="DR30" i="61"/>
  <c r="DR31" i="61"/>
  <c r="DR32" i="61"/>
  <c r="DR33" i="61"/>
  <c r="DR34" i="61"/>
  <c r="DR35" i="61"/>
  <c r="DR36" i="61"/>
  <c r="DR37" i="61"/>
  <c r="DR38" i="61"/>
  <c r="DR39" i="61"/>
  <c r="DR40" i="61"/>
  <c r="DR41" i="61"/>
  <c r="DR42" i="61"/>
  <c r="DR43" i="61"/>
  <c r="DR44" i="61"/>
  <c r="DR45" i="61"/>
  <c r="DR46" i="61"/>
  <c r="DR47" i="61"/>
  <c r="DR48" i="61"/>
  <c r="DR49" i="61"/>
  <c r="DR50" i="61"/>
  <c r="DR51" i="61"/>
  <c r="DR52" i="61"/>
  <c r="DR53" i="61"/>
  <c r="DR54" i="61"/>
  <c r="DR55" i="61"/>
  <c r="DR56" i="61"/>
  <c r="DR57" i="61"/>
  <c r="DR58" i="61"/>
  <c r="DR59" i="61"/>
  <c r="DR60" i="61"/>
  <c r="DR61" i="61"/>
  <c r="DR62" i="61"/>
  <c r="DR63" i="61"/>
  <c r="DR64" i="61"/>
  <c r="DR65" i="61"/>
  <c r="DR66" i="61"/>
  <c r="DR67" i="61"/>
  <c r="DR68" i="61"/>
  <c r="DR69" i="61"/>
  <c r="DR70" i="61"/>
  <c r="DR71" i="61"/>
  <c r="DR72" i="61"/>
  <c r="DR73" i="61"/>
  <c r="DR74" i="61"/>
  <c r="DR75" i="61"/>
  <c r="DR76" i="61"/>
  <c r="DR77" i="61"/>
  <c r="DR78" i="61"/>
  <c r="DR79" i="61"/>
  <c r="DR80" i="61"/>
  <c r="DR81" i="61"/>
  <c r="DR82" i="61"/>
  <c r="DR83" i="61"/>
  <c r="DR84" i="61"/>
  <c r="DR85" i="61"/>
  <c r="DR86" i="61"/>
  <c r="DR87" i="61"/>
  <c r="DR88" i="61"/>
  <c r="DR89" i="61"/>
  <c r="DR90" i="61"/>
  <c r="DR91" i="61"/>
  <c r="DR92" i="61"/>
  <c r="DR93" i="61"/>
  <c r="DS4" i="61"/>
  <c r="DS5" i="61"/>
  <c r="DS6" i="61"/>
  <c r="DS7" i="61"/>
  <c r="DS8" i="61"/>
  <c r="DS9" i="61"/>
  <c r="DS10" i="61"/>
  <c r="DS11" i="61"/>
  <c r="DS12" i="61"/>
  <c r="DS13" i="61"/>
  <c r="DS14" i="61"/>
  <c r="DS15" i="61"/>
  <c r="DS16" i="61"/>
  <c r="DS17" i="61"/>
  <c r="DS18" i="61"/>
  <c r="DS19" i="61"/>
  <c r="DS20" i="61"/>
  <c r="DS21" i="61"/>
  <c r="DS22" i="61"/>
  <c r="DS23" i="61"/>
  <c r="DS24" i="61"/>
  <c r="DS25" i="61"/>
  <c r="DS26" i="61"/>
  <c r="DS27" i="61"/>
  <c r="DS28" i="61"/>
  <c r="DS29" i="61"/>
  <c r="DS30" i="61"/>
  <c r="DS31" i="61"/>
  <c r="DS32" i="61"/>
  <c r="DS33" i="61"/>
  <c r="DS34" i="61"/>
  <c r="DS35" i="61"/>
  <c r="DS36" i="61"/>
  <c r="DS37" i="61"/>
  <c r="DS38" i="61"/>
  <c r="DS39" i="61"/>
  <c r="DS40" i="61"/>
  <c r="DS41" i="61"/>
  <c r="DS42" i="61"/>
  <c r="DS43" i="61"/>
  <c r="DS44" i="61"/>
  <c r="DS45" i="61"/>
  <c r="DS46" i="61"/>
  <c r="DS47" i="61"/>
  <c r="DS48" i="61"/>
  <c r="DS49" i="61"/>
  <c r="DS50" i="61"/>
  <c r="DS51" i="61"/>
  <c r="DS52" i="61"/>
  <c r="DS53" i="61"/>
  <c r="DS54" i="61"/>
  <c r="DS55" i="61"/>
  <c r="DS56" i="61"/>
  <c r="DS57" i="61"/>
  <c r="DS58" i="61"/>
  <c r="DS59" i="61"/>
  <c r="DS60" i="61"/>
  <c r="DS61" i="61"/>
  <c r="DS62" i="61"/>
  <c r="DS63" i="61"/>
  <c r="DS64" i="61"/>
  <c r="DS65" i="61"/>
  <c r="DS66" i="61"/>
  <c r="DS67" i="61"/>
  <c r="DS68" i="61"/>
  <c r="DS69" i="61"/>
  <c r="DS70" i="61"/>
  <c r="DS71" i="61"/>
  <c r="DS72" i="61"/>
  <c r="DS73" i="61"/>
  <c r="DS74" i="61"/>
  <c r="DS75" i="61"/>
  <c r="DS76" i="61"/>
  <c r="DS77" i="61"/>
  <c r="DS78" i="61"/>
  <c r="DS79" i="61"/>
  <c r="DS80" i="61"/>
  <c r="DS81" i="61"/>
  <c r="DS82" i="61"/>
  <c r="DS83" i="61"/>
  <c r="DS84" i="61"/>
  <c r="DS85" i="61"/>
  <c r="DS86" i="61"/>
  <c r="DS87" i="61"/>
  <c r="DS88" i="61"/>
  <c r="DS89" i="61"/>
  <c r="DS90" i="61"/>
  <c r="DS91" i="61"/>
  <c r="DS92" i="61"/>
  <c r="DS93" i="61"/>
  <c r="DT4" i="61"/>
  <c r="DT5" i="61"/>
  <c r="DT6" i="61"/>
  <c r="DT7" i="61"/>
  <c r="DT8" i="61"/>
  <c r="DT9" i="61"/>
  <c r="DT10" i="61"/>
  <c r="DT11" i="61"/>
  <c r="DT12" i="61"/>
  <c r="DT13" i="61"/>
  <c r="DT14" i="61"/>
  <c r="DT15" i="61"/>
  <c r="DT16" i="61"/>
  <c r="DT17" i="61"/>
  <c r="DT18" i="61"/>
  <c r="DT19" i="61"/>
  <c r="DT20" i="61"/>
  <c r="DT21" i="61"/>
  <c r="DT22" i="61"/>
  <c r="DT23" i="61"/>
  <c r="DT24" i="61"/>
  <c r="DT25" i="61"/>
  <c r="DT26" i="61"/>
  <c r="DT27" i="61"/>
  <c r="DT28" i="61"/>
  <c r="DT29" i="61"/>
  <c r="DT30" i="61"/>
  <c r="DT31" i="61"/>
  <c r="DT32" i="61"/>
  <c r="DT33" i="61"/>
  <c r="DT34" i="61"/>
  <c r="DT35" i="61"/>
  <c r="DT36" i="61"/>
  <c r="DT37" i="61"/>
  <c r="DT38" i="61"/>
  <c r="DT39" i="61"/>
  <c r="DT40" i="61"/>
  <c r="DT41" i="61"/>
  <c r="DT42" i="61"/>
  <c r="DT43" i="61"/>
  <c r="DT44" i="61"/>
  <c r="DT45" i="61"/>
  <c r="DT46" i="61"/>
  <c r="DT47" i="61"/>
  <c r="DT48" i="61"/>
  <c r="DT49" i="61"/>
  <c r="DT50" i="61"/>
  <c r="DT51" i="61"/>
  <c r="DT52" i="61"/>
  <c r="DT53" i="61"/>
  <c r="DT54" i="61"/>
  <c r="DT55" i="61"/>
  <c r="DT56" i="61"/>
  <c r="DT57" i="61"/>
  <c r="DT58" i="61"/>
  <c r="DT59" i="61"/>
  <c r="DT60" i="61"/>
  <c r="DT61" i="61"/>
  <c r="DT62" i="61"/>
  <c r="DT63" i="61"/>
  <c r="DT64" i="61"/>
  <c r="DT65" i="61"/>
  <c r="DT66" i="61"/>
  <c r="DT67" i="61"/>
  <c r="DT68" i="61"/>
  <c r="DT69" i="61"/>
  <c r="DT70" i="61"/>
  <c r="DT71" i="61"/>
  <c r="DT72" i="61"/>
  <c r="DT73" i="61"/>
  <c r="DT74" i="61"/>
  <c r="DT75" i="61"/>
  <c r="DT76" i="61"/>
  <c r="DT77" i="61"/>
  <c r="DT78" i="61"/>
  <c r="DT79" i="61"/>
  <c r="DT80" i="61"/>
  <c r="DT81" i="61"/>
  <c r="DT82" i="61"/>
  <c r="DT83" i="61"/>
  <c r="DT84" i="61"/>
  <c r="DT85" i="61"/>
  <c r="DT86" i="61"/>
  <c r="DT87" i="61"/>
  <c r="DT88" i="61"/>
  <c r="DT89" i="61"/>
  <c r="DT90" i="61"/>
  <c r="DT91" i="61"/>
  <c r="DT92" i="61"/>
  <c r="DT93" i="61"/>
  <c r="DU4" i="61"/>
  <c r="DU5" i="61"/>
  <c r="DU6" i="61"/>
  <c r="DU7" i="61"/>
  <c r="DU8" i="61"/>
  <c r="DU9" i="61"/>
  <c r="DU10" i="61"/>
  <c r="DU11" i="61"/>
  <c r="DU12" i="61"/>
  <c r="DU13" i="61"/>
  <c r="DU14" i="61"/>
  <c r="DU15" i="61"/>
  <c r="DU16" i="61"/>
  <c r="DU17" i="61"/>
  <c r="DU18" i="61"/>
  <c r="DU19" i="61"/>
  <c r="DU20" i="61"/>
  <c r="DU21" i="61"/>
  <c r="DU22" i="61"/>
  <c r="DU23" i="61"/>
  <c r="DU24" i="61"/>
  <c r="DU25" i="61"/>
  <c r="DU26" i="61"/>
  <c r="DU27" i="61"/>
  <c r="DU28" i="61"/>
  <c r="DU29" i="61"/>
  <c r="DU30" i="61"/>
  <c r="DU31" i="61"/>
  <c r="DU32" i="61"/>
  <c r="DU33" i="61"/>
  <c r="DU34" i="61"/>
  <c r="DU35" i="61"/>
  <c r="DU36" i="61"/>
  <c r="DU37" i="61"/>
  <c r="DU38" i="61"/>
  <c r="DU39" i="61"/>
  <c r="DU40" i="61"/>
  <c r="DU41" i="61"/>
  <c r="DU42" i="61"/>
  <c r="DU43" i="61"/>
  <c r="DU44" i="61"/>
  <c r="DU45" i="61"/>
  <c r="DU46" i="61"/>
  <c r="DU47" i="61"/>
  <c r="DU48" i="61"/>
  <c r="DU49" i="61"/>
  <c r="DU50" i="61"/>
  <c r="DU51" i="61"/>
  <c r="DU52" i="61"/>
  <c r="DU53" i="61"/>
  <c r="DU54" i="61"/>
  <c r="DU55" i="61"/>
  <c r="DU56" i="61"/>
  <c r="DU57" i="61"/>
  <c r="DU58" i="61"/>
  <c r="DU59" i="61"/>
  <c r="DU60" i="61"/>
  <c r="DU61" i="61"/>
  <c r="DU62" i="61"/>
  <c r="DU63" i="61"/>
  <c r="DU64" i="61"/>
  <c r="DU65" i="61"/>
  <c r="DU66" i="61"/>
  <c r="DU67" i="61"/>
  <c r="DU68" i="61"/>
  <c r="DU69" i="61"/>
  <c r="DU70" i="61"/>
  <c r="DU71" i="61"/>
  <c r="DU72" i="61"/>
  <c r="DU73" i="61"/>
  <c r="DU74" i="61"/>
  <c r="DU75" i="61"/>
  <c r="DU76" i="61"/>
  <c r="DU77" i="61"/>
  <c r="DU78" i="61"/>
  <c r="DU79" i="61"/>
  <c r="DU80" i="61"/>
  <c r="DU81" i="61"/>
  <c r="DU82" i="61"/>
  <c r="DU83" i="61"/>
  <c r="DU84" i="61"/>
  <c r="DU85" i="61"/>
  <c r="DU86" i="61"/>
  <c r="DU87" i="61"/>
  <c r="DU88" i="61"/>
  <c r="DU89" i="61"/>
  <c r="DU90" i="61"/>
  <c r="DU91" i="61"/>
  <c r="DU92" i="61"/>
  <c r="DU93" i="61"/>
  <c r="DV4" i="61"/>
  <c r="DV5" i="61"/>
  <c r="DV6" i="61"/>
  <c r="DV7" i="61"/>
  <c r="DV8" i="61"/>
  <c r="DV9" i="61"/>
  <c r="DV10" i="61"/>
  <c r="DV11" i="61"/>
  <c r="DV12" i="61"/>
  <c r="DV13" i="61"/>
  <c r="DV14" i="61"/>
  <c r="DV15" i="61"/>
  <c r="DV16" i="61"/>
  <c r="DV17" i="61"/>
  <c r="DV18" i="61"/>
  <c r="DV19" i="61"/>
  <c r="DV20" i="61"/>
  <c r="DV21" i="61"/>
  <c r="DV22" i="61"/>
  <c r="DV23" i="61"/>
  <c r="DV24" i="61"/>
  <c r="DV25" i="61"/>
  <c r="DV26" i="61"/>
  <c r="DV27" i="61"/>
  <c r="DV28" i="61"/>
  <c r="DV29" i="61"/>
  <c r="DV30" i="61"/>
  <c r="DV31" i="61"/>
  <c r="DV32" i="61"/>
  <c r="DV33" i="61"/>
  <c r="DV34" i="61"/>
  <c r="DV35" i="61"/>
  <c r="DV36" i="61"/>
  <c r="DV37" i="61"/>
  <c r="DV38" i="61"/>
  <c r="DV39" i="61"/>
  <c r="DV40" i="61"/>
  <c r="DV41" i="61"/>
  <c r="DV42" i="61"/>
  <c r="DV43" i="61"/>
  <c r="DV44" i="61"/>
  <c r="DV45" i="61"/>
  <c r="DV46" i="61"/>
  <c r="DV47" i="61"/>
  <c r="DV48" i="61"/>
  <c r="DV49" i="61"/>
  <c r="DV50" i="61"/>
  <c r="DV51" i="61"/>
  <c r="DV52" i="61"/>
  <c r="DV53" i="61"/>
  <c r="DV54" i="61"/>
  <c r="DV55" i="61"/>
  <c r="DV56" i="61"/>
  <c r="DV57" i="61"/>
  <c r="DV58" i="61"/>
  <c r="DV59" i="61"/>
  <c r="DV60" i="61"/>
  <c r="DV61" i="61"/>
  <c r="DV62" i="61"/>
  <c r="DV63" i="61"/>
  <c r="DV64" i="61"/>
  <c r="DV65" i="61"/>
  <c r="DV66" i="61"/>
  <c r="DV67" i="61"/>
  <c r="DV68" i="61"/>
  <c r="DV69" i="61"/>
  <c r="DV70" i="61"/>
  <c r="DV71" i="61"/>
  <c r="DV72" i="61"/>
  <c r="DV73" i="61"/>
  <c r="DV74" i="61"/>
  <c r="DV75" i="61"/>
  <c r="DV76" i="61"/>
  <c r="DV77" i="61"/>
  <c r="DV78" i="61"/>
  <c r="DV79" i="61"/>
  <c r="DV80" i="61"/>
  <c r="DV81" i="61"/>
  <c r="DV82" i="61"/>
  <c r="DV83" i="61"/>
  <c r="DV84" i="61"/>
  <c r="DV85" i="61"/>
  <c r="DV86" i="61"/>
  <c r="DV87" i="61"/>
  <c r="DV88" i="61"/>
  <c r="DV89" i="61"/>
  <c r="DV90" i="61"/>
  <c r="DV91" i="61"/>
  <c r="DV92" i="61"/>
  <c r="DV93" i="61"/>
  <c r="EF31" i="61"/>
  <c r="EF33" i="61"/>
  <c r="ET33" i="61" s="1"/>
  <c r="EF61" i="61"/>
  <c r="ET61" i="61" s="1"/>
  <c r="EF71" i="61"/>
  <c r="ET71" i="61" s="1"/>
  <c r="EF73" i="61"/>
  <c r="ET73" i="61" s="1"/>
  <c r="EF78" i="61"/>
  <c r="ET78" i="61" s="1"/>
  <c r="EF83" i="61"/>
  <c r="ET83" i="61" s="1"/>
  <c r="EF88" i="61"/>
  <c r="EF90" i="61"/>
  <c r="ET90" i="61" s="1"/>
  <c r="DJ14" i="61"/>
  <c r="DJ18" i="61"/>
  <c r="DJ30" i="61"/>
  <c r="DJ45" i="61"/>
  <c r="DJ46" i="61"/>
  <c r="DJ55" i="61"/>
  <c r="DJ57" i="61"/>
  <c r="DJ66" i="61"/>
  <c r="DJ70" i="61"/>
  <c r="BA33" i="61"/>
  <c r="BA35" i="61" s="1"/>
  <c r="BA31" i="61"/>
  <c r="BB33" i="61"/>
  <c r="BB39" i="61" s="1"/>
  <c r="BB31" i="61"/>
  <c r="BA41" i="61"/>
  <c r="BB41" i="61"/>
  <c r="ET31" i="61"/>
  <c r="ET88" i="61"/>
  <c r="DA94" i="61"/>
  <c r="CZ94" i="61"/>
  <c r="CY94" i="61"/>
  <c r="CX94" i="61"/>
  <c r="CW94" i="61"/>
  <c r="CD50" i="61"/>
  <c r="CE50" i="61"/>
  <c r="CF50" i="61"/>
  <c r="CK51" i="61" s="1"/>
  <c r="CG50" i="61"/>
  <c r="CH50" i="61"/>
  <c r="CI50" i="61"/>
  <c r="CJ50" i="61"/>
  <c r="CK50" i="61"/>
  <c r="CL50" i="61"/>
  <c r="CM50" i="61"/>
  <c r="CN50" i="61"/>
  <c r="CO50" i="61"/>
  <c r="CP50" i="61"/>
  <c r="BU41" i="61"/>
  <c r="BT41" i="61"/>
  <c r="BS41" i="61"/>
  <c r="BR41" i="61"/>
  <c r="BQ41" i="61"/>
  <c r="BP41" i="61"/>
  <c r="BO41" i="61"/>
  <c r="BN41" i="61"/>
  <c r="BM41" i="61"/>
  <c r="BL41" i="61"/>
  <c r="BK41" i="61"/>
  <c r="BJ41" i="61"/>
  <c r="BI41" i="61"/>
  <c r="BH41" i="61"/>
  <c r="BG41" i="61"/>
  <c r="BF41" i="61"/>
  <c r="BE41" i="61"/>
  <c r="BD41" i="61"/>
  <c r="BC41" i="61"/>
  <c r="AZ41" i="61"/>
  <c r="AY41" i="61"/>
  <c r="AX41" i="61"/>
  <c r="AW41" i="61"/>
  <c r="AV41" i="61"/>
  <c r="AU41" i="61"/>
  <c r="AT41" i="61"/>
  <c r="AS41" i="61"/>
  <c r="AR41" i="61"/>
  <c r="AQ41" i="61"/>
  <c r="AP41" i="61"/>
  <c r="AO41" i="61"/>
  <c r="AN41" i="61"/>
  <c r="AM41" i="61"/>
  <c r="AL41" i="61"/>
  <c r="AK41" i="61"/>
  <c r="AJ41" i="61"/>
  <c r="AI41" i="61"/>
  <c r="AH41" i="61"/>
  <c r="AG41" i="61"/>
  <c r="AF41" i="61"/>
  <c r="AE41" i="61"/>
  <c r="AD41" i="61"/>
  <c r="AC41" i="61"/>
  <c r="AB41" i="61"/>
  <c r="AA41" i="61"/>
  <c r="Z41" i="61"/>
  <c r="Y41" i="61"/>
  <c r="X41" i="61"/>
  <c r="W41" i="61"/>
  <c r="V41" i="61"/>
  <c r="U41" i="61"/>
  <c r="T41" i="61"/>
  <c r="S41" i="61"/>
  <c r="R41" i="61"/>
  <c r="Q41" i="61"/>
  <c r="P41" i="61"/>
  <c r="O41" i="61"/>
  <c r="N41" i="61"/>
  <c r="M41" i="61"/>
  <c r="L41" i="61"/>
  <c r="K41" i="61"/>
  <c r="J41" i="61"/>
  <c r="I41" i="61"/>
  <c r="H41" i="61"/>
  <c r="G41" i="61"/>
  <c r="F41" i="61"/>
  <c r="E41" i="61"/>
  <c r="D41" i="61"/>
  <c r="C41" i="61"/>
  <c r="B41" i="61"/>
  <c r="BU33" i="61"/>
  <c r="BU39" i="61" s="1"/>
  <c r="BT33" i="61"/>
  <c r="BT39" i="61"/>
  <c r="BS33" i="61"/>
  <c r="BS39" i="61" s="1"/>
  <c r="BR33" i="61"/>
  <c r="BR39" i="61" s="1"/>
  <c r="BQ33" i="61"/>
  <c r="BQ39" i="61" s="1"/>
  <c r="BP33" i="61"/>
  <c r="BP39" i="61" s="1"/>
  <c r="BO33" i="61"/>
  <c r="BO39" i="61" s="1"/>
  <c r="BN33" i="61"/>
  <c r="BM33" i="61"/>
  <c r="BM39" i="61" s="1"/>
  <c r="BL33" i="61"/>
  <c r="BL39" i="61" s="1"/>
  <c r="BK33" i="61"/>
  <c r="BK39" i="61" s="1"/>
  <c r="BJ33" i="61"/>
  <c r="BJ39" i="61"/>
  <c r="BI33" i="61"/>
  <c r="BI39" i="61" s="1"/>
  <c r="BH33" i="61"/>
  <c r="BH39" i="61" s="1"/>
  <c r="BG33" i="61"/>
  <c r="BG39" i="61" s="1"/>
  <c r="BF33" i="61"/>
  <c r="BF39" i="61"/>
  <c r="BE33" i="61"/>
  <c r="BE39" i="61" s="1"/>
  <c r="BD33" i="61"/>
  <c r="BD39" i="61"/>
  <c r="BC33" i="61"/>
  <c r="BC39" i="61" s="1"/>
  <c r="AZ33" i="61"/>
  <c r="AZ39" i="61" s="1"/>
  <c r="AY33" i="61"/>
  <c r="AY39" i="61" s="1"/>
  <c r="AX33" i="61"/>
  <c r="AX39" i="61" s="1"/>
  <c r="AW33" i="61"/>
  <c r="AW39" i="61" s="1"/>
  <c r="AV33" i="61"/>
  <c r="AU33" i="61"/>
  <c r="AU39" i="61" s="1"/>
  <c r="AT33" i="61"/>
  <c r="AT39" i="61" s="1"/>
  <c r="AS33" i="61"/>
  <c r="AS39" i="61" s="1"/>
  <c r="AR33" i="61"/>
  <c r="AR39" i="61"/>
  <c r="AQ33" i="61"/>
  <c r="AQ39" i="61" s="1"/>
  <c r="AP33" i="61"/>
  <c r="AP39" i="61" s="1"/>
  <c r="AO33" i="61"/>
  <c r="AO39" i="61" s="1"/>
  <c r="AN33" i="61"/>
  <c r="AN39" i="61"/>
  <c r="AM33" i="61"/>
  <c r="AM39" i="61" s="1"/>
  <c r="AL33" i="61"/>
  <c r="AL39" i="61" s="1"/>
  <c r="AK33" i="61"/>
  <c r="AK39" i="61" s="1"/>
  <c r="AJ33" i="61"/>
  <c r="AJ39" i="61" s="1"/>
  <c r="AI33" i="61"/>
  <c r="AI39" i="61" s="1"/>
  <c r="AH33" i="61"/>
  <c r="AH39" i="61" s="1"/>
  <c r="AG33" i="61"/>
  <c r="AG39" i="61" s="1"/>
  <c r="AF33" i="61"/>
  <c r="AE33" i="61"/>
  <c r="AE39" i="61" s="1"/>
  <c r="AD33" i="61"/>
  <c r="AD39" i="61" s="1"/>
  <c r="AC33" i="61"/>
  <c r="AC39" i="61" s="1"/>
  <c r="AB33" i="61"/>
  <c r="AB39" i="61"/>
  <c r="AA33" i="61"/>
  <c r="AA39" i="61" s="1"/>
  <c r="Z33" i="61"/>
  <c r="Z39" i="61" s="1"/>
  <c r="Y33" i="61"/>
  <c r="Y39" i="61" s="1"/>
  <c r="X33" i="61"/>
  <c r="X39" i="61"/>
  <c r="W33" i="61"/>
  <c r="W39" i="61" s="1"/>
  <c r="V33" i="61"/>
  <c r="V39" i="61" s="1"/>
  <c r="U33" i="61"/>
  <c r="U39" i="61" s="1"/>
  <c r="T33" i="61"/>
  <c r="T39" i="61" s="1"/>
  <c r="S33" i="61"/>
  <c r="S39" i="61" s="1"/>
  <c r="R33" i="61"/>
  <c r="R39" i="61" s="1"/>
  <c r="Q33" i="61"/>
  <c r="P33" i="61"/>
  <c r="O33" i="61"/>
  <c r="O39" i="61" s="1"/>
  <c r="N33" i="61"/>
  <c r="N39" i="61" s="1"/>
  <c r="M33" i="61"/>
  <c r="M39" i="61" s="1"/>
  <c r="L33" i="61"/>
  <c r="L39" i="61"/>
  <c r="K33" i="61"/>
  <c r="J33" i="61"/>
  <c r="J39" i="61"/>
  <c r="I33" i="61"/>
  <c r="I39" i="61" s="1"/>
  <c r="H33" i="61"/>
  <c r="H39" i="61"/>
  <c r="G33" i="61"/>
  <c r="G39" i="61" s="1"/>
  <c r="F33" i="61"/>
  <c r="F39" i="61"/>
  <c r="E33" i="61"/>
  <c r="E39" i="61" s="1"/>
  <c r="D33" i="61"/>
  <c r="D39" i="61" s="1"/>
  <c r="C33" i="61"/>
  <c r="C39" i="61" s="1"/>
  <c r="B33" i="61"/>
  <c r="B39" i="61" s="1"/>
  <c r="BU31" i="61"/>
  <c r="BT31" i="61"/>
  <c r="BS31" i="61"/>
  <c r="BS36" i="61" s="1"/>
  <c r="BR31" i="61"/>
  <c r="BR36" i="61" s="1"/>
  <c r="BQ31" i="61"/>
  <c r="BQ36" i="61" s="1"/>
  <c r="BP31" i="61"/>
  <c r="BP36" i="61"/>
  <c r="BO31" i="61"/>
  <c r="BN31" i="61"/>
  <c r="BM31" i="61"/>
  <c r="BL31" i="61"/>
  <c r="BL36" i="61"/>
  <c r="BK31" i="61"/>
  <c r="BJ31" i="61"/>
  <c r="BJ35" i="61" s="1"/>
  <c r="BJ36" i="61"/>
  <c r="BI31" i="61"/>
  <c r="BI35" i="61" s="1"/>
  <c r="BH31" i="61"/>
  <c r="BH36" i="61" s="1"/>
  <c r="BG31" i="61"/>
  <c r="BG36" i="61" s="1"/>
  <c r="BF31" i="61"/>
  <c r="BF35" i="61" s="1"/>
  <c r="BE31" i="61"/>
  <c r="BD31" i="61"/>
  <c r="BC31" i="61"/>
  <c r="BC36" i="61" s="1"/>
  <c r="AZ31" i="61"/>
  <c r="AZ36" i="61" s="1"/>
  <c r="AY31" i="61"/>
  <c r="AY36" i="61" s="1"/>
  <c r="AX31" i="61"/>
  <c r="AX36" i="61"/>
  <c r="AW31" i="61"/>
  <c r="AV31" i="61"/>
  <c r="AU31" i="61"/>
  <c r="AT31" i="61"/>
  <c r="AT36" i="61"/>
  <c r="AS31" i="61"/>
  <c r="AR31" i="61"/>
  <c r="AR35" i="61" s="1"/>
  <c r="AR36" i="61"/>
  <c r="AQ31" i="61"/>
  <c r="AP31" i="61"/>
  <c r="AP36" i="61" s="1"/>
  <c r="AO31" i="61"/>
  <c r="AO36" i="61" s="1"/>
  <c r="AN31" i="61"/>
  <c r="AN35" i="61" s="1"/>
  <c r="AM31" i="61"/>
  <c r="AL31" i="61"/>
  <c r="AK31" i="61"/>
  <c r="AK36" i="61" s="1"/>
  <c r="AJ31" i="61"/>
  <c r="AJ36" i="61" s="1"/>
  <c r="AI31" i="61"/>
  <c r="AI36" i="61" s="1"/>
  <c r="AH31" i="61"/>
  <c r="AH36" i="61"/>
  <c r="AG31" i="61"/>
  <c r="AG35" i="61" s="1"/>
  <c r="AF31" i="61"/>
  <c r="AE31" i="61"/>
  <c r="AD31" i="61"/>
  <c r="AD36" i="61"/>
  <c r="AC31" i="61"/>
  <c r="AB31" i="61"/>
  <c r="AB35" i="61" s="1"/>
  <c r="AB36" i="61"/>
  <c r="AA31" i="61"/>
  <c r="AA35" i="61" s="1"/>
  <c r="Z31" i="61"/>
  <c r="Z36" i="61" s="1"/>
  <c r="Y31" i="61"/>
  <c r="Y36" i="61" s="1"/>
  <c r="X31" i="61"/>
  <c r="X35" i="61" s="1"/>
  <c r="W31" i="61"/>
  <c r="V31" i="61"/>
  <c r="U31" i="61"/>
  <c r="U36" i="61" s="1"/>
  <c r="T31" i="61"/>
  <c r="T36" i="61"/>
  <c r="S31" i="61"/>
  <c r="S36" i="61"/>
  <c r="R31" i="61"/>
  <c r="R36" i="61" s="1"/>
  <c r="Q31" i="61"/>
  <c r="P31" i="61"/>
  <c r="O31" i="61"/>
  <c r="O36" i="61"/>
  <c r="N31" i="61"/>
  <c r="M31" i="61"/>
  <c r="M36" i="61" s="1"/>
  <c r="L31" i="61"/>
  <c r="L36" i="61"/>
  <c r="K31" i="61"/>
  <c r="J31" i="61"/>
  <c r="I31" i="61"/>
  <c r="I36" i="61" s="1"/>
  <c r="H31" i="61"/>
  <c r="H36" i="61"/>
  <c r="G31" i="61"/>
  <c r="G36" i="61"/>
  <c r="F31" i="61"/>
  <c r="E31" i="61"/>
  <c r="E36" i="61" s="1"/>
  <c r="D31" i="61"/>
  <c r="D36" i="61"/>
  <c r="C31" i="61"/>
  <c r="C36" i="61"/>
  <c r="B31" i="61"/>
  <c r="B36" i="61" s="1"/>
  <c r="BR35" i="61"/>
  <c r="BP35" i="61"/>
  <c r="BM35" i="61"/>
  <c r="BL35" i="61"/>
  <c r="BH35" i="61"/>
  <c r="BG35" i="61"/>
  <c r="AZ35" i="61"/>
  <c r="AX35" i="61"/>
  <c r="AW35" i="61"/>
  <c r="AU35" i="61"/>
  <c r="AT35" i="61"/>
  <c r="AP35" i="61"/>
  <c r="AO35" i="61"/>
  <c r="AJ35" i="61"/>
  <c r="AH35" i="61"/>
  <c r="AE35" i="61"/>
  <c r="AD35" i="61"/>
  <c r="Z35" i="61"/>
  <c r="Y35" i="61"/>
  <c r="T35" i="61"/>
  <c r="R35" i="61"/>
  <c r="O35" i="61"/>
  <c r="L35" i="61"/>
  <c r="I35" i="61"/>
  <c r="H35" i="61"/>
  <c r="G35" i="61"/>
  <c r="D35" i="61"/>
  <c r="B35" i="61"/>
  <c r="AG23" i="61"/>
  <c r="AF23" i="61"/>
  <c r="AE23" i="61"/>
  <c r="AD23" i="61"/>
  <c r="AC23" i="61"/>
  <c r="AB23" i="61"/>
  <c r="AA23" i="61"/>
  <c r="Z23" i="61"/>
  <c r="Y23" i="61"/>
  <c r="X23" i="61"/>
  <c r="W23" i="61"/>
  <c r="V23" i="61"/>
  <c r="U23" i="61"/>
  <c r="T23" i="61"/>
  <c r="S23" i="61"/>
  <c r="R23" i="61"/>
  <c r="B23" i="61"/>
  <c r="U12" i="70"/>
  <c r="U10" i="70"/>
  <c r="U14" i="70" s="1"/>
  <c r="U18" i="70"/>
  <c r="U20" i="70"/>
  <c r="R20" i="70"/>
  <c r="R12" i="70"/>
  <c r="R18" i="70" s="1"/>
  <c r="R10" i="70"/>
  <c r="K10" i="70"/>
  <c r="K14" i="70" s="1"/>
  <c r="L10" i="70"/>
  <c r="K12" i="70"/>
  <c r="K18" i="70" s="1"/>
  <c r="L12" i="70"/>
  <c r="K20" i="70"/>
  <c r="L20" i="70"/>
  <c r="P10" i="70"/>
  <c r="Q10" i="70"/>
  <c r="Q14" i="70" s="1"/>
  <c r="P12" i="70"/>
  <c r="Q12" i="70"/>
  <c r="P14" i="70"/>
  <c r="P15" i="70"/>
  <c r="Q15" i="70"/>
  <c r="P18" i="70"/>
  <c r="Q18" i="70"/>
  <c r="P20" i="70"/>
  <c r="Q20" i="70"/>
  <c r="Y20" i="70"/>
  <c r="X20" i="70"/>
  <c r="W20" i="70"/>
  <c r="V20" i="70"/>
  <c r="T20" i="70"/>
  <c r="S20" i="70"/>
  <c r="O20" i="70"/>
  <c r="N20" i="70"/>
  <c r="M20" i="70"/>
  <c r="J20" i="70"/>
  <c r="I20" i="70"/>
  <c r="H20" i="70"/>
  <c r="G20" i="70"/>
  <c r="F20" i="70"/>
  <c r="E20" i="70"/>
  <c r="D20" i="70"/>
  <c r="C20" i="70"/>
  <c r="B20" i="70"/>
  <c r="Y12" i="70"/>
  <c r="Y14" i="70" s="1"/>
  <c r="X12" i="70"/>
  <c r="X18" i="70"/>
  <c r="W12" i="70"/>
  <c r="W18" i="70" s="1"/>
  <c r="V12" i="70"/>
  <c r="V15" i="70" s="1"/>
  <c r="T12" i="70"/>
  <c r="T14" i="70" s="1"/>
  <c r="S12" i="70"/>
  <c r="S18" i="70"/>
  <c r="O12" i="70"/>
  <c r="O18" i="70" s="1"/>
  <c r="N12" i="70"/>
  <c r="N15" i="70" s="1"/>
  <c r="M12" i="70"/>
  <c r="M18" i="70" s="1"/>
  <c r="J12" i="70"/>
  <c r="J18" i="70"/>
  <c r="I12" i="70"/>
  <c r="I18" i="70" s="1"/>
  <c r="H12" i="70"/>
  <c r="H15" i="70" s="1"/>
  <c r="G12" i="70"/>
  <c r="G14" i="70" s="1"/>
  <c r="G18" i="70"/>
  <c r="F12" i="70"/>
  <c r="F18" i="70"/>
  <c r="E12" i="70"/>
  <c r="E18" i="70" s="1"/>
  <c r="D12" i="70"/>
  <c r="D15" i="70" s="1"/>
  <c r="C12" i="70"/>
  <c r="C14" i="70" s="1"/>
  <c r="B12" i="70"/>
  <c r="B18" i="70"/>
  <c r="Y10" i="70"/>
  <c r="X10" i="70"/>
  <c r="X15" i="70" s="1"/>
  <c r="W10" i="70"/>
  <c r="W14" i="70" s="1"/>
  <c r="V10" i="70"/>
  <c r="T10" i="70"/>
  <c r="T15" i="70" s="1"/>
  <c r="S10" i="70"/>
  <c r="S14" i="70" s="1"/>
  <c r="O10" i="70"/>
  <c r="O14" i="70" s="1"/>
  <c r="N10" i="70"/>
  <c r="N14" i="70" s="1"/>
  <c r="M10" i="70"/>
  <c r="J10" i="70"/>
  <c r="J15" i="70" s="1"/>
  <c r="I10" i="70"/>
  <c r="I14" i="70" s="1"/>
  <c r="H10" i="70"/>
  <c r="G10" i="70"/>
  <c r="G15" i="70" s="1"/>
  <c r="F10" i="70"/>
  <c r="F14" i="70" s="1"/>
  <c r="E10" i="70"/>
  <c r="E14" i="70" s="1"/>
  <c r="E15" i="70"/>
  <c r="D10" i="70"/>
  <c r="D14" i="70" s="1"/>
  <c r="C10" i="70"/>
  <c r="B10" i="70"/>
  <c r="B15" i="70" s="1"/>
  <c r="X14" i="70"/>
  <c r="M14" i="70"/>
  <c r="J14" i="70"/>
  <c r="B14" i="70"/>
  <c r="G1" i="70"/>
  <c r="F1" i="70"/>
  <c r="E1" i="70"/>
  <c r="BY2" i="61"/>
  <c r="BZ2" i="61"/>
  <c r="CA2" i="61"/>
  <c r="CB2" i="61"/>
  <c r="CC2" i="61"/>
  <c r="CD2" i="61"/>
  <c r="CE2" i="61"/>
  <c r="CF2" i="61"/>
  <c r="CG2" i="61"/>
  <c r="CH2" i="61"/>
  <c r="CI2" i="61"/>
  <c r="CJ2" i="61"/>
  <c r="CK2" i="61"/>
  <c r="BX2" i="61"/>
  <c r="CB19" i="61"/>
  <c r="CC19" i="61"/>
  <c r="CD19" i="61"/>
  <c r="CE19" i="61"/>
  <c r="CF19" i="61"/>
  <c r="CG19" i="61"/>
  <c r="CH19" i="61"/>
  <c r="CI19" i="61"/>
  <c r="CJ19" i="61"/>
  <c r="CK19" i="61"/>
  <c r="CB11" i="61"/>
  <c r="CB17" i="61"/>
  <c r="CC11" i="61"/>
  <c r="CC17" i="61"/>
  <c r="CD11" i="61"/>
  <c r="CE11" i="61"/>
  <c r="CE17" i="61" s="1"/>
  <c r="CF11" i="61"/>
  <c r="CF17" i="61"/>
  <c r="CG11" i="61"/>
  <c r="CG17" i="61"/>
  <c r="CH11" i="61"/>
  <c r="CI11" i="61"/>
  <c r="CI17" i="61" s="1"/>
  <c r="CJ11" i="61"/>
  <c r="CJ17" i="61"/>
  <c r="CK11" i="61"/>
  <c r="CK17" i="61"/>
  <c r="CB9" i="61"/>
  <c r="CC9" i="61"/>
  <c r="CC14" i="61" s="1"/>
  <c r="CD9" i="61"/>
  <c r="CD13" i="61" s="1"/>
  <c r="CE9" i="61"/>
  <c r="CE14" i="61"/>
  <c r="CF9" i="61"/>
  <c r="CF14" i="61" s="1"/>
  <c r="CG9" i="61"/>
  <c r="CG13" i="61" s="1"/>
  <c r="CH9" i="61"/>
  <c r="CI9" i="61"/>
  <c r="CI14" i="61"/>
  <c r="CJ9" i="61"/>
  <c r="CK9" i="61"/>
  <c r="CK14" i="61" s="1"/>
  <c r="CC13" i="61"/>
  <c r="CE13" i="61"/>
  <c r="CK13" i="61"/>
  <c r="CF51" i="61"/>
  <c r="CG51" i="61"/>
  <c r="CM51" i="61"/>
  <c r="CN51" i="61"/>
  <c r="CO51" i="61"/>
  <c r="CP51" i="61"/>
  <c r="E558" i="22"/>
  <c r="G558" i="22"/>
  <c r="I558" i="22"/>
  <c r="E559" i="22"/>
  <c r="G559" i="22"/>
  <c r="I559" i="22"/>
  <c r="E560" i="22"/>
  <c r="G560" i="22"/>
  <c r="I560" i="22"/>
  <c r="E561" i="22"/>
  <c r="G561" i="22"/>
  <c r="I561" i="22"/>
  <c r="E562" i="22"/>
  <c r="G562" i="22"/>
  <c r="I562" i="22"/>
  <c r="E563" i="22"/>
  <c r="G563" i="22"/>
  <c r="I563" i="22"/>
  <c r="E564" i="22"/>
  <c r="G564" i="22"/>
  <c r="I564" i="22"/>
  <c r="E565" i="22"/>
  <c r="G565" i="22"/>
  <c r="I565" i="22"/>
  <c r="E566" i="22"/>
  <c r="G566" i="22"/>
  <c r="I566" i="22"/>
  <c r="E567" i="22"/>
  <c r="G567" i="22"/>
  <c r="I567" i="22"/>
  <c r="E568" i="22"/>
  <c r="G568" i="22"/>
  <c r="I568" i="22"/>
  <c r="E569" i="22"/>
  <c r="G569" i="22"/>
  <c r="I569" i="22"/>
  <c r="E570" i="22"/>
  <c r="G570" i="22"/>
  <c r="I570" i="22"/>
  <c r="E571" i="22"/>
  <c r="G571" i="22"/>
  <c r="I571" i="22"/>
  <c r="E572" i="22"/>
  <c r="G572" i="22"/>
  <c r="I572" i="22"/>
  <c r="E573" i="22"/>
  <c r="G573" i="22"/>
  <c r="I573" i="22"/>
  <c r="E574" i="22"/>
  <c r="G574" i="22"/>
  <c r="I574" i="22"/>
  <c r="E575" i="22"/>
  <c r="G575" i="22"/>
  <c r="I575" i="22"/>
  <c r="E576" i="22"/>
  <c r="G576" i="22"/>
  <c r="I576" i="22"/>
  <c r="E577" i="22"/>
  <c r="G577" i="22"/>
  <c r="I577" i="22"/>
  <c r="E578" i="22"/>
  <c r="G578" i="22"/>
  <c r="I578" i="22"/>
  <c r="E579" i="22"/>
  <c r="G579" i="22"/>
  <c r="I579" i="22"/>
  <c r="E580" i="22"/>
  <c r="G580" i="22"/>
  <c r="I580" i="22"/>
  <c r="E581" i="22"/>
  <c r="G581" i="22"/>
  <c r="I581" i="22"/>
  <c r="E582" i="22"/>
  <c r="G582" i="22"/>
  <c r="I582" i="22"/>
  <c r="E583" i="22"/>
  <c r="G583" i="22"/>
  <c r="I583" i="22"/>
  <c r="E584" i="22"/>
  <c r="G584" i="22"/>
  <c r="I584" i="22"/>
  <c r="E585" i="22"/>
  <c r="G585" i="22"/>
  <c r="I585" i="22"/>
  <c r="E586" i="22"/>
  <c r="G586" i="22"/>
  <c r="I586" i="22"/>
  <c r="E587" i="22"/>
  <c r="G587" i="22"/>
  <c r="I587" i="22"/>
  <c r="E588" i="22"/>
  <c r="G588" i="22"/>
  <c r="I588" i="22"/>
  <c r="E589" i="22"/>
  <c r="G589" i="22"/>
  <c r="I589" i="22"/>
  <c r="E590" i="22"/>
  <c r="G590" i="22"/>
  <c r="I590" i="22"/>
  <c r="E591" i="22"/>
  <c r="G591" i="22"/>
  <c r="I591" i="22"/>
  <c r="E592" i="22"/>
  <c r="G592" i="22"/>
  <c r="I592" i="22"/>
  <c r="E593" i="22"/>
  <c r="G593" i="22"/>
  <c r="I593" i="22"/>
  <c r="E594" i="22"/>
  <c r="G594" i="22"/>
  <c r="I594" i="22"/>
  <c r="E595" i="22"/>
  <c r="G595" i="22"/>
  <c r="I595" i="22"/>
  <c r="E596" i="22"/>
  <c r="G596" i="22"/>
  <c r="I596" i="22"/>
  <c r="E597" i="22"/>
  <c r="G597" i="22"/>
  <c r="I597" i="22"/>
  <c r="E598" i="22"/>
  <c r="G598" i="22"/>
  <c r="I598" i="22"/>
  <c r="E599" i="22"/>
  <c r="G599" i="22"/>
  <c r="I599" i="22"/>
  <c r="E600" i="22"/>
  <c r="G600" i="22"/>
  <c r="I600" i="22"/>
  <c r="E601" i="22"/>
  <c r="G601" i="22"/>
  <c r="I601" i="22"/>
  <c r="E602" i="22"/>
  <c r="G602" i="22"/>
  <c r="I602" i="22"/>
  <c r="E603" i="22"/>
  <c r="G603" i="22"/>
  <c r="I603" i="22"/>
  <c r="E604" i="22"/>
  <c r="G604" i="22"/>
  <c r="I604" i="22"/>
  <c r="E605" i="22"/>
  <c r="G605" i="22"/>
  <c r="I605" i="22"/>
  <c r="E606" i="22"/>
  <c r="G606" i="22"/>
  <c r="I606" i="22"/>
  <c r="E607" i="22"/>
  <c r="G607" i="22"/>
  <c r="I607" i="22"/>
  <c r="E608" i="22"/>
  <c r="G608" i="22"/>
  <c r="I608" i="22"/>
  <c r="E609" i="22"/>
  <c r="G609" i="22"/>
  <c r="I609" i="22"/>
  <c r="E610" i="22"/>
  <c r="G610" i="22"/>
  <c r="I610" i="22"/>
  <c r="E611" i="22"/>
  <c r="G611" i="22"/>
  <c r="I611" i="22"/>
  <c r="E612" i="22"/>
  <c r="G612" i="22"/>
  <c r="I612" i="22"/>
  <c r="E613" i="22"/>
  <c r="G613" i="22"/>
  <c r="I613" i="22"/>
  <c r="E614" i="22"/>
  <c r="G614" i="22"/>
  <c r="I614" i="22"/>
  <c r="E615" i="22"/>
  <c r="G615" i="22"/>
  <c r="I615" i="22"/>
  <c r="E616" i="22"/>
  <c r="G616" i="22"/>
  <c r="I616" i="22"/>
  <c r="E617" i="22"/>
  <c r="G617" i="22"/>
  <c r="I617" i="22"/>
  <c r="E618" i="22"/>
  <c r="G618" i="22"/>
  <c r="I618" i="22"/>
  <c r="E619" i="22"/>
  <c r="G619" i="22"/>
  <c r="I619" i="22"/>
  <c r="E620" i="22"/>
  <c r="G620" i="22"/>
  <c r="I620" i="22"/>
  <c r="E621" i="22"/>
  <c r="G621" i="22"/>
  <c r="I621" i="22"/>
  <c r="E622" i="22"/>
  <c r="G622" i="22"/>
  <c r="I622" i="22"/>
  <c r="E623" i="22"/>
  <c r="G623" i="22"/>
  <c r="I623" i="22"/>
  <c r="E624" i="22"/>
  <c r="G624" i="22"/>
  <c r="I624" i="22"/>
  <c r="E625" i="22"/>
  <c r="G625" i="22"/>
  <c r="I625" i="22"/>
  <c r="E626" i="22"/>
  <c r="G626" i="22"/>
  <c r="I626" i="22"/>
  <c r="E627" i="22"/>
  <c r="G627" i="22"/>
  <c r="I627" i="22"/>
  <c r="E628" i="22"/>
  <c r="G628" i="22"/>
  <c r="I628" i="22"/>
  <c r="E629" i="22"/>
  <c r="G629" i="22"/>
  <c r="I629" i="22"/>
  <c r="E630" i="22"/>
  <c r="G630" i="22"/>
  <c r="I630" i="22"/>
  <c r="E631" i="22"/>
  <c r="G631" i="22"/>
  <c r="I631" i="22"/>
  <c r="E632" i="22"/>
  <c r="G632" i="22"/>
  <c r="I632" i="22"/>
  <c r="E633" i="22"/>
  <c r="G633" i="22"/>
  <c r="I633" i="22"/>
  <c r="E634" i="22"/>
  <c r="G634" i="22"/>
  <c r="I634" i="22"/>
  <c r="E635" i="22"/>
  <c r="G635" i="22"/>
  <c r="I635" i="22"/>
  <c r="E636" i="22"/>
  <c r="G636" i="22"/>
  <c r="I636" i="22"/>
  <c r="E637" i="22"/>
  <c r="G637" i="22"/>
  <c r="I637" i="22"/>
  <c r="E638" i="22"/>
  <c r="G638" i="22"/>
  <c r="I638" i="22"/>
  <c r="E639" i="22"/>
  <c r="G639" i="22"/>
  <c r="I639" i="22"/>
  <c r="E640" i="22"/>
  <c r="G640" i="22"/>
  <c r="I640" i="22"/>
  <c r="E641" i="22"/>
  <c r="G641" i="22"/>
  <c r="I641" i="22"/>
  <c r="E642" i="22"/>
  <c r="G642" i="22"/>
  <c r="I642" i="22"/>
  <c r="E643" i="22"/>
  <c r="G643" i="22"/>
  <c r="I643" i="22"/>
  <c r="E644" i="22"/>
  <c r="G644" i="22"/>
  <c r="I644" i="22"/>
  <c r="E645" i="22"/>
  <c r="G645" i="22"/>
  <c r="I645" i="22"/>
  <c r="E646" i="22"/>
  <c r="G646" i="22"/>
  <c r="I646" i="22"/>
  <c r="I557" i="22"/>
  <c r="G557" i="22"/>
  <c r="E557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557" i="22"/>
  <c r="D371" i="22"/>
  <c r="E371" i="22"/>
  <c r="F371" i="22"/>
  <c r="G371" i="22"/>
  <c r="H371" i="22"/>
  <c r="I371" i="22"/>
  <c r="J371" i="22"/>
  <c r="K371" i="22"/>
  <c r="L371" i="22"/>
  <c r="M371" i="22"/>
  <c r="N371" i="22"/>
  <c r="O371" i="22"/>
  <c r="P371" i="22"/>
  <c r="Q371" i="22"/>
  <c r="R371" i="22"/>
  <c r="S371" i="22"/>
  <c r="T371" i="22"/>
  <c r="U371" i="22"/>
  <c r="C371" i="22"/>
  <c r="D278" i="22"/>
  <c r="E278" i="22"/>
  <c r="F278" i="22"/>
  <c r="G278" i="22"/>
  <c r="H278" i="22"/>
  <c r="I278" i="22"/>
  <c r="J278" i="22"/>
  <c r="K278" i="22"/>
  <c r="L278" i="22"/>
  <c r="M278" i="22"/>
  <c r="N278" i="22"/>
  <c r="O278" i="22"/>
  <c r="P278" i="22"/>
  <c r="Q278" i="22"/>
  <c r="R278" i="22"/>
  <c r="T278" i="22"/>
  <c r="U278" i="22"/>
  <c r="C278" i="22"/>
  <c r="S1" i="61"/>
  <c r="T1" i="61"/>
  <c r="U1" i="61"/>
  <c r="V1" i="61"/>
  <c r="W1" i="61"/>
  <c r="X1" i="61"/>
  <c r="Y1" i="61"/>
  <c r="Z1" i="61"/>
  <c r="AA1" i="61"/>
  <c r="AB1" i="61"/>
  <c r="AC1" i="61"/>
  <c r="AD1" i="61"/>
  <c r="AE1" i="61"/>
  <c r="AF1" i="61"/>
  <c r="AG1" i="61"/>
  <c r="R1" i="61"/>
  <c r="BC9" i="61"/>
  <c r="BC14" i="61" s="1"/>
  <c r="BD9" i="61"/>
  <c r="BE9" i="61"/>
  <c r="BE13" i="61" s="1"/>
  <c r="BF9" i="61"/>
  <c r="BG9" i="61"/>
  <c r="BH9" i="61"/>
  <c r="BI9" i="61"/>
  <c r="BI13" i="61" s="1"/>
  <c r="BJ9" i="61"/>
  <c r="BK9" i="61"/>
  <c r="BK14" i="61" s="1"/>
  <c r="BL9" i="61"/>
  <c r="BM9" i="61"/>
  <c r="BM13" i="61" s="1"/>
  <c r="BN9" i="61"/>
  <c r="BO9" i="61"/>
  <c r="BP9" i="61"/>
  <c r="BQ9" i="61"/>
  <c r="BQ13" i="61" s="1"/>
  <c r="BR9" i="61"/>
  <c r="BS9" i="61"/>
  <c r="BS14" i="61" s="1"/>
  <c r="BT9" i="61"/>
  <c r="BU9" i="61"/>
  <c r="BU13" i="61" s="1"/>
  <c r="BC11" i="61"/>
  <c r="BD11" i="61"/>
  <c r="BD13" i="61" s="1"/>
  <c r="BE11" i="61"/>
  <c r="BF11" i="61"/>
  <c r="BF17" i="61" s="1"/>
  <c r="BG11" i="61"/>
  <c r="BH11" i="61"/>
  <c r="BH17" i="61" s="1"/>
  <c r="BI11" i="61"/>
  <c r="BJ11" i="61"/>
  <c r="BK11" i="61"/>
  <c r="BL11" i="61"/>
  <c r="BL13" i="61" s="1"/>
  <c r="BM11" i="61"/>
  <c r="BN11" i="61"/>
  <c r="BN17" i="61" s="1"/>
  <c r="BO11" i="61"/>
  <c r="BP11" i="61"/>
  <c r="BP17" i="61" s="1"/>
  <c r="BQ11" i="61"/>
  <c r="BR11" i="61"/>
  <c r="BR17" i="61" s="1"/>
  <c r="BS11" i="61"/>
  <c r="BT11" i="61"/>
  <c r="BT13" i="61" s="1"/>
  <c r="BU11" i="61"/>
  <c r="BG13" i="61"/>
  <c r="BH13" i="61"/>
  <c r="BO13" i="61"/>
  <c r="BP13" i="61"/>
  <c r="BD14" i="61"/>
  <c r="BG14" i="61"/>
  <c r="BH14" i="61"/>
  <c r="BL14" i="61"/>
  <c r="BO14" i="61"/>
  <c r="BP14" i="61"/>
  <c r="BT14" i="61"/>
  <c r="BD17" i="61"/>
  <c r="BE17" i="61"/>
  <c r="BG17" i="61"/>
  <c r="BI17" i="61"/>
  <c r="BJ17" i="61"/>
  <c r="BL17" i="61"/>
  <c r="BM17" i="61"/>
  <c r="BO17" i="61"/>
  <c r="BQ17" i="61"/>
  <c r="BT17" i="61"/>
  <c r="BU17" i="61"/>
  <c r="BC19" i="61"/>
  <c r="BD19" i="61"/>
  <c r="BE19" i="61"/>
  <c r="BF19" i="61"/>
  <c r="BG19" i="61"/>
  <c r="BH19" i="61"/>
  <c r="BI19" i="61"/>
  <c r="BJ19" i="61"/>
  <c r="BK19" i="61"/>
  <c r="BL19" i="61"/>
  <c r="BM19" i="61"/>
  <c r="BN19" i="61"/>
  <c r="BO19" i="61"/>
  <c r="BP19" i="61"/>
  <c r="BQ19" i="61"/>
  <c r="BR19" i="61"/>
  <c r="BS19" i="61"/>
  <c r="BT19" i="61"/>
  <c r="BU19" i="61"/>
  <c r="E19" i="61"/>
  <c r="F19" i="61"/>
  <c r="G19" i="61"/>
  <c r="H19" i="61"/>
  <c r="I19" i="61"/>
  <c r="J19" i="61"/>
  <c r="K19" i="61"/>
  <c r="L19" i="61"/>
  <c r="M19" i="61"/>
  <c r="N19" i="61"/>
  <c r="O19" i="61"/>
  <c r="P19" i="61"/>
  <c r="Q19" i="61"/>
  <c r="R19" i="61"/>
  <c r="S19" i="61"/>
  <c r="T19" i="61"/>
  <c r="U19" i="61"/>
  <c r="V19" i="61"/>
  <c r="W19" i="61"/>
  <c r="X19" i="61"/>
  <c r="Y19" i="61"/>
  <c r="Z19" i="61"/>
  <c r="AA19" i="61"/>
  <c r="AB19" i="61"/>
  <c r="AC19" i="61"/>
  <c r="AD19" i="61"/>
  <c r="AE19" i="61"/>
  <c r="AF19" i="61"/>
  <c r="AG19" i="61"/>
  <c r="AH19" i="61"/>
  <c r="AI19" i="61"/>
  <c r="AJ19" i="61"/>
  <c r="AK19" i="61"/>
  <c r="AL19" i="61"/>
  <c r="AM19" i="61"/>
  <c r="AN19" i="61"/>
  <c r="AO19" i="61"/>
  <c r="AP19" i="61"/>
  <c r="AQ19" i="61"/>
  <c r="AR19" i="61"/>
  <c r="AS19" i="61"/>
  <c r="AT19" i="61"/>
  <c r="AU19" i="61"/>
  <c r="AV19" i="61"/>
  <c r="AW19" i="61"/>
  <c r="AX19" i="61"/>
  <c r="AY19" i="61"/>
  <c r="AZ19" i="61"/>
  <c r="BX19" i="61"/>
  <c r="BY19" i="61"/>
  <c r="BZ19" i="61"/>
  <c r="CA19" i="61"/>
  <c r="D19" i="61"/>
  <c r="C19" i="61"/>
  <c r="B19" i="61"/>
  <c r="C9" i="61"/>
  <c r="D9" i="61"/>
  <c r="E9" i="61"/>
  <c r="F9" i="61"/>
  <c r="F14" i="61" s="1"/>
  <c r="G9" i="61"/>
  <c r="G13" i="61" s="1"/>
  <c r="H9" i="61"/>
  <c r="I9" i="61"/>
  <c r="J9" i="61"/>
  <c r="K9" i="61"/>
  <c r="L9" i="61"/>
  <c r="M9" i="61"/>
  <c r="N9" i="61"/>
  <c r="N14" i="61" s="1"/>
  <c r="O9" i="61"/>
  <c r="O13" i="61" s="1"/>
  <c r="P9" i="61"/>
  <c r="Q9" i="61"/>
  <c r="R9" i="61"/>
  <c r="S9" i="61"/>
  <c r="T9" i="61"/>
  <c r="U9" i="61"/>
  <c r="V9" i="61"/>
  <c r="V14" i="61" s="1"/>
  <c r="W9" i="61"/>
  <c r="W13" i="61" s="1"/>
  <c r="X9" i="61"/>
  <c r="Y9" i="61"/>
  <c r="Z9" i="61"/>
  <c r="AA9" i="61"/>
  <c r="AB9" i="61"/>
  <c r="AC9" i="61"/>
  <c r="AD9" i="61"/>
  <c r="AD14" i="61" s="1"/>
  <c r="AE9" i="61"/>
  <c r="AE13" i="61" s="1"/>
  <c r="AF9" i="61"/>
  <c r="AG9" i="61"/>
  <c r="AH9" i="61"/>
  <c r="AI9" i="61"/>
  <c r="AJ9" i="61"/>
  <c r="AK9" i="61"/>
  <c r="AL9" i="61"/>
  <c r="AL14" i="61" s="1"/>
  <c r="AM9" i="61"/>
  <c r="AM13" i="61" s="1"/>
  <c r="AN9" i="61"/>
  <c r="AO9" i="61"/>
  <c r="AP9" i="61"/>
  <c r="AQ9" i="61"/>
  <c r="AR9" i="61"/>
  <c r="AS9" i="61"/>
  <c r="AT9" i="61"/>
  <c r="AT14" i="61" s="1"/>
  <c r="AU9" i="61"/>
  <c r="AU13" i="61" s="1"/>
  <c r="AV9" i="61"/>
  <c r="AW9" i="61"/>
  <c r="AX9" i="61"/>
  <c r="AY9" i="61"/>
  <c r="AZ9" i="61"/>
  <c r="BX9" i="61"/>
  <c r="BY9" i="61"/>
  <c r="BY14" i="61" s="1"/>
  <c r="BZ9" i="61"/>
  <c r="BZ13" i="61" s="1"/>
  <c r="CA9" i="61"/>
  <c r="B9" i="61"/>
  <c r="C11" i="61"/>
  <c r="C17" i="61" s="1"/>
  <c r="D11" i="61"/>
  <c r="D17" i="61" s="1"/>
  <c r="E11" i="61"/>
  <c r="E17" i="61"/>
  <c r="F11" i="61"/>
  <c r="F17" i="61" s="1"/>
  <c r="G11" i="61"/>
  <c r="G17" i="61" s="1"/>
  <c r="H11" i="61"/>
  <c r="H17" i="61" s="1"/>
  <c r="I11" i="61"/>
  <c r="I17" i="61"/>
  <c r="J11" i="61"/>
  <c r="J13" i="61" s="1"/>
  <c r="K11" i="61"/>
  <c r="K17" i="61" s="1"/>
  <c r="L11" i="61"/>
  <c r="L17" i="61" s="1"/>
  <c r="M11" i="61"/>
  <c r="M17" i="61"/>
  <c r="N11" i="61"/>
  <c r="N17" i="61" s="1"/>
  <c r="O11" i="61"/>
  <c r="O17" i="61" s="1"/>
  <c r="P11" i="61"/>
  <c r="P17" i="61" s="1"/>
  <c r="Q11" i="61"/>
  <c r="Q17" i="61"/>
  <c r="R11" i="61"/>
  <c r="R13" i="61" s="1"/>
  <c r="S11" i="61"/>
  <c r="S17" i="61" s="1"/>
  <c r="T11" i="61"/>
  <c r="T17" i="61" s="1"/>
  <c r="U11" i="61"/>
  <c r="U17" i="61"/>
  <c r="V11" i="61"/>
  <c r="V17" i="61" s="1"/>
  <c r="W11" i="61"/>
  <c r="W17" i="61" s="1"/>
  <c r="X11" i="61"/>
  <c r="X17" i="61" s="1"/>
  <c r="Y11" i="61"/>
  <c r="Y17" i="61"/>
  <c r="Z11" i="61"/>
  <c r="Z13" i="61" s="1"/>
  <c r="AA11" i="61"/>
  <c r="AA17" i="61" s="1"/>
  <c r="AB11" i="61"/>
  <c r="AB17" i="61" s="1"/>
  <c r="AC11" i="61"/>
  <c r="AC17" i="61"/>
  <c r="AD11" i="61"/>
  <c r="AD17" i="61" s="1"/>
  <c r="AE11" i="61"/>
  <c r="AE17" i="61" s="1"/>
  <c r="AF11" i="61"/>
  <c r="AF17" i="61" s="1"/>
  <c r="AG11" i="61"/>
  <c r="AG17" i="61"/>
  <c r="AH11" i="61"/>
  <c r="AH13" i="61" s="1"/>
  <c r="AI11" i="61"/>
  <c r="AI17" i="61" s="1"/>
  <c r="AJ11" i="61"/>
  <c r="AJ17" i="61" s="1"/>
  <c r="AK11" i="61"/>
  <c r="AK17" i="61"/>
  <c r="AL11" i="61"/>
  <c r="AL17" i="61" s="1"/>
  <c r="AM11" i="61"/>
  <c r="AM17" i="61" s="1"/>
  <c r="AN11" i="61"/>
  <c r="AN17" i="61" s="1"/>
  <c r="AO11" i="61"/>
  <c r="AO17" i="61"/>
  <c r="AP11" i="61"/>
  <c r="AP13" i="61" s="1"/>
  <c r="AQ11" i="61"/>
  <c r="AQ17" i="61" s="1"/>
  <c r="AR11" i="61"/>
  <c r="AR17" i="61" s="1"/>
  <c r="AS11" i="61"/>
  <c r="AS17" i="61"/>
  <c r="AT11" i="61"/>
  <c r="AT17" i="61" s="1"/>
  <c r="AU11" i="61"/>
  <c r="AU17" i="61" s="1"/>
  <c r="AV11" i="61"/>
  <c r="AV17" i="61" s="1"/>
  <c r="AW11" i="61"/>
  <c r="AW17" i="61"/>
  <c r="AX11" i="61"/>
  <c r="AX13" i="61" s="1"/>
  <c r="AY11" i="61"/>
  <c r="AY17" i="61" s="1"/>
  <c r="AZ11" i="61"/>
  <c r="AZ17" i="61" s="1"/>
  <c r="BX11" i="61"/>
  <c r="BX17" i="61"/>
  <c r="BY11" i="61"/>
  <c r="BY17" i="61" s="1"/>
  <c r="BZ11" i="61"/>
  <c r="BZ17" i="61" s="1"/>
  <c r="CA11" i="61"/>
  <c r="CA17" i="61" s="1"/>
  <c r="B11" i="61"/>
  <c r="B17" i="61"/>
  <c r="C14" i="61"/>
  <c r="G14" i="61"/>
  <c r="H14" i="61"/>
  <c r="I14" i="61"/>
  <c r="J14" i="61"/>
  <c r="K14" i="61"/>
  <c r="O14" i="61"/>
  <c r="P14" i="61"/>
  <c r="Q14" i="61"/>
  <c r="R14" i="61"/>
  <c r="S14" i="61"/>
  <c r="W14" i="61"/>
  <c r="X14" i="61"/>
  <c r="Y14" i="61"/>
  <c r="Z14" i="61"/>
  <c r="AA14" i="61"/>
  <c r="AE14" i="61"/>
  <c r="AG14" i="61"/>
  <c r="AH14" i="61"/>
  <c r="AI14" i="61"/>
  <c r="AM14" i="61"/>
  <c r="AO14" i="61"/>
  <c r="AP14" i="61"/>
  <c r="AQ14" i="61"/>
  <c r="AU14" i="61"/>
  <c r="AW14" i="61"/>
  <c r="AX14" i="61"/>
  <c r="AY14" i="61"/>
  <c r="BZ14" i="61"/>
  <c r="B14" i="61"/>
  <c r="C13" i="61"/>
  <c r="I13" i="61"/>
  <c r="K13" i="61"/>
  <c r="P13" i="61"/>
  <c r="Q13" i="61"/>
  <c r="S13" i="61"/>
  <c r="Y13" i="61"/>
  <c r="AA13" i="61"/>
  <c r="AF13" i="61"/>
  <c r="AG13" i="61"/>
  <c r="AI13" i="61"/>
  <c r="AO13" i="61"/>
  <c r="AQ13" i="61"/>
  <c r="AV13" i="61"/>
  <c r="AW13" i="61"/>
  <c r="AY13" i="61"/>
  <c r="B13" i="61"/>
  <c r="U93" i="68"/>
  <c r="AL4" i="68" s="1"/>
  <c r="BC4" i="68" s="1"/>
  <c r="AL3" i="68"/>
  <c r="BC3" i="68" s="1"/>
  <c r="AL6" i="68"/>
  <c r="BC6" i="68" s="1"/>
  <c r="AL7" i="68"/>
  <c r="BC7" i="68" s="1"/>
  <c r="AL10" i="68"/>
  <c r="BC10" i="68" s="1"/>
  <c r="AL11" i="68"/>
  <c r="BC11" i="68" s="1"/>
  <c r="AL14" i="68"/>
  <c r="BC14" i="68" s="1"/>
  <c r="AL15" i="68"/>
  <c r="BC15" i="68" s="1"/>
  <c r="AL18" i="68"/>
  <c r="BC18" i="68" s="1"/>
  <c r="AL19" i="68"/>
  <c r="BC19" i="68" s="1"/>
  <c r="AL22" i="68"/>
  <c r="BC22" i="68" s="1"/>
  <c r="AL23" i="68"/>
  <c r="BC23" i="68" s="1"/>
  <c r="AL26" i="68"/>
  <c r="BC26" i="68" s="1"/>
  <c r="AL27" i="68"/>
  <c r="BC27" i="68" s="1"/>
  <c r="AL30" i="68"/>
  <c r="BC30" i="68" s="1"/>
  <c r="AL31" i="68"/>
  <c r="BC31" i="68" s="1"/>
  <c r="AL34" i="68"/>
  <c r="BC34" i="68" s="1"/>
  <c r="AL35" i="68"/>
  <c r="BC35" i="68" s="1"/>
  <c r="AL38" i="68"/>
  <c r="BC38" i="68" s="1"/>
  <c r="AL39" i="68"/>
  <c r="BC39" i="68" s="1"/>
  <c r="AL42" i="68"/>
  <c r="BC42" i="68" s="1"/>
  <c r="AL43" i="68"/>
  <c r="BC43" i="68" s="1"/>
  <c r="AL46" i="68"/>
  <c r="BC46" i="68" s="1"/>
  <c r="AL47" i="68"/>
  <c r="BC47" i="68" s="1"/>
  <c r="AL50" i="68"/>
  <c r="BC50" i="68" s="1"/>
  <c r="AL51" i="68"/>
  <c r="BC51" i="68" s="1"/>
  <c r="AL54" i="68"/>
  <c r="BC54" i="68" s="1"/>
  <c r="AL55" i="68"/>
  <c r="BC55" i="68" s="1"/>
  <c r="AL58" i="68"/>
  <c r="BC58" i="68" s="1"/>
  <c r="AL59" i="68"/>
  <c r="BC59" i="68" s="1"/>
  <c r="AL62" i="68"/>
  <c r="BC62" i="68" s="1"/>
  <c r="AL63" i="68"/>
  <c r="BC63" i="68" s="1"/>
  <c r="AL66" i="68"/>
  <c r="BC66" i="68" s="1"/>
  <c r="AL67" i="68"/>
  <c r="BC67" i="68" s="1"/>
  <c r="AL70" i="68"/>
  <c r="BC70" i="68" s="1"/>
  <c r="AL71" i="68"/>
  <c r="BC71" i="68" s="1"/>
  <c r="AL74" i="68"/>
  <c r="BC74" i="68" s="1"/>
  <c r="AL75" i="68"/>
  <c r="BC75" i="68" s="1"/>
  <c r="AL78" i="68"/>
  <c r="BC78" i="68" s="1"/>
  <c r="AL79" i="68"/>
  <c r="BC79" i="68" s="1"/>
  <c r="AL82" i="68"/>
  <c r="BC82" i="68" s="1"/>
  <c r="AL83" i="68"/>
  <c r="BC83" i="68" s="1"/>
  <c r="AL86" i="68"/>
  <c r="BC86" i="68" s="1"/>
  <c r="AL87" i="68"/>
  <c r="BC87" i="68" s="1"/>
  <c r="AL90" i="68"/>
  <c r="BC90" i="68" s="1"/>
  <c r="AL91" i="68"/>
  <c r="BC91" i="68" s="1"/>
  <c r="V93" i="68"/>
  <c r="W93" i="68"/>
  <c r="AN3" i="68"/>
  <c r="BE3" i="68" s="1"/>
  <c r="AN7" i="68"/>
  <c r="BE7" i="68" s="1"/>
  <c r="AN11" i="68"/>
  <c r="BE11" i="68" s="1"/>
  <c r="AN15" i="68"/>
  <c r="BE15" i="68" s="1"/>
  <c r="AN19" i="68"/>
  <c r="BE19" i="68" s="1"/>
  <c r="AN23" i="68"/>
  <c r="BE23" i="68" s="1"/>
  <c r="AN27" i="68"/>
  <c r="BE27" i="68" s="1"/>
  <c r="AN31" i="68"/>
  <c r="BE31" i="68" s="1"/>
  <c r="AN35" i="68"/>
  <c r="BE35" i="68" s="1"/>
  <c r="AN39" i="68"/>
  <c r="BE39" i="68" s="1"/>
  <c r="AN43" i="68"/>
  <c r="BE43" i="68" s="1"/>
  <c r="AN47" i="68"/>
  <c r="BE47" i="68" s="1"/>
  <c r="AN51" i="68"/>
  <c r="BE51" i="68" s="1"/>
  <c r="AN55" i="68"/>
  <c r="BE55" i="68" s="1"/>
  <c r="AN59" i="68"/>
  <c r="BE59" i="68" s="1"/>
  <c r="AN63" i="68"/>
  <c r="BE63" i="68" s="1"/>
  <c r="AN67" i="68"/>
  <c r="BE67" i="68" s="1"/>
  <c r="AN71" i="68"/>
  <c r="BE71" i="68" s="1"/>
  <c r="AN75" i="68"/>
  <c r="BE75" i="68" s="1"/>
  <c r="AN79" i="68"/>
  <c r="BE79" i="68" s="1"/>
  <c r="AN83" i="68"/>
  <c r="BE83" i="68" s="1"/>
  <c r="AN87" i="68"/>
  <c r="BE87" i="68" s="1"/>
  <c r="AN91" i="68"/>
  <c r="BE91" i="68" s="1"/>
  <c r="X93" i="68"/>
  <c r="AO3" i="68"/>
  <c r="BF3" i="68" s="1"/>
  <c r="AO4" i="68"/>
  <c r="BF4" i="68"/>
  <c r="AO5" i="68"/>
  <c r="BF5" i="68" s="1"/>
  <c r="AO6" i="68"/>
  <c r="BF6" i="68" s="1"/>
  <c r="AO7" i="68"/>
  <c r="BF7" i="68" s="1"/>
  <c r="AO8" i="68"/>
  <c r="BF8" i="68"/>
  <c r="AO9" i="68"/>
  <c r="BF9" i="68" s="1"/>
  <c r="AO10" i="68"/>
  <c r="BF10" i="68" s="1"/>
  <c r="AO11" i="68"/>
  <c r="BF11" i="68" s="1"/>
  <c r="AO12" i="68"/>
  <c r="BF12" i="68"/>
  <c r="AO13" i="68"/>
  <c r="BF13" i="68" s="1"/>
  <c r="AO14" i="68"/>
  <c r="BF14" i="68" s="1"/>
  <c r="AO15" i="68"/>
  <c r="BF15" i="68" s="1"/>
  <c r="AO16" i="68"/>
  <c r="BF16" i="68"/>
  <c r="AO17" i="68"/>
  <c r="BF17" i="68" s="1"/>
  <c r="AO18" i="68"/>
  <c r="BF18" i="68" s="1"/>
  <c r="AO19" i="68"/>
  <c r="BF19" i="68" s="1"/>
  <c r="AO20" i="68"/>
  <c r="BF20" i="68"/>
  <c r="AO21" i="68"/>
  <c r="BF21" i="68" s="1"/>
  <c r="AO22" i="68"/>
  <c r="BF22" i="68" s="1"/>
  <c r="AO23" i="68"/>
  <c r="BF23" i="68" s="1"/>
  <c r="AO24" i="68"/>
  <c r="BF24" i="68"/>
  <c r="AO25" i="68"/>
  <c r="BF25" i="68" s="1"/>
  <c r="AO26" i="68"/>
  <c r="BF26" i="68" s="1"/>
  <c r="AO27" i="68"/>
  <c r="BF27" i="68" s="1"/>
  <c r="AO28" i="68"/>
  <c r="BF28" i="68"/>
  <c r="AO29" i="68"/>
  <c r="BF29" i="68" s="1"/>
  <c r="AO30" i="68"/>
  <c r="BF30" i="68" s="1"/>
  <c r="AO31" i="68"/>
  <c r="BF31" i="68" s="1"/>
  <c r="AO32" i="68"/>
  <c r="BF32" i="68"/>
  <c r="AO33" i="68"/>
  <c r="BF33" i="68" s="1"/>
  <c r="AO34" i="68"/>
  <c r="BF34" i="68" s="1"/>
  <c r="AO35" i="68"/>
  <c r="BF35" i="68" s="1"/>
  <c r="AO36" i="68"/>
  <c r="BF36" i="68"/>
  <c r="AO37" i="68"/>
  <c r="BF37" i="68" s="1"/>
  <c r="AO38" i="68"/>
  <c r="BF38" i="68" s="1"/>
  <c r="AO39" i="68"/>
  <c r="BF39" i="68" s="1"/>
  <c r="AO40" i="68"/>
  <c r="BF40" i="68"/>
  <c r="AO41" i="68"/>
  <c r="BF41" i="68" s="1"/>
  <c r="AO42" i="68"/>
  <c r="BF42" i="68" s="1"/>
  <c r="AO43" i="68"/>
  <c r="BF43" i="68" s="1"/>
  <c r="AO44" i="68"/>
  <c r="BF44" i="68"/>
  <c r="AO45" i="68"/>
  <c r="BF45" i="68" s="1"/>
  <c r="AO46" i="68"/>
  <c r="BF46" i="68" s="1"/>
  <c r="AO47" i="68"/>
  <c r="BF47" i="68" s="1"/>
  <c r="AO48" i="68"/>
  <c r="BF48" i="68"/>
  <c r="AO49" i="68"/>
  <c r="BF49" i="68" s="1"/>
  <c r="AO50" i="68"/>
  <c r="BF50" i="68" s="1"/>
  <c r="AO51" i="68"/>
  <c r="BF51" i="68" s="1"/>
  <c r="AO52" i="68"/>
  <c r="BF52" i="68"/>
  <c r="AO53" i="68"/>
  <c r="BF53" i="68" s="1"/>
  <c r="AO54" i="68"/>
  <c r="BF54" i="68" s="1"/>
  <c r="AO55" i="68"/>
  <c r="BF55" i="68" s="1"/>
  <c r="AO56" i="68"/>
  <c r="BF56" i="68"/>
  <c r="AO57" i="68"/>
  <c r="BF57" i="68" s="1"/>
  <c r="AO58" i="68"/>
  <c r="BF58" i="68" s="1"/>
  <c r="AO59" i="68"/>
  <c r="BF59" i="68" s="1"/>
  <c r="AO60" i="68"/>
  <c r="BF60" i="68"/>
  <c r="AO61" i="68"/>
  <c r="BF61" i="68" s="1"/>
  <c r="AO62" i="68"/>
  <c r="BF62" i="68" s="1"/>
  <c r="AO63" i="68"/>
  <c r="BF63" i="68" s="1"/>
  <c r="AO64" i="68"/>
  <c r="BF64" i="68"/>
  <c r="AO65" i="68"/>
  <c r="BF65" i="68" s="1"/>
  <c r="AO66" i="68"/>
  <c r="BF66" i="68" s="1"/>
  <c r="AO67" i="68"/>
  <c r="BF67" i="68" s="1"/>
  <c r="AO68" i="68"/>
  <c r="BF68" i="68"/>
  <c r="AO69" i="68"/>
  <c r="BF69" i="68" s="1"/>
  <c r="AO70" i="68"/>
  <c r="BF70" i="68" s="1"/>
  <c r="AO71" i="68"/>
  <c r="BF71" i="68" s="1"/>
  <c r="AO72" i="68"/>
  <c r="BF72" i="68"/>
  <c r="AO73" i="68"/>
  <c r="BF73" i="68" s="1"/>
  <c r="AO74" i="68"/>
  <c r="BF74" i="68" s="1"/>
  <c r="AO75" i="68"/>
  <c r="BF75" i="68" s="1"/>
  <c r="AO76" i="68"/>
  <c r="BF76" i="68"/>
  <c r="AO77" i="68"/>
  <c r="BF77" i="68" s="1"/>
  <c r="AO78" i="68"/>
  <c r="BF78" i="68" s="1"/>
  <c r="AO79" i="68"/>
  <c r="BF79" i="68" s="1"/>
  <c r="AO80" i="68"/>
  <c r="BF80" i="68"/>
  <c r="AO81" i="68"/>
  <c r="BF81" i="68" s="1"/>
  <c r="AO82" i="68"/>
  <c r="BF82" i="68" s="1"/>
  <c r="AO83" i="68"/>
  <c r="BF83" i="68" s="1"/>
  <c r="AO84" i="68"/>
  <c r="BF84" i="68"/>
  <c r="AO85" i="68"/>
  <c r="BF85" i="68" s="1"/>
  <c r="AO86" i="68"/>
  <c r="BF86" i="68" s="1"/>
  <c r="AO87" i="68"/>
  <c r="BF87" i="68" s="1"/>
  <c r="AO88" i="68"/>
  <c r="BF88" i="68"/>
  <c r="AO89" i="68"/>
  <c r="BF89" i="68" s="1"/>
  <c r="AO90" i="68"/>
  <c r="BF90" i="68" s="1"/>
  <c r="AO91" i="68"/>
  <c r="BF91" i="68" s="1"/>
  <c r="AO92" i="68"/>
  <c r="BF92" i="68"/>
  <c r="Y93" i="68"/>
  <c r="AP6" i="68" s="1"/>
  <c r="BG6" i="68" s="1"/>
  <c r="AP4" i="68"/>
  <c r="BG4" i="68" s="1"/>
  <c r="AP5" i="68"/>
  <c r="BG5" i="68"/>
  <c r="AP8" i="68"/>
  <c r="BG8" i="68" s="1"/>
  <c r="AP9" i="68"/>
  <c r="BG9" i="68"/>
  <c r="AP12" i="68"/>
  <c r="BG12" i="68" s="1"/>
  <c r="AP13" i="68"/>
  <c r="BG13" i="68"/>
  <c r="AP16" i="68"/>
  <c r="BG16" i="68" s="1"/>
  <c r="AP17" i="68"/>
  <c r="BG17" i="68"/>
  <c r="AP20" i="68"/>
  <c r="BG20" i="68" s="1"/>
  <c r="AP21" i="68"/>
  <c r="BG21" i="68"/>
  <c r="AP24" i="68"/>
  <c r="BG24" i="68" s="1"/>
  <c r="AP25" i="68"/>
  <c r="BG25" i="68"/>
  <c r="AP28" i="68"/>
  <c r="BG28" i="68" s="1"/>
  <c r="AP29" i="68"/>
  <c r="BG29" i="68"/>
  <c r="AP32" i="68"/>
  <c r="BG32" i="68" s="1"/>
  <c r="AP33" i="68"/>
  <c r="BG33" i="68"/>
  <c r="AP36" i="68"/>
  <c r="BG36" i="68" s="1"/>
  <c r="AP37" i="68"/>
  <c r="BG37" i="68"/>
  <c r="AP40" i="68"/>
  <c r="BG40" i="68" s="1"/>
  <c r="AP41" i="68"/>
  <c r="BG41" i="68"/>
  <c r="AP44" i="68"/>
  <c r="BG44" i="68" s="1"/>
  <c r="AP45" i="68"/>
  <c r="BG45" i="68"/>
  <c r="AP48" i="68"/>
  <c r="BG48" i="68" s="1"/>
  <c r="AP49" i="68"/>
  <c r="BG49" i="68"/>
  <c r="AP52" i="68"/>
  <c r="BG52" i="68" s="1"/>
  <c r="AP53" i="68"/>
  <c r="BG53" i="68"/>
  <c r="AP56" i="68"/>
  <c r="BG56" i="68" s="1"/>
  <c r="AP57" i="68"/>
  <c r="BG57" i="68"/>
  <c r="AP60" i="68"/>
  <c r="BG60" i="68" s="1"/>
  <c r="AP61" i="68"/>
  <c r="BG61" i="68"/>
  <c r="AP64" i="68"/>
  <c r="BG64" i="68" s="1"/>
  <c r="AP65" i="68"/>
  <c r="BG65" i="68"/>
  <c r="AP68" i="68"/>
  <c r="BG68" i="68" s="1"/>
  <c r="AP69" i="68"/>
  <c r="BG69" i="68"/>
  <c r="AP72" i="68"/>
  <c r="BG72" i="68" s="1"/>
  <c r="AP73" i="68"/>
  <c r="BG73" i="68"/>
  <c r="AP76" i="68"/>
  <c r="BG76" i="68" s="1"/>
  <c r="AP77" i="68"/>
  <c r="BG77" i="68"/>
  <c r="AP80" i="68"/>
  <c r="BG80" i="68" s="1"/>
  <c r="AP81" i="68"/>
  <c r="BG81" i="68"/>
  <c r="AP84" i="68"/>
  <c r="BG84" i="68" s="1"/>
  <c r="AP85" i="68"/>
  <c r="BG85" i="68"/>
  <c r="AP88" i="68"/>
  <c r="BG88" i="68" s="1"/>
  <c r="AP89" i="68"/>
  <c r="BG89" i="68"/>
  <c r="AP92" i="68"/>
  <c r="BG92" i="68" s="1"/>
  <c r="Z93" i="68"/>
  <c r="AQ3" i="68"/>
  <c r="BH3" i="68" s="1"/>
  <c r="AQ4" i="68"/>
  <c r="BH4" i="68"/>
  <c r="AQ5" i="68"/>
  <c r="BH5" i="68"/>
  <c r="AQ6" i="68"/>
  <c r="BH6" i="68" s="1"/>
  <c r="AQ7" i="68"/>
  <c r="BH7" i="68" s="1"/>
  <c r="AQ8" i="68"/>
  <c r="BH8" i="68"/>
  <c r="AQ9" i="68"/>
  <c r="BH9" i="68"/>
  <c r="AQ10" i="68"/>
  <c r="BH10" i="68" s="1"/>
  <c r="AQ11" i="68"/>
  <c r="BH11" i="68" s="1"/>
  <c r="AQ12" i="68"/>
  <c r="BH12" i="68"/>
  <c r="AQ13" i="68"/>
  <c r="BH13" i="68"/>
  <c r="AQ14" i="68"/>
  <c r="BH14" i="68" s="1"/>
  <c r="AQ15" i="68"/>
  <c r="BH15" i="68" s="1"/>
  <c r="AQ16" i="68"/>
  <c r="BH16" i="68"/>
  <c r="AQ17" i="68"/>
  <c r="BH17" i="68"/>
  <c r="AQ18" i="68"/>
  <c r="BH18" i="68" s="1"/>
  <c r="AQ19" i="68"/>
  <c r="BH19" i="68" s="1"/>
  <c r="AQ20" i="68"/>
  <c r="BH20" i="68"/>
  <c r="AQ21" i="68"/>
  <c r="BH21" i="68"/>
  <c r="AQ22" i="68"/>
  <c r="BH22" i="68" s="1"/>
  <c r="AQ23" i="68"/>
  <c r="BH23" i="68" s="1"/>
  <c r="AQ24" i="68"/>
  <c r="BH24" i="68"/>
  <c r="AQ25" i="68"/>
  <c r="BH25" i="68"/>
  <c r="AQ26" i="68"/>
  <c r="BH26" i="68" s="1"/>
  <c r="AQ27" i="68"/>
  <c r="BH27" i="68" s="1"/>
  <c r="AQ28" i="68"/>
  <c r="BH28" i="68"/>
  <c r="AQ29" i="68"/>
  <c r="BH29" i="68"/>
  <c r="AQ30" i="68"/>
  <c r="BH30" i="68" s="1"/>
  <c r="AQ31" i="68"/>
  <c r="BH31" i="68" s="1"/>
  <c r="AQ32" i="68"/>
  <c r="BH32" i="68"/>
  <c r="AQ33" i="68"/>
  <c r="BH33" i="68"/>
  <c r="AQ34" i="68"/>
  <c r="BH34" i="68" s="1"/>
  <c r="AQ35" i="68"/>
  <c r="BH35" i="68" s="1"/>
  <c r="AQ36" i="68"/>
  <c r="BH36" i="68"/>
  <c r="AQ37" i="68"/>
  <c r="BH37" i="68"/>
  <c r="AQ38" i="68"/>
  <c r="BH38" i="68" s="1"/>
  <c r="AQ39" i="68"/>
  <c r="BH39" i="68" s="1"/>
  <c r="AQ40" i="68"/>
  <c r="BH40" i="68"/>
  <c r="AQ41" i="68"/>
  <c r="BH41" i="68"/>
  <c r="AQ42" i="68"/>
  <c r="BH42" i="68" s="1"/>
  <c r="AQ43" i="68"/>
  <c r="BH43" i="68" s="1"/>
  <c r="AQ44" i="68"/>
  <c r="BH44" i="68"/>
  <c r="AQ45" i="68"/>
  <c r="BH45" i="68"/>
  <c r="AQ46" i="68"/>
  <c r="BH46" i="68" s="1"/>
  <c r="AQ47" i="68"/>
  <c r="BH47" i="68" s="1"/>
  <c r="AQ48" i="68"/>
  <c r="BH48" i="68"/>
  <c r="AQ49" i="68"/>
  <c r="BH49" i="68"/>
  <c r="AQ50" i="68"/>
  <c r="BH50" i="68" s="1"/>
  <c r="AQ51" i="68"/>
  <c r="BH51" i="68" s="1"/>
  <c r="AQ52" i="68"/>
  <c r="BH52" i="68"/>
  <c r="AQ53" i="68"/>
  <c r="BH53" i="68"/>
  <c r="AQ54" i="68"/>
  <c r="BH54" i="68" s="1"/>
  <c r="AQ55" i="68"/>
  <c r="BH55" i="68" s="1"/>
  <c r="AQ56" i="68"/>
  <c r="BH56" i="68"/>
  <c r="AQ57" i="68"/>
  <c r="BH57" i="68"/>
  <c r="AQ58" i="68"/>
  <c r="BH58" i="68" s="1"/>
  <c r="AQ59" i="68"/>
  <c r="BH59" i="68" s="1"/>
  <c r="AQ60" i="68"/>
  <c r="BH60" i="68"/>
  <c r="AQ61" i="68"/>
  <c r="BH61" i="68"/>
  <c r="AQ62" i="68"/>
  <c r="BH62" i="68" s="1"/>
  <c r="AQ63" i="68"/>
  <c r="BH63" i="68" s="1"/>
  <c r="AQ64" i="68"/>
  <c r="BH64" i="68"/>
  <c r="AQ65" i="68"/>
  <c r="BH65" i="68"/>
  <c r="AQ66" i="68"/>
  <c r="BH66" i="68" s="1"/>
  <c r="AQ67" i="68"/>
  <c r="BH67" i="68" s="1"/>
  <c r="AQ68" i="68"/>
  <c r="BH68" i="68"/>
  <c r="AQ69" i="68"/>
  <c r="BH69" i="68"/>
  <c r="AQ70" i="68"/>
  <c r="BH70" i="68" s="1"/>
  <c r="AQ71" i="68"/>
  <c r="BH71" i="68" s="1"/>
  <c r="AQ72" i="68"/>
  <c r="BH72" i="68"/>
  <c r="AQ73" i="68"/>
  <c r="BH73" i="68"/>
  <c r="AQ74" i="68"/>
  <c r="BH74" i="68" s="1"/>
  <c r="AQ75" i="68"/>
  <c r="BH75" i="68" s="1"/>
  <c r="AQ76" i="68"/>
  <c r="BH76" i="68"/>
  <c r="AQ77" i="68"/>
  <c r="BH77" i="68"/>
  <c r="AQ78" i="68"/>
  <c r="BH78" i="68" s="1"/>
  <c r="AQ79" i="68"/>
  <c r="BH79" i="68" s="1"/>
  <c r="AQ80" i="68"/>
  <c r="BH80" i="68"/>
  <c r="AQ81" i="68"/>
  <c r="BH81" i="68"/>
  <c r="AQ82" i="68"/>
  <c r="BH82" i="68" s="1"/>
  <c r="AQ83" i="68"/>
  <c r="BH83" i="68" s="1"/>
  <c r="AQ84" i="68"/>
  <c r="BH84" i="68"/>
  <c r="AQ85" i="68"/>
  <c r="BH85" i="68"/>
  <c r="AQ86" i="68"/>
  <c r="BH86" i="68" s="1"/>
  <c r="AQ87" i="68"/>
  <c r="BH87" i="68" s="1"/>
  <c r="AQ88" i="68"/>
  <c r="BH88" i="68"/>
  <c r="AQ89" i="68"/>
  <c r="BH89" i="68"/>
  <c r="AQ90" i="68"/>
  <c r="BH90" i="68" s="1"/>
  <c r="AQ91" i="68"/>
  <c r="BH91" i="68" s="1"/>
  <c r="AQ92" i="68"/>
  <c r="BH92" i="68"/>
  <c r="AA93" i="68"/>
  <c r="AB93" i="68"/>
  <c r="AS3" i="68" s="1"/>
  <c r="BJ3" i="68" s="1"/>
  <c r="AS7" i="68"/>
  <c r="BJ7" i="68" s="1"/>
  <c r="AS15" i="68"/>
  <c r="BJ15" i="68" s="1"/>
  <c r="AS23" i="68"/>
  <c r="BJ23" i="68" s="1"/>
  <c r="AS27" i="68"/>
  <c r="BJ27" i="68" s="1"/>
  <c r="AS31" i="68"/>
  <c r="BJ31" i="68" s="1"/>
  <c r="AS35" i="68"/>
  <c r="BJ35" i="68" s="1"/>
  <c r="AS39" i="68"/>
  <c r="BJ39" i="68" s="1"/>
  <c r="AS43" i="68"/>
  <c r="BJ43" i="68" s="1"/>
  <c r="AS47" i="68"/>
  <c r="BJ47" i="68" s="1"/>
  <c r="AS51" i="68"/>
  <c r="BJ51" i="68" s="1"/>
  <c r="AS55" i="68"/>
  <c r="BJ55" i="68" s="1"/>
  <c r="AS59" i="68"/>
  <c r="BJ59" i="68" s="1"/>
  <c r="AS63" i="68"/>
  <c r="BJ63" i="68" s="1"/>
  <c r="AS65" i="68"/>
  <c r="BJ65" i="68" s="1"/>
  <c r="AS68" i="68"/>
  <c r="BJ68" i="68" s="1"/>
  <c r="AS71" i="68"/>
  <c r="BJ71" i="68" s="1"/>
  <c r="AS72" i="68"/>
  <c r="BJ72" i="68" s="1"/>
  <c r="AS73" i="68"/>
  <c r="BJ73" i="68" s="1"/>
  <c r="AS76" i="68"/>
  <c r="BJ76" i="68" s="1"/>
  <c r="AS79" i="68"/>
  <c r="BJ79" i="68" s="1"/>
  <c r="AS81" i="68"/>
  <c r="BJ81" i="68" s="1"/>
  <c r="AS84" i="68"/>
  <c r="BJ84" i="68" s="1"/>
  <c r="AS85" i="68"/>
  <c r="BJ85" i="68"/>
  <c r="AS87" i="68"/>
  <c r="BJ87" i="68" s="1"/>
  <c r="AS89" i="68"/>
  <c r="BJ89" i="68" s="1"/>
  <c r="AS91" i="68"/>
  <c r="BJ91" i="68" s="1"/>
  <c r="AS92" i="68"/>
  <c r="BJ92" i="68" s="1"/>
  <c r="AC93" i="68"/>
  <c r="AT4" i="68" s="1"/>
  <c r="AT3" i="68"/>
  <c r="BK3" i="68" s="1"/>
  <c r="BK4" i="68"/>
  <c r="AT6" i="68"/>
  <c r="BK6" i="68" s="1"/>
  <c r="AT7" i="68"/>
  <c r="BK7" i="68"/>
  <c r="AT10" i="68"/>
  <c r="BK10" i="68" s="1"/>
  <c r="AT11" i="68"/>
  <c r="BK11" i="68" s="1"/>
  <c r="AT14" i="68"/>
  <c r="BK14" i="68" s="1"/>
  <c r="AT15" i="68"/>
  <c r="BK15" i="68"/>
  <c r="AT18" i="68"/>
  <c r="BK18" i="68" s="1"/>
  <c r="AT19" i="68"/>
  <c r="BK19" i="68" s="1"/>
  <c r="AT22" i="68"/>
  <c r="BK22" i="68" s="1"/>
  <c r="AT23" i="68"/>
  <c r="BK23" i="68"/>
  <c r="AT26" i="68"/>
  <c r="BK26" i="68" s="1"/>
  <c r="AT27" i="68"/>
  <c r="BK27" i="68" s="1"/>
  <c r="AT30" i="68"/>
  <c r="BK30" i="68" s="1"/>
  <c r="AT31" i="68"/>
  <c r="BK31" i="68"/>
  <c r="AT34" i="68"/>
  <c r="BK34" i="68" s="1"/>
  <c r="AT35" i="68"/>
  <c r="BK35" i="68" s="1"/>
  <c r="AT38" i="68"/>
  <c r="BK38" i="68" s="1"/>
  <c r="AT39" i="68"/>
  <c r="BK39" i="68"/>
  <c r="AT42" i="68"/>
  <c r="BK42" i="68" s="1"/>
  <c r="AT43" i="68"/>
  <c r="BK43" i="68" s="1"/>
  <c r="AT46" i="68"/>
  <c r="BK46" i="68" s="1"/>
  <c r="AT47" i="68"/>
  <c r="BK47" i="68" s="1"/>
  <c r="AT50" i="68"/>
  <c r="BK50" i="68" s="1"/>
  <c r="AT51" i="68"/>
  <c r="BK51" i="68" s="1"/>
  <c r="AT54" i="68"/>
  <c r="BK54" i="68" s="1"/>
  <c r="AT55" i="68"/>
  <c r="BK55" i="68" s="1"/>
  <c r="AT58" i="68"/>
  <c r="BK58" i="68" s="1"/>
  <c r="AT59" i="68"/>
  <c r="BK59" i="68" s="1"/>
  <c r="AT62" i="68"/>
  <c r="BK62" i="68" s="1"/>
  <c r="AT63" i="68"/>
  <c r="BK63" i="68" s="1"/>
  <c r="AT66" i="68"/>
  <c r="BK66" i="68" s="1"/>
  <c r="AT67" i="68"/>
  <c r="BK67" i="68" s="1"/>
  <c r="AT70" i="68"/>
  <c r="BK70" i="68" s="1"/>
  <c r="AT71" i="68"/>
  <c r="BK71" i="68" s="1"/>
  <c r="AT74" i="68"/>
  <c r="BK74" i="68" s="1"/>
  <c r="AT75" i="68"/>
  <c r="BK75" i="68" s="1"/>
  <c r="AT78" i="68"/>
  <c r="BK78" i="68" s="1"/>
  <c r="AT79" i="68"/>
  <c r="BK79" i="68" s="1"/>
  <c r="AT82" i="68"/>
  <c r="BK82" i="68" s="1"/>
  <c r="AT83" i="68"/>
  <c r="BK83" i="68" s="1"/>
  <c r="AT86" i="68"/>
  <c r="BK86" i="68" s="1"/>
  <c r="AT87" i="68"/>
  <c r="BK87" i="68" s="1"/>
  <c r="AT90" i="68"/>
  <c r="BK90" i="68" s="1"/>
  <c r="AT91" i="68"/>
  <c r="BK91" i="68" s="1"/>
  <c r="AD93" i="68"/>
  <c r="AU3" i="68" s="1"/>
  <c r="BL3" i="68" s="1"/>
  <c r="AU9" i="68"/>
  <c r="BL9" i="68" s="1"/>
  <c r="AU13" i="68"/>
  <c r="BL13" i="68" s="1"/>
  <c r="AU25" i="68"/>
  <c r="BL25" i="68" s="1"/>
  <c r="AU29" i="68"/>
  <c r="BL29" i="68" s="1"/>
  <c r="AU41" i="68"/>
  <c r="BL41" i="68" s="1"/>
  <c r="AU45" i="68"/>
  <c r="BL45" i="68" s="1"/>
  <c r="AU57" i="68"/>
  <c r="BL57" i="68" s="1"/>
  <c r="AU61" i="68"/>
  <c r="BL61" i="68" s="1"/>
  <c r="AU73" i="68"/>
  <c r="BL73" i="68" s="1"/>
  <c r="AU77" i="68"/>
  <c r="BL77" i="68" s="1"/>
  <c r="AU89" i="68"/>
  <c r="BL89" i="68" s="1"/>
  <c r="AE93" i="68"/>
  <c r="AV3" i="68"/>
  <c r="BM3" i="68" s="1"/>
  <c r="AV4" i="68"/>
  <c r="BM4" i="68" s="1"/>
  <c r="AV7" i="68"/>
  <c r="BM7" i="68" s="1"/>
  <c r="AV8" i="68"/>
  <c r="BM8" i="68" s="1"/>
  <c r="AV11" i="68"/>
  <c r="BM11" i="68" s="1"/>
  <c r="AV12" i="68"/>
  <c r="BM12" i="68" s="1"/>
  <c r="AV15" i="68"/>
  <c r="BM15" i="68" s="1"/>
  <c r="AV16" i="68"/>
  <c r="BM16" i="68" s="1"/>
  <c r="AV19" i="68"/>
  <c r="BM19" i="68" s="1"/>
  <c r="AV20" i="68"/>
  <c r="BM20" i="68" s="1"/>
  <c r="AV23" i="68"/>
  <c r="BM23" i="68" s="1"/>
  <c r="AV24" i="68"/>
  <c r="BM24" i="68" s="1"/>
  <c r="AV27" i="68"/>
  <c r="BM27" i="68" s="1"/>
  <c r="AV28" i="68"/>
  <c r="BM28" i="68" s="1"/>
  <c r="AV31" i="68"/>
  <c r="BM31" i="68" s="1"/>
  <c r="AV32" i="68"/>
  <c r="BM32" i="68" s="1"/>
  <c r="AV35" i="68"/>
  <c r="BM35" i="68" s="1"/>
  <c r="AV36" i="68"/>
  <c r="BM36" i="68" s="1"/>
  <c r="AV39" i="68"/>
  <c r="BM39" i="68" s="1"/>
  <c r="AV40" i="68"/>
  <c r="BM40" i="68" s="1"/>
  <c r="AV43" i="68"/>
  <c r="BM43" i="68" s="1"/>
  <c r="AV44" i="68"/>
  <c r="BM44" i="68" s="1"/>
  <c r="AV47" i="68"/>
  <c r="BM47" i="68" s="1"/>
  <c r="AV48" i="68"/>
  <c r="BM48" i="68" s="1"/>
  <c r="AV51" i="68"/>
  <c r="BM51" i="68" s="1"/>
  <c r="AV52" i="68"/>
  <c r="BM52" i="68" s="1"/>
  <c r="AV55" i="68"/>
  <c r="BM55" i="68" s="1"/>
  <c r="AV56" i="68"/>
  <c r="BM56" i="68" s="1"/>
  <c r="AV59" i="68"/>
  <c r="BM59" i="68" s="1"/>
  <c r="AV60" i="68"/>
  <c r="BM60" i="68" s="1"/>
  <c r="AV63" i="68"/>
  <c r="BM63" i="68" s="1"/>
  <c r="AV64" i="68"/>
  <c r="BM64" i="68" s="1"/>
  <c r="AV67" i="68"/>
  <c r="BM67" i="68" s="1"/>
  <c r="AV68" i="68"/>
  <c r="BM68" i="68" s="1"/>
  <c r="AV71" i="68"/>
  <c r="BM71" i="68" s="1"/>
  <c r="AV72" i="68"/>
  <c r="BM72" i="68" s="1"/>
  <c r="AV75" i="68"/>
  <c r="BM75" i="68" s="1"/>
  <c r="AV76" i="68"/>
  <c r="BM76" i="68" s="1"/>
  <c r="AV79" i="68"/>
  <c r="BM79" i="68" s="1"/>
  <c r="AV80" i="68"/>
  <c r="BM80" i="68" s="1"/>
  <c r="AV83" i="68"/>
  <c r="BM83" i="68" s="1"/>
  <c r="AV84" i="68"/>
  <c r="BM84" i="68" s="1"/>
  <c r="AV87" i="68"/>
  <c r="BM87" i="68" s="1"/>
  <c r="AV88" i="68"/>
  <c r="BM88" i="68" s="1"/>
  <c r="AV91" i="68"/>
  <c r="BM91" i="68" s="1"/>
  <c r="AV92" i="68"/>
  <c r="BM92" i="68" s="1"/>
  <c r="AF93" i="68"/>
  <c r="AW3" i="68"/>
  <c r="BN3" i="68" s="1"/>
  <c r="AW4" i="68"/>
  <c r="BN4" i="68" s="1"/>
  <c r="AW5" i="68"/>
  <c r="BN5" i="68" s="1"/>
  <c r="AW6" i="68"/>
  <c r="BN6" i="68" s="1"/>
  <c r="AW7" i="68"/>
  <c r="BN7" i="68" s="1"/>
  <c r="AW8" i="68"/>
  <c r="BN8" i="68" s="1"/>
  <c r="AW9" i="68"/>
  <c r="BN9" i="68" s="1"/>
  <c r="AW10" i="68"/>
  <c r="BN10" i="68" s="1"/>
  <c r="AW11" i="68"/>
  <c r="BN11" i="68" s="1"/>
  <c r="AW12" i="68"/>
  <c r="BN12" i="68" s="1"/>
  <c r="AW13" i="68"/>
  <c r="BN13" i="68" s="1"/>
  <c r="AW14" i="68"/>
  <c r="BN14" i="68" s="1"/>
  <c r="AW15" i="68"/>
  <c r="BN15" i="68" s="1"/>
  <c r="AW16" i="68"/>
  <c r="BN16" i="68" s="1"/>
  <c r="AW17" i="68"/>
  <c r="BN17" i="68" s="1"/>
  <c r="AW18" i="68"/>
  <c r="BN18" i="68" s="1"/>
  <c r="AW19" i="68"/>
  <c r="BN19" i="68" s="1"/>
  <c r="AW20" i="68"/>
  <c r="BN20" i="68" s="1"/>
  <c r="AW21" i="68"/>
  <c r="BN21" i="68" s="1"/>
  <c r="AW22" i="68"/>
  <c r="BN22" i="68" s="1"/>
  <c r="AW23" i="68"/>
  <c r="BN23" i="68" s="1"/>
  <c r="AW24" i="68"/>
  <c r="BN24" i="68" s="1"/>
  <c r="AW25" i="68"/>
  <c r="BN25" i="68" s="1"/>
  <c r="AW26" i="68"/>
  <c r="BN26" i="68" s="1"/>
  <c r="AW27" i="68"/>
  <c r="BN27" i="68" s="1"/>
  <c r="AW28" i="68"/>
  <c r="BN28" i="68" s="1"/>
  <c r="AW29" i="68"/>
  <c r="BN29" i="68" s="1"/>
  <c r="AW30" i="68"/>
  <c r="BN30" i="68" s="1"/>
  <c r="AW31" i="68"/>
  <c r="BN31" i="68" s="1"/>
  <c r="AW32" i="68"/>
  <c r="BN32" i="68" s="1"/>
  <c r="AW33" i="68"/>
  <c r="BN33" i="68" s="1"/>
  <c r="AW34" i="68"/>
  <c r="BN34" i="68" s="1"/>
  <c r="AW35" i="68"/>
  <c r="BN35" i="68" s="1"/>
  <c r="AW36" i="68"/>
  <c r="BN36" i="68" s="1"/>
  <c r="AW37" i="68"/>
  <c r="BN37" i="68" s="1"/>
  <c r="AW38" i="68"/>
  <c r="BN38" i="68" s="1"/>
  <c r="AW39" i="68"/>
  <c r="BN39" i="68" s="1"/>
  <c r="AW40" i="68"/>
  <c r="BN40" i="68" s="1"/>
  <c r="AW41" i="68"/>
  <c r="BN41" i="68" s="1"/>
  <c r="AW42" i="68"/>
  <c r="BN42" i="68" s="1"/>
  <c r="AW43" i="68"/>
  <c r="BN43" i="68" s="1"/>
  <c r="AW44" i="68"/>
  <c r="BN44" i="68" s="1"/>
  <c r="AW45" i="68"/>
  <c r="BN45" i="68" s="1"/>
  <c r="AW46" i="68"/>
  <c r="BN46" i="68" s="1"/>
  <c r="AW47" i="68"/>
  <c r="BN47" i="68" s="1"/>
  <c r="AW48" i="68"/>
  <c r="BN48" i="68" s="1"/>
  <c r="AW49" i="68"/>
  <c r="BN49" i="68" s="1"/>
  <c r="AW50" i="68"/>
  <c r="BN50" i="68" s="1"/>
  <c r="AW51" i="68"/>
  <c r="BN51" i="68" s="1"/>
  <c r="AW52" i="68"/>
  <c r="BN52" i="68" s="1"/>
  <c r="AW53" i="68"/>
  <c r="BN53" i="68" s="1"/>
  <c r="AW54" i="68"/>
  <c r="BN54" i="68" s="1"/>
  <c r="AW55" i="68"/>
  <c r="BN55" i="68" s="1"/>
  <c r="AW56" i="68"/>
  <c r="BN56" i="68" s="1"/>
  <c r="AW57" i="68"/>
  <c r="BN57" i="68" s="1"/>
  <c r="AW58" i="68"/>
  <c r="BN58" i="68" s="1"/>
  <c r="AW59" i="68"/>
  <c r="BN59" i="68" s="1"/>
  <c r="AW60" i="68"/>
  <c r="BN60" i="68" s="1"/>
  <c r="AW61" i="68"/>
  <c r="BN61" i="68" s="1"/>
  <c r="AW62" i="68"/>
  <c r="BN62" i="68" s="1"/>
  <c r="AW63" i="68"/>
  <c r="BN63" i="68" s="1"/>
  <c r="AW64" i="68"/>
  <c r="BN64" i="68" s="1"/>
  <c r="AW65" i="68"/>
  <c r="BN65" i="68" s="1"/>
  <c r="AW66" i="68"/>
  <c r="BN66" i="68" s="1"/>
  <c r="AW67" i="68"/>
  <c r="BN67" i="68" s="1"/>
  <c r="AW68" i="68"/>
  <c r="BN68" i="68" s="1"/>
  <c r="AW69" i="68"/>
  <c r="BN69" i="68" s="1"/>
  <c r="AW70" i="68"/>
  <c r="BN70" i="68" s="1"/>
  <c r="AW71" i="68"/>
  <c r="BN71" i="68" s="1"/>
  <c r="AW72" i="68"/>
  <c r="BN72" i="68" s="1"/>
  <c r="AW73" i="68"/>
  <c r="BN73" i="68" s="1"/>
  <c r="AW74" i="68"/>
  <c r="BN74" i="68" s="1"/>
  <c r="AW75" i="68"/>
  <c r="BN75" i="68" s="1"/>
  <c r="AW76" i="68"/>
  <c r="BN76" i="68" s="1"/>
  <c r="AW77" i="68"/>
  <c r="BN77" i="68" s="1"/>
  <c r="AW78" i="68"/>
  <c r="BN78" i="68" s="1"/>
  <c r="AW79" i="68"/>
  <c r="BN79" i="68" s="1"/>
  <c r="AW80" i="68"/>
  <c r="BN80" i="68" s="1"/>
  <c r="AW81" i="68"/>
  <c r="BN81" i="68" s="1"/>
  <c r="AW82" i="68"/>
  <c r="BN82" i="68" s="1"/>
  <c r="AW83" i="68"/>
  <c r="BN83" i="68" s="1"/>
  <c r="AW84" i="68"/>
  <c r="BN84" i="68" s="1"/>
  <c r="AW85" i="68"/>
  <c r="BN85" i="68" s="1"/>
  <c r="AW86" i="68"/>
  <c r="BN86" i="68" s="1"/>
  <c r="AW87" i="68"/>
  <c r="BN87" i="68" s="1"/>
  <c r="AW88" i="68"/>
  <c r="BN88" i="68" s="1"/>
  <c r="AW89" i="68"/>
  <c r="BN89" i="68" s="1"/>
  <c r="AW90" i="68"/>
  <c r="BN90" i="68" s="1"/>
  <c r="AW91" i="68"/>
  <c r="BN91" i="68" s="1"/>
  <c r="AW92" i="68"/>
  <c r="BN92" i="68" s="1"/>
  <c r="AG93" i="68"/>
  <c r="AX4" i="68" s="1"/>
  <c r="BO4" i="68" s="1"/>
  <c r="AX8" i="68"/>
  <c r="BO8" i="68"/>
  <c r="AX13" i="68"/>
  <c r="BO13" i="68"/>
  <c r="AX24" i="68"/>
  <c r="BO24" i="68"/>
  <c r="AX29" i="68"/>
  <c r="BO29" i="68"/>
  <c r="AX31" i="68"/>
  <c r="BO31" i="68" s="1"/>
  <c r="AX32" i="68"/>
  <c r="BO32" i="68" s="1"/>
  <c r="AX33" i="68"/>
  <c r="BO33" i="68" s="1"/>
  <c r="AX34" i="68"/>
  <c r="BO34" i="68" s="1"/>
  <c r="AX35" i="68"/>
  <c r="BO35" i="68" s="1"/>
  <c r="AX36" i="68"/>
  <c r="BO36" i="68" s="1"/>
  <c r="AX37" i="68"/>
  <c r="BO37" i="68" s="1"/>
  <c r="AX38" i="68"/>
  <c r="BO38" i="68" s="1"/>
  <c r="AX39" i="68"/>
  <c r="BO39" i="68" s="1"/>
  <c r="AX40" i="68"/>
  <c r="BO40" i="68" s="1"/>
  <c r="AX41" i="68"/>
  <c r="BO41" i="68" s="1"/>
  <c r="AX42" i="68"/>
  <c r="BO42" i="68" s="1"/>
  <c r="AX43" i="68"/>
  <c r="BO43" i="68" s="1"/>
  <c r="AX44" i="68"/>
  <c r="BO44" i="68" s="1"/>
  <c r="AX45" i="68"/>
  <c r="BO45" i="68" s="1"/>
  <c r="AX46" i="68"/>
  <c r="BO46" i="68" s="1"/>
  <c r="AX47" i="68"/>
  <c r="BO47" i="68" s="1"/>
  <c r="AX48" i="68"/>
  <c r="BO48" i="68" s="1"/>
  <c r="AX49" i="68"/>
  <c r="BO49" i="68" s="1"/>
  <c r="AX50" i="68"/>
  <c r="BO50" i="68" s="1"/>
  <c r="AX51" i="68"/>
  <c r="BO51" i="68" s="1"/>
  <c r="AX52" i="68"/>
  <c r="BO52" i="68" s="1"/>
  <c r="AX53" i="68"/>
  <c r="BO53" i="68" s="1"/>
  <c r="AX54" i="68"/>
  <c r="BO54" i="68" s="1"/>
  <c r="AX55" i="68"/>
  <c r="BO55" i="68" s="1"/>
  <c r="AX56" i="68"/>
  <c r="BO56" i="68" s="1"/>
  <c r="AX57" i="68"/>
  <c r="BO57" i="68" s="1"/>
  <c r="AX58" i="68"/>
  <c r="BO58" i="68" s="1"/>
  <c r="AX59" i="68"/>
  <c r="BO59" i="68" s="1"/>
  <c r="AX60" i="68"/>
  <c r="BO60" i="68" s="1"/>
  <c r="AX61" i="68"/>
  <c r="BO61" i="68" s="1"/>
  <c r="AX62" i="68"/>
  <c r="BO62" i="68" s="1"/>
  <c r="AX63" i="68"/>
  <c r="BO63" i="68" s="1"/>
  <c r="AX64" i="68"/>
  <c r="BO64" i="68" s="1"/>
  <c r="AX65" i="68"/>
  <c r="BO65" i="68" s="1"/>
  <c r="AX66" i="68"/>
  <c r="BO66" i="68" s="1"/>
  <c r="AX67" i="68"/>
  <c r="BO67" i="68" s="1"/>
  <c r="AX68" i="68"/>
  <c r="BO68" i="68" s="1"/>
  <c r="AX69" i="68"/>
  <c r="BO69" i="68" s="1"/>
  <c r="AX70" i="68"/>
  <c r="BO70" i="68" s="1"/>
  <c r="AX71" i="68"/>
  <c r="BO71" i="68" s="1"/>
  <c r="AX72" i="68"/>
  <c r="BO72" i="68" s="1"/>
  <c r="AX73" i="68"/>
  <c r="BO73" i="68" s="1"/>
  <c r="AX74" i="68"/>
  <c r="BO74" i="68" s="1"/>
  <c r="AX75" i="68"/>
  <c r="BO75" i="68" s="1"/>
  <c r="AX76" i="68"/>
  <c r="BO76" i="68" s="1"/>
  <c r="AX77" i="68"/>
  <c r="BO77" i="68" s="1"/>
  <c r="AX78" i="68"/>
  <c r="BO78" i="68" s="1"/>
  <c r="AX79" i="68"/>
  <c r="BO79" i="68" s="1"/>
  <c r="AX80" i="68"/>
  <c r="BO80" i="68" s="1"/>
  <c r="AX81" i="68"/>
  <c r="BO81" i="68" s="1"/>
  <c r="AX82" i="68"/>
  <c r="BO82" i="68" s="1"/>
  <c r="AX83" i="68"/>
  <c r="BO83" i="68" s="1"/>
  <c r="AX84" i="68"/>
  <c r="BO84" i="68" s="1"/>
  <c r="AX85" i="68"/>
  <c r="BO85" i="68" s="1"/>
  <c r="AX86" i="68"/>
  <c r="BO86" i="68" s="1"/>
  <c r="AX87" i="68"/>
  <c r="BO87" i="68" s="1"/>
  <c r="AX88" i="68"/>
  <c r="BO88" i="68" s="1"/>
  <c r="AX89" i="68"/>
  <c r="BO89" i="68" s="1"/>
  <c r="AX90" i="68"/>
  <c r="BO90" i="68" s="1"/>
  <c r="AX91" i="68"/>
  <c r="BO91" i="68" s="1"/>
  <c r="AX92" i="68"/>
  <c r="BO92" i="68" s="1"/>
  <c r="AH93" i="68"/>
  <c r="AY5" i="68" s="1"/>
  <c r="BP5" i="68" s="1"/>
  <c r="T93" i="68"/>
  <c r="AK3" i="68"/>
  <c r="BB3" i="68" s="1"/>
  <c r="BB93" i="68" s="1"/>
  <c r="AK4" i="68"/>
  <c r="BB4" i="68" s="1"/>
  <c r="AK5" i="68"/>
  <c r="BB5" i="68" s="1"/>
  <c r="AK6" i="68"/>
  <c r="BB6" i="68" s="1"/>
  <c r="AK7" i="68"/>
  <c r="BB7" i="68" s="1"/>
  <c r="AK8" i="68"/>
  <c r="BB8" i="68" s="1"/>
  <c r="AK9" i="68"/>
  <c r="BB9" i="68" s="1"/>
  <c r="AK10" i="68"/>
  <c r="BB10" i="68" s="1"/>
  <c r="AK11" i="68"/>
  <c r="BB11" i="68" s="1"/>
  <c r="AK12" i="68"/>
  <c r="BB12" i="68" s="1"/>
  <c r="AK13" i="68"/>
  <c r="BB13" i="68" s="1"/>
  <c r="AK14" i="68"/>
  <c r="BB14" i="68" s="1"/>
  <c r="AK15" i="68"/>
  <c r="BB15" i="68" s="1"/>
  <c r="AK16" i="68"/>
  <c r="BB16" i="68" s="1"/>
  <c r="AK17" i="68"/>
  <c r="BB17" i="68" s="1"/>
  <c r="AK18" i="68"/>
  <c r="BB18" i="68" s="1"/>
  <c r="AK19" i="68"/>
  <c r="BB19" i="68" s="1"/>
  <c r="AK20" i="68"/>
  <c r="BB20" i="68" s="1"/>
  <c r="AK21" i="68"/>
  <c r="BB21" i="68" s="1"/>
  <c r="AK22" i="68"/>
  <c r="BB22" i="68" s="1"/>
  <c r="AK23" i="68"/>
  <c r="BB23" i="68" s="1"/>
  <c r="AK24" i="68"/>
  <c r="BB24" i="68" s="1"/>
  <c r="AK25" i="68"/>
  <c r="BB25" i="68" s="1"/>
  <c r="AK26" i="68"/>
  <c r="BB26" i="68" s="1"/>
  <c r="AK27" i="68"/>
  <c r="BB27" i="68" s="1"/>
  <c r="AK28" i="68"/>
  <c r="BB28" i="68" s="1"/>
  <c r="AK29" i="68"/>
  <c r="BB29" i="68" s="1"/>
  <c r="AK30" i="68"/>
  <c r="BB30" i="68" s="1"/>
  <c r="AK31" i="68"/>
  <c r="BB31" i="68" s="1"/>
  <c r="AK32" i="68"/>
  <c r="BB32" i="68" s="1"/>
  <c r="AK33" i="68"/>
  <c r="BB33" i="68" s="1"/>
  <c r="AK34" i="68"/>
  <c r="BB34" i="68" s="1"/>
  <c r="AK35" i="68"/>
  <c r="BB35" i="68" s="1"/>
  <c r="AK36" i="68"/>
  <c r="BB36" i="68" s="1"/>
  <c r="AK37" i="68"/>
  <c r="BB37" i="68" s="1"/>
  <c r="AK38" i="68"/>
  <c r="BB38" i="68" s="1"/>
  <c r="AK39" i="68"/>
  <c r="BB39" i="68" s="1"/>
  <c r="AK40" i="68"/>
  <c r="BB40" i="68" s="1"/>
  <c r="AK41" i="68"/>
  <c r="BB41" i="68" s="1"/>
  <c r="AK42" i="68"/>
  <c r="BB42" i="68" s="1"/>
  <c r="AK43" i="68"/>
  <c r="BB43" i="68" s="1"/>
  <c r="AK44" i="68"/>
  <c r="BB44" i="68" s="1"/>
  <c r="AK45" i="68"/>
  <c r="BB45" i="68" s="1"/>
  <c r="AK46" i="68"/>
  <c r="BB46" i="68" s="1"/>
  <c r="AK47" i="68"/>
  <c r="BB47" i="68" s="1"/>
  <c r="AK48" i="68"/>
  <c r="BB48" i="68" s="1"/>
  <c r="AK49" i="68"/>
  <c r="BB49" i="68" s="1"/>
  <c r="AK50" i="68"/>
  <c r="BB50" i="68" s="1"/>
  <c r="AK51" i="68"/>
  <c r="BB51" i="68" s="1"/>
  <c r="AK52" i="68"/>
  <c r="BB52" i="68" s="1"/>
  <c r="AK53" i="68"/>
  <c r="BB53" i="68" s="1"/>
  <c r="AK54" i="68"/>
  <c r="BB54" i="68" s="1"/>
  <c r="AK55" i="68"/>
  <c r="BB55" i="68" s="1"/>
  <c r="AK56" i="68"/>
  <c r="BB56" i="68" s="1"/>
  <c r="AK57" i="68"/>
  <c r="BB57" i="68" s="1"/>
  <c r="AK58" i="68"/>
  <c r="BB58" i="68" s="1"/>
  <c r="AK59" i="68"/>
  <c r="BB59" i="68" s="1"/>
  <c r="AK60" i="68"/>
  <c r="BB60" i="68" s="1"/>
  <c r="AK61" i="68"/>
  <c r="BB61" i="68" s="1"/>
  <c r="AK62" i="68"/>
  <c r="BB62" i="68" s="1"/>
  <c r="AK63" i="68"/>
  <c r="BB63" i="68" s="1"/>
  <c r="AK64" i="68"/>
  <c r="BB64" i="68" s="1"/>
  <c r="AK65" i="68"/>
  <c r="BB65" i="68" s="1"/>
  <c r="AK66" i="68"/>
  <c r="BB66" i="68" s="1"/>
  <c r="AK67" i="68"/>
  <c r="BB67" i="68" s="1"/>
  <c r="AK68" i="68"/>
  <c r="BB68" i="68" s="1"/>
  <c r="AK69" i="68"/>
  <c r="BB69" i="68" s="1"/>
  <c r="AK70" i="68"/>
  <c r="BB70" i="68" s="1"/>
  <c r="AK71" i="68"/>
  <c r="BB71" i="68" s="1"/>
  <c r="AK72" i="68"/>
  <c r="BB72" i="68" s="1"/>
  <c r="AK73" i="68"/>
  <c r="BB73" i="68" s="1"/>
  <c r="AK74" i="68"/>
  <c r="BB74" i="68" s="1"/>
  <c r="AK75" i="68"/>
  <c r="BB75" i="68" s="1"/>
  <c r="AK76" i="68"/>
  <c r="BB76" i="68" s="1"/>
  <c r="AK77" i="68"/>
  <c r="BB77" i="68" s="1"/>
  <c r="AK78" i="68"/>
  <c r="BB78" i="68" s="1"/>
  <c r="AK79" i="68"/>
  <c r="BB79" i="68" s="1"/>
  <c r="AK80" i="68"/>
  <c r="BB80" i="68" s="1"/>
  <c r="AK81" i="68"/>
  <c r="BB81" i="68" s="1"/>
  <c r="AK82" i="68"/>
  <c r="BB82" i="68" s="1"/>
  <c r="AK83" i="68"/>
  <c r="BB83" i="68" s="1"/>
  <c r="AK84" i="68"/>
  <c r="BB84" i="68" s="1"/>
  <c r="AK85" i="68"/>
  <c r="BB85" i="68" s="1"/>
  <c r="AK86" i="68"/>
  <c r="BB86" i="68" s="1"/>
  <c r="AK87" i="68"/>
  <c r="BB87" i="68" s="1"/>
  <c r="AK88" i="68"/>
  <c r="BB88" i="68" s="1"/>
  <c r="AK89" i="68"/>
  <c r="BB89" i="68" s="1"/>
  <c r="AK90" i="68"/>
  <c r="BB90" i="68" s="1"/>
  <c r="AK91" i="68"/>
  <c r="BB91" i="68" s="1"/>
  <c r="AK92" i="68"/>
  <c r="BB92" i="68" s="1"/>
  <c r="S93" i="68"/>
  <c r="AJ6" i="68" s="1"/>
  <c r="BA6" i="68" s="1"/>
  <c r="B93" i="68"/>
  <c r="C93" i="68"/>
  <c r="D93" i="68"/>
  <c r="E93" i="68"/>
  <c r="F93" i="68"/>
  <c r="G93" i="68"/>
  <c r="H93" i="68"/>
  <c r="I93" i="68"/>
  <c r="J93" i="68"/>
  <c r="K93" i="68"/>
  <c r="L93" i="68"/>
  <c r="M93" i="68"/>
  <c r="N93" i="68"/>
  <c r="O93" i="68"/>
  <c r="P93" i="68"/>
  <c r="Q93" i="68"/>
  <c r="A177" i="64"/>
  <c r="B371" i="33"/>
  <c r="C371" i="33"/>
  <c r="D371" i="33"/>
  <c r="E371" i="33"/>
  <c r="F371" i="33"/>
  <c r="G371" i="33"/>
  <c r="H371" i="33"/>
  <c r="I371" i="33"/>
  <c r="J371" i="33"/>
  <c r="K371" i="33"/>
  <c r="L371" i="33"/>
  <c r="M371" i="33"/>
  <c r="N371" i="33"/>
  <c r="O371" i="33"/>
  <c r="P371" i="33"/>
  <c r="Q371" i="33"/>
  <c r="R371" i="33"/>
  <c r="S371" i="33"/>
  <c r="T371" i="33"/>
  <c r="A281" i="33"/>
  <c r="A282" i="33"/>
  <c r="A371" i="33" s="1"/>
  <c r="A283" i="33"/>
  <c r="A284" i="33"/>
  <c r="A285" i="33"/>
  <c r="A286" i="33"/>
  <c r="A287" i="33"/>
  <c r="A288" i="33"/>
  <c r="A289" i="33"/>
  <c r="A290" i="33"/>
  <c r="A291" i="33"/>
  <c r="A292" i="33"/>
  <c r="A293" i="33"/>
  <c r="A294" i="33"/>
  <c r="A295" i="33"/>
  <c r="A296" i="33"/>
  <c r="A297" i="33"/>
  <c r="A298" i="33"/>
  <c r="A299" i="33"/>
  <c r="A300" i="33"/>
  <c r="A301" i="33"/>
  <c r="A302" i="33"/>
  <c r="A303" i="33"/>
  <c r="A304" i="33"/>
  <c r="A305" i="33"/>
  <c r="A306" i="33"/>
  <c r="A307" i="33"/>
  <c r="A308" i="33"/>
  <c r="A309" i="33"/>
  <c r="A310" i="33"/>
  <c r="A311" i="33"/>
  <c r="A312" i="33"/>
  <c r="A313" i="33"/>
  <c r="A314" i="33"/>
  <c r="A315" i="33"/>
  <c r="A316" i="33"/>
  <c r="A317" i="33"/>
  <c r="A318" i="33"/>
  <c r="A319" i="33"/>
  <c r="A320" i="33"/>
  <c r="A321" i="33"/>
  <c r="A322" i="33"/>
  <c r="A323" i="33"/>
  <c r="A324" i="33"/>
  <c r="A325" i="33"/>
  <c r="A326" i="33"/>
  <c r="A327" i="33"/>
  <c r="A328" i="33"/>
  <c r="A329" i="33"/>
  <c r="A330" i="33"/>
  <c r="A331" i="33"/>
  <c r="A332" i="33"/>
  <c r="A333" i="33"/>
  <c r="A334" i="33"/>
  <c r="A335" i="33"/>
  <c r="A336" i="33"/>
  <c r="A337" i="33"/>
  <c r="A338" i="33"/>
  <c r="A339" i="33"/>
  <c r="A340" i="33"/>
  <c r="A341" i="33"/>
  <c r="A342" i="33"/>
  <c r="A343" i="33"/>
  <c r="A344" i="33"/>
  <c r="A345" i="33"/>
  <c r="A346" i="33"/>
  <c r="A347" i="33"/>
  <c r="A348" i="33"/>
  <c r="A349" i="33"/>
  <c r="A350" i="33"/>
  <c r="A351" i="33"/>
  <c r="A352" i="33"/>
  <c r="A353" i="33"/>
  <c r="A354" i="33"/>
  <c r="A355" i="33"/>
  <c r="A356" i="33"/>
  <c r="A357" i="33"/>
  <c r="A358" i="33"/>
  <c r="A359" i="33"/>
  <c r="A360" i="33"/>
  <c r="A361" i="33"/>
  <c r="A362" i="33"/>
  <c r="A363" i="33"/>
  <c r="A364" i="33"/>
  <c r="A365" i="33"/>
  <c r="A366" i="33"/>
  <c r="A367" i="33"/>
  <c r="A368" i="33"/>
  <c r="A369" i="33"/>
  <c r="A370" i="33"/>
  <c r="B371" i="21"/>
  <c r="C371" i="21"/>
  <c r="D371" i="21"/>
  <c r="E371" i="21"/>
  <c r="F371" i="21"/>
  <c r="G371" i="21"/>
  <c r="H371" i="21"/>
  <c r="I371" i="21"/>
  <c r="J371" i="21"/>
  <c r="K371" i="21"/>
  <c r="L371" i="21"/>
  <c r="M371" i="21"/>
  <c r="N371" i="21"/>
  <c r="O371" i="21"/>
  <c r="P371" i="21"/>
  <c r="Q371" i="21"/>
  <c r="R371" i="21"/>
  <c r="S371" i="21"/>
  <c r="T371" i="21"/>
  <c r="A281" i="21"/>
  <c r="A371" i="21" s="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Q130" i="63"/>
  <c r="AQ129" i="63"/>
  <c r="AC50" i="63"/>
  <c r="V118" i="63" s="1"/>
  <c r="V125" i="63" s="1"/>
  <c r="AC51" i="63"/>
  <c r="V119" i="63" s="1"/>
  <c r="AC52" i="63"/>
  <c r="V120" i="63" s="1"/>
  <c r="AC53" i="63"/>
  <c r="V121" i="63" s="1"/>
  <c r="AC54" i="63"/>
  <c r="V122" i="63" s="1"/>
  <c r="AC55" i="63"/>
  <c r="V123" i="63" s="1"/>
  <c r="AC56" i="63"/>
  <c r="V124" i="63" s="1"/>
  <c r="V50" i="63"/>
  <c r="W118" i="63"/>
  <c r="W125" i="63" s="1"/>
  <c r="V51" i="63"/>
  <c r="W119" i="63"/>
  <c r="V52" i="63"/>
  <c r="W120" i="63"/>
  <c r="V53" i="63"/>
  <c r="W121" i="63"/>
  <c r="V54" i="63"/>
  <c r="W122" i="63"/>
  <c r="V55" i="63"/>
  <c r="W123" i="63"/>
  <c r="V56" i="63"/>
  <c r="W124" i="63"/>
  <c r="U50" i="63"/>
  <c r="U118" i="63" s="1"/>
  <c r="U51" i="63"/>
  <c r="U119" i="63" s="1"/>
  <c r="U52" i="63"/>
  <c r="U120" i="63" s="1"/>
  <c r="U53" i="63"/>
  <c r="U121" i="63" s="1"/>
  <c r="U54" i="63"/>
  <c r="U122" i="63" s="1"/>
  <c r="U55" i="63"/>
  <c r="U123" i="63" s="1"/>
  <c r="U56" i="63"/>
  <c r="U124" i="63" s="1"/>
  <c r="AD50" i="63"/>
  <c r="X118" i="63"/>
  <c r="X125" i="63" s="1"/>
  <c r="AD51" i="63"/>
  <c r="X119" i="63"/>
  <c r="AD52" i="63"/>
  <c r="X120" i="63"/>
  <c r="AD53" i="63"/>
  <c r="X121" i="63"/>
  <c r="AD54" i="63"/>
  <c r="X122" i="63"/>
  <c r="AD55" i="63"/>
  <c r="X123" i="63"/>
  <c r="AD56" i="63"/>
  <c r="X124" i="63"/>
  <c r="W50" i="63"/>
  <c r="Y118" i="63" s="1"/>
  <c r="W51" i="63"/>
  <c r="Y119" i="63" s="1"/>
  <c r="W52" i="63"/>
  <c r="Y120" i="63" s="1"/>
  <c r="W53" i="63"/>
  <c r="Y121" i="63" s="1"/>
  <c r="W54" i="63"/>
  <c r="Y122" i="63" s="1"/>
  <c r="W55" i="63"/>
  <c r="Y123" i="63" s="1"/>
  <c r="W56" i="63"/>
  <c r="Y124" i="63" s="1"/>
  <c r="AE50" i="63"/>
  <c r="Z118" i="63"/>
  <c r="Z125" i="63" s="1"/>
  <c r="AE51" i="63"/>
  <c r="Z119" i="63"/>
  <c r="AE52" i="63"/>
  <c r="Z120" i="63"/>
  <c r="AE53" i="63"/>
  <c r="Z121" i="63"/>
  <c r="AE54" i="63"/>
  <c r="Z122" i="63"/>
  <c r="AE55" i="63"/>
  <c r="Z123" i="63"/>
  <c r="AE56" i="63"/>
  <c r="Z124" i="63"/>
  <c r="X50" i="63"/>
  <c r="AA118" i="63" s="1"/>
  <c r="X51" i="63"/>
  <c r="AA119" i="63" s="1"/>
  <c r="X52" i="63"/>
  <c r="AA120" i="63" s="1"/>
  <c r="X53" i="63"/>
  <c r="AA121" i="63" s="1"/>
  <c r="X54" i="63"/>
  <c r="AA122" i="63" s="1"/>
  <c r="X55" i="63"/>
  <c r="AA123" i="63" s="1"/>
  <c r="X56" i="63"/>
  <c r="AA124" i="63" s="1"/>
  <c r="AF50" i="63"/>
  <c r="AB118" i="63"/>
  <c r="AB125" i="63" s="1"/>
  <c r="AF51" i="63"/>
  <c r="AB119" i="63"/>
  <c r="AF52" i="63"/>
  <c r="AB120" i="63"/>
  <c r="AF53" i="63"/>
  <c r="AB121" i="63"/>
  <c r="AF54" i="63"/>
  <c r="AB122" i="63"/>
  <c r="AF55" i="63"/>
  <c r="AB123" i="63"/>
  <c r="AF56" i="63"/>
  <c r="AB124" i="63"/>
  <c r="Y50" i="63"/>
  <c r="AC118" i="63" s="1"/>
  <c r="Y51" i="63"/>
  <c r="AC119" i="63" s="1"/>
  <c r="Y52" i="63"/>
  <c r="AC120" i="63" s="1"/>
  <c r="Y53" i="63"/>
  <c r="AC121" i="63" s="1"/>
  <c r="Y54" i="63"/>
  <c r="AC122" i="63" s="1"/>
  <c r="Y55" i="63"/>
  <c r="AC123" i="63" s="1"/>
  <c r="Y56" i="63"/>
  <c r="AC124" i="63" s="1"/>
  <c r="AG50" i="63"/>
  <c r="AD118" i="63"/>
  <c r="AD125" i="63" s="1"/>
  <c r="AG51" i="63"/>
  <c r="AD119" i="63"/>
  <c r="AG52" i="63"/>
  <c r="AD120" i="63"/>
  <c r="AG53" i="63"/>
  <c r="AD121" i="63"/>
  <c r="AG54" i="63"/>
  <c r="AD122" i="63"/>
  <c r="AG55" i="63"/>
  <c r="AD123" i="63"/>
  <c r="AG56" i="63"/>
  <c r="AD124" i="63"/>
  <c r="Z50" i="63"/>
  <c r="AE118" i="63" s="1"/>
  <c r="Z51" i="63"/>
  <c r="AE119" i="63" s="1"/>
  <c r="Z52" i="63"/>
  <c r="AE120" i="63" s="1"/>
  <c r="Z53" i="63"/>
  <c r="AE121" i="63" s="1"/>
  <c r="Z54" i="63"/>
  <c r="AE122" i="63" s="1"/>
  <c r="Z55" i="63"/>
  <c r="AE123" i="63" s="1"/>
  <c r="Z56" i="63"/>
  <c r="AE124" i="63" s="1"/>
  <c r="AH50" i="63"/>
  <c r="AF118" i="63"/>
  <c r="AF125" i="63" s="1"/>
  <c r="AH51" i="63"/>
  <c r="AF119" i="63"/>
  <c r="AH52" i="63"/>
  <c r="AF120" i="63"/>
  <c r="AH53" i="63"/>
  <c r="AF121" i="63"/>
  <c r="AH54" i="63"/>
  <c r="AF122" i="63"/>
  <c r="AH55" i="63"/>
  <c r="AF123" i="63"/>
  <c r="AH56" i="63"/>
  <c r="AF124" i="63"/>
  <c r="AA50" i="63"/>
  <c r="AG118" i="63" s="1"/>
  <c r="AA51" i="63"/>
  <c r="AG119" i="63" s="1"/>
  <c r="AA52" i="63"/>
  <c r="AG120" i="63" s="1"/>
  <c r="AA53" i="63"/>
  <c r="AG121" i="63" s="1"/>
  <c r="AA54" i="63"/>
  <c r="AG122" i="63" s="1"/>
  <c r="AA55" i="63"/>
  <c r="AG123" i="63" s="1"/>
  <c r="AA56" i="63"/>
  <c r="AG124" i="63" s="1"/>
  <c r="AI50" i="63"/>
  <c r="AH118" i="63"/>
  <c r="AH125" i="63" s="1"/>
  <c r="AI51" i="63"/>
  <c r="AH119" i="63"/>
  <c r="AI52" i="63"/>
  <c r="AH120" i="63"/>
  <c r="AI53" i="63"/>
  <c r="AH121" i="63"/>
  <c r="AI54" i="63"/>
  <c r="AH122" i="63"/>
  <c r="AI55" i="63"/>
  <c r="AH123" i="63"/>
  <c r="AI56" i="63"/>
  <c r="AH124" i="63"/>
  <c r="AB50" i="63"/>
  <c r="AI118" i="63" s="1"/>
  <c r="AB51" i="63"/>
  <c r="AI119" i="63" s="1"/>
  <c r="AB52" i="63"/>
  <c r="AI120" i="63" s="1"/>
  <c r="AB53" i="63"/>
  <c r="AI121" i="63" s="1"/>
  <c r="AB54" i="63"/>
  <c r="AI122" i="63" s="1"/>
  <c r="AB55" i="63"/>
  <c r="AI123" i="63" s="1"/>
  <c r="AB56" i="63"/>
  <c r="AI124" i="63" s="1"/>
  <c r="AJ50" i="63"/>
  <c r="AJ118" i="63"/>
  <c r="AJ125" i="63" s="1"/>
  <c r="AJ51" i="63"/>
  <c r="AJ119" i="63"/>
  <c r="AJ52" i="63"/>
  <c r="AJ120" i="63"/>
  <c r="AJ53" i="63"/>
  <c r="AJ121" i="63"/>
  <c r="AJ54" i="63"/>
  <c r="AJ122" i="63"/>
  <c r="AJ55" i="63"/>
  <c r="AJ123" i="63"/>
  <c r="AJ56" i="63"/>
  <c r="AJ124" i="63"/>
  <c r="AK50" i="63"/>
  <c r="AK118" i="63" s="1"/>
  <c r="AK125" i="63" s="1"/>
  <c r="AK51" i="63"/>
  <c r="AK119" i="63" s="1"/>
  <c r="AK52" i="63"/>
  <c r="AK120" i="63" s="1"/>
  <c r="AK53" i="63"/>
  <c r="AK121" i="63" s="1"/>
  <c r="AK54" i="63"/>
  <c r="AK122" i="63" s="1"/>
  <c r="AK55" i="63"/>
  <c r="AK123" i="63" s="1"/>
  <c r="AK56" i="63"/>
  <c r="AK124" i="63" s="1"/>
  <c r="AL50" i="63"/>
  <c r="AL118" i="63"/>
  <c r="AL125" i="63" s="1"/>
  <c r="AL51" i="63"/>
  <c r="AL119" i="63"/>
  <c r="AL52" i="63"/>
  <c r="AL120" i="63"/>
  <c r="AL53" i="63"/>
  <c r="AL121" i="63"/>
  <c r="AL54" i="63"/>
  <c r="AL122" i="63"/>
  <c r="AL55" i="63"/>
  <c r="AL123" i="63"/>
  <c r="AL56" i="63"/>
  <c r="AL124" i="63"/>
  <c r="AM50" i="63"/>
  <c r="AM118" i="63" s="1"/>
  <c r="AM51" i="63"/>
  <c r="AM119" i="63" s="1"/>
  <c r="AM52" i="63"/>
  <c r="AM120" i="63" s="1"/>
  <c r="AM53" i="63"/>
  <c r="AM121" i="63" s="1"/>
  <c r="AM54" i="63"/>
  <c r="AM122" i="63" s="1"/>
  <c r="AM55" i="63"/>
  <c r="AM123" i="63" s="1"/>
  <c r="AM56" i="63"/>
  <c r="AM124" i="63" s="1"/>
  <c r="AK103" i="63"/>
  <c r="AL103" i="63"/>
  <c r="AC16" i="63"/>
  <c r="V85" i="63" s="1"/>
  <c r="AC17" i="63"/>
  <c r="V86" i="63" s="1"/>
  <c r="AC18" i="63"/>
  <c r="V87" i="63" s="1"/>
  <c r="AC19" i="63"/>
  <c r="V88" i="63" s="1"/>
  <c r="AC20" i="63"/>
  <c r="V89" i="63" s="1"/>
  <c r="AC21" i="63"/>
  <c r="V90" i="63" s="1"/>
  <c r="AC22" i="63"/>
  <c r="V91" i="63" s="1"/>
  <c r="U16" i="63"/>
  <c r="U85" i="63"/>
  <c r="U92" i="63" s="1"/>
  <c r="U17" i="63"/>
  <c r="U86" i="63"/>
  <c r="U18" i="63"/>
  <c r="U87" i="63"/>
  <c r="U19" i="63"/>
  <c r="U88" i="63"/>
  <c r="U20" i="63"/>
  <c r="U89" i="63"/>
  <c r="U21" i="63"/>
  <c r="U90" i="63"/>
  <c r="U22" i="63"/>
  <c r="U91" i="63"/>
  <c r="V16" i="63"/>
  <c r="W85" i="63" s="1"/>
  <c r="V17" i="63"/>
  <c r="W86" i="63" s="1"/>
  <c r="V18" i="63"/>
  <c r="W87" i="63" s="1"/>
  <c r="V19" i="63"/>
  <c r="W88" i="63" s="1"/>
  <c r="V20" i="63"/>
  <c r="W89" i="63" s="1"/>
  <c r="V21" i="63"/>
  <c r="W90" i="63" s="1"/>
  <c r="V22" i="63"/>
  <c r="W91" i="63" s="1"/>
  <c r="AD16" i="63"/>
  <c r="X85" i="63"/>
  <c r="X92" i="63" s="1"/>
  <c r="AD17" i="63"/>
  <c r="X86" i="63"/>
  <c r="AD18" i="63"/>
  <c r="X87" i="63"/>
  <c r="AD19" i="63"/>
  <c r="X88" i="63"/>
  <c r="AD20" i="63"/>
  <c r="X89" i="63"/>
  <c r="AD21" i="63"/>
  <c r="X90" i="63"/>
  <c r="AD22" i="63"/>
  <c r="X91" i="63"/>
  <c r="W16" i="63"/>
  <c r="Y85" i="63" s="1"/>
  <c r="Y92" i="63" s="1"/>
  <c r="W17" i="63"/>
  <c r="Y86" i="63" s="1"/>
  <c r="W18" i="63"/>
  <c r="Y87" i="63" s="1"/>
  <c r="W19" i="63"/>
  <c r="Y88" i="63" s="1"/>
  <c r="W20" i="63"/>
  <c r="Y89" i="63" s="1"/>
  <c r="W21" i="63"/>
  <c r="Y90" i="63" s="1"/>
  <c r="W22" i="63"/>
  <c r="Y91" i="63" s="1"/>
  <c r="AE16" i="63"/>
  <c r="Z85" i="63"/>
  <c r="Z92" i="63" s="1"/>
  <c r="AE17" i="63"/>
  <c r="Z86" i="63"/>
  <c r="AE18" i="63"/>
  <c r="Z87" i="63"/>
  <c r="AE19" i="63"/>
  <c r="Z88" i="63"/>
  <c r="AE20" i="63"/>
  <c r="Z89" i="63"/>
  <c r="AE21" i="63"/>
  <c r="Z90" i="63"/>
  <c r="AE22" i="63"/>
  <c r="Z91" i="63"/>
  <c r="X16" i="63"/>
  <c r="AA85" i="63" s="1"/>
  <c r="X17" i="63"/>
  <c r="AA86" i="63" s="1"/>
  <c r="X18" i="63"/>
  <c r="AA87" i="63" s="1"/>
  <c r="X19" i="63"/>
  <c r="AA88" i="63" s="1"/>
  <c r="X20" i="63"/>
  <c r="AA89" i="63" s="1"/>
  <c r="X21" i="63"/>
  <c r="AA90" i="63" s="1"/>
  <c r="X22" i="63"/>
  <c r="AA91" i="63" s="1"/>
  <c r="AF16" i="63"/>
  <c r="AB85" i="63"/>
  <c r="AB92" i="63" s="1"/>
  <c r="AF17" i="63"/>
  <c r="AB86" i="63"/>
  <c r="AF18" i="63"/>
  <c r="AB87" i="63"/>
  <c r="AF19" i="63"/>
  <c r="AB88" i="63"/>
  <c r="AF20" i="63"/>
  <c r="AB89" i="63"/>
  <c r="AF21" i="63"/>
  <c r="AB90" i="63"/>
  <c r="AF22" i="63"/>
  <c r="AB91" i="63"/>
  <c r="Y16" i="63"/>
  <c r="AC85" i="63" s="1"/>
  <c r="Y17" i="63"/>
  <c r="AC86" i="63" s="1"/>
  <c r="Y18" i="63"/>
  <c r="AC87" i="63" s="1"/>
  <c r="Y19" i="63"/>
  <c r="AC88" i="63" s="1"/>
  <c r="Y20" i="63"/>
  <c r="AC89" i="63" s="1"/>
  <c r="Y21" i="63"/>
  <c r="AC90" i="63" s="1"/>
  <c r="Y22" i="63"/>
  <c r="AC91" i="63" s="1"/>
  <c r="AG16" i="63"/>
  <c r="AD85" i="63"/>
  <c r="AD92" i="63" s="1"/>
  <c r="AG17" i="63"/>
  <c r="AD86" i="63"/>
  <c r="AG18" i="63"/>
  <c r="AD87" i="63"/>
  <c r="AG19" i="63"/>
  <c r="AD88" i="63"/>
  <c r="AG20" i="63"/>
  <c r="AD89" i="63"/>
  <c r="AG21" i="63"/>
  <c r="AD90" i="63"/>
  <c r="AG22" i="63"/>
  <c r="AD91" i="63"/>
  <c r="Z16" i="63"/>
  <c r="AE85" i="63" s="1"/>
  <c r="Z17" i="63"/>
  <c r="AE86" i="63" s="1"/>
  <c r="Z18" i="63"/>
  <c r="AE87" i="63" s="1"/>
  <c r="Z19" i="63"/>
  <c r="AE88" i="63" s="1"/>
  <c r="Z20" i="63"/>
  <c r="AE89" i="63" s="1"/>
  <c r="Z21" i="63"/>
  <c r="AE90" i="63" s="1"/>
  <c r="Z22" i="63"/>
  <c r="AE91" i="63" s="1"/>
  <c r="AH16" i="63"/>
  <c r="AF85" i="63"/>
  <c r="AF92" i="63" s="1"/>
  <c r="AH17" i="63"/>
  <c r="AF86" i="63"/>
  <c r="AH18" i="63"/>
  <c r="AF87" i="63"/>
  <c r="AH19" i="63"/>
  <c r="AF88" i="63"/>
  <c r="AH20" i="63"/>
  <c r="AF89" i="63"/>
  <c r="AH21" i="63"/>
  <c r="AF90" i="63"/>
  <c r="AH22" i="63"/>
  <c r="AF91" i="63"/>
  <c r="AA16" i="63"/>
  <c r="AG85" i="63" s="1"/>
  <c r="AA17" i="63"/>
  <c r="AG86" i="63" s="1"/>
  <c r="AA18" i="63"/>
  <c r="AG87" i="63" s="1"/>
  <c r="AA19" i="63"/>
  <c r="AG88" i="63" s="1"/>
  <c r="AA20" i="63"/>
  <c r="AG89" i="63" s="1"/>
  <c r="AA21" i="63"/>
  <c r="AG90" i="63" s="1"/>
  <c r="AA22" i="63"/>
  <c r="AG91" i="63" s="1"/>
  <c r="AI16" i="63"/>
  <c r="AH85" i="63"/>
  <c r="AH92" i="63" s="1"/>
  <c r="AI17" i="63"/>
  <c r="AH86" i="63"/>
  <c r="AI18" i="63"/>
  <c r="AH87" i="63"/>
  <c r="AI19" i="63"/>
  <c r="AH88" i="63"/>
  <c r="AI20" i="63"/>
  <c r="AH89" i="63"/>
  <c r="AI21" i="63"/>
  <c r="AH90" i="63"/>
  <c r="AI22" i="63"/>
  <c r="AH91" i="63"/>
  <c r="AB16" i="63"/>
  <c r="AI85" i="63" s="1"/>
  <c r="AB17" i="63"/>
  <c r="AI86" i="63" s="1"/>
  <c r="AB18" i="63"/>
  <c r="AI87" i="63" s="1"/>
  <c r="AB19" i="63"/>
  <c r="AI88" i="63" s="1"/>
  <c r="AB20" i="63"/>
  <c r="AI89" i="63" s="1"/>
  <c r="AB21" i="63"/>
  <c r="AI90" i="63" s="1"/>
  <c r="AB22" i="63"/>
  <c r="AI91" i="63" s="1"/>
  <c r="AJ16" i="63"/>
  <c r="AJ85" i="63"/>
  <c r="AJ92" i="63" s="1"/>
  <c r="AJ17" i="63"/>
  <c r="AJ86" i="63"/>
  <c r="AJ18" i="63"/>
  <c r="AJ87" i="63"/>
  <c r="AJ19" i="63"/>
  <c r="AJ88" i="63"/>
  <c r="AJ20" i="63"/>
  <c r="AJ89" i="63"/>
  <c r="AJ21" i="63"/>
  <c r="AJ90" i="63"/>
  <c r="AJ22" i="63"/>
  <c r="AJ91" i="63"/>
  <c r="AK16" i="63"/>
  <c r="AK85" i="63" s="1"/>
  <c r="AK17" i="63"/>
  <c r="AK86" i="63" s="1"/>
  <c r="AK18" i="63"/>
  <c r="AK87" i="63" s="1"/>
  <c r="AK19" i="63"/>
  <c r="AK88" i="63" s="1"/>
  <c r="AK20" i="63"/>
  <c r="AK89" i="63" s="1"/>
  <c r="AK21" i="63"/>
  <c r="AK90" i="63" s="1"/>
  <c r="AK22" i="63"/>
  <c r="AK91" i="63" s="1"/>
  <c r="AL16" i="63"/>
  <c r="AL85" i="63"/>
  <c r="AL92" i="63" s="1"/>
  <c r="AL17" i="63"/>
  <c r="AL86" i="63"/>
  <c r="AL18" i="63"/>
  <c r="AL87" i="63"/>
  <c r="AL19" i="63"/>
  <c r="AL88" i="63"/>
  <c r="AL20" i="63"/>
  <c r="AL89" i="63"/>
  <c r="AL21" i="63"/>
  <c r="AL90" i="63"/>
  <c r="AL22" i="63"/>
  <c r="AL91" i="63"/>
  <c r="AM16" i="63"/>
  <c r="AM85" i="63" s="1"/>
  <c r="AM17" i="63"/>
  <c r="AM86" i="63" s="1"/>
  <c r="AM18" i="63"/>
  <c r="AM87" i="63" s="1"/>
  <c r="AM19" i="63"/>
  <c r="AM88" i="63" s="1"/>
  <c r="AM20" i="63"/>
  <c r="AM89" i="63" s="1"/>
  <c r="AM21" i="63"/>
  <c r="AM90" i="63" s="1"/>
  <c r="AM22" i="63"/>
  <c r="AM91" i="63" s="1"/>
  <c r="A282" i="32"/>
  <c r="A283" i="32"/>
  <c r="A284" i="32"/>
  <c r="A285" i="32"/>
  <c r="A286" i="32"/>
  <c r="A287" i="32"/>
  <c r="A288" i="32"/>
  <c r="A289" i="32"/>
  <c r="A290" i="32"/>
  <c r="A291" i="32"/>
  <c r="A292" i="32"/>
  <c r="A293" i="32"/>
  <c r="A294" i="32"/>
  <c r="A295" i="32"/>
  <c r="A296" i="32"/>
  <c r="A297" i="32"/>
  <c r="A298" i="32"/>
  <c r="A299" i="32"/>
  <c r="A300" i="32"/>
  <c r="A301" i="32"/>
  <c r="A302" i="32"/>
  <c r="A303" i="32"/>
  <c r="A304" i="32"/>
  <c r="A305" i="32"/>
  <c r="A306" i="32"/>
  <c r="A307" i="32"/>
  <c r="A308" i="32"/>
  <c r="A309" i="32"/>
  <c r="A310" i="32"/>
  <c r="A311" i="32"/>
  <c r="A312" i="32"/>
  <c r="A313" i="32"/>
  <c r="A314" i="32"/>
  <c r="A315" i="32"/>
  <c r="A316" i="32"/>
  <c r="A317" i="32"/>
  <c r="A318" i="32"/>
  <c r="A319" i="32"/>
  <c r="A320" i="32"/>
  <c r="A321" i="32"/>
  <c r="A322" i="32"/>
  <c r="A323" i="32"/>
  <c r="A324" i="32"/>
  <c r="A325" i="32"/>
  <c r="A326" i="32"/>
  <c r="A327" i="32"/>
  <c r="A328" i="32"/>
  <c r="A329" i="32"/>
  <c r="A330" i="32"/>
  <c r="A331" i="32"/>
  <c r="A332" i="32"/>
  <c r="A333" i="32"/>
  <c r="A334" i="32"/>
  <c r="A335" i="32"/>
  <c r="A336" i="32"/>
  <c r="A337" i="32"/>
  <c r="A338" i="32"/>
  <c r="A339" i="32"/>
  <c r="A340" i="32"/>
  <c r="A341" i="32"/>
  <c r="A342" i="32"/>
  <c r="A343" i="32"/>
  <c r="A344" i="32"/>
  <c r="A345" i="32"/>
  <c r="A346" i="32"/>
  <c r="A347" i="32"/>
  <c r="A348" i="32"/>
  <c r="A349" i="32"/>
  <c r="A350" i="32"/>
  <c r="A351" i="32"/>
  <c r="A352" i="32"/>
  <c r="A353" i="32"/>
  <c r="A354" i="32"/>
  <c r="A355" i="32"/>
  <c r="A356" i="32"/>
  <c r="A357" i="32"/>
  <c r="A358" i="32"/>
  <c r="A359" i="32"/>
  <c r="A360" i="32"/>
  <c r="A361" i="32"/>
  <c r="A362" i="32"/>
  <c r="A363" i="32"/>
  <c r="A364" i="32"/>
  <c r="A365" i="32"/>
  <c r="A366" i="32"/>
  <c r="A367" i="32"/>
  <c r="A368" i="32"/>
  <c r="A369" i="32"/>
  <c r="A370" i="32"/>
  <c r="A281" i="32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A353" i="20"/>
  <c r="A354" i="20"/>
  <c r="A355" i="20"/>
  <c r="A356" i="20"/>
  <c r="A357" i="20"/>
  <c r="A358" i="20"/>
  <c r="A359" i="20"/>
  <c r="A360" i="20"/>
  <c r="A361" i="20"/>
  <c r="A362" i="20"/>
  <c r="A363" i="20"/>
  <c r="A364" i="20"/>
  <c r="A365" i="20"/>
  <c r="A366" i="20"/>
  <c r="A367" i="20"/>
  <c r="A368" i="20"/>
  <c r="A369" i="20"/>
  <c r="A370" i="20"/>
  <c r="A281" i="20"/>
  <c r="AQ76" i="63"/>
  <c r="AQ77" i="63"/>
  <c r="AQ78" i="63"/>
  <c r="AQ79" i="63"/>
  <c r="AQ80" i="63"/>
  <c r="AQ81" i="63"/>
  <c r="AQ75" i="63"/>
  <c r="T82" i="63"/>
  <c r="A189" i="33"/>
  <c r="A190" i="33"/>
  <c r="A191" i="33"/>
  <c r="A192" i="33"/>
  <c r="A193" i="33"/>
  <c r="A194" i="33"/>
  <c r="A195" i="33"/>
  <c r="A196" i="33"/>
  <c r="A197" i="33"/>
  <c r="A198" i="33"/>
  <c r="A199" i="33"/>
  <c r="A200" i="33"/>
  <c r="A201" i="33"/>
  <c r="A202" i="33"/>
  <c r="A203" i="33"/>
  <c r="A204" i="33"/>
  <c r="A205" i="33"/>
  <c r="A206" i="33"/>
  <c r="A207" i="33"/>
  <c r="A208" i="33"/>
  <c r="A209" i="33"/>
  <c r="A210" i="33"/>
  <c r="A211" i="33"/>
  <c r="A212" i="33"/>
  <c r="A213" i="33"/>
  <c r="A214" i="33"/>
  <c r="A215" i="33"/>
  <c r="A216" i="33"/>
  <c r="A217" i="33"/>
  <c r="A218" i="33"/>
  <c r="A219" i="33"/>
  <c r="A220" i="33"/>
  <c r="A221" i="33"/>
  <c r="A222" i="33"/>
  <c r="A223" i="33"/>
  <c r="A224" i="33"/>
  <c r="A225" i="33"/>
  <c r="A226" i="33"/>
  <c r="A227" i="33"/>
  <c r="A228" i="33"/>
  <c r="A229" i="33"/>
  <c r="A230" i="33"/>
  <c r="A231" i="33"/>
  <c r="A232" i="33"/>
  <c r="A233" i="33"/>
  <c r="A234" i="33"/>
  <c r="A235" i="33"/>
  <c r="A236" i="33"/>
  <c r="A237" i="33"/>
  <c r="A238" i="33"/>
  <c r="A239" i="33"/>
  <c r="A240" i="33"/>
  <c r="A241" i="33"/>
  <c r="A242" i="33"/>
  <c r="A243" i="33"/>
  <c r="A244" i="33"/>
  <c r="A245" i="33"/>
  <c r="A246" i="33"/>
  <c r="A247" i="33"/>
  <c r="A248" i="33"/>
  <c r="A249" i="33"/>
  <c r="A250" i="33"/>
  <c r="A251" i="33"/>
  <c r="A252" i="33"/>
  <c r="A253" i="33"/>
  <c r="A254" i="33"/>
  <c r="A255" i="33"/>
  <c r="A256" i="33"/>
  <c r="A257" i="33"/>
  <c r="A258" i="33"/>
  <c r="A259" i="33"/>
  <c r="A260" i="33"/>
  <c r="A261" i="33"/>
  <c r="A262" i="33"/>
  <c r="A263" i="33"/>
  <c r="A264" i="33"/>
  <c r="A265" i="33"/>
  <c r="A266" i="33"/>
  <c r="A267" i="33"/>
  <c r="A268" i="33"/>
  <c r="A269" i="33"/>
  <c r="A270" i="33"/>
  <c r="A271" i="33"/>
  <c r="A272" i="33"/>
  <c r="A273" i="33"/>
  <c r="A274" i="33"/>
  <c r="A275" i="33"/>
  <c r="A276" i="33"/>
  <c r="A277" i="33"/>
  <c r="A188" i="33"/>
  <c r="B278" i="21"/>
  <c r="C278" i="21"/>
  <c r="D278" i="21"/>
  <c r="E278" i="21"/>
  <c r="F278" i="21"/>
  <c r="G278" i="21"/>
  <c r="H278" i="21"/>
  <c r="I278" i="21"/>
  <c r="J278" i="21"/>
  <c r="K278" i="21"/>
  <c r="L278" i="21"/>
  <c r="M278" i="21"/>
  <c r="N278" i="21"/>
  <c r="O278" i="21"/>
  <c r="P278" i="21"/>
  <c r="Q278" i="21"/>
  <c r="R278" i="21"/>
  <c r="S278" i="21"/>
  <c r="T278" i="21"/>
  <c r="A188" i="21"/>
  <c r="A189" i="21"/>
  <c r="A278" i="21" s="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125" i="63"/>
  <c r="B278" i="44"/>
  <c r="C278" i="44"/>
  <c r="D278" i="44"/>
  <c r="E278" i="44"/>
  <c r="F278" i="44"/>
  <c r="G278" i="44"/>
  <c r="H278" i="44"/>
  <c r="I278" i="44"/>
  <c r="J278" i="44"/>
  <c r="K278" i="44"/>
  <c r="L278" i="44"/>
  <c r="M278" i="44"/>
  <c r="N278" i="44"/>
  <c r="O278" i="44"/>
  <c r="P278" i="44"/>
  <c r="Q278" i="44"/>
  <c r="R278" i="44"/>
  <c r="S278" i="44"/>
  <c r="T278" i="44"/>
  <c r="A188" i="44"/>
  <c r="A189" i="44"/>
  <c r="A190" i="44"/>
  <c r="A191" i="44"/>
  <c r="A192" i="44"/>
  <c r="A278" i="44" s="1"/>
  <c r="A193" i="44"/>
  <c r="A194" i="44"/>
  <c r="A195" i="44"/>
  <c r="A196" i="44"/>
  <c r="A197" i="44"/>
  <c r="A198" i="44"/>
  <c r="A199" i="44"/>
  <c r="A200" i="44"/>
  <c r="A201" i="44"/>
  <c r="A202" i="44"/>
  <c r="A203" i="44"/>
  <c r="A204" i="44"/>
  <c r="A205" i="44"/>
  <c r="A206" i="44"/>
  <c r="A207" i="44"/>
  <c r="A208" i="44"/>
  <c r="A209" i="44"/>
  <c r="A210" i="44"/>
  <c r="A211" i="44"/>
  <c r="A212" i="44"/>
  <c r="A213" i="44"/>
  <c r="A214" i="44"/>
  <c r="A215" i="44"/>
  <c r="A216" i="44"/>
  <c r="A217" i="44"/>
  <c r="A218" i="44"/>
  <c r="A219" i="44"/>
  <c r="A220" i="44"/>
  <c r="A221" i="44"/>
  <c r="A222" i="44"/>
  <c r="A223" i="44"/>
  <c r="A224" i="44"/>
  <c r="A225" i="44"/>
  <c r="A226" i="44"/>
  <c r="A227" i="44"/>
  <c r="A228" i="44"/>
  <c r="A229" i="44"/>
  <c r="A230" i="44"/>
  <c r="A231" i="44"/>
  <c r="A232" i="44"/>
  <c r="A233" i="44"/>
  <c r="A234" i="44"/>
  <c r="A235" i="44"/>
  <c r="A236" i="44"/>
  <c r="A237" i="44"/>
  <c r="A238" i="44"/>
  <c r="A239" i="44"/>
  <c r="A240" i="44"/>
  <c r="A241" i="44"/>
  <c r="A242" i="44"/>
  <c r="A243" i="44"/>
  <c r="A244" i="44"/>
  <c r="A245" i="44"/>
  <c r="A246" i="44"/>
  <c r="A247" i="44"/>
  <c r="A248" i="44"/>
  <c r="A249" i="44"/>
  <c r="A250" i="44"/>
  <c r="A251" i="44"/>
  <c r="A252" i="44"/>
  <c r="A253" i="44"/>
  <c r="A254" i="44"/>
  <c r="A255" i="44"/>
  <c r="A256" i="44"/>
  <c r="A257" i="44"/>
  <c r="A258" i="44"/>
  <c r="A259" i="44"/>
  <c r="A260" i="44"/>
  <c r="A261" i="44"/>
  <c r="A262" i="44"/>
  <c r="A263" i="44"/>
  <c r="A264" i="44"/>
  <c r="A265" i="44"/>
  <c r="A266" i="44"/>
  <c r="A267" i="44"/>
  <c r="A268" i="44"/>
  <c r="A269" i="44"/>
  <c r="A270" i="44"/>
  <c r="A271" i="44"/>
  <c r="A272" i="44"/>
  <c r="A273" i="44"/>
  <c r="A274" i="44"/>
  <c r="A275" i="44"/>
  <c r="A276" i="44"/>
  <c r="A277" i="44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A188" i="32"/>
  <c r="A189" i="32"/>
  <c r="A190" i="32"/>
  <c r="A191" i="32"/>
  <c r="A192" i="32"/>
  <c r="A278" i="32" s="1"/>
  <c r="A193" i="32"/>
  <c r="A194" i="32"/>
  <c r="A195" i="32"/>
  <c r="A196" i="32"/>
  <c r="A197" i="32"/>
  <c r="A198" i="32"/>
  <c r="A199" i="32"/>
  <c r="A200" i="32"/>
  <c r="A201" i="32"/>
  <c r="A202" i="32"/>
  <c r="A203" i="32"/>
  <c r="A204" i="32"/>
  <c r="A205" i="32"/>
  <c r="A206" i="32"/>
  <c r="A207" i="32"/>
  <c r="A208" i="32"/>
  <c r="A209" i="32"/>
  <c r="A210" i="32"/>
  <c r="A211" i="32"/>
  <c r="A212" i="32"/>
  <c r="A213" i="32"/>
  <c r="A214" i="32"/>
  <c r="A215" i="32"/>
  <c r="A216" i="32"/>
  <c r="A217" i="32"/>
  <c r="A218" i="32"/>
  <c r="A219" i="32"/>
  <c r="A220" i="32"/>
  <c r="A221" i="32"/>
  <c r="A222" i="32"/>
  <c r="A223" i="32"/>
  <c r="A224" i="32"/>
  <c r="A225" i="32"/>
  <c r="A226" i="32"/>
  <c r="A227" i="32"/>
  <c r="A228" i="32"/>
  <c r="A229" i="32"/>
  <c r="A230" i="32"/>
  <c r="A231" i="32"/>
  <c r="A232" i="32"/>
  <c r="A233" i="32"/>
  <c r="A234" i="32"/>
  <c r="A235" i="32"/>
  <c r="A236" i="32"/>
  <c r="A237" i="32"/>
  <c r="A238" i="32"/>
  <c r="A239" i="32"/>
  <c r="A240" i="32"/>
  <c r="A241" i="32"/>
  <c r="A242" i="32"/>
  <c r="A243" i="32"/>
  <c r="A244" i="32"/>
  <c r="A245" i="32"/>
  <c r="A246" i="32"/>
  <c r="A247" i="32"/>
  <c r="A248" i="32"/>
  <c r="A249" i="32"/>
  <c r="A250" i="32"/>
  <c r="A251" i="32"/>
  <c r="A252" i="32"/>
  <c r="A253" i="32"/>
  <c r="A254" i="32"/>
  <c r="A255" i="32"/>
  <c r="A256" i="32"/>
  <c r="A257" i="32"/>
  <c r="A258" i="32"/>
  <c r="A259" i="32"/>
  <c r="A260" i="32"/>
  <c r="A261" i="32"/>
  <c r="A262" i="32"/>
  <c r="A263" i="32"/>
  <c r="A264" i="32"/>
  <c r="A265" i="32"/>
  <c r="A266" i="32"/>
  <c r="A267" i="32"/>
  <c r="A268" i="32"/>
  <c r="A269" i="32"/>
  <c r="A270" i="32"/>
  <c r="A271" i="32"/>
  <c r="A272" i="32"/>
  <c r="A273" i="32"/>
  <c r="A274" i="32"/>
  <c r="A275" i="32"/>
  <c r="A276" i="32"/>
  <c r="A277" i="32"/>
  <c r="A277" i="20"/>
  <c r="A103" i="63"/>
  <c r="A167" i="64"/>
  <c r="S374" i="16"/>
  <c r="A135" i="64"/>
  <c r="A112" i="64"/>
  <c r="A103" i="64"/>
  <c r="D142" i="64"/>
  <c r="D143" i="64"/>
  <c r="D144" i="64"/>
  <c r="D145" i="64"/>
  <c r="D146" i="64"/>
  <c r="D147" i="64"/>
  <c r="D141" i="64"/>
  <c r="C148" i="64"/>
  <c r="B148" i="64"/>
  <c r="A123" i="64"/>
  <c r="A92" i="64"/>
  <c r="AI69" i="64"/>
  <c r="D280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U280" i="16"/>
  <c r="D374" i="16"/>
  <c r="E374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T374" i="16"/>
  <c r="U374" i="16"/>
  <c r="C374" i="16"/>
  <c r="R68" i="64"/>
  <c r="S68" i="64"/>
  <c r="T68" i="64"/>
  <c r="U68" i="64"/>
  <c r="V68" i="64"/>
  <c r="W68" i="64"/>
  <c r="W69" i="64" s="1"/>
  <c r="X68" i="64"/>
  <c r="Y68" i="64"/>
  <c r="Z68" i="64"/>
  <c r="AA68" i="64"/>
  <c r="AB68" i="64"/>
  <c r="AC68" i="64"/>
  <c r="AD68" i="64"/>
  <c r="AE68" i="64"/>
  <c r="AE69" i="64" s="1"/>
  <c r="AF68" i="64"/>
  <c r="AG68" i="64"/>
  <c r="AG69" i="64" s="1"/>
  <c r="R50" i="64"/>
  <c r="R116" i="64"/>
  <c r="S50" i="64"/>
  <c r="T116" i="64"/>
  <c r="T50" i="64"/>
  <c r="V116" i="64"/>
  <c r="V123" i="64" s="1"/>
  <c r="U50" i="64"/>
  <c r="X116" i="64"/>
  <c r="X123" i="64" s="1"/>
  <c r="V50" i="64"/>
  <c r="Z116" i="64"/>
  <c r="W50" i="64"/>
  <c r="AB116" i="64"/>
  <c r="X50" i="64"/>
  <c r="AD116" i="64"/>
  <c r="AD123" i="64" s="1"/>
  <c r="Y50" i="64"/>
  <c r="AF116" i="64"/>
  <c r="AF123" i="64" s="1"/>
  <c r="Z50" i="64"/>
  <c r="S116" i="64"/>
  <c r="AA50" i="64"/>
  <c r="U116" i="64"/>
  <c r="AB50" i="64"/>
  <c r="W116" i="64"/>
  <c r="W123" i="64" s="1"/>
  <c r="AC50" i="64"/>
  <c r="Y116" i="64"/>
  <c r="AD50" i="64"/>
  <c r="AA116" i="64"/>
  <c r="AE50" i="64"/>
  <c r="AC116" i="64"/>
  <c r="AF50" i="64"/>
  <c r="AE116" i="64"/>
  <c r="AE123" i="64" s="1"/>
  <c r="AE124" i="64" s="1"/>
  <c r="AG50" i="64"/>
  <c r="AG116" i="64"/>
  <c r="R51" i="64"/>
  <c r="R117" i="64"/>
  <c r="S51" i="64"/>
  <c r="T117" i="64"/>
  <c r="T51" i="64"/>
  <c r="V117" i="64"/>
  <c r="U51" i="64"/>
  <c r="X117" i="64"/>
  <c r="V51" i="64"/>
  <c r="Z117" i="64"/>
  <c r="W51" i="64"/>
  <c r="AB117" i="64"/>
  <c r="X51" i="64"/>
  <c r="AD117" i="64"/>
  <c r="Y51" i="64"/>
  <c r="AF117" i="64"/>
  <c r="Z51" i="64"/>
  <c r="S117" i="64"/>
  <c r="AA51" i="64"/>
  <c r="U117" i="64"/>
  <c r="AB51" i="64"/>
  <c r="W117" i="64"/>
  <c r="AC51" i="64"/>
  <c r="Y117" i="64"/>
  <c r="AD51" i="64"/>
  <c r="AA117" i="64"/>
  <c r="AE51" i="64"/>
  <c r="AC117" i="64"/>
  <c r="AF51" i="64"/>
  <c r="AE117" i="64"/>
  <c r="AG51" i="64"/>
  <c r="AG117" i="64"/>
  <c r="R52" i="64"/>
  <c r="R118" i="64"/>
  <c r="S52" i="64"/>
  <c r="T118" i="64"/>
  <c r="T52" i="64"/>
  <c r="V118" i="64"/>
  <c r="U52" i="64"/>
  <c r="X118" i="64"/>
  <c r="V52" i="64"/>
  <c r="Z118" i="64"/>
  <c r="W52" i="64"/>
  <c r="AB118" i="64"/>
  <c r="X52" i="64"/>
  <c r="AD118" i="64"/>
  <c r="Y52" i="64"/>
  <c r="AF118" i="64"/>
  <c r="Z52" i="64"/>
  <c r="S118" i="64"/>
  <c r="AA52" i="64"/>
  <c r="U118" i="64"/>
  <c r="AB52" i="64"/>
  <c r="W118" i="64"/>
  <c r="AC52" i="64"/>
  <c r="Y118" i="64"/>
  <c r="AD52" i="64"/>
  <c r="AA118" i="64"/>
  <c r="AE52" i="64"/>
  <c r="AC118" i="64"/>
  <c r="AF52" i="64"/>
  <c r="AE118" i="64"/>
  <c r="AG52" i="64"/>
  <c r="AG118" i="64"/>
  <c r="R53" i="64"/>
  <c r="R119" i="64"/>
  <c r="S53" i="64"/>
  <c r="T119" i="64"/>
  <c r="T53" i="64"/>
  <c r="V119" i="64"/>
  <c r="U53" i="64"/>
  <c r="X119" i="64"/>
  <c r="V53" i="64"/>
  <c r="Z119" i="64"/>
  <c r="W53" i="64"/>
  <c r="AB119" i="64"/>
  <c r="X53" i="64"/>
  <c r="AD119" i="64"/>
  <c r="Y53" i="64"/>
  <c r="AF119" i="64"/>
  <c r="Z53" i="64"/>
  <c r="S119" i="64"/>
  <c r="AA53" i="64"/>
  <c r="U119" i="64"/>
  <c r="AB53" i="64"/>
  <c r="W119" i="64"/>
  <c r="AC53" i="64"/>
  <c r="Y119" i="64"/>
  <c r="AD53" i="64"/>
  <c r="AA119" i="64"/>
  <c r="AE53" i="64"/>
  <c r="AC119" i="64"/>
  <c r="AF53" i="64"/>
  <c r="AE119" i="64"/>
  <c r="AG53" i="64"/>
  <c r="AG119" i="64"/>
  <c r="R54" i="64"/>
  <c r="R120" i="64"/>
  <c r="S54" i="64"/>
  <c r="T120" i="64"/>
  <c r="T54" i="64"/>
  <c r="V120" i="64"/>
  <c r="U54" i="64"/>
  <c r="X120" i="64"/>
  <c r="V54" i="64"/>
  <c r="Z120" i="64"/>
  <c r="W54" i="64"/>
  <c r="AB120" i="64"/>
  <c r="X54" i="64"/>
  <c r="AD120" i="64"/>
  <c r="Y54" i="64"/>
  <c r="AF120" i="64"/>
  <c r="Z54" i="64"/>
  <c r="S120" i="64"/>
  <c r="AA54" i="64"/>
  <c r="U120" i="64"/>
  <c r="AB54" i="64"/>
  <c r="W120" i="64"/>
  <c r="AC54" i="64"/>
  <c r="Y120" i="64"/>
  <c r="AD54" i="64"/>
  <c r="AA120" i="64"/>
  <c r="AE54" i="64"/>
  <c r="AC120" i="64"/>
  <c r="AF54" i="64"/>
  <c r="AE120" i="64"/>
  <c r="AG54" i="64"/>
  <c r="AG120" i="64"/>
  <c r="R55" i="64"/>
  <c r="R121" i="64"/>
  <c r="S55" i="64"/>
  <c r="T121" i="64"/>
  <c r="T55" i="64"/>
  <c r="V121" i="64"/>
  <c r="U55" i="64"/>
  <c r="X121" i="64"/>
  <c r="V55" i="64"/>
  <c r="Z121" i="64"/>
  <c r="W55" i="64"/>
  <c r="AB121" i="64"/>
  <c r="X55" i="64"/>
  <c r="AD121" i="64"/>
  <c r="Y55" i="64"/>
  <c r="AF121" i="64"/>
  <c r="Z55" i="64"/>
  <c r="S121" i="64"/>
  <c r="AA55" i="64"/>
  <c r="U121" i="64"/>
  <c r="AB55" i="64"/>
  <c r="W121" i="64"/>
  <c r="AC55" i="64"/>
  <c r="Y121" i="64"/>
  <c r="AD55" i="64"/>
  <c r="AA121" i="64"/>
  <c r="AE55" i="64"/>
  <c r="AC121" i="64"/>
  <c r="AF55" i="64"/>
  <c r="AE121" i="64"/>
  <c r="AG55" i="64"/>
  <c r="AG121" i="64"/>
  <c r="R56" i="64"/>
  <c r="R122" i="64"/>
  <c r="S56" i="64"/>
  <c r="T122" i="64"/>
  <c r="T56" i="64"/>
  <c r="V122" i="64"/>
  <c r="U56" i="64"/>
  <c r="X122" i="64"/>
  <c r="V56" i="64"/>
  <c r="Z122" i="64"/>
  <c r="W56" i="64"/>
  <c r="AB122" i="64"/>
  <c r="X56" i="64"/>
  <c r="AD122" i="64"/>
  <c r="Y56" i="64"/>
  <c r="AF122" i="64"/>
  <c r="Z56" i="64"/>
  <c r="S122" i="64"/>
  <c r="AA56" i="64"/>
  <c r="U122" i="64"/>
  <c r="AB56" i="64"/>
  <c r="W122" i="64"/>
  <c r="AC56" i="64"/>
  <c r="Y122" i="64"/>
  <c r="AD56" i="64"/>
  <c r="AA122" i="64"/>
  <c r="AE56" i="64"/>
  <c r="AC122" i="64"/>
  <c r="AF56" i="64"/>
  <c r="AE122" i="64"/>
  <c r="AG56" i="64"/>
  <c r="AG122" i="64"/>
  <c r="C50" i="64"/>
  <c r="D116" i="64"/>
  <c r="D50" i="64"/>
  <c r="F116" i="64"/>
  <c r="E50" i="64"/>
  <c r="H116" i="64"/>
  <c r="F50" i="64"/>
  <c r="J116" i="64"/>
  <c r="G50" i="64"/>
  <c r="L116" i="64"/>
  <c r="H50" i="64"/>
  <c r="N116" i="64"/>
  <c r="I50" i="64"/>
  <c r="P116" i="64"/>
  <c r="J50" i="64"/>
  <c r="C116" i="64"/>
  <c r="K50" i="64"/>
  <c r="E116" i="64"/>
  <c r="L50" i="64"/>
  <c r="G116" i="64"/>
  <c r="M50" i="64"/>
  <c r="I116" i="64"/>
  <c r="N50" i="64"/>
  <c r="K116" i="64"/>
  <c r="O50" i="64"/>
  <c r="M116" i="64"/>
  <c r="P50" i="64"/>
  <c r="O116" i="64"/>
  <c r="Q50" i="64"/>
  <c r="Q116" i="64"/>
  <c r="C51" i="64"/>
  <c r="D117" i="64"/>
  <c r="D51" i="64"/>
  <c r="F117" i="64"/>
  <c r="E51" i="64"/>
  <c r="H117" i="64"/>
  <c r="F51" i="64"/>
  <c r="J117" i="64"/>
  <c r="G51" i="64"/>
  <c r="L117" i="64"/>
  <c r="H51" i="64"/>
  <c r="N117" i="64"/>
  <c r="I51" i="64"/>
  <c r="P117" i="64"/>
  <c r="J51" i="64"/>
  <c r="K51" i="64"/>
  <c r="E117" i="64" s="1"/>
  <c r="L51" i="64"/>
  <c r="G117" i="64" s="1"/>
  <c r="M51" i="64"/>
  <c r="I117" i="64" s="1"/>
  <c r="N51" i="64"/>
  <c r="K117" i="64" s="1"/>
  <c r="K123" i="64" s="1"/>
  <c r="O51" i="64"/>
  <c r="M117" i="64" s="1"/>
  <c r="M123" i="64" s="1"/>
  <c r="P51" i="64"/>
  <c r="O117" i="64" s="1"/>
  <c r="Q51" i="64"/>
  <c r="Q117" i="64" s="1"/>
  <c r="C52" i="64"/>
  <c r="D118" i="64" s="1"/>
  <c r="D123" i="64" s="1"/>
  <c r="D52" i="64"/>
  <c r="F118" i="64" s="1"/>
  <c r="F123" i="64" s="1"/>
  <c r="E52" i="64"/>
  <c r="H118" i="64" s="1"/>
  <c r="F52" i="64"/>
  <c r="J118" i="64" s="1"/>
  <c r="G52" i="64"/>
  <c r="L118" i="64" s="1"/>
  <c r="H52" i="64"/>
  <c r="N118" i="64" s="1"/>
  <c r="N123" i="64" s="1"/>
  <c r="I52" i="64"/>
  <c r="P118" i="64" s="1"/>
  <c r="J52" i="64"/>
  <c r="C118" i="64" s="1"/>
  <c r="K52" i="64"/>
  <c r="E118" i="64" s="1"/>
  <c r="L52" i="64"/>
  <c r="G118" i="64" s="1"/>
  <c r="M52" i="64"/>
  <c r="I118" i="64"/>
  <c r="N52" i="64"/>
  <c r="K118" i="64"/>
  <c r="O52" i="64"/>
  <c r="M118" i="64"/>
  <c r="P52" i="64"/>
  <c r="O118" i="64"/>
  <c r="Q52" i="64"/>
  <c r="Q118" i="64"/>
  <c r="C53" i="64"/>
  <c r="D119" i="64"/>
  <c r="D53" i="64"/>
  <c r="F119" i="64"/>
  <c r="E53" i="64"/>
  <c r="H119" i="64"/>
  <c r="F53" i="64"/>
  <c r="J119" i="64"/>
  <c r="G53" i="64"/>
  <c r="L119" i="64"/>
  <c r="H53" i="64"/>
  <c r="N119" i="64"/>
  <c r="I53" i="64"/>
  <c r="P119" i="64"/>
  <c r="J53" i="64"/>
  <c r="K53" i="64"/>
  <c r="E119" i="64" s="1"/>
  <c r="L53" i="64"/>
  <c r="G119" i="64" s="1"/>
  <c r="M53" i="64"/>
  <c r="I119" i="64" s="1"/>
  <c r="N53" i="64"/>
  <c r="K119" i="64" s="1"/>
  <c r="O53" i="64"/>
  <c r="M119" i="64" s="1"/>
  <c r="P53" i="64"/>
  <c r="O119" i="64" s="1"/>
  <c r="Q53" i="64"/>
  <c r="Q119" i="64" s="1"/>
  <c r="C54" i="64"/>
  <c r="D120" i="64" s="1"/>
  <c r="D54" i="64"/>
  <c r="F120" i="64" s="1"/>
  <c r="E54" i="64"/>
  <c r="H120" i="64" s="1"/>
  <c r="F54" i="64"/>
  <c r="J120" i="64" s="1"/>
  <c r="G54" i="64"/>
  <c r="L120" i="64" s="1"/>
  <c r="H54" i="64"/>
  <c r="N120" i="64" s="1"/>
  <c r="I54" i="64"/>
  <c r="P120" i="64" s="1"/>
  <c r="J54" i="64"/>
  <c r="C120" i="64" s="1"/>
  <c r="K54" i="64"/>
  <c r="E120" i="64" s="1"/>
  <c r="L54" i="64"/>
  <c r="G120" i="64" s="1"/>
  <c r="M54" i="64"/>
  <c r="I120" i="64" s="1"/>
  <c r="N54" i="64"/>
  <c r="K120" i="64" s="1"/>
  <c r="O54" i="64"/>
  <c r="M120" i="64" s="1"/>
  <c r="P54" i="64"/>
  <c r="O120" i="64" s="1"/>
  <c r="Q54" i="64"/>
  <c r="Q120" i="64" s="1"/>
  <c r="C55" i="64"/>
  <c r="D121" i="64" s="1"/>
  <c r="D55" i="64"/>
  <c r="F121" i="64" s="1"/>
  <c r="E55" i="64"/>
  <c r="H121" i="64" s="1"/>
  <c r="F55" i="64"/>
  <c r="J121" i="64" s="1"/>
  <c r="G55" i="64"/>
  <c r="L121" i="64" s="1"/>
  <c r="H55" i="64"/>
  <c r="N121" i="64" s="1"/>
  <c r="I55" i="64"/>
  <c r="P121" i="64" s="1"/>
  <c r="J55" i="64"/>
  <c r="C121" i="64" s="1"/>
  <c r="K55" i="64"/>
  <c r="E121" i="64"/>
  <c r="L55" i="64"/>
  <c r="G121" i="64"/>
  <c r="M55" i="64"/>
  <c r="I121" i="64"/>
  <c r="N55" i="64"/>
  <c r="K121" i="64"/>
  <c r="O55" i="64"/>
  <c r="M121" i="64"/>
  <c r="P55" i="64"/>
  <c r="O121" i="64"/>
  <c r="Q55" i="64"/>
  <c r="Q121" i="64"/>
  <c r="C56" i="64"/>
  <c r="D122" i="64"/>
  <c r="D56" i="64"/>
  <c r="F122" i="64"/>
  <c r="E56" i="64"/>
  <c r="H122" i="64"/>
  <c r="F56" i="64"/>
  <c r="J122" i="64"/>
  <c r="G56" i="64"/>
  <c r="L122" i="64"/>
  <c r="H56" i="64"/>
  <c r="N122" i="64"/>
  <c r="I56" i="64"/>
  <c r="P122" i="64"/>
  <c r="J56" i="64"/>
  <c r="C122" i="64"/>
  <c r="K56" i="64"/>
  <c r="E122" i="64"/>
  <c r="L56" i="64"/>
  <c r="G122" i="64"/>
  <c r="M56" i="64"/>
  <c r="I122" i="64"/>
  <c r="N56" i="64"/>
  <c r="K122" i="64"/>
  <c r="O56" i="64"/>
  <c r="M122" i="64"/>
  <c r="P56" i="64"/>
  <c r="O122" i="64"/>
  <c r="Q56" i="64"/>
  <c r="Q122" i="64"/>
  <c r="B56" i="64"/>
  <c r="B122" i="64"/>
  <c r="B55" i="64"/>
  <c r="B121" i="64"/>
  <c r="B54" i="64"/>
  <c r="B120" i="64"/>
  <c r="B53" i="64"/>
  <c r="B119" i="64"/>
  <c r="B52" i="64"/>
  <c r="B118" i="64"/>
  <c r="B51" i="64"/>
  <c r="B117" i="64"/>
  <c r="B50" i="64"/>
  <c r="B116" i="64"/>
  <c r="C16" i="64"/>
  <c r="D85" i="64"/>
  <c r="D16" i="64"/>
  <c r="F85" i="64"/>
  <c r="E16" i="64"/>
  <c r="H85" i="64"/>
  <c r="F16" i="64"/>
  <c r="J85" i="64"/>
  <c r="G16" i="64"/>
  <c r="L85" i="64"/>
  <c r="H16" i="64"/>
  <c r="N85" i="64"/>
  <c r="I16" i="64"/>
  <c r="P85" i="64"/>
  <c r="J16" i="64"/>
  <c r="C85" i="64"/>
  <c r="K16" i="64"/>
  <c r="E85" i="64"/>
  <c r="L16" i="64"/>
  <c r="G85" i="64"/>
  <c r="M16" i="64"/>
  <c r="I85" i="64"/>
  <c r="N16" i="64"/>
  <c r="K85" i="64"/>
  <c r="O16" i="64"/>
  <c r="M85" i="64"/>
  <c r="P16" i="64"/>
  <c r="O85" i="64"/>
  <c r="Q16" i="64"/>
  <c r="Q85" i="64"/>
  <c r="C17" i="64"/>
  <c r="D86" i="64"/>
  <c r="D17" i="64"/>
  <c r="F86" i="64"/>
  <c r="E17" i="64"/>
  <c r="H86" i="64"/>
  <c r="F17" i="64"/>
  <c r="J86" i="64"/>
  <c r="G17" i="64"/>
  <c r="L86" i="64"/>
  <c r="H17" i="64"/>
  <c r="N86" i="64"/>
  <c r="I17" i="64"/>
  <c r="P86" i="64"/>
  <c r="J17" i="64"/>
  <c r="K17" i="64"/>
  <c r="E86" i="64" s="1"/>
  <c r="L17" i="64"/>
  <c r="G86" i="64" s="1"/>
  <c r="M17" i="64"/>
  <c r="I86" i="64" s="1"/>
  <c r="N17" i="64"/>
  <c r="K86" i="64" s="1"/>
  <c r="O17" i="64"/>
  <c r="M86" i="64" s="1"/>
  <c r="P17" i="64"/>
  <c r="O86" i="64" s="1"/>
  <c r="Q17" i="64"/>
  <c r="Q86" i="64" s="1"/>
  <c r="C18" i="64"/>
  <c r="D87" i="64" s="1"/>
  <c r="D18" i="64"/>
  <c r="F87" i="64" s="1"/>
  <c r="F92" i="64" s="1"/>
  <c r="E18" i="64"/>
  <c r="H87" i="64" s="1"/>
  <c r="F18" i="64"/>
  <c r="J87" i="64" s="1"/>
  <c r="G18" i="64"/>
  <c r="L87" i="64" s="1"/>
  <c r="H18" i="64"/>
  <c r="N87" i="64" s="1"/>
  <c r="I18" i="64"/>
  <c r="P87" i="64" s="1"/>
  <c r="J18" i="64"/>
  <c r="C87" i="64" s="1"/>
  <c r="K18" i="64"/>
  <c r="E87" i="64" s="1"/>
  <c r="L18" i="64"/>
  <c r="G87" i="64" s="1"/>
  <c r="M18" i="64"/>
  <c r="I87" i="64" s="1"/>
  <c r="N18" i="64"/>
  <c r="K87" i="64" s="1"/>
  <c r="O18" i="64"/>
  <c r="M87" i="64" s="1"/>
  <c r="P18" i="64"/>
  <c r="O87" i="64" s="1"/>
  <c r="Q18" i="64"/>
  <c r="Q87" i="64" s="1"/>
  <c r="C19" i="64"/>
  <c r="D88" i="64" s="1"/>
  <c r="D19" i="64"/>
  <c r="F88" i="64" s="1"/>
  <c r="E19" i="64"/>
  <c r="H88" i="64" s="1"/>
  <c r="F19" i="64"/>
  <c r="J88" i="64" s="1"/>
  <c r="G19" i="64"/>
  <c r="L88" i="64" s="1"/>
  <c r="H19" i="64"/>
  <c r="N88" i="64" s="1"/>
  <c r="I19" i="64"/>
  <c r="P88" i="64" s="1"/>
  <c r="J19" i="64"/>
  <c r="C88" i="64" s="1"/>
  <c r="K19" i="64"/>
  <c r="E88" i="64"/>
  <c r="L19" i="64"/>
  <c r="G88" i="64"/>
  <c r="M19" i="64"/>
  <c r="I88" i="64"/>
  <c r="N19" i="64"/>
  <c r="K88" i="64"/>
  <c r="O19" i="64"/>
  <c r="M88" i="64"/>
  <c r="P19" i="64"/>
  <c r="O88" i="64"/>
  <c r="Q19" i="64"/>
  <c r="Q88" i="64"/>
  <c r="C20" i="64"/>
  <c r="D89" i="64"/>
  <c r="D20" i="64"/>
  <c r="F89" i="64"/>
  <c r="E20" i="64"/>
  <c r="H89" i="64"/>
  <c r="F20" i="64"/>
  <c r="J89" i="64"/>
  <c r="G20" i="64"/>
  <c r="L89" i="64"/>
  <c r="H20" i="64"/>
  <c r="N89" i="64"/>
  <c r="I20" i="64"/>
  <c r="P89" i="64"/>
  <c r="J20" i="64"/>
  <c r="C89" i="64"/>
  <c r="K20" i="64"/>
  <c r="E89" i="64"/>
  <c r="L20" i="64"/>
  <c r="G89" i="64"/>
  <c r="M20" i="64"/>
  <c r="I89" i="64"/>
  <c r="N20" i="64"/>
  <c r="K89" i="64"/>
  <c r="O20" i="64"/>
  <c r="M89" i="64"/>
  <c r="P20" i="64"/>
  <c r="O89" i="64"/>
  <c r="Q20" i="64"/>
  <c r="Q89" i="64"/>
  <c r="C21" i="64"/>
  <c r="D90" i="64"/>
  <c r="D21" i="64"/>
  <c r="F90" i="64"/>
  <c r="E21" i="64"/>
  <c r="H90" i="64"/>
  <c r="F21" i="64"/>
  <c r="J90" i="64"/>
  <c r="G21" i="64"/>
  <c r="L90" i="64"/>
  <c r="H21" i="64"/>
  <c r="N90" i="64"/>
  <c r="I21" i="64"/>
  <c r="P90" i="64"/>
  <c r="J21" i="64"/>
  <c r="C90" i="64"/>
  <c r="K21" i="64"/>
  <c r="E90" i="64"/>
  <c r="L21" i="64"/>
  <c r="G90" i="64"/>
  <c r="M21" i="64"/>
  <c r="I90" i="64"/>
  <c r="N21" i="64"/>
  <c r="O21" i="64"/>
  <c r="M90" i="64" s="1"/>
  <c r="P21" i="64"/>
  <c r="O90" i="64" s="1"/>
  <c r="Q21" i="64"/>
  <c r="Q90" i="64" s="1"/>
  <c r="C22" i="64"/>
  <c r="D91" i="64" s="1"/>
  <c r="D22" i="64"/>
  <c r="F91" i="64" s="1"/>
  <c r="E22" i="64"/>
  <c r="H91" i="64" s="1"/>
  <c r="F22" i="64"/>
  <c r="J91" i="64" s="1"/>
  <c r="G22" i="64"/>
  <c r="L91" i="64" s="1"/>
  <c r="H22" i="64"/>
  <c r="N91" i="64" s="1"/>
  <c r="I22" i="64"/>
  <c r="P91" i="64" s="1"/>
  <c r="J22" i="64"/>
  <c r="C91" i="64" s="1"/>
  <c r="K22" i="64"/>
  <c r="E91" i="64" s="1"/>
  <c r="L22" i="64"/>
  <c r="G91" i="64" s="1"/>
  <c r="M22" i="64"/>
  <c r="I91" i="64" s="1"/>
  <c r="N22" i="64"/>
  <c r="K91" i="64" s="1"/>
  <c r="O22" i="64"/>
  <c r="M91" i="64" s="1"/>
  <c r="P22" i="64"/>
  <c r="O91" i="64" s="1"/>
  <c r="Q22" i="64"/>
  <c r="Q91" i="64" s="1"/>
  <c r="B22" i="64"/>
  <c r="B91" i="64" s="1"/>
  <c r="B21" i="64"/>
  <c r="B90" i="64" s="1"/>
  <c r="B20" i="64"/>
  <c r="B89" i="64" s="1"/>
  <c r="B19" i="64"/>
  <c r="B88" i="64" s="1"/>
  <c r="B18" i="64"/>
  <c r="B87" i="64" s="1"/>
  <c r="B17" i="64"/>
  <c r="B86" i="64" s="1"/>
  <c r="B16" i="64"/>
  <c r="B85" i="64" s="1"/>
  <c r="C119" i="64"/>
  <c r="C117" i="64"/>
  <c r="AG22" i="64"/>
  <c r="AG91" i="64" s="1"/>
  <c r="AF22" i="64"/>
  <c r="AE91" i="64" s="1"/>
  <c r="AE22" i="64"/>
  <c r="AC91" i="64" s="1"/>
  <c r="AD22" i="64"/>
  <c r="AA91" i="64" s="1"/>
  <c r="AC22" i="64"/>
  <c r="Y91" i="64" s="1"/>
  <c r="AB22" i="64"/>
  <c r="W91" i="64" s="1"/>
  <c r="AA22" i="64"/>
  <c r="U91" i="64" s="1"/>
  <c r="Z22" i="64"/>
  <c r="S91" i="64" s="1"/>
  <c r="Y22" i="64"/>
  <c r="AF91" i="64" s="1"/>
  <c r="X22" i="64"/>
  <c r="AD91" i="64" s="1"/>
  <c r="W22" i="64"/>
  <c r="AB91" i="64" s="1"/>
  <c r="V22" i="64"/>
  <c r="Z91" i="64" s="1"/>
  <c r="U22" i="64"/>
  <c r="X91" i="64" s="1"/>
  <c r="T22" i="64"/>
  <c r="V91" i="64" s="1"/>
  <c r="S22" i="64"/>
  <c r="T91" i="64" s="1"/>
  <c r="R22" i="64"/>
  <c r="R91" i="64" s="1"/>
  <c r="AG21" i="64"/>
  <c r="AG90" i="64" s="1"/>
  <c r="AF21" i="64"/>
  <c r="AE90" i="64" s="1"/>
  <c r="AE21" i="64"/>
  <c r="AC90" i="64" s="1"/>
  <c r="AD21" i="64"/>
  <c r="AA90" i="64" s="1"/>
  <c r="AC21" i="64"/>
  <c r="Y90" i="64" s="1"/>
  <c r="AB21" i="64"/>
  <c r="W90" i="64" s="1"/>
  <c r="AA21" i="64"/>
  <c r="U90" i="64" s="1"/>
  <c r="Z21" i="64"/>
  <c r="S90" i="64" s="1"/>
  <c r="Y21" i="64"/>
  <c r="AF90" i="64" s="1"/>
  <c r="X21" i="64"/>
  <c r="AD90" i="64" s="1"/>
  <c r="W21" i="64"/>
  <c r="AB90" i="64" s="1"/>
  <c r="V21" i="64"/>
  <c r="Z90" i="64" s="1"/>
  <c r="U21" i="64"/>
  <c r="X90" i="64" s="1"/>
  <c r="T21" i="64"/>
  <c r="V90" i="64" s="1"/>
  <c r="S21" i="64"/>
  <c r="T90" i="64" s="1"/>
  <c r="R21" i="64"/>
  <c r="R90" i="64" s="1"/>
  <c r="K90" i="64"/>
  <c r="AG20" i="64"/>
  <c r="AG89" i="64"/>
  <c r="AF20" i="64"/>
  <c r="AE89" i="64"/>
  <c r="AE20" i="64"/>
  <c r="AC89" i="64"/>
  <c r="AD20" i="64"/>
  <c r="AA89" i="64"/>
  <c r="AC20" i="64"/>
  <c r="Y89" i="64"/>
  <c r="AB20" i="64"/>
  <c r="W89" i="64"/>
  <c r="AA20" i="64"/>
  <c r="U89" i="64"/>
  <c r="Z20" i="64"/>
  <c r="S89" i="64"/>
  <c r="Y20" i="64"/>
  <c r="AF89" i="64"/>
  <c r="X20" i="64"/>
  <c r="AD89" i="64"/>
  <c r="W20" i="64"/>
  <c r="AB89" i="64"/>
  <c r="V20" i="64"/>
  <c r="Z89" i="64"/>
  <c r="U20" i="64"/>
  <c r="X89" i="64"/>
  <c r="T20" i="64"/>
  <c r="V89" i="64"/>
  <c r="S20" i="64"/>
  <c r="T89" i="64"/>
  <c r="R20" i="64"/>
  <c r="R89" i="64"/>
  <c r="AG19" i="64"/>
  <c r="AG88" i="64"/>
  <c r="AF19" i="64"/>
  <c r="AE88" i="64"/>
  <c r="AE19" i="64"/>
  <c r="AC88" i="64"/>
  <c r="AD19" i="64"/>
  <c r="AA88" i="64"/>
  <c r="AC19" i="64"/>
  <c r="Y88" i="64"/>
  <c r="AB19" i="64"/>
  <c r="W88" i="64"/>
  <c r="AA19" i="64"/>
  <c r="U88" i="64"/>
  <c r="Z19" i="64"/>
  <c r="S88" i="64"/>
  <c r="Y19" i="64"/>
  <c r="AF88" i="64"/>
  <c r="X19" i="64"/>
  <c r="AD88" i="64"/>
  <c r="W19" i="64"/>
  <c r="AB88" i="64"/>
  <c r="V19" i="64"/>
  <c r="Z88" i="64"/>
  <c r="U19" i="64"/>
  <c r="X88" i="64"/>
  <c r="T19" i="64"/>
  <c r="V88" i="64"/>
  <c r="S19" i="64"/>
  <c r="T88" i="64"/>
  <c r="R19" i="64"/>
  <c r="R88" i="64"/>
  <c r="AG18" i="64"/>
  <c r="AG87" i="64" s="1"/>
  <c r="AF18" i="64"/>
  <c r="AE87" i="64" s="1"/>
  <c r="AE18" i="64"/>
  <c r="AC87" i="64" s="1"/>
  <c r="AD18" i="64"/>
  <c r="AA87" i="64" s="1"/>
  <c r="AC18" i="64"/>
  <c r="Y87" i="64" s="1"/>
  <c r="AB18" i="64"/>
  <c r="W87" i="64" s="1"/>
  <c r="AA18" i="64"/>
  <c r="U87" i="64" s="1"/>
  <c r="Z18" i="64"/>
  <c r="S87" i="64" s="1"/>
  <c r="Y18" i="64"/>
  <c r="AF87" i="64" s="1"/>
  <c r="X18" i="64"/>
  <c r="AD87" i="64" s="1"/>
  <c r="W18" i="64"/>
  <c r="AB87" i="64" s="1"/>
  <c r="V18" i="64"/>
  <c r="Z87" i="64" s="1"/>
  <c r="U18" i="64"/>
  <c r="X87" i="64" s="1"/>
  <c r="T18" i="64"/>
  <c r="V87" i="64" s="1"/>
  <c r="S18" i="64"/>
  <c r="T87" i="64" s="1"/>
  <c r="R18" i="64"/>
  <c r="R87" i="64" s="1"/>
  <c r="AG17" i="64"/>
  <c r="AG86" i="64" s="1"/>
  <c r="AF17" i="64"/>
  <c r="AE86" i="64" s="1"/>
  <c r="AE17" i="64"/>
  <c r="AC86" i="64" s="1"/>
  <c r="AD17" i="64"/>
  <c r="AA86" i="64" s="1"/>
  <c r="AA92" i="64" s="1"/>
  <c r="AC17" i="64"/>
  <c r="Y86" i="64" s="1"/>
  <c r="AB17" i="64"/>
  <c r="W86" i="64" s="1"/>
  <c r="AA17" i="64"/>
  <c r="U86" i="64" s="1"/>
  <c r="Z17" i="64"/>
  <c r="S86" i="64" s="1"/>
  <c r="S92" i="64" s="1"/>
  <c r="Y17" i="64"/>
  <c r="AF86" i="64" s="1"/>
  <c r="X17" i="64"/>
  <c r="AD86" i="64" s="1"/>
  <c r="W17" i="64"/>
  <c r="AB86" i="64" s="1"/>
  <c r="AB92" i="64" s="1"/>
  <c r="V17" i="64"/>
  <c r="Z86" i="64" s="1"/>
  <c r="U17" i="64"/>
  <c r="X86" i="64" s="1"/>
  <c r="T17" i="64"/>
  <c r="V86" i="64" s="1"/>
  <c r="S17" i="64"/>
  <c r="T86" i="64" s="1"/>
  <c r="T92" i="64" s="1"/>
  <c r="R17" i="64"/>
  <c r="R86" i="64" s="1"/>
  <c r="C86" i="64"/>
  <c r="C92" i="64" s="1"/>
  <c r="AG16" i="64"/>
  <c r="AG85" i="64"/>
  <c r="AF16" i="64"/>
  <c r="AE85" i="64"/>
  <c r="AE16" i="64"/>
  <c r="AC85" i="64"/>
  <c r="AC92" i="64" s="1"/>
  <c r="AD16" i="64"/>
  <c r="AA85" i="64"/>
  <c r="AC16" i="64"/>
  <c r="Y85" i="64"/>
  <c r="AB16" i="64"/>
  <c r="W85" i="64"/>
  <c r="AA16" i="64"/>
  <c r="U85" i="64"/>
  <c r="U92" i="64" s="1"/>
  <c r="Z16" i="64"/>
  <c r="S85" i="64"/>
  <c r="Y16" i="64"/>
  <c r="AF85" i="64"/>
  <c r="X16" i="64"/>
  <c r="AD85" i="64"/>
  <c r="W16" i="64"/>
  <c r="AB85" i="64"/>
  <c r="V16" i="64"/>
  <c r="Z85" i="64"/>
  <c r="U16" i="64"/>
  <c r="X85" i="64"/>
  <c r="T16" i="64"/>
  <c r="V85" i="64"/>
  <c r="S16" i="64"/>
  <c r="T85" i="64"/>
  <c r="R16" i="64"/>
  <c r="R85" i="64"/>
  <c r="AO135" i="63"/>
  <c r="AO134" i="63"/>
  <c r="AO133" i="63"/>
  <c r="AO132" i="63"/>
  <c r="AO131" i="63"/>
  <c r="C56" i="63"/>
  <c r="D124" i="63" s="1"/>
  <c r="D56" i="63"/>
  <c r="F124" i="63" s="1"/>
  <c r="E56" i="63"/>
  <c r="H124" i="63" s="1"/>
  <c r="F56" i="63"/>
  <c r="J124" i="63" s="1"/>
  <c r="G56" i="63"/>
  <c r="L124" i="63" s="1"/>
  <c r="H56" i="63"/>
  <c r="N124" i="63" s="1"/>
  <c r="I56" i="63"/>
  <c r="P124" i="63" s="1"/>
  <c r="J56" i="63"/>
  <c r="C124" i="63" s="1"/>
  <c r="K56" i="63"/>
  <c r="E124" i="63" s="1"/>
  <c r="L56" i="63"/>
  <c r="G124" i="63" s="1"/>
  <c r="M56" i="63"/>
  <c r="I124" i="63" s="1"/>
  <c r="N56" i="63"/>
  <c r="K124" i="63" s="1"/>
  <c r="O56" i="63"/>
  <c r="M124" i="63" s="1"/>
  <c r="P56" i="63"/>
  <c r="O124" i="63" s="1"/>
  <c r="Q56" i="63"/>
  <c r="Q124" i="63" s="1"/>
  <c r="R56" i="63"/>
  <c r="R124" i="63" s="1"/>
  <c r="S56" i="63"/>
  <c r="S124" i="63" s="1"/>
  <c r="T56" i="63"/>
  <c r="T124" i="63" s="1"/>
  <c r="B56" i="63"/>
  <c r="B124" i="63" s="1"/>
  <c r="C55" i="63"/>
  <c r="D123" i="63" s="1"/>
  <c r="D55" i="63"/>
  <c r="F123" i="63" s="1"/>
  <c r="E55" i="63"/>
  <c r="H123" i="63" s="1"/>
  <c r="F55" i="63"/>
  <c r="J123" i="63" s="1"/>
  <c r="G55" i="63"/>
  <c r="L123" i="63" s="1"/>
  <c r="H55" i="63"/>
  <c r="N123" i="63" s="1"/>
  <c r="I55" i="63"/>
  <c r="P123" i="63" s="1"/>
  <c r="J55" i="63"/>
  <c r="C123" i="63" s="1"/>
  <c r="K55" i="63"/>
  <c r="E123" i="63" s="1"/>
  <c r="L55" i="63"/>
  <c r="G123" i="63" s="1"/>
  <c r="M55" i="63"/>
  <c r="I123" i="63" s="1"/>
  <c r="N55" i="63"/>
  <c r="K123" i="63" s="1"/>
  <c r="O55" i="63"/>
  <c r="M123" i="63" s="1"/>
  <c r="P55" i="63"/>
  <c r="O123" i="63" s="1"/>
  <c r="Q55" i="63"/>
  <c r="Q123" i="63" s="1"/>
  <c r="R55" i="63"/>
  <c r="R123" i="63" s="1"/>
  <c r="S55" i="63"/>
  <c r="S123" i="63" s="1"/>
  <c r="T55" i="63"/>
  <c r="T123" i="63" s="1"/>
  <c r="B55" i="63"/>
  <c r="B123" i="63" s="1"/>
  <c r="C54" i="63"/>
  <c r="D122" i="63" s="1"/>
  <c r="D54" i="63"/>
  <c r="F122" i="63" s="1"/>
  <c r="E54" i="63"/>
  <c r="H122" i="63" s="1"/>
  <c r="F54" i="63"/>
  <c r="J122" i="63" s="1"/>
  <c r="G54" i="63"/>
  <c r="L122" i="63" s="1"/>
  <c r="H54" i="63"/>
  <c r="N122" i="63" s="1"/>
  <c r="I54" i="63"/>
  <c r="P122" i="63" s="1"/>
  <c r="J54" i="63"/>
  <c r="C122" i="63" s="1"/>
  <c r="K54" i="63"/>
  <c r="E122" i="63" s="1"/>
  <c r="L54" i="63"/>
  <c r="G122" i="63" s="1"/>
  <c r="M54" i="63"/>
  <c r="I122" i="63" s="1"/>
  <c r="N54" i="63"/>
  <c r="K122" i="63" s="1"/>
  <c r="O54" i="63"/>
  <c r="M122" i="63" s="1"/>
  <c r="P54" i="63"/>
  <c r="O122" i="63" s="1"/>
  <c r="Q54" i="63"/>
  <c r="Q122" i="63" s="1"/>
  <c r="R54" i="63"/>
  <c r="R122" i="63" s="1"/>
  <c r="S54" i="63"/>
  <c r="S122" i="63" s="1"/>
  <c r="T54" i="63"/>
  <c r="T122" i="63" s="1"/>
  <c r="B54" i="63"/>
  <c r="B122" i="63" s="1"/>
  <c r="C53" i="63"/>
  <c r="D121" i="63" s="1"/>
  <c r="D53" i="63"/>
  <c r="F121" i="63" s="1"/>
  <c r="E53" i="63"/>
  <c r="H121" i="63" s="1"/>
  <c r="F53" i="63"/>
  <c r="J121" i="63" s="1"/>
  <c r="G53" i="63"/>
  <c r="L121" i="63" s="1"/>
  <c r="H53" i="63"/>
  <c r="N121" i="63" s="1"/>
  <c r="I53" i="63"/>
  <c r="P121" i="63" s="1"/>
  <c r="J53" i="63"/>
  <c r="C121" i="63" s="1"/>
  <c r="K53" i="63"/>
  <c r="E121" i="63" s="1"/>
  <c r="L53" i="63"/>
  <c r="G121" i="63" s="1"/>
  <c r="M53" i="63"/>
  <c r="I121" i="63" s="1"/>
  <c r="N53" i="63"/>
  <c r="K121" i="63" s="1"/>
  <c r="O53" i="63"/>
  <c r="M121" i="63" s="1"/>
  <c r="P53" i="63"/>
  <c r="O121" i="63" s="1"/>
  <c r="Q53" i="63"/>
  <c r="Q121" i="63" s="1"/>
  <c r="R53" i="63"/>
  <c r="R121" i="63" s="1"/>
  <c r="S53" i="63"/>
  <c r="S121" i="63" s="1"/>
  <c r="T53" i="63"/>
  <c r="T121" i="63" s="1"/>
  <c r="B53" i="63"/>
  <c r="B121" i="63" s="1"/>
  <c r="C52" i="63"/>
  <c r="D120" i="63" s="1"/>
  <c r="D52" i="63"/>
  <c r="F120" i="63" s="1"/>
  <c r="E52" i="63"/>
  <c r="H120" i="63" s="1"/>
  <c r="F52" i="63"/>
  <c r="J120" i="63" s="1"/>
  <c r="G52" i="63"/>
  <c r="L120" i="63" s="1"/>
  <c r="H52" i="63"/>
  <c r="N120" i="63" s="1"/>
  <c r="I52" i="63"/>
  <c r="P120" i="63" s="1"/>
  <c r="J52" i="63"/>
  <c r="C120" i="63" s="1"/>
  <c r="K52" i="63"/>
  <c r="E120" i="63" s="1"/>
  <c r="L52" i="63"/>
  <c r="G120" i="63" s="1"/>
  <c r="M52" i="63"/>
  <c r="I120" i="63" s="1"/>
  <c r="N52" i="63"/>
  <c r="K120" i="63" s="1"/>
  <c r="O52" i="63"/>
  <c r="M120" i="63" s="1"/>
  <c r="P52" i="63"/>
  <c r="O120" i="63" s="1"/>
  <c r="Q52" i="63"/>
  <c r="Q120" i="63" s="1"/>
  <c r="R52" i="63"/>
  <c r="R120" i="63" s="1"/>
  <c r="S52" i="63"/>
  <c r="S120" i="63" s="1"/>
  <c r="T52" i="63"/>
  <c r="T120" i="63" s="1"/>
  <c r="B52" i="63"/>
  <c r="B120" i="63" s="1"/>
  <c r="C51" i="63"/>
  <c r="D119" i="63" s="1"/>
  <c r="D51" i="63"/>
  <c r="F119" i="63" s="1"/>
  <c r="E51" i="63"/>
  <c r="H119" i="63" s="1"/>
  <c r="F51" i="63"/>
  <c r="J119" i="63" s="1"/>
  <c r="G51" i="63"/>
  <c r="L119" i="63" s="1"/>
  <c r="H51" i="63"/>
  <c r="N119" i="63" s="1"/>
  <c r="I51" i="63"/>
  <c r="P119" i="63" s="1"/>
  <c r="J51" i="63"/>
  <c r="C119" i="63" s="1"/>
  <c r="K51" i="63"/>
  <c r="E119" i="63" s="1"/>
  <c r="L51" i="63"/>
  <c r="G119" i="63" s="1"/>
  <c r="M51" i="63"/>
  <c r="I119" i="63" s="1"/>
  <c r="N51" i="63"/>
  <c r="K119" i="63" s="1"/>
  <c r="O51" i="63"/>
  <c r="M119" i="63" s="1"/>
  <c r="P51" i="63"/>
  <c r="O119" i="63" s="1"/>
  <c r="Q51" i="63"/>
  <c r="Q119" i="63" s="1"/>
  <c r="R51" i="63"/>
  <c r="R119" i="63" s="1"/>
  <c r="S51" i="63"/>
  <c r="S119" i="63" s="1"/>
  <c r="T51" i="63"/>
  <c r="T119" i="63" s="1"/>
  <c r="B51" i="63"/>
  <c r="B119" i="63" s="1"/>
  <c r="C50" i="63"/>
  <c r="D118" i="63" s="1"/>
  <c r="D50" i="63"/>
  <c r="F118" i="63"/>
  <c r="E50" i="63"/>
  <c r="H118" i="63" s="1"/>
  <c r="H125" i="63" s="1"/>
  <c r="F50" i="63"/>
  <c r="J118" i="63"/>
  <c r="G50" i="63"/>
  <c r="L118" i="63" s="1"/>
  <c r="H50" i="63"/>
  <c r="N118" i="63"/>
  <c r="I50" i="63"/>
  <c r="P118" i="63" s="1"/>
  <c r="J50" i="63"/>
  <c r="C118" i="63"/>
  <c r="C125" i="63" s="1"/>
  <c r="K50" i="63"/>
  <c r="E118" i="63" s="1"/>
  <c r="L50" i="63"/>
  <c r="G118" i="63"/>
  <c r="M50" i="63"/>
  <c r="I118" i="63" s="1"/>
  <c r="N50" i="63"/>
  <c r="K118" i="63"/>
  <c r="O50" i="63"/>
  <c r="M118" i="63" s="1"/>
  <c r="P50" i="63"/>
  <c r="O118" i="63"/>
  <c r="Q50" i="63"/>
  <c r="Q118" i="63" s="1"/>
  <c r="R50" i="63"/>
  <c r="R118" i="63"/>
  <c r="S50" i="63"/>
  <c r="S118" i="63" s="1"/>
  <c r="T50" i="63"/>
  <c r="T118" i="63"/>
  <c r="B50" i="63"/>
  <c r="B118" i="63" s="1"/>
  <c r="B125" i="63" s="1"/>
  <c r="C21" i="63"/>
  <c r="D90" i="63"/>
  <c r="D21" i="63"/>
  <c r="F90" i="63"/>
  <c r="E21" i="63"/>
  <c r="H90" i="63"/>
  <c r="F21" i="63"/>
  <c r="G21" i="63"/>
  <c r="L90" i="63" s="1"/>
  <c r="H21" i="63"/>
  <c r="N90" i="63" s="1"/>
  <c r="I21" i="63"/>
  <c r="P90" i="63" s="1"/>
  <c r="J21" i="63"/>
  <c r="C90" i="63" s="1"/>
  <c r="K21" i="63"/>
  <c r="E90" i="63" s="1"/>
  <c r="L21" i="63"/>
  <c r="G90" i="63" s="1"/>
  <c r="M21" i="63"/>
  <c r="I90" i="63" s="1"/>
  <c r="N21" i="63"/>
  <c r="K90" i="63" s="1"/>
  <c r="O21" i="63"/>
  <c r="M90" i="63" s="1"/>
  <c r="P21" i="63"/>
  <c r="O90" i="63" s="1"/>
  <c r="Q21" i="63"/>
  <c r="Q90" i="63" s="1"/>
  <c r="R21" i="63"/>
  <c r="R90" i="63" s="1"/>
  <c r="S21" i="63"/>
  <c r="S90" i="63" s="1"/>
  <c r="T21" i="63"/>
  <c r="T90" i="63" s="1"/>
  <c r="B21" i="63"/>
  <c r="B90" i="63" s="1"/>
  <c r="C20" i="63"/>
  <c r="D89" i="63"/>
  <c r="D20" i="63"/>
  <c r="F89" i="63"/>
  <c r="E20" i="63"/>
  <c r="H89" i="63"/>
  <c r="F20" i="63"/>
  <c r="G20" i="63"/>
  <c r="L89" i="63" s="1"/>
  <c r="H20" i="63"/>
  <c r="N89" i="63" s="1"/>
  <c r="I20" i="63"/>
  <c r="P89" i="63" s="1"/>
  <c r="J20" i="63"/>
  <c r="C89" i="63" s="1"/>
  <c r="K20" i="63"/>
  <c r="E89" i="63"/>
  <c r="L20" i="63"/>
  <c r="G89" i="63"/>
  <c r="M20" i="63"/>
  <c r="I89" i="63"/>
  <c r="N20" i="63"/>
  <c r="O20" i="63"/>
  <c r="M89" i="63" s="1"/>
  <c r="P20" i="63"/>
  <c r="O89" i="63" s="1"/>
  <c r="Q20" i="63"/>
  <c r="Q89" i="63" s="1"/>
  <c r="R20" i="63"/>
  <c r="R89" i="63" s="1"/>
  <c r="S20" i="63"/>
  <c r="S89" i="63" s="1"/>
  <c r="T20" i="63"/>
  <c r="T89" i="63" s="1"/>
  <c r="B20" i="63"/>
  <c r="B89" i="63" s="1"/>
  <c r="C19" i="63"/>
  <c r="D19" i="63"/>
  <c r="F88" i="63"/>
  <c r="E19" i="63"/>
  <c r="H88" i="63"/>
  <c r="F19" i="63"/>
  <c r="J88" i="63"/>
  <c r="G19" i="63"/>
  <c r="H19" i="63"/>
  <c r="N88" i="63" s="1"/>
  <c r="I19" i="63"/>
  <c r="P88" i="63" s="1"/>
  <c r="J19" i="63"/>
  <c r="C88" i="63" s="1"/>
  <c r="K19" i="63"/>
  <c r="E88" i="63" s="1"/>
  <c r="L19" i="63"/>
  <c r="G88" i="63"/>
  <c r="M19" i="63"/>
  <c r="I88" i="63"/>
  <c r="N19" i="63"/>
  <c r="K88" i="63"/>
  <c r="O19" i="63"/>
  <c r="P19" i="63"/>
  <c r="O88" i="63" s="1"/>
  <c r="Q19" i="63"/>
  <c r="Q88" i="63" s="1"/>
  <c r="R19" i="63"/>
  <c r="R88" i="63" s="1"/>
  <c r="S19" i="63"/>
  <c r="S88" i="63" s="1"/>
  <c r="T19" i="63"/>
  <c r="T88" i="63" s="1"/>
  <c r="B19" i="63"/>
  <c r="B88" i="63" s="1"/>
  <c r="C18" i="63"/>
  <c r="D87" i="63" s="1"/>
  <c r="D18" i="63"/>
  <c r="F87" i="63" s="1"/>
  <c r="E18" i="63"/>
  <c r="H87" i="63" s="1"/>
  <c r="F18" i="63"/>
  <c r="J87" i="63" s="1"/>
  <c r="G18" i="63"/>
  <c r="L87" i="63" s="1"/>
  <c r="H18" i="63"/>
  <c r="N87" i="63" s="1"/>
  <c r="I18" i="63"/>
  <c r="P87" i="63" s="1"/>
  <c r="J18" i="63"/>
  <c r="C87" i="63" s="1"/>
  <c r="K18" i="63"/>
  <c r="E87" i="63" s="1"/>
  <c r="L18" i="63"/>
  <c r="G87" i="63" s="1"/>
  <c r="M18" i="63"/>
  <c r="I87" i="63" s="1"/>
  <c r="N18" i="63"/>
  <c r="K87" i="63" s="1"/>
  <c r="O18" i="63"/>
  <c r="M87" i="63" s="1"/>
  <c r="P18" i="63"/>
  <c r="O87" i="63" s="1"/>
  <c r="Q18" i="63"/>
  <c r="Q87" i="63" s="1"/>
  <c r="R18" i="63"/>
  <c r="R87" i="63" s="1"/>
  <c r="S18" i="63"/>
  <c r="S87" i="63" s="1"/>
  <c r="T18" i="63"/>
  <c r="T87" i="63" s="1"/>
  <c r="B18" i="63"/>
  <c r="B87" i="63" s="1"/>
  <c r="C17" i="63"/>
  <c r="D17" i="63"/>
  <c r="F86" i="63"/>
  <c r="E17" i="63"/>
  <c r="H86" i="63"/>
  <c r="H92" i="63" s="1"/>
  <c r="F17" i="63"/>
  <c r="J86" i="63"/>
  <c r="G17" i="63"/>
  <c r="H17" i="63"/>
  <c r="N86" i="63" s="1"/>
  <c r="I17" i="63"/>
  <c r="P86" i="63" s="1"/>
  <c r="J17" i="63"/>
  <c r="C86" i="63" s="1"/>
  <c r="K17" i="63"/>
  <c r="E86" i="63" s="1"/>
  <c r="L17" i="63"/>
  <c r="G86" i="63"/>
  <c r="M17" i="63"/>
  <c r="I86" i="63"/>
  <c r="N17" i="63"/>
  <c r="K86" i="63"/>
  <c r="O17" i="63"/>
  <c r="P17" i="63"/>
  <c r="O86" i="63" s="1"/>
  <c r="Q17" i="63"/>
  <c r="Q86" i="63" s="1"/>
  <c r="Q92" i="63" s="1"/>
  <c r="R17" i="63"/>
  <c r="R86" i="63" s="1"/>
  <c r="S17" i="63"/>
  <c r="S86" i="63" s="1"/>
  <c r="T17" i="63"/>
  <c r="T86" i="63" s="1"/>
  <c r="B17" i="63"/>
  <c r="B86" i="63" s="1"/>
  <c r="C22" i="63"/>
  <c r="D91" i="63" s="1"/>
  <c r="D22" i="63"/>
  <c r="F91" i="63" s="1"/>
  <c r="E22" i="63"/>
  <c r="H91" i="63" s="1"/>
  <c r="F22" i="63"/>
  <c r="J91" i="63" s="1"/>
  <c r="G22" i="63"/>
  <c r="L91" i="63"/>
  <c r="H22" i="63"/>
  <c r="N91" i="63"/>
  <c r="I22" i="63"/>
  <c r="P91" i="63"/>
  <c r="J22" i="63"/>
  <c r="K22" i="63"/>
  <c r="E91" i="63" s="1"/>
  <c r="L22" i="63"/>
  <c r="G91" i="63" s="1"/>
  <c r="M22" i="63"/>
  <c r="I91" i="63" s="1"/>
  <c r="N22" i="63"/>
  <c r="K91" i="63" s="1"/>
  <c r="O22" i="63"/>
  <c r="M91" i="63"/>
  <c r="P22" i="63"/>
  <c r="O91" i="63"/>
  <c r="Q22" i="63"/>
  <c r="Q91" i="63"/>
  <c r="R22" i="63"/>
  <c r="R91" i="63"/>
  <c r="S22" i="63"/>
  <c r="S91" i="63"/>
  <c r="T22" i="63"/>
  <c r="T91" i="63"/>
  <c r="B22" i="63"/>
  <c r="B91" i="63"/>
  <c r="C16" i="63"/>
  <c r="D16" i="63"/>
  <c r="F85" i="63" s="1"/>
  <c r="F92" i="63" s="1"/>
  <c r="E16" i="63"/>
  <c r="F16" i="63"/>
  <c r="J85" i="63"/>
  <c r="G16" i="63"/>
  <c r="L85" i="63"/>
  <c r="L92" i="63" s="1"/>
  <c r="H16" i="63"/>
  <c r="N85" i="63"/>
  <c r="I16" i="63"/>
  <c r="J16" i="63"/>
  <c r="C85" i="63" s="1"/>
  <c r="K16" i="63"/>
  <c r="E85" i="63" s="1"/>
  <c r="L16" i="63"/>
  <c r="G85" i="63" s="1"/>
  <c r="M16" i="63"/>
  <c r="I85" i="63" s="1"/>
  <c r="I92" i="63" s="1"/>
  <c r="N16" i="63"/>
  <c r="K85" i="63"/>
  <c r="O16" i="63"/>
  <c r="M85" i="63"/>
  <c r="P16" i="63"/>
  <c r="O85" i="63"/>
  <c r="O92" i="63" s="1"/>
  <c r="Q16" i="63"/>
  <c r="R16" i="63"/>
  <c r="R85" i="63" s="1"/>
  <c r="S16" i="63"/>
  <c r="S85" i="63" s="1"/>
  <c r="S92" i="63" s="1"/>
  <c r="T16" i="63"/>
  <c r="T85" i="63" s="1"/>
  <c r="T92" i="63" s="1"/>
  <c r="D85" i="63"/>
  <c r="B16" i="63"/>
  <c r="B85" i="63"/>
  <c r="C91" i="63"/>
  <c r="J90" i="63"/>
  <c r="K89" i="63"/>
  <c r="J89" i="63"/>
  <c r="M88" i="63"/>
  <c r="L88" i="63"/>
  <c r="D88" i="63"/>
  <c r="M86" i="63"/>
  <c r="L86" i="63"/>
  <c r="D86" i="63"/>
  <c r="Q85" i="63"/>
  <c r="P85" i="63"/>
  <c r="H85" i="63"/>
  <c r="B278" i="20"/>
  <c r="C278" i="20"/>
  <c r="D278" i="20"/>
  <c r="E278" i="20"/>
  <c r="F278" i="20"/>
  <c r="G278" i="20"/>
  <c r="H278" i="20"/>
  <c r="I278" i="20"/>
  <c r="J278" i="20"/>
  <c r="K278" i="20"/>
  <c r="L278" i="20"/>
  <c r="M278" i="20"/>
  <c r="N278" i="20"/>
  <c r="O278" i="20"/>
  <c r="P278" i="20"/>
  <c r="Q278" i="20"/>
  <c r="R278" i="20"/>
  <c r="S278" i="20"/>
  <c r="T278" i="20"/>
  <c r="A188" i="20"/>
  <c r="A278" i="20" s="1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C37" i="60"/>
  <c r="C38" i="60" s="1"/>
  <c r="C14" i="60"/>
  <c r="C15" i="60" s="1"/>
  <c r="C26" i="60" s="1"/>
  <c r="D37" i="60"/>
  <c r="D38" i="60"/>
  <c r="D39" i="60" s="1"/>
  <c r="D14" i="60"/>
  <c r="D15" i="60"/>
  <c r="E37" i="60"/>
  <c r="E38" i="60" s="1"/>
  <c r="E14" i="60"/>
  <c r="E18" i="60" s="1"/>
  <c r="E19" i="60" s="1"/>
  <c r="E27" i="60" s="1"/>
  <c r="F37" i="60"/>
  <c r="F38" i="60"/>
  <c r="F39" i="60" s="1"/>
  <c r="F14" i="60"/>
  <c r="F15" i="60"/>
  <c r="G37" i="60"/>
  <c r="G38" i="60" s="1"/>
  <c r="G14" i="60"/>
  <c r="G15" i="60" s="1"/>
  <c r="H37" i="60"/>
  <c r="H38" i="60"/>
  <c r="H39" i="60" s="1"/>
  <c r="H14" i="60"/>
  <c r="H15" i="60"/>
  <c r="H26" i="60" s="1"/>
  <c r="I37" i="60"/>
  <c r="I38" i="60" s="1"/>
  <c r="I39" i="60" s="1"/>
  <c r="I14" i="60"/>
  <c r="I15" i="60" s="1"/>
  <c r="J37" i="60"/>
  <c r="J38" i="60"/>
  <c r="J39" i="60" s="1"/>
  <c r="J14" i="60"/>
  <c r="J15" i="60"/>
  <c r="J26" i="60" s="1"/>
  <c r="K37" i="60"/>
  <c r="K38" i="60" s="1"/>
  <c r="K14" i="60"/>
  <c r="K15" i="60" s="1"/>
  <c r="K26" i="60" s="1"/>
  <c r="L37" i="60"/>
  <c r="L38" i="60"/>
  <c r="L39" i="60" s="1"/>
  <c r="L14" i="60"/>
  <c r="L15" i="60"/>
  <c r="M37" i="60"/>
  <c r="M38" i="60" s="1"/>
  <c r="M14" i="60"/>
  <c r="M18" i="60" s="1"/>
  <c r="M19" i="60" s="1"/>
  <c r="M27" i="60" s="1"/>
  <c r="N37" i="60"/>
  <c r="N38" i="60"/>
  <c r="N39" i="60" s="1"/>
  <c r="N14" i="60"/>
  <c r="N15" i="60"/>
  <c r="O37" i="60"/>
  <c r="O38" i="60" s="1"/>
  <c r="O14" i="60"/>
  <c r="O15" i="60" s="1"/>
  <c r="P37" i="60"/>
  <c r="P38" i="60"/>
  <c r="P39" i="60" s="1"/>
  <c r="P14" i="60"/>
  <c r="P15" i="60"/>
  <c r="P26" i="60" s="1"/>
  <c r="Q37" i="60"/>
  <c r="Q38" i="60" s="1"/>
  <c r="Q39" i="60" s="1"/>
  <c r="Q14" i="60"/>
  <c r="Q15" i="60" s="1"/>
  <c r="Q26" i="60" s="1"/>
  <c r="B37" i="60"/>
  <c r="B38" i="60"/>
  <c r="B39" i="60" s="1"/>
  <c r="B14" i="60"/>
  <c r="B15" i="60"/>
  <c r="C31" i="60"/>
  <c r="C32" i="60" s="1"/>
  <c r="D31" i="60"/>
  <c r="D32" i="60"/>
  <c r="D33" i="60" s="1"/>
  <c r="E31" i="60"/>
  <c r="E32" i="60" s="1"/>
  <c r="F31" i="60"/>
  <c r="F32" i="60"/>
  <c r="F33" i="60" s="1"/>
  <c r="G31" i="60"/>
  <c r="G32" i="60" s="1"/>
  <c r="G33" i="60" s="1"/>
  <c r="H31" i="60"/>
  <c r="H32" i="60"/>
  <c r="H33" i="60" s="1"/>
  <c r="I31" i="60"/>
  <c r="I32" i="60" s="1"/>
  <c r="I33" i="60" s="1"/>
  <c r="J31" i="60"/>
  <c r="J32" i="60"/>
  <c r="J33" i="60" s="1"/>
  <c r="K31" i="60"/>
  <c r="K32" i="60" s="1"/>
  <c r="L31" i="60"/>
  <c r="L32" i="60"/>
  <c r="L33" i="60" s="1"/>
  <c r="M31" i="60"/>
  <c r="M32" i="60" s="1"/>
  <c r="N31" i="60"/>
  <c r="N32" i="60"/>
  <c r="N33" i="60" s="1"/>
  <c r="O31" i="60"/>
  <c r="O32" i="60" s="1"/>
  <c r="O33" i="60" s="1"/>
  <c r="P31" i="60"/>
  <c r="P32" i="60"/>
  <c r="P33" i="60" s="1"/>
  <c r="Q31" i="60"/>
  <c r="Q32" i="60" s="1"/>
  <c r="B31" i="60"/>
  <c r="B32" i="60"/>
  <c r="B33" i="60" s="1"/>
  <c r="C23" i="60"/>
  <c r="D23" i="60"/>
  <c r="E23" i="60"/>
  <c r="F23" i="60"/>
  <c r="G23" i="60"/>
  <c r="G26" i="60" s="1"/>
  <c r="H23" i="60"/>
  <c r="I23" i="60"/>
  <c r="I26" i="60" s="1"/>
  <c r="J23" i="60"/>
  <c r="K23" i="60"/>
  <c r="L23" i="60"/>
  <c r="M23" i="60"/>
  <c r="N23" i="60"/>
  <c r="O23" i="60"/>
  <c r="P23" i="60"/>
  <c r="Q23" i="60"/>
  <c r="B23" i="60"/>
  <c r="C22" i="60"/>
  <c r="D22" i="60"/>
  <c r="E22" i="60"/>
  <c r="F22" i="60"/>
  <c r="G22" i="60"/>
  <c r="H22" i="60"/>
  <c r="I22" i="60"/>
  <c r="J22" i="60"/>
  <c r="K22" i="60"/>
  <c r="L22" i="60"/>
  <c r="M22" i="60"/>
  <c r="N22" i="60"/>
  <c r="O22" i="60"/>
  <c r="P22" i="60"/>
  <c r="Q22" i="60"/>
  <c r="Q27" i="60" s="1"/>
  <c r="B22" i="60"/>
  <c r="AH51" i="1"/>
  <c r="AH50" i="1"/>
  <c r="C66" i="60"/>
  <c r="D66" i="60"/>
  <c r="E66" i="60"/>
  <c r="F66" i="60"/>
  <c r="G66" i="60"/>
  <c r="H66" i="60"/>
  <c r="I66" i="60"/>
  <c r="J66" i="60"/>
  <c r="K66" i="60"/>
  <c r="L66" i="60"/>
  <c r="M66" i="60"/>
  <c r="N66" i="60"/>
  <c r="O66" i="60"/>
  <c r="P66" i="60"/>
  <c r="Q66" i="60"/>
  <c r="B66" i="60"/>
  <c r="D25" i="60"/>
  <c r="E25" i="60"/>
  <c r="F25" i="60"/>
  <c r="G25" i="60"/>
  <c r="H25" i="60"/>
  <c r="I25" i="60"/>
  <c r="J25" i="60"/>
  <c r="K25" i="60"/>
  <c r="L25" i="60"/>
  <c r="M25" i="60"/>
  <c r="N25" i="60"/>
  <c r="O25" i="60"/>
  <c r="P25" i="60"/>
  <c r="Q25" i="60"/>
  <c r="C25" i="60"/>
  <c r="B25" i="60"/>
  <c r="D61" i="60"/>
  <c r="D64" i="60" s="1"/>
  <c r="E61" i="60"/>
  <c r="E64" i="60" s="1"/>
  <c r="F61" i="60"/>
  <c r="F64" i="60" s="1"/>
  <c r="G61" i="60"/>
  <c r="G64" i="60" s="1"/>
  <c r="H61" i="60"/>
  <c r="H64" i="60" s="1"/>
  <c r="I61" i="60"/>
  <c r="I64" i="60" s="1"/>
  <c r="J61" i="60"/>
  <c r="J64" i="60" s="1"/>
  <c r="K61" i="60"/>
  <c r="K64" i="60" s="1"/>
  <c r="L61" i="60"/>
  <c r="L64" i="60" s="1"/>
  <c r="M61" i="60"/>
  <c r="M64" i="60" s="1"/>
  <c r="N61" i="60"/>
  <c r="N64" i="60" s="1"/>
  <c r="O61" i="60"/>
  <c r="O64" i="60" s="1"/>
  <c r="P61" i="60"/>
  <c r="P64" i="60" s="1"/>
  <c r="Q61" i="60"/>
  <c r="Q64" i="60" s="1"/>
  <c r="C61" i="60"/>
  <c r="C64" i="60" s="1"/>
  <c r="B61" i="60"/>
  <c r="B64" i="60" s="1"/>
  <c r="F18" i="60"/>
  <c r="F19" i="60"/>
  <c r="F27" i="60" s="1"/>
  <c r="H18" i="60"/>
  <c r="H19" i="60"/>
  <c r="H27" i="60" s="1"/>
  <c r="I18" i="60"/>
  <c r="I19" i="60" s="1"/>
  <c r="J18" i="60"/>
  <c r="J19" i="60"/>
  <c r="J27" i="60" s="1"/>
  <c r="K18" i="60"/>
  <c r="K19" i="60" s="1"/>
  <c r="K27" i="60" s="1"/>
  <c r="L18" i="60"/>
  <c r="L19" i="60"/>
  <c r="L27" i="60" s="1"/>
  <c r="N18" i="60"/>
  <c r="N19" i="60"/>
  <c r="N27" i="60" s="1"/>
  <c r="P18" i="60"/>
  <c r="P19" i="60"/>
  <c r="P27" i="60" s="1"/>
  <c r="Q18" i="60"/>
  <c r="Q19" i="60" s="1"/>
  <c r="D18" i="60"/>
  <c r="D19" i="60"/>
  <c r="D27" i="60" s="1"/>
  <c r="C18" i="60"/>
  <c r="C19" i="60" s="1"/>
  <c r="C27" i="60" s="1"/>
  <c r="B18" i="60"/>
  <c r="B19" i="60"/>
  <c r="B27" i="60" s="1"/>
  <c r="Q185" i="57"/>
  <c r="P185" i="57"/>
  <c r="O185" i="57"/>
  <c r="N185" i="57"/>
  <c r="M185" i="57"/>
  <c r="L185" i="57"/>
  <c r="K185" i="57"/>
  <c r="J185" i="57"/>
  <c r="I185" i="57"/>
  <c r="H185" i="57"/>
  <c r="G185" i="57"/>
  <c r="F185" i="57"/>
  <c r="E185" i="57"/>
  <c r="D185" i="57"/>
  <c r="C185" i="57"/>
  <c r="B185" i="57"/>
  <c r="A184" i="57"/>
  <c r="A183" i="57"/>
  <c r="A182" i="57"/>
  <c r="A181" i="57"/>
  <c r="A180" i="57"/>
  <c r="A179" i="57"/>
  <c r="A178" i="57"/>
  <c r="A177" i="57"/>
  <c r="A176" i="57"/>
  <c r="A175" i="57"/>
  <c r="A174" i="57"/>
  <c r="A173" i="57"/>
  <c r="A172" i="57"/>
  <c r="A171" i="57"/>
  <c r="A170" i="57"/>
  <c r="A169" i="57"/>
  <c r="A168" i="57"/>
  <c r="A167" i="57"/>
  <c r="A166" i="57"/>
  <c r="A165" i="57"/>
  <c r="A164" i="57"/>
  <c r="A163" i="57"/>
  <c r="A162" i="57"/>
  <c r="A161" i="57"/>
  <c r="A160" i="57"/>
  <c r="A159" i="57"/>
  <c r="A158" i="57"/>
  <c r="A157" i="57"/>
  <c r="A156" i="57"/>
  <c r="A155" i="57"/>
  <c r="A154" i="57"/>
  <c r="A153" i="57"/>
  <c r="A152" i="57"/>
  <c r="A151" i="57"/>
  <c r="A150" i="57"/>
  <c r="A149" i="57"/>
  <c r="A148" i="57"/>
  <c r="A147" i="57"/>
  <c r="A146" i="57"/>
  <c r="A145" i="57"/>
  <c r="A144" i="57"/>
  <c r="A143" i="57"/>
  <c r="A142" i="57"/>
  <c r="A141" i="57"/>
  <c r="A140" i="57"/>
  <c r="A139" i="57"/>
  <c r="A138" i="57"/>
  <c r="A137" i="57"/>
  <c r="A136" i="57"/>
  <c r="A135" i="57"/>
  <c r="A134" i="57"/>
  <c r="A133" i="57"/>
  <c r="A132" i="57"/>
  <c r="A131" i="57"/>
  <c r="A130" i="57"/>
  <c r="A129" i="57"/>
  <c r="A128" i="57"/>
  <c r="A127" i="57"/>
  <c r="A126" i="57"/>
  <c r="A125" i="57"/>
  <c r="A124" i="57"/>
  <c r="A123" i="57"/>
  <c r="A122" i="57"/>
  <c r="A121" i="57"/>
  <c r="A120" i="57"/>
  <c r="A119" i="57"/>
  <c r="A118" i="57"/>
  <c r="A117" i="57"/>
  <c r="A116" i="57"/>
  <c r="A115" i="57"/>
  <c r="A114" i="57"/>
  <c r="A113" i="57"/>
  <c r="A112" i="57"/>
  <c r="A111" i="57"/>
  <c r="A110" i="57"/>
  <c r="A109" i="57"/>
  <c r="A108" i="57"/>
  <c r="A107" i="57"/>
  <c r="A106" i="57"/>
  <c r="A105" i="57"/>
  <c r="A104" i="57"/>
  <c r="A103" i="57"/>
  <c r="A102" i="57"/>
  <c r="A101" i="57"/>
  <c r="A100" i="57"/>
  <c r="A185" i="57" s="1"/>
  <c r="A99" i="57"/>
  <c r="A98" i="57"/>
  <c r="A97" i="57"/>
  <c r="A96" i="57"/>
  <c r="A95" i="57"/>
  <c r="Q92" i="57"/>
  <c r="P92" i="57"/>
  <c r="O92" i="57"/>
  <c r="N92" i="57"/>
  <c r="M92" i="57"/>
  <c r="L92" i="57"/>
  <c r="K92" i="57"/>
  <c r="J92" i="57"/>
  <c r="I92" i="57"/>
  <c r="H92" i="57"/>
  <c r="G92" i="57"/>
  <c r="F92" i="57"/>
  <c r="E92" i="57"/>
  <c r="D92" i="57"/>
  <c r="C92" i="57"/>
  <c r="B92" i="57"/>
  <c r="A91" i="57"/>
  <c r="A90" i="57"/>
  <c r="A89" i="57"/>
  <c r="A88" i="57"/>
  <c r="A87" i="57"/>
  <c r="A86" i="57"/>
  <c r="A85" i="57"/>
  <c r="A84" i="57"/>
  <c r="A83" i="57"/>
  <c r="A82" i="57"/>
  <c r="A81" i="57"/>
  <c r="A80" i="57"/>
  <c r="A79" i="57"/>
  <c r="A78" i="57"/>
  <c r="A77" i="57"/>
  <c r="A76" i="57"/>
  <c r="A75" i="57"/>
  <c r="A74" i="57"/>
  <c r="A73" i="57"/>
  <c r="A72" i="57"/>
  <c r="A71" i="57"/>
  <c r="A70" i="57"/>
  <c r="A69" i="57"/>
  <c r="A68" i="57"/>
  <c r="A67" i="57"/>
  <c r="A66" i="57"/>
  <c r="A65" i="57"/>
  <c r="A64" i="57"/>
  <c r="A63" i="57"/>
  <c r="A62" i="57"/>
  <c r="A61" i="57"/>
  <c r="A60" i="57"/>
  <c r="A59" i="57"/>
  <c r="A58" i="57"/>
  <c r="A57" i="57"/>
  <c r="A56" i="57"/>
  <c r="A55" i="57"/>
  <c r="A54" i="57"/>
  <c r="A53" i="57"/>
  <c r="A52" i="57"/>
  <c r="A51" i="57"/>
  <c r="A50" i="57"/>
  <c r="A49" i="57"/>
  <c r="A48" i="57"/>
  <c r="A47" i="57"/>
  <c r="A46" i="57"/>
  <c r="A45" i="57"/>
  <c r="A44" i="57"/>
  <c r="A43" i="57"/>
  <c r="A42" i="57"/>
  <c r="A41" i="57"/>
  <c r="A40" i="57"/>
  <c r="A39" i="57"/>
  <c r="A38" i="57"/>
  <c r="A37" i="57"/>
  <c r="A36" i="57"/>
  <c r="A35" i="57"/>
  <c r="A34" i="57"/>
  <c r="A33" i="57"/>
  <c r="A32" i="57"/>
  <c r="A31" i="57"/>
  <c r="A30" i="57"/>
  <c r="A29" i="57"/>
  <c r="A28" i="57"/>
  <c r="A27" i="57"/>
  <c r="A26" i="57"/>
  <c r="A25" i="57"/>
  <c r="A24" i="57"/>
  <c r="A23" i="57"/>
  <c r="A22" i="57"/>
  <c r="A21" i="57"/>
  <c r="A20" i="57"/>
  <c r="A19" i="57"/>
  <c r="A18" i="57"/>
  <c r="A17" i="57"/>
  <c r="A16" i="57"/>
  <c r="A15" i="57"/>
  <c r="A14" i="57"/>
  <c r="A13" i="57"/>
  <c r="A12" i="57"/>
  <c r="A11" i="57"/>
  <c r="A10" i="57"/>
  <c r="A9" i="57"/>
  <c r="A8" i="57"/>
  <c r="A7" i="57"/>
  <c r="A6" i="57"/>
  <c r="A5" i="57"/>
  <c r="A4" i="57"/>
  <c r="A3" i="57"/>
  <c r="A92" i="57" s="1"/>
  <c r="A2" i="57"/>
  <c r="Q185" i="56"/>
  <c r="P185" i="56"/>
  <c r="O185" i="56"/>
  <c r="N185" i="56"/>
  <c r="M185" i="56"/>
  <c r="L185" i="56"/>
  <c r="K185" i="56"/>
  <c r="J185" i="56"/>
  <c r="I185" i="56"/>
  <c r="H185" i="56"/>
  <c r="G185" i="56"/>
  <c r="F185" i="56"/>
  <c r="E185" i="56"/>
  <c r="D185" i="56"/>
  <c r="C185" i="56"/>
  <c r="B185" i="56"/>
  <c r="A184" i="56"/>
  <c r="A183" i="56"/>
  <c r="A182" i="56"/>
  <c r="A181" i="56"/>
  <c r="A180" i="56"/>
  <c r="A179" i="56"/>
  <c r="A178" i="56"/>
  <c r="A177" i="56"/>
  <c r="A176" i="56"/>
  <c r="A175" i="56"/>
  <c r="A174" i="56"/>
  <c r="A173" i="56"/>
  <c r="A172" i="56"/>
  <c r="A171" i="56"/>
  <c r="A170" i="56"/>
  <c r="A169" i="56"/>
  <c r="A168" i="56"/>
  <c r="A167" i="56"/>
  <c r="A166" i="56"/>
  <c r="A165" i="56"/>
  <c r="A164" i="56"/>
  <c r="A163" i="56"/>
  <c r="A162" i="56"/>
  <c r="A161" i="56"/>
  <c r="A160" i="56"/>
  <c r="A159" i="56"/>
  <c r="A158" i="56"/>
  <c r="A157" i="56"/>
  <c r="A156" i="56"/>
  <c r="A155" i="56"/>
  <c r="A154" i="56"/>
  <c r="A153" i="56"/>
  <c r="A152" i="56"/>
  <c r="A151" i="56"/>
  <c r="A150" i="56"/>
  <c r="A149" i="56"/>
  <c r="A148" i="56"/>
  <c r="A147" i="56"/>
  <c r="A146" i="56"/>
  <c r="A145" i="56"/>
  <c r="A144" i="56"/>
  <c r="A143" i="56"/>
  <c r="A142" i="56"/>
  <c r="A141" i="56"/>
  <c r="A140" i="56"/>
  <c r="A139" i="56"/>
  <c r="A138" i="56"/>
  <c r="A137" i="56"/>
  <c r="A136" i="56"/>
  <c r="A135" i="56"/>
  <c r="A134" i="56"/>
  <c r="A133" i="56"/>
  <c r="A132" i="56"/>
  <c r="A131" i="56"/>
  <c r="A130" i="56"/>
  <c r="A129" i="56"/>
  <c r="A128" i="56"/>
  <c r="A127" i="56"/>
  <c r="A126" i="56"/>
  <c r="A125" i="56"/>
  <c r="A124" i="56"/>
  <c r="A123" i="56"/>
  <c r="A122" i="56"/>
  <c r="A121" i="56"/>
  <c r="A120" i="56"/>
  <c r="A119" i="56"/>
  <c r="A118" i="56"/>
  <c r="A117" i="56"/>
  <c r="A116" i="56"/>
  <c r="A115" i="56"/>
  <c r="A114" i="56"/>
  <c r="A113" i="56"/>
  <c r="A112" i="56"/>
  <c r="A111" i="56"/>
  <c r="A110" i="56"/>
  <c r="A109" i="56"/>
  <c r="A108" i="56"/>
  <c r="A107" i="56"/>
  <c r="A106" i="56"/>
  <c r="A105" i="56"/>
  <c r="A104" i="56"/>
  <c r="A103" i="56"/>
  <c r="A102" i="56"/>
  <c r="A101" i="56"/>
  <c r="A100" i="56"/>
  <c r="A99" i="56"/>
  <c r="A98" i="56"/>
  <c r="A97" i="56"/>
  <c r="A96" i="56"/>
  <c r="A185" i="56" s="1"/>
  <c r="A95" i="56"/>
  <c r="Q92" i="56"/>
  <c r="P92" i="56"/>
  <c r="O92" i="56"/>
  <c r="N92" i="56"/>
  <c r="M92" i="56"/>
  <c r="L92" i="56"/>
  <c r="K92" i="56"/>
  <c r="J92" i="56"/>
  <c r="I92" i="56"/>
  <c r="H92" i="56"/>
  <c r="G92" i="56"/>
  <c r="F92" i="56"/>
  <c r="E92" i="56"/>
  <c r="D92" i="56"/>
  <c r="C92" i="56"/>
  <c r="B92" i="56"/>
  <c r="A91" i="56"/>
  <c r="A90" i="56"/>
  <c r="A89" i="56"/>
  <c r="A88" i="56"/>
  <c r="A87" i="56"/>
  <c r="A86" i="56"/>
  <c r="A85" i="56"/>
  <c r="A84" i="56"/>
  <c r="A83" i="56"/>
  <c r="A82" i="56"/>
  <c r="A81" i="56"/>
  <c r="A80" i="56"/>
  <c r="A79" i="56"/>
  <c r="A78" i="56"/>
  <c r="A77" i="56"/>
  <c r="A76" i="56"/>
  <c r="A75" i="56"/>
  <c r="A74" i="56"/>
  <c r="A73" i="56"/>
  <c r="A72" i="56"/>
  <c r="A71" i="56"/>
  <c r="A70" i="56"/>
  <c r="A69" i="56"/>
  <c r="A68" i="56"/>
  <c r="A67" i="56"/>
  <c r="A66" i="56"/>
  <c r="A65" i="56"/>
  <c r="A64" i="56"/>
  <c r="A63" i="56"/>
  <c r="A62" i="56"/>
  <c r="A61" i="56"/>
  <c r="A60" i="56"/>
  <c r="A59" i="56"/>
  <c r="A58" i="56"/>
  <c r="A57" i="56"/>
  <c r="A56" i="56"/>
  <c r="A55" i="56"/>
  <c r="A54" i="56"/>
  <c r="A53" i="56"/>
  <c r="A52" i="56"/>
  <c r="A51" i="56"/>
  <c r="A50" i="56"/>
  <c r="A49" i="56"/>
  <c r="A48" i="56"/>
  <c r="A47" i="56"/>
  <c r="A46" i="56"/>
  <c r="A45" i="56"/>
  <c r="A44" i="56"/>
  <c r="A43" i="56"/>
  <c r="A42" i="56"/>
  <c r="A41" i="56"/>
  <c r="A40" i="56"/>
  <c r="A39" i="56"/>
  <c r="A38" i="56"/>
  <c r="A37" i="56"/>
  <c r="A36" i="56"/>
  <c r="A35" i="56"/>
  <c r="A34" i="56"/>
  <c r="A33" i="56"/>
  <c r="A32" i="56"/>
  <c r="A31" i="56"/>
  <c r="A30" i="56"/>
  <c r="A29" i="56"/>
  <c r="A28" i="56"/>
  <c r="A27" i="56"/>
  <c r="A26" i="56"/>
  <c r="A25" i="56"/>
  <c r="A24" i="56"/>
  <c r="A23" i="56"/>
  <c r="A22" i="56"/>
  <c r="A21" i="56"/>
  <c r="A20" i="56"/>
  <c r="A19" i="56"/>
  <c r="A18" i="56"/>
  <c r="A17" i="56"/>
  <c r="A16" i="56"/>
  <c r="A15" i="56"/>
  <c r="A14" i="56"/>
  <c r="A13" i="56"/>
  <c r="A12" i="56"/>
  <c r="A11" i="56"/>
  <c r="A10" i="56"/>
  <c r="A9" i="56"/>
  <c r="A8" i="56"/>
  <c r="A7" i="56"/>
  <c r="A6" i="56"/>
  <c r="A5" i="56"/>
  <c r="A4" i="56"/>
  <c r="A3" i="56"/>
  <c r="A92" i="56" s="1"/>
  <c r="A2" i="56"/>
  <c r="Q185" i="55"/>
  <c r="P185" i="55"/>
  <c r="O185" i="55"/>
  <c r="N185" i="55"/>
  <c r="M185" i="55"/>
  <c r="L185" i="55"/>
  <c r="K185" i="55"/>
  <c r="J185" i="55"/>
  <c r="I185" i="55"/>
  <c r="H185" i="55"/>
  <c r="G185" i="55"/>
  <c r="F185" i="55"/>
  <c r="E185" i="55"/>
  <c r="D185" i="55"/>
  <c r="C185" i="55"/>
  <c r="B185" i="55"/>
  <c r="Q92" i="55"/>
  <c r="P92" i="55"/>
  <c r="O92" i="55"/>
  <c r="N92" i="55"/>
  <c r="M92" i="55"/>
  <c r="L92" i="55"/>
  <c r="K92" i="55"/>
  <c r="J92" i="55"/>
  <c r="I92" i="55"/>
  <c r="H92" i="55"/>
  <c r="G92" i="55"/>
  <c r="F92" i="55"/>
  <c r="E92" i="55"/>
  <c r="D92" i="55"/>
  <c r="C92" i="55"/>
  <c r="B92" i="55"/>
  <c r="Q185" i="54"/>
  <c r="P185" i="54"/>
  <c r="O185" i="54"/>
  <c r="N185" i="54"/>
  <c r="M185" i="54"/>
  <c r="L185" i="54"/>
  <c r="K185" i="54"/>
  <c r="J185" i="54"/>
  <c r="I185" i="54"/>
  <c r="H185" i="54"/>
  <c r="G185" i="54"/>
  <c r="F185" i="54"/>
  <c r="E185" i="54"/>
  <c r="D185" i="54"/>
  <c r="C185" i="54"/>
  <c r="B185" i="54"/>
  <c r="Q92" i="54"/>
  <c r="P92" i="54"/>
  <c r="O92" i="54"/>
  <c r="N92" i="54"/>
  <c r="M92" i="54"/>
  <c r="L92" i="54"/>
  <c r="K92" i="54"/>
  <c r="J92" i="54"/>
  <c r="I92" i="54"/>
  <c r="H92" i="54"/>
  <c r="G92" i="54"/>
  <c r="F92" i="54"/>
  <c r="E92" i="54"/>
  <c r="D92" i="54"/>
  <c r="C92" i="54"/>
  <c r="B92" i="54"/>
  <c r="R186" i="53"/>
  <c r="Q186" i="53"/>
  <c r="P186" i="53"/>
  <c r="O186" i="53"/>
  <c r="N186" i="53"/>
  <c r="M186" i="53"/>
  <c r="L186" i="53"/>
  <c r="K186" i="53"/>
  <c r="J186" i="53"/>
  <c r="I186" i="53"/>
  <c r="H186" i="53"/>
  <c r="G186" i="53"/>
  <c r="F186" i="53"/>
  <c r="E186" i="53"/>
  <c r="D186" i="53"/>
  <c r="R92" i="53"/>
  <c r="Q92" i="53"/>
  <c r="P92" i="53"/>
  <c r="O92" i="53"/>
  <c r="N92" i="53"/>
  <c r="M92" i="53"/>
  <c r="L92" i="53"/>
  <c r="K92" i="53"/>
  <c r="J92" i="53"/>
  <c r="I92" i="53"/>
  <c r="H92" i="53"/>
  <c r="G92" i="53"/>
  <c r="F92" i="53"/>
  <c r="E92" i="53"/>
  <c r="D92" i="53"/>
  <c r="R185" i="52"/>
  <c r="Q185" i="52"/>
  <c r="P185" i="52"/>
  <c r="O185" i="52"/>
  <c r="N185" i="52"/>
  <c r="M185" i="52"/>
  <c r="L185" i="52"/>
  <c r="K185" i="52"/>
  <c r="J185" i="52"/>
  <c r="I185" i="52"/>
  <c r="H185" i="52"/>
  <c r="G185" i="52"/>
  <c r="F185" i="52"/>
  <c r="E185" i="52"/>
  <c r="D185" i="52"/>
  <c r="C185" i="52"/>
  <c r="R92" i="52"/>
  <c r="Q92" i="52"/>
  <c r="P92" i="52"/>
  <c r="O92" i="52"/>
  <c r="N92" i="52"/>
  <c r="M92" i="52"/>
  <c r="L92" i="52"/>
  <c r="K92" i="52"/>
  <c r="J92" i="52"/>
  <c r="I92" i="52"/>
  <c r="H92" i="52"/>
  <c r="G92" i="52"/>
  <c r="F92" i="52"/>
  <c r="E92" i="52"/>
  <c r="D92" i="52"/>
  <c r="C92" i="52"/>
  <c r="Q185" i="51"/>
  <c r="P185" i="51"/>
  <c r="O185" i="51"/>
  <c r="N185" i="51"/>
  <c r="M185" i="51"/>
  <c r="L185" i="51"/>
  <c r="K185" i="51"/>
  <c r="J185" i="51"/>
  <c r="I185" i="51"/>
  <c r="H185" i="51"/>
  <c r="G185" i="51"/>
  <c r="F185" i="51"/>
  <c r="E185" i="51"/>
  <c r="D185" i="51"/>
  <c r="C185" i="51"/>
  <c r="B185" i="51"/>
  <c r="A184" i="51"/>
  <c r="A183" i="51"/>
  <c r="A182" i="51"/>
  <c r="A181" i="51"/>
  <c r="A180" i="51"/>
  <c r="A179" i="51"/>
  <c r="A178" i="51"/>
  <c r="A177" i="51"/>
  <c r="A176" i="51"/>
  <c r="A175" i="51"/>
  <c r="A174" i="51"/>
  <c r="A173" i="51"/>
  <c r="A172" i="51"/>
  <c r="A171" i="51"/>
  <c r="A170" i="51"/>
  <c r="A169" i="51"/>
  <c r="A168" i="51"/>
  <c r="A167" i="51"/>
  <c r="A166" i="51"/>
  <c r="A165" i="51"/>
  <c r="A164" i="51"/>
  <c r="A163" i="51"/>
  <c r="A162" i="51"/>
  <c r="A161" i="51"/>
  <c r="A160" i="51"/>
  <c r="A159" i="51"/>
  <c r="A158" i="51"/>
  <c r="A157" i="51"/>
  <c r="A156" i="51"/>
  <c r="A155" i="51"/>
  <c r="A154" i="51"/>
  <c r="A153" i="51"/>
  <c r="A152" i="51"/>
  <c r="A151" i="51"/>
  <c r="A150" i="51"/>
  <c r="A149" i="51"/>
  <c r="A148" i="51"/>
  <c r="A147" i="51"/>
  <c r="A146" i="51"/>
  <c r="A145" i="51"/>
  <c r="A144" i="51"/>
  <c r="A143" i="51"/>
  <c r="A142" i="51"/>
  <c r="A141" i="51"/>
  <c r="A140" i="51"/>
  <c r="A139" i="51"/>
  <c r="A138" i="51"/>
  <c r="A137" i="51"/>
  <c r="A136" i="51"/>
  <c r="A135" i="51"/>
  <c r="A134" i="51"/>
  <c r="A133" i="51"/>
  <c r="A132" i="51"/>
  <c r="A131" i="51"/>
  <c r="A130" i="51"/>
  <c r="A129" i="51"/>
  <c r="A128" i="51"/>
  <c r="A127" i="51"/>
  <c r="A126" i="51"/>
  <c r="A125" i="51"/>
  <c r="A124" i="51"/>
  <c r="A123" i="51"/>
  <c r="A122" i="51"/>
  <c r="A121" i="51"/>
  <c r="A120" i="51"/>
  <c r="A119" i="51"/>
  <c r="A118" i="51"/>
  <c r="A117" i="51"/>
  <c r="A116" i="51"/>
  <c r="A115" i="51"/>
  <c r="A114" i="51"/>
  <c r="A113" i="51"/>
  <c r="A112" i="51"/>
  <c r="A111" i="51"/>
  <c r="A110" i="51"/>
  <c r="A109" i="51"/>
  <c r="A108" i="51"/>
  <c r="A107" i="51"/>
  <c r="A106" i="51"/>
  <c r="A105" i="51"/>
  <c r="A104" i="51"/>
  <c r="A103" i="51"/>
  <c r="A102" i="51"/>
  <c r="A101" i="51"/>
  <c r="A100" i="51"/>
  <c r="A99" i="51"/>
  <c r="A98" i="51"/>
  <c r="A97" i="51"/>
  <c r="A96" i="51"/>
  <c r="A95" i="51"/>
  <c r="A185" i="51" s="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A91" i="51"/>
  <c r="A90" i="51"/>
  <c r="A89" i="51"/>
  <c r="A88" i="51"/>
  <c r="A87" i="51"/>
  <c r="A86" i="51"/>
  <c r="A85" i="51"/>
  <c r="A84" i="51"/>
  <c r="A83" i="51"/>
  <c r="A82" i="51"/>
  <c r="A81" i="51"/>
  <c r="A80" i="51"/>
  <c r="A79" i="51"/>
  <c r="A78" i="51"/>
  <c r="A77" i="51"/>
  <c r="A76" i="51"/>
  <c r="A75" i="51"/>
  <c r="A74" i="51"/>
  <c r="A73" i="51"/>
  <c r="A72" i="51"/>
  <c r="A71" i="51"/>
  <c r="A70" i="51"/>
  <c r="A69" i="51"/>
  <c r="A68" i="51"/>
  <c r="A67" i="51"/>
  <c r="A66" i="51"/>
  <c r="A65" i="51"/>
  <c r="A64" i="51"/>
  <c r="A63" i="51"/>
  <c r="A62" i="51"/>
  <c r="A61" i="51"/>
  <c r="A60" i="51"/>
  <c r="A59" i="51"/>
  <c r="A58" i="51"/>
  <c r="A57" i="51"/>
  <c r="A56" i="51"/>
  <c r="A55" i="51"/>
  <c r="A54" i="51"/>
  <c r="A53" i="51"/>
  <c r="A52" i="51"/>
  <c r="A51" i="51"/>
  <c r="A50" i="51"/>
  <c r="A49" i="51"/>
  <c r="A48" i="51"/>
  <c r="A47" i="51"/>
  <c r="A46" i="51"/>
  <c r="A45" i="51"/>
  <c r="A44" i="51"/>
  <c r="A43" i="51"/>
  <c r="A42" i="51"/>
  <c r="A41" i="51"/>
  <c r="A40" i="51"/>
  <c r="A39" i="51"/>
  <c r="A38" i="51"/>
  <c r="A37" i="51"/>
  <c r="A36" i="51"/>
  <c r="A35" i="51"/>
  <c r="A34" i="51"/>
  <c r="A33" i="51"/>
  <c r="A32" i="51"/>
  <c r="A31" i="51"/>
  <c r="A30" i="51"/>
  <c r="A29" i="51"/>
  <c r="A28" i="51"/>
  <c r="A27" i="51"/>
  <c r="A26" i="51"/>
  <c r="A25" i="51"/>
  <c r="A24" i="51"/>
  <c r="A23" i="51"/>
  <c r="A22" i="51"/>
  <c r="A21" i="51"/>
  <c r="A20" i="51"/>
  <c r="A19" i="51"/>
  <c r="A18" i="51"/>
  <c r="A17" i="51"/>
  <c r="A16" i="51"/>
  <c r="A15" i="51"/>
  <c r="A14" i="51"/>
  <c r="A13" i="51"/>
  <c r="A12" i="51"/>
  <c r="A11" i="51"/>
  <c r="A10" i="51"/>
  <c r="A9" i="51"/>
  <c r="A8" i="51"/>
  <c r="A7" i="51"/>
  <c r="A6" i="51"/>
  <c r="A5" i="51"/>
  <c r="A4" i="51"/>
  <c r="A3" i="51"/>
  <c r="A2" i="51"/>
  <c r="A92" i="51"/>
  <c r="Q185" i="50"/>
  <c r="P185" i="50"/>
  <c r="O185" i="50"/>
  <c r="N185" i="50"/>
  <c r="M185" i="50"/>
  <c r="L185" i="50"/>
  <c r="K185" i="50"/>
  <c r="J185" i="50"/>
  <c r="I185" i="50"/>
  <c r="H185" i="50"/>
  <c r="G185" i="50"/>
  <c r="F185" i="50"/>
  <c r="E185" i="50"/>
  <c r="D185" i="50"/>
  <c r="C185" i="50"/>
  <c r="B185" i="50"/>
  <c r="A184" i="50"/>
  <c r="A183" i="50"/>
  <c r="A182" i="50"/>
  <c r="A181" i="50"/>
  <c r="A180" i="50"/>
  <c r="A179" i="50"/>
  <c r="A178" i="50"/>
  <c r="A177" i="50"/>
  <c r="A176" i="50"/>
  <c r="A175" i="50"/>
  <c r="A174" i="50"/>
  <c r="A173" i="50"/>
  <c r="A172" i="50"/>
  <c r="A171" i="50"/>
  <c r="A170" i="50"/>
  <c r="A169" i="50"/>
  <c r="A168" i="50"/>
  <c r="A167" i="50"/>
  <c r="A166" i="50"/>
  <c r="A165" i="50"/>
  <c r="A164" i="50"/>
  <c r="A163" i="50"/>
  <c r="A162" i="50"/>
  <c r="A161" i="50"/>
  <c r="A160" i="50"/>
  <c r="A159" i="50"/>
  <c r="A158" i="50"/>
  <c r="A157" i="50"/>
  <c r="A156" i="50"/>
  <c r="A155" i="50"/>
  <c r="A154" i="50"/>
  <c r="A153" i="50"/>
  <c r="A152" i="50"/>
  <c r="A151" i="50"/>
  <c r="A150" i="50"/>
  <c r="A149" i="50"/>
  <c r="A148" i="50"/>
  <c r="A147" i="50"/>
  <c r="A146" i="50"/>
  <c r="A145" i="50"/>
  <c r="A144" i="50"/>
  <c r="A143" i="50"/>
  <c r="A142" i="50"/>
  <c r="A141" i="50"/>
  <c r="A140" i="50"/>
  <c r="A139" i="50"/>
  <c r="A138" i="50"/>
  <c r="A137" i="50"/>
  <c r="A136" i="50"/>
  <c r="A135" i="50"/>
  <c r="A134" i="50"/>
  <c r="A133" i="50"/>
  <c r="A132" i="50"/>
  <c r="A131" i="50"/>
  <c r="A130" i="50"/>
  <c r="A129" i="50"/>
  <c r="A128" i="50"/>
  <c r="A127" i="50"/>
  <c r="A126" i="50"/>
  <c r="A125" i="50"/>
  <c r="A124" i="50"/>
  <c r="A123" i="50"/>
  <c r="A122" i="50"/>
  <c r="A121" i="50"/>
  <c r="A120" i="50"/>
  <c r="A119" i="50"/>
  <c r="A118" i="50"/>
  <c r="A117" i="50"/>
  <c r="A116" i="50"/>
  <c r="A115" i="50"/>
  <c r="A114" i="50"/>
  <c r="A113" i="50"/>
  <c r="A112" i="50"/>
  <c r="A111" i="50"/>
  <c r="A110" i="50"/>
  <c r="A109" i="50"/>
  <c r="A108" i="50"/>
  <c r="A107" i="50"/>
  <c r="A106" i="50"/>
  <c r="A105" i="50"/>
  <c r="A104" i="50"/>
  <c r="A103" i="50"/>
  <c r="A102" i="50"/>
  <c r="A101" i="50"/>
  <c r="A100" i="50"/>
  <c r="A99" i="50"/>
  <c r="A98" i="50"/>
  <c r="A97" i="50"/>
  <c r="A96" i="50"/>
  <c r="A95" i="50"/>
  <c r="A185" i="50" s="1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A91" i="50"/>
  <c r="A90" i="50"/>
  <c r="A89" i="50"/>
  <c r="A88" i="50"/>
  <c r="A87" i="50"/>
  <c r="A86" i="50"/>
  <c r="A85" i="50"/>
  <c r="A84" i="50"/>
  <c r="A83" i="50"/>
  <c r="A82" i="50"/>
  <c r="A81" i="50"/>
  <c r="A80" i="50"/>
  <c r="A79" i="50"/>
  <c r="A78" i="50"/>
  <c r="A77" i="50"/>
  <c r="A76" i="50"/>
  <c r="A75" i="50"/>
  <c r="A74" i="50"/>
  <c r="A73" i="50"/>
  <c r="A72" i="50"/>
  <c r="A71" i="50"/>
  <c r="A70" i="50"/>
  <c r="A69" i="50"/>
  <c r="A68" i="50"/>
  <c r="A67" i="50"/>
  <c r="A66" i="50"/>
  <c r="A65" i="50"/>
  <c r="A64" i="50"/>
  <c r="A63" i="50"/>
  <c r="A62" i="50"/>
  <c r="A61" i="50"/>
  <c r="A60" i="50"/>
  <c r="A59" i="50"/>
  <c r="A58" i="50"/>
  <c r="A57" i="50"/>
  <c r="A56" i="50"/>
  <c r="A55" i="50"/>
  <c r="A54" i="50"/>
  <c r="A53" i="50"/>
  <c r="A52" i="50"/>
  <c r="A51" i="50"/>
  <c r="A50" i="50"/>
  <c r="A49" i="50"/>
  <c r="A48" i="50"/>
  <c r="A47" i="50"/>
  <c r="A46" i="50"/>
  <c r="A45" i="50"/>
  <c r="A44" i="50"/>
  <c r="A43" i="50"/>
  <c r="A42" i="50"/>
  <c r="A41" i="50"/>
  <c r="A40" i="50"/>
  <c r="A39" i="50"/>
  <c r="A38" i="50"/>
  <c r="A37" i="50"/>
  <c r="A36" i="50"/>
  <c r="A35" i="50"/>
  <c r="A34" i="50"/>
  <c r="A33" i="50"/>
  <c r="A32" i="50"/>
  <c r="A31" i="50"/>
  <c r="A30" i="50"/>
  <c r="A29" i="50"/>
  <c r="A28" i="50"/>
  <c r="A27" i="50"/>
  <c r="A26" i="50"/>
  <c r="A25" i="50"/>
  <c r="A24" i="50"/>
  <c r="A23" i="50"/>
  <c r="A22" i="50"/>
  <c r="A21" i="50"/>
  <c r="A20" i="50"/>
  <c r="A19" i="50"/>
  <c r="A18" i="50"/>
  <c r="A17" i="50"/>
  <c r="A16" i="50"/>
  <c r="A15" i="50"/>
  <c r="A14" i="50"/>
  <c r="A13" i="50"/>
  <c r="A12" i="50"/>
  <c r="A11" i="50"/>
  <c r="A10" i="50"/>
  <c r="A9" i="50"/>
  <c r="A8" i="50"/>
  <c r="A7" i="50"/>
  <c r="A92" i="50" s="1"/>
  <c r="A6" i="50"/>
  <c r="A5" i="50"/>
  <c r="A4" i="50"/>
  <c r="A3" i="50"/>
  <c r="A2" i="50"/>
  <c r="Q185" i="49"/>
  <c r="P185" i="49"/>
  <c r="O185" i="49"/>
  <c r="N185" i="49"/>
  <c r="M185" i="49"/>
  <c r="L185" i="49"/>
  <c r="K185" i="49"/>
  <c r="J185" i="49"/>
  <c r="I185" i="49"/>
  <c r="H185" i="49"/>
  <c r="G185" i="49"/>
  <c r="F185" i="49"/>
  <c r="E185" i="49"/>
  <c r="D185" i="49"/>
  <c r="C185" i="49"/>
  <c r="B185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Q185" i="48"/>
  <c r="P185" i="48"/>
  <c r="O185" i="48"/>
  <c r="N185" i="48"/>
  <c r="M185" i="48"/>
  <c r="L185" i="48"/>
  <c r="K185" i="48"/>
  <c r="J185" i="48"/>
  <c r="I185" i="48"/>
  <c r="H185" i="48"/>
  <c r="G185" i="48"/>
  <c r="F185" i="48"/>
  <c r="E185" i="48"/>
  <c r="D185" i="48"/>
  <c r="C185" i="48"/>
  <c r="B185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D92" i="48"/>
  <c r="C92" i="48"/>
  <c r="B92" i="48"/>
  <c r="R186" i="47"/>
  <c r="Q186" i="47"/>
  <c r="P186" i="47"/>
  <c r="O186" i="47"/>
  <c r="N186" i="47"/>
  <c r="M186" i="47"/>
  <c r="L186" i="47"/>
  <c r="K186" i="47"/>
  <c r="J186" i="47"/>
  <c r="I186" i="47"/>
  <c r="H186" i="47"/>
  <c r="G186" i="47"/>
  <c r="F186" i="47"/>
  <c r="E186" i="47"/>
  <c r="D186" i="47"/>
  <c r="C186" i="47"/>
  <c r="R92" i="47"/>
  <c r="Q92" i="47"/>
  <c r="P92" i="47"/>
  <c r="O92" i="47"/>
  <c r="N92" i="47"/>
  <c r="M92" i="47"/>
  <c r="L92" i="47"/>
  <c r="K92" i="47"/>
  <c r="J92" i="47"/>
  <c r="I92" i="47"/>
  <c r="H92" i="47"/>
  <c r="G92" i="47"/>
  <c r="F92" i="47"/>
  <c r="E92" i="47"/>
  <c r="D92" i="47"/>
  <c r="C92" i="47"/>
  <c r="R185" i="46"/>
  <c r="Q185" i="46"/>
  <c r="P185" i="46"/>
  <c r="O185" i="46"/>
  <c r="N185" i="46"/>
  <c r="M185" i="46"/>
  <c r="L185" i="46"/>
  <c r="K185" i="46"/>
  <c r="J185" i="46"/>
  <c r="I185" i="46"/>
  <c r="H185" i="46"/>
  <c r="G185" i="46"/>
  <c r="F185" i="46"/>
  <c r="E185" i="46"/>
  <c r="D185" i="46"/>
  <c r="C185" i="46"/>
  <c r="R92" i="46"/>
  <c r="Q92" i="46"/>
  <c r="P92" i="46"/>
  <c r="O92" i="46"/>
  <c r="N92" i="46"/>
  <c r="M92" i="46"/>
  <c r="L92" i="46"/>
  <c r="K92" i="46"/>
  <c r="J92" i="46"/>
  <c r="I92" i="46"/>
  <c r="H92" i="46"/>
  <c r="G92" i="46"/>
  <c r="F92" i="46"/>
  <c r="E92" i="46"/>
  <c r="D92" i="46"/>
  <c r="C92" i="46"/>
  <c r="Q185" i="45"/>
  <c r="P185" i="45"/>
  <c r="O185" i="45"/>
  <c r="N185" i="45"/>
  <c r="M185" i="45"/>
  <c r="L185" i="45"/>
  <c r="K185" i="45"/>
  <c r="J185" i="45"/>
  <c r="I185" i="45"/>
  <c r="H185" i="45"/>
  <c r="G185" i="45"/>
  <c r="F185" i="45"/>
  <c r="E185" i="45"/>
  <c r="D185" i="45"/>
  <c r="C185" i="45"/>
  <c r="B185" i="45"/>
  <c r="A184" i="45"/>
  <c r="A183" i="45"/>
  <c r="A182" i="45"/>
  <c r="A181" i="45"/>
  <c r="A180" i="45"/>
  <c r="A179" i="45"/>
  <c r="A178" i="45"/>
  <c r="A177" i="45"/>
  <c r="A176" i="45"/>
  <c r="A175" i="45"/>
  <c r="A174" i="45"/>
  <c r="A173" i="45"/>
  <c r="A172" i="45"/>
  <c r="A171" i="45"/>
  <c r="A170" i="45"/>
  <c r="A169" i="45"/>
  <c r="A168" i="45"/>
  <c r="A167" i="45"/>
  <c r="A166" i="45"/>
  <c r="A165" i="45"/>
  <c r="A164" i="45"/>
  <c r="A163" i="45"/>
  <c r="A162" i="45"/>
  <c r="A161" i="45"/>
  <c r="A160" i="45"/>
  <c r="A159" i="45"/>
  <c r="A158" i="45"/>
  <c r="A157" i="45"/>
  <c r="A156" i="45"/>
  <c r="A155" i="45"/>
  <c r="A154" i="45"/>
  <c r="A153" i="45"/>
  <c r="A152" i="45"/>
  <c r="A151" i="45"/>
  <c r="A150" i="45"/>
  <c r="A149" i="45"/>
  <c r="A148" i="45"/>
  <c r="A147" i="45"/>
  <c r="A146" i="45"/>
  <c r="A145" i="45"/>
  <c r="A144" i="45"/>
  <c r="A143" i="45"/>
  <c r="A142" i="45"/>
  <c r="A141" i="45"/>
  <c r="A140" i="45"/>
  <c r="A139" i="45"/>
  <c r="A138" i="45"/>
  <c r="A137" i="45"/>
  <c r="A136" i="45"/>
  <c r="A135" i="45"/>
  <c r="A134" i="45"/>
  <c r="A133" i="45"/>
  <c r="A132" i="45"/>
  <c r="A131" i="45"/>
  <c r="A130" i="45"/>
  <c r="A129" i="45"/>
  <c r="A128" i="45"/>
  <c r="A127" i="45"/>
  <c r="A126" i="45"/>
  <c r="A125" i="45"/>
  <c r="A124" i="45"/>
  <c r="A123" i="45"/>
  <c r="A122" i="45"/>
  <c r="A121" i="45"/>
  <c r="A120" i="45"/>
  <c r="A119" i="45"/>
  <c r="A118" i="45"/>
  <c r="A117" i="45"/>
  <c r="A116" i="45"/>
  <c r="A115" i="45"/>
  <c r="A114" i="45"/>
  <c r="A113" i="45"/>
  <c r="A112" i="45"/>
  <c r="A111" i="45"/>
  <c r="A110" i="45"/>
  <c r="A109" i="45"/>
  <c r="A108" i="45"/>
  <c r="A107" i="45"/>
  <c r="A106" i="45"/>
  <c r="A105" i="45"/>
  <c r="A104" i="45"/>
  <c r="A103" i="45"/>
  <c r="A102" i="45"/>
  <c r="A101" i="45"/>
  <c r="A100" i="45"/>
  <c r="A99" i="45"/>
  <c r="A98" i="45"/>
  <c r="A97" i="45"/>
  <c r="A96" i="45"/>
  <c r="A95" i="45"/>
  <c r="A185" i="45" s="1"/>
  <c r="Q92" i="45"/>
  <c r="P92" i="45"/>
  <c r="O92" i="45"/>
  <c r="N92" i="45"/>
  <c r="M92" i="45"/>
  <c r="L92" i="45"/>
  <c r="K92" i="45"/>
  <c r="J92" i="45"/>
  <c r="I92" i="45"/>
  <c r="H92" i="45"/>
  <c r="G92" i="45"/>
  <c r="F92" i="45"/>
  <c r="E92" i="45"/>
  <c r="D92" i="45"/>
  <c r="C92" i="45"/>
  <c r="B92" i="45"/>
  <c r="A91" i="45"/>
  <c r="A90" i="45"/>
  <c r="A89" i="45"/>
  <c r="A88" i="45"/>
  <c r="A87" i="45"/>
  <c r="A86" i="45"/>
  <c r="A85" i="45"/>
  <c r="A84" i="45"/>
  <c r="A83" i="45"/>
  <c r="A82" i="45"/>
  <c r="A81" i="45"/>
  <c r="A80" i="45"/>
  <c r="A79" i="45"/>
  <c r="A78" i="45"/>
  <c r="A77" i="45"/>
  <c r="A76" i="45"/>
  <c r="A75" i="45"/>
  <c r="A74" i="45"/>
  <c r="A73" i="45"/>
  <c r="A72" i="45"/>
  <c r="A71" i="45"/>
  <c r="A70" i="45"/>
  <c r="A69" i="45"/>
  <c r="A68" i="45"/>
  <c r="A67" i="45"/>
  <c r="A66" i="45"/>
  <c r="A65" i="45"/>
  <c r="A64" i="45"/>
  <c r="A63" i="45"/>
  <c r="A62" i="45"/>
  <c r="A61" i="45"/>
  <c r="A60" i="45"/>
  <c r="A59" i="45"/>
  <c r="A58" i="45"/>
  <c r="A57" i="45"/>
  <c r="A56" i="45"/>
  <c r="A55" i="45"/>
  <c r="A54" i="45"/>
  <c r="A53" i="45"/>
  <c r="A52" i="45"/>
  <c r="A51" i="45"/>
  <c r="A50" i="45"/>
  <c r="A49" i="45"/>
  <c r="A48" i="45"/>
  <c r="A47" i="45"/>
  <c r="A46" i="45"/>
  <c r="A45" i="45"/>
  <c r="A44" i="45"/>
  <c r="A43" i="45"/>
  <c r="A42" i="45"/>
  <c r="A41" i="45"/>
  <c r="A40" i="45"/>
  <c r="A39" i="45"/>
  <c r="A38" i="45"/>
  <c r="A37" i="45"/>
  <c r="A36" i="45"/>
  <c r="A35" i="45"/>
  <c r="A34" i="45"/>
  <c r="A33" i="45"/>
  <c r="A32" i="45"/>
  <c r="A31" i="45"/>
  <c r="A30" i="45"/>
  <c r="A29" i="45"/>
  <c r="A28" i="45"/>
  <c r="A27" i="45"/>
  <c r="A26" i="45"/>
  <c r="A25" i="45"/>
  <c r="A24" i="45"/>
  <c r="A23" i="45"/>
  <c r="A22" i="45"/>
  <c r="A21" i="45"/>
  <c r="A20" i="45"/>
  <c r="A19" i="45"/>
  <c r="A18" i="45"/>
  <c r="A17" i="45"/>
  <c r="A16" i="45"/>
  <c r="A15" i="45"/>
  <c r="A14" i="45"/>
  <c r="A13" i="45"/>
  <c r="A12" i="45"/>
  <c r="A11" i="45"/>
  <c r="A10" i="45"/>
  <c r="A9" i="45"/>
  <c r="A8" i="45"/>
  <c r="A7" i="45"/>
  <c r="A6" i="45"/>
  <c r="A5" i="45"/>
  <c r="A4" i="45"/>
  <c r="A92" i="45" s="1"/>
  <c r="A3" i="45"/>
  <c r="A2" i="45"/>
  <c r="Q185" i="44"/>
  <c r="P185" i="44"/>
  <c r="O185" i="44"/>
  <c r="N185" i="44"/>
  <c r="M185" i="44"/>
  <c r="L185" i="44"/>
  <c r="K185" i="44"/>
  <c r="J185" i="44"/>
  <c r="I185" i="44"/>
  <c r="H185" i="44"/>
  <c r="G185" i="44"/>
  <c r="F185" i="44"/>
  <c r="E185" i="44"/>
  <c r="D185" i="44"/>
  <c r="C185" i="44"/>
  <c r="B185" i="44"/>
  <c r="A184" i="44"/>
  <c r="A183" i="44"/>
  <c r="A182" i="44"/>
  <c r="A181" i="44"/>
  <c r="A180" i="44"/>
  <c r="A179" i="44"/>
  <c r="A178" i="44"/>
  <c r="A177" i="44"/>
  <c r="A176" i="44"/>
  <c r="A175" i="44"/>
  <c r="A174" i="44"/>
  <c r="A173" i="44"/>
  <c r="A172" i="44"/>
  <c r="A171" i="44"/>
  <c r="A170" i="44"/>
  <c r="A169" i="44"/>
  <c r="A168" i="44"/>
  <c r="A167" i="44"/>
  <c r="A166" i="44"/>
  <c r="A165" i="44"/>
  <c r="A164" i="44"/>
  <c r="A163" i="44"/>
  <c r="A162" i="44"/>
  <c r="A161" i="44"/>
  <c r="A160" i="44"/>
  <c r="A159" i="44"/>
  <c r="A158" i="44"/>
  <c r="A157" i="44"/>
  <c r="A156" i="44"/>
  <c r="A155" i="44"/>
  <c r="A154" i="44"/>
  <c r="A153" i="44"/>
  <c r="A152" i="44"/>
  <c r="A151" i="44"/>
  <c r="A150" i="44"/>
  <c r="A149" i="44"/>
  <c r="A148" i="44"/>
  <c r="A147" i="44"/>
  <c r="A146" i="44"/>
  <c r="A145" i="44"/>
  <c r="A144" i="44"/>
  <c r="A143" i="44"/>
  <c r="A142" i="44"/>
  <c r="A141" i="44"/>
  <c r="A140" i="44"/>
  <c r="A139" i="44"/>
  <c r="A138" i="44"/>
  <c r="A137" i="44"/>
  <c r="A136" i="44"/>
  <c r="A135" i="44"/>
  <c r="A134" i="44"/>
  <c r="A133" i="44"/>
  <c r="A132" i="44"/>
  <c r="A131" i="44"/>
  <c r="A130" i="44"/>
  <c r="A129" i="44"/>
  <c r="A128" i="44"/>
  <c r="A127" i="44"/>
  <c r="A126" i="44"/>
  <c r="A125" i="44"/>
  <c r="A124" i="44"/>
  <c r="A123" i="44"/>
  <c r="A122" i="44"/>
  <c r="A121" i="44"/>
  <c r="A120" i="44"/>
  <c r="A119" i="44"/>
  <c r="A118" i="44"/>
  <c r="A117" i="44"/>
  <c r="A116" i="44"/>
  <c r="A115" i="44"/>
  <c r="A114" i="44"/>
  <c r="A113" i="44"/>
  <c r="A112" i="44"/>
  <c r="A111" i="44"/>
  <c r="A110" i="44"/>
  <c r="A109" i="44"/>
  <c r="A108" i="44"/>
  <c r="A107" i="44"/>
  <c r="A106" i="44"/>
  <c r="A105" i="44"/>
  <c r="A104" i="44"/>
  <c r="A103" i="44"/>
  <c r="A102" i="44"/>
  <c r="A101" i="44"/>
  <c r="A100" i="44"/>
  <c r="A99" i="44"/>
  <c r="A98" i="44"/>
  <c r="A97" i="44"/>
  <c r="A96" i="44"/>
  <c r="A95" i="44"/>
  <c r="A185" i="44" s="1"/>
  <c r="Q92" i="44"/>
  <c r="P92" i="44"/>
  <c r="O92" i="44"/>
  <c r="N92" i="44"/>
  <c r="M92" i="44"/>
  <c r="L92" i="44"/>
  <c r="K92" i="44"/>
  <c r="J92" i="44"/>
  <c r="I92" i="44"/>
  <c r="H92" i="44"/>
  <c r="G92" i="44"/>
  <c r="F92" i="44"/>
  <c r="E92" i="44"/>
  <c r="D92" i="44"/>
  <c r="C92" i="44"/>
  <c r="B92" i="44"/>
  <c r="A91" i="44"/>
  <c r="A90" i="44"/>
  <c r="A89" i="44"/>
  <c r="A88" i="44"/>
  <c r="A87" i="44"/>
  <c r="A86" i="44"/>
  <c r="A85" i="44"/>
  <c r="A84" i="44"/>
  <c r="A83" i="44"/>
  <c r="A82" i="44"/>
  <c r="A81" i="44"/>
  <c r="A80" i="44"/>
  <c r="A79" i="44"/>
  <c r="A78" i="44"/>
  <c r="A77" i="44"/>
  <c r="A76" i="44"/>
  <c r="A75" i="44"/>
  <c r="A74" i="44"/>
  <c r="A73" i="44"/>
  <c r="A72" i="44"/>
  <c r="A71" i="44"/>
  <c r="A70" i="44"/>
  <c r="A69" i="44"/>
  <c r="A68" i="44"/>
  <c r="A67" i="44"/>
  <c r="A66" i="44"/>
  <c r="A65" i="44"/>
  <c r="A64" i="44"/>
  <c r="A63" i="44"/>
  <c r="A62" i="44"/>
  <c r="A61" i="44"/>
  <c r="A60" i="44"/>
  <c r="A59" i="44"/>
  <c r="A58" i="44"/>
  <c r="A57" i="44"/>
  <c r="A56" i="44"/>
  <c r="A55" i="44"/>
  <c r="A54" i="44"/>
  <c r="A53" i="44"/>
  <c r="A52" i="44"/>
  <c r="A51" i="44"/>
  <c r="A50" i="44"/>
  <c r="A49" i="44"/>
  <c r="A48" i="44"/>
  <c r="A47" i="44"/>
  <c r="A46" i="44"/>
  <c r="A45" i="44"/>
  <c r="A44" i="44"/>
  <c r="A43" i="44"/>
  <c r="A42" i="44"/>
  <c r="A41" i="44"/>
  <c r="A40" i="44"/>
  <c r="A39" i="44"/>
  <c r="A38" i="44"/>
  <c r="A37" i="44"/>
  <c r="A36" i="44"/>
  <c r="A35" i="44"/>
  <c r="A34" i="44"/>
  <c r="A33" i="44"/>
  <c r="A32" i="44"/>
  <c r="A31" i="44"/>
  <c r="A30" i="44"/>
  <c r="A29" i="44"/>
  <c r="A28" i="44"/>
  <c r="A27" i="44"/>
  <c r="A26" i="44"/>
  <c r="A25" i="44"/>
  <c r="A24" i="44"/>
  <c r="A23" i="44"/>
  <c r="A22" i="44"/>
  <c r="A21" i="44"/>
  <c r="A20" i="44"/>
  <c r="A19" i="44"/>
  <c r="A18" i="44"/>
  <c r="A17" i="44"/>
  <c r="A16" i="44"/>
  <c r="A15" i="44"/>
  <c r="A14" i="44"/>
  <c r="A13" i="44"/>
  <c r="A12" i="44"/>
  <c r="A11" i="44"/>
  <c r="A10" i="44"/>
  <c r="A9" i="44"/>
  <c r="A8" i="44"/>
  <c r="A7" i="44"/>
  <c r="A6" i="44"/>
  <c r="A5" i="44"/>
  <c r="A4" i="44"/>
  <c r="A3" i="44"/>
  <c r="A92" i="44" s="1"/>
  <c r="A2" i="44"/>
  <c r="Q185" i="43"/>
  <c r="P185" i="43"/>
  <c r="O185" i="43"/>
  <c r="N185" i="43"/>
  <c r="M185" i="43"/>
  <c r="L185" i="43"/>
  <c r="K185" i="43"/>
  <c r="J185" i="43"/>
  <c r="I185" i="43"/>
  <c r="H185" i="43"/>
  <c r="G185" i="43"/>
  <c r="F185" i="43"/>
  <c r="E185" i="43"/>
  <c r="D185" i="43"/>
  <c r="C185" i="43"/>
  <c r="B185" i="43"/>
  <c r="Q92" i="43"/>
  <c r="P92" i="43"/>
  <c r="O92" i="43"/>
  <c r="N92" i="43"/>
  <c r="M92" i="43"/>
  <c r="L92" i="43"/>
  <c r="K92" i="43"/>
  <c r="J92" i="43"/>
  <c r="I92" i="43"/>
  <c r="H92" i="43"/>
  <c r="G92" i="43"/>
  <c r="F92" i="43"/>
  <c r="E92" i="43"/>
  <c r="D92" i="43"/>
  <c r="C92" i="43"/>
  <c r="B92" i="43"/>
  <c r="Q185" i="42"/>
  <c r="P185" i="42"/>
  <c r="O185" i="42"/>
  <c r="N185" i="42"/>
  <c r="M185" i="42"/>
  <c r="L185" i="42"/>
  <c r="K185" i="42"/>
  <c r="J185" i="42"/>
  <c r="I185" i="42"/>
  <c r="H185" i="42"/>
  <c r="G185" i="42"/>
  <c r="F185" i="42"/>
  <c r="E185" i="42"/>
  <c r="D185" i="42"/>
  <c r="C185" i="42"/>
  <c r="B185" i="42"/>
  <c r="Q92" i="42"/>
  <c r="P92" i="42"/>
  <c r="O92" i="42"/>
  <c r="N92" i="42"/>
  <c r="M92" i="42"/>
  <c r="L92" i="42"/>
  <c r="K92" i="42"/>
  <c r="J92" i="42"/>
  <c r="I92" i="42"/>
  <c r="H92" i="42"/>
  <c r="G92" i="42"/>
  <c r="F92" i="42"/>
  <c r="E92" i="42"/>
  <c r="D92" i="42"/>
  <c r="C92" i="42"/>
  <c r="B92" i="42"/>
  <c r="R186" i="41"/>
  <c r="Q186" i="41"/>
  <c r="P186" i="41"/>
  <c r="O186" i="41"/>
  <c r="N186" i="41"/>
  <c r="M186" i="41"/>
  <c r="L186" i="41"/>
  <c r="K186" i="41"/>
  <c r="J186" i="41"/>
  <c r="I186" i="41"/>
  <c r="H186" i="41"/>
  <c r="G186" i="41"/>
  <c r="F186" i="41"/>
  <c r="E186" i="41"/>
  <c r="D186" i="41"/>
  <c r="C186" i="41"/>
  <c r="R92" i="41"/>
  <c r="Q92" i="41"/>
  <c r="P92" i="41"/>
  <c r="O92" i="41"/>
  <c r="N92" i="41"/>
  <c r="M92" i="41"/>
  <c r="L92" i="41"/>
  <c r="K92" i="41"/>
  <c r="J92" i="41"/>
  <c r="I92" i="41"/>
  <c r="H92" i="41"/>
  <c r="G92" i="41"/>
  <c r="F92" i="41"/>
  <c r="E92" i="41"/>
  <c r="D92" i="41"/>
  <c r="C92" i="41"/>
  <c r="R185" i="40"/>
  <c r="Q185" i="40"/>
  <c r="P185" i="40"/>
  <c r="O185" i="40"/>
  <c r="N185" i="40"/>
  <c r="M185" i="40"/>
  <c r="L185" i="40"/>
  <c r="K185" i="40"/>
  <c r="J185" i="40"/>
  <c r="I185" i="40"/>
  <c r="H185" i="40"/>
  <c r="G185" i="40"/>
  <c r="F185" i="40"/>
  <c r="E185" i="40"/>
  <c r="D185" i="40"/>
  <c r="C185" i="40"/>
  <c r="R92" i="40"/>
  <c r="Q92" i="40"/>
  <c r="P92" i="40"/>
  <c r="O92" i="40"/>
  <c r="N92" i="40"/>
  <c r="M92" i="40"/>
  <c r="L92" i="40"/>
  <c r="K92" i="40"/>
  <c r="J92" i="40"/>
  <c r="I92" i="40"/>
  <c r="H92" i="40"/>
  <c r="G92" i="40"/>
  <c r="F92" i="40"/>
  <c r="E92" i="40"/>
  <c r="D92" i="40"/>
  <c r="C92" i="40"/>
  <c r="Q185" i="39"/>
  <c r="P185" i="39"/>
  <c r="O185" i="39"/>
  <c r="N185" i="39"/>
  <c r="M185" i="39"/>
  <c r="L185" i="39"/>
  <c r="K185" i="39"/>
  <c r="J185" i="39"/>
  <c r="I185" i="39"/>
  <c r="H185" i="39"/>
  <c r="G185" i="39"/>
  <c r="F185" i="39"/>
  <c r="E185" i="39"/>
  <c r="D185" i="39"/>
  <c r="C185" i="39"/>
  <c r="B185" i="39"/>
  <c r="A184" i="39"/>
  <c r="A183" i="39"/>
  <c r="A182" i="39"/>
  <c r="A181" i="39"/>
  <c r="A180" i="39"/>
  <c r="A179" i="39"/>
  <c r="A178" i="39"/>
  <c r="A177" i="39"/>
  <c r="A176" i="39"/>
  <c r="A175" i="39"/>
  <c r="A174" i="39"/>
  <c r="A173" i="39"/>
  <c r="A172" i="39"/>
  <c r="A171" i="39"/>
  <c r="A170" i="39"/>
  <c r="A169" i="39"/>
  <c r="A168" i="39"/>
  <c r="A167" i="39"/>
  <c r="A166" i="39"/>
  <c r="A165" i="39"/>
  <c r="A164" i="39"/>
  <c r="A163" i="39"/>
  <c r="A162" i="39"/>
  <c r="A161" i="39"/>
  <c r="A160" i="39"/>
  <c r="A159" i="39"/>
  <c r="A158" i="39"/>
  <c r="A157" i="39"/>
  <c r="A156" i="39"/>
  <c r="A155" i="39"/>
  <c r="A154" i="39"/>
  <c r="A153" i="39"/>
  <c r="A152" i="39"/>
  <c r="A151" i="39"/>
  <c r="A150" i="39"/>
  <c r="A149" i="39"/>
  <c r="A148" i="39"/>
  <c r="A147" i="39"/>
  <c r="A146" i="39"/>
  <c r="A145" i="39"/>
  <c r="A144" i="39"/>
  <c r="A143" i="39"/>
  <c r="A142" i="39"/>
  <c r="A141" i="39"/>
  <c r="A140" i="39"/>
  <c r="A139" i="39"/>
  <c r="A138" i="39"/>
  <c r="A137" i="39"/>
  <c r="A136" i="39"/>
  <c r="A135" i="39"/>
  <c r="A134" i="39"/>
  <c r="A133" i="39"/>
  <c r="A132" i="39"/>
  <c r="A131" i="39"/>
  <c r="A130" i="39"/>
  <c r="A129" i="39"/>
  <c r="A128" i="39"/>
  <c r="A127" i="39"/>
  <c r="A126" i="39"/>
  <c r="A125" i="39"/>
  <c r="A124" i="39"/>
  <c r="A123" i="39"/>
  <c r="A122" i="39"/>
  <c r="A121" i="39"/>
  <c r="A120" i="39"/>
  <c r="A119" i="39"/>
  <c r="A118" i="39"/>
  <c r="A117" i="39"/>
  <c r="A116" i="39"/>
  <c r="A115" i="39"/>
  <c r="A114" i="39"/>
  <c r="A113" i="39"/>
  <c r="A112" i="39"/>
  <c r="A111" i="39"/>
  <c r="A110" i="39"/>
  <c r="A109" i="39"/>
  <c r="A108" i="39"/>
  <c r="A107" i="39"/>
  <c r="A106" i="39"/>
  <c r="A105" i="39"/>
  <c r="A104" i="39"/>
  <c r="A103" i="39"/>
  <c r="A102" i="39"/>
  <c r="A101" i="39"/>
  <c r="A100" i="39"/>
  <c r="A99" i="39"/>
  <c r="A98" i="39"/>
  <c r="A97" i="39"/>
  <c r="A96" i="39"/>
  <c r="A185" i="39" s="1"/>
  <c r="A95" i="39"/>
  <c r="Q92" i="39"/>
  <c r="P92" i="39"/>
  <c r="O92" i="39"/>
  <c r="N92" i="39"/>
  <c r="M92" i="39"/>
  <c r="L92" i="39"/>
  <c r="K92" i="39"/>
  <c r="J92" i="39"/>
  <c r="I92" i="39"/>
  <c r="H92" i="39"/>
  <c r="G92" i="39"/>
  <c r="F92" i="39"/>
  <c r="E92" i="39"/>
  <c r="D92" i="39"/>
  <c r="C92" i="39"/>
  <c r="B92" i="39"/>
  <c r="A91" i="39"/>
  <c r="A90" i="39"/>
  <c r="A89" i="39"/>
  <c r="A88" i="39"/>
  <c r="A87" i="39"/>
  <c r="A86" i="39"/>
  <c r="A85" i="39"/>
  <c r="A84" i="39"/>
  <c r="A83" i="39"/>
  <c r="A82" i="39"/>
  <c r="A81" i="39"/>
  <c r="A80" i="39"/>
  <c r="A79" i="39"/>
  <c r="A78" i="39"/>
  <c r="A77" i="39"/>
  <c r="A76" i="39"/>
  <c r="A75" i="39"/>
  <c r="A74" i="39"/>
  <c r="A73" i="39"/>
  <c r="A72" i="39"/>
  <c r="A71" i="39"/>
  <c r="A70" i="39"/>
  <c r="A69" i="39"/>
  <c r="A68" i="39"/>
  <c r="A67" i="39"/>
  <c r="A66" i="39"/>
  <c r="A65" i="39"/>
  <c r="A64" i="39"/>
  <c r="A63" i="39"/>
  <c r="A62" i="39"/>
  <c r="A61" i="39"/>
  <c r="A60" i="39"/>
  <c r="A59" i="39"/>
  <c r="A58" i="39"/>
  <c r="A57" i="39"/>
  <c r="A56" i="39"/>
  <c r="A55" i="39"/>
  <c r="A54" i="39"/>
  <c r="A53" i="39"/>
  <c r="A52" i="39"/>
  <c r="A51" i="39"/>
  <c r="A50" i="39"/>
  <c r="A49" i="39"/>
  <c r="A48" i="39"/>
  <c r="A47" i="39"/>
  <c r="A46" i="39"/>
  <c r="A45" i="39"/>
  <c r="A44" i="39"/>
  <c r="A43" i="39"/>
  <c r="A42" i="39"/>
  <c r="A41" i="39"/>
  <c r="A40" i="39"/>
  <c r="A39" i="39"/>
  <c r="A38" i="39"/>
  <c r="A37" i="39"/>
  <c r="A36" i="39"/>
  <c r="A35" i="39"/>
  <c r="A34" i="39"/>
  <c r="A33" i="39"/>
  <c r="A32" i="39"/>
  <c r="A31" i="39"/>
  <c r="A30" i="39"/>
  <c r="A29" i="39"/>
  <c r="A28" i="39"/>
  <c r="A27" i="39"/>
  <c r="A26" i="39"/>
  <c r="A25" i="39"/>
  <c r="A24" i="39"/>
  <c r="A23" i="39"/>
  <c r="A22" i="39"/>
  <c r="A21" i="39"/>
  <c r="A20" i="39"/>
  <c r="A19" i="39"/>
  <c r="A18" i="39"/>
  <c r="A17" i="39"/>
  <c r="A16" i="39"/>
  <c r="A15" i="39"/>
  <c r="A14" i="39"/>
  <c r="A13" i="39"/>
  <c r="A12" i="39"/>
  <c r="A11" i="39"/>
  <c r="A10" i="39"/>
  <c r="A9" i="39"/>
  <c r="A8" i="39"/>
  <c r="A7" i="39"/>
  <c r="A6" i="39"/>
  <c r="A5" i="39"/>
  <c r="A4" i="39"/>
  <c r="A3" i="39"/>
  <c r="A2" i="39"/>
  <c r="A92" i="39" s="1"/>
  <c r="Q185" i="38"/>
  <c r="P185" i="38"/>
  <c r="O185" i="38"/>
  <c r="N185" i="38"/>
  <c r="M185" i="38"/>
  <c r="L185" i="38"/>
  <c r="K185" i="38"/>
  <c r="J185" i="38"/>
  <c r="I185" i="38"/>
  <c r="H185" i="38"/>
  <c r="G185" i="38"/>
  <c r="F185" i="38"/>
  <c r="E185" i="38"/>
  <c r="D185" i="38"/>
  <c r="C185" i="38"/>
  <c r="B185" i="38"/>
  <c r="A184" i="38"/>
  <c r="A183" i="38"/>
  <c r="A182" i="38"/>
  <c r="A181" i="38"/>
  <c r="A180" i="38"/>
  <c r="A179" i="38"/>
  <c r="A178" i="38"/>
  <c r="A177" i="38"/>
  <c r="A176" i="38"/>
  <c r="A175" i="38"/>
  <c r="A174" i="38"/>
  <c r="A173" i="38"/>
  <c r="A172" i="38"/>
  <c r="A171" i="38"/>
  <c r="A170" i="38"/>
  <c r="A169" i="38"/>
  <c r="A168" i="38"/>
  <c r="A167" i="38"/>
  <c r="A166" i="38"/>
  <c r="A165" i="38"/>
  <c r="A164" i="38"/>
  <c r="A163" i="38"/>
  <c r="A162" i="38"/>
  <c r="A161" i="38"/>
  <c r="A160" i="38"/>
  <c r="A159" i="38"/>
  <c r="A158" i="38"/>
  <c r="A157" i="38"/>
  <c r="A156" i="38"/>
  <c r="A155" i="38"/>
  <c r="A154" i="38"/>
  <c r="A153" i="38"/>
  <c r="A152" i="38"/>
  <c r="A151" i="38"/>
  <c r="A150" i="38"/>
  <c r="A149" i="38"/>
  <c r="A148" i="38"/>
  <c r="A147" i="38"/>
  <c r="A146" i="38"/>
  <c r="A145" i="38"/>
  <c r="A144" i="38"/>
  <c r="A143" i="38"/>
  <c r="A142" i="38"/>
  <c r="A141" i="38"/>
  <c r="A140" i="38"/>
  <c r="A139" i="38"/>
  <c r="A138" i="38"/>
  <c r="A137" i="38"/>
  <c r="A136" i="38"/>
  <c r="A135" i="38"/>
  <c r="A134" i="38"/>
  <c r="A133" i="38"/>
  <c r="A132" i="38"/>
  <c r="A131" i="38"/>
  <c r="A130" i="38"/>
  <c r="A129" i="38"/>
  <c r="A128" i="38"/>
  <c r="A127" i="38"/>
  <c r="A126" i="38"/>
  <c r="A125" i="38"/>
  <c r="A124" i="38"/>
  <c r="A123" i="38"/>
  <c r="A122" i="38"/>
  <c r="A121" i="38"/>
  <c r="A120" i="38"/>
  <c r="A119" i="38"/>
  <c r="A118" i="38"/>
  <c r="A117" i="38"/>
  <c r="A116" i="38"/>
  <c r="A115" i="38"/>
  <c r="A114" i="38"/>
  <c r="A113" i="38"/>
  <c r="A112" i="38"/>
  <c r="A111" i="38"/>
  <c r="A110" i="38"/>
  <c r="A109" i="38"/>
  <c r="A108" i="38"/>
  <c r="A107" i="38"/>
  <c r="A106" i="38"/>
  <c r="A105" i="38"/>
  <c r="A104" i="38"/>
  <c r="A103" i="38"/>
  <c r="A102" i="38"/>
  <c r="A101" i="38"/>
  <c r="A100" i="38"/>
  <c r="A99" i="38"/>
  <c r="A98" i="38"/>
  <c r="A97" i="38"/>
  <c r="A96" i="38"/>
  <c r="A95" i="38"/>
  <c r="A185" i="38" s="1"/>
  <c r="Q92" i="38"/>
  <c r="P92" i="38"/>
  <c r="O92" i="38"/>
  <c r="N92" i="38"/>
  <c r="M92" i="38"/>
  <c r="L92" i="38"/>
  <c r="K92" i="38"/>
  <c r="J92" i="38"/>
  <c r="I92" i="38"/>
  <c r="H92" i="38"/>
  <c r="G92" i="38"/>
  <c r="F92" i="38"/>
  <c r="E92" i="38"/>
  <c r="D92" i="38"/>
  <c r="C92" i="38"/>
  <c r="B92" i="38"/>
  <c r="A91" i="38"/>
  <c r="A90" i="38"/>
  <c r="A89" i="38"/>
  <c r="A88" i="38"/>
  <c r="A87" i="38"/>
  <c r="A86" i="38"/>
  <c r="A85" i="38"/>
  <c r="A84" i="38"/>
  <c r="A83" i="38"/>
  <c r="A82" i="38"/>
  <c r="A81" i="38"/>
  <c r="A80" i="38"/>
  <c r="A79" i="38"/>
  <c r="A78" i="38"/>
  <c r="A77" i="38"/>
  <c r="A76" i="38"/>
  <c r="A75" i="38"/>
  <c r="A74" i="38"/>
  <c r="A73" i="38"/>
  <c r="A72" i="38"/>
  <c r="A71" i="38"/>
  <c r="A70" i="38"/>
  <c r="A69" i="38"/>
  <c r="A68" i="38"/>
  <c r="A67" i="38"/>
  <c r="A66" i="38"/>
  <c r="A65" i="38"/>
  <c r="A64" i="38"/>
  <c r="A63" i="38"/>
  <c r="A62" i="38"/>
  <c r="A61" i="38"/>
  <c r="A60" i="38"/>
  <c r="A59" i="38"/>
  <c r="A58" i="38"/>
  <c r="A57" i="38"/>
  <c r="A56" i="38"/>
  <c r="A55" i="38"/>
  <c r="A54" i="38"/>
  <c r="A53" i="38"/>
  <c r="A52" i="38"/>
  <c r="A51" i="38"/>
  <c r="A50" i="38"/>
  <c r="A49" i="38"/>
  <c r="A48" i="38"/>
  <c r="A47" i="38"/>
  <c r="A46" i="38"/>
  <c r="A45" i="38"/>
  <c r="A44" i="38"/>
  <c r="A43" i="38"/>
  <c r="A42" i="38"/>
  <c r="A41" i="38"/>
  <c r="A40" i="38"/>
  <c r="A39" i="38"/>
  <c r="A38" i="38"/>
  <c r="A37" i="38"/>
  <c r="A36" i="38"/>
  <c r="A35" i="38"/>
  <c r="A34" i="38"/>
  <c r="A33" i="38"/>
  <c r="A32" i="38"/>
  <c r="A31" i="38"/>
  <c r="A30" i="38"/>
  <c r="A29" i="38"/>
  <c r="A28" i="38"/>
  <c r="A27" i="38"/>
  <c r="A26" i="38"/>
  <c r="A25" i="38"/>
  <c r="A24" i="38"/>
  <c r="A23" i="38"/>
  <c r="A22" i="38"/>
  <c r="A21" i="38"/>
  <c r="A20" i="38"/>
  <c r="A19" i="38"/>
  <c r="A18" i="38"/>
  <c r="A17" i="38"/>
  <c r="A16" i="38"/>
  <c r="A15" i="38"/>
  <c r="A14" i="38"/>
  <c r="A13" i="38"/>
  <c r="A12" i="38"/>
  <c r="A11" i="38"/>
  <c r="A10" i="38"/>
  <c r="A9" i="38"/>
  <c r="A8" i="38"/>
  <c r="A7" i="38"/>
  <c r="A6" i="38"/>
  <c r="A5" i="38"/>
  <c r="A4" i="38"/>
  <c r="A3" i="38"/>
  <c r="A2" i="38"/>
  <c r="A92" i="38" s="1"/>
  <c r="Q185" i="37"/>
  <c r="P185" i="37"/>
  <c r="O185" i="37"/>
  <c r="N185" i="37"/>
  <c r="M185" i="37"/>
  <c r="L185" i="37"/>
  <c r="K185" i="37"/>
  <c r="J185" i="37"/>
  <c r="I185" i="37"/>
  <c r="H185" i="37"/>
  <c r="G185" i="37"/>
  <c r="F185" i="37"/>
  <c r="E185" i="37"/>
  <c r="D185" i="37"/>
  <c r="C185" i="37"/>
  <c r="B185" i="37"/>
  <c r="Q92" i="37"/>
  <c r="P92" i="37"/>
  <c r="O92" i="37"/>
  <c r="N92" i="37"/>
  <c r="M92" i="37"/>
  <c r="L92" i="37"/>
  <c r="K92" i="37"/>
  <c r="J92" i="37"/>
  <c r="I92" i="37"/>
  <c r="H92" i="37"/>
  <c r="G92" i="37"/>
  <c r="F92" i="37"/>
  <c r="E92" i="37"/>
  <c r="D92" i="37"/>
  <c r="C92" i="37"/>
  <c r="B92" i="37"/>
  <c r="Q185" i="36"/>
  <c r="P185" i="36"/>
  <c r="O185" i="36"/>
  <c r="N185" i="36"/>
  <c r="M185" i="36"/>
  <c r="L185" i="36"/>
  <c r="K185" i="36"/>
  <c r="J185" i="36"/>
  <c r="I185" i="36"/>
  <c r="H185" i="36"/>
  <c r="G185" i="36"/>
  <c r="F185" i="36"/>
  <c r="E185" i="36"/>
  <c r="D185" i="36"/>
  <c r="C185" i="36"/>
  <c r="B185" i="36"/>
  <c r="Q92" i="36"/>
  <c r="P92" i="36"/>
  <c r="O92" i="36"/>
  <c r="N92" i="36"/>
  <c r="M92" i="36"/>
  <c r="L92" i="36"/>
  <c r="K92" i="36"/>
  <c r="J92" i="36"/>
  <c r="I92" i="36"/>
  <c r="H92" i="36"/>
  <c r="G92" i="36"/>
  <c r="F92" i="36"/>
  <c r="E92" i="36"/>
  <c r="D92" i="36"/>
  <c r="C92" i="36"/>
  <c r="B92" i="36"/>
  <c r="R185" i="35"/>
  <c r="Q185" i="35"/>
  <c r="P185" i="35"/>
  <c r="O185" i="35"/>
  <c r="N185" i="35"/>
  <c r="M185" i="35"/>
  <c r="L185" i="35"/>
  <c r="K185" i="35"/>
  <c r="J185" i="35"/>
  <c r="I185" i="35"/>
  <c r="H185" i="35"/>
  <c r="G185" i="35"/>
  <c r="F185" i="35"/>
  <c r="E185" i="35"/>
  <c r="D185" i="35"/>
  <c r="C185" i="35"/>
  <c r="R92" i="35"/>
  <c r="Q92" i="35"/>
  <c r="P92" i="35"/>
  <c r="O92" i="35"/>
  <c r="N92" i="35"/>
  <c r="M92" i="35"/>
  <c r="L92" i="35"/>
  <c r="K92" i="35"/>
  <c r="J92" i="35"/>
  <c r="I92" i="35"/>
  <c r="H92" i="35"/>
  <c r="G92" i="35"/>
  <c r="F92" i="35"/>
  <c r="E92" i="35"/>
  <c r="D92" i="35"/>
  <c r="C92" i="35"/>
  <c r="R185" i="34"/>
  <c r="Q185" i="34"/>
  <c r="P185" i="34"/>
  <c r="O185" i="34"/>
  <c r="N185" i="34"/>
  <c r="M185" i="34"/>
  <c r="L185" i="34"/>
  <c r="K185" i="34"/>
  <c r="J185" i="34"/>
  <c r="I185" i="34"/>
  <c r="H185" i="34"/>
  <c r="G185" i="34"/>
  <c r="F185" i="34"/>
  <c r="E185" i="34"/>
  <c r="E94" i="75" s="1"/>
  <c r="D185" i="34"/>
  <c r="C185" i="34"/>
  <c r="R92" i="34"/>
  <c r="Q92" i="34"/>
  <c r="P92" i="34"/>
  <c r="O92" i="34"/>
  <c r="N92" i="34"/>
  <c r="M92" i="34"/>
  <c r="L92" i="34"/>
  <c r="K92" i="34"/>
  <c r="J92" i="34"/>
  <c r="I92" i="34"/>
  <c r="H92" i="34"/>
  <c r="G92" i="34"/>
  <c r="F92" i="34"/>
  <c r="E92" i="34"/>
  <c r="F94" i="75" s="1"/>
  <c r="D92" i="34"/>
  <c r="C92" i="34"/>
  <c r="Q185" i="33"/>
  <c r="P185" i="33"/>
  <c r="O185" i="33"/>
  <c r="N185" i="33"/>
  <c r="M185" i="33"/>
  <c r="L185" i="33"/>
  <c r="K185" i="33"/>
  <c r="J185" i="33"/>
  <c r="I185" i="33"/>
  <c r="H185" i="33"/>
  <c r="G185" i="33"/>
  <c r="F185" i="33"/>
  <c r="E185" i="33"/>
  <c r="D185" i="33"/>
  <c r="C185" i="33"/>
  <c r="B185" i="33"/>
  <c r="A184" i="33"/>
  <c r="A183" i="33"/>
  <c r="A182" i="33"/>
  <c r="A181" i="33"/>
  <c r="A180" i="33"/>
  <c r="A179" i="33"/>
  <c r="A178" i="33"/>
  <c r="A177" i="33"/>
  <c r="A176" i="33"/>
  <c r="A175" i="33"/>
  <c r="A174" i="33"/>
  <c r="A173" i="33"/>
  <c r="A172" i="33"/>
  <c r="A171" i="33"/>
  <c r="A170" i="33"/>
  <c r="A169" i="33"/>
  <c r="A168" i="33"/>
  <c r="A167" i="33"/>
  <c r="A166" i="33"/>
  <c r="A165" i="33"/>
  <c r="A164" i="33"/>
  <c r="A163" i="33"/>
  <c r="A162" i="33"/>
  <c r="A161" i="33"/>
  <c r="A160" i="33"/>
  <c r="A159" i="33"/>
  <c r="A158" i="33"/>
  <c r="A157" i="33"/>
  <c r="A156" i="33"/>
  <c r="A155" i="33"/>
  <c r="A154" i="33"/>
  <c r="A153" i="33"/>
  <c r="A152" i="33"/>
  <c r="A151" i="33"/>
  <c r="A150" i="33"/>
  <c r="A149" i="33"/>
  <c r="A148" i="33"/>
  <c r="A147" i="33"/>
  <c r="A146" i="33"/>
  <c r="A145" i="33"/>
  <c r="A144" i="33"/>
  <c r="A143" i="33"/>
  <c r="A142" i="33"/>
  <c r="A141" i="33"/>
  <c r="A140" i="33"/>
  <c r="A139" i="33"/>
  <c r="A138" i="33"/>
  <c r="A137" i="33"/>
  <c r="A136" i="33"/>
  <c r="A135" i="33"/>
  <c r="A134" i="33"/>
  <c r="A133" i="33"/>
  <c r="A132" i="33"/>
  <c r="A131" i="33"/>
  <c r="A130" i="33"/>
  <c r="A129" i="33"/>
  <c r="A128" i="33"/>
  <c r="A127" i="33"/>
  <c r="A126" i="33"/>
  <c r="A125" i="33"/>
  <c r="A124" i="33"/>
  <c r="A123" i="33"/>
  <c r="A122" i="33"/>
  <c r="A121" i="33"/>
  <c r="A120" i="33"/>
  <c r="A119" i="33"/>
  <c r="A118" i="33"/>
  <c r="A117" i="33"/>
  <c r="A116" i="33"/>
  <c r="A115" i="33"/>
  <c r="A114" i="33"/>
  <c r="A113" i="33"/>
  <c r="A112" i="33"/>
  <c r="A111" i="33"/>
  <c r="A110" i="33"/>
  <c r="A109" i="33"/>
  <c r="A108" i="33"/>
  <c r="A107" i="33"/>
  <c r="A106" i="33"/>
  <c r="A105" i="33"/>
  <c r="A104" i="33"/>
  <c r="A103" i="33"/>
  <c r="A102" i="33"/>
  <c r="A101" i="33"/>
  <c r="A100" i="33"/>
  <c r="A99" i="33"/>
  <c r="A98" i="33"/>
  <c r="A97" i="33"/>
  <c r="A96" i="33"/>
  <c r="A95" i="33"/>
  <c r="Q92" i="33"/>
  <c r="P92" i="33"/>
  <c r="O92" i="33"/>
  <c r="N92" i="33"/>
  <c r="M92" i="33"/>
  <c r="L92" i="33"/>
  <c r="K92" i="33"/>
  <c r="J92" i="33"/>
  <c r="I92" i="33"/>
  <c r="H92" i="33"/>
  <c r="G92" i="33"/>
  <c r="F92" i="33"/>
  <c r="E92" i="33"/>
  <c r="D92" i="33"/>
  <c r="C92" i="33"/>
  <c r="B92" i="33"/>
  <c r="A91" i="33"/>
  <c r="A90" i="33"/>
  <c r="A89" i="33"/>
  <c r="A88" i="33"/>
  <c r="A87" i="33"/>
  <c r="A86" i="33"/>
  <c r="A85" i="33"/>
  <c r="A84" i="33"/>
  <c r="A83" i="33"/>
  <c r="A82" i="33"/>
  <c r="A81" i="33"/>
  <c r="A80" i="33"/>
  <c r="A79" i="33"/>
  <c r="A78" i="33"/>
  <c r="A77" i="33"/>
  <c r="A76" i="33"/>
  <c r="A75" i="33"/>
  <c r="A74" i="33"/>
  <c r="A73" i="33"/>
  <c r="A72" i="33"/>
  <c r="A71" i="33"/>
  <c r="A70" i="33"/>
  <c r="A69" i="33"/>
  <c r="A68" i="33"/>
  <c r="A67" i="33"/>
  <c r="A66" i="33"/>
  <c r="A65" i="33"/>
  <c r="A64" i="33"/>
  <c r="A63" i="33"/>
  <c r="A62" i="33"/>
  <c r="A61" i="33"/>
  <c r="A60" i="33"/>
  <c r="A59" i="33"/>
  <c r="A58" i="33"/>
  <c r="A57" i="33"/>
  <c r="A56" i="33"/>
  <c r="A55" i="33"/>
  <c r="A54" i="33"/>
  <c r="A53" i="33"/>
  <c r="A52" i="33"/>
  <c r="A51" i="33"/>
  <c r="A50" i="33"/>
  <c r="A49" i="33"/>
  <c r="A48" i="33"/>
  <c r="A47" i="33"/>
  <c r="A46" i="33"/>
  <c r="A45" i="33"/>
  <c r="A44" i="33"/>
  <c r="A43" i="33"/>
  <c r="A42" i="33"/>
  <c r="A41" i="33"/>
  <c r="A40" i="33"/>
  <c r="A39" i="33"/>
  <c r="A38" i="33"/>
  <c r="A37" i="33"/>
  <c r="A36" i="33"/>
  <c r="A35" i="33"/>
  <c r="A34" i="33"/>
  <c r="A33" i="33"/>
  <c r="A32" i="33"/>
  <c r="A31" i="33"/>
  <c r="A30" i="33"/>
  <c r="A29" i="33"/>
  <c r="A28" i="33"/>
  <c r="A27" i="33"/>
  <c r="A26" i="33"/>
  <c r="A25" i="33"/>
  <c r="A24" i="33"/>
  <c r="A23" i="33"/>
  <c r="A22" i="33"/>
  <c r="A21" i="33"/>
  <c r="A20" i="33"/>
  <c r="A19" i="33"/>
  <c r="A18" i="33"/>
  <c r="A17" i="33"/>
  <c r="A16" i="33"/>
  <c r="A15" i="33"/>
  <c r="A14" i="33"/>
  <c r="A13" i="33"/>
  <c r="A12" i="33"/>
  <c r="A11" i="33"/>
  <c r="A10" i="33"/>
  <c r="A9" i="33"/>
  <c r="A8" i="33"/>
  <c r="A92" i="33" s="1"/>
  <c r="A7" i="33"/>
  <c r="A6" i="33"/>
  <c r="A5" i="33"/>
  <c r="A4" i="33"/>
  <c r="A3" i="33"/>
  <c r="A2" i="33"/>
  <c r="Q185" i="32"/>
  <c r="P185" i="32"/>
  <c r="O185" i="32"/>
  <c r="N185" i="32"/>
  <c r="M185" i="32"/>
  <c r="L185" i="32"/>
  <c r="K185" i="32"/>
  <c r="J185" i="32"/>
  <c r="I185" i="32"/>
  <c r="H185" i="32"/>
  <c r="G185" i="32"/>
  <c r="F185" i="32"/>
  <c r="E185" i="32"/>
  <c r="D185" i="32"/>
  <c r="C185" i="32"/>
  <c r="B185" i="32"/>
  <c r="A184" i="32"/>
  <c r="A183" i="32"/>
  <c r="A182" i="32"/>
  <c r="A181" i="32"/>
  <c r="A180" i="32"/>
  <c r="A179" i="32"/>
  <c r="A178" i="32"/>
  <c r="A177" i="32"/>
  <c r="A176" i="32"/>
  <c r="A175" i="32"/>
  <c r="A174" i="32"/>
  <c r="A173" i="32"/>
  <c r="A172" i="32"/>
  <c r="A171" i="32"/>
  <c r="A170" i="32"/>
  <c r="A169" i="32"/>
  <c r="A168" i="32"/>
  <c r="A167" i="32"/>
  <c r="A166" i="32"/>
  <c r="A165" i="32"/>
  <c r="A164" i="32"/>
  <c r="A163" i="32"/>
  <c r="A162" i="32"/>
  <c r="A161" i="32"/>
  <c r="A160" i="32"/>
  <c r="A159" i="32"/>
  <c r="A158" i="32"/>
  <c r="A157" i="32"/>
  <c r="A156" i="32"/>
  <c r="A155" i="32"/>
  <c r="A154" i="32"/>
  <c r="A153" i="32"/>
  <c r="A152" i="32"/>
  <c r="A151" i="32"/>
  <c r="A150" i="32"/>
  <c r="A149" i="32"/>
  <c r="A148" i="32"/>
  <c r="A147" i="32"/>
  <c r="A146" i="32"/>
  <c r="A145" i="32"/>
  <c r="A144" i="32"/>
  <c r="A143" i="32"/>
  <c r="A142" i="32"/>
  <c r="A141" i="32"/>
  <c r="A140" i="32"/>
  <c r="A139" i="32"/>
  <c r="A138" i="32"/>
  <c r="A137" i="32"/>
  <c r="A136" i="32"/>
  <c r="A135" i="32"/>
  <c r="A134" i="32"/>
  <c r="A133" i="32"/>
  <c r="A132" i="32"/>
  <c r="A131" i="32"/>
  <c r="A130" i="32"/>
  <c r="A129" i="32"/>
  <c r="A128" i="32"/>
  <c r="A127" i="32"/>
  <c r="A126" i="32"/>
  <c r="A125" i="32"/>
  <c r="A124" i="32"/>
  <c r="A123" i="32"/>
  <c r="A122" i="32"/>
  <c r="A121" i="32"/>
  <c r="A120" i="32"/>
  <c r="A119" i="32"/>
  <c r="A118" i="32"/>
  <c r="A117" i="32"/>
  <c r="A116" i="32"/>
  <c r="A115" i="32"/>
  <c r="A114" i="32"/>
  <c r="A113" i="32"/>
  <c r="A112" i="32"/>
  <c r="A111" i="32"/>
  <c r="A110" i="32"/>
  <c r="A109" i="32"/>
  <c r="A108" i="32"/>
  <c r="A107" i="32"/>
  <c r="A106" i="32"/>
  <c r="A105" i="32"/>
  <c r="A104" i="32"/>
  <c r="A103" i="32"/>
  <c r="A102" i="32"/>
  <c r="A101" i="32"/>
  <c r="A100" i="32"/>
  <c r="A99" i="32"/>
  <c r="A98" i="32"/>
  <c r="A97" i="32"/>
  <c r="A96" i="32"/>
  <c r="A95" i="32"/>
  <c r="A185" i="32" s="1"/>
  <c r="Q92" i="32"/>
  <c r="P92" i="32"/>
  <c r="O92" i="32"/>
  <c r="N92" i="32"/>
  <c r="M92" i="32"/>
  <c r="L92" i="32"/>
  <c r="K92" i="32"/>
  <c r="J92" i="32"/>
  <c r="I92" i="32"/>
  <c r="H92" i="32"/>
  <c r="G92" i="32"/>
  <c r="F92" i="32"/>
  <c r="E92" i="32"/>
  <c r="D92" i="32"/>
  <c r="C92" i="32"/>
  <c r="B92" i="32"/>
  <c r="A91" i="32"/>
  <c r="A90" i="32"/>
  <c r="A89" i="32"/>
  <c r="A88" i="32"/>
  <c r="A87" i="32"/>
  <c r="A86" i="32"/>
  <c r="A85" i="32"/>
  <c r="A84" i="32"/>
  <c r="A83" i="32"/>
  <c r="A82" i="32"/>
  <c r="A81" i="32"/>
  <c r="A80" i="32"/>
  <c r="A79" i="32"/>
  <c r="A78" i="32"/>
  <c r="A77" i="32"/>
  <c r="A76" i="32"/>
  <c r="A75" i="32"/>
  <c r="A74" i="32"/>
  <c r="A73" i="32"/>
  <c r="A72" i="32"/>
  <c r="A71" i="32"/>
  <c r="A70" i="32"/>
  <c r="A69" i="32"/>
  <c r="A68" i="32"/>
  <c r="A67" i="32"/>
  <c r="A66" i="32"/>
  <c r="A65" i="32"/>
  <c r="A64" i="32"/>
  <c r="A63" i="32"/>
  <c r="A62" i="32"/>
  <c r="A61" i="32"/>
  <c r="A60" i="32"/>
  <c r="A59" i="32"/>
  <c r="A58" i="32"/>
  <c r="A57" i="32"/>
  <c r="A56" i="32"/>
  <c r="A55" i="32"/>
  <c r="A54" i="32"/>
  <c r="A53" i="32"/>
  <c r="A52" i="32"/>
  <c r="A51" i="32"/>
  <c r="A50" i="32"/>
  <c r="A49" i="32"/>
  <c r="A48" i="32"/>
  <c r="A47" i="32"/>
  <c r="A46" i="32"/>
  <c r="A45" i="32"/>
  <c r="A44" i="32"/>
  <c r="A43" i="32"/>
  <c r="A42" i="32"/>
  <c r="A41" i="32"/>
  <c r="A40" i="32"/>
  <c r="A39" i="32"/>
  <c r="A38" i="32"/>
  <c r="A37" i="32"/>
  <c r="A36" i="32"/>
  <c r="A35" i="32"/>
  <c r="A34" i="32"/>
  <c r="A33" i="32"/>
  <c r="A32" i="32"/>
  <c r="A31" i="32"/>
  <c r="A30" i="32"/>
  <c r="A29" i="32"/>
  <c r="A28" i="32"/>
  <c r="A27" i="32"/>
  <c r="A26" i="32"/>
  <c r="A25" i="32"/>
  <c r="A24" i="32"/>
  <c r="A23" i="32"/>
  <c r="A22" i="32"/>
  <c r="A21" i="32"/>
  <c r="A20" i="32"/>
  <c r="A19" i="32"/>
  <c r="A18" i="32"/>
  <c r="A17" i="32"/>
  <c r="A16" i="32"/>
  <c r="A15" i="32"/>
  <c r="A14" i="32"/>
  <c r="A13" i="32"/>
  <c r="A12" i="32"/>
  <c r="A11" i="32"/>
  <c r="A10" i="32"/>
  <c r="A9" i="32"/>
  <c r="A8" i="32"/>
  <c r="A7" i="32"/>
  <c r="A6" i="32"/>
  <c r="A5" i="32"/>
  <c r="A4" i="32"/>
  <c r="A92" i="32" s="1"/>
  <c r="A3" i="32"/>
  <c r="A2" i="32"/>
  <c r="Q185" i="31"/>
  <c r="P185" i="31"/>
  <c r="O185" i="31"/>
  <c r="N185" i="31"/>
  <c r="M185" i="31"/>
  <c r="L185" i="31"/>
  <c r="K185" i="31"/>
  <c r="J185" i="31"/>
  <c r="I185" i="31"/>
  <c r="H185" i="31"/>
  <c r="G185" i="31"/>
  <c r="F185" i="31"/>
  <c r="E185" i="31"/>
  <c r="D185" i="31"/>
  <c r="C185" i="31"/>
  <c r="B185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Q185" i="30"/>
  <c r="P185" i="30"/>
  <c r="O185" i="30"/>
  <c r="N185" i="30"/>
  <c r="M185" i="30"/>
  <c r="L185" i="30"/>
  <c r="K185" i="30"/>
  <c r="J185" i="30"/>
  <c r="I185" i="30"/>
  <c r="H185" i="30"/>
  <c r="G185" i="30"/>
  <c r="F185" i="30"/>
  <c r="E185" i="30"/>
  <c r="D185" i="30"/>
  <c r="C185" i="30"/>
  <c r="B185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R186" i="29"/>
  <c r="Q186" i="29"/>
  <c r="P186" i="29"/>
  <c r="O186" i="29"/>
  <c r="N186" i="29"/>
  <c r="M186" i="29"/>
  <c r="L186" i="29"/>
  <c r="K186" i="29"/>
  <c r="J186" i="29"/>
  <c r="I186" i="29"/>
  <c r="H186" i="29"/>
  <c r="G186" i="29"/>
  <c r="F186" i="29"/>
  <c r="E186" i="29"/>
  <c r="D186" i="29"/>
  <c r="C186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R186" i="28"/>
  <c r="Q186" i="28"/>
  <c r="P186" i="28"/>
  <c r="O186" i="28"/>
  <c r="N186" i="28"/>
  <c r="M186" i="28"/>
  <c r="L186" i="28"/>
  <c r="K186" i="28"/>
  <c r="J186" i="28"/>
  <c r="I186" i="28"/>
  <c r="H186" i="28"/>
  <c r="G186" i="28"/>
  <c r="F186" i="28"/>
  <c r="E186" i="28"/>
  <c r="D186" i="28"/>
  <c r="C186" i="28"/>
  <c r="R92" i="28"/>
  <c r="Q92" i="28"/>
  <c r="P92" i="28"/>
  <c r="O92" i="28"/>
  <c r="N92" i="28"/>
  <c r="M92" i="28"/>
  <c r="L92" i="28"/>
  <c r="K92" i="28"/>
  <c r="J92" i="28"/>
  <c r="I92" i="28"/>
  <c r="H92" i="28"/>
  <c r="G92" i="28"/>
  <c r="F92" i="28"/>
  <c r="E92" i="28"/>
  <c r="D92" i="28"/>
  <c r="C92" i="28"/>
  <c r="A95" i="26"/>
  <c r="A96" i="26"/>
  <c r="A97" i="26"/>
  <c r="A185" i="26" s="1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Q185" i="27"/>
  <c r="P185" i="27"/>
  <c r="O185" i="27"/>
  <c r="N185" i="27"/>
  <c r="M185" i="27"/>
  <c r="L185" i="27"/>
  <c r="K185" i="27"/>
  <c r="J185" i="27"/>
  <c r="I185" i="27"/>
  <c r="H185" i="27"/>
  <c r="G185" i="27"/>
  <c r="F185" i="27"/>
  <c r="E185" i="27"/>
  <c r="D185" i="27"/>
  <c r="C185" i="27"/>
  <c r="B185" i="27"/>
  <c r="A184" i="27"/>
  <c r="A183" i="27"/>
  <c r="A182" i="27"/>
  <c r="A181" i="27"/>
  <c r="A180" i="27"/>
  <c r="A179" i="27"/>
  <c r="A178" i="27"/>
  <c r="A177" i="27"/>
  <c r="A176" i="27"/>
  <c r="A175" i="27"/>
  <c r="A174" i="27"/>
  <c r="A173" i="27"/>
  <c r="A172" i="27"/>
  <c r="A171" i="27"/>
  <c r="A170" i="27"/>
  <c r="A169" i="27"/>
  <c r="A168" i="27"/>
  <c r="A167" i="27"/>
  <c r="A166" i="27"/>
  <c r="A165" i="27"/>
  <c r="A164" i="27"/>
  <c r="A163" i="27"/>
  <c r="A162" i="27"/>
  <c r="A161" i="27"/>
  <c r="A160" i="27"/>
  <c r="A159" i="27"/>
  <c r="A158" i="27"/>
  <c r="A157" i="27"/>
  <c r="A156" i="27"/>
  <c r="A155" i="27"/>
  <c r="A154" i="27"/>
  <c r="A153" i="27"/>
  <c r="A152" i="27"/>
  <c r="A151" i="27"/>
  <c r="A150" i="27"/>
  <c r="A149" i="27"/>
  <c r="A148" i="27"/>
  <c r="A147" i="27"/>
  <c r="A146" i="27"/>
  <c r="A145" i="27"/>
  <c r="A144" i="27"/>
  <c r="A143" i="27"/>
  <c r="A142" i="27"/>
  <c r="A141" i="27"/>
  <c r="A140" i="27"/>
  <c r="A139" i="27"/>
  <c r="A138" i="27"/>
  <c r="A137" i="27"/>
  <c r="A136" i="27"/>
  <c r="A135" i="27"/>
  <c r="A134" i="27"/>
  <c r="A133" i="27"/>
  <c r="A132" i="27"/>
  <c r="A131" i="27"/>
  <c r="A130" i="27"/>
  <c r="A129" i="27"/>
  <c r="A128" i="27"/>
  <c r="A127" i="27"/>
  <c r="A126" i="27"/>
  <c r="A125" i="27"/>
  <c r="A124" i="27"/>
  <c r="A123" i="27"/>
  <c r="A122" i="27"/>
  <c r="A121" i="27"/>
  <c r="A120" i="27"/>
  <c r="A119" i="27"/>
  <c r="A118" i="27"/>
  <c r="A117" i="27"/>
  <c r="A116" i="27"/>
  <c r="A115" i="27"/>
  <c r="A114" i="27"/>
  <c r="A113" i="27"/>
  <c r="A112" i="27"/>
  <c r="A111" i="27"/>
  <c r="A110" i="27"/>
  <c r="A109" i="27"/>
  <c r="A108" i="27"/>
  <c r="A107" i="27"/>
  <c r="A106" i="27"/>
  <c r="A105" i="27"/>
  <c r="A104" i="27"/>
  <c r="A103" i="27"/>
  <c r="A102" i="27"/>
  <c r="A185" i="27" s="1"/>
  <c r="A101" i="27"/>
  <c r="A100" i="27"/>
  <c r="A99" i="27"/>
  <c r="A98" i="27"/>
  <c r="A97" i="27"/>
  <c r="A96" i="27"/>
  <c r="A95" i="27"/>
  <c r="Q92" i="27"/>
  <c r="P92" i="27"/>
  <c r="O92" i="27"/>
  <c r="N92" i="27"/>
  <c r="M92" i="27"/>
  <c r="L92" i="27"/>
  <c r="K92" i="27"/>
  <c r="J92" i="27"/>
  <c r="I92" i="27"/>
  <c r="H92" i="27"/>
  <c r="G92" i="27"/>
  <c r="F92" i="27"/>
  <c r="E92" i="27"/>
  <c r="D92" i="27"/>
  <c r="C92" i="27"/>
  <c r="B92" i="27"/>
  <c r="A91" i="27"/>
  <c r="A90" i="27"/>
  <c r="A89" i="27"/>
  <c r="A88" i="27"/>
  <c r="A87" i="27"/>
  <c r="A86" i="27"/>
  <c r="A85" i="27"/>
  <c r="A84" i="27"/>
  <c r="A83" i="27"/>
  <c r="A82" i="27"/>
  <c r="A81" i="27"/>
  <c r="A80" i="27"/>
  <c r="A79" i="27"/>
  <c r="A78" i="27"/>
  <c r="A77" i="27"/>
  <c r="A76" i="27"/>
  <c r="A75" i="27"/>
  <c r="A74" i="27"/>
  <c r="A73" i="27"/>
  <c r="A72" i="27"/>
  <c r="A71" i="27"/>
  <c r="A70" i="27"/>
  <c r="A69" i="27"/>
  <c r="A68" i="27"/>
  <c r="A67" i="27"/>
  <c r="A66" i="27"/>
  <c r="A65" i="27"/>
  <c r="A64" i="27"/>
  <c r="A63" i="27"/>
  <c r="A62" i="27"/>
  <c r="A61" i="27"/>
  <c r="A60" i="27"/>
  <c r="A59" i="27"/>
  <c r="A58" i="27"/>
  <c r="A57" i="27"/>
  <c r="A56" i="27"/>
  <c r="A55" i="27"/>
  <c r="A54" i="27"/>
  <c r="A53" i="27"/>
  <c r="A52" i="27"/>
  <c r="A51" i="27"/>
  <c r="A50" i="27"/>
  <c r="A49" i="27"/>
  <c r="A48" i="27"/>
  <c r="A47" i="27"/>
  <c r="A46" i="27"/>
  <c r="A45" i="27"/>
  <c r="A44" i="27"/>
  <c r="A43" i="27"/>
  <c r="A42" i="27"/>
  <c r="A41" i="27"/>
  <c r="A40" i="27"/>
  <c r="A39" i="27"/>
  <c r="A38" i="27"/>
  <c r="A37" i="27"/>
  <c r="A36" i="27"/>
  <c r="A35" i="27"/>
  <c r="A34" i="27"/>
  <c r="A33" i="27"/>
  <c r="A32" i="27"/>
  <c r="A31" i="27"/>
  <c r="A30" i="27"/>
  <c r="A29" i="27"/>
  <c r="A28" i="27"/>
  <c r="A27" i="27"/>
  <c r="A26" i="27"/>
  <c r="A25" i="27"/>
  <c r="A24" i="27"/>
  <c r="A23" i="27"/>
  <c r="A22" i="27"/>
  <c r="A21" i="27"/>
  <c r="A20" i="27"/>
  <c r="A19" i="27"/>
  <c r="A18" i="27"/>
  <c r="A17" i="27"/>
  <c r="A16" i="27"/>
  <c r="A15" i="27"/>
  <c r="A14" i="27"/>
  <c r="A13" i="27"/>
  <c r="A12" i="27"/>
  <c r="A11" i="27"/>
  <c r="A10" i="27"/>
  <c r="A9" i="27"/>
  <c r="A8" i="27"/>
  <c r="A7" i="27"/>
  <c r="A6" i="27"/>
  <c r="A5" i="27"/>
  <c r="A4" i="27"/>
  <c r="A92" i="27" s="1"/>
  <c r="A3" i="27"/>
  <c r="A2" i="27"/>
  <c r="Q185" i="26"/>
  <c r="P185" i="26"/>
  <c r="O185" i="26"/>
  <c r="N185" i="26"/>
  <c r="M185" i="26"/>
  <c r="L185" i="26"/>
  <c r="K185" i="26"/>
  <c r="J185" i="26"/>
  <c r="I185" i="26"/>
  <c r="H185" i="26"/>
  <c r="G185" i="26"/>
  <c r="F185" i="26"/>
  <c r="E185" i="26"/>
  <c r="D185" i="26"/>
  <c r="C185" i="26"/>
  <c r="B185" i="26"/>
  <c r="Q92" i="26"/>
  <c r="P92" i="26"/>
  <c r="O92" i="26"/>
  <c r="N92" i="26"/>
  <c r="M92" i="26"/>
  <c r="L92" i="26"/>
  <c r="K92" i="26"/>
  <c r="J92" i="26"/>
  <c r="I92" i="26"/>
  <c r="H92" i="26"/>
  <c r="G92" i="26"/>
  <c r="F92" i="26"/>
  <c r="E92" i="26"/>
  <c r="D92" i="26"/>
  <c r="C92" i="26"/>
  <c r="B92" i="26"/>
  <c r="A91" i="26"/>
  <c r="A90" i="26"/>
  <c r="A89" i="26"/>
  <c r="A88" i="26"/>
  <c r="A87" i="26"/>
  <c r="A86" i="26"/>
  <c r="A85" i="26"/>
  <c r="A84" i="26"/>
  <c r="A83" i="26"/>
  <c r="A82" i="26"/>
  <c r="A81" i="26"/>
  <c r="A80" i="26"/>
  <c r="A79" i="26"/>
  <c r="A78" i="26"/>
  <c r="A77" i="26"/>
  <c r="A76" i="26"/>
  <c r="A75" i="26"/>
  <c r="A74" i="26"/>
  <c r="A73" i="26"/>
  <c r="A72" i="26"/>
  <c r="A71" i="26"/>
  <c r="A70" i="26"/>
  <c r="A69" i="26"/>
  <c r="A68" i="26"/>
  <c r="A67" i="26"/>
  <c r="A66" i="26"/>
  <c r="A65" i="26"/>
  <c r="A64" i="26"/>
  <c r="A63" i="26"/>
  <c r="A62" i="26"/>
  <c r="A61" i="26"/>
  <c r="A60" i="26"/>
  <c r="A59" i="26"/>
  <c r="A58" i="26"/>
  <c r="A57" i="26"/>
  <c r="A56" i="26"/>
  <c r="A55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A4" i="26"/>
  <c r="A3" i="26"/>
  <c r="A2" i="26"/>
  <c r="A92" i="26" s="1"/>
  <c r="Q185" i="25"/>
  <c r="P185" i="25"/>
  <c r="O185" i="25"/>
  <c r="N185" i="25"/>
  <c r="M185" i="25"/>
  <c r="L185" i="25"/>
  <c r="K185" i="25"/>
  <c r="J185" i="25"/>
  <c r="I185" i="25"/>
  <c r="H185" i="25"/>
  <c r="G185" i="25"/>
  <c r="F185" i="25"/>
  <c r="E185" i="25"/>
  <c r="D185" i="25"/>
  <c r="C185" i="25"/>
  <c r="B185" i="25"/>
  <c r="Q92" i="25"/>
  <c r="P92" i="25"/>
  <c r="O92" i="25"/>
  <c r="N92" i="25"/>
  <c r="M92" i="25"/>
  <c r="L92" i="25"/>
  <c r="K92" i="25"/>
  <c r="J92" i="25"/>
  <c r="I92" i="25"/>
  <c r="H92" i="25"/>
  <c r="G92" i="25"/>
  <c r="F92" i="25"/>
  <c r="E92" i="25"/>
  <c r="D92" i="25"/>
  <c r="C92" i="25"/>
  <c r="B92" i="25"/>
  <c r="Q185" i="24"/>
  <c r="P185" i="24"/>
  <c r="O185" i="24"/>
  <c r="N185" i="24"/>
  <c r="M185" i="24"/>
  <c r="L185" i="24"/>
  <c r="K185" i="24"/>
  <c r="J185" i="24"/>
  <c r="I185" i="24"/>
  <c r="H185" i="24"/>
  <c r="G185" i="24"/>
  <c r="F185" i="24"/>
  <c r="E185" i="24"/>
  <c r="D185" i="24"/>
  <c r="C185" i="24"/>
  <c r="B185" i="24"/>
  <c r="Q92" i="24"/>
  <c r="P92" i="24"/>
  <c r="O92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R92" i="23"/>
  <c r="Q92" i="23"/>
  <c r="P92" i="23"/>
  <c r="O92" i="23"/>
  <c r="N92" i="23"/>
  <c r="M92" i="23"/>
  <c r="L92" i="23"/>
  <c r="K92" i="23"/>
  <c r="J92" i="23"/>
  <c r="I92" i="23"/>
  <c r="H92" i="23"/>
  <c r="G92" i="23"/>
  <c r="F92" i="23"/>
  <c r="E92" i="23"/>
  <c r="D92" i="23"/>
  <c r="C92" i="23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R92" i="22"/>
  <c r="Q92" i="22"/>
  <c r="P92" i="22"/>
  <c r="O92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185" i="21"/>
  <c r="C185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Q18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95" i="21"/>
  <c r="A185" i="21"/>
  <c r="B185" i="20"/>
  <c r="C185" i="20"/>
  <c r="D185" i="20"/>
  <c r="E185" i="20"/>
  <c r="F185" i="20"/>
  <c r="G185" i="20"/>
  <c r="H185" i="20"/>
  <c r="I185" i="20"/>
  <c r="J185" i="20"/>
  <c r="K185" i="20"/>
  <c r="L185" i="20"/>
  <c r="M185" i="20"/>
  <c r="N185" i="20"/>
  <c r="O185" i="20"/>
  <c r="P185" i="20"/>
  <c r="Q18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95" i="20"/>
  <c r="A185" i="20" s="1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5" i="19"/>
  <c r="C185" i="18"/>
  <c r="D185" i="18"/>
  <c r="E185" i="18"/>
  <c r="F185" i="18"/>
  <c r="G185" i="18"/>
  <c r="H185" i="18"/>
  <c r="I185" i="18"/>
  <c r="J185" i="18"/>
  <c r="K185" i="18"/>
  <c r="L185" i="18"/>
  <c r="M185" i="18"/>
  <c r="N185" i="18"/>
  <c r="O185" i="18"/>
  <c r="P185" i="18"/>
  <c r="Q185" i="18"/>
  <c r="B185" i="18"/>
  <c r="D186" i="17"/>
  <c r="E186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C186" i="17"/>
  <c r="D186" i="16"/>
  <c r="F186" i="16"/>
  <c r="G186" i="16"/>
  <c r="H186" i="16"/>
  <c r="I186" i="16"/>
  <c r="J186" i="16"/>
  <c r="K186" i="16"/>
  <c r="L186" i="16"/>
  <c r="N186" i="16"/>
  <c r="O186" i="16"/>
  <c r="P186" i="16"/>
  <c r="Q186" i="16"/>
  <c r="R186" i="16"/>
  <c r="C92" i="19"/>
  <c r="D92" i="19"/>
  <c r="E92" i="19"/>
  <c r="F92" i="19"/>
  <c r="G92" i="19"/>
  <c r="H92" i="19"/>
  <c r="I92" i="19"/>
  <c r="J92" i="19"/>
  <c r="K92" i="19"/>
  <c r="L92" i="19"/>
  <c r="M92" i="19"/>
  <c r="N92" i="19"/>
  <c r="O92" i="19"/>
  <c r="P92" i="19"/>
  <c r="Q92" i="19"/>
  <c r="B92" i="19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C92" i="18"/>
  <c r="D92" i="18"/>
  <c r="B92" i="18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C92" i="17"/>
  <c r="D59" i="1"/>
  <c r="E59" i="1"/>
  <c r="F59" i="1"/>
  <c r="G59" i="1"/>
  <c r="H59" i="1"/>
  <c r="I59" i="1"/>
  <c r="J59" i="1"/>
  <c r="K59" i="1"/>
  <c r="M106" i="1" s="1" a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Y106" i="1" s="1" a="1"/>
  <c r="AB59" i="1"/>
  <c r="AC59" i="1"/>
  <c r="AD59" i="1"/>
  <c r="AE59" i="1"/>
  <c r="AF59" i="1"/>
  <c r="AG59" i="1"/>
  <c r="C59" i="1"/>
  <c r="B59" i="1"/>
  <c r="L106" i="1" s="1" a="1"/>
  <c r="D55" i="1"/>
  <c r="E55" i="1"/>
  <c r="F55" i="1"/>
  <c r="G55" i="1"/>
  <c r="H55" i="1"/>
  <c r="I55" i="1"/>
  <c r="J55" i="1"/>
  <c r="K55" i="1"/>
  <c r="G106" i="1" s="1" a="1"/>
  <c r="L55" i="1"/>
  <c r="M55" i="1"/>
  <c r="N55" i="1"/>
  <c r="O55" i="1"/>
  <c r="P55" i="1"/>
  <c r="Q55" i="1"/>
  <c r="R55" i="1"/>
  <c r="S55" i="1"/>
  <c r="R106" i="1" s="1" a="1"/>
  <c r="T55" i="1"/>
  <c r="U55" i="1"/>
  <c r="V55" i="1"/>
  <c r="W55" i="1"/>
  <c r="X55" i="1"/>
  <c r="Y55" i="1"/>
  <c r="Z55" i="1"/>
  <c r="AA55" i="1"/>
  <c r="S106" i="1" s="1" a="1"/>
  <c r="AB55" i="1"/>
  <c r="AC55" i="1"/>
  <c r="AD55" i="1"/>
  <c r="AE55" i="1"/>
  <c r="AF55" i="1"/>
  <c r="AG55" i="1"/>
  <c r="C55" i="1"/>
  <c r="B55" i="1"/>
  <c r="F106" i="1" s="1" a="1"/>
  <c r="Y34" i="63"/>
  <c r="AK68" i="63"/>
  <c r="U68" i="63"/>
  <c r="S103" i="63"/>
  <c r="AO27" i="63"/>
  <c r="S34" i="63"/>
  <c r="S82" i="63" s="1"/>
  <c r="AC68" i="63"/>
  <c r="C68" i="63"/>
  <c r="T103" i="63"/>
  <c r="R103" i="63"/>
  <c r="AG68" i="63"/>
  <c r="Y68" i="63"/>
  <c r="AG34" i="63"/>
  <c r="AC34" i="63"/>
  <c r="AL68" i="63"/>
  <c r="AJ68" i="63"/>
  <c r="AH68" i="63"/>
  <c r="AF68" i="63"/>
  <c r="AD68" i="63"/>
  <c r="AB68" i="63"/>
  <c r="Z68" i="63"/>
  <c r="X68" i="63"/>
  <c r="V68" i="63"/>
  <c r="AQ134" i="63"/>
  <c r="AQ132" i="63"/>
  <c r="AO28" i="63"/>
  <c r="AK34" i="63"/>
  <c r="U34" i="63"/>
  <c r="AM34" i="63"/>
  <c r="AI34" i="63"/>
  <c r="AE34" i="63"/>
  <c r="AA34" i="63"/>
  <c r="W34" i="63"/>
  <c r="AM68" i="63"/>
  <c r="AI68" i="63"/>
  <c r="AE68" i="63"/>
  <c r="AA68" i="63"/>
  <c r="W68" i="63"/>
  <c r="AQ135" i="63"/>
  <c r="AQ133" i="63"/>
  <c r="AQ131" i="63"/>
  <c r="AK77" i="64"/>
  <c r="AK78" i="64"/>
  <c r="AK80" i="64"/>
  <c r="AK81" i="64"/>
  <c r="AK75" i="64"/>
  <c r="AK76" i="64"/>
  <c r="AK79" i="64"/>
  <c r="D148" i="64"/>
  <c r="B149" i="64" s="1"/>
  <c r="B123" i="64"/>
  <c r="Z123" i="64"/>
  <c r="R123" i="64"/>
  <c r="AA123" i="64"/>
  <c r="S123" i="64"/>
  <c r="AG123" i="64"/>
  <c r="AG124" i="64" s="1"/>
  <c r="AC123" i="64"/>
  <c r="Y123" i="64"/>
  <c r="U123" i="64"/>
  <c r="AB123" i="64"/>
  <c r="T123" i="64"/>
  <c r="AK133" i="64"/>
  <c r="AK131" i="64"/>
  <c r="AK129" i="64"/>
  <c r="AK132" i="64"/>
  <c r="AK130" i="64"/>
  <c r="AK128" i="64"/>
  <c r="AK127" i="64"/>
  <c r="AK68" i="64"/>
  <c r="Z69" i="64" s="1"/>
  <c r="AL34" i="63"/>
  <c r="AJ34" i="63"/>
  <c r="AH34" i="63"/>
  <c r="AF34" i="63"/>
  <c r="AD34" i="63"/>
  <c r="AB34" i="63"/>
  <c r="Z34" i="63"/>
  <c r="X34" i="63"/>
  <c r="V34" i="63"/>
  <c r="K68" i="63"/>
  <c r="AO29" i="63"/>
  <c r="AO30" i="63"/>
  <c r="T68" i="63"/>
  <c r="R68" i="63"/>
  <c r="P68" i="63"/>
  <c r="N68" i="63"/>
  <c r="L68" i="63"/>
  <c r="J68" i="63"/>
  <c r="H68" i="63"/>
  <c r="F68" i="63"/>
  <c r="D68" i="63"/>
  <c r="B68" i="63"/>
  <c r="S68" i="63"/>
  <c r="O68" i="63"/>
  <c r="G68" i="63"/>
  <c r="B34" i="64"/>
  <c r="P34" i="64"/>
  <c r="N34" i="64"/>
  <c r="L34" i="64"/>
  <c r="J34" i="64"/>
  <c r="S34" i="64"/>
  <c r="U34" i="64"/>
  <c r="W34" i="64"/>
  <c r="Y34" i="64"/>
  <c r="AA34" i="64"/>
  <c r="AC34" i="64"/>
  <c r="AE34" i="64"/>
  <c r="AG34" i="64"/>
  <c r="D134" i="64"/>
  <c r="L134" i="64"/>
  <c r="Q34" i="64"/>
  <c r="R34" i="64"/>
  <c r="T34" i="64"/>
  <c r="V34" i="64"/>
  <c r="X34" i="64"/>
  <c r="Z34" i="64"/>
  <c r="AB34" i="64"/>
  <c r="AD34" i="64"/>
  <c r="AF34" i="64"/>
  <c r="L82" i="64"/>
  <c r="P82" i="64"/>
  <c r="I82" i="64"/>
  <c r="M82" i="64"/>
  <c r="Q82" i="64"/>
  <c r="K82" i="64"/>
  <c r="G82" i="64"/>
  <c r="O82" i="64"/>
  <c r="J134" i="64"/>
  <c r="N134" i="64"/>
  <c r="G134" i="64"/>
  <c r="K134" i="64"/>
  <c r="O134" i="64"/>
  <c r="J82" i="64"/>
  <c r="N82" i="64"/>
  <c r="AI27" i="64"/>
  <c r="AI28" i="64"/>
  <c r="AI29" i="64"/>
  <c r="AI30" i="64"/>
  <c r="AI31" i="64"/>
  <c r="AI32" i="64"/>
  <c r="AI33" i="64"/>
  <c r="C34" i="64"/>
  <c r="E34" i="64"/>
  <c r="AI34" i="64" s="1"/>
  <c r="G34" i="64"/>
  <c r="I34" i="64"/>
  <c r="K34" i="64"/>
  <c r="M34" i="64"/>
  <c r="O34" i="64"/>
  <c r="C68" i="64"/>
  <c r="E68" i="64"/>
  <c r="G68" i="64"/>
  <c r="I68" i="64"/>
  <c r="K68" i="64"/>
  <c r="M68" i="64"/>
  <c r="O68" i="64"/>
  <c r="Q68" i="64"/>
  <c r="D34" i="64"/>
  <c r="F34" i="64"/>
  <c r="H34" i="64"/>
  <c r="E134" i="64"/>
  <c r="I134" i="64"/>
  <c r="M134" i="64"/>
  <c r="B68" i="64"/>
  <c r="D68" i="64"/>
  <c r="F68" i="64"/>
  <c r="H68" i="64"/>
  <c r="J68" i="64"/>
  <c r="L68" i="64"/>
  <c r="N68" i="64"/>
  <c r="P68" i="64"/>
  <c r="Q68" i="63"/>
  <c r="M68" i="63"/>
  <c r="I68" i="63"/>
  <c r="E68" i="63"/>
  <c r="AO33" i="63"/>
  <c r="T34" i="63"/>
  <c r="R34" i="63"/>
  <c r="R82" i="63" s="1"/>
  <c r="AO31" i="63"/>
  <c r="AO32" i="63"/>
  <c r="C82" i="63"/>
  <c r="K82" i="63"/>
  <c r="G82" i="63"/>
  <c r="O82" i="63"/>
  <c r="D34" i="63"/>
  <c r="H34" i="63"/>
  <c r="L34" i="63"/>
  <c r="P34" i="63"/>
  <c r="J82" i="63"/>
  <c r="N82" i="63"/>
  <c r="K34" i="63"/>
  <c r="M34" i="63"/>
  <c r="O34" i="63"/>
  <c r="Q34" i="63"/>
  <c r="C34" i="63"/>
  <c r="E34" i="63"/>
  <c r="G34" i="63"/>
  <c r="I34" i="63"/>
  <c r="B34" i="63"/>
  <c r="AO34" i="63" s="1"/>
  <c r="F34" i="63"/>
  <c r="J34" i="63"/>
  <c r="N34" i="63"/>
  <c r="A185" i="33"/>
  <c r="B26" i="60"/>
  <c r="N26" i="60"/>
  <c r="L26" i="60"/>
  <c r="F26" i="60"/>
  <c r="D26" i="60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A3" i="21"/>
  <c r="A92" i="21" s="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2" i="21"/>
  <c r="F92" i="20"/>
  <c r="G92" i="20"/>
  <c r="H92" i="20"/>
  <c r="I92" i="20"/>
  <c r="J92" i="20"/>
  <c r="K92" i="20"/>
  <c r="L92" i="20"/>
  <c r="M92" i="20"/>
  <c r="N92" i="20"/>
  <c r="O92" i="20"/>
  <c r="P92" i="20"/>
  <c r="Q92" i="20"/>
  <c r="E92" i="20"/>
  <c r="D92" i="20"/>
  <c r="C92" i="20"/>
  <c r="B92" i="20"/>
  <c r="A3" i="20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2" i="20"/>
  <c r="W107" i="5" a="1"/>
  <c r="W114" i="5"/>
  <c r="V107" i="5" a="1"/>
  <c r="V113" i="5"/>
  <c r="U107" i="5" a="1"/>
  <c r="U114" i="5" s="1"/>
  <c r="T107" i="5" a="1"/>
  <c r="T113" i="5" s="1"/>
  <c r="Q107" i="5" a="1"/>
  <c r="Q114" i="5"/>
  <c r="P107" i="5" a="1"/>
  <c r="P113" i="5"/>
  <c r="O107" i="5" a="1"/>
  <c r="O114" i="5" s="1"/>
  <c r="N107" i="5" a="1"/>
  <c r="N113" i="5" s="1"/>
  <c r="K107" i="5" a="1"/>
  <c r="K114" i="5"/>
  <c r="J107" i="5" a="1"/>
  <c r="J113" i="5"/>
  <c r="I107" i="5" a="1"/>
  <c r="I114" i="5" s="1"/>
  <c r="H107" i="5" a="1"/>
  <c r="H113" i="5" s="1"/>
  <c r="E107" i="5" a="1"/>
  <c r="E114" i="5"/>
  <c r="D107" i="5" a="1"/>
  <c r="D112" i="5"/>
  <c r="C107" i="5" a="1"/>
  <c r="C114" i="5" s="1"/>
  <c r="B107" i="5" a="1"/>
  <c r="B112" i="5" s="1"/>
  <c r="M93" i="5" a="1"/>
  <c r="M100" i="5"/>
  <c r="L93" i="5" a="1"/>
  <c r="L94" i="5"/>
  <c r="K93" i="5" a="1"/>
  <c r="K100" i="5" s="1"/>
  <c r="J93" i="5" a="1"/>
  <c r="J98" i="5" s="1"/>
  <c r="I93" i="5" a="1"/>
  <c r="I100" i="5"/>
  <c r="H93" i="5" a="1"/>
  <c r="H94" i="5"/>
  <c r="G93" i="5" a="1"/>
  <c r="G100" i="5" s="1"/>
  <c r="F93" i="5" a="1"/>
  <c r="F94" i="5" s="1"/>
  <c r="E93" i="5" a="1"/>
  <c r="E100" i="5"/>
  <c r="D93" i="5" a="1"/>
  <c r="D98" i="5"/>
  <c r="C93" i="5" a="1"/>
  <c r="C100" i="5" s="1"/>
  <c r="B93" i="5" a="1"/>
  <c r="B94" i="5" s="1"/>
  <c r="M80" i="5" a="1"/>
  <c r="M87" i="5"/>
  <c r="L80" i="5" a="1"/>
  <c r="L81" i="5"/>
  <c r="K80" i="5" a="1"/>
  <c r="K87" i="5" s="1"/>
  <c r="J80" i="5" a="1"/>
  <c r="J85" i="5" s="1"/>
  <c r="I80" i="5" a="1"/>
  <c r="I87" i="5"/>
  <c r="H80" i="5" a="1"/>
  <c r="H81" i="5"/>
  <c r="G80" i="5" a="1"/>
  <c r="G80" i="5" s="1"/>
  <c r="F80" i="5" a="1"/>
  <c r="F81" i="5"/>
  <c r="E80" i="5" a="1"/>
  <c r="E82" i="5" s="1"/>
  <c r="D80" i="5" a="1"/>
  <c r="D85" i="5" s="1"/>
  <c r="C80" i="5" a="1"/>
  <c r="C87" i="5"/>
  <c r="B80" i="5" a="1"/>
  <c r="B81" i="5"/>
  <c r="M107" i="5" a="1"/>
  <c r="M107" i="5" s="1"/>
  <c r="R107" i="5" a="1"/>
  <c r="G107" i="5" a="1"/>
  <c r="G114" i="5" s="1"/>
  <c r="F107" i="5" a="1"/>
  <c r="W105" i="4" a="1"/>
  <c r="W111" i="4" s="1"/>
  <c r="V105" i="4" a="1"/>
  <c r="V105" i="4" s="1"/>
  <c r="U105" i="4" a="1"/>
  <c r="U110" i="4" s="1"/>
  <c r="T105" i="4" a="1"/>
  <c r="T112" i="4" s="1"/>
  <c r="S105" i="4" a="1"/>
  <c r="S111" i="4" s="1"/>
  <c r="Q105" i="4" a="1"/>
  <c r="Q110" i="4" s="1"/>
  <c r="P105" i="4" a="1"/>
  <c r="P107" i="4" s="1"/>
  <c r="O105" i="4" a="1"/>
  <c r="O111" i="4" s="1"/>
  <c r="N105" i="4" a="1"/>
  <c r="N112" i="4" s="1"/>
  <c r="K105" i="4" a="1"/>
  <c r="K112" i="4" s="1"/>
  <c r="J105" i="4" a="1"/>
  <c r="J109" i="4" s="1"/>
  <c r="I105" i="4" a="1"/>
  <c r="I111" i="4" s="1"/>
  <c r="H105" i="4" a="1"/>
  <c r="H112" i="4" s="1"/>
  <c r="G105" i="4" a="1"/>
  <c r="G112" i="4" s="1"/>
  <c r="F105" i="4" a="1"/>
  <c r="F107" i="4" s="1"/>
  <c r="E105" i="4" a="1"/>
  <c r="E111" i="4" s="1"/>
  <c r="D105" i="4" a="1"/>
  <c r="D112" i="4" s="1"/>
  <c r="C105" i="4" a="1"/>
  <c r="C112" i="4" s="1"/>
  <c r="B105" i="4" a="1"/>
  <c r="B109" i="4" s="1"/>
  <c r="M91" i="4" a="1"/>
  <c r="M97" i="4" s="1"/>
  <c r="L91" i="4" a="1"/>
  <c r="L98" i="4" s="1"/>
  <c r="K91" i="4" a="1"/>
  <c r="K98" i="4" s="1"/>
  <c r="J91" i="4" a="1"/>
  <c r="J97" i="4" s="1"/>
  <c r="I91" i="4" a="1"/>
  <c r="I97" i="4" s="1"/>
  <c r="H91" i="4" a="1"/>
  <c r="H98" i="4" s="1"/>
  <c r="G91" i="4" a="1"/>
  <c r="G93" i="4" s="1"/>
  <c r="F91" i="4" a="1"/>
  <c r="F98" i="4"/>
  <c r="E91" i="4" a="1"/>
  <c r="E96" i="4" s="1"/>
  <c r="D91" i="4" a="1"/>
  <c r="D98" i="4" s="1"/>
  <c r="C91" i="4" a="1"/>
  <c r="B91" i="4" a="1"/>
  <c r="B98" i="4"/>
  <c r="M78" i="4" a="1"/>
  <c r="L78" i="4" a="1"/>
  <c r="L78" i="4" s="1"/>
  <c r="L85" i="4"/>
  <c r="K78" i="4" a="1"/>
  <c r="K82" i="4" s="1"/>
  <c r="J78" i="4" a="1"/>
  <c r="J85" i="4"/>
  <c r="I78" i="4" a="1"/>
  <c r="H78" i="4" a="1"/>
  <c r="H79" i="4" s="1"/>
  <c r="G78" i="4" a="1"/>
  <c r="G84" i="4" s="1"/>
  <c r="G81" i="4"/>
  <c r="F78" i="4" a="1"/>
  <c r="F85" i="4" s="1"/>
  <c r="E78" i="4" a="1"/>
  <c r="D78" i="4" a="1"/>
  <c r="D85" i="4"/>
  <c r="C78" i="4" a="1"/>
  <c r="B78" i="4" a="1"/>
  <c r="B79" i="4" s="1"/>
  <c r="B85" i="4"/>
  <c r="W106" i="1" a="1"/>
  <c r="W106" i="1" s="1"/>
  <c r="U106" i="1" a="1"/>
  <c r="U106" i="1" s="1"/>
  <c r="Q106" i="1" a="1"/>
  <c r="Q107" i="1" s="1"/>
  <c r="O106" i="1" a="1"/>
  <c r="O113" i="1" s="1"/>
  <c r="O106" i="1"/>
  <c r="V106" i="1" a="1"/>
  <c r="V106" i="1" s="1"/>
  <c r="T106" i="1" a="1"/>
  <c r="T106" i="1" s="1"/>
  <c r="P106" i="1" a="1"/>
  <c r="P112" i="1" s="1"/>
  <c r="N106" i="1" a="1"/>
  <c r="N109" i="1" s="1"/>
  <c r="N106" i="1"/>
  <c r="K106" i="1" a="1"/>
  <c r="K106" i="1" s="1"/>
  <c r="I106" i="1" a="1"/>
  <c r="I106" i="1" s="1"/>
  <c r="J106" i="1" a="1"/>
  <c r="J113" i="1" s="1"/>
  <c r="H106" i="1" a="1"/>
  <c r="H113" i="1" s="1"/>
  <c r="H106" i="1"/>
  <c r="E106" i="1" a="1"/>
  <c r="E106" i="1" s="1"/>
  <c r="D106" i="1" a="1"/>
  <c r="D106" i="1" s="1"/>
  <c r="C106" i="1" a="1"/>
  <c r="C113" i="1" s="1"/>
  <c r="B106" i="1" a="1"/>
  <c r="B109" i="1" s="1"/>
  <c r="B106" i="1"/>
  <c r="M92" i="1" a="1"/>
  <c r="M92" i="1" s="1"/>
  <c r="L92" i="1" a="1"/>
  <c r="L92" i="1" s="1"/>
  <c r="K92" i="1" a="1"/>
  <c r="K98" i="1" s="1"/>
  <c r="J92" i="1" a="1"/>
  <c r="J97" i="1" s="1"/>
  <c r="J92" i="1"/>
  <c r="I92" i="1" a="1"/>
  <c r="I92" i="1" s="1"/>
  <c r="H92" i="1" a="1"/>
  <c r="H92" i="1" s="1"/>
  <c r="G92" i="1" a="1"/>
  <c r="G98" i="1" s="1"/>
  <c r="F92" i="1" a="1"/>
  <c r="F97" i="1" s="1"/>
  <c r="F92" i="1"/>
  <c r="E92" i="1" a="1"/>
  <c r="E92" i="1" s="1"/>
  <c r="D92" i="1" a="1"/>
  <c r="D92" i="1" s="1"/>
  <c r="C92" i="1" a="1"/>
  <c r="C92" i="1" s="1"/>
  <c r="B92" i="1" a="1"/>
  <c r="B95" i="1" s="1"/>
  <c r="B92" i="1"/>
  <c r="M79" i="1" a="1"/>
  <c r="M79" i="1" s="1"/>
  <c r="L79" i="1" a="1"/>
  <c r="L80" i="1" s="1"/>
  <c r="K79" i="1" a="1"/>
  <c r="K85" i="1" s="1"/>
  <c r="J79" i="1" a="1"/>
  <c r="J80" i="1" s="1"/>
  <c r="J79" i="1"/>
  <c r="I79" i="1" a="1"/>
  <c r="I79" i="1" s="1"/>
  <c r="H79" i="1" a="1"/>
  <c r="H79" i="1" s="1"/>
  <c r="E79" i="1" a="1"/>
  <c r="E86" i="1" s="1"/>
  <c r="D79" i="1" a="1"/>
  <c r="D84" i="1" s="1"/>
  <c r="D79" i="1"/>
  <c r="G79" i="1" a="1"/>
  <c r="G79" i="1" s="1"/>
  <c r="F79" i="1" a="1"/>
  <c r="F79" i="1" s="1"/>
  <c r="C79" i="1" a="1"/>
  <c r="C83" i="1" s="1"/>
  <c r="B79" i="1" a="1"/>
  <c r="B86" i="1" s="1"/>
  <c r="B79" i="1"/>
  <c r="X106" i="1" a="1"/>
  <c r="X106" i="1" s="1"/>
  <c r="AO130" i="63"/>
  <c r="AO129" i="63"/>
  <c r="V69" i="64"/>
  <c r="X69" i="64"/>
  <c r="R69" i="64"/>
  <c r="U69" i="64"/>
  <c r="Y69" i="64"/>
  <c r="L82" i="63"/>
  <c r="D82" i="63"/>
  <c r="Q82" i="63"/>
  <c r="M82" i="63"/>
  <c r="I82" i="63"/>
  <c r="E82" i="63"/>
  <c r="P82" i="63"/>
  <c r="H82" i="63"/>
  <c r="F82" i="63"/>
  <c r="B82" i="63"/>
  <c r="T113" i="1"/>
  <c r="J99" i="1"/>
  <c r="K99" i="1"/>
  <c r="A92" i="20"/>
  <c r="G93" i="5"/>
  <c r="M80" i="5"/>
  <c r="E107" i="5"/>
  <c r="C80" i="5"/>
  <c r="I80" i="5"/>
  <c r="C93" i="5"/>
  <c r="I93" i="5"/>
  <c r="Q107" i="5"/>
  <c r="L107" i="5" a="1"/>
  <c r="C84" i="5"/>
  <c r="G84" i="5"/>
  <c r="I84" i="5"/>
  <c r="M84" i="5"/>
  <c r="C97" i="5"/>
  <c r="G97" i="5"/>
  <c r="I97" i="5"/>
  <c r="K107" i="5"/>
  <c r="S107" i="5" a="1"/>
  <c r="S114" i="5" s="1"/>
  <c r="S112" i="5"/>
  <c r="F91" i="4"/>
  <c r="L91" i="4"/>
  <c r="F95" i="4"/>
  <c r="L95" i="4"/>
  <c r="J86" i="1"/>
  <c r="T109" i="1"/>
  <c r="U113" i="1"/>
  <c r="H99" i="1"/>
  <c r="C109" i="1"/>
  <c r="D113" i="1"/>
  <c r="H109" i="1"/>
  <c r="Q109" i="1"/>
  <c r="J82" i="1"/>
  <c r="L82" i="1"/>
  <c r="D109" i="1"/>
  <c r="J109" i="1"/>
  <c r="T111" i="1"/>
  <c r="T107" i="1"/>
  <c r="Q111" i="1"/>
  <c r="U109" i="1"/>
  <c r="U111" i="1"/>
  <c r="U107" i="1"/>
  <c r="P111" i="1"/>
  <c r="P107" i="1"/>
  <c r="L99" i="1"/>
  <c r="L84" i="1"/>
  <c r="C111" i="1"/>
  <c r="C107" i="1"/>
  <c r="D95" i="1"/>
  <c r="D99" i="1"/>
  <c r="G99" i="1"/>
  <c r="C86" i="1"/>
  <c r="I113" i="1"/>
  <c r="I109" i="1"/>
  <c r="H111" i="1"/>
  <c r="I111" i="1"/>
  <c r="I107" i="1"/>
  <c r="B111" i="1"/>
  <c r="C95" i="1"/>
  <c r="J84" i="1"/>
  <c r="L85" i="1"/>
  <c r="L81" i="1"/>
  <c r="D97" i="1"/>
  <c r="D93" i="1"/>
  <c r="F95" i="1"/>
  <c r="H95" i="1"/>
  <c r="L95" i="1"/>
  <c r="B108" i="1"/>
  <c r="D111" i="1"/>
  <c r="D107" i="1"/>
  <c r="O111" i="1"/>
  <c r="O107" i="1"/>
  <c r="B85" i="5"/>
  <c r="F85" i="5"/>
  <c r="H85" i="5"/>
  <c r="L85" i="5"/>
  <c r="B98" i="5"/>
  <c r="F98" i="5"/>
  <c r="H98" i="5"/>
  <c r="L98" i="5"/>
  <c r="M93" i="5"/>
  <c r="M97" i="5"/>
  <c r="C82" i="5"/>
  <c r="C86" i="5"/>
  <c r="G82" i="5"/>
  <c r="G86" i="5"/>
  <c r="I82" i="5"/>
  <c r="I86" i="5"/>
  <c r="M82" i="5"/>
  <c r="M86" i="5"/>
  <c r="C95" i="5"/>
  <c r="C99" i="5"/>
  <c r="G95" i="5"/>
  <c r="G99" i="5"/>
  <c r="I95" i="5"/>
  <c r="I99" i="5"/>
  <c r="M95" i="5"/>
  <c r="M99" i="5"/>
  <c r="L80" i="4"/>
  <c r="L84" i="4"/>
  <c r="F93" i="4"/>
  <c r="F97" i="4"/>
  <c r="L93" i="4"/>
  <c r="L97" i="4"/>
  <c r="C80" i="1"/>
  <c r="I82" i="1"/>
  <c r="H97" i="1"/>
  <c r="H93" i="1"/>
  <c r="L97" i="1"/>
  <c r="L93" i="1"/>
  <c r="B93" i="1"/>
  <c r="H98" i="1"/>
  <c r="H96" i="1"/>
  <c r="H94" i="1"/>
  <c r="H80" i="4"/>
  <c r="H84" i="4"/>
  <c r="B93" i="4"/>
  <c r="B97" i="4"/>
  <c r="H78" i="4"/>
  <c r="B91" i="4"/>
  <c r="B95" i="4"/>
  <c r="H91" i="4"/>
  <c r="H95" i="4"/>
  <c r="H93" i="4"/>
  <c r="H97" i="4"/>
  <c r="Y107" i="5" a="1"/>
  <c r="Y108" i="5" s="1"/>
  <c r="U111" i="5"/>
  <c r="X107" i="5" a="1"/>
  <c r="X113" i="5" s="1"/>
  <c r="X111" i="5"/>
  <c r="U107" i="5"/>
  <c r="Q111" i="5"/>
  <c r="O111" i="5"/>
  <c r="O107" i="5"/>
  <c r="K97" i="5"/>
  <c r="K93" i="5"/>
  <c r="K84" i="5"/>
  <c r="K80" i="5"/>
  <c r="X105" i="4" a="1"/>
  <c r="X109" i="4"/>
  <c r="Y105" i="4" a="1"/>
  <c r="Y111" i="4"/>
  <c r="R105" i="4" a="1"/>
  <c r="R112" i="4"/>
  <c r="K111" i="5"/>
  <c r="I111" i="5"/>
  <c r="I107" i="5"/>
  <c r="E111" i="5"/>
  <c r="C111" i="5"/>
  <c r="C107" i="5"/>
  <c r="E97" i="5"/>
  <c r="E93" i="5"/>
  <c r="E84" i="5"/>
  <c r="E80" i="5"/>
  <c r="J81" i="5"/>
  <c r="K82" i="5"/>
  <c r="K86" i="5"/>
  <c r="D94" i="5"/>
  <c r="E95" i="5"/>
  <c r="E99" i="5"/>
  <c r="J94" i="5"/>
  <c r="K95" i="5"/>
  <c r="K99" i="5"/>
  <c r="B108" i="5"/>
  <c r="C109" i="5"/>
  <c r="C113" i="5"/>
  <c r="D108" i="5"/>
  <c r="E109" i="5"/>
  <c r="E113" i="5"/>
  <c r="I109" i="5"/>
  <c r="I113" i="5"/>
  <c r="K109" i="5"/>
  <c r="K113" i="5"/>
  <c r="O109" i="5"/>
  <c r="O113" i="5"/>
  <c r="Q109" i="5"/>
  <c r="Q113" i="5"/>
  <c r="U109" i="5"/>
  <c r="U113" i="5"/>
  <c r="W109" i="5"/>
  <c r="W113" i="5"/>
  <c r="W107" i="5"/>
  <c r="W111" i="5"/>
  <c r="F113" i="5"/>
  <c r="F111" i="5"/>
  <c r="F109" i="5"/>
  <c r="F107" i="5"/>
  <c r="F114" i="5"/>
  <c r="F112" i="5"/>
  <c r="F110" i="5"/>
  <c r="F108" i="5"/>
  <c r="G107" i="5"/>
  <c r="R113" i="5"/>
  <c r="R111" i="5"/>
  <c r="R109" i="5"/>
  <c r="R107" i="5"/>
  <c r="R114" i="5"/>
  <c r="R112" i="5"/>
  <c r="R110" i="5"/>
  <c r="R108" i="5"/>
  <c r="L113" i="5"/>
  <c r="L111" i="5"/>
  <c r="L109" i="5"/>
  <c r="L107" i="5"/>
  <c r="L114" i="5"/>
  <c r="L112" i="5"/>
  <c r="L110" i="5"/>
  <c r="L108" i="5"/>
  <c r="M113" i="5"/>
  <c r="M111" i="5"/>
  <c r="M109" i="5"/>
  <c r="B86" i="5"/>
  <c r="B84" i="5"/>
  <c r="B82" i="5"/>
  <c r="B80" i="5"/>
  <c r="D84" i="5"/>
  <c r="F86" i="5"/>
  <c r="F84" i="5"/>
  <c r="F82" i="5"/>
  <c r="F80" i="5"/>
  <c r="H86" i="5"/>
  <c r="H84" i="5"/>
  <c r="H82" i="5"/>
  <c r="H80" i="5"/>
  <c r="J86" i="5"/>
  <c r="J84" i="5"/>
  <c r="J82" i="5"/>
  <c r="J80" i="5"/>
  <c r="L86" i="5"/>
  <c r="L84" i="5"/>
  <c r="L82" i="5"/>
  <c r="L80" i="5"/>
  <c r="B99" i="5"/>
  <c r="B97" i="5"/>
  <c r="B95" i="5"/>
  <c r="B93" i="5"/>
  <c r="D99" i="5"/>
  <c r="D97" i="5"/>
  <c r="D95" i="5"/>
  <c r="D93" i="5"/>
  <c r="F99" i="5"/>
  <c r="F97" i="5"/>
  <c r="F95" i="5"/>
  <c r="F93" i="5"/>
  <c r="H99" i="5"/>
  <c r="H97" i="5"/>
  <c r="H95" i="5"/>
  <c r="H93" i="5"/>
  <c r="J99" i="5"/>
  <c r="J97" i="5"/>
  <c r="J95" i="5"/>
  <c r="J93" i="5"/>
  <c r="L99" i="5"/>
  <c r="L97" i="5"/>
  <c r="L95" i="5"/>
  <c r="L93" i="5"/>
  <c r="B113" i="5"/>
  <c r="B111" i="5"/>
  <c r="B109" i="5"/>
  <c r="B107" i="5"/>
  <c r="D113" i="5"/>
  <c r="D111" i="5"/>
  <c r="D109" i="5"/>
  <c r="D107" i="5"/>
  <c r="D114" i="5"/>
  <c r="B83" i="5"/>
  <c r="B87" i="5"/>
  <c r="F83" i="5"/>
  <c r="F87" i="5"/>
  <c r="H83" i="5"/>
  <c r="H87" i="5"/>
  <c r="J83" i="5"/>
  <c r="J87" i="5"/>
  <c r="L83" i="5"/>
  <c r="L87" i="5"/>
  <c r="B96" i="5"/>
  <c r="B100" i="5"/>
  <c r="D96" i="5"/>
  <c r="D100" i="5"/>
  <c r="F96" i="5"/>
  <c r="F100" i="5"/>
  <c r="H96" i="5"/>
  <c r="H100" i="5"/>
  <c r="J96" i="5"/>
  <c r="J100" i="5"/>
  <c r="L96" i="5"/>
  <c r="L100" i="5"/>
  <c r="B110" i="5"/>
  <c r="B114" i="5"/>
  <c r="D110" i="5"/>
  <c r="H108" i="5"/>
  <c r="H110" i="5"/>
  <c r="H112" i="5"/>
  <c r="H114" i="5"/>
  <c r="J108" i="5"/>
  <c r="J110" i="5"/>
  <c r="J112" i="5"/>
  <c r="J114" i="5"/>
  <c r="N108" i="5"/>
  <c r="N110" i="5"/>
  <c r="N112" i="5"/>
  <c r="N114" i="5"/>
  <c r="P108" i="5"/>
  <c r="P110" i="5"/>
  <c r="P112" i="5"/>
  <c r="P114" i="5"/>
  <c r="T108" i="5"/>
  <c r="T110" i="5"/>
  <c r="T112" i="5"/>
  <c r="T114" i="5"/>
  <c r="V108" i="5"/>
  <c r="V110" i="5"/>
  <c r="V112" i="5"/>
  <c r="V114" i="5"/>
  <c r="C81" i="5"/>
  <c r="C83" i="5"/>
  <c r="C85" i="5"/>
  <c r="G81" i="5"/>
  <c r="G83" i="5"/>
  <c r="G85" i="5"/>
  <c r="I81" i="5"/>
  <c r="I83" i="5"/>
  <c r="I85" i="5"/>
  <c r="K81" i="5"/>
  <c r="K83" i="5"/>
  <c r="K85" i="5"/>
  <c r="M81" i="5"/>
  <c r="M83" i="5"/>
  <c r="M85" i="5"/>
  <c r="C94" i="5"/>
  <c r="C96" i="5"/>
  <c r="C98" i="5"/>
  <c r="E94" i="5"/>
  <c r="E96" i="5"/>
  <c r="E98" i="5"/>
  <c r="G94" i="5"/>
  <c r="G96" i="5"/>
  <c r="G98" i="5"/>
  <c r="I94" i="5"/>
  <c r="I96" i="5"/>
  <c r="I98" i="5"/>
  <c r="K94" i="5"/>
  <c r="K96" i="5"/>
  <c r="K98" i="5"/>
  <c r="M94" i="5"/>
  <c r="M96" i="5"/>
  <c r="M98" i="5"/>
  <c r="C108" i="5"/>
  <c r="C110" i="5"/>
  <c r="C112" i="5"/>
  <c r="E108" i="5"/>
  <c r="E110" i="5"/>
  <c r="E112" i="5"/>
  <c r="H107" i="5"/>
  <c r="H109" i="5"/>
  <c r="H111" i="5"/>
  <c r="I108" i="5"/>
  <c r="I110" i="5"/>
  <c r="I112" i="5"/>
  <c r="J107" i="5"/>
  <c r="J109" i="5"/>
  <c r="J111" i="5"/>
  <c r="K108" i="5"/>
  <c r="K110" i="5"/>
  <c r="K112" i="5"/>
  <c r="N107" i="5"/>
  <c r="N109" i="5"/>
  <c r="N111" i="5"/>
  <c r="O108" i="5"/>
  <c r="O110" i="5"/>
  <c r="O112" i="5"/>
  <c r="P107" i="5"/>
  <c r="P109" i="5"/>
  <c r="P111" i="5"/>
  <c r="Q108" i="5"/>
  <c r="Q110" i="5"/>
  <c r="Q112" i="5"/>
  <c r="T107" i="5"/>
  <c r="T109" i="5"/>
  <c r="T111" i="5"/>
  <c r="U108" i="5"/>
  <c r="U110" i="5"/>
  <c r="U112" i="5"/>
  <c r="V107" i="5"/>
  <c r="V109" i="5"/>
  <c r="V111" i="5"/>
  <c r="W108" i="5"/>
  <c r="W110" i="5"/>
  <c r="W112" i="5"/>
  <c r="L105" i="4" a="1"/>
  <c r="L112" i="4" s="1"/>
  <c r="L109" i="4"/>
  <c r="M105" i="4" a="1"/>
  <c r="M107" i="4" s="1"/>
  <c r="M111" i="4"/>
  <c r="X112" i="4"/>
  <c r="X105" i="4"/>
  <c r="X107" i="4"/>
  <c r="D80" i="4"/>
  <c r="D84" i="4"/>
  <c r="J80" i="4"/>
  <c r="J84" i="4"/>
  <c r="B111" i="4"/>
  <c r="D107" i="4"/>
  <c r="D111" i="4"/>
  <c r="H107" i="4"/>
  <c r="H111" i="4"/>
  <c r="J111" i="4"/>
  <c r="N107" i="4"/>
  <c r="N111" i="4"/>
  <c r="R111" i="4"/>
  <c r="D78" i="4"/>
  <c r="D82" i="4"/>
  <c r="J78" i="4"/>
  <c r="J82" i="4"/>
  <c r="J91" i="4"/>
  <c r="J95" i="4"/>
  <c r="B105" i="4"/>
  <c r="D105" i="4"/>
  <c r="D109" i="4"/>
  <c r="H105" i="4"/>
  <c r="H109" i="4"/>
  <c r="J105" i="4"/>
  <c r="N105" i="4"/>
  <c r="N109" i="4"/>
  <c r="R109" i="4"/>
  <c r="T109" i="4"/>
  <c r="E84" i="4"/>
  <c r="E82" i="4"/>
  <c r="E80" i="4"/>
  <c r="E78" i="4"/>
  <c r="I84" i="4"/>
  <c r="I82" i="4"/>
  <c r="I80" i="4"/>
  <c r="I78" i="4"/>
  <c r="C97" i="4"/>
  <c r="C95" i="4"/>
  <c r="C93" i="4"/>
  <c r="C91" i="4"/>
  <c r="G97" i="4"/>
  <c r="G95" i="4"/>
  <c r="G96" i="4"/>
  <c r="G92" i="4"/>
  <c r="E81" i="4"/>
  <c r="E85" i="4"/>
  <c r="I81" i="4"/>
  <c r="I85" i="4"/>
  <c r="C94" i="4"/>
  <c r="C98" i="4"/>
  <c r="C84" i="4"/>
  <c r="C82" i="4"/>
  <c r="C80" i="4"/>
  <c r="C78" i="4"/>
  <c r="G82" i="4"/>
  <c r="G80" i="4"/>
  <c r="G78" i="4"/>
  <c r="M84" i="4"/>
  <c r="M82" i="4"/>
  <c r="M80" i="4"/>
  <c r="M78" i="4"/>
  <c r="C81" i="4"/>
  <c r="C85" i="4"/>
  <c r="G85" i="4"/>
  <c r="M81" i="4"/>
  <c r="M85" i="4"/>
  <c r="C79" i="4"/>
  <c r="C83" i="4"/>
  <c r="E79" i="4"/>
  <c r="E83" i="4"/>
  <c r="G79" i="4"/>
  <c r="G83" i="4"/>
  <c r="I79" i="4"/>
  <c r="I83" i="4"/>
  <c r="M79" i="4"/>
  <c r="M83" i="4"/>
  <c r="C92" i="4"/>
  <c r="C96" i="4"/>
  <c r="K92" i="4"/>
  <c r="K94" i="4"/>
  <c r="K96" i="4"/>
  <c r="C106" i="4"/>
  <c r="C108" i="4"/>
  <c r="C110" i="4"/>
  <c r="G106" i="4"/>
  <c r="G108" i="4"/>
  <c r="G110" i="4"/>
  <c r="K106" i="4"/>
  <c r="K108" i="4"/>
  <c r="K110" i="4"/>
  <c r="Q106" i="4"/>
  <c r="Q108" i="4"/>
  <c r="S106" i="4"/>
  <c r="S108" i="4"/>
  <c r="S110" i="4"/>
  <c r="S112" i="4"/>
  <c r="U106" i="4"/>
  <c r="U108" i="4"/>
  <c r="W106" i="4"/>
  <c r="W108" i="4"/>
  <c r="W110" i="4"/>
  <c r="W112" i="4"/>
  <c r="Y106" i="4"/>
  <c r="Y110" i="4"/>
  <c r="D79" i="4"/>
  <c r="D81" i="4"/>
  <c r="D83" i="4"/>
  <c r="F81" i="4"/>
  <c r="H83" i="4"/>
  <c r="J79" i="4"/>
  <c r="J81" i="4"/>
  <c r="J83" i="4"/>
  <c r="L79" i="4"/>
  <c r="B92" i="4"/>
  <c r="B94" i="4"/>
  <c r="B96" i="4"/>
  <c r="D96" i="4"/>
  <c r="F92" i="4"/>
  <c r="F94" i="4"/>
  <c r="F96" i="4"/>
  <c r="H92" i="4"/>
  <c r="H94" i="4"/>
  <c r="H96" i="4"/>
  <c r="I93" i="4"/>
  <c r="K93" i="4"/>
  <c r="K95" i="4"/>
  <c r="L92" i="4"/>
  <c r="L94" i="4"/>
  <c r="L96" i="4"/>
  <c r="B106" i="4"/>
  <c r="B108" i="4"/>
  <c r="B110" i="4"/>
  <c r="D106" i="4"/>
  <c r="D108" i="4"/>
  <c r="D110" i="4"/>
  <c r="E107" i="4"/>
  <c r="G107" i="4"/>
  <c r="G109" i="4"/>
  <c r="H106" i="4"/>
  <c r="H108" i="4"/>
  <c r="H110" i="4"/>
  <c r="J106" i="4"/>
  <c r="J108" i="4"/>
  <c r="J110" i="4"/>
  <c r="N106" i="4"/>
  <c r="N108" i="4"/>
  <c r="N110" i="4"/>
  <c r="O105" i="4"/>
  <c r="Q105" i="4"/>
  <c r="Q107" i="4"/>
  <c r="Q109" i="4"/>
  <c r="R108" i="4"/>
  <c r="S105" i="4"/>
  <c r="S107" i="4"/>
  <c r="S109" i="4"/>
  <c r="U105" i="4"/>
  <c r="W105" i="4"/>
  <c r="W107" i="4"/>
  <c r="W109" i="4"/>
  <c r="X108" i="4"/>
  <c r="Y107" i="4"/>
  <c r="W108" i="1"/>
  <c r="U112" i="1"/>
  <c r="U110" i="1"/>
  <c r="U108" i="1"/>
  <c r="Q112" i="1"/>
  <c r="Q110" i="1"/>
  <c r="V112" i="1"/>
  <c r="T112" i="1"/>
  <c r="T110" i="1"/>
  <c r="T108" i="1"/>
  <c r="N108" i="1"/>
  <c r="K112" i="1"/>
  <c r="I112" i="1"/>
  <c r="I110" i="1"/>
  <c r="I108" i="1"/>
  <c r="J112" i="1"/>
  <c r="J110" i="1"/>
  <c r="J108" i="1"/>
  <c r="E110" i="1"/>
  <c r="D112" i="1"/>
  <c r="D110" i="1"/>
  <c r="D108" i="1"/>
  <c r="C110" i="1"/>
  <c r="C108" i="1"/>
  <c r="C85" i="1"/>
  <c r="C97" i="1"/>
  <c r="C93" i="1"/>
  <c r="G93" i="1"/>
  <c r="K97" i="1"/>
  <c r="K93" i="1"/>
  <c r="L98" i="1"/>
  <c r="L96" i="1"/>
  <c r="L94" i="1"/>
  <c r="J94" i="1"/>
  <c r="I96" i="1"/>
  <c r="G94" i="1"/>
  <c r="F96" i="1"/>
  <c r="F94" i="1"/>
  <c r="E98" i="1"/>
  <c r="D98" i="1"/>
  <c r="D96" i="1"/>
  <c r="D94" i="1"/>
  <c r="C98" i="1"/>
  <c r="C96" i="1"/>
  <c r="C94" i="1"/>
  <c r="M82" i="1"/>
  <c r="K84" i="1"/>
  <c r="K82" i="1"/>
  <c r="K80" i="1"/>
  <c r="J81" i="1"/>
  <c r="I83" i="1"/>
  <c r="H86" i="1"/>
  <c r="H84" i="1"/>
  <c r="H82" i="1"/>
  <c r="H80" i="1"/>
  <c r="H85" i="1"/>
  <c r="H83" i="1"/>
  <c r="H81" i="1"/>
  <c r="E80" i="1"/>
  <c r="E83" i="1"/>
  <c r="E81" i="1"/>
  <c r="D86" i="1"/>
  <c r="D81" i="1"/>
  <c r="G83" i="1"/>
  <c r="F86" i="1"/>
  <c r="F84" i="1"/>
  <c r="F82" i="1"/>
  <c r="F80" i="1"/>
  <c r="F85" i="1"/>
  <c r="F83" i="1"/>
  <c r="F81" i="1"/>
  <c r="B83" i="1"/>
  <c r="B81" i="1"/>
  <c r="L108" i="4"/>
  <c r="L107" i="4"/>
  <c r="L105" i="4"/>
  <c r="Y113" i="5"/>
  <c r="S109" i="5"/>
  <c r="S110" i="5"/>
  <c r="Y111" i="5"/>
  <c r="X109" i="5"/>
  <c r="S107" i="5"/>
  <c r="X110" i="4"/>
  <c r="X106" i="4"/>
  <c r="R110" i="4"/>
  <c r="R106" i="4"/>
  <c r="M105" i="4"/>
  <c r="R105" i="4"/>
  <c r="R107" i="4"/>
  <c r="X111" i="4"/>
  <c r="Y109" i="4"/>
  <c r="Y105" i="4"/>
  <c r="L110" i="4"/>
  <c r="L106" i="4"/>
  <c r="Y112" i="4"/>
  <c r="Y108" i="4"/>
  <c r="L111" i="4"/>
  <c r="X112" i="5"/>
  <c r="X107" i="5"/>
  <c r="EV69" i="73" l="1"/>
  <c r="EV72" i="73"/>
  <c r="ET69" i="73"/>
  <c r="EW84" i="73"/>
  <c r="EW69" i="73"/>
  <c r="ET87" i="73"/>
  <c r="EU5" i="73"/>
  <c r="EV10" i="73"/>
  <c r="EV91" i="73"/>
  <c r="EU51" i="73"/>
  <c r="EV89" i="73"/>
  <c r="ET24" i="73"/>
  <c r="EV84" i="73"/>
  <c r="ET23" i="73"/>
  <c r="EW51" i="73"/>
  <c r="ET88" i="73"/>
  <c r="ET70" i="73"/>
  <c r="ET59" i="73"/>
  <c r="ET55" i="73"/>
  <c r="EU65" i="73"/>
  <c r="ET65" i="73"/>
  <c r="EU74" i="73"/>
  <c r="ET74" i="73"/>
  <c r="ET68" i="73"/>
  <c r="EU68" i="73"/>
  <c r="EU81" i="73"/>
  <c r="ET81" i="73"/>
  <c r="ET12" i="73"/>
  <c r="EV52" i="73"/>
  <c r="EW89" i="73"/>
  <c r="EU83" i="73"/>
  <c r="EU80" i="73"/>
  <c r="EW75" i="73"/>
  <c r="EW55" i="73"/>
  <c r="EW34" i="73"/>
  <c r="EV75" i="73"/>
  <c r="EU59" i="73"/>
  <c r="EU27" i="73"/>
  <c r="EF89" i="73"/>
  <c r="EU89" i="73" s="1"/>
  <c r="EF72" i="73"/>
  <c r="EF52" i="73"/>
  <c r="EF49" i="73"/>
  <c r="ET13" i="73"/>
  <c r="EV9" i="73"/>
  <c r="EW72" i="73"/>
  <c r="EU92" i="73"/>
  <c r="ET27" i="73"/>
  <c r="ET45" i="73"/>
  <c r="EV59" i="73"/>
  <c r="EW9" i="73"/>
  <c r="EV5" i="73"/>
  <c r="EW16" i="73"/>
  <c r="EV79" i="73"/>
  <c r="EU55" i="73"/>
  <c r="EF29" i="73"/>
  <c r="EU29" i="73" s="1"/>
  <c r="EW59" i="73"/>
  <c r="EW27" i="73"/>
  <c r="EW5" i="73"/>
  <c r="EU62" i="73"/>
  <c r="EV38" i="73"/>
  <c r="EU77" i="73"/>
  <c r="EV57" i="73"/>
  <c r="EU53" i="73"/>
  <c r="EV16" i="73"/>
  <c r="EV73" i="73"/>
  <c r="ET67" i="73"/>
  <c r="EU9" i="73"/>
  <c r="ET9" i="73"/>
  <c r="EU44" i="73"/>
  <c r="ET44" i="73"/>
  <c r="EU40" i="73"/>
  <c r="ET40" i="73"/>
  <c r="EU25" i="73"/>
  <c r="ET25" i="73"/>
  <c r="EU67" i="73"/>
  <c r="EV44" i="73"/>
  <c r="EU76" i="73"/>
  <c r="EU69" i="73"/>
  <c r="EU66" i="73"/>
  <c r="EV60" i="73"/>
  <c r="EU26" i="73"/>
  <c r="ET80" i="73"/>
  <c r="ET53" i="73"/>
  <c r="EU43" i="73"/>
  <c r="EV27" i="73"/>
  <c r="EU82" i="73"/>
  <c r="EU79" i="73"/>
  <c r="EU32" i="73"/>
  <c r="EV26" i="73"/>
  <c r="EV82" i="73"/>
  <c r="ET79" i="73"/>
  <c r="EV32" i="73"/>
  <c r="ET22" i="73"/>
  <c r="EV80" i="73"/>
  <c r="EW47" i="73"/>
  <c r="EW6" i="73"/>
  <c r="EU47" i="73"/>
  <c r="ET92" i="73"/>
  <c r="EV85" i="73"/>
  <c r="EU42" i="73"/>
  <c r="EU75" i="73"/>
  <c r="EV51" i="73"/>
  <c r="EW73" i="73"/>
  <c r="EV6" i="73"/>
  <c r="ET91" i="73"/>
  <c r="ET39" i="73"/>
  <c r="EU14" i="73"/>
  <c r="ET11" i="73"/>
  <c r="EW83" i="73"/>
  <c r="EV48" i="73"/>
  <c r="EU41" i="73"/>
  <c r="EU38" i="73"/>
  <c r="EU17" i="73"/>
  <c r="ET14" i="73"/>
  <c r="ET10" i="73"/>
  <c r="EW44" i="73"/>
  <c r="EF57" i="73"/>
  <c r="EU57" i="73" s="1"/>
  <c r="ET54" i="73"/>
  <c r="ET51" i="73"/>
  <c r="EU24" i="73"/>
  <c r="EF20" i="73"/>
  <c r="EU20" i="73" s="1"/>
  <c r="EV17" i="73"/>
  <c r="EU16" i="73"/>
  <c r="ET16" i="73"/>
  <c r="ET76" i="73"/>
  <c r="EU36" i="73"/>
  <c r="ET36" i="73"/>
  <c r="ET33" i="73"/>
  <c r="EU33" i="73"/>
  <c r="EU18" i="73"/>
  <c r="ET18" i="73"/>
  <c r="EU8" i="73"/>
  <c r="ET8" i="73"/>
  <c r="ET58" i="73"/>
  <c r="EU58" i="73"/>
  <c r="ET42" i="73"/>
  <c r="EU21" i="73"/>
  <c r="ET21" i="73"/>
  <c r="ET84" i="73"/>
  <c r="EU84" i="73"/>
  <c r="ET34" i="73"/>
  <c r="EU34" i="73"/>
  <c r="EU90" i="73"/>
  <c r="ET90" i="73"/>
  <c r="EU30" i="73"/>
  <c r="ET30" i="73"/>
  <c r="ET82" i="73"/>
  <c r="ET66" i="73"/>
  <c r="ET41" i="73"/>
  <c r="ET32" i="73"/>
  <c r="EU85" i="73"/>
  <c r="EU60" i="73"/>
  <c r="EU35" i="73"/>
  <c r="EU15" i="73"/>
  <c r="EU7" i="73"/>
  <c r="EV63" i="73"/>
  <c r="EV55" i="73"/>
  <c r="EV47" i="73"/>
  <c r="EV39" i="73"/>
  <c r="EV29" i="73"/>
  <c r="EV4" i="73"/>
  <c r="EW85" i="73"/>
  <c r="EW60" i="73"/>
  <c r="EU6" i="73"/>
  <c r="EV87" i="73"/>
  <c r="EV71" i="73"/>
  <c r="EV62" i="73"/>
  <c r="EV54" i="73"/>
  <c r="EV46" i="73"/>
  <c r="EV20" i="73"/>
  <c r="EW76" i="73"/>
  <c r="EW35" i="73"/>
  <c r="EW26" i="73"/>
  <c r="EW17" i="73"/>
  <c r="ET29" i="73"/>
  <c r="EU91" i="73"/>
  <c r="EU50" i="73"/>
  <c r="EU23" i="73"/>
  <c r="EV86" i="73"/>
  <c r="EV78" i="73"/>
  <c r="EV70" i="73"/>
  <c r="EW91" i="73"/>
  <c r="EW8" i="73"/>
  <c r="ET38" i="73"/>
  <c r="ET17" i="73"/>
  <c r="EU22" i="73"/>
  <c r="EV35" i="73"/>
  <c r="EW82" i="73"/>
  <c r="EW57" i="73"/>
  <c r="EF73" i="73"/>
  <c r="EU73" i="73" s="1"/>
  <c r="EF48" i="73"/>
  <c r="EU48" i="73" s="1"/>
  <c r="EW79" i="73"/>
  <c r="EW38" i="73"/>
  <c r="R39" i="75"/>
  <c r="S89" i="75"/>
  <c r="S25" i="75"/>
  <c r="R63" i="75"/>
  <c r="S49" i="75"/>
  <c r="R87" i="75"/>
  <c r="R23" i="75"/>
  <c r="S73" i="75"/>
  <c r="S9" i="75"/>
  <c r="R47" i="75"/>
  <c r="S33" i="75"/>
  <c r="P85" i="75"/>
  <c r="Q69" i="75"/>
  <c r="R71" i="75"/>
  <c r="R7" i="75"/>
  <c r="S57" i="75"/>
  <c r="P53" i="75"/>
  <c r="Q37" i="75"/>
  <c r="R31" i="75"/>
  <c r="S81" i="75"/>
  <c r="S17" i="75"/>
  <c r="T91" i="75"/>
  <c r="T83" i="75"/>
  <c r="T75" i="75"/>
  <c r="T67" i="75"/>
  <c r="T59" i="75"/>
  <c r="T51" i="75"/>
  <c r="T43" i="75"/>
  <c r="T35" i="75"/>
  <c r="T27" i="75"/>
  <c r="T19" i="75"/>
  <c r="T11" i="75"/>
  <c r="P90" i="75"/>
  <c r="Q86" i="75"/>
  <c r="P82" i="75"/>
  <c r="Q78" i="75"/>
  <c r="P74" i="75"/>
  <c r="Q70" i="75"/>
  <c r="P66" i="75"/>
  <c r="Q62" i="75"/>
  <c r="P58" i="75"/>
  <c r="Q54" i="75"/>
  <c r="P50" i="75"/>
  <c r="Q46" i="75"/>
  <c r="P42" i="75"/>
  <c r="Q38" i="75"/>
  <c r="P34" i="75"/>
  <c r="Q30" i="75"/>
  <c r="P26" i="75"/>
  <c r="Q22" i="75"/>
  <c r="P18" i="75"/>
  <c r="Q14" i="75"/>
  <c r="P10" i="75"/>
  <c r="AA278" i="34"/>
  <c r="P21" i="75"/>
  <c r="Q5" i="75"/>
  <c r="R55" i="75"/>
  <c r="S41" i="75"/>
  <c r="P73" i="75"/>
  <c r="P41" i="75"/>
  <c r="P9" i="75"/>
  <c r="Q89" i="75"/>
  <c r="Q57" i="75"/>
  <c r="Q25" i="75"/>
  <c r="Q4" i="75"/>
  <c r="P93" i="75"/>
  <c r="P61" i="75"/>
  <c r="P29" i="75"/>
  <c r="Q77" i="75"/>
  <c r="Q45" i="75"/>
  <c r="Q13" i="75"/>
  <c r="R93" i="75"/>
  <c r="R85" i="75"/>
  <c r="R77" i="75"/>
  <c r="R69" i="75"/>
  <c r="R61" i="75"/>
  <c r="R53" i="75"/>
  <c r="R45" i="75"/>
  <c r="R37" i="75"/>
  <c r="R29" i="75"/>
  <c r="R21" i="75"/>
  <c r="R13" i="75"/>
  <c r="R5" i="75"/>
  <c r="P81" i="75"/>
  <c r="P49" i="75"/>
  <c r="P17" i="75"/>
  <c r="Q65" i="75"/>
  <c r="Q33" i="75"/>
  <c r="R91" i="75"/>
  <c r="R83" i="75"/>
  <c r="R75" i="75"/>
  <c r="R67" i="75"/>
  <c r="R59" i="75"/>
  <c r="R51" i="75"/>
  <c r="R43" i="75"/>
  <c r="R35" i="75"/>
  <c r="R27" i="75"/>
  <c r="R19" i="75"/>
  <c r="R11" i="75"/>
  <c r="Q6" i="75"/>
  <c r="U91" i="75"/>
  <c r="Q90" i="75"/>
  <c r="Q82" i="75"/>
  <c r="Q74" i="75"/>
  <c r="Q66" i="75"/>
  <c r="Q58" i="75"/>
  <c r="Q50" i="75"/>
  <c r="Q42" i="75"/>
  <c r="Q34" i="75"/>
  <c r="Q26" i="75"/>
  <c r="Q18" i="75"/>
  <c r="Q10" i="75"/>
  <c r="T87" i="75"/>
  <c r="T79" i="75"/>
  <c r="T71" i="75"/>
  <c r="T63" i="75"/>
  <c r="T55" i="75"/>
  <c r="T47" i="75"/>
  <c r="T39" i="75"/>
  <c r="T31" i="75"/>
  <c r="T23" i="75"/>
  <c r="T15" i="75"/>
  <c r="T7" i="75"/>
  <c r="P86" i="75"/>
  <c r="P78" i="75"/>
  <c r="P70" i="75"/>
  <c r="P62" i="75"/>
  <c r="P54" i="75"/>
  <c r="P46" i="75"/>
  <c r="P38" i="75"/>
  <c r="P30" i="75"/>
  <c r="P22" i="75"/>
  <c r="P14" i="75"/>
  <c r="P6" i="75"/>
  <c r="T93" i="75"/>
  <c r="T85" i="75"/>
  <c r="T77" i="75"/>
  <c r="T69" i="75"/>
  <c r="T61" i="75"/>
  <c r="T53" i="75"/>
  <c r="T45" i="75"/>
  <c r="T37" i="75"/>
  <c r="T29" i="75"/>
  <c r="T21" i="75"/>
  <c r="T13" i="75"/>
  <c r="T5" i="75"/>
  <c r="DP42" i="61"/>
  <c r="DM36" i="61"/>
  <c r="DM16" i="61"/>
  <c r="DM10" i="61"/>
  <c r="DL74" i="61"/>
  <c r="DL68" i="61"/>
  <c r="DL22" i="61"/>
  <c r="DJ88" i="61"/>
  <c r="DJ72" i="61"/>
  <c r="DJ64" i="61"/>
  <c r="DJ56" i="61"/>
  <c r="DJ48" i="61"/>
  <c r="DJ32" i="61"/>
  <c r="DJ8" i="61"/>
  <c r="AY103" i="71"/>
  <c r="AY87" i="71"/>
  <c r="AY79" i="71"/>
  <c r="BB65" i="71"/>
  <c r="BC72" i="71"/>
  <c r="BC64" i="71"/>
  <c r="BC55" i="71"/>
  <c r="BC24" i="71"/>
  <c r="DO47" i="61"/>
  <c r="DO52" i="61"/>
  <c r="DO31" i="61"/>
  <c r="DN78" i="61"/>
  <c r="DN57" i="61"/>
  <c r="DM35" i="61"/>
  <c r="DL93" i="61"/>
  <c r="DL86" i="61"/>
  <c r="DL80" i="61"/>
  <c r="DL61" i="61"/>
  <c r="DL34" i="61"/>
  <c r="DL28" i="61"/>
  <c r="DK32" i="61"/>
  <c r="AY78" i="71"/>
  <c r="AY62" i="71"/>
  <c r="AY53" i="71"/>
  <c r="AZ69" i="71"/>
  <c r="AZ28" i="71"/>
  <c r="AZ12" i="71"/>
  <c r="AZ4" i="71"/>
  <c r="BA10" i="71"/>
  <c r="BC47" i="71"/>
  <c r="BC39" i="71"/>
  <c r="BC23" i="71"/>
  <c r="DN72" i="61"/>
  <c r="DN30" i="61"/>
  <c r="DN70" i="61"/>
  <c r="DM56" i="61"/>
  <c r="DM15" i="61"/>
  <c r="DL73" i="61"/>
  <c r="DK20" i="61"/>
  <c r="AY37" i="71"/>
  <c r="AY29" i="71"/>
  <c r="AY21" i="71"/>
  <c r="AY13" i="71"/>
  <c r="AZ100" i="71"/>
  <c r="BA98" i="71"/>
  <c r="BA90" i="71"/>
  <c r="BA82" i="71"/>
  <c r="DO50" i="61"/>
  <c r="DN36" i="61"/>
  <c r="DN76" i="61"/>
  <c r="DM62" i="61"/>
  <c r="DM55" i="61"/>
  <c r="DL33" i="61"/>
  <c r="DL8" i="61"/>
  <c r="AY92" i="71"/>
  <c r="AY59" i="71"/>
  <c r="AY51" i="71"/>
  <c r="BA56" i="71"/>
  <c r="BA32" i="71"/>
  <c r="BA24" i="71"/>
  <c r="BA16" i="71"/>
  <c r="BB79" i="71"/>
  <c r="BB70" i="71"/>
  <c r="DO71" i="61"/>
  <c r="DO7" i="61"/>
  <c r="DM82" i="61"/>
  <c r="DM75" i="61"/>
  <c r="DM68" i="61"/>
  <c r="DN33" i="61"/>
  <c r="DL45" i="61"/>
  <c r="DK24" i="61"/>
  <c r="AY43" i="71"/>
  <c r="AY75" i="71"/>
  <c r="AZ98" i="71"/>
  <c r="AZ73" i="71"/>
  <c r="AZ66" i="71"/>
  <c r="AZ33" i="71"/>
  <c r="AZ17" i="71"/>
  <c r="BA96" i="71"/>
  <c r="BB94" i="71"/>
  <c r="BD50" i="71"/>
  <c r="BD42" i="71"/>
  <c r="DP78" i="61"/>
  <c r="DO51" i="61"/>
  <c r="DO20" i="61"/>
  <c r="DN89" i="61"/>
  <c r="DN46" i="61"/>
  <c r="BA63" i="71"/>
  <c r="BA46" i="71"/>
  <c r="BA30" i="71"/>
  <c r="BA14" i="71"/>
  <c r="BC99" i="71"/>
  <c r="BC74" i="71"/>
  <c r="DO70" i="61"/>
  <c r="DO14" i="61"/>
  <c r="DO90" i="61"/>
  <c r="DO83" i="61"/>
  <c r="DO12" i="61"/>
  <c r="DM88" i="61"/>
  <c r="DN38" i="61"/>
  <c r="DL40" i="61"/>
  <c r="AZ21" i="71"/>
  <c r="BD25" i="71"/>
  <c r="BD10" i="71"/>
  <c r="DO81" i="61"/>
  <c r="DO76" i="61"/>
  <c r="DO63" i="61"/>
  <c r="DO18" i="61"/>
  <c r="DO89" i="61"/>
  <c r="DO57" i="61"/>
  <c r="DO32" i="61"/>
  <c r="DO25" i="61"/>
  <c r="DO19" i="61"/>
  <c r="DN12" i="61"/>
  <c r="DN6" i="61"/>
  <c r="DN90" i="61"/>
  <c r="DN77" i="61"/>
  <c r="DM70" i="61"/>
  <c r="DM64" i="61"/>
  <c r="DN58" i="61"/>
  <c r="DN45" i="61"/>
  <c r="DM38" i="61"/>
  <c r="DM32" i="61"/>
  <c r="DM21" i="61"/>
  <c r="DN17" i="61"/>
  <c r="DL32" i="61"/>
  <c r="DK40" i="61"/>
  <c r="DK8" i="61"/>
  <c r="AY102" i="71"/>
  <c r="AY94" i="71"/>
  <c r="AY86" i="71"/>
  <c r="DO82" i="61"/>
  <c r="DO69" i="61"/>
  <c r="DO37" i="61"/>
  <c r="DM76" i="61"/>
  <c r="DM44" i="61"/>
  <c r="DK4" i="61"/>
  <c r="AZ63" i="71"/>
  <c r="AZ16" i="71"/>
  <c r="DO10" i="61"/>
  <c r="DO75" i="61"/>
  <c r="DO56" i="61"/>
  <c r="DO49" i="61"/>
  <c r="DO43" i="61"/>
  <c r="DO24" i="61"/>
  <c r="DO17" i="61"/>
  <c r="DO11" i="61"/>
  <c r="DN82" i="61"/>
  <c r="DN69" i="61"/>
  <c r="DN50" i="61"/>
  <c r="DN37" i="61"/>
  <c r="DN25" i="61"/>
  <c r="AZ78" i="71"/>
  <c r="BD57" i="71"/>
  <c r="BD49" i="71"/>
  <c r="DO45" i="61"/>
  <c r="DO13" i="61"/>
  <c r="DJ4" i="61"/>
  <c r="DO93" i="61"/>
  <c r="DO87" i="61"/>
  <c r="DO74" i="61"/>
  <c r="DO61" i="61"/>
  <c r="DO36" i="61"/>
  <c r="DO29" i="61"/>
  <c r="DO23" i="61"/>
  <c r="DO4" i="61"/>
  <c r="DN87" i="61"/>
  <c r="DN81" i="61"/>
  <c r="DN62" i="61"/>
  <c r="DN49" i="61"/>
  <c r="DL41" i="61"/>
  <c r="AY58" i="71"/>
  <c r="AZ54" i="71"/>
  <c r="AZ46" i="71"/>
  <c r="AZ38" i="71"/>
  <c r="BA88" i="71"/>
  <c r="BB35" i="71"/>
  <c r="BB27" i="71"/>
  <c r="BB19" i="71"/>
  <c r="BD88" i="71"/>
  <c r="DO34" i="61"/>
  <c r="DO73" i="61"/>
  <c r="DO48" i="61"/>
  <c r="DO41" i="61"/>
  <c r="DO35" i="61"/>
  <c r="DN22" i="61"/>
  <c r="DO16" i="61"/>
  <c r="DN93" i="61"/>
  <c r="DM80" i="61"/>
  <c r="DN74" i="61"/>
  <c r="DN61" i="61"/>
  <c r="DM48" i="61"/>
  <c r="DN42" i="61"/>
  <c r="DN29" i="61"/>
  <c r="AZ99" i="71"/>
  <c r="AZ76" i="71"/>
  <c r="AZ61" i="71"/>
  <c r="BB66" i="71"/>
  <c r="BB57" i="71"/>
  <c r="BC77" i="71"/>
  <c r="BC68" i="71"/>
  <c r="BC61" i="71"/>
  <c r="BD71" i="71"/>
  <c r="DO66" i="61"/>
  <c r="DO60" i="61"/>
  <c r="DO53" i="61"/>
  <c r="DO28" i="61"/>
  <c r="DN21" i="61"/>
  <c r="DO15" i="61"/>
  <c r="DM92" i="61"/>
  <c r="DN86" i="61"/>
  <c r="DN73" i="61"/>
  <c r="DM60" i="61"/>
  <c r="DN54" i="61"/>
  <c r="DN41" i="61"/>
  <c r="DM28" i="61"/>
  <c r="DL50" i="61"/>
  <c r="DL18" i="61"/>
  <c r="AY72" i="71"/>
  <c r="AY42" i="71"/>
  <c r="AY26" i="71"/>
  <c r="BA86" i="71"/>
  <c r="BA71" i="71"/>
  <c r="BA73" i="71"/>
  <c r="BB33" i="71"/>
  <c r="BC105" i="71"/>
  <c r="BC52" i="71"/>
  <c r="BC37" i="71"/>
  <c r="BD59" i="71"/>
  <c r="BD52" i="71"/>
  <c r="DP63" i="61"/>
  <c r="DO26" i="61"/>
  <c r="DO91" i="61"/>
  <c r="DN84" i="61"/>
  <c r="DO65" i="61"/>
  <c r="DN52" i="61"/>
  <c r="DO40" i="61"/>
  <c r="DO33" i="61"/>
  <c r="DO27" i="61"/>
  <c r="DN20" i="61"/>
  <c r="DO8" i="61"/>
  <c r="DN85" i="61"/>
  <c r="DM78" i="61"/>
  <c r="DN66" i="61"/>
  <c r="DN53" i="61"/>
  <c r="DM46" i="61"/>
  <c r="DN34" i="61"/>
  <c r="DM87" i="61"/>
  <c r="DJ92" i="61"/>
  <c r="DJ84" i="61"/>
  <c r="DJ80" i="61"/>
  <c r="DJ76" i="61"/>
  <c r="DJ68" i="61"/>
  <c r="DJ60" i="61"/>
  <c r="DJ52" i="61"/>
  <c r="DJ44" i="61"/>
  <c r="DJ40" i="61"/>
  <c r="DJ36" i="61"/>
  <c r="DJ28" i="61"/>
  <c r="DJ24" i="61"/>
  <c r="DJ20" i="61"/>
  <c r="DJ16" i="61"/>
  <c r="DJ12" i="61"/>
  <c r="AY56" i="71"/>
  <c r="BA39" i="71"/>
  <c r="BB89" i="71"/>
  <c r="BB64" i="71"/>
  <c r="BB55" i="71"/>
  <c r="BC97" i="71"/>
  <c r="BC90" i="71"/>
  <c r="BC5" i="71"/>
  <c r="DK55" i="61"/>
  <c r="DL55" i="61"/>
  <c r="DK59" i="61"/>
  <c r="DL59" i="61"/>
  <c r="BD14" i="71"/>
  <c r="DO21" i="61"/>
  <c r="DO9" i="61"/>
  <c r="DO5" i="61"/>
  <c r="DN91" i="61"/>
  <c r="DN83" i="61"/>
  <c r="DN79" i="61"/>
  <c r="DN75" i="61"/>
  <c r="DN71" i="61"/>
  <c r="DN67" i="61"/>
  <c r="DN63" i="61"/>
  <c r="DN59" i="61"/>
  <c r="DN55" i="61"/>
  <c r="DN51" i="61"/>
  <c r="DN47" i="61"/>
  <c r="DN43" i="61"/>
  <c r="DN39" i="61"/>
  <c r="DN35" i="61"/>
  <c r="DN31" i="61"/>
  <c r="DN27" i="61"/>
  <c r="DN23" i="61"/>
  <c r="DN19" i="61"/>
  <c r="DN15" i="61"/>
  <c r="DN11" i="61"/>
  <c r="DN7" i="61"/>
  <c r="DM93" i="61"/>
  <c r="DM89" i="61"/>
  <c r="DM85" i="61"/>
  <c r="DM81" i="61"/>
  <c r="DM77" i="61"/>
  <c r="DM73" i="61"/>
  <c r="DM69" i="61"/>
  <c r="DM65" i="61"/>
  <c r="DM61" i="61"/>
  <c r="DM57" i="61"/>
  <c r="DM53" i="61"/>
  <c r="DM49" i="61"/>
  <c r="DM45" i="61"/>
  <c r="DM41" i="61"/>
  <c r="DM37" i="61"/>
  <c r="DM33" i="61"/>
  <c r="DM29" i="61"/>
  <c r="DM25" i="61"/>
  <c r="DK31" i="61"/>
  <c r="DL31" i="61"/>
  <c r="DP59" i="61"/>
  <c r="DO84" i="61"/>
  <c r="DL5" i="61"/>
  <c r="DM5" i="61"/>
  <c r="DK79" i="61"/>
  <c r="DL79" i="61"/>
  <c r="DK63" i="61"/>
  <c r="DL63" i="61"/>
  <c r="DK35" i="61"/>
  <c r="DL35" i="61"/>
  <c r="DK23" i="61"/>
  <c r="DL23" i="61"/>
  <c r="DO88" i="61"/>
  <c r="DK39" i="61"/>
  <c r="DL39" i="61"/>
  <c r="DK7" i="61"/>
  <c r="DL7" i="61"/>
  <c r="DP76" i="61"/>
  <c r="DP47" i="61"/>
  <c r="DO92" i="61"/>
  <c r="DO44" i="61"/>
  <c r="DL9" i="61"/>
  <c r="DM9" i="61"/>
  <c r="DK83" i="61"/>
  <c r="DL83" i="61"/>
  <c r="DK67" i="61"/>
  <c r="DL67" i="61"/>
  <c r="DK43" i="61"/>
  <c r="DL43" i="61"/>
  <c r="DK11" i="61"/>
  <c r="DL11" i="61"/>
  <c r="DP72" i="61"/>
  <c r="DP51" i="61"/>
  <c r="DK91" i="61"/>
  <c r="DL91" i="61"/>
  <c r="DK75" i="61"/>
  <c r="DL75" i="61"/>
  <c r="DK27" i="61"/>
  <c r="DL27" i="61"/>
  <c r="DP86" i="61"/>
  <c r="DO64" i="61"/>
  <c r="DN13" i="61"/>
  <c r="DK47" i="61"/>
  <c r="DL47" i="61"/>
  <c r="DK15" i="61"/>
  <c r="DL15" i="61"/>
  <c r="DP55" i="61"/>
  <c r="DO77" i="61"/>
  <c r="DO68" i="61"/>
  <c r="DK87" i="61"/>
  <c r="DL87" i="61"/>
  <c r="DK71" i="61"/>
  <c r="DL71" i="61"/>
  <c r="DK51" i="61"/>
  <c r="DL51" i="61"/>
  <c r="DK19" i="61"/>
  <c r="DL19" i="61"/>
  <c r="AY32" i="71"/>
  <c r="BD66" i="71"/>
  <c r="BD72" i="71"/>
  <c r="BD39" i="71"/>
  <c r="AY99" i="71"/>
  <c r="AY91" i="71"/>
  <c r="AY83" i="71"/>
  <c r="BA65" i="71"/>
  <c r="BA34" i="71"/>
  <c r="BA27" i="71"/>
  <c r="BB87" i="71"/>
  <c r="BA40" i="71"/>
  <c r="BC43" i="71"/>
  <c r="BC29" i="71"/>
  <c r="BB6" i="71"/>
  <c r="BC95" i="71"/>
  <c r="BD34" i="71"/>
  <c r="BC27" i="71"/>
  <c r="BD64" i="71"/>
  <c r="BD12" i="71"/>
  <c r="AZ88" i="71"/>
  <c r="AZ29" i="71"/>
  <c r="AZ49" i="71"/>
  <c r="BB31" i="71"/>
  <c r="BD93" i="71"/>
  <c r="BD4" i="71"/>
  <c r="AZ103" i="71"/>
  <c r="AZ95" i="71"/>
  <c r="AZ52" i="71"/>
  <c r="AY17" i="71"/>
  <c r="BA48" i="71"/>
  <c r="BB15" i="71"/>
  <c r="BD85" i="71"/>
  <c r="BB59" i="71"/>
  <c r="BC103" i="71"/>
  <c r="BB18" i="71"/>
  <c r="BB10" i="71"/>
  <c r="BD46" i="71"/>
  <c r="BD105" i="71"/>
  <c r="BD48" i="71"/>
  <c r="BD36" i="71"/>
  <c r="BD16" i="71"/>
  <c r="BC81" i="71"/>
  <c r="BD97" i="71"/>
  <c r="DJ91" i="61"/>
  <c r="DJ87" i="61"/>
  <c r="DJ75" i="61"/>
  <c r="DJ71" i="61"/>
  <c r="DJ67" i="61"/>
  <c r="DJ63" i="61"/>
  <c r="DJ59" i="61"/>
  <c r="DJ51" i="61"/>
  <c r="DJ47" i="61"/>
  <c r="DJ39" i="61"/>
  <c r="DJ35" i="61"/>
  <c r="DJ31" i="61"/>
  <c r="DJ27" i="61"/>
  <c r="DJ23" i="61"/>
  <c r="DJ19" i="61"/>
  <c r="DJ15" i="61"/>
  <c r="DJ11" i="61"/>
  <c r="DJ7" i="61"/>
  <c r="AY48" i="71"/>
  <c r="AY19" i="71"/>
  <c r="AZ14" i="71"/>
  <c r="BA89" i="71"/>
  <c r="AZ37" i="71"/>
  <c r="BD28" i="71"/>
  <c r="BA187" i="70"/>
  <c r="BO187" i="70" s="1"/>
  <c r="BA178" i="70"/>
  <c r="BO178" i="70" s="1"/>
  <c r="BA169" i="70"/>
  <c r="BO169" i="70" s="1"/>
  <c r="BA159" i="70"/>
  <c r="BO159" i="70" s="1"/>
  <c r="BA141" i="70"/>
  <c r="BO141" i="70" s="1"/>
  <c r="BA123" i="70"/>
  <c r="BO123" i="70" s="1"/>
  <c r="BA113" i="70"/>
  <c r="BO113" i="70" s="1"/>
  <c r="BA194" i="70"/>
  <c r="BO194" i="70" s="1"/>
  <c r="BA185" i="70"/>
  <c r="BO185" i="70" s="1"/>
  <c r="BA175" i="70"/>
  <c r="BO175" i="70" s="1"/>
  <c r="BA157" i="70"/>
  <c r="BO157" i="70" s="1"/>
  <c r="BA139" i="70"/>
  <c r="BO139" i="70" s="1"/>
  <c r="BA130" i="70"/>
  <c r="BO130" i="70" s="1"/>
  <c r="BA121" i="70"/>
  <c r="BO121" i="70" s="1"/>
  <c r="BA199" i="70"/>
  <c r="BO199" i="70" s="1"/>
  <c r="BA181" i="70"/>
  <c r="BO181" i="70" s="1"/>
  <c r="BA163" i="70"/>
  <c r="BO163" i="70" s="1"/>
  <c r="BA154" i="70"/>
  <c r="BO154" i="70" s="1"/>
  <c r="BA145" i="70"/>
  <c r="BO145" i="70" s="1"/>
  <c r="BA135" i="70"/>
  <c r="BO135" i="70" s="1"/>
  <c r="BA117" i="70"/>
  <c r="BO117" i="70" s="1"/>
  <c r="DP68" i="61"/>
  <c r="BA101" i="71"/>
  <c r="BA95" i="71"/>
  <c r="BB22" i="71"/>
  <c r="BD65" i="71"/>
  <c r="BD15" i="71"/>
  <c r="BD75" i="71"/>
  <c r="AY95" i="71"/>
  <c r="AY77" i="71"/>
  <c r="AY69" i="71"/>
  <c r="BC65" i="71"/>
  <c r="BC40" i="71"/>
  <c r="BC15" i="71"/>
  <c r="BD99" i="71"/>
  <c r="BD74" i="71"/>
  <c r="BD30" i="71"/>
  <c r="BD6" i="71"/>
  <c r="BD102" i="71"/>
  <c r="BD78" i="71"/>
  <c r="BD51" i="71"/>
  <c r="BD27" i="71"/>
  <c r="AY76" i="71"/>
  <c r="AY68" i="71"/>
  <c r="AY55" i="71"/>
  <c r="AY24" i="71"/>
  <c r="AY12" i="71"/>
  <c r="AY5" i="71"/>
  <c r="AZ102" i="71"/>
  <c r="AZ96" i="71"/>
  <c r="AZ90" i="71"/>
  <c r="AZ84" i="71"/>
  <c r="AZ44" i="71"/>
  <c r="BA87" i="71"/>
  <c r="BA61" i="71"/>
  <c r="BA54" i="71"/>
  <c r="BA35" i="71"/>
  <c r="BA29" i="71"/>
  <c r="BB68" i="71"/>
  <c r="BB62" i="71"/>
  <c r="BB43" i="71"/>
  <c r="BB37" i="71"/>
  <c r="BB25" i="71"/>
  <c r="BB11" i="71"/>
  <c r="BB5" i="71"/>
  <c r="BC102" i="71"/>
  <c r="BC83" i="71"/>
  <c r="BC57" i="71"/>
  <c r="BC51" i="71"/>
  <c r="BB14" i="71"/>
  <c r="BD92" i="71"/>
  <c r="BD101" i="71"/>
  <c r="BD89" i="71"/>
  <c r="BD77" i="71"/>
  <c r="BD32" i="71"/>
  <c r="BD20" i="71"/>
  <c r="DO80" i="61"/>
  <c r="AY35" i="71"/>
  <c r="AY11" i="71"/>
  <c r="AY4" i="71"/>
  <c r="AZ8" i="71"/>
  <c r="BA93" i="71"/>
  <c r="BA53" i="71"/>
  <c r="BA22" i="71"/>
  <c r="BA75" i="71"/>
  <c r="BB81" i="71"/>
  <c r="BB49" i="71"/>
  <c r="BB17" i="71"/>
  <c r="BC89" i="71"/>
  <c r="BC32" i="71"/>
  <c r="BB26" i="71"/>
  <c r="BC8" i="71"/>
  <c r="BD104" i="71"/>
  <c r="BD82" i="71"/>
  <c r="BD69" i="71"/>
  <c r="BD44" i="71"/>
  <c r="BD31" i="71"/>
  <c r="BD19" i="71"/>
  <c r="BD7" i="71"/>
  <c r="AY93" i="71"/>
  <c r="AY16" i="71"/>
  <c r="AY10" i="71"/>
  <c r="AZ48" i="71"/>
  <c r="AZ36" i="71"/>
  <c r="BA104" i="71"/>
  <c r="BA59" i="71"/>
  <c r="BA52" i="71"/>
  <c r="BA21" i="71"/>
  <c r="BC94" i="71"/>
  <c r="BC82" i="71"/>
  <c r="BC69" i="71"/>
  <c r="BC56" i="71"/>
  <c r="BC31" i="71"/>
  <c r="BC19" i="71"/>
  <c r="BC7" i="71"/>
  <c r="BD22" i="71"/>
  <c r="BD94" i="71"/>
  <c r="BD81" i="71"/>
  <c r="BD68" i="71"/>
  <c r="BD55" i="71"/>
  <c r="BD43" i="71"/>
  <c r="BE12" i="71"/>
  <c r="AY85" i="71"/>
  <c r="AY65" i="71"/>
  <c r="AY27" i="71"/>
  <c r="AZ82" i="71"/>
  <c r="BA38" i="71"/>
  <c r="BA26" i="71"/>
  <c r="BA13" i="71"/>
  <c r="BA7" i="71"/>
  <c r="BB103" i="71"/>
  <c r="BB97" i="71"/>
  <c r="BC36" i="71"/>
  <c r="BD98" i="71"/>
  <c r="BD86" i="71"/>
  <c r="BD61" i="71"/>
  <c r="BD47" i="71"/>
  <c r="BD35" i="71"/>
  <c r="BD23" i="71"/>
  <c r="BD11" i="71"/>
  <c r="R92" i="63"/>
  <c r="R93" i="63" s="1"/>
  <c r="T125" i="63"/>
  <c r="M125" i="63"/>
  <c r="F125" i="63"/>
  <c r="D92" i="64"/>
  <c r="C123" i="64"/>
  <c r="Q123" i="64"/>
  <c r="Q124" i="64" s="1"/>
  <c r="AE92" i="63"/>
  <c r="AA125" i="63"/>
  <c r="BB95" i="68"/>
  <c r="C33" i="60"/>
  <c r="K39" i="60"/>
  <c r="C39" i="60"/>
  <c r="G92" i="63"/>
  <c r="K125" i="63"/>
  <c r="P125" i="63"/>
  <c r="AD92" i="64"/>
  <c r="AD93" i="64" s="1"/>
  <c r="AE92" i="64"/>
  <c r="Q92" i="64"/>
  <c r="P92" i="64"/>
  <c r="G92" i="64"/>
  <c r="N92" i="64"/>
  <c r="O123" i="64"/>
  <c r="AK92" i="63"/>
  <c r="AK93" i="63" s="1"/>
  <c r="V92" i="63"/>
  <c r="X93" i="63" s="1"/>
  <c r="AG125" i="63"/>
  <c r="W126" i="63"/>
  <c r="E92" i="63"/>
  <c r="K92" i="63"/>
  <c r="P92" i="63"/>
  <c r="M92" i="63"/>
  <c r="S125" i="63"/>
  <c r="N125" i="63"/>
  <c r="N126" i="63" s="1"/>
  <c r="D125" i="63"/>
  <c r="B126" i="63" s="1"/>
  <c r="R92" i="64"/>
  <c r="AA93" i="64" s="1"/>
  <c r="Z92" i="64"/>
  <c r="AF92" i="64"/>
  <c r="AG92" i="64"/>
  <c r="O92" i="64"/>
  <c r="N124" i="64"/>
  <c r="AA92" i="63"/>
  <c r="AM125" i="63"/>
  <c r="U125" i="63"/>
  <c r="BN93" i="68"/>
  <c r="BN95" i="68" s="1"/>
  <c r="S107" i="1"/>
  <c r="S106" i="1"/>
  <c r="S112" i="1"/>
  <c r="S111" i="1"/>
  <c r="S110" i="1"/>
  <c r="S113" i="1"/>
  <c r="S109" i="1"/>
  <c r="S108" i="1"/>
  <c r="R107" i="1"/>
  <c r="R111" i="1"/>
  <c r="R109" i="1"/>
  <c r="R113" i="1"/>
  <c r="R112" i="1"/>
  <c r="R110" i="1"/>
  <c r="R106" i="1"/>
  <c r="R108" i="1"/>
  <c r="G109" i="1"/>
  <c r="G106" i="1"/>
  <c r="G110" i="1"/>
  <c r="G108" i="1"/>
  <c r="G113" i="1"/>
  <c r="G112" i="1"/>
  <c r="G107" i="1"/>
  <c r="G111" i="1"/>
  <c r="L110" i="1"/>
  <c r="L109" i="1"/>
  <c r="L106" i="1"/>
  <c r="L108" i="1"/>
  <c r="L112" i="1"/>
  <c r="L113" i="1"/>
  <c r="L111" i="1"/>
  <c r="L107" i="1"/>
  <c r="Y111" i="1"/>
  <c r="Y113" i="1"/>
  <c r="Y112" i="1"/>
  <c r="Y110" i="1"/>
  <c r="Y109" i="1"/>
  <c r="Y106" i="1"/>
  <c r="Y108" i="1"/>
  <c r="Y107" i="1"/>
  <c r="M107" i="1"/>
  <c r="M111" i="1"/>
  <c r="M113" i="1"/>
  <c r="M108" i="1"/>
  <c r="M106" i="1"/>
  <c r="M110" i="1"/>
  <c r="M112" i="1"/>
  <c r="M109" i="1"/>
  <c r="I27" i="60"/>
  <c r="B92" i="63"/>
  <c r="H93" i="63" s="1"/>
  <c r="C92" i="63"/>
  <c r="N92" i="63"/>
  <c r="R125" i="63"/>
  <c r="I125" i="63"/>
  <c r="M92" i="64"/>
  <c r="E92" i="64"/>
  <c r="L92" i="64"/>
  <c r="AG92" i="63"/>
  <c r="AD126" i="63"/>
  <c r="AC125" i="63"/>
  <c r="F109" i="1"/>
  <c r="F113" i="1"/>
  <c r="F112" i="1"/>
  <c r="F107" i="1"/>
  <c r="F110" i="1"/>
  <c r="F106" i="1"/>
  <c r="F108" i="1"/>
  <c r="F111" i="1"/>
  <c r="Q33" i="60"/>
  <c r="G125" i="63"/>
  <c r="L125" i="63"/>
  <c r="K92" i="64"/>
  <c r="J123" i="64"/>
  <c r="L123" i="64"/>
  <c r="AF124" i="64"/>
  <c r="X124" i="64"/>
  <c r="AM92" i="63"/>
  <c r="W92" i="63"/>
  <c r="AI125" i="63"/>
  <c r="O26" i="60"/>
  <c r="K33" i="60"/>
  <c r="O39" i="60"/>
  <c r="G39" i="60"/>
  <c r="D92" i="63"/>
  <c r="F93" i="63" s="1"/>
  <c r="J92" i="63"/>
  <c r="Q125" i="63"/>
  <c r="J125" i="63"/>
  <c r="V92" i="64"/>
  <c r="W92" i="64"/>
  <c r="J92" i="64"/>
  <c r="J93" i="64" s="1"/>
  <c r="I92" i="64"/>
  <c r="G123" i="64"/>
  <c r="AC92" i="63"/>
  <c r="Y125" i="63"/>
  <c r="BF93" i="68"/>
  <c r="BF95" i="68" s="1"/>
  <c r="O125" i="63"/>
  <c r="E125" i="63"/>
  <c r="C126" i="63" s="1"/>
  <c r="X92" i="64"/>
  <c r="Y92" i="64"/>
  <c r="B92" i="64"/>
  <c r="H92" i="64"/>
  <c r="F124" i="64"/>
  <c r="E123" i="64"/>
  <c r="K124" i="64" s="1"/>
  <c r="I123" i="64"/>
  <c r="P123" i="64"/>
  <c r="H123" i="64"/>
  <c r="W124" i="64"/>
  <c r="AD124" i="64"/>
  <c r="R124" i="64"/>
  <c r="V124" i="64"/>
  <c r="Z124" i="64"/>
  <c r="S124" i="64"/>
  <c r="Y124" i="64"/>
  <c r="AB124" i="64"/>
  <c r="T124" i="64"/>
  <c r="U124" i="64"/>
  <c r="AC124" i="64"/>
  <c r="AA124" i="64"/>
  <c r="AI92" i="63"/>
  <c r="AE125" i="63"/>
  <c r="AE126" i="63" s="1"/>
  <c r="AR3" i="68"/>
  <c r="BI3" i="68" s="1"/>
  <c r="AR7" i="68"/>
  <c r="BI7" i="68" s="1"/>
  <c r="AR11" i="68"/>
  <c r="BI11" i="68" s="1"/>
  <c r="AR15" i="68"/>
  <c r="BI15" i="68" s="1"/>
  <c r="AR19" i="68"/>
  <c r="BI19" i="68" s="1"/>
  <c r="AR23" i="68"/>
  <c r="BI23" i="68" s="1"/>
  <c r="AR27" i="68"/>
  <c r="BI27" i="68" s="1"/>
  <c r="AR31" i="68"/>
  <c r="BI31" i="68" s="1"/>
  <c r="AR35" i="68"/>
  <c r="BI35" i="68" s="1"/>
  <c r="AR39" i="68"/>
  <c r="BI39" i="68" s="1"/>
  <c r="AR43" i="68"/>
  <c r="BI43" i="68" s="1"/>
  <c r="AR47" i="68"/>
  <c r="BI47" i="68" s="1"/>
  <c r="AR51" i="68"/>
  <c r="BI51" i="68" s="1"/>
  <c r="AR55" i="68"/>
  <c r="BI55" i="68" s="1"/>
  <c r="AR59" i="68"/>
  <c r="BI59" i="68" s="1"/>
  <c r="AR63" i="68"/>
  <c r="BI63" i="68" s="1"/>
  <c r="AR67" i="68"/>
  <c r="BI67" i="68" s="1"/>
  <c r="AR71" i="68"/>
  <c r="BI71" i="68" s="1"/>
  <c r="AR75" i="68"/>
  <c r="BI75" i="68" s="1"/>
  <c r="AR79" i="68"/>
  <c r="BI79" i="68" s="1"/>
  <c r="AR83" i="68"/>
  <c r="BI83" i="68" s="1"/>
  <c r="AR87" i="68"/>
  <c r="BI87" i="68" s="1"/>
  <c r="AR91" i="68"/>
  <c r="BI91" i="68" s="1"/>
  <c r="AR4" i="68"/>
  <c r="BI4" i="68" s="1"/>
  <c r="AR8" i="68"/>
  <c r="BI8" i="68" s="1"/>
  <c r="AR12" i="68"/>
  <c r="BI12" i="68" s="1"/>
  <c r="AR16" i="68"/>
  <c r="BI16" i="68" s="1"/>
  <c r="AR20" i="68"/>
  <c r="BI20" i="68" s="1"/>
  <c r="AR24" i="68"/>
  <c r="BI24" i="68" s="1"/>
  <c r="AR28" i="68"/>
  <c r="BI28" i="68" s="1"/>
  <c r="AR32" i="68"/>
  <c r="BI32" i="68" s="1"/>
  <c r="AR36" i="68"/>
  <c r="BI36" i="68" s="1"/>
  <c r="AR40" i="68"/>
  <c r="BI40" i="68" s="1"/>
  <c r="AR44" i="68"/>
  <c r="BI44" i="68" s="1"/>
  <c r="AR48" i="68"/>
  <c r="BI48" i="68" s="1"/>
  <c r="AR52" i="68"/>
  <c r="BI52" i="68" s="1"/>
  <c r="AR56" i="68"/>
  <c r="BI56" i="68" s="1"/>
  <c r="AR60" i="68"/>
  <c r="BI60" i="68" s="1"/>
  <c r="AR64" i="68"/>
  <c r="BI64" i="68" s="1"/>
  <c r="AR68" i="68"/>
  <c r="BI68" i="68" s="1"/>
  <c r="AR72" i="68"/>
  <c r="BI72" i="68" s="1"/>
  <c r="AR76" i="68"/>
  <c r="BI76" i="68" s="1"/>
  <c r="AR80" i="68"/>
  <c r="BI80" i="68" s="1"/>
  <c r="AR84" i="68"/>
  <c r="BI84" i="68" s="1"/>
  <c r="AR88" i="68"/>
  <c r="BI88" i="68" s="1"/>
  <c r="AR92" i="68"/>
  <c r="BI92" i="68" s="1"/>
  <c r="BH93" i="68"/>
  <c r="BH95" i="68" s="1"/>
  <c r="AM3" i="68"/>
  <c r="BD3" i="68" s="1"/>
  <c r="AM7" i="68"/>
  <c r="BD7" i="68" s="1"/>
  <c r="AM11" i="68"/>
  <c r="BD11" i="68" s="1"/>
  <c r="AM15" i="68"/>
  <c r="BD15" i="68" s="1"/>
  <c r="AM19" i="68"/>
  <c r="BD19" i="68" s="1"/>
  <c r="AM23" i="68"/>
  <c r="BD23" i="68" s="1"/>
  <c r="AM27" i="68"/>
  <c r="BD27" i="68" s="1"/>
  <c r="AM31" i="68"/>
  <c r="BD31" i="68" s="1"/>
  <c r="AM35" i="68"/>
  <c r="BD35" i="68" s="1"/>
  <c r="AM39" i="68"/>
  <c r="BD39" i="68" s="1"/>
  <c r="AM43" i="68"/>
  <c r="BD43" i="68" s="1"/>
  <c r="AM47" i="68"/>
  <c r="BD47" i="68" s="1"/>
  <c r="AM51" i="68"/>
  <c r="BD51" i="68" s="1"/>
  <c r="AM55" i="68"/>
  <c r="BD55" i="68" s="1"/>
  <c r="AM59" i="68"/>
  <c r="BD59" i="68" s="1"/>
  <c r="AM63" i="68"/>
  <c r="BD63" i="68" s="1"/>
  <c r="AM67" i="68"/>
  <c r="BD67" i="68" s="1"/>
  <c r="AM71" i="68"/>
  <c r="BD71" i="68" s="1"/>
  <c r="AM75" i="68"/>
  <c r="BD75" i="68" s="1"/>
  <c r="AM79" i="68"/>
  <c r="BD79" i="68" s="1"/>
  <c r="AM83" i="68"/>
  <c r="BD83" i="68" s="1"/>
  <c r="AM87" i="68"/>
  <c r="BD87" i="68" s="1"/>
  <c r="AM91" i="68"/>
  <c r="BD91" i="68" s="1"/>
  <c r="AM4" i="68"/>
  <c r="BD4" i="68" s="1"/>
  <c r="AM8" i="68"/>
  <c r="BD8" i="68" s="1"/>
  <c r="AM12" i="68"/>
  <c r="BD12" i="68" s="1"/>
  <c r="AM16" i="68"/>
  <c r="BD16" i="68" s="1"/>
  <c r="AM20" i="68"/>
  <c r="BD20" i="68" s="1"/>
  <c r="AM24" i="68"/>
  <c r="BD24" i="68" s="1"/>
  <c r="AM28" i="68"/>
  <c r="BD28" i="68" s="1"/>
  <c r="AM32" i="68"/>
  <c r="BD32" i="68" s="1"/>
  <c r="AM36" i="68"/>
  <c r="BD36" i="68" s="1"/>
  <c r="AM40" i="68"/>
  <c r="BD40" i="68" s="1"/>
  <c r="AM44" i="68"/>
  <c r="BD44" i="68" s="1"/>
  <c r="AM48" i="68"/>
  <c r="BD48" i="68" s="1"/>
  <c r="AM52" i="68"/>
  <c r="BD52" i="68" s="1"/>
  <c r="AM56" i="68"/>
  <c r="BD56" i="68" s="1"/>
  <c r="AM60" i="68"/>
  <c r="BD60" i="68" s="1"/>
  <c r="AM64" i="68"/>
  <c r="BD64" i="68" s="1"/>
  <c r="AM68" i="68"/>
  <c r="BD68" i="68" s="1"/>
  <c r="AM72" i="68"/>
  <c r="BD72" i="68" s="1"/>
  <c r="AM76" i="68"/>
  <c r="BD76" i="68" s="1"/>
  <c r="AM80" i="68"/>
  <c r="BD80" i="68" s="1"/>
  <c r="AM84" i="68"/>
  <c r="BD84" i="68" s="1"/>
  <c r="AM88" i="68"/>
  <c r="BD88" i="68" s="1"/>
  <c r="AM92" i="68"/>
  <c r="BD92" i="68" s="1"/>
  <c r="AM5" i="68"/>
  <c r="BD5" i="68" s="1"/>
  <c r="AM9" i="68"/>
  <c r="BD9" i="68" s="1"/>
  <c r="AM13" i="68"/>
  <c r="BD13" i="68" s="1"/>
  <c r="AM17" i="68"/>
  <c r="BD17" i="68" s="1"/>
  <c r="AM21" i="68"/>
  <c r="BD21" i="68" s="1"/>
  <c r="AM25" i="68"/>
  <c r="BD25" i="68" s="1"/>
  <c r="AM29" i="68"/>
  <c r="BD29" i="68" s="1"/>
  <c r="AM33" i="68"/>
  <c r="BD33" i="68" s="1"/>
  <c r="AM37" i="68"/>
  <c r="BD37" i="68" s="1"/>
  <c r="AM41" i="68"/>
  <c r="BD41" i="68" s="1"/>
  <c r="AM45" i="68"/>
  <c r="BD45" i="68" s="1"/>
  <c r="AM49" i="68"/>
  <c r="BD49" i="68" s="1"/>
  <c r="AM53" i="68"/>
  <c r="BD53" i="68" s="1"/>
  <c r="AM57" i="68"/>
  <c r="BD57" i="68" s="1"/>
  <c r="AM61" i="68"/>
  <c r="BD61" i="68" s="1"/>
  <c r="AM65" i="68"/>
  <c r="BD65" i="68" s="1"/>
  <c r="AM69" i="68"/>
  <c r="BD69" i="68" s="1"/>
  <c r="AM73" i="68"/>
  <c r="BD73" i="68" s="1"/>
  <c r="AM77" i="68"/>
  <c r="BD77" i="68" s="1"/>
  <c r="AM81" i="68"/>
  <c r="BD81" i="68" s="1"/>
  <c r="AM85" i="68"/>
  <c r="BD85" i="68" s="1"/>
  <c r="AM89" i="68"/>
  <c r="BD89" i="68" s="1"/>
  <c r="L14" i="70"/>
  <c r="L15" i="70"/>
  <c r="L18" i="70"/>
  <c r="J98" i="4"/>
  <c r="B112" i="4"/>
  <c r="F112" i="4"/>
  <c r="J112" i="4"/>
  <c r="P112" i="4"/>
  <c r="U111" i="4"/>
  <c r="E87" i="5"/>
  <c r="S69" i="64"/>
  <c r="D149" i="64"/>
  <c r="M15" i="60"/>
  <c r="M26" i="60" s="1"/>
  <c r="E15" i="60"/>
  <c r="E26" i="60" s="1"/>
  <c r="AJ89" i="68"/>
  <c r="BA89" i="68" s="1"/>
  <c r="AJ85" i="68"/>
  <c r="BA85" i="68" s="1"/>
  <c r="AJ81" i="68"/>
  <c r="BA81" i="68" s="1"/>
  <c r="AJ77" i="68"/>
  <c r="BA77" i="68" s="1"/>
  <c r="AJ73" i="68"/>
  <c r="BA73" i="68" s="1"/>
  <c r="AJ69" i="68"/>
  <c r="BA69" i="68" s="1"/>
  <c r="AJ65" i="68"/>
  <c r="BA65" i="68" s="1"/>
  <c r="AJ61" i="68"/>
  <c r="BA61" i="68" s="1"/>
  <c r="AJ57" i="68"/>
  <c r="BA57" i="68" s="1"/>
  <c r="AJ53" i="68"/>
  <c r="BA53" i="68" s="1"/>
  <c r="AJ49" i="68"/>
  <c r="BA49" i="68" s="1"/>
  <c r="AJ45" i="68"/>
  <c r="BA45" i="68" s="1"/>
  <c r="AJ41" i="68"/>
  <c r="BA41" i="68" s="1"/>
  <c r="AJ37" i="68"/>
  <c r="BA37" i="68" s="1"/>
  <c r="AJ33" i="68"/>
  <c r="BA33" i="68" s="1"/>
  <c r="AJ29" i="68"/>
  <c r="BA29" i="68" s="1"/>
  <c r="AJ25" i="68"/>
  <c r="BA25" i="68" s="1"/>
  <c r="AJ21" i="68"/>
  <c r="BA21" i="68" s="1"/>
  <c r="AJ17" i="68"/>
  <c r="BA17" i="68" s="1"/>
  <c r="AJ13" i="68"/>
  <c r="BA13" i="68" s="1"/>
  <c r="AJ9" i="68"/>
  <c r="BA9" i="68" s="1"/>
  <c r="AJ5" i="68"/>
  <c r="BA5" i="68" s="1"/>
  <c r="AY92" i="68"/>
  <c r="BP92" i="68" s="1"/>
  <c r="AY88" i="68"/>
  <c r="BP88" i="68" s="1"/>
  <c r="AY84" i="68"/>
  <c r="BP84" i="68" s="1"/>
  <c r="AY80" i="68"/>
  <c r="BP80" i="68" s="1"/>
  <c r="AY76" i="68"/>
  <c r="BP76" i="68" s="1"/>
  <c r="AY72" i="68"/>
  <c r="BP72" i="68" s="1"/>
  <c r="AY68" i="68"/>
  <c r="BP68" i="68" s="1"/>
  <c r="AY64" i="68"/>
  <c r="BP64" i="68" s="1"/>
  <c r="AY60" i="68"/>
  <c r="BP60" i="68" s="1"/>
  <c r="AY56" i="68"/>
  <c r="BP56" i="68" s="1"/>
  <c r="AY52" i="68"/>
  <c r="BP52" i="68" s="1"/>
  <c r="AY48" i="68"/>
  <c r="BP48" i="68" s="1"/>
  <c r="AY44" i="68"/>
  <c r="BP44" i="68" s="1"/>
  <c r="AY40" i="68"/>
  <c r="BP40" i="68" s="1"/>
  <c r="AY36" i="68"/>
  <c r="BP36" i="68" s="1"/>
  <c r="AY32" i="68"/>
  <c r="BP32" i="68" s="1"/>
  <c r="AY28" i="68"/>
  <c r="BP28" i="68" s="1"/>
  <c r="AY24" i="68"/>
  <c r="BP24" i="68" s="1"/>
  <c r="AY20" i="68"/>
  <c r="BP20" i="68" s="1"/>
  <c r="AY16" i="68"/>
  <c r="BP16" i="68" s="1"/>
  <c r="AY12" i="68"/>
  <c r="BP12" i="68" s="1"/>
  <c r="AY8" i="68"/>
  <c r="BP8" i="68" s="1"/>
  <c r="AY4" i="68"/>
  <c r="BP4" i="68" s="1"/>
  <c r="AX21" i="68"/>
  <c r="BO21" i="68" s="1"/>
  <c r="AX16" i="68"/>
  <c r="BO16" i="68" s="1"/>
  <c r="AX5" i="68"/>
  <c r="BO5" i="68" s="1"/>
  <c r="AV5" i="68"/>
  <c r="BM5" i="68" s="1"/>
  <c r="BM93" i="68" s="1"/>
  <c r="BM95" i="68" s="1"/>
  <c r="AV9" i="68"/>
  <c r="BM9" i="68" s="1"/>
  <c r="AV13" i="68"/>
  <c r="BM13" i="68" s="1"/>
  <c r="AV17" i="68"/>
  <c r="BM17" i="68" s="1"/>
  <c r="AV21" i="68"/>
  <c r="BM21" i="68" s="1"/>
  <c r="AV25" i="68"/>
  <c r="BM25" i="68" s="1"/>
  <c r="AV29" i="68"/>
  <c r="BM29" i="68" s="1"/>
  <c r="AV33" i="68"/>
  <c r="BM33" i="68" s="1"/>
  <c r="AV37" i="68"/>
  <c r="BM37" i="68" s="1"/>
  <c r="AV41" i="68"/>
  <c r="BM41" i="68" s="1"/>
  <c r="AV45" i="68"/>
  <c r="BM45" i="68" s="1"/>
  <c r="AV49" i="68"/>
  <c r="BM49" i="68" s="1"/>
  <c r="AV53" i="68"/>
  <c r="BM53" i="68" s="1"/>
  <c r="AV57" i="68"/>
  <c r="BM57" i="68" s="1"/>
  <c r="AV61" i="68"/>
  <c r="BM61" i="68" s="1"/>
  <c r="AV65" i="68"/>
  <c r="BM65" i="68" s="1"/>
  <c r="AV69" i="68"/>
  <c r="BM69" i="68" s="1"/>
  <c r="AV73" i="68"/>
  <c r="BM73" i="68" s="1"/>
  <c r="AV77" i="68"/>
  <c r="BM77" i="68" s="1"/>
  <c r="AV81" i="68"/>
  <c r="BM81" i="68" s="1"/>
  <c r="AV85" i="68"/>
  <c r="BM85" i="68" s="1"/>
  <c r="AV89" i="68"/>
  <c r="BM89" i="68" s="1"/>
  <c r="AV6" i="68"/>
  <c r="BM6" i="68" s="1"/>
  <c r="AV10" i="68"/>
  <c r="BM10" i="68" s="1"/>
  <c r="AV14" i="68"/>
  <c r="BM14" i="68" s="1"/>
  <c r="AV18" i="68"/>
  <c r="BM18" i="68" s="1"/>
  <c r="AV22" i="68"/>
  <c r="BM22" i="68" s="1"/>
  <c r="AV26" i="68"/>
  <c r="BM26" i="68" s="1"/>
  <c r="AV30" i="68"/>
  <c r="BM30" i="68" s="1"/>
  <c r="AV34" i="68"/>
  <c r="BM34" i="68" s="1"/>
  <c r="AV38" i="68"/>
  <c r="BM38" i="68" s="1"/>
  <c r="AV42" i="68"/>
  <c r="BM42" i="68" s="1"/>
  <c r="AV46" i="68"/>
  <c r="BM46" i="68" s="1"/>
  <c r="AV50" i="68"/>
  <c r="BM50" i="68" s="1"/>
  <c r="AV54" i="68"/>
  <c r="BM54" i="68" s="1"/>
  <c r="AV58" i="68"/>
  <c r="BM58" i="68" s="1"/>
  <c r="AV62" i="68"/>
  <c r="BM62" i="68" s="1"/>
  <c r="AV66" i="68"/>
  <c r="BM66" i="68" s="1"/>
  <c r="AV70" i="68"/>
  <c r="BM70" i="68" s="1"/>
  <c r="AV74" i="68"/>
  <c r="BM74" i="68" s="1"/>
  <c r="AV78" i="68"/>
  <c r="BM78" i="68" s="1"/>
  <c r="AV82" i="68"/>
  <c r="BM82" i="68" s="1"/>
  <c r="AV86" i="68"/>
  <c r="BM86" i="68" s="1"/>
  <c r="AV90" i="68"/>
  <c r="BM90" i="68" s="1"/>
  <c r="AU88" i="68"/>
  <c r="BL88" i="68" s="1"/>
  <c r="AU83" i="68"/>
  <c r="BL83" i="68" s="1"/>
  <c r="AU78" i="68"/>
  <c r="BL78" i="68" s="1"/>
  <c r="AU72" i="68"/>
  <c r="BL72" i="68" s="1"/>
  <c r="AU67" i="68"/>
  <c r="BL67" i="68" s="1"/>
  <c r="AU62" i="68"/>
  <c r="BL62" i="68" s="1"/>
  <c r="AU56" i="68"/>
  <c r="BL56" i="68" s="1"/>
  <c r="AU51" i="68"/>
  <c r="BL51" i="68" s="1"/>
  <c r="AU46" i="68"/>
  <c r="BL46" i="68" s="1"/>
  <c r="AU40" i="68"/>
  <c r="BL40" i="68" s="1"/>
  <c r="AU35" i="68"/>
  <c r="BL35" i="68" s="1"/>
  <c r="AU30" i="68"/>
  <c r="BL30" i="68" s="1"/>
  <c r="AU24" i="68"/>
  <c r="BL24" i="68" s="1"/>
  <c r="AU19" i="68"/>
  <c r="BL19" i="68" s="1"/>
  <c r="AU14" i="68"/>
  <c r="BL14" i="68" s="1"/>
  <c r="AU8" i="68"/>
  <c r="BL8" i="68" s="1"/>
  <c r="AS88" i="68"/>
  <c r="BJ88" i="68" s="1"/>
  <c r="AS75" i="68"/>
  <c r="BJ75" i="68" s="1"/>
  <c r="AS69" i="68"/>
  <c r="BJ69" i="68" s="1"/>
  <c r="AR90" i="68"/>
  <c r="BI90" i="68" s="1"/>
  <c r="AR82" i="68"/>
  <c r="BI82" i="68" s="1"/>
  <c r="AR74" i="68"/>
  <c r="BI74" i="68" s="1"/>
  <c r="AR66" i="68"/>
  <c r="BI66" i="68" s="1"/>
  <c r="AR58" i="68"/>
  <c r="BI58" i="68" s="1"/>
  <c r="AR50" i="68"/>
  <c r="BI50" i="68" s="1"/>
  <c r="AR42" i="68"/>
  <c r="BI42" i="68" s="1"/>
  <c r="AR34" i="68"/>
  <c r="BI34" i="68" s="1"/>
  <c r="AR26" i="68"/>
  <c r="BI26" i="68" s="1"/>
  <c r="AR18" i="68"/>
  <c r="BI18" i="68" s="1"/>
  <c r="AR10" i="68"/>
  <c r="BI10" i="68" s="1"/>
  <c r="AM82" i="68"/>
  <c r="BD82" i="68" s="1"/>
  <c r="AM66" i="68"/>
  <c r="BD66" i="68" s="1"/>
  <c r="AM50" i="68"/>
  <c r="BD50" i="68" s="1"/>
  <c r="AM34" i="68"/>
  <c r="BD34" i="68" s="1"/>
  <c r="AM18" i="68"/>
  <c r="BD18" i="68" s="1"/>
  <c r="H13" i="61"/>
  <c r="AV14" i="61"/>
  <c r="BM14" i="61"/>
  <c r="C18" i="70"/>
  <c r="BN39" i="61"/>
  <c r="BN35" i="61"/>
  <c r="BN36" i="61"/>
  <c r="E98" i="4"/>
  <c r="G85" i="1"/>
  <c r="I98" i="1"/>
  <c r="E105" i="4"/>
  <c r="D86" i="5"/>
  <c r="O112" i="4"/>
  <c r="K78" i="4"/>
  <c r="V107" i="4"/>
  <c r="G111" i="5"/>
  <c r="F84" i="4"/>
  <c r="I86" i="1"/>
  <c r="AR89" i="68"/>
  <c r="BI89" i="68" s="1"/>
  <c r="AR81" i="68"/>
  <c r="BI81" i="68" s="1"/>
  <c r="AR73" i="68"/>
  <c r="BI73" i="68" s="1"/>
  <c r="AR65" i="68"/>
  <c r="BI65" i="68" s="1"/>
  <c r="AR57" i="68"/>
  <c r="BI57" i="68" s="1"/>
  <c r="AR49" i="68"/>
  <c r="BI49" i="68" s="1"/>
  <c r="AR41" i="68"/>
  <c r="BI41" i="68" s="1"/>
  <c r="AR33" i="68"/>
  <c r="BI33" i="68" s="1"/>
  <c r="AR25" i="68"/>
  <c r="BI25" i="68" s="1"/>
  <c r="AR17" i="68"/>
  <c r="BI17" i="68" s="1"/>
  <c r="AR9" i="68"/>
  <c r="BI9" i="68" s="1"/>
  <c r="BD36" i="61"/>
  <c r="BD35" i="61"/>
  <c r="Q39" i="61"/>
  <c r="Q35" i="61"/>
  <c r="I91" i="4"/>
  <c r="F79" i="4"/>
  <c r="G82" i="1"/>
  <c r="I99" i="1"/>
  <c r="I80" i="1"/>
  <c r="W112" i="1"/>
  <c r="D92" i="4"/>
  <c r="E91" i="4"/>
  <c r="V107" i="1"/>
  <c r="X111" i="1"/>
  <c r="Y110" i="5"/>
  <c r="Y109" i="5"/>
  <c r="B85" i="1"/>
  <c r="D83" i="1"/>
  <c r="E85" i="1"/>
  <c r="J83" i="1"/>
  <c r="K86" i="1"/>
  <c r="B94" i="1"/>
  <c r="F98" i="1"/>
  <c r="J96" i="1"/>
  <c r="M94" i="1"/>
  <c r="I97" i="1"/>
  <c r="I84" i="1"/>
  <c r="C112" i="1"/>
  <c r="N110" i="1"/>
  <c r="X112" i="1"/>
  <c r="V110" i="4"/>
  <c r="T106" i="4"/>
  <c r="P110" i="4"/>
  <c r="I109" i="4"/>
  <c r="G105" i="4"/>
  <c r="M95" i="4"/>
  <c r="K91" i="4"/>
  <c r="O110" i="4"/>
  <c r="I112" i="4"/>
  <c r="E112" i="4"/>
  <c r="M98" i="4"/>
  <c r="I98" i="4"/>
  <c r="G94" i="4"/>
  <c r="E93" i="4"/>
  <c r="K80" i="4"/>
  <c r="P109" i="4"/>
  <c r="F109" i="4"/>
  <c r="D95" i="4"/>
  <c r="T111" i="4"/>
  <c r="J107" i="4"/>
  <c r="B107" i="4"/>
  <c r="M108" i="5"/>
  <c r="G113" i="5"/>
  <c r="Y114" i="5"/>
  <c r="H82" i="4"/>
  <c r="B84" i="4"/>
  <c r="C84" i="1"/>
  <c r="F80" i="4"/>
  <c r="V111" i="1"/>
  <c r="B110" i="1"/>
  <c r="X107" i="1"/>
  <c r="C82" i="1"/>
  <c r="E107" i="1"/>
  <c r="C99" i="1"/>
  <c r="E109" i="1"/>
  <c r="M99" i="1"/>
  <c r="N113" i="1"/>
  <c r="Q113" i="1"/>
  <c r="L86" i="1"/>
  <c r="P113" i="1"/>
  <c r="T69" i="64"/>
  <c r="C79" i="1"/>
  <c r="E79" i="1"/>
  <c r="K79" i="1"/>
  <c r="G92" i="1"/>
  <c r="K92" i="1"/>
  <c r="C106" i="1"/>
  <c r="J106" i="1"/>
  <c r="P106" i="1"/>
  <c r="Q106" i="1"/>
  <c r="H85" i="4"/>
  <c r="K97" i="4"/>
  <c r="C111" i="4"/>
  <c r="G111" i="4"/>
  <c r="K111" i="4"/>
  <c r="Q111" i="4"/>
  <c r="V112" i="4"/>
  <c r="AJ92" i="68"/>
  <c r="BA92" i="68" s="1"/>
  <c r="AJ88" i="68"/>
  <c r="BA88" i="68" s="1"/>
  <c r="AJ84" i="68"/>
  <c r="BA84" i="68" s="1"/>
  <c r="AJ80" i="68"/>
  <c r="BA80" i="68" s="1"/>
  <c r="AJ76" i="68"/>
  <c r="BA76" i="68" s="1"/>
  <c r="AJ72" i="68"/>
  <c r="BA72" i="68" s="1"/>
  <c r="AJ68" i="68"/>
  <c r="BA68" i="68" s="1"/>
  <c r="AJ64" i="68"/>
  <c r="BA64" i="68" s="1"/>
  <c r="AJ60" i="68"/>
  <c r="BA60" i="68" s="1"/>
  <c r="AJ56" i="68"/>
  <c r="BA56" i="68" s="1"/>
  <c r="AJ52" i="68"/>
  <c r="BA52" i="68" s="1"/>
  <c r="AJ48" i="68"/>
  <c r="BA48" i="68" s="1"/>
  <c r="AJ44" i="68"/>
  <c r="BA44" i="68" s="1"/>
  <c r="AJ40" i="68"/>
  <c r="BA40" i="68" s="1"/>
  <c r="AJ36" i="68"/>
  <c r="BA36" i="68" s="1"/>
  <c r="AJ32" i="68"/>
  <c r="BA32" i="68" s="1"/>
  <c r="AJ28" i="68"/>
  <c r="BA28" i="68" s="1"/>
  <c r="AJ24" i="68"/>
  <c r="BA24" i="68" s="1"/>
  <c r="AJ20" i="68"/>
  <c r="BA20" i="68" s="1"/>
  <c r="AJ16" i="68"/>
  <c r="BA16" i="68" s="1"/>
  <c r="AJ12" i="68"/>
  <c r="BA12" i="68" s="1"/>
  <c r="AJ8" i="68"/>
  <c r="BA8" i="68" s="1"/>
  <c r="AJ4" i="68"/>
  <c r="BA4" i="68" s="1"/>
  <c r="AY91" i="68"/>
  <c r="BP91" i="68" s="1"/>
  <c r="AY87" i="68"/>
  <c r="BP87" i="68" s="1"/>
  <c r="AY83" i="68"/>
  <c r="BP83" i="68" s="1"/>
  <c r="AY79" i="68"/>
  <c r="BP79" i="68" s="1"/>
  <c r="AY75" i="68"/>
  <c r="BP75" i="68" s="1"/>
  <c r="AY71" i="68"/>
  <c r="BP71" i="68" s="1"/>
  <c r="AY67" i="68"/>
  <c r="BP67" i="68" s="1"/>
  <c r="AY63" i="68"/>
  <c r="BP63" i="68" s="1"/>
  <c r="AY59" i="68"/>
  <c r="BP59" i="68" s="1"/>
  <c r="AY55" i="68"/>
  <c r="BP55" i="68" s="1"/>
  <c r="AY51" i="68"/>
  <c r="BP51" i="68" s="1"/>
  <c r="AY47" i="68"/>
  <c r="BP47" i="68" s="1"/>
  <c r="AY43" i="68"/>
  <c r="BP43" i="68" s="1"/>
  <c r="AY39" i="68"/>
  <c r="BP39" i="68" s="1"/>
  <c r="AY35" i="68"/>
  <c r="BP35" i="68" s="1"/>
  <c r="AY31" i="68"/>
  <c r="BP31" i="68" s="1"/>
  <c r="AY27" i="68"/>
  <c r="BP27" i="68" s="1"/>
  <c r="AY23" i="68"/>
  <c r="BP23" i="68" s="1"/>
  <c r="AY19" i="68"/>
  <c r="BP19" i="68" s="1"/>
  <c r="AY15" i="68"/>
  <c r="BP15" i="68" s="1"/>
  <c r="AY11" i="68"/>
  <c r="BP11" i="68" s="1"/>
  <c r="AY7" i="68"/>
  <c r="BP7" i="68" s="1"/>
  <c r="AY3" i="68"/>
  <c r="BP3" i="68" s="1"/>
  <c r="AX25" i="68"/>
  <c r="BO25" i="68" s="1"/>
  <c r="AX20" i="68"/>
  <c r="BO20" i="68" s="1"/>
  <c r="AX9" i="68"/>
  <c r="BO9" i="68" s="1"/>
  <c r="AU92" i="68"/>
  <c r="BL92" i="68" s="1"/>
  <c r="AU87" i="68"/>
  <c r="BL87" i="68" s="1"/>
  <c r="AU82" i="68"/>
  <c r="BL82" i="68" s="1"/>
  <c r="AU76" i="68"/>
  <c r="BL76" i="68" s="1"/>
  <c r="AU71" i="68"/>
  <c r="BL71" i="68" s="1"/>
  <c r="AU66" i="68"/>
  <c r="BL66" i="68" s="1"/>
  <c r="AU60" i="68"/>
  <c r="BL60" i="68" s="1"/>
  <c r="AU55" i="68"/>
  <c r="BL55" i="68" s="1"/>
  <c r="AU50" i="68"/>
  <c r="BL50" i="68" s="1"/>
  <c r="AU44" i="68"/>
  <c r="BL44" i="68" s="1"/>
  <c r="AU39" i="68"/>
  <c r="BL39" i="68" s="1"/>
  <c r="AU34" i="68"/>
  <c r="BL34" i="68" s="1"/>
  <c r="AU28" i="68"/>
  <c r="BL28" i="68" s="1"/>
  <c r="AU23" i="68"/>
  <c r="BL23" i="68" s="1"/>
  <c r="AU18" i="68"/>
  <c r="BL18" i="68" s="1"/>
  <c r="AU12" i="68"/>
  <c r="BL12" i="68" s="1"/>
  <c r="AU7" i="68"/>
  <c r="BL7" i="68" s="1"/>
  <c r="AS80" i="68"/>
  <c r="BJ80" i="68" s="1"/>
  <c r="AS67" i="68"/>
  <c r="BJ67" i="68" s="1"/>
  <c r="AS61" i="68"/>
  <c r="BJ61" i="68" s="1"/>
  <c r="AS53" i="68"/>
  <c r="BJ53" i="68" s="1"/>
  <c r="AS45" i="68"/>
  <c r="BJ45" i="68" s="1"/>
  <c r="AS37" i="68"/>
  <c r="BJ37" i="68" s="1"/>
  <c r="AS29" i="68"/>
  <c r="BJ29" i="68" s="1"/>
  <c r="AS21" i="68"/>
  <c r="BJ21" i="68" s="1"/>
  <c r="AS13" i="68"/>
  <c r="BJ13" i="68" s="1"/>
  <c r="AS5" i="68"/>
  <c r="BJ5" i="68" s="1"/>
  <c r="AN4" i="68"/>
  <c r="BE4" i="68" s="1"/>
  <c r="BE93" i="68" s="1"/>
  <c r="BE95" i="68" s="1"/>
  <c r="AN8" i="68"/>
  <c r="BE8" i="68" s="1"/>
  <c r="AN12" i="68"/>
  <c r="BE12" i="68" s="1"/>
  <c r="AN16" i="68"/>
  <c r="BE16" i="68" s="1"/>
  <c r="AN20" i="68"/>
  <c r="BE20" i="68" s="1"/>
  <c r="AN24" i="68"/>
  <c r="BE24" i="68" s="1"/>
  <c r="AN28" i="68"/>
  <c r="BE28" i="68" s="1"/>
  <c r="AN32" i="68"/>
  <c r="BE32" i="68" s="1"/>
  <c r="AN36" i="68"/>
  <c r="BE36" i="68" s="1"/>
  <c r="AN40" i="68"/>
  <c r="BE40" i="68" s="1"/>
  <c r="AN44" i="68"/>
  <c r="BE44" i="68" s="1"/>
  <c r="AN48" i="68"/>
  <c r="BE48" i="68" s="1"/>
  <c r="AN52" i="68"/>
  <c r="BE52" i="68" s="1"/>
  <c r="AN56" i="68"/>
  <c r="BE56" i="68" s="1"/>
  <c r="AN60" i="68"/>
  <c r="BE60" i="68" s="1"/>
  <c r="AN64" i="68"/>
  <c r="BE64" i="68" s="1"/>
  <c r="AN68" i="68"/>
  <c r="BE68" i="68" s="1"/>
  <c r="AN72" i="68"/>
  <c r="BE72" i="68" s="1"/>
  <c r="AN76" i="68"/>
  <c r="BE76" i="68" s="1"/>
  <c r="AN80" i="68"/>
  <c r="BE80" i="68" s="1"/>
  <c r="AN84" i="68"/>
  <c r="BE84" i="68" s="1"/>
  <c r="AN88" i="68"/>
  <c r="BE88" i="68" s="1"/>
  <c r="AN92" i="68"/>
  <c r="BE92" i="68" s="1"/>
  <c r="AN5" i="68"/>
  <c r="BE5" i="68" s="1"/>
  <c r="AN9" i="68"/>
  <c r="BE9" i="68" s="1"/>
  <c r="AN13" i="68"/>
  <c r="BE13" i="68" s="1"/>
  <c r="AN17" i="68"/>
  <c r="BE17" i="68" s="1"/>
  <c r="AN21" i="68"/>
  <c r="BE21" i="68" s="1"/>
  <c r="AN25" i="68"/>
  <c r="BE25" i="68" s="1"/>
  <c r="AN29" i="68"/>
  <c r="BE29" i="68" s="1"/>
  <c r="AN33" i="68"/>
  <c r="BE33" i="68" s="1"/>
  <c r="AN37" i="68"/>
  <c r="BE37" i="68" s="1"/>
  <c r="AN41" i="68"/>
  <c r="BE41" i="68" s="1"/>
  <c r="AN45" i="68"/>
  <c r="BE45" i="68" s="1"/>
  <c r="AN49" i="68"/>
  <c r="BE49" i="68" s="1"/>
  <c r="AN53" i="68"/>
  <c r="BE53" i="68" s="1"/>
  <c r="AN57" i="68"/>
  <c r="BE57" i="68" s="1"/>
  <c r="AN61" i="68"/>
  <c r="BE61" i="68" s="1"/>
  <c r="AN65" i="68"/>
  <c r="BE65" i="68" s="1"/>
  <c r="AN69" i="68"/>
  <c r="BE69" i="68" s="1"/>
  <c r="AN73" i="68"/>
  <c r="BE73" i="68" s="1"/>
  <c r="AN77" i="68"/>
  <c r="BE77" i="68" s="1"/>
  <c r="AN81" i="68"/>
  <c r="BE81" i="68" s="1"/>
  <c r="AN85" i="68"/>
  <c r="BE85" i="68" s="1"/>
  <c r="AN89" i="68"/>
  <c r="BE89" i="68" s="1"/>
  <c r="AN6" i="68"/>
  <c r="BE6" i="68" s="1"/>
  <c r="AN10" i="68"/>
  <c r="BE10" i="68" s="1"/>
  <c r="AN14" i="68"/>
  <c r="BE14" i="68" s="1"/>
  <c r="AN18" i="68"/>
  <c r="BE18" i="68" s="1"/>
  <c r="AN22" i="68"/>
  <c r="BE22" i="68" s="1"/>
  <c r="AN26" i="68"/>
  <c r="BE26" i="68" s="1"/>
  <c r="AN30" i="68"/>
  <c r="BE30" i="68" s="1"/>
  <c r="AN34" i="68"/>
  <c r="BE34" i="68" s="1"/>
  <c r="AN38" i="68"/>
  <c r="BE38" i="68" s="1"/>
  <c r="AN42" i="68"/>
  <c r="BE42" i="68" s="1"/>
  <c r="AN46" i="68"/>
  <c r="BE46" i="68" s="1"/>
  <c r="AN50" i="68"/>
  <c r="BE50" i="68" s="1"/>
  <c r="AN54" i="68"/>
  <c r="BE54" i="68" s="1"/>
  <c r="AN58" i="68"/>
  <c r="BE58" i="68" s="1"/>
  <c r="AN62" i="68"/>
  <c r="BE62" i="68" s="1"/>
  <c r="AN66" i="68"/>
  <c r="BE66" i="68" s="1"/>
  <c r="AN70" i="68"/>
  <c r="BE70" i="68" s="1"/>
  <c r="AN74" i="68"/>
  <c r="BE74" i="68" s="1"/>
  <c r="AN78" i="68"/>
  <c r="BE78" i="68" s="1"/>
  <c r="AN82" i="68"/>
  <c r="BE82" i="68" s="1"/>
  <c r="AN86" i="68"/>
  <c r="BE86" i="68" s="1"/>
  <c r="AN90" i="68"/>
  <c r="BE90" i="68" s="1"/>
  <c r="AM78" i="68"/>
  <c r="BD78" i="68" s="1"/>
  <c r="AM62" i="68"/>
  <c r="BD62" i="68" s="1"/>
  <c r="AM46" i="68"/>
  <c r="BD46" i="68" s="1"/>
  <c r="AM30" i="68"/>
  <c r="BD30" i="68" s="1"/>
  <c r="AM14" i="68"/>
  <c r="BD14" i="68" s="1"/>
  <c r="X13" i="61"/>
  <c r="AF14" i="61"/>
  <c r="I15" i="70"/>
  <c r="BE36" i="61"/>
  <c r="BE35" i="61"/>
  <c r="K39" i="61"/>
  <c r="K35" i="61"/>
  <c r="K36" i="61"/>
  <c r="AU81" i="68"/>
  <c r="BL81" i="68" s="1"/>
  <c r="AU65" i="68"/>
  <c r="BL65" i="68" s="1"/>
  <c r="AU49" i="68"/>
  <c r="BL49" i="68" s="1"/>
  <c r="AU33" i="68"/>
  <c r="BL33" i="68" s="1"/>
  <c r="AU17" i="68"/>
  <c r="BL17" i="68" s="1"/>
  <c r="AS19" i="68"/>
  <c r="BJ19" i="68" s="1"/>
  <c r="AS11" i="68"/>
  <c r="BJ11" i="68" s="1"/>
  <c r="CA14" i="61"/>
  <c r="BX13" i="61"/>
  <c r="BX14" i="61"/>
  <c r="AS13" i="61"/>
  <c r="AS14" i="61"/>
  <c r="AK13" i="61"/>
  <c r="AK14" i="61"/>
  <c r="AC13" i="61"/>
  <c r="AC14" i="61"/>
  <c r="U13" i="61"/>
  <c r="U14" i="61"/>
  <c r="M13" i="61"/>
  <c r="M14" i="61"/>
  <c r="E13" i="61"/>
  <c r="E14" i="61"/>
  <c r="C15" i="70"/>
  <c r="J36" i="61"/>
  <c r="J35" i="61"/>
  <c r="E92" i="4"/>
  <c r="I85" i="1"/>
  <c r="M84" i="1"/>
  <c r="E112" i="1"/>
  <c r="W110" i="1"/>
  <c r="T110" i="4"/>
  <c r="E94" i="4"/>
  <c r="T105" i="4"/>
  <c r="V111" i="4"/>
  <c r="G86" i="1"/>
  <c r="M86" i="1"/>
  <c r="T108" i="4"/>
  <c r="D83" i="5"/>
  <c r="B80" i="1"/>
  <c r="D85" i="1"/>
  <c r="J85" i="1"/>
  <c r="M81" i="1"/>
  <c r="J98" i="1"/>
  <c r="N112" i="1"/>
  <c r="O108" i="1"/>
  <c r="V108" i="4"/>
  <c r="P108" i="4"/>
  <c r="M109" i="4"/>
  <c r="I107" i="4"/>
  <c r="F110" i="4"/>
  <c r="M93" i="4"/>
  <c r="J96" i="4"/>
  <c r="O108" i="4"/>
  <c r="E110" i="4"/>
  <c r="M96" i="4"/>
  <c r="I96" i="4"/>
  <c r="K85" i="4"/>
  <c r="E95" i="4"/>
  <c r="P105" i="4"/>
  <c r="F105" i="4"/>
  <c r="D91" i="4"/>
  <c r="T107" i="4"/>
  <c r="E85" i="5"/>
  <c r="M110" i="5"/>
  <c r="N107" i="1"/>
  <c r="W109" i="1"/>
  <c r="L82" i="4"/>
  <c r="M108" i="4"/>
  <c r="Y107" i="5"/>
  <c r="B82" i="1"/>
  <c r="D80" i="1"/>
  <c r="E82" i="1"/>
  <c r="K81" i="1"/>
  <c r="M83" i="1"/>
  <c r="B98" i="1"/>
  <c r="G96" i="1"/>
  <c r="K94" i="1"/>
  <c r="M98" i="1"/>
  <c r="G97" i="1"/>
  <c r="G84" i="1"/>
  <c r="H108" i="1"/>
  <c r="P108" i="1"/>
  <c r="O110" i="1"/>
  <c r="V106" i="4"/>
  <c r="P106" i="4"/>
  <c r="K109" i="4"/>
  <c r="I105" i="4"/>
  <c r="F108" i="4"/>
  <c r="C109" i="4"/>
  <c r="M91" i="4"/>
  <c r="J94" i="4"/>
  <c r="H81" i="4"/>
  <c r="B83" i="4"/>
  <c r="O106" i="4"/>
  <c r="I108" i="4"/>
  <c r="E108" i="4"/>
  <c r="M94" i="4"/>
  <c r="I94" i="4"/>
  <c r="K83" i="4"/>
  <c r="K81" i="4"/>
  <c r="G98" i="4"/>
  <c r="E97" i="4"/>
  <c r="K84" i="4"/>
  <c r="J93" i="4"/>
  <c r="E83" i="5"/>
  <c r="M112" i="5"/>
  <c r="G110" i="5"/>
  <c r="E86" i="5"/>
  <c r="B82" i="4"/>
  <c r="F93" i="1"/>
  <c r="N111" i="1"/>
  <c r="L83" i="1"/>
  <c r="X109" i="1"/>
  <c r="G95" i="1"/>
  <c r="K109" i="1"/>
  <c r="F99" i="1"/>
  <c r="M95" i="1"/>
  <c r="K95" i="1"/>
  <c r="W113" i="1"/>
  <c r="E113" i="1"/>
  <c r="V109" i="1"/>
  <c r="F82" i="4"/>
  <c r="AD69" i="64"/>
  <c r="C149" i="64"/>
  <c r="L79" i="1"/>
  <c r="G87" i="5"/>
  <c r="AJ91" i="68"/>
  <c r="BA91" i="68" s="1"/>
  <c r="AJ87" i="68"/>
  <c r="BA87" i="68" s="1"/>
  <c r="AJ83" i="68"/>
  <c r="BA83" i="68" s="1"/>
  <c r="AJ79" i="68"/>
  <c r="BA79" i="68" s="1"/>
  <c r="AJ75" i="68"/>
  <c r="BA75" i="68" s="1"/>
  <c r="AJ71" i="68"/>
  <c r="BA71" i="68" s="1"/>
  <c r="AJ67" i="68"/>
  <c r="BA67" i="68" s="1"/>
  <c r="AJ63" i="68"/>
  <c r="BA63" i="68" s="1"/>
  <c r="AJ59" i="68"/>
  <c r="BA59" i="68" s="1"/>
  <c r="AJ55" i="68"/>
  <c r="BA55" i="68" s="1"/>
  <c r="AJ51" i="68"/>
  <c r="BA51" i="68" s="1"/>
  <c r="AJ47" i="68"/>
  <c r="BA47" i="68" s="1"/>
  <c r="AJ43" i="68"/>
  <c r="BA43" i="68" s="1"/>
  <c r="AJ39" i="68"/>
  <c r="BA39" i="68" s="1"/>
  <c r="AJ35" i="68"/>
  <c r="BA35" i="68" s="1"/>
  <c r="AJ31" i="68"/>
  <c r="BA31" i="68" s="1"/>
  <c r="AJ27" i="68"/>
  <c r="BA27" i="68" s="1"/>
  <c r="AJ23" i="68"/>
  <c r="BA23" i="68" s="1"/>
  <c r="AJ19" i="68"/>
  <c r="BA19" i="68" s="1"/>
  <c r="AJ15" i="68"/>
  <c r="BA15" i="68" s="1"/>
  <c r="AJ11" i="68"/>
  <c r="BA11" i="68" s="1"/>
  <c r="AJ7" i="68"/>
  <c r="BA7" i="68" s="1"/>
  <c r="AJ3" i="68"/>
  <c r="BA3" i="68" s="1"/>
  <c r="AY90" i="68"/>
  <c r="BP90" i="68" s="1"/>
  <c r="AY86" i="68"/>
  <c r="BP86" i="68" s="1"/>
  <c r="AY82" i="68"/>
  <c r="BP82" i="68" s="1"/>
  <c r="AY78" i="68"/>
  <c r="BP78" i="68" s="1"/>
  <c r="AY74" i="68"/>
  <c r="BP74" i="68" s="1"/>
  <c r="AY70" i="68"/>
  <c r="BP70" i="68" s="1"/>
  <c r="AY66" i="68"/>
  <c r="BP66" i="68" s="1"/>
  <c r="AY62" i="68"/>
  <c r="BP62" i="68" s="1"/>
  <c r="AY58" i="68"/>
  <c r="BP58" i="68" s="1"/>
  <c r="AY54" i="68"/>
  <c r="BP54" i="68" s="1"/>
  <c r="AY50" i="68"/>
  <c r="BP50" i="68" s="1"/>
  <c r="AY46" i="68"/>
  <c r="BP46" i="68" s="1"/>
  <c r="AY42" i="68"/>
  <c r="BP42" i="68" s="1"/>
  <c r="AY38" i="68"/>
  <c r="BP38" i="68" s="1"/>
  <c r="AY34" i="68"/>
  <c r="BP34" i="68" s="1"/>
  <c r="AY30" i="68"/>
  <c r="BP30" i="68" s="1"/>
  <c r="AY26" i="68"/>
  <c r="BP26" i="68" s="1"/>
  <c r="AY22" i="68"/>
  <c r="BP22" i="68" s="1"/>
  <c r="AY18" i="68"/>
  <c r="BP18" i="68" s="1"/>
  <c r="AY14" i="68"/>
  <c r="BP14" i="68" s="1"/>
  <c r="AY10" i="68"/>
  <c r="BP10" i="68" s="1"/>
  <c r="AY6" i="68"/>
  <c r="BP6" i="68" s="1"/>
  <c r="AX6" i="68"/>
  <c r="BO6" i="68" s="1"/>
  <c r="AX10" i="68"/>
  <c r="BO10" i="68" s="1"/>
  <c r="AX14" i="68"/>
  <c r="BO14" i="68" s="1"/>
  <c r="AX18" i="68"/>
  <c r="BO18" i="68" s="1"/>
  <c r="AX22" i="68"/>
  <c r="BO22" i="68" s="1"/>
  <c r="AX26" i="68"/>
  <c r="BO26" i="68" s="1"/>
  <c r="AX30" i="68"/>
  <c r="BO30" i="68" s="1"/>
  <c r="AX3" i="68"/>
  <c r="BO3" i="68" s="1"/>
  <c r="AX7" i="68"/>
  <c r="BO7" i="68" s="1"/>
  <c r="AX11" i="68"/>
  <c r="BO11" i="68" s="1"/>
  <c r="AX15" i="68"/>
  <c r="BO15" i="68" s="1"/>
  <c r="AX19" i="68"/>
  <c r="BO19" i="68" s="1"/>
  <c r="AX23" i="68"/>
  <c r="BO23" i="68" s="1"/>
  <c r="AX27" i="68"/>
  <c r="BO27" i="68" s="1"/>
  <c r="AU91" i="68"/>
  <c r="BL91" i="68" s="1"/>
  <c r="AU86" i="68"/>
  <c r="BL86" i="68" s="1"/>
  <c r="AU80" i="68"/>
  <c r="BL80" i="68" s="1"/>
  <c r="AU75" i="68"/>
  <c r="BL75" i="68" s="1"/>
  <c r="AU70" i="68"/>
  <c r="BL70" i="68" s="1"/>
  <c r="AU64" i="68"/>
  <c r="BL64" i="68" s="1"/>
  <c r="AU59" i="68"/>
  <c r="BL59" i="68" s="1"/>
  <c r="AU54" i="68"/>
  <c r="BL54" i="68" s="1"/>
  <c r="AU48" i="68"/>
  <c r="BL48" i="68" s="1"/>
  <c r="AU43" i="68"/>
  <c r="BL43" i="68" s="1"/>
  <c r="AU38" i="68"/>
  <c r="BL38" i="68" s="1"/>
  <c r="AU32" i="68"/>
  <c r="BL32" i="68" s="1"/>
  <c r="AU27" i="68"/>
  <c r="BL27" i="68" s="1"/>
  <c r="AU22" i="68"/>
  <c r="BL22" i="68" s="1"/>
  <c r="AU16" i="68"/>
  <c r="BL16" i="68" s="1"/>
  <c r="AU11" i="68"/>
  <c r="BL11" i="68" s="1"/>
  <c r="AU6" i="68"/>
  <c r="BL6" i="68" s="1"/>
  <c r="AS6" i="68"/>
  <c r="BJ6" i="68" s="1"/>
  <c r="AS10" i="68"/>
  <c r="BJ10" i="68" s="1"/>
  <c r="AS14" i="68"/>
  <c r="BJ14" i="68" s="1"/>
  <c r="AS18" i="68"/>
  <c r="BJ18" i="68" s="1"/>
  <c r="AS22" i="68"/>
  <c r="BJ22" i="68" s="1"/>
  <c r="AS26" i="68"/>
  <c r="BJ26" i="68" s="1"/>
  <c r="AS30" i="68"/>
  <c r="BJ30" i="68" s="1"/>
  <c r="AS34" i="68"/>
  <c r="BJ34" i="68" s="1"/>
  <c r="AS38" i="68"/>
  <c r="BJ38" i="68" s="1"/>
  <c r="AS42" i="68"/>
  <c r="BJ42" i="68" s="1"/>
  <c r="AS46" i="68"/>
  <c r="BJ46" i="68" s="1"/>
  <c r="AS50" i="68"/>
  <c r="BJ50" i="68" s="1"/>
  <c r="AS54" i="68"/>
  <c r="BJ54" i="68" s="1"/>
  <c r="AS58" i="68"/>
  <c r="BJ58" i="68" s="1"/>
  <c r="AS62" i="68"/>
  <c r="BJ62" i="68" s="1"/>
  <c r="AS66" i="68"/>
  <c r="BJ66" i="68" s="1"/>
  <c r="AS70" i="68"/>
  <c r="BJ70" i="68" s="1"/>
  <c r="AS74" i="68"/>
  <c r="BJ74" i="68" s="1"/>
  <c r="AS78" i="68"/>
  <c r="BJ78" i="68" s="1"/>
  <c r="AS82" i="68"/>
  <c r="BJ82" i="68" s="1"/>
  <c r="AS86" i="68"/>
  <c r="BJ86" i="68" s="1"/>
  <c r="AS90" i="68"/>
  <c r="BJ90" i="68" s="1"/>
  <c r="AS4" i="68"/>
  <c r="BJ4" i="68" s="1"/>
  <c r="BJ93" i="68" s="1"/>
  <c r="BJ95" i="68" s="1"/>
  <c r="AS8" i="68"/>
  <c r="BJ8" i="68" s="1"/>
  <c r="AS12" i="68"/>
  <c r="BJ12" i="68" s="1"/>
  <c r="AS16" i="68"/>
  <c r="BJ16" i="68" s="1"/>
  <c r="AS20" i="68"/>
  <c r="BJ20" i="68" s="1"/>
  <c r="AS24" i="68"/>
  <c r="BJ24" i="68" s="1"/>
  <c r="AS28" i="68"/>
  <c r="BJ28" i="68" s="1"/>
  <c r="AS32" i="68"/>
  <c r="BJ32" i="68" s="1"/>
  <c r="AS36" i="68"/>
  <c r="BJ36" i="68" s="1"/>
  <c r="AS40" i="68"/>
  <c r="BJ40" i="68" s="1"/>
  <c r="AS44" i="68"/>
  <c r="BJ44" i="68" s="1"/>
  <c r="AS48" i="68"/>
  <c r="BJ48" i="68" s="1"/>
  <c r="AS52" i="68"/>
  <c r="BJ52" i="68" s="1"/>
  <c r="AS56" i="68"/>
  <c r="BJ56" i="68" s="1"/>
  <c r="AS60" i="68"/>
  <c r="BJ60" i="68" s="1"/>
  <c r="AR86" i="68"/>
  <c r="BI86" i="68" s="1"/>
  <c r="AR78" i="68"/>
  <c r="BI78" i="68" s="1"/>
  <c r="AR70" i="68"/>
  <c r="BI70" i="68" s="1"/>
  <c r="AR62" i="68"/>
  <c r="BI62" i="68" s="1"/>
  <c r="AR54" i="68"/>
  <c r="BI54" i="68" s="1"/>
  <c r="AR46" i="68"/>
  <c r="BI46" i="68" s="1"/>
  <c r="AR38" i="68"/>
  <c r="BI38" i="68" s="1"/>
  <c r="AR30" i="68"/>
  <c r="BI30" i="68" s="1"/>
  <c r="AR22" i="68"/>
  <c r="BI22" i="68" s="1"/>
  <c r="AR14" i="68"/>
  <c r="BI14" i="68" s="1"/>
  <c r="AR6" i="68"/>
  <c r="BI6" i="68" s="1"/>
  <c r="AM90" i="68"/>
  <c r="BD90" i="68" s="1"/>
  <c r="AM74" i="68"/>
  <c r="BD74" i="68" s="1"/>
  <c r="AM58" i="68"/>
  <c r="BD58" i="68" s="1"/>
  <c r="AM42" i="68"/>
  <c r="BD42" i="68" s="1"/>
  <c r="AM26" i="68"/>
  <c r="BD26" i="68" s="1"/>
  <c r="AM10" i="68"/>
  <c r="BD10" i="68" s="1"/>
  <c r="AN13" i="61"/>
  <c r="AZ13" i="61"/>
  <c r="AZ14" i="61"/>
  <c r="AR13" i="61"/>
  <c r="AR14" i="61"/>
  <c r="AJ13" i="61"/>
  <c r="AJ14" i="61"/>
  <c r="AB13" i="61"/>
  <c r="AB14" i="61"/>
  <c r="T13" i="61"/>
  <c r="T14" i="61"/>
  <c r="L13" i="61"/>
  <c r="L14" i="61"/>
  <c r="D13" i="61"/>
  <c r="D14" i="61"/>
  <c r="BU14" i="61"/>
  <c r="BE14" i="61"/>
  <c r="BS17" i="61"/>
  <c r="BS13" i="61"/>
  <c r="BK17" i="61"/>
  <c r="BK13" i="61"/>
  <c r="BC17" i="61"/>
  <c r="BC13" i="61"/>
  <c r="BN14" i="61"/>
  <c r="BN13" i="61"/>
  <c r="BF14" i="61"/>
  <c r="BF13" i="61"/>
  <c r="CF13" i="61"/>
  <c r="X108" i="1"/>
  <c r="D94" i="4"/>
  <c r="D87" i="5"/>
  <c r="AK34" i="64"/>
  <c r="W35" i="64" s="1"/>
  <c r="X108" i="5"/>
  <c r="X110" i="5"/>
  <c r="I93" i="1"/>
  <c r="X110" i="1"/>
  <c r="M96" i="1"/>
  <c r="B80" i="4"/>
  <c r="B112" i="1"/>
  <c r="X113" i="1"/>
  <c r="E111" i="1"/>
  <c r="K113" i="1"/>
  <c r="J95" i="1"/>
  <c r="AF69" i="64"/>
  <c r="M110" i="4"/>
  <c r="X114" i="5"/>
  <c r="B84" i="1"/>
  <c r="D82" i="1"/>
  <c r="E84" i="1"/>
  <c r="K83" i="1"/>
  <c r="M85" i="1"/>
  <c r="B97" i="1"/>
  <c r="E94" i="1"/>
  <c r="K96" i="1"/>
  <c r="M93" i="1"/>
  <c r="E93" i="1"/>
  <c r="C81" i="1"/>
  <c r="H110" i="1"/>
  <c r="K108" i="1"/>
  <c r="P110" i="1"/>
  <c r="V108" i="1"/>
  <c r="O112" i="1"/>
  <c r="U109" i="4"/>
  <c r="K107" i="4"/>
  <c r="F106" i="4"/>
  <c r="C107" i="4"/>
  <c r="J92" i="4"/>
  <c r="L83" i="4"/>
  <c r="B81" i="4"/>
  <c r="U112" i="4"/>
  <c r="Q112" i="4"/>
  <c r="M106" i="4"/>
  <c r="I106" i="4"/>
  <c r="E106" i="4"/>
  <c r="M92" i="4"/>
  <c r="I92" i="4"/>
  <c r="K79" i="4"/>
  <c r="G91" i="4"/>
  <c r="V109" i="4"/>
  <c r="P111" i="4"/>
  <c r="F111" i="4"/>
  <c r="D97" i="4"/>
  <c r="E81" i="5"/>
  <c r="D80" i="5"/>
  <c r="M114" i="5"/>
  <c r="G112" i="5"/>
  <c r="B78" i="4"/>
  <c r="W107" i="1"/>
  <c r="K107" i="1"/>
  <c r="J93" i="1"/>
  <c r="E95" i="1"/>
  <c r="J107" i="1"/>
  <c r="I95" i="1"/>
  <c r="O109" i="1"/>
  <c r="P109" i="1"/>
  <c r="B113" i="1"/>
  <c r="AB69" i="64"/>
  <c r="O18" i="60"/>
  <c r="O19" i="60" s="1"/>
  <c r="O27" i="60" s="1"/>
  <c r="G18" i="60"/>
  <c r="G19" i="60" s="1"/>
  <c r="G27" i="60" s="1"/>
  <c r="AU85" i="68"/>
  <c r="BL85" i="68" s="1"/>
  <c r="AU69" i="68"/>
  <c r="BL69" i="68" s="1"/>
  <c r="AU53" i="68"/>
  <c r="BL53" i="68" s="1"/>
  <c r="AU37" i="68"/>
  <c r="BL37" i="68" s="1"/>
  <c r="AU21" i="68"/>
  <c r="BL21" i="68" s="1"/>
  <c r="AU5" i="68"/>
  <c r="BL5" i="68" s="1"/>
  <c r="AR85" i="68"/>
  <c r="BI85" i="68" s="1"/>
  <c r="AR77" i="68"/>
  <c r="BI77" i="68" s="1"/>
  <c r="AR69" i="68"/>
  <c r="BI69" i="68" s="1"/>
  <c r="AR61" i="68"/>
  <c r="BI61" i="68" s="1"/>
  <c r="AR53" i="68"/>
  <c r="BI53" i="68" s="1"/>
  <c r="AR45" i="68"/>
  <c r="BI45" i="68" s="1"/>
  <c r="AR37" i="68"/>
  <c r="BI37" i="68" s="1"/>
  <c r="AR29" i="68"/>
  <c r="BI29" i="68" s="1"/>
  <c r="AR21" i="68"/>
  <c r="BI21" i="68" s="1"/>
  <c r="AR13" i="68"/>
  <c r="BI13" i="68" s="1"/>
  <c r="AR5" i="68"/>
  <c r="BI5" i="68" s="1"/>
  <c r="AN14" i="61"/>
  <c r="BR13" i="61"/>
  <c r="BR14" i="61"/>
  <c r="BJ13" i="61"/>
  <c r="BJ14" i="61"/>
  <c r="G109" i="5"/>
  <c r="B96" i="1"/>
  <c r="G80" i="1"/>
  <c r="I110" i="4"/>
  <c r="G108" i="5"/>
  <c r="F78" i="4"/>
  <c r="AA69" i="64"/>
  <c r="M112" i="4"/>
  <c r="S108" i="5"/>
  <c r="S113" i="5"/>
  <c r="O109" i="4"/>
  <c r="S111" i="5"/>
  <c r="Y112" i="5"/>
  <c r="G81" i="1"/>
  <c r="I81" i="1"/>
  <c r="M80" i="1"/>
  <c r="B99" i="1"/>
  <c r="E96" i="1"/>
  <c r="I94" i="1"/>
  <c r="M97" i="1"/>
  <c r="E97" i="1"/>
  <c r="E108" i="1"/>
  <c r="H112" i="1"/>
  <c r="K110" i="1"/>
  <c r="V110" i="1"/>
  <c r="Q108" i="1"/>
  <c r="U107" i="4"/>
  <c r="O107" i="4"/>
  <c r="K105" i="4"/>
  <c r="E109" i="4"/>
  <c r="C105" i="4"/>
  <c r="I95" i="4"/>
  <c r="L81" i="4"/>
  <c r="F83" i="4"/>
  <c r="D93" i="4"/>
  <c r="D82" i="5"/>
  <c r="D81" i="5"/>
  <c r="W111" i="1"/>
  <c r="K111" i="1"/>
  <c r="B107" i="1"/>
  <c r="H107" i="1"/>
  <c r="J111" i="1"/>
  <c r="E99" i="1"/>
  <c r="V113" i="1"/>
  <c r="AC69" i="64"/>
  <c r="AJ90" i="68"/>
  <c r="BA90" i="68" s="1"/>
  <c r="AJ86" i="68"/>
  <c r="BA86" i="68" s="1"/>
  <c r="AJ82" i="68"/>
  <c r="BA82" i="68" s="1"/>
  <c r="AJ78" i="68"/>
  <c r="BA78" i="68" s="1"/>
  <c r="AJ74" i="68"/>
  <c r="BA74" i="68" s="1"/>
  <c r="AJ70" i="68"/>
  <c r="BA70" i="68" s="1"/>
  <c r="AJ66" i="68"/>
  <c r="BA66" i="68" s="1"/>
  <c r="AJ62" i="68"/>
  <c r="BA62" i="68" s="1"/>
  <c r="AJ58" i="68"/>
  <c r="BA58" i="68" s="1"/>
  <c r="AJ54" i="68"/>
  <c r="BA54" i="68" s="1"/>
  <c r="AJ50" i="68"/>
  <c r="BA50" i="68" s="1"/>
  <c r="AJ46" i="68"/>
  <c r="BA46" i="68" s="1"/>
  <c r="AJ42" i="68"/>
  <c r="BA42" i="68" s="1"/>
  <c r="AJ38" i="68"/>
  <c r="BA38" i="68" s="1"/>
  <c r="AJ34" i="68"/>
  <c r="BA34" i="68" s="1"/>
  <c r="AJ30" i="68"/>
  <c r="BA30" i="68" s="1"/>
  <c r="AJ26" i="68"/>
  <c r="BA26" i="68" s="1"/>
  <c r="AJ22" i="68"/>
  <c r="BA22" i="68" s="1"/>
  <c r="AJ18" i="68"/>
  <c r="BA18" i="68" s="1"/>
  <c r="AJ14" i="68"/>
  <c r="BA14" i="68" s="1"/>
  <c r="AJ10" i="68"/>
  <c r="BA10" i="68" s="1"/>
  <c r="AY89" i="68"/>
  <c r="BP89" i="68" s="1"/>
  <c r="AY85" i="68"/>
  <c r="BP85" i="68" s="1"/>
  <c r="AY81" i="68"/>
  <c r="BP81" i="68" s="1"/>
  <c r="AY77" i="68"/>
  <c r="BP77" i="68" s="1"/>
  <c r="AY73" i="68"/>
  <c r="BP73" i="68" s="1"/>
  <c r="AY69" i="68"/>
  <c r="BP69" i="68" s="1"/>
  <c r="AY65" i="68"/>
  <c r="BP65" i="68" s="1"/>
  <c r="AY61" i="68"/>
  <c r="BP61" i="68" s="1"/>
  <c r="AY57" i="68"/>
  <c r="BP57" i="68" s="1"/>
  <c r="AY53" i="68"/>
  <c r="BP53" i="68" s="1"/>
  <c r="AY49" i="68"/>
  <c r="BP49" i="68" s="1"/>
  <c r="AY45" i="68"/>
  <c r="BP45" i="68" s="1"/>
  <c r="AY41" i="68"/>
  <c r="BP41" i="68" s="1"/>
  <c r="AY37" i="68"/>
  <c r="BP37" i="68" s="1"/>
  <c r="AY33" i="68"/>
  <c r="BP33" i="68" s="1"/>
  <c r="AY29" i="68"/>
  <c r="BP29" i="68" s="1"/>
  <c r="AY25" i="68"/>
  <c r="BP25" i="68" s="1"/>
  <c r="AY21" i="68"/>
  <c r="BP21" i="68" s="1"/>
  <c r="AY17" i="68"/>
  <c r="BP17" i="68" s="1"/>
  <c r="AY13" i="68"/>
  <c r="BP13" i="68" s="1"/>
  <c r="AY9" i="68"/>
  <c r="BP9" i="68" s="1"/>
  <c r="AX28" i="68"/>
  <c r="BO28" i="68" s="1"/>
  <c r="AX17" i="68"/>
  <c r="BO17" i="68" s="1"/>
  <c r="AX12" i="68"/>
  <c r="BO12" i="68" s="1"/>
  <c r="AU90" i="68"/>
  <c r="BL90" i="68" s="1"/>
  <c r="AU84" i="68"/>
  <c r="BL84" i="68" s="1"/>
  <c r="AU79" i="68"/>
  <c r="BL79" i="68" s="1"/>
  <c r="AU74" i="68"/>
  <c r="BL74" i="68" s="1"/>
  <c r="AU68" i="68"/>
  <c r="BL68" i="68" s="1"/>
  <c r="AU63" i="68"/>
  <c r="BL63" i="68" s="1"/>
  <c r="AU58" i="68"/>
  <c r="BL58" i="68" s="1"/>
  <c r="AU52" i="68"/>
  <c r="BL52" i="68" s="1"/>
  <c r="AU47" i="68"/>
  <c r="BL47" i="68" s="1"/>
  <c r="AU42" i="68"/>
  <c r="BL42" i="68" s="1"/>
  <c r="AU36" i="68"/>
  <c r="BL36" i="68" s="1"/>
  <c r="AU31" i="68"/>
  <c r="BL31" i="68" s="1"/>
  <c r="AU26" i="68"/>
  <c r="BL26" i="68" s="1"/>
  <c r="AU20" i="68"/>
  <c r="BL20" i="68" s="1"/>
  <c r="AU15" i="68"/>
  <c r="BL15" i="68" s="1"/>
  <c r="AU10" i="68"/>
  <c r="BL10" i="68" s="1"/>
  <c r="AU4" i="68"/>
  <c r="BL4" i="68" s="1"/>
  <c r="BL93" i="68" s="1"/>
  <c r="BL95" i="68" s="1"/>
  <c r="AS83" i="68"/>
  <c r="BJ83" i="68" s="1"/>
  <c r="AS77" i="68"/>
  <c r="BJ77" i="68" s="1"/>
  <c r="AS64" i="68"/>
  <c r="BJ64" i="68" s="1"/>
  <c r="AS57" i="68"/>
  <c r="BJ57" i="68" s="1"/>
  <c r="AS49" i="68"/>
  <c r="BJ49" i="68" s="1"/>
  <c r="AS41" i="68"/>
  <c r="BJ41" i="68" s="1"/>
  <c r="AS33" i="68"/>
  <c r="BJ33" i="68" s="1"/>
  <c r="AS25" i="68"/>
  <c r="BJ25" i="68" s="1"/>
  <c r="AS17" i="68"/>
  <c r="BJ17" i="68" s="1"/>
  <c r="AS9" i="68"/>
  <c r="BJ9" i="68" s="1"/>
  <c r="AM86" i="68"/>
  <c r="BD86" i="68" s="1"/>
  <c r="AM70" i="68"/>
  <c r="BD70" i="68" s="1"/>
  <c r="AM54" i="68"/>
  <c r="BD54" i="68" s="1"/>
  <c r="AM38" i="68"/>
  <c r="BD38" i="68" s="1"/>
  <c r="AM22" i="68"/>
  <c r="BD22" i="68" s="1"/>
  <c r="AM6" i="68"/>
  <c r="BD6" i="68" s="1"/>
  <c r="CA13" i="61"/>
  <c r="Y18" i="70"/>
  <c r="BO35" i="61"/>
  <c r="AT89" i="68"/>
  <c r="BK89" i="68" s="1"/>
  <c r="AT85" i="68"/>
  <c r="BK85" i="68" s="1"/>
  <c r="AT81" i="68"/>
  <c r="BK81" i="68" s="1"/>
  <c r="AT77" i="68"/>
  <c r="BK77" i="68" s="1"/>
  <c r="AT73" i="68"/>
  <c r="BK73" i="68" s="1"/>
  <c r="AT69" i="68"/>
  <c r="BK69" i="68" s="1"/>
  <c r="AT65" i="68"/>
  <c r="BK65" i="68" s="1"/>
  <c r="AT61" i="68"/>
  <c r="BK61" i="68" s="1"/>
  <c r="AT57" i="68"/>
  <c r="BK57" i="68" s="1"/>
  <c r="AT53" i="68"/>
  <c r="BK53" i="68" s="1"/>
  <c r="AT49" i="68"/>
  <c r="BK49" i="68" s="1"/>
  <c r="AT45" i="68"/>
  <c r="BK45" i="68" s="1"/>
  <c r="AT41" i="68"/>
  <c r="BK41" i="68" s="1"/>
  <c r="AT37" i="68"/>
  <c r="BK37" i="68" s="1"/>
  <c r="AT33" i="68"/>
  <c r="BK33" i="68" s="1"/>
  <c r="AT29" i="68"/>
  <c r="BK29" i="68" s="1"/>
  <c r="AT25" i="68"/>
  <c r="BK25" i="68" s="1"/>
  <c r="AT21" i="68"/>
  <c r="BK21" i="68" s="1"/>
  <c r="AT17" i="68"/>
  <c r="BK17" i="68" s="1"/>
  <c r="AT13" i="68"/>
  <c r="BK13" i="68" s="1"/>
  <c r="AT9" i="68"/>
  <c r="BK9" i="68" s="1"/>
  <c r="AT5" i="68"/>
  <c r="BK5" i="68" s="1"/>
  <c r="BK93" i="68" s="1"/>
  <c r="BK95" i="68" s="1"/>
  <c r="AP91" i="68"/>
  <c r="BG91" i="68" s="1"/>
  <c r="AP87" i="68"/>
  <c r="BG87" i="68" s="1"/>
  <c r="AP83" i="68"/>
  <c r="BG83" i="68" s="1"/>
  <c r="AP79" i="68"/>
  <c r="BG79" i="68" s="1"/>
  <c r="AP75" i="68"/>
  <c r="BG75" i="68" s="1"/>
  <c r="AP71" i="68"/>
  <c r="BG71" i="68" s="1"/>
  <c r="AP67" i="68"/>
  <c r="BG67" i="68" s="1"/>
  <c r="AP63" i="68"/>
  <c r="BG63" i="68" s="1"/>
  <c r="AP59" i="68"/>
  <c r="BG59" i="68" s="1"/>
  <c r="AP55" i="68"/>
  <c r="BG55" i="68" s="1"/>
  <c r="AP51" i="68"/>
  <c r="BG51" i="68" s="1"/>
  <c r="AP47" i="68"/>
  <c r="BG47" i="68" s="1"/>
  <c r="AP43" i="68"/>
  <c r="BG43" i="68" s="1"/>
  <c r="AP39" i="68"/>
  <c r="BG39" i="68" s="1"/>
  <c r="AP35" i="68"/>
  <c r="BG35" i="68" s="1"/>
  <c r="AP31" i="68"/>
  <c r="BG31" i="68" s="1"/>
  <c r="AP27" i="68"/>
  <c r="BG27" i="68" s="1"/>
  <c r="AP23" i="68"/>
  <c r="BG23" i="68" s="1"/>
  <c r="AP19" i="68"/>
  <c r="BG19" i="68" s="1"/>
  <c r="AP15" i="68"/>
  <c r="BG15" i="68" s="1"/>
  <c r="AP11" i="68"/>
  <c r="BG11" i="68" s="1"/>
  <c r="AP7" i="68"/>
  <c r="BG7" i="68" s="1"/>
  <c r="AP3" i="68"/>
  <c r="BG3" i="68" s="1"/>
  <c r="AL89" i="68"/>
  <c r="BC89" i="68" s="1"/>
  <c r="AL85" i="68"/>
  <c r="BC85" i="68" s="1"/>
  <c r="AL81" i="68"/>
  <c r="BC81" i="68" s="1"/>
  <c r="AL77" i="68"/>
  <c r="BC77" i="68" s="1"/>
  <c r="AL73" i="68"/>
  <c r="BC73" i="68" s="1"/>
  <c r="AL69" i="68"/>
  <c r="BC69" i="68" s="1"/>
  <c r="AL65" i="68"/>
  <c r="BC65" i="68" s="1"/>
  <c r="AL61" i="68"/>
  <c r="BC61" i="68" s="1"/>
  <c r="AL57" i="68"/>
  <c r="BC57" i="68" s="1"/>
  <c r="AL53" i="68"/>
  <c r="BC53" i="68" s="1"/>
  <c r="AL49" i="68"/>
  <c r="BC49" i="68" s="1"/>
  <c r="AL45" i="68"/>
  <c r="BC45" i="68" s="1"/>
  <c r="AL41" i="68"/>
  <c r="BC41" i="68" s="1"/>
  <c r="AL37" i="68"/>
  <c r="BC37" i="68" s="1"/>
  <c r="AL33" i="68"/>
  <c r="BC33" i="68" s="1"/>
  <c r="AL29" i="68"/>
  <c r="BC29" i="68" s="1"/>
  <c r="AL25" i="68"/>
  <c r="BC25" i="68" s="1"/>
  <c r="AL21" i="68"/>
  <c r="BC21" i="68" s="1"/>
  <c r="AL17" i="68"/>
  <c r="BC17" i="68" s="1"/>
  <c r="AL13" i="68"/>
  <c r="BC13" i="68" s="1"/>
  <c r="AL9" i="68"/>
  <c r="BC9" i="68" s="1"/>
  <c r="AL5" i="68"/>
  <c r="BC5" i="68" s="1"/>
  <c r="BC93" i="68" s="1"/>
  <c r="BC95" i="68" s="1"/>
  <c r="CD17" i="61"/>
  <c r="CD14" i="61"/>
  <c r="W15" i="70"/>
  <c r="T18" i="70"/>
  <c r="V36" i="61"/>
  <c r="V35" i="61"/>
  <c r="AQ35" i="61"/>
  <c r="AW36" i="61"/>
  <c r="AF39" i="61"/>
  <c r="AF35" i="61"/>
  <c r="AF36" i="61"/>
  <c r="BY13" i="61"/>
  <c r="AT13" i="61"/>
  <c r="AL13" i="61"/>
  <c r="AD13" i="61"/>
  <c r="V13" i="61"/>
  <c r="N13" i="61"/>
  <c r="F13" i="61"/>
  <c r="M15" i="70"/>
  <c r="F36" i="61"/>
  <c r="F35" i="61"/>
  <c r="Q36" i="61"/>
  <c r="W36" i="61"/>
  <c r="W35" i="61"/>
  <c r="BT36" i="61"/>
  <c r="BT35" i="61"/>
  <c r="AT92" i="68"/>
  <c r="BK92" i="68" s="1"/>
  <c r="AT88" i="68"/>
  <c r="BK88" i="68" s="1"/>
  <c r="AT84" i="68"/>
  <c r="BK84" i="68" s="1"/>
  <c r="AT80" i="68"/>
  <c r="BK80" i="68" s="1"/>
  <c r="AT76" i="68"/>
  <c r="BK76" i="68" s="1"/>
  <c r="AT72" i="68"/>
  <c r="BK72" i="68" s="1"/>
  <c r="AT68" i="68"/>
  <c r="BK68" i="68" s="1"/>
  <c r="AT64" i="68"/>
  <c r="BK64" i="68" s="1"/>
  <c r="AT60" i="68"/>
  <c r="BK60" i="68" s="1"/>
  <c r="AT56" i="68"/>
  <c r="BK56" i="68" s="1"/>
  <c r="AT52" i="68"/>
  <c r="BK52" i="68" s="1"/>
  <c r="AT48" i="68"/>
  <c r="BK48" i="68" s="1"/>
  <c r="AT44" i="68"/>
  <c r="BK44" i="68" s="1"/>
  <c r="AT40" i="68"/>
  <c r="BK40" i="68" s="1"/>
  <c r="AT36" i="68"/>
  <c r="BK36" i="68" s="1"/>
  <c r="AT32" i="68"/>
  <c r="BK32" i="68" s="1"/>
  <c r="AT28" i="68"/>
  <c r="BK28" i="68" s="1"/>
  <c r="AT24" i="68"/>
  <c r="BK24" i="68" s="1"/>
  <c r="AT20" i="68"/>
  <c r="BK20" i="68" s="1"/>
  <c r="AT16" i="68"/>
  <c r="BK16" i="68" s="1"/>
  <c r="AT12" i="68"/>
  <c r="BK12" i="68" s="1"/>
  <c r="AT8" i="68"/>
  <c r="BK8" i="68" s="1"/>
  <c r="AP90" i="68"/>
  <c r="BG90" i="68" s="1"/>
  <c r="AP86" i="68"/>
  <c r="BG86" i="68" s="1"/>
  <c r="AP82" i="68"/>
  <c r="BG82" i="68" s="1"/>
  <c r="AP78" i="68"/>
  <c r="BG78" i="68" s="1"/>
  <c r="AP74" i="68"/>
  <c r="BG74" i="68" s="1"/>
  <c r="AP70" i="68"/>
  <c r="BG70" i="68" s="1"/>
  <c r="AP66" i="68"/>
  <c r="BG66" i="68" s="1"/>
  <c r="AP62" i="68"/>
  <c r="BG62" i="68" s="1"/>
  <c r="AP58" i="68"/>
  <c r="BG58" i="68" s="1"/>
  <c r="AP54" i="68"/>
  <c r="BG54" i="68" s="1"/>
  <c r="AP50" i="68"/>
  <c r="BG50" i="68" s="1"/>
  <c r="AP46" i="68"/>
  <c r="BG46" i="68" s="1"/>
  <c r="AP42" i="68"/>
  <c r="BG42" i="68" s="1"/>
  <c r="AP38" i="68"/>
  <c r="BG38" i="68" s="1"/>
  <c r="AP34" i="68"/>
  <c r="BG34" i="68" s="1"/>
  <c r="AP30" i="68"/>
  <c r="BG30" i="68" s="1"/>
  <c r="AP26" i="68"/>
  <c r="BG26" i="68" s="1"/>
  <c r="AP22" i="68"/>
  <c r="BG22" i="68" s="1"/>
  <c r="AP18" i="68"/>
  <c r="BG18" i="68" s="1"/>
  <c r="AP14" i="68"/>
  <c r="BG14" i="68" s="1"/>
  <c r="AP10" i="68"/>
  <c r="BG10" i="68" s="1"/>
  <c r="AL92" i="68"/>
  <c r="BC92" i="68" s="1"/>
  <c r="AL88" i="68"/>
  <c r="BC88" i="68" s="1"/>
  <c r="AL84" i="68"/>
  <c r="BC84" i="68" s="1"/>
  <c r="AL80" i="68"/>
  <c r="BC80" i="68" s="1"/>
  <c r="AL76" i="68"/>
  <c r="BC76" i="68" s="1"/>
  <c r="AL72" i="68"/>
  <c r="BC72" i="68" s="1"/>
  <c r="AL68" i="68"/>
  <c r="BC68" i="68" s="1"/>
  <c r="AL64" i="68"/>
  <c r="BC64" i="68" s="1"/>
  <c r="AL60" i="68"/>
  <c r="BC60" i="68" s="1"/>
  <c r="AL56" i="68"/>
  <c r="BC56" i="68" s="1"/>
  <c r="AL52" i="68"/>
  <c r="BC52" i="68" s="1"/>
  <c r="AL48" i="68"/>
  <c r="BC48" i="68" s="1"/>
  <c r="AL44" i="68"/>
  <c r="BC44" i="68" s="1"/>
  <c r="AL40" i="68"/>
  <c r="BC40" i="68" s="1"/>
  <c r="AL36" i="68"/>
  <c r="BC36" i="68" s="1"/>
  <c r="AL32" i="68"/>
  <c r="BC32" i="68" s="1"/>
  <c r="AL28" i="68"/>
  <c r="BC28" i="68" s="1"/>
  <c r="AL24" i="68"/>
  <c r="BC24" i="68" s="1"/>
  <c r="AL20" i="68"/>
  <c r="BC20" i="68" s="1"/>
  <c r="AL16" i="68"/>
  <c r="BC16" i="68" s="1"/>
  <c r="AL12" i="68"/>
  <c r="BC12" i="68" s="1"/>
  <c r="AL8" i="68"/>
  <c r="BC8" i="68" s="1"/>
  <c r="AX17" i="61"/>
  <c r="AP17" i="61"/>
  <c r="AH17" i="61"/>
  <c r="Z17" i="61"/>
  <c r="R17" i="61"/>
  <c r="J17" i="61"/>
  <c r="BQ14" i="61"/>
  <c r="BI14" i="61"/>
  <c r="CJ14" i="61"/>
  <c r="CJ13" i="61"/>
  <c r="CH17" i="61"/>
  <c r="CH13" i="61"/>
  <c r="CH14" i="61"/>
  <c r="BU36" i="61"/>
  <c r="BU35" i="61"/>
  <c r="EH64" i="61"/>
  <c r="EV64" i="61" s="1"/>
  <c r="O15" i="70"/>
  <c r="Y15" i="70"/>
  <c r="R15" i="70"/>
  <c r="AL36" i="61"/>
  <c r="AL35" i="61"/>
  <c r="BO36" i="61"/>
  <c r="AV39" i="61"/>
  <c r="AV35" i="61"/>
  <c r="AV36" i="61"/>
  <c r="EH47" i="61"/>
  <c r="EV47" i="61" s="1"/>
  <c r="CB14" i="61"/>
  <c r="CB13" i="61"/>
  <c r="AM36" i="61"/>
  <c r="AM35" i="61"/>
  <c r="CH51" i="61"/>
  <c r="CI51" i="61"/>
  <c r="CD51" i="61"/>
  <c r="CJ51" i="61"/>
  <c r="CL51" i="61"/>
  <c r="N36" i="61"/>
  <c r="N35" i="61"/>
  <c r="AG36" i="61"/>
  <c r="P39" i="61"/>
  <c r="P35" i="61"/>
  <c r="P36" i="61"/>
  <c r="EI92" i="61"/>
  <c r="EW92" i="61" s="1"/>
  <c r="EI60" i="61"/>
  <c r="EW60" i="61" s="1"/>
  <c r="EI28" i="61"/>
  <c r="EW28" i="61" s="1"/>
  <c r="DU94" i="61"/>
  <c r="EI52" i="61" s="1"/>
  <c r="EW52" i="61" s="1"/>
  <c r="EI4" i="61"/>
  <c r="EW4" i="61" s="1"/>
  <c r="EF6" i="61"/>
  <c r="ET6" i="61" s="1"/>
  <c r="EF10" i="61"/>
  <c r="ET10" i="61" s="1"/>
  <c r="EF12" i="61"/>
  <c r="ET12" i="61" s="1"/>
  <c r="EF14" i="61"/>
  <c r="ET14" i="61" s="1"/>
  <c r="EF18" i="61"/>
  <c r="ET18" i="61" s="1"/>
  <c r="EF20" i="61"/>
  <c r="ET20" i="61" s="1"/>
  <c r="EF22" i="61"/>
  <c r="ET22" i="61" s="1"/>
  <c r="EF26" i="61"/>
  <c r="ET26" i="61" s="1"/>
  <c r="EF28" i="61"/>
  <c r="ET28" i="61" s="1"/>
  <c r="EF30" i="61"/>
  <c r="ET30" i="61" s="1"/>
  <c r="EF34" i="61"/>
  <c r="ET34" i="61" s="1"/>
  <c r="EF36" i="61"/>
  <c r="ET36" i="61" s="1"/>
  <c r="EF38" i="61"/>
  <c r="ET38" i="61" s="1"/>
  <c r="EF42" i="61"/>
  <c r="ET42" i="61" s="1"/>
  <c r="EF44" i="61"/>
  <c r="ET44" i="61" s="1"/>
  <c r="EF46" i="61"/>
  <c r="ET46" i="61" s="1"/>
  <c r="EF50" i="61"/>
  <c r="ET50" i="61" s="1"/>
  <c r="EF52" i="61"/>
  <c r="ET52" i="61" s="1"/>
  <c r="EF65" i="61"/>
  <c r="ET65" i="61" s="1"/>
  <c r="EF66" i="61"/>
  <c r="ET66" i="61" s="1"/>
  <c r="EF81" i="61"/>
  <c r="ET81" i="61" s="1"/>
  <c r="EF82" i="61"/>
  <c r="ET82" i="61" s="1"/>
  <c r="EF63" i="61"/>
  <c r="ET63" i="61" s="1"/>
  <c r="EF79" i="61"/>
  <c r="ET79" i="61" s="1"/>
  <c r="EF54" i="61"/>
  <c r="ET54" i="61" s="1"/>
  <c r="EF69" i="61"/>
  <c r="ET69" i="61" s="1"/>
  <c r="EF70" i="61"/>
  <c r="ET70" i="61" s="1"/>
  <c r="EF85" i="61"/>
  <c r="ET85" i="61" s="1"/>
  <c r="EF86" i="61"/>
  <c r="ET86" i="61" s="1"/>
  <c r="CD35" i="61"/>
  <c r="CD36" i="61"/>
  <c r="P163" i="64"/>
  <c r="AU119" i="64"/>
  <c r="P160" i="64"/>
  <c r="AF102" i="64"/>
  <c r="AU116" i="64"/>
  <c r="AU124" i="64" s="1"/>
  <c r="EF37" i="61"/>
  <c r="ET37" i="61" s="1"/>
  <c r="EF35" i="61"/>
  <c r="ET35" i="61" s="1"/>
  <c r="EF11" i="61"/>
  <c r="ET11" i="61" s="1"/>
  <c r="EJ49" i="61"/>
  <c r="EX49" i="61" s="1"/>
  <c r="EI91" i="61"/>
  <c r="EW91" i="61" s="1"/>
  <c r="EI83" i="61"/>
  <c r="EW83" i="61" s="1"/>
  <c r="EI75" i="61"/>
  <c r="EW75" i="61" s="1"/>
  <c r="EI67" i="61"/>
  <c r="EW67" i="61" s="1"/>
  <c r="EI59" i="61"/>
  <c r="EW59" i="61" s="1"/>
  <c r="EI51" i="61"/>
  <c r="EW51" i="61" s="1"/>
  <c r="EI43" i="61"/>
  <c r="EW43" i="61" s="1"/>
  <c r="EI35" i="61"/>
  <c r="EW35" i="61" s="1"/>
  <c r="EI27" i="61"/>
  <c r="EW27" i="61" s="1"/>
  <c r="EI19" i="61"/>
  <c r="EW19" i="61" s="1"/>
  <c r="EI11" i="61"/>
  <c r="EW11" i="61" s="1"/>
  <c r="CE51" i="61"/>
  <c r="F15" i="70"/>
  <c r="S15" i="70"/>
  <c r="D18" i="70"/>
  <c r="H18" i="70"/>
  <c r="N18" i="70"/>
  <c r="V18" i="70"/>
  <c r="C35" i="61"/>
  <c r="S35" i="61"/>
  <c r="AI35" i="61"/>
  <c r="AY35" i="61"/>
  <c r="BQ35" i="61"/>
  <c r="X36" i="61"/>
  <c r="AC36" i="61"/>
  <c r="AN36" i="61"/>
  <c r="AS36" i="61"/>
  <c r="BF36" i="61"/>
  <c r="BK36" i="61"/>
  <c r="BA39" i="61"/>
  <c r="EF76" i="61"/>
  <c r="ET76" i="61" s="1"/>
  <c r="EF59" i="61"/>
  <c r="ET59" i="61" s="1"/>
  <c r="EF41" i="61"/>
  <c r="ET41" i="61" s="1"/>
  <c r="EF39" i="61"/>
  <c r="ET39" i="61" s="1"/>
  <c r="CA39" i="61"/>
  <c r="CA35" i="61"/>
  <c r="BL137" i="70"/>
  <c r="BZ137" i="70" s="1"/>
  <c r="BA36" i="61"/>
  <c r="EF93" i="61"/>
  <c r="ET93" i="61" s="1"/>
  <c r="EF74" i="61"/>
  <c r="ET74" i="61" s="1"/>
  <c r="EF57" i="61"/>
  <c r="ET57" i="61" s="1"/>
  <c r="EF45" i="61"/>
  <c r="ET45" i="61" s="1"/>
  <c r="EF43" i="61"/>
  <c r="ET43" i="61" s="1"/>
  <c r="EF13" i="61"/>
  <c r="ET13" i="61" s="1"/>
  <c r="EF5" i="61"/>
  <c r="ET5" i="61" s="1"/>
  <c r="R14" i="70"/>
  <c r="U15" i="70"/>
  <c r="E35" i="61"/>
  <c r="M35" i="61"/>
  <c r="U35" i="61"/>
  <c r="AC35" i="61"/>
  <c r="AK35" i="61"/>
  <c r="AS35" i="61"/>
  <c r="BC35" i="61"/>
  <c r="BK35" i="61"/>
  <c r="BS35" i="61"/>
  <c r="BB35" i="61"/>
  <c r="BB36" i="61"/>
  <c r="EF91" i="61"/>
  <c r="ET91" i="61" s="1"/>
  <c r="EF84" i="61"/>
  <c r="ET84" i="61" s="1"/>
  <c r="EF72" i="61"/>
  <c r="ET72" i="61" s="1"/>
  <c r="EF67" i="61"/>
  <c r="ET67" i="61" s="1"/>
  <c r="EF62" i="61"/>
  <c r="ET62" i="61" s="1"/>
  <c r="EF55" i="61"/>
  <c r="ET55" i="61" s="1"/>
  <c r="EF49" i="61"/>
  <c r="ET49" i="61" s="1"/>
  <c r="EF47" i="61"/>
  <c r="ET47" i="61" s="1"/>
  <c r="EF17" i="61"/>
  <c r="ET17" i="61" s="1"/>
  <c r="EF15" i="61"/>
  <c r="ET15" i="61" s="1"/>
  <c r="EI88" i="61"/>
  <c r="EW88" i="61" s="1"/>
  <c r="EI80" i="61"/>
  <c r="EW80" i="61" s="1"/>
  <c r="EI72" i="61"/>
  <c r="EW72" i="61" s="1"/>
  <c r="EI64" i="61"/>
  <c r="EW64" i="61" s="1"/>
  <c r="EI56" i="61"/>
  <c r="EW56" i="61" s="1"/>
  <c r="EI48" i="61"/>
  <c r="EW48" i="61" s="1"/>
  <c r="EI40" i="61"/>
  <c r="EW40" i="61" s="1"/>
  <c r="EI32" i="61"/>
  <c r="EW32" i="61" s="1"/>
  <c r="EI24" i="61"/>
  <c r="EW24" i="61" s="1"/>
  <c r="EI16" i="61"/>
  <c r="EW16" i="61" s="1"/>
  <c r="EI8" i="61"/>
  <c r="EW8" i="61" s="1"/>
  <c r="EF80" i="61"/>
  <c r="ET80" i="61" s="1"/>
  <c r="EF64" i="61"/>
  <c r="ET64" i="61" s="1"/>
  <c r="EF48" i="61"/>
  <c r="ET48" i="61" s="1"/>
  <c r="EF40" i="61"/>
  <c r="ET40" i="61" s="1"/>
  <c r="EF32" i="61"/>
  <c r="ET32" i="61" s="1"/>
  <c r="EF24" i="61"/>
  <c r="ET24" i="61" s="1"/>
  <c r="EF16" i="61"/>
  <c r="ET16" i="61" s="1"/>
  <c r="EF8" i="61"/>
  <c r="ET8" i="61" s="1"/>
  <c r="BL183" i="70"/>
  <c r="BZ183" i="70" s="1"/>
  <c r="BL119" i="70"/>
  <c r="BZ119" i="70" s="1"/>
  <c r="BJ143" i="70"/>
  <c r="BX143" i="70" s="1"/>
  <c r="BE117" i="70"/>
  <c r="BS117" i="70" s="1"/>
  <c r="BE125" i="70"/>
  <c r="BS125" i="70" s="1"/>
  <c r="BE133" i="70"/>
  <c r="BS133" i="70" s="1"/>
  <c r="BE141" i="70"/>
  <c r="BS141" i="70" s="1"/>
  <c r="BE149" i="70"/>
  <c r="BS149" i="70" s="1"/>
  <c r="BE157" i="70"/>
  <c r="BS157" i="70" s="1"/>
  <c r="BE165" i="70"/>
  <c r="BS165" i="70" s="1"/>
  <c r="BE173" i="70"/>
  <c r="BS173" i="70" s="1"/>
  <c r="BE181" i="70"/>
  <c r="BS181" i="70" s="1"/>
  <c r="BE189" i="70"/>
  <c r="BS189" i="70" s="1"/>
  <c r="BE197" i="70"/>
  <c r="BS197" i="70" s="1"/>
  <c r="BE118" i="70"/>
  <c r="BS118" i="70" s="1"/>
  <c r="BE126" i="70"/>
  <c r="BS126" i="70" s="1"/>
  <c r="BE134" i="70"/>
  <c r="BS134" i="70" s="1"/>
  <c r="BE142" i="70"/>
  <c r="BS142" i="70" s="1"/>
  <c r="BE150" i="70"/>
  <c r="BS150" i="70" s="1"/>
  <c r="BE158" i="70"/>
  <c r="BS158" i="70" s="1"/>
  <c r="BE166" i="70"/>
  <c r="BS166" i="70" s="1"/>
  <c r="BE174" i="70"/>
  <c r="BS174" i="70" s="1"/>
  <c r="BE182" i="70"/>
  <c r="BS182" i="70" s="1"/>
  <c r="BE190" i="70"/>
  <c r="BS190" i="70" s="1"/>
  <c r="BE198" i="70"/>
  <c r="BS198" i="70" s="1"/>
  <c r="BE135" i="70"/>
  <c r="BS135" i="70" s="1"/>
  <c r="BE167" i="70"/>
  <c r="BS167" i="70" s="1"/>
  <c r="BE199" i="70"/>
  <c r="BS199" i="70" s="1"/>
  <c r="BE114" i="70"/>
  <c r="BS114" i="70" s="1"/>
  <c r="BE124" i="70"/>
  <c r="BS124" i="70" s="1"/>
  <c r="BE147" i="70"/>
  <c r="BS147" i="70" s="1"/>
  <c r="BE156" i="70"/>
  <c r="BS156" i="70" s="1"/>
  <c r="BE179" i="70"/>
  <c r="BS179" i="70" s="1"/>
  <c r="BE188" i="70"/>
  <c r="BS188" i="70" s="1"/>
  <c r="BE127" i="70"/>
  <c r="BS127" i="70" s="1"/>
  <c r="BE159" i="70"/>
  <c r="BS159" i="70" s="1"/>
  <c r="BE191" i="70"/>
  <c r="BS191" i="70" s="1"/>
  <c r="BE116" i="70"/>
  <c r="BS116" i="70" s="1"/>
  <c r="BE139" i="70"/>
  <c r="BS139" i="70" s="1"/>
  <c r="BE148" i="70"/>
  <c r="BS148" i="70" s="1"/>
  <c r="BE171" i="70"/>
  <c r="BS171" i="70" s="1"/>
  <c r="BE180" i="70"/>
  <c r="BS180" i="70" s="1"/>
  <c r="BE119" i="70"/>
  <c r="BS119" i="70" s="1"/>
  <c r="BE151" i="70"/>
  <c r="BS151" i="70" s="1"/>
  <c r="BE183" i="70"/>
  <c r="BS183" i="70" s="1"/>
  <c r="BE120" i="70"/>
  <c r="BS120" i="70" s="1"/>
  <c r="BE143" i="70"/>
  <c r="BS143" i="70" s="1"/>
  <c r="BE152" i="70"/>
  <c r="BS152" i="70" s="1"/>
  <c r="BE175" i="70"/>
  <c r="BS175" i="70" s="1"/>
  <c r="BE184" i="70"/>
  <c r="BS184" i="70" s="1"/>
  <c r="BE163" i="70"/>
  <c r="BS163" i="70" s="1"/>
  <c r="BE115" i="70"/>
  <c r="BE123" i="70"/>
  <c r="BS123" i="70" s="1"/>
  <c r="BE164" i="70"/>
  <c r="BS164" i="70" s="1"/>
  <c r="BE131" i="70"/>
  <c r="BS131" i="70" s="1"/>
  <c r="BE172" i="70"/>
  <c r="BS172" i="70" s="1"/>
  <c r="BE132" i="70"/>
  <c r="BS132" i="70" s="1"/>
  <c r="BE140" i="70"/>
  <c r="BS140" i="70" s="1"/>
  <c r="BE195" i="70"/>
  <c r="BS195" i="70" s="1"/>
  <c r="BE193" i="70"/>
  <c r="BS193" i="70" s="1"/>
  <c r="BE185" i="70"/>
  <c r="BS185" i="70" s="1"/>
  <c r="BE177" i="70"/>
  <c r="BS177" i="70" s="1"/>
  <c r="BE169" i="70"/>
  <c r="BS169" i="70" s="1"/>
  <c r="BE161" i="70"/>
  <c r="BS161" i="70" s="1"/>
  <c r="BE153" i="70"/>
  <c r="BS153" i="70" s="1"/>
  <c r="BE145" i="70"/>
  <c r="BS145" i="70" s="1"/>
  <c r="BE137" i="70"/>
  <c r="BS137" i="70" s="1"/>
  <c r="BE129" i="70"/>
  <c r="BS129" i="70" s="1"/>
  <c r="BE121" i="70"/>
  <c r="BS121" i="70" s="1"/>
  <c r="BE112" i="70"/>
  <c r="BS112" i="70" s="1"/>
  <c r="AE51" i="71"/>
  <c r="G52" i="71"/>
  <c r="CI13" i="61"/>
  <c r="CG14" i="61"/>
  <c r="K15" i="70"/>
  <c r="AE36" i="61"/>
  <c r="AU36" i="61"/>
  <c r="BM36" i="61"/>
  <c r="EF89" i="61"/>
  <c r="ET89" i="61" s="1"/>
  <c r="EF60" i="61"/>
  <c r="ET60" i="61" s="1"/>
  <c r="EF53" i="61"/>
  <c r="ET53" i="61" s="1"/>
  <c r="EF51" i="61"/>
  <c r="ET51" i="61" s="1"/>
  <c r="EF21" i="61"/>
  <c r="ET21" i="61" s="1"/>
  <c r="EF19" i="61"/>
  <c r="ET19" i="61" s="1"/>
  <c r="EF7" i="61"/>
  <c r="ET7" i="61" s="1"/>
  <c r="H14" i="70"/>
  <c r="V14" i="70"/>
  <c r="EF87" i="61"/>
  <c r="ET87" i="61" s="1"/>
  <c r="EF77" i="61"/>
  <c r="ET77" i="61" s="1"/>
  <c r="EF58" i="61"/>
  <c r="ET58" i="61" s="1"/>
  <c r="EF25" i="61"/>
  <c r="ET25" i="61" s="1"/>
  <c r="EF23" i="61"/>
  <c r="ET23" i="61" s="1"/>
  <c r="DV94" i="61"/>
  <c r="EH57" i="61"/>
  <c r="EV57" i="61" s="1"/>
  <c r="EF4" i="61"/>
  <c r="ET4" i="61" s="1"/>
  <c r="EE16" i="61"/>
  <c r="ES16" i="61" s="1"/>
  <c r="BM118" i="70"/>
  <c r="CA118" i="70" s="1"/>
  <c r="BM126" i="70"/>
  <c r="CA126" i="70" s="1"/>
  <c r="BM134" i="70"/>
  <c r="CA134" i="70" s="1"/>
  <c r="BM142" i="70"/>
  <c r="CA142" i="70" s="1"/>
  <c r="BM150" i="70"/>
  <c r="CA150" i="70" s="1"/>
  <c r="BM158" i="70"/>
  <c r="CA158" i="70" s="1"/>
  <c r="BM166" i="70"/>
  <c r="CA166" i="70" s="1"/>
  <c r="BM174" i="70"/>
  <c r="CA174" i="70" s="1"/>
  <c r="BM182" i="70"/>
  <c r="CA182" i="70" s="1"/>
  <c r="BM190" i="70"/>
  <c r="CA190" i="70" s="1"/>
  <c r="BM198" i="70"/>
  <c r="CA198" i="70" s="1"/>
  <c r="BM114" i="70"/>
  <c r="CA114" i="70" s="1"/>
  <c r="BM123" i="70"/>
  <c r="CA123" i="70" s="1"/>
  <c r="BM131" i="70"/>
  <c r="CA131" i="70" s="1"/>
  <c r="BM139" i="70"/>
  <c r="CA139" i="70" s="1"/>
  <c r="BM147" i="70"/>
  <c r="CA147" i="70" s="1"/>
  <c r="BM155" i="70"/>
  <c r="CA155" i="70" s="1"/>
  <c r="BM163" i="70"/>
  <c r="CA163" i="70" s="1"/>
  <c r="BM171" i="70"/>
  <c r="CA171" i="70" s="1"/>
  <c r="BM179" i="70"/>
  <c r="CA179" i="70" s="1"/>
  <c r="BM187" i="70"/>
  <c r="CA187" i="70" s="1"/>
  <c r="BM195" i="70"/>
  <c r="CA195" i="70" s="1"/>
  <c r="BM115" i="70"/>
  <c r="BM193" i="70"/>
  <c r="CA193" i="70" s="1"/>
  <c r="BM185" i="70"/>
  <c r="CA185" i="70" s="1"/>
  <c r="BM177" i="70"/>
  <c r="CA177" i="70" s="1"/>
  <c r="BM169" i="70"/>
  <c r="CA169" i="70" s="1"/>
  <c r="BM161" i="70"/>
  <c r="CA161" i="70" s="1"/>
  <c r="BM153" i="70"/>
  <c r="CA153" i="70" s="1"/>
  <c r="BM145" i="70"/>
  <c r="CA145" i="70" s="1"/>
  <c r="BM137" i="70"/>
  <c r="CA137" i="70" s="1"/>
  <c r="BM129" i="70"/>
  <c r="CA129" i="70" s="1"/>
  <c r="BM121" i="70"/>
  <c r="CA121" i="70" s="1"/>
  <c r="BM112" i="70"/>
  <c r="CA112" i="70" s="1"/>
  <c r="BJ189" i="70"/>
  <c r="BX189" i="70" s="1"/>
  <c r="BJ125" i="70"/>
  <c r="BX125" i="70" s="1"/>
  <c r="BA92" i="71"/>
  <c r="AZ92" i="71"/>
  <c r="AA36" i="61"/>
  <c r="AQ36" i="61"/>
  <c r="BI36" i="61"/>
  <c r="EF92" i="61"/>
  <c r="ET92" i="61" s="1"/>
  <c r="EF75" i="61"/>
  <c r="ET75" i="61" s="1"/>
  <c r="EF68" i="61"/>
  <c r="ET68" i="61" s="1"/>
  <c r="EF56" i="61"/>
  <c r="ET56" i="61" s="1"/>
  <c r="EF29" i="61"/>
  <c r="ET29" i="61" s="1"/>
  <c r="EF27" i="61"/>
  <c r="ET27" i="61" s="1"/>
  <c r="EF9" i="61"/>
  <c r="ET9" i="61" s="1"/>
  <c r="EI93" i="61"/>
  <c r="EW93" i="61" s="1"/>
  <c r="EI85" i="61"/>
  <c r="EW85" i="61" s="1"/>
  <c r="EI77" i="61"/>
  <c r="EW77" i="61" s="1"/>
  <c r="EI69" i="61"/>
  <c r="EW69" i="61" s="1"/>
  <c r="EI61" i="61"/>
  <c r="EW61" i="61" s="1"/>
  <c r="EI53" i="61"/>
  <c r="EW53" i="61" s="1"/>
  <c r="EI45" i="61"/>
  <c r="EW45" i="61" s="1"/>
  <c r="EI37" i="61"/>
  <c r="EW37" i="61" s="1"/>
  <c r="EI29" i="61"/>
  <c r="EW29" i="61" s="1"/>
  <c r="EI21" i="61"/>
  <c r="EW21" i="61" s="1"/>
  <c r="EI13" i="61"/>
  <c r="EW13" i="61" s="1"/>
  <c r="EI5" i="61"/>
  <c r="EW5" i="61" s="1"/>
  <c r="EE87" i="61"/>
  <c r="ES87" i="61" s="1"/>
  <c r="EE23" i="61"/>
  <c r="ES23" i="61" s="1"/>
  <c r="BK168" i="70"/>
  <c r="BY168" i="70" s="1"/>
  <c r="EJ29" i="61"/>
  <c r="EX29" i="61" s="1"/>
  <c r="EJ21" i="61"/>
  <c r="EX21" i="61" s="1"/>
  <c r="EJ13" i="61"/>
  <c r="EX13" i="61" s="1"/>
  <c r="EJ5" i="61"/>
  <c r="EX5" i="61" s="1"/>
  <c r="EI87" i="61"/>
  <c r="EW87" i="61" s="1"/>
  <c r="EI79" i="61"/>
  <c r="EW79" i="61" s="1"/>
  <c r="EI71" i="61"/>
  <c r="EW71" i="61" s="1"/>
  <c r="EI63" i="61"/>
  <c r="EW63" i="61" s="1"/>
  <c r="EI55" i="61"/>
  <c r="EW55" i="61" s="1"/>
  <c r="EI47" i="61"/>
  <c r="EW47" i="61" s="1"/>
  <c r="EI39" i="61"/>
  <c r="EW39" i="61" s="1"/>
  <c r="EI31" i="61"/>
  <c r="EW31" i="61" s="1"/>
  <c r="EI23" i="61"/>
  <c r="EW23" i="61" s="1"/>
  <c r="EI15" i="61"/>
  <c r="EW15" i="61" s="1"/>
  <c r="EI7" i="61"/>
  <c r="EW7" i="61" s="1"/>
  <c r="DS94" i="61"/>
  <c r="EG93" i="61" s="1"/>
  <c r="EU93" i="61" s="1"/>
  <c r="EE41" i="61"/>
  <c r="ES41" i="61" s="1"/>
  <c r="BA189" i="70"/>
  <c r="BO189" i="70" s="1"/>
  <c r="BA171" i="70"/>
  <c r="BO171" i="70" s="1"/>
  <c r="BA162" i="70"/>
  <c r="BO162" i="70" s="1"/>
  <c r="BA153" i="70"/>
  <c r="BO153" i="70" s="1"/>
  <c r="BA143" i="70"/>
  <c r="BO143" i="70" s="1"/>
  <c r="BA125" i="70"/>
  <c r="BO125" i="70" s="1"/>
  <c r="BM194" i="70"/>
  <c r="CA194" i="70" s="1"/>
  <c r="BM186" i="70"/>
  <c r="CA186" i="70" s="1"/>
  <c r="BM178" i="70"/>
  <c r="CA178" i="70" s="1"/>
  <c r="BM170" i="70"/>
  <c r="CA170" i="70" s="1"/>
  <c r="BM162" i="70"/>
  <c r="CA162" i="70" s="1"/>
  <c r="BM154" i="70"/>
  <c r="CA154" i="70" s="1"/>
  <c r="BM146" i="70"/>
  <c r="CA146" i="70" s="1"/>
  <c r="BM138" i="70"/>
  <c r="CA138" i="70" s="1"/>
  <c r="BM130" i="70"/>
  <c r="CA130" i="70" s="1"/>
  <c r="BM122" i="70"/>
  <c r="CA122" i="70" s="1"/>
  <c r="BM113" i="70"/>
  <c r="CA113" i="70" s="1"/>
  <c r="BK191" i="70"/>
  <c r="BY191" i="70" s="1"/>
  <c r="BK159" i="70"/>
  <c r="BY159" i="70" s="1"/>
  <c r="BK127" i="70"/>
  <c r="BY127" i="70" s="1"/>
  <c r="BI196" i="70"/>
  <c r="BW196" i="70" s="1"/>
  <c r="BI188" i="70"/>
  <c r="BW188" i="70" s="1"/>
  <c r="BI180" i="70"/>
  <c r="BW180" i="70" s="1"/>
  <c r="BI172" i="70"/>
  <c r="BW172" i="70" s="1"/>
  <c r="BI164" i="70"/>
  <c r="BW164" i="70" s="1"/>
  <c r="BI156" i="70"/>
  <c r="BW156" i="70" s="1"/>
  <c r="BI148" i="70"/>
  <c r="BW148" i="70" s="1"/>
  <c r="BI140" i="70"/>
  <c r="BW140" i="70" s="1"/>
  <c r="BI132" i="70"/>
  <c r="BW132" i="70" s="1"/>
  <c r="BI124" i="70"/>
  <c r="BW124" i="70" s="1"/>
  <c r="BI116" i="70"/>
  <c r="BW116" i="70" s="1"/>
  <c r="BH122" i="70"/>
  <c r="BV122" i="70" s="1"/>
  <c r="BE200" i="70"/>
  <c r="BS200" i="70" s="1"/>
  <c r="BE192" i="70"/>
  <c r="BS192" i="70" s="1"/>
  <c r="BE176" i="70"/>
  <c r="BS176" i="70" s="1"/>
  <c r="BE168" i="70"/>
  <c r="BS168" i="70" s="1"/>
  <c r="BE160" i="70"/>
  <c r="BS160" i="70" s="1"/>
  <c r="BE144" i="70"/>
  <c r="BS144" i="70" s="1"/>
  <c r="BE136" i="70"/>
  <c r="BS136" i="70" s="1"/>
  <c r="BE128" i="70"/>
  <c r="BS128" i="70" s="1"/>
  <c r="BE111" i="70"/>
  <c r="BS111" i="70" s="1"/>
  <c r="BS201" i="70" s="1"/>
  <c r="BS204" i="70" s="1"/>
  <c r="BM200" i="70"/>
  <c r="CA200" i="70" s="1"/>
  <c r="BM192" i="70"/>
  <c r="CA192" i="70" s="1"/>
  <c r="BM184" i="70"/>
  <c r="CA184" i="70" s="1"/>
  <c r="BM176" i="70"/>
  <c r="CA176" i="70" s="1"/>
  <c r="BM168" i="70"/>
  <c r="CA168" i="70" s="1"/>
  <c r="BM160" i="70"/>
  <c r="CA160" i="70" s="1"/>
  <c r="BM152" i="70"/>
  <c r="CA152" i="70" s="1"/>
  <c r="BM144" i="70"/>
  <c r="CA144" i="70" s="1"/>
  <c r="BM136" i="70"/>
  <c r="CA136" i="70" s="1"/>
  <c r="BM128" i="70"/>
  <c r="CA128" i="70" s="1"/>
  <c r="BM120" i="70"/>
  <c r="CA120" i="70" s="1"/>
  <c r="BM111" i="70"/>
  <c r="CA111" i="70" s="1"/>
  <c r="BK181" i="70"/>
  <c r="BY181" i="70" s="1"/>
  <c r="BK149" i="70"/>
  <c r="BY149" i="70" s="1"/>
  <c r="BK117" i="70"/>
  <c r="BY117" i="70" s="1"/>
  <c r="BA200" i="70"/>
  <c r="BO200" i="70" s="1"/>
  <c r="BA192" i="70"/>
  <c r="BO192" i="70" s="1"/>
  <c r="BA184" i="70"/>
  <c r="BO184" i="70" s="1"/>
  <c r="BA176" i="70"/>
  <c r="BO176" i="70" s="1"/>
  <c r="BA168" i="70"/>
  <c r="BO168" i="70" s="1"/>
  <c r="BA160" i="70"/>
  <c r="BO160" i="70" s="1"/>
  <c r="BA152" i="70"/>
  <c r="BO152" i="70" s="1"/>
  <c r="BA144" i="70"/>
  <c r="BO144" i="70" s="1"/>
  <c r="BA136" i="70"/>
  <c r="BO136" i="70" s="1"/>
  <c r="BA128" i="70"/>
  <c r="BO128" i="70" s="1"/>
  <c r="BA120" i="70"/>
  <c r="BO120" i="70" s="1"/>
  <c r="BM199" i="70"/>
  <c r="CA199" i="70" s="1"/>
  <c r="BM191" i="70"/>
  <c r="CA191" i="70" s="1"/>
  <c r="BM183" i="70"/>
  <c r="CA183" i="70" s="1"/>
  <c r="BM175" i="70"/>
  <c r="CA175" i="70" s="1"/>
  <c r="BM167" i="70"/>
  <c r="CA167" i="70" s="1"/>
  <c r="BM159" i="70"/>
  <c r="CA159" i="70" s="1"/>
  <c r="BM151" i="70"/>
  <c r="CA151" i="70" s="1"/>
  <c r="BM143" i="70"/>
  <c r="CA143" i="70" s="1"/>
  <c r="BM135" i="70"/>
  <c r="CA135" i="70" s="1"/>
  <c r="BM127" i="70"/>
  <c r="CA127" i="70" s="1"/>
  <c r="BM119" i="70"/>
  <c r="CA119" i="70" s="1"/>
  <c r="BL197" i="70"/>
  <c r="BZ197" i="70" s="1"/>
  <c r="BL165" i="70"/>
  <c r="BZ165" i="70" s="1"/>
  <c r="BL133" i="70"/>
  <c r="BZ133" i="70" s="1"/>
  <c r="AX201" i="70"/>
  <c r="BL177" i="70" s="1"/>
  <c r="BZ177" i="70" s="1"/>
  <c r="BK196" i="70"/>
  <c r="BY196" i="70" s="1"/>
  <c r="BK164" i="70"/>
  <c r="BY164" i="70" s="1"/>
  <c r="BK132" i="70"/>
  <c r="BY132" i="70" s="1"/>
  <c r="BJ187" i="70"/>
  <c r="BX187" i="70" s="1"/>
  <c r="BJ155" i="70"/>
  <c r="BX155" i="70" s="1"/>
  <c r="BJ123" i="70"/>
  <c r="BX123" i="70" s="1"/>
  <c r="BI115" i="70"/>
  <c r="BI118" i="70"/>
  <c r="BW118" i="70" s="1"/>
  <c r="BI126" i="70"/>
  <c r="BW126" i="70" s="1"/>
  <c r="BI134" i="70"/>
  <c r="BW134" i="70" s="1"/>
  <c r="BI142" i="70"/>
  <c r="BW142" i="70" s="1"/>
  <c r="BI150" i="70"/>
  <c r="BW150" i="70" s="1"/>
  <c r="BI158" i="70"/>
  <c r="BW158" i="70" s="1"/>
  <c r="BI166" i="70"/>
  <c r="BW166" i="70" s="1"/>
  <c r="BI174" i="70"/>
  <c r="BW174" i="70" s="1"/>
  <c r="BI182" i="70"/>
  <c r="BW182" i="70" s="1"/>
  <c r="BI190" i="70"/>
  <c r="BW190" i="70" s="1"/>
  <c r="BI198" i="70"/>
  <c r="BW198" i="70" s="1"/>
  <c r="BI114" i="70"/>
  <c r="BW114" i="70" s="1"/>
  <c r="BI123" i="70"/>
  <c r="BW123" i="70" s="1"/>
  <c r="BI131" i="70"/>
  <c r="BW131" i="70" s="1"/>
  <c r="BI139" i="70"/>
  <c r="BW139" i="70" s="1"/>
  <c r="BI147" i="70"/>
  <c r="BW147" i="70" s="1"/>
  <c r="BI155" i="70"/>
  <c r="BW155" i="70" s="1"/>
  <c r="BI163" i="70"/>
  <c r="BW163" i="70" s="1"/>
  <c r="BI171" i="70"/>
  <c r="BW171" i="70" s="1"/>
  <c r="BI179" i="70"/>
  <c r="BW179" i="70" s="1"/>
  <c r="BI187" i="70"/>
  <c r="BW187" i="70" s="1"/>
  <c r="BI195" i="70"/>
  <c r="BW195" i="70" s="1"/>
  <c r="BI193" i="70"/>
  <c r="BW193" i="70" s="1"/>
  <c r="BI185" i="70"/>
  <c r="BW185" i="70" s="1"/>
  <c r="BI177" i="70"/>
  <c r="BW177" i="70" s="1"/>
  <c r="BI169" i="70"/>
  <c r="BW169" i="70" s="1"/>
  <c r="BI161" i="70"/>
  <c r="BW161" i="70" s="1"/>
  <c r="BI153" i="70"/>
  <c r="BW153" i="70" s="1"/>
  <c r="BI145" i="70"/>
  <c r="BW145" i="70" s="1"/>
  <c r="BI137" i="70"/>
  <c r="BW137" i="70" s="1"/>
  <c r="BI129" i="70"/>
  <c r="BW129" i="70" s="1"/>
  <c r="BI121" i="70"/>
  <c r="BW121" i="70" s="1"/>
  <c r="BI112" i="70"/>
  <c r="BW112" i="70" s="1"/>
  <c r="BH175" i="70"/>
  <c r="BV175" i="70" s="1"/>
  <c r="B36" i="71"/>
  <c r="AC36" i="71" s="1"/>
  <c r="B39" i="71"/>
  <c r="AC39" i="71" s="1"/>
  <c r="AC33" i="71"/>
  <c r="B35" i="71"/>
  <c r="AC35" i="71" s="1"/>
  <c r="EE77" i="61"/>
  <c r="ES77" i="61" s="1"/>
  <c r="EE45" i="61"/>
  <c r="ES45" i="61" s="1"/>
  <c r="EE13" i="61"/>
  <c r="ES13" i="61" s="1"/>
  <c r="CA36" i="61"/>
  <c r="BK179" i="70"/>
  <c r="BY179" i="70" s="1"/>
  <c r="BK163" i="70"/>
  <c r="BY163" i="70" s="1"/>
  <c r="BK147" i="70"/>
  <c r="BY147" i="70" s="1"/>
  <c r="BK114" i="70"/>
  <c r="BY114" i="70" s="1"/>
  <c r="AW201" i="70"/>
  <c r="BK152" i="70" s="1"/>
  <c r="BY152" i="70" s="1"/>
  <c r="BJ178" i="70"/>
  <c r="BX178" i="70" s="1"/>
  <c r="BJ146" i="70"/>
  <c r="BX146" i="70" s="1"/>
  <c r="BJ113" i="70"/>
  <c r="BX113" i="70" s="1"/>
  <c r="BI200" i="70"/>
  <c r="BW200" i="70" s="1"/>
  <c r="BI192" i="70"/>
  <c r="BW192" i="70" s="1"/>
  <c r="BI184" i="70"/>
  <c r="BW184" i="70" s="1"/>
  <c r="BI176" i="70"/>
  <c r="BW176" i="70" s="1"/>
  <c r="BI168" i="70"/>
  <c r="BW168" i="70" s="1"/>
  <c r="BI160" i="70"/>
  <c r="BW160" i="70" s="1"/>
  <c r="BI152" i="70"/>
  <c r="BW152" i="70" s="1"/>
  <c r="BI144" i="70"/>
  <c r="BW144" i="70" s="1"/>
  <c r="BI136" i="70"/>
  <c r="BW136" i="70" s="1"/>
  <c r="BI128" i="70"/>
  <c r="BW128" i="70" s="1"/>
  <c r="BI120" i="70"/>
  <c r="BW120" i="70" s="1"/>
  <c r="BI111" i="70"/>
  <c r="BW111" i="70" s="1"/>
  <c r="BW201" i="70" s="1"/>
  <c r="BW204" i="70" s="1"/>
  <c r="BT32" i="73"/>
  <c r="BT31" i="73"/>
  <c r="BT34" i="73"/>
  <c r="BT47" i="73"/>
  <c r="BT48" i="73"/>
  <c r="X50" i="73"/>
  <c r="X47" i="73"/>
  <c r="EE92" i="61"/>
  <c r="ES92" i="61" s="1"/>
  <c r="EE60" i="61"/>
  <c r="ES60" i="61" s="1"/>
  <c r="EE52" i="61"/>
  <c r="ES52" i="61" s="1"/>
  <c r="EE44" i="61"/>
  <c r="ES44" i="61" s="1"/>
  <c r="EE28" i="61"/>
  <c r="ES28" i="61" s="1"/>
  <c r="EE20" i="61"/>
  <c r="ES20" i="61" s="1"/>
  <c r="DQ94" i="61"/>
  <c r="BA193" i="70"/>
  <c r="BO193" i="70" s="1"/>
  <c r="BA183" i="70"/>
  <c r="BO183" i="70" s="1"/>
  <c r="BA165" i="70"/>
  <c r="BO165" i="70" s="1"/>
  <c r="BA147" i="70"/>
  <c r="BO147" i="70" s="1"/>
  <c r="BA138" i="70"/>
  <c r="BO138" i="70" s="1"/>
  <c r="BA129" i="70"/>
  <c r="BO129" i="70" s="1"/>
  <c r="BA119" i="70"/>
  <c r="BO119" i="70" s="1"/>
  <c r="BM197" i="70"/>
  <c r="CA197" i="70" s="1"/>
  <c r="BM189" i="70"/>
  <c r="CA189" i="70" s="1"/>
  <c r="BM181" i="70"/>
  <c r="CA181" i="70" s="1"/>
  <c r="BM173" i="70"/>
  <c r="CA173" i="70" s="1"/>
  <c r="BM165" i="70"/>
  <c r="CA165" i="70" s="1"/>
  <c r="BM157" i="70"/>
  <c r="CA157" i="70" s="1"/>
  <c r="BM149" i="70"/>
  <c r="CA149" i="70" s="1"/>
  <c r="BM141" i="70"/>
  <c r="CA141" i="70" s="1"/>
  <c r="BM133" i="70"/>
  <c r="CA133" i="70" s="1"/>
  <c r="BM125" i="70"/>
  <c r="CA125" i="70" s="1"/>
  <c r="BM117" i="70"/>
  <c r="CA117" i="70" s="1"/>
  <c r="BL195" i="70"/>
  <c r="BZ195" i="70" s="1"/>
  <c r="BL187" i="70"/>
  <c r="BZ187" i="70" s="1"/>
  <c r="BL179" i="70"/>
  <c r="BZ179" i="70" s="1"/>
  <c r="BL171" i="70"/>
  <c r="BZ171" i="70" s="1"/>
  <c r="BL163" i="70"/>
  <c r="BZ163" i="70" s="1"/>
  <c r="BL155" i="70"/>
  <c r="BZ155" i="70" s="1"/>
  <c r="BL147" i="70"/>
  <c r="BZ147" i="70" s="1"/>
  <c r="BL139" i="70"/>
  <c r="BZ139" i="70" s="1"/>
  <c r="BL131" i="70"/>
  <c r="BZ131" i="70" s="1"/>
  <c r="BL123" i="70"/>
  <c r="BZ123" i="70" s="1"/>
  <c r="BL114" i="70"/>
  <c r="BZ114" i="70" s="1"/>
  <c r="AV201" i="70"/>
  <c r="BJ191" i="70" s="1"/>
  <c r="BX191" i="70" s="1"/>
  <c r="BJ177" i="70"/>
  <c r="BX177" i="70" s="1"/>
  <c r="BJ145" i="70"/>
  <c r="BX145" i="70" s="1"/>
  <c r="BJ137" i="70"/>
  <c r="BX137" i="70" s="1"/>
  <c r="BJ112" i="70"/>
  <c r="BX112" i="70" s="1"/>
  <c r="BI199" i="70"/>
  <c r="BW199" i="70" s="1"/>
  <c r="BI191" i="70"/>
  <c r="BW191" i="70" s="1"/>
  <c r="BI183" i="70"/>
  <c r="BW183" i="70" s="1"/>
  <c r="BI175" i="70"/>
  <c r="BW175" i="70" s="1"/>
  <c r="BI167" i="70"/>
  <c r="BW167" i="70" s="1"/>
  <c r="BI159" i="70"/>
  <c r="BW159" i="70" s="1"/>
  <c r="BI151" i="70"/>
  <c r="BW151" i="70" s="1"/>
  <c r="BI143" i="70"/>
  <c r="BW143" i="70" s="1"/>
  <c r="BI135" i="70"/>
  <c r="BW135" i="70" s="1"/>
  <c r="BI127" i="70"/>
  <c r="BW127" i="70" s="1"/>
  <c r="BI119" i="70"/>
  <c r="BW119" i="70" s="1"/>
  <c r="BH197" i="70"/>
  <c r="BV197" i="70" s="1"/>
  <c r="BH165" i="70"/>
  <c r="BV165" i="70" s="1"/>
  <c r="BH133" i="70"/>
  <c r="BV133" i="70" s="1"/>
  <c r="BA47" i="71"/>
  <c r="AZ47" i="71"/>
  <c r="BA41" i="71"/>
  <c r="AZ41" i="71"/>
  <c r="EJ47" i="61"/>
  <c r="EX47" i="61" s="1"/>
  <c r="EJ39" i="61"/>
  <c r="EX39" i="61" s="1"/>
  <c r="EJ31" i="61"/>
  <c r="EX31" i="61" s="1"/>
  <c r="EJ23" i="61"/>
  <c r="EX23" i="61" s="1"/>
  <c r="EJ15" i="61"/>
  <c r="EX15" i="61" s="1"/>
  <c r="EJ7" i="61"/>
  <c r="EX7" i="61" s="1"/>
  <c r="EI89" i="61"/>
  <c r="EW89" i="61" s="1"/>
  <c r="EI81" i="61"/>
  <c r="EW81" i="61" s="1"/>
  <c r="EI73" i="61"/>
  <c r="EW73" i="61" s="1"/>
  <c r="EI65" i="61"/>
  <c r="EW65" i="61" s="1"/>
  <c r="EI57" i="61"/>
  <c r="EW57" i="61" s="1"/>
  <c r="EI49" i="61"/>
  <c r="EW49" i="61" s="1"/>
  <c r="EI41" i="61"/>
  <c r="EW41" i="61" s="1"/>
  <c r="EI33" i="61"/>
  <c r="EW33" i="61" s="1"/>
  <c r="EI25" i="61"/>
  <c r="EW25" i="61" s="1"/>
  <c r="EI17" i="61"/>
  <c r="EW17" i="61" s="1"/>
  <c r="EI9" i="61"/>
  <c r="EW9" i="61" s="1"/>
  <c r="DT94" i="61"/>
  <c r="EH24" i="61" s="1"/>
  <c r="EV24" i="61" s="1"/>
  <c r="EE91" i="61"/>
  <c r="ES91" i="61" s="1"/>
  <c r="EE83" i="61"/>
  <c r="ES83" i="61" s="1"/>
  <c r="EE75" i="61"/>
  <c r="ES75" i="61" s="1"/>
  <c r="EE67" i="61"/>
  <c r="ES67" i="61" s="1"/>
  <c r="EE59" i="61"/>
  <c r="ES59" i="61" s="1"/>
  <c r="EE51" i="61"/>
  <c r="ES51" i="61" s="1"/>
  <c r="EE43" i="61"/>
  <c r="ES43" i="61" s="1"/>
  <c r="EE35" i="61"/>
  <c r="ES35" i="61" s="1"/>
  <c r="EE27" i="61"/>
  <c r="ES27" i="61" s="1"/>
  <c r="EE19" i="61"/>
  <c r="ES19" i="61" s="1"/>
  <c r="EE11" i="61"/>
  <c r="ES11" i="61" s="1"/>
  <c r="CC36" i="61"/>
  <c r="CC35" i="61"/>
  <c r="BA118" i="70"/>
  <c r="BO118" i="70" s="1"/>
  <c r="BA126" i="70"/>
  <c r="BO126" i="70" s="1"/>
  <c r="BA134" i="70"/>
  <c r="BO134" i="70" s="1"/>
  <c r="BA142" i="70"/>
  <c r="BO142" i="70" s="1"/>
  <c r="BA150" i="70"/>
  <c r="BO150" i="70" s="1"/>
  <c r="BA158" i="70"/>
  <c r="BO158" i="70" s="1"/>
  <c r="BA166" i="70"/>
  <c r="BO166" i="70" s="1"/>
  <c r="BA174" i="70"/>
  <c r="BO174" i="70" s="1"/>
  <c r="BA182" i="70"/>
  <c r="BO182" i="70" s="1"/>
  <c r="BA190" i="70"/>
  <c r="BO190" i="70" s="1"/>
  <c r="BA198" i="70"/>
  <c r="BO198" i="70" s="1"/>
  <c r="BA111" i="70"/>
  <c r="BO111" i="70" s="1"/>
  <c r="BO201" i="70" s="1"/>
  <c r="BO204" i="70" s="1"/>
  <c r="BA116" i="70"/>
  <c r="BO116" i="70" s="1"/>
  <c r="BA124" i="70"/>
  <c r="BO124" i="70" s="1"/>
  <c r="BA132" i="70"/>
  <c r="BO132" i="70" s="1"/>
  <c r="BA140" i="70"/>
  <c r="BO140" i="70" s="1"/>
  <c r="BA148" i="70"/>
  <c r="BO148" i="70" s="1"/>
  <c r="BA156" i="70"/>
  <c r="BO156" i="70" s="1"/>
  <c r="BA164" i="70"/>
  <c r="BO164" i="70" s="1"/>
  <c r="BA172" i="70"/>
  <c r="BO172" i="70" s="1"/>
  <c r="BA180" i="70"/>
  <c r="BO180" i="70" s="1"/>
  <c r="BA188" i="70"/>
  <c r="BO188" i="70" s="1"/>
  <c r="BA196" i="70"/>
  <c r="BO196" i="70" s="1"/>
  <c r="BA115" i="70"/>
  <c r="BA191" i="70"/>
  <c r="BO191" i="70" s="1"/>
  <c r="BA173" i="70"/>
  <c r="BO173" i="70" s="1"/>
  <c r="BA155" i="70"/>
  <c r="BO155" i="70" s="1"/>
  <c r="BA146" i="70"/>
  <c r="BO146" i="70" s="1"/>
  <c r="BA137" i="70"/>
  <c r="BO137" i="70" s="1"/>
  <c r="BA127" i="70"/>
  <c r="BO127" i="70" s="1"/>
  <c r="BM196" i="70"/>
  <c r="CA196" i="70" s="1"/>
  <c r="BM188" i="70"/>
  <c r="CA188" i="70" s="1"/>
  <c r="BM180" i="70"/>
  <c r="CA180" i="70" s="1"/>
  <c r="BM172" i="70"/>
  <c r="CA172" i="70" s="1"/>
  <c r="BM164" i="70"/>
  <c r="CA164" i="70" s="1"/>
  <c r="BM156" i="70"/>
  <c r="CA156" i="70" s="1"/>
  <c r="BM148" i="70"/>
  <c r="CA148" i="70" s="1"/>
  <c r="BM140" i="70"/>
  <c r="CA140" i="70" s="1"/>
  <c r="BM132" i="70"/>
  <c r="CA132" i="70" s="1"/>
  <c r="BM124" i="70"/>
  <c r="CA124" i="70" s="1"/>
  <c r="BM116" i="70"/>
  <c r="CA116" i="70" s="1"/>
  <c r="FH84" i="72"/>
  <c r="FH83" i="72"/>
  <c r="F32" i="70"/>
  <c r="AH31" i="71"/>
  <c r="H35" i="71"/>
  <c r="AH35" i="71" s="1"/>
  <c r="H36" i="71"/>
  <c r="AH36" i="71" s="1"/>
  <c r="FL42" i="73"/>
  <c r="FZ42" i="73" s="1"/>
  <c r="BB103" i="63"/>
  <c r="BV35" i="61"/>
  <c r="AT201" i="70"/>
  <c r="BH138" i="70" s="1"/>
  <c r="BV138" i="70" s="1"/>
  <c r="BG111" i="70"/>
  <c r="BU111" i="70" s="1"/>
  <c r="BU201" i="70" s="1"/>
  <c r="BU204" i="70" s="1"/>
  <c r="BT204" i="70"/>
  <c r="BC194" i="70"/>
  <c r="BQ194" i="70" s="1"/>
  <c r="BC178" i="70"/>
  <c r="BQ178" i="70" s="1"/>
  <c r="BC162" i="70"/>
  <c r="BQ162" i="70" s="1"/>
  <c r="BC146" i="70"/>
  <c r="BQ146" i="70" s="1"/>
  <c r="BC130" i="70"/>
  <c r="BQ130" i="70" s="1"/>
  <c r="O33" i="71"/>
  <c r="Y32" i="71"/>
  <c r="BC101" i="72"/>
  <c r="BC100" i="72"/>
  <c r="BC103" i="72"/>
  <c r="BA118" i="72"/>
  <c r="BA117" i="72"/>
  <c r="BA120" i="72"/>
  <c r="DH83" i="72"/>
  <c r="DH84" i="72"/>
  <c r="BX33" i="61"/>
  <c r="CB33" i="61"/>
  <c r="C32" i="70"/>
  <c r="BB54" i="71"/>
  <c r="BC54" i="71"/>
  <c r="BD73" i="71"/>
  <c r="BE73" i="71"/>
  <c r="BE29" i="71"/>
  <c r="BD29" i="71"/>
  <c r="FH52" i="72"/>
  <c r="FH49" i="72"/>
  <c r="FH50" i="72"/>
  <c r="BV33" i="61"/>
  <c r="BV39" i="61" s="1"/>
  <c r="BC114" i="70"/>
  <c r="BQ114" i="70" s="1"/>
  <c r="BC119" i="70"/>
  <c r="BQ119" i="70" s="1"/>
  <c r="BC123" i="70"/>
  <c r="BQ123" i="70" s="1"/>
  <c r="BC127" i="70"/>
  <c r="BQ127" i="70" s="1"/>
  <c r="BC131" i="70"/>
  <c r="BQ131" i="70" s="1"/>
  <c r="BC135" i="70"/>
  <c r="BQ135" i="70" s="1"/>
  <c r="BC139" i="70"/>
  <c r="BQ139" i="70" s="1"/>
  <c r="BC143" i="70"/>
  <c r="BQ143" i="70" s="1"/>
  <c r="BC147" i="70"/>
  <c r="BQ147" i="70" s="1"/>
  <c r="BC151" i="70"/>
  <c r="BQ151" i="70" s="1"/>
  <c r="BC155" i="70"/>
  <c r="BQ155" i="70" s="1"/>
  <c r="BC159" i="70"/>
  <c r="BQ159" i="70" s="1"/>
  <c r="BC163" i="70"/>
  <c r="BQ163" i="70" s="1"/>
  <c r="BC167" i="70"/>
  <c r="BQ167" i="70" s="1"/>
  <c r="BC171" i="70"/>
  <c r="BQ171" i="70" s="1"/>
  <c r="BC175" i="70"/>
  <c r="BQ175" i="70" s="1"/>
  <c r="BC179" i="70"/>
  <c r="BQ179" i="70" s="1"/>
  <c r="BC183" i="70"/>
  <c r="BQ183" i="70" s="1"/>
  <c r="BC187" i="70"/>
  <c r="BQ187" i="70" s="1"/>
  <c r="BC191" i="70"/>
  <c r="BQ191" i="70" s="1"/>
  <c r="BC195" i="70"/>
  <c r="BQ195" i="70" s="1"/>
  <c r="BC199" i="70"/>
  <c r="BQ199" i="70" s="1"/>
  <c r="BB117" i="72"/>
  <c r="BB118" i="72"/>
  <c r="EE4" i="61"/>
  <c r="ES4" i="61" s="1"/>
  <c r="BY33" i="61"/>
  <c r="BY39" i="61" s="1"/>
  <c r="I32" i="70"/>
  <c r="N35" i="71"/>
  <c r="W35" i="71" s="1"/>
  <c r="W31" i="71"/>
  <c r="N36" i="71"/>
  <c r="W36" i="71" s="1"/>
  <c r="BC28" i="71"/>
  <c r="BB28" i="71"/>
  <c r="BD40" i="71"/>
  <c r="BE40" i="71"/>
  <c r="BG189" i="70"/>
  <c r="BU189" i="70" s="1"/>
  <c r="BG173" i="70"/>
  <c r="BU173" i="70" s="1"/>
  <c r="BG157" i="70"/>
  <c r="BU157" i="70" s="1"/>
  <c r="BG141" i="70"/>
  <c r="BU141" i="70" s="1"/>
  <c r="BE194" i="70"/>
  <c r="BS194" i="70" s="1"/>
  <c r="BE186" i="70"/>
  <c r="BS186" i="70" s="1"/>
  <c r="BE178" i="70"/>
  <c r="BS178" i="70" s="1"/>
  <c r="BE170" i="70"/>
  <c r="BS170" i="70" s="1"/>
  <c r="BE162" i="70"/>
  <c r="BS162" i="70" s="1"/>
  <c r="BE154" i="70"/>
  <c r="BS154" i="70" s="1"/>
  <c r="BE146" i="70"/>
  <c r="BS146" i="70" s="1"/>
  <c r="BE138" i="70"/>
  <c r="BS138" i="70" s="1"/>
  <c r="BE130" i="70"/>
  <c r="BS130" i="70" s="1"/>
  <c r="BE122" i="70"/>
  <c r="BS122" i="70" s="1"/>
  <c r="BE113" i="70"/>
  <c r="BS113" i="70" s="1"/>
  <c r="AP201" i="70"/>
  <c r="BD198" i="70" s="1"/>
  <c r="BR198" i="70" s="1"/>
  <c r="BC186" i="70"/>
  <c r="BQ186" i="70" s="1"/>
  <c r="BC170" i="70"/>
  <c r="BQ170" i="70" s="1"/>
  <c r="BC154" i="70"/>
  <c r="BQ154" i="70" s="1"/>
  <c r="BC138" i="70"/>
  <c r="BQ138" i="70" s="1"/>
  <c r="BC122" i="70"/>
  <c r="BQ122" i="70" s="1"/>
  <c r="P32" i="70"/>
  <c r="BA81" i="71"/>
  <c r="AZ81" i="71"/>
  <c r="BA74" i="71"/>
  <c r="AZ74" i="71"/>
  <c r="D82" i="73"/>
  <c r="D81" i="73"/>
  <c r="D84" i="73"/>
  <c r="D36" i="71"/>
  <c r="U36" i="71" s="1"/>
  <c r="D39" i="71"/>
  <c r="U39" i="71" s="1"/>
  <c r="U33" i="71"/>
  <c r="Z31" i="71"/>
  <c r="M35" i="71"/>
  <c r="Z35" i="71" s="1"/>
  <c r="K39" i="71"/>
  <c r="AG39" i="71" s="1"/>
  <c r="AG33" i="71"/>
  <c r="K35" i="71"/>
  <c r="AG35" i="71" s="1"/>
  <c r="K36" i="71"/>
  <c r="AG36" i="71" s="1"/>
  <c r="BB72" i="71"/>
  <c r="BB104" i="71"/>
  <c r="BC104" i="71"/>
  <c r="BE79" i="71"/>
  <c r="BD79" i="71"/>
  <c r="AZ84" i="72"/>
  <c r="AZ83" i="72"/>
  <c r="DG69" i="72"/>
  <c r="DG66" i="72"/>
  <c r="DF100" i="72"/>
  <c r="AN132" i="63"/>
  <c r="G136" i="63"/>
  <c r="T32" i="71"/>
  <c r="C33" i="71"/>
  <c r="M56" i="71"/>
  <c r="W56" i="71" s="1"/>
  <c r="U50" i="71"/>
  <c r="AZ86" i="71"/>
  <c r="BA97" i="71"/>
  <c r="AZ97" i="71"/>
  <c r="BA91" i="71"/>
  <c r="AZ91" i="71"/>
  <c r="BB23" i="71"/>
  <c r="BC78" i="71"/>
  <c r="BB78" i="71"/>
  <c r="BB71" i="71"/>
  <c r="BC71" i="71"/>
  <c r="BD90" i="71"/>
  <c r="BE90" i="71"/>
  <c r="BE45" i="71"/>
  <c r="BD45" i="71"/>
  <c r="BT56" i="71"/>
  <c r="CH56" i="71" s="1"/>
  <c r="BW24" i="71"/>
  <c r="CK24" i="71" s="1"/>
  <c r="BX75" i="71"/>
  <c r="CL75" i="71" s="1"/>
  <c r="BE67" i="72"/>
  <c r="BE66" i="72"/>
  <c r="BB101" i="72"/>
  <c r="BB103" i="72"/>
  <c r="BB100" i="72"/>
  <c r="BU47" i="73"/>
  <c r="Y65" i="73"/>
  <c r="Y64" i="73"/>
  <c r="Y67" i="73"/>
  <c r="FM8" i="73"/>
  <c r="GA8" i="73" s="1"/>
  <c r="BC111" i="70"/>
  <c r="BQ111" i="70" s="1"/>
  <c r="BQ201" i="70" s="1"/>
  <c r="BQ204" i="70" s="1"/>
  <c r="Q35" i="71"/>
  <c r="S35" i="71" s="1"/>
  <c r="Q36" i="71"/>
  <c r="S36" i="71" s="1"/>
  <c r="AB32" i="71"/>
  <c r="G33" i="71"/>
  <c r="Z50" i="71"/>
  <c r="N54" i="71"/>
  <c r="Z54" i="71" s="1"/>
  <c r="T50" i="71"/>
  <c r="BA15" i="71"/>
  <c r="AZ15" i="71"/>
  <c r="BA9" i="71"/>
  <c r="AZ9" i="71"/>
  <c r="BE95" i="71"/>
  <c r="BD95" i="71"/>
  <c r="BD8" i="71"/>
  <c r="BE8" i="71"/>
  <c r="BW95" i="71"/>
  <c r="CK95" i="71" s="1"/>
  <c r="BW23" i="71"/>
  <c r="CK23" i="71" s="1"/>
  <c r="BW63" i="71"/>
  <c r="CK63" i="71" s="1"/>
  <c r="BX74" i="71"/>
  <c r="CL74" i="71" s="1"/>
  <c r="BX65" i="71"/>
  <c r="CL65" i="71" s="1"/>
  <c r="BX4" i="71"/>
  <c r="CL4" i="71" s="1"/>
  <c r="BX8" i="71"/>
  <c r="CL8" i="71" s="1"/>
  <c r="BX12" i="71"/>
  <c r="CL12" i="71" s="1"/>
  <c r="BX16" i="71"/>
  <c r="CL16" i="71" s="1"/>
  <c r="BX20" i="71"/>
  <c r="CL20" i="71" s="1"/>
  <c r="BX24" i="71"/>
  <c r="CL24" i="71" s="1"/>
  <c r="BX28" i="71"/>
  <c r="CL28" i="71" s="1"/>
  <c r="BX32" i="71"/>
  <c r="CL32" i="71" s="1"/>
  <c r="BX36" i="71"/>
  <c r="CL36" i="71" s="1"/>
  <c r="BX40" i="71"/>
  <c r="CL40" i="71" s="1"/>
  <c r="BX44" i="71"/>
  <c r="CL44" i="71" s="1"/>
  <c r="BX48" i="71"/>
  <c r="CL48" i="71" s="1"/>
  <c r="BX52" i="71"/>
  <c r="CL52" i="71" s="1"/>
  <c r="BX77" i="71"/>
  <c r="CL77" i="71" s="1"/>
  <c r="BX81" i="71"/>
  <c r="CL81" i="71" s="1"/>
  <c r="BX85" i="71"/>
  <c r="CL85" i="71" s="1"/>
  <c r="BX89" i="71"/>
  <c r="CL89" i="71" s="1"/>
  <c r="BX93" i="71"/>
  <c r="CL93" i="71" s="1"/>
  <c r="BX97" i="71"/>
  <c r="CL97" i="71" s="1"/>
  <c r="BX101" i="71"/>
  <c r="CL101" i="71" s="1"/>
  <c r="BX105" i="71"/>
  <c r="CL105" i="71" s="1"/>
  <c r="BX67" i="71"/>
  <c r="CL67" i="71" s="1"/>
  <c r="BX58" i="71"/>
  <c r="CL58" i="71" s="1"/>
  <c r="BX54" i="71"/>
  <c r="CL54" i="71" s="1"/>
  <c r="BX73" i="71"/>
  <c r="CL73" i="71" s="1"/>
  <c r="BX69" i="71"/>
  <c r="CL69" i="71" s="1"/>
  <c r="BX62" i="71"/>
  <c r="CL62" i="71" s="1"/>
  <c r="BX5" i="71"/>
  <c r="CL5" i="71" s="1"/>
  <c r="BX9" i="71"/>
  <c r="CL9" i="71" s="1"/>
  <c r="BX13" i="71"/>
  <c r="CL13" i="71" s="1"/>
  <c r="BX17" i="71"/>
  <c r="CL17" i="71" s="1"/>
  <c r="BX21" i="71"/>
  <c r="CL21" i="71" s="1"/>
  <c r="BX25" i="71"/>
  <c r="CL25" i="71" s="1"/>
  <c r="BX29" i="71"/>
  <c r="CL29" i="71" s="1"/>
  <c r="BX33" i="71"/>
  <c r="CL33" i="71" s="1"/>
  <c r="BX37" i="71"/>
  <c r="CL37" i="71" s="1"/>
  <c r="BX41" i="71"/>
  <c r="CL41" i="71" s="1"/>
  <c r="BX45" i="71"/>
  <c r="CL45" i="71" s="1"/>
  <c r="BX49" i="71"/>
  <c r="CL49" i="71" s="1"/>
  <c r="BX59" i="71"/>
  <c r="CL59" i="71" s="1"/>
  <c r="BX78" i="71"/>
  <c r="CL78" i="71" s="1"/>
  <c r="BX82" i="71"/>
  <c r="CL82" i="71" s="1"/>
  <c r="BX86" i="71"/>
  <c r="CL86" i="71" s="1"/>
  <c r="BX90" i="71"/>
  <c r="CL90" i="71" s="1"/>
  <c r="BX94" i="71"/>
  <c r="CL94" i="71" s="1"/>
  <c r="BX98" i="71"/>
  <c r="CL98" i="71" s="1"/>
  <c r="BX102" i="71"/>
  <c r="CL102" i="71" s="1"/>
  <c r="BX71" i="71"/>
  <c r="CL71" i="71" s="1"/>
  <c r="BX64" i="71"/>
  <c r="CL64" i="71" s="1"/>
  <c r="BX57" i="71"/>
  <c r="CL57" i="71" s="1"/>
  <c r="BX53" i="71"/>
  <c r="CL53" i="71" s="1"/>
  <c r="BX66" i="71"/>
  <c r="CL66" i="71" s="1"/>
  <c r="BX6" i="71"/>
  <c r="CL6" i="71" s="1"/>
  <c r="BX10" i="71"/>
  <c r="CL10" i="71" s="1"/>
  <c r="BX14" i="71"/>
  <c r="CL14" i="71" s="1"/>
  <c r="BX18" i="71"/>
  <c r="CL18" i="71" s="1"/>
  <c r="BX22" i="71"/>
  <c r="CL22" i="71" s="1"/>
  <c r="BX26" i="71"/>
  <c r="CL26" i="71" s="1"/>
  <c r="BX30" i="71"/>
  <c r="CL30" i="71" s="1"/>
  <c r="BX34" i="71"/>
  <c r="CL34" i="71" s="1"/>
  <c r="BX38" i="71"/>
  <c r="CL38" i="71" s="1"/>
  <c r="BX42" i="71"/>
  <c r="CL42" i="71" s="1"/>
  <c r="BX46" i="71"/>
  <c r="CL46" i="71" s="1"/>
  <c r="BX50" i="71"/>
  <c r="CL50" i="71" s="1"/>
  <c r="BX61" i="71"/>
  <c r="CL61" i="71" s="1"/>
  <c r="BX79" i="71"/>
  <c r="CL79" i="71" s="1"/>
  <c r="BX83" i="71"/>
  <c r="CL83" i="71" s="1"/>
  <c r="BX87" i="71"/>
  <c r="CL87" i="71" s="1"/>
  <c r="BX91" i="71"/>
  <c r="CL91" i="71" s="1"/>
  <c r="BX95" i="71"/>
  <c r="CL95" i="71" s="1"/>
  <c r="BX99" i="71"/>
  <c r="CL99" i="71" s="1"/>
  <c r="BX103" i="71"/>
  <c r="CL103" i="71" s="1"/>
  <c r="BX68" i="71"/>
  <c r="CL68" i="71" s="1"/>
  <c r="BX56" i="71"/>
  <c r="CL56" i="71" s="1"/>
  <c r="BY105" i="71"/>
  <c r="CM105" i="71" s="1"/>
  <c r="BY73" i="71"/>
  <c r="CM73" i="71" s="1"/>
  <c r="FH103" i="72"/>
  <c r="D48" i="73"/>
  <c r="O31" i="70"/>
  <c r="O34" i="70" s="1"/>
  <c r="G31" i="70"/>
  <c r="G34" i="70" s="1"/>
  <c r="M36" i="71"/>
  <c r="Z36" i="71" s="1"/>
  <c r="I35" i="71"/>
  <c r="AA35" i="71" s="1"/>
  <c r="I36" i="71"/>
  <c r="AA36" i="71" s="1"/>
  <c r="J36" i="71"/>
  <c r="AE36" i="71" s="1"/>
  <c r="Q56" i="71"/>
  <c r="S56" i="71" s="1"/>
  <c r="AZ10" i="71"/>
  <c r="BA64" i="71"/>
  <c r="AZ64" i="71"/>
  <c r="BA57" i="71"/>
  <c r="AZ57" i="71"/>
  <c r="BB105" i="71"/>
  <c r="BB39" i="71"/>
  <c r="BC44" i="71"/>
  <c r="BB44" i="71"/>
  <c r="BB38" i="71"/>
  <c r="BC38" i="71"/>
  <c r="BD56" i="71"/>
  <c r="BE56" i="71"/>
  <c r="BE13" i="71"/>
  <c r="BD13" i="71"/>
  <c r="V33" i="71"/>
  <c r="P36" i="71"/>
  <c r="V36" i="71" s="1"/>
  <c r="N39" i="71"/>
  <c r="W39" i="71" s="1"/>
  <c r="W33" i="71"/>
  <c r="U51" i="71"/>
  <c r="P52" i="71"/>
  <c r="BB88" i="71"/>
  <c r="BC88" i="71"/>
  <c r="BE62" i="71"/>
  <c r="BD62" i="71"/>
  <c r="C67" i="73"/>
  <c r="C64" i="73"/>
  <c r="C65" i="73"/>
  <c r="Z81" i="73"/>
  <c r="Z84" i="73"/>
  <c r="Z82" i="73"/>
  <c r="Q31" i="70"/>
  <c r="Q34" i="70" s="1"/>
  <c r="D35" i="71"/>
  <c r="U35" i="71" s="1"/>
  <c r="AD33" i="71"/>
  <c r="F36" i="71"/>
  <c r="AD36" i="71" s="1"/>
  <c r="J39" i="71"/>
  <c r="AE39" i="71" s="1"/>
  <c r="AE33" i="71"/>
  <c r="Z51" i="71"/>
  <c r="N52" i="71"/>
  <c r="N53" i="71" s="1"/>
  <c r="Z53" i="71" s="1"/>
  <c r="T51" i="71"/>
  <c r="C52" i="71"/>
  <c r="AZ42" i="71"/>
  <c r="AZ20" i="71"/>
  <c r="BA31" i="71"/>
  <c r="AZ31" i="71"/>
  <c r="BA25" i="71"/>
  <c r="AZ25" i="71"/>
  <c r="BC12" i="71"/>
  <c r="BB12" i="71"/>
  <c r="BD24" i="71"/>
  <c r="BE24" i="71"/>
  <c r="DD100" i="72"/>
  <c r="FH101" i="72"/>
  <c r="D31" i="73"/>
  <c r="D32" i="73"/>
  <c r="E33" i="71"/>
  <c r="L33" i="71"/>
  <c r="J54" i="71"/>
  <c r="AH54" i="71" s="1"/>
  <c r="D54" i="71"/>
  <c r="V54" i="71" s="1"/>
  <c r="J53" i="71"/>
  <c r="AH53" i="71" s="1"/>
  <c r="D52" i="71"/>
  <c r="BA85" i="71"/>
  <c r="BA51" i="71"/>
  <c r="BA19" i="71"/>
  <c r="BB102" i="71"/>
  <c r="BB69" i="71"/>
  <c r="BB36" i="71"/>
  <c r="BB4" i="71"/>
  <c r="BD103" i="71"/>
  <c r="BD87" i="71"/>
  <c r="BD70" i="71"/>
  <c r="BD53" i="71"/>
  <c r="BD37" i="71"/>
  <c r="BD21" i="71"/>
  <c r="BD5" i="71"/>
  <c r="BD33" i="72"/>
  <c r="BC49" i="72"/>
  <c r="BA66" i="72"/>
  <c r="BB84" i="72"/>
  <c r="BC117" i="72"/>
  <c r="BB33" i="72"/>
  <c r="BB32" i="72"/>
  <c r="BC83" i="72"/>
  <c r="BC86" i="72"/>
  <c r="AY120" i="72"/>
  <c r="AY117" i="72"/>
  <c r="DH50" i="72"/>
  <c r="DH49" i="72"/>
  <c r="DF66" i="72"/>
  <c r="DI67" i="72"/>
  <c r="DI66" i="72"/>
  <c r="DG118" i="72"/>
  <c r="DG117" i="72"/>
  <c r="DJ86" i="72"/>
  <c r="FI103" i="72"/>
  <c r="FF52" i="72"/>
  <c r="FF50" i="72"/>
  <c r="FF86" i="72"/>
  <c r="FF84" i="72"/>
  <c r="FF120" i="72"/>
  <c r="FF118" i="72"/>
  <c r="X48" i="73"/>
  <c r="B50" i="73"/>
  <c r="B48" i="73"/>
  <c r="CT82" i="73"/>
  <c r="FN86" i="73"/>
  <c r="GB86" i="73" s="1"/>
  <c r="V31" i="71"/>
  <c r="AD31" i="71"/>
  <c r="AY96" i="71"/>
  <c r="AY80" i="71"/>
  <c r="AY63" i="71"/>
  <c r="AY46" i="71"/>
  <c r="AY30" i="71"/>
  <c r="AY14" i="71"/>
  <c r="BB73" i="71"/>
  <c r="BB40" i="71"/>
  <c r="BB8" i="71"/>
  <c r="BB92" i="71"/>
  <c r="BC92" i="71"/>
  <c r="BB76" i="71"/>
  <c r="BC76" i="71"/>
  <c r="BB58" i="71"/>
  <c r="BC58" i="71"/>
  <c r="BB42" i="71"/>
  <c r="BC42" i="71"/>
  <c r="BE98" i="71"/>
  <c r="BE82" i="71"/>
  <c r="BE65" i="71"/>
  <c r="BE48" i="71"/>
  <c r="BE32" i="71"/>
  <c r="BE16" i="71"/>
  <c r="BV72" i="71"/>
  <c r="CJ72" i="71" s="1"/>
  <c r="BA33" i="72"/>
  <c r="BA32" i="72"/>
  <c r="BD52" i="72"/>
  <c r="BD50" i="72"/>
  <c r="BD69" i="72"/>
  <c r="BD67" i="72"/>
  <c r="DI50" i="72"/>
  <c r="DD69" i="72"/>
  <c r="DF101" i="72"/>
  <c r="DH103" i="72"/>
  <c r="DH118" i="72"/>
  <c r="Y47" i="73"/>
  <c r="AW48" i="73"/>
  <c r="Y50" i="73"/>
  <c r="X65" i="73"/>
  <c r="Y81" i="73"/>
  <c r="FO9" i="73"/>
  <c r="GC9" i="73" s="1"/>
  <c r="FO17" i="73"/>
  <c r="GC17" i="73" s="1"/>
  <c r="FO25" i="73"/>
  <c r="GC25" i="73" s="1"/>
  <c r="FO33" i="73"/>
  <c r="GC33" i="73" s="1"/>
  <c r="FO41" i="73"/>
  <c r="GC41" i="73" s="1"/>
  <c r="FO49" i="73"/>
  <c r="GC49" i="73" s="1"/>
  <c r="FO57" i="73"/>
  <c r="GC57" i="73" s="1"/>
  <c r="FO65" i="73"/>
  <c r="GC65" i="73" s="1"/>
  <c r="FO73" i="73"/>
  <c r="GC73" i="73" s="1"/>
  <c r="FO81" i="73"/>
  <c r="GC81" i="73" s="1"/>
  <c r="FO89" i="73"/>
  <c r="GC89" i="73" s="1"/>
  <c r="FO11" i="73"/>
  <c r="GC11" i="73" s="1"/>
  <c r="FO19" i="73"/>
  <c r="GC19" i="73" s="1"/>
  <c r="FO27" i="73"/>
  <c r="GC27" i="73" s="1"/>
  <c r="FO35" i="73"/>
  <c r="GC35" i="73" s="1"/>
  <c r="FO43" i="73"/>
  <c r="GC43" i="73" s="1"/>
  <c r="FO51" i="73"/>
  <c r="GC51" i="73" s="1"/>
  <c r="FO59" i="73"/>
  <c r="GC59" i="73" s="1"/>
  <c r="FO67" i="73"/>
  <c r="GC67" i="73" s="1"/>
  <c r="FO75" i="73"/>
  <c r="GC75" i="73" s="1"/>
  <c r="FO83" i="73"/>
  <c r="GC83" i="73" s="1"/>
  <c r="FO91" i="73"/>
  <c r="GC91" i="73" s="1"/>
  <c r="FO6" i="73"/>
  <c r="GC6" i="73" s="1"/>
  <c r="FO14" i="73"/>
  <c r="GC14" i="73" s="1"/>
  <c r="FO22" i="73"/>
  <c r="GC22" i="73" s="1"/>
  <c r="FO30" i="73"/>
  <c r="GC30" i="73" s="1"/>
  <c r="FO38" i="73"/>
  <c r="GC38" i="73" s="1"/>
  <c r="FO46" i="73"/>
  <c r="GC46" i="73" s="1"/>
  <c r="FO54" i="73"/>
  <c r="GC54" i="73" s="1"/>
  <c r="FO62" i="73"/>
  <c r="GC62" i="73" s="1"/>
  <c r="FO70" i="73"/>
  <c r="GC70" i="73" s="1"/>
  <c r="FO78" i="73"/>
  <c r="GC78" i="73" s="1"/>
  <c r="FO86" i="73"/>
  <c r="GC86" i="73" s="1"/>
  <c r="FO7" i="73"/>
  <c r="GC7" i="73" s="1"/>
  <c r="FO15" i="73"/>
  <c r="GC15" i="73" s="1"/>
  <c r="FO23" i="73"/>
  <c r="GC23" i="73" s="1"/>
  <c r="FO31" i="73"/>
  <c r="GC31" i="73" s="1"/>
  <c r="FO39" i="73"/>
  <c r="GC39" i="73" s="1"/>
  <c r="FO47" i="73"/>
  <c r="GC47" i="73" s="1"/>
  <c r="FO55" i="73"/>
  <c r="GC55" i="73" s="1"/>
  <c r="FO63" i="73"/>
  <c r="GC63" i="73" s="1"/>
  <c r="FO71" i="73"/>
  <c r="GC71" i="73" s="1"/>
  <c r="FO79" i="73"/>
  <c r="GC79" i="73" s="1"/>
  <c r="FO87" i="73"/>
  <c r="GC87" i="73" s="1"/>
  <c r="CQ99" i="73"/>
  <c r="CQ101" i="73"/>
  <c r="CQ98" i="73"/>
  <c r="EF37" i="73"/>
  <c r="EV37" i="73"/>
  <c r="EF31" i="73"/>
  <c r="EW31" i="73"/>
  <c r="EV31" i="73"/>
  <c r="ET28" i="73"/>
  <c r="EU28" i="73"/>
  <c r="EF19" i="73"/>
  <c r="EW19" i="73"/>
  <c r="EV19" i="73"/>
  <c r="BT75" i="71"/>
  <c r="CH75" i="71" s="1"/>
  <c r="BI106" i="71"/>
  <c r="BW80" i="71" s="1"/>
  <c r="CK80" i="71" s="1"/>
  <c r="AZ33" i="72"/>
  <c r="AZ32" i="72"/>
  <c r="BC52" i="72"/>
  <c r="BC50" i="72"/>
  <c r="BC69" i="72"/>
  <c r="BC67" i="72"/>
  <c r="BA84" i="72"/>
  <c r="BA83" i="72"/>
  <c r="AY100" i="72"/>
  <c r="AY101" i="72"/>
  <c r="DD50" i="72"/>
  <c r="DD49" i="72"/>
  <c r="DE86" i="72"/>
  <c r="DE83" i="72"/>
  <c r="DK49" i="72"/>
  <c r="DK52" i="72"/>
  <c r="DK50" i="72"/>
  <c r="Z48" i="73"/>
  <c r="Z47" i="73"/>
  <c r="CQ48" i="73"/>
  <c r="CQ47" i="73"/>
  <c r="FL87" i="73"/>
  <c r="FZ87" i="73" s="1"/>
  <c r="FL55" i="73"/>
  <c r="FZ55" i="73" s="1"/>
  <c r="FL23" i="73"/>
  <c r="FZ23" i="73" s="1"/>
  <c r="EX93" i="73"/>
  <c r="FL90" i="73" s="1"/>
  <c r="FZ90" i="73" s="1"/>
  <c r="FM92" i="73"/>
  <c r="GA92" i="73" s="1"/>
  <c r="FM60" i="73"/>
  <c r="GA60" i="73" s="1"/>
  <c r="FM36" i="73"/>
  <c r="GA36" i="73" s="1"/>
  <c r="FM28" i="73"/>
  <c r="GA28" i="73" s="1"/>
  <c r="EY93" i="73"/>
  <c r="FM4" i="73"/>
  <c r="GA4" i="73" s="1"/>
  <c r="AY100" i="71"/>
  <c r="AY84" i="71"/>
  <c r="AY67" i="71"/>
  <c r="AY50" i="71"/>
  <c r="AY34" i="71"/>
  <c r="AY18" i="71"/>
  <c r="BA99" i="71"/>
  <c r="BA83" i="71"/>
  <c r="BA66" i="71"/>
  <c r="BA49" i="71"/>
  <c r="BA33" i="71"/>
  <c r="BA17" i="71"/>
  <c r="BB82" i="71"/>
  <c r="BB48" i="71"/>
  <c r="BB16" i="71"/>
  <c r="BB96" i="71"/>
  <c r="BC96" i="71"/>
  <c r="BB80" i="71"/>
  <c r="BC80" i="71"/>
  <c r="BB63" i="71"/>
  <c r="BC63" i="71"/>
  <c r="BB46" i="71"/>
  <c r="BC46" i="71"/>
  <c r="BB30" i="71"/>
  <c r="BC30" i="71"/>
  <c r="BE102" i="71"/>
  <c r="BE86" i="71"/>
  <c r="BE69" i="71"/>
  <c r="BE52" i="71"/>
  <c r="BE36" i="71"/>
  <c r="BE20" i="71"/>
  <c r="BE4" i="71"/>
  <c r="BF106" i="71"/>
  <c r="BU73" i="71"/>
  <c r="CI73" i="71" s="1"/>
  <c r="CI106" i="71" s="1"/>
  <c r="CI108" i="71" s="1"/>
  <c r="BX72" i="71"/>
  <c r="CL72" i="71" s="1"/>
  <c r="BC32" i="72"/>
  <c r="BC66" i="72"/>
  <c r="CQ34" i="73"/>
  <c r="CQ32" i="73"/>
  <c r="CQ82" i="73"/>
  <c r="BB86" i="71"/>
  <c r="BB52" i="71"/>
  <c r="BB20" i="71"/>
  <c r="BK106" i="71"/>
  <c r="BY81" i="71" s="1"/>
  <c r="CM81" i="71" s="1"/>
  <c r="BA50" i="72"/>
  <c r="AY103" i="72"/>
  <c r="AZ118" i="72"/>
  <c r="AZ117" i="72"/>
  <c r="AY86" i="72"/>
  <c r="AY83" i="72"/>
  <c r="DG84" i="72"/>
  <c r="DG83" i="72"/>
  <c r="DF84" i="72"/>
  <c r="DF83" i="72"/>
  <c r="DH100" i="72"/>
  <c r="DD118" i="72"/>
  <c r="FF33" i="72"/>
  <c r="FF69" i="72"/>
  <c r="FF67" i="72"/>
  <c r="FF103" i="72"/>
  <c r="FF101" i="72"/>
  <c r="AY48" i="73"/>
  <c r="AY47" i="73"/>
  <c r="AW65" i="73"/>
  <c r="D65" i="73"/>
  <c r="D64" i="73"/>
  <c r="AY82" i="73"/>
  <c r="AY84" i="73"/>
  <c r="AY104" i="71"/>
  <c r="AY88" i="71"/>
  <c r="AY71" i="71"/>
  <c r="AY54" i="71"/>
  <c r="AY38" i="71"/>
  <c r="AY22" i="71"/>
  <c r="AY6" i="71"/>
  <c r="AZ105" i="71"/>
  <c r="AZ101" i="71"/>
  <c r="AZ93" i="71"/>
  <c r="AZ89" i="71"/>
  <c r="AZ85" i="71"/>
  <c r="AZ77" i="71"/>
  <c r="AZ72" i="71"/>
  <c r="AZ68" i="71"/>
  <c r="AZ59" i="71"/>
  <c r="AZ55" i="71"/>
  <c r="AZ51" i="71"/>
  <c r="AZ43" i="71"/>
  <c r="AZ39" i="71"/>
  <c r="AZ35" i="71"/>
  <c r="AZ27" i="71"/>
  <c r="AZ23" i="71"/>
  <c r="AZ19" i="71"/>
  <c r="AZ11" i="71"/>
  <c r="AZ7" i="71"/>
  <c r="AZ75" i="71"/>
  <c r="BA103" i="71"/>
  <c r="BA70" i="71"/>
  <c r="BA37" i="71"/>
  <c r="BA5" i="71"/>
  <c r="BB90" i="71"/>
  <c r="BB56" i="71"/>
  <c r="BB24" i="71"/>
  <c r="BB100" i="71"/>
  <c r="BC100" i="71"/>
  <c r="BB84" i="71"/>
  <c r="BC84" i="71"/>
  <c r="BB67" i="71"/>
  <c r="BC67" i="71"/>
  <c r="BB50" i="71"/>
  <c r="BC50" i="71"/>
  <c r="BB34" i="71"/>
  <c r="BC34" i="71"/>
  <c r="BH106" i="71"/>
  <c r="BW73" i="71"/>
  <c r="CK73" i="71" s="1"/>
  <c r="AZ52" i="72"/>
  <c r="AZ50" i="72"/>
  <c r="AZ49" i="72"/>
  <c r="AZ69" i="72"/>
  <c r="AZ67" i="72"/>
  <c r="AZ66" i="72"/>
  <c r="DI101" i="72"/>
  <c r="DI100" i="72"/>
  <c r="DF118" i="72"/>
  <c r="DF117" i="72"/>
  <c r="FI32" i="72"/>
  <c r="FI35" i="72"/>
  <c r="FI33" i="72"/>
  <c r="AY34" i="73"/>
  <c r="AY32" i="73"/>
  <c r="AY31" i="73"/>
  <c r="C48" i="73"/>
  <c r="CS48" i="73"/>
  <c r="FP83" i="73"/>
  <c r="GD83" i="73" s="1"/>
  <c r="FP51" i="73"/>
  <c r="GD51" i="73" s="1"/>
  <c r="BC26" i="71"/>
  <c r="BC22" i="71"/>
  <c r="BC18" i="71"/>
  <c r="BC14" i="71"/>
  <c r="BC10" i="71"/>
  <c r="BC6" i="71"/>
  <c r="BE105" i="71"/>
  <c r="BE101" i="71"/>
  <c r="BE97" i="71"/>
  <c r="BE93" i="71"/>
  <c r="BE89" i="71"/>
  <c r="BE85" i="71"/>
  <c r="BE81" i="71"/>
  <c r="BE77" i="71"/>
  <c r="BE72" i="71"/>
  <c r="BE68" i="71"/>
  <c r="BE64" i="71"/>
  <c r="BE59" i="71"/>
  <c r="BE55" i="71"/>
  <c r="BE51" i="71"/>
  <c r="BE47" i="71"/>
  <c r="BE43" i="71"/>
  <c r="BE39" i="71"/>
  <c r="BE35" i="71"/>
  <c r="BE31" i="71"/>
  <c r="BE27" i="71"/>
  <c r="BE23" i="71"/>
  <c r="BE19" i="71"/>
  <c r="BE15" i="71"/>
  <c r="BE11" i="71"/>
  <c r="BE7" i="71"/>
  <c r="BE75" i="71"/>
  <c r="AX32" i="72"/>
  <c r="DJ50" i="72"/>
  <c r="BU48" i="73"/>
  <c r="X84" i="73"/>
  <c r="FL85" i="73"/>
  <c r="FZ85" i="73" s="1"/>
  <c r="FL77" i="73"/>
  <c r="FZ77" i="73" s="1"/>
  <c r="FL69" i="73"/>
  <c r="FZ69" i="73" s="1"/>
  <c r="FL61" i="73"/>
  <c r="FZ61" i="73" s="1"/>
  <c r="FL53" i="73"/>
  <c r="FZ53" i="73" s="1"/>
  <c r="FL45" i="73"/>
  <c r="FZ45" i="73" s="1"/>
  <c r="FL37" i="73"/>
  <c r="FZ37" i="73" s="1"/>
  <c r="FL29" i="73"/>
  <c r="FZ29" i="73" s="1"/>
  <c r="FL21" i="73"/>
  <c r="FZ21" i="73" s="1"/>
  <c r="FL13" i="73"/>
  <c r="FZ13" i="73" s="1"/>
  <c r="FL5" i="73"/>
  <c r="FZ5" i="73" s="1"/>
  <c r="FP90" i="73"/>
  <c r="GD90" i="73" s="1"/>
  <c r="FB93" i="73"/>
  <c r="FP66" i="73"/>
  <c r="GD66" i="73" s="1"/>
  <c r="FN71" i="73"/>
  <c r="GB71" i="73" s="1"/>
  <c r="FN39" i="73"/>
  <c r="GB39" i="73" s="1"/>
  <c r="FN7" i="73"/>
  <c r="GB7" i="73" s="1"/>
  <c r="FO90" i="73"/>
  <c r="GC90" i="73" s="1"/>
  <c r="FO82" i="73"/>
  <c r="GC82" i="73" s="1"/>
  <c r="FO74" i="73"/>
  <c r="GC74" i="73" s="1"/>
  <c r="FO66" i="73"/>
  <c r="GC66" i="73" s="1"/>
  <c r="FO58" i="73"/>
  <c r="GC58" i="73" s="1"/>
  <c r="FO50" i="73"/>
  <c r="GC50" i="73" s="1"/>
  <c r="FO42" i="73"/>
  <c r="GC42" i="73" s="1"/>
  <c r="FO34" i="73"/>
  <c r="GC34" i="73" s="1"/>
  <c r="FO26" i="73"/>
  <c r="GC26" i="73" s="1"/>
  <c r="FO18" i="73"/>
  <c r="GC18" i="73" s="1"/>
  <c r="FO10" i="73"/>
  <c r="GC10" i="73" s="1"/>
  <c r="AA51" i="72"/>
  <c r="AA48" i="72"/>
  <c r="X81" i="73"/>
  <c r="FL91" i="73"/>
  <c r="FZ91" i="73" s="1"/>
  <c r="FL83" i="73"/>
  <c r="FZ83" i="73" s="1"/>
  <c r="FL75" i="73"/>
  <c r="FZ75" i="73" s="1"/>
  <c r="FL67" i="73"/>
  <c r="FZ67" i="73" s="1"/>
  <c r="FL59" i="73"/>
  <c r="FZ59" i="73" s="1"/>
  <c r="FL51" i="73"/>
  <c r="FZ51" i="73" s="1"/>
  <c r="FL43" i="73"/>
  <c r="FZ43" i="73" s="1"/>
  <c r="FL35" i="73"/>
  <c r="FZ35" i="73" s="1"/>
  <c r="FL27" i="73"/>
  <c r="FZ27" i="73" s="1"/>
  <c r="FL19" i="73"/>
  <c r="FZ19" i="73" s="1"/>
  <c r="FL11" i="73"/>
  <c r="FZ11" i="73" s="1"/>
  <c r="FN14" i="73"/>
  <c r="GB14" i="73" s="1"/>
  <c r="FQ26" i="73"/>
  <c r="GE26" i="73" s="1"/>
  <c r="FM88" i="73"/>
  <c r="GA88" i="73" s="1"/>
  <c r="C118" i="73"/>
  <c r="C116" i="73"/>
  <c r="C115" i="73"/>
  <c r="EF64" i="73"/>
  <c r="EV64" i="73"/>
  <c r="EW64" i="73"/>
  <c r="FN44" i="73"/>
  <c r="GB44" i="73" s="1"/>
  <c r="FN12" i="73"/>
  <c r="GB12" i="73" s="1"/>
  <c r="FM78" i="73"/>
  <c r="GA78" i="73" s="1"/>
  <c r="FM70" i="73"/>
  <c r="GA70" i="73" s="1"/>
  <c r="FM62" i="73"/>
  <c r="GA62" i="73" s="1"/>
  <c r="FM54" i="73"/>
  <c r="GA54" i="73" s="1"/>
  <c r="FM46" i="73"/>
  <c r="GA46" i="73" s="1"/>
  <c r="FM38" i="73"/>
  <c r="GA38" i="73" s="1"/>
  <c r="FM30" i="73"/>
  <c r="GA30" i="73" s="1"/>
  <c r="FM22" i="73"/>
  <c r="GA22" i="73" s="1"/>
  <c r="FM14" i="73"/>
  <c r="GA14" i="73" s="1"/>
  <c r="FM6" i="73"/>
  <c r="GA6" i="73" s="1"/>
  <c r="FO88" i="73"/>
  <c r="GC88" i="73" s="1"/>
  <c r="FO80" i="73"/>
  <c r="GC80" i="73" s="1"/>
  <c r="FO72" i="73"/>
  <c r="GC72" i="73" s="1"/>
  <c r="FO64" i="73"/>
  <c r="GC64" i="73" s="1"/>
  <c r="FO56" i="73"/>
  <c r="GC56" i="73" s="1"/>
  <c r="FO48" i="73"/>
  <c r="GC48" i="73" s="1"/>
  <c r="FO40" i="73"/>
  <c r="GC40" i="73" s="1"/>
  <c r="FO32" i="73"/>
  <c r="GC32" i="73" s="1"/>
  <c r="FO24" i="73"/>
  <c r="GC24" i="73" s="1"/>
  <c r="FO16" i="73"/>
  <c r="GC16" i="73" s="1"/>
  <c r="FO8" i="73"/>
  <c r="GC8" i="73" s="1"/>
  <c r="FR65" i="73"/>
  <c r="GF65" i="73" s="1"/>
  <c r="FR25" i="73"/>
  <c r="GF25" i="73" s="1"/>
  <c r="AN78" i="63"/>
  <c r="AO78" i="63"/>
  <c r="CP17" i="72"/>
  <c r="CP14" i="72"/>
  <c r="DF16" i="73"/>
  <c r="DF14" i="73"/>
  <c r="EZ93" i="73"/>
  <c r="FN31" i="73" s="1"/>
  <c r="GB31" i="73" s="1"/>
  <c r="FF93" i="73"/>
  <c r="FT68" i="73" s="1"/>
  <c r="GH68" i="73" s="1"/>
  <c r="Z101" i="73"/>
  <c r="Z99" i="73"/>
  <c r="AN81" i="63"/>
  <c r="FO85" i="73"/>
  <c r="GC85" i="73" s="1"/>
  <c r="FO77" i="73"/>
  <c r="GC77" i="73" s="1"/>
  <c r="FO69" i="73"/>
  <c r="GC69" i="73" s="1"/>
  <c r="FO61" i="73"/>
  <c r="GC61" i="73" s="1"/>
  <c r="FO53" i="73"/>
  <c r="GC53" i="73" s="1"/>
  <c r="FO45" i="73"/>
  <c r="GC45" i="73" s="1"/>
  <c r="FO37" i="73"/>
  <c r="GC37" i="73" s="1"/>
  <c r="FO29" i="73"/>
  <c r="GC29" i="73" s="1"/>
  <c r="FO21" i="73"/>
  <c r="GC21" i="73" s="1"/>
  <c r="FO13" i="73"/>
  <c r="GC13" i="73" s="1"/>
  <c r="FO5" i="73"/>
  <c r="GC5" i="73" s="1"/>
  <c r="AH82" i="63"/>
  <c r="Y82" i="63"/>
  <c r="FN81" i="73"/>
  <c r="GB81" i="73" s="1"/>
  <c r="FN73" i="73"/>
  <c r="GB73" i="73" s="1"/>
  <c r="FN41" i="73"/>
  <c r="GB41" i="73" s="1"/>
  <c r="FN17" i="73"/>
  <c r="GB17" i="73" s="1"/>
  <c r="FN9" i="73"/>
  <c r="GB9" i="73" s="1"/>
  <c r="FO92" i="73"/>
  <c r="GC92" i="73" s="1"/>
  <c r="FO84" i="73"/>
  <c r="GC84" i="73" s="1"/>
  <c r="FO76" i="73"/>
  <c r="GC76" i="73" s="1"/>
  <c r="FO68" i="73"/>
  <c r="GC68" i="73" s="1"/>
  <c r="FO60" i="73"/>
  <c r="GC60" i="73" s="1"/>
  <c r="FO52" i="73"/>
  <c r="GC52" i="73" s="1"/>
  <c r="FO44" i="73"/>
  <c r="GC44" i="73" s="1"/>
  <c r="FO36" i="73"/>
  <c r="GC36" i="73" s="1"/>
  <c r="FO28" i="73"/>
  <c r="GC28" i="73" s="1"/>
  <c r="FO20" i="73"/>
  <c r="GC20" i="73" s="1"/>
  <c r="FO12" i="73"/>
  <c r="GC12" i="73" s="1"/>
  <c r="FO4" i="73"/>
  <c r="GC4" i="73" s="1"/>
  <c r="GC93" i="73" s="1"/>
  <c r="GC95" i="73" s="1"/>
  <c r="DK14" i="72"/>
  <c r="DK17" i="72"/>
  <c r="H82" i="64"/>
  <c r="BV98" i="73"/>
  <c r="CQ116" i="73"/>
  <c r="AO81" i="63"/>
  <c r="AC82" i="63"/>
  <c r="X82" i="63"/>
  <c r="H136" i="63"/>
  <c r="Z136" i="63"/>
  <c r="AP133" i="63"/>
  <c r="AI132" i="64"/>
  <c r="AG82" i="64"/>
  <c r="Z82" i="64"/>
  <c r="AJ76" i="64"/>
  <c r="FQ83" i="73"/>
  <c r="GE83" i="73" s="1"/>
  <c r="FQ51" i="73"/>
  <c r="GE51" i="73" s="1"/>
  <c r="FQ19" i="73"/>
  <c r="GE19" i="73" s="1"/>
  <c r="FS71" i="73"/>
  <c r="GG71" i="73" s="1"/>
  <c r="FS39" i="73"/>
  <c r="GG39" i="73" s="1"/>
  <c r="FS7" i="73"/>
  <c r="GG7" i="73" s="1"/>
  <c r="D99" i="73"/>
  <c r="D98" i="73"/>
  <c r="BV115" i="73"/>
  <c r="BV116" i="73"/>
  <c r="AP81" i="63"/>
  <c r="AP76" i="63"/>
  <c r="M136" i="63"/>
  <c r="AP132" i="63"/>
  <c r="AH78" i="64"/>
  <c r="AI78" i="64"/>
  <c r="F134" i="64"/>
  <c r="F135" i="64" s="1"/>
  <c r="AH127" i="64"/>
  <c r="FR80" i="73"/>
  <c r="GF80" i="73" s="1"/>
  <c r="FR72" i="73"/>
  <c r="GF72" i="73" s="1"/>
  <c r="FR40" i="73"/>
  <c r="GF40" i="73" s="1"/>
  <c r="FR16" i="73"/>
  <c r="GF16" i="73" s="1"/>
  <c r="FR8" i="73"/>
  <c r="GF8" i="73" s="1"/>
  <c r="FS62" i="73"/>
  <c r="GG62" i="73" s="1"/>
  <c r="FS30" i="73"/>
  <c r="GG30" i="73" s="1"/>
  <c r="Y98" i="73"/>
  <c r="CT116" i="73"/>
  <c r="CT115" i="73"/>
  <c r="DJ32" i="72"/>
  <c r="AN77" i="63"/>
  <c r="AO77" i="63"/>
  <c r="AN76" i="63"/>
  <c r="AO75" i="63"/>
  <c r="AP80" i="63"/>
  <c r="AN133" i="63"/>
  <c r="C136" i="63"/>
  <c r="AN131" i="63"/>
  <c r="AA136" i="63"/>
  <c r="AI75" i="64"/>
  <c r="C82" i="64"/>
  <c r="AH75" i="64"/>
  <c r="AI77" i="64"/>
  <c r="AH77" i="64"/>
  <c r="W82" i="64"/>
  <c r="AA14" i="72"/>
  <c r="FP21" i="73"/>
  <c r="GD21" i="73" s="1"/>
  <c r="FP13" i="73"/>
  <c r="GD13" i="73" s="1"/>
  <c r="FP5" i="73"/>
  <c r="GD5" i="73" s="1"/>
  <c r="FQ89" i="73"/>
  <c r="GE89" i="73" s="1"/>
  <c r="FQ81" i="73"/>
  <c r="GE81" i="73" s="1"/>
  <c r="FQ57" i="73"/>
  <c r="GE57" i="73" s="1"/>
  <c r="FQ49" i="73"/>
  <c r="GE49" i="73" s="1"/>
  <c r="FQ25" i="73"/>
  <c r="GE25" i="73" s="1"/>
  <c r="FQ17" i="73"/>
  <c r="GE17" i="73" s="1"/>
  <c r="FC93" i="73"/>
  <c r="FQ67" i="73" s="1"/>
  <c r="GE67" i="73" s="1"/>
  <c r="FR87" i="73"/>
  <c r="GF87" i="73" s="1"/>
  <c r="FR79" i="73"/>
  <c r="GF79" i="73" s="1"/>
  <c r="FR55" i="73"/>
  <c r="GF55" i="73" s="1"/>
  <c r="FR47" i="73"/>
  <c r="GF47" i="73" s="1"/>
  <c r="FR39" i="73"/>
  <c r="GF39" i="73" s="1"/>
  <c r="FR23" i="73"/>
  <c r="GF23" i="73" s="1"/>
  <c r="FR15" i="73"/>
  <c r="GF15" i="73" s="1"/>
  <c r="FD93" i="73"/>
  <c r="FR33" i="73" s="1"/>
  <c r="GF33" i="73" s="1"/>
  <c r="FE93" i="73"/>
  <c r="FS85" i="73"/>
  <c r="GG85" i="73" s="1"/>
  <c r="FS61" i="73"/>
  <c r="GG61" i="73" s="1"/>
  <c r="FS53" i="73"/>
  <c r="GG53" i="73" s="1"/>
  <c r="FS29" i="73"/>
  <c r="GG29" i="73" s="1"/>
  <c r="FS21" i="73"/>
  <c r="GG21" i="73" s="1"/>
  <c r="X99" i="73"/>
  <c r="X98" i="73"/>
  <c r="X101" i="73"/>
  <c r="Y116" i="73"/>
  <c r="Y118" i="73"/>
  <c r="Y115" i="73"/>
  <c r="AP78" i="63"/>
  <c r="K136" i="63"/>
  <c r="AD136" i="63"/>
  <c r="AH82" i="64"/>
  <c r="AI128" i="64"/>
  <c r="C68" i="72"/>
  <c r="C65" i="72"/>
  <c r="FP20" i="73"/>
  <c r="GD20" i="73" s="1"/>
  <c r="FP12" i="73"/>
  <c r="GD12" i="73" s="1"/>
  <c r="FP4" i="73"/>
  <c r="GD4" i="73" s="1"/>
  <c r="FR30" i="73"/>
  <c r="GF30" i="73" s="1"/>
  <c r="FR22" i="73"/>
  <c r="GF22" i="73" s="1"/>
  <c r="FR6" i="73"/>
  <c r="GF6" i="73" s="1"/>
  <c r="FT64" i="73"/>
  <c r="GH64" i="73" s="1"/>
  <c r="Z98" i="73"/>
  <c r="AX99" i="73"/>
  <c r="B116" i="73"/>
  <c r="B118" i="73"/>
  <c r="BV118" i="73"/>
  <c r="DJ17" i="72"/>
  <c r="DJ14" i="72"/>
  <c r="P136" i="63"/>
  <c r="J136" i="63"/>
  <c r="AN135" i="63"/>
  <c r="AM136" i="63"/>
  <c r="AI79" i="64"/>
  <c r="AH81" i="64"/>
  <c r="AI81" i="64"/>
  <c r="Y82" i="64"/>
  <c r="R134" i="64"/>
  <c r="AJ127" i="64"/>
  <c r="AN103" i="64"/>
  <c r="AN124" i="64"/>
  <c r="AX98" i="73"/>
  <c r="Z118" i="73"/>
  <c r="Z116" i="73"/>
  <c r="Z115" i="73"/>
  <c r="AP134" i="63"/>
  <c r="V134" i="64"/>
  <c r="AJ132" i="64"/>
  <c r="AO103" i="64"/>
  <c r="AQ124" i="64"/>
  <c r="AD82" i="63"/>
  <c r="U82" i="63"/>
  <c r="E136" i="63"/>
  <c r="B136" i="63"/>
  <c r="AN129" i="63"/>
  <c r="X136" i="63"/>
  <c r="AP135" i="63"/>
  <c r="BC103" i="63"/>
  <c r="BM103" i="63"/>
  <c r="AH76" i="64"/>
  <c r="AI76" i="64"/>
  <c r="AA82" i="64"/>
  <c r="AJ77" i="64"/>
  <c r="U134" i="64"/>
  <c r="CJ14" i="72"/>
  <c r="CJ17" i="72"/>
  <c r="BT99" i="73"/>
  <c r="AW101" i="73"/>
  <c r="BU101" i="73"/>
  <c r="CS101" i="73"/>
  <c r="AG82" i="63"/>
  <c r="U136" i="63"/>
  <c r="AP129" i="63"/>
  <c r="BD103" i="63"/>
  <c r="BN103" i="63"/>
  <c r="F82" i="64"/>
  <c r="AI80" i="64"/>
  <c r="AH80" i="64"/>
  <c r="AI129" i="64"/>
  <c r="AH129" i="64"/>
  <c r="X82" i="64"/>
  <c r="D32" i="72"/>
  <c r="D35" i="72"/>
  <c r="C51" i="72"/>
  <c r="C48" i="72"/>
  <c r="AA35" i="72"/>
  <c r="AA32" i="72"/>
  <c r="AA82" i="72"/>
  <c r="AO92" i="75"/>
  <c r="BC92" i="75" s="1"/>
  <c r="AO60" i="75"/>
  <c r="BC60" i="75" s="1"/>
  <c r="AO28" i="75"/>
  <c r="BC28" i="75" s="1"/>
  <c r="AA94" i="75"/>
  <c r="AO4" i="75"/>
  <c r="BC4" i="75" s="1"/>
  <c r="BU115" i="73"/>
  <c r="Q136" i="63"/>
  <c r="O136" i="63"/>
  <c r="S136" i="63"/>
  <c r="AJ136" i="63"/>
  <c r="AH136" i="63"/>
  <c r="AL136" i="63"/>
  <c r="BE103" i="63"/>
  <c r="BO103" i="63"/>
  <c r="AH128" i="64"/>
  <c r="B134" i="64"/>
  <c r="S82" i="64"/>
  <c r="AF134" i="64"/>
  <c r="AJ129" i="64"/>
  <c r="C119" i="72"/>
  <c r="AJ88" i="75"/>
  <c r="AX88" i="75" s="1"/>
  <c r="AJ56" i="75"/>
  <c r="AX56" i="75" s="1"/>
  <c r="AJ24" i="75"/>
  <c r="AX24" i="75" s="1"/>
  <c r="AM90" i="75"/>
  <c r="BA90" i="75" s="1"/>
  <c r="AM82" i="75"/>
  <c r="BA82" i="75" s="1"/>
  <c r="AM58" i="75"/>
  <c r="BA58" i="75" s="1"/>
  <c r="AM50" i="75"/>
  <c r="BA50" i="75" s="1"/>
  <c r="AM26" i="75"/>
  <c r="BA26" i="75" s="1"/>
  <c r="AM18" i="75"/>
  <c r="BA18" i="75" s="1"/>
  <c r="Y94" i="75"/>
  <c r="AM42" i="75" s="1"/>
  <c r="BA42" i="75" s="1"/>
  <c r="AX116" i="73"/>
  <c r="AX115" i="73"/>
  <c r="DI14" i="72"/>
  <c r="AP75" i="63"/>
  <c r="D136" i="63"/>
  <c r="W136" i="63"/>
  <c r="BF103" i="63"/>
  <c r="BP103" i="63"/>
  <c r="H134" i="64"/>
  <c r="AI127" i="64"/>
  <c r="AI134" i="64" s="1"/>
  <c r="D135" i="64" s="1"/>
  <c r="V82" i="64"/>
  <c r="AJ75" i="64"/>
  <c r="R82" i="64"/>
  <c r="T134" i="64"/>
  <c r="T135" i="64" s="1"/>
  <c r="AK8" i="75"/>
  <c r="AY8" i="75" s="1"/>
  <c r="AK16" i="75"/>
  <c r="AY16" i="75" s="1"/>
  <c r="AK24" i="75"/>
  <c r="AY24" i="75" s="1"/>
  <c r="AK32" i="75"/>
  <c r="AY32" i="75" s="1"/>
  <c r="AK40" i="75"/>
  <c r="AY40" i="75" s="1"/>
  <c r="AK48" i="75"/>
  <c r="AY48" i="75" s="1"/>
  <c r="AK56" i="75"/>
  <c r="AY56" i="75" s="1"/>
  <c r="AK64" i="75"/>
  <c r="AY64" i="75" s="1"/>
  <c r="AK72" i="75"/>
  <c r="AY72" i="75" s="1"/>
  <c r="AK80" i="75"/>
  <c r="AY80" i="75" s="1"/>
  <c r="AK88" i="75"/>
  <c r="AY88" i="75" s="1"/>
  <c r="AK9" i="75"/>
  <c r="AY9" i="75" s="1"/>
  <c r="AK17" i="75"/>
  <c r="AY17" i="75" s="1"/>
  <c r="AK25" i="75"/>
  <c r="AY25" i="75" s="1"/>
  <c r="AK33" i="75"/>
  <c r="AY33" i="75" s="1"/>
  <c r="AK41" i="75"/>
  <c r="AY41" i="75" s="1"/>
  <c r="AK49" i="75"/>
  <c r="AY49" i="75" s="1"/>
  <c r="AK57" i="75"/>
  <c r="AY57" i="75" s="1"/>
  <c r="AK65" i="75"/>
  <c r="AY65" i="75" s="1"/>
  <c r="AK73" i="75"/>
  <c r="AY73" i="75" s="1"/>
  <c r="AK81" i="75"/>
  <c r="AY81" i="75" s="1"/>
  <c r="AK89" i="75"/>
  <c r="AY89" i="75" s="1"/>
  <c r="AK7" i="75"/>
  <c r="AY7" i="75" s="1"/>
  <c r="AK15" i="75"/>
  <c r="AY15" i="75" s="1"/>
  <c r="AK23" i="75"/>
  <c r="AY23" i="75" s="1"/>
  <c r="AK31" i="75"/>
  <c r="AY31" i="75" s="1"/>
  <c r="AK39" i="75"/>
  <c r="AY39" i="75" s="1"/>
  <c r="AK47" i="75"/>
  <c r="AY47" i="75" s="1"/>
  <c r="AK55" i="75"/>
  <c r="AY55" i="75" s="1"/>
  <c r="AK63" i="75"/>
  <c r="AY63" i="75" s="1"/>
  <c r="AK71" i="75"/>
  <c r="AY71" i="75" s="1"/>
  <c r="AK79" i="75"/>
  <c r="AY79" i="75" s="1"/>
  <c r="AK87" i="75"/>
  <c r="AY87" i="75" s="1"/>
  <c r="AK11" i="75"/>
  <c r="AY11" i="75" s="1"/>
  <c r="AK27" i="75"/>
  <c r="AY27" i="75" s="1"/>
  <c r="AK43" i="75"/>
  <c r="AY43" i="75" s="1"/>
  <c r="AK59" i="75"/>
  <c r="AY59" i="75" s="1"/>
  <c r="AK75" i="75"/>
  <c r="AY75" i="75" s="1"/>
  <c r="AK91" i="75"/>
  <c r="AY91" i="75" s="1"/>
  <c r="AK35" i="75"/>
  <c r="AY35" i="75" s="1"/>
  <c r="AK67" i="75"/>
  <c r="AY67" i="75" s="1"/>
  <c r="AK19" i="75"/>
  <c r="AY19" i="75" s="1"/>
  <c r="AK83" i="75"/>
  <c r="AY83" i="75" s="1"/>
  <c r="AK51" i="75"/>
  <c r="AY51" i="75" s="1"/>
  <c r="AK86" i="75"/>
  <c r="AY86" i="75" s="1"/>
  <c r="AK78" i="75"/>
  <c r="AY78" i="75" s="1"/>
  <c r="AK70" i="75"/>
  <c r="AY70" i="75" s="1"/>
  <c r="AK62" i="75"/>
  <c r="AY62" i="75" s="1"/>
  <c r="AK54" i="75"/>
  <c r="AY54" i="75" s="1"/>
  <c r="AO80" i="63"/>
  <c r="AN80" i="63"/>
  <c r="AF82" i="63"/>
  <c r="BG103" i="63"/>
  <c r="BQ103" i="63"/>
  <c r="BK103" i="63"/>
  <c r="AF82" i="64"/>
  <c r="AB134" i="64"/>
  <c r="W134" i="64"/>
  <c r="W135" i="64" s="1"/>
  <c r="AO124" i="64"/>
  <c r="Z32" i="72"/>
  <c r="Z99" i="72"/>
  <c r="Q134" i="64"/>
  <c r="Q135" i="64" s="1"/>
  <c r="AI131" i="64"/>
  <c r="AA134" i="64"/>
  <c r="AQ103" i="64"/>
  <c r="AR124" i="64"/>
  <c r="AP64" i="75"/>
  <c r="BD64" i="75" s="1"/>
  <c r="K143" i="63"/>
  <c r="K150" i="63" s="1"/>
  <c r="BL123" i="63" s="1"/>
  <c r="AD103" i="63"/>
  <c r="D147" i="63"/>
  <c r="BC109" i="63"/>
  <c r="G114" i="63"/>
  <c r="AP130" i="64"/>
  <c r="G173" i="64"/>
  <c r="W112" i="64"/>
  <c r="T82" i="64"/>
  <c r="S134" i="64"/>
  <c r="AJ130" i="64"/>
  <c r="AR103" i="64"/>
  <c r="AS124" i="64"/>
  <c r="B32" i="72"/>
  <c r="C32" i="72"/>
  <c r="C35" i="72"/>
  <c r="D82" i="72"/>
  <c r="Y99" i="72"/>
  <c r="Y102" i="72"/>
  <c r="AN41" i="75"/>
  <c r="BB41" i="75" s="1"/>
  <c r="Z94" i="75"/>
  <c r="AN81" i="75" s="1"/>
  <c r="BB81" i="75" s="1"/>
  <c r="AC82" i="64"/>
  <c r="AT103" i="64"/>
  <c r="D14" i="72"/>
  <c r="D17" i="72"/>
  <c r="D48" i="72"/>
  <c r="Y116" i="72"/>
  <c r="Z116" i="72"/>
  <c r="AE82" i="64"/>
  <c r="Z134" i="64"/>
  <c r="AJ128" i="64"/>
  <c r="AU103" i="64"/>
  <c r="B65" i="72"/>
  <c r="AH131" i="64"/>
  <c r="AL78" i="75"/>
  <c r="AZ78" i="75" s="1"/>
  <c r="AL46" i="75"/>
  <c r="AZ46" i="75" s="1"/>
  <c r="AL14" i="75"/>
  <c r="AZ14" i="75" s="1"/>
  <c r="BD17" i="72"/>
  <c r="BD14" i="72"/>
  <c r="AK46" i="75"/>
  <c r="AY46" i="75" s="1"/>
  <c r="AK38" i="75"/>
  <c r="AY38" i="75" s="1"/>
  <c r="AK30" i="75"/>
  <c r="AY30" i="75" s="1"/>
  <c r="AK22" i="75"/>
  <c r="AY22" i="75" s="1"/>
  <c r="AK14" i="75"/>
  <c r="AY14" i="75" s="1"/>
  <c r="AK6" i="75"/>
  <c r="AY6" i="75" s="1"/>
  <c r="AJ69" i="75"/>
  <c r="AX69" i="75" s="1"/>
  <c r="AJ29" i="75"/>
  <c r="AX29" i="75" s="1"/>
  <c r="AK93" i="75"/>
  <c r="AY93" i="75" s="1"/>
  <c r="AK85" i="75"/>
  <c r="AY85" i="75" s="1"/>
  <c r="AK77" i="75"/>
  <c r="AY77" i="75" s="1"/>
  <c r="AK69" i="75"/>
  <c r="AY69" i="75" s="1"/>
  <c r="AK61" i="75"/>
  <c r="AY61" i="75" s="1"/>
  <c r="AK53" i="75"/>
  <c r="AY53" i="75" s="1"/>
  <c r="AK45" i="75"/>
  <c r="AY45" i="75" s="1"/>
  <c r="AK37" i="75"/>
  <c r="AY37" i="75" s="1"/>
  <c r="AK29" i="75"/>
  <c r="AY29" i="75" s="1"/>
  <c r="AK21" i="75"/>
  <c r="AY21" i="75" s="1"/>
  <c r="AK13" i="75"/>
  <c r="AY13" i="75" s="1"/>
  <c r="AK5" i="75"/>
  <c r="AY5" i="75" s="1"/>
  <c r="AK92" i="75"/>
  <c r="AY92" i="75" s="1"/>
  <c r="AK84" i="75"/>
  <c r="AY84" i="75" s="1"/>
  <c r="AK76" i="75"/>
  <c r="AY76" i="75" s="1"/>
  <c r="AK68" i="75"/>
  <c r="AY68" i="75" s="1"/>
  <c r="AK60" i="75"/>
  <c r="AY60" i="75" s="1"/>
  <c r="AK52" i="75"/>
  <c r="AY52" i="75" s="1"/>
  <c r="AK44" i="75"/>
  <c r="AY44" i="75" s="1"/>
  <c r="AK36" i="75"/>
  <c r="AY36" i="75" s="1"/>
  <c r="AK28" i="75"/>
  <c r="AY28" i="75" s="1"/>
  <c r="AK20" i="75"/>
  <c r="AY20" i="75" s="1"/>
  <c r="AK12" i="75"/>
  <c r="AY12" i="75" s="1"/>
  <c r="AK4" i="75"/>
  <c r="AY4" i="75" s="1"/>
  <c r="AL83" i="75"/>
  <c r="AZ83" i="75" s="1"/>
  <c r="AL51" i="75"/>
  <c r="AZ51" i="75" s="1"/>
  <c r="AL19" i="75"/>
  <c r="AZ19" i="75" s="1"/>
  <c r="AN82" i="75"/>
  <c r="BB82" i="75" s="1"/>
  <c r="AN50" i="75"/>
  <c r="BB50" i="75" s="1"/>
  <c r="AN18" i="75"/>
  <c r="BB18" i="75" s="1"/>
  <c r="S94" i="75"/>
  <c r="AG37" i="75" s="1"/>
  <c r="AU37" i="75" s="1"/>
  <c r="AN22" i="75"/>
  <c r="BB22" i="75" s="1"/>
  <c r="AO83" i="75"/>
  <c r="BC83" i="75" s="1"/>
  <c r="AO75" i="75"/>
  <c r="BC75" i="75" s="1"/>
  <c r="AO67" i="75"/>
  <c r="BC67" i="75" s="1"/>
  <c r="AP60" i="75"/>
  <c r="BD60" i="75" s="1"/>
  <c r="DY14" i="72"/>
  <c r="DY15" i="72"/>
  <c r="DT17" i="72"/>
  <c r="DT15" i="72"/>
  <c r="AK90" i="75"/>
  <c r="AY90" i="75" s="1"/>
  <c r="AK82" i="75"/>
  <c r="AY82" i="75" s="1"/>
  <c r="AK74" i="75"/>
  <c r="AY74" i="75" s="1"/>
  <c r="AK66" i="75"/>
  <c r="AY66" i="75" s="1"/>
  <c r="AK58" i="75"/>
  <c r="AY58" i="75" s="1"/>
  <c r="AK50" i="75"/>
  <c r="AY50" i="75" s="1"/>
  <c r="AK42" i="75"/>
  <c r="AY42" i="75" s="1"/>
  <c r="AK34" i="75"/>
  <c r="AY34" i="75" s="1"/>
  <c r="AK26" i="75"/>
  <c r="AY26" i="75" s="1"/>
  <c r="AK18" i="75"/>
  <c r="AY18" i="75" s="1"/>
  <c r="AK10" i="75"/>
  <c r="AY10" i="75" s="1"/>
  <c r="AP35" i="75"/>
  <c r="BD35" i="75" s="1"/>
  <c r="BF14" i="72"/>
  <c r="BF15" i="72"/>
  <c r="CF17" i="72"/>
  <c r="CF14" i="72"/>
  <c r="DX15" i="72"/>
  <c r="DX14" i="72"/>
  <c r="DV17" i="72"/>
  <c r="DV14" i="72"/>
  <c r="DV15" i="72"/>
  <c r="GE17" i="72"/>
  <c r="GE14" i="72"/>
  <c r="AZ17" i="72"/>
  <c r="AZ14" i="72"/>
  <c r="BM15" i="72"/>
  <c r="BM14" i="72"/>
  <c r="BI15" i="72"/>
  <c r="BI14" i="72"/>
  <c r="AJ41" i="75"/>
  <c r="AX41" i="75" s="1"/>
  <c r="AJ9" i="75"/>
  <c r="AX9" i="75" s="1"/>
  <c r="X94" i="75"/>
  <c r="AL62" i="75" s="1"/>
  <c r="AZ62" i="75" s="1"/>
  <c r="AM77" i="75"/>
  <c r="BA77" i="75" s="1"/>
  <c r="AM61" i="75"/>
  <c r="BA61" i="75" s="1"/>
  <c r="AM45" i="75"/>
  <c r="BA45" i="75" s="1"/>
  <c r="AM29" i="75"/>
  <c r="BA29" i="75" s="1"/>
  <c r="AM13" i="75"/>
  <c r="BA13" i="75" s="1"/>
  <c r="BL14" i="72"/>
  <c r="BL15" i="72"/>
  <c r="BH15" i="72"/>
  <c r="BH17" i="72"/>
  <c r="AO93" i="75"/>
  <c r="BC93" i="75" s="1"/>
  <c r="AO85" i="75"/>
  <c r="BC85" i="75" s="1"/>
  <c r="AO77" i="75"/>
  <c r="BC77" i="75" s="1"/>
  <c r="AO69" i="75"/>
  <c r="BC69" i="75" s="1"/>
  <c r="AO61" i="75"/>
  <c r="BC61" i="75" s="1"/>
  <c r="AO53" i="75"/>
  <c r="BC53" i="75" s="1"/>
  <c r="AO45" i="75"/>
  <c r="BC45" i="75" s="1"/>
  <c r="AO37" i="75"/>
  <c r="BC37" i="75" s="1"/>
  <c r="AO29" i="75"/>
  <c r="BC29" i="75" s="1"/>
  <c r="AO21" i="75"/>
  <c r="BC21" i="75" s="1"/>
  <c r="AO13" i="75"/>
  <c r="BC13" i="75" s="1"/>
  <c r="AO5" i="75"/>
  <c r="BC5" i="75" s="1"/>
  <c r="F17" i="72"/>
  <c r="F14" i="72"/>
  <c r="AG17" i="72"/>
  <c r="AG14" i="72"/>
  <c r="AP17" i="72"/>
  <c r="AP14" i="72"/>
  <c r="BY17" i="72"/>
  <c r="BY14" i="72"/>
  <c r="CO14" i="72"/>
  <c r="DO15" i="72"/>
  <c r="DO14" i="72"/>
  <c r="DR14" i="72"/>
  <c r="DR15" i="72"/>
  <c r="EB14" i="72"/>
  <c r="EO15" i="72"/>
  <c r="EO17" i="72"/>
  <c r="EO14" i="72"/>
  <c r="AP16" i="73"/>
  <c r="AP13" i="73"/>
  <c r="AP14" i="73"/>
  <c r="AZ13" i="73"/>
  <c r="DJ13" i="73"/>
  <c r="DJ14" i="73"/>
  <c r="AJ92" i="75"/>
  <c r="AX92" i="75" s="1"/>
  <c r="AJ60" i="75"/>
  <c r="AX60" i="75" s="1"/>
  <c r="AJ28" i="75"/>
  <c r="AX28" i="75" s="1"/>
  <c r="V94" i="75"/>
  <c r="AJ80" i="75" s="1"/>
  <c r="AX80" i="75" s="1"/>
  <c r="AJ4" i="75"/>
  <c r="AX4" i="75" s="1"/>
  <c r="T14" i="72"/>
  <c r="DS14" i="72"/>
  <c r="DS15" i="72"/>
  <c r="EH17" i="72"/>
  <c r="EH15" i="72"/>
  <c r="AL93" i="75"/>
  <c r="AZ93" i="75" s="1"/>
  <c r="AL85" i="75"/>
  <c r="AZ85" i="75" s="1"/>
  <c r="AL77" i="75"/>
  <c r="AZ77" i="75" s="1"/>
  <c r="AL69" i="75"/>
  <c r="AZ69" i="75" s="1"/>
  <c r="AL61" i="75"/>
  <c r="AZ61" i="75" s="1"/>
  <c r="AL53" i="75"/>
  <c r="AZ53" i="75" s="1"/>
  <c r="AL45" i="75"/>
  <c r="AZ45" i="75" s="1"/>
  <c r="AL37" i="75"/>
  <c r="AZ37" i="75" s="1"/>
  <c r="AL29" i="75"/>
  <c r="AZ29" i="75" s="1"/>
  <c r="AL21" i="75"/>
  <c r="AZ21" i="75" s="1"/>
  <c r="AL13" i="75"/>
  <c r="AZ13" i="75" s="1"/>
  <c r="AL5" i="75"/>
  <c r="AZ5" i="75" s="1"/>
  <c r="AM93" i="75"/>
  <c r="BA93" i="75" s="1"/>
  <c r="AM85" i="75"/>
  <c r="BA85" i="75" s="1"/>
  <c r="AM69" i="75"/>
  <c r="BA69" i="75" s="1"/>
  <c r="AM53" i="75"/>
  <c r="BA53" i="75" s="1"/>
  <c r="AM37" i="75"/>
  <c r="BA37" i="75" s="1"/>
  <c r="AM21" i="75"/>
  <c r="BA21" i="75" s="1"/>
  <c r="AM5" i="75"/>
  <c r="BA5" i="75" s="1"/>
  <c r="AO74" i="75"/>
  <c r="BC74" i="75" s="1"/>
  <c r="AO58" i="75"/>
  <c r="BC58" i="75" s="1"/>
  <c r="AO42" i="75"/>
  <c r="BC42" i="75" s="1"/>
  <c r="AO26" i="75"/>
  <c r="BC26" i="75" s="1"/>
  <c r="AO10" i="75"/>
  <c r="BC10" i="75" s="1"/>
  <c r="AO14" i="72"/>
  <c r="BT14" i="72"/>
  <c r="EF14" i="72"/>
  <c r="EF15" i="72"/>
  <c r="EG14" i="72"/>
  <c r="EG15" i="72"/>
  <c r="EG17" i="72"/>
  <c r="FW17" i="72"/>
  <c r="FW14" i="72"/>
  <c r="U94" i="75"/>
  <c r="AI31" i="75" s="1"/>
  <c r="AW31" i="75" s="1"/>
  <c r="BG14" i="72"/>
  <c r="BG15" i="72"/>
  <c r="CK14" i="72"/>
  <c r="CR14" i="72"/>
  <c r="DZ14" i="72"/>
  <c r="DZ15" i="72"/>
  <c r="EE15" i="72"/>
  <c r="EE14" i="72"/>
  <c r="AN87" i="75"/>
  <c r="BB87" i="75" s="1"/>
  <c r="AN55" i="75"/>
  <c r="BB55" i="75" s="1"/>
  <c r="AN23" i="75"/>
  <c r="BB23" i="75" s="1"/>
  <c r="AF14" i="72"/>
  <c r="BK14" i="72"/>
  <c r="DP14" i="72"/>
  <c r="DP15" i="72"/>
  <c r="EL15" i="72"/>
  <c r="EL14" i="72"/>
  <c r="EM17" i="72"/>
  <c r="EM15" i="72"/>
  <c r="FA17" i="72"/>
  <c r="FA15" i="72"/>
  <c r="FN14" i="72"/>
  <c r="AB16" i="73"/>
  <c r="AB13" i="73"/>
  <c r="AB14" i="73"/>
  <c r="AG14" i="73"/>
  <c r="AG13" i="73"/>
  <c r="AQ16" i="73"/>
  <c r="AQ13" i="73"/>
  <c r="AQ14" i="73"/>
  <c r="G14" i="72"/>
  <c r="AB14" i="72"/>
  <c r="AH14" i="72"/>
  <c r="CN14" i="72"/>
  <c r="CV14" i="72"/>
  <c r="DM15" i="72"/>
  <c r="DM14" i="72"/>
  <c r="DU14" i="72"/>
  <c r="DU15" i="72"/>
  <c r="EC14" i="72"/>
  <c r="FU14" i="72"/>
  <c r="FU17" i="72"/>
  <c r="R14" i="73"/>
  <c r="R13" i="73"/>
  <c r="BC13" i="73"/>
  <c r="BC14" i="73"/>
  <c r="AM80" i="75"/>
  <c r="BA80" i="75" s="1"/>
  <c r="AM72" i="75"/>
  <c r="BA72" i="75" s="1"/>
  <c r="AM64" i="75"/>
  <c r="BA64" i="75" s="1"/>
  <c r="AM56" i="75"/>
  <c r="BA56" i="75" s="1"/>
  <c r="AM48" i="75"/>
  <c r="BA48" i="75" s="1"/>
  <c r="AM40" i="75"/>
  <c r="BA40" i="75" s="1"/>
  <c r="AM32" i="75"/>
  <c r="BA32" i="75" s="1"/>
  <c r="AM24" i="75"/>
  <c r="BA24" i="75" s="1"/>
  <c r="AM16" i="75"/>
  <c r="BA16" i="75" s="1"/>
  <c r="AM8" i="75"/>
  <c r="BA8" i="75" s="1"/>
  <c r="AC14" i="72"/>
  <c r="AQ14" i="72"/>
  <c r="BK15" i="72"/>
  <c r="BQ14" i="72"/>
  <c r="CM14" i="72"/>
  <c r="CU14" i="72"/>
  <c r="DT14" i="72"/>
  <c r="EB15" i="72"/>
  <c r="H16" i="73"/>
  <c r="H14" i="73"/>
  <c r="H13" i="73"/>
  <c r="CA13" i="73"/>
  <c r="CA14" i="73"/>
  <c r="CI13" i="73"/>
  <c r="CI14" i="73"/>
  <c r="DL16" i="73"/>
  <c r="DL13" i="73"/>
  <c r="AN91" i="75"/>
  <c r="BB91" i="75" s="1"/>
  <c r="AN59" i="75"/>
  <c r="BB59" i="75" s="1"/>
  <c r="AN27" i="75"/>
  <c r="BB27" i="75" s="1"/>
  <c r="AP37" i="75"/>
  <c r="BD37" i="75" s="1"/>
  <c r="AB94" i="75"/>
  <c r="AP88" i="75" s="1"/>
  <c r="BD88" i="75" s="1"/>
  <c r="AI14" i="72"/>
  <c r="BA14" i="72"/>
  <c r="BH14" i="72"/>
  <c r="BJ17" i="72"/>
  <c r="BJ15" i="72"/>
  <c r="BJ14" i="72"/>
  <c r="CD14" i="72"/>
  <c r="CS14" i="72"/>
  <c r="CL14" i="72"/>
  <c r="DA14" i="72"/>
  <c r="DQ15" i="72"/>
  <c r="DQ14" i="72"/>
  <c r="EH14" i="72"/>
  <c r="G16" i="73"/>
  <c r="G14" i="73"/>
  <c r="M14" i="73"/>
  <c r="M13" i="73"/>
  <c r="BQ13" i="73"/>
  <c r="BQ14" i="73"/>
  <c r="BI13" i="73"/>
  <c r="BI14" i="73"/>
  <c r="EC15" i="72"/>
  <c r="EV15" i="72"/>
  <c r="EV17" i="72"/>
  <c r="FB15" i="72"/>
  <c r="EY15" i="72"/>
  <c r="FP14" i="72"/>
  <c r="J13" i="73"/>
  <c r="J16" i="73"/>
  <c r="L13" i="73"/>
  <c r="L14" i="73"/>
  <c r="T16" i="73"/>
  <c r="T13" i="73"/>
  <c r="AM14" i="73"/>
  <c r="AM13" i="73"/>
  <c r="BJ14" i="73"/>
  <c r="CH13" i="73"/>
  <c r="EA15" i="72"/>
  <c r="FC15" i="72"/>
  <c r="EX15" i="72"/>
  <c r="EX14" i="72"/>
  <c r="FT17" i="72"/>
  <c r="FT14" i="72"/>
  <c r="FM14" i="72"/>
  <c r="FS14" i="72"/>
  <c r="FX13" i="72"/>
  <c r="GF13" i="72"/>
  <c r="FQ13" i="72"/>
  <c r="FY13" i="72"/>
  <c r="GG13" i="72"/>
  <c r="GG17" i="72" s="1"/>
  <c r="FR13" i="72"/>
  <c r="FK13" i="72"/>
  <c r="FF13" i="72"/>
  <c r="EX13" i="72"/>
  <c r="EX17" i="72" s="1"/>
  <c r="EZ13" i="72"/>
  <c r="EZ17" i="72" s="1"/>
  <c r="FB13" i="72"/>
  <c r="FB17" i="72" s="1"/>
  <c r="ER13" i="72"/>
  <c r="EJ13" i="72"/>
  <c r="EJ14" i="72" s="1"/>
  <c r="EN13" i="72"/>
  <c r="EN14" i="72" s="1"/>
  <c r="FZ13" i="72"/>
  <c r="EU13" i="72"/>
  <c r="GA13" i="72"/>
  <c r="FS13" i="72"/>
  <c r="FS17" i="72" s="1"/>
  <c r="FG13" i="72"/>
  <c r="EP13" i="72"/>
  <c r="GB13" i="72"/>
  <c r="FL13" i="72"/>
  <c r="ES13" i="72"/>
  <c r="FV13" i="72"/>
  <c r="GD13" i="72"/>
  <c r="FO13" i="72"/>
  <c r="FJ13" i="72"/>
  <c r="EQ13" i="72"/>
  <c r="D13" i="73"/>
  <c r="I14" i="73"/>
  <c r="I16" i="73"/>
  <c r="T14" i="73"/>
  <c r="BP14" i="73"/>
  <c r="BP13" i="73"/>
  <c r="BH14" i="73"/>
  <c r="BH13" i="73"/>
  <c r="H176" i="63"/>
  <c r="BF127" i="63"/>
  <c r="BF128" i="63" s="1"/>
  <c r="AG103" i="63"/>
  <c r="N146" i="63"/>
  <c r="BE127" i="63"/>
  <c r="BE128" i="63" s="1"/>
  <c r="H175" i="63"/>
  <c r="I103" i="63"/>
  <c r="BE119" i="63"/>
  <c r="BE120" i="63" s="1"/>
  <c r="D175" i="63"/>
  <c r="FA14" i="72"/>
  <c r="FF14" i="72"/>
  <c r="GC14" i="72"/>
  <c r="P16" i="73"/>
  <c r="P13" i="73"/>
  <c r="P14" i="73"/>
  <c r="BG14" i="73"/>
  <c r="BG16" i="73"/>
  <c r="CK14" i="73"/>
  <c r="BD126" i="63"/>
  <c r="G187" i="64"/>
  <c r="J6" i="74"/>
  <c r="AM100" i="63"/>
  <c r="T147" i="63" s="1"/>
  <c r="G175" i="63"/>
  <c r="BC127" i="63"/>
  <c r="EI14" i="72"/>
  <c r="E14" i="73"/>
  <c r="E16" i="73"/>
  <c r="O13" i="73"/>
  <c r="O16" i="73"/>
  <c r="V14" i="73"/>
  <c r="V13" i="73"/>
  <c r="AL13" i="73"/>
  <c r="AL14" i="73"/>
  <c r="AR16" i="73"/>
  <c r="AR14" i="73"/>
  <c r="AZ14" i="73"/>
  <c r="DG14" i="73"/>
  <c r="CZ13" i="73"/>
  <c r="CZ16" i="73"/>
  <c r="P143" i="63"/>
  <c r="AI103" i="63"/>
  <c r="EM14" i="72"/>
  <c r="EZ14" i="72"/>
  <c r="EZ15" i="72"/>
  <c r="GG14" i="72"/>
  <c r="K16" i="73"/>
  <c r="K13" i="73"/>
  <c r="AJ14" i="73"/>
  <c r="AJ16" i="73"/>
  <c r="AY13" i="73"/>
  <c r="BO14" i="73"/>
  <c r="BO16" i="73"/>
  <c r="BW13" i="73"/>
  <c r="BW14" i="73"/>
  <c r="CE13" i="73"/>
  <c r="CE14" i="73"/>
  <c r="CM13" i="73"/>
  <c r="CM14" i="73"/>
  <c r="DA13" i="73"/>
  <c r="DA14" i="73"/>
  <c r="CY13" i="73"/>
  <c r="G177" i="63"/>
  <c r="ET14" i="72"/>
  <c r="ET15" i="72"/>
  <c r="ET17" i="72"/>
  <c r="FI14" i="72"/>
  <c r="F16" i="73"/>
  <c r="F14" i="73"/>
  <c r="J14" i="73"/>
  <c r="K14" i="73"/>
  <c r="Q13" i="73"/>
  <c r="Q14" i="73"/>
  <c r="BE14" i="73"/>
  <c r="BL13" i="73"/>
  <c r="BL14" i="73"/>
  <c r="BD13" i="73"/>
  <c r="BD14" i="73"/>
  <c r="AX13" i="73"/>
  <c r="BA14" i="73"/>
  <c r="BA16" i="73"/>
  <c r="CN14" i="73"/>
  <c r="R176" i="63"/>
  <c r="BF122" i="63"/>
  <c r="BF123" i="63" s="1"/>
  <c r="EY14" i="72"/>
  <c r="AC14" i="73"/>
  <c r="CN12" i="73"/>
  <c r="CF12" i="73"/>
  <c r="BX12" i="73"/>
  <c r="BX14" i="73" s="1"/>
  <c r="CV14" i="73"/>
  <c r="DN13" i="73"/>
  <c r="DQ13" i="73"/>
  <c r="D176" i="63"/>
  <c r="D177" i="63" s="1"/>
  <c r="BF119" i="63"/>
  <c r="BF120" i="63" s="1"/>
  <c r="B103" i="63"/>
  <c r="O145" i="63"/>
  <c r="E149" i="63"/>
  <c r="Q161" i="64"/>
  <c r="AG102" i="64"/>
  <c r="S13" i="73"/>
  <c r="AH13" i="73"/>
  <c r="AN13" i="73"/>
  <c r="BF14" i="73"/>
  <c r="BN14" i="73"/>
  <c r="CL12" i="73"/>
  <c r="CL16" i="73" s="1"/>
  <c r="CD12" i="73"/>
  <c r="CD16" i="73" s="1"/>
  <c r="BV12" i="73"/>
  <c r="DF13" i="73"/>
  <c r="BD128" i="63"/>
  <c r="S175" i="63"/>
  <c r="BG122" i="63"/>
  <c r="BG123" i="63" s="1"/>
  <c r="F144" i="63"/>
  <c r="BA118" i="63"/>
  <c r="B186" i="64"/>
  <c r="BE137" i="63"/>
  <c r="D181" i="63"/>
  <c r="BJ12" i="73"/>
  <c r="BJ16" i="73" s="1"/>
  <c r="BF12" i="73"/>
  <c r="BF16" i="73" s="1"/>
  <c r="BB12" i="73"/>
  <c r="CK12" i="73"/>
  <c r="CK16" i="73" s="1"/>
  <c r="CC12" i="73"/>
  <c r="CC16" i="73" s="1"/>
  <c r="BU12" i="73"/>
  <c r="BU16" i="73" s="1"/>
  <c r="DP14" i="73"/>
  <c r="DN12" i="73"/>
  <c r="DI12" i="73"/>
  <c r="DI16" i="73" s="1"/>
  <c r="DD12" i="73"/>
  <c r="CX12" i="73"/>
  <c r="CX16" i="73" s="1"/>
  <c r="CS12" i="73"/>
  <c r="CS16" i="73" s="1"/>
  <c r="BG127" i="63"/>
  <c r="BG128" i="63" s="1"/>
  <c r="C187" i="64"/>
  <c r="BD118" i="63"/>
  <c r="V176" i="63"/>
  <c r="BF130" i="63"/>
  <c r="BF131" i="63" s="1"/>
  <c r="B146" i="63"/>
  <c r="R145" i="63"/>
  <c r="R150" i="63" s="1"/>
  <c r="BK127" i="63" s="1"/>
  <c r="Q143" i="63"/>
  <c r="Q150" i="63" s="1"/>
  <c r="BR123" i="63" s="1"/>
  <c r="AJ103" i="63"/>
  <c r="J103" i="63"/>
  <c r="BB119" i="63"/>
  <c r="BB120" i="63" s="1"/>
  <c r="B176" i="63"/>
  <c r="BJ13" i="73"/>
  <c r="BY14" i="73"/>
  <c r="CG14" i="73"/>
  <c r="CJ12" i="73"/>
  <c r="CJ14" i="73" s="1"/>
  <c r="CB12" i="73"/>
  <c r="DG13" i="73"/>
  <c r="DL14" i="73"/>
  <c r="F187" i="64"/>
  <c r="F188" i="64" s="1"/>
  <c r="BB126" i="63"/>
  <c r="BB128" i="63" s="1"/>
  <c r="M187" i="64"/>
  <c r="M188" i="64" s="1"/>
  <c r="BD121" i="63"/>
  <c r="P144" i="63"/>
  <c r="E103" i="63"/>
  <c r="C145" i="63"/>
  <c r="V103" i="63"/>
  <c r="BH118" i="63"/>
  <c r="E187" i="64"/>
  <c r="E188" i="64" s="1"/>
  <c r="I162" i="64"/>
  <c r="I167" i="64" s="1"/>
  <c r="BR118" i="63" s="1"/>
  <c r="Y102" i="64"/>
  <c r="DR12" i="73"/>
  <c r="DM12" i="73"/>
  <c r="DM13" i="73" s="1"/>
  <c r="DH12" i="73"/>
  <c r="DB12" i="73"/>
  <c r="CW12" i="73"/>
  <c r="B143" i="63"/>
  <c r="B150" i="63" s="1"/>
  <c r="BK119" i="63" s="1"/>
  <c r="U103" i="63"/>
  <c r="K160" i="64"/>
  <c r="K167" i="64" s="1"/>
  <c r="BL122" i="63" s="1"/>
  <c r="AA102" i="64"/>
  <c r="CU12" i="73"/>
  <c r="CU16" i="73" s="1"/>
  <c r="CY12" i="73"/>
  <c r="CY16" i="73" s="1"/>
  <c r="DC12" i="73"/>
  <c r="DC16" i="73" s="1"/>
  <c r="DG12" i="73"/>
  <c r="DG16" i="73" s="1"/>
  <c r="DK12" i="73"/>
  <c r="DO12" i="73"/>
  <c r="DO13" i="73" s="1"/>
  <c r="CQ12" i="73"/>
  <c r="CQ16" i="73" s="1"/>
  <c r="CH12" i="73"/>
  <c r="CH16" i="73" s="1"/>
  <c r="BZ12" i="73"/>
  <c r="BZ16" i="73" s="1"/>
  <c r="DD14" i="73"/>
  <c r="O194" i="64"/>
  <c r="O150" i="63"/>
  <c r="BP123" i="63" s="1"/>
  <c r="L143" i="63"/>
  <c r="AE103" i="63"/>
  <c r="J145" i="63"/>
  <c r="AC103" i="63"/>
  <c r="E147" i="63"/>
  <c r="X103" i="63"/>
  <c r="D103" i="63"/>
  <c r="D143" i="63"/>
  <c r="W103" i="63"/>
  <c r="B160" i="64"/>
  <c r="B167" i="64" s="1"/>
  <c r="BK118" i="63" s="1"/>
  <c r="R102" i="64"/>
  <c r="L162" i="64"/>
  <c r="L167" i="64" s="1"/>
  <c r="BM122" i="63" s="1"/>
  <c r="L102" i="64"/>
  <c r="AB103" i="63"/>
  <c r="S146" i="63"/>
  <c r="S150" i="63" s="1"/>
  <c r="BL127" i="63" s="1"/>
  <c r="P149" i="63"/>
  <c r="N143" i="63"/>
  <c r="M144" i="63"/>
  <c r="M150" i="63" s="1"/>
  <c r="BN123" i="63" s="1"/>
  <c r="I148" i="63"/>
  <c r="I144" i="63"/>
  <c r="G147" i="63"/>
  <c r="F5" i="74"/>
  <c r="Y98" i="63"/>
  <c r="N165" i="64"/>
  <c r="N167" i="64" s="1"/>
  <c r="BO122" i="63" s="1"/>
  <c r="I165" i="64"/>
  <c r="B187" i="64"/>
  <c r="B188" i="64" s="1"/>
  <c r="L187" i="64"/>
  <c r="Q186" i="64"/>
  <c r="Q188" i="64" s="1"/>
  <c r="N6" i="74"/>
  <c r="AM102" i="63"/>
  <c r="T149" i="63" s="1"/>
  <c r="M148" i="63"/>
  <c r="L145" i="63"/>
  <c r="J147" i="63"/>
  <c r="J143" i="63"/>
  <c r="J150" i="63" s="1"/>
  <c r="BK123" i="63" s="1"/>
  <c r="H144" i="63"/>
  <c r="H150" i="63" s="1"/>
  <c r="BQ119" i="63" s="1"/>
  <c r="C143" i="63"/>
  <c r="P166" i="64"/>
  <c r="M163" i="64"/>
  <c r="M167" i="64" s="1"/>
  <c r="BN122" i="63" s="1"/>
  <c r="F165" i="64"/>
  <c r="AM98" i="63"/>
  <c r="I143" i="63"/>
  <c r="E144" i="63"/>
  <c r="E150" i="63" s="1"/>
  <c r="BN119" i="63" s="1"/>
  <c r="D145" i="63"/>
  <c r="B164" i="64"/>
  <c r="E167" i="64"/>
  <c r="BN118" i="63" s="1"/>
  <c r="BD107" i="63"/>
  <c r="BD114" i="63" s="1"/>
  <c r="AQ147" i="64" s="1"/>
  <c r="I114" i="63"/>
  <c r="G146" i="63"/>
  <c r="G150" i="63" s="1"/>
  <c r="BP119" i="63" s="1"/>
  <c r="H5" i="74"/>
  <c r="Y99" i="63"/>
  <c r="Q167" i="64"/>
  <c r="BR122" i="63" s="1"/>
  <c r="I164" i="64"/>
  <c r="H167" i="64"/>
  <c r="BQ118" i="63" s="1"/>
  <c r="AQ109" i="64"/>
  <c r="I112" i="64"/>
  <c r="I174" i="64"/>
  <c r="C186" i="64"/>
  <c r="M186" i="64"/>
  <c r="M149" i="63"/>
  <c r="J144" i="63"/>
  <c r="F148" i="63"/>
  <c r="D149" i="63"/>
  <c r="B166" i="64"/>
  <c r="BE113" i="63"/>
  <c r="K114" i="63"/>
  <c r="H149" i="63"/>
  <c r="H145" i="63"/>
  <c r="F143" i="63"/>
  <c r="D144" i="63"/>
  <c r="O166" i="64"/>
  <c r="J161" i="64"/>
  <c r="J167" i="64" s="1"/>
  <c r="BK122" i="63" s="1"/>
  <c r="F167" i="64"/>
  <c r="BO118" i="63" s="1"/>
  <c r="C167" i="64"/>
  <c r="BL118" i="63" s="1"/>
  <c r="H162" i="64"/>
  <c r="G163" i="64"/>
  <c r="G167" i="64" s="1"/>
  <c r="BP118" i="63" s="1"/>
  <c r="D160" i="64"/>
  <c r="D167" i="64" s="1"/>
  <c r="BM118" i="63" s="1"/>
  <c r="BC141" i="63"/>
  <c r="B158" i="63"/>
  <c r="B114" i="63"/>
  <c r="BA112" i="63"/>
  <c r="BP112" i="63"/>
  <c r="O158" i="63"/>
  <c r="BN107" i="63"/>
  <c r="K153" i="63"/>
  <c r="AD114" i="63"/>
  <c r="AT107" i="64"/>
  <c r="O172" i="64"/>
  <c r="O112" i="64"/>
  <c r="L177" i="64"/>
  <c r="BM140" i="63" s="1"/>
  <c r="B177" i="64"/>
  <c r="BK136" i="63" s="1"/>
  <c r="B159" i="63"/>
  <c r="BJ113" i="63"/>
  <c r="O167" i="64"/>
  <c r="BP122" i="63" s="1"/>
  <c r="BB141" i="63"/>
  <c r="X114" i="63"/>
  <c r="BK108" i="63"/>
  <c r="E154" i="63"/>
  <c r="L156" i="63"/>
  <c r="AE114" i="63"/>
  <c r="C174" i="64"/>
  <c r="AN109" i="64"/>
  <c r="D177" i="64"/>
  <c r="BM136" i="63" s="1"/>
  <c r="Y100" i="63"/>
  <c r="M165" i="64"/>
  <c r="B160" i="63"/>
  <c r="BK137" i="63" s="1"/>
  <c r="BM107" i="63"/>
  <c r="BM114" i="63" s="1"/>
  <c r="AQ149" i="64" s="1"/>
  <c r="I153" i="63"/>
  <c r="AB114" i="63"/>
  <c r="Y114" i="63"/>
  <c r="F154" i="63"/>
  <c r="BK111" i="63"/>
  <c r="E157" i="63"/>
  <c r="BH113" i="63"/>
  <c r="Q114" i="63"/>
  <c r="BO113" i="63"/>
  <c r="M159" i="63"/>
  <c r="AT111" i="64"/>
  <c r="BC114" i="63"/>
  <c r="AP147" i="64" s="1"/>
  <c r="AR128" i="64"/>
  <c r="K171" i="64"/>
  <c r="K177" i="64" s="1"/>
  <c r="BL140" i="63" s="1"/>
  <c r="AA112" i="64"/>
  <c r="AP132" i="64"/>
  <c r="G175" i="64"/>
  <c r="P114" i="63"/>
  <c r="BM110" i="63"/>
  <c r="I156" i="63"/>
  <c r="BQ113" i="63"/>
  <c r="Q159" i="63"/>
  <c r="Q156" i="63"/>
  <c r="BQ110" i="63"/>
  <c r="N170" i="64"/>
  <c r="AT105" i="64"/>
  <c r="N112" i="64"/>
  <c r="AR109" i="64"/>
  <c r="K174" i="64"/>
  <c r="AT132" i="64"/>
  <c r="AD112" i="64"/>
  <c r="J114" i="63"/>
  <c r="AR106" i="64"/>
  <c r="K112" i="64"/>
  <c r="BM109" i="63"/>
  <c r="I155" i="63"/>
  <c r="L153" i="63"/>
  <c r="L114" i="63"/>
  <c r="J175" i="64"/>
  <c r="J177" i="64" s="1"/>
  <c r="BK140" i="63" s="1"/>
  <c r="AR110" i="64"/>
  <c r="J158" i="63"/>
  <c r="J160" i="63" s="1"/>
  <c r="BK141" i="63" s="1"/>
  <c r="BM112" i="63"/>
  <c r="I158" i="63"/>
  <c r="H155" i="63"/>
  <c r="AA114" i="63"/>
  <c r="BA109" i="63"/>
  <c r="C114" i="63"/>
  <c r="BG108" i="63"/>
  <c r="O154" i="63"/>
  <c r="O114" i="63"/>
  <c r="AN105" i="64"/>
  <c r="C170" i="64"/>
  <c r="C177" i="64" s="1"/>
  <c r="BL136" i="63" s="1"/>
  <c r="C112" i="64"/>
  <c r="AU106" i="64"/>
  <c r="Q112" i="64"/>
  <c r="AS106" i="64"/>
  <c r="M112" i="64"/>
  <c r="AP111" i="64"/>
  <c r="F112" i="64"/>
  <c r="D175" i="64"/>
  <c r="AO110" i="64"/>
  <c r="AU132" i="64"/>
  <c r="Q175" i="64"/>
  <c r="AG112" i="64"/>
  <c r="AU111" i="64"/>
  <c r="BG113" i="63"/>
  <c r="AU131" i="64"/>
  <c r="P174" i="64"/>
  <c r="P177" i="64" s="1"/>
  <c r="BQ140" i="63" s="1"/>
  <c r="O170" i="64"/>
  <c r="O177" i="64" s="1"/>
  <c r="BP140" i="63" s="1"/>
  <c r="AT127" i="64"/>
  <c r="BN112" i="63"/>
  <c r="F160" i="63"/>
  <c r="BO137" i="63" s="1"/>
  <c r="E156" i="63"/>
  <c r="D154" i="63"/>
  <c r="BP111" i="63"/>
  <c r="O157" i="63"/>
  <c r="BG114" i="63"/>
  <c r="AT147" i="64" s="1"/>
  <c r="M154" i="63"/>
  <c r="R153" i="63"/>
  <c r="R160" i="63" s="1"/>
  <c r="BK145" i="63" s="1"/>
  <c r="T154" i="63"/>
  <c r="AU108" i="64"/>
  <c r="M173" i="64"/>
  <c r="AS108" i="64"/>
  <c r="AS105" i="64"/>
  <c r="AS113" i="64" s="1"/>
  <c r="AS146" i="64" s="1"/>
  <c r="AQ106" i="64"/>
  <c r="AQ113" i="64" s="1"/>
  <c r="AQ146" i="64" s="1"/>
  <c r="AN127" i="64"/>
  <c r="AS129" i="64"/>
  <c r="M172" i="64"/>
  <c r="AO131" i="64"/>
  <c r="E174" i="64"/>
  <c r="BA108" i="63"/>
  <c r="BQ109" i="63"/>
  <c r="Q155" i="63"/>
  <c r="S156" i="63"/>
  <c r="S160" i="63"/>
  <c r="BL145" i="63" s="1"/>
  <c r="C176" i="64"/>
  <c r="AN111" i="64"/>
  <c r="AP105" i="64"/>
  <c r="AP113" i="64" s="1"/>
  <c r="AP146" i="64" s="1"/>
  <c r="G170" i="64"/>
  <c r="G177" i="64" s="1"/>
  <c r="BP136" i="63" s="1"/>
  <c r="AN132" i="64"/>
  <c r="C175" i="64"/>
  <c r="N176" i="64"/>
  <c r="AQ129" i="64"/>
  <c r="F176" i="64"/>
  <c r="AP129" i="64"/>
  <c r="G172" i="64"/>
  <c r="P156" i="63"/>
  <c r="BL112" i="63"/>
  <c r="G158" i="63"/>
  <c r="D157" i="63"/>
  <c r="D160" i="63" s="1"/>
  <c r="BM137" i="63" s="1"/>
  <c r="BJ111" i="63"/>
  <c r="C157" i="63"/>
  <c r="BJ108" i="63"/>
  <c r="C154" i="63"/>
  <c r="O159" i="63"/>
  <c r="BP110" i="63"/>
  <c r="O156" i="63"/>
  <c r="BE112" i="63"/>
  <c r="BE109" i="63"/>
  <c r="I172" i="64"/>
  <c r="O176" i="64"/>
  <c r="AU83" i="63"/>
  <c r="AV92" i="63"/>
  <c r="AP128" i="64"/>
  <c r="F171" i="64"/>
  <c r="F177" i="64" s="1"/>
  <c r="BO136" i="63" s="1"/>
  <c r="B112" i="64"/>
  <c r="J112" i="64"/>
  <c r="R112" i="64"/>
  <c r="AI114" i="63"/>
  <c r="H153" i="63"/>
  <c r="H160" i="63" s="1"/>
  <c r="BQ137" i="63" s="1"/>
  <c r="BC111" i="63"/>
  <c r="BC108" i="63"/>
  <c r="E159" i="63"/>
  <c r="BA107" i="63"/>
  <c r="BA114" i="63" s="1"/>
  <c r="AN147" i="64" s="1"/>
  <c r="BQ108" i="63"/>
  <c r="AJ114" i="63"/>
  <c r="Q154" i="63"/>
  <c r="P158" i="63"/>
  <c r="L154" i="63"/>
  <c r="BN109" i="63"/>
  <c r="T153" i="63"/>
  <c r="I171" i="64"/>
  <c r="I177" i="64" s="1"/>
  <c r="BR136" i="63" s="1"/>
  <c r="O174" i="64"/>
  <c r="AN110" i="64"/>
  <c r="AU105" i="64"/>
  <c r="Q170" i="64"/>
  <c r="Q177" i="64" s="1"/>
  <c r="BR140" i="63" s="1"/>
  <c r="AR111" i="64"/>
  <c r="K176" i="64"/>
  <c r="AO106" i="64"/>
  <c r="E171" i="64"/>
  <c r="E177" i="64" s="1"/>
  <c r="BN136" i="63" s="1"/>
  <c r="AT128" i="64"/>
  <c r="O171" i="64"/>
  <c r="D172" i="64"/>
  <c r="BL109" i="63"/>
  <c r="G155" i="63"/>
  <c r="U114" i="63"/>
  <c r="BD111" i="63"/>
  <c r="BL111" i="63"/>
  <c r="G157" i="63"/>
  <c r="BL108" i="63"/>
  <c r="BL114" i="63" s="1"/>
  <c r="AP149" i="64" s="1"/>
  <c r="BB112" i="63"/>
  <c r="E158" i="63"/>
  <c r="BJ107" i="63"/>
  <c r="C153" i="63"/>
  <c r="AC114" i="63"/>
  <c r="BH114" i="63"/>
  <c r="AU147" i="64" s="1"/>
  <c r="BF110" i="63"/>
  <c r="BF107" i="63"/>
  <c r="M114" i="63"/>
  <c r="M170" i="64"/>
  <c r="AU133" i="64"/>
  <c r="Q176" i="64"/>
  <c r="AU130" i="64"/>
  <c r="AU135" i="64" s="1"/>
  <c r="AU148" i="64" s="1"/>
  <c r="Q173" i="64"/>
  <c r="M171" i="64"/>
  <c r="AS128" i="64"/>
  <c r="AS135" i="64" s="1"/>
  <c r="AS148" i="64" s="1"/>
  <c r="AG114" i="63"/>
  <c r="N153" i="63"/>
  <c r="N160" i="63" s="1"/>
  <c r="BO141" i="63" s="1"/>
  <c r="E114" i="63"/>
  <c r="AH114" i="63"/>
  <c r="C159" i="63"/>
  <c r="BJ110" i="63"/>
  <c r="Q153" i="63"/>
  <c r="BF113" i="63"/>
  <c r="BO110" i="63"/>
  <c r="BO107" i="63"/>
  <c r="AF114" i="63"/>
  <c r="BN108" i="63"/>
  <c r="K154" i="63"/>
  <c r="AS109" i="64"/>
  <c r="M174" i="64"/>
  <c r="AO108" i="64"/>
  <c r="AO113" i="64" s="1"/>
  <c r="AO146" i="64" s="1"/>
  <c r="E173" i="64"/>
  <c r="AR130" i="64"/>
  <c r="K173" i="64"/>
  <c r="AQ127" i="64"/>
  <c r="AQ135" i="64" s="1"/>
  <c r="AQ148" i="64" s="1"/>
  <c r="H170" i="64"/>
  <c r="H177" i="64" s="1"/>
  <c r="BQ136" i="63" s="1"/>
  <c r="AO129" i="64"/>
  <c r="E172" i="64"/>
  <c r="BK113" i="63"/>
  <c r="BH112" i="63"/>
  <c r="BP109" i="63"/>
  <c r="BO111" i="63"/>
  <c r="BN113" i="63"/>
  <c r="BE110" i="63"/>
  <c r="AR105" i="64"/>
  <c r="AT133" i="64"/>
  <c r="AP127" i="64"/>
  <c r="BC113" i="63"/>
  <c r="BK110" i="63"/>
  <c r="BB107" i="63"/>
  <c r="BB114" i="63" s="1"/>
  <c r="AO147" i="64" s="1"/>
  <c r="BJ112" i="63"/>
  <c r="BH111" i="63"/>
  <c r="BP108" i="63"/>
  <c r="BP114" i="63" s="1"/>
  <c r="AT149" i="64" s="1"/>
  <c r="M158" i="63"/>
  <c r="AO133" i="64"/>
  <c r="AO128" i="64"/>
  <c r="AO135" i="64" s="1"/>
  <c r="AO148" i="64" s="1"/>
  <c r="I159" i="63"/>
  <c r="BD108" i="63"/>
  <c r="BL113" i="63"/>
  <c r="BC110" i="63"/>
  <c r="G153" i="63"/>
  <c r="G160" i="63" s="1"/>
  <c r="BP137" i="63" s="1"/>
  <c r="E155" i="63"/>
  <c r="BJ109" i="63"/>
  <c r="BQ111" i="63"/>
  <c r="M155" i="63"/>
  <c r="M160" i="63" s="1"/>
  <c r="BN141" i="63" s="1"/>
  <c r="AR135" i="64"/>
  <c r="AR148" i="64" s="1"/>
  <c r="BQ107" i="63"/>
  <c r="BB109" i="63"/>
  <c r="BE111" i="63"/>
  <c r="BC112" i="63"/>
  <c r="O155" i="63"/>
  <c r="M157" i="63"/>
  <c r="K159" i="63"/>
  <c r="BN111" i="63"/>
  <c r="BE108" i="63"/>
  <c r="BE114" i="63" s="1"/>
  <c r="AR147" i="64" s="1"/>
  <c r="AT131" i="64"/>
  <c r="AS132" i="64"/>
  <c r="ET89" i="73" l="1"/>
  <c r="ET48" i="73"/>
  <c r="EU49" i="73"/>
  <c r="ET49" i="73"/>
  <c r="ET57" i="73"/>
  <c r="ET72" i="73"/>
  <c r="EU72" i="73"/>
  <c r="EU52" i="73"/>
  <c r="ET52" i="73"/>
  <c r="ET20" i="73"/>
  <c r="EV93" i="73"/>
  <c r="FJ25" i="73" s="1"/>
  <c r="FX25" i="73" s="1"/>
  <c r="EW93" i="73"/>
  <c r="ET73" i="73"/>
  <c r="R94" i="75"/>
  <c r="AF90" i="75" s="1"/>
  <c r="AT90" i="75" s="1"/>
  <c r="T94" i="75"/>
  <c r="AH56" i="75" s="1"/>
  <c r="AV56" i="75" s="1"/>
  <c r="P94" i="75"/>
  <c r="AD20" i="75" s="1"/>
  <c r="AR20" i="75" s="1"/>
  <c r="Q94" i="75"/>
  <c r="AE62" i="75" s="1"/>
  <c r="AS62" i="75" s="1"/>
  <c r="AE49" i="75"/>
  <c r="AS49" i="75" s="1"/>
  <c r="AE38" i="75"/>
  <c r="AS38" i="75" s="1"/>
  <c r="AE73" i="75"/>
  <c r="AS73" i="75" s="1"/>
  <c r="AD15" i="75"/>
  <c r="AR15" i="75" s="1"/>
  <c r="AD4" i="75"/>
  <c r="AR4" i="75" s="1"/>
  <c r="AD47" i="75"/>
  <c r="AR47" i="75" s="1"/>
  <c r="AD87" i="75"/>
  <c r="AR87" i="75" s="1"/>
  <c r="AD51" i="75"/>
  <c r="AR51" i="75" s="1"/>
  <c r="AD52" i="75"/>
  <c r="AR52" i="75" s="1"/>
  <c r="AH46" i="75"/>
  <c r="AV46" i="75" s="1"/>
  <c r="AH76" i="75"/>
  <c r="AV76" i="75" s="1"/>
  <c r="AH12" i="75"/>
  <c r="AV12" i="75" s="1"/>
  <c r="AH30" i="75"/>
  <c r="AV30" i="75" s="1"/>
  <c r="AH60" i="75"/>
  <c r="AV60" i="75" s="1"/>
  <c r="AH86" i="75"/>
  <c r="AV86" i="75" s="1"/>
  <c r="AH42" i="75"/>
  <c r="AV42" i="75" s="1"/>
  <c r="AH78" i="75"/>
  <c r="AV78" i="75" s="1"/>
  <c r="AH14" i="75"/>
  <c r="AV14" i="75" s="1"/>
  <c r="AH36" i="75"/>
  <c r="AV36" i="75" s="1"/>
  <c r="AH84" i="75"/>
  <c r="AV84" i="75" s="1"/>
  <c r="AH65" i="75"/>
  <c r="AV65" i="75" s="1"/>
  <c r="AG88" i="75"/>
  <c r="AU88" i="75" s="1"/>
  <c r="AF47" i="75"/>
  <c r="AT47" i="75" s="1"/>
  <c r="AG87" i="75"/>
  <c r="AU87" i="75" s="1"/>
  <c r="AF79" i="75"/>
  <c r="AT79" i="75" s="1"/>
  <c r="AG17" i="75"/>
  <c r="AU17" i="75" s="1"/>
  <c r="AF27" i="75"/>
  <c r="AT27" i="75" s="1"/>
  <c r="AG81" i="75"/>
  <c r="AU81" i="75" s="1"/>
  <c r="AI29" i="75"/>
  <c r="AW29" i="75" s="1"/>
  <c r="AI82" i="75"/>
  <c r="AW82" i="75" s="1"/>
  <c r="AF59" i="75"/>
  <c r="AT59" i="75" s="1"/>
  <c r="AI43" i="75"/>
  <c r="AW43" i="75" s="1"/>
  <c r="AG59" i="75"/>
  <c r="AU59" i="75" s="1"/>
  <c r="AG29" i="75"/>
  <c r="AU29" i="75" s="1"/>
  <c r="AI47" i="75"/>
  <c r="AW47" i="75" s="1"/>
  <c r="AI75" i="75"/>
  <c r="AW75" i="75" s="1"/>
  <c r="AF36" i="75"/>
  <c r="AT36" i="75" s="1"/>
  <c r="AG61" i="75"/>
  <c r="AU61" i="75" s="1"/>
  <c r="AG76" i="75"/>
  <c r="AU76" i="75" s="1"/>
  <c r="AI79" i="75"/>
  <c r="AW79" i="75" s="1"/>
  <c r="AG23" i="75"/>
  <c r="AU23" i="75" s="1"/>
  <c r="AG24" i="75"/>
  <c r="AU24" i="75" s="1"/>
  <c r="AG12" i="75"/>
  <c r="AU12" i="75" s="1"/>
  <c r="AG93" i="75"/>
  <c r="AU93" i="75" s="1"/>
  <c r="AF66" i="75"/>
  <c r="AT66" i="75" s="1"/>
  <c r="DO94" i="61"/>
  <c r="EC8" i="61" s="1"/>
  <c r="EQ8" i="61" s="1"/>
  <c r="DP94" i="61"/>
  <c r="ED5" i="61" s="1"/>
  <c r="ER5" i="61" s="1"/>
  <c r="DL94" i="61"/>
  <c r="DZ62" i="61" s="1"/>
  <c r="EN62" i="61" s="1"/>
  <c r="DM94" i="61"/>
  <c r="EA91" i="61" s="1"/>
  <c r="EO91" i="61" s="1"/>
  <c r="DN94" i="61"/>
  <c r="EB47" i="61" s="1"/>
  <c r="EP47" i="61" s="1"/>
  <c r="DK94" i="61"/>
  <c r="DY80" i="61" s="1"/>
  <c r="EM80" i="61" s="1"/>
  <c r="EB35" i="61"/>
  <c r="EP35" i="61" s="1"/>
  <c r="DZ54" i="61"/>
  <c r="EN54" i="61" s="1"/>
  <c r="EB56" i="61"/>
  <c r="EP56" i="61" s="1"/>
  <c r="EB31" i="61"/>
  <c r="EP31" i="61" s="1"/>
  <c r="EB15" i="61"/>
  <c r="EP15" i="61" s="1"/>
  <c r="EB23" i="61"/>
  <c r="EP23" i="61" s="1"/>
  <c r="EB51" i="61"/>
  <c r="EP51" i="61" s="1"/>
  <c r="EB19" i="61"/>
  <c r="EP19" i="61" s="1"/>
  <c r="EB43" i="61"/>
  <c r="EP43" i="61" s="1"/>
  <c r="EB11" i="61"/>
  <c r="EP11" i="61" s="1"/>
  <c r="EB39" i="61"/>
  <c r="EP39" i="61" s="1"/>
  <c r="EB7" i="61"/>
  <c r="EP7" i="61" s="1"/>
  <c r="EA67" i="61"/>
  <c r="EO67" i="61" s="1"/>
  <c r="EA26" i="61"/>
  <c r="EO26" i="61" s="1"/>
  <c r="EA17" i="61"/>
  <c r="EO17" i="61" s="1"/>
  <c r="EA74" i="61"/>
  <c r="EO74" i="61" s="1"/>
  <c r="EA90" i="61"/>
  <c r="EO90" i="61" s="1"/>
  <c r="EA10" i="61"/>
  <c r="EO10" i="61" s="1"/>
  <c r="EA35" i="61"/>
  <c r="EO35" i="61" s="1"/>
  <c r="EA78" i="61"/>
  <c r="EO78" i="61" s="1"/>
  <c r="EA49" i="61"/>
  <c r="EO49" i="61" s="1"/>
  <c r="EA46" i="61"/>
  <c r="EO46" i="61" s="1"/>
  <c r="EA33" i="61"/>
  <c r="EO33" i="61" s="1"/>
  <c r="BD106" i="71"/>
  <c r="BR38" i="71" s="1"/>
  <c r="CF38" i="71" s="1"/>
  <c r="DJ94" i="61"/>
  <c r="DX7" i="61" s="1"/>
  <c r="EL7" i="61" s="1"/>
  <c r="EC29" i="61"/>
  <c r="EQ29" i="61" s="1"/>
  <c r="EB27" i="61"/>
  <c r="EP27" i="61" s="1"/>
  <c r="EA9" i="61"/>
  <c r="EO9" i="61" s="1"/>
  <c r="EA41" i="61"/>
  <c r="EO41" i="61" s="1"/>
  <c r="EA34" i="61"/>
  <c r="EO34" i="61" s="1"/>
  <c r="EA66" i="61"/>
  <c r="EO66" i="61" s="1"/>
  <c r="EA27" i="61"/>
  <c r="EO27" i="61" s="1"/>
  <c r="EA59" i="61"/>
  <c r="EO59" i="61" s="1"/>
  <c r="DZ73" i="61"/>
  <c r="EN73" i="61" s="1"/>
  <c r="DZ6" i="61"/>
  <c r="EN6" i="61" s="1"/>
  <c r="DY13" i="61"/>
  <c r="EM13" i="61" s="1"/>
  <c r="EA13" i="61"/>
  <c r="EO13" i="61" s="1"/>
  <c r="EA45" i="61"/>
  <c r="EO45" i="61" s="1"/>
  <c r="EA6" i="61"/>
  <c r="EO6" i="61" s="1"/>
  <c r="EA38" i="61"/>
  <c r="EO38" i="61" s="1"/>
  <c r="EA70" i="61"/>
  <c r="EO70" i="61" s="1"/>
  <c r="EA31" i="61"/>
  <c r="EO31" i="61" s="1"/>
  <c r="EA63" i="61"/>
  <c r="EO63" i="61" s="1"/>
  <c r="EA87" i="61"/>
  <c r="EO87" i="61" s="1"/>
  <c r="DY4" i="61"/>
  <c r="EM4" i="61" s="1"/>
  <c r="DY53" i="61"/>
  <c r="EM53" i="61" s="1"/>
  <c r="BA106" i="71"/>
  <c r="BO72" i="71" s="1"/>
  <c r="CC72" i="71" s="1"/>
  <c r="EA25" i="61"/>
  <c r="EO25" i="61" s="1"/>
  <c r="EA57" i="61"/>
  <c r="EO57" i="61" s="1"/>
  <c r="EA18" i="61"/>
  <c r="EO18" i="61" s="1"/>
  <c r="EA50" i="61"/>
  <c r="EO50" i="61" s="1"/>
  <c r="EA82" i="61"/>
  <c r="EO82" i="61" s="1"/>
  <c r="EA11" i="61"/>
  <c r="EO11" i="61" s="1"/>
  <c r="EA43" i="61"/>
  <c r="EO43" i="61" s="1"/>
  <c r="EA75" i="61"/>
  <c r="EO75" i="61" s="1"/>
  <c r="EB64" i="61"/>
  <c r="EP64" i="61" s="1"/>
  <c r="DY32" i="61"/>
  <c r="EM32" i="61" s="1"/>
  <c r="DY57" i="61"/>
  <c r="EM57" i="61" s="1"/>
  <c r="DY16" i="61"/>
  <c r="EM16" i="61" s="1"/>
  <c r="EA29" i="61"/>
  <c r="EO29" i="61" s="1"/>
  <c r="EA61" i="61"/>
  <c r="EO61" i="61" s="1"/>
  <c r="EA22" i="61"/>
  <c r="EO22" i="61" s="1"/>
  <c r="EA54" i="61"/>
  <c r="EO54" i="61" s="1"/>
  <c r="EA86" i="61"/>
  <c r="EO86" i="61" s="1"/>
  <c r="EA15" i="61"/>
  <c r="EO15" i="61" s="1"/>
  <c r="EA47" i="61"/>
  <c r="EO47" i="61" s="1"/>
  <c r="DY48" i="61"/>
  <c r="EM48" i="61" s="1"/>
  <c r="DY89" i="61"/>
  <c r="EM89" i="61" s="1"/>
  <c r="DY64" i="61"/>
  <c r="EM64" i="61" s="1"/>
  <c r="EA5" i="61"/>
  <c r="EO5" i="61" s="1"/>
  <c r="EA37" i="61"/>
  <c r="EO37" i="61" s="1"/>
  <c r="EA69" i="61"/>
  <c r="EO69" i="61" s="1"/>
  <c r="EA30" i="61"/>
  <c r="EO30" i="61" s="1"/>
  <c r="EA62" i="61"/>
  <c r="EO62" i="61" s="1"/>
  <c r="EA23" i="61"/>
  <c r="EO23" i="61" s="1"/>
  <c r="EA55" i="61"/>
  <c r="EO55" i="61" s="1"/>
  <c r="EA8" i="61"/>
  <c r="EO8" i="61" s="1"/>
  <c r="DX65" i="61"/>
  <c r="EL65" i="61" s="1"/>
  <c r="FK8" i="73"/>
  <c r="FY8" i="73" s="1"/>
  <c r="FK16" i="73"/>
  <c r="FY16" i="73" s="1"/>
  <c r="FK24" i="73"/>
  <c r="FY24" i="73" s="1"/>
  <c r="FK32" i="73"/>
  <c r="FY32" i="73" s="1"/>
  <c r="FK40" i="73"/>
  <c r="FY40" i="73" s="1"/>
  <c r="FK48" i="73"/>
  <c r="FY48" i="73" s="1"/>
  <c r="FK56" i="73"/>
  <c r="FY56" i="73" s="1"/>
  <c r="FK72" i="73"/>
  <c r="FY72" i="73" s="1"/>
  <c r="FK80" i="73"/>
  <c r="FY80" i="73" s="1"/>
  <c r="FK88" i="73"/>
  <c r="FY88" i="73" s="1"/>
  <c r="FK6" i="73"/>
  <c r="FY6" i="73" s="1"/>
  <c r="FK10" i="73"/>
  <c r="FY10" i="73" s="1"/>
  <c r="FK14" i="73"/>
  <c r="FY14" i="73" s="1"/>
  <c r="FK18" i="73"/>
  <c r="FY18" i="73" s="1"/>
  <c r="FK22" i="73"/>
  <c r="FY22" i="73" s="1"/>
  <c r="FK26" i="73"/>
  <c r="FY26" i="73" s="1"/>
  <c r="FK30" i="73"/>
  <c r="FY30" i="73" s="1"/>
  <c r="FK34" i="73"/>
  <c r="FY34" i="73" s="1"/>
  <c r="FK38" i="73"/>
  <c r="FY38" i="73" s="1"/>
  <c r="FK42" i="73"/>
  <c r="FY42" i="73" s="1"/>
  <c r="FK46" i="73"/>
  <c r="FY46" i="73" s="1"/>
  <c r="FK50" i="73"/>
  <c r="FY50" i="73" s="1"/>
  <c r="FK54" i="73"/>
  <c r="FY54" i="73" s="1"/>
  <c r="FK58" i="73"/>
  <c r="FY58" i="73" s="1"/>
  <c r="FK62" i="73"/>
  <c r="FY62" i="73" s="1"/>
  <c r="FK66" i="73"/>
  <c r="FY66" i="73" s="1"/>
  <c r="FK70" i="73"/>
  <c r="FY70" i="73" s="1"/>
  <c r="FK74" i="73"/>
  <c r="FY74" i="73" s="1"/>
  <c r="FK78" i="73"/>
  <c r="FY78" i="73" s="1"/>
  <c r="FK82" i="73"/>
  <c r="FY82" i="73" s="1"/>
  <c r="FK86" i="73"/>
  <c r="FY86" i="73" s="1"/>
  <c r="FK90" i="73"/>
  <c r="FY90" i="73" s="1"/>
  <c r="FK7" i="73"/>
  <c r="FY7" i="73" s="1"/>
  <c r="FK15" i="73"/>
  <c r="FY15" i="73" s="1"/>
  <c r="FK23" i="73"/>
  <c r="FY23" i="73" s="1"/>
  <c r="FK39" i="73"/>
  <c r="FY39" i="73" s="1"/>
  <c r="FK47" i="73"/>
  <c r="FY47" i="73" s="1"/>
  <c r="FK55" i="73"/>
  <c r="FY55" i="73" s="1"/>
  <c r="FK63" i="73"/>
  <c r="FY63" i="73" s="1"/>
  <c r="FK71" i="73"/>
  <c r="FY71" i="73" s="1"/>
  <c r="FK79" i="73"/>
  <c r="FY79" i="73" s="1"/>
  <c r="FK87" i="73"/>
  <c r="FY87" i="73" s="1"/>
  <c r="FK67" i="73"/>
  <c r="FY67" i="73" s="1"/>
  <c r="FK27" i="73"/>
  <c r="FY27" i="73" s="1"/>
  <c r="FK91" i="73"/>
  <c r="FY91" i="73" s="1"/>
  <c r="FK51" i="73"/>
  <c r="FY51" i="73" s="1"/>
  <c r="FK11" i="73"/>
  <c r="FY11" i="73" s="1"/>
  <c r="FK75" i="73"/>
  <c r="FY75" i="73" s="1"/>
  <c r="FK35" i="73"/>
  <c r="FY35" i="73" s="1"/>
  <c r="FK59" i="73"/>
  <c r="FY59" i="73" s="1"/>
  <c r="FK83" i="73"/>
  <c r="FY83" i="73" s="1"/>
  <c r="FK43" i="73"/>
  <c r="FY43" i="73" s="1"/>
  <c r="FK37" i="73"/>
  <c r="FY37" i="73" s="1"/>
  <c r="FK69" i="73"/>
  <c r="FY69" i="73" s="1"/>
  <c r="FK57" i="73"/>
  <c r="FY57" i="73" s="1"/>
  <c r="FK28" i="73"/>
  <c r="FY28" i="73" s="1"/>
  <c r="FK60" i="73"/>
  <c r="FY60" i="73" s="1"/>
  <c r="FK49" i="73"/>
  <c r="FY49" i="73" s="1"/>
  <c r="FK89" i="73"/>
  <c r="FY89" i="73" s="1"/>
  <c r="FK77" i="73"/>
  <c r="FY77" i="73" s="1"/>
  <c r="FK20" i="73"/>
  <c r="FY20" i="73" s="1"/>
  <c r="FK52" i="73"/>
  <c r="FY52" i="73" s="1"/>
  <c r="FK92" i="73"/>
  <c r="FY92" i="73" s="1"/>
  <c r="FK41" i="73"/>
  <c r="FY41" i="73" s="1"/>
  <c r="FK81" i="73"/>
  <c r="FY81" i="73" s="1"/>
  <c r="FK13" i="73"/>
  <c r="FY13" i="73" s="1"/>
  <c r="FK9" i="73"/>
  <c r="FY9" i="73" s="1"/>
  <c r="FK29" i="73"/>
  <c r="FY29" i="73" s="1"/>
  <c r="FK44" i="73"/>
  <c r="FY44" i="73" s="1"/>
  <c r="FK84" i="73"/>
  <c r="FY84" i="73" s="1"/>
  <c r="FK33" i="73"/>
  <c r="FY33" i="73" s="1"/>
  <c r="FK73" i="73"/>
  <c r="FY73" i="73" s="1"/>
  <c r="FK5" i="73"/>
  <c r="FY5" i="73" s="1"/>
  <c r="FK21" i="73"/>
  <c r="FY21" i="73" s="1"/>
  <c r="FK36" i="73"/>
  <c r="FY36" i="73" s="1"/>
  <c r="FK76" i="73"/>
  <c r="FY76" i="73" s="1"/>
  <c r="FK25" i="73"/>
  <c r="FY25" i="73" s="1"/>
  <c r="FK65" i="73"/>
  <c r="FY65" i="73" s="1"/>
  <c r="FK12" i="73"/>
  <c r="FY12" i="73" s="1"/>
  <c r="FK61" i="73"/>
  <c r="FY61" i="73" s="1"/>
  <c r="FK68" i="73"/>
  <c r="FY68" i="73" s="1"/>
  <c r="FK45" i="73"/>
  <c r="FY45" i="73" s="1"/>
  <c r="FK4" i="73"/>
  <c r="FY4" i="73" s="1"/>
  <c r="FK53" i="73"/>
  <c r="FY53" i="73" s="1"/>
  <c r="FK85" i="73"/>
  <c r="FY85" i="73" s="1"/>
  <c r="FK17" i="73"/>
  <c r="FY17" i="73" s="1"/>
  <c r="BO62" i="71"/>
  <c r="CC62" i="71" s="1"/>
  <c r="BO55" i="71"/>
  <c r="CC55" i="71" s="1"/>
  <c r="BO11" i="71"/>
  <c r="CC11" i="71" s="1"/>
  <c r="BO23" i="71"/>
  <c r="CC23" i="71" s="1"/>
  <c r="BO84" i="71"/>
  <c r="CC84" i="71" s="1"/>
  <c r="BO88" i="71"/>
  <c r="CC88" i="71" s="1"/>
  <c r="BO24" i="71"/>
  <c r="CC24" i="71" s="1"/>
  <c r="BO28" i="71"/>
  <c r="CC28" i="71" s="1"/>
  <c r="BO93" i="71"/>
  <c r="CC93" i="71" s="1"/>
  <c r="BO101" i="71"/>
  <c r="CC101" i="71" s="1"/>
  <c r="BO13" i="71"/>
  <c r="CC13" i="71" s="1"/>
  <c r="BO29" i="71"/>
  <c r="CC29" i="71" s="1"/>
  <c r="BO86" i="71"/>
  <c r="CC86" i="71" s="1"/>
  <c r="BO102" i="71"/>
  <c r="CC102" i="71" s="1"/>
  <c r="BO38" i="71"/>
  <c r="CC38" i="71" s="1"/>
  <c r="BO61" i="71"/>
  <c r="CC61" i="71" s="1"/>
  <c r="BO20" i="71"/>
  <c r="CC20" i="71" s="1"/>
  <c r="BO73" i="71"/>
  <c r="CC73" i="71" s="1"/>
  <c r="BO54" i="71"/>
  <c r="CC54" i="71" s="1"/>
  <c r="BO4" i="71"/>
  <c r="CC4" i="71" s="1"/>
  <c r="FJ41" i="73"/>
  <c r="FX41" i="73" s="1"/>
  <c r="BD118" i="70"/>
  <c r="BR118" i="70" s="1"/>
  <c r="EG19" i="61"/>
  <c r="EU19" i="61" s="1"/>
  <c r="BA148" i="63"/>
  <c r="BA149" i="63" s="1"/>
  <c r="T181" i="63"/>
  <c r="T160" i="63"/>
  <c r="BM145" i="63" s="1"/>
  <c r="BH147" i="63"/>
  <c r="S193" i="64"/>
  <c r="S194" i="64" s="1"/>
  <c r="AG113" i="64"/>
  <c r="BF145" i="63"/>
  <c r="H182" i="63"/>
  <c r="H183" i="63" s="1"/>
  <c r="BB147" i="63"/>
  <c r="P193" i="64"/>
  <c r="P194" i="64" s="1"/>
  <c r="AA113" i="64"/>
  <c r="BN114" i="63"/>
  <c r="AR149" i="64" s="1"/>
  <c r="BH122" i="63"/>
  <c r="S176" i="63"/>
  <c r="S177" i="63" s="1"/>
  <c r="Q176" i="63"/>
  <c r="Q177" i="63" s="1"/>
  <c r="BD122" i="63"/>
  <c r="BD123" i="63" s="1"/>
  <c r="CW16" i="73"/>
  <c r="CW14" i="73"/>
  <c r="DD16" i="73"/>
  <c r="DD13" i="73"/>
  <c r="BV16" i="73"/>
  <c r="BV14" i="73"/>
  <c r="CF13" i="73"/>
  <c r="CF16" i="73"/>
  <c r="CF14" i="73"/>
  <c r="CD13" i="73"/>
  <c r="CC14" i="73"/>
  <c r="BE130" i="63"/>
  <c r="BE131" i="63" s="1"/>
  <c r="V175" i="63"/>
  <c r="V177" i="63" s="1"/>
  <c r="FJ14" i="72"/>
  <c r="FJ17" i="72"/>
  <c r="FG17" i="72"/>
  <c r="FG15" i="72"/>
  <c r="FQ17" i="72"/>
  <c r="FQ14" i="72"/>
  <c r="CH14" i="73"/>
  <c r="FB14" i="72"/>
  <c r="AP45" i="75"/>
  <c r="BD45" i="75" s="1"/>
  <c r="AN35" i="75"/>
  <c r="BB35" i="75" s="1"/>
  <c r="AN63" i="75"/>
  <c r="BB63" i="75" s="1"/>
  <c r="AI5" i="75"/>
  <c r="AW5" i="75" s="1"/>
  <c r="AJ36" i="75"/>
  <c r="AX36" i="75" s="1"/>
  <c r="AJ17" i="75"/>
  <c r="AX17" i="75" s="1"/>
  <c r="AF23" i="75"/>
  <c r="AT23" i="75" s="1"/>
  <c r="AF87" i="75"/>
  <c r="AT87" i="75" s="1"/>
  <c r="AP43" i="75"/>
  <c r="BD43" i="75" s="1"/>
  <c r="AP4" i="75"/>
  <c r="BD4" i="75" s="1"/>
  <c r="AP68" i="75"/>
  <c r="BD68" i="75" s="1"/>
  <c r="AN54" i="75"/>
  <c r="BB54" i="75" s="1"/>
  <c r="AI87" i="75"/>
  <c r="AW87" i="75" s="1"/>
  <c r="AN58" i="75"/>
  <c r="BB58" i="75" s="1"/>
  <c r="AI90" i="75"/>
  <c r="AW90" i="75" s="1"/>
  <c r="AL59" i="75"/>
  <c r="AZ59" i="75" s="1"/>
  <c r="AI83" i="75"/>
  <c r="AW83" i="75" s="1"/>
  <c r="AJ37" i="75"/>
  <c r="AX37" i="75" s="1"/>
  <c r="AG40" i="75"/>
  <c r="AU40" i="75" s="1"/>
  <c r="AL22" i="75"/>
  <c r="AZ22" i="75" s="1"/>
  <c r="AL86" i="75"/>
  <c r="AZ86" i="75" s="1"/>
  <c r="AF35" i="75"/>
  <c r="AT35" i="75" s="1"/>
  <c r="AF44" i="75"/>
  <c r="AT44" i="75" s="1"/>
  <c r="AG33" i="75"/>
  <c r="AU33" i="75" s="1"/>
  <c r="AN65" i="75"/>
  <c r="BB65" i="75" s="1"/>
  <c r="AG75" i="75"/>
  <c r="AU75" i="75" s="1"/>
  <c r="AD55" i="75"/>
  <c r="AR55" i="75" s="1"/>
  <c r="BF139" i="63"/>
  <c r="BF141" i="63" s="1"/>
  <c r="N193" i="64"/>
  <c r="N194" i="64" s="1"/>
  <c r="W113" i="64"/>
  <c r="AP8" i="75"/>
  <c r="BD8" i="75" s="1"/>
  <c r="AP72" i="75"/>
  <c r="BD72" i="75" s="1"/>
  <c r="AG92" i="75"/>
  <c r="AU92" i="75" s="1"/>
  <c r="AH9" i="75"/>
  <c r="AV9" i="75" s="1"/>
  <c r="AH73" i="75"/>
  <c r="AV73" i="75" s="1"/>
  <c r="AB135" i="64"/>
  <c r="AK82" i="64"/>
  <c r="AJ82" i="64"/>
  <c r="AJ83" i="64" s="1"/>
  <c r="R83" i="64"/>
  <c r="AJ64" i="75"/>
  <c r="AX64" i="75" s="1"/>
  <c r="AE31" i="75"/>
  <c r="AS31" i="75" s="1"/>
  <c r="AO9" i="75"/>
  <c r="BC9" i="75" s="1"/>
  <c r="AO17" i="75"/>
  <c r="BC17" i="75" s="1"/>
  <c r="AO25" i="75"/>
  <c r="BC25" i="75" s="1"/>
  <c r="AO33" i="75"/>
  <c r="BC33" i="75" s="1"/>
  <c r="AO41" i="75"/>
  <c r="BC41" i="75" s="1"/>
  <c r="AO49" i="75"/>
  <c r="BC49" i="75" s="1"/>
  <c r="AO57" i="75"/>
  <c r="BC57" i="75" s="1"/>
  <c r="AO65" i="75"/>
  <c r="BC65" i="75" s="1"/>
  <c r="AO73" i="75"/>
  <c r="BC73" i="75" s="1"/>
  <c r="AO81" i="75"/>
  <c r="BC81" i="75" s="1"/>
  <c r="AO89" i="75"/>
  <c r="BC89" i="75" s="1"/>
  <c r="AO15" i="75"/>
  <c r="BC15" i="75" s="1"/>
  <c r="AO31" i="75"/>
  <c r="BC31" i="75" s="1"/>
  <c r="AO47" i="75"/>
  <c r="BC47" i="75" s="1"/>
  <c r="AO63" i="75"/>
  <c r="BC63" i="75" s="1"/>
  <c r="AO79" i="75"/>
  <c r="BC79" i="75" s="1"/>
  <c r="AO90" i="75"/>
  <c r="BC90" i="75" s="1"/>
  <c r="AO16" i="75"/>
  <c r="BC16" i="75" s="1"/>
  <c r="AO32" i="75"/>
  <c r="BC32" i="75" s="1"/>
  <c r="AO48" i="75"/>
  <c r="BC48" i="75" s="1"/>
  <c r="AO64" i="75"/>
  <c r="BC64" i="75" s="1"/>
  <c r="AO80" i="75"/>
  <c r="BC80" i="75" s="1"/>
  <c r="AO19" i="75"/>
  <c r="BC19" i="75" s="1"/>
  <c r="AO30" i="75"/>
  <c r="BC30" i="75" s="1"/>
  <c r="AO51" i="75"/>
  <c r="BC51" i="75" s="1"/>
  <c r="AO62" i="75"/>
  <c r="BC62" i="75" s="1"/>
  <c r="AO11" i="75"/>
  <c r="BC11" i="75" s="1"/>
  <c r="AO22" i="75"/>
  <c r="BC22" i="75" s="1"/>
  <c r="AO43" i="75"/>
  <c r="BC43" i="75" s="1"/>
  <c r="AO54" i="75"/>
  <c r="BC54" i="75" s="1"/>
  <c r="AO86" i="75"/>
  <c r="BC86" i="75" s="1"/>
  <c r="AO23" i="75"/>
  <c r="BC23" i="75" s="1"/>
  <c r="AO34" i="75"/>
  <c r="BC34" i="75" s="1"/>
  <c r="AO55" i="75"/>
  <c r="BC55" i="75" s="1"/>
  <c r="AO66" i="75"/>
  <c r="BC66" i="75" s="1"/>
  <c r="AO87" i="75"/>
  <c r="BC87" i="75" s="1"/>
  <c r="AO14" i="75"/>
  <c r="BC14" i="75" s="1"/>
  <c r="AO35" i="75"/>
  <c r="BC35" i="75" s="1"/>
  <c r="AO46" i="75"/>
  <c r="BC46" i="75" s="1"/>
  <c r="AO78" i="75"/>
  <c r="BC78" i="75" s="1"/>
  <c r="AO8" i="75"/>
  <c r="BC8" i="75" s="1"/>
  <c r="AO72" i="75"/>
  <c r="BC72" i="75" s="1"/>
  <c r="AO56" i="75"/>
  <c r="BC56" i="75" s="1"/>
  <c r="AO38" i="75"/>
  <c r="BC38" i="75" s="1"/>
  <c r="AO59" i="75"/>
  <c r="BC59" i="75" s="1"/>
  <c r="AO18" i="75"/>
  <c r="BC18" i="75" s="1"/>
  <c r="AO39" i="75"/>
  <c r="BC39" i="75" s="1"/>
  <c r="AO82" i="75"/>
  <c r="BC82" i="75" s="1"/>
  <c r="AO6" i="75"/>
  <c r="BC6" i="75" s="1"/>
  <c r="AO91" i="75"/>
  <c r="BC91" i="75" s="1"/>
  <c r="AO7" i="75"/>
  <c r="BC7" i="75" s="1"/>
  <c r="AO50" i="75"/>
  <c r="BC50" i="75" s="1"/>
  <c r="AO24" i="75"/>
  <c r="BC24" i="75" s="1"/>
  <c r="AO27" i="75"/>
  <c r="BC27" i="75" s="1"/>
  <c r="AO70" i="75"/>
  <c r="BC70" i="75" s="1"/>
  <c r="AO40" i="75"/>
  <c r="BC40" i="75" s="1"/>
  <c r="AO71" i="75"/>
  <c r="BC71" i="75" s="1"/>
  <c r="AO88" i="75"/>
  <c r="BC88" i="75" s="1"/>
  <c r="AO68" i="75"/>
  <c r="BC68" i="75" s="1"/>
  <c r="AQ136" i="63"/>
  <c r="AP136" i="63"/>
  <c r="AP137" i="63" s="1"/>
  <c r="U135" i="64"/>
  <c r="AF10" i="75"/>
  <c r="AT10" i="75" s="1"/>
  <c r="AF74" i="75"/>
  <c r="AT74" i="75" s="1"/>
  <c r="FT8" i="73"/>
  <c r="GH8" i="73" s="1"/>
  <c r="FT72" i="73"/>
  <c r="GH72" i="73" s="1"/>
  <c r="FS9" i="73"/>
  <c r="GG9" i="73" s="1"/>
  <c r="FS17" i="73"/>
  <c r="GG17" i="73" s="1"/>
  <c r="FS25" i="73"/>
  <c r="GG25" i="73" s="1"/>
  <c r="FS33" i="73"/>
  <c r="GG33" i="73" s="1"/>
  <c r="FS41" i="73"/>
  <c r="GG41" i="73" s="1"/>
  <c r="FS49" i="73"/>
  <c r="GG49" i="73" s="1"/>
  <c r="FS57" i="73"/>
  <c r="GG57" i="73" s="1"/>
  <c r="FS65" i="73"/>
  <c r="GG65" i="73" s="1"/>
  <c r="FS73" i="73"/>
  <c r="GG73" i="73" s="1"/>
  <c r="FS81" i="73"/>
  <c r="GG81" i="73" s="1"/>
  <c r="FS89" i="73"/>
  <c r="GG89" i="73" s="1"/>
  <c r="FS10" i="73"/>
  <c r="GG10" i="73" s="1"/>
  <c r="FS18" i="73"/>
  <c r="GG18" i="73" s="1"/>
  <c r="FS26" i="73"/>
  <c r="GG26" i="73" s="1"/>
  <c r="FS34" i="73"/>
  <c r="GG34" i="73" s="1"/>
  <c r="FS42" i="73"/>
  <c r="GG42" i="73" s="1"/>
  <c r="FS50" i="73"/>
  <c r="GG50" i="73" s="1"/>
  <c r="FS58" i="73"/>
  <c r="GG58" i="73" s="1"/>
  <c r="FS66" i="73"/>
  <c r="GG66" i="73" s="1"/>
  <c r="FS74" i="73"/>
  <c r="GG74" i="73" s="1"/>
  <c r="FS82" i="73"/>
  <c r="GG82" i="73" s="1"/>
  <c r="FS90" i="73"/>
  <c r="GG90" i="73" s="1"/>
  <c r="FS11" i="73"/>
  <c r="GG11" i="73" s="1"/>
  <c r="FS19" i="73"/>
  <c r="GG19" i="73" s="1"/>
  <c r="FS27" i="73"/>
  <c r="GG27" i="73" s="1"/>
  <c r="FS35" i="73"/>
  <c r="GG35" i="73" s="1"/>
  <c r="FS43" i="73"/>
  <c r="GG43" i="73" s="1"/>
  <c r="FS51" i="73"/>
  <c r="GG51" i="73" s="1"/>
  <c r="FS59" i="73"/>
  <c r="GG59" i="73" s="1"/>
  <c r="FS67" i="73"/>
  <c r="GG67" i="73" s="1"/>
  <c r="FS75" i="73"/>
  <c r="GG75" i="73" s="1"/>
  <c r="FS83" i="73"/>
  <c r="GG83" i="73" s="1"/>
  <c r="FS91" i="73"/>
  <c r="GG91" i="73" s="1"/>
  <c r="FS32" i="73"/>
  <c r="GG32" i="73" s="1"/>
  <c r="FS64" i="73"/>
  <c r="GG64" i="73" s="1"/>
  <c r="FS12" i="73"/>
  <c r="GG12" i="73" s="1"/>
  <c r="FS44" i="73"/>
  <c r="GG44" i="73" s="1"/>
  <c r="FS76" i="73"/>
  <c r="GG76" i="73" s="1"/>
  <c r="FS24" i="73"/>
  <c r="GG24" i="73" s="1"/>
  <c r="FS56" i="73"/>
  <c r="GG56" i="73" s="1"/>
  <c r="FS88" i="73"/>
  <c r="GG88" i="73" s="1"/>
  <c r="FS4" i="73"/>
  <c r="GG4" i="73" s="1"/>
  <c r="FS36" i="73"/>
  <c r="GG36" i="73" s="1"/>
  <c r="FS68" i="73"/>
  <c r="GG68" i="73" s="1"/>
  <c r="FS16" i="73"/>
  <c r="GG16" i="73" s="1"/>
  <c r="FS48" i="73"/>
  <c r="GG48" i="73" s="1"/>
  <c r="FS80" i="73"/>
  <c r="GG80" i="73" s="1"/>
  <c r="FS8" i="73"/>
  <c r="GG8" i="73" s="1"/>
  <c r="FS40" i="73"/>
  <c r="GG40" i="73" s="1"/>
  <c r="FS72" i="73"/>
  <c r="GG72" i="73" s="1"/>
  <c r="FS52" i="73"/>
  <c r="GG52" i="73" s="1"/>
  <c r="FS60" i="73"/>
  <c r="GG60" i="73" s="1"/>
  <c r="FS20" i="73"/>
  <c r="GG20" i="73" s="1"/>
  <c r="FS84" i="73"/>
  <c r="GG84" i="73" s="1"/>
  <c r="FS92" i="73"/>
  <c r="GG92" i="73" s="1"/>
  <c r="FS28" i="73"/>
  <c r="GG28" i="73" s="1"/>
  <c r="AO82" i="63"/>
  <c r="AH83" i="63" s="1"/>
  <c r="FS6" i="73"/>
  <c r="GG6" i="73" s="1"/>
  <c r="FS70" i="73"/>
  <c r="GG70" i="73" s="1"/>
  <c r="FR48" i="73"/>
  <c r="GF48" i="73" s="1"/>
  <c r="FS47" i="73"/>
  <c r="GG47" i="73" s="1"/>
  <c r="FQ27" i="73"/>
  <c r="GE27" i="73" s="1"/>
  <c r="FQ91" i="73"/>
  <c r="GE91" i="73" s="1"/>
  <c r="FT21" i="73"/>
  <c r="GH21" i="73" s="1"/>
  <c r="FT85" i="73"/>
  <c r="GH85" i="73" s="1"/>
  <c r="FN49" i="73"/>
  <c r="GB49" i="73" s="1"/>
  <c r="FT4" i="73"/>
  <c r="GH4" i="73" s="1"/>
  <c r="FN60" i="73"/>
  <c r="GB60" i="73" s="1"/>
  <c r="FK64" i="73"/>
  <c r="FY64" i="73" s="1"/>
  <c r="FQ58" i="73"/>
  <c r="GE58" i="73" s="1"/>
  <c r="FJ87" i="73"/>
  <c r="FX87" i="73" s="1"/>
  <c r="FN15" i="73"/>
  <c r="GB15" i="73" s="1"/>
  <c r="FN79" i="73"/>
  <c r="GB79" i="73" s="1"/>
  <c r="FJ6" i="73"/>
  <c r="FX6" i="73" s="1"/>
  <c r="FP8" i="73"/>
  <c r="GD8" i="73" s="1"/>
  <c r="FP16" i="73"/>
  <c r="GD16" i="73" s="1"/>
  <c r="FP9" i="73"/>
  <c r="GD9" i="73" s="1"/>
  <c r="FP17" i="73"/>
  <c r="GD17" i="73" s="1"/>
  <c r="FP24" i="73"/>
  <c r="GD24" i="73" s="1"/>
  <c r="FP28" i="73"/>
  <c r="GD28" i="73" s="1"/>
  <c r="FP32" i="73"/>
  <c r="GD32" i="73" s="1"/>
  <c r="FP36" i="73"/>
  <c r="GD36" i="73" s="1"/>
  <c r="FP40" i="73"/>
  <c r="GD40" i="73" s="1"/>
  <c r="FP44" i="73"/>
  <c r="GD44" i="73" s="1"/>
  <c r="FP48" i="73"/>
  <c r="GD48" i="73" s="1"/>
  <c r="FP52" i="73"/>
  <c r="GD52" i="73" s="1"/>
  <c r="FP56" i="73"/>
  <c r="GD56" i="73" s="1"/>
  <c r="FP60" i="73"/>
  <c r="GD60" i="73" s="1"/>
  <c r="FP64" i="73"/>
  <c r="GD64" i="73" s="1"/>
  <c r="FP68" i="73"/>
  <c r="GD68" i="73" s="1"/>
  <c r="FP72" i="73"/>
  <c r="GD72" i="73" s="1"/>
  <c r="FP76" i="73"/>
  <c r="GD76" i="73" s="1"/>
  <c r="FP80" i="73"/>
  <c r="GD80" i="73" s="1"/>
  <c r="FP84" i="73"/>
  <c r="GD84" i="73" s="1"/>
  <c r="FP88" i="73"/>
  <c r="GD88" i="73" s="1"/>
  <c r="FP92" i="73"/>
  <c r="GD92" i="73" s="1"/>
  <c r="FP11" i="73"/>
  <c r="GD11" i="73" s="1"/>
  <c r="FP19" i="73"/>
  <c r="GD19" i="73" s="1"/>
  <c r="FP6" i="73"/>
  <c r="GD6" i="73" s="1"/>
  <c r="FP14" i="73"/>
  <c r="GD14" i="73" s="1"/>
  <c r="GD93" i="73" s="1"/>
  <c r="GD95" i="73" s="1"/>
  <c r="FP23" i="73"/>
  <c r="GD23" i="73" s="1"/>
  <c r="FP31" i="73"/>
  <c r="GD31" i="73" s="1"/>
  <c r="FP39" i="73"/>
  <c r="GD39" i="73" s="1"/>
  <c r="FP47" i="73"/>
  <c r="GD47" i="73" s="1"/>
  <c r="FP55" i="73"/>
  <c r="GD55" i="73" s="1"/>
  <c r="FP63" i="73"/>
  <c r="GD63" i="73" s="1"/>
  <c r="FP71" i="73"/>
  <c r="GD71" i="73" s="1"/>
  <c r="FP79" i="73"/>
  <c r="GD79" i="73" s="1"/>
  <c r="FP87" i="73"/>
  <c r="GD87" i="73" s="1"/>
  <c r="FP29" i="73"/>
  <c r="GD29" i="73" s="1"/>
  <c r="FP37" i="73"/>
  <c r="GD37" i="73" s="1"/>
  <c r="FP45" i="73"/>
  <c r="GD45" i="73" s="1"/>
  <c r="FP53" i="73"/>
  <c r="GD53" i="73" s="1"/>
  <c r="FP61" i="73"/>
  <c r="GD61" i="73" s="1"/>
  <c r="FP69" i="73"/>
  <c r="GD69" i="73" s="1"/>
  <c r="FP77" i="73"/>
  <c r="GD77" i="73" s="1"/>
  <c r="FP85" i="73"/>
  <c r="GD85" i="73" s="1"/>
  <c r="FP22" i="73"/>
  <c r="GD22" i="73" s="1"/>
  <c r="FP30" i="73"/>
  <c r="GD30" i="73" s="1"/>
  <c r="FP38" i="73"/>
  <c r="GD38" i="73" s="1"/>
  <c r="FP46" i="73"/>
  <c r="GD46" i="73" s="1"/>
  <c r="FP54" i="73"/>
  <c r="GD54" i="73" s="1"/>
  <c r="FP62" i="73"/>
  <c r="GD62" i="73" s="1"/>
  <c r="FP70" i="73"/>
  <c r="GD70" i="73" s="1"/>
  <c r="FP78" i="73"/>
  <c r="GD78" i="73" s="1"/>
  <c r="FP86" i="73"/>
  <c r="GD86" i="73" s="1"/>
  <c r="FP7" i="73"/>
  <c r="GD7" i="73" s="1"/>
  <c r="FP25" i="73"/>
  <c r="GD25" i="73" s="1"/>
  <c r="FP33" i="73"/>
  <c r="GD33" i="73" s="1"/>
  <c r="FP41" i="73"/>
  <c r="GD41" i="73" s="1"/>
  <c r="FP49" i="73"/>
  <c r="GD49" i="73" s="1"/>
  <c r="FP57" i="73"/>
  <c r="GD57" i="73" s="1"/>
  <c r="FP65" i="73"/>
  <c r="GD65" i="73" s="1"/>
  <c r="FP73" i="73"/>
  <c r="GD73" i="73" s="1"/>
  <c r="FP81" i="73"/>
  <c r="GD81" i="73" s="1"/>
  <c r="FP89" i="73"/>
  <c r="GD89" i="73" s="1"/>
  <c r="FP26" i="73"/>
  <c r="GD26" i="73" s="1"/>
  <c r="FP34" i="73"/>
  <c r="GD34" i="73" s="1"/>
  <c r="FP42" i="73"/>
  <c r="GD42" i="73" s="1"/>
  <c r="FP50" i="73"/>
  <c r="GD50" i="73" s="1"/>
  <c r="FP58" i="73"/>
  <c r="GD58" i="73" s="1"/>
  <c r="FP15" i="73"/>
  <c r="GD15" i="73" s="1"/>
  <c r="FP18" i="73"/>
  <c r="GD18" i="73" s="1"/>
  <c r="FP10" i="73"/>
  <c r="GD10" i="73" s="1"/>
  <c r="FP27" i="73"/>
  <c r="GD27" i="73" s="1"/>
  <c r="FP91" i="73"/>
  <c r="GD91" i="73" s="1"/>
  <c r="FJ59" i="73"/>
  <c r="FX59" i="73" s="1"/>
  <c r="BT74" i="71"/>
  <c r="CH74" i="71" s="1"/>
  <c r="BT69" i="71"/>
  <c r="CH69" i="71" s="1"/>
  <c r="BT62" i="71"/>
  <c r="CH62" i="71" s="1"/>
  <c r="BT4" i="71"/>
  <c r="CH4" i="71" s="1"/>
  <c r="BT12" i="71"/>
  <c r="CH12" i="71" s="1"/>
  <c r="BT20" i="71"/>
  <c r="CH20" i="71" s="1"/>
  <c r="BT28" i="71"/>
  <c r="CH28" i="71" s="1"/>
  <c r="BT36" i="71"/>
  <c r="CH36" i="71" s="1"/>
  <c r="BT44" i="71"/>
  <c r="CH44" i="71" s="1"/>
  <c r="BT52" i="71"/>
  <c r="CH52" i="71" s="1"/>
  <c r="BT77" i="71"/>
  <c r="CH77" i="71" s="1"/>
  <c r="BT85" i="71"/>
  <c r="CH85" i="71" s="1"/>
  <c r="BT71" i="71"/>
  <c r="CH71" i="71" s="1"/>
  <c r="BT58" i="71"/>
  <c r="CH58" i="71" s="1"/>
  <c r="BT54" i="71"/>
  <c r="CH54" i="71" s="1"/>
  <c r="BT66" i="71"/>
  <c r="CH66" i="71" s="1"/>
  <c r="BT5" i="71"/>
  <c r="CH5" i="71" s="1"/>
  <c r="BT13" i="71"/>
  <c r="CH13" i="71" s="1"/>
  <c r="BT21" i="71"/>
  <c r="CH21" i="71" s="1"/>
  <c r="BT29" i="71"/>
  <c r="CH29" i="71" s="1"/>
  <c r="BT37" i="71"/>
  <c r="CH37" i="71" s="1"/>
  <c r="BT41" i="71"/>
  <c r="CH41" i="71" s="1"/>
  <c r="BT45" i="71"/>
  <c r="CH45" i="71" s="1"/>
  <c r="BT49" i="71"/>
  <c r="CH49" i="71" s="1"/>
  <c r="BT59" i="71"/>
  <c r="CH59" i="71" s="1"/>
  <c r="BT78" i="71"/>
  <c r="CH78" i="71" s="1"/>
  <c r="BT82" i="71"/>
  <c r="CH82" i="71" s="1"/>
  <c r="BT68" i="71"/>
  <c r="CH68" i="71" s="1"/>
  <c r="BT57" i="71"/>
  <c r="CH57" i="71" s="1"/>
  <c r="BT53" i="71"/>
  <c r="CH53" i="71" s="1"/>
  <c r="BT70" i="71"/>
  <c r="CH70" i="71" s="1"/>
  <c r="BT6" i="71"/>
  <c r="CH6" i="71" s="1"/>
  <c r="BT10" i="71"/>
  <c r="CH10" i="71" s="1"/>
  <c r="BT14" i="71"/>
  <c r="CH14" i="71" s="1"/>
  <c r="BT18" i="71"/>
  <c r="CH18" i="71" s="1"/>
  <c r="BT22" i="71"/>
  <c r="CH22" i="71" s="1"/>
  <c r="BT26" i="71"/>
  <c r="CH26" i="71" s="1"/>
  <c r="BT30" i="71"/>
  <c r="CH30" i="71" s="1"/>
  <c r="BT34" i="71"/>
  <c r="CH34" i="71" s="1"/>
  <c r="BT38" i="71"/>
  <c r="CH38" i="71" s="1"/>
  <c r="BT42" i="71"/>
  <c r="CH42" i="71" s="1"/>
  <c r="BT46" i="71"/>
  <c r="CH46" i="71" s="1"/>
  <c r="BT50" i="71"/>
  <c r="CH50" i="71" s="1"/>
  <c r="BT61" i="71"/>
  <c r="CH61" i="71" s="1"/>
  <c r="BT79" i="71"/>
  <c r="CH79" i="71" s="1"/>
  <c r="BT83" i="71"/>
  <c r="CH83" i="71" s="1"/>
  <c r="BT87" i="71"/>
  <c r="CH87" i="71" s="1"/>
  <c r="BT91" i="71"/>
  <c r="CH91" i="71" s="1"/>
  <c r="BT95" i="71"/>
  <c r="CH95" i="71" s="1"/>
  <c r="BT99" i="71"/>
  <c r="CH99" i="71" s="1"/>
  <c r="BT103" i="71"/>
  <c r="CH103" i="71" s="1"/>
  <c r="BT63" i="71"/>
  <c r="CH63" i="71" s="1"/>
  <c r="BT7" i="71"/>
  <c r="CH7" i="71" s="1"/>
  <c r="BT15" i="71"/>
  <c r="CH15" i="71" s="1"/>
  <c r="BT23" i="71"/>
  <c r="CH23" i="71" s="1"/>
  <c r="BT31" i="71"/>
  <c r="CH31" i="71" s="1"/>
  <c r="BT39" i="71"/>
  <c r="CH39" i="71" s="1"/>
  <c r="BT47" i="71"/>
  <c r="CH47" i="71" s="1"/>
  <c r="BT76" i="71"/>
  <c r="CH76" i="71" s="1"/>
  <c r="BT84" i="71"/>
  <c r="CH84" i="71" s="1"/>
  <c r="BT67" i="71"/>
  <c r="CH67" i="71" s="1"/>
  <c r="BT90" i="71"/>
  <c r="CH90" i="71" s="1"/>
  <c r="BT96" i="71"/>
  <c r="CH96" i="71" s="1"/>
  <c r="BT101" i="71"/>
  <c r="CH101" i="71" s="1"/>
  <c r="BT86" i="71"/>
  <c r="CH86" i="71" s="1"/>
  <c r="BT92" i="71"/>
  <c r="CH92" i="71" s="1"/>
  <c r="BT97" i="71"/>
  <c r="CH97" i="71" s="1"/>
  <c r="BT102" i="71"/>
  <c r="CH102" i="71" s="1"/>
  <c r="BT11" i="71"/>
  <c r="CH11" i="71" s="1"/>
  <c r="BT19" i="71"/>
  <c r="CH19" i="71" s="1"/>
  <c r="BT27" i="71"/>
  <c r="CH27" i="71" s="1"/>
  <c r="BT35" i="71"/>
  <c r="CH35" i="71" s="1"/>
  <c r="BT43" i="71"/>
  <c r="CH43" i="71" s="1"/>
  <c r="BT51" i="71"/>
  <c r="CH51" i="71" s="1"/>
  <c r="BT80" i="71"/>
  <c r="CH80" i="71" s="1"/>
  <c r="BT100" i="71"/>
  <c r="CH100" i="71" s="1"/>
  <c r="BT104" i="71"/>
  <c r="CH104" i="71" s="1"/>
  <c r="BT105" i="71"/>
  <c r="CH105" i="71" s="1"/>
  <c r="BT88" i="71"/>
  <c r="CH88" i="71" s="1"/>
  <c r="BT55" i="71"/>
  <c r="CH55" i="71" s="1"/>
  <c r="BT89" i="71"/>
  <c r="CH89" i="71" s="1"/>
  <c r="BT94" i="71"/>
  <c r="CH94" i="71" s="1"/>
  <c r="BT65" i="71"/>
  <c r="CH65" i="71" s="1"/>
  <c r="BT93" i="71"/>
  <c r="CH93" i="71" s="1"/>
  <c r="BT98" i="71"/>
  <c r="CH98" i="71" s="1"/>
  <c r="FM10" i="73"/>
  <c r="GA10" i="73" s="1"/>
  <c r="FM18" i="73"/>
  <c r="GA18" i="73" s="1"/>
  <c r="FM26" i="73"/>
  <c r="GA26" i="73" s="1"/>
  <c r="FM34" i="73"/>
  <c r="GA34" i="73" s="1"/>
  <c r="FM42" i="73"/>
  <c r="GA42" i="73" s="1"/>
  <c r="FM50" i="73"/>
  <c r="GA50" i="73" s="1"/>
  <c r="FM58" i="73"/>
  <c r="GA58" i="73" s="1"/>
  <c r="FM66" i="73"/>
  <c r="GA66" i="73" s="1"/>
  <c r="FM74" i="73"/>
  <c r="GA74" i="73" s="1"/>
  <c r="FM82" i="73"/>
  <c r="GA82" i="73" s="1"/>
  <c r="FM17" i="73"/>
  <c r="GA17" i="73" s="1"/>
  <c r="FM33" i="73"/>
  <c r="GA33" i="73" s="1"/>
  <c r="FM49" i="73"/>
  <c r="GA49" i="73" s="1"/>
  <c r="FM65" i="73"/>
  <c r="GA65" i="73" s="1"/>
  <c r="FM81" i="73"/>
  <c r="GA81" i="73" s="1"/>
  <c r="FM86" i="73"/>
  <c r="GA86" i="73" s="1"/>
  <c r="FM90" i="73"/>
  <c r="GA90" i="73" s="1"/>
  <c r="FM7" i="73"/>
  <c r="GA7" i="73" s="1"/>
  <c r="FM23" i="73"/>
  <c r="GA23" i="73" s="1"/>
  <c r="FM39" i="73"/>
  <c r="GA39" i="73" s="1"/>
  <c r="FM55" i="73"/>
  <c r="GA55" i="73" s="1"/>
  <c r="FM71" i="73"/>
  <c r="GA71" i="73" s="1"/>
  <c r="FM13" i="73"/>
  <c r="GA13" i="73" s="1"/>
  <c r="FM29" i="73"/>
  <c r="GA29" i="73" s="1"/>
  <c r="FM45" i="73"/>
  <c r="GA45" i="73" s="1"/>
  <c r="FM61" i="73"/>
  <c r="GA61" i="73" s="1"/>
  <c r="FM77" i="73"/>
  <c r="GA77" i="73" s="1"/>
  <c r="FM87" i="73"/>
  <c r="GA87" i="73" s="1"/>
  <c r="FM91" i="73"/>
  <c r="GA91" i="73" s="1"/>
  <c r="FM9" i="73"/>
  <c r="GA9" i="73" s="1"/>
  <c r="FM25" i="73"/>
  <c r="GA25" i="73" s="1"/>
  <c r="FM41" i="73"/>
  <c r="GA41" i="73" s="1"/>
  <c r="FM57" i="73"/>
  <c r="GA57" i="73" s="1"/>
  <c r="FM73" i="73"/>
  <c r="GA73" i="73" s="1"/>
  <c r="FM15" i="73"/>
  <c r="GA15" i="73" s="1"/>
  <c r="FM31" i="73"/>
  <c r="GA31" i="73" s="1"/>
  <c r="FM47" i="73"/>
  <c r="GA47" i="73" s="1"/>
  <c r="FM63" i="73"/>
  <c r="GA63" i="73" s="1"/>
  <c r="FM79" i="73"/>
  <c r="GA79" i="73" s="1"/>
  <c r="FM37" i="73"/>
  <c r="GA37" i="73" s="1"/>
  <c r="FM51" i="73"/>
  <c r="GA51" i="73" s="1"/>
  <c r="FM24" i="73"/>
  <c r="GA24" i="73" s="1"/>
  <c r="FM53" i="73"/>
  <c r="GA53" i="73" s="1"/>
  <c r="FM67" i="73"/>
  <c r="GA67" i="73" s="1"/>
  <c r="FM80" i="73"/>
  <c r="GA80" i="73" s="1"/>
  <c r="FM11" i="73"/>
  <c r="GA11" i="73" s="1"/>
  <c r="FM40" i="73"/>
  <c r="GA40" i="73" s="1"/>
  <c r="FM69" i="73"/>
  <c r="GA69" i="73" s="1"/>
  <c r="FM83" i="73"/>
  <c r="GA83" i="73" s="1"/>
  <c r="FM27" i="73"/>
  <c r="GA27" i="73" s="1"/>
  <c r="FM56" i="73"/>
  <c r="GA56" i="73" s="1"/>
  <c r="FM85" i="73"/>
  <c r="GA85" i="73" s="1"/>
  <c r="FM43" i="73"/>
  <c r="GA43" i="73" s="1"/>
  <c r="FM21" i="73"/>
  <c r="GA21" i="73" s="1"/>
  <c r="FM32" i="73"/>
  <c r="GA32" i="73" s="1"/>
  <c r="FM35" i="73"/>
  <c r="GA35" i="73" s="1"/>
  <c r="FM75" i="73"/>
  <c r="GA75" i="73" s="1"/>
  <c r="FM5" i="73"/>
  <c r="GA5" i="73" s="1"/>
  <c r="FM16" i="73"/>
  <c r="GA16" i="73" s="1"/>
  <c r="FM19" i="73"/>
  <c r="GA19" i="73" s="1"/>
  <c r="FM48" i="73"/>
  <c r="GA48" i="73" s="1"/>
  <c r="FM59" i="73"/>
  <c r="GA59" i="73" s="1"/>
  <c r="FM89" i="73"/>
  <c r="GA89" i="73" s="1"/>
  <c r="FM68" i="73"/>
  <c r="GA68" i="73" s="1"/>
  <c r="FL31" i="73"/>
  <c r="FZ31" i="73" s="1"/>
  <c r="CQ14" i="73"/>
  <c r="ET19" i="73"/>
  <c r="EU19" i="73"/>
  <c r="ET37" i="73"/>
  <c r="EU37" i="73"/>
  <c r="BB106" i="71"/>
  <c r="BP88" i="71" s="1"/>
  <c r="CD88" i="71" s="1"/>
  <c r="D56" i="71"/>
  <c r="V56" i="71" s="1"/>
  <c r="V52" i="71"/>
  <c r="BY40" i="71"/>
  <c r="CM40" i="71" s="1"/>
  <c r="BW71" i="71"/>
  <c r="CK71" i="71" s="1"/>
  <c r="BW103" i="71"/>
  <c r="CK103" i="71" s="1"/>
  <c r="FM64" i="73"/>
  <c r="GA64" i="73" s="1"/>
  <c r="BW32" i="71"/>
  <c r="CK32" i="71" s="1"/>
  <c r="BT73" i="71"/>
  <c r="CH73" i="71" s="1"/>
  <c r="FJ49" i="73"/>
  <c r="FX49" i="73" s="1"/>
  <c r="BD120" i="70"/>
  <c r="BR120" i="70" s="1"/>
  <c r="BD184" i="70"/>
  <c r="BR184" i="70" s="1"/>
  <c r="CB39" i="61"/>
  <c r="CB35" i="61"/>
  <c r="FL58" i="73"/>
  <c r="FZ58" i="73" s="1"/>
  <c r="BV36" i="61"/>
  <c r="BH141" i="70"/>
  <c r="BV141" i="70" s="1"/>
  <c r="BJ153" i="70"/>
  <c r="BX153" i="70" s="1"/>
  <c r="EC33" i="61"/>
  <c r="EQ33" i="61" s="1"/>
  <c r="EC65" i="61"/>
  <c r="EQ65" i="61" s="1"/>
  <c r="EE6" i="61"/>
  <c r="ES6" i="61" s="1"/>
  <c r="EE10" i="61"/>
  <c r="ES10" i="61" s="1"/>
  <c r="EE14" i="61"/>
  <c r="ES14" i="61" s="1"/>
  <c r="EE18" i="61"/>
  <c r="ES18" i="61" s="1"/>
  <c r="EE22" i="61"/>
  <c r="ES22" i="61" s="1"/>
  <c r="EE26" i="61"/>
  <c r="ES26" i="61" s="1"/>
  <c r="EE30" i="61"/>
  <c r="ES30" i="61" s="1"/>
  <c r="EE34" i="61"/>
  <c r="ES34" i="61" s="1"/>
  <c r="EE38" i="61"/>
  <c r="ES38" i="61" s="1"/>
  <c r="EE42" i="61"/>
  <c r="ES42" i="61" s="1"/>
  <c r="EE46" i="61"/>
  <c r="ES46" i="61" s="1"/>
  <c r="EE50" i="61"/>
  <c r="ES50" i="61" s="1"/>
  <c r="EE54" i="61"/>
  <c r="ES54" i="61" s="1"/>
  <c r="EE58" i="61"/>
  <c r="ES58" i="61" s="1"/>
  <c r="EE62" i="61"/>
  <c r="ES62" i="61" s="1"/>
  <c r="EE64" i="61"/>
  <c r="ES64" i="61" s="1"/>
  <c r="EE66" i="61"/>
  <c r="ES66" i="61" s="1"/>
  <c r="EE70" i="61"/>
  <c r="ES70" i="61" s="1"/>
  <c r="EE72" i="61"/>
  <c r="ES72" i="61" s="1"/>
  <c r="EE74" i="61"/>
  <c r="ES74" i="61" s="1"/>
  <c r="EE78" i="61"/>
  <c r="ES78" i="61" s="1"/>
  <c r="EE80" i="61"/>
  <c r="ES80" i="61" s="1"/>
  <c r="EE82" i="61"/>
  <c r="ES82" i="61" s="1"/>
  <c r="EE86" i="61"/>
  <c r="ES86" i="61" s="1"/>
  <c r="EE88" i="61"/>
  <c r="ES88" i="61" s="1"/>
  <c r="EE90" i="61"/>
  <c r="ES90" i="61" s="1"/>
  <c r="EE68" i="61"/>
  <c r="ES68" i="61" s="1"/>
  <c r="BJ154" i="70"/>
  <c r="BX154" i="70" s="1"/>
  <c r="BK123" i="70"/>
  <c r="BY123" i="70" s="1"/>
  <c r="BK187" i="70"/>
  <c r="BY187" i="70" s="1"/>
  <c r="EE53" i="61"/>
  <c r="ES53" i="61" s="1"/>
  <c r="BH119" i="70"/>
  <c r="BV119" i="70" s="1"/>
  <c r="BH183" i="70"/>
  <c r="BV183" i="70" s="1"/>
  <c r="BJ131" i="70"/>
  <c r="BX131" i="70" s="1"/>
  <c r="BJ195" i="70"/>
  <c r="BX195" i="70" s="1"/>
  <c r="BK172" i="70"/>
  <c r="BY172" i="70" s="1"/>
  <c r="BL141" i="70"/>
  <c r="BZ141" i="70" s="1"/>
  <c r="BK157" i="70"/>
  <c r="BY157" i="70" s="1"/>
  <c r="BD134" i="70"/>
  <c r="BR134" i="70" s="1"/>
  <c r="BH130" i="70"/>
  <c r="BV130" i="70" s="1"/>
  <c r="BK167" i="70"/>
  <c r="BY167" i="70" s="1"/>
  <c r="EA12" i="61"/>
  <c r="EO12" i="61" s="1"/>
  <c r="EE49" i="61"/>
  <c r="ES49" i="61" s="1"/>
  <c r="EG12" i="61"/>
  <c r="EU12" i="61" s="1"/>
  <c r="EG76" i="61"/>
  <c r="EU76" i="61" s="1"/>
  <c r="BK111" i="70"/>
  <c r="BY111" i="70" s="1"/>
  <c r="BK176" i="70"/>
  <c r="BY176" i="70" s="1"/>
  <c r="EB76" i="61"/>
  <c r="EP76" i="61" s="1"/>
  <c r="EE31" i="61"/>
  <c r="ES31" i="61" s="1"/>
  <c r="EH8" i="61"/>
  <c r="EV8" i="61" s="1"/>
  <c r="BJ133" i="70"/>
  <c r="BX133" i="70" s="1"/>
  <c r="BJ197" i="70"/>
  <c r="BX197" i="70" s="1"/>
  <c r="EE24" i="61"/>
  <c r="ES24" i="61" s="1"/>
  <c r="EG83" i="61"/>
  <c r="EU83" i="61" s="1"/>
  <c r="EH73" i="61"/>
  <c r="EV73" i="61" s="1"/>
  <c r="DZ89" i="61"/>
  <c r="EN89" i="61" s="1"/>
  <c r="BJ151" i="70"/>
  <c r="BX151" i="70" s="1"/>
  <c r="BL127" i="70"/>
  <c r="BZ127" i="70" s="1"/>
  <c r="BL191" i="70"/>
  <c r="BZ191" i="70" s="1"/>
  <c r="DY6" i="61"/>
  <c r="EM6" i="61" s="1"/>
  <c r="DY10" i="61"/>
  <c r="EM10" i="61" s="1"/>
  <c r="DY14" i="61"/>
  <c r="EM14" i="61" s="1"/>
  <c r="DY18" i="61"/>
  <c r="EM18" i="61" s="1"/>
  <c r="DY22" i="61"/>
  <c r="EM22" i="61" s="1"/>
  <c r="DY26" i="61"/>
  <c r="EM26" i="61" s="1"/>
  <c r="DY30" i="61"/>
  <c r="EM30" i="61" s="1"/>
  <c r="DY34" i="61"/>
  <c r="EM34" i="61" s="1"/>
  <c r="DY38" i="61"/>
  <c r="EM38" i="61" s="1"/>
  <c r="DY42" i="61"/>
  <c r="EM42" i="61" s="1"/>
  <c r="DY46" i="61"/>
  <c r="EM46" i="61" s="1"/>
  <c r="DY50" i="61"/>
  <c r="EM50" i="61" s="1"/>
  <c r="DY54" i="61"/>
  <c r="EM54" i="61" s="1"/>
  <c r="DY58" i="61"/>
  <c r="EM58" i="61" s="1"/>
  <c r="DY62" i="61"/>
  <c r="EM62" i="61" s="1"/>
  <c r="DY66" i="61"/>
  <c r="EM66" i="61" s="1"/>
  <c r="DY70" i="61"/>
  <c r="EM70" i="61" s="1"/>
  <c r="DY74" i="61"/>
  <c r="EM74" i="61" s="1"/>
  <c r="DY78" i="61"/>
  <c r="EM78" i="61" s="1"/>
  <c r="DY82" i="61"/>
  <c r="EM82" i="61" s="1"/>
  <c r="DY86" i="61"/>
  <c r="EM86" i="61" s="1"/>
  <c r="DY90" i="61"/>
  <c r="EM90" i="61" s="1"/>
  <c r="DY15" i="61"/>
  <c r="EM15" i="61" s="1"/>
  <c r="DY19" i="61"/>
  <c r="EM19" i="61" s="1"/>
  <c r="DY23" i="61"/>
  <c r="EM23" i="61" s="1"/>
  <c r="DY27" i="61"/>
  <c r="EM27" i="61" s="1"/>
  <c r="DY31" i="61"/>
  <c r="EM31" i="61" s="1"/>
  <c r="DY35" i="61"/>
  <c r="EM35" i="61" s="1"/>
  <c r="DY39" i="61"/>
  <c r="EM39" i="61" s="1"/>
  <c r="DY43" i="61"/>
  <c r="EM43" i="61" s="1"/>
  <c r="DY47" i="61"/>
  <c r="EM47" i="61" s="1"/>
  <c r="DY51" i="61"/>
  <c r="EM51" i="61" s="1"/>
  <c r="DY7" i="61"/>
  <c r="EM7" i="61" s="1"/>
  <c r="DY55" i="61"/>
  <c r="EM55" i="61" s="1"/>
  <c r="DY71" i="61"/>
  <c r="EM71" i="61" s="1"/>
  <c r="DY87" i="61"/>
  <c r="EM87" i="61" s="1"/>
  <c r="DY67" i="61"/>
  <c r="EM67" i="61" s="1"/>
  <c r="DY79" i="61"/>
  <c r="EM79" i="61" s="1"/>
  <c r="DY91" i="61"/>
  <c r="EM91" i="61" s="1"/>
  <c r="DY59" i="61"/>
  <c r="EM59" i="61" s="1"/>
  <c r="DY83" i="61"/>
  <c r="EM83" i="61" s="1"/>
  <c r="DY11" i="61"/>
  <c r="EM11" i="61" s="1"/>
  <c r="DY9" i="61"/>
  <c r="EM9" i="61" s="1"/>
  <c r="DY29" i="61"/>
  <c r="EM29" i="61" s="1"/>
  <c r="DY63" i="61"/>
  <c r="EM63" i="61" s="1"/>
  <c r="DY75" i="61"/>
  <c r="EM75" i="61" s="1"/>
  <c r="DY25" i="61"/>
  <c r="EM25" i="61" s="1"/>
  <c r="DY65" i="61"/>
  <c r="EM65" i="61" s="1"/>
  <c r="DY36" i="61"/>
  <c r="EM36" i="61" s="1"/>
  <c r="DY68" i="61"/>
  <c r="EM68" i="61" s="1"/>
  <c r="DZ10" i="61"/>
  <c r="EN10" i="61" s="1"/>
  <c r="EC12" i="61"/>
  <c r="EQ12" i="61" s="1"/>
  <c r="EC44" i="61"/>
  <c r="EQ44" i="61" s="1"/>
  <c r="FJ67" i="73"/>
  <c r="FX67" i="73" s="1"/>
  <c r="BL145" i="70"/>
  <c r="BZ145" i="70" s="1"/>
  <c r="DY61" i="61"/>
  <c r="EM61" i="61" s="1"/>
  <c r="P167" i="64"/>
  <c r="BQ122" i="63" s="1"/>
  <c r="EI36" i="61"/>
  <c r="EW36" i="61" s="1"/>
  <c r="DY17" i="61"/>
  <c r="EM17" i="61" s="1"/>
  <c r="DY69" i="61"/>
  <c r="EM69" i="61" s="1"/>
  <c r="EH55" i="61"/>
  <c r="EV55" i="61" s="1"/>
  <c r="EB20" i="61"/>
  <c r="EP20" i="61" s="1"/>
  <c r="EG43" i="61"/>
  <c r="EU43" i="61" s="1"/>
  <c r="BI93" i="68"/>
  <c r="BI95" i="68" s="1"/>
  <c r="H93" i="64"/>
  <c r="W93" i="64"/>
  <c r="L124" i="64"/>
  <c r="I126" i="63"/>
  <c r="O93" i="64"/>
  <c r="S126" i="63"/>
  <c r="Q93" i="63"/>
  <c r="AL93" i="63"/>
  <c r="P126" i="63"/>
  <c r="C124" i="64"/>
  <c r="BH145" i="63"/>
  <c r="I182" i="63"/>
  <c r="EQ15" i="72"/>
  <c r="EQ17" i="72"/>
  <c r="T83" i="64"/>
  <c r="FT80" i="73"/>
  <c r="GH80" i="73" s="1"/>
  <c r="FT88" i="73"/>
  <c r="GH88" i="73" s="1"/>
  <c r="FT9" i="73"/>
  <c r="GH9" i="73" s="1"/>
  <c r="FT17" i="73"/>
  <c r="GH17" i="73" s="1"/>
  <c r="FT25" i="73"/>
  <c r="GH25" i="73" s="1"/>
  <c r="FT33" i="73"/>
  <c r="GH33" i="73" s="1"/>
  <c r="FT41" i="73"/>
  <c r="GH41" i="73" s="1"/>
  <c r="FT49" i="73"/>
  <c r="GH49" i="73" s="1"/>
  <c r="FT57" i="73"/>
  <c r="GH57" i="73" s="1"/>
  <c r="FT65" i="73"/>
  <c r="GH65" i="73" s="1"/>
  <c r="FT73" i="73"/>
  <c r="GH73" i="73" s="1"/>
  <c r="FT81" i="73"/>
  <c r="GH81" i="73" s="1"/>
  <c r="FT89" i="73"/>
  <c r="GH89" i="73" s="1"/>
  <c r="FT6" i="73"/>
  <c r="GH6" i="73" s="1"/>
  <c r="FT10" i="73"/>
  <c r="GH10" i="73" s="1"/>
  <c r="FT14" i="73"/>
  <c r="GH14" i="73" s="1"/>
  <c r="FT18" i="73"/>
  <c r="GH18" i="73" s="1"/>
  <c r="FT22" i="73"/>
  <c r="GH22" i="73" s="1"/>
  <c r="FT26" i="73"/>
  <c r="GH26" i="73" s="1"/>
  <c r="FT30" i="73"/>
  <c r="GH30" i="73" s="1"/>
  <c r="FT34" i="73"/>
  <c r="GH34" i="73" s="1"/>
  <c r="FT38" i="73"/>
  <c r="GH38" i="73" s="1"/>
  <c r="FT42" i="73"/>
  <c r="GH42" i="73" s="1"/>
  <c r="FT46" i="73"/>
  <c r="GH46" i="73" s="1"/>
  <c r="FT50" i="73"/>
  <c r="GH50" i="73" s="1"/>
  <c r="FT54" i="73"/>
  <c r="GH54" i="73" s="1"/>
  <c r="FT58" i="73"/>
  <c r="GH58" i="73" s="1"/>
  <c r="FT62" i="73"/>
  <c r="GH62" i="73" s="1"/>
  <c r="FT66" i="73"/>
  <c r="GH66" i="73" s="1"/>
  <c r="FT70" i="73"/>
  <c r="GH70" i="73" s="1"/>
  <c r="FT74" i="73"/>
  <c r="GH74" i="73" s="1"/>
  <c r="FT78" i="73"/>
  <c r="GH78" i="73" s="1"/>
  <c r="FT82" i="73"/>
  <c r="GH82" i="73" s="1"/>
  <c r="FT86" i="73"/>
  <c r="GH86" i="73" s="1"/>
  <c r="FT90" i="73"/>
  <c r="GH90" i="73" s="1"/>
  <c r="FT7" i="73"/>
  <c r="GH7" i="73" s="1"/>
  <c r="FT39" i="73"/>
  <c r="GH39" i="73" s="1"/>
  <c r="FT71" i="73"/>
  <c r="GH71" i="73" s="1"/>
  <c r="FT31" i="73"/>
  <c r="GH31" i="73" s="1"/>
  <c r="FT63" i="73"/>
  <c r="GH63" i="73" s="1"/>
  <c r="FT23" i="73"/>
  <c r="GH23" i="73" s="1"/>
  <c r="FT55" i="73"/>
  <c r="GH55" i="73" s="1"/>
  <c r="FT87" i="73"/>
  <c r="GH87" i="73" s="1"/>
  <c r="FT15" i="73"/>
  <c r="GH15" i="73" s="1"/>
  <c r="FT47" i="73"/>
  <c r="GH47" i="73" s="1"/>
  <c r="FT79" i="73"/>
  <c r="GH79" i="73" s="1"/>
  <c r="FT67" i="73"/>
  <c r="GH67" i="73" s="1"/>
  <c r="FT27" i="73"/>
  <c r="GH27" i="73" s="1"/>
  <c r="FT35" i="73"/>
  <c r="GH35" i="73" s="1"/>
  <c r="FT91" i="73"/>
  <c r="GH91" i="73" s="1"/>
  <c r="FT59" i="73"/>
  <c r="GH59" i="73" s="1"/>
  <c r="BP76" i="71"/>
  <c r="CD76" i="71" s="1"/>
  <c r="BP12" i="71"/>
  <c r="CD12" i="71" s="1"/>
  <c r="P56" i="71"/>
  <c r="U56" i="71" s="1"/>
  <c r="U52" i="71"/>
  <c r="BP54" i="71"/>
  <c r="CD54" i="71" s="1"/>
  <c r="EG6" i="61"/>
  <c r="EU6" i="61" s="1"/>
  <c r="EG8" i="61"/>
  <c r="EU8" i="61" s="1"/>
  <c r="EG10" i="61"/>
  <c r="EU10" i="61" s="1"/>
  <c r="EG14" i="61"/>
  <c r="EU14" i="61" s="1"/>
  <c r="EG16" i="61"/>
  <c r="EU16" i="61" s="1"/>
  <c r="EG18" i="61"/>
  <c r="EU18" i="61" s="1"/>
  <c r="EG22" i="61"/>
  <c r="EU22" i="61" s="1"/>
  <c r="EG24" i="61"/>
  <c r="EU24" i="61" s="1"/>
  <c r="EG26" i="61"/>
  <c r="EU26" i="61" s="1"/>
  <c r="EG30" i="61"/>
  <c r="EU30" i="61" s="1"/>
  <c r="EG32" i="61"/>
  <c r="EU32" i="61" s="1"/>
  <c r="EG34" i="61"/>
  <c r="EU34" i="61" s="1"/>
  <c r="EG38" i="61"/>
  <c r="EU38" i="61" s="1"/>
  <c r="EG40" i="61"/>
  <c r="EU40" i="61" s="1"/>
  <c r="EG42" i="61"/>
  <c r="EU42" i="61" s="1"/>
  <c r="EG46" i="61"/>
  <c r="EU46" i="61" s="1"/>
  <c r="EG48" i="61"/>
  <c r="EU48" i="61" s="1"/>
  <c r="EG50" i="61"/>
  <c r="EU50" i="61" s="1"/>
  <c r="EG54" i="61"/>
  <c r="EU54" i="61" s="1"/>
  <c r="EG56" i="61"/>
  <c r="EU56" i="61" s="1"/>
  <c r="EG58" i="61"/>
  <c r="EU58" i="61" s="1"/>
  <c r="EG62" i="61"/>
  <c r="EU62" i="61" s="1"/>
  <c r="EG64" i="61"/>
  <c r="EU64" i="61" s="1"/>
  <c r="EG66" i="61"/>
  <c r="EU66" i="61" s="1"/>
  <c r="EG70" i="61"/>
  <c r="EU70" i="61" s="1"/>
  <c r="EG72" i="61"/>
  <c r="EU72" i="61" s="1"/>
  <c r="EG74" i="61"/>
  <c r="EU74" i="61" s="1"/>
  <c r="EG78" i="61"/>
  <c r="EU78" i="61" s="1"/>
  <c r="EG80" i="61"/>
  <c r="EU80" i="61" s="1"/>
  <c r="EG82" i="61"/>
  <c r="EU82" i="61" s="1"/>
  <c r="EG86" i="61"/>
  <c r="EU86" i="61" s="1"/>
  <c r="EG88" i="61"/>
  <c r="EU88" i="61" s="1"/>
  <c r="EG90" i="61"/>
  <c r="EU90" i="61" s="1"/>
  <c r="EG17" i="61"/>
  <c r="EU17" i="61" s="1"/>
  <c r="EG25" i="61"/>
  <c r="EU25" i="61" s="1"/>
  <c r="EG33" i="61"/>
  <c r="EU33" i="61" s="1"/>
  <c r="EG41" i="61"/>
  <c r="EU41" i="61" s="1"/>
  <c r="EG49" i="61"/>
  <c r="EU49" i="61" s="1"/>
  <c r="EG65" i="61"/>
  <c r="EU65" i="61" s="1"/>
  <c r="EG81" i="61"/>
  <c r="EU81" i="61" s="1"/>
  <c r="EG55" i="61"/>
  <c r="EU55" i="61" s="1"/>
  <c r="EG71" i="61"/>
  <c r="EU71" i="61" s="1"/>
  <c r="EG87" i="61"/>
  <c r="EU87" i="61" s="1"/>
  <c r="EG31" i="61"/>
  <c r="EU31" i="61" s="1"/>
  <c r="EG63" i="61"/>
  <c r="EU63" i="61" s="1"/>
  <c r="EG73" i="61"/>
  <c r="EU73" i="61" s="1"/>
  <c r="EG85" i="61"/>
  <c r="EU85" i="61" s="1"/>
  <c r="EG9" i="61"/>
  <c r="EU9" i="61" s="1"/>
  <c r="EG27" i="61"/>
  <c r="EU27" i="61" s="1"/>
  <c r="EG75" i="61"/>
  <c r="EU75" i="61" s="1"/>
  <c r="EG23" i="61"/>
  <c r="EU23" i="61" s="1"/>
  <c r="EG77" i="61"/>
  <c r="EU77" i="61" s="1"/>
  <c r="EG7" i="61"/>
  <c r="EU7" i="61" s="1"/>
  <c r="EG79" i="61"/>
  <c r="EU79" i="61" s="1"/>
  <c r="EG89" i="61"/>
  <c r="EU89" i="61" s="1"/>
  <c r="EG15" i="61"/>
  <c r="EU15" i="61" s="1"/>
  <c r="EG47" i="61"/>
  <c r="EU47" i="61" s="1"/>
  <c r="EG91" i="61"/>
  <c r="EU91" i="61" s="1"/>
  <c r="EG57" i="61"/>
  <c r="EU57" i="61" s="1"/>
  <c r="EG39" i="61"/>
  <c r="EU39" i="61" s="1"/>
  <c r="EG59" i="61"/>
  <c r="EU59" i="61" s="1"/>
  <c r="EG35" i="61"/>
  <c r="EU35" i="61" s="1"/>
  <c r="EG61" i="61"/>
  <c r="EU61" i="61" s="1"/>
  <c r="EC7" i="61"/>
  <c r="EQ7" i="61" s="1"/>
  <c r="EC11" i="61"/>
  <c r="EQ11" i="61" s="1"/>
  <c r="EC15" i="61"/>
  <c r="EQ15" i="61" s="1"/>
  <c r="EC19" i="61"/>
  <c r="EQ19" i="61" s="1"/>
  <c r="EC23" i="61"/>
  <c r="EQ23" i="61" s="1"/>
  <c r="EC27" i="61"/>
  <c r="EQ27" i="61" s="1"/>
  <c r="EC31" i="61"/>
  <c r="EQ31" i="61" s="1"/>
  <c r="EC35" i="61"/>
  <c r="EQ35" i="61" s="1"/>
  <c r="EC39" i="61"/>
  <c r="EQ39" i="61" s="1"/>
  <c r="EC43" i="61"/>
  <c r="EQ43" i="61" s="1"/>
  <c r="EC47" i="61"/>
  <c r="EQ47" i="61" s="1"/>
  <c r="EC51" i="61"/>
  <c r="EQ51" i="61" s="1"/>
  <c r="EC55" i="61"/>
  <c r="EQ55" i="61" s="1"/>
  <c r="EC59" i="61"/>
  <c r="EQ59" i="61" s="1"/>
  <c r="EC63" i="61"/>
  <c r="EQ63" i="61" s="1"/>
  <c r="EC67" i="61"/>
  <c r="EQ67" i="61" s="1"/>
  <c r="EC71" i="61"/>
  <c r="EQ71" i="61" s="1"/>
  <c r="EC75" i="61"/>
  <c r="EQ75" i="61" s="1"/>
  <c r="EC79" i="61"/>
  <c r="EQ79" i="61" s="1"/>
  <c r="EC83" i="61"/>
  <c r="EQ83" i="61" s="1"/>
  <c r="EC87" i="61"/>
  <c r="EQ87" i="61" s="1"/>
  <c r="EC91" i="61"/>
  <c r="EQ91" i="61" s="1"/>
  <c r="EC10" i="61"/>
  <c r="EQ10" i="61" s="1"/>
  <c r="EC62" i="61"/>
  <c r="EQ62" i="61" s="1"/>
  <c r="EC78" i="61"/>
  <c r="EQ78" i="61" s="1"/>
  <c r="EC6" i="61"/>
  <c r="EQ6" i="61" s="1"/>
  <c r="EC66" i="61"/>
  <c r="EQ66" i="61" s="1"/>
  <c r="EC82" i="61"/>
  <c r="EQ82" i="61" s="1"/>
  <c r="EC42" i="61"/>
  <c r="EQ42" i="61" s="1"/>
  <c r="EC70" i="61"/>
  <c r="EQ70" i="61" s="1"/>
  <c r="EC38" i="61"/>
  <c r="EQ38" i="61" s="1"/>
  <c r="EC72" i="61"/>
  <c r="EQ72" i="61" s="1"/>
  <c r="EC34" i="61"/>
  <c r="EQ34" i="61" s="1"/>
  <c r="EC74" i="61"/>
  <c r="EQ74" i="61" s="1"/>
  <c r="EC30" i="61"/>
  <c r="EQ30" i="61" s="1"/>
  <c r="EC86" i="61"/>
  <c r="EQ86" i="61" s="1"/>
  <c r="EC26" i="61"/>
  <c r="EQ26" i="61" s="1"/>
  <c r="EC64" i="61"/>
  <c r="EQ64" i="61" s="1"/>
  <c r="EC88" i="61"/>
  <c r="EQ88" i="61" s="1"/>
  <c r="EC22" i="61"/>
  <c r="EQ22" i="61" s="1"/>
  <c r="EC54" i="61"/>
  <c r="EQ54" i="61" s="1"/>
  <c r="EC90" i="61"/>
  <c r="EQ90" i="61" s="1"/>
  <c r="EC18" i="61"/>
  <c r="EQ18" i="61" s="1"/>
  <c r="EC50" i="61"/>
  <c r="EQ50" i="61" s="1"/>
  <c r="EC56" i="61"/>
  <c r="EQ56" i="61" s="1"/>
  <c r="EC14" i="61"/>
  <c r="EQ14" i="61" s="1"/>
  <c r="EC46" i="61"/>
  <c r="EQ46" i="61" s="1"/>
  <c r="EC58" i="61"/>
  <c r="EQ58" i="61" s="1"/>
  <c r="EC68" i="61"/>
  <c r="EQ68" i="61" s="1"/>
  <c r="EC80" i="61"/>
  <c r="EQ80" i="61" s="1"/>
  <c r="EG69" i="61"/>
  <c r="EU69" i="61" s="1"/>
  <c r="G126" i="63"/>
  <c r="S93" i="64"/>
  <c r="BF148" i="63"/>
  <c r="BF149" i="63" s="1"/>
  <c r="V182" i="63"/>
  <c r="BD148" i="63"/>
  <c r="BD149" i="63" s="1"/>
  <c r="U182" i="63"/>
  <c r="BD137" i="63"/>
  <c r="BD138" i="63" s="1"/>
  <c r="C182" i="63"/>
  <c r="C183" i="63" s="1"/>
  <c r="C160" i="63"/>
  <c r="BL137" i="63" s="1"/>
  <c r="BA140" i="63"/>
  <c r="P181" i="63"/>
  <c r="P183" i="63" s="1"/>
  <c r="AN135" i="64"/>
  <c r="AN148" i="64" s="1"/>
  <c r="BH144" i="63"/>
  <c r="I193" i="64"/>
  <c r="I194" i="64" s="1"/>
  <c r="O160" i="63"/>
  <c r="BP141" i="63" s="1"/>
  <c r="BB144" i="63"/>
  <c r="F193" i="64"/>
  <c r="E160" i="63"/>
  <c r="BN137" i="63" s="1"/>
  <c r="C150" i="63"/>
  <c r="BL119" i="63" s="1"/>
  <c r="BC126" i="63"/>
  <c r="BC128" i="63" s="1"/>
  <c r="G186" i="64"/>
  <c r="K103" i="64"/>
  <c r="J103" i="64"/>
  <c r="C103" i="64"/>
  <c r="N103" i="64"/>
  <c r="F103" i="64"/>
  <c r="D103" i="64"/>
  <c r="G103" i="64"/>
  <c r="E103" i="64"/>
  <c r="H103" i="64"/>
  <c r="B103" i="64"/>
  <c r="O103" i="64"/>
  <c r="Q103" i="64"/>
  <c r="L103" i="64"/>
  <c r="P103" i="64"/>
  <c r="M103" i="64"/>
  <c r="I103" i="64"/>
  <c r="DB16" i="73"/>
  <c r="DB14" i="73"/>
  <c r="BH129" i="63"/>
  <c r="S187" i="64"/>
  <c r="AG103" i="64"/>
  <c r="CN16" i="73"/>
  <c r="CN13" i="73"/>
  <c r="CL14" i="73"/>
  <c r="FO14" i="72"/>
  <c r="FO17" i="72"/>
  <c r="GF17" i="72"/>
  <c r="GF14" i="72"/>
  <c r="BZ13" i="73"/>
  <c r="AP53" i="75"/>
  <c r="BD53" i="75" s="1"/>
  <c r="AN43" i="75"/>
  <c r="BB43" i="75" s="1"/>
  <c r="AN7" i="75"/>
  <c r="BB7" i="75" s="1"/>
  <c r="AN71" i="75"/>
  <c r="BB71" i="75" s="1"/>
  <c r="AI13" i="75"/>
  <c r="AW13" i="75" s="1"/>
  <c r="AJ44" i="75"/>
  <c r="AX44" i="75" s="1"/>
  <c r="AJ25" i="75"/>
  <c r="AX25" i="75" s="1"/>
  <c r="AF31" i="75"/>
  <c r="AT31" i="75" s="1"/>
  <c r="AP51" i="75"/>
  <c r="BD51" i="75" s="1"/>
  <c r="AP12" i="75"/>
  <c r="BD12" i="75" s="1"/>
  <c r="AP76" i="75"/>
  <c r="BD76" i="75" s="1"/>
  <c r="AN86" i="75"/>
  <c r="BB86" i="75" s="1"/>
  <c r="AG6" i="75"/>
  <c r="AU6" i="75" s="1"/>
  <c r="AG22" i="75"/>
  <c r="AU22" i="75" s="1"/>
  <c r="AG38" i="75"/>
  <c r="AU38" i="75" s="1"/>
  <c r="AG54" i="75"/>
  <c r="AU54" i="75" s="1"/>
  <c r="AG70" i="75"/>
  <c r="AU70" i="75" s="1"/>
  <c r="AG86" i="75"/>
  <c r="AU86" i="75" s="1"/>
  <c r="AG18" i="75"/>
  <c r="AU18" i="75" s="1"/>
  <c r="AG34" i="75"/>
  <c r="AU34" i="75" s="1"/>
  <c r="AG50" i="75"/>
  <c r="AU50" i="75" s="1"/>
  <c r="AG66" i="75"/>
  <c r="AU66" i="75" s="1"/>
  <c r="AG82" i="75"/>
  <c r="AU82" i="75" s="1"/>
  <c r="AG4" i="75"/>
  <c r="AU4" i="75" s="1"/>
  <c r="AG25" i="75"/>
  <c r="AU25" i="75" s="1"/>
  <c r="AG36" i="75"/>
  <c r="AU36" i="75" s="1"/>
  <c r="AG57" i="75"/>
  <c r="AU57" i="75" s="1"/>
  <c r="AG68" i="75"/>
  <c r="AU68" i="75" s="1"/>
  <c r="AG89" i="75"/>
  <c r="AU89" i="75" s="1"/>
  <c r="AG15" i="75"/>
  <c r="AU15" i="75" s="1"/>
  <c r="AG26" i="75"/>
  <c r="AU26" i="75" s="1"/>
  <c r="AG47" i="75"/>
  <c r="AU47" i="75" s="1"/>
  <c r="AG58" i="75"/>
  <c r="AU58" i="75" s="1"/>
  <c r="AG79" i="75"/>
  <c r="AU79" i="75" s="1"/>
  <c r="AG90" i="75"/>
  <c r="AU90" i="75" s="1"/>
  <c r="AG16" i="75"/>
  <c r="AU16" i="75" s="1"/>
  <c r="AG48" i="75"/>
  <c r="AU48" i="75" s="1"/>
  <c r="AG80" i="75"/>
  <c r="AU80" i="75" s="1"/>
  <c r="AG9" i="75"/>
  <c r="AU9" i="75" s="1"/>
  <c r="AG20" i="75"/>
  <c r="AU20" i="75" s="1"/>
  <c r="AG41" i="75"/>
  <c r="AU41" i="75" s="1"/>
  <c r="AG52" i="75"/>
  <c r="AU52" i="75" s="1"/>
  <c r="AG73" i="75"/>
  <c r="AU73" i="75" s="1"/>
  <c r="AG84" i="75"/>
  <c r="AU84" i="75" s="1"/>
  <c r="AG10" i="75"/>
  <c r="AU10" i="75" s="1"/>
  <c r="AG31" i="75"/>
  <c r="AU31" i="75" s="1"/>
  <c r="AG74" i="75"/>
  <c r="AU74" i="75" s="1"/>
  <c r="AG32" i="75"/>
  <c r="AU32" i="75" s="1"/>
  <c r="AG14" i="75"/>
  <c r="AU14" i="75" s="1"/>
  <c r="AG35" i="75"/>
  <c r="AU35" i="75" s="1"/>
  <c r="AG78" i="75"/>
  <c r="AU78" i="75" s="1"/>
  <c r="AG42" i="75"/>
  <c r="AU42" i="75" s="1"/>
  <c r="AG63" i="75"/>
  <c r="AU63" i="75" s="1"/>
  <c r="AG64" i="75"/>
  <c r="AU64" i="75" s="1"/>
  <c r="AG46" i="75"/>
  <c r="AU46" i="75" s="1"/>
  <c r="AG51" i="75"/>
  <c r="AU51" i="75" s="1"/>
  <c r="AG62" i="75"/>
  <c r="AU62" i="75" s="1"/>
  <c r="AG67" i="75"/>
  <c r="AU67" i="75" s="1"/>
  <c r="AG83" i="75"/>
  <c r="AU83" i="75" s="1"/>
  <c r="AG19" i="75"/>
  <c r="AU19" i="75" s="1"/>
  <c r="AG30" i="75"/>
  <c r="AU30" i="75" s="1"/>
  <c r="AN66" i="75"/>
  <c r="BB66" i="75" s="1"/>
  <c r="AL67" i="75"/>
  <c r="AZ67" i="75" s="1"/>
  <c r="AI19" i="75"/>
  <c r="AW19" i="75" s="1"/>
  <c r="AI91" i="75"/>
  <c r="AW91" i="75" s="1"/>
  <c r="AJ45" i="75"/>
  <c r="AX45" i="75" s="1"/>
  <c r="AG56" i="75"/>
  <c r="AU56" i="75" s="1"/>
  <c r="AL30" i="75"/>
  <c r="AZ30" i="75" s="1"/>
  <c r="AH13" i="75"/>
  <c r="AV13" i="75" s="1"/>
  <c r="AH29" i="75"/>
  <c r="AV29" i="75" s="1"/>
  <c r="AH45" i="75"/>
  <c r="AV45" i="75" s="1"/>
  <c r="AH61" i="75"/>
  <c r="AV61" i="75" s="1"/>
  <c r="AH77" i="75"/>
  <c r="AV77" i="75" s="1"/>
  <c r="AH93" i="75"/>
  <c r="AV93" i="75" s="1"/>
  <c r="AH19" i="75"/>
  <c r="AV19" i="75" s="1"/>
  <c r="AH35" i="75"/>
  <c r="AV35" i="75" s="1"/>
  <c r="AH51" i="75"/>
  <c r="AV51" i="75" s="1"/>
  <c r="AH67" i="75"/>
  <c r="AV67" i="75" s="1"/>
  <c r="AH83" i="75"/>
  <c r="AV83" i="75" s="1"/>
  <c r="AH15" i="75"/>
  <c r="AV15" i="75" s="1"/>
  <c r="AH31" i="75"/>
  <c r="AV31" i="75" s="1"/>
  <c r="AH47" i="75"/>
  <c r="AV47" i="75" s="1"/>
  <c r="AH63" i="75"/>
  <c r="AV63" i="75" s="1"/>
  <c r="AH79" i="75"/>
  <c r="AV79" i="75" s="1"/>
  <c r="AH23" i="75"/>
  <c r="AV23" i="75" s="1"/>
  <c r="AH55" i="75"/>
  <c r="AV55" i="75" s="1"/>
  <c r="AH87" i="75"/>
  <c r="AV87" i="75" s="1"/>
  <c r="AH5" i="75"/>
  <c r="AV5" i="75" s="1"/>
  <c r="AH37" i="75"/>
  <c r="AV37" i="75" s="1"/>
  <c r="AH69" i="75"/>
  <c r="AV69" i="75" s="1"/>
  <c r="AH39" i="75"/>
  <c r="AV39" i="75" s="1"/>
  <c r="AH21" i="75"/>
  <c r="AV21" i="75" s="1"/>
  <c r="AH85" i="75"/>
  <c r="AV85" i="75" s="1"/>
  <c r="AH43" i="75"/>
  <c r="AV43" i="75" s="1"/>
  <c r="AH7" i="75"/>
  <c r="AV7" i="75" s="1"/>
  <c r="AH71" i="75"/>
  <c r="AV71" i="75" s="1"/>
  <c r="AH53" i="75"/>
  <c r="AV53" i="75" s="1"/>
  <c r="AH27" i="75"/>
  <c r="AV27" i="75" s="1"/>
  <c r="AH91" i="75"/>
  <c r="AV91" i="75" s="1"/>
  <c r="AH59" i="75"/>
  <c r="AV59" i="75" s="1"/>
  <c r="AH75" i="75"/>
  <c r="AV75" i="75" s="1"/>
  <c r="AH11" i="75"/>
  <c r="AV11" i="75" s="1"/>
  <c r="AH64" i="75"/>
  <c r="AV64" i="75" s="1"/>
  <c r="AF43" i="75"/>
  <c r="AT43" i="75" s="1"/>
  <c r="AD8" i="75"/>
  <c r="AR8" i="75" s="1"/>
  <c r="AD16" i="75"/>
  <c r="AR16" i="75" s="1"/>
  <c r="AD24" i="75"/>
  <c r="AR24" i="75" s="1"/>
  <c r="AD32" i="75"/>
  <c r="AR32" i="75" s="1"/>
  <c r="AD40" i="75"/>
  <c r="AR40" i="75" s="1"/>
  <c r="AD48" i="75"/>
  <c r="AR48" i="75" s="1"/>
  <c r="AD56" i="75"/>
  <c r="AR56" i="75" s="1"/>
  <c r="AD6" i="75"/>
  <c r="AR6" i="75" s="1"/>
  <c r="AD14" i="75"/>
  <c r="AR14" i="75" s="1"/>
  <c r="AD22" i="75"/>
  <c r="AR22" i="75" s="1"/>
  <c r="AD30" i="75"/>
  <c r="AR30" i="75" s="1"/>
  <c r="AD38" i="75"/>
  <c r="AR38" i="75" s="1"/>
  <c r="AD45" i="75"/>
  <c r="AR45" i="75" s="1"/>
  <c r="AD64" i="75"/>
  <c r="AR64" i="75" s="1"/>
  <c r="AD69" i="75"/>
  <c r="AR69" i="75" s="1"/>
  <c r="AD80" i="75"/>
  <c r="AR80" i="75" s="1"/>
  <c r="AD85" i="75"/>
  <c r="AR85" i="75" s="1"/>
  <c r="AD9" i="75"/>
  <c r="AR9" i="75" s="1"/>
  <c r="AD17" i="75"/>
  <c r="AR17" i="75" s="1"/>
  <c r="AD25" i="75"/>
  <c r="AR25" i="75" s="1"/>
  <c r="AD33" i="75"/>
  <c r="AR33" i="75" s="1"/>
  <c r="AD46" i="75"/>
  <c r="AR46" i="75" s="1"/>
  <c r="AD53" i="75"/>
  <c r="AR53" i="75" s="1"/>
  <c r="AD65" i="75"/>
  <c r="AR65" i="75" s="1"/>
  <c r="AD70" i="75"/>
  <c r="AR70" i="75" s="1"/>
  <c r="AD76" i="75"/>
  <c r="AR76" i="75" s="1"/>
  <c r="AD81" i="75"/>
  <c r="AR81" i="75" s="1"/>
  <c r="AD86" i="75"/>
  <c r="AR86" i="75" s="1"/>
  <c r="AD92" i="75"/>
  <c r="AR92" i="75" s="1"/>
  <c r="AD54" i="75"/>
  <c r="AR54" i="75" s="1"/>
  <c r="AD61" i="75"/>
  <c r="AR61" i="75" s="1"/>
  <c r="AD72" i="75"/>
  <c r="AR72" i="75" s="1"/>
  <c r="AD77" i="75"/>
  <c r="AR77" i="75" s="1"/>
  <c r="AD88" i="75"/>
  <c r="AR88" i="75" s="1"/>
  <c r="AD93" i="75"/>
  <c r="AR93" i="75" s="1"/>
  <c r="AD57" i="75"/>
  <c r="AR57" i="75" s="1"/>
  <c r="AD49" i="75"/>
  <c r="AR49" i="75" s="1"/>
  <c r="AD50" i="75"/>
  <c r="AR50" i="75" s="1"/>
  <c r="AD41" i="75"/>
  <c r="AR41" i="75" s="1"/>
  <c r="AD62" i="75"/>
  <c r="AR62" i="75" s="1"/>
  <c r="AD89" i="75"/>
  <c r="AR89" i="75" s="1"/>
  <c r="AD29" i="75"/>
  <c r="AR29" i="75" s="1"/>
  <c r="AD37" i="75"/>
  <c r="AR37" i="75" s="1"/>
  <c r="AD68" i="75"/>
  <c r="AR68" i="75" s="1"/>
  <c r="AD42" i="75"/>
  <c r="AR42" i="75" s="1"/>
  <c r="AD73" i="75"/>
  <c r="AR73" i="75" s="1"/>
  <c r="AD5" i="75"/>
  <c r="AR5" i="75" s="1"/>
  <c r="AD78" i="75"/>
  <c r="AR78" i="75" s="1"/>
  <c r="AD84" i="75"/>
  <c r="AR84" i="75" s="1"/>
  <c r="AD21" i="75"/>
  <c r="AR21" i="75" s="1"/>
  <c r="AD13" i="75"/>
  <c r="AR13" i="75" s="1"/>
  <c r="AF52" i="75"/>
  <c r="AT52" i="75" s="1"/>
  <c r="AD27" i="75"/>
  <c r="AR27" i="75" s="1"/>
  <c r="AD91" i="75"/>
  <c r="AR91" i="75" s="1"/>
  <c r="AG49" i="75"/>
  <c r="AU49" i="75" s="1"/>
  <c r="AN73" i="75"/>
  <c r="BB73" i="75" s="1"/>
  <c r="AG91" i="75"/>
  <c r="AU91" i="75" s="1"/>
  <c r="AD63" i="75"/>
  <c r="AR63" i="75" s="1"/>
  <c r="AP16" i="75"/>
  <c r="BD16" i="75" s="1"/>
  <c r="AP80" i="75"/>
  <c r="BD80" i="75" s="1"/>
  <c r="AH17" i="75"/>
  <c r="AV17" i="75" s="1"/>
  <c r="AH81" i="75"/>
  <c r="AV81" i="75" s="1"/>
  <c r="AD74" i="75"/>
  <c r="AR74" i="75" s="1"/>
  <c r="AF83" i="64"/>
  <c r="AH58" i="75"/>
  <c r="AV58" i="75" s="1"/>
  <c r="AM34" i="75"/>
  <c r="BA34" i="75" s="1"/>
  <c r="AJ8" i="75"/>
  <c r="AX8" i="75" s="1"/>
  <c r="AJ72" i="75"/>
  <c r="AX72" i="75" s="1"/>
  <c r="AE39" i="75"/>
  <c r="AS39" i="75" s="1"/>
  <c r="AO12" i="75"/>
  <c r="BC12" i="75" s="1"/>
  <c r="AO76" i="75"/>
  <c r="BC76" i="75" s="1"/>
  <c r="AG45" i="75"/>
  <c r="AU45" i="75" s="1"/>
  <c r="AG83" i="63"/>
  <c r="V135" i="64"/>
  <c r="AF18" i="75"/>
  <c r="AT18" i="75" s="1"/>
  <c r="AF82" i="75"/>
  <c r="AT82" i="75" s="1"/>
  <c r="FT16" i="73"/>
  <c r="GH16" i="73" s="1"/>
  <c r="FS37" i="73"/>
  <c r="GG37" i="73" s="1"/>
  <c r="FR10" i="73"/>
  <c r="GF10" i="73" s="1"/>
  <c r="FR18" i="73"/>
  <c r="GF18" i="73" s="1"/>
  <c r="FR26" i="73"/>
  <c r="GF26" i="73" s="1"/>
  <c r="FR34" i="73"/>
  <c r="GF34" i="73" s="1"/>
  <c r="FR38" i="73"/>
  <c r="GF38" i="73" s="1"/>
  <c r="FR42" i="73"/>
  <c r="GF42" i="73" s="1"/>
  <c r="FR46" i="73"/>
  <c r="GF46" i="73" s="1"/>
  <c r="FR50" i="73"/>
  <c r="GF50" i="73" s="1"/>
  <c r="FR54" i="73"/>
  <c r="GF54" i="73" s="1"/>
  <c r="FR58" i="73"/>
  <c r="GF58" i="73" s="1"/>
  <c r="FR62" i="73"/>
  <c r="GF62" i="73" s="1"/>
  <c r="FR66" i="73"/>
  <c r="GF66" i="73" s="1"/>
  <c r="FR70" i="73"/>
  <c r="GF70" i="73" s="1"/>
  <c r="FR74" i="73"/>
  <c r="GF74" i="73" s="1"/>
  <c r="FR78" i="73"/>
  <c r="GF78" i="73" s="1"/>
  <c r="FR82" i="73"/>
  <c r="GF82" i="73" s="1"/>
  <c r="FR86" i="73"/>
  <c r="GF86" i="73" s="1"/>
  <c r="FR90" i="73"/>
  <c r="GF90" i="73" s="1"/>
  <c r="FR11" i="73"/>
  <c r="GF11" i="73" s="1"/>
  <c r="FR19" i="73"/>
  <c r="GF19" i="73" s="1"/>
  <c r="FR27" i="73"/>
  <c r="GF27" i="73" s="1"/>
  <c r="FR35" i="73"/>
  <c r="GF35" i="73" s="1"/>
  <c r="FR43" i="73"/>
  <c r="GF43" i="73" s="1"/>
  <c r="FR51" i="73"/>
  <c r="GF51" i="73" s="1"/>
  <c r="FR59" i="73"/>
  <c r="GF59" i="73" s="1"/>
  <c r="FR67" i="73"/>
  <c r="GF67" i="73" s="1"/>
  <c r="FR75" i="73"/>
  <c r="GF75" i="73" s="1"/>
  <c r="FR83" i="73"/>
  <c r="GF83" i="73" s="1"/>
  <c r="FR91" i="73"/>
  <c r="GF91" i="73" s="1"/>
  <c r="FR4" i="73"/>
  <c r="GF4" i="73" s="1"/>
  <c r="FR12" i="73"/>
  <c r="GF12" i="73" s="1"/>
  <c r="FR20" i="73"/>
  <c r="GF20" i="73" s="1"/>
  <c r="FR28" i="73"/>
  <c r="GF28" i="73" s="1"/>
  <c r="FR36" i="73"/>
  <c r="GF36" i="73" s="1"/>
  <c r="FR44" i="73"/>
  <c r="GF44" i="73" s="1"/>
  <c r="FR52" i="73"/>
  <c r="GF52" i="73" s="1"/>
  <c r="FR60" i="73"/>
  <c r="GF60" i="73" s="1"/>
  <c r="FR68" i="73"/>
  <c r="GF68" i="73" s="1"/>
  <c r="FR76" i="73"/>
  <c r="GF76" i="73" s="1"/>
  <c r="FR84" i="73"/>
  <c r="GF84" i="73" s="1"/>
  <c r="FR92" i="73"/>
  <c r="GF92" i="73" s="1"/>
  <c r="FR5" i="73"/>
  <c r="GF5" i="73" s="1"/>
  <c r="FR37" i="73"/>
  <c r="GF37" i="73" s="1"/>
  <c r="FR69" i="73"/>
  <c r="GF69" i="73" s="1"/>
  <c r="FR29" i="73"/>
  <c r="GF29" i="73" s="1"/>
  <c r="FR61" i="73"/>
  <c r="GF61" i="73" s="1"/>
  <c r="FR9" i="73"/>
  <c r="GF9" i="73" s="1"/>
  <c r="FR41" i="73"/>
  <c r="GF41" i="73" s="1"/>
  <c r="FR73" i="73"/>
  <c r="GF73" i="73" s="1"/>
  <c r="FR45" i="73"/>
  <c r="GF45" i="73" s="1"/>
  <c r="FR53" i="73"/>
  <c r="GF53" i="73" s="1"/>
  <c r="FR13" i="73"/>
  <c r="GF13" i="73" s="1"/>
  <c r="FR77" i="73"/>
  <c r="GF77" i="73" s="1"/>
  <c r="FR85" i="73"/>
  <c r="GF85" i="73" s="1"/>
  <c r="FR21" i="73"/>
  <c r="GF21" i="73" s="1"/>
  <c r="FR63" i="73"/>
  <c r="GF63" i="73" s="1"/>
  <c r="FQ33" i="73"/>
  <c r="GE33" i="73" s="1"/>
  <c r="AN82" i="63"/>
  <c r="AN83" i="63" s="1"/>
  <c r="FS14" i="73"/>
  <c r="GG14" i="73" s="1"/>
  <c r="FS78" i="73"/>
  <c r="GG78" i="73" s="1"/>
  <c r="FR56" i="73"/>
  <c r="GF56" i="73" s="1"/>
  <c r="FS55" i="73"/>
  <c r="GG55" i="73" s="1"/>
  <c r="FQ35" i="73"/>
  <c r="GE35" i="73" s="1"/>
  <c r="X83" i="63"/>
  <c r="FT29" i="73"/>
  <c r="GH29" i="73" s="1"/>
  <c r="FN57" i="73"/>
  <c r="GB57" i="73" s="1"/>
  <c r="FT12" i="73"/>
  <c r="GH12" i="73" s="1"/>
  <c r="FT76" i="73"/>
  <c r="GH76" i="73" s="1"/>
  <c r="FR49" i="73"/>
  <c r="GF49" i="73" s="1"/>
  <c r="FN76" i="73"/>
  <c r="GB76" i="73" s="1"/>
  <c r="FJ64" i="73"/>
  <c r="FX64" i="73" s="1"/>
  <c r="FQ90" i="73"/>
  <c r="GE90" i="73" s="1"/>
  <c r="FN23" i="73"/>
  <c r="GB23" i="73" s="1"/>
  <c r="FN87" i="73"/>
  <c r="GB87" i="73" s="1"/>
  <c r="FJ14" i="73"/>
  <c r="FX14" i="73" s="1"/>
  <c r="FP74" i="73"/>
  <c r="GD74" i="73" s="1"/>
  <c r="FJ7" i="73"/>
  <c r="FX7" i="73" s="1"/>
  <c r="FP35" i="73"/>
  <c r="GD35" i="73" s="1"/>
  <c r="BP50" i="71"/>
  <c r="CD50" i="71" s="1"/>
  <c r="BP56" i="71"/>
  <c r="CD56" i="71" s="1"/>
  <c r="BP20" i="71"/>
  <c r="CD20" i="71" s="1"/>
  <c r="BE106" i="71"/>
  <c r="BS4" i="71" s="1"/>
  <c r="CG4" i="71" s="1"/>
  <c r="BP30" i="71"/>
  <c r="CD30" i="71" s="1"/>
  <c r="BP96" i="71"/>
  <c r="CD96" i="71" s="1"/>
  <c r="BO83" i="71"/>
  <c r="CC83" i="71" s="1"/>
  <c r="FT11" i="73"/>
  <c r="GH11" i="73" s="1"/>
  <c r="FM12" i="73"/>
  <c r="GA12" i="73" s="1"/>
  <c r="GA93" i="73" s="1"/>
  <c r="GA95" i="73" s="1"/>
  <c r="FM76" i="73"/>
  <c r="GA76" i="73" s="1"/>
  <c r="FL39" i="73"/>
  <c r="FZ39" i="73" s="1"/>
  <c r="BP92" i="71"/>
  <c r="CD92" i="71" s="1"/>
  <c r="BP36" i="71"/>
  <c r="CD36" i="71" s="1"/>
  <c r="D53" i="71"/>
  <c r="V53" i="71" s="1"/>
  <c r="BP39" i="71"/>
  <c r="CD39" i="71" s="1"/>
  <c r="BY48" i="71"/>
  <c r="CM48" i="71" s="1"/>
  <c r="CL106" i="71"/>
  <c r="CL108" i="71" s="1"/>
  <c r="BW7" i="71"/>
  <c r="CK7" i="71" s="1"/>
  <c r="BT64" i="71"/>
  <c r="CH64" i="71" s="1"/>
  <c r="FM72" i="73"/>
  <c r="GA72" i="73" s="1"/>
  <c r="BW39" i="71"/>
  <c r="CK39" i="71" s="1"/>
  <c r="BT9" i="71"/>
  <c r="CH9" i="71" s="1"/>
  <c r="BO91" i="71"/>
  <c r="CC91" i="71" s="1"/>
  <c r="FJ57" i="73"/>
  <c r="FX57" i="73" s="1"/>
  <c r="BD128" i="70"/>
  <c r="BR128" i="70" s="1"/>
  <c r="BD192" i="70"/>
  <c r="BR192" i="70" s="1"/>
  <c r="BX35" i="61"/>
  <c r="BX39" i="61"/>
  <c r="FL74" i="73"/>
  <c r="FZ74" i="73" s="1"/>
  <c r="BH149" i="70"/>
  <c r="BV149" i="70" s="1"/>
  <c r="BJ161" i="70"/>
  <c r="BX161" i="70" s="1"/>
  <c r="EC5" i="61"/>
  <c r="EQ5" i="61" s="1"/>
  <c r="EC37" i="61"/>
  <c r="EQ37" i="61" s="1"/>
  <c r="EC69" i="61"/>
  <c r="EQ69" i="61" s="1"/>
  <c r="EE12" i="61"/>
  <c r="ES12" i="61" s="1"/>
  <c r="EE76" i="61"/>
  <c r="ES76" i="61" s="1"/>
  <c r="BJ162" i="70"/>
  <c r="BX162" i="70" s="1"/>
  <c r="BK131" i="70"/>
  <c r="BY131" i="70" s="1"/>
  <c r="BK195" i="70"/>
  <c r="BY195" i="70" s="1"/>
  <c r="ED11" i="61"/>
  <c r="ER11" i="61" s="1"/>
  <c r="ED4" i="61"/>
  <c r="ER4" i="61" s="1"/>
  <c r="ED8" i="61"/>
  <c r="ER8" i="61" s="1"/>
  <c r="ED64" i="61"/>
  <c r="ER64" i="61" s="1"/>
  <c r="ED80" i="61"/>
  <c r="ER80" i="61" s="1"/>
  <c r="ED10" i="61"/>
  <c r="ER10" i="61" s="1"/>
  <c r="ED16" i="61"/>
  <c r="ER16" i="61" s="1"/>
  <c r="ED20" i="61"/>
  <c r="ER20" i="61" s="1"/>
  <c r="ED24" i="61"/>
  <c r="ER24" i="61" s="1"/>
  <c r="ED28" i="61"/>
  <c r="ER28" i="61" s="1"/>
  <c r="ED32" i="61"/>
  <c r="ER32" i="61" s="1"/>
  <c r="ED36" i="61"/>
  <c r="ER36" i="61" s="1"/>
  <c r="ED40" i="61"/>
  <c r="ER40" i="61" s="1"/>
  <c r="ED44" i="61"/>
  <c r="ER44" i="61" s="1"/>
  <c r="ED48" i="61"/>
  <c r="ER48" i="61" s="1"/>
  <c r="ED52" i="61"/>
  <c r="ER52" i="61" s="1"/>
  <c r="ED61" i="61"/>
  <c r="ER61" i="61" s="1"/>
  <c r="ED62" i="61"/>
  <c r="ER62" i="61" s="1"/>
  <c r="ED77" i="61"/>
  <c r="ER77" i="61" s="1"/>
  <c r="ED78" i="61"/>
  <c r="ER78" i="61" s="1"/>
  <c r="ED93" i="61"/>
  <c r="ER93" i="61" s="1"/>
  <c r="ED13" i="61"/>
  <c r="ER13" i="61" s="1"/>
  <c r="ED21" i="61"/>
  <c r="ER21" i="61" s="1"/>
  <c r="ED29" i="61"/>
  <c r="ER29" i="61" s="1"/>
  <c r="ED37" i="61"/>
  <c r="ER37" i="61" s="1"/>
  <c r="ED45" i="61"/>
  <c r="ER45" i="61" s="1"/>
  <c r="ED49" i="61"/>
  <c r="ER49" i="61" s="1"/>
  <c r="ED53" i="61"/>
  <c r="ER53" i="61" s="1"/>
  <c r="ED67" i="61"/>
  <c r="ER67" i="61" s="1"/>
  <c r="ED68" i="61"/>
  <c r="ER68" i="61" s="1"/>
  <c r="ED83" i="61"/>
  <c r="ER83" i="61" s="1"/>
  <c r="ED84" i="61"/>
  <c r="ER84" i="61" s="1"/>
  <c r="ED6" i="61"/>
  <c r="ER6" i="61" s="1"/>
  <c r="ED12" i="61"/>
  <c r="ER12" i="61" s="1"/>
  <c r="ED14" i="61"/>
  <c r="ER14" i="61" s="1"/>
  <c r="ED23" i="61"/>
  <c r="ER23" i="61" s="1"/>
  <c r="ED46" i="61"/>
  <c r="ER46" i="61" s="1"/>
  <c r="ED58" i="61"/>
  <c r="ER58" i="61" s="1"/>
  <c r="ED87" i="61"/>
  <c r="ER87" i="61" s="1"/>
  <c r="ED19" i="61"/>
  <c r="ER19" i="61" s="1"/>
  <c r="ED42" i="61"/>
  <c r="ER42" i="61" s="1"/>
  <c r="ED51" i="61"/>
  <c r="ER51" i="61" s="1"/>
  <c r="ED60" i="61"/>
  <c r="ER60" i="61" s="1"/>
  <c r="ED65" i="61"/>
  <c r="ER65" i="61" s="1"/>
  <c r="ED70" i="61"/>
  <c r="ER70" i="61" s="1"/>
  <c r="ED82" i="61"/>
  <c r="ER82" i="61" s="1"/>
  <c r="ED89" i="61"/>
  <c r="ER89" i="61" s="1"/>
  <c r="ED38" i="61"/>
  <c r="ER38" i="61" s="1"/>
  <c r="ED55" i="61"/>
  <c r="ER55" i="61" s="1"/>
  <c r="ED72" i="61"/>
  <c r="ER72" i="61" s="1"/>
  <c r="ED91" i="61"/>
  <c r="ER91" i="61" s="1"/>
  <c r="ED34" i="61"/>
  <c r="ER34" i="61" s="1"/>
  <c r="ED43" i="61"/>
  <c r="ER43" i="61" s="1"/>
  <c r="ED57" i="61"/>
  <c r="ER57" i="61" s="1"/>
  <c r="ED74" i="61"/>
  <c r="ER74" i="61" s="1"/>
  <c r="ED30" i="61"/>
  <c r="ER30" i="61" s="1"/>
  <c r="ED39" i="61"/>
  <c r="ER39" i="61" s="1"/>
  <c r="ED59" i="61"/>
  <c r="ER59" i="61" s="1"/>
  <c r="ED69" i="61"/>
  <c r="ER69" i="61" s="1"/>
  <c r="ED76" i="61"/>
  <c r="ER76" i="61" s="1"/>
  <c r="ED81" i="61"/>
  <c r="ER81" i="61" s="1"/>
  <c r="ED86" i="61"/>
  <c r="ER86" i="61" s="1"/>
  <c r="ED26" i="61"/>
  <c r="ER26" i="61" s="1"/>
  <c r="ED35" i="61"/>
  <c r="ER35" i="61" s="1"/>
  <c r="ED88" i="61"/>
  <c r="ER88" i="61" s="1"/>
  <c r="ED22" i="61"/>
  <c r="ER22" i="61" s="1"/>
  <c r="ED31" i="61"/>
  <c r="ER31" i="61" s="1"/>
  <c r="ED54" i="61"/>
  <c r="ER54" i="61" s="1"/>
  <c r="ED66" i="61"/>
  <c r="ER66" i="61" s="1"/>
  <c r="ED73" i="61"/>
  <c r="ER73" i="61" s="1"/>
  <c r="ED90" i="61"/>
  <c r="ER90" i="61" s="1"/>
  <c r="ED18" i="61"/>
  <c r="ER18" i="61" s="1"/>
  <c r="ED27" i="61"/>
  <c r="ER27" i="61" s="1"/>
  <c r="ED50" i="61"/>
  <c r="ER50" i="61" s="1"/>
  <c r="ED56" i="61"/>
  <c r="ER56" i="61" s="1"/>
  <c r="ED75" i="61"/>
  <c r="ER75" i="61" s="1"/>
  <c r="ED85" i="61"/>
  <c r="ER85" i="61" s="1"/>
  <c r="ED92" i="61"/>
  <c r="ER92" i="61" s="1"/>
  <c r="EE61" i="61"/>
  <c r="ES61" i="61" s="1"/>
  <c r="BH127" i="70"/>
  <c r="BV127" i="70" s="1"/>
  <c r="BH191" i="70"/>
  <c r="BV191" i="70" s="1"/>
  <c r="BJ139" i="70"/>
  <c r="BX139" i="70" s="1"/>
  <c r="BK116" i="70"/>
  <c r="BY116" i="70" s="1"/>
  <c r="BK180" i="70"/>
  <c r="BY180" i="70" s="1"/>
  <c r="BL149" i="70"/>
  <c r="BZ149" i="70" s="1"/>
  <c r="G32" i="70"/>
  <c r="BK165" i="70"/>
  <c r="BY165" i="70" s="1"/>
  <c r="BD150" i="70"/>
  <c r="BR150" i="70" s="1"/>
  <c r="BK175" i="70"/>
  <c r="BY175" i="70" s="1"/>
  <c r="EA16" i="61"/>
  <c r="EO16" i="61" s="1"/>
  <c r="EE57" i="61"/>
  <c r="ES57" i="61" s="1"/>
  <c r="EG20" i="61"/>
  <c r="EU20" i="61" s="1"/>
  <c r="EG84" i="61"/>
  <c r="EU84" i="61" s="1"/>
  <c r="BK120" i="70"/>
  <c r="BY120" i="70" s="1"/>
  <c r="BK184" i="70"/>
  <c r="BY184" i="70" s="1"/>
  <c r="EB80" i="61"/>
  <c r="EP80" i="61" s="1"/>
  <c r="EE39" i="61"/>
  <c r="ES39" i="61" s="1"/>
  <c r="EH56" i="61"/>
  <c r="EV56" i="61" s="1"/>
  <c r="BJ141" i="70"/>
  <c r="BX141" i="70" s="1"/>
  <c r="EE32" i="61"/>
  <c r="ES32" i="61" s="1"/>
  <c r="EH9" i="61"/>
  <c r="EV9" i="61" s="1"/>
  <c r="EH89" i="61"/>
  <c r="EV89" i="61" s="1"/>
  <c r="EA79" i="61"/>
  <c r="EO79" i="61" s="1"/>
  <c r="BJ159" i="70"/>
  <c r="BX159" i="70" s="1"/>
  <c r="BL135" i="70"/>
  <c r="BZ135" i="70" s="1"/>
  <c r="BL199" i="70"/>
  <c r="BZ199" i="70" s="1"/>
  <c r="DY8" i="61"/>
  <c r="EM8" i="61" s="1"/>
  <c r="DY40" i="61"/>
  <c r="EM40" i="61" s="1"/>
  <c r="DY72" i="61"/>
  <c r="EM72" i="61" s="1"/>
  <c r="DZ58" i="61"/>
  <c r="EN58" i="61" s="1"/>
  <c r="EC16" i="61"/>
  <c r="EQ16" i="61" s="1"/>
  <c r="EC48" i="61"/>
  <c r="EQ48" i="61" s="1"/>
  <c r="FJ75" i="73"/>
  <c r="FX75" i="73" s="1"/>
  <c r="BL153" i="70"/>
  <c r="BZ153" i="70" s="1"/>
  <c r="BX36" i="61"/>
  <c r="DY73" i="61"/>
  <c r="EM73" i="61" s="1"/>
  <c r="EI44" i="61"/>
  <c r="EW44" i="61" s="1"/>
  <c r="EC84" i="61"/>
  <c r="EQ84" i="61" s="1"/>
  <c r="DX17" i="61"/>
  <c r="EL17" i="61" s="1"/>
  <c r="DY21" i="61"/>
  <c r="EM21" i="61" s="1"/>
  <c r="DY81" i="61"/>
  <c r="EM81" i="61" s="1"/>
  <c r="EH63" i="61"/>
  <c r="EV63" i="61" s="1"/>
  <c r="EB28" i="61"/>
  <c r="EP28" i="61" s="1"/>
  <c r="EG51" i="61"/>
  <c r="EU51" i="61" s="1"/>
  <c r="AA35" i="64"/>
  <c r="AC35" i="64"/>
  <c r="X35" i="64"/>
  <c r="AD35" i="64"/>
  <c r="AG35" i="64"/>
  <c r="S35" i="64"/>
  <c r="V35" i="64"/>
  <c r="Y35" i="64"/>
  <c r="T35" i="64"/>
  <c r="AE35" i="64"/>
  <c r="U35" i="64"/>
  <c r="Z35" i="64"/>
  <c r="R35" i="64"/>
  <c r="BP93" i="68"/>
  <c r="BP95" i="68" s="1"/>
  <c r="BD93" i="68"/>
  <c r="BD95" i="68" s="1"/>
  <c r="B93" i="64"/>
  <c r="AF35" i="64"/>
  <c r="Y126" i="63"/>
  <c r="V93" i="64"/>
  <c r="AI126" i="63"/>
  <c r="J124" i="64"/>
  <c r="AG93" i="63"/>
  <c r="R126" i="63"/>
  <c r="U126" i="63"/>
  <c r="AG93" i="64"/>
  <c r="M93" i="63"/>
  <c r="O124" i="64"/>
  <c r="K126" i="63"/>
  <c r="D93" i="64"/>
  <c r="AB35" i="64"/>
  <c r="BD144" i="63"/>
  <c r="G193" i="64"/>
  <c r="G194" i="64" s="1"/>
  <c r="BE147" i="63"/>
  <c r="R192" i="64"/>
  <c r="R194" i="64" s="1"/>
  <c r="AD113" i="64"/>
  <c r="Y103" i="63"/>
  <c r="X104" i="63" s="1"/>
  <c r="F145" i="63"/>
  <c r="BL98" i="63"/>
  <c r="DK16" i="73"/>
  <c r="DK13" i="73"/>
  <c r="ER14" i="72"/>
  <c r="ER17" i="72"/>
  <c r="BC94" i="75"/>
  <c r="BC96" i="75" s="1"/>
  <c r="Y83" i="64"/>
  <c r="FT60" i="73"/>
  <c r="GH60" i="73" s="1"/>
  <c r="BR65" i="71"/>
  <c r="CF65" i="71" s="1"/>
  <c r="BR33" i="71"/>
  <c r="CF33" i="71" s="1"/>
  <c r="BR98" i="71"/>
  <c r="CF98" i="71" s="1"/>
  <c r="BR34" i="71"/>
  <c r="CF34" i="71" s="1"/>
  <c r="BR32" i="71"/>
  <c r="CF32" i="71" s="1"/>
  <c r="BR104" i="71"/>
  <c r="CF104" i="71" s="1"/>
  <c r="BR23" i="71"/>
  <c r="CF23" i="71" s="1"/>
  <c r="BR44" i="71"/>
  <c r="CF44" i="71" s="1"/>
  <c r="BR47" i="71"/>
  <c r="CF47" i="71" s="1"/>
  <c r="BP80" i="71"/>
  <c r="CD80" i="71" s="1"/>
  <c r="FJ37" i="73"/>
  <c r="FX37" i="73" s="1"/>
  <c r="BS8" i="71"/>
  <c r="CG8" i="71" s="1"/>
  <c r="BP23" i="71"/>
  <c r="CD23" i="71" s="1"/>
  <c r="BD176" i="70"/>
  <c r="BR176" i="70" s="1"/>
  <c r="EG68" i="61"/>
  <c r="EU68" i="61" s="1"/>
  <c r="E33" i="60"/>
  <c r="F93" i="64"/>
  <c r="AP135" i="64"/>
  <c r="AP148" i="64" s="1"/>
  <c r="BO114" i="63"/>
  <c r="AS149" i="64" s="1"/>
  <c r="M177" i="64"/>
  <c r="BN140" i="63" s="1"/>
  <c r="BJ114" i="63"/>
  <c r="AN149" i="64" s="1"/>
  <c r="AT135" i="64"/>
  <c r="AT148" i="64" s="1"/>
  <c r="F147" i="63"/>
  <c r="BL100" i="63"/>
  <c r="BK114" i="63"/>
  <c r="AO149" i="64" s="1"/>
  <c r="BB145" i="63"/>
  <c r="BB146" i="63" s="1"/>
  <c r="F182" i="63"/>
  <c r="BA130" i="63"/>
  <c r="BA131" i="63" s="1"/>
  <c r="T175" i="63"/>
  <c r="DH16" i="73"/>
  <c r="DH13" i="73"/>
  <c r="BB122" i="63"/>
  <c r="BB123" i="63" s="1"/>
  <c r="P176" i="63"/>
  <c r="B177" i="63"/>
  <c r="DN16" i="73"/>
  <c r="DN14" i="73"/>
  <c r="CD14" i="73"/>
  <c r="H177" i="63"/>
  <c r="GD17" i="72"/>
  <c r="GD14" i="72"/>
  <c r="GA14" i="72"/>
  <c r="GA17" i="72"/>
  <c r="FX17" i="72"/>
  <c r="FX14" i="72"/>
  <c r="ER15" i="72"/>
  <c r="BZ14" i="73"/>
  <c r="AP5" i="75"/>
  <c r="BD5" i="75" s="1"/>
  <c r="AP61" i="75"/>
  <c r="BD61" i="75" s="1"/>
  <c r="AN51" i="75"/>
  <c r="BB51" i="75" s="1"/>
  <c r="AN15" i="75"/>
  <c r="BB15" i="75" s="1"/>
  <c r="AN79" i="75"/>
  <c r="BB79" i="75" s="1"/>
  <c r="AI21" i="75"/>
  <c r="AW21" i="75" s="1"/>
  <c r="AP91" i="75"/>
  <c r="BD91" i="75" s="1"/>
  <c r="AJ52" i="75"/>
  <c r="AX52" i="75" s="1"/>
  <c r="CL13" i="73"/>
  <c r="AJ33" i="75"/>
  <c r="AX33" i="75" s="1"/>
  <c r="AF39" i="75"/>
  <c r="AT39" i="75" s="1"/>
  <c r="AP59" i="75"/>
  <c r="BD59" i="75" s="1"/>
  <c r="AP20" i="75"/>
  <c r="BD20" i="75" s="1"/>
  <c r="AP84" i="75"/>
  <c r="BD84" i="75" s="1"/>
  <c r="AI39" i="75"/>
  <c r="AW39" i="75" s="1"/>
  <c r="AN10" i="75"/>
  <c r="BB10" i="75" s="1"/>
  <c r="AN74" i="75"/>
  <c r="BB74" i="75" s="1"/>
  <c r="AL11" i="75"/>
  <c r="AZ11" i="75" s="1"/>
  <c r="AL75" i="75"/>
  <c r="AZ75" i="75" s="1"/>
  <c r="AI35" i="75"/>
  <c r="AW35" i="75" s="1"/>
  <c r="AG7" i="75"/>
  <c r="AU7" i="75" s="1"/>
  <c r="AJ53" i="75"/>
  <c r="AX53" i="75" s="1"/>
  <c r="AG72" i="75"/>
  <c r="AU72" i="75" s="1"/>
  <c r="AL38" i="75"/>
  <c r="AZ38" i="75" s="1"/>
  <c r="AH8" i="75"/>
  <c r="AV8" i="75" s="1"/>
  <c r="AH72" i="75"/>
  <c r="AV72" i="75" s="1"/>
  <c r="AF51" i="75"/>
  <c r="AT51" i="75" s="1"/>
  <c r="AD12" i="75"/>
  <c r="AR12" i="75" s="1"/>
  <c r="AF4" i="75"/>
  <c r="AT4" i="75" s="1"/>
  <c r="AF60" i="75"/>
  <c r="AT60" i="75" s="1"/>
  <c r="AD35" i="75"/>
  <c r="AR35" i="75" s="1"/>
  <c r="AG65" i="75"/>
  <c r="AU65" i="75" s="1"/>
  <c r="AC83" i="64"/>
  <c r="AD7" i="75"/>
  <c r="AR7" i="75" s="1"/>
  <c r="AD71" i="75"/>
  <c r="AR71" i="75" s="1"/>
  <c r="AP24" i="75"/>
  <c r="BD24" i="75" s="1"/>
  <c r="AH25" i="75"/>
  <c r="AV25" i="75" s="1"/>
  <c r="AH89" i="75"/>
  <c r="AV89" i="75" s="1"/>
  <c r="AD82" i="75"/>
  <c r="AR82" i="75" s="1"/>
  <c r="AH66" i="75"/>
  <c r="AV66" i="75" s="1"/>
  <c r="V83" i="64"/>
  <c r="AJ16" i="75"/>
  <c r="AX16" i="75" s="1"/>
  <c r="AF135" i="64"/>
  <c r="AJ137" i="63"/>
  <c r="AO20" i="75"/>
  <c r="BC20" i="75" s="1"/>
  <c r="AO84" i="75"/>
  <c r="BC84" i="75" s="1"/>
  <c r="AG53" i="75"/>
  <c r="AU53" i="75" s="1"/>
  <c r="AA83" i="64"/>
  <c r="AO136" i="63"/>
  <c r="AN136" i="63"/>
  <c r="AN137" i="63" s="1"/>
  <c r="B137" i="63"/>
  <c r="AF26" i="75"/>
  <c r="AT26" i="75" s="1"/>
  <c r="FT24" i="73"/>
  <c r="GH24" i="73" s="1"/>
  <c r="FR14" i="73"/>
  <c r="GF14" i="73" s="1"/>
  <c r="FS45" i="73"/>
  <c r="GG45" i="73" s="1"/>
  <c r="FR7" i="73"/>
  <c r="GF7" i="73" s="1"/>
  <c r="FR71" i="73"/>
  <c r="GF71" i="73" s="1"/>
  <c r="FQ41" i="73"/>
  <c r="GE41" i="73" s="1"/>
  <c r="AI82" i="64"/>
  <c r="C83" i="64" s="1"/>
  <c r="FS22" i="73"/>
  <c r="GG22" i="73" s="1"/>
  <c r="FS86" i="73"/>
  <c r="GG86" i="73" s="1"/>
  <c r="FR64" i="73"/>
  <c r="GF64" i="73" s="1"/>
  <c r="FS63" i="73"/>
  <c r="GG63" i="73" s="1"/>
  <c r="FQ43" i="73"/>
  <c r="GE43" i="73" s="1"/>
  <c r="AC83" i="63"/>
  <c r="FT37" i="73"/>
  <c r="GH37" i="73" s="1"/>
  <c r="FN65" i="73"/>
  <c r="GB65" i="73" s="1"/>
  <c r="FT20" i="73"/>
  <c r="GH20" i="73" s="1"/>
  <c r="FT84" i="73"/>
  <c r="GH84" i="73" s="1"/>
  <c r="FR57" i="73"/>
  <c r="GF57" i="73" s="1"/>
  <c r="FN92" i="73"/>
  <c r="GB92" i="73" s="1"/>
  <c r="EU64" i="73"/>
  <c r="ET64" i="73"/>
  <c r="FN6" i="73"/>
  <c r="GB6" i="73" s="1"/>
  <c r="FJ39" i="73"/>
  <c r="FX39" i="73" s="1"/>
  <c r="FP82" i="73"/>
  <c r="GD82" i="73" s="1"/>
  <c r="FJ15" i="73"/>
  <c r="FX15" i="73" s="1"/>
  <c r="BS11" i="71"/>
  <c r="CG11" i="71" s="1"/>
  <c r="FP43" i="73"/>
  <c r="GD43" i="73" s="1"/>
  <c r="BP90" i="71"/>
  <c r="CD90" i="71" s="1"/>
  <c r="FJ9" i="73"/>
  <c r="FX9" i="73" s="1"/>
  <c r="BP52" i="71"/>
  <c r="CD52" i="71" s="1"/>
  <c r="BP16" i="71"/>
  <c r="CD16" i="71" s="1"/>
  <c r="FT19" i="73"/>
  <c r="GH19" i="73" s="1"/>
  <c r="FM20" i="73"/>
  <c r="GA20" i="73" s="1"/>
  <c r="FM84" i="73"/>
  <c r="GA84" i="73" s="1"/>
  <c r="FL47" i="73"/>
  <c r="FZ47" i="73" s="1"/>
  <c r="BW74" i="71"/>
  <c r="CK74" i="71" s="1"/>
  <c r="BW70" i="71"/>
  <c r="CK70" i="71" s="1"/>
  <c r="BW6" i="71"/>
  <c r="CK6" i="71" s="1"/>
  <c r="BW10" i="71"/>
  <c r="CK10" i="71" s="1"/>
  <c r="BW14" i="71"/>
  <c r="CK14" i="71" s="1"/>
  <c r="BW18" i="71"/>
  <c r="CK18" i="71" s="1"/>
  <c r="BW22" i="71"/>
  <c r="CK22" i="71" s="1"/>
  <c r="BW26" i="71"/>
  <c r="CK26" i="71" s="1"/>
  <c r="BW30" i="71"/>
  <c r="CK30" i="71" s="1"/>
  <c r="BW34" i="71"/>
  <c r="CK34" i="71" s="1"/>
  <c r="BW42" i="71"/>
  <c r="CK42" i="71" s="1"/>
  <c r="BW50" i="71"/>
  <c r="CK50" i="71" s="1"/>
  <c r="BW61" i="71"/>
  <c r="CK61" i="71" s="1"/>
  <c r="BW83" i="71"/>
  <c r="CK83" i="71" s="1"/>
  <c r="BW91" i="71"/>
  <c r="CK91" i="71" s="1"/>
  <c r="BW99" i="71"/>
  <c r="CK99" i="71" s="1"/>
  <c r="BW65" i="71"/>
  <c r="CK65" i="71" s="1"/>
  <c r="BW67" i="71"/>
  <c r="CK67" i="71" s="1"/>
  <c r="BW11" i="71"/>
  <c r="CK11" i="71" s="1"/>
  <c r="BW19" i="71"/>
  <c r="CK19" i="71" s="1"/>
  <c r="BW27" i="71"/>
  <c r="CK27" i="71" s="1"/>
  <c r="BW35" i="71"/>
  <c r="CK35" i="71" s="1"/>
  <c r="BW43" i="71"/>
  <c r="CK43" i="71" s="1"/>
  <c r="BW51" i="71"/>
  <c r="CK51" i="71" s="1"/>
  <c r="BW76" i="71"/>
  <c r="CK76" i="71" s="1"/>
  <c r="BW84" i="71"/>
  <c r="CK84" i="71" s="1"/>
  <c r="BW92" i="71"/>
  <c r="CK92" i="71" s="1"/>
  <c r="BW100" i="71"/>
  <c r="CK100" i="71" s="1"/>
  <c r="BW69" i="71"/>
  <c r="CK69" i="71" s="1"/>
  <c r="BW58" i="71"/>
  <c r="CK58" i="71" s="1"/>
  <c r="BW62" i="71"/>
  <c r="CK62" i="71" s="1"/>
  <c r="BW4" i="71"/>
  <c r="CK4" i="71" s="1"/>
  <c r="BW12" i="71"/>
  <c r="CK12" i="71" s="1"/>
  <c r="BW20" i="71"/>
  <c r="CK20" i="71" s="1"/>
  <c r="BW28" i="71"/>
  <c r="CK28" i="71" s="1"/>
  <c r="BW36" i="71"/>
  <c r="CK36" i="71" s="1"/>
  <c r="BW40" i="71"/>
  <c r="CK40" i="71" s="1"/>
  <c r="BW44" i="71"/>
  <c r="CK44" i="71" s="1"/>
  <c r="BW48" i="71"/>
  <c r="CK48" i="71" s="1"/>
  <c r="BW52" i="71"/>
  <c r="CK52" i="71" s="1"/>
  <c r="BW77" i="71"/>
  <c r="CK77" i="71" s="1"/>
  <c r="BW81" i="71"/>
  <c r="CK81" i="71" s="1"/>
  <c r="BW85" i="71"/>
  <c r="CK85" i="71" s="1"/>
  <c r="BW89" i="71"/>
  <c r="CK89" i="71" s="1"/>
  <c r="BW93" i="71"/>
  <c r="CK93" i="71" s="1"/>
  <c r="BW97" i="71"/>
  <c r="CK97" i="71" s="1"/>
  <c r="BW101" i="71"/>
  <c r="CK101" i="71" s="1"/>
  <c r="BW105" i="71"/>
  <c r="CK105" i="71" s="1"/>
  <c r="BW57" i="71"/>
  <c r="CK57" i="71" s="1"/>
  <c r="BW53" i="71"/>
  <c r="CK53" i="71" s="1"/>
  <c r="BW21" i="71"/>
  <c r="CK21" i="71" s="1"/>
  <c r="BW59" i="71"/>
  <c r="CK59" i="71" s="1"/>
  <c r="BW72" i="71"/>
  <c r="CK72" i="71" s="1"/>
  <c r="BW68" i="71"/>
  <c r="CK68" i="71" s="1"/>
  <c r="BW33" i="71"/>
  <c r="CK33" i="71" s="1"/>
  <c r="BW86" i="71"/>
  <c r="CK86" i="71" s="1"/>
  <c r="BW13" i="71"/>
  <c r="CK13" i="71" s="1"/>
  <c r="BW45" i="71"/>
  <c r="CK45" i="71" s="1"/>
  <c r="BW98" i="71"/>
  <c r="CK98" i="71" s="1"/>
  <c r="BW25" i="71"/>
  <c r="CK25" i="71" s="1"/>
  <c r="BW78" i="71"/>
  <c r="CK78" i="71" s="1"/>
  <c r="BW66" i="71"/>
  <c r="CK66" i="71" s="1"/>
  <c r="BW5" i="71"/>
  <c r="CK5" i="71" s="1"/>
  <c r="BW37" i="71"/>
  <c r="CK37" i="71" s="1"/>
  <c r="BW90" i="71"/>
  <c r="CK90" i="71" s="1"/>
  <c r="BW29" i="71"/>
  <c r="CK29" i="71" s="1"/>
  <c r="BW82" i="71"/>
  <c r="CK82" i="71" s="1"/>
  <c r="BW41" i="71"/>
  <c r="CK41" i="71" s="1"/>
  <c r="BW49" i="71"/>
  <c r="CK49" i="71" s="1"/>
  <c r="BW9" i="71"/>
  <c r="CK9" i="71" s="1"/>
  <c r="BW17" i="71"/>
  <c r="CK17" i="71" s="1"/>
  <c r="BW56" i="71"/>
  <c r="CK56" i="71" s="1"/>
  <c r="BW94" i="71"/>
  <c r="CK94" i="71" s="1"/>
  <c r="BW102" i="71"/>
  <c r="CK102" i="71" s="1"/>
  <c r="BW75" i="71"/>
  <c r="CK75" i="71" s="1"/>
  <c r="BP8" i="71"/>
  <c r="CD8" i="71" s="1"/>
  <c r="BP69" i="71"/>
  <c r="CD69" i="71" s="1"/>
  <c r="C56" i="71"/>
  <c r="T56" i="71" s="1"/>
  <c r="T52" i="71"/>
  <c r="BY56" i="71"/>
  <c r="CM56" i="71" s="1"/>
  <c r="BW15" i="71"/>
  <c r="CK15" i="71" s="1"/>
  <c r="BT72" i="71"/>
  <c r="CH72" i="71" s="1"/>
  <c r="BS95" i="71"/>
  <c r="CG95" i="71" s="1"/>
  <c r="G39" i="71"/>
  <c r="AB39" i="71" s="1"/>
  <c r="AB33" i="71"/>
  <c r="G35" i="71"/>
  <c r="AB35" i="71" s="1"/>
  <c r="G36" i="71"/>
  <c r="AB36" i="71" s="1"/>
  <c r="BW47" i="71"/>
  <c r="CK47" i="71" s="1"/>
  <c r="BW88" i="71"/>
  <c r="CK88" i="71" s="1"/>
  <c r="BT17" i="71"/>
  <c r="CH17" i="71" s="1"/>
  <c r="C39" i="71"/>
  <c r="T39" i="71" s="1"/>
  <c r="T33" i="71"/>
  <c r="C35" i="71"/>
  <c r="T35" i="71" s="1"/>
  <c r="C36" i="71"/>
  <c r="T36" i="71" s="1"/>
  <c r="BD136" i="70"/>
  <c r="BR136" i="70" s="1"/>
  <c r="BD200" i="70"/>
  <c r="BR200" i="70" s="1"/>
  <c r="BS73" i="71"/>
  <c r="CG73" i="71" s="1"/>
  <c r="BU14" i="73"/>
  <c r="O39" i="71"/>
  <c r="Y39" i="71" s="1"/>
  <c r="Y33" i="71"/>
  <c r="O35" i="71"/>
  <c r="Y35" i="71" s="1"/>
  <c r="O36" i="71"/>
  <c r="Y36" i="71" s="1"/>
  <c r="BH187" i="70"/>
  <c r="BV187" i="70" s="1"/>
  <c r="BH195" i="70"/>
  <c r="BV195" i="70" s="1"/>
  <c r="BH115" i="70"/>
  <c r="BH120" i="70"/>
  <c r="BV120" i="70" s="1"/>
  <c r="BH136" i="70"/>
  <c r="BV136" i="70" s="1"/>
  <c r="BH152" i="70"/>
  <c r="BV152" i="70" s="1"/>
  <c r="BH168" i="70"/>
  <c r="BV168" i="70" s="1"/>
  <c r="BH114" i="70"/>
  <c r="BV114" i="70" s="1"/>
  <c r="BH121" i="70"/>
  <c r="BV121" i="70" s="1"/>
  <c r="BH126" i="70"/>
  <c r="BV126" i="70" s="1"/>
  <c r="BH131" i="70"/>
  <c r="BV131" i="70" s="1"/>
  <c r="BH137" i="70"/>
  <c r="BV137" i="70" s="1"/>
  <c r="BH142" i="70"/>
  <c r="BV142" i="70" s="1"/>
  <c r="BH147" i="70"/>
  <c r="BV147" i="70" s="1"/>
  <c r="BH153" i="70"/>
  <c r="BV153" i="70" s="1"/>
  <c r="BH158" i="70"/>
  <c r="BV158" i="70" s="1"/>
  <c r="BH163" i="70"/>
  <c r="BV163" i="70" s="1"/>
  <c r="BH169" i="70"/>
  <c r="BV169" i="70" s="1"/>
  <c r="BH174" i="70"/>
  <c r="BV174" i="70" s="1"/>
  <c r="BH179" i="70"/>
  <c r="BV179" i="70" s="1"/>
  <c r="BH184" i="70"/>
  <c r="BV184" i="70" s="1"/>
  <c r="BH188" i="70"/>
  <c r="BV188" i="70" s="1"/>
  <c r="BH192" i="70"/>
  <c r="BV192" i="70" s="1"/>
  <c r="BH196" i="70"/>
  <c r="BV196" i="70" s="1"/>
  <c r="BH200" i="70"/>
  <c r="BV200" i="70" s="1"/>
  <c r="BH116" i="70"/>
  <c r="BV116" i="70" s="1"/>
  <c r="BH132" i="70"/>
  <c r="BV132" i="70" s="1"/>
  <c r="BH148" i="70"/>
  <c r="BV148" i="70" s="1"/>
  <c r="BH164" i="70"/>
  <c r="BV164" i="70" s="1"/>
  <c r="BH180" i="70"/>
  <c r="BV180" i="70" s="1"/>
  <c r="BH185" i="70"/>
  <c r="BV185" i="70" s="1"/>
  <c r="BH193" i="70"/>
  <c r="BV193" i="70" s="1"/>
  <c r="BH112" i="70"/>
  <c r="BV112" i="70" s="1"/>
  <c r="BH118" i="70"/>
  <c r="BV118" i="70" s="1"/>
  <c r="BH123" i="70"/>
  <c r="BV123" i="70" s="1"/>
  <c r="BH129" i="70"/>
  <c r="BV129" i="70" s="1"/>
  <c r="BH134" i="70"/>
  <c r="BV134" i="70" s="1"/>
  <c r="BH139" i="70"/>
  <c r="BV139" i="70" s="1"/>
  <c r="BH145" i="70"/>
  <c r="BV145" i="70" s="1"/>
  <c r="BH150" i="70"/>
  <c r="BV150" i="70" s="1"/>
  <c r="BH155" i="70"/>
  <c r="BV155" i="70" s="1"/>
  <c r="BH161" i="70"/>
  <c r="BV161" i="70" s="1"/>
  <c r="BH166" i="70"/>
  <c r="BV166" i="70" s="1"/>
  <c r="BH171" i="70"/>
  <c r="BV171" i="70" s="1"/>
  <c r="BH177" i="70"/>
  <c r="BV177" i="70" s="1"/>
  <c r="BH182" i="70"/>
  <c r="BV182" i="70" s="1"/>
  <c r="BH186" i="70"/>
  <c r="BV186" i="70" s="1"/>
  <c r="BH190" i="70"/>
  <c r="BV190" i="70" s="1"/>
  <c r="BH194" i="70"/>
  <c r="BV194" i="70" s="1"/>
  <c r="BH198" i="70"/>
  <c r="BV198" i="70" s="1"/>
  <c r="BH140" i="70"/>
  <c r="BV140" i="70" s="1"/>
  <c r="BH144" i="70"/>
  <c r="BV144" i="70" s="1"/>
  <c r="BH124" i="70"/>
  <c r="BV124" i="70" s="1"/>
  <c r="BH128" i="70"/>
  <c r="BV128" i="70" s="1"/>
  <c r="BH172" i="70"/>
  <c r="BV172" i="70" s="1"/>
  <c r="BH156" i="70"/>
  <c r="BV156" i="70" s="1"/>
  <c r="BH160" i="70"/>
  <c r="BV160" i="70" s="1"/>
  <c r="BH176" i="70"/>
  <c r="BV176" i="70" s="1"/>
  <c r="BH111" i="70"/>
  <c r="BV111" i="70" s="1"/>
  <c r="BH157" i="70"/>
  <c r="BV157" i="70" s="1"/>
  <c r="BJ169" i="70"/>
  <c r="BX169" i="70" s="1"/>
  <c r="EC9" i="61"/>
  <c r="EQ9" i="61" s="1"/>
  <c r="EC41" i="61"/>
  <c r="EQ41" i="61" s="1"/>
  <c r="EC73" i="61"/>
  <c r="EQ73" i="61" s="1"/>
  <c r="EE84" i="61"/>
  <c r="ES84" i="61" s="1"/>
  <c r="BJ170" i="70"/>
  <c r="BX170" i="70" s="1"/>
  <c r="BK139" i="70"/>
  <c r="BY139" i="70" s="1"/>
  <c r="EE5" i="61"/>
  <c r="ES5" i="61" s="1"/>
  <c r="EE69" i="61"/>
  <c r="ES69" i="61" s="1"/>
  <c r="BH135" i="70"/>
  <c r="BV135" i="70" s="1"/>
  <c r="BH199" i="70"/>
  <c r="BV199" i="70" s="1"/>
  <c r="BJ147" i="70"/>
  <c r="BX147" i="70" s="1"/>
  <c r="BK124" i="70"/>
  <c r="BY124" i="70" s="1"/>
  <c r="BK188" i="70"/>
  <c r="BY188" i="70" s="1"/>
  <c r="BL157" i="70"/>
  <c r="BZ157" i="70" s="1"/>
  <c r="O32" i="70"/>
  <c r="BK173" i="70"/>
  <c r="BY173" i="70" s="1"/>
  <c r="BY35" i="61"/>
  <c r="BD166" i="70"/>
  <c r="BR166" i="70" s="1"/>
  <c r="BH146" i="70"/>
  <c r="BV146" i="70" s="1"/>
  <c r="BK119" i="70"/>
  <c r="BY119" i="70" s="1"/>
  <c r="BK183" i="70"/>
  <c r="BY183" i="70" s="1"/>
  <c r="ED9" i="61"/>
  <c r="ER9" i="61" s="1"/>
  <c r="EE65" i="61"/>
  <c r="ES65" i="61" s="1"/>
  <c r="EG28" i="61"/>
  <c r="EU28" i="61" s="1"/>
  <c r="EG92" i="61"/>
  <c r="EU92" i="61" s="1"/>
  <c r="DX10" i="61"/>
  <c r="EL10" i="61" s="1"/>
  <c r="DX22" i="61"/>
  <c r="EL22" i="61" s="1"/>
  <c r="DX66" i="61"/>
  <c r="EL66" i="61" s="1"/>
  <c r="DX82" i="61"/>
  <c r="EL82" i="61" s="1"/>
  <c r="DX70" i="61"/>
  <c r="EL70" i="61" s="1"/>
  <c r="DX86" i="61"/>
  <c r="EL86" i="61" s="1"/>
  <c r="DX40" i="61"/>
  <c r="EL40" i="61" s="1"/>
  <c r="DX58" i="61"/>
  <c r="EL58" i="61" s="1"/>
  <c r="DX28" i="61"/>
  <c r="EL28" i="61" s="1"/>
  <c r="DX45" i="61"/>
  <c r="EL45" i="61" s="1"/>
  <c r="BK128" i="70"/>
  <c r="BY128" i="70" s="1"/>
  <c r="BK192" i="70"/>
  <c r="BY192" i="70" s="1"/>
  <c r="EB92" i="61"/>
  <c r="EP92" i="61" s="1"/>
  <c r="EE47" i="61"/>
  <c r="ES47" i="61" s="1"/>
  <c r="EH72" i="61"/>
  <c r="EV72" i="61" s="1"/>
  <c r="BJ149" i="70"/>
  <c r="BX149" i="70" s="1"/>
  <c r="EE40" i="61"/>
  <c r="ES40" i="61" s="1"/>
  <c r="EH17" i="61"/>
  <c r="EV17" i="61" s="1"/>
  <c r="EJ11" i="61"/>
  <c r="EX11" i="61" s="1"/>
  <c r="EJ19" i="61"/>
  <c r="EX19" i="61" s="1"/>
  <c r="EJ27" i="61"/>
  <c r="EX27" i="61" s="1"/>
  <c r="EJ35" i="61"/>
  <c r="EX35" i="61" s="1"/>
  <c r="EJ37" i="61"/>
  <c r="EX37" i="61" s="1"/>
  <c r="EJ43" i="61"/>
  <c r="EX43" i="61" s="1"/>
  <c r="EJ45" i="61"/>
  <c r="EX45" i="61" s="1"/>
  <c r="EJ51" i="61"/>
  <c r="EX51" i="61" s="1"/>
  <c r="EJ53" i="61"/>
  <c r="EX53" i="61" s="1"/>
  <c r="EJ6" i="61"/>
  <c r="EX6" i="61" s="1"/>
  <c r="EJ54" i="61"/>
  <c r="EX54" i="61" s="1"/>
  <c r="EJ55" i="61"/>
  <c r="EX55" i="61" s="1"/>
  <c r="EJ70" i="61"/>
  <c r="EX70" i="61" s="1"/>
  <c r="EJ71" i="61"/>
  <c r="EX71" i="61" s="1"/>
  <c r="EJ86" i="61"/>
  <c r="EX86" i="61" s="1"/>
  <c r="EJ87" i="61"/>
  <c r="EX87" i="61" s="1"/>
  <c r="EJ8" i="61"/>
  <c r="EX8" i="61" s="1"/>
  <c r="EJ68" i="61"/>
  <c r="EX68" i="61" s="1"/>
  <c r="EJ69" i="61"/>
  <c r="EX69" i="61" s="1"/>
  <c r="EJ84" i="61"/>
  <c r="EX84" i="61" s="1"/>
  <c r="EJ85" i="61"/>
  <c r="EX85" i="61" s="1"/>
  <c r="EJ58" i="61"/>
  <c r="EX58" i="61" s="1"/>
  <c r="EJ59" i="61"/>
  <c r="EX59" i="61" s="1"/>
  <c r="EJ74" i="61"/>
  <c r="EX74" i="61" s="1"/>
  <c r="EJ75" i="61"/>
  <c r="EX75" i="61" s="1"/>
  <c r="EJ90" i="61"/>
  <c r="EX90" i="61" s="1"/>
  <c r="EJ91" i="61"/>
  <c r="EX91" i="61" s="1"/>
  <c r="EJ16" i="61"/>
  <c r="EX16" i="61" s="1"/>
  <c r="EJ18" i="61"/>
  <c r="EX18" i="61" s="1"/>
  <c r="EJ48" i="61"/>
  <c r="EX48" i="61" s="1"/>
  <c r="EJ50" i="61"/>
  <c r="EX50" i="61" s="1"/>
  <c r="EJ78" i="61"/>
  <c r="EX78" i="61" s="1"/>
  <c r="EJ12" i="61"/>
  <c r="EX12" i="61" s="1"/>
  <c r="EJ14" i="61"/>
  <c r="EX14" i="61" s="1"/>
  <c r="EJ44" i="61"/>
  <c r="EX44" i="61" s="1"/>
  <c r="EJ46" i="61"/>
  <c r="EX46" i="61" s="1"/>
  <c r="EJ56" i="61"/>
  <c r="EX56" i="61" s="1"/>
  <c r="EJ61" i="61"/>
  <c r="EX61" i="61" s="1"/>
  <c r="EJ80" i="61"/>
  <c r="EX80" i="61" s="1"/>
  <c r="EJ40" i="61"/>
  <c r="EX40" i="61" s="1"/>
  <c r="EJ42" i="61"/>
  <c r="EX42" i="61" s="1"/>
  <c r="EJ63" i="61"/>
  <c r="EX63" i="61" s="1"/>
  <c r="EJ82" i="61"/>
  <c r="EX82" i="61" s="1"/>
  <c r="EJ92" i="61"/>
  <c r="EX92" i="61" s="1"/>
  <c r="EJ4" i="61"/>
  <c r="EX4" i="61" s="1"/>
  <c r="EJ10" i="61"/>
  <c r="EX10" i="61" s="1"/>
  <c r="EJ36" i="61"/>
  <c r="EX36" i="61" s="1"/>
  <c r="EJ38" i="61"/>
  <c r="EX38" i="61" s="1"/>
  <c r="EJ32" i="61"/>
  <c r="EX32" i="61" s="1"/>
  <c r="EJ34" i="61"/>
  <c r="EX34" i="61" s="1"/>
  <c r="EJ60" i="61"/>
  <c r="EX60" i="61" s="1"/>
  <c r="EJ67" i="61"/>
  <c r="EX67" i="61" s="1"/>
  <c r="EJ72" i="61"/>
  <c r="EX72" i="61" s="1"/>
  <c r="EJ77" i="61"/>
  <c r="EX77" i="61" s="1"/>
  <c r="EJ28" i="61"/>
  <c r="EX28" i="61" s="1"/>
  <c r="EJ30" i="61"/>
  <c r="EX30" i="61" s="1"/>
  <c r="EJ62" i="61"/>
  <c r="EX62" i="61" s="1"/>
  <c r="EJ79" i="61"/>
  <c r="EX79" i="61" s="1"/>
  <c r="EJ24" i="61"/>
  <c r="EX24" i="61" s="1"/>
  <c r="EJ26" i="61"/>
  <c r="EX26" i="61" s="1"/>
  <c r="EJ57" i="61"/>
  <c r="EX57" i="61" s="1"/>
  <c r="EJ64" i="61"/>
  <c r="EX64" i="61" s="1"/>
  <c r="EJ81" i="61"/>
  <c r="EX81" i="61" s="1"/>
  <c r="EJ20" i="61"/>
  <c r="EX20" i="61" s="1"/>
  <c r="EJ22" i="61"/>
  <c r="EX22" i="61" s="1"/>
  <c r="EJ52" i="61"/>
  <c r="EX52" i="61" s="1"/>
  <c r="EJ66" i="61"/>
  <c r="EX66" i="61" s="1"/>
  <c r="EJ76" i="61"/>
  <c r="EX76" i="61" s="1"/>
  <c r="EJ83" i="61"/>
  <c r="EX83" i="61" s="1"/>
  <c r="EJ88" i="61"/>
  <c r="EX88" i="61" s="1"/>
  <c r="EJ93" i="61"/>
  <c r="EX93" i="61" s="1"/>
  <c r="EA83" i="61"/>
  <c r="EO83" i="61" s="1"/>
  <c r="BJ167" i="70"/>
  <c r="BX167" i="70" s="1"/>
  <c r="BL143" i="70"/>
  <c r="BZ143" i="70" s="1"/>
  <c r="EG13" i="61"/>
  <c r="EU13" i="61" s="1"/>
  <c r="DY12" i="61"/>
  <c r="EM12" i="61" s="1"/>
  <c r="DY44" i="61"/>
  <c r="EM44" i="61" s="1"/>
  <c r="DY76" i="61"/>
  <c r="EM76" i="61" s="1"/>
  <c r="EC20" i="61"/>
  <c r="EQ20" i="61" s="1"/>
  <c r="EC52" i="61"/>
  <c r="EQ52" i="61" s="1"/>
  <c r="FJ83" i="73"/>
  <c r="FX83" i="73" s="1"/>
  <c r="BL161" i="70"/>
  <c r="BZ161" i="70" s="1"/>
  <c r="DY77" i="61"/>
  <c r="EM77" i="61" s="1"/>
  <c r="EJ9" i="61"/>
  <c r="EX9" i="61" s="1"/>
  <c r="ED47" i="61"/>
  <c r="ER47" i="61" s="1"/>
  <c r="DX21" i="61"/>
  <c r="EL21" i="61" s="1"/>
  <c r="DX77" i="61"/>
  <c r="EL77" i="61" s="1"/>
  <c r="DY33" i="61"/>
  <c r="EM33" i="61" s="1"/>
  <c r="DY85" i="61"/>
  <c r="EM85" i="61" s="1"/>
  <c r="EH79" i="61"/>
  <c r="EV79" i="61" s="1"/>
  <c r="EB32" i="61"/>
  <c r="EP32" i="61" s="1"/>
  <c r="EH65" i="61"/>
  <c r="EV65" i="61" s="1"/>
  <c r="Y93" i="64"/>
  <c r="Z126" i="63"/>
  <c r="J126" i="63"/>
  <c r="AJ126" i="63"/>
  <c r="K93" i="64"/>
  <c r="AH93" i="63"/>
  <c r="N93" i="63"/>
  <c r="X126" i="63"/>
  <c r="AF93" i="64"/>
  <c r="P93" i="63"/>
  <c r="N93" i="64"/>
  <c r="G93" i="63"/>
  <c r="AB93" i="64"/>
  <c r="BC148" i="63"/>
  <c r="BC149" i="63" s="1"/>
  <c r="U181" i="63"/>
  <c r="BX13" i="73"/>
  <c r="BX16" i="73"/>
  <c r="BO85" i="71"/>
  <c r="CC85" i="71" s="1"/>
  <c r="BD140" i="63"/>
  <c r="BD141" i="63" s="1"/>
  <c r="Q182" i="63"/>
  <c r="Q183" i="63" s="1"/>
  <c r="BA121" i="63"/>
  <c r="L186" i="64"/>
  <c r="L188" i="64" s="1"/>
  <c r="AE103" i="64"/>
  <c r="U103" i="64"/>
  <c r="X103" i="64"/>
  <c r="T103" i="64"/>
  <c r="V103" i="64"/>
  <c r="AB103" i="64"/>
  <c r="R103" i="64"/>
  <c r="AD103" i="64"/>
  <c r="AC103" i="64"/>
  <c r="Z103" i="64"/>
  <c r="W103" i="64"/>
  <c r="S103" i="64"/>
  <c r="AP9" i="75"/>
  <c r="BD9" i="75" s="1"/>
  <c r="AP17" i="75"/>
  <c r="BD17" i="75" s="1"/>
  <c r="AP25" i="75"/>
  <c r="BD25" i="75" s="1"/>
  <c r="AP33" i="75"/>
  <c r="BD33" i="75" s="1"/>
  <c r="AP41" i="75"/>
  <c r="BD41" i="75" s="1"/>
  <c r="AP49" i="75"/>
  <c r="BD49" i="75" s="1"/>
  <c r="AP57" i="75"/>
  <c r="BD57" i="75" s="1"/>
  <c r="AP65" i="75"/>
  <c r="BD65" i="75" s="1"/>
  <c r="AP73" i="75"/>
  <c r="BD73" i="75" s="1"/>
  <c r="AP81" i="75"/>
  <c r="BD81" i="75" s="1"/>
  <c r="AP90" i="75"/>
  <c r="BD90" i="75" s="1"/>
  <c r="AP6" i="75"/>
  <c r="BD6" i="75" s="1"/>
  <c r="AP14" i="75"/>
  <c r="BD14" i="75" s="1"/>
  <c r="AP22" i="75"/>
  <c r="BD22" i="75" s="1"/>
  <c r="AP30" i="75"/>
  <c r="BD30" i="75" s="1"/>
  <c r="AP38" i="75"/>
  <c r="BD38" i="75" s="1"/>
  <c r="AP46" i="75"/>
  <c r="BD46" i="75" s="1"/>
  <c r="AP54" i="75"/>
  <c r="BD54" i="75" s="1"/>
  <c r="AP62" i="75"/>
  <c r="BD62" i="75" s="1"/>
  <c r="AP70" i="75"/>
  <c r="BD70" i="75" s="1"/>
  <c r="AP78" i="75"/>
  <c r="BD78" i="75" s="1"/>
  <c r="AP85" i="75"/>
  <c r="BD85" i="75" s="1"/>
  <c r="AP87" i="75"/>
  <c r="BD87" i="75" s="1"/>
  <c r="AP93" i="75"/>
  <c r="BD93" i="75" s="1"/>
  <c r="AP89" i="75"/>
  <c r="BD89" i="75" s="1"/>
  <c r="AP15" i="75"/>
  <c r="BD15" i="75" s="1"/>
  <c r="AP31" i="75"/>
  <c r="BD31" i="75" s="1"/>
  <c r="AP47" i="75"/>
  <c r="BD47" i="75" s="1"/>
  <c r="AP63" i="75"/>
  <c r="BD63" i="75" s="1"/>
  <c r="AP79" i="75"/>
  <c r="BD79" i="75" s="1"/>
  <c r="AP18" i="75"/>
  <c r="BD18" i="75" s="1"/>
  <c r="AP50" i="75"/>
  <c r="BD50" i="75" s="1"/>
  <c r="AP82" i="75"/>
  <c r="BD82" i="75" s="1"/>
  <c r="AP23" i="75"/>
  <c r="BD23" i="75" s="1"/>
  <c r="AP55" i="75"/>
  <c r="BD55" i="75" s="1"/>
  <c r="AP86" i="75"/>
  <c r="BD86" i="75" s="1"/>
  <c r="AP26" i="75"/>
  <c r="BD26" i="75" s="1"/>
  <c r="AP58" i="75"/>
  <c r="BD58" i="75" s="1"/>
  <c r="AP42" i="75"/>
  <c r="BD42" i="75" s="1"/>
  <c r="AP66" i="75"/>
  <c r="BD66" i="75" s="1"/>
  <c r="AP7" i="75"/>
  <c r="BD7" i="75" s="1"/>
  <c r="AP71" i="75"/>
  <c r="BD71" i="75" s="1"/>
  <c r="AP34" i="75"/>
  <c r="BD34" i="75" s="1"/>
  <c r="AP39" i="75"/>
  <c r="BD39" i="75" s="1"/>
  <c r="AP10" i="75"/>
  <c r="BD10" i="75" s="1"/>
  <c r="AP74" i="75"/>
  <c r="BD74" i="75" s="1"/>
  <c r="AP69" i="75"/>
  <c r="BD69" i="75" s="1"/>
  <c r="AP67" i="75"/>
  <c r="BD67" i="75" s="1"/>
  <c r="AP28" i="75"/>
  <c r="BD28" i="75" s="1"/>
  <c r="AP92" i="75"/>
  <c r="BD92" i="75" s="1"/>
  <c r="AF5" i="75"/>
  <c r="AT5" i="75" s="1"/>
  <c r="AF9" i="75"/>
  <c r="AT9" i="75" s="1"/>
  <c r="AF13" i="75"/>
  <c r="AT13" i="75" s="1"/>
  <c r="AF17" i="75"/>
  <c r="AT17" i="75" s="1"/>
  <c r="AF21" i="75"/>
  <c r="AT21" i="75" s="1"/>
  <c r="AF25" i="75"/>
  <c r="AT25" i="75" s="1"/>
  <c r="AF29" i="75"/>
  <c r="AT29" i="75" s="1"/>
  <c r="AF33" i="75"/>
  <c r="AT33" i="75" s="1"/>
  <c r="AF37" i="75"/>
  <c r="AT37" i="75" s="1"/>
  <c r="AF41" i="75"/>
  <c r="AT41" i="75" s="1"/>
  <c r="AF45" i="75"/>
  <c r="AT45" i="75" s="1"/>
  <c r="AF49" i="75"/>
  <c r="AT49" i="75" s="1"/>
  <c r="AF53" i="75"/>
  <c r="AT53" i="75" s="1"/>
  <c r="AF57" i="75"/>
  <c r="AT57" i="75" s="1"/>
  <c r="AF61" i="75"/>
  <c r="AT61" i="75" s="1"/>
  <c r="AF65" i="75"/>
  <c r="AT65" i="75" s="1"/>
  <c r="AF69" i="75"/>
  <c r="AT69" i="75" s="1"/>
  <c r="AF73" i="75"/>
  <c r="AT73" i="75" s="1"/>
  <c r="AF77" i="75"/>
  <c r="AT77" i="75" s="1"/>
  <c r="AF81" i="75"/>
  <c r="AT81" i="75" s="1"/>
  <c r="AF85" i="75"/>
  <c r="AT85" i="75" s="1"/>
  <c r="AF89" i="75"/>
  <c r="AT89" i="75" s="1"/>
  <c r="AF93" i="75"/>
  <c r="AT93" i="75" s="1"/>
  <c r="AF14" i="75"/>
  <c r="AT14" i="75" s="1"/>
  <c r="AF30" i="75"/>
  <c r="AT30" i="75" s="1"/>
  <c r="AF46" i="75"/>
  <c r="AT46" i="75" s="1"/>
  <c r="AF62" i="75"/>
  <c r="AT62" i="75" s="1"/>
  <c r="AF78" i="75"/>
  <c r="AT78" i="75" s="1"/>
  <c r="AF16" i="75"/>
  <c r="AT16" i="75" s="1"/>
  <c r="AF32" i="75"/>
  <c r="AT32" i="75" s="1"/>
  <c r="AF48" i="75"/>
  <c r="AT48" i="75" s="1"/>
  <c r="AF64" i="75"/>
  <c r="AT64" i="75" s="1"/>
  <c r="AF80" i="75"/>
  <c r="AT80" i="75" s="1"/>
  <c r="AF8" i="75"/>
  <c r="AT8" i="75" s="1"/>
  <c r="AF40" i="75"/>
  <c r="AT40" i="75" s="1"/>
  <c r="AF72" i="75"/>
  <c r="AT72" i="75" s="1"/>
  <c r="AF24" i="75"/>
  <c r="AT24" i="75" s="1"/>
  <c r="AF88" i="75"/>
  <c r="AT88" i="75" s="1"/>
  <c r="AF6" i="75"/>
  <c r="AT6" i="75" s="1"/>
  <c r="AF70" i="75"/>
  <c r="AT70" i="75" s="1"/>
  <c r="AF56" i="75"/>
  <c r="AT56" i="75" s="1"/>
  <c r="AF54" i="75"/>
  <c r="AT54" i="75" s="1"/>
  <c r="AF86" i="75"/>
  <c r="AT86" i="75" s="1"/>
  <c r="AF22" i="75"/>
  <c r="AT22" i="75" s="1"/>
  <c r="AF38" i="75"/>
  <c r="AT38" i="75" s="1"/>
  <c r="AF68" i="75"/>
  <c r="AT68" i="75" s="1"/>
  <c r="AN12" i="75"/>
  <c r="BB12" i="75" s="1"/>
  <c r="AN28" i="75"/>
  <c r="BB28" i="75" s="1"/>
  <c r="AN44" i="75"/>
  <c r="BB44" i="75" s="1"/>
  <c r="AN60" i="75"/>
  <c r="BB60" i="75" s="1"/>
  <c r="AN76" i="75"/>
  <c r="BB76" i="75" s="1"/>
  <c r="AN92" i="75"/>
  <c r="BB92" i="75" s="1"/>
  <c r="AN13" i="75"/>
  <c r="BB13" i="75" s="1"/>
  <c r="AN29" i="75"/>
  <c r="BB29" i="75" s="1"/>
  <c r="AN45" i="75"/>
  <c r="BB45" i="75" s="1"/>
  <c r="AN61" i="75"/>
  <c r="BB61" i="75" s="1"/>
  <c r="AN77" i="75"/>
  <c r="BB77" i="75" s="1"/>
  <c r="AN93" i="75"/>
  <c r="BB93" i="75" s="1"/>
  <c r="AN8" i="75"/>
  <c r="BB8" i="75" s="1"/>
  <c r="AN24" i="75"/>
  <c r="BB24" i="75" s="1"/>
  <c r="AN40" i="75"/>
  <c r="BB40" i="75" s="1"/>
  <c r="AN56" i="75"/>
  <c r="BB56" i="75" s="1"/>
  <c r="AN72" i="75"/>
  <c r="BB72" i="75" s="1"/>
  <c r="AN88" i="75"/>
  <c r="BB88" i="75" s="1"/>
  <c r="AN4" i="75"/>
  <c r="BB4" i="75" s="1"/>
  <c r="AN20" i="75"/>
  <c r="BB20" i="75" s="1"/>
  <c r="AN36" i="75"/>
  <c r="BB36" i="75" s="1"/>
  <c r="AN52" i="75"/>
  <c r="BB52" i="75" s="1"/>
  <c r="AN68" i="75"/>
  <c r="BB68" i="75" s="1"/>
  <c r="AN84" i="75"/>
  <c r="BB84" i="75" s="1"/>
  <c r="AN21" i="75"/>
  <c r="BB21" i="75" s="1"/>
  <c r="AN53" i="75"/>
  <c r="BB53" i="75" s="1"/>
  <c r="AN85" i="75"/>
  <c r="BB85" i="75" s="1"/>
  <c r="AN32" i="75"/>
  <c r="BB32" i="75" s="1"/>
  <c r="AN64" i="75"/>
  <c r="BB64" i="75" s="1"/>
  <c r="AN5" i="75"/>
  <c r="BB5" i="75" s="1"/>
  <c r="AN37" i="75"/>
  <c r="BB37" i="75" s="1"/>
  <c r="AN69" i="75"/>
  <c r="BB69" i="75" s="1"/>
  <c r="AN16" i="75"/>
  <c r="BB16" i="75" s="1"/>
  <c r="AN80" i="75"/>
  <c r="BB80" i="75" s="1"/>
  <c r="AN46" i="75"/>
  <c r="BB46" i="75" s="1"/>
  <c r="AN70" i="75"/>
  <c r="BB70" i="75" s="1"/>
  <c r="AN30" i="75"/>
  <c r="BB30" i="75" s="1"/>
  <c r="AN78" i="75"/>
  <c r="BB78" i="75" s="1"/>
  <c r="AN48" i="75"/>
  <c r="BB48" i="75" s="1"/>
  <c r="AN6" i="75"/>
  <c r="BB6" i="75" s="1"/>
  <c r="AN9" i="75"/>
  <c r="BB9" i="75" s="1"/>
  <c r="AN49" i="75"/>
  <c r="BB49" i="75" s="1"/>
  <c r="AN14" i="75"/>
  <c r="BB14" i="75" s="1"/>
  <c r="AN57" i="75"/>
  <c r="BB57" i="75" s="1"/>
  <c r="AN89" i="75"/>
  <c r="BB89" i="75" s="1"/>
  <c r="BF137" i="63"/>
  <c r="BF138" i="63" s="1"/>
  <c r="D182" i="63"/>
  <c r="D183" i="63" s="1"/>
  <c r="AP32" i="75"/>
  <c r="BD32" i="75" s="1"/>
  <c r="X135" i="64"/>
  <c r="P135" i="64"/>
  <c r="L135" i="64"/>
  <c r="AI135" i="64"/>
  <c r="N135" i="64"/>
  <c r="AC135" i="64"/>
  <c r="Y135" i="64"/>
  <c r="C135" i="64"/>
  <c r="O135" i="64"/>
  <c r="J135" i="64"/>
  <c r="G135" i="64"/>
  <c r="E135" i="64"/>
  <c r="K135" i="64"/>
  <c r="AE135" i="64"/>
  <c r="AD135" i="64"/>
  <c r="M135" i="64"/>
  <c r="I135" i="64"/>
  <c r="AG135" i="64"/>
  <c r="S83" i="64"/>
  <c r="S137" i="63"/>
  <c r="E137" i="63"/>
  <c r="AF34" i="75"/>
  <c r="AT34" i="75" s="1"/>
  <c r="FT32" i="73"/>
  <c r="GH32" i="73" s="1"/>
  <c r="AH83" i="64"/>
  <c r="AA137" i="63"/>
  <c r="M137" i="63"/>
  <c r="Z83" i="64"/>
  <c r="FT45" i="73"/>
  <c r="GH45" i="73" s="1"/>
  <c r="FT28" i="73"/>
  <c r="GH28" i="73" s="1"/>
  <c r="FT92" i="73"/>
  <c r="GH92" i="73" s="1"/>
  <c r="FJ47" i="73"/>
  <c r="FX47" i="73" s="1"/>
  <c r="FJ23" i="73"/>
  <c r="FX23" i="73" s="1"/>
  <c r="BS47" i="71"/>
  <c r="CG47" i="71" s="1"/>
  <c r="BP67" i="71"/>
  <c r="CD67" i="71" s="1"/>
  <c r="FJ17" i="73"/>
  <c r="FX17" i="73" s="1"/>
  <c r="BP86" i="71"/>
  <c r="CD86" i="71" s="1"/>
  <c r="BP46" i="71"/>
  <c r="CD46" i="71" s="1"/>
  <c r="BP48" i="71"/>
  <c r="CD48" i="71" s="1"/>
  <c r="FT43" i="73"/>
  <c r="GH43" i="73" s="1"/>
  <c r="BP42" i="71"/>
  <c r="CD42" i="71" s="1"/>
  <c r="BP40" i="71"/>
  <c r="CD40" i="71" s="1"/>
  <c r="BP102" i="71"/>
  <c r="CD102" i="71" s="1"/>
  <c r="AZ106" i="71"/>
  <c r="BN11" i="71" s="1"/>
  <c r="CB11" i="71" s="1"/>
  <c r="BS56" i="71"/>
  <c r="CG56" i="71" s="1"/>
  <c r="BP105" i="71"/>
  <c r="CD105" i="71" s="1"/>
  <c r="BT8" i="71"/>
  <c r="CH8" i="71" s="1"/>
  <c r="BW55" i="71"/>
  <c r="CK55" i="71" s="1"/>
  <c r="BW96" i="71"/>
  <c r="CK96" i="71" s="1"/>
  <c r="BT25" i="71"/>
  <c r="CH25" i="71" s="1"/>
  <c r="BD144" i="70"/>
  <c r="BR144" i="70" s="1"/>
  <c r="BU13" i="73"/>
  <c r="BR66" i="71"/>
  <c r="CF66" i="71" s="1"/>
  <c r="EC13" i="61"/>
  <c r="EQ13" i="61" s="1"/>
  <c r="EC45" i="61"/>
  <c r="EQ45" i="61" s="1"/>
  <c r="EC77" i="61"/>
  <c r="EQ77" i="61" s="1"/>
  <c r="BH143" i="70"/>
  <c r="BV143" i="70" s="1"/>
  <c r="DZ8" i="61"/>
  <c r="EN8" i="61" s="1"/>
  <c r="DZ12" i="61"/>
  <c r="EN12" i="61" s="1"/>
  <c r="DZ59" i="61"/>
  <c r="EN59" i="61" s="1"/>
  <c r="DZ75" i="61"/>
  <c r="EN75" i="61" s="1"/>
  <c r="DZ91" i="61"/>
  <c r="EN91" i="61" s="1"/>
  <c r="DZ15" i="61"/>
  <c r="EN15" i="61" s="1"/>
  <c r="DZ19" i="61"/>
  <c r="EN19" i="61" s="1"/>
  <c r="DZ23" i="61"/>
  <c r="EN23" i="61" s="1"/>
  <c r="DZ27" i="61"/>
  <c r="EN27" i="61" s="1"/>
  <c r="DZ31" i="61"/>
  <c r="EN31" i="61" s="1"/>
  <c r="DZ35" i="61"/>
  <c r="EN35" i="61" s="1"/>
  <c r="DZ39" i="61"/>
  <c r="EN39" i="61" s="1"/>
  <c r="DZ43" i="61"/>
  <c r="EN43" i="61" s="1"/>
  <c r="DZ47" i="61"/>
  <c r="EN47" i="61" s="1"/>
  <c r="DZ51" i="61"/>
  <c r="EN51" i="61" s="1"/>
  <c r="DZ56" i="61"/>
  <c r="EN56" i="61" s="1"/>
  <c r="DZ72" i="61"/>
  <c r="EN72" i="61" s="1"/>
  <c r="DZ88" i="61"/>
  <c r="EN88" i="61" s="1"/>
  <c r="DZ4" i="61"/>
  <c r="EN4" i="61" s="1"/>
  <c r="DZ16" i="61"/>
  <c r="EN16" i="61" s="1"/>
  <c r="DZ20" i="61"/>
  <c r="EN20" i="61" s="1"/>
  <c r="DZ24" i="61"/>
  <c r="EN24" i="61" s="1"/>
  <c r="DZ28" i="61"/>
  <c r="EN28" i="61" s="1"/>
  <c r="DZ32" i="61"/>
  <c r="EN32" i="61" s="1"/>
  <c r="DZ36" i="61"/>
  <c r="EN36" i="61" s="1"/>
  <c r="DZ40" i="61"/>
  <c r="EN40" i="61" s="1"/>
  <c r="DZ44" i="61"/>
  <c r="EN44" i="61" s="1"/>
  <c r="DZ48" i="61"/>
  <c r="EN48" i="61" s="1"/>
  <c r="DZ52" i="61"/>
  <c r="EN52" i="61" s="1"/>
  <c r="DZ63" i="61"/>
  <c r="EN63" i="61" s="1"/>
  <c r="DZ79" i="61"/>
  <c r="EN79" i="61" s="1"/>
  <c r="DZ25" i="61"/>
  <c r="EN25" i="61" s="1"/>
  <c r="DZ34" i="61"/>
  <c r="EN34" i="61" s="1"/>
  <c r="DZ55" i="61"/>
  <c r="EN55" i="61" s="1"/>
  <c r="DZ60" i="61"/>
  <c r="EN60" i="61" s="1"/>
  <c r="DZ65" i="61"/>
  <c r="EN65" i="61" s="1"/>
  <c r="DZ77" i="61"/>
  <c r="EN77" i="61" s="1"/>
  <c r="DZ84" i="61"/>
  <c r="EN84" i="61" s="1"/>
  <c r="DZ7" i="61"/>
  <c r="EN7" i="61" s="1"/>
  <c r="DZ21" i="61"/>
  <c r="EN21" i="61" s="1"/>
  <c r="DZ30" i="61"/>
  <c r="EN30" i="61" s="1"/>
  <c r="DZ53" i="61"/>
  <c r="EN53" i="61" s="1"/>
  <c r="DZ67" i="61"/>
  <c r="EN67" i="61" s="1"/>
  <c r="DZ86" i="61"/>
  <c r="EN86" i="61" s="1"/>
  <c r="DZ17" i="61"/>
  <c r="EN17" i="61" s="1"/>
  <c r="DZ26" i="61"/>
  <c r="EN26" i="61" s="1"/>
  <c r="DZ49" i="61"/>
  <c r="EN49" i="61" s="1"/>
  <c r="DZ69" i="61"/>
  <c r="EN69" i="61" s="1"/>
  <c r="DZ13" i="61"/>
  <c r="EN13" i="61" s="1"/>
  <c r="DZ45" i="61"/>
  <c r="EN45" i="61" s="1"/>
  <c r="DZ64" i="61"/>
  <c r="EN64" i="61" s="1"/>
  <c r="DZ71" i="61"/>
  <c r="EN71" i="61" s="1"/>
  <c r="DZ76" i="61"/>
  <c r="EN76" i="61" s="1"/>
  <c r="DZ81" i="61"/>
  <c r="EN81" i="61" s="1"/>
  <c r="DZ93" i="61"/>
  <c r="EN93" i="61" s="1"/>
  <c r="DZ18" i="61"/>
  <c r="EN18" i="61" s="1"/>
  <c r="DZ41" i="61"/>
  <c r="EN41" i="61" s="1"/>
  <c r="DZ50" i="61"/>
  <c r="EN50" i="61" s="1"/>
  <c r="DZ66" i="61"/>
  <c r="EN66" i="61" s="1"/>
  <c r="DZ83" i="61"/>
  <c r="EN83" i="61" s="1"/>
  <c r="DZ11" i="61"/>
  <c r="EN11" i="61" s="1"/>
  <c r="DZ37" i="61"/>
  <c r="EN37" i="61" s="1"/>
  <c r="DZ61" i="61"/>
  <c r="EN61" i="61" s="1"/>
  <c r="DZ68" i="61"/>
  <c r="EN68" i="61" s="1"/>
  <c r="DZ85" i="61"/>
  <c r="EN85" i="61" s="1"/>
  <c r="DZ33" i="61"/>
  <c r="EN33" i="61" s="1"/>
  <c r="DZ42" i="61"/>
  <c r="EN42" i="61" s="1"/>
  <c r="DZ70" i="61"/>
  <c r="EN70" i="61" s="1"/>
  <c r="DZ80" i="61"/>
  <c r="EN80" i="61" s="1"/>
  <c r="DZ87" i="61"/>
  <c r="EN87" i="61" s="1"/>
  <c r="DZ92" i="61"/>
  <c r="EN92" i="61" s="1"/>
  <c r="DZ9" i="61"/>
  <c r="EN9" i="61" s="1"/>
  <c r="DZ29" i="61"/>
  <c r="EN29" i="61" s="1"/>
  <c r="DZ38" i="61"/>
  <c r="EN38" i="61" s="1"/>
  <c r="DZ82" i="61"/>
  <c r="EN82" i="61" s="1"/>
  <c r="BY36" i="61"/>
  <c r="BD174" i="70"/>
  <c r="BR174" i="70" s="1"/>
  <c r="BH154" i="70"/>
  <c r="BV154" i="70" s="1"/>
  <c r="EE9" i="61"/>
  <c r="ES9" i="61" s="1"/>
  <c r="EE73" i="61"/>
  <c r="ES73" i="61" s="1"/>
  <c r="EG36" i="61"/>
  <c r="EU36" i="61" s="1"/>
  <c r="BK136" i="70"/>
  <c r="BY136" i="70" s="1"/>
  <c r="BK200" i="70"/>
  <c r="BY200" i="70" s="1"/>
  <c r="ED33" i="61"/>
  <c r="ER33" i="61" s="1"/>
  <c r="EE55" i="61"/>
  <c r="ES55" i="61" s="1"/>
  <c r="EH88" i="61"/>
  <c r="EV88" i="61" s="1"/>
  <c r="BJ157" i="70"/>
  <c r="BX157" i="70" s="1"/>
  <c r="EE48" i="61"/>
  <c r="ES48" i="61" s="1"/>
  <c r="EH25" i="61"/>
  <c r="EV25" i="61" s="1"/>
  <c r="BJ175" i="70"/>
  <c r="BX175" i="70" s="1"/>
  <c r="BL151" i="70"/>
  <c r="BZ151" i="70" s="1"/>
  <c r="EG21" i="61"/>
  <c r="EU21" i="61" s="1"/>
  <c r="DZ74" i="61"/>
  <c r="EN74" i="61" s="1"/>
  <c r="EC24" i="61"/>
  <c r="EQ24" i="61" s="1"/>
  <c r="EC60" i="61"/>
  <c r="EQ60" i="61" s="1"/>
  <c r="FJ91" i="73"/>
  <c r="FX91" i="73" s="1"/>
  <c r="BL169" i="70"/>
  <c r="BZ169" i="70" s="1"/>
  <c r="EJ17" i="61"/>
  <c r="EX17" i="61" s="1"/>
  <c r="DX57" i="61"/>
  <c r="EL57" i="61" s="1"/>
  <c r="EJ65" i="61"/>
  <c r="EX65" i="61" s="1"/>
  <c r="DX81" i="61"/>
  <c r="EL81" i="61" s="1"/>
  <c r="DY37" i="61"/>
  <c r="EM37" i="61" s="1"/>
  <c r="EH7" i="61"/>
  <c r="EV7" i="61" s="1"/>
  <c r="EH87" i="61"/>
  <c r="EV87" i="61" s="1"/>
  <c r="EB52" i="61"/>
  <c r="EP52" i="61" s="1"/>
  <c r="EH81" i="61"/>
  <c r="EV81" i="61" s="1"/>
  <c r="ED71" i="61"/>
  <c r="ER71" i="61" s="1"/>
  <c r="H124" i="64"/>
  <c r="X93" i="64"/>
  <c r="AL126" i="63"/>
  <c r="AC93" i="63"/>
  <c r="Q126" i="63"/>
  <c r="W93" i="63"/>
  <c r="T93" i="64"/>
  <c r="Z93" i="63"/>
  <c r="C93" i="63"/>
  <c r="AM126" i="63"/>
  <c r="C93" i="64"/>
  <c r="K93" i="63"/>
  <c r="AG126" i="63"/>
  <c r="G93" i="64"/>
  <c r="AA126" i="63"/>
  <c r="F126" i="63"/>
  <c r="V126" i="63"/>
  <c r="BA136" i="63"/>
  <c r="B192" i="64"/>
  <c r="FT13" i="73"/>
  <c r="GH13" i="73" s="1"/>
  <c r="EG53" i="61"/>
  <c r="EU53" i="61" s="1"/>
  <c r="EC40" i="61"/>
  <c r="EQ40" i="61" s="1"/>
  <c r="S186" i="64"/>
  <c r="BG129" i="63"/>
  <c r="AF103" i="64"/>
  <c r="P160" i="63"/>
  <c r="BQ141" i="63" s="1"/>
  <c r="BG130" i="63"/>
  <c r="BG131" i="63" s="1"/>
  <c r="W175" i="63"/>
  <c r="BQ114" i="63"/>
  <c r="AU149" i="64" s="1"/>
  <c r="AU113" i="64"/>
  <c r="AU146" i="64" s="1"/>
  <c r="BG148" i="63"/>
  <c r="BG149" i="63" s="1"/>
  <c r="W181" i="63"/>
  <c r="BE144" i="63"/>
  <c r="BE146" i="63" s="1"/>
  <c r="H192" i="64"/>
  <c r="BE140" i="63"/>
  <c r="BE141" i="63" s="1"/>
  <c r="R181" i="63"/>
  <c r="R183" i="63" s="1"/>
  <c r="BA137" i="63"/>
  <c r="BA138" i="63" s="1"/>
  <c r="B181" i="63"/>
  <c r="I150" i="63"/>
  <c r="BR119" i="63" s="1"/>
  <c r="U175" i="63"/>
  <c r="U177" i="63" s="1"/>
  <c r="BC130" i="63"/>
  <c r="BC131" i="63" s="1"/>
  <c r="P187" i="64"/>
  <c r="P188" i="64" s="1"/>
  <c r="BB129" i="63"/>
  <c r="AA103" i="64"/>
  <c r="DR16" i="73"/>
  <c r="DR13" i="73"/>
  <c r="C176" i="63"/>
  <c r="BD119" i="63"/>
  <c r="BD120" i="63" s="1"/>
  <c r="E104" i="63"/>
  <c r="CX13" i="73"/>
  <c r="F175" i="63"/>
  <c r="F177" i="63" s="1"/>
  <c r="BA127" i="63"/>
  <c r="BA128" i="63" s="1"/>
  <c r="J104" i="63"/>
  <c r="C188" i="64"/>
  <c r="P150" i="63"/>
  <c r="BQ123" i="63" s="1"/>
  <c r="BF13" i="73"/>
  <c r="G188" i="64"/>
  <c r="BH119" i="63"/>
  <c r="BH120" i="63" s="1"/>
  <c r="E176" i="63"/>
  <c r="E177" i="63" s="1"/>
  <c r="I104" i="63"/>
  <c r="CW13" i="73"/>
  <c r="ES15" i="72"/>
  <c r="ES14" i="72"/>
  <c r="ES17" i="72"/>
  <c r="FZ14" i="72"/>
  <c r="FZ17" i="72"/>
  <c r="FK17" i="72"/>
  <c r="FK14" i="72"/>
  <c r="EQ14" i="72"/>
  <c r="AP13" i="75"/>
  <c r="BD13" i="75" s="1"/>
  <c r="AP77" i="75"/>
  <c r="BD77" i="75" s="1"/>
  <c r="AN67" i="75"/>
  <c r="BB67" i="75" s="1"/>
  <c r="DI14" i="73"/>
  <c r="AN31" i="75"/>
  <c r="BB31" i="75" s="1"/>
  <c r="AI9" i="75"/>
  <c r="AW9" i="75" s="1"/>
  <c r="AI17" i="75"/>
  <c r="AW17" i="75" s="1"/>
  <c r="AI25" i="75"/>
  <c r="AW25" i="75" s="1"/>
  <c r="AI33" i="75"/>
  <c r="AW33" i="75" s="1"/>
  <c r="AI8" i="75"/>
  <c r="AW8" i="75" s="1"/>
  <c r="AI24" i="75"/>
  <c r="AW24" i="75" s="1"/>
  <c r="AI14" i="75"/>
  <c r="AW14" i="75" s="1"/>
  <c r="AI30" i="75"/>
  <c r="AW30" i="75" s="1"/>
  <c r="AI4" i="75"/>
  <c r="AW4" i="75" s="1"/>
  <c r="AI16" i="75"/>
  <c r="AW16" i="75" s="1"/>
  <c r="AI32" i="75"/>
  <c r="AW32" i="75" s="1"/>
  <c r="AI12" i="75"/>
  <c r="AW12" i="75" s="1"/>
  <c r="AI22" i="75"/>
  <c r="AW22" i="75" s="1"/>
  <c r="AI44" i="75"/>
  <c r="AW44" i="75" s="1"/>
  <c r="AI57" i="75"/>
  <c r="AW57" i="75" s="1"/>
  <c r="AI76" i="75"/>
  <c r="AW76" i="75" s="1"/>
  <c r="AI89" i="75"/>
  <c r="AW89" i="75" s="1"/>
  <c r="AI38" i="75"/>
  <c r="AW38" i="75" s="1"/>
  <c r="AI45" i="75"/>
  <c r="AW45" i="75" s="1"/>
  <c r="AI64" i="75"/>
  <c r="AW64" i="75" s="1"/>
  <c r="AI70" i="75"/>
  <c r="AW70" i="75" s="1"/>
  <c r="AI77" i="75"/>
  <c r="AW77" i="75" s="1"/>
  <c r="AI15" i="75"/>
  <c r="AW15" i="75" s="1"/>
  <c r="AI23" i="75"/>
  <c r="AW23" i="75" s="1"/>
  <c r="AI52" i="75"/>
  <c r="AW52" i="75" s="1"/>
  <c r="AI65" i="75"/>
  <c r="AW65" i="75" s="1"/>
  <c r="AI84" i="75"/>
  <c r="AW84" i="75" s="1"/>
  <c r="AI6" i="75"/>
  <c r="AW6" i="75" s="1"/>
  <c r="AI40" i="75"/>
  <c r="AW40" i="75" s="1"/>
  <c r="AI46" i="75"/>
  <c r="AW46" i="75" s="1"/>
  <c r="AI53" i="75"/>
  <c r="AW53" i="75" s="1"/>
  <c r="AI72" i="75"/>
  <c r="AW72" i="75" s="1"/>
  <c r="AI78" i="75"/>
  <c r="AW78" i="75" s="1"/>
  <c r="AI85" i="75"/>
  <c r="AW85" i="75" s="1"/>
  <c r="AI34" i="75"/>
  <c r="AW34" i="75" s="1"/>
  <c r="AI60" i="75"/>
  <c r="AW60" i="75" s="1"/>
  <c r="AI73" i="75"/>
  <c r="AW73" i="75" s="1"/>
  <c r="AI18" i="75"/>
  <c r="AW18" i="75" s="1"/>
  <c r="AI48" i="75"/>
  <c r="AW48" i="75" s="1"/>
  <c r="AI61" i="75"/>
  <c r="AW61" i="75" s="1"/>
  <c r="AI86" i="75"/>
  <c r="AW86" i="75" s="1"/>
  <c r="AI20" i="75"/>
  <c r="AW20" i="75" s="1"/>
  <c r="AI36" i="75"/>
  <c r="AW36" i="75" s="1"/>
  <c r="AI49" i="75"/>
  <c r="AW49" i="75" s="1"/>
  <c r="AI74" i="75"/>
  <c r="AW74" i="75" s="1"/>
  <c r="AI26" i="75"/>
  <c r="AW26" i="75" s="1"/>
  <c r="AI41" i="75"/>
  <c r="AW41" i="75" s="1"/>
  <c r="AI66" i="75"/>
  <c r="AW66" i="75" s="1"/>
  <c r="AI92" i="75"/>
  <c r="AW92" i="75" s="1"/>
  <c r="AI11" i="75"/>
  <c r="AW11" i="75" s="1"/>
  <c r="AI69" i="75"/>
  <c r="AW69" i="75" s="1"/>
  <c r="AI27" i="75"/>
  <c r="AW27" i="75" s="1"/>
  <c r="AI54" i="75"/>
  <c r="AW54" i="75" s="1"/>
  <c r="AI80" i="75"/>
  <c r="AW80" i="75" s="1"/>
  <c r="AI56" i="75"/>
  <c r="AW56" i="75" s="1"/>
  <c r="AI37" i="75"/>
  <c r="AW37" i="75" s="1"/>
  <c r="AI62" i="75"/>
  <c r="AW62" i="75" s="1"/>
  <c r="AI88" i="75"/>
  <c r="AW88" i="75" s="1"/>
  <c r="AI7" i="75"/>
  <c r="AW7" i="75" s="1"/>
  <c r="AI81" i="75"/>
  <c r="AW81" i="75" s="1"/>
  <c r="AI10" i="75"/>
  <c r="AW10" i="75" s="1"/>
  <c r="AI93" i="75"/>
  <c r="AW93" i="75" s="1"/>
  <c r="AI28" i="75"/>
  <c r="AW28" i="75" s="1"/>
  <c r="AI42" i="75"/>
  <c r="AW42" i="75" s="1"/>
  <c r="AI68" i="75"/>
  <c r="AW68" i="75" s="1"/>
  <c r="DC14" i="73"/>
  <c r="AJ47" i="75"/>
  <c r="AX47" i="75" s="1"/>
  <c r="AJ58" i="75"/>
  <c r="AX58" i="75" s="1"/>
  <c r="AJ63" i="75"/>
  <c r="AX63" i="75" s="1"/>
  <c r="AJ74" i="75"/>
  <c r="AX74" i="75" s="1"/>
  <c r="AJ79" i="75"/>
  <c r="AX79" i="75" s="1"/>
  <c r="AJ90" i="75"/>
  <c r="AX90" i="75" s="1"/>
  <c r="AJ10" i="75"/>
  <c r="AX10" i="75" s="1"/>
  <c r="AJ18" i="75"/>
  <c r="AX18" i="75" s="1"/>
  <c r="AJ26" i="75"/>
  <c r="AX26" i="75" s="1"/>
  <c r="AJ34" i="75"/>
  <c r="AX34" i="75" s="1"/>
  <c r="AJ42" i="75"/>
  <c r="AX42" i="75" s="1"/>
  <c r="AJ54" i="75"/>
  <c r="AX54" i="75" s="1"/>
  <c r="AJ59" i="75"/>
  <c r="AX59" i="75" s="1"/>
  <c r="AJ70" i="75"/>
  <c r="AX70" i="75" s="1"/>
  <c r="AJ75" i="75"/>
  <c r="AX75" i="75" s="1"/>
  <c r="AJ86" i="75"/>
  <c r="AX86" i="75" s="1"/>
  <c r="AJ91" i="75"/>
  <c r="AX91" i="75" s="1"/>
  <c r="AJ50" i="75"/>
  <c r="AX50" i="75" s="1"/>
  <c r="AJ55" i="75"/>
  <c r="AX55" i="75" s="1"/>
  <c r="AJ66" i="75"/>
  <c r="AX66" i="75" s="1"/>
  <c r="AJ71" i="75"/>
  <c r="AX71" i="75" s="1"/>
  <c r="AJ82" i="75"/>
  <c r="AX82" i="75" s="1"/>
  <c r="AJ87" i="75"/>
  <c r="AX87" i="75" s="1"/>
  <c r="AJ11" i="75"/>
  <c r="AX11" i="75" s="1"/>
  <c r="AJ27" i="75"/>
  <c r="AX27" i="75" s="1"/>
  <c r="AJ43" i="75"/>
  <c r="AX43" i="75" s="1"/>
  <c r="AJ65" i="75"/>
  <c r="AX65" i="75" s="1"/>
  <c r="AJ14" i="75"/>
  <c r="AX14" i="75" s="1"/>
  <c r="AJ30" i="75"/>
  <c r="AX30" i="75" s="1"/>
  <c r="AJ46" i="75"/>
  <c r="AX46" i="75" s="1"/>
  <c r="AJ67" i="75"/>
  <c r="AX67" i="75" s="1"/>
  <c r="AJ78" i="75"/>
  <c r="AX78" i="75" s="1"/>
  <c r="AJ15" i="75"/>
  <c r="AX15" i="75" s="1"/>
  <c r="AJ31" i="75"/>
  <c r="AX31" i="75" s="1"/>
  <c r="AJ57" i="75"/>
  <c r="AX57" i="75" s="1"/>
  <c r="AJ89" i="75"/>
  <c r="AX89" i="75" s="1"/>
  <c r="AJ51" i="75"/>
  <c r="AX51" i="75" s="1"/>
  <c r="AJ23" i="75"/>
  <c r="AX23" i="75" s="1"/>
  <c r="AJ73" i="75"/>
  <c r="AX73" i="75" s="1"/>
  <c r="AJ35" i="75"/>
  <c r="AX35" i="75" s="1"/>
  <c r="AJ81" i="75"/>
  <c r="AX81" i="75" s="1"/>
  <c r="AJ62" i="75"/>
  <c r="AX62" i="75" s="1"/>
  <c r="AJ83" i="75"/>
  <c r="AX83" i="75" s="1"/>
  <c r="AJ38" i="75"/>
  <c r="AX38" i="75" s="1"/>
  <c r="AJ39" i="75"/>
  <c r="AX39" i="75" s="1"/>
  <c r="AJ49" i="75"/>
  <c r="AX49" i="75" s="1"/>
  <c r="AJ6" i="75"/>
  <c r="AX6" i="75" s="1"/>
  <c r="AJ61" i="75"/>
  <c r="AX61" i="75" s="1"/>
  <c r="AJ7" i="75"/>
  <c r="AX7" i="75" s="1"/>
  <c r="AJ19" i="75"/>
  <c r="AX19" i="75" s="1"/>
  <c r="AJ22" i="75"/>
  <c r="AX22" i="75" s="1"/>
  <c r="AJ93" i="75"/>
  <c r="AX93" i="75" s="1"/>
  <c r="AJ68" i="75"/>
  <c r="AX68" i="75" s="1"/>
  <c r="AF55" i="75"/>
  <c r="AT55" i="75" s="1"/>
  <c r="AP11" i="75"/>
  <c r="BD11" i="75" s="1"/>
  <c r="AP75" i="75"/>
  <c r="BD75" i="75" s="1"/>
  <c r="AP36" i="75"/>
  <c r="BD36" i="75" s="1"/>
  <c r="AI55" i="75"/>
  <c r="AW55" i="75" s="1"/>
  <c r="AN26" i="75"/>
  <c r="BB26" i="75" s="1"/>
  <c r="AN90" i="75"/>
  <c r="BB90" i="75" s="1"/>
  <c r="AL27" i="75"/>
  <c r="AZ27" i="75" s="1"/>
  <c r="AL91" i="75"/>
  <c r="AZ91" i="75" s="1"/>
  <c r="AI51" i="75"/>
  <c r="AW51" i="75" s="1"/>
  <c r="AG39" i="75"/>
  <c r="AU39" i="75" s="1"/>
  <c r="AJ5" i="75"/>
  <c r="AX5" i="75" s="1"/>
  <c r="AX94" i="75" s="1"/>
  <c r="AX96" i="75" s="1"/>
  <c r="AJ77" i="75"/>
  <c r="AX77" i="75" s="1"/>
  <c r="AN38" i="75"/>
  <c r="BB38" i="75" s="1"/>
  <c r="AL54" i="75"/>
  <c r="AZ54" i="75" s="1"/>
  <c r="AF67" i="75"/>
  <c r="AT67" i="75" s="1"/>
  <c r="AF12" i="75"/>
  <c r="AT12" i="75" s="1"/>
  <c r="AF76" i="75"/>
  <c r="AT76" i="75" s="1"/>
  <c r="AN17" i="75"/>
  <c r="BB17" i="75" s="1"/>
  <c r="AG11" i="75"/>
  <c r="AU11" i="75" s="1"/>
  <c r="AP40" i="75"/>
  <c r="BD40" i="75" s="1"/>
  <c r="AG28" i="75"/>
  <c r="AU28" i="75" s="1"/>
  <c r="AH41" i="75"/>
  <c r="AV41" i="75" s="1"/>
  <c r="AD18" i="75"/>
  <c r="AR18" i="75" s="1"/>
  <c r="AH18" i="75"/>
  <c r="AV18" i="75" s="1"/>
  <c r="AH82" i="75"/>
  <c r="AV82" i="75" s="1"/>
  <c r="H135" i="64"/>
  <c r="AJ32" i="75"/>
  <c r="AX32" i="75" s="1"/>
  <c r="AE12" i="75"/>
  <c r="AS12" i="75" s="1"/>
  <c r="AE28" i="75"/>
  <c r="AS28" i="75" s="1"/>
  <c r="AE32" i="75"/>
  <c r="AS32" i="75" s="1"/>
  <c r="AE36" i="75"/>
  <c r="AS36" i="75" s="1"/>
  <c r="AE40" i="75"/>
  <c r="AS40" i="75" s="1"/>
  <c r="AE44" i="75"/>
  <c r="AS44" i="75" s="1"/>
  <c r="AE48" i="75"/>
  <c r="AS48" i="75" s="1"/>
  <c r="AE52" i="75"/>
  <c r="AS52" i="75" s="1"/>
  <c r="AE56" i="75"/>
  <c r="AS56" i="75" s="1"/>
  <c r="AE60" i="75"/>
  <c r="AS60" i="75" s="1"/>
  <c r="AE64" i="75"/>
  <c r="AS64" i="75" s="1"/>
  <c r="AE68" i="75"/>
  <c r="AS68" i="75" s="1"/>
  <c r="AE72" i="75"/>
  <c r="AS72" i="75" s="1"/>
  <c r="AE76" i="75"/>
  <c r="AS76" i="75" s="1"/>
  <c r="AE80" i="75"/>
  <c r="AS80" i="75" s="1"/>
  <c r="AE84" i="75"/>
  <c r="AS84" i="75" s="1"/>
  <c r="AE88" i="75"/>
  <c r="AS88" i="75" s="1"/>
  <c r="AE92" i="75"/>
  <c r="AS92" i="75" s="1"/>
  <c r="AE13" i="75"/>
  <c r="AS13" i="75" s="1"/>
  <c r="AE18" i="75"/>
  <c r="AS18" i="75" s="1"/>
  <c r="AE8" i="75"/>
  <c r="AS8" i="75" s="1"/>
  <c r="AE19" i="75"/>
  <c r="AS19" i="75" s="1"/>
  <c r="AE24" i="75"/>
  <c r="AS24" i="75" s="1"/>
  <c r="AE29" i="75"/>
  <c r="AS29" i="75" s="1"/>
  <c r="AE37" i="75"/>
  <c r="AS37" i="75" s="1"/>
  <c r="AE45" i="75"/>
  <c r="AS45" i="75" s="1"/>
  <c r="AE53" i="75"/>
  <c r="AS53" i="75" s="1"/>
  <c r="AE61" i="75"/>
  <c r="AS61" i="75" s="1"/>
  <c r="AE69" i="75"/>
  <c r="AS69" i="75" s="1"/>
  <c r="AE77" i="75"/>
  <c r="AS77" i="75" s="1"/>
  <c r="AE85" i="75"/>
  <c r="AS85" i="75" s="1"/>
  <c r="AE93" i="75"/>
  <c r="AS93" i="75" s="1"/>
  <c r="AE16" i="75"/>
  <c r="AS16" i="75" s="1"/>
  <c r="AE27" i="75"/>
  <c r="AS27" i="75" s="1"/>
  <c r="AE35" i="75"/>
  <c r="AS35" i="75" s="1"/>
  <c r="AE43" i="75"/>
  <c r="AS43" i="75" s="1"/>
  <c r="AE51" i="75"/>
  <c r="AS51" i="75" s="1"/>
  <c r="AE59" i="75"/>
  <c r="AS59" i="75" s="1"/>
  <c r="AE67" i="75"/>
  <c r="AS67" i="75" s="1"/>
  <c r="AE75" i="75"/>
  <c r="AS75" i="75" s="1"/>
  <c r="AE83" i="75"/>
  <c r="AS83" i="75" s="1"/>
  <c r="AE91" i="75"/>
  <c r="AS91" i="75" s="1"/>
  <c r="AE9" i="75"/>
  <c r="AS9" i="75" s="1"/>
  <c r="AE20" i="75"/>
  <c r="AS20" i="75" s="1"/>
  <c r="AE11" i="75"/>
  <c r="AS11" i="75" s="1"/>
  <c r="AE10" i="75"/>
  <c r="AS10" i="75" s="1"/>
  <c r="AE34" i="75"/>
  <c r="AS34" i="75" s="1"/>
  <c r="AE50" i="75"/>
  <c r="AS50" i="75" s="1"/>
  <c r="AE66" i="75"/>
  <c r="AS66" i="75" s="1"/>
  <c r="AE82" i="75"/>
  <c r="AS82" i="75" s="1"/>
  <c r="AE21" i="75"/>
  <c r="AS21" i="75" s="1"/>
  <c r="AE25" i="75"/>
  <c r="AS25" i="75" s="1"/>
  <c r="AE90" i="75"/>
  <c r="AS90" i="75" s="1"/>
  <c r="AE4" i="75"/>
  <c r="AS4" i="75" s="1"/>
  <c r="AE5" i="75"/>
  <c r="AS5" i="75" s="1"/>
  <c r="AE58" i="75"/>
  <c r="AS58" i="75" s="1"/>
  <c r="AE26" i="75"/>
  <c r="AS26" i="75" s="1"/>
  <c r="AE42" i="75"/>
  <c r="AS42" i="75" s="1"/>
  <c r="AE74" i="75"/>
  <c r="AS74" i="75" s="1"/>
  <c r="AE63" i="75"/>
  <c r="AS63" i="75" s="1"/>
  <c r="AH134" i="64"/>
  <c r="AH135" i="64" s="1"/>
  <c r="B135" i="64"/>
  <c r="O137" i="63"/>
  <c r="AO36" i="75"/>
  <c r="BC36" i="75" s="1"/>
  <c r="AG5" i="75"/>
  <c r="AU5" i="75" s="1"/>
  <c r="AG69" i="75"/>
  <c r="AU69" i="75" s="1"/>
  <c r="U83" i="63"/>
  <c r="AP82" i="63"/>
  <c r="AP83" i="63" s="1"/>
  <c r="AQ82" i="63"/>
  <c r="AQ83" i="63" s="1"/>
  <c r="AF42" i="75"/>
  <c r="AT42" i="75" s="1"/>
  <c r="AM137" i="63"/>
  <c r="FT40" i="73"/>
  <c r="GH40" i="73" s="1"/>
  <c r="AD137" i="63"/>
  <c r="FS38" i="73"/>
  <c r="GG38" i="73" s="1"/>
  <c r="FS15" i="73"/>
  <c r="GG15" i="73" s="1"/>
  <c r="FS79" i="73"/>
  <c r="GG79" i="73" s="1"/>
  <c r="FQ59" i="73"/>
  <c r="GE59" i="73" s="1"/>
  <c r="AG83" i="64"/>
  <c r="FT53" i="73"/>
  <c r="GH53" i="73" s="1"/>
  <c r="FT36" i="73"/>
  <c r="GH36" i="73" s="1"/>
  <c r="FN10" i="73"/>
  <c r="GB10" i="73" s="1"/>
  <c r="FN18" i="73"/>
  <c r="GB18" i="73" s="1"/>
  <c r="FN26" i="73"/>
  <c r="GB26" i="73" s="1"/>
  <c r="FN34" i="73"/>
  <c r="GB34" i="73" s="1"/>
  <c r="FN5" i="73"/>
  <c r="GB5" i="73" s="1"/>
  <c r="FN13" i="73"/>
  <c r="GB13" i="73" s="1"/>
  <c r="FN21" i="73"/>
  <c r="GB21" i="73" s="1"/>
  <c r="FN29" i="73"/>
  <c r="GB29" i="73" s="1"/>
  <c r="FN37" i="73"/>
  <c r="GB37" i="73" s="1"/>
  <c r="FN45" i="73"/>
  <c r="GB45" i="73" s="1"/>
  <c r="FN53" i="73"/>
  <c r="GB53" i="73" s="1"/>
  <c r="FN61" i="73"/>
  <c r="GB61" i="73" s="1"/>
  <c r="FN69" i="73"/>
  <c r="GB69" i="73" s="1"/>
  <c r="FN77" i="73"/>
  <c r="GB77" i="73" s="1"/>
  <c r="FN85" i="73"/>
  <c r="GB85" i="73" s="1"/>
  <c r="FN8" i="73"/>
  <c r="GB8" i="73" s="1"/>
  <c r="FN16" i="73"/>
  <c r="GB16" i="73" s="1"/>
  <c r="FN24" i="73"/>
  <c r="GB24" i="73" s="1"/>
  <c r="FN32" i="73"/>
  <c r="GB32" i="73" s="1"/>
  <c r="FN50" i="73"/>
  <c r="GB50" i="73" s="1"/>
  <c r="FN66" i="73"/>
  <c r="GB66" i="73" s="1"/>
  <c r="FN82" i="73"/>
  <c r="GB82" i="73" s="1"/>
  <c r="FN40" i="73"/>
  <c r="GB40" i="73" s="1"/>
  <c r="FN56" i="73"/>
  <c r="GB56" i="73" s="1"/>
  <c r="FN72" i="73"/>
  <c r="GB72" i="73" s="1"/>
  <c r="FN88" i="73"/>
  <c r="GB88" i="73" s="1"/>
  <c r="FN11" i="73"/>
  <c r="GB11" i="73" s="1"/>
  <c r="FN19" i="73"/>
  <c r="GB19" i="73" s="1"/>
  <c r="FN27" i="73"/>
  <c r="GB27" i="73" s="1"/>
  <c r="FN35" i="73"/>
  <c r="GB35" i="73" s="1"/>
  <c r="FN52" i="73"/>
  <c r="GB52" i="73" s="1"/>
  <c r="FN68" i="73"/>
  <c r="GB68" i="73" s="1"/>
  <c r="FN84" i="73"/>
  <c r="GB84" i="73" s="1"/>
  <c r="FN4" i="73"/>
  <c r="GB4" i="73" s="1"/>
  <c r="FN42" i="73"/>
  <c r="GB42" i="73" s="1"/>
  <c r="FN58" i="73"/>
  <c r="GB58" i="73" s="1"/>
  <c r="FN74" i="73"/>
  <c r="GB74" i="73" s="1"/>
  <c r="FN90" i="73"/>
  <c r="GB90" i="73" s="1"/>
  <c r="FN43" i="73"/>
  <c r="GB43" i="73" s="1"/>
  <c r="FN46" i="73"/>
  <c r="GB46" i="73" s="1"/>
  <c r="FN59" i="73"/>
  <c r="GB59" i="73" s="1"/>
  <c r="FN48" i="73"/>
  <c r="GB48" i="73" s="1"/>
  <c r="FN62" i="73"/>
  <c r="GB62" i="73" s="1"/>
  <c r="FN75" i="73"/>
  <c r="GB75" i="73" s="1"/>
  <c r="FN64" i="73"/>
  <c r="GB64" i="73" s="1"/>
  <c r="FN91" i="73"/>
  <c r="GB91" i="73" s="1"/>
  <c r="FN80" i="73"/>
  <c r="GB80" i="73" s="1"/>
  <c r="FN51" i="73"/>
  <c r="GB51" i="73" s="1"/>
  <c r="FN83" i="73"/>
  <c r="GB83" i="73" s="1"/>
  <c r="FN54" i="73"/>
  <c r="GB54" i="73" s="1"/>
  <c r="FN67" i="73"/>
  <c r="GB67" i="73" s="1"/>
  <c r="FR81" i="73"/>
  <c r="GF81" i="73" s="1"/>
  <c r="FN20" i="73"/>
  <c r="GB20" i="73" s="1"/>
  <c r="FN22" i="73"/>
  <c r="GB22" i="73" s="1"/>
  <c r="FN47" i="73"/>
  <c r="GB47" i="73" s="1"/>
  <c r="FJ55" i="73"/>
  <c r="FX55" i="73" s="1"/>
  <c r="BS19" i="71"/>
  <c r="CG19" i="71" s="1"/>
  <c r="BS85" i="71"/>
  <c r="CG85" i="71" s="1"/>
  <c r="FP59" i="73"/>
  <c r="GD59" i="73" s="1"/>
  <c r="CS14" i="73"/>
  <c r="BV74" i="71"/>
  <c r="CJ74" i="71" s="1"/>
  <c r="BV68" i="71"/>
  <c r="CJ68" i="71" s="1"/>
  <c r="BV4" i="71"/>
  <c r="CJ4" i="71" s="1"/>
  <c r="BV8" i="71"/>
  <c r="CJ8" i="71" s="1"/>
  <c r="BV12" i="71"/>
  <c r="CJ12" i="71" s="1"/>
  <c r="BV16" i="71"/>
  <c r="CJ16" i="71" s="1"/>
  <c r="BV20" i="71"/>
  <c r="CJ20" i="71" s="1"/>
  <c r="BV24" i="71"/>
  <c r="CJ24" i="71" s="1"/>
  <c r="BV28" i="71"/>
  <c r="CJ28" i="71" s="1"/>
  <c r="BV32" i="71"/>
  <c r="CJ32" i="71" s="1"/>
  <c r="BV36" i="71"/>
  <c r="CJ36" i="71" s="1"/>
  <c r="BV40" i="71"/>
  <c r="CJ40" i="71" s="1"/>
  <c r="BV44" i="71"/>
  <c r="CJ44" i="71" s="1"/>
  <c r="BV48" i="71"/>
  <c r="CJ48" i="71" s="1"/>
  <c r="BV52" i="71"/>
  <c r="CJ52" i="71" s="1"/>
  <c r="BV77" i="71"/>
  <c r="CJ77" i="71" s="1"/>
  <c r="BV81" i="71"/>
  <c r="CJ81" i="71" s="1"/>
  <c r="BV85" i="71"/>
  <c r="CJ85" i="71" s="1"/>
  <c r="BV89" i="71"/>
  <c r="CJ89" i="71" s="1"/>
  <c r="BV93" i="71"/>
  <c r="CJ93" i="71" s="1"/>
  <c r="BV97" i="71"/>
  <c r="CJ97" i="71" s="1"/>
  <c r="BV101" i="71"/>
  <c r="CJ101" i="71" s="1"/>
  <c r="BV105" i="71"/>
  <c r="CJ105" i="71" s="1"/>
  <c r="BV70" i="71"/>
  <c r="CJ70" i="71" s="1"/>
  <c r="BV56" i="71"/>
  <c r="CJ56" i="71" s="1"/>
  <c r="BV63" i="71"/>
  <c r="CJ63" i="71" s="1"/>
  <c r="BV5" i="71"/>
  <c r="CJ5" i="71" s="1"/>
  <c r="BV9" i="71"/>
  <c r="CJ9" i="71" s="1"/>
  <c r="BV13" i="71"/>
  <c r="CJ13" i="71" s="1"/>
  <c r="BV17" i="71"/>
  <c r="CJ17" i="71" s="1"/>
  <c r="BV21" i="71"/>
  <c r="CJ21" i="71" s="1"/>
  <c r="BV25" i="71"/>
  <c r="CJ25" i="71" s="1"/>
  <c r="BV29" i="71"/>
  <c r="CJ29" i="71" s="1"/>
  <c r="BV33" i="71"/>
  <c r="CJ33" i="71" s="1"/>
  <c r="BV37" i="71"/>
  <c r="CJ37" i="71" s="1"/>
  <c r="BV41" i="71"/>
  <c r="CJ41" i="71" s="1"/>
  <c r="BV45" i="71"/>
  <c r="CJ45" i="71" s="1"/>
  <c r="BV49" i="71"/>
  <c r="CJ49" i="71" s="1"/>
  <c r="BV59" i="71"/>
  <c r="CJ59" i="71" s="1"/>
  <c r="BV78" i="71"/>
  <c r="CJ78" i="71" s="1"/>
  <c r="BV82" i="71"/>
  <c r="CJ82" i="71" s="1"/>
  <c r="BV86" i="71"/>
  <c r="CJ86" i="71" s="1"/>
  <c r="BV90" i="71"/>
  <c r="CJ90" i="71" s="1"/>
  <c r="BV94" i="71"/>
  <c r="CJ94" i="71" s="1"/>
  <c r="BV98" i="71"/>
  <c r="CJ98" i="71" s="1"/>
  <c r="BV102" i="71"/>
  <c r="CJ102" i="71" s="1"/>
  <c r="BV65" i="71"/>
  <c r="CJ65" i="71" s="1"/>
  <c r="BV55" i="71"/>
  <c r="CJ55" i="71" s="1"/>
  <c r="BV67" i="71"/>
  <c r="CJ67" i="71" s="1"/>
  <c r="BV6" i="71"/>
  <c r="CJ6" i="71" s="1"/>
  <c r="BV10" i="71"/>
  <c r="CJ10" i="71" s="1"/>
  <c r="BV14" i="71"/>
  <c r="CJ14" i="71" s="1"/>
  <c r="BV18" i="71"/>
  <c r="CJ18" i="71" s="1"/>
  <c r="BV22" i="71"/>
  <c r="CJ22" i="71" s="1"/>
  <c r="BV26" i="71"/>
  <c r="CJ26" i="71" s="1"/>
  <c r="BV30" i="71"/>
  <c r="CJ30" i="71" s="1"/>
  <c r="BV34" i="71"/>
  <c r="CJ34" i="71" s="1"/>
  <c r="BV38" i="71"/>
  <c r="CJ38" i="71" s="1"/>
  <c r="BV42" i="71"/>
  <c r="CJ42" i="71" s="1"/>
  <c r="BV46" i="71"/>
  <c r="CJ46" i="71" s="1"/>
  <c r="BV50" i="71"/>
  <c r="CJ50" i="71" s="1"/>
  <c r="BV61" i="71"/>
  <c r="CJ61" i="71" s="1"/>
  <c r="BV79" i="71"/>
  <c r="CJ79" i="71" s="1"/>
  <c r="BV83" i="71"/>
  <c r="CJ83" i="71" s="1"/>
  <c r="BV87" i="71"/>
  <c r="CJ87" i="71" s="1"/>
  <c r="BV91" i="71"/>
  <c r="CJ91" i="71" s="1"/>
  <c r="BV95" i="71"/>
  <c r="CJ95" i="71" s="1"/>
  <c r="BV99" i="71"/>
  <c r="CJ99" i="71" s="1"/>
  <c r="BV103" i="71"/>
  <c r="CJ103" i="71" s="1"/>
  <c r="BV73" i="71"/>
  <c r="CJ73" i="71" s="1"/>
  <c r="BV69" i="71"/>
  <c r="CJ69" i="71" s="1"/>
  <c r="BV62" i="71"/>
  <c r="CJ62" i="71" s="1"/>
  <c r="BV58" i="71"/>
  <c r="CJ58" i="71" s="1"/>
  <c r="BV54" i="71"/>
  <c r="CJ54" i="71" s="1"/>
  <c r="BV35" i="71"/>
  <c r="CJ35" i="71" s="1"/>
  <c r="BV88" i="71"/>
  <c r="CJ88" i="71" s="1"/>
  <c r="BV71" i="71"/>
  <c r="CJ71" i="71" s="1"/>
  <c r="BV64" i="71"/>
  <c r="CJ64" i="71" s="1"/>
  <c r="BV15" i="71"/>
  <c r="CJ15" i="71" s="1"/>
  <c r="BV47" i="71"/>
  <c r="CJ47" i="71" s="1"/>
  <c r="BV100" i="71"/>
  <c r="CJ100" i="71" s="1"/>
  <c r="BV27" i="71"/>
  <c r="CJ27" i="71" s="1"/>
  <c r="BV80" i="71"/>
  <c r="CJ80" i="71" s="1"/>
  <c r="BV53" i="71"/>
  <c r="CJ53" i="71" s="1"/>
  <c r="BV7" i="71"/>
  <c r="CJ7" i="71" s="1"/>
  <c r="BV39" i="71"/>
  <c r="CJ39" i="71" s="1"/>
  <c r="BV92" i="71"/>
  <c r="CJ92" i="71" s="1"/>
  <c r="BV19" i="71"/>
  <c r="CJ19" i="71" s="1"/>
  <c r="BV51" i="71"/>
  <c r="CJ51" i="71" s="1"/>
  <c r="BV104" i="71"/>
  <c r="CJ104" i="71" s="1"/>
  <c r="BV57" i="71"/>
  <c r="CJ57" i="71" s="1"/>
  <c r="BV11" i="71"/>
  <c r="CJ11" i="71" s="1"/>
  <c r="BV43" i="71"/>
  <c r="CJ43" i="71" s="1"/>
  <c r="BV96" i="71"/>
  <c r="CJ96" i="71" s="1"/>
  <c r="BV66" i="71"/>
  <c r="CJ66" i="71" s="1"/>
  <c r="BV76" i="71"/>
  <c r="CJ76" i="71" s="1"/>
  <c r="BV84" i="71"/>
  <c r="CJ84" i="71" s="1"/>
  <c r="BV23" i="71"/>
  <c r="CJ23" i="71" s="1"/>
  <c r="BV31" i="71"/>
  <c r="CJ31" i="71" s="1"/>
  <c r="BO37" i="71"/>
  <c r="CC37" i="71" s="1"/>
  <c r="BP82" i="71"/>
  <c r="CD82" i="71" s="1"/>
  <c r="FT51" i="73"/>
  <c r="GH51" i="73" s="1"/>
  <c r="FL4" i="73"/>
  <c r="FZ4" i="73" s="1"/>
  <c r="FL8" i="73"/>
  <c r="FZ8" i="73" s="1"/>
  <c r="FL12" i="73"/>
  <c r="FZ12" i="73" s="1"/>
  <c r="FL16" i="73"/>
  <c r="FZ16" i="73" s="1"/>
  <c r="FL20" i="73"/>
  <c r="FZ20" i="73" s="1"/>
  <c r="FL24" i="73"/>
  <c r="FZ24" i="73" s="1"/>
  <c r="FL28" i="73"/>
  <c r="FZ28" i="73" s="1"/>
  <c r="FL32" i="73"/>
  <c r="FZ32" i="73" s="1"/>
  <c r="FL36" i="73"/>
  <c r="FZ36" i="73" s="1"/>
  <c r="FL40" i="73"/>
  <c r="FZ40" i="73" s="1"/>
  <c r="FL44" i="73"/>
  <c r="FZ44" i="73" s="1"/>
  <c r="FL48" i="73"/>
  <c r="FZ48" i="73" s="1"/>
  <c r="FL52" i="73"/>
  <c r="FZ52" i="73" s="1"/>
  <c r="FL56" i="73"/>
  <c r="FZ56" i="73" s="1"/>
  <c r="FL60" i="73"/>
  <c r="FZ60" i="73" s="1"/>
  <c r="FL64" i="73"/>
  <c r="FZ64" i="73" s="1"/>
  <c r="FL68" i="73"/>
  <c r="FZ68" i="73" s="1"/>
  <c r="FL72" i="73"/>
  <c r="FZ72" i="73" s="1"/>
  <c r="FL76" i="73"/>
  <c r="FZ76" i="73" s="1"/>
  <c r="FL80" i="73"/>
  <c r="FZ80" i="73" s="1"/>
  <c r="FL84" i="73"/>
  <c r="FZ84" i="73" s="1"/>
  <c r="FL88" i="73"/>
  <c r="FZ88" i="73" s="1"/>
  <c r="FL92" i="73"/>
  <c r="FZ92" i="73" s="1"/>
  <c r="FL9" i="73"/>
  <c r="FZ9" i="73" s="1"/>
  <c r="FL17" i="73"/>
  <c r="FZ17" i="73" s="1"/>
  <c r="FL25" i="73"/>
  <c r="FZ25" i="73" s="1"/>
  <c r="FL33" i="73"/>
  <c r="FZ33" i="73" s="1"/>
  <c r="FL41" i="73"/>
  <c r="FZ41" i="73" s="1"/>
  <c r="FL49" i="73"/>
  <c r="FZ49" i="73" s="1"/>
  <c r="FL57" i="73"/>
  <c r="FZ57" i="73" s="1"/>
  <c r="FL65" i="73"/>
  <c r="FZ65" i="73" s="1"/>
  <c r="FL73" i="73"/>
  <c r="FZ73" i="73" s="1"/>
  <c r="FL81" i="73"/>
  <c r="FZ81" i="73" s="1"/>
  <c r="FL89" i="73"/>
  <c r="FZ89" i="73" s="1"/>
  <c r="FL22" i="73"/>
  <c r="FZ22" i="73" s="1"/>
  <c r="FL54" i="73"/>
  <c r="FZ54" i="73" s="1"/>
  <c r="FL86" i="73"/>
  <c r="FZ86" i="73" s="1"/>
  <c r="FL34" i="73"/>
  <c r="FZ34" i="73" s="1"/>
  <c r="FL66" i="73"/>
  <c r="FZ66" i="73" s="1"/>
  <c r="FL14" i="73"/>
  <c r="FZ14" i="73" s="1"/>
  <c r="FL46" i="73"/>
  <c r="FZ46" i="73" s="1"/>
  <c r="FL78" i="73"/>
  <c r="FZ78" i="73" s="1"/>
  <c r="FL6" i="73"/>
  <c r="FZ6" i="73" s="1"/>
  <c r="FL30" i="73"/>
  <c r="FZ30" i="73" s="1"/>
  <c r="FL38" i="73"/>
  <c r="FZ38" i="73" s="1"/>
  <c r="FL62" i="73"/>
  <c r="FZ62" i="73" s="1"/>
  <c r="FL70" i="73"/>
  <c r="FZ70" i="73" s="1"/>
  <c r="FL18" i="73"/>
  <c r="FZ18" i="73" s="1"/>
  <c r="FL50" i="73"/>
  <c r="FZ50" i="73" s="1"/>
  <c r="FL82" i="73"/>
  <c r="FZ82" i="73" s="1"/>
  <c r="FL63" i="73"/>
  <c r="FZ63" i="73" s="1"/>
  <c r="FJ31" i="73"/>
  <c r="FX31" i="73" s="1"/>
  <c r="BP73" i="71"/>
  <c r="CD73" i="71" s="1"/>
  <c r="BO19" i="71"/>
  <c r="CC19" i="71" s="1"/>
  <c r="BO25" i="71"/>
  <c r="CC25" i="71" s="1"/>
  <c r="N56" i="71"/>
  <c r="Z56" i="71" s="1"/>
  <c r="Z52" i="71"/>
  <c r="BW38" i="71"/>
  <c r="CK38" i="71" s="1"/>
  <c r="BW31" i="71"/>
  <c r="CK31" i="71" s="1"/>
  <c r="BT16" i="71"/>
  <c r="CH16" i="71" s="1"/>
  <c r="C54" i="71"/>
  <c r="T54" i="71" s="1"/>
  <c r="BW64" i="71"/>
  <c r="CK64" i="71" s="1"/>
  <c r="BW104" i="71"/>
  <c r="CK104" i="71" s="1"/>
  <c r="BT33" i="71"/>
  <c r="CH33" i="71" s="1"/>
  <c r="BP71" i="71"/>
  <c r="CD71" i="71" s="1"/>
  <c r="G137" i="63"/>
  <c r="BD152" i="70"/>
  <c r="BR152" i="70" s="1"/>
  <c r="BC106" i="71"/>
  <c r="BQ42" i="71" s="1"/>
  <c r="CE42" i="71" s="1"/>
  <c r="Q32" i="70"/>
  <c r="BH173" i="70"/>
  <c r="BV173" i="70" s="1"/>
  <c r="BJ121" i="70"/>
  <c r="BX121" i="70" s="1"/>
  <c r="BJ185" i="70"/>
  <c r="BX185" i="70" s="1"/>
  <c r="CB36" i="61"/>
  <c r="EC17" i="61"/>
  <c r="EQ17" i="61" s="1"/>
  <c r="EC49" i="61"/>
  <c r="EQ49" i="61" s="1"/>
  <c r="EC81" i="61"/>
  <c r="EQ81" i="61" s="1"/>
  <c r="EE36" i="61"/>
  <c r="ES36" i="61" s="1"/>
  <c r="DZ5" i="61"/>
  <c r="EN5" i="61" s="1"/>
  <c r="BJ122" i="70"/>
  <c r="BX122" i="70" s="1"/>
  <c r="BJ186" i="70"/>
  <c r="BX186" i="70" s="1"/>
  <c r="BK155" i="70"/>
  <c r="BY155" i="70" s="1"/>
  <c r="EE21" i="61"/>
  <c r="ES21" i="61" s="1"/>
  <c r="BH151" i="70"/>
  <c r="BV151" i="70" s="1"/>
  <c r="BJ163" i="70"/>
  <c r="BX163" i="70" s="1"/>
  <c r="BK140" i="70"/>
  <c r="BY140" i="70" s="1"/>
  <c r="BL117" i="70"/>
  <c r="BZ117" i="70" s="1"/>
  <c r="BL173" i="70"/>
  <c r="BZ173" i="70" s="1"/>
  <c r="EB4" i="61"/>
  <c r="EP4" i="61" s="1"/>
  <c r="BK125" i="70"/>
  <c r="BY125" i="70" s="1"/>
  <c r="BK189" i="70"/>
  <c r="BY189" i="70" s="1"/>
  <c r="BH162" i="70"/>
  <c r="BV162" i="70" s="1"/>
  <c r="BK135" i="70"/>
  <c r="BY135" i="70" s="1"/>
  <c r="BK199" i="70"/>
  <c r="BY199" i="70" s="1"/>
  <c r="EE17" i="61"/>
  <c r="ES17" i="61" s="1"/>
  <c r="EE81" i="61"/>
  <c r="ES81" i="61" s="1"/>
  <c r="EG44" i="61"/>
  <c r="EU44" i="61" s="1"/>
  <c r="BK144" i="70"/>
  <c r="BY144" i="70" s="1"/>
  <c r="EB8" i="61"/>
  <c r="EP8" i="61" s="1"/>
  <c r="ED79" i="61"/>
  <c r="ER79" i="61" s="1"/>
  <c r="EE63" i="61"/>
  <c r="ES63" i="61" s="1"/>
  <c r="BO92" i="71"/>
  <c r="CC92" i="71" s="1"/>
  <c r="BJ165" i="70"/>
  <c r="BX165" i="70" s="1"/>
  <c r="ED7" i="61"/>
  <c r="ER7" i="61" s="1"/>
  <c r="EE56" i="61"/>
  <c r="ES56" i="61" s="1"/>
  <c r="EH33" i="61"/>
  <c r="EV33" i="61" s="1"/>
  <c r="BJ119" i="70"/>
  <c r="BX119" i="70" s="1"/>
  <c r="BJ183" i="70"/>
  <c r="BX183" i="70" s="1"/>
  <c r="BL159" i="70"/>
  <c r="BZ159" i="70" s="1"/>
  <c r="EG29" i="61"/>
  <c r="EU29" i="61" s="1"/>
  <c r="DY20" i="61"/>
  <c r="EM20" i="61" s="1"/>
  <c r="DY52" i="61"/>
  <c r="EM52" i="61" s="1"/>
  <c r="DY84" i="61"/>
  <c r="EM84" i="61" s="1"/>
  <c r="DZ78" i="61"/>
  <c r="EN78" i="61" s="1"/>
  <c r="EC28" i="61"/>
  <c r="EQ28" i="61" s="1"/>
  <c r="EC76" i="61"/>
  <c r="EQ76" i="61" s="1"/>
  <c r="BL112" i="70"/>
  <c r="BZ112" i="70" s="1"/>
  <c r="DY93" i="61"/>
  <c r="EM93" i="61" s="1"/>
  <c r="EJ25" i="61"/>
  <c r="EX25" i="61" s="1"/>
  <c r="EI6" i="61"/>
  <c r="EW6" i="61" s="1"/>
  <c r="EW94" i="61" s="1"/>
  <c r="EW96" i="61" s="1"/>
  <c r="EI10" i="61"/>
  <c r="EW10" i="61" s="1"/>
  <c r="EI14" i="61"/>
  <c r="EW14" i="61" s="1"/>
  <c r="EI18" i="61"/>
  <c r="EW18" i="61" s="1"/>
  <c r="EI22" i="61"/>
  <c r="EW22" i="61" s="1"/>
  <c r="EI26" i="61"/>
  <c r="EW26" i="61" s="1"/>
  <c r="EI30" i="61"/>
  <c r="EW30" i="61" s="1"/>
  <c r="EI34" i="61"/>
  <c r="EW34" i="61" s="1"/>
  <c r="EI38" i="61"/>
  <c r="EW38" i="61" s="1"/>
  <c r="EI42" i="61"/>
  <c r="EW42" i="61" s="1"/>
  <c r="EI46" i="61"/>
  <c r="EW46" i="61" s="1"/>
  <c r="EI50" i="61"/>
  <c r="EW50" i="61" s="1"/>
  <c r="EI54" i="61"/>
  <c r="EW54" i="61" s="1"/>
  <c r="EI58" i="61"/>
  <c r="EW58" i="61" s="1"/>
  <c r="EI62" i="61"/>
  <c r="EW62" i="61" s="1"/>
  <c r="EI66" i="61"/>
  <c r="EW66" i="61" s="1"/>
  <c r="EI70" i="61"/>
  <c r="EW70" i="61" s="1"/>
  <c r="EI74" i="61"/>
  <c r="EW74" i="61" s="1"/>
  <c r="EI78" i="61"/>
  <c r="EW78" i="61" s="1"/>
  <c r="EI82" i="61"/>
  <c r="EW82" i="61" s="1"/>
  <c r="EI86" i="61"/>
  <c r="EW86" i="61" s="1"/>
  <c r="EI90" i="61"/>
  <c r="EW90" i="61" s="1"/>
  <c r="EI68" i="61"/>
  <c r="EW68" i="61" s="1"/>
  <c r="DZ14" i="61"/>
  <c r="EN14" i="61" s="1"/>
  <c r="EJ73" i="61"/>
  <c r="EX73" i="61" s="1"/>
  <c r="DX37" i="61"/>
  <c r="EL37" i="61" s="1"/>
  <c r="DX85" i="61"/>
  <c r="EL85" i="61" s="1"/>
  <c r="DY41" i="61"/>
  <c r="EM41" i="61" s="1"/>
  <c r="EH15" i="61"/>
  <c r="EV15" i="61" s="1"/>
  <c r="BA93" i="68"/>
  <c r="BA95" i="68" s="1"/>
  <c r="AF126" i="63"/>
  <c r="P124" i="64"/>
  <c r="E126" i="63"/>
  <c r="Y93" i="63"/>
  <c r="AD93" i="63"/>
  <c r="J93" i="63"/>
  <c r="AC93" i="64"/>
  <c r="L93" i="64"/>
  <c r="B93" i="63"/>
  <c r="AA93" i="63"/>
  <c r="Z93" i="64"/>
  <c r="E93" i="63"/>
  <c r="AH126" i="63"/>
  <c r="P93" i="64"/>
  <c r="AB126" i="63"/>
  <c r="M126" i="63"/>
  <c r="K160" i="63"/>
  <c r="BL141" i="63" s="1"/>
  <c r="BB14" i="73"/>
  <c r="BB13" i="73"/>
  <c r="BB16" i="73"/>
  <c r="FY14" i="72"/>
  <c r="FY17" i="72"/>
  <c r="FT77" i="73"/>
  <c r="GH77" i="73" s="1"/>
  <c r="FJ35" i="73"/>
  <c r="FX35" i="73" s="1"/>
  <c r="FJ79" i="73"/>
  <c r="FX79" i="73" s="1"/>
  <c r="BP100" i="71"/>
  <c r="CD100" i="71" s="1"/>
  <c r="P53" i="71"/>
  <c r="U53" i="71" s="1"/>
  <c r="BD116" i="70"/>
  <c r="BR116" i="70" s="1"/>
  <c r="BD124" i="70"/>
  <c r="BR124" i="70" s="1"/>
  <c r="BD132" i="70"/>
  <c r="BR132" i="70" s="1"/>
  <c r="BD140" i="70"/>
  <c r="BR140" i="70" s="1"/>
  <c r="BD148" i="70"/>
  <c r="BR148" i="70" s="1"/>
  <c r="BD156" i="70"/>
  <c r="BR156" i="70" s="1"/>
  <c r="BD164" i="70"/>
  <c r="BR164" i="70" s="1"/>
  <c r="BD172" i="70"/>
  <c r="BR172" i="70" s="1"/>
  <c r="BD180" i="70"/>
  <c r="BR180" i="70" s="1"/>
  <c r="BD188" i="70"/>
  <c r="BR188" i="70" s="1"/>
  <c r="BD196" i="70"/>
  <c r="BR196" i="70" s="1"/>
  <c r="BD112" i="70"/>
  <c r="BR112" i="70" s="1"/>
  <c r="BD117" i="70"/>
  <c r="BR117" i="70" s="1"/>
  <c r="BD121" i="70"/>
  <c r="BR121" i="70" s="1"/>
  <c r="BD125" i="70"/>
  <c r="BR125" i="70" s="1"/>
  <c r="BD129" i="70"/>
  <c r="BR129" i="70" s="1"/>
  <c r="BD133" i="70"/>
  <c r="BR133" i="70" s="1"/>
  <c r="BD137" i="70"/>
  <c r="BR137" i="70" s="1"/>
  <c r="BD141" i="70"/>
  <c r="BR141" i="70" s="1"/>
  <c r="BD145" i="70"/>
  <c r="BR145" i="70" s="1"/>
  <c r="BD149" i="70"/>
  <c r="BR149" i="70" s="1"/>
  <c r="BD153" i="70"/>
  <c r="BR153" i="70" s="1"/>
  <c r="BD157" i="70"/>
  <c r="BR157" i="70" s="1"/>
  <c r="BD161" i="70"/>
  <c r="BR161" i="70" s="1"/>
  <c r="BD165" i="70"/>
  <c r="BR165" i="70" s="1"/>
  <c r="BD169" i="70"/>
  <c r="BR169" i="70" s="1"/>
  <c r="BD173" i="70"/>
  <c r="BR173" i="70" s="1"/>
  <c r="BD177" i="70"/>
  <c r="BR177" i="70" s="1"/>
  <c r="BD181" i="70"/>
  <c r="BR181" i="70" s="1"/>
  <c r="BD185" i="70"/>
  <c r="BR185" i="70" s="1"/>
  <c r="BD189" i="70"/>
  <c r="BR189" i="70" s="1"/>
  <c r="BD193" i="70"/>
  <c r="BR193" i="70" s="1"/>
  <c r="BD197" i="70"/>
  <c r="BR197" i="70" s="1"/>
  <c r="BD127" i="70"/>
  <c r="BR127" i="70" s="1"/>
  <c r="BD143" i="70"/>
  <c r="BR143" i="70" s="1"/>
  <c r="BD159" i="70"/>
  <c r="BR159" i="70" s="1"/>
  <c r="BD171" i="70"/>
  <c r="BR171" i="70" s="1"/>
  <c r="BD194" i="70"/>
  <c r="BR194" i="70" s="1"/>
  <c r="BD113" i="70"/>
  <c r="BR113" i="70" s="1"/>
  <c r="BD130" i="70"/>
  <c r="BR130" i="70" s="1"/>
  <c r="BD146" i="70"/>
  <c r="BR146" i="70" s="1"/>
  <c r="BD162" i="70"/>
  <c r="BR162" i="70" s="1"/>
  <c r="BD183" i="70"/>
  <c r="BR183" i="70" s="1"/>
  <c r="BD114" i="70"/>
  <c r="BR114" i="70" s="1"/>
  <c r="BD131" i="70"/>
  <c r="BR131" i="70" s="1"/>
  <c r="BD147" i="70"/>
  <c r="BR147" i="70" s="1"/>
  <c r="BD163" i="70"/>
  <c r="BR163" i="70" s="1"/>
  <c r="BD186" i="70"/>
  <c r="BR186" i="70" s="1"/>
  <c r="BD195" i="70"/>
  <c r="BR195" i="70" s="1"/>
  <c r="BD175" i="70"/>
  <c r="BR175" i="70" s="1"/>
  <c r="BD119" i="70"/>
  <c r="BR119" i="70" s="1"/>
  <c r="BD135" i="70"/>
  <c r="BR135" i="70" s="1"/>
  <c r="BD151" i="70"/>
  <c r="BR151" i="70" s="1"/>
  <c r="BD178" i="70"/>
  <c r="BR178" i="70" s="1"/>
  <c r="BD187" i="70"/>
  <c r="BR187" i="70" s="1"/>
  <c r="BD115" i="70"/>
  <c r="BD123" i="70"/>
  <c r="BR123" i="70" s="1"/>
  <c r="BD139" i="70"/>
  <c r="BR139" i="70" s="1"/>
  <c r="BD155" i="70"/>
  <c r="BR155" i="70" s="1"/>
  <c r="BD170" i="70"/>
  <c r="BR170" i="70" s="1"/>
  <c r="BD179" i="70"/>
  <c r="BR179" i="70" s="1"/>
  <c r="BD122" i="70"/>
  <c r="BR122" i="70" s="1"/>
  <c r="BD126" i="70"/>
  <c r="BR126" i="70" s="1"/>
  <c r="BD182" i="70"/>
  <c r="BR182" i="70" s="1"/>
  <c r="BD138" i="70"/>
  <c r="BR138" i="70" s="1"/>
  <c r="BD190" i="70"/>
  <c r="BR190" i="70" s="1"/>
  <c r="BD142" i="70"/>
  <c r="BR142" i="70" s="1"/>
  <c r="BD191" i="70"/>
  <c r="BR191" i="70" s="1"/>
  <c r="BD158" i="70"/>
  <c r="BR158" i="70" s="1"/>
  <c r="BD167" i="70"/>
  <c r="BR167" i="70" s="1"/>
  <c r="BD199" i="70"/>
  <c r="BR199" i="70" s="1"/>
  <c r="BD154" i="70"/>
  <c r="BR154" i="70" s="1"/>
  <c r="BE148" i="63"/>
  <c r="BE149" i="63" s="1"/>
  <c r="V181" i="63"/>
  <c r="BB137" i="63"/>
  <c r="B182" i="63"/>
  <c r="B183" i="63" s="1"/>
  <c r="BA145" i="63"/>
  <c r="BA146" i="63" s="1"/>
  <c r="F181" i="63"/>
  <c r="F146" i="63"/>
  <c r="F150" i="63" s="1"/>
  <c r="BO119" i="63" s="1"/>
  <c r="BL99" i="63"/>
  <c r="FV17" i="72"/>
  <c r="FV14" i="72"/>
  <c r="FF17" i="72"/>
  <c r="FF15" i="72"/>
  <c r="AR113" i="64"/>
  <c r="AR146" i="64" s="1"/>
  <c r="Q160" i="63"/>
  <c r="BR141" i="63" s="1"/>
  <c r="BF114" i="63"/>
  <c r="AS147" i="64" s="1"/>
  <c r="BH148" i="63"/>
  <c r="BH149" i="63" s="1"/>
  <c r="W182" i="63"/>
  <c r="W183" i="63" s="1"/>
  <c r="BA139" i="63"/>
  <c r="L192" i="64"/>
  <c r="L194" i="64" s="1"/>
  <c r="AF113" i="64"/>
  <c r="AE113" i="64"/>
  <c r="U113" i="64"/>
  <c r="AC113" i="64"/>
  <c r="AB113" i="64"/>
  <c r="V113" i="64"/>
  <c r="Z113" i="64"/>
  <c r="Y113" i="64"/>
  <c r="R113" i="64"/>
  <c r="X113" i="64"/>
  <c r="T113" i="64"/>
  <c r="S113" i="64"/>
  <c r="BE136" i="63"/>
  <c r="BE138" i="63" s="1"/>
  <c r="D192" i="64"/>
  <c r="D194" i="64" s="1"/>
  <c r="AN113" i="64"/>
  <c r="AN146" i="64" s="1"/>
  <c r="BG140" i="63"/>
  <c r="BG141" i="63" s="1"/>
  <c r="S181" i="63"/>
  <c r="BC145" i="63"/>
  <c r="BC146" i="63" s="1"/>
  <c r="G181" i="63"/>
  <c r="AT113" i="64"/>
  <c r="AT146" i="64" s="1"/>
  <c r="BG145" i="63"/>
  <c r="BG146" i="63" s="1"/>
  <c r="I181" i="63"/>
  <c r="BH140" i="63"/>
  <c r="BH141" i="63" s="1"/>
  <c r="S182" i="63"/>
  <c r="T145" i="63"/>
  <c r="T150" i="63" s="1"/>
  <c r="BM127" i="63" s="1"/>
  <c r="AM103" i="63"/>
  <c r="AM104" i="63" s="1"/>
  <c r="N150" i="63"/>
  <c r="BO123" i="63" s="1"/>
  <c r="Q175" i="63"/>
  <c r="BC122" i="63"/>
  <c r="BC123" i="63" s="1"/>
  <c r="L150" i="63"/>
  <c r="BM123" i="63" s="1"/>
  <c r="DH14" i="73"/>
  <c r="CB16" i="73"/>
  <c r="CB13" i="73"/>
  <c r="BH130" i="63"/>
  <c r="BH131" i="63" s="1"/>
  <c r="W176" i="63"/>
  <c r="W177" i="63" s="1"/>
  <c r="CC13" i="73"/>
  <c r="FL17" i="72"/>
  <c r="FL14" i="72"/>
  <c r="EN15" i="72"/>
  <c r="EN17" i="72"/>
  <c r="FR17" i="72"/>
  <c r="FR14" i="72"/>
  <c r="DR14" i="73"/>
  <c r="FG14" i="72"/>
  <c r="AP21" i="75"/>
  <c r="BD21" i="75" s="1"/>
  <c r="AN11" i="75"/>
  <c r="BB11" i="75" s="1"/>
  <c r="AN75" i="75"/>
  <c r="BB75" i="75" s="1"/>
  <c r="DI13" i="73"/>
  <c r="AN39" i="75"/>
  <c r="BB39" i="75" s="1"/>
  <c r="CU13" i="73"/>
  <c r="AJ12" i="75"/>
  <c r="AX12" i="75" s="1"/>
  <c r="AJ76" i="75"/>
  <c r="AX76" i="75" s="1"/>
  <c r="AF63" i="75"/>
  <c r="AT63" i="75" s="1"/>
  <c r="AP19" i="75"/>
  <c r="BD19" i="75" s="1"/>
  <c r="AP83" i="75"/>
  <c r="BD83" i="75" s="1"/>
  <c r="AP44" i="75"/>
  <c r="BD44" i="75" s="1"/>
  <c r="AI63" i="75"/>
  <c r="AW63" i="75" s="1"/>
  <c r="AN34" i="75"/>
  <c r="BB34" i="75" s="1"/>
  <c r="AI50" i="75"/>
  <c r="AW50" i="75" s="1"/>
  <c r="AL35" i="75"/>
  <c r="AZ35" i="75" s="1"/>
  <c r="AY94" i="75"/>
  <c r="AY96" i="75" s="1"/>
  <c r="AI59" i="75"/>
  <c r="AW59" i="75" s="1"/>
  <c r="AG55" i="75"/>
  <c r="AU55" i="75" s="1"/>
  <c r="AJ13" i="75"/>
  <c r="AX13" i="75" s="1"/>
  <c r="AJ85" i="75"/>
  <c r="AX85" i="75" s="1"/>
  <c r="AN62" i="75"/>
  <c r="BB62" i="75" s="1"/>
  <c r="AH32" i="75"/>
  <c r="AV32" i="75" s="1"/>
  <c r="AF11" i="75"/>
  <c r="AT11" i="75" s="1"/>
  <c r="AF75" i="75"/>
  <c r="AT75" i="75" s="1"/>
  <c r="AD36" i="75"/>
  <c r="AR36" i="75" s="1"/>
  <c r="AF20" i="75"/>
  <c r="AT20" i="75" s="1"/>
  <c r="AF84" i="75"/>
  <c r="AT84" i="75" s="1"/>
  <c r="AD59" i="75"/>
  <c r="AR59" i="75" s="1"/>
  <c r="Z135" i="64"/>
  <c r="AN25" i="75"/>
  <c r="BB25" i="75" s="1"/>
  <c r="AG27" i="75"/>
  <c r="AU27" i="75" s="1"/>
  <c r="AD31" i="75"/>
  <c r="AR31" i="75" s="1"/>
  <c r="AP48" i="75"/>
  <c r="BD48" i="75" s="1"/>
  <c r="AG44" i="75"/>
  <c r="AU44" i="75" s="1"/>
  <c r="AA135" i="64"/>
  <c r="AH49" i="75"/>
  <c r="AV49" i="75" s="1"/>
  <c r="AD26" i="75"/>
  <c r="AR26" i="75" s="1"/>
  <c r="AF83" i="63"/>
  <c r="AH26" i="75"/>
  <c r="AV26" i="75" s="1"/>
  <c r="AH90" i="75"/>
  <c r="AV90" i="75" s="1"/>
  <c r="AM4" i="75"/>
  <c r="BA4" i="75" s="1"/>
  <c r="AM12" i="75"/>
  <c r="BA12" i="75" s="1"/>
  <c r="AM20" i="75"/>
  <c r="BA20" i="75" s="1"/>
  <c r="AM28" i="75"/>
  <c r="BA28" i="75" s="1"/>
  <c r="AM36" i="75"/>
  <c r="BA36" i="75" s="1"/>
  <c r="AM44" i="75"/>
  <c r="BA44" i="75" s="1"/>
  <c r="AM52" i="75"/>
  <c r="BA52" i="75" s="1"/>
  <c r="AM60" i="75"/>
  <c r="BA60" i="75" s="1"/>
  <c r="AM68" i="75"/>
  <c r="BA68" i="75" s="1"/>
  <c r="AM76" i="75"/>
  <c r="BA76" i="75" s="1"/>
  <c r="AM84" i="75"/>
  <c r="BA84" i="75" s="1"/>
  <c r="AM15" i="75"/>
  <c r="BA15" i="75" s="1"/>
  <c r="AM31" i="75"/>
  <c r="BA31" i="75" s="1"/>
  <c r="AM47" i="75"/>
  <c r="BA47" i="75" s="1"/>
  <c r="AM63" i="75"/>
  <c r="BA63" i="75" s="1"/>
  <c r="AM79" i="75"/>
  <c r="BA79" i="75" s="1"/>
  <c r="AM89" i="75"/>
  <c r="BA89" i="75" s="1"/>
  <c r="AM11" i="75"/>
  <c r="BA11" i="75" s="1"/>
  <c r="AM27" i="75"/>
  <c r="BA27" i="75" s="1"/>
  <c r="AM43" i="75"/>
  <c r="BA43" i="75" s="1"/>
  <c r="AM59" i="75"/>
  <c r="BA59" i="75" s="1"/>
  <c r="AM75" i="75"/>
  <c r="BA75" i="75" s="1"/>
  <c r="AM7" i="75"/>
  <c r="BA7" i="75" s="1"/>
  <c r="AM23" i="75"/>
  <c r="BA23" i="75" s="1"/>
  <c r="AM39" i="75"/>
  <c r="BA39" i="75" s="1"/>
  <c r="AM55" i="75"/>
  <c r="BA55" i="75" s="1"/>
  <c r="AM71" i="75"/>
  <c r="BA71" i="75" s="1"/>
  <c r="AM87" i="75"/>
  <c r="BA87" i="75" s="1"/>
  <c r="AM91" i="75"/>
  <c r="BA91" i="75" s="1"/>
  <c r="AM35" i="75"/>
  <c r="BA35" i="75" s="1"/>
  <c r="AM67" i="75"/>
  <c r="BA67" i="75" s="1"/>
  <c r="AM88" i="75"/>
  <c r="BA88" i="75" s="1"/>
  <c r="AM14" i="75"/>
  <c r="BA14" i="75" s="1"/>
  <c r="AM25" i="75"/>
  <c r="BA25" i="75" s="1"/>
  <c r="AM46" i="75"/>
  <c r="BA46" i="75" s="1"/>
  <c r="AM57" i="75"/>
  <c r="BA57" i="75" s="1"/>
  <c r="AM78" i="75"/>
  <c r="BA78" i="75" s="1"/>
  <c r="AM22" i="75"/>
  <c r="BA22" i="75" s="1"/>
  <c r="AM65" i="75"/>
  <c r="BA65" i="75" s="1"/>
  <c r="AM86" i="75"/>
  <c r="BA86" i="75" s="1"/>
  <c r="AM6" i="75"/>
  <c r="BA6" i="75" s="1"/>
  <c r="AM49" i="75"/>
  <c r="BA49" i="75" s="1"/>
  <c r="AM70" i="75"/>
  <c r="BA70" i="75" s="1"/>
  <c r="AM51" i="75"/>
  <c r="BA51" i="75" s="1"/>
  <c r="AM92" i="75"/>
  <c r="BA92" i="75" s="1"/>
  <c r="AM9" i="75"/>
  <c r="BA9" i="75" s="1"/>
  <c r="AM30" i="75"/>
  <c r="BA30" i="75" s="1"/>
  <c r="AM73" i="75"/>
  <c r="BA73" i="75" s="1"/>
  <c r="AM41" i="75"/>
  <c r="BA41" i="75" s="1"/>
  <c r="AM54" i="75"/>
  <c r="BA54" i="75" s="1"/>
  <c r="AM17" i="75"/>
  <c r="BA17" i="75" s="1"/>
  <c r="AM19" i="75"/>
  <c r="BA19" i="75" s="1"/>
  <c r="AM62" i="75"/>
  <c r="BA62" i="75" s="1"/>
  <c r="AM83" i="75"/>
  <c r="BA83" i="75" s="1"/>
  <c r="AM38" i="75"/>
  <c r="BA38" i="75" s="1"/>
  <c r="AM81" i="75"/>
  <c r="BA81" i="75" s="1"/>
  <c r="AM33" i="75"/>
  <c r="BA33" i="75" s="1"/>
  <c r="AM66" i="75"/>
  <c r="BA66" i="75" s="1"/>
  <c r="AJ40" i="75"/>
  <c r="AX40" i="75" s="1"/>
  <c r="AE7" i="75"/>
  <c r="AS7" i="75" s="1"/>
  <c r="AE71" i="75"/>
  <c r="AS71" i="75" s="1"/>
  <c r="Q137" i="63"/>
  <c r="AO44" i="75"/>
  <c r="BC44" i="75" s="1"/>
  <c r="AG13" i="75"/>
  <c r="AU13" i="75" s="1"/>
  <c r="AG77" i="75"/>
  <c r="AU77" i="75" s="1"/>
  <c r="AD83" i="63"/>
  <c r="AF50" i="75"/>
  <c r="AT50" i="75" s="1"/>
  <c r="FT48" i="73"/>
  <c r="GH48" i="73" s="1"/>
  <c r="K137" i="63"/>
  <c r="FS5" i="73"/>
  <c r="GG5" i="73" s="1"/>
  <c r="FS69" i="73"/>
  <c r="GG69" i="73" s="1"/>
  <c r="FR31" i="73"/>
  <c r="GF31" i="73" s="1"/>
  <c r="FQ9" i="73"/>
  <c r="GE9" i="73" s="1"/>
  <c r="FQ65" i="73"/>
  <c r="GE65" i="73" s="1"/>
  <c r="W83" i="64"/>
  <c r="C137" i="63"/>
  <c r="FS46" i="73"/>
  <c r="GG46" i="73" s="1"/>
  <c r="FR24" i="73"/>
  <c r="GF24" i="73" s="1"/>
  <c r="FR88" i="73"/>
  <c r="GF88" i="73" s="1"/>
  <c r="FS23" i="73"/>
  <c r="GG23" i="73" s="1"/>
  <c r="FS87" i="73"/>
  <c r="GG87" i="73" s="1"/>
  <c r="FT61" i="73"/>
  <c r="GH61" i="73" s="1"/>
  <c r="FN25" i="73"/>
  <c r="GB25" i="73" s="1"/>
  <c r="FN89" i="73"/>
  <c r="GB89" i="73" s="1"/>
  <c r="FT44" i="73"/>
  <c r="GH44" i="73" s="1"/>
  <c r="FR89" i="73"/>
  <c r="GF89" i="73" s="1"/>
  <c r="FN28" i="73"/>
  <c r="GB28" i="73" s="1"/>
  <c r="FJ11" i="73"/>
  <c r="FX11" i="73" s="1"/>
  <c r="FN30" i="73"/>
  <c r="GB30" i="73" s="1"/>
  <c r="FN55" i="73"/>
  <c r="GB55" i="73" s="1"/>
  <c r="FJ63" i="73"/>
  <c r="FX63" i="73" s="1"/>
  <c r="BS55" i="71"/>
  <c r="CG55" i="71" s="1"/>
  <c r="FP67" i="73"/>
  <c r="GD67" i="73" s="1"/>
  <c r="CS13" i="73"/>
  <c r="BR75" i="71"/>
  <c r="CF75" i="71" s="1"/>
  <c r="BP84" i="71"/>
  <c r="CD84" i="71" s="1"/>
  <c r="BO70" i="71"/>
  <c r="CC70" i="71" s="1"/>
  <c r="BY69" i="71"/>
  <c r="CM69" i="71" s="1"/>
  <c r="BY6" i="71"/>
  <c r="CM6" i="71" s="1"/>
  <c r="BY10" i="71"/>
  <c r="CM10" i="71" s="1"/>
  <c r="BY14" i="71"/>
  <c r="CM14" i="71" s="1"/>
  <c r="BY18" i="71"/>
  <c r="CM18" i="71" s="1"/>
  <c r="BY22" i="71"/>
  <c r="CM22" i="71" s="1"/>
  <c r="BY26" i="71"/>
  <c r="CM26" i="71" s="1"/>
  <c r="BY30" i="71"/>
  <c r="CM30" i="71" s="1"/>
  <c r="BY34" i="71"/>
  <c r="CM34" i="71" s="1"/>
  <c r="BY38" i="71"/>
  <c r="CM38" i="71" s="1"/>
  <c r="BY42" i="71"/>
  <c r="CM42" i="71" s="1"/>
  <c r="BY46" i="71"/>
  <c r="CM46" i="71" s="1"/>
  <c r="BY50" i="71"/>
  <c r="CM50" i="71" s="1"/>
  <c r="BY61" i="71"/>
  <c r="CM61" i="71" s="1"/>
  <c r="BY79" i="71"/>
  <c r="CM79" i="71" s="1"/>
  <c r="BY83" i="71"/>
  <c r="CM83" i="71" s="1"/>
  <c r="BY87" i="71"/>
  <c r="CM87" i="71" s="1"/>
  <c r="BY91" i="71"/>
  <c r="CM91" i="71" s="1"/>
  <c r="BY95" i="71"/>
  <c r="CM95" i="71" s="1"/>
  <c r="BY99" i="71"/>
  <c r="CM99" i="71" s="1"/>
  <c r="BY103" i="71"/>
  <c r="CM103" i="71" s="1"/>
  <c r="BY71" i="71"/>
  <c r="CM71" i="71" s="1"/>
  <c r="BY62" i="71"/>
  <c r="CM62" i="71" s="1"/>
  <c r="BY57" i="71"/>
  <c r="CM57" i="71" s="1"/>
  <c r="BY53" i="71"/>
  <c r="CM53" i="71" s="1"/>
  <c r="BY64" i="71"/>
  <c r="CM64" i="71" s="1"/>
  <c r="BY7" i="71"/>
  <c r="CM7" i="71" s="1"/>
  <c r="BY11" i="71"/>
  <c r="CM11" i="71" s="1"/>
  <c r="BY15" i="71"/>
  <c r="CM15" i="71" s="1"/>
  <c r="BY19" i="71"/>
  <c r="CM19" i="71" s="1"/>
  <c r="BY23" i="71"/>
  <c r="CM23" i="71" s="1"/>
  <c r="BY27" i="71"/>
  <c r="CM27" i="71" s="1"/>
  <c r="BY31" i="71"/>
  <c r="CM31" i="71" s="1"/>
  <c r="BY35" i="71"/>
  <c r="CM35" i="71" s="1"/>
  <c r="BY39" i="71"/>
  <c r="CM39" i="71" s="1"/>
  <c r="BY43" i="71"/>
  <c r="CM43" i="71" s="1"/>
  <c r="BY47" i="71"/>
  <c r="CM47" i="71" s="1"/>
  <c r="BY51" i="71"/>
  <c r="CM51" i="71" s="1"/>
  <c r="BY76" i="71"/>
  <c r="CM76" i="71" s="1"/>
  <c r="BY80" i="71"/>
  <c r="CM80" i="71" s="1"/>
  <c r="BY84" i="71"/>
  <c r="CM84" i="71" s="1"/>
  <c r="BY88" i="71"/>
  <c r="CM88" i="71" s="1"/>
  <c r="BY92" i="71"/>
  <c r="CM92" i="71" s="1"/>
  <c r="BY96" i="71"/>
  <c r="CM96" i="71" s="1"/>
  <c r="BY100" i="71"/>
  <c r="CM100" i="71" s="1"/>
  <c r="BY104" i="71"/>
  <c r="CM104" i="71" s="1"/>
  <c r="BY66" i="71"/>
  <c r="CM66" i="71" s="1"/>
  <c r="BY72" i="71"/>
  <c r="CM72" i="71" s="1"/>
  <c r="BY68" i="71"/>
  <c r="CM68" i="71" s="1"/>
  <c r="BY4" i="71"/>
  <c r="CM4" i="71" s="1"/>
  <c r="BY8" i="71"/>
  <c r="CM8" i="71" s="1"/>
  <c r="BY12" i="71"/>
  <c r="CM12" i="71" s="1"/>
  <c r="BY16" i="71"/>
  <c r="CM16" i="71" s="1"/>
  <c r="BY20" i="71"/>
  <c r="CM20" i="71" s="1"/>
  <c r="BY24" i="71"/>
  <c r="CM24" i="71" s="1"/>
  <c r="BY28" i="71"/>
  <c r="CM28" i="71" s="1"/>
  <c r="BY32" i="71"/>
  <c r="CM32" i="71" s="1"/>
  <c r="BY36" i="71"/>
  <c r="CM36" i="71" s="1"/>
  <c r="BY44" i="71"/>
  <c r="CM44" i="71" s="1"/>
  <c r="BY52" i="71"/>
  <c r="CM52" i="71" s="1"/>
  <c r="BY77" i="71"/>
  <c r="CM77" i="71" s="1"/>
  <c r="BY85" i="71"/>
  <c r="CM85" i="71" s="1"/>
  <c r="BY93" i="71"/>
  <c r="CM93" i="71" s="1"/>
  <c r="BY101" i="71"/>
  <c r="CM101" i="71" s="1"/>
  <c r="BY74" i="71"/>
  <c r="CM74" i="71" s="1"/>
  <c r="BY70" i="71"/>
  <c r="CM70" i="71" s="1"/>
  <c r="BY63" i="71"/>
  <c r="CM63" i="71" s="1"/>
  <c r="BY55" i="71"/>
  <c r="CM55" i="71" s="1"/>
  <c r="BY13" i="71"/>
  <c r="CM13" i="71" s="1"/>
  <c r="BY29" i="71"/>
  <c r="CM29" i="71" s="1"/>
  <c r="BY45" i="71"/>
  <c r="CM45" i="71" s="1"/>
  <c r="BY78" i="71"/>
  <c r="CM78" i="71" s="1"/>
  <c r="BY65" i="71"/>
  <c r="CM65" i="71" s="1"/>
  <c r="BY90" i="71"/>
  <c r="CM90" i="71" s="1"/>
  <c r="BY17" i="71"/>
  <c r="CM17" i="71" s="1"/>
  <c r="BY33" i="71"/>
  <c r="CM33" i="71" s="1"/>
  <c r="BY49" i="71"/>
  <c r="CM49" i="71" s="1"/>
  <c r="BY102" i="71"/>
  <c r="CM102" i="71" s="1"/>
  <c r="BY54" i="71"/>
  <c r="CM54" i="71" s="1"/>
  <c r="BY82" i="71"/>
  <c r="CM82" i="71" s="1"/>
  <c r="BY5" i="71"/>
  <c r="CM5" i="71" s="1"/>
  <c r="BY21" i="71"/>
  <c r="CM21" i="71" s="1"/>
  <c r="BY37" i="71"/>
  <c r="CM37" i="71" s="1"/>
  <c r="BY94" i="71"/>
  <c r="CM94" i="71" s="1"/>
  <c r="BY67" i="71"/>
  <c r="CM67" i="71" s="1"/>
  <c r="BY58" i="71"/>
  <c r="CM58" i="71" s="1"/>
  <c r="BY9" i="71"/>
  <c r="CM9" i="71" s="1"/>
  <c r="BY25" i="71"/>
  <c r="CM25" i="71" s="1"/>
  <c r="BY41" i="71"/>
  <c r="CM41" i="71" s="1"/>
  <c r="BY86" i="71"/>
  <c r="CM86" i="71" s="1"/>
  <c r="BY98" i="71"/>
  <c r="CM98" i="71" s="1"/>
  <c r="BY59" i="71"/>
  <c r="CM59" i="71" s="1"/>
  <c r="BY75" i="71"/>
  <c r="CM75" i="71" s="1"/>
  <c r="BS69" i="71"/>
  <c r="CG69" i="71" s="1"/>
  <c r="BP63" i="71"/>
  <c r="CD63" i="71" s="1"/>
  <c r="BO17" i="71"/>
  <c r="CC17" i="71" s="1"/>
  <c r="FT75" i="73"/>
  <c r="GH75" i="73" s="1"/>
  <c r="FM44" i="73"/>
  <c r="GA44" i="73" s="1"/>
  <c r="FL7" i="73"/>
  <c r="FZ7" i="73" s="1"/>
  <c r="FL71" i="73"/>
  <c r="FZ71" i="73" s="1"/>
  <c r="FK31" i="73"/>
  <c r="FY31" i="73" s="1"/>
  <c r="BS32" i="71"/>
  <c r="CG32" i="71" s="1"/>
  <c r="BP58" i="71"/>
  <c r="CD58" i="71" s="1"/>
  <c r="FN70" i="73"/>
  <c r="GB70" i="73" s="1"/>
  <c r="BO51" i="71"/>
  <c r="CC51" i="71" s="1"/>
  <c r="L36" i="71"/>
  <c r="AF36" i="71" s="1"/>
  <c r="L39" i="71"/>
  <c r="AF39" i="71" s="1"/>
  <c r="AF33" i="71"/>
  <c r="L35" i="71"/>
  <c r="AF35" i="71" s="1"/>
  <c r="BY89" i="71"/>
  <c r="CM89" i="71" s="1"/>
  <c r="BW46" i="71"/>
  <c r="CK46" i="71" s="1"/>
  <c r="BW79" i="71"/>
  <c r="CK79" i="71" s="1"/>
  <c r="BT24" i="71"/>
  <c r="CH24" i="71" s="1"/>
  <c r="C53" i="71"/>
  <c r="T53" i="71" s="1"/>
  <c r="BW8" i="71"/>
  <c r="CK8" i="71" s="1"/>
  <c r="BT40" i="71"/>
  <c r="CH40" i="71" s="1"/>
  <c r="BT81" i="71"/>
  <c r="CH81" i="71" s="1"/>
  <c r="BP78" i="71"/>
  <c r="CD78" i="71" s="1"/>
  <c r="BQ104" i="71"/>
  <c r="CE104" i="71" s="1"/>
  <c r="BO81" i="71"/>
  <c r="CC81" i="71" s="1"/>
  <c r="BD160" i="70"/>
  <c r="BR160" i="70" s="1"/>
  <c r="AY106" i="71"/>
  <c r="BM80" i="71" s="1"/>
  <c r="CA80" i="71" s="1"/>
  <c r="FL10" i="73"/>
  <c r="FZ10" i="73" s="1"/>
  <c r="BH117" i="70"/>
  <c r="BV117" i="70" s="1"/>
  <c r="BH181" i="70"/>
  <c r="BV181" i="70" s="1"/>
  <c r="BJ129" i="70"/>
  <c r="BX129" i="70" s="1"/>
  <c r="BJ193" i="70"/>
  <c r="BX193" i="70" s="1"/>
  <c r="EC21" i="61"/>
  <c r="EQ21" i="61" s="1"/>
  <c r="EC53" i="61"/>
  <c r="EQ53" i="61" s="1"/>
  <c r="EC85" i="61"/>
  <c r="EQ85" i="61" s="1"/>
  <c r="BJ130" i="70"/>
  <c r="BX130" i="70" s="1"/>
  <c r="BJ194" i="70"/>
  <c r="BX194" i="70" s="1"/>
  <c r="EE29" i="61"/>
  <c r="ES29" i="61" s="1"/>
  <c r="BH159" i="70"/>
  <c r="BV159" i="70" s="1"/>
  <c r="BJ171" i="70"/>
  <c r="BX171" i="70" s="1"/>
  <c r="BK148" i="70"/>
  <c r="BY148" i="70" s="1"/>
  <c r="BL111" i="70"/>
  <c r="BZ111" i="70" s="1"/>
  <c r="BL116" i="70"/>
  <c r="BZ116" i="70" s="1"/>
  <c r="BL120" i="70"/>
  <c r="BZ120" i="70" s="1"/>
  <c r="BL124" i="70"/>
  <c r="BZ124" i="70" s="1"/>
  <c r="BL128" i="70"/>
  <c r="BZ128" i="70" s="1"/>
  <c r="BL132" i="70"/>
  <c r="BZ132" i="70" s="1"/>
  <c r="BL136" i="70"/>
  <c r="BZ136" i="70" s="1"/>
  <c r="BL140" i="70"/>
  <c r="BZ140" i="70" s="1"/>
  <c r="BL144" i="70"/>
  <c r="BZ144" i="70" s="1"/>
  <c r="BL148" i="70"/>
  <c r="BZ148" i="70" s="1"/>
  <c r="BL152" i="70"/>
  <c r="BZ152" i="70" s="1"/>
  <c r="BL156" i="70"/>
  <c r="BZ156" i="70" s="1"/>
  <c r="BL160" i="70"/>
  <c r="BZ160" i="70" s="1"/>
  <c r="BL164" i="70"/>
  <c r="BZ164" i="70" s="1"/>
  <c r="BL168" i="70"/>
  <c r="BZ168" i="70" s="1"/>
  <c r="BL172" i="70"/>
  <c r="BZ172" i="70" s="1"/>
  <c r="BL176" i="70"/>
  <c r="BZ176" i="70" s="1"/>
  <c r="BL180" i="70"/>
  <c r="BZ180" i="70" s="1"/>
  <c r="BL184" i="70"/>
  <c r="BZ184" i="70" s="1"/>
  <c r="BL188" i="70"/>
  <c r="BZ188" i="70" s="1"/>
  <c r="BL192" i="70"/>
  <c r="BZ192" i="70" s="1"/>
  <c r="BL196" i="70"/>
  <c r="BZ196" i="70" s="1"/>
  <c r="BL200" i="70"/>
  <c r="BZ200" i="70" s="1"/>
  <c r="BL115" i="70"/>
  <c r="BL113" i="70"/>
  <c r="BZ113" i="70" s="1"/>
  <c r="BL118" i="70"/>
  <c r="BZ118" i="70" s="1"/>
  <c r="BL122" i="70"/>
  <c r="BZ122" i="70" s="1"/>
  <c r="BL126" i="70"/>
  <c r="BZ126" i="70" s="1"/>
  <c r="BL130" i="70"/>
  <c r="BZ130" i="70" s="1"/>
  <c r="BL134" i="70"/>
  <c r="BZ134" i="70" s="1"/>
  <c r="BL138" i="70"/>
  <c r="BZ138" i="70" s="1"/>
  <c r="BL142" i="70"/>
  <c r="BZ142" i="70" s="1"/>
  <c r="BL146" i="70"/>
  <c r="BZ146" i="70" s="1"/>
  <c r="BL150" i="70"/>
  <c r="BZ150" i="70" s="1"/>
  <c r="BL154" i="70"/>
  <c r="BZ154" i="70" s="1"/>
  <c r="BL158" i="70"/>
  <c r="BZ158" i="70" s="1"/>
  <c r="BL162" i="70"/>
  <c r="BZ162" i="70" s="1"/>
  <c r="BL166" i="70"/>
  <c r="BZ166" i="70" s="1"/>
  <c r="BL170" i="70"/>
  <c r="BZ170" i="70" s="1"/>
  <c r="BL174" i="70"/>
  <c r="BZ174" i="70" s="1"/>
  <c r="BL178" i="70"/>
  <c r="BZ178" i="70" s="1"/>
  <c r="BL182" i="70"/>
  <c r="BZ182" i="70" s="1"/>
  <c r="BL186" i="70"/>
  <c r="BZ186" i="70" s="1"/>
  <c r="BL190" i="70"/>
  <c r="BZ190" i="70" s="1"/>
  <c r="BL194" i="70"/>
  <c r="BZ194" i="70" s="1"/>
  <c r="BL198" i="70"/>
  <c r="BZ198" i="70" s="1"/>
  <c r="BL181" i="70"/>
  <c r="BZ181" i="70" s="1"/>
  <c r="EB5" i="61"/>
  <c r="EP5" i="61" s="1"/>
  <c r="EB9" i="61"/>
  <c r="EP9" i="61" s="1"/>
  <c r="EB13" i="61"/>
  <c r="EP13" i="61" s="1"/>
  <c r="EB17" i="61"/>
  <c r="EP17" i="61" s="1"/>
  <c r="EB21" i="61"/>
  <c r="EP21" i="61" s="1"/>
  <c r="EB25" i="61"/>
  <c r="EP25" i="61" s="1"/>
  <c r="EB29" i="61"/>
  <c r="EP29" i="61" s="1"/>
  <c r="EB33" i="61"/>
  <c r="EP33" i="61" s="1"/>
  <c r="EB37" i="61"/>
  <c r="EP37" i="61" s="1"/>
  <c r="EB41" i="61"/>
  <c r="EP41" i="61" s="1"/>
  <c r="EB45" i="61"/>
  <c r="EP45" i="61" s="1"/>
  <c r="EB49" i="61"/>
  <c r="EP49" i="61" s="1"/>
  <c r="EB53" i="61"/>
  <c r="EP53" i="61" s="1"/>
  <c r="EB61" i="61"/>
  <c r="EP61" i="61" s="1"/>
  <c r="EB77" i="61"/>
  <c r="EP77" i="61" s="1"/>
  <c r="EB93" i="61"/>
  <c r="EP93" i="61" s="1"/>
  <c r="EB58" i="61"/>
  <c r="EP58" i="61" s="1"/>
  <c r="EB59" i="61"/>
  <c r="EP59" i="61" s="1"/>
  <c r="EB74" i="61"/>
  <c r="EP74" i="61" s="1"/>
  <c r="EB75" i="61"/>
  <c r="EP75" i="61" s="1"/>
  <c r="EB90" i="61"/>
  <c r="EP90" i="61" s="1"/>
  <c r="EB91" i="61"/>
  <c r="EP91" i="61" s="1"/>
  <c r="EB65" i="61"/>
  <c r="EP65" i="61" s="1"/>
  <c r="EB81" i="61"/>
  <c r="EP81" i="61" s="1"/>
  <c r="EB38" i="61"/>
  <c r="EP38" i="61" s="1"/>
  <c r="EB40" i="61"/>
  <c r="EP40" i="61" s="1"/>
  <c r="EB72" i="61"/>
  <c r="EP72" i="61" s="1"/>
  <c r="EB82" i="61"/>
  <c r="EP82" i="61" s="1"/>
  <c r="EB89" i="61"/>
  <c r="EP89" i="61" s="1"/>
  <c r="EB34" i="61"/>
  <c r="EP34" i="61" s="1"/>
  <c r="EB36" i="61"/>
  <c r="EP36" i="61" s="1"/>
  <c r="EB55" i="61"/>
  <c r="EP55" i="61" s="1"/>
  <c r="EB84" i="61"/>
  <c r="EP84" i="61" s="1"/>
  <c r="EB10" i="61"/>
  <c r="EP10" i="61" s="1"/>
  <c r="EB30" i="61"/>
  <c r="EP30" i="61" s="1"/>
  <c r="EB57" i="61"/>
  <c r="EP57" i="61" s="1"/>
  <c r="EB62" i="61"/>
  <c r="EP62" i="61" s="1"/>
  <c r="EB67" i="61"/>
  <c r="EP67" i="61" s="1"/>
  <c r="EB79" i="61"/>
  <c r="EP79" i="61" s="1"/>
  <c r="EB86" i="61"/>
  <c r="EP86" i="61" s="1"/>
  <c r="EB26" i="61"/>
  <c r="EP26" i="61" s="1"/>
  <c r="EB69" i="61"/>
  <c r="EP69" i="61" s="1"/>
  <c r="EB22" i="61"/>
  <c r="EP22" i="61" s="1"/>
  <c r="EB24" i="61"/>
  <c r="EP24" i="61" s="1"/>
  <c r="EB54" i="61"/>
  <c r="EP54" i="61" s="1"/>
  <c r="EB71" i="61"/>
  <c r="EP71" i="61" s="1"/>
  <c r="EB18" i="61"/>
  <c r="EP18" i="61" s="1"/>
  <c r="EB50" i="61"/>
  <c r="EP50" i="61" s="1"/>
  <c r="EB66" i="61"/>
  <c r="EP66" i="61" s="1"/>
  <c r="EB73" i="61"/>
  <c r="EP73" i="61" s="1"/>
  <c r="EB78" i="61"/>
  <c r="EP78" i="61" s="1"/>
  <c r="EB83" i="61"/>
  <c r="EP83" i="61" s="1"/>
  <c r="EB14" i="61"/>
  <c r="EP14" i="61" s="1"/>
  <c r="EB16" i="61"/>
  <c r="EP16" i="61" s="1"/>
  <c r="EB46" i="61"/>
  <c r="EP46" i="61" s="1"/>
  <c r="EB48" i="61"/>
  <c r="EP48" i="61" s="1"/>
  <c r="EB68" i="61"/>
  <c r="EP68" i="61" s="1"/>
  <c r="EB85" i="61"/>
  <c r="EP85" i="61" s="1"/>
  <c r="EB6" i="61"/>
  <c r="EP6" i="61" s="1"/>
  <c r="EB42" i="61"/>
  <c r="EP42" i="61" s="1"/>
  <c r="EB44" i="61"/>
  <c r="EP44" i="61" s="1"/>
  <c r="EB63" i="61"/>
  <c r="EP63" i="61" s="1"/>
  <c r="EB70" i="61"/>
  <c r="EP70" i="61" s="1"/>
  <c r="EB87" i="61"/>
  <c r="EP87" i="61" s="1"/>
  <c r="BK133" i="70"/>
  <c r="BY133" i="70" s="1"/>
  <c r="BK197" i="70"/>
  <c r="BY197" i="70" s="1"/>
  <c r="BH170" i="70"/>
  <c r="BV170" i="70" s="1"/>
  <c r="BK143" i="70"/>
  <c r="BY143" i="70" s="1"/>
  <c r="EE25" i="61"/>
  <c r="ES25" i="61" s="1"/>
  <c r="EE89" i="61"/>
  <c r="ES89" i="61" s="1"/>
  <c r="EG52" i="61"/>
  <c r="EU52" i="61" s="1"/>
  <c r="EB12" i="61"/>
  <c r="EP12" i="61" s="1"/>
  <c r="EE7" i="61"/>
  <c r="ES7" i="61" s="1"/>
  <c r="EE71" i="61"/>
  <c r="ES71" i="61" s="1"/>
  <c r="BJ173" i="70"/>
  <c r="BX173" i="70" s="1"/>
  <c r="ED25" i="61"/>
  <c r="ER25" i="61" s="1"/>
  <c r="ET94" i="61"/>
  <c r="ET96" i="61" s="1"/>
  <c r="EH41" i="61"/>
  <c r="EV41" i="61" s="1"/>
  <c r="ED17" i="61"/>
  <c r="ER17" i="61" s="1"/>
  <c r="BJ127" i="70"/>
  <c r="BX127" i="70" s="1"/>
  <c r="BL167" i="70"/>
  <c r="BZ167" i="70" s="1"/>
  <c r="EG37" i="61"/>
  <c r="EU37" i="61" s="1"/>
  <c r="DX63" i="61"/>
  <c r="EL63" i="61" s="1"/>
  <c r="DY24" i="61"/>
  <c r="EM24" i="61" s="1"/>
  <c r="DY56" i="61"/>
  <c r="EM56" i="61" s="1"/>
  <c r="DY88" i="61"/>
  <c r="EM88" i="61" s="1"/>
  <c r="DZ90" i="61"/>
  <c r="EN90" i="61" s="1"/>
  <c r="EC32" i="61"/>
  <c r="EQ32" i="61" s="1"/>
  <c r="EC92" i="61"/>
  <c r="EQ92" i="61" s="1"/>
  <c r="DX19" i="61"/>
  <c r="EL19" i="61" s="1"/>
  <c r="BL121" i="70"/>
  <c r="BZ121" i="70" s="1"/>
  <c r="BL185" i="70"/>
  <c r="BZ185" i="70" s="1"/>
  <c r="EE85" i="61"/>
  <c r="ES85" i="61" s="1"/>
  <c r="EJ33" i="61"/>
  <c r="EX33" i="61" s="1"/>
  <c r="DX87" i="61"/>
  <c r="EL87" i="61" s="1"/>
  <c r="ED41" i="61"/>
  <c r="ER41" i="61" s="1"/>
  <c r="EI12" i="61"/>
  <c r="EW12" i="61" s="1"/>
  <c r="EI76" i="61"/>
  <c r="EW76" i="61" s="1"/>
  <c r="DZ22" i="61"/>
  <c r="EN22" i="61" s="1"/>
  <c r="EJ89" i="61"/>
  <c r="EX89" i="61" s="1"/>
  <c r="DX41" i="61"/>
  <c r="EL41" i="61" s="1"/>
  <c r="DX89" i="61"/>
  <c r="EL89" i="61" s="1"/>
  <c r="DY45" i="61"/>
  <c r="EM45" i="61" s="1"/>
  <c r="EH23" i="61"/>
  <c r="EV23" i="61" s="1"/>
  <c r="EB88" i="61"/>
  <c r="EP88" i="61" s="1"/>
  <c r="BG93" i="68"/>
  <c r="BG95" i="68" s="1"/>
  <c r="AI93" i="63"/>
  <c r="I124" i="64"/>
  <c r="O126" i="63"/>
  <c r="D124" i="64"/>
  <c r="G124" i="64"/>
  <c r="D93" i="63"/>
  <c r="AM93" i="63"/>
  <c r="U93" i="64"/>
  <c r="L93" i="63"/>
  <c r="E93" i="64"/>
  <c r="E39" i="60"/>
  <c r="AB93" i="63"/>
  <c r="R93" i="64"/>
  <c r="O93" i="63"/>
  <c r="V93" i="63"/>
  <c r="Q93" i="64"/>
  <c r="AE93" i="63"/>
  <c r="T126" i="63"/>
  <c r="S93" i="63"/>
  <c r="C175" i="63"/>
  <c r="BC119" i="63"/>
  <c r="BC120" i="63" s="1"/>
  <c r="D104" i="63"/>
  <c r="EP17" i="72"/>
  <c r="EP14" i="72"/>
  <c r="EP15" i="72"/>
  <c r="X83" i="64"/>
  <c r="FJ5" i="73"/>
  <c r="FX5" i="73" s="1"/>
  <c r="FJ13" i="73"/>
  <c r="FX13" i="73" s="1"/>
  <c r="FJ21" i="73"/>
  <c r="FX21" i="73" s="1"/>
  <c r="FJ29" i="73"/>
  <c r="FX29" i="73" s="1"/>
  <c r="FJ10" i="73"/>
  <c r="FX10" i="73" s="1"/>
  <c r="FJ18" i="73"/>
  <c r="FX18" i="73" s="1"/>
  <c r="FJ4" i="73"/>
  <c r="FX4" i="73" s="1"/>
  <c r="FJ12" i="73"/>
  <c r="FX12" i="73" s="1"/>
  <c r="FJ20" i="73"/>
  <c r="FX20" i="73" s="1"/>
  <c r="FJ26" i="73"/>
  <c r="FX26" i="73" s="1"/>
  <c r="FJ92" i="73"/>
  <c r="FX92" i="73" s="1"/>
  <c r="FJ40" i="73"/>
  <c r="FX40" i="73" s="1"/>
  <c r="FJ45" i="73"/>
  <c r="FX45" i="73" s="1"/>
  <c r="FJ50" i="73"/>
  <c r="FX50" i="73" s="1"/>
  <c r="FJ56" i="73"/>
  <c r="FX56" i="73" s="1"/>
  <c r="FJ61" i="73"/>
  <c r="FX61" i="73" s="1"/>
  <c r="FJ66" i="73"/>
  <c r="FX66" i="73" s="1"/>
  <c r="FJ72" i="73"/>
  <c r="FX72" i="73" s="1"/>
  <c r="FJ77" i="73"/>
  <c r="FX77" i="73" s="1"/>
  <c r="FJ82" i="73"/>
  <c r="FX82" i="73" s="1"/>
  <c r="FJ88" i="73"/>
  <c r="FX88" i="73" s="1"/>
  <c r="FJ28" i="73"/>
  <c r="FX28" i="73" s="1"/>
  <c r="FJ34" i="73"/>
  <c r="FX34" i="73" s="1"/>
  <c r="FJ22" i="73"/>
  <c r="FX22" i="73" s="1"/>
  <c r="FJ46" i="73"/>
  <c r="FX46" i="73" s="1"/>
  <c r="FJ52" i="73"/>
  <c r="FX52" i="73" s="1"/>
  <c r="FJ62" i="73"/>
  <c r="FX62" i="73" s="1"/>
  <c r="FJ68" i="73"/>
  <c r="FX68" i="73" s="1"/>
  <c r="FJ73" i="73"/>
  <c r="FX73" i="73" s="1"/>
  <c r="FJ78" i="73"/>
  <c r="FX78" i="73" s="1"/>
  <c r="FJ84" i="73"/>
  <c r="FX84" i="73" s="1"/>
  <c r="FJ89" i="73"/>
  <c r="FX89" i="73" s="1"/>
  <c r="FJ8" i="73"/>
  <c r="FX8" i="73" s="1"/>
  <c r="FJ16" i="73"/>
  <c r="FX16" i="73" s="1"/>
  <c r="FJ36" i="73"/>
  <c r="FX36" i="73" s="1"/>
  <c r="FJ42" i="73"/>
  <c r="FX42" i="73" s="1"/>
  <c r="FJ54" i="73"/>
  <c r="FX54" i="73" s="1"/>
  <c r="FJ85" i="73"/>
  <c r="FX85" i="73" s="1"/>
  <c r="FJ58" i="73"/>
  <c r="FX58" i="73" s="1"/>
  <c r="FJ70" i="73"/>
  <c r="FX70" i="73" s="1"/>
  <c r="FJ30" i="73"/>
  <c r="FX30" i="73" s="1"/>
  <c r="FJ44" i="73"/>
  <c r="FX44" i="73" s="1"/>
  <c r="FJ74" i="73"/>
  <c r="FX74" i="73" s="1"/>
  <c r="FJ86" i="73"/>
  <c r="FX86" i="73" s="1"/>
  <c r="FJ48" i="73"/>
  <c r="FX48" i="73" s="1"/>
  <c r="FJ60" i="73"/>
  <c r="FX60" i="73" s="1"/>
  <c r="FJ90" i="73"/>
  <c r="FX90" i="73" s="1"/>
  <c r="FJ32" i="73"/>
  <c r="FX32" i="73" s="1"/>
  <c r="FJ76" i="73"/>
  <c r="FX76" i="73" s="1"/>
  <c r="FJ80" i="73"/>
  <c r="FX80" i="73" s="1"/>
  <c r="FJ69" i="73"/>
  <c r="FX69" i="73" s="1"/>
  <c r="FJ24" i="73"/>
  <c r="FX24" i="73" s="1"/>
  <c r="FJ81" i="73"/>
  <c r="FX81" i="73" s="1"/>
  <c r="FJ38" i="73"/>
  <c r="FX38" i="73" s="1"/>
  <c r="FJ65" i="73"/>
  <c r="FX65" i="73" s="1"/>
  <c r="FJ53" i="73"/>
  <c r="FX53" i="73" s="1"/>
  <c r="BS64" i="71"/>
  <c r="CG64" i="71" s="1"/>
  <c r="FJ51" i="73"/>
  <c r="FX51" i="73" s="1"/>
  <c r="BP34" i="71"/>
  <c r="CD34" i="71" s="1"/>
  <c r="FK19" i="73"/>
  <c r="FY19" i="73" s="1"/>
  <c r="BP44" i="71"/>
  <c r="CD44" i="71" s="1"/>
  <c r="EG67" i="61"/>
  <c r="EU67" i="61" s="1"/>
  <c r="FJ33" i="73"/>
  <c r="FX33" i="73" s="1"/>
  <c r="AU93" i="63"/>
  <c r="AV93" i="63"/>
  <c r="AS93" i="63"/>
  <c r="BB136" i="63"/>
  <c r="B193" i="64"/>
  <c r="B194" i="64" s="1"/>
  <c r="BF144" i="63"/>
  <c r="H193" i="64"/>
  <c r="H194" i="64" s="1"/>
  <c r="DM14" i="73"/>
  <c r="DM16" i="73"/>
  <c r="EU15" i="72"/>
  <c r="EU14" i="72"/>
  <c r="EU17" i="72"/>
  <c r="BD145" i="63"/>
  <c r="BD146" i="63" s="1"/>
  <c r="G182" i="63"/>
  <c r="G183" i="63" s="1"/>
  <c r="AT93" i="63"/>
  <c r="BA144" i="63"/>
  <c r="F192" i="64"/>
  <c r="L160" i="63"/>
  <c r="BM141" i="63" s="1"/>
  <c r="N177" i="64"/>
  <c r="BO140" i="63" s="1"/>
  <c r="I160" i="63"/>
  <c r="BR137" i="63" s="1"/>
  <c r="BB148" i="63"/>
  <c r="BB149" i="63" s="1"/>
  <c r="T182" i="63"/>
  <c r="T183" i="63" s="1"/>
  <c r="BH136" i="63"/>
  <c r="E193" i="64"/>
  <c r="E194" i="64" s="1"/>
  <c r="BH137" i="63"/>
  <c r="BH138" i="63" s="1"/>
  <c r="E182" i="63"/>
  <c r="E183" i="63" s="1"/>
  <c r="D150" i="63"/>
  <c r="BM119" i="63" s="1"/>
  <c r="DO16" i="73"/>
  <c r="DO14" i="73"/>
  <c r="P175" i="63"/>
  <c r="BA122" i="63"/>
  <c r="BA123" i="63" s="1"/>
  <c r="AF104" i="63"/>
  <c r="BH121" i="63"/>
  <c r="O187" i="64"/>
  <c r="O188" i="64" s="1"/>
  <c r="Y103" i="64"/>
  <c r="CJ16" i="73"/>
  <c r="CJ13" i="73"/>
  <c r="DC13" i="73"/>
  <c r="B175" i="63"/>
  <c r="BA119" i="63"/>
  <c r="BA120" i="63" s="1"/>
  <c r="K104" i="63"/>
  <c r="G104" i="63"/>
  <c r="O104" i="63"/>
  <c r="L104" i="63"/>
  <c r="H104" i="63"/>
  <c r="S104" i="63"/>
  <c r="T104" i="63"/>
  <c r="N104" i="63"/>
  <c r="R104" i="63"/>
  <c r="Q104" i="63"/>
  <c r="F104" i="63"/>
  <c r="B104" i="63"/>
  <c r="P104" i="63"/>
  <c r="M104" i="63"/>
  <c r="C104" i="63"/>
  <c r="CK13" i="73"/>
  <c r="DB13" i="73"/>
  <c r="CY14" i="73"/>
  <c r="CX14" i="73"/>
  <c r="CB14" i="73"/>
  <c r="GB17" i="72"/>
  <c r="GB14" i="72"/>
  <c r="EJ17" i="72"/>
  <c r="EJ15" i="72"/>
  <c r="DK14" i="73"/>
  <c r="AP29" i="75"/>
  <c r="BD29" i="75" s="1"/>
  <c r="AN19" i="75"/>
  <c r="BB19" i="75" s="1"/>
  <c r="AN83" i="75"/>
  <c r="BB83" i="75" s="1"/>
  <c r="AN47" i="75"/>
  <c r="BB47" i="75" s="1"/>
  <c r="CU14" i="73"/>
  <c r="AJ20" i="75"/>
  <c r="AX20" i="75" s="1"/>
  <c r="AJ84" i="75"/>
  <c r="AX84" i="75" s="1"/>
  <c r="AL9" i="75"/>
  <c r="AZ9" i="75" s="1"/>
  <c r="AL17" i="75"/>
  <c r="AZ17" i="75" s="1"/>
  <c r="AL25" i="75"/>
  <c r="AZ25" i="75" s="1"/>
  <c r="AL33" i="75"/>
  <c r="AZ33" i="75" s="1"/>
  <c r="AL41" i="75"/>
  <c r="AZ41" i="75" s="1"/>
  <c r="AL49" i="75"/>
  <c r="AZ49" i="75" s="1"/>
  <c r="AL57" i="75"/>
  <c r="AZ57" i="75" s="1"/>
  <c r="AL65" i="75"/>
  <c r="AZ65" i="75" s="1"/>
  <c r="AL73" i="75"/>
  <c r="AZ73" i="75" s="1"/>
  <c r="AL81" i="75"/>
  <c r="AZ81" i="75" s="1"/>
  <c r="AL89" i="75"/>
  <c r="AZ89" i="75" s="1"/>
  <c r="AL10" i="75"/>
  <c r="AZ10" i="75" s="1"/>
  <c r="AL18" i="75"/>
  <c r="AZ18" i="75" s="1"/>
  <c r="AL26" i="75"/>
  <c r="AZ26" i="75" s="1"/>
  <c r="AL34" i="75"/>
  <c r="AZ34" i="75" s="1"/>
  <c r="AL42" i="75"/>
  <c r="AZ42" i="75" s="1"/>
  <c r="AL50" i="75"/>
  <c r="AZ50" i="75" s="1"/>
  <c r="AL58" i="75"/>
  <c r="AZ58" i="75" s="1"/>
  <c r="AL66" i="75"/>
  <c r="AZ66" i="75" s="1"/>
  <c r="AL74" i="75"/>
  <c r="AZ74" i="75" s="1"/>
  <c r="AL82" i="75"/>
  <c r="AZ82" i="75" s="1"/>
  <c r="AL90" i="75"/>
  <c r="AZ90" i="75" s="1"/>
  <c r="AL7" i="75"/>
  <c r="AZ7" i="75" s="1"/>
  <c r="AL23" i="75"/>
  <c r="AZ23" i="75" s="1"/>
  <c r="AL39" i="75"/>
  <c r="AZ39" i="75" s="1"/>
  <c r="AL55" i="75"/>
  <c r="AZ55" i="75" s="1"/>
  <c r="AL71" i="75"/>
  <c r="AZ71" i="75" s="1"/>
  <c r="AL87" i="75"/>
  <c r="AZ87" i="75" s="1"/>
  <c r="AL8" i="75"/>
  <c r="AZ8" i="75" s="1"/>
  <c r="AL24" i="75"/>
  <c r="AZ24" i="75" s="1"/>
  <c r="AL40" i="75"/>
  <c r="AZ40" i="75" s="1"/>
  <c r="AL56" i="75"/>
  <c r="AZ56" i="75" s="1"/>
  <c r="AL72" i="75"/>
  <c r="AZ72" i="75" s="1"/>
  <c r="AL88" i="75"/>
  <c r="AZ88" i="75" s="1"/>
  <c r="AL12" i="75"/>
  <c r="AZ12" i="75" s="1"/>
  <c r="AL28" i="75"/>
  <c r="AZ28" i="75" s="1"/>
  <c r="AL44" i="75"/>
  <c r="AZ44" i="75" s="1"/>
  <c r="AL60" i="75"/>
  <c r="AZ60" i="75" s="1"/>
  <c r="AL76" i="75"/>
  <c r="AZ76" i="75" s="1"/>
  <c r="AL92" i="75"/>
  <c r="AZ92" i="75" s="1"/>
  <c r="AL20" i="75"/>
  <c r="AZ20" i="75" s="1"/>
  <c r="AL52" i="75"/>
  <c r="AZ52" i="75" s="1"/>
  <c r="AL84" i="75"/>
  <c r="AZ84" i="75" s="1"/>
  <c r="AL31" i="75"/>
  <c r="AZ31" i="75" s="1"/>
  <c r="AL63" i="75"/>
  <c r="AZ63" i="75" s="1"/>
  <c r="AL32" i="75"/>
  <c r="AZ32" i="75" s="1"/>
  <c r="AL64" i="75"/>
  <c r="AZ64" i="75" s="1"/>
  <c r="AL4" i="75"/>
  <c r="AZ4" i="75" s="1"/>
  <c r="AL36" i="75"/>
  <c r="AZ36" i="75" s="1"/>
  <c r="AL68" i="75"/>
  <c r="AZ68" i="75" s="1"/>
  <c r="AL48" i="75"/>
  <c r="AZ48" i="75" s="1"/>
  <c r="AL79" i="75"/>
  <c r="AZ79" i="75" s="1"/>
  <c r="AL16" i="75"/>
  <c r="AZ16" i="75" s="1"/>
  <c r="AL15" i="75"/>
  <c r="AZ15" i="75" s="1"/>
  <c r="AL47" i="75"/>
  <c r="AZ47" i="75" s="1"/>
  <c r="AL80" i="75"/>
  <c r="AZ80" i="75" s="1"/>
  <c r="AF7" i="75"/>
  <c r="AT7" i="75" s="1"/>
  <c r="AF71" i="75"/>
  <c r="AT71" i="75" s="1"/>
  <c r="AP27" i="75"/>
  <c r="BD27" i="75" s="1"/>
  <c r="AP52" i="75"/>
  <c r="BD52" i="75" s="1"/>
  <c r="AI71" i="75"/>
  <c r="AW71" i="75" s="1"/>
  <c r="AN42" i="75"/>
  <c r="BB42" i="75" s="1"/>
  <c r="AI58" i="75"/>
  <c r="AW58" i="75" s="1"/>
  <c r="AL43" i="75"/>
  <c r="AZ43" i="75" s="1"/>
  <c r="AI67" i="75"/>
  <c r="AW67" i="75" s="1"/>
  <c r="AG71" i="75"/>
  <c r="AU71" i="75" s="1"/>
  <c r="AJ21" i="75"/>
  <c r="AX21" i="75" s="1"/>
  <c r="AG8" i="75"/>
  <c r="AU8" i="75" s="1"/>
  <c r="AL6" i="75"/>
  <c r="AZ6" i="75" s="1"/>
  <c r="AL70" i="75"/>
  <c r="AZ70" i="75" s="1"/>
  <c r="AH40" i="75"/>
  <c r="AV40" i="75" s="1"/>
  <c r="AF19" i="75"/>
  <c r="AT19" i="75" s="1"/>
  <c r="AF83" i="75"/>
  <c r="AT83" i="75" s="1"/>
  <c r="AD44" i="75"/>
  <c r="AR44" i="75" s="1"/>
  <c r="AF28" i="75"/>
  <c r="AT28" i="75" s="1"/>
  <c r="AF92" i="75"/>
  <c r="AT92" i="75" s="1"/>
  <c r="AD67" i="75"/>
  <c r="AR67" i="75" s="1"/>
  <c r="AE83" i="64"/>
  <c r="AN33" i="75"/>
  <c r="BB33" i="75" s="1"/>
  <c r="AG43" i="75"/>
  <c r="AU43" i="75" s="1"/>
  <c r="AD39" i="75"/>
  <c r="AR39" i="75" s="1"/>
  <c r="S135" i="64"/>
  <c r="BB130" i="63"/>
  <c r="BB131" i="63" s="1"/>
  <c r="T176" i="63"/>
  <c r="T177" i="63" s="1"/>
  <c r="AP56" i="75"/>
  <c r="BD56" i="75" s="1"/>
  <c r="AG60" i="75"/>
  <c r="AU60" i="75" s="1"/>
  <c r="AH57" i="75"/>
  <c r="AV57" i="75" s="1"/>
  <c r="AD34" i="75"/>
  <c r="AR34" i="75" s="1"/>
  <c r="AH34" i="75"/>
  <c r="AV34" i="75" s="1"/>
  <c r="AE14" i="75"/>
  <c r="AS14" i="75" s="1"/>
  <c r="AM10" i="75"/>
  <c r="BA10" i="75" s="1"/>
  <c r="AM74" i="75"/>
  <c r="BA74" i="75" s="1"/>
  <c r="AJ48" i="75"/>
  <c r="AX48" i="75" s="1"/>
  <c r="AE15" i="75"/>
  <c r="AS15" i="75" s="1"/>
  <c r="AE79" i="75"/>
  <c r="AS79" i="75" s="1"/>
  <c r="AO52" i="75"/>
  <c r="BC52" i="75" s="1"/>
  <c r="AG21" i="75"/>
  <c r="AU21" i="75" s="1"/>
  <c r="AG85" i="75"/>
  <c r="AU85" i="75" s="1"/>
  <c r="AF58" i="75"/>
  <c r="AT58" i="75" s="1"/>
  <c r="AK134" i="64"/>
  <c r="AK135" i="64" s="1"/>
  <c r="AJ134" i="64"/>
  <c r="AJ135" i="64" s="1"/>
  <c r="R135" i="64"/>
  <c r="J137" i="63"/>
  <c r="FT56" i="73"/>
  <c r="GH56" i="73" s="1"/>
  <c r="FS13" i="73"/>
  <c r="GG13" i="73" s="1"/>
  <c r="FS77" i="73"/>
  <c r="GG77" i="73" s="1"/>
  <c r="FQ7" i="73"/>
  <c r="GE7" i="73" s="1"/>
  <c r="FQ15" i="73"/>
  <c r="GE15" i="73" s="1"/>
  <c r="FQ23" i="73"/>
  <c r="GE23" i="73" s="1"/>
  <c r="FQ31" i="73"/>
  <c r="GE31" i="73" s="1"/>
  <c r="FQ39" i="73"/>
  <c r="GE39" i="73" s="1"/>
  <c r="FQ47" i="73"/>
  <c r="GE47" i="73" s="1"/>
  <c r="FQ55" i="73"/>
  <c r="GE55" i="73" s="1"/>
  <c r="FQ63" i="73"/>
  <c r="GE63" i="73" s="1"/>
  <c r="FQ71" i="73"/>
  <c r="GE71" i="73" s="1"/>
  <c r="FQ79" i="73"/>
  <c r="GE79" i="73" s="1"/>
  <c r="FQ87" i="73"/>
  <c r="GE87" i="73" s="1"/>
  <c r="FQ4" i="73"/>
  <c r="GE4" i="73" s="1"/>
  <c r="FQ8" i="73"/>
  <c r="GE8" i="73" s="1"/>
  <c r="FQ12" i="73"/>
  <c r="GE12" i="73" s="1"/>
  <c r="FQ16" i="73"/>
  <c r="GE16" i="73" s="1"/>
  <c r="FQ20" i="73"/>
  <c r="GE20" i="73" s="1"/>
  <c r="FQ24" i="73"/>
  <c r="GE24" i="73" s="1"/>
  <c r="FQ28" i="73"/>
  <c r="GE28" i="73" s="1"/>
  <c r="FQ32" i="73"/>
  <c r="GE32" i="73" s="1"/>
  <c r="FQ36" i="73"/>
  <c r="GE36" i="73" s="1"/>
  <c r="FQ40" i="73"/>
  <c r="GE40" i="73" s="1"/>
  <c r="FQ44" i="73"/>
  <c r="GE44" i="73" s="1"/>
  <c r="FQ48" i="73"/>
  <c r="GE48" i="73" s="1"/>
  <c r="FQ52" i="73"/>
  <c r="GE52" i="73" s="1"/>
  <c r="FQ56" i="73"/>
  <c r="GE56" i="73" s="1"/>
  <c r="FQ60" i="73"/>
  <c r="GE60" i="73" s="1"/>
  <c r="FQ64" i="73"/>
  <c r="GE64" i="73" s="1"/>
  <c r="FQ68" i="73"/>
  <c r="GE68" i="73" s="1"/>
  <c r="FQ72" i="73"/>
  <c r="GE72" i="73" s="1"/>
  <c r="FQ76" i="73"/>
  <c r="GE76" i="73" s="1"/>
  <c r="FQ80" i="73"/>
  <c r="GE80" i="73" s="1"/>
  <c r="FQ84" i="73"/>
  <c r="GE84" i="73" s="1"/>
  <c r="FQ88" i="73"/>
  <c r="GE88" i="73" s="1"/>
  <c r="FQ92" i="73"/>
  <c r="GE92" i="73" s="1"/>
  <c r="FQ5" i="73"/>
  <c r="GE5" i="73" s="1"/>
  <c r="FQ13" i="73"/>
  <c r="GE13" i="73" s="1"/>
  <c r="FQ21" i="73"/>
  <c r="GE21" i="73" s="1"/>
  <c r="FQ29" i="73"/>
  <c r="GE29" i="73" s="1"/>
  <c r="FQ37" i="73"/>
  <c r="GE37" i="73" s="1"/>
  <c r="FQ45" i="73"/>
  <c r="GE45" i="73" s="1"/>
  <c r="FQ53" i="73"/>
  <c r="GE53" i="73" s="1"/>
  <c r="FQ61" i="73"/>
  <c r="GE61" i="73" s="1"/>
  <c r="FQ69" i="73"/>
  <c r="GE69" i="73" s="1"/>
  <c r="FQ77" i="73"/>
  <c r="GE77" i="73" s="1"/>
  <c r="FQ85" i="73"/>
  <c r="GE85" i="73" s="1"/>
  <c r="FQ18" i="73"/>
  <c r="GE18" i="73" s="1"/>
  <c r="FQ50" i="73"/>
  <c r="GE50" i="73" s="1"/>
  <c r="FQ82" i="73"/>
  <c r="GE82" i="73" s="1"/>
  <c r="FQ30" i="73"/>
  <c r="GE30" i="73" s="1"/>
  <c r="FQ62" i="73"/>
  <c r="GE62" i="73" s="1"/>
  <c r="FQ10" i="73"/>
  <c r="GE10" i="73" s="1"/>
  <c r="FQ42" i="73"/>
  <c r="GE42" i="73" s="1"/>
  <c r="FQ74" i="73"/>
  <c r="GE74" i="73" s="1"/>
  <c r="FQ22" i="73"/>
  <c r="GE22" i="73" s="1"/>
  <c r="FQ54" i="73"/>
  <c r="GE54" i="73" s="1"/>
  <c r="FQ86" i="73"/>
  <c r="GE86" i="73" s="1"/>
  <c r="FQ34" i="73"/>
  <c r="GE34" i="73" s="1"/>
  <c r="FQ38" i="73"/>
  <c r="GE38" i="73" s="1"/>
  <c r="FQ70" i="73"/>
  <c r="GE70" i="73" s="1"/>
  <c r="FQ6" i="73"/>
  <c r="GE6" i="73" s="1"/>
  <c r="FQ46" i="73"/>
  <c r="GE46" i="73" s="1"/>
  <c r="FQ66" i="73"/>
  <c r="GE66" i="73" s="1"/>
  <c r="FQ78" i="73"/>
  <c r="GE78" i="73" s="1"/>
  <c r="FQ14" i="73"/>
  <c r="GE14" i="73" s="1"/>
  <c r="FQ73" i="73"/>
  <c r="GE73" i="73" s="1"/>
  <c r="FS54" i="73"/>
  <c r="GG54" i="73" s="1"/>
  <c r="FR32" i="73"/>
  <c r="GF32" i="73" s="1"/>
  <c r="FS31" i="73"/>
  <c r="GG31" i="73" s="1"/>
  <c r="FQ11" i="73"/>
  <c r="GE11" i="73" s="1"/>
  <c r="FQ75" i="73"/>
  <c r="GE75" i="73" s="1"/>
  <c r="FT5" i="73"/>
  <c r="GH5" i="73" s="1"/>
  <c r="FT69" i="73"/>
  <c r="GH69" i="73" s="1"/>
  <c r="FN33" i="73"/>
  <c r="GB33" i="73" s="1"/>
  <c r="Y83" i="63"/>
  <c r="FT52" i="73"/>
  <c r="GH52" i="73" s="1"/>
  <c r="FR17" i="73"/>
  <c r="GF17" i="73" s="1"/>
  <c r="FN36" i="73"/>
  <c r="GB36" i="73" s="1"/>
  <c r="FJ27" i="73"/>
  <c r="FX27" i="73" s="1"/>
  <c r="FN38" i="73"/>
  <c r="GB38" i="73" s="1"/>
  <c r="FJ71" i="73"/>
  <c r="FX71" i="73" s="1"/>
  <c r="FN63" i="73"/>
  <c r="GB63" i="73" s="1"/>
  <c r="CQ13" i="73"/>
  <c r="BS27" i="71"/>
  <c r="CG27" i="71" s="1"/>
  <c r="BS59" i="71"/>
  <c r="CG59" i="71" s="1"/>
  <c r="BS93" i="71"/>
  <c r="CG93" i="71" s="1"/>
  <c r="FP75" i="73"/>
  <c r="GD75" i="73" s="1"/>
  <c r="FJ43" i="73"/>
  <c r="FX43" i="73" s="1"/>
  <c r="BQ34" i="71"/>
  <c r="CE34" i="71" s="1"/>
  <c r="BO103" i="71"/>
  <c r="CC103" i="71" s="1"/>
  <c r="BV75" i="71"/>
  <c r="CJ75" i="71" s="1"/>
  <c r="BS86" i="71"/>
  <c r="CG86" i="71" s="1"/>
  <c r="BM67" i="71"/>
  <c r="CA67" i="71" s="1"/>
  <c r="FT83" i="73"/>
  <c r="GH83" i="73" s="1"/>
  <c r="FM52" i="73"/>
  <c r="GA52" i="73" s="1"/>
  <c r="FL15" i="73"/>
  <c r="FZ15" i="73" s="1"/>
  <c r="FL79" i="73"/>
  <c r="FZ79" i="73" s="1"/>
  <c r="FJ19" i="73"/>
  <c r="FX19" i="73" s="1"/>
  <c r="ET31" i="73"/>
  <c r="EU31" i="73"/>
  <c r="BV13" i="73"/>
  <c r="BS48" i="71"/>
  <c r="CG48" i="71" s="1"/>
  <c r="BM30" i="71"/>
  <c r="CA30" i="71" s="1"/>
  <c r="FN78" i="73"/>
  <c r="GB78" i="73" s="1"/>
  <c r="E36" i="71"/>
  <c r="X36" i="71" s="1"/>
  <c r="E39" i="71"/>
  <c r="X39" i="71" s="1"/>
  <c r="X33" i="71"/>
  <c r="E35" i="71"/>
  <c r="X35" i="71" s="1"/>
  <c r="BO31" i="71"/>
  <c r="CC31" i="71" s="1"/>
  <c r="BP38" i="71"/>
  <c r="CD38" i="71" s="1"/>
  <c r="BY97" i="71"/>
  <c r="CM97" i="71" s="1"/>
  <c r="BW54" i="71"/>
  <c r="CK54" i="71" s="1"/>
  <c r="BW87" i="71"/>
  <c r="CK87" i="71" s="1"/>
  <c r="BT32" i="71"/>
  <c r="CH32" i="71" s="1"/>
  <c r="BW16" i="71"/>
  <c r="CK16" i="71" s="1"/>
  <c r="BT48" i="71"/>
  <c r="CH48" i="71" s="1"/>
  <c r="P54" i="71"/>
  <c r="U54" i="71" s="1"/>
  <c r="BP104" i="71"/>
  <c r="CD104" i="71" s="1"/>
  <c r="BD111" i="70"/>
  <c r="BR111" i="70" s="1"/>
  <c r="BR201" i="70" s="1"/>
  <c r="BR204" i="70" s="1"/>
  <c r="BD168" i="70"/>
  <c r="BR168" i="70" s="1"/>
  <c r="BP28" i="71"/>
  <c r="CD28" i="71" s="1"/>
  <c r="BQ54" i="71"/>
  <c r="CE54" i="71" s="1"/>
  <c r="FL26" i="73"/>
  <c r="FZ26" i="73" s="1"/>
  <c r="EH6" i="61"/>
  <c r="EV6" i="61" s="1"/>
  <c r="EH10" i="61"/>
  <c r="EV10" i="61" s="1"/>
  <c r="EH12" i="61"/>
  <c r="EV12" i="61" s="1"/>
  <c r="EH68" i="61"/>
  <c r="EV68" i="61" s="1"/>
  <c r="EH69" i="61"/>
  <c r="EV69" i="61" s="1"/>
  <c r="EH84" i="61"/>
  <c r="EV84" i="61" s="1"/>
  <c r="EH85" i="61"/>
  <c r="EV85" i="61" s="1"/>
  <c r="EH13" i="61"/>
  <c r="EV13" i="61" s="1"/>
  <c r="EH21" i="61"/>
  <c r="EV21" i="61" s="1"/>
  <c r="EH29" i="61"/>
  <c r="EV29" i="61" s="1"/>
  <c r="EH37" i="61"/>
  <c r="EV37" i="61" s="1"/>
  <c r="EH45" i="61"/>
  <c r="EV45" i="61" s="1"/>
  <c r="EH53" i="61"/>
  <c r="EV53" i="61" s="1"/>
  <c r="EH66" i="61"/>
  <c r="EV66" i="61" s="1"/>
  <c r="EH67" i="61"/>
  <c r="EV67" i="61" s="1"/>
  <c r="EH82" i="61"/>
  <c r="EV82" i="61" s="1"/>
  <c r="EH83" i="61"/>
  <c r="EV83" i="61" s="1"/>
  <c r="EH14" i="61"/>
  <c r="EV14" i="61" s="1"/>
  <c r="EH18" i="61"/>
  <c r="EV18" i="61" s="1"/>
  <c r="EH22" i="61"/>
  <c r="EV22" i="61" s="1"/>
  <c r="EH26" i="61"/>
  <c r="EV26" i="61" s="1"/>
  <c r="EH30" i="61"/>
  <c r="EV30" i="61" s="1"/>
  <c r="EH34" i="61"/>
  <c r="EV34" i="61" s="1"/>
  <c r="EH38" i="61"/>
  <c r="EV38" i="61" s="1"/>
  <c r="EH42" i="61"/>
  <c r="EV42" i="61" s="1"/>
  <c r="EH46" i="61"/>
  <c r="EV46" i="61" s="1"/>
  <c r="EH50" i="61"/>
  <c r="EV50" i="61" s="1"/>
  <c r="EH35" i="61"/>
  <c r="EV35" i="61" s="1"/>
  <c r="EH44" i="61"/>
  <c r="EV44" i="61" s="1"/>
  <c r="EH61" i="61"/>
  <c r="EV61" i="61" s="1"/>
  <c r="EH80" i="61"/>
  <c r="EV80" i="61" s="1"/>
  <c r="EH90" i="61"/>
  <c r="EV90" i="61" s="1"/>
  <c r="EH40" i="61"/>
  <c r="EV40" i="61" s="1"/>
  <c r="EH92" i="61"/>
  <c r="EV92" i="61" s="1"/>
  <c r="EH27" i="61"/>
  <c r="EV27" i="61" s="1"/>
  <c r="EH36" i="61"/>
  <c r="EV36" i="61" s="1"/>
  <c r="EH58" i="61"/>
  <c r="EV58" i="61" s="1"/>
  <c r="EH70" i="61"/>
  <c r="EV70" i="61" s="1"/>
  <c r="EH75" i="61"/>
  <c r="EV75" i="61" s="1"/>
  <c r="EH60" i="61"/>
  <c r="EV60" i="61" s="1"/>
  <c r="EH77" i="61"/>
  <c r="EV77" i="61" s="1"/>
  <c r="EH19" i="61"/>
  <c r="EV19" i="61" s="1"/>
  <c r="EH28" i="61"/>
  <c r="EV28" i="61" s="1"/>
  <c r="EH51" i="61"/>
  <c r="EV51" i="61" s="1"/>
  <c r="EH62" i="61"/>
  <c r="EV62" i="61" s="1"/>
  <c r="EH74" i="61"/>
  <c r="EV74" i="61" s="1"/>
  <c r="EH86" i="61"/>
  <c r="EV86" i="61" s="1"/>
  <c r="EH91" i="61"/>
  <c r="EV91" i="61" s="1"/>
  <c r="EH4" i="61"/>
  <c r="EV4" i="61" s="1"/>
  <c r="EV94" i="61" s="1"/>
  <c r="EV96" i="61" s="1"/>
  <c r="EH5" i="61"/>
  <c r="EV5" i="61" s="1"/>
  <c r="EH20" i="61"/>
  <c r="EV20" i="61" s="1"/>
  <c r="EH43" i="61"/>
  <c r="EV43" i="61" s="1"/>
  <c r="EH52" i="61"/>
  <c r="EV52" i="61" s="1"/>
  <c r="EH76" i="61"/>
  <c r="EV76" i="61" s="1"/>
  <c r="EH93" i="61"/>
  <c r="EV93" i="61" s="1"/>
  <c r="EH11" i="61"/>
  <c r="EV11" i="61" s="1"/>
  <c r="EH16" i="61"/>
  <c r="EV16" i="61" s="1"/>
  <c r="EH39" i="61"/>
  <c r="EV39" i="61" s="1"/>
  <c r="EH48" i="61"/>
  <c r="EV48" i="61" s="1"/>
  <c r="EH54" i="61"/>
  <c r="EV54" i="61" s="1"/>
  <c r="EH59" i="61"/>
  <c r="EV59" i="61" s="1"/>
  <c r="EH71" i="61"/>
  <c r="EV71" i="61" s="1"/>
  <c r="EH78" i="61"/>
  <c r="EV78" i="61" s="1"/>
  <c r="BH125" i="70"/>
  <c r="BV125" i="70" s="1"/>
  <c r="BH189" i="70"/>
  <c r="BV189" i="70" s="1"/>
  <c r="BJ118" i="70"/>
  <c r="BX118" i="70" s="1"/>
  <c r="BJ126" i="70"/>
  <c r="BX126" i="70" s="1"/>
  <c r="BJ134" i="70"/>
  <c r="BX134" i="70" s="1"/>
  <c r="BJ142" i="70"/>
  <c r="BX142" i="70" s="1"/>
  <c r="BJ150" i="70"/>
  <c r="BX150" i="70" s="1"/>
  <c r="BJ158" i="70"/>
  <c r="BX158" i="70" s="1"/>
  <c r="BJ166" i="70"/>
  <c r="BX166" i="70" s="1"/>
  <c r="BJ174" i="70"/>
  <c r="BX174" i="70" s="1"/>
  <c r="BJ182" i="70"/>
  <c r="BX182" i="70" s="1"/>
  <c r="BJ190" i="70"/>
  <c r="BX190" i="70" s="1"/>
  <c r="BJ198" i="70"/>
  <c r="BX198" i="70" s="1"/>
  <c r="BJ115" i="70"/>
  <c r="BJ111" i="70"/>
  <c r="BX111" i="70" s="1"/>
  <c r="BJ116" i="70"/>
  <c r="BX116" i="70" s="1"/>
  <c r="BJ120" i="70"/>
  <c r="BX120" i="70" s="1"/>
  <c r="BJ124" i="70"/>
  <c r="BX124" i="70" s="1"/>
  <c r="BJ128" i="70"/>
  <c r="BX128" i="70" s="1"/>
  <c r="BJ132" i="70"/>
  <c r="BX132" i="70" s="1"/>
  <c r="BJ136" i="70"/>
  <c r="BX136" i="70" s="1"/>
  <c r="BJ140" i="70"/>
  <c r="BX140" i="70" s="1"/>
  <c r="BJ144" i="70"/>
  <c r="BX144" i="70" s="1"/>
  <c r="BJ148" i="70"/>
  <c r="BX148" i="70" s="1"/>
  <c r="BJ152" i="70"/>
  <c r="BX152" i="70" s="1"/>
  <c r="BJ156" i="70"/>
  <c r="BX156" i="70" s="1"/>
  <c r="BJ160" i="70"/>
  <c r="BX160" i="70" s="1"/>
  <c r="BJ164" i="70"/>
  <c r="BX164" i="70" s="1"/>
  <c r="BJ168" i="70"/>
  <c r="BX168" i="70" s="1"/>
  <c r="BJ172" i="70"/>
  <c r="BX172" i="70" s="1"/>
  <c r="BJ176" i="70"/>
  <c r="BX176" i="70" s="1"/>
  <c r="BJ180" i="70"/>
  <c r="BX180" i="70" s="1"/>
  <c r="BJ184" i="70"/>
  <c r="BX184" i="70" s="1"/>
  <c r="BJ188" i="70"/>
  <c r="BX188" i="70" s="1"/>
  <c r="BJ192" i="70"/>
  <c r="BX192" i="70" s="1"/>
  <c r="BJ196" i="70"/>
  <c r="BX196" i="70" s="1"/>
  <c r="BJ200" i="70"/>
  <c r="BX200" i="70" s="1"/>
  <c r="EC25" i="61"/>
  <c r="EQ25" i="61" s="1"/>
  <c r="EC57" i="61"/>
  <c r="EQ57" i="61" s="1"/>
  <c r="EC89" i="61"/>
  <c r="EQ89" i="61" s="1"/>
  <c r="BJ138" i="70"/>
  <c r="BX138" i="70" s="1"/>
  <c r="BK113" i="70"/>
  <c r="BY113" i="70" s="1"/>
  <c r="BK118" i="70"/>
  <c r="BY118" i="70" s="1"/>
  <c r="BK122" i="70"/>
  <c r="BY122" i="70" s="1"/>
  <c r="BK126" i="70"/>
  <c r="BY126" i="70" s="1"/>
  <c r="BK130" i="70"/>
  <c r="BY130" i="70" s="1"/>
  <c r="BK134" i="70"/>
  <c r="BY134" i="70" s="1"/>
  <c r="BK138" i="70"/>
  <c r="BY138" i="70" s="1"/>
  <c r="BK142" i="70"/>
  <c r="BY142" i="70" s="1"/>
  <c r="BK146" i="70"/>
  <c r="BY146" i="70" s="1"/>
  <c r="BK150" i="70"/>
  <c r="BY150" i="70" s="1"/>
  <c r="BK154" i="70"/>
  <c r="BY154" i="70" s="1"/>
  <c r="BK158" i="70"/>
  <c r="BY158" i="70" s="1"/>
  <c r="BK162" i="70"/>
  <c r="BY162" i="70" s="1"/>
  <c r="BK166" i="70"/>
  <c r="BY166" i="70" s="1"/>
  <c r="BK170" i="70"/>
  <c r="BY170" i="70" s="1"/>
  <c r="BK174" i="70"/>
  <c r="BY174" i="70" s="1"/>
  <c r="BK178" i="70"/>
  <c r="BY178" i="70" s="1"/>
  <c r="BK182" i="70"/>
  <c r="BY182" i="70" s="1"/>
  <c r="BK186" i="70"/>
  <c r="BY186" i="70" s="1"/>
  <c r="BK190" i="70"/>
  <c r="BY190" i="70" s="1"/>
  <c r="BK194" i="70"/>
  <c r="BY194" i="70" s="1"/>
  <c r="BK198" i="70"/>
  <c r="BY198" i="70" s="1"/>
  <c r="BK115" i="70"/>
  <c r="BK112" i="70"/>
  <c r="BY112" i="70" s="1"/>
  <c r="BK121" i="70"/>
  <c r="BY121" i="70" s="1"/>
  <c r="BK129" i="70"/>
  <c r="BY129" i="70" s="1"/>
  <c r="BK137" i="70"/>
  <c r="BY137" i="70" s="1"/>
  <c r="BK145" i="70"/>
  <c r="BY145" i="70" s="1"/>
  <c r="BK153" i="70"/>
  <c r="BY153" i="70" s="1"/>
  <c r="BK161" i="70"/>
  <c r="BY161" i="70" s="1"/>
  <c r="BK169" i="70"/>
  <c r="BY169" i="70" s="1"/>
  <c r="BK177" i="70"/>
  <c r="BY177" i="70" s="1"/>
  <c r="BK185" i="70"/>
  <c r="BY185" i="70" s="1"/>
  <c r="BK193" i="70"/>
  <c r="BY193" i="70" s="1"/>
  <c r="BK171" i="70"/>
  <c r="BY171" i="70" s="1"/>
  <c r="EE37" i="61"/>
  <c r="ES37" i="61" s="1"/>
  <c r="BH167" i="70"/>
  <c r="BV167" i="70" s="1"/>
  <c r="BJ114" i="70"/>
  <c r="BX114" i="70" s="1"/>
  <c r="BJ179" i="70"/>
  <c r="BX179" i="70" s="1"/>
  <c r="BK156" i="70"/>
  <c r="BY156" i="70" s="1"/>
  <c r="BL125" i="70"/>
  <c r="BZ125" i="70" s="1"/>
  <c r="BL189" i="70"/>
  <c r="BZ189" i="70" s="1"/>
  <c r="BK141" i="70"/>
  <c r="BY141" i="70" s="1"/>
  <c r="CA201" i="70"/>
  <c r="CA204" i="70" s="1"/>
  <c r="BH113" i="70"/>
  <c r="BV113" i="70" s="1"/>
  <c r="BH178" i="70"/>
  <c r="BV178" i="70" s="1"/>
  <c r="BK151" i="70"/>
  <c r="BY151" i="70" s="1"/>
  <c r="EA73" i="61"/>
  <c r="EO73" i="61" s="1"/>
  <c r="EA77" i="61"/>
  <c r="EO77" i="61" s="1"/>
  <c r="EA81" i="61"/>
  <c r="EO81" i="61" s="1"/>
  <c r="EA85" i="61"/>
  <c r="EO85" i="61" s="1"/>
  <c r="EA89" i="61"/>
  <c r="EO89" i="61" s="1"/>
  <c r="EA93" i="61"/>
  <c r="EO93" i="61" s="1"/>
  <c r="EA20" i="61"/>
  <c r="EO20" i="61" s="1"/>
  <c r="EA24" i="61"/>
  <c r="EO24" i="61" s="1"/>
  <c r="EA28" i="61"/>
  <c r="EO28" i="61" s="1"/>
  <c r="EA32" i="61"/>
  <c r="EO32" i="61" s="1"/>
  <c r="EA36" i="61"/>
  <c r="EO36" i="61" s="1"/>
  <c r="EA40" i="61"/>
  <c r="EO40" i="61" s="1"/>
  <c r="EA44" i="61"/>
  <c r="EO44" i="61" s="1"/>
  <c r="EA48" i="61"/>
  <c r="EO48" i="61" s="1"/>
  <c r="EA52" i="61"/>
  <c r="EO52" i="61" s="1"/>
  <c r="EA56" i="61"/>
  <c r="EO56" i="61" s="1"/>
  <c r="EA60" i="61"/>
  <c r="EO60" i="61" s="1"/>
  <c r="EA64" i="61"/>
  <c r="EO64" i="61" s="1"/>
  <c r="EA68" i="61"/>
  <c r="EO68" i="61" s="1"/>
  <c r="EA72" i="61"/>
  <c r="EO72" i="61" s="1"/>
  <c r="EA76" i="61"/>
  <c r="EO76" i="61" s="1"/>
  <c r="EA80" i="61"/>
  <c r="EO80" i="61" s="1"/>
  <c r="EA84" i="61"/>
  <c r="EO84" i="61" s="1"/>
  <c r="EA88" i="61"/>
  <c r="EO88" i="61" s="1"/>
  <c r="EA92" i="61"/>
  <c r="EO92" i="61" s="1"/>
  <c r="EA4" i="61"/>
  <c r="EO4" i="61" s="1"/>
  <c r="EE33" i="61"/>
  <c r="ES33" i="61" s="1"/>
  <c r="EG4" i="61"/>
  <c r="EU4" i="61" s="1"/>
  <c r="EG60" i="61"/>
  <c r="EU60" i="61" s="1"/>
  <c r="BK160" i="70"/>
  <c r="BY160" i="70" s="1"/>
  <c r="EB60" i="61"/>
  <c r="EP60" i="61" s="1"/>
  <c r="EE15" i="61"/>
  <c r="ES15" i="61" s="1"/>
  <c r="EE79" i="61"/>
  <c r="ES79" i="61" s="1"/>
  <c r="BJ117" i="70"/>
  <c r="BX117" i="70" s="1"/>
  <c r="BJ181" i="70"/>
  <c r="BX181" i="70" s="1"/>
  <c r="EE8" i="61"/>
  <c r="ES8" i="61" s="1"/>
  <c r="ES94" i="61" s="1"/>
  <c r="ES96" i="61" s="1"/>
  <c r="EG11" i="61"/>
  <c r="EU11" i="61" s="1"/>
  <c r="EH49" i="61"/>
  <c r="EV49" i="61" s="1"/>
  <c r="DZ57" i="61"/>
  <c r="EN57" i="61" s="1"/>
  <c r="ED63" i="61"/>
  <c r="ER63" i="61" s="1"/>
  <c r="DX39" i="61"/>
  <c r="EL39" i="61" s="1"/>
  <c r="AE52" i="71"/>
  <c r="G54" i="71"/>
  <c r="AE54" i="71" s="1"/>
  <c r="G56" i="71"/>
  <c r="AE56" i="71" s="1"/>
  <c r="G53" i="71"/>
  <c r="AE53" i="71" s="1"/>
  <c r="BJ135" i="70"/>
  <c r="BX135" i="70" s="1"/>
  <c r="BJ199" i="70"/>
  <c r="BX199" i="70" s="1"/>
  <c r="BL175" i="70"/>
  <c r="BZ175" i="70" s="1"/>
  <c r="EG45" i="61"/>
  <c r="EU45" i="61" s="1"/>
  <c r="DX92" i="61"/>
  <c r="EL92" i="61" s="1"/>
  <c r="DY28" i="61"/>
  <c r="EM28" i="61" s="1"/>
  <c r="DY60" i="61"/>
  <c r="EM60" i="61" s="1"/>
  <c r="DY92" i="61"/>
  <c r="EM92" i="61" s="1"/>
  <c r="EC4" i="61"/>
  <c r="EQ4" i="61" s="1"/>
  <c r="EC36" i="61"/>
  <c r="EQ36" i="61" s="1"/>
  <c r="BL129" i="70"/>
  <c r="BZ129" i="70" s="1"/>
  <c r="BL193" i="70"/>
  <c r="BZ193" i="70" s="1"/>
  <c r="DX55" i="61"/>
  <c r="EL55" i="61" s="1"/>
  <c r="DY5" i="61"/>
  <c r="EM5" i="61" s="1"/>
  <c r="EE93" i="61"/>
  <c r="ES93" i="61" s="1"/>
  <c r="EJ41" i="61"/>
  <c r="EX41" i="61" s="1"/>
  <c r="EI20" i="61"/>
  <c r="EW20" i="61" s="1"/>
  <c r="EI84" i="61"/>
  <c r="EW84" i="61" s="1"/>
  <c r="DZ46" i="61"/>
  <c r="EN46" i="61" s="1"/>
  <c r="DX93" i="61"/>
  <c r="EL93" i="61" s="1"/>
  <c r="DY49" i="61"/>
  <c r="EM49" i="61" s="1"/>
  <c r="EH31" i="61"/>
  <c r="EV31" i="61" s="1"/>
  <c r="EH32" i="61"/>
  <c r="EV32" i="61" s="1"/>
  <c r="ED15" i="61"/>
  <c r="ER15" i="61" s="1"/>
  <c r="BO93" i="68"/>
  <c r="BO95" i="68" s="1"/>
  <c r="EG5" i="61"/>
  <c r="EU5" i="61" s="1"/>
  <c r="AJ93" i="63"/>
  <c r="E124" i="64"/>
  <c r="T93" i="63"/>
  <c r="H126" i="63"/>
  <c r="I93" i="64"/>
  <c r="AK126" i="63"/>
  <c r="L126" i="63"/>
  <c r="AC126" i="63"/>
  <c r="M93" i="64"/>
  <c r="M39" i="60"/>
  <c r="M124" i="64"/>
  <c r="D126" i="63"/>
  <c r="M33" i="60"/>
  <c r="U93" i="63"/>
  <c r="AE93" i="64"/>
  <c r="B124" i="64"/>
  <c r="AF93" i="63"/>
  <c r="I93" i="63"/>
  <c r="AH80" i="75" l="1"/>
  <c r="AV80" i="75" s="1"/>
  <c r="AH44" i="75"/>
  <c r="AV44" i="75" s="1"/>
  <c r="AH22" i="75"/>
  <c r="AV22" i="75" s="1"/>
  <c r="AH24" i="75"/>
  <c r="AV24" i="75" s="1"/>
  <c r="AD19" i="75"/>
  <c r="AR19" i="75" s="1"/>
  <c r="AD90" i="75"/>
  <c r="AR90" i="75" s="1"/>
  <c r="AE22" i="75"/>
  <c r="AS22" i="75" s="1"/>
  <c r="AE55" i="75"/>
  <c r="AS55" i="75" s="1"/>
  <c r="AH6" i="75"/>
  <c r="AV6" i="75" s="1"/>
  <c r="AH20" i="75"/>
  <c r="AV20" i="75" s="1"/>
  <c r="AH16" i="75"/>
  <c r="AV16" i="75" s="1"/>
  <c r="AH48" i="75"/>
  <c r="AV48" i="75" s="1"/>
  <c r="AD10" i="75"/>
  <c r="AR10" i="75" s="1"/>
  <c r="AD11" i="75"/>
  <c r="AR11" i="75" s="1"/>
  <c r="AE89" i="75"/>
  <c r="AS89" i="75" s="1"/>
  <c r="AF91" i="75"/>
  <c r="AT91" i="75" s="1"/>
  <c r="AT94" i="75" s="1"/>
  <c r="AT96" i="75" s="1"/>
  <c r="AH28" i="75"/>
  <c r="AV28" i="75" s="1"/>
  <c r="AH70" i="75"/>
  <c r="AV70" i="75" s="1"/>
  <c r="AH54" i="75"/>
  <c r="AV54" i="75" s="1"/>
  <c r="AH4" i="75"/>
  <c r="AV4" i="75" s="1"/>
  <c r="AV94" i="75" s="1"/>
  <c r="AV96" i="75" s="1"/>
  <c r="AH50" i="75"/>
  <c r="AV50" i="75" s="1"/>
  <c r="AD60" i="75"/>
  <c r="AR60" i="75" s="1"/>
  <c r="AD66" i="75"/>
  <c r="AR66" i="75" s="1"/>
  <c r="AE87" i="75"/>
  <c r="AS87" i="75" s="1"/>
  <c r="AF15" i="75"/>
  <c r="AT15" i="75" s="1"/>
  <c r="AH92" i="75"/>
  <c r="AV92" i="75" s="1"/>
  <c r="AH88" i="75"/>
  <c r="AV88" i="75" s="1"/>
  <c r="AH33" i="75"/>
  <c r="AV33" i="75" s="1"/>
  <c r="AH68" i="75"/>
  <c r="AV68" i="75" s="1"/>
  <c r="AD28" i="75"/>
  <c r="AR28" i="75" s="1"/>
  <c r="AD75" i="75"/>
  <c r="AR75" i="75" s="1"/>
  <c r="AE6" i="75"/>
  <c r="AS6" i="75" s="1"/>
  <c r="AS94" i="75" s="1"/>
  <c r="AS96" i="75" s="1"/>
  <c r="AE23" i="75"/>
  <c r="AS23" i="75" s="1"/>
  <c r="AH62" i="75"/>
  <c r="AV62" i="75" s="1"/>
  <c r="AH10" i="75"/>
  <c r="AV10" i="75" s="1"/>
  <c r="AH52" i="75"/>
  <c r="AV52" i="75" s="1"/>
  <c r="AH38" i="75"/>
  <c r="AV38" i="75" s="1"/>
  <c r="AD43" i="75"/>
  <c r="AR43" i="75" s="1"/>
  <c r="AD83" i="75"/>
  <c r="AR83" i="75" s="1"/>
  <c r="AE78" i="75"/>
  <c r="AS78" i="75" s="1"/>
  <c r="AE41" i="75"/>
  <c r="AS41" i="75" s="1"/>
  <c r="AH74" i="75"/>
  <c r="AV74" i="75" s="1"/>
  <c r="AD79" i="75"/>
  <c r="AR79" i="75" s="1"/>
  <c r="AD58" i="75"/>
  <c r="AR58" i="75" s="1"/>
  <c r="AD23" i="75"/>
  <c r="AR23" i="75" s="1"/>
  <c r="AE86" i="75"/>
  <c r="AS86" i="75" s="1"/>
  <c r="AE46" i="75"/>
  <c r="AS46" i="75" s="1"/>
  <c r="AE47" i="75"/>
  <c r="AS47" i="75" s="1"/>
  <c r="AE70" i="75"/>
  <c r="AS70" i="75" s="1"/>
  <c r="AE30" i="75"/>
  <c r="AS30" i="75" s="1"/>
  <c r="AE33" i="75"/>
  <c r="AS33" i="75" s="1"/>
  <c r="AE57" i="75"/>
  <c r="AS57" i="75" s="1"/>
  <c r="AE81" i="75"/>
  <c r="AS81" i="75" s="1"/>
  <c r="AE54" i="75"/>
  <c r="AS54" i="75" s="1"/>
  <c r="AE65" i="75"/>
  <c r="AS65" i="75" s="1"/>
  <c r="AE17" i="75"/>
  <c r="AS17" i="75" s="1"/>
  <c r="BO15" i="71"/>
  <c r="CC15" i="71" s="1"/>
  <c r="DX8" i="61"/>
  <c r="EL8" i="61" s="1"/>
  <c r="BO9" i="71"/>
  <c r="CC9" i="71" s="1"/>
  <c r="BO64" i="71"/>
  <c r="CC64" i="71" s="1"/>
  <c r="DX56" i="61"/>
  <c r="EL56" i="61" s="1"/>
  <c r="DX59" i="61"/>
  <c r="EL59" i="61" s="1"/>
  <c r="DX80" i="61"/>
  <c r="EL80" i="61" s="1"/>
  <c r="DX12" i="61"/>
  <c r="EL12" i="61" s="1"/>
  <c r="DX24" i="61"/>
  <c r="EL24" i="61" s="1"/>
  <c r="DX20" i="61"/>
  <c r="EL20" i="61" s="1"/>
  <c r="DX50" i="61"/>
  <c r="EL50" i="61" s="1"/>
  <c r="DX23" i="61"/>
  <c r="EL23" i="61" s="1"/>
  <c r="DX48" i="61"/>
  <c r="EL48" i="61" s="1"/>
  <c r="BO63" i="71"/>
  <c r="CC63" i="71" s="1"/>
  <c r="BO90" i="71"/>
  <c r="CC90" i="71" s="1"/>
  <c r="BO22" i="71"/>
  <c r="CC22" i="71" s="1"/>
  <c r="BO46" i="71"/>
  <c r="CC46" i="71" s="1"/>
  <c r="BO95" i="71"/>
  <c r="CC95" i="71" s="1"/>
  <c r="BO89" i="71"/>
  <c r="CC89" i="71" s="1"/>
  <c r="BO16" i="71"/>
  <c r="CC16" i="71" s="1"/>
  <c r="BO80" i="71"/>
  <c r="CC80" i="71" s="1"/>
  <c r="BO7" i="71"/>
  <c r="CC7" i="71" s="1"/>
  <c r="BO33" i="71"/>
  <c r="CC33" i="71" s="1"/>
  <c r="DX88" i="61"/>
  <c r="EL88" i="61" s="1"/>
  <c r="BQ80" i="71"/>
  <c r="CE80" i="71" s="1"/>
  <c r="BQ22" i="71"/>
  <c r="CE22" i="71" s="1"/>
  <c r="DX61" i="61"/>
  <c r="EL61" i="61" s="1"/>
  <c r="BO57" i="71"/>
  <c r="CC57" i="71" s="1"/>
  <c r="BO49" i="71"/>
  <c r="CC49" i="71" s="1"/>
  <c r="DX35" i="61"/>
  <c r="EL35" i="61" s="1"/>
  <c r="DX64" i="61"/>
  <c r="EL64" i="61" s="1"/>
  <c r="DX90" i="61"/>
  <c r="EL90" i="61" s="1"/>
  <c r="DX6" i="61"/>
  <c r="EL6" i="61" s="1"/>
  <c r="DX84" i="61"/>
  <c r="EL84" i="61" s="1"/>
  <c r="DX32" i="61"/>
  <c r="EL32" i="61" s="1"/>
  <c r="BO99" i="71"/>
  <c r="CC99" i="71" s="1"/>
  <c r="BO41" i="71"/>
  <c r="CC41" i="71" s="1"/>
  <c r="BP4" i="71"/>
  <c r="CD4" i="71" s="1"/>
  <c r="BO66" i="71"/>
  <c r="CC66" i="71" s="1"/>
  <c r="BO52" i="71"/>
  <c r="CC52" i="71" s="1"/>
  <c r="BO21" i="71"/>
  <c r="CC21" i="71" s="1"/>
  <c r="BO6" i="71"/>
  <c r="CC6" i="71" s="1"/>
  <c r="BO30" i="71"/>
  <c r="CC30" i="71" s="1"/>
  <c r="BO79" i="71"/>
  <c r="CC79" i="71" s="1"/>
  <c r="BO77" i="71"/>
  <c r="CC77" i="71" s="1"/>
  <c r="BO12" i="71"/>
  <c r="CC12" i="71" s="1"/>
  <c r="BO76" i="71"/>
  <c r="CC76" i="71" s="1"/>
  <c r="BO53" i="71"/>
  <c r="CC53" i="71" s="1"/>
  <c r="DX75" i="61"/>
  <c r="EL75" i="61" s="1"/>
  <c r="DX33" i="61"/>
  <c r="EL33" i="61" s="1"/>
  <c r="DX46" i="61"/>
  <c r="EL46" i="61" s="1"/>
  <c r="DX60" i="61"/>
  <c r="EL60" i="61" s="1"/>
  <c r="DX72" i="61"/>
  <c r="EL72" i="61" s="1"/>
  <c r="DX68" i="61"/>
  <c r="EL68" i="61" s="1"/>
  <c r="DX14" i="61"/>
  <c r="EL14" i="61" s="1"/>
  <c r="DX79" i="61"/>
  <c r="EL79" i="61" s="1"/>
  <c r="BO67" i="71"/>
  <c r="CC67" i="71" s="1"/>
  <c r="BO94" i="71"/>
  <c r="CC94" i="71" s="1"/>
  <c r="BO87" i="71"/>
  <c r="CC87" i="71" s="1"/>
  <c r="BO14" i="71"/>
  <c r="CC14" i="71" s="1"/>
  <c r="BO42" i="71"/>
  <c r="CC42" i="71" s="1"/>
  <c r="BO48" i="71"/>
  <c r="CC48" i="71" s="1"/>
  <c r="BO8" i="71"/>
  <c r="CC8" i="71" s="1"/>
  <c r="CC106" i="71" s="1"/>
  <c r="CC108" i="71" s="1"/>
  <c r="BO43" i="71"/>
  <c r="CC43" i="71" s="1"/>
  <c r="BO65" i="71"/>
  <c r="CC65" i="71" s="1"/>
  <c r="DX91" i="61"/>
  <c r="EL91" i="61" s="1"/>
  <c r="DX44" i="61"/>
  <c r="EL44" i="61" s="1"/>
  <c r="DX67" i="61"/>
  <c r="EL67" i="61" s="1"/>
  <c r="BO74" i="71"/>
  <c r="CC74" i="71" s="1"/>
  <c r="DX13" i="61"/>
  <c r="EL13" i="61" s="1"/>
  <c r="DX42" i="61"/>
  <c r="EL42" i="61" s="1"/>
  <c r="DX54" i="61"/>
  <c r="EL54" i="61" s="1"/>
  <c r="DX52" i="61"/>
  <c r="EL52" i="61" s="1"/>
  <c r="DX30" i="61"/>
  <c r="EL30" i="61" s="1"/>
  <c r="BO47" i="71"/>
  <c r="CC47" i="71" s="1"/>
  <c r="BQ46" i="71"/>
  <c r="CE46" i="71" s="1"/>
  <c r="DX69" i="61"/>
  <c r="EL69" i="61" s="1"/>
  <c r="BO36" i="71"/>
  <c r="CC36" i="71" s="1"/>
  <c r="BO78" i="71"/>
  <c r="CC78" i="71" s="1"/>
  <c r="BO50" i="71"/>
  <c r="CC50" i="71" s="1"/>
  <c r="BO98" i="71"/>
  <c r="CC98" i="71" s="1"/>
  <c r="BO26" i="71"/>
  <c r="CC26" i="71" s="1"/>
  <c r="BO44" i="71"/>
  <c r="CC44" i="71" s="1"/>
  <c r="BO56" i="71"/>
  <c r="CC56" i="71" s="1"/>
  <c r="BO39" i="71"/>
  <c r="CC39" i="71" s="1"/>
  <c r="BO75" i="71"/>
  <c r="CC75" i="71" s="1"/>
  <c r="EC93" i="61"/>
  <c r="EQ93" i="61" s="1"/>
  <c r="EQ94" i="61" s="1"/>
  <c r="EQ96" i="61" s="1"/>
  <c r="BO97" i="71"/>
  <c r="CC97" i="71" s="1"/>
  <c r="BO5" i="71"/>
  <c r="CC5" i="71" s="1"/>
  <c r="DX25" i="61"/>
  <c r="EL25" i="61" s="1"/>
  <c r="DX78" i="61"/>
  <c r="EL78" i="61" s="1"/>
  <c r="DX26" i="61"/>
  <c r="EL26" i="61" s="1"/>
  <c r="DX38" i="61"/>
  <c r="EL38" i="61" s="1"/>
  <c r="DX34" i="61"/>
  <c r="EL34" i="61" s="1"/>
  <c r="DX18" i="61"/>
  <c r="EL18" i="61" s="1"/>
  <c r="DX9" i="61"/>
  <c r="EL9" i="61" s="1"/>
  <c r="DX27" i="61"/>
  <c r="EL27" i="61" s="1"/>
  <c r="BO58" i="71"/>
  <c r="CC58" i="71" s="1"/>
  <c r="BO59" i="71"/>
  <c r="CC59" i="71" s="1"/>
  <c r="BO34" i="71"/>
  <c r="CC34" i="71" s="1"/>
  <c r="BO82" i="71"/>
  <c r="CC82" i="71" s="1"/>
  <c r="BO10" i="71"/>
  <c r="CC10" i="71" s="1"/>
  <c r="BO40" i="71"/>
  <c r="CC40" i="71" s="1"/>
  <c r="BO100" i="71"/>
  <c r="CC100" i="71" s="1"/>
  <c r="BO35" i="71"/>
  <c r="CC35" i="71" s="1"/>
  <c r="BO68" i="71"/>
  <c r="CC68" i="71" s="1"/>
  <c r="DX71" i="61"/>
  <c r="EL71" i="61" s="1"/>
  <c r="EC61" i="61"/>
  <c r="EQ61" i="61" s="1"/>
  <c r="DX53" i="61"/>
  <c r="EL53" i="61" s="1"/>
  <c r="DX83" i="61"/>
  <c r="EL83" i="61" s="1"/>
  <c r="BQ78" i="71"/>
  <c r="CE78" i="71" s="1"/>
  <c r="BQ76" i="71"/>
  <c r="CE76" i="71" s="1"/>
  <c r="BQ100" i="71"/>
  <c r="CE100" i="71" s="1"/>
  <c r="DX49" i="61"/>
  <c r="EL49" i="61" s="1"/>
  <c r="DX36" i="61"/>
  <c r="EL36" i="61" s="1"/>
  <c r="DX29" i="61"/>
  <c r="EL29" i="61" s="1"/>
  <c r="DX62" i="61"/>
  <c r="EL62" i="61" s="1"/>
  <c r="DX76" i="61"/>
  <c r="EL76" i="61" s="1"/>
  <c r="DX4" i="61"/>
  <c r="EL4" i="61" s="1"/>
  <c r="DX16" i="61"/>
  <c r="EL16" i="61" s="1"/>
  <c r="DX74" i="61"/>
  <c r="EL74" i="61" s="1"/>
  <c r="DX11" i="61"/>
  <c r="EL11" i="61" s="1"/>
  <c r="BO71" i="71"/>
  <c r="CC71" i="71" s="1"/>
  <c r="BO104" i="71"/>
  <c r="CC104" i="71" s="1"/>
  <c r="BO69" i="71"/>
  <c r="CC69" i="71" s="1"/>
  <c r="BO18" i="71"/>
  <c r="CC18" i="71" s="1"/>
  <c r="BO45" i="71"/>
  <c r="CC45" i="71" s="1"/>
  <c r="BO105" i="71"/>
  <c r="CC105" i="71" s="1"/>
  <c r="BO32" i="71"/>
  <c r="CC32" i="71" s="1"/>
  <c r="BO96" i="71"/>
  <c r="CC96" i="71" s="1"/>
  <c r="BO27" i="71"/>
  <c r="CC27" i="71" s="1"/>
  <c r="BN86" i="71"/>
  <c r="CB86" i="71" s="1"/>
  <c r="EA58" i="61"/>
  <c r="EO58" i="61" s="1"/>
  <c r="EA39" i="61"/>
  <c r="EO39" i="61" s="1"/>
  <c r="EA21" i="61"/>
  <c r="EO21" i="61" s="1"/>
  <c r="EA7" i="61"/>
  <c r="EO7" i="61" s="1"/>
  <c r="EO94" i="61" s="1"/>
  <c r="EO96" i="61" s="1"/>
  <c r="EA14" i="61"/>
  <c r="EO14" i="61" s="1"/>
  <c r="EA42" i="61"/>
  <c r="EO42" i="61" s="1"/>
  <c r="BM54" i="71"/>
  <c r="CA54" i="71" s="1"/>
  <c r="EA19" i="61"/>
  <c r="EO19" i="61" s="1"/>
  <c r="EA51" i="61"/>
  <c r="EO51" i="61" s="1"/>
  <c r="EA71" i="61"/>
  <c r="EO71" i="61" s="1"/>
  <c r="BM46" i="71"/>
  <c r="CA46" i="71" s="1"/>
  <c r="BQ38" i="71"/>
  <c r="CE38" i="71" s="1"/>
  <c r="EA65" i="61"/>
  <c r="EO65" i="61" s="1"/>
  <c r="EA53" i="61"/>
  <c r="EO53" i="61" s="1"/>
  <c r="BN20" i="71"/>
  <c r="CB20" i="71" s="1"/>
  <c r="BQ18" i="71"/>
  <c r="CE18" i="71" s="1"/>
  <c r="BS79" i="71"/>
  <c r="CG79" i="71" s="1"/>
  <c r="BR37" i="71"/>
  <c r="CF37" i="71" s="1"/>
  <c r="BR72" i="71"/>
  <c r="CF72" i="71" s="1"/>
  <c r="BS13" i="71"/>
  <c r="CG13" i="71" s="1"/>
  <c r="BS20" i="71"/>
  <c r="CG20" i="71" s="1"/>
  <c r="BR103" i="71"/>
  <c r="CF103" i="71" s="1"/>
  <c r="BR43" i="71"/>
  <c r="CF43" i="71" s="1"/>
  <c r="BR28" i="71"/>
  <c r="CF28" i="71" s="1"/>
  <c r="BR7" i="71"/>
  <c r="CF7" i="71" s="1"/>
  <c r="BR88" i="71"/>
  <c r="CF88" i="71" s="1"/>
  <c r="BR16" i="71"/>
  <c r="CF16" i="71" s="1"/>
  <c r="BR30" i="71"/>
  <c r="CF30" i="71" s="1"/>
  <c r="BR94" i="71"/>
  <c r="CF94" i="71" s="1"/>
  <c r="BR25" i="71"/>
  <c r="CF25" i="71" s="1"/>
  <c r="BR63" i="71"/>
  <c r="CF63" i="71" s="1"/>
  <c r="BR13" i="71"/>
  <c r="CF13" i="71" s="1"/>
  <c r="BR87" i="71"/>
  <c r="CF87" i="71" s="1"/>
  <c r="BR53" i="71"/>
  <c r="CF53" i="71" s="1"/>
  <c r="BR73" i="71"/>
  <c r="CF73" i="71" s="1"/>
  <c r="BR31" i="71"/>
  <c r="CF31" i="71" s="1"/>
  <c r="BR12" i="71"/>
  <c r="CF12" i="71" s="1"/>
  <c r="BR105" i="71"/>
  <c r="CF105" i="71" s="1"/>
  <c r="BR51" i="71"/>
  <c r="CF51" i="71" s="1"/>
  <c r="BR99" i="71"/>
  <c r="CF99" i="71" s="1"/>
  <c r="BR26" i="71"/>
  <c r="CF26" i="71" s="1"/>
  <c r="BR86" i="71"/>
  <c r="CF86" i="71" s="1"/>
  <c r="BR9" i="71"/>
  <c r="CF9" i="71" s="1"/>
  <c r="BS31" i="71"/>
  <c r="CG31" i="71" s="1"/>
  <c r="BS7" i="71"/>
  <c r="CG7" i="71" s="1"/>
  <c r="BR8" i="71"/>
  <c r="CF8" i="71" s="1"/>
  <c r="BR45" i="71"/>
  <c r="CF45" i="71" s="1"/>
  <c r="BR40" i="71"/>
  <c r="CF40" i="71" s="1"/>
  <c r="BR27" i="71"/>
  <c r="CF27" i="71" s="1"/>
  <c r="BR93" i="71"/>
  <c r="CF93" i="71" s="1"/>
  <c r="BR89" i="71"/>
  <c r="CF89" i="71" s="1"/>
  <c r="BR35" i="71"/>
  <c r="CF35" i="71" s="1"/>
  <c r="BR91" i="71"/>
  <c r="CF91" i="71" s="1"/>
  <c r="BR18" i="71"/>
  <c r="CF18" i="71" s="1"/>
  <c r="BR82" i="71"/>
  <c r="CF82" i="71" s="1"/>
  <c r="BR57" i="71"/>
  <c r="CF57" i="71" s="1"/>
  <c r="BR95" i="71"/>
  <c r="CF95" i="71" s="1"/>
  <c r="BR29" i="71"/>
  <c r="CF29" i="71" s="1"/>
  <c r="BR6" i="71"/>
  <c r="CF6" i="71" s="1"/>
  <c r="BS89" i="71"/>
  <c r="CG89" i="71" s="1"/>
  <c r="BS65" i="71"/>
  <c r="CG65" i="71" s="1"/>
  <c r="BR71" i="71"/>
  <c r="CF71" i="71" s="1"/>
  <c r="BR56" i="71"/>
  <c r="CF56" i="71" s="1"/>
  <c r="BS16" i="71"/>
  <c r="CG16" i="71" s="1"/>
  <c r="BS52" i="71"/>
  <c r="CG52" i="71" s="1"/>
  <c r="BS51" i="71"/>
  <c r="CG51" i="71" s="1"/>
  <c r="BS81" i="71"/>
  <c r="CG81" i="71" s="1"/>
  <c r="BR17" i="71"/>
  <c r="CF17" i="71" s="1"/>
  <c r="BR96" i="71"/>
  <c r="CF96" i="71" s="1"/>
  <c r="BR100" i="71"/>
  <c r="CF100" i="71" s="1"/>
  <c r="BR77" i="71"/>
  <c r="CF77" i="71" s="1"/>
  <c r="BR52" i="71"/>
  <c r="CF52" i="71" s="1"/>
  <c r="BR19" i="71"/>
  <c r="CF19" i="71" s="1"/>
  <c r="BR61" i="71"/>
  <c r="CF61" i="71" s="1"/>
  <c r="BR14" i="71"/>
  <c r="CF14" i="71" s="1"/>
  <c r="BR78" i="71"/>
  <c r="CF78" i="71" s="1"/>
  <c r="BR58" i="71"/>
  <c r="CF58" i="71" s="1"/>
  <c r="BR5" i="71"/>
  <c r="CF5" i="71" s="1"/>
  <c r="BR70" i="71"/>
  <c r="CF70" i="71" s="1"/>
  <c r="BR83" i="71"/>
  <c r="CF83" i="71" s="1"/>
  <c r="BR62" i="71"/>
  <c r="CF62" i="71" s="1"/>
  <c r="BR21" i="71"/>
  <c r="CF21" i="71" s="1"/>
  <c r="BR80" i="71"/>
  <c r="CF80" i="71" s="1"/>
  <c r="BR15" i="71"/>
  <c r="CF15" i="71" s="1"/>
  <c r="BR92" i="71"/>
  <c r="CF92" i="71" s="1"/>
  <c r="BR36" i="71"/>
  <c r="CF36" i="71" s="1"/>
  <c r="BR101" i="71"/>
  <c r="CF101" i="71" s="1"/>
  <c r="BR50" i="71"/>
  <c r="CF50" i="71" s="1"/>
  <c r="BR10" i="71"/>
  <c r="CF10" i="71" s="1"/>
  <c r="BR59" i="71"/>
  <c r="CF59" i="71" s="1"/>
  <c r="BR64" i="71"/>
  <c r="CF64" i="71" s="1"/>
  <c r="BS62" i="71"/>
  <c r="CG62" i="71" s="1"/>
  <c r="BS23" i="71"/>
  <c r="CG23" i="71" s="1"/>
  <c r="BS97" i="71"/>
  <c r="CG97" i="71" s="1"/>
  <c r="BR74" i="71"/>
  <c r="CF74" i="71" s="1"/>
  <c r="BR79" i="71"/>
  <c r="CF79" i="71" s="1"/>
  <c r="BS15" i="71"/>
  <c r="CG15" i="71" s="1"/>
  <c r="BS40" i="71"/>
  <c r="CG40" i="71" s="1"/>
  <c r="BS77" i="71"/>
  <c r="CG77" i="71" s="1"/>
  <c r="BR11" i="71"/>
  <c r="CF11" i="71" s="1"/>
  <c r="BR97" i="71"/>
  <c r="CF97" i="71" s="1"/>
  <c r="BR76" i="71"/>
  <c r="CF76" i="71" s="1"/>
  <c r="BR20" i="71"/>
  <c r="CF20" i="71" s="1"/>
  <c r="BR85" i="71"/>
  <c r="CF85" i="71" s="1"/>
  <c r="BR46" i="71"/>
  <c r="CF46" i="71" s="1"/>
  <c r="BR68" i="71"/>
  <c r="CF68" i="71" s="1"/>
  <c r="BR49" i="71"/>
  <c r="CF49" i="71" s="1"/>
  <c r="BR69" i="71"/>
  <c r="CF69" i="71" s="1"/>
  <c r="BR22" i="71"/>
  <c r="CF22" i="71" s="1"/>
  <c r="BR24" i="71"/>
  <c r="CF24" i="71" s="1"/>
  <c r="BS24" i="71"/>
  <c r="CG24" i="71" s="1"/>
  <c r="BR54" i="71"/>
  <c r="CF54" i="71" s="1"/>
  <c r="BR55" i="71"/>
  <c r="CF55" i="71" s="1"/>
  <c r="BS36" i="71"/>
  <c r="CG36" i="71" s="1"/>
  <c r="BS43" i="71"/>
  <c r="CG43" i="71" s="1"/>
  <c r="BR84" i="71"/>
  <c r="CF84" i="71" s="1"/>
  <c r="BR81" i="71"/>
  <c r="CF81" i="71" s="1"/>
  <c r="BR39" i="71"/>
  <c r="CF39" i="71" s="1"/>
  <c r="BR4" i="71"/>
  <c r="CF4" i="71" s="1"/>
  <c r="BR48" i="71"/>
  <c r="CF48" i="71" s="1"/>
  <c r="BR42" i="71"/>
  <c r="CF42" i="71" s="1"/>
  <c r="BR102" i="71"/>
  <c r="CF102" i="71" s="1"/>
  <c r="BR41" i="71"/>
  <c r="CF41" i="71" s="1"/>
  <c r="BR67" i="71"/>
  <c r="CF67" i="71" s="1"/>
  <c r="BR90" i="71"/>
  <c r="CF90" i="71" s="1"/>
  <c r="DX73" i="61"/>
  <c r="EL73" i="61" s="1"/>
  <c r="DX43" i="61"/>
  <c r="EL43" i="61" s="1"/>
  <c r="DX31" i="61"/>
  <c r="EL31" i="61" s="1"/>
  <c r="DX5" i="61"/>
  <c r="EL5" i="61" s="1"/>
  <c r="DX47" i="61"/>
  <c r="EL47" i="61" s="1"/>
  <c r="DX15" i="61"/>
  <c r="EL15" i="61" s="1"/>
  <c r="DX51" i="61"/>
  <c r="EL51" i="61" s="1"/>
  <c r="BM104" i="71"/>
  <c r="CA104" i="71" s="1"/>
  <c r="BS68" i="71"/>
  <c r="CG68" i="71" s="1"/>
  <c r="BQ58" i="71"/>
  <c r="CE58" i="71" s="1"/>
  <c r="BM38" i="71"/>
  <c r="CA38" i="71" s="1"/>
  <c r="BS29" i="71"/>
  <c r="CG29" i="71" s="1"/>
  <c r="BQ67" i="71"/>
  <c r="CE67" i="71" s="1"/>
  <c r="BS105" i="71"/>
  <c r="CG105" i="71" s="1"/>
  <c r="BM84" i="71"/>
  <c r="CA84" i="71" s="1"/>
  <c r="EM94" i="61"/>
  <c r="EM96" i="61" s="1"/>
  <c r="BS72" i="71"/>
  <c r="CG72" i="71" s="1"/>
  <c r="BQ71" i="71"/>
  <c r="CE71" i="71" s="1"/>
  <c r="BS39" i="71"/>
  <c r="CG39" i="71" s="1"/>
  <c r="BA94" i="75"/>
  <c r="BA96" i="75" s="1"/>
  <c r="BM22" i="71"/>
  <c r="CA22" i="71" s="1"/>
  <c r="AI104" i="63"/>
  <c r="BM18" i="71"/>
  <c r="CA18" i="71" s="1"/>
  <c r="BN23" i="71"/>
  <c r="CB23" i="71" s="1"/>
  <c r="BN97" i="71"/>
  <c r="CB97" i="71" s="1"/>
  <c r="V104" i="63"/>
  <c r="BN101" i="71"/>
  <c r="CB101" i="71" s="1"/>
  <c r="U183" i="63"/>
  <c r="BN89" i="71"/>
  <c r="CB89" i="71" s="1"/>
  <c r="BS90" i="71"/>
  <c r="CG90" i="71" s="1"/>
  <c r="BN10" i="71"/>
  <c r="CB10" i="71" s="1"/>
  <c r="BP68" i="71"/>
  <c r="CD68" i="71" s="1"/>
  <c r="BP75" i="71"/>
  <c r="CD75" i="71" s="1"/>
  <c r="BP53" i="71"/>
  <c r="CD53" i="71" s="1"/>
  <c r="BP55" i="71"/>
  <c r="CD55" i="71" s="1"/>
  <c r="BP9" i="71"/>
  <c r="CD9" i="71" s="1"/>
  <c r="BP13" i="71"/>
  <c r="CD13" i="71" s="1"/>
  <c r="BP17" i="71"/>
  <c r="CD17" i="71" s="1"/>
  <c r="BP21" i="71"/>
  <c r="CD21" i="71" s="1"/>
  <c r="BP25" i="71"/>
  <c r="CD25" i="71" s="1"/>
  <c r="BP29" i="71"/>
  <c r="CD29" i="71" s="1"/>
  <c r="BP33" i="71"/>
  <c r="CD33" i="71" s="1"/>
  <c r="BP45" i="71"/>
  <c r="CD45" i="71" s="1"/>
  <c r="BP59" i="71"/>
  <c r="CD59" i="71" s="1"/>
  <c r="BP94" i="71"/>
  <c r="CD94" i="71" s="1"/>
  <c r="BP98" i="71"/>
  <c r="CD98" i="71" s="1"/>
  <c r="BP6" i="71"/>
  <c r="CD6" i="71" s="1"/>
  <c r="BP10" i="71"/>
  <c r="CD10" i="71" s="1"/>
  <c r="BP14" i="71"/>
  <c r="CD14" i="71" s="1"/>
  <c r="BP18" i="71"/>
  <c r="CD18" i="71" s="1"/>
  <c r="BP26" i="71"/>
  <c r="CD26" i="71" s="1"/>
  <c r="BP79" i="71"/>
  <c r="CD79" i="71" s="1"/>
  <c r="BP83" i="71"/>
  <c r="CD83" i="71" s="1"/>
  <c r="BP87" i="71"/>
  <c r="CD87" i="71" s="1"/>
  <c r="BP91" i="71"/>
  <c r="CD91" i="71" s="1"/>
  <c r="BP95" i="71"/>
  <c r="CD95" i="71" s="1"/>
  <c r="BP99" i="71"/>
  <c r="CD99" i="71" s="1"/>
  <c r="BP81" i="71"/>
  <c r="CD81" i="71" s="1"/>
  <c r="BP97" i="71"/>
  <c r="CD97" i="71" s="1"/>
  <c r="BP15" i="71"/>
  <c r="CD15" i="71" s="1"/>
  <c r="BP47" i="71"/>
  <c r="CD47" i="71" s="1"/>
  <c r="BP64" i="71"/>
  <c r="CD64" i="71" s="1"/>
  <c r="BP32" i="71"/>
  <c r="CD32" i="71" s="1"/>
  <c r="BP85" i="71"/>
  <c r="CD85" i="71" s="1"/>
  <c r="BP101" i="71"/>
  <c r="CD101" i="71" s="1"/>
  <c r="BP19" i="71"/>
  <c r="CD19" i="71" s="1"/>
  <c r="BP35" i="71"/>
  <c r="CD35" i="71" s="1"/>
  <c r="BP51" i="71"/>
  <c r="CD51" i="71" s="1"/>
  <c r="BP89" i="71"/>
  <c r="CD89" i="71" s="1"/>
  <c r="BP77" i="71"/>
  <c r="CD77" i="71" s="1"/>
  <c r="BP93" i="71"/>
  <c r="CD93" i="71" s="1"/>
  <c r="BP43" i="71"/>
  <c r="CD43" i="71" s="1"/>
  <c r="BP62" i="71"/>
  <c r="CD62" i="71" s="1"/>
  <c r="BP7" i="71"/>
  <c r="CD7" i="71" s="1"/>
  <c r="BP11" i="71"/>
  <c r="CD11" i="71" s="1"/>
  <c r="BP27" i="71"/>
  <c r="CD27" i="71" s="1"/>
  <c r="BP37" i="71"/>
  <c r="CD37" i="71" s="1"/>
  <c r="BP31" i="71"/>
  <c r="CD31" i="71" s="1"/>
  <c r="BP41" i="71"/>
  <c r="CD41" i="71" s="1"/>
  <c r="BP22" i="71"/>
  <c r="CD22" i="71" s="1"/>
  <c r="BP5" i="71"/>
  <c r="CD5" i="71" s="1"/>
  <c r="BP49" i="71"/>
  <c r="CD49" i="71" s="1"/>
  <c r="BP70" i="71"/>
  <c r="CD70" i="71" s="1"/>
  <c r="BP103" i="71"/>
  <c r="CD103" i="71" s="1"/>
  <c r="BP57" i="71"/>
  <c r="CD57" i="71" s="1"/>
  <c r="BP66" i="71"/>
  <c r="CD66" i="71" s="1"/>
  <c r="BP61" i="71"/>
  <c r="CD61" i="71" s="1"/>
  <c r="BP65" i="71"/>
  <c r="CD65" i="71" s="1"/>
  <c r="BP74" i="71"/>
  <c r="CD74" i="71" s="1"/>
  <c r="BN7" i="71"/>
  <c r="CB7" i="71" s="1"/>
  <c r="BS35" i="71"/>
  <c r="CG35" i="71" s="1"/>
  <c r="GH93" i="73"/>
  <c r="GH95" i="73" s="1"/>
  <c r="AD83" i="64"/>
  <c r="U83" i="64"/>
  <c r="AB83" i="64"/>
  <c r="AK83" i="64"/>
  <c r="AB104" i="63"/>
  <c r="BF146" i="63"/>
  <c r="BQ26" i="71"/>
  <c r="CE26" i="71" s="1"/>
  <c r="BN68" i="71"/>
  <c r="CB68" i="71" s="1"/>
  <c r="ER94" i="61"/>
  <c r="ER96" i="61" s="1"/>
  <c r="BX201" i="70"/>
  <c r="BX204" i="70" s="1"/>
  <c r="AD104" i="63"/>
  <c r="AL104" i="63"/>
  <c r="BN77" i="71"/>
  <c r="CB77" i="71" s="1"/>
  <c r="S183" i="63"/>
  <c r="BB138" i="63"/>
  <c r="BN72" i="71"/>
  <c r="CB72" i="71" s="1"/>
  <c r="BN25" i="71"/>
  <c r="CB25" i="71" s="1"/>
  <c r="EX94" i="61"/>
  <c r="EX96" i="61" s="1"/>
  <c r="BM96" i="71"/>
  <c r="CA96" i="71" s="1"/>
  <c r="CK106" i="71"/>
  <c r="CK108" i="71" s="1"/>
  <c r="BQ6" i="71"/>
  <c r="CE6" i="71" s="1"/>
  <c r="L137" i="63"/>
  <c r="R137" i="63"/>
  <c r="AK137" i="63"/>
  <c r="AE137" i="63"/>
  <c r="N137" i="63"/>
  <c r="T137" i="63"/>
  <c r="AG137" i="63"/>
  <c r="V137" i="63"/>
  <c r="AF137" i="63"/>
  <c r="I137" i="63"/>
  <c r="AI137" i="63"/>
  <c r="F137" i="63"/>
  <c r="AO137" i="63"/>
  <c r="AB137" i="63"/>
  <c r="AC137" i="63"/>
  <c r="Y137" i="63"/>
  <c r="P177" i="63"/>
  <c r="F183" i="63"/>
  <c r="BQ88" i="71"/>
  <c r="CE88" i="71" s="1"/>
  <c r="BN55" i="71"/>
  <c r="CB55" i="71" s="1"/>
  <c r="BQ44" i="71"/>
  <c r="CE44" i="71" s="1"/>
  <c r="BM63" i="71"/>
  <c r="CA63" i="71" s="1"/>
  <c r="CH106" i="71"/>
  <c r="CH108" i="71" s="1"/>
  <c r="BP24" i="71"/>
  <c r="CD24" i="71" s="1"/>
  <c r="BS75" i="71"/>
  <c r="CG75" i="71" s="1"/>
  <c r="X137" i="63"/>
  <c r="BN41" i="71"/>
  <c r="CB41" i="71" s="1"/>
  <c r="EU94" i="61"/>
  <c r="EU96" i="61" s="1"/>
  <c r="BN64" i="71"/>
  <c r="CB64" i="71" s="1"/>
  <c r="AA104" i="63"/>
  <c r="BN35" i="71"/>
  <c r="CB35" i="71" s="1"/>
  <c r="BN57" i="71"/>
  <c r="CB57" i="71" s="1"/>
  <c r="FZ93" i="73"/>
  <c r="FZ95" i="73" s="1"/>
  <c r="BN27" i="71"/>
  <c r="CB27" i="71" s="1"/>
  <c r="AE104" i="63"/>
  <c r="BN92" i="71"/>
  <c r="CB92" i="71" s="1"/>
  <c r="BN74" i="71"/>
  <c r="CB74" i="71" s="1"/>
  <c r="V183" i="63"/>
  <c r="I183" i="63"/>
  <c r="BY201" i="70"/>
  <c r="BY204" i="70" s="1"/>
  <c r="BQ92" i="71"/>
  <c r="CE92" i="71" s="1"/>
  <c r="BQ50" i="71"/>
  <c r="CE50" i="71" s="1"/>
  <c r="GG93" i="73"/>
  <c r="GG95" i="73" s="1"/>
  <c r="AL137" i="63"/>
  <c r="BH123" i="63"/>
  <c r="BQ28" i="71"/>
  <c r="CE28" i="71" s="1"/>
  <c r="Z137" i="63"/>
  <c r="FY93" i="73"/>
  <c r="FY95" i="73" s="1"/>
  <c r="GE93" i="73"/>
  <c r="GE95" i="73" s="1"/>
  <c r="BN62" i="71"/>
  <c r="CB62" i="71" s="1"/>
  <c r="BN66" i="71"/>
  <c r="CB66" i="71" s="1"/>
  <c r="BN70" i="71"/>
  <c r="CB70" i="71" s="1"/>
  <c r="BN53" i="71"/>
  <c r="CB53" i="71" s="1"/>
  <c r="BN5" i="71"/>
  <c r="CB5" i="71" s="1"/>
  <c r="BN13" i="71"/>
  <c r="CB13" i="71" s="1"/>
  <c r="BN17" i="71"/>
  <c r="CB17" i="71" s="1"/>
  <c r="BN21" i="71"/>
  <c r="CB21" i="71" s="1"/>
  <c r="BN29" i="71"/>
  <c r="CB29" i="71" s="1"/>
  <c r="BN33" i="71"/>
  <c r="CB33" i="71" s="1"/>
  <c r="BN37" i="71"/>
  <c r="CB37" i="71" s="1"/>
  <c r="BN45" i="71"/>
  <c r="CB45" i="71" s="1"/>
  <c r="BN49" i="71"/>
  <c r="CB49" i="71" s="1"/>
  <c r="BN78" i="71"/>
  <c r="CB78" i="71" s="1"/>
  <c r="BN82" i="71"/>
  <c r="CB82" i="71" s="1"/>
  <c r="BN90" i="71"/>
  <c r="CB90" i="71" s="1"/>
  <c r="BN102" i="71"/>
  <c r="CB102" i="71" s="1"/>
  <c r="BN14" i="71"/>
  <c r="CB14" i="71" s="1"/>
  <c r="BN18" i="71"/>
  <c r="CB18" i="71" s="1"/>
  <c r="BN22" i="71"/>
  <c r="CB22" i="71" s="1"/>
  <c r="BN26" i="71"/>
  <c r="CB26" i="71" s="1"/>
  <c r="BN38" i="71"/>
  <c r="CB38" i="71" s="1"/>
  <c r="BN46" i="71"/>
  <c r="CB46" i="71" s="1"/>
  <c r="BN50" i="71"/>
  <c r="CB50" i="71" s="1"/>
  <c r="BN61" i="71"/>
  <c r="CB61" i="71" s="1"/>
  <c r="BN79" i="71"/>
  <c r="CB79" i="71" s="1"/>
  <c r="BN83" i="71"/>
  <c r="CB83" i="71" s="1"/>
  <c r="BN87" i="71"/>
  <c r="CB87" i="71" s="1"/>
  <c r="BN95" i="71"/>
  <c r="CB95" i="71" s="1"/>
  <c r="BN99" i="71"/>
  <c r="CB99" i="71" s="1"/>
  <c r="BN103" i="71"/>
  <c r="CB103" i="71" s="1"/>
  <c r="BN24" i="71"/>
  <c r="CB24" i="71" s="1"/>
  <c r="BN40" i="71"/>
  <c r="CB40" i="71" s="1"/>
  <c r="BN80" i="71"/>
  <c r="CB80" i="71" s="1"/>
  <c r="BN96" i="71"/>
  <c r="CB96" i="71" s="1"/>
  <c r="BN12" i="71"/>
  <c r="CB12" i="71" s="1"/>
  <c r="BN28" i="71"/>
  <c r="CB28" i="71" s="1"/>
  <c r="BN44" i="71"/>
  <c r="CB44" i="71" s="1"/>
  <c r="BN84" i="71"/>
  <c r="CB84" i="71" s="1"/>
  <c r="BN100" i="71"/>
  <c r="CB100" i="71" s="1"/>
  <c r="BN16" i="71"/>
  <c r="CB16" i="71" s="1"/>
  <c r="BN32" i="71"/>
  <c r="CB32" i="71" s="1"/>
  <c r="BN48" i="71"/>
  <c r="CB48" i="71" s="1"/>
  <c r="BN4" i="71"/>
  <c r="CB4" i="71" s="1"/>
  <c r="BN36" i="71"/>
  <c r="CB36" i="71" s="1"/>
  <c r="BN52" i="71"/>
  <c r="CB52" i="71" s="1"/>
  <c r="BN104" i="71"/>
  <c r="CB104" i="71" s="1"/>
  <c r="BN76" i="71"/>
  <c r="CB76" i="71" s="1"/>
  <c r="BN88" i="71"/>
  <c r="CB88" i="71" s="1"/>
  <c r="BN58" i="71"/>
  <c r="CB58" i="71" s="1"/>
  <c r="BN94" i="71"/>
  <c r="CB94" i="71" s="1"/>
  <c r="BN65" i="71"/>
  <c r="CB65" i="71" s="1"/>
  <c r="BN6" i="71"/>
  <c r="CB6" i="71" s="1"/>
  <c r="BN30" i="71"/>
  <c r="CB30" i="71" s="1"/>
  <c r="BN98" i="71"/>
  <c r="CB98" i="71" s="1"/>
  <c r="BN8" i="71"/>
  <c r="CB8" i="71" s="1"/>
  <c r="BN69" i="71"/>
  <c r="CB69" i="71" s="1"/>
  <c r="BN56" i="71"/>
  <c r="CB56" i="71" s="1"/>
  <c r="BN71" i="71"/>
  <c r="CB71" i="71" s="1"/>
  <c r="BN63" i="71"/>
  <c r="CB63" i="71" s="1"/>
  <c r="BN73" i="71"/>
  <c r="CB73" i="71" s="1"/>
  <c r="BN67" i="71"/>
  <c r="CB67" i="71" s="1"/>
  <c r="BN54" i="71"/>
  <c r="CB54" i="71" s="1"/>
  <c r="BN34" i="71"/>
  <c r="CB34" i="71" s="1"/>
  <c r="BN91" i="71"/>
  <c r="CB91" i="71" s="1"/>
  <c r="BN51" i="71"/>
  <c r="CB51" i="71" s="1"/>
  <c r="U104" i="63"/>
  <c r="BM57" i="71"/>
  <c r="CA57" i="71" s="1"/>
  <c r="BM62" i="71"/>
  <c r="CA62" i="71" s="1"/>
  <c r="BM56" i="71"/>
  <c r="CA56" i="71" s="1"/>
  <c r="BM66" i="71"/>
  <c r="CA66" i="71" s="1"/>
  <c r="BM7" i="71"/>
  <c r="CA7" i="71" s="1"/>
  <c r="BM11" i="71"/>
  <c r="CA11" i="71" s="1"/>
  <c r="BM15" i="71"/>
  <c r="CA15" i="71" s="1"/>
  <c r="BM19" i="71"/>
  <c r="CA19" i="71" s="1"/>
  <c r="BM23" i="71"/>
  <c r="CA23" i="71" s="1"/>
  <c r="BM27" i="71"/>
  <c r="CA27" i="71" s="1"/>
  <c r="BM31" i="71"/>
  <c r="CA31" i="71" s="1"/>
  <c r="BM35" i="71"/>
  <c r="CA35" i="71" s="1"/>
  <c r="BM39" i="71"/>
  <c r="CA39" i="71" s="1"/>
  <c r="BM47" i="71"/>
  <c r="CA47" i="71" s="1"/>
  <c r="BM51" i="71"/>
  <c r="CA51" i="71" s="1"/>
  <c r="BM76" i="71"/>
  <c r="CA76" i="71" s="1"/>
  <c r="BM92" i="71"/>
  <c r="CA92" i="71" s="1"/>
  <c r="BM74" i="71"/>
  <c r="CA74" i="71" s="1"/>
  <c r="BM4" i="71"/>
  <c r="CA4" i="71" s="1"/>
  <c r="BM8" i="71"/>
  <c r="CA8" i="71" s="1"/>
  <c r="BM12" i="71"/>
  <c r="CA12" i="71" s="1"/>
  <c r="BM16" i="71"/>
  <c r="CA16" i="71" s="1"/>
  <c r="BM20" i="71"/>
  <c r="CA20" i="71" s="1"/>
  <c r="BM24" i="71"/>
  <c r="CA24" i="71" s="1"/>
  <c r="BM28" i="71"/>
  <c r="CA28" i="71" s="1"/>
  <c r="BM36" i="71"/>
  <c r="CA36" i="71" s="1"/>
  <c r="BM40" i="71"/>
  <c r="CA40" i="71" s="1"/>
  <c r="BM44" i="71"/>
  <c r="CA44" i="71" s="1"/>
  <c r="BM48" i="71"/>
  <c r="CA48" i="71" s="1"/>
  <c r="BM52" i="71"/>
  <c r="CA52" i="71" s="1"/>
  <c r="BM85" i="71"/>
  <c r="CA85" i="71" s="1"/>
  <c r="BM93" i="71"/>
  <c r="CA93" i="71" s="1"/>
  <c r="BM97" i="71"/>
  <c r="CA97" i="71" s="1"/>
  <c r="BM105" i="71"/>
  <c r="CA105" i="71" s="1"/>
  <c r="BM58" i="71"/>
  <c r="CA58" i="71" s="1"/>
  <c r="BM72" i="71"/>
  <c r="CA72" i="71" s="1"/>
  <c r="BM61" i="71"/>
  <c r="CA61" i="71" s="1"/>
  <c r="BM91" i="71"/>
  <c r="CA91" i="71" s="1"/>
  <c r="BM9" i="71"/>
  <c r="CA9" i="71" s="1"/>
  <c r="BM25" i="71"/>
  <c r="CA25" i="71" s="1"/>
  <c r="BM41" i="71"/>
  <c r="CA41" i="71" s="1"/>
  <c r="BM78" i="71"/>
  <c r="CA78" i="71" s="1"/>
  <c r="BM94" i="71"/>
  <c r="CA94" i="71" s="1"/>
  <c r="BM10" i="71"/>
  <c r="CA10" i="71" s="1"/>
  <c r="BM26" i="71"/>
  <c r="CA26" i="71" s="1"/>
  <c r="BM42" i="71"/>
  <c r="CA42" i="71" s="1"/>
  <c r="BM79" i="71"/>
  <c r="CA79" i="71" s="1"/>
  <c r="BM95" i="71"/>
  <c r="CA95" i="71" s="1"/>
  <c r="BM13" i="71"/>
  <c r="CA13" i="71" s="1"/>
  <c r="BM29" i="71"/>
  <c r="CA29" i="71" s="1"/>
  <c r="BM45" i="71"/>
  <c r="CA45" i="71" s="1"/>
  <c r="BM82" i="71"/>
  <c r="CA82" i="71" s="1"/>
  <c r="BM98" i="71"/>
  <c r="CA98" i="71" s="1"/>
  <c r="BM83" i="71"/>
  <c r="CA83" i="71" s="1"/>
  <c r="BM99" i="71"/>
  <c r="CA99" i="71" s="1"/>
  <c r="BM87" i="71"/>
  <c r="CA87" i="71" s="1"/>
  <c r="BM103" i="71"/>
  <c r="CA103" i="71" s="1"/>
  <c r="BM59" i="71"/>
  <c r="CA59" i="71" s="1"/>
  <c r="BM86" i="71"/>
  <c r="CA86" i="71" s="1"/>
  <c r="BM5" i="71"/>
  <c r="CA5" i="71" s="1"/>
  <c r="BM90" i="71"/>
  <c r="CA90" i="71" s="1"/>
  <c r="BM17" i="71"/>
  <c r="CA17" i="71" s="1"/>
  <c r="BM102" i="71"/>
  <c r="CA102" i="71" s="1"/>
  <c r="BM21" i="71"/>
  <c r="CA21" i="71" s="1"/>
  <c r="BM37" i="71"/>
  <c r="CA37" i="71" s="1"/>
  <c r="BM33" i="71"/>
  <c r="CA33" i="71" s="1"/>
  <c r="BM49" i="71"/>
  <c r="CA49" i="71" s="1"/>
  <c r="BM68" i="71"/>
  <c r="CA68" i="71" s="1"/>
  <c r="BM70" i="71"/>
  <c r="CA70" i="71" s="1"/>
  <c r="BM43" i="71"/>
  <c r="CA43" i="71" s="1"/>
  <c r="BM81" i="71"/>
  <c r="CA81" i="71" s="1"/>
  <c r="BM65" i="71"/>
  <c r="CA65" i="71" s="1"/>
  <c r="BM75" i="71"/>
  <c r="CA75" i="71" s="1"/>
  <c r="BM73" i="71"/>
  <c r="CA73" i="71" s="1"/>
  <c r="BM101" i="71"/>
  <c r="CA101" i="71" s="1"/>
  <c r="BM89" i="71"/>
  <c r="CA89" i="71" s="1"/>
  <c r="BM53" i="71"/>
  <c r="CA53" i="71" s="1"/>
  <c r="BM55" i="71"/>
  <c r="CA55" i="71" s="1"/>
  <c r="BM77" i="71"/>
  <c r="CA77" i="71" s="1"/>
  <c r="BM69" i="71"/>
  <c r="CA69" i="71" s="1"/>
  <c r="BM64" i="71"/>
  <c r="CA64" i="71" s="1"/>
  <c r="BM32" i="71"/>
  <c r="CA32" i="71" s="1"/>
  <c r="W104" i="63"/>
  <c r="BQ14" i="71"/>
  <c r="CE14" i="71" s="1"/>
  <c r="BN75" i="71"/>
  <c r="CB75" i="71" s="1"/>
  <c r="BN9" i="71"/>
  <c r="CB9" i="71" s="1"/>
  <c r="BQ10" i="71"/>
  <c r="CE10" i="71" s="1"/>
  <c r="BN105" i="71"/>
  <c r="CB105" i="71" s="1"/>
  <c r="BN47" i="71"/>
  <c r="CB47" i="71" s="1"/>
  <c r="AH137" i="63"/>
  <c r="BH146" i="63"/>
  <c r="BN42" i="71"/>
  <c r="CB42" i="71" s="1"/>
  <c r="BS82" i="71"/>
  <c r="CG82" i="71" s="1"/>
  <c r="BM100" i="71"/>
  <c r="CA100" i="71" s="1"/>
  <c r="O83" i="63"/>
  <c r="T83" i="63"/>
  <c r="D83" i="63"/>
  <c r="Q83" i="63"/>
  <c r="F83" i="63"/>
  <c r="B83" i="63"/>
  <c r="AO83" i="63"/>
  <c r="L83" i="63"/>
  <c r="K83" i="63"/>
  <c r="I83" i="63"/>
  <c r="N83" i="63"/>
  <c r="P83" i="63"/>
  <c r="M83" i="63"/>
  <c r="G83" i="63"/>
  <c r="AE83" i="63"/>
  <c r="Z83" i="63"/>
  <c r="H83" i="63"/>
  <c r="S83" i="63"/>
  <c r="AJ83" i="63"/>
  <c r="AB83" i="63"/>
  <c r="AM83" i="63"/>
  <c r="AI83" i="63"/>
  <c r="AA83" i="63"/>
  <c r="R83" i="63"/>
  <c r="AL83" i="63"/>
  <c r="AK83" i="63"/>
  <c r="E83" i="63"/>
  <c r="W83" i="63"/>
  <c r="J83" i="63"/>
  <c r="V83" i="63"/>
  <c r="C83" i="63"/>
  <c r="U137" i="63"/>
  <c r="AH104" i="63"/>
  <c r="Z104" i="63"/>
  <c r="BZ201" i="70"/>
  <c r="BZ204" i="70" s="1"/>
  <c r="AJ104" i="63"/>
  <c r="BQ74" i="71"/>
  <c r="CE74" i="71" s="1"/>
  <c r="BQ70" i="71"/>
  <c r="CE70" i="71" s="1"/>
  <c r="BQ57" i="71"/>
  <c r="CE57" i="71" s="1"/>
  <c r="BQ53" i="71"/>
  <c r="CE53" i="71" s="1"/>
  <c r="BQ65" i="71"/>
  <c r="CE65" i="71" s="1"/>
  <c r="BQ56" i="71"/>
  <c r="CE56" i="71" s="1"/>
  <c r="BQ62" i="71"/>
  <c r="CE62" i="71" s="1"/>
  <c r="BQ66" i="71"/>
  <c r="CE66" i="71" s="1"/>
  <c r="BQ7" i="71"/>
  <c r="CE7" i="71" s="1"/>
  <c r="BQ15" i="71"/>
  <c r="CE15" i="71" s="1"/>
  <c r="BQ19" i="71"/>
  <c r="CE19" i="71" s="1"/>
  <c r="BQ23" i="71"/>
  <c r="CE23" i="71" s="1"/>
  <c r="BQ27" i="71"/>
  <c r="CE27" i="71" s="1"/>
  <c r="BQ31" i="71"/>
  <c r="CE31" i="71" s="1"/>
  <c r="BQ35" i="71"/>
  <c r="CE35" i="71" s="1"/>
  <c r="BQ39" i="71"/>
  <c r="CE39" i="71" s="1"/>
  <c r="BQ43" i="71"/>
  <c r="CE43" i="71" s="1"/>
  <c r="BQ47" i="71"/>
  <c r="CE47" i="71" s="1"/>
  <c r="BQ51" i="71"/>
  <c r="CE51" i="71" s="1"/>
  <c r="BQ4" i="71"/>
  <c r="CE4" i="71" s="1"/>
  <c r="BQ8" i="71"/>
  <c r="CE8" i="71" s="1"/>
  <c r="BQ16" i="71"/>
  <c r="CE16" i="71" s="1"/>
  <c r="BQ20" i="71"/>
  <c r="CE20" i="71" s="1"/>
  <c r="BQ24" i="71"/>
  <c r="CE24" i="71" s="1"/>
  <c r="BQ32" i="71"/>
  <c r="CE32" i="71" s="1"/>
  <c r="BQ36" i="71"/>
  <c r="CE36" i="71" s="1"/>
  <c r="BQ40" i="71"/>
  <c r="CE40" i="71" s="1"/>
  <c r="BQ48" i="71"/>
  <c r="CE48" i="71" s="1"/>
  <c r="BQ52" i="71"/>
  <c r="CE52" i="71" s="1"/>
  <c r="BQ77" i="71"/>
  <c r="CE77" i="71" s="1"/>
  <c r="BQ81" i="71"/>
  <c r="CE81" i="71" s="1"/>
  <c r="BQ89" i="71"/>
  <c r="CE89" i="71" s="1"/>
  <c r="BQ93" i="71"/>
  <c r="CE93" i="71" s="1"/>
  <c r="BQ101" i="71"/>
  <c r="CE101" i="71" s="1"/>
  <c r="BQ64" i="71"/>
  <c r="CE64" i="71" s="1"/>
  <c r="BQ83" i="71"/>
  <c r="CE83" i="71" s="1"/>
  <c r="BQ99" i="71"/>
  <c r="CE99" i="71" s="1"/>
  <c r="BQ17" i="71"/>
  <c r="CE17" i="71" s="1"/>
  <c r="BQ33" i="71"/>
  <c r="CE33" i="71" s="1"/>
  <c r="BQ49" i="71"/>
  <c r="CE49" i="71" s="1"/>
  <c r="BQ86" i="71"/>
  <c r="CE86" i="71" s="1"/>
  <c r="BQ102" i="71"/>
  <c r="CE102" i="71" s="1"/>
  <c r="BQ87" i="71"/>
  <c r="CE87" i="71" s="1"/>
  <c r="BQ103" i="71"/>
  <c r="CE103" i="71" s="1"/>
  <c r="BQ5" i="71"/>
  <c r="CE5" i="71" s="1"/>
  <c r="BQ21" i="71"/>
  <c r="CE21" i="71" s="1"/>
  <c r="BQ37" i="71"/>
  <c r="CE37" i="71" s="1"/>
  <c r="BQ59" i="71"/>
  <c r="CE59" i="71" s="1"/>
  <c r="BQ90" i="71"/>
  <c r="CE90" i="71" s="1"/>
  <c r="BQ61" i="71"/>
  <c r="CE61" i="71" s="1"/>
  <c r="BQ91" i="71"/>
  <c r="CE91" i="71" s="1"/>
  <c r="BQ79" i="71"/>
  <c r="CE79" i="71" s="1"/>
  <c r="BQ95" i="71"/>
  <c r="CE95" i="71" s="1"/>
  <c r="BQ82" i="71"/>
  <c r="CE82" i="71" s="1"/>
  <c r="BQ9" i="71"/>
  <c r="CE9" i="71" s="1"/>
  <c r="BQ94" i="71"/>
  <c r="CE94" i="71" s="1"/>
  <c r="BQ13" i="71"/>
  <c r="CE13" i="71" s="1"/>
  <c r="BQ98" i="71"/>
  <c r="CE98" i="71" s="1"/>
  <c r="BQ25" i="71"/>
  <c r="CE25" i="71" s="1"/>
  <c r="BQ29" i="71"/>
  <c r="CE29" i="71" s="1"/>
  <c r="BQ45" i="71"/>
  <c r="CE45" i="71" s="1"/>
  <c r="BQ41" i="71"/>
  <c r="CE41" i="71" s="1"/>
  <c r="BQ69" i="71"/>
  <c r="CE69" i="71" s="1"/>
  <c r="BQ11" i="71"/>
  <c r="CE11" i="71" s="1"/>
  <c r="BQ97" i="71"/>
  <c r="CE97" i="71" s="1"/>
  <c r="BQ75" i="71"/>
  <c r="CE75" i="71" s="1"/>
  <c r="BQ68" i="71"/>
  <c r="CE68" i="71" s="1"/>
  <c r="BQ85" i="71"/>
  <c r="CE85" i="71" s="1"/>
  <c r="BQ55" i="71"/>
  <c r="CE55" i="71" s="1"/>
  <c r="BQ105" i="71"/>
  <c r="CE105" i="71" s="1"/>
  <c r="BQ72" i="71"/>
  <c r="CE72" i="71" s="1"/>
  <c r="BQ73" i="71"/>
  <c r="CE73" i="71" s="1"/>
  <c r="BM34" i="71"/>
  <c r="CA34" i="71" s="1"/>
  <c r="BQ84" i="71"/>
  <c r="CE84" i="71" s="1"/>
  <c r="C177" i="63"/>
  <c r="BN59" i="71"/>
  <c r="CB59" i="71" s="1"/>
  <c r="BL103" i="63"/>
  <c r="BS98" i="71"/>
  <c r="CG98" i="71" s="1"/>
  <c r="GF93" i="73"/>
  <c r="GF95" i="73" s="1"/>
  <c r="AU94" i="75"/>
  <c r="AU96" i="75" s="1"/>
  <c r="BA141" i="63"/>
  <c r="BQ12" i="71"/>
  <c r="CE12" i="71" s="1"/>
  <c r="H137" i="63"/>
  <c r="BD94" i="75"/>
  <c r="BD96" i="75" s="1"/>
  <c r="EN94" i="61"/>
  <c r="EN96" i="61" s="1"/>
  <c r="E83" i="64"/>
  <c r="M83" i="64"/>
  <c r="G83" i="64"/>
  <c r="N83" i="64"/>
  <c r="B83" i="64"/>
  <c r="P83" i="64"/>
  <c r="D83" i="64"/>
  <c r="I83" i="64"/>
  <c r="Q83" i="64"/>
  <c r="K83" i="64"/>
  <c r="AI83" i="64"/>
  <c r="J83" i="64"/>
  <c r="L83" i="64"/>
  <c r="O83" i="64"/>
  <c r="BN85" i="71"/>
  <c r="CB85" i="71" s="1"/>
  <c r="BN15" i="71"/>
  <c r="CB15" i="71" s="1"/>
  <c r="BN31" i="71"/>
  <c r="CB31" i="71" s="1"/>
  <c r="GB93" i="73"/>
  <c r="GB95" i="73" s="1"/>
  <c r="BB94" i="75"/>
  <c r="BB96" i="75" s="1"/>
  <c r="BM71" i="71"/>
  <c r="CA71" i="71" s="1"/>
  <c r="BV201" i="70"/>
  <c r="BV204" i="70" s="1"/>
  <c r="BN19" i="71"/>
  <c r="CB19" i="71" s="1"/>
  <c r="AC104" i="63"/>
  <c r="BS67" i="71"/>
  <c r="CG67" i="71" s="1"/>
  <c r="BS71" i="71"/>
  <c r="CG71" i="71" s="1"/>
  <c r="BS58" i="71"/>
  <c r="CG58" i="71" s="1"/>
  <c r="BS54" i="71"/>
  <c r="CG54" i="71" s="1"/>
  <c r="BS66" i="71"/>
  <c r="CG66" i="71" s="1"/>
  <c r="BS57" i="71"/>
  <c r="CG57" i="71" s="1"/>
  <c r="BS53" i="71"/>
  <c r="CG53" i="71" s="1"/>
  <c r="BS74" i="71"/>
  <c r="CG74" i="71" s="1"/>
  <c r="BS70" i="71"/>
  <c r="CG70" i="71" s="1"/>
  <c r="BS21" i="71"/>
  <c r="CG21" i="71" s="1"/>
  <c r="BS30" i="71"/>
  <c r="CG30" i="71" s="1"/>
  <c r="BS63" i="71"/>
  <c r="CG63" i="71" s="1"/>
  <c r="BS12" i="71"/>
  <c r="CG12" i="71" s="1"/>
  <c r="BS17" i="71"/>
  <c r="CG17" i="71" s="1"/>
  <c r="BS26" i="71"/>
  <c r="CG26" i="71" s="1"/>
  <c r="BS76" i="71"/>
  <c r="CG76" i="71" s="1"/>
  <c r="BS80" i="71"/>
  <c r="CG80" i="71" s="1"/>
  <c r="BS84" i="71"/>
  <c r="CG84" i="71" s="1"/>
  <c r="BS88" i="71"/>
  <c r="CG88" i="71" s="1"/>
  <c r="BS92" i="71"/>
  <c r="CG92" i="71" s="1"/>
  <c r="BS96" i="71"/>
  <c r="CG96" i="71" s="1"/>
  <c r="BS100" i="71"/>
  <c r="CG100" i="71" s="1"/>
  <c r="BS104" i="71"/>
  <c r="CG104" i="71" s="1"/>
  <c r="BS22" i="71"/>
  <c r="CG22" i="71" s="1"/>
  <c r="BS9" i="71"/>
  <c r="CG9" i="71" s="1"/>
  <c r="BS18" i="71"/>
  <c r="CG18" i="71" s="1"/>
  <c r="BS44" i="71"/>
  <c r="CG44" i="71" s="1"/>
  <c r="BS5" i="71"/>
  <c r="CG5" i="71" s="1"/>
  <c r="BS14" i="71"/>
  <c r="CG14" i="71" s="1"/>
  <c r="BS6" i="71"/>
  <c r="CG6" i="71" s="1"/>
  <c r="BS34" i="71"/>
  <c r="CG34" i="71" s="1"/>
  <c r="BS50" i="71"/>
  <c r="CG50" i="71" s="1"/>
  <c r="BS87" i="71"/>
  <c r="CG87" i="71" s="1"/>
  <c r="BS103" i="71"/>
  <c r="CG103" i="71" s="1"/>
  <c r="BS37" i="71"/>
  <c r="CG37" i="71" s="1"/>
  <c r="BS38" i="71"/>
  <c r="CG38" i="71" s="1"/>
  <c r="BS61" i="71"/>
  <c r="CG61" i="71" s="1"/>
  <c r="BS91" i="71"/>
  <c r="CG91" i="71" s="1"/>
  <c r="BS41" i="71"/>
  <c r="CG41" i="71" s="1"/>
  <c r="BS78" i="71"/>
  <c r="CG78" i="71" s="1"/>
  <c r="BS94" i="71"/>
  <c r="CG94" i="71" s="1"/>
  <c r="BS25" i="71"/>
  <c r="CG25" i="71" s="1"/>
  <c r="BS42" i="71"/>
  <c r="CG42" i="71" s="1"/>
  <c r="BS46" i="71"/>
  <c r="CG46" i="71" s="1"/>
  <c r="BS83" i="71"/>
  <c r="CG83" i="71" s="1"/>
  <c r="BS99" i="71"/>
  <c r="CG99" i="71" s="1"/>
  <c r="BS33" i="71"/>
  <c r="CG33" i="71" s="1"/>
  <c r="BS49" i="71"/>
  <c r="CG49" i="71" s="1"/>
  <c r="BS10" i="71"/>
  <c r="CG10" i="71" s="1"/>
  <c r="BS28" i="71"/>
  <c r="CG28" i="71" s="1"/>
  <c r="S188" i="64"/>
  <c r="F194" i="64"/>
  <c r="P137" i="63"/>
  <c r="BP72" i="71"/>
  <c r="CD72" i="71" s="1"/>
  <c r="BQ96" i="71"/>
  <c r="CE96" i="71" s="1"/>
  <c r="BM88" i="71"/>
  <c r="CA88" i="71" s="1"/>
  <c r="AQ137" i="63"/>
  <c r="D137" i="63"/>
  <c r="BS45" i="71"/>
  <c r="CG45" i="71" s="1"/>
  <c r="ET93" i="73"/>
  <c r="FH31" i="73" s="1"/>
  <c r="FV31" i="73" s="1"/>
  <c r="BN43" i="71"/>
  <c r="CB43" i="71" s="1"/>
  <c r="BN39" i="71"/>
  <c r="CB39" i="71" s="1"/>
  <c r="AZ94" i="75"/>
  <c r="AZ96" i="75" s="1"/>
  <c r="FX93" i="73"/>
  <c r="FX95" i="73" s="1"/>
  <c r="BM14" i="71"/>
  <c r="CA14" i="71" s="1"/>
  <c r="BM50" i="71"/>
  <c r="CA50" i="71" s="1"/>
  <c r="CM106" i="71"/>
  <c r="CM108" i="71" s="1"/>
  <c r="EP94" i="61"/>
  <c r="EP96" i="61" s="1"/>
  <c r="BN81" i="71"/>
  <c r="CB81" i="71" s="1"/>
  <c r="BQ63" i="71"/>
  <c r="CE63" i="71" s="1"/>
  <c r="CJ106" i="71"/>
  <c r="CJ108" i="71" s="1"/>
  <c r="F83" i="64"/>
  <c r="AW94" i="75"/>
  <c r="AW96" i="75" s="1"/>
  <c r="BM6" i="71"/>
  <c r="CA6" i="71" s="1"/>
  <c r="BE122" i="63"/>
  <c r="BE123" i="63" s="1"/>
  <c r="R175" i="63"/>
  <c r="R177" i="63" s="1"/>
  <c r="Y104" i="63"/>
  <c r="H83" i="64"/>
  <c r="W137" i="63"/>
  <c r="EU93" i="73"/>
  <c r="BQ30" i="71"/>
  <c r="CE30" i="71" s="1"/>
  <c r="BN93" i="71"/>
  <c r="CB93" i="71" s="1"/>
  <c r="BS101" i="71"/>
  <c r="CG101" i="71" s="1"/>
  <c r="AG104" i="63"/>
  <c r="BS102" i="71"/>
  <c r="CG102" i="71" s="1"/>
  <c r="AK104" i="63"/>
  <c r="AR94" i="75" l="1"/>
  <c r="AR96" i="75" s="1"/>
  <c r="EL94" i="61"/>
  <c r="EL96" i="61" s="1"/>
  <c r="CF106" i="71"/>
  <c r="CF108" i="71" s="1"/>
  <c r="CG106" i="71"/>
  <c r="CG108" i="71" s="1"/>
  <c r="CD106" i="71"/>
  <c r="CD108" i="71" s="1"/>
  <c r="FH19" i="73"/>
  <c r="FV19" i="73" s="1"/>
  <c r="FH6" i="73"/>
  <c r="FV6" i="73" s="1"/>
  <c r="FH10" i="73"/>
  <c r="FV10" i="73" s="1"/>
  <c r="FH14" i="73"/>
  <c r="FV14" i="73" s="1"/>
  <c r="FH18" i="73"/>
  <c r="FV18" i="73" s="1"/>
  <c r="FH26" i="73"/>
  <c r="FV26" i="73" s="1"/>
  <c r="FH30" i="73"/>
  <c r="FV30" i="73" s="1"/>
  <c r="FH34" i="73"/>
  <c r="FV34" i="73" s="1"/>
  <c r="FH38" i="73"/>
  <c r="FV38" i="73" s="1"/>
  <c r="FH42" i="73"/>
  <c r="FV42" i="73" s="1"/>
  <c r="FH46" i="73"/>
  <c r="FV46" i="73" s="1"/>
  <c r="FH50" i="73"/>
  <c r="FV50" i="73" s="1"/>
  <c r="FH54" i="73"/>
  <c r="FV54" i="73" s="1"/>
  <c r="FH58" i="73"/>
  <c r="FV58" i="73" s="1"/>
  <c r="FH62" i="73"/>
  <c r="FV62" i="73" s="1"/>
  <c r="FH66" i="73"/>
  <c r="FV66" i="73" s="1"/>
  <c r="FH70" i="73"/>
  <c r="FV70" i="73" s="1"/>
  <c r="FH74" i="73"/>
  <c r="FV74" i="73" s="1"/>
  <c r="FH78" i="73"/>
  <c r="FV78" i="73" s="1"/>
  <c r="FH82" i="73"/>
  <c r="FV82" i="73" s="1"/>
  <c r="FH86" i="73"/>
  <c r="FV86" i="73" s="1"/>
  <c r="FH90" i="73"/>
  <c r="FV90" i="73" s="1"/>
  <c r="FH11" i="73"/>
  <c r="FV11" i="73" s="1"/>
  <c r="FH27" i="73"/>
  <c r="FV27" i="73" s="1"/>
  <c r="FH35" i="73"/>
  <c r="FV35" i="73" s="1"/>
  <c r="FH43" i="73"/>
  <c r="FV43" i="73" s="1"/>
  <c r="FH51" i="73"/>
  <c r="FV51" i="73" s="1"/>
  <c r="FH59" i="73"/>
  <c r="FV59" i="73" s="1"/>
  <c r="FH67" i="73"/>
  <c r="FV67" i="73" s="1"/>
  <c r="FH75" i="73"/>
  <c r="FV75" i="73" s="1"/>
  <c r="FH83" i="73"/>
  <c r="FV83" i="73" s="1"/>
  <c r="FH91" i="73"/>
  <c r="FV91" i="73" s="1"/>
  <c r="FH29" i="73"/>
  <c r="FV29" i="73" s="1"/>
  <c r="FH61" i="73"/>
  <c r="FV61" i="73" s="1"/>
  <c r="FH9" i="73"/>
  <c r="FV9" i="73" s="1"/>
  <c r="FH41" i="73"/>
  <c r="FV41" i="73" s="1"/>
  <c r="FH73" i="73"/>
  <c r="FV73" i="73" s="1"/>
  <c r="FH21" i="73"/>
  <c r="FV21" i="73" s="1"/>
  <c r="FH53" i="73"/>
  <c r="FV53" i="73" s="1"/>
  <c r="FH85" i="73"/>
  <c r="FV85" i="73" s="1"/>
  <c r="FH33" i="73"/>
  <c r="FV33" i="73" s="1"/>
  <c r="FH65" i="73"/>
  <c r="FV65" i="73" s="1"/>
  <c r="FH13" i="73"/>
  <c r="FV13" i="73" s="1"/>
  <c r="FH45" i="73"/>
  <c r="FV45" i="73" s="1"/>
  <c r="FH77" i="73"/>
  <c r="FV77" i="73" s="1"/>
  <c r="FH69" i="73"/>
  <c r="FV69" i="73" s="1"/>
  <c r="FH81" i="73"/>
  <c r="FV81" i="73" s="1"/>
  <c r="FH5" i="73"/>
  <c r="FV5" i="73" s="1"/>
  <c r="FH49" i="73"/>
  <c r="FV49" i="73" s="1"/>
  <c r="FH17" i="73"/>
  <c r="FV17" i="73" s="1"/>
  <c r="FH55" i="73"/>
  <c r="FV55" i="73" s="1"/>
  <c r="FH25" i="73"/>
  <c r="FV25" i="73" s="1"/>
  <c r="FH76" i="73"/>
  <c r="FV76" i="73" s="1"/>
  <c r="FH88" i="73"/>
  <c r="FV88" i="73" s="1"/>
  <c r="FH20" i="73"/>
  <c r="FV20" i="73" s="1"/>
  <c r="FH24" i="73"/>
  <c r="FV24" i="73" s="1"/>
  <c r="FH47" i="73"/>
  <c r="FV47" i="73" s="1"/>
  <c r="FH68" i="73"/>
  <c r="FV68" i="73" s="1"/>
  <c r="FH80" i="73"/>
  <c r="FV80" i="73" s="1"/>
  <c r="FH63" i="73"/>
  <c r="FV63" i="73" s="1"/>
  <c r="FH4" i="73"/>
  <c r="FV4" i="73" s="1"/>
  <c r="FH39" i="73"/>
  <c r="FV39" i="73" s="1"/>
  <c r="FH87" i="73"/>
  <c r="FV87" i="73" s="1"/>
  <c r="FH57" i="73"/>
  <c r="FV57" i="73" s="1"/>
  <c r="FH60" i="73"/>
  <c r="FV60" i="73" s="1"/>
  <c r="FH32" i="73"/>
  <c r="FV32" i="73" s="1"/>
  <c r="FH72" i="73"/>
  <c r="FV72" i="73" s="1"/>
  <c r="FH84" i="73"/>
  <c r="FV84" i="73" s="1"/>
  <c r="FH79" i="73"/>
  <c r="FV79" i="73" s="1"/>
  <c r="FH52" i="73"/>
  <c r="FV52" i="73" s="1"/>
  <c r="FH15" i="73"/>
  <c r="FV15" i="73" s="1"/>
  <c r="FH23" i="73"/>
  <c r="FV23" i="73" s="1"/>
  <c r="FH56" i="73"/>
  <c r="FV56" i="73" s="1"/>
  <c r="FH71" i="73"/>
  <c r="FV71" i="73" s="1"/>
  <c r="FH36" i="73"/>
  <c r="FV36" i="73" s="1"/>
  <c r="FH44" i="73"/>
  <c r="FV44" i="73" s="1"/>
  <c r="FH7" i="73"/>
  <c r="FV7" i="73" s="1"/>
  <c r="FH48" i="73"/>
  <c r="FV48" i="73" s="1"/>
  <c r="FH16" i="73"/>
  <c r="FV16" i="73" s="1"/>
  <c r="FH22" i="73"/>
  <c r="FV22" i="73" s="1"/>
  <c r="FH40" i="73"/>
  <c r="FV40" i="73" s="1"/>
  <c r="FH89" i="73"/>
  <c r="FV89" i="73" s="1"/>
  <c r="FH92" i="73"/>
  <c r="FV92" i="73" s="1"/>
  <c r="FH8" i="73"/>
  <c r="FV8" i="73" s="1"/>
  <c r="FH12" i="73"/>
  <c r="FV12" i="73" s="1"/>
  <c r="FH28" i="73"/>
  <c r="FV28" i="73" s="1"/>
  <c r="FI10" i="73"/>
  <c r="FW10" i="73" s="1"/>
  <c r="FI18" i="73"/>
  <c r="FW18" i="73" s="1"/>
  <c r="FI26" i="73"/>
  <c r="FW26" i="73" s="1"/>
  <c r="FI34" i="73"/>
  <c r="FW34" i="73" s="1"/>
  <c r="FI42" i="73"/>
  <c r="FW42" i="73" s="1"/>
  <c r="FI50" i="73"/>
  <c r="FW50" i="73" s="1"/>
  <c r="FI58" i="73"/>
  <c r="FW58" i="73" s="1"/>
  <c r="FI66" i="73"/>
  <c r="FW66" i="73" s="1"/>
  <c r="FI74" i="73"/>
  <c r="FW74" i="73" s="1"/>
  <c r="FI82" i="73"/>
  <c r="FW82" i="73" s="1"/>
  <c r="FI90" i="73"/>
  <c r="FW90" i="73" s="1"/>
  <c r="FI20" i="73"/>
  <c r="FW20" i="73" s="1"/>
  <c r="FI52" i="73"/>
  <c r="FW52" i="73" s="1"/>
  <c r="FI84" i="73"/>
  <c r="FW84" i="73" s="1"/>
  <c r="FI32" i="73"/>
  <c r="FW32" i="73" s="1"/>
  <c r="FI12" i="73"/>
  <c r="FW12" i="73" s="1"/>
  <c r="FI44" i="73"/>
  <c r="FW44" i="73" s="1"/>
  <c r="FI76" i="73"/>
  <c r="FW76" i="73" s="1"/>
  <c r="FI24" i="73"/>
  <c r="FW24" i="73" s="1"/>
  <c r="FI56" i="73"/>
  <c r="FW56" i="73" s="1"/>
  <c r="FI88" i="73"/>
  <c r="FW88" i="73" s="1"/>
  <c r="FI4" i="73"/>
  <c r="FW4" i="73" s="1"/>
  <c r="FI36" i="73"/>
  <c r="FW36" i="73" s="1"/>
  <c r="FI68" i="73"/>
  <c r="FW68" i="73" s="1"/>
  <c r="FI16" i="73"/>
  <c r="FW16" i="73" s="1"/>
  <c r="FI48" i="73"/>
  <c r="FW48" i="73" s="1"/>
  <c r="FI80" i="73"/>
  <c r="FW80" i="73" s="1"/>
  <c r="FI8" i="73"/>
  <c r="FW8" i="73" s="1"/>
  <c r="FI60" i="73"/>
  <c r="FW60" i="73" s="1"/>
  <c r="FI72" i="73"/>
  <c r="FW72" i="73" s="1"/>
  <c r="FI40" i="73"/>
  <c r="FW40" i="73" s="1"/>
  <c r="FI92" i="73"/>
  <c r="FW92" i="73" s="1"/>
  <c r="FI47" i="73"/>
  <c r="FW47" i="73" s="1"/>
  <c r="FI62" i="73"/>
  <c r="FW62" i="73" s="1"/>
  <c r="FI78" i="73"/>
  <c r="FW78" i="73" s="1"/>
  <c r="FI69" i="73"/>
  <c r="FW69" i="73" s="1"/>
  <c r="FI59" i="73"/>
  <c r="FW59" i="73" s="1"/>
  <c r="FI25" i="73"/>
  <c r="FW25" i="73" s="1"/>
  <c r="FI57" i="73"/>
  <c r="FW57" i="73" s="1"/>
  <c r="FI23" i="73"/>
  <c r="FW23" i="73" s="1"/>
  <c r="FI89" i="73"/>
  <c r="FW89" i="73" s="1"/>
  <c r="FI39" i="73"/>
  <c r="FW39" i="73" s="1"/>
  <c r="FI54" i="73"/>
  <c r="FW54" i="73" s="1"/>
  <c r="FI70" i="73"/>
  <c r="FW70" i="73" s="1"/>
  <c r="FI27" i="73"/>
  <c r="FW27" i="73" s="1"/>
  <c r="FI51" i="73"/>
  <c r="FW51" i="73" s="1"/>
  <c r="FI15" i="73"/>
  <c r="FW15" i="73" s="1"/>
  <c r="FI49" i="73"/>
  <c r="FW49" i="73" s="1"/>
  <c r="FI55" i="73"/>
  <c r="FW55" i="73" s="1"/>
  <c r="FI13" i="73"/>
  <c r="FW13" i="73" s="1"/>
  <c r="FI81" i="73"/>
  <c r="FW81" i="73" s="1"/>
  <c r="FI46" i="73"/>
  <c r="FW46" i="73" s="1"/>
  <c r="FI61" i="73"/>
  <c r="FW61" i="73" s="1"/>
  <c r="FI9" i="73"/>
  <c r="FW9" i="73" s="1"/>
  <c r="FI43" i="73"/>
  <c r="FW43" i="73" s="1"/>
  <c r="FI7" i="73"/>
  <c r="FW7" i="73" s="1"/>
  <c r="FI41" i="73"/>
  <c r="FW41" i="73" s="1"/>
  <c r="FI77" i="73"/>
  <c r="FW77" i="73" s="1"/>
  <c r="FI5" i="73"/>
  <c r="FW5" i="73" s="1"/>
  <c r="FI73" i="73"/>
  <c r="FW73" i="73" s="1"/>
  <c r="FI38" i="73"/>
  <c r="FW38" i="73" s="1"/>
  <c r="FI53" i="73"/>
  <c r="FW53" i="73" s="1"/>
  <c r="FI35" i="73"/>
  <c r="FW35" i="73" s="1"/>
  <c r="FI33" i="73"/>
  <c r="FW33" i="73" s="1"/>
  <c r="FI65" i="73"/>
  <c r="FW65" i="73" s="1"/>
  <c r="FI30" i="73"/>
  <c r="FW30" i="73" s="1"/>
  <c r="FI45" i="73"/>
  <c r="FW45" i="73" s="1"/>
  <c r="FI17" i="73"/>
  <c r="FW17" i="73" s="1"/>
  <c r="FI91" i="73"/>
  <c r="FW91" i="73" s="1"/>
  <c r="FI14" i="73"/>
  <c r="FW14" i="73" s="1"/>
  <c r="FI22" i="73"/>
  <c r="FW22" i="73" s="1"/>
  <c r="FI87" i="73"/>
  <c r="FW87" i="73" s="1"/>
  <c r="FI21" i="73"/>
  <c r="FW21" i="73" s="1"/>
  <c r="FI29" i="73"/>
  <c r="FW29" i="73" s="1"/>
  <c r="FI83" i="73"/>
  <c r="FW83" i="73" s="1"/>
  <c r="FI6" i="73"/>
  <c r="FW6" i="73" s="1"/>
  <c r="FI71" i="73"/>
  <c r="FW71" i="73" s="1"/>
  <c r="FI86" i="73"/>
  <c r="FW86" i="73" s="1"/>
  <c r="FI67" i="73"/>
  <c r="FW67" i="73" s="1"/>
  <c r="FI63" i="73"/>
  <c r="FW63" i="73" s="1"/>
  <c r="FI79" i="73"/>
  <c r="FW79" i="73" s="1"/>
  <c r="FI11" i="73"/>
  <c r="FW11" i="73" s="1"/>
  <c r="FI85" i="73"/>
  <c r="FW85" i="73" s="1"/>
  <c r="FI75" i="73"/>
  <c r="FW75" i="73" s="1"/>
  <c r="FI28" i="73"/>
  <c r="FW28" i="73" s="1"/>
  <c r="FI31" i="73"/>
  <c r="FW31" i="73" s="1"/>
  <c r="CA106" i="71"/>
  <c r="CA108" i="71" s="1"/>
  <c r="FI19" i="73"/>
  <c r="FW19" i="73" s="1"/>
  <c r="FH64" i="73"/>
  <c r="FV64" i="73" s="1"/>
  <c r="FI37" i="73"/>
  <c r="FW37" i="73" s="1"/>
  <c r="CE106" i="71"/>
  <c r="CE108" i="71" s="1"/>
  <c r="CB106" i="71"/>
  <c r="CB108" i="71" s="1"/>
  <c r="FH37" i="73"/>
  <c r="FV37" i="73" s="1"/>
  <c r="FI64" i="73"/>
  <c r="FW64" i="73" s="1"/>
  <c r="FW93" i="73" l="1"/>
  <c r="FW95" i="73" s="1"/>
  <c r="FV93" i="73"/>
  <c r="FV95" i="73" s="1"/>
  <c r="B92" i="16" l="1"/>
  <c r="B93" i="16"/>
</calcChain>
</file>

<file path=xl/sharedStrings.xml><?xml version="1.0" encoding="utf-8"?>
<sst xmlns="http://schemas.openxmlformats.org/spreadsheetml/2006/main" count="7416" uniqueCount="1028">
  <si>
    <t>spt</t>
  </si>
  <si>
    <t>lpt</t>
  </si>
  <si>
    <t>hill</t>
  </si>
  <si>
    <t>valley</t>
  </si>
  <si>
    <t>erste make</t>
  </si>
  <si>
    <t>erste flow</t>
  </si>
  <si>
    <t>erste front</t>
  </si>
  <si>
    <t>erste core</t>
  </si>
  <si>
    <t>erste back</t>
  </si>
  <si>
    <t>HIHILO</t>
  </si>
  <si>
    <t>HILOHI</t>
  </si>
  <si>
    <t>LOHILO</t>
  </si>
  <si>
    <t>LOLOHI</t>
  </si>
  <si>
    <t>absDiff SPT</t>
  </si>
  <si>
    <t>absDiff LPT</t>
  </si>
  <si>
    <t>absDiff Hill</t>
  </si>
  <si>
    <t>absDiff Valley</t>
  </si>
  <si>
    <t>absDiff HIHILO</t>
  </si>
  <si>
    <t>absDiff HILOHI</t>
  </si>
  <si>
    <t>absDiff LOHILO</t>
  </si>
  <si>
    <t>absDiff LOLOHI</t>
  </si>
  <si>
    <t>normal dev make</t>
  </si>
  <si>
    <t>normal dev flow</t>
  </si>
  <si>
    <t>erstedev make</t>
  </si>
  <si>
    <t>erste dev flow</t>
  </si>
  <si>
    <t>normal LB make</t>
  </si>
  <si>
    <t>erste LB make</t>
  </si>
  <si>
    <t>normal LB flow</t>
  </si>
  <si>
    <t>erste LB flow</t>
  </si>
  <si>
    <t>SPT</t>
  </si>
  <si>
    <t>LPT</t>
  </si>
  <si>
    <t>Hill</t>
  </si>
  <si>
    <t>Valley</t>
  </si>
  <si>
    <t>NEH</t>
  </si>
  <si>
    <t>LR</t>
  </si>
  <si>
    <t>GILGOM</t>
  </si>
  <si>
    <t>erste Stufe, FAM</t>
  </si>
  <si>
    <t>gesamt, FAM</t>
  </si>
  <si>
    <t>erste Stufe, minV</t>
  </si>
  <si>
    <t>gesamt, minV</t>
  </si>
  <si>
    <t>Anzahl beste Lösung</t>
  </si>
  <si>
    <t>Anzahl beste Lösung Makespan</t>
  </si>
  <si>
    <t>Anzahl beste Lösung Flowtime</t>
  </si>
  <si>
    <t xml:space="preserve">Front Idle Time 1. Stufe </t>
  </si>
  <si>
    <t>Gesamt Idle Time 1. Stufe</t>
  </si>
  <si>
    <t xml:space="preserve">Front Idle Time 2. Stufe </t>
  </si>
  <si>
    <t xml:space="preserve">Core Idle Time 2. Stufe </t>
  </si>
  <si>
    <t>Gesamt Idle Time 2. Stufe</t>
  </si>
  <si>
    <t xml:space="preserve">Auswertung Makespan Ansatz 1 </t>
  </si>
  <si>
    <t>avg Makespan</t>
  </si>
  <si>
    <t>p1j</t>
  </si>
  <si>
    <t>absDiffp1j</t>
  </si>
  <si>
    <t>avg dev best Makespan</t>
  </si>
  <si>
    <t>FAM</t>
  </si>
  <si>
    <t>MinV</t>
  </si>
  <si>
    <t>Auswertung Flowtime Ansatz 1</t>
  </si>
  <si>
    <t>avg Flowtime</t>
  </si>
  <si>
    <t>avg dev best Flowtime</t>
  </si>
  <si>
    <t>Auswertung Idle Time Ansatz 1</t>
  </si>
  <si>
    <t>CIT 1. Stufe</t>
  </si>
  <si>
    <t>FIT 1. Stufe</t>
  </si>
  <si>
    <t>erste Stufe</t>
  </si>
  <si>
    <t>zweite Stufe</t>
  </si>
  <si>
    <t>IT (FIT+CIT)</t>
  </si>
  <si>
    <t>FIT 2. Stufe</t>
  </si>
  <si>
    <t>CIT 2. Stufe</t>
  </si>
  <si>
    <t>Ansatz 1, avg dev Makespan</t>
  </si>
  <si>
    <t>n</t>
  </si>
  <si>
    <t>Ansatz 1, avg Flowtime</t>
  </si>
  <si>
    <t>Ansatz 1</t>
  </si>
  <si>
    <t xml:space="preserve"> Ansatz 2</t>
  </si>
  <si>
    <t>Ansatz 1 (Ergänzung)</t>
  </si>
  <si>
    <t>Ansatz 2 (Ergänzung)</t>
  </si>
  <si>
    <t>Ansatz 1, Anzahl beste Lösung Flowtime</t>
  </si>
  <si>
    <t>absDiff 
SPT</t>
  </si>
  <si>
    <t>absDiff 
LPT</t>
  </si>
  <si>
    <t>absDiff 
Hill</t>
  </si>
  <si>
    <t>absDiff
 Valley</t>
  </si>
  <si>
    <t>absDiff
 HIHILO</t>
  </si>
  <si>
    <t>absDiff 
HILOHI</t>
  </si>
  <si>
    <t>absDiff 
LOHILO</t>
  </si>
  <si>
    <t>absDiff 
LOLOHI</t>
  </si>
  <si>
    <t>absDiff 
Valley</t>
  </si>
  <si>
    <t>absDiff 
HIHILO</t>
  </si>
  <si>
    <t>absDiff
 LOHILO</t>
  </si>
  <si>
    <t>absDiff
 HILOHI</t>
  </si>
  <si>
    <t>absDiff
 SPT</t>
  </si>
  <si>
    <t>absDiff
 LPT</t>
  </si>
  <si>
    <t>absDiff
 LOLOHI</t>
  </si>
  <si>
    <t>absDiff
 Hill</t>
  </si>
  <si>
    <t>hill
MinV</t>
  </si>
  <si>
    <t>VALLEY</t>
  </si>
  <si>
    <t>spt
FAM</t>
  </si>
  <si>
    <t>spt
MinV</t>
  </si>
  <si>
    <t>Back Idle Time 2. Stufe</t>
  </si>
  <si>
    <t>Back Idle Time 1. Stufe</t>
  </si>
  <si>
    <t>Core Idle Time 1. Stufe</t>
  </si>
  <si>
    <t>Anzahl Makespan FAM</t>
  </si>
  <si>
    <t>Anzahl Flowtime FAM</t>
  </si>
  <si>
    <t>Makespan FAM</t>
  </si>
  <si>
    <t>Flowtime FAM</t>
  </si>
  <si>
    <t>ARPD Makespan FAM</t>
  </si>
  <si>
    <t>Durchschnitt</t>
  </si>
  <si>
    <t>ARPD Flowtime FAM</t>
  </si>
  <si>
    <t>Makespan MinV</t>
  </si>
  <si>
    <t>Flowtime MinV</t>
  </si>
  <si>
    <t>ARPD Makespan MinV</t>
  </si>
  <si>
    <t>ARPD Flowtime MinV</t>
  </si>
  <si>
    <t>Anzahl Makespan MinV</t>
  </si>
  <si>
    <t>Anzahl Flowtime MinV</t>
  </si>
  <si>
    <t>Makespan FAM Ansatz 1</t>
  </si>
  <si>
    <t>Makespan MinV Ansatz 1</t>
  </si>
  <si>
    <t>n\v</t>
  </si>
  <si>
    <t>alpha</t>
  </si>
  <si>
    <t>1-alpha</t>
  </si>
  <si>
    <t>n\k</t>
  </si>
  <si>
    <t>Ansatz 1 FAM: Testfunktion v</t>
  </si>
  <si>
    <t>Ansatz 1 MinV: Testfunktion v</t>
  </si>
  <si>
    <t>x(1-0.05)</t>
  </si>
  <si>
    <r>
      <t xml:space="preserve">absDiffVALLEY </t>
    </r>
    <r>
      <rPr>
        <sz val="11"/>
        <color theme="1"/>
        <rFont val="Calibri"/>
        <family val="2"/>
      </rPr>
      <t>≤ 
absDiffLPT</t>
    </r>
  </si>
  <si>
    <r>
      <t xml:space="preserve">absDiffLPT 
</t>
    </r>
    <r>
      <rPr>
        <sz val="11"/>
        <color theme="1"/>
        <rFont val="Calibri"/>
        <family val="2"/>
      </rPr>
      <t>≤ 
absDiffHI/HILO</t>
    </r>
  </si>
  <si>
    <r>
      <t xml:space="preserve">HILL 
</t>
    </r>
    <r>
      <rPr>
        <sz val="11"/>
        <color theme="1"/>
        <rFont val="Calibri"/>
        <family val="2"/>
      </rPr>
      <t>≤ 
SPT</t>
    </r>
  </si>
  <si>
    <r>
      <t xml:space="preserve">SPT 
</t>
    </r>
    <r>
      <rPr>
        <sz val="11"/>
        <color theme="1"/>
        <rFont val="Calibri"/>
        <family val="2"/>
      </rPr>
      <t>≤ 
absDiffHILL</t>
    </r>
  </si>
  <si>
    <r>
      <t xml:space="preserve">absDiffHILL 
</t>
    </r>
    <r>
      <rPr>
        <sz val="11"/>
        <color theme="1"/>
        <rFont val="Calibri"/>
        <family val="2"/>
      </rPr>
      <t>≤ 
LPT</t>
    </r>
  </si>
  <si>
    <r>
      <t xml:space="preserve">LPT 
</t>
    </r>
    <r>
      <rPr>
        <sz val="11"/>
        <color theme="1"/>
        <rFont val="Calibri"/>
        <family val="2"/>
      </rPr>
      <t>≤ 
absDiffVALLEY</t>
    </r>
  </si>
  <si>
    <r>
      <t xml:space="preserve">absDiffHI/HILO 
</t>
    </r>
    <r>
      <rPr>
        <sz val="11"/>
        <color theme="1"/>
        <rFont val="Calibri"/>
        <family val="2"/>
      </rPr>
      <t>≤ 
absDiffSPT</t>
    </r>
  </si>
  <si>
    <r>
      <t xml:space="preserve">absDiffSPT 
</t>
    </r>
    <r>
      <rPr>
        <sz val="11"/>
        <color theme="1"/>
        <rFont val="Calibri"/>
        <family val="2"/>
      </rPr>
      <t>≤ 
absDiffLO/LOHI</t>
    </r>
  </si>
  <si>
    <r>
      <t xml:space="preserve">absDiffLO/LOHI 
</t>
    </r>
    <r>
      <rPr>
        <sz val="11"/>
        <color theme="1"/>
        <rFont val="Calibri"/>
        <family val="2"/>
      </rPr>
      <t>≤ 
absDiffLO/HILO</t>
    </r>
  </si>
  <si>
    <r>
      <t xml:space="preserve">absDiffLO/HILO 
</t>
    </r>
    <r>
      <rPr>
        <sz val="11"/>
        <color theme="1"/>
        <rFont val="Calibri"/>
        <family val="2"/>
      </rPr>
      <t>≤ 
absDiffHI/LOHI</t>
    </r>
  </si>
  <si>
    <r>
      <t xml:space="preserve">absDiffHI/LOHI 
</t>
    </r>
    <r>
      <rPr>
        <sz val="11"/>
        <color theme="1"/>
        <rFont val="Calibri"/>
        <family val="2"/>
      </rPr>
      <t>≤ 
VALLEY</t>
    </r>
  </si>
  <si>
    <r>
      <t xml:space="preserve">VALLEY 
</t>
    </r>
    <r>
      <rPr>
        <sz val="11"/>
        <color theme="1"/>
        <rFont val="Calibri"/>
        <family val="2"/>
      </rPr>
      <t>≤ 
HI/LOHI</t>
    </r>
  </si>
  <si>
    <r>
      <t xml:space="preserve">HI/LOHI 
</t>
    </r>
    <r>
      <rPr>
        <sz val="11"/>
        <color theme="1"/>
        <rFont val="Calibri"/>
        <family val="2"/>
      </rPr>
      <t>≤ 
LO/LOHI</t>
    </r>
  </si>
  <si>
    <r>
      <t xml:space="preserve">LO/LOHI 
</t>
    </r>
    <r>
      <rPr>
        <sz val="11"/>
        <color theme="1"/>
        <rFont val="Calibri"/>
        <family val="2"/>
      </rPr>
      <t>≤ 
LO/HILO</t>
    </r>
  </si>
  <si>
    <r>
      <t xml:space="preserve">LO/HILO
</t>
    </r>
    <r>
      <rPr>
        <sz val="11"/>
        <color theme="1"/>
        <rFont val="Calibri"/>
        <family val="2"/>
      </rPr>
      <t>≤ 
HI/HILO</t>
    </r>
  </si>
  <si>
    <r>
      <t xml:space="preserve">Hill 
</t>
    </r>
    <r>
      <rPr>
        <sz val="11"/>
        <color theme="1"/>
        <rFont val="Calibri"/>
        <family val="2"/>
      </rPr>
      <t>≤ 
HI/HILO</t>
    </r>
  </si>
  <si>
    <t>phi(v)</t>
  </si>
  <si>
    <t>Korrektur in %</t>
  </si>
  <si>
    <r>
      <t>1-</t>
    </r>
    <r>
      <rPr>
        <sz val="11"/>
        <color theme="1"/>
        <rFont val="Calibri"/>
        <family val="2"/>
      </rPr>
      <t>α2</t>
    </r>
  </si>
  <si>
    <t>αglobal</t>
  </si>
  <si>
    <t>αlokal</t>
  </si>
  <si>
    <t>1.</t>
  </si>
  <si>
    <t>2.</t>
  </si>
  <si>
    <t>3.</t>
  </si>
  <si>
    <t>4.</t>
  </si>
  <si>
    <t>p=1-phi(v) über Normalverteilungstabelle</t>
  </si>
  <si>
    <t>Sortieren der Hypothesen nach aufsteigendem p</t>
  </si>
  <si>
    <t>Frage:</t>
  </si>
  <si>
    <t xml:space="preserve">v-Wert für alle (!) Hypothesen über Bamberg/Baur </t>
  </si>
  <si>
    <r>
      <t>ab p&gt;</t>
    </r>
    <r>
      <rPr>
        <sz val="11"/>
        <color theme="1"/>
        <rFont val="Calibri"/>
        <family val="2"/>
      </rPr>
      <t>α können alle nachfolgenden Hypothesen auf globalem α</t>
    </r>
    <r>
      <rPr>
        <sz val="11"/>
        <color theme="1"/>
        <rFont val="Calibri"/>
        <family val="2"/>
        <scheme val="minor"/>
      </rPr>
      <t xml:space="preserve"> Niveau </t>
    </r>
    <r>
      <rPr>
        <sz val="11"/>
        <color theme="1"/>
        <rFont val="Calibri"/>
        <family val="2"/>
      </rPr>
      <t>angenommen werden (wenn etwas signifikant auf 1% Niveau, dann auch auf 5% Niveau)</t>
    </r>
  </si>
  <si>
    <t>Hypothese nach B</t>
  </si>
  <si>
    <r>
      <t>B=[x(1-</t>
    </r>
    <r>
      <rPr>
        <sz val="11"/>
        <color theme="1"/>
        <rFont val="Calibri"/>
        <family val="2"/>
      </rPr>
      <t>αlokal</t>
    </r>
    <r>
      <rPr>
        <sz val="11"/>
        <color theme="1"/>
        <rFont val="Calibri"/>
        <family val="2"/>
        <scheme val="minor"/>
      </rPr>
      <t>);</t>
    </r>
    <r>
      <rPr>
        <sz val="11"/>
        <color theme="1"/>
        <rFont val="Calibri"/>
        <family val="2"/>
      </rPr>
      <t>∞]</t>
    </r>
  </si>
  <si>
    <r>
      <t>p=phi(v) in %
p&gt;</t>
    </r>
    <r>
      <rPr>
        <sz val="11"/>
        <color theme="1"/>
        <rFont val="Calibri"/>
        <family val="2"/>
      </rPr>
      <t>α</t>
    </r>
  </si>
  <si>
    <r>
      <t>p=1-phi(v) in %
p&lt;</t>
    </r>
    <r>
      <rPr>
        <sz val="11"/>
        <color theme="1"/>
        <rFont val="Calibri"/>
        <family val="2"/>
      </rPr>
      <t>α</t>
    </r>
  </si>
  <si>
    <r>
      <t>statistische Signifikanz für p&lt;</t>
    </r>
    <r>
      <rPr>
        <sz val="11"/>
        <color theme="1"/>
        <rFont val="Calibri"/>
        <family val="2"/>
      </rPr>
      <t>α</t>
    </r>
  </si>
  <si>
    <r>
      <t>alle Hypothesen sind richtig, aber nur für p&lt;</t>
    </r>
    <r>
      <rPr>
        <sz val="11"/>
        <color theme="1"/>
        <rFont val="Calibri"/>
        <family val="2"/>
      </rPr>
      <t>α</t>
    </r>
    <r>
      <rPr>
        <sz val="7.7"/>
        <color theme="1"/>
        <rFont val="Calibri"/>
        <family val="2"/>
      </rPr>
      <t xml:space="preserve">  </t>
    </r>
    <r>
      <rPr>
        <sz val="11"/>
        <color theme="1"/>
        <rFont val="Calibri"/>
        <family val="2"/>
      </rPr>
      <t xml:space="preserve">sind die Ergebnisse statistisch signifikant </t>
    </r>
  </si>
  <si>
    <t>Berechnung p-Wert, Vergleich mit alpha im Gegensatz zu VL Makro</t>
  </si>
  <si>
    <t>'1-α2 in %</t>
  </si>
  <si>
    <t>wenn H0 wahr wäre, müsste min diese Wahrscheinlichkeit erreicht werden</t>
  </si>
  <si>
    <t>wenn es eine statistische Signifikanz für H0 gäbe, müsste die Wk dafür min 1-alpha entsprechen</t>
  </si>
  <si>
    <t>erst nach Schritt drei alpha lokal berechnen</t>
  </si>
  <si>
    <t>n=10</t>
  </si>
  <si>
    <t>n=50</t>
  </si>
  <si>
    <t>Hypothese nach p=1-phi(v)</t>
  </si>
  <si>
    <t>Hypothese nach p=phi(v)</t>
  </si>
  <si>
    <t>n=200</t>
  </si>
  <si>
    <t>Hypothesen</t>
  </si>
  <si>
    <t>Testfunktion v</t>
  </si>
  <si>
    <t>n=15</t>
  </si>
  <si>
    <t>n=20</t>
  </si>
  <si>
    <t>n=100</t>
  </si>
  <si>
    <t>n=150</t>
  </si>
  <si>
    <t>Ansatz 1, FAM</t>
  </si>
  <si>
    <t>Ansatz 1, MinV</t>
  </si>
  <si>
    <t>Ansatz 2, FAM</t>
  </si>
  <si>
    <t>Ansatz 2, MinV</t>
  </si>
  <si>
    <t>k</t>
  </si>
  <si>
    <t>p</t>
  </si>
  <si>
    <t>alpha lokal</t>
  </si>
  <si>
    <t>Hypothese</t>
  </si>
  <si>
    <t>avgFlowtime</t>
  </si>
  <si>
    <t>Kommentar HILOHI: dadurch, dass zweite Maschine einen großen Job  als erstes hat, entsteht dort auch keine front idle</t>
  </si>
  <si>
    <t>Ansatz 2 FAM</t>
  </si>
  <si>
    <t>HILL</t>
  </si>
  <si>
    <t>HI/HILO</t>
  </si>
  <si>
    <t>HI/LOHI</t>
  </si>
  <si>
    <t>LO/HILO</t>
  </si>
  <si>
    <t>LO/LOHI</t>
  </si>
  <si>
    <t>SPT
p1j</t>
  </si>
  <si>
    <t>LPT
p1j</t>
  </si>
  <si>
    <t>HILL
p1j</t>
  </si>
  <si>
    <t>VALLEY
p1j</t>
  </si>
  <si>
    <t>HI/HILO
p1j</t>
  </si>
  <si>
    <t>HI/LOHI
p1j</t>
  </si>
  <si>
    <t>LO/HILO
p1j</t>
  </si>
  <si>
    <t>LO/LOHI
p1j</t>
  </si>
  <si>
    <r>
      <t>SPT
a</t>
    </r>
    <r>
      <rPr>
        <sz val="8"/>
        <color theme="1"/>
        <rFont val="Arial"/>
        <family val="2"/>
      </rPr>
      <t>1j</t>
    </r>
  </si>
  <si>
    <r>
      <t>LPT
a</t>
    </r>
    <r>
      <rPr>
        <sz val="8"/>
        <color theme="1"/>
        <rFont val="Arial"/>
        <family val="2"/>
      </rPr>
      <t>1j</t>
    </r>
  </si>
  <si>
    <r>
      <t>HILL
a</t>
    </r>
    <r>
      <rPr>
        <sz val="8"/>
        <color theme="1"/>
        <rFont val="Arial"/>
        <family val="2"/>
      </rPr>
      <t>1j</t>
    </r>
  </si>
  <si>
    <r>
      <t>VALLEY
a</t>
    </r>
    <r>
      <rPr>
        <sz val="8"/>
        <color theme="1"/>
        <rFont val="Arial"/>
        <family val="2"/>
      </rPr>
      <t>1j</t>
    </r>
  </si>
  <si>
    <r>
      <t>HI/HILO
a</t>
    </r>
    <r>
      <rPr>
        <sz val="8"/>
        <color theme="1"/>
        <rFont val="Arial"/>
        <family val="2"/>
      </rPr>
      <t>1j</t>
    </r>
  </si>
  <si>
    <r>
      <t>HI/LOHI
a</t>
    </r>
    <r>
      <rPr>
        <sz val="8"/>
        <color theme="1"/>
        <rFont val="Arial"/>
        <family val="2"/>
      </rPr>
      <t>1j</t>
    </r>
  </si>
  <si>
    <r>
      <t xml:space="preserve"> LO/HILO
a</t>
    </r>
    <r>
      <rPr>
        <sz val="8"/>
        <color theme="1"/>
        <rFont val="Arial"/>
        <family val="2"/>
      </rPr>
      <t>1j</t>
    </r>
  </si>
  <si>
    <r>
      <t>LO/LOHI
a</t>
    </r>
    <r>
      <rPr>
        <sz val="8"/>
        <color theme="1"/>
        <rFont val="Arial"/>
        <family val="2"/>
      </rPr>
      <t>1j</t>
    </r>
  </si>
  <si>
    <t>Gilgom</t>
  </si>
  <si>
    <t>Anzahl beste Lösung Makespan FAM</t>
  </si>
  <si>
    <t>Ansatz 2, avg Makespan FAM</t>
  </si>
  <si>
    <t>avg dev Makespan FAM</t>
  </si>
  <si>
    <t>avg Makespan FAM</t>
  </si>
  <si>
    <t>Ansatz 2, avg dev Makespan</t>
  </si>
  <si>
    <t>Ansatz2, Anzahl beste Lösung Makespan</t>
  </si>
  <si>
    <t>Ansatz 2, avg Flowtime</t>
  </si>
  <si>
    <t>Ansatz2, avg dev Flowtime</t>
  </si>
  <si>
    <t>Ansatz 2, Anzahl beste Lösung Flowtime</t>
  </si>
  <si>
    <t>avg Flowtime FAM</t>
  </si>
  <si>
    <t>avg dev Flowtime FAM</t>
  </si>
  <si>
    <t>Ansatz 1, avg Makespan FAM</t>
  </si>
  <si>
    <t>Ansatz1, Anzahl beste Lösung Makespan</t>
  </si>
  <si>
    <t>Ansatz1, avg dev Flowtime</t>
  </si>
  <si>
    <t>Anzahl beste lösung makespan MinV</t>
  </si>
  <si>
    <t>avg dev makespan MinV</t>
  </si>
  <si>
    <t>avg makespan minV</t>
  </si>
  <si>
    <t>avg flowtime MinV</t>
  </si>
  <si>
    <t>avg dev flowtime minV</t>
  </si>
  <si>
    <t>Anzahl beste lösung flowtime minv</t>
  </si>
  <si>
    <t>GilGom</t>
  </si>
  <si>
    <t>Anzahl beste Lösung makespan MinV</t>
  </si>
  <si>
    <t>avg dev makespan minV</t>
  </si>
  <si>
    <t>avg makespan minv</t>
  </si>
  <si>
    <t>avg flowtime minV</t>
  </si>
  <si>
    <t>Anzahl beste Lösung flowtime MinV</t>
  </si>
  <si>
    <t>phi</t>
  </si>
  <si>
    <t>Beste Lösungen</t>
  </si>
  <si>
    <t xml:space="preserve">Beste Lösung </t>
  </si>
  <si>
    <t>FAM A2 NEH</t>
  </si>
  <si>
    <t>Ansatz 2 MinV</t>
  </si>
  <si>
    <t>%</t>
  </si>
  <si>
    <r>
      <t>p</t>
    </r>
    <r>
      <rPr>
        <b/>
        <vertAlign val="subscript"/>
        <sz val="20"/>
        <color theme="1"/>
        <rFont val="Arial"/>
        <family val="2"/>
      </rPr>
      <t>1j</t>
    </r>
  </si>
  <si>
    <t>∑</t>
  </si>
  <si>
    <t>Rang</t>
  </si>
  <si>
    <t>Abweichung aj zu pj FAM Makespan</t>
  </si>
  <si>
    <t>abs Diff HIHILO</t>
  </si>
  <si>
    <t>WTF</t>
  </si>
  <si>
    <t>WTC</t>
  </si>
  <si>
    <t>WTB</t>
  </si>
  <si>
    <t>Aussage</t>
  </si>
  <si>
    <t>Abweichung Makespan FAM/MinV</t>
  </si>
  <si>
    <t>Vergleich Makespan FAM und MinV</t>
  </si>
  <si>
    <t>Vergleich Flowtime FAM und MinV</t>
  </si>
  <si>
    <t>SPT a</t>
  </si>
  <si>
    <t>LPT a</t>
  </si>
  <si>
    <t>HILL a</t>
  </si>
  <si>
    <t>VALLEY a</t>
  </si>
  <si>
    <t>HIHILO a</t>
  </si>
  <si>
    <t>HILOHI a</t>
  </si>
  <si>
    <t xml:space="preserve">LOHILO a </t>
  </si>
  <si>
    <t>LOLOHI a</t>
  </si>
  <si>
    <t>zquer</t>
  </si>
  <si>
    <t>(zi-zquer)</t>
  </si>
  <si>
    <t>(zi-zquer)^2</t>
  </si>
  <si>
    <t>summe</t>
  </si>
  <si>
    <t>alpha global</t>
  </si>
  <si>
    <t>Bonferroni-Holm</t>
  </si>
  <si>
    <t>angenommene Hypothese</t>
  </si>
  <si>
    <t>X(1-α)</t>
  </si>
  <si>
    <t>Hypothese H0
Differenzentest</t>
  </si>
  <si>
    <t>Hypothese H1
Differenzentest</t>
  </si>
  <si>
    <t>NEH 
&lt;
GILGOM</t>
  </si>
  <si>
    <t>GILGOM 
&lt; 
LR</t>
  </si>
  <si>
    <t>MinV A2 NEH 
&lt;
FAM A2 NEH</t>
  </si>
  <si>
    <t>H0: μ1=μ2 (kein signifikanter Unterschied) H1:  μ1≠μ2 (signifikanter Unterschied) p&lt;alpha: H0 verwerfen p&gt;alpha:H0 annehmen</t>
  </si>
  <si>
    <t>Verwerfungsbereich B=(X(1-α);∞)</t>
  </si>
  <si>
    <t>1-α</t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</si>
  <si>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SPT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</si>
  <si>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LO/LOHI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</si>
  <si>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
&lt;
SPT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</si>
  <si>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</si>
  <si>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LPTp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</si>
  <si>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</si>
  <si>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</si>
  <si>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</si>
  <si>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</si>
  <si>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</si>
  <si>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</si>
  <si>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</si>
  <si>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</si>
  <si>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</si>
  <si>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</si>
  <si>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1j</t>
    </r>
  </si>
  <si>
    <r>
      <t>LO/HILO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</si>
  <si>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</si>
  <si>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</si>
  <si>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</si>
  <si>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LPT p</t>
    </r>
    <r>
      <rPr>
        <vertAlign val="subscript"/>
        <sz val="12"/>
        <color theme="1"/>
        <rFont val="Arial"/>
        <family val="2"/>
      </rPr>
      <t>1j</t>
    </r>
  </si>
  <si>
    <r>
      <t>LO/LOHI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</si>
  <si>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LPT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</si>
  <si>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LPT p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</si>
  <si>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SPT a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</si>
  <si>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</si>
  <si>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HILL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</si>
  <si>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</si>
  <si>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LPT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</si>
  <si>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</si>
  <si>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VALLEY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</si>
  <si>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</si>
  <si>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VALLEY p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</si>
  <si>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</si>
  <si>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LO/LOHI a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</si>
  <si>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</si>
  <si>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LO/HILO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</si>
  <si>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</si>
  <si>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HI/LOHI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</si>
  <si>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HI/LOHI a</t>
    </r>
    <r>
      <rPr>
        <vertAlign val="subscript"/>
        <sz val="12"/>
        <color theme="1"/>
        <rFont val="Arial"/>
        <family val="2"/>
      </rPr>
      <t>1j</t>
    </r>
  </si>
  <si>
    <r>
      <t>HI/LOHI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HI/HILO a</t>
    </r>
    <r>
      <rPr>
        <vertAlign val="subscript"/>
        <sz val="12"/>
        <color theme="1"/>
        <rFont val="Arial"/>
        <family val="2"/>
      </rPr>
      <t>1j</t>
    </r>
  </si>
  <si>
    <r>
      <t>HI/LOHI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HI/HILO a</t>
    </r>
    <r>
      <rPr>
        <vertAlign val="subscript"/>
        <sz val="12"/>
        <color theme="1"/>
        <rFont val="Arial"/>
        <family val="2"/>
      </rPr>
      <t>1j</t>
    </r>
  </si>
  <si>
    <r>
      <t>HI/HILO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HI/LOHI p</t>
    </r>
    <r>
      <rPr>
        <vertAlign val="subscript"/>
        <sz val="12"/>
        <color theme="1"/>
        <rFont val="Arial"/>
        <family val="2"/>
      </rPr>
      <t>1j</t>
    </r>
  </si>
  <si>
    <r>
      <t>HI/HILO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HI/LOHI p</t>
    </r>
    <r>
      <rPr>
        <vertAlign val="subscript"/>
        <sz val="12"/>
        <color theme="1"/>
        <rFont val="Arial"/>
        <family val="2"/>
      </rPr>
      <t>1j</t>
    </r>
  </si>
  <si>
    <r>
      <t>HI/LOHI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LO/LOHI p</t>
    </r>
    <r>
      <rPr>
        <vertAlign val="subscript"/>
        <sz val="12"/>
        <color theme="1"/>
        <rFont val="Arial"/>
        <family val="2"/>
      </rPr>
      <t>1j</t>
    </r>
  </si>
  <si>
    <r>
      <t>HI/LOHI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LO/LOHI p</t>
    </r>
    <r>
      <rPr>
        <vertAlign val="subscript"/>
        <sz val="12"/>
        <color theme="1"/>
        <rFont val="Arial"/>
        <family val="2"/>
      </rPr>
      <t>1j</t>
    </r>
  </si>
  <si>
    <r>
      <t>LO/LOHI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LO/HILO p</t>
    </r>
    <r>
      <rPr>
        <vertAlign val="subscript"/>
        <sz val="12"/>
        <color theme="1"/>
        <rFont val="Arial"/>
        <family val="2"/>
      </rPr>
      <t>1j</t>
    </r>
  </si>
  <si>
    <r>
      <t>LO/LOHI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LO/HILO p</t>
    </r>
    <r>
      <rPr>
        <vertAlign val="subscript"/>
        <sz val="12"/>
        <color theme="1"/>
        <rFont val="Arial"/>
        <family val="2"/>
      </rPr>
      <t>1j</t>
    </r>
  </si>
  <si>
    <r>
      <t>LO/HILO 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HI/HILO p</t>
    </r>
    <r>
      <rPr>
        <vertAlign val="subscript"/>
        <sz val="12"/>
        <color theme="1"/>
        <rFont val="Arial"/>
        <family val="2"/>
      </rPr>
      <t>1j</t>
    </r>
  </si>
  <si>
    <r>
      <t>LO/HILO 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HI/HILO p</t>
    </r>
    <r>
      <rPr>
        <vertAlign val="subscript"/>
        <sz val="12"/>
        <color theme="1"/>
        <rFont val="Arial"/>
        <family val="2"/>
      </rPr>
      <t>1j</t>
    </r>
  </si>
  <si>
    <r>
      <t>HILL 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HI/HILO p</t>
    </r>
    <r>
      <rPr>
        <vertAlign val="subscript"/>
        <sz val="12"/>
        <color theme="1"/>
        <rFont val="Arial"/>
        <family val="2"/>
      </rPr>
      <t>1j</t>
    </r>
  </si>
  <si>
    <r>
      <t>HILL 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HI/HILO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</si>
  <si>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SPT a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</si>
  <si>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</si>
  <si>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LO/HILO p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</si>
  <si>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LO/HILO p</t>
    </r>
    <r>
      <rPr>
        <vertAlign val="subscript"/>
        <sz val="12"/>
        <color theme="1"/>
        <rFont val="Arial"/>
        <family val="2"/>
      </rPr>
      <t>1j</t>
    </r>
  </si>
  <si>
    <r>
      <t>LO/HILO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HILL a</t>
    </r>
    <r>
      <rPr>
        <vertAlign val="subscript"/>
        <sz val="12"/>
        <color theme="1"/>
        <rFont val="Arial"/>
        <family val="2"/>
      </rPr>
      <t>1j</t>
    </r>
  </si>
  <si>
    <r>
      <t>LO/HILO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</si>
  <si>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HI/LOHI p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</si>
  <si>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HI/LOHI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</si>
  <si>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LO/LOHI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</si>
  <si>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</si>
  <si>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LPT a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</si>
  <si>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LPT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</si>
  <si>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LO/LOHI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</si>
  <si>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</si>
  <si>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LPT p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</si>
  <si>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LPT p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</si>
  <si>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LO/HILO a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</si>
  <si>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LO/HILO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</si>
  <si>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HI/HILO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</si>
  <si>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HI/HILO p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</si>
  <si>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HI/HILO a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</si>
  <si>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HI/HILO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</si>
  <si>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VALLEY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</si>
  <si>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p</t>
    </r>
    <r>
      <rPr>
        <vertAlign val="subscript"/>
        <sz val="12"/>
        <color theme="1"/>
        <rFont val="Arial"/>
        <family val="2"/>
      </rPr>
      <t>1j</t>
    </r>
  </si>
  <si>
    <r>
      <t>LO/LOHI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</si>
  <si>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</si>
  <si>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</si>
  <si>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HI/LOHI p</t>
    </r>
    <r>
      <rPr>
        <vertAlign val="subscript"/>
        <sz val="12"/>
        <color theme="1"/>
        <rFont val="Arial"/>
        <family val="2"/>
      </rPr>
      <t>1j</t>
    </r>
  </si>
  <si>
    <r>
      <t>HI/LOHI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</si>
  <si>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</si>
  <si>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HI/LOHI a</t>
    </r>
    <r>
      <rPr>
        <vertAlign val="subscript"/>
        <sz val="12"/>
        <color theme="1"/>
        <rFont val="Arial"/>
        <family val="2"/>
      </rPr>
      <t>1j</t>
    </r>
  </si>
  <si>
    <r>
      <t>LPT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 
LO/HILO p</t>
    </r>
    <r>
      <rPr>
        <vertAlign val="subscript"/>
        <sz val="12"/>
        <color theme="1"/>
        <rFont val="Arial"/>
        <family val="2"/>
      </rPr>
      <t>1j</t>
    </r>
  </si>
  <si>
    <r>
      <t>LO/HILO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1j</t>
    </r>
  </si>
  <si>
    <r>
      <t>VALLEY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</si>
  <si>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VALLEY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</si>
  <si>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VALLEY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</si>
  <si>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VALLEYp</t>
    </r>
    <r>
      <rPr>
        <vertAlign val="subscript"/>
        <sz val="12"/>
        <color theme="1"/>
        <rFont val="Arial"/>
        <family val="2"/>
      </rPr>
      <t>1j</t>
    </r>
  </si>
  <si>
    <r>
      <t>NEH
=
HILL p</t>
    </r>
    <r>
      <rPr>
        <vertAlign val="subscript"/>
        <sz val="12"/>
        <color theme="1"/>
        <rFont val="Arial"/>
        <family val="2"/>
      </rPr>
      <t>1j</t>
    </r>
  </si>
  <si>
    <r>
      <t>NEH
&lt;
HILL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</si>
  <si>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GILGOM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</si>
  <si>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GILGOM</t>
    </r>
  </si>
  <si>
    <t>GILGOM
=
LR</t>
  </si>
  <si>
    <t>GILGOM
&lt;
LR</t>
  </si>
  <si>
    <r>
      <t>LR
=
SPT p</t>
    </r>
    <r>
      <rPr>
        <vertAlign val="subscript"/>
        <sz val="12"/>
        <color theme="1"/>
        <rFont val="Arial"/>
        <family val="2"/>
      </rPr>
      <t>1j</t>
    </r>
  </si>
  <si>
    <r>
      <t>LR
&lt;
SPT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</si>
  <si>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LPT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</si>
  <si>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p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</si>
  <si>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VALLEY p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</si>
  <si>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</si>
  <si>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SPT a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</si>
  <si>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</si>
  <si>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SPT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VALLEY a</t>
    </r>
    <r>
      <rPr>
        <vertAlign val="subscript"/>
        <sz val="12"/>
        <color theme="1"/>
        <rFont val="Arial"/>
        <family val="2"/>
      </rPr>
      <t>1j</t>
    </r>
  </si>
  <si>
    <r>
      <t>SPT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1j</t>
    </r>
  </si>
  <si>
    <r>
      <t>VALLEY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LPT a</t>
    </r>
    <r>
      <rPr>
        <vertAlign val="subscript"/>
        <sz val="12"/>
        <color theme="1"/>
        <rFont val="Arial"/>
        <family val="2"/>
      </rPr>
      <t>1j</t>
    </r>
  </si>
  <si>
    <r>
      <t>VALLEY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</si>
  <si>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HILL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</si>
  <si>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</si>
  <si>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HI/LOHI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</si>
  <si>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1j</t>
    </r>
  </si>
  <si>
    <r>
      <t>HI/LOHI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LO/HILO a</t>
    </r>
    <r>
      <rPr>
        <vertAlign val="subscript"/>
        <sz val="12"/>
        <color theme="1"/>
        <rFont val="Arial"/>
        <family val="2"/>
      </rPr>
      <t>1j</t>
    </r>
  </si>
  <si>
    <r>
      <t>HI/LOHI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</si>
  <si>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</si>
  <si>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</si>
  <si>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</si>
  <si>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HI/LOHI p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</si>
  <si>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1j</t>
    </r>
  </si>
  <si>
    <r>
      <t>LO/LOHI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HI/HILO p</t>
    </r>
    <r>
      <rPr>
        <vertAlign val="subscript"/>
        <sz val="12"/>
        <color theme="1"/>
        <rFont val="Arial"/>
        <family val="2"/>
      </rPr>
      <t>1j</t>
    </r>
  </si>
  <si>
    <r>
      <t>HI/HILO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LO/HILO p</t>
    </r>
    <r>
      <rPr>
        <vertAlign val="subscript"/>
        <sz val="12"/>
        <color theme="1"/>
        <rFont val="Arial"/>
        <family val="2"/>
      </rPr>
      <t>1j</t>
    </r>
  </si>
  <si>
    <r>
      <t>HI/HILO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1j</t>
    </r>
  </si>
  <si>
    <r>
      <t>NEH
=
LO/HILO p</t>
    </r>
    <r>
      <rPr>
        <vertAlign val="subscript"/>
        <sz val="12"/>
        <color theme="1"/>
        <rFont val="Arial"/>
        <family val="2"/>
      </rPr>
      <t>1j</t>
    </r>
  </si>
  <si>
    <r>
      <t>NEH
&lt;
LO/HILO p</t>
    </r>
    <r>
      <rPr>
        <vertAlign val="subscript"/>
        <sz val="12"/>
        <color theme="1"/>
        <rFont val="Arial"/>
        <family val="2"/>
      </rPr>
      <t>1j</t>
    </r>
  </si>
  <si>
    <t>NEH
=
GILGOM</t>
  </si>
  <si>
    <t>NEH
&lt;
GILGOM</t>
  </si>
  <si>
    <t>MinV A2 NEH
=
FAM A2 NEH</t>
  </si>
  <si>
    <r>
      <t>FAM A2 NEH
=
MinV A1 HILL p</t>
    </r>
    <r>
      <rPr>
        <vertAlign val="subscript"/>
        <sz val="12"/>
        <color theme="1"/>
        <rFont val="Arial"/>
        <family val="2"/>
      </rPr>
      <t>1j</t>
    </r>
  </si>
  <si>
    <r>
      <t>MinV A1 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FAM A1 HILL p</t>
    </r>
    <r>
      <rPr>
        <vertAlign val="subscript"/>
        <sz val="12"/>
        <color theme="1"/>
        <rFont val="Arial"/>
        <family val="2"/>
      </rPr>
      <t>1j</t>
    </r>
  </si>
  <si>
    <r>
      <t>MinV A2 NEH 
=
FAM A1 HILL p</t>
    </r>
    <r>
      <rPr>
        <vertAlign val="subscript"/>
        <sz val="12"/>
        <color theme="1"/>
        <rFont val="Arial"/>
        <family val="2"/>
      </rPr>
      <t>1j</t>
    </r>
  </si>
  <si>
    <r>
      <t>MinV A1 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FAM A1 HILL p</t>
    </r>
    <r>
      <rPr>
        <vertAlign val="subscript"/>
        <sz val="12"/>
        <color theme="1"/>
        <rFont val="Arial"/>
        <family val="2"/>
      </rPr>
      <t>1j</t>
    </r>
  </si>
  <si>
    <t xml:space="preserve">p </t>
  </si>
  <si>
    <t>Makespan FAM A1</t>
  </si>
  <si>
    <t>Makespan MinV A1</t>
  </si>
  <si>
    <t>NEH MinV 2</t>
  </si>
  <si>
    <t>Best Lsg</t>
  </si>
  <si>
    <t>NEH FAM 2</t>
  </si>
  <si>
    <t>HILL MinV 1</t>
  </si>
  <si>
    <t>HILL FAM 1</t>
  </si>
  <si>
    <t>MinV A2 NEH
&lt;
FAM A2 NEH</t>
  </si>
  <si>
    <r>
      <t>FAM A2 NEH
&lt;
MinV A1 HILL p</t>
    </r>
    <r>
      <rPr>
        <vertAlign val="subscript"/>
        <sz val="12"/>
        <color theme="1"/>
        <rFont val="Arial"/>
        <family val="2"/>
      </rPr>
      <t>1j</t>
    </r>
  </si>
  <si>
    <r>
      <t>MinV A1 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FAM A1 HILL p</t>
    </r>
    <r>
      <rPr>
        <vertAlign val="subscript"/>
        <sz val="12"/>
        <color theme="1"/>
        <rFont val="Arial"/>
        <family val="2"/>
      </rPr>
      <t>1j</t>
    </r>
  </si>
  <si>
    <r>
      <t>MinV A2 NEH 
&lt;
FAM A1 HILL p</t>
    </r>
    <r>
      <rPr>
        <vertAlign val="subscript"/>
        <sz val="12"/>
        <color theme="1"/>
        <rFont val="Arial"/>
        <family val="2"/>
      </rPr>
      <t>1j</t>
    </r>
  </si>
  <si>
    <t>n=15 fünf beste</t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</si>
  <si>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=
HILL a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</si>
  <si>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&lt;
HILL a</t>
    </r>
    <r>
      <rPr>
        <vertAlign val="subscript"/>
        <sz val="12"/>
        <color theme="1"/>
        <rFont val="Arial"/>
        <family val="2"/>
      </rPr>
      <t>1j</t>
    </r>
  </si>
  <si>
    <t xml:space="preserve">NEH
=
HILL </t>
  </si>
  <si>
    <t xml:space="preserve">NEH
&lt;
HILL </t>
  </si>
  <si>
    <r>
      <t xml:space="preserve">HILL </t>
    </r>
    <r>
      <rPr>
        <sz val="12"/>
        <color theme="1"/>
        <rFont val="Arial"/>
        <family val="2"/>
      </rPr>
      <t xml:space="preserve">
=
GILGOM</t>
    </r>
  </si>
  <si>
    <r>
      <t xml:space="preserve">HILL </t>
    </r>
    <r>
      <rPr>
        <sz val="12"/>
        <color theme="1"/>
        <rFont val="Arial"/>
        <family val="2"/>
      </rPr>
      <t xml:space="preserve">
&lt;
GILGOM</t>
    </r>
  </si>
  <si>
    <t>HILL FAM p1j</t>
  </si>
  <si>
    <t>HILL FAM a1j</t>
  </si>
  <si>
    <t>HILL MinV p1j</t>
  </si>
  <si>
    <t>HILL MinV a1j</t>
  </si>
  <si>
    <t>NEH FAM</t>
  </si>
  <si>
    <t>SPT FAM</t>
  </si>
  <si>
    <t>NEH MinV</t>
  </si>
  <si>
    <t>SPT MinV</t>
  </si>
  <si>
    <t>9    12     4    16    13     8     3    23    18    11    21    17     6     1    14    19     2     5</t>
  </si>
  <si>
    <t>7    10    15    20    22    24</t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</si>
  <si>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</t>
    </r>
    <r>
      <rPr>
        <sz val="12"/>
        <color theme="1"/>
        <rFont val="Calibri"/>
        <family val="2"/>
      </rPr>
      <t>≥</t>
    </r>
    <r>
      <rPr>
        <sz val="12"/>
        <color theme="1"/>
        <rFont val="Arial"/>
        <family val="2"/>
      </rPr>
      <t xml:space="preserve">
SPT p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</si>
  <si>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</si>
  <si>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p</t>
    </r>
    <r>
      <rPr>
        <vertAlign val="subscript"/>
        <sz val="12"/>
        <color theme="1"/>
        <rFont val="Arial"/>
        <family val="2"/>
      </rPr>
      <t>1j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</si>
  <si>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</si>
  <si>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</si>
  <si>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HI/HILO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</si>
  <si>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</si>
  <si>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</si>
  <si>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</si>
  <si>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</si>
  <si>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</si>
  <si>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HI/LOHI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</si>
  <si>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</si>
  <si>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LO/HILO p</t>
    </r>
    <r>
      <rPr>
        <vertAlign val="subscript"/>
        <sz val="12"/>
        <color theme="1"/>
        <rFont val="Arial"/>
        <family val="2"/>
      </rPr>
      <t>1j</t>
    </r>
  </si>
  <si>
    <r>
      <t>LO/HILO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HI/HILO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</si>
  <si>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HI/HILO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</si>
  <si>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≥
SPT p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</si>
  <si>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p</t>
    </r>
    <r>
      <rPr>
        <vertAlign val="subscript"/>
        <sz val="12"/>
        <color theme="1"/>
        <rFont val="Arial"/>
        <family val="2"/>
      </rPr>
      <t>1j</t>
    </r>
  </si>
  <si>
    <r>
      <t>LO/LOHI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</si>
  <si>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</si>
  <si>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</si>
  <si>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</si>
  <si>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HI/LOHI p</t>
    </r>
    <r>
      <rPr>
        <vertAlign val="subscript"/>
        <sz val="12"/>
        <color theme="1"/>
        <rFont val="Arial"/>
        <family val="2"/>
      </rPr>
      <t>1j</t>
    </r>
  </si>
  <si>
    <r>
      <t>HI/LOHI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HI/HILO a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</si>
  <si>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</si>
  <si>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</si>
  <si>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LPT p</t>
    </r>
    <r>
      <rPr>
        <vertAlign val="subscript"/>
        <sz val="12"/>
        <color theme="1"/>
        <rFont val="Arial"/>
        <family val="2"/>
      </rPr>
      <t>1j</t>
    </r>
  </si>
  <si>
    <r>
      <t>LPT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LO/HILO p</t>
    </r>
    <r>
      <rPr>
        <vertAlign val="subscript"/>
        <sz val="12"/>
        <color theme="1"/>
        <rFont val="Arial"/>
        <family val="2"/>
      </rPr>
      <t>1j</t>
    </r>
  </si>
  <si>
    <r>
      <t>LO/HILO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p</t>
    </r>
    <r>
      <rPr>
        <vertAlign val="subscript"/>
        <sz val="12"/>
        <color theme="1"/>
        <rFont val="Arial"/>
        <family val="2"/>
      </rPr>
      <t>1j</t>
    </r>
  </si>
  <si>
    <r>
      <t>VALLEY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HI/HILO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</si>
  <si>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HI/HILO p</t>
    </r>
    <r>
      <rPr>
        <vertAlign val="subscript"/>
        <sz val="12"/>
        <color theme="1"/>
        <rFont val="Arial"/>
        <family val="2"/>
      </rPr>
      <t>1j</t>
    </r>
  </si>
  <si>
    <t>NEH 
≥ 
GILGOM</t>
  </si>
  <si>
    <t>GILGOM 
≥ 
LR</t>
  </si>
  <si>
    <t>MinV HILL p1j</t>
  </si>
  <si>
    <t>FAM HILL p1j</t>
  </si>
  <si>
    <t xml:space="preserve">FAM HILL </t>
  </si>
  <si>
    <t>MinV SPT p</t>
  </si>
  <si>
    <t>FAM SPT p</t>
  </si>
  <si>
    <t>MinV SPT p1j</t>
  </si>
  <si>
    <t>FAM SPT p1j</t>
  </si>
  <si>
    <t xml:space="preserve">MinV A2 NEH 
≥
FAM A2 NEH </t>
  </si>
  <si>
    <t>FAM A2 NEH
≥
MinV A2 GILGOM</t>
  </si>
  <si>
    <t>FAM A2 NEH
&lt;
MinV A2 GILGOM</t>
  </si>
  <si>
    <t>MinV A2 GILGOM
≥
FAM A2 GILGOM</t>
  </si>
  <si>
    <t>MinV A2 GILGOM
&lt;
FAM A2 GILGOM</t>
  </si>
  <si>
    <t>zi</t>
  </si>
  <si>
    <t>FAM A2 GILGOM
≥
MinV A2 LR</t>
  </si>
  <si>
    <t>FAM A2 GILGOM
&lt;
MinV A2 LR</t>
  </si>
  <si>
    <t>MinV A2 LR
≥
FAM A2 LR</t>
  </si>
  <si>
    <t>MinV A2 LR
&lt;
FAM A2 LR</t>
  </si>
  <si>
    <r>
      <t>MinV A1 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FAM A1 HILL p</t>
    </r>
    <r>
      <rPr>
        <vertAlign val="subscript"/>
        <sz val="12"/>
        <color theme="1"/>
        <rFont val="Arial"/>
        <family val="2"/>
      </rPr>
      <t>1j</t>
    </r>
  </si>
  <si>
    <r>
      <t>MinV A1 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FAM A1 SPT p</t>
    </r>
    <r>
      <rPr>
        <vertAlign val="subscript"/>
        <sz val="12"/>
        <color theme="1"/>
        <rFont val="Arial"/>
        <family val="2"/>
      </rPr>
      <t>1j</t>
    </r>
  </si>
  <si>
    <r>
      <t>MinV A1 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FAM A1 SPT p</t>
    </r>
    <r>
      <rPr>
        <vertAlign val="subscript"/>
        <sz val="12"/>
        <color theme="1"/>
        <rFont val="Arial"/>
        <family val="2"/>
      </rPr>
      <t>1j</t>
    </r>
  </si>
  <si>
    <r>
      <t>FAM A2 LR
≥
MinV A2 HILL p</t>
    </r>
    <r>
      <rPr>
        <vertAlign val="subscript"/>
        <sz val="12"/>
        <color theme="1"/>
        <rFont val="Arial"/>
        <family val="2"/>
      </rPr>
      <t>j</t>
    </r>
  </si>
  <si>
    <r>
      <t>FAM A2 LR
&lt;
MinV A2 HILL p</t>
    </r>
    <r>
      <rPr>
        <vertAlign val="subscript"/>
        <sz val="12"/>
        <color theme="1"/>
        <rFont val="Arial"/>
        <family val="2"/>
      </rPr>
      <t>j</t>
    </r>
  </si>
  <si>
    <r>
      <t>MinV A2 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FAM A2 HILL p</t>
    </r>
    <r>
      <rPr>
        <vertAlign val="subscript"/>
        <sz val="12"/>
        <color theme="1"/>
        <rFont val="Arial"/>
        <family val="2"/>
      </rPr>
      <t>j</t>
    </r>
  </si>
  <si>
    <r>
      <t>MinV A2 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FAM A2 HILL p</t>
    </r>
    <r>
      <rPr>
        <vertAlign val="subscript"/>
        <sz val="12"/>
        <color theme="1"/>
        <rFont val="Arial"/>
        <family val="2"/>
      </rPr>
      <t>j</t>
    </r>
  </si>
  <si>
    <r>
      <t>FAM A2 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MinV A1 HILL p</t>
    </r>
    <r>
      <rPr>
        <vertAlign val="subscript"/>
        <sz val="12"/>
        <color theme="1"/>
        <rFont val="Arial"/>
        <family val="2"/>
      </rPr>
      <t>1j</t>
    </r>
  </si>
  <si>
    <r>
      <t>FAM A2 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MinV A1 HILL p</t>
    </r>
    <r>
      <rPr>
        <vertAlign val="subscript"/>
        <sz val="12"/>
        <color theme="1"/>
        <rFont val="Arial"/>
        <family val="2"/>
      </rPr>
      <t>1j</t>
    </r>
  </si>
  <si>
    <r>
      <t>MinV A1 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FAM A1 SPT p</t>
    </r>
    <r>
      <rPr>
        <vertAlign val="subscript"/>
        <sz val="12"/>
        <color theme="1"/>
        <rFont val="Arial"/>
        <family val="2"/>
      </rPr>
      <t>j</t>
    </r>
  </si>
  <si>
    <r>
      <t>MinV A1 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FAM A1 SPT p</t>
    </r>
    <r>
      <rPr>
        <vertAlign val="subscript"/>
        <sz val="12"/>
        <color theme="1"/>
        <rFont val="Arial"/>
        <family val="2"/>
      </rPr>
      <t>j</t>
    </r>
  </si>
  <si>
    <r>
      <t>FAM A1 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MinV A1 SPT p</t>
    </r>
    <r>
      <rPr>
        <vertAlign val="subscript"/>
        <sz val="12"/>
        <color theme="1"/>
        <rFont val="Arial"/>
        <family val="2"/>
      </rPr>
      <t xml:space="preserve">j </t>
    </r>
  </si>
  <si>
    <r>
      <t>FAM A1 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FAM A1 SPT p</t>
    </r>
    <r>
      <rPr>
        <vertAlign val="subscript"/>
        <sz val="12"/>
        <color theme="1"/>
        <rFont val="Arial"/>
        <family val="2"/>
      </rPr>
      <t xml:space="preserve">j </t>
    </r>
  </si>
  <si>
    <r>
      <t>FAM A1 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MinV A1 SPT p</t>
    </r>
    <r>
      <rPr>
        <vertAlign val="subscript"/>
        <sz val="12"/>
        <color theme="1"/>
        <rFont val="Arial"/>
        <family val="2"/>
      </rPr>
      <t>1j</t>
    </r>
  </si>
  <si>
    <r>
      <t>FAM A1 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MinV A1 SPT p</t>
    </r>
    <r>
      <rPr>
        <vertAlign val="subscript"/>
        <sz val="12"/>
        <color theme="1"/>
        <rFont val="Arial"/>
        <family val="2"/>
      </rPr>
      <t>1j</t>
    </r>
  </si>
  <si>
    <r>
      <t>MinV A2 NEH</t>
    </r>
    <r>
      <rPr>
        <sz val="12"/>
        <color theme="1"/>
        <rFont val="Arial"/>
        <family val="2"/>
      </rPr>
      <t xml:space="preserve">
≥
FAM A1 SPT p</t>
    </r>
    <r>
      <rPr>
        <vertAlign val="subscript"/>
        <sz val="12"/>
        <color theme="1"/>
        <rFont val="Arial"/>
        <family val="2"/>
      </rPr>
      <t>1j</t>
    </r>
  </si>
  <si>
    <r>
      <t>MinV A2 NEH
&lt;
FAM A1 SPT p</t>
    </r>
    <r>
      <rPr>
        <vertAlign val="subscript"/>
        <sz val="12"/>
        <color theme="1"/>
        <rFont val="Arial"/>
        <family val="2"/>
      </rPr>
      <t>1j</t>
    </r>
  </si>
  <si>
    <r>
      <t>LR
≥ 
HILL p</t>
    </r>
    <r>
      <rPr>
        <vertAlign val="subscript"/>
        <sz val="12"/>
        <color theme="1"/>
        <rFont val="Arial"/>
        <family val="2"/>
      </rPr>
      <t>j</t>
    </r>
  </si>
  <si>
    <r>
      <t>LR
&lt;
HILL p</t>
    </r>
    <r>
      <rPr>
        <vertAlign val="subscript"/>
        <sz val="12"/>
        <color theme="1"/>
        <rFont val="Arial"/>
        <family val="2"/>
      </rPr>
      <t>j</t>
    </r>
  </si>
  <si>
    <r>
      <t>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SPT p</t>
    </r>
    <r>
      <rPr>
        <vertAlign val="subscript"/>
        <sz val="12"/>
        <color theme="1"/>
        <rFont val="Arial"/>
        <family val="2"/>
      </rPr>
      <t>j</t>
    </r>
  </si>
  <si>
    <r>
      <t>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SPT p</t>
    </r>
    <r>
      <rPr>
        <vertAlign val="subscript"/>
        <sz val="12"/>
        <color theme="1"/>
        <rFont val="Arial"/>
        <family val="2"/>
      </rPr>
      <t>j</t>
    </r>
  </si>
  <si>
    <r>
      <t>SPTp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LPT p</t>
    </r>
    <r>
      <rPr>
        <vertAlign val="subscript"/>
        <sz val="12"/>
        <color theme="1"/>
        <rFont val="Arial"/>
        <family val="2"/>
      </rPr>
      <t>j</t>
    </r>
  </si>
  <si>
    <r>
      <t>SPTp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LPT p</t>
    </r>
    <r>
      <rPr>
        <vertAlign val="subscript"/>
        <sz val="12"/>
        <color theme="1"/>
        <rFont val="Arial"/>
        <family val="2"/>
      </rPr>
      <t>j</t>
    </r>
  </si>
  <si>
    <r>
      <t>LPT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VALLEY a</t>
    </r>
    <r>
      <rPr>
        <vertAlign val="subscript"/>
        <sz val="12"/>
        <color theme="1"/>
        <rFont val="Arial"/>
        <family val="2"/>
      </rPr>
      <t>j</t>
    </r>
  </si>
  <si>
    <r>
      <t>LPTp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j</t>
    </r>
  </si>
  <si>
    <r>
      <t>VALLEY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HI/HILO a</t>
    </r>
    <r>
      <rPr>
        <vertAlign val="subscript"/>
        <sz val="12"/>
        <color theme="1"/>
        <rFont val="Arial"/>
        <family val="2"/>
      </rPr>
      <t>j</t>
    </r>
  </si>
  <si>
    <r>
      <t>VALLEY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HI/HILO a</t>
    </r>
    <r>
      <rPr>
        <vertAlign val="subscript"/>
        <sz val="12"/>
        <color theme="1"/>
        <rFont val="Arial"/>
        <family val="2"/>
      </rPr>
      <t>j</t>
    </r>
  </si>
  <si>
    <r>
      <t>HI/HILO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LPT a</t>
    </r>
    <r>
      <rPr>
        <vertAlign val="subscript"/>
        <sz val="12"/>
        <color theme="1"/>
        <rFont val="Arial"/>
        <family val="2"/>
      </rPr>
      <t>j</t>
    </r>
  </si>
  <si>
    <r>
      <t>HI/HILO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LPT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</si>
  <si>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HILL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</si>
  <si>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HILL a</t>
    </r>
    <r>
      <rPr>
        <vertAlign val="subscript"/>
        <sz val="12"/>
        <color theme="1"/>
        <rFont val="Arial"/>
        <family val="2"/>
      </rPr>
      <t>j</t>
    </r>
  </si>
  <si>
    <r>
      <t>HILL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LO/LOHI a</t>
    </r>
    <r>
      <rPr>
        <vertAlign val="subscript"/>
        <sz val="12"/>
        <color theme="1"/>
        <rFont val="Arial"/>
        <family val="2"/>
      </rPr>
      <t>j</t>
    </r>
  </si>
  <si>
    <r>
      <t>HILL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j</t>
    </r>
  </si>
  <si>
    <r>
      <t>LO/LOHI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j</t>
    </r>
  </si>
  <si>
    <r>
      <t>LO/LOHI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SPT a</t>
    </r>
    <r>
      <rPr>
        <vertAlign val="subscript"/>
        <sz val="12"/>
        <color theme="1"/>
        <rFont val="Arial"/>
        <family val="2"/>
      </rPr>
      <t>j</t>
    </r>
  </si>
  <si>
    <r>
      <t>SPT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LO/HILO a</t>
    </r>
    <r>
      <rPr>
        <vertAlign val="subscript"/>
        <sz val="12"/>
        <color theme="1"/>
        <rFont val="Arial"/>
        <family val="2"/>
      </rPr>
      <t>j</t>
    </r>
  </si>
  <si>
    <r>
      <t>SPT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j</t>
    </r>
  </si>
  <si>
    <r>
      <t>LO/HILO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HI/LOHI a</t>
    </r>
    <r>
      <rPr>
        <vertAlign val="subscript"/>
        <sz val="12"/>
        <color theme="1"/>
        <rFont val="Arial"/>
        <family val="2"/>
      </rPr>
      <t>j</t>
    </r>
  </si>
  <si>
    <r>
      <t>LO/HILO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j</t>
    </r>
  </si>
  <si>
    <r>
      <t>HI/LOHI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VALLEY p</t>
    </r>
    <r>
      <rPr>
        <vertAlign val="subscript"/>
        <sz val="12"/>
        <color theme="1"/>
        <rFont val="Arial"/>
        <family val="2"/>
      </rPr>
      <t>j</t>
    </r>
  </si>
  <si>
    <r>
      <t>HI/LOHI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j</t>
    </r>
  </si>
  <si>
    <r>
      <t>VALLEY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HI/LOHI p</t>
    </r>
    <r>
      <rPr>
        <vertAlign val="subscript"/>
        <sz val="12"/>
        <color theme="1"/>
        <rFont val="Arial"/>
        <family val="2"/>
      </rPr>
      <t>j</t>
    </r>
  </si>
  <si>
    <r>
      <t>VALLEY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j</t>
    </r>
  </si>
  <si>
    <r>
      <t>HI/LOHI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LO/HILO p</t>
    </r>
    <r>
      <rPr>
        <vertAlign val="subscript"/>
        <sz val="12"/>
        <color theme="1"/>
        <rFont val="Arial"/>
        <family val="2"/>
      </rPr>
      <t>j</t>
    </r>
  </si>
  <si>
    <r>
      <t>HI/LOHI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j</t>
    </r>
  </si>
  <si>
    <r>
      <t>LO/HILO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LO/LOHI p</t>
    </r>
    <r>
      <rPr>
        <vertAlign val="subscript"/>
        <sz val="12"/>
        <color theme="1"/>
        <rFont val="Arial"/>
        <family val="2"/>
      </rPr>
      <t>j</t>
    </r>
  </si>
  <si>
    <r>
      <t>LO/HILO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LO/LOHI p</t>
    </r>
    <r>
      <rPr>
        <vertAlign val="subscript"/>
        <sz val="12"/>
        <color theme="1"/>
        <rFont val="Arial"/>
        <family val="2"/>
      </rPr>
      <t>j</t>
    </r>
  </si>
  <si>
    <r>
      <t>LO/LOHI 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HI/HILO p</t>
    </r>
    <r>
      <rPr>
        <vertAlign val="subscript"/>
        <sz val="12"/>
        <color theme="1"/>
        <rFont val="Arial"/>
        <family val="2"/>
      </rPr>
      <t>j</t>
    </r>
  </si>
  <si>
    <r>
      <t>LO/LOHI 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j</t>
    </r>
  </si>
  <si>
    <r>
      <t>NEH
≥ 
HI/HILO p</t>
    </r>
    <r>
      <rPr>
        <vertAlign val="subscript"/>
        <sz val="12"/>
        <color theme="1"/>
        <rFont val="Arial"/>
        <family val="2"/>
      </rPr>
      <t>j</t>
    </r>
  </si>
  <si>
    <r>
      <t>NEH
&lt;
HI/HILO p</t>
    </r>
    <r>
      <rPr>
        <vertAlign val="subscript"/>
        <sz val="12"/>
        <color theme="1"/>
        <rFont val="Arial"/>
        <family val="2"/>
      </rPr>
      <t>j</t>
    </r>
  </si>
  <si>
    <r>
      <t>LPTp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HI/LOHI p</t>
    </r>
    <r>
      <rPr>
        <vertAlign val="subscript"/>
        <sz val="12"/>
        <color theme="1"/>
        <rFont val="Arial"/>
        <family val="2"/>
      </rPr>
      <t>j</t>
    </r>
  </si>
  <si>
    <r>
      <t>LPTp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j</t>
    </r>
  </si>
  <si>
    <r>
      <t>HI/LOHI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LO/HILO a</t>
    </r>
    <r>
      <rPr>
        <vertAlign val="subscript"/>
        <sz val="12"/>
        <color theme="1"/>
        <rFont val="Arial"/>
        <family val="2"/>
      </rPr>
      <t>j</t>
    </r>
  </si>
  <si>
    <r>
      <t>HI/LOHI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j</t>
    </r>
  </si>
  <si>
    <r>
      <t>LO/HILO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HILL a</t>
    </r>
    <r>
      <rPr>
        <vertAlign val="subscript"/>
        <sz val="12"/>
        <color theme="1"/>
        <rFont val="Arial"/>
        <family val="2"/>
      </rPr>
      <t>j</t>
    </r>
  </si>
  <si>
    <r>
      <t>LO/HILO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HILL a</t>
    </r>
    <r>
      <rPr>
        <vertAlign val="subscript"/>
        <sz val="12"/>
        <color theme="1"/>
        <rFont val="Arial"/>
        <family val="2"/>
      </rPr>
      <t>j</t>
    </r>
  </si>
  <si>
    <r>
      <t>HILL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SPT a</t>
    </r>
    <r>
      <rPr>
        <vertAlign val="subscript"/>
        <sz val="12"/>
        <color theme="1"/>
        <rFont val="Arial"/>
        <family val="2"/>
      </rPr>
      <t>j</t>
    </r>
  </si>
  <si>
    <r>
      <t>HILL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SPT a</t>
    </r>
    <r>
      <rPr>
        <vertAlign val="subscript"/>
        <sz val="12"/>
        <color theme="1"/>
        <rFont val="Arial"/>
        <family val="2"/>
      </rPr>
      <t>j</t>
    </r>
  </si>
  <si>
    <r>
      <t>SPT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HI/HILO a</t>
    </r>
    <r>
      <rPr>
        <vertAlign val="subscript"/>
        <sz val="12"/>
        <color theme="1"/>
        <rFont val="Arial"/>
        <family val="2"/>
      </rPr>
      <t>j</t>
    </r>
  </si>
  <si>
    <r>
      <t>SPT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HI/HILO a</t>
    </r>
    <r>
      <rPr>
        <vertAlign val="subscript"/>
        <sz val="12"/>
        <color theme="1"/>
        <rFont val="Arial"/>
        <family val="2"/>
      </rPr>
      <t>j</t>
    </r>
  </si>
  <si>
    <r>
      <t>HI/HILO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HI/LOHI a</t>
    </r>
    <r>
      <rPr>
        <vertAlign val="subscript"/>
        <sz val="12"/>
        <color theme="1"/>
        <rFont val="Arial"/>
        <family val="2"/>
      </rPr>
      <t>j</t>
    </r>
  </si>
  <si>
    <r>
      <t>HI/HILO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j</t>
    </r>
  </si>
  <si>
    <r>
      <t>HI/LOHI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LO/LOHI p</t>
    </r>
    <r>
      <rPr>
        <vertAlign val="subscript"/>
        <sz val="12"/>
        <color theme="1"/>
        <rFont val="Arial"/>
        <family val="2"/>
      </rPr>
      <t>j</t>
    </r>
  </si>
  <si>
    <r>
      <t>HI/LOHI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LO/LOHI p</t>
    </r>
    <r>
      <rPr>
        <vertAlign val="subscript"/>
        <sz val="12"/>
        <color theme="1"/>
        <rFont val="Arial"/>
        <family val="2"/>
      </rPr>
      <t>j</t>
    </r>
  </si>
  <si>
    <r>
      <t>LO/LOHI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LPT a</t>
    </r>
    <r>
      <rPr>
        <vertAlign val="subscript"/>
        <sz val="12"/>
        <color theme="1"/>
        <rFont val="Arial"/>
        <family val="2"/>
      </rPr>
      <t>j</t>
    </r>
  </si>
  <si>
    <r>
      <t>LO/LOHI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</si>
  <si>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LO/LOHI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</si>
  <si>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j</t>
    </r>
  </si>
  <si>
    <r>
      <t>LO/LOHI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VALLEY a</t>
    </r>
    <r>
      <rPr>
        <vertAlign val="subscript"/>
        <sz val="12"/>
        <color theme="1"/>
        <rFont val="Arial"/>
        <family val="2"/>
      </rPr>
      <t>j</t>
    </r>
  </si>
  <si>
    <r>
      <t>LO/LOHI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VALLEY a</t>
    </r>
    <r>
      <rPr>
        <vertAlign val="subscript"/>
        <sz val="12"/>
        <color theme="1"/>
        <rFont val="Arial"/>
        <family val="2"/>
      </rPr>
      <t>j</t>
    </r>
  </si>
  <si>
    <r>
      <t>VALLEY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LO/HILO p</t>
    </r>
    <r>
      <rPr>
        <vertAlign val="subscript"/>
        <sz val="12"/>
        <color theme="1"/>
        <rFont val="Arial"/>
        <family val="2"/>
      </rPr>
      <t>j</t>
    </r>
  </si>
  <si>
    <r>
      <t>VALLEY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j</t>
    </r>
  </si>
  <si>
    <r>
      <t>LO/HILO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HI/HILO p</t>
    </r>
    <r>
      <rPr>
        <vertAlign val="subscript"/>
        <sz val="12"/>
        <color theme="1"/>
        <rFont val="Arial"/>
        <family val="2"/>
      </rPr>
      <t>j</t>
    </r>
  </si>
  <si>
    <r>
      <t>LO/HILO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j</t>
    </r>
  </si>
  <si>
    <r>
      <t>HI/HILO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VALLEY p</t>
    </r>
    <r>
      <rPr>
        <vertAlign val="subscript"/>
        <sz val="12"/>
        <color theme="1"/>
        <rFont val="Arial"/>
        <family val="2"/>
      </rPr>
      <t>j</t>
    </r>
  </si>
  <si>
    <r>
      <t>HI/HILO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j</t>
    </r>
  </si>
  <si>
    <r>
      <t>NEH
≥ 
VALLEY p</t>
    </r>
    <r>
      <rPr>
        <vertAlign val="subscript"/>
        <sz val="12"/>
        <color theme="1"/>
        <rFont val="Arial"/>
        <family val="2"/>
      </rPr>
      <t>j</t>
    </r>
  </si>
  <si>
    <r>
      <t>NEH
&lt; 
VALLEY p</t>
    </r>
    <r>
      <rPr>
        <vertAlign val="subscript"/>
        <sz val="12"/>
        <color theme="1"/>
        <rFont val="Arial"/>
        <family val="2"/>
      </rPr>
      <t>j</t>
    </r>
  </si>
  <si>
    <t>alpha lokal nach 
Bonferroni-Holm</t>
  </si>
  <si>
    <r>
      <t>GILGOM
=
HILL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</si>
  <si>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LR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</si>
  <si>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</si>
  <si>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HI/LOHI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</si>
  <si>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</si>
  <si>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</si>
  <si>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</si>
  <si>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</si>
  <si>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</si>
  <si>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</si>
  <si>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LO/HILO a</t>
    </r>
    <r>
      <rPr>
        <vertAlign val="subscript"/>
        <sz val="12"/>
        <color theme="1"/>
        <rFont val="Arial"/>
        <family val="2"/>
      </rPr>
      <t>1j</t>
    </r>
  </si>
  <si>
    <r>
      <t>LO/HILO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LO/HILO p</t>
    </r>
    <r>
      <rPr>
        <vertAlign val="subscript"/>
        <sz val="12"/>
        <color theme="1"/>
        <rFont val="Arial"/>
        <family val="2"/>
      </rPr>
      <t>1j</t>
    </r>
  </si>
  <si>
    <r>
      <t>LO/HILO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LO/LOHI a</t>
    </r>
    <r>
      <rPr>
        <vertAlign val="subscript"/>
        <sz val="12"/>
        <color theme="1"/>
        <rFont val="Arial"/>
        <family val="2"/>
      </rPr>
      <t>1j</t>
    </r>
  </si>
  <si>
    <r>
      <t>LO/LOHI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HI/HILO p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</si>
  <si>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=
HI/HILO a</t>
    </r>
    <r>
      <rPr>
        <vertAlign val="subscript"/>
        <sz val="12"/>
        <color theme="1"/>
        <rFont val="Arial"/>
        <family val="2"/>
      </rPr>
      <t>1j</t>
    </r>
  </si>
  <si>
    <r>
      <t>NEH
=
HI/HILO a</t>
    </r>
    <r>
      <rPr>
        <vertAlign val="subscript"/>
        <sz val="12"/>
        <color theme="1"/>
        <rFont val="Arial"/>
        <family val="2"/>
      </rPr>
      <t>1j</t>
    </r>
  </si>
  <si>
    <r>
      <t>GILGOM
&lt;
HILL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</si>
  <si>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LR</t>
    </r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</si>
  <si>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</si>
  <si>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1j</t>
    </r>
  </si>
  <si>
    <r>
      <t>HI/LOHI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</si>
  <si>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</si>
  <si>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</si>
  <si>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</si>
  <si>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</si>
  <si>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</si>
  <si>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1j</t>
    </r>
  </si>
  <si>
    <r>
      <t>LO/HILO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1j</t>
    </r>
  </si>
  <si>
    <r>
      <t>LO/HILO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1j</t>
    </r>
  </si>
  <si>
    <r>
      <t>LO/LOHI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</si>
  <si>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1j</t>
    </r>
  </si>
  <si>
    <r>
      <t>NEH
&lt;
HI/HILO a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</si>
  <si>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HILL a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</si>
  <si>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HILL a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</si>
  <si>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</si>
  <si>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</si>
  <si>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p</t>
    </r>
    <r>
      <rPr>
        <vertAlign val="subscript"/>
        <sz val="12"/>
        <color theme="1"/>
        <rFont val="Arial"/>
        <family val="2"/>
      </rPr>
      <t>1j</t>
    </r>
  </si>
  <si>
    <r>
      <t>NEH
≥ 
HILL p</t>
    </r>
    <r>
      <rPr>
        <vertAlign val="subscript"/>
        <sz val="12"/>
        <color theme="1"/>
        <rFont val="Arial"/>
        <family val="2"/>
      </rPr>
      <t>j</t>
    </r>
  </si>
  <si>
    <r>
      <t>NEH
&lt;
HILL p</t>
    </r>
    <r>
      <rPr>
        <vertAlign val="subscript"/>
        <sz val="12"/>
        <color theme="1"/>
        <rFont val="Arial"/>
        <family val="2"/>
      </rPr>
      <t>j</t>
    </r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</si>
  <si>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LR </t>
    </r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</si>
  <si>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LR  </t>
    </r>
  </si>
  <si>
    <t>LR
≥ 
GILGOM</t>
  </si>
  <si>
    <t>LR
&lt;
GILGOM</t>
  </si>
  <si>
    <t>NEH
≥ 
GILGOM</t>
  </si>
  <si>
    <t>NEH
&lt; 
GILGOM</t>
  </si>
  <si>
    <r>
      <t>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GILGOM</t>
    </r>
  </si>
  <si>
    <r>
      <t>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GILGOM</t>
    </r>
  </si>
  <si>
    <r>
      <t>GILGOM
≥ 
SPT p</t>
    </r>
    <r>
      <rPr>
        <vertAlign val="subscript"/>
        <sz val="12"/>
        <color theme="1"/>
        <rFont val="Arial"/>
        <family val="2"/>
      </rPr>
      <t>j</t>
    </r>
  </si>
  <si>
    <r>
      <t>GILGOM
&lt;
SPT p</t>
    </r>
    <r>
      <rPr>
        <vertAlign val="subscript"/>
        <sz val="12"/>
        <color theme="1"/>
        <rFont val="Arial"/>
        <family val="2"/>
      </rPr>
      <t>j</t>
    </r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</si>
  <si>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LR</t>
    </r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</si>
  <si>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LR</t>
    </r>
  </si>
  <si>
    <t>NEH
≥ 
LR</t>
  </si>
  <si>
    <t>NEH
&lt;
LR</t>
  </si>
  <si>
    <t>MINV A2 NEH
≥
FAM A2 NEH</t>
  </si>
  <si>
    <t>MinV A1  HILL
≥
FAM A1 HILL</t>
  </si>
  <si>
    <t>FAM A1 HILL
≥
MINV A1 SPT</t>
  </si>
  <si>
    <t>MINV A1 SPT
≥
FAM A1 SPT</t>
  </si>
  <si>
    <t>MINV A2 NEH
≥
FAM A1 SPT</t>
  </si>
  <si>
    <t>MINV A2 NEH
&lt;
FAM A2 NEH</t>
  </si>
  <si>
    <t>MinV A1  HILL
&lt;
FAM A1 HILL</t>
  </si>
  <si>
    <t>FAM A1 HILL
&lt;
MINV A1 SPT</t>
  </si>
  <si>
    <t>MINV A1 SPT
&lt;
FAM A1 SPT</t>
  </si>
  <si>
    <t>MINV A2 NEH
&lt;
FAM A1 SPT</t>
  </si>
  <si>
    <t>FAM A2 NEH
≥
MINV A2 GILGOM</t>
  </si>
  <si>
    <t>MINV A2 GILGOM
≥
MINV A1 HILL</t>
  </si>
  <si>
    <t>FAM A2 NEH
&lt;
MINV A2 GILGOM</t>
  </si>
  <si>
    <t>MINV A2 GILGOM
&lt;
MINV A1 HILL</t>
  </si>
  <si>
    <t>zweiseitig: H0</t>
  </si>
  <si>
    <t>pos. Intervall für diff&gt;0:H1</t>
  </si>
  <si>
    <t>zweiseitig: H0 für gleich</t>
  </si>
  <si>
    <t>n=10 (neu)</t>
  </si>
  <si>
    <r>
      <t>LPT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</si>
  <si>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</si>
  <si>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</si>
  <si>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HILL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</si>
  <si>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</si>
  <si>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</si>
  <si>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</si>
  <si>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</si>
  <si>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HI/HILO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</si>
  <si>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HI/LOHI p</t>
    </r>
    <r>
      <rPr>
        <vertAlign val="subscript"/>
        <sz val="12"/>
        <color theme="1"/>
        <rFont val="Arial"/>
        <family val="2"/>
      </rPr>
      <t>1j</t>
    </r>
  </si>
  <si>
    <t>zi-zquer</t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</si>
  <si>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</si>
  <si>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</si>
  <si>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1j</t>
    </r>
  </si>
  <si>
    <r>
      <t>VALLEY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1j</t>
    </r>
  </si>
  <si>
    <r>
      <t>HI/LOHI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1j</t>
    </r>
  </si>
  <si>
    <r>
      <t>LO/HILO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</si>
  <si>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1j</t>
    </r>
  </si>
  <si>
    <r>
      <t>HI/HILO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</si>
  <si>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</si>
  <si>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</si>
  <si>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</si>
  <si>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LPT p</t>
    </r>
    <r>
      <rPr>
        <vertAlign val="subscript"/>
        <sz val="12"/>
        <color theme="1"/>
        <rFont val="Arial"/>
        <family val="2"/>
      </rPr>
      <t>1j</t>
    </r>
  </si>
  <si>
    <r>
      <t>HI/LOHI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LO/HILO p</t>
    </r>
    <r>
      <rPr>
        <vertAlign val="subscript"/>
        <sz val="12"/>
        <color theme="1"/>
        <rFont val="Arial"/>
        <family val="2"/>
      </rPr>
      <t>1j</t>
    </r>
  </si>
  <si>
    <r>
      <t>LO/HILO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</si>
  <si>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HI/HILO p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</si>
  <si>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LO/HILO a</t>
    </r>
    <r>
      <rPr>
        <vertAlign val="subscript"/>
        <sz val="12"/>
        <color theme="1"/>
        <rFont val="Arial"/>
        <family val="2"/>
      </rPr>
      <t>1j</t>
    </r>
  </si>
  <si>
    <r>
      <t>LO/HILO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HI/LOHI a</t>
    </r>
    <r>
      <rPr>
        <vertAlign val="subscript"/>
        <sz val="12"/>
        <color theme="1"/>
        <rFont val="Arial"/>
        <family val="2"/>
      </rPr>
      <t>1j</t>
    </r>
  </si>
  <si>
    <r>
      <t>HI/LOHI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LO/LOHI </t>
    </r>
    <r>
      <rPr>
        <vertAlign val="subscript"/>
        <sz val="12"/>
        <color theme="1"/>
        <rFont val="Arial"/>
        <family val="2"/>
      </rPr>
      <t>1j</t>
    </r>
  </si>
  <si>
    <r>
      <t>LO/LOHI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HI/HILO a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</si>
  <si>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 
HI/HILO a</t>
    </r>
    <r>
      <rPr>
        <vertAlign val="subscript"/>
        <sz val="12"/>
        <color theme="1"/>
        <rFont val="Arial"/>
        <family val="2"/>
      </rPr>
      <t>1j</t>
    </r>
  </si>
  <si>
    <r>
      <t>HILL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</si>
  <si>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SPT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p</t>
    </r>
    <r>
      <rPr>
        <vertAlign val="subscript"/>
        <sz val="12"/>
        <color theme="1"/>
        <rFont val="Arial"/>
        <family val="2"/>
      </rPr>
      <t>1j</t>
    </r>
  </si>
  <si>
    <r>
      <t>LO/LOHI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1j</t>
    </r>
  </si>
  <si>
    <r>
      <t>LPT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LPT p</t>
    </r>
    <r>
      <rPr>
        <vertAlign val="subscript"/>
        <sz val="12"/>
        <color theme="1"/>
        <rFont val="Arial"/>
        <family val="2"/>
      </rPr>
      <t>1j</t>
    </r>
  </si>
  <si>
    <r>
      <t>HI/LOHI 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1j</t>
    </r>
  </si>
  <si>
    <r>
      <t>LO/HILO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1j</t>
    </r>
  </si>
  <si>
    <r>
      <t>VALLEY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p</t>
    </r>
    <r>
      <rPr>
        <vertAlign val="subscript"/>
        <sz val="12"/>
        <color theme="1"/>
        <rFont val="Arial"/>
        <family val="2"/>
      </rPr>
      <t>1j</t>
    </r>
  </si>
  <si>
    <r>
      <t>HI/HILO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LO/HILO a</t>
    </r>
    <r>
      <rPr>
        <vertAlign val="subscript"/>
        <sz val="12"/>
        <color theme="1"/>
        <rFont val="Arial"/>
        <family val="2"/>
      </rPr>
      <t>1j</t>
    </r>
  </si>
  <si>
    <r>
      <t>LO/HILO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HI/LOHI a</t>
    </r>
    <r>
      <rPr>
        <vertAlign val="subscript"/>
        <sz val="12"/>
        <color theme="1"/>
        <rFont val="Arial"/>
        <family val="2"/>
      </rPr>
      <t>1j</t>
    </r>
  </si>
  <si>
    <r>
      <t>HI/LOHI  a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LO/LOHI 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</si>
  <si>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1j</t>
    </r>
  </si>
  <si>
    <r>
      <t>GILGOM
≥ 
LPT p</t>
    </r>
    <r>
      <rPr>
        <vertAlign val="subscript"/>
        <sz val="12"/>
        <color theme="1"/>
        <rFont val="Arial"/>
        <family val="2"/>
      </rPr>
      <t>j</t>
    </r>
  </si>
  <si>
    <r>
      <t>LPT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VALLEY p</t>
    </r>
    <r>
      <rPr>
        <vertAlign val="subscript"/>
        <sz val="12"/>
        <color theme="1"/>
        <rFont val="Arial"/>
        <family val="2"/>
      </rPr>
      <t>j</t>
    </r>
  </si>
  <si>
    <r>
      <t>VALLEY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VALLEY a</t>
    </r>
    <r>
      <rPr>
        <vertAlign val="subscript"/>
        <sz val="12"/>
        <color theme="1"/>
        <rFont val="Arial"/>
        <family val="2"/>
      </rPr>
      <t>j</t>
    </r>
  </si>
  <si>
    <r>
      <t>VALLEY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LPT a</t>
    </r>
    <r>
      <rPr>
        <vertAlign val="subscript"/>
        <sz val="12"/>
        <color theme="1"/>
        <rFont val="Arial"/>
        <family val="2"/>
      </rPr>
      <t>j</t>
    </r>
  </si>
  <si>
    <r>
      <t>HILL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SPT a</t>
    </r>
    <r>
      <rPr>
        <vertAlign val="subscript"/>
        <sz val="12"/>
        <color theme="1"/>
        <rFont val="Arial"/>
        <family val="2"/>
      </rPr>
      <t>j</t>
    </r>
  </si>
  <si>
    <r>
      <t>SPT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HI/HILO a</t>
    </r>
    <r>
      <rPr>
        <vertAlign val="subscript"/>
        <sz val="12"/>
        <color theme="1"/>
        <rFont val="Arial"/>
        <family val="2"/>
      </rPr>
      <t>j</t>
    </r>
  </si>
  <si>
    <r>
      <t>HI/LOHI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LO/LOHI a</t>
    </r>
    <r>
      <rPr>
        <vertAlign val="subscript"/>
        <sz val="12"/>
        <color theme="1"/>
        <rFont val="Arial"/>
        <family val="2"/>
      </rPr>
      <t>j</t>
    </r>
  </si>
  <si>
    <r>
      <t>LO/LOHI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LO/HILO a</t>
    </r>
    <r>
      <rPr>
        <vertAlign val="subscript"/>
        <sz val="12"/>
        <color theme="1"/>
        <rFont val="Arial"/>
        <family val="2"/>
      </rPr>
      <t>j</t>
    </r>
  </si>
  <si>
    <r>
      <t>LO/HILO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HI/LOHI p</t>
    </r>
    <r>
      <rPr>
        <vertAlign val="subscript"/>
        <sz val="12"/>
        <color theme="1"/>
        <rFont val="Arial"/>
        <family val="2"/>
      </rPr>
      <t>j</t>
    </r>
  </si>
  <si>
    <r>
      <t>GILGOM
&lt; 
LPT p</t>
    </r>
    <r>
      <rPr>
        <vertAlign val="subscript"/>
        <sz val="12"/>
        <color theme="1"/>
        <rFont val="Arial"/>
        <family val="2"/>
      </rPr>
      <t>j</t>
    </r>
  </si>
  <si>
    <r>
      <t>LPT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j</t>
    </r>
  </si>
  <si>
    <r>
      <t>VALLEY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</si>
  <si>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HILL a</t>
    </r>
    <r>
      <rPr>
        <vertAlign val="subscript"/>
        <sz val="12"/>
        <color theme="1"/>
        <rFont val="Arial"/>
        <family val="2"/>
      </rPr>
      <t>j</t>
    </r>
  </si>
  <si>
    <r>
      <t>VALLEY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LPT a</t>
    </r>
    <r>
      <rPr>
        <vertAlign val="subscript"/>
        <sz val="12"/>
        <color theme="1"/>
        <rFont val="Arial"/>
        <family val="2"/>
      </rPr>
      <t>j</t>
    </r>
  </si>
  <si>
    <r>
      <t>HILL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j</t>
    </r>
  </si>
  <si>
    <r>
      <t>SPT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j</t>
    </r>
  </si>
  <si>
    <r>
      <t>HI/LOHI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LO/LOHI a</t>
    </r>
    <r>
      <rPr>
        <vertAlign val="subscript"/>
        <sz val="12"/>
        <color theme="1"/>
        <rFont val="Arial"/>
        <family val="2"/>
      </rPr>
      <t>j</t>
    </r>
  </si>
  <si>
    <r>
      <t>LO/LOHI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LO/HILO a</t>
    </r>
    <r>
      <rPr>
        <vertAlign val="subscript"/>
        <sz val="12"/>
        <color theme="1"/>
        <rFont val="Arial"/>
        <family val="2"/>
      </rPr>
      <t>j</t>
    </r>
  </si>
  <si>
    <r>
      <t>LO/HILO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j</t>
    </r>
  </si>
  <si>
    <r>
      <t>NEH
&lt; 
HI/HILO p</t>
    </r>
    <r>
      <rPr>
        <vertAlign val="subscript"/>
        <sz val="12"/>
        <color theme="1"/>
        <rFont val="Arial"/>
        <family val="2"/>
      </rPr>
      <t>j</t>
    </r>
  </si>
  <si>
    <r>
      <t>LR
≥ 
LPT p</t>
    </r>
    <r>
      <rPr>
        <vertAlign val="subscript"/>
        <sz val="12"/>
        <color theme="1"/>
        <rFont val="Arial"/>
        <family val="2"/>
      </rPr>
      <t>j</t>
    </r>
  </si>
  <si>
    <r>
      <t>LPTp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VALLEY p</t>
    </r>
    <r>
      <rPr>
        <vertAlign val="subscript"/>
        <sz val="12"/>
        <color theme="1"/>
        <rFont val="Arial"/>
        <family val="2"/>
      </rPr>
      <t>j</t>
    </r>
  </si>
  <si>
    <r>
      <t>VALLEY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HILL a</t>
    </r>
    <r>
      <rPr>
        <vertAlign val="subscript"/>
        <sz val="12"/>
        <color theme="1"/>
        <rFont val="Arial"/>
        <family val="2"/>
      </rPr>
      <t>j</t>
    </r>
  </si>
  <si>
    <r>
      <t>HILL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j</t>
    </r>
  </si>
  <si>
    <r>
      <t>SPT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HI/LOHI p</t>
    </r>
    <r>
      <rPr>
        <vertAlign val="subscript"/>
        <sz val="12"/>
        <color theme="1"/>
        <rFont val="Arial"/>
        <family val="2"/>
      </rPr>
      <t>j</t>
    </r>
  </si>
  <si>
    <r>
      <t>HI/LOHI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LO/LOHI p</t>
    </r>
    <r>
      <rPr>
        <vertAlign val="subscript"/>
        <sz val="12"/>
        <color theme="1"/>
        <rFont val="Arial"/>
        <family val="2"/>
      </rPr>
      <t>j</t>
    </r>
  </si>
  <si>
    <r>
      <t>LO/LOHI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VALLEY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</si>
  <si>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LO/HILO p</t>
    </r>
    <r>
      <rPr>
        <vertAlign val="subscript"/>
        <sz val="12"/>
        <color theme="1"/>
        <rFont val="Arial"/>
        <family val="2"/>
      </rPr>
      <t>j</t>
    </r>
  </si>
  <si>
    <r>
      <t>HI/HILO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LO/HILO a</t>
    </r>
    <r>
      <rPr>
        <vertAlign val="subscript"/>
        <sz val="12"/>
        <color theme="1"/>
        <rFont val="Arial"/>
        <family val="2"/>
      </rPr>
      <t>j</t>
    </r>
  </si>
  <si>
    <r>
      <t>LO/HILO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HI/LOHI a</t>
    </r>
    <r>
      <rPr>
        <vertAlign val="subscript"/>
        <sz val="12"/>
        <color theme="1"/>
        <rFont val="Arial"/>
        <family val="2"/>
      </rPr>
      <t>j</t>
    </r>
  </si>
  <si>
    <r>
      <t>LO/LOHI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
HI/HILO a</t>
    </r>
    <r>
      <rPr>
        <vertAlign val="subscript"/>
        <sz val="12"/>
        <color theme="1"/>
        <rFont val="Arial"/>
        <family val="2"/>
      </rPr>
      <t>j</t>
    </r>
  </si>
  <si>
    <r>
      <t>NEH
≥ 
HI/HILO a</t>
    </r>
    <r>
      <rPr>
        <vertAlign val="subscript"/>
        <sz val="12"/>
        <color theme="1"/>
        <rFont val="Arial"/>
        <family val="2"/>
      </rPr>
      <t>j</t>
    </r>
  </si>
  <si>
    <r>
      <t>LR
&lt;
LPT p</t>
    </r>
    <r>
      <rPr>
        <vertAlign val="subscript"/>
        <sz val="12"/>
        <color theme="1"/>
        <rFont val="Arial"/>
        <family val="2"/>
      </rPr>
      <t>j</t>
    </r>
  </si>
  <si>
    <r>
      <t>LPTp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p</t>
    </r>
    <r>
      <rPr>
        <vertAlign val="subscript"/>
        <sz val="12"/>
        <color theme="1"/>
        <rFont val="Arial"/>
        <family val="2"/>
      </rPr>
      <t>j</t>
    </r>
  </si>
  <si>
    <r>
      <t>VALLEY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HILL a</t>
    </r>
    <r>
      <rPr>
        <vertAlign val="subscript"/>
        <sz val="12"/>
        <color theme="1"/>
        <rFont val="Arial"/>
        <family val="2"/>
      </rPr>
      <t>j</t>
    </r>
  </si>
  <si>
    <r>
      <t>SPT 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HI/LOHI p</t>
    </r>
    <r>
      <rPr>
        <vertAlign val="subscript"/>
        <sz val="12"/>
        <color theme="1"/>
        <rFont val="Arial"/>
        <family val="2"/>
      </rPr>
      <t>j</t>
    </r>
  </si>
  <si>
    <r>
      <t>HI/LOHI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LO/LOHI p</t>
    </r>
    <r>
      <rPr>
        <vertAlign val="subscript"/>
        <sz val="12"/>
        <color theme="1"/>
        <rFont val="Arial"/>
        <family val="2"/>
      </rPr>
      <t>j</t>
    </r>
  </si>
  <si>
    <r>
      <t>LO/LOHI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VALLEY a</t>
    </r>
    <r>
      <rPr>
        <vertAlign val="subscript"/>
        <sz val="12"/>
        <color theme="1"/>
        <rFont val="Arial"/>
        <family val="2"/>
      </rPr>
      <t>j</t>
    </r>
  </si>
  <si>
    <r>
      <t>LPT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LO/HILO p</t>
    </r>
    <r>
      <rPr>
        <vertAlign val="subscript"/>
        <sz val="12"/>
        <color theme="1"/>
        <rFont val="Arial"/>
        <family val="2"/>
      </rPr>
      <t>j</t>
    </r>
  </si>
  <si>
    <r>
      <t>HI/HILO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LO/HILO a</t>
    </r>
    <r>
      <rPr>
        <vertAlign val="subscript"/>
        <sz val="12"/>
        <color theme="1"/>
        <rFont val="Arial"/>
        <family val="2"/>
      </rPr>
      <t>j</t>
    </r>
  </si>
  <si>
    <r>
      <t>HI/LOHI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LO/LOHI a</t>
    </r>
    <r>
      <rPr>
        <vertAlign val="subscript"/>
        <sz val="12"/>
        <color theme="1"/>
        <rFont val="Arial"/>
        <family val="2"/>
      </rPr>
      <t>j</t>
    </r>
  </si>
  <si>
    <r>
      <t>LO/LOHI a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HI/HILO a</t>
    </r>
    <r>
      <rPr>
        <vertAlign val="subscript"/>
        <sz val="12"/>
        <color theme="1"/>
        <rFont val="Arial"/>
        <family val="2"/>
      </rPr>
      <t>j</t>
    </r>
  </si>
  <si>
    <r>
      <t>NEH
&lt; 
HI/HILO a</t>
    </r>
    <r>
      <rPr>
        <vertAlign val="subscript"/>
        <sz val="12"/>
        <color theme="1"/>
        <rFont val="Arial"/>
        <family val="2"/>
      </rPr>
      <t>j</t>
    </r>
  </si>
  <si>
    <t>NEH 
≥ 
LR</t>
  </si>
  <si>
    <t>NEH 
&lt;
LR</t>
  </si>
  <si>
    <t xml:space="preserve">NEH kleiner HILL, HILL kleiner SPT, SPT größer LR, LR gleich GG, GG größer NEH also auch LR </t>
  </si>
  <si>
    <t>evt. Mit reinnehmen</t>
  </si>
  <si>
    <t>A2 FAM NEH&lt;SPT</t>
  </si>
  <si>
    <t xml:space="preserve"> NEH&lt;SPT</t>
  </si>
  <si>
    <t>v sortieren</t>
  </si>
  <si>
    <t>Zu klären bzw. offen</t>
  </si>
  <si>
    <t>NEH &lt; SPT bei A2 FAM</t>
  </si>
  <si>
    <t xml:space="preserve">für FAM ist NEH &lt; GG gerade noch angenommen, für MINV geht das nicht. MinV nähert Verfahren aneinander an. Wenn ich noch eine HT für NEH&lt;SPT reinnehme, dann ist Ergebnis für FAM NEH=Gilgom ergo noch mehr HT </t>
  </si>
  <si>
    <t>x-werte für n=10 (neu) alle überprüfen, wichtigste sind wie HT kurz</t>
  </si>
  <si>
    <t>A2 FAM</t>
  </si>
  <si>
    <t>FAM A1 HILL</t>
  </si>
  <si>
    <t>MINV A1 HILL</t>
  </si>
  <si>
    <t>MINV A2 NEH</t>
  </si>
  <si>
    <t>MINV A2 HILL</t>
  </si>
  <si>
    <t>MINV A2 GG</t>
  </si>
  <si>
    <t>FAM A2 HILL</t>
  </si>
  <si>
    <t>FAM A2 LR</t>
  </si>
  <si>
    <t>FAM A2 GG</t>
  </si>
  <si>
    <t>FAM dev aj zu pj avg makespan</t>
  </si>
  <si>
    <t>FAM dev aj zu pj avg flowtime</t>
  </si>
  <si>
    <t>MinV dev aj zu pj avg makespan</t>
  </si>
  <si>
    <t>MinV dev aj zu pj avg flowtime</t>
  </si>
  <si>
    <t>Vergleich FAM zu MinV, FAM = Basis</t>
  </si>
  <si>
    <t>Makespan</t>
  </si>
  <si>
    <t>Flowtime</t>
  </si>
  <si>
    <t>HILL p1j
&lt;
HI/HILO p1j</t>
  </si>
  <si>
    <t>VALLEY p1j
≥
LPT a1j</t>
  </si>
  <si>
    <t>LO/LOHI p1j
&lt;
LO/HILO p1j</t>
  </si>
  <si>
    <t>VALLEY a1j
≥
HI/LOHI a1j</t>
  </si>
  <si>
    <t>für minV spt bis valley sind die a1j stärker --&gt; abgleichen mit vorauswertung</t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</si>
  <si>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HILL a</t>
    </r>
    <r>
      <rPr>
        <vertAlign val="subscript"/>
        <sz val="12"/>
        <color theme="1"/>
        <rFont val="Arial"/>
        <family val="2"/>
      </rPr>
      <t>1j</t>
    </r>
  </si>
  <si>
    <t>GG</t>
  </si>
  <si>
    <r>
      <t>NEH
≥ 
LPT p</t>
    </r>
    <r>
      <rPr>
        <vertAlign val="subscript"/>
        <sz val="12"/>
        <color theme="1"/>
        <rFont val="Arial"/>
        <family val="2"/>
      </rPr>
      <t>j</t>
    </r>
  </si>
  <si>
    <r>
      <t>NEH
&lt; 
LPT p</t>
    </r>
    <r>
      <rPr>
        <vertAlign val="subscript"/>
        <sz val="12"/>
        <color theme="1"/>
        <rFont val="Arial"/>
        <family val="2"/>
      </rPr>
      <t>j</t>
    </r>
  </si>
  <si>
    <t>bestes verfahren:</t>
  </si>
  <si>
    <t>A2 MinV</t>
  </si>
  <si>
    <t>Bestes Verfahren: NEH</t>
  </si>
  <si>
    <t>Bestes Verfahren: NEH, HILL</t>
  </si>
  <si>
    <t>evtl. nicht nötig</t>
  </si>
  <si>
    <t>^^</t>
  </si>
  <si>
    <r>
      <t>HILL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
GILGOM</t>
    </r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</si>
  <si>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LR</t>
    </r>
  </si>
  <si>
    <r>
      <t>LR
&lt; 
LPT p</t>
    </r>
    <r>
      <rPr>
        <vertAlign val="subscript"/>
        <sz val="12"/>
        <color theme="1"/>
        <rFont val="Arial"/>
        <family val="2"/>
      </rPr>
      <t>j</t>
    </r>
  </si>
  <si>
    <t>Bestes Verfahren: NEH, GILGOM</t>
  </si>
  <si>
    <r>
      <t>NEH
≥ 
SPT p</t>
    </r>
    <r>
      <rPr>
        <vertAlign val="subscript"/>
        <sz val="12"/>
        <color theme="1"/>
        <rFont val="Arial"/>
        <family val="2"/>
      </rPr>
      <t>j</t>
    </r>
  </si>
  <si>
    <r>
      <t>NEH
&lt;
SPT p</t>
    </r>
    <r>
      <rPr>
        <vertAlign val="subscript"/>
        <sz val="12"/>
        <color theme="1"/>
        <rFont val="Arial"/>
        <family val="2"/>
      </rPr>
      <t>j</t>
    </r>
  </si>
  <si>
    <t>Beste Lösung über alle Ansätze</t>
  </si>
  <si>
    <t>NEH A2 MinV
≥ 
NEH A2 FAM</t>
  </si>
  <si>
    <r>
      <t>NEH A2 FAM
≥ 
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>A1 MinV</t>
    </r>
  </si>
  <si>
    <r>
      <t>HILL p</t>
    </r>
    <r>
      <rPr>
        <vertAlign val="subscript"/>
        <sz val="12"/>
        <color theme="1"/>
        <rFont val="Arial"/>
        <family val="2"/>
      </rPr>
      <t xml:space="preserve">1j   </t>
    </r>
    <r>
      <rPr>
        <sz val="12"/>
        <color theme="1"/>
        <rFont val="Arial"/>
        <family val="2"/>
      </rPr>
      <t>A1 MinV
&lt;
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A1 FAM</t>
    </r>
  </si>
  <si>
    <r>
      <t>NEH A2 MinV
&lt;
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A1 FAM</t>
    </r>
  </si>
  <si>
    <r>
      <t>HILL p</t>
    </r>
    <r>
      <rPr>
        <vertAlign val="subscript"/>
        <sz val="12"/>
        <color theme="1"/>
        <rFont val="Arial"/>
        <family val="2"/>
      </rPr>
      <t xml:space="preserve">1j   </t>
    </r>
    <r>
      <rPr>
        <sz val="12"/>
        <color theme="1"/>
        <rFont val="Arial"/>
        <family val="2"/>
      </rPr>
      <t>A1 MinV
≥ 
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A1 FAM</t>
    </r>
  </si>
  <si>
    <r>
      <t>NEH A2 MinV
≥ 
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A1 FAM</t>
    </r>
  </si>
  <si>
    <t>NEH A2 MinV
&lt; 
NEH A2 FAM</t>
  </si>
  <si>
    <r>
      <t>NEH A2 FAM
&lt;
HILL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>A1 MinV</t>
    </r>
  </si>
  <si>
    <t>Bestes Verfahren: NEH A2 MinV</t>
  </si>
  <si>
    <t>Bestes Verfahren: NEH A2 MinV, GILGOM A2 MinV</t>
  </si>
  <si>
    <t>Bestes Verfahren: NEH A2 MinV, HILL p A2 MinV</t>
  </si>
  <si>
    <t>To Do:</t>
  </si>
  <si>
    <t>Ergebnisse mit Übersicht abgleichen</t>
  </si>
  <si>
    <t>a1j</t>
  </si>
  <si>
    <t>Ø</t>
  </si>
  <si>
    <t>pj</t>
  </si>
  <si>
    <t>aj</t>
  </si>
  <si>
    <t>fjj'</t>
  </si>
  <si>
    <t>cjj'</t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</si>
  <si>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</t>
    </r>
    <r>
      <rPr>
        <sz val="12"/>
        <color theme="1"/>
        <rFont val="Calibri"/>
        <family val="2"/>
      </rPr>
      <t>≥</t>
    </r>
    <r>
      <rPr>
        <sz val="12"/>
        <color theme="1"/>
        <rFont val="Arial"/>
        <family val="2"/>
      </rPr>
      <t xml:space="preserve">
HILL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</si>
  <si>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</si>
  <si>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≥
SPT a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</si>
  <si>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 
</t>
    </r>
    <r>
      <rPr>
        <sz val="12"/>
        <color theme="1"/>
        <rFont val="Calibri"/>
        <family val="2"/>
      </rPr>
      <t>&lt;</t>
    </r>
    <r>
      <rPr>
        <sz val="12"/>
        <color theme="1"/>
        <rFont val="Arial"/>
        <family val="2"/>
      </rPr>
      <t xml:space="preserve">
HILL p</t>
    </r>
    <r>
      <rPr>
        <vertAlign val="subscript"/>
        <sz val="12"/>
        <color theme="1"/>
        <rFont val="Arial"/>
        <family val="2"/>
      </rPr>
      <t>1j</t>
    </r>
  </si>
  <si>
    <r>
      <t>HILL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</si>
  <si>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r>
      <t>SPT p</t>
    </r>
    <r>
      <rPr>
        <vertAlign val="subscript"/>
        <sz val="12"/>
        <color theme="1"/>
        <rFont val="Arial"/>
        <family val="2"/>
      </rPr>
      <t>1j</t>
    </r>
    <r>
      <rPr>
        <sz val="12"/>
        <color theme="1"/>
        <rFont val="Arial"/>
        <family val="2"/>
      </rPr>
      <t xml:space="preserve">
&lt;
SPT a</t>
    </r>
    <r>
      <rPr>
        <vertAlign val="subscript"/>
        <sz val="12"/>
        <color theme="1"/>
        <rFont val="Arial"/>
        <family val="2"/>
      </rPr>
      <t>1j</t>
    </r>
  </si>
  <si>
    <t>LR
≥ 
NEH</t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</si>
  <si>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≥ 
NEH</t>
    </r>
  </si>
  <si>
    <t>LR
&lt; 
NEH</t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</si>
  <si>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
&lt; 
NEH</t>
    </r>
  </si>
  <si>
    <t>Bestes Verfahren: SPT p, LR</t>
  </si>
  <si>
    <t>Bestes Verfahren: SPT p</t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</si>
  <si>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 
</t>
    </r>
    <r>
      <rPr>
        <sz val="12"/>
        <color theme="1"/>
        <rFont val="Calibri"/>
        <family val="2"/>
      </rPr>
      <t>≥</t>
    </r>
    <r>
      <rPr>
        <sz val="12"/>
        <color theme="1"/>
        <rFont val="Arial"/>
        <family val="2"/>
      </rPr>
      <t xml:space="preserve">
LR</t>
    </r>
  </si>
  <si>
    <r>
      <t>SPT p</t>
    </r>
    <r>
      <rPr>
        <vertAlign val="subscript"/>
        <sz val="12"/>
        <color theme="1"/>
        <rFont val="Arial"/>
        <family val="2"/>
      </rPr>
      <t>j</t>
    </r>
    <r>
      <rPr>
        <sz val="12"/>
        <color theme="1"/>
        <rFont val="Arial"/>
        <family val="2"/>
      </rPr>
      <t xml:space="preserve"> 
</t>
    </r>
    <r>
      <rPr>
        <sz val="12"/>
        <color theme="1"/>
        <rFont val="Calibri"/>
        <family val="2"/>
      </rPr>
      <t>&lt;</t>
    </r>
    <r>
      <rPr>
        <sz val="12"/>
        <color theme="1"/>
        <rFont val="Arial"/>
        <family val="2"/>
      </rPr>
      <t xml:space="preserve">
LR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</si>
  <si>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>A2 MinV
≥ 
SPT p</t>
    </r>
    <r>
      <rPr>
        <vertAlign val="subscript"/>
        <sz val="12"/>
        <color theme="1"/>
        <rFont val="Arial"/>
        <family val="2"/>
      </rPr>
      <t xml:space="preserve">j </t>
    </r>
    <r>
      <rPr>
        <sz val="12"/>
        <color theme="1"/>
        <rFont val="Arial"/>
        <family val="2"/>
      </rPr>
      <t xml:space="preserve">  A2 FAM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</si>
  <si>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>A2 FAM
≥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A1  MinV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</si>
  <si>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>A2 MinV
&lt;
SPT p</t>
    </r>
    <r>
      <rPr>
        <vertAlign val="subscript"/>
        <sz val="12"/>
        <color theme="1"/>
        <rFont val="Arial"/>
        <family val="2"/>
      </rPr>
      <t xml:space="preserve">j </t>
    </r>
    <r>
      <rPr>
        <sz val="12"/>
        <color theme="1"/>
        <rFont val="Arial"/>
        <family val="2"/>
      </rPr>
      <t xml:space="preserve">  A2 FAM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</si>
  <si>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>A2 FAM
&lt;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A1  MinV</t>
    </r>
  </si>
  <si>
    <r>
      <t>SPT p</t>
    </r>
    <r>
      <rPr>
        <vertAlign val="subscript"/>
        <sz val="12"/>
        <color theme="1"/>
        <rFont val="Arial"/>
        <family val="2"/>
      </rPr>
      <t xml:space="preserve">1j   </t>
    </r>
    <r>
      <rPr>
        <sz val="12"/>
        <color theme="1"/>
        <rFont val="Arial"/>
        <family val="2"/>
      </rPr>
      <t>A1  MinV
≥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A1  FAM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</si>
  <si>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>A2  MinV
≥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A1  FAM</t>
    </r>
  </si>
  <si>
    <r>
      <t>SPT p</t>
    </r>
    <r>
      <rPr>
        <vertAlign val="subscript"/>
        <sz val="12"/>
        <color theme="1"/>
        <rFont val="Arial"/>
        <family val="2"/>
      </rPr>
      <t xml:space="preserve">1j   </t>
    </r>
    <r>
      <rPr>
        <sz val="12"/>
        <color theme="1"/>
        <rFont val="Arial"/>
        <family val="2"/>
      </rPr>
      <t>A1  MinV
&lt;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A1  FAM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</si>
  <si>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>A2  MinV
&lt;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A1  FAM</t>
    </r>
  </si>
  <si>
    <t>Bestes Verfahren: SPTp A2 MinV, LR A2 MinV</t>
  </si>
  <si>
    <t>Bestes Verfahren: SPT p A2 MinV, SPT p A2 FAM</t>
  </si>
  <si>
    <t>Bestes Verfahren: SPT p A2 MinV</t>
  </si>
  <si>
    <t>SPT FAM und SPT MinV schwanken zwischen H0 und H1, da sehr geringe Unterschiede, schwanken um Grenzwert</t>
  </si>
  <si>
    <t>Mit alpha-global = 0.01  sind SPT FAM und SPT MinV ab n=15 gleich</t>
  </si>
  <si>
    <t>NEH A2 MinV</t>
  </si>
  <si>
    <t>HILL pj A2 MinV</t>
  </si>
  <si>
    <t>GILGOM A2 MinV</t>
  </si>
  <si>
    <t>vorher</t>
  </si>
  <si>
    <t>Local Search</t>
  </si>
  <si>
    <t>Gesamt</t>
  </si>
  <si>
    <t xml:space="preserve">Beste </t>
  </si>
  <si>
    <r>
      <t>p</t>
    </r>
    <r>
      <rPr>
        <b/>
        <vertAlign val="subscript"/>
        <sz val="18"/>
        <color theme="1"/>
        <rFont val="Arial"/>
        <family val="2"/>
      </rPr>
      <t>j</t>
    </r>
  </si>
  <si>
    <r>
      <t>a</t>
    </r>
    <r>
      <rPr>
        <b/>
        <vertAlign val="subscript"/>
        <sz val="18"/>
        <color theme="1"/>
        <rFont val="Arial"/>
        <family val="2"/>
      </rPr>
      <t>j</t>
    </r>
  </si>
  <si>
    <r>
      <t>f</t>
    </r>
    <r>
      <rPr>
        <b/>
        <vertAlign val="subscript"/>
        <sz val="18"/>
        <color theme="1"/>
        <rFont val="Arial"/>
        <family val="2"/>
      </rPr>
      <t>jj'</t>
    </r>
  </si>
  <si>
    <r>
      <t>c</t>
    </r>
    <r>
      <rPr>
        <b/>
        <vertAlign val="subscript"/>
        <sz val="18"/>
        <color theme="1"/>
        <rFont val="Arial"/>
        <family val="2"/>
      </rPr>
      <t>jj'</t>
    </r>
  </si>
  <si>
    <t>s</t>
  </si>
  <si>
    <r>
      <t>p</t>
    </r>
    <r>
      <rPr>
        <vertAlign val="subscript"/>
        <sz val="18"/>
        <color theme="1"/>
        <rFont val="Arial"/>
        <family val="2"/>
      </rPr>
      <t>j</t>
    </r>
  </si>
  <si>
    <r>
      <t>a</t>
    </r>
    <r>
      <rPr>
        <vertAlign val="subscript"/>
        <sz val="18"/>
        <color theme="1"/>
        <rFont val="Arial"/>
        <family val="2"/>
      </rPr>
      <t>j</t>
    </r>
  </si>
  <si>
    <t>FAM Make</t>
  </si>
  <si>
    <t>FAM Flow</t>
  </si>
  <si>
    <t>MinV Make</t>
  </si>
  <si>
    <t>MinV Flow</t>
  </si>
  <si>
    <t>Beste</t>
  </si>
  <si>
    <r>
      <t>p</t>
    </r>
    <r>
      <rPr>
        <b/>
        <vertAlign val="subscript"/>
        <sz val="18"/>
        <color theme="1"/>
        <rFont val="Arial"/>
        <family val="2"/>
      </rPr>
      <t>1j</t>
    </r>
  </si>
  <si>
    <r>
      <t>a</t>
    </r>
    <r>
      <rPr>
        <b/>
        <vertAlign val="subscript"/>
        <sz val="18"/>
        <color theme="1"/>
        <rFont val="Arial"/>
        <family val="2"/>
      </rPr>
      <t>1j</t>
    </r>
  </si>
  <si>
    <t>FAM make</t>
  </si>
  <si>
    <t>MinV make</t>
  </si>
  <si>
    <t>linksseitiger Test: p&gt;1-alpha</t>
  </si>
  <si>
    <t>für linksseitigen Test: ab dem ersten p, welches größer als 1-alpha ist, werden alle folgenden H1 angenommen</t>
  </si>
  <si>
    <t>phi für negative Werte: Φ(-v)=1-Φ(v) Bamberg&amp;Baur S.110</t>
  </si>
  <si>
    <t>p-Wert: p(Nullhypothese)=1-p(Realität)=1-Φ(v) Bamber&amp;Baur S. 110</t>
  </si>
  <si>
    <t xml:space="preserve">Nullhypothese H0
</t>
  </si>
  <si>
    <t xml:space="preserve">Gegenhypothese H1
</t>
  </si>
  <si>
    <r>
      <t>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 
≥
SPT p</t>
    </r>
    <r>
      <rPr>
        <b/>
        <vertAlign val="subscript"/>
        <sz val="18"/>
        <color theme="1"/>
        <rFont val="Arial"/>
        <family val="2"/>
      </rPr>
      <t>1j</t>
    </r>
  </si>
  <si>
    <r>
      <t>SPT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≥
LPT p</t>
    </r>
    <r>
      <rPr>
        <b/>
        <vertAlign val="subscript"/>
        <sz val="18"/>
        <color theme="1"/>
        <rFont val="Arial"/>
        <family val="2"/>
      </rPr>
      <t>1j</t>
    </r>
  </si>
  <si>
    <r>
      <t>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≥
LPT p</t>
    </r>
    <r>
      <rPr>
        <b/>
        <vertAlign val="subscript"/>
        <sz val="18"/>
        <color theme="1"/>
        <rFont val="Arial"/>
        <family val="2"/>
      </rPr>
      <t>1j</t>
    </r>
  </si>
  <si>
    <r>
      <t>HILL p</t>
    </r>
    <r>
      <rPr>
        <b/>
        <vertAlign val="subscript"/>
        <sz val="18"/>
        <color theme="1"/>
        <rFont val="Arial"/>
        <family val="2"/>
      </rPr>
      <t xml:space="preserve">1j </t>
    </r>
    <r>
      <rPr>
        <b/>
        <sz val="18"/>
        <color theme="1"/>
        <rFont val="Arial"/>
        <family val="2"/>
      </rPr>
      <t xml:space="preserve">
&lt;
SPT p</t>
    </r>
    <r>
      <rPr>
        <b/>
        <vertAlign val="subscript"/>
        <sz val="18"/>
        <color theme="1"/>
        <rFont val="Arial"/>
        <family val="2"/>
      </rPr>
      <t>1j</t>
    </r>
  </si>
  <si>
    <r>
      <t>SPT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&lt;
LPT p</t>
    </r>
    <r>
      <rPr>
        <b/>
        <vertAlign val="subscript"/>
        <sz val="18"/>
        <color theme="1"/>
        <rFont val="Arial"/>
        <family val="2"/>
      </rPr>
      <t>1j</t>
    </r>
  </si>
  <si>
    <r>
      <t>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&lt;
LPT p</t>
    </r>
    <r>
      <rPr>
        <b/>
        <vertAlign val="subscript"/>
        <sz val="18"/>
        <color theme="1"/>
        <rFont val="Arial"/>
        <family val="2"/>
      </rPr>
      <t>1j</t>
    </r>
  </si>
  <si>
    <r>
      <t>1 - α</t>
    </r>
    <r>
      <rPr>
        <b/>
        <vertAlign val="subscript"/>
        <sz val="18"/>
        <color theme="1"/>
        <rFont val="Arial"/>
        <family val="2"/>
      </rPr>
      <t>lokal</t>
    </r>
  </si>
  <si>
    <t>Φ</t>
  </si>
  <si>
    <t>k Testprobleme</t>
  </si>
  <si>
    <r>
      <t>B=(-</t>
    </r>
    <r>
      <rPr>
        <sz val="20"/>
        <color theme="1"/>
        <rFont val="Arial"/>
        <family val="2"/>
      </rPr>
      <t>∞</t>
    </r>
    <r>
      <rPr>
        <b/>
        <sz val="15.3"/>
        <color theme="1"/>
        <rFont val="Arial"/>
        <family val="2"/>
      </rPr>
      <t>;</t>
    </r>
    <r>
      <rPr>
        <b/>
        <sz val="18"/>
        <color theme="1"/>
        <rFont val="Arial"/>
        <family val="2"/>
      </rPr>
      <t>X(1-α</t>
    </r>
    <r>
      <rPr>
        <b/>
        <vertAlign val="subscript"/>
        <sz val="18"/>
        <color theme="1"/>
        <rFont val="Arial"/>
        <family val="2"/>
      </rPr>
      <t>lokal</t>
    </r>
    <r>
      <rPr>
        <b/>
        <sz val="18"/>
        <color theme="1"/>
        <rFont val="Arial"/>
        <family val="2"/>
      </rPr>
      <t>))</t>
    </r>
  </si>
  <si>
    <r>
      <t>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>, SPTp</t>
    </r>
    <r>
      <rPr>
        <b/>
        <vertAlign val="subscript"/>
        <sz val="18"/>
        <color theme="1"/>
        <rFont val="Arial"/>
        <family val="2"/>
      </rPr>
      <t>1j</t>
    </r>
  </si>
  <si>
    <r>
      <t>HILL p</t>
    </r>
    <r>
      <rPr>
        <b/>
        <vertAlign val="subscript"/>
        <sz val="18"/>
        <color theme="1"/>
        <rFont val="Arial"/>
        <family val="2"/>
      </rPr>
      <t>1j</t>
    </r>
  </si>
  <si>
    <r>
      <t>SPT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≥
HILL a</t>
    </r>
    <r>
      <rPr>
        <b/>
        <vertAlign val="subscript"/>
        <sz val="18"/>
        <color theme="1"/>
        <rFont val="Arial"/>
        <family val="2"/>
      </rPr>
      <t>1j</t>
    </r>
  </si>
  <si>
    <r>
      <t>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≥
HILL a</t>
    </r>
    <r>
      <rPr>
        <b/>
        <vertAlign val="subscript"/>
        <sz val="18"/>
        <color theme="1"/>
        <rFont val="Arial"/>
        <family val="2"/>
      </rPr>
      <t>1j</t>
    </r>
  </si>
  <si>
    <r>
      <t>SPT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&lt;
HILL a</t>
    </r>
    <r>
      <rPr>
        <b/>
        <vertAlign val="subscript"/>
        <sz val="18"/>
        <color theme="1"/>
        <rFont val="Arial"/>
        <family val="2"/>
      </rPr>
      <t>1j</t>
    </r>
  </si>
  <si>
    <r>
      <t>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
&lt;
HILL a</t>
    </r>
    <r>
      <rPr>
        <b/>
        <vertAlign val="subscript"/>
        <sz val="18"/>
        <color theme="1"/>
        <rFont val="Arial"/>
        <family val="2"/>
      </rPr>
      <t>1j</t>
    </r>
  </si>
  <si>
    <t xml:space="preserve">p-Wert </t>
  </si>
  <si>
    <t>Testfunktionswert v</t>
  </si>
  <si>
    <t>Bestes Verfahren</t>
  </si>
  <si>
    <r>
      <t>NEH
≥ 
HILL p</t>
    </r>
    <r>
      <rPr>
        <b/>
        <vertAlign val="subscript"/>
        <sz val="18"/>
        <color theme="1"/>
        <rFont val="Arial"/>
        <family val="2"/>
      </rPr>
      <t>j</t>
    </r>
  </si>
  <si>
    <r>
      <t>HILL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≥ 
SPT p</t>
    </r>
    <r>
      <rPr>
        <b/>
        <vertAlign val="subscript"/>
        <sz val="18"/>
        <color theme="1"/>
        <rFont val="Arial"/>
        <family val="2"/>
      </rPr>
      <t>j</t>
    </r>
  </si>
  <si>
    <r>
      <t>SPT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≥ 
LR </t>
    </r>
  </si>
  <si>
    <r>
      <t>GILGOM
≥ 
LPT p</t>
    </r>
    <r>
      <rPr>
        <b/>
        <vertAlign val="subscript"/>
        <sz val="18"/>
        <color theme="1"/>
        <rFont val="Arial"/>
        <family val="2"/>
      </rPr>
      <t>j</t>
    </r>
  </si>
  <si>
    <r>
      <t>NEH
≥ 
LPT p</t>
    </r>
    <r>
      <rPr>
        <b/>
        <vertAlign val="subscript"/>
        <sz val="18"/>
        <color theme="1"/>
        <rFont val="Arial"/>
        <family val="2"/>
      </rPr>
      <t>j</t>
    </r>
  </si>
  <si>
    <r>
      <t>NEH
&lt;
HILL p</t>
    </r>
    <r>
      <rPr>
        <b/>
        <vertAlign val="subscript"/>
        <sz val="18"/>
        <color theme="1"/>
        <rFont val="Arial"/>
        <family val="2"/>
      </rPr>
      <t>j</t>
    </r>
  </si>
  <si>
    <r>
      <t>HILL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&lt; 
SPT p</t>
    </r>
    <r>
      <rPr>
        <b/>
        <vertAlign val="subscript"/>
        <sz val="18"/>
        <color theme="1"/>
        <rFont val="Arial"/>
        <family val="2"/>
      </rPr>
      <t>j</t>
    </r>
  </si>
  <si>
    <r>
      <t>SPT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&lt; 
LR  </t>
    </r>
  </si>
  <si>
    <r>
      <t>GILGOM
&lt; 
LPT p</t>
    </r>
    <r>
      <rPr>
        <b/>
        <vertAlign val="subscript"/>
        <sz val="18"/>
        <color theme="1"/>
        <rFont val="Arial"/>
        <family val="2"/>
      </rPr>
      <t>j</t>
    </r>
  </si>
  <si>
    <r>
      <t>NEH
&lt; 
LPT p</t>
    </r>
    <r>
      <rPr>
        <b/>
        <vertAlign val="subscript"/>
        <sz val="18"/>
        <color theme="1"/>
        <rFont val="Arial"/>
        <family val="2"/>
      </rPr>
      <t>j</t>
    </r>
  </si>
  <si>
    <r>
      <t>NEH, HILL p</t>
    </r>
    <r>
      <rPr>
        <b/>
        <vertAlign val="subscript"/>
        <sz val="18"/>
        <color theme="1"/>
        <rFont val="Arial"/>
        <family val="2"/>
      </rPr>
      <t>j</t>
    </r>
  </si>
  <si>
    <r>
      <t>HILL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≥ 
GILGOM</t>
    </r>
  </si>
  <si>
    <r>
      <t>GILGOM
≥ 
SPT p</t>
    </r>
    <r>
      <rPr>
        <b/>
        <vertAlign val="subscript"/>
        <sz val="18"/>
        <color theme="1"/>
        <rFont val="Arial"/>
        <family val="2"/>
      </rPr>
      <t>j</t>
    </r>
  </si>
  <si>
    <r>
      <t>SPT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≥ 
LR</t>
    </r>
  </si>
  <si>
    <r>
      <t>LR
≥ 
LPT p</t>
    </r>
    <r>
      <rPr>
        <b/>
        <vertAlign val="subscript"/>
        <sz val="18"/>
        <color theme="1"/>
        <rFont val="Arial"/>
        <family val="2"/>
      </rPr>
      <t>j</t>
    </r>
  </si>
  <si>
    <r>
      <t>HILL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&lt;
GILGOM</t>
    </r>
  </si>
  <si>
    <r>
      <t>GILGOM
&lt;
SPT p</t>
    </r>
    <r>
      <rPr>
        <b/>
        <vertAlign val="subscript"/>
        <sz val="18"/>
        <color theme="1"/>
        <rFont val="Arial"/>
        <family val="2"/>
      </rPr>
      <t>j</t>
    </r>
  </si>
  <si>
    <r>
      <t>SPT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
&lt; 
LR</t>
    </r>
  </si>
  <si>
    <r>
      <t>LR
&lt; 
LPT p</t>
    </r>
    <r>
      <rPr>
        <b/>
        <vertAlign val="subscript"/>
        <sz val="18"/>
        <color theme="1"/>
        <rFont val="Arial"/>
        <family val="2"/>
      </rPr>
      <t>j</t>
    </r>
  </si>
  <si>
    <t xml:space="preserve"> NEH</t>
  </si>
  <si>
    <t xml:space="preserve"> NEH, GILGOM</t>
  </si>
  <si>
    <t>Achtung ab hier SPT</t>
  </si>
  <si>
    <r>
      <t>NEH
≥ 
SPT p</t>
    </r>
    <r>
      <rPr>
        <b/>
        <vertAlign val="subscript"/>
        <sz val="18"/>
        <color theme="1"/>
        <rFont val="Arial"/>
        <family val="2"/>
      </rPr>
      <t>j</t>
    </r>
  </si>
  <si>
    <r>
      <t>NEH
&lt;
SPT p</t>
    </r>
    <r>
      <rPr>
        <b/>
        <vertAlign val="subscript"/>
        <sz val="18"/>
        <color theme="1"/>
        <rFont val="Arial"/>
        <family val="2"/>
      </rPr>
      <t>j</t>
    </r>
  </si>
  <si>
    <r>
      <t xml:space="preserve"> NEH, HILL p</t>
    </r>
    <r>
      <rPr>
        <b/>
        <vertAlign val="subscript"/>
        <sz val="18"/>
        <color theme="1"/>
        <rFont val="Arial"/>
        <family val="2"/>
      </rPr>
      <t>j</t>
    </r>
  </si>
  <si>
    <r>
      <t>NEH FAM
&lt;
HILL p</t>
    </r>
    <r>
      <rPr>
        <b/>
        <vertAlign val="subscript"/>
        <sz val="18"/>
        <color theme="1"/>
        <rFont val="Arial"/>
        <family val="2"/>
      </rPr>
      <t xml:space="preserve">1j </t>
    </r>
    <r>
      <rPr>
        <b/>
        <sz val="18"/>
        <color theme="1"/>
        <rFont val="Arial"/>
        <family val="2"/>
      </rPr>
      <t>MinV</t>
    </r>
  </si>
  <si>
    <r>
      <t>HILL p</t>
    </r>
    <r>
      <rPr>
        <b/>
        <vertAlign val="subscript"/>
        <sz val="18"/>
        <color theme="1"/>
        <rFont val="Arial"/>
        <family val="2"/>
      </rPr>
      <t xml:space="preserve">1j </t>
    </r>
    <r>
      <rPr>
        <b/>
        <sz val="18"/>
        <color theme="1"/>
        <rFont val="Arial"/>
        <family val="2"/>
      </rPr>
      <t>MinV
&lt;
HILL p</t>
    </r>
    <r>
      <rPr>
        <b/>
        <vertAlign val="subscript"/>
        <sz val="18"/>
        <color theme="1"/>
        <rFont val="Arial"/>
        <family val="2"/>
      </rPr>
      <t xml:space="preserve">1j </t>
    </r>
    <r>
      <rPr>
        <b/>
        <sz val="18"/>
        <color theme="1"/>
        <rFont val="Arial"/>
        <family val="2"/>
      </rPr>
      <t>FAM</t>
    </r>
  </si>
  <si>
    <t>NEH MinV
&lt; 
NEH FAM</t>
  </si>
  <si>
    <t>sortiert nach durchschnittlichen makespan, ARPD nicht übergreifend verwendbar</t>
  </si>
  <si>
    <t>NEH MinV
≥ 
NEH FAM</t>
  </si>
  <si>
    <r>
      <t>NEH FAM
≥ 
HILL p</t>
    </r>
    <r>
      <rPr>
        <b/>
        <vertAlign val="subscript"/>
        <sz val="18"/>
        <color theme="1"/>
        <rFont val="Arial"/>
        <family val="2"/>
      </rPr>
      <t xml:space="preserve">1j </t>
    </r>
    <r>
      <rPr>
        <b/>
        <sz val="18"/>
        <color theme="1"/>
        <rFont val="Arial"/>
        <family val="2"/>
      </rPr>
      <t>MinV</t>
    </r>
  </si>
  <si>
    <r>
      <t>NEH MinV, HILL p</t>
    </r>
    <r>
      <rPr>
        <b/>
        <vertAlign val="subscript"/>
        <sz val="18"/>
        <color theme="1"/>
        <rFont val="Arial"/>
        <family val="2"/>
      </rPr>
      <t>j</t>
    </r>
    <r>
      <rPr>
        <b/>
        <sz val="18"/>
        <color theme="1"/>
        <rFont val="Arial"/>
        <family val="2"/>
      </rPr>
      <t xml:space="preserve"> MinV</t>
    </r>
  </si>
  <si>
    <t>zu knapp! letzte hypothese macht die ersten vier verfahren gleich!!</t>
  </si>
  <si>
    <r>
      <t>HILL p</t>
    </r>
    <r>
      <rPr>
        <b/>
        <vertAlign val="subscript"/>
        <sz val="18"/>
        <color theme="1"/>
        <rFont val="Arial"/>
        <family val="2"/>
      </rPr>
      <t xml:space="preserve">1j </t>
    </r>
    <r>
      <rPr>
        <b/>
        <sz val="18"/>
        <color theme="1"/>
        <rFont val="Arial"/>
        <family val="2"/>
      </rPr>
      <t>MinV
≥ 
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 FAM</t>
    </r>
  </si>
  <si>
    <r>
      <t>NEH MinV
≥ 
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 FAM</t>
    </r>
  </si>
  <si>
    <r>
      <t>NEH MinV
&lt;
HILL p</t>
    </r>
    <r>
      <rPr>
        <b/>
        <vertAlign val="subscript"/>
        <sz val="18"/>
        <color theme="1"/>
        <rFont val="Arial"/>
        <family val="2"/>
      </rPr>
      <t>1j</t>
    </r>
    <r>
      <rPr>
        <b/>
        <sz val="18"/>
        <color theme="1"/>
        <rFont val="Arial"/>
        <family val="2"/>
      </rPr>
      <t xml:space="preserve"> FAM</t>
    </r>
  </si>
  <si>
    <t>NEH MinV, GILGOM MinV</t>
  </si>
  <si>
    <t>Abstand Ansatz 2 zu Ansatz 1 wird immer größer</t>
  </si>
  <si>
    <t>NEH überall mit dabei als beste Lösung aber vglbar mit HILL</t>
  </si>
  <si>
    <t>H0</t>
  </si>
  <si>
    <t>H1</t>
  </si>
  <si>
    <t xml:space="preserve">H0:
</t>
  </si>
  <si>
    <t xml:space="preserve">H1:
</t>
  </si>
  <si>
    <t>Bestes
 Verfahren</t>
  </si>
  <si>
    <r>
      <t>HILL 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 
≥
SPT p</t>
    </r>
    <r>
      <rPr>
        <b/>
        <vertAlign val="subscript"/>
        <sz val="16"/>
        <color theme="1"/>
        <rFont val="Arial"/>
        <family val="2"/>
      </rPr>
      <t>1j</t>
    </r>
  </si>
  <si>
    <r>
      <t>SPT 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
≥
LPT p</t>
    </r>
    <r>
      <rPr>
        <b/>
        <vertAlign val="subscript"/>
        <sz val="16"/>
        <color theme="1"/>
        <rFont val="Arial"/>
        <family val="2"/>
      </rPr>
      <t>1j</t>
    </r>
  </si>
  <si>
    <r>
      <t>HILL 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
≥
LPT p</t>
    </r>
    <r>
      <rPr>
        <b/>
        <vertAlign val="subscript"/>
        <sz val="16"/>
        <color theme="1"/>
        <rFont val="Arial"/>
        <family val="2"/>
      </rPr>
      <t>1j</t>
    </r>
  </si>
  <si>
    <r>
      <t>HILL p</t>
    </r>
    <r>
      <rPr>
        <b/>
        <vertAlign val="subscript"/>
        <sz val="16"/>
        <color theme="1"/>
        <rFont val="Arial"/>
        <family val="2"/>
      </rPr>
      <t xml:space="preserve">1j </t>
    </r>
    <r>
      <rPr>
        <b/>
        <sz val="16"/>
        <color theme="1"/>
        <rFont val="Arial"/>
        <family val="2"/>
      </rPr>
      <t xml:space="preserve">
&lt;
SPT p</t>
    </r>
    <r>
      <rPr>
        <b/>
        <vertAlign val="subscript"/>
        <sz val="16"/>
        <color theme="1"/>
        <rFont val="Arial"/>
        <family val="2"/>
      </rPr>
      <t>1j</t>
    </r>
  </si>
  <si>
    <r>
      <t>SPT 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
&lt;
LPT p</t>
    </r>
    <r>
      <rPr>
        <b/>
        <vertAlign val="subscript"/>
        <sz val="16"/>
        <color theme="1"/>
        <rFont val="Arial"/>
        <family val="2"/>
      </rPr>
      <t>1j</t>
    </r>
  </si>
  <si>
    <r>
      <t>HILL 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
&lt;
LPT p</t>
    </r>
    <r>
      <rPr>
        <b/>
        <vertAlign val="subscript"/>
        <sz val="16"/>
        <color theme="1"/>
        <rFont val="Arial"/>
        <family val="2"/>
      </rPr>
      <t>1j</t>
    </r>
  </si>
  <si>
    <t>(1)</t>
  </si>
  <si>
    <t>(2)</t>
  </si>
  <si>
    <t>(3)</t>
  </si>
  <si>
    <t>(4)</t>
  </si>
  <si>
    <t>(5)</t>
  </si>
  <si>
    <t>(6)</t>
  </si>
  <si>
    <t>(7)</t>
  </si>
  <si>
    <t>(8)</t>
  </si>
  <si>
    <t>-</t>
  </si>
  <si>
    <t>(9)</t>
  </si>
  <si>
    <t>NEH, GILGOM</t>
  </si>
  <si>
    <t>FAM A1 Makespan</t>
  </si>
  <si>
    <t>MinV A1 Makespan</t>
  </si>
  <si>
    <t>MinV A1 Flowtime</t>
  </si>
  <si>
    <t>FAM A1 Flowtime</t>
  </si>
  <si>
    <t>FAM A2 Makespan</t>
  </si>
  <si>
    <t>MinV A2 makespan</t>
  </si>
  <si>
    <t>Fam Ansatz 1</t>
  </si>
  <si>
    <r>
      <t>SPTp</t>
    </r>
    <r>
      <rPr>
        <b/>
        <vertAlign val="subscript"/>
        <sz val="16"/>
        <color theme="1"/>
        <rFont val="Arial"/>
        <family val="2"/>
      </rPr>
      <t>1j</t>
    </r>
  </si>
  <si>
    <t>Ansatz 1, Minv</t>
  </si>
  <si>
    <t>Fam Ansatz 2</t>
  </si>
  <si>
    <t>MinV Ansatz 2</t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</si>
  <si>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 xml:space="preserve"> MinV
≥ 
SPT p</t>
    </r>
    <r>
      <rPr>
        <vertAlign val="subscript"/>
        <sz val="12"/>
        <color theme="1"/>
        <rFont val="Arial"/>
        <family val="2"/>
      </rPr>
      <t xml:space="preserve">j </t>
    </r>
    <r>
      <rPr>
        <sz val="12"/>
        <color theme="1"/>
        <rFont val="Arial"/>
        <family val="2"/>
      </rPr>
      <t xml:space="preserve"> FAM</t>
    </r>
  </si>
  <si>
    <r>
      <t>SPT p</t>
    </r>
    <r>
      <rPr>
        <vertAlign val="subscript"/>
        <sz val="12"/>
        <color theme="1"/>
        <rFont val="Arial"/>
        <family val="2"/>
      </rPr>
      <t xml:space="preserve">j  </t>
    </r>
    <r>
      <rPr>
        <sz val="12"/>
        <color theme="1"/>
        <rFont val="Arial"/>
        <family val="2"/>
      </rPr>
      <t>FAM
≥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MinV</t>
    </r>
  </si>
  <si>
    <r>
      <t>SPT p</t>
    </r>
    <r>
      <rPr>
        <vertAlign val="subscript"/>
        <sz val="12"/>
        <color theme="1"/>
        <rFont val="Arial"/>
        <family val="2"/>
      </rPr>
      <t xml:space="preserve">1j  </t>
    </r>
    <r>
      <rPr>
        <sz val="12"/>
        <color theme="1"/>
        <rFont val="Arial"/>
        <family val="2"/>
      </rPr>
      <t>MinV
≥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FAM</t>
    </r>
  </si>
  <si>
    <r>
      <t>SPT p</t>
    </r>
    <r>
      <rPr>
        <vertAlign val="subscript"/>
        <sz val="12"/>
        <color theme="1"/>
        <rFont val="Arial"/>
        <family val="2"/>
      </rPr>
      <t xml:space="preserve">j  </t>
    </r>
    <r>
      <rPr>
        <sz val="12"/>
        <color theme="1"/>
        <rFont val="Arial"/>
        <family val="2"/>
      </rPr>
      <t xml:space="preserve">  MinV
≥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FAM</t>
    </r>
  </si>
  <si>
    <r>
      <t>SPT p</t>
    </r>
    <r>
      <rPr>
        <vertAlign val="subscript"/>
        <sz val="12"/>
        <color theme="1"/>
        <rFont val="Arial"/>
        <family val="2"/>
      </rPr>
      <t xml:space="preserve">j   </t>
    </r>
    <r>
      <rPr>
        <sz val="12"/>
        <color theme="1"/>
        <rFont val="Arial"/>
        <family val="2"/>
      </rPr>
      <t xml:space="preserve"> MinV
&lt;
SPT p</t>
    </r>
    <r>
      <rPr>
        <vertAlign val="subscript"/>
        <sz val="12"/>
        <color theme="1"/>
        <rFont val="Arial"/>
        <family val="2"/>
      </rPr>
      <t xml:space="preserve">j </t>
    </r>
    <r>
      <rPr>
        <sz val="12"/>
        <color theme="1"/>
        <rFont val="Arial"/>
        <family val="2"/>
      </rPr>
      <t xml:space="preserve"> FAM</t>
    </r>
  </si>
  <si>
    <r>
      <t>SPT p</t>
    </r>
    <r>
      <rPr>
        <vertAlign val="subscript"/>
        <sz val="12"/>
        <color theme="1"/>
        <rFont val="Arial"/>
        <family val="2"/>
      </rPr>
      <t xml:space="preserve">j  </t>
    </r>
    <r>
      <rPr>
        <sz val="12"/>
        <color theme="1"/>
        <rFont val="Arial"/>
        <family val="2"/>
      </rPr>
      <t>FAM
&lt;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 MinV</t>
    </r>
  </si>
  <si>
    <r>
      <t>SPT p</t>
    </r>
    <r>
      <rPr>
        <vertAlign val="subscript"/>
        <sz val="12"/>
        <color theme="1"/>
        <rFont val="Arial"/>
        <family val="2"/>
      </rPr>
      <t xml:space="preserve">1j  </t>
    </r>
    <r>
      <rPr>
        <sz val="12"/>
        <color theme="1"/>
        <rFont val="Arial"/>
        <family val="2"/>
      </rPr>
      <t>MinV
&lt; 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FAM</t>
    </r>
  </si>
  <si>
    <r>
      <t>SPT p</t>
    </r>
    <r>
      <rPr>
        <vertAlign val="subscript"/>
        <sz val="12"/>
        <color theme="1"/>
        <rFont val="Arial"/>
        <family val="2"/>
      </rPr>
      <t xml:space="preserve">j  </t>
    </r>
    <r>
      <rPr>
        <sz val="12"/>
        <color theme="1"/>
        <rFont val="Arial"/>
        <family val="2"/>
      </rPr>
      <t xml:space="preserve">  MinV
&lt;
SPT p</t>
    </r>
    <r>
      <rPr>
        <vertAlign val="subscript"/>
        <sz val="12"/>
        <color theme="1"/>
        <rFont val="Arial"/>
        <family val="2"/>
      </rPr>
      <t xml:space="preserve">1j </t>
    </r>
    <r>
      <rPr>
        <sz val="12"/>
        <color theme="1"/>
        <rFont val="Arial"/>
        <family val="2"/>
      </rPr>
      <t xml:space="preserve"> FAM</t>
    </r>
  </si>
  <si>
    <r>
      <t>SPTp</t>
    </r>
    <r>
      <rPr>
        <b/>
        <vertAlign val="subscript"/>
        <sz val="16"/>
        <color theme="1"/>
        <rFont val="Arial"/>
        <family val="2"/>
      </rPr>
      <t>j</t>
    </r>
    <r>
      <rPr>
        <b/>
        <sz val="16"/>
        <color theme="1"/>
        <rFont val="Arial"/>
        <family val="2"/>
      </rPr>
      <t>, LR</t>
    </r>
  </si>
  <si>
    <r>
      <t>SPTp</t>
    </r>
    <r>
      <rPr>
        <b/>
        <vertAlign val="subscript"/>
        <sz val="16"/>
        <color theme="1"/>
        <rFont val="Arial"/>
        <family val="2"/>
      </rPr>
      <t>j</t>
    </r>
  </si>
  <si>
    <t>H3</t>
  </si>
  <si>
    <r>
      <t>SPTp</t>
    </r>
    <r>
      <rPr>
        <b/>
        <vertAlign val="subscript"/>
        <sz val="16"/>
        <color theme="1"/>
        <rFont val="Arial"/>
        <family val="2"/>
      </rPr>
      <t xml:space="preserve">j  </t>
    </r>
    <r>
      <rPr>
        <b/>
        <sz val="16"/>
        <color theme="1"/>
        <rFont val="Arial"/>
        <family val="2"/>
      </rPr>
      <t>MinV, LR MinV</t>
    </r>
  </si>
  <si>
    <r>
      <t>NEH, HILLp</t>
    </r>
    <r>
      <rPr>
        <b/>
        <vertAlign val="subscript"/>
        <sz val="18"/>
        <color theme="1"/>
        <rFont val="Arial"/>
        <family val="2"/>
      </rPr>
      <t>j</t>
    </r>
  </si>
  <si>
    <r>
      <t>HILLp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, </t>
    </r>
    <r>
      <rPr>
        <b/>
        <vertAlign val="subscript"/>
        <sz val="16"/>
        <color theme="1"/>
        <rFont val="Arial"/>
        <family val="2"/>
      </rPr>
      <t xml:space="preserve"> </t>
    </r>
    <r>
      <rPr>
        <b/>
        <sz val="16"/>
        <color theme="1"/>
        <rFont val="Arial"/>
        <family val="2"/>
      </rPr>
      <t>SPTp</t>
    </r>
    <r>
      <rPr>
        <b/>
        <vertAlign val="subscript"/>
        <sz val="16"/>
        <color theme="1"/>
        <rFont val="Arial"/>
        <family val="2"/>
      </rPr>
      <t>1j</t>
    </r>
  </si>
  <si>
    <r>
      <t>HILLp</t>
    </r>
    <r>
      <rPr>
        <b/>
        <vertAlign val="subscript"/>
        <sz val="16"/>
        <color theme="1"/>
        <rFont val="Arial"/>
        <family val="2"/>
      </rPr>
      <t>1j</t>
    </r>
  </si>
  <si>
    <r>
      <t>HILLp</t>
    </r>
    <r>
      <rPr>
        <b/>
        <vertAlign val="subscript"/>
        <sz val="16"/>
        <color theme="1"/>
        <rFont val="Arial"/>
        <family val="2"/>
      </rPr>
      <t xml:space="preserve">1j, </t>
    </r>
    <r>
      <rPr>
        <b/>
        <sz val="16"/>
        <color theme="1"/>
        <rFont val="Arial"/>
        <family val="2"/>
      </rPr>
      <t>SPTp</t>
    </r>
    <r>
      <rPr>
        <b/>
        <vertAlign val="subscript"/>
        <sz val="16"/>
        <color theme="1"/>
        <rFont val="Arial"/>
        <family val="2"/>
      </rPr>
      <t>1j</t>
    </r>
  </si>
  <si>
    <r>
      <t>NEH MinV, HILLp</t>
    </r>
    <r>
      <rPr>
        <b/>
        <vertAlign val="subscript"/>
        <sz val="18"/>
        <color theme="1"/>
        <rFont val="Arial"/>
        <family val="2"/>
      </rPr>
      <t xml:space="preserve">j </t>
    </r>
    <r>
      <rPr>
        <b/>
        <sz val="18"/>
        <color theme="1"/>
        <rFont val="Arial"/>
        <family val="2"/>
      </rPr>
      <t>MinV</t>
    </r>
  </si>
  <si>
    <t>FAM A1</t>
  </si>
  <si>
    <t>FAM A2</t>
  </si>
  <si>
    <t>MinV A1</t>
  </si>
  <si>
    <t>MinV A2</t>
  </si>
  <si>
    <t>A1</t>
  </si>
  <si>
    <t>A2</t>
  </si>
  <si>
    <r>
      <t>p</t>
    </r>
    <r>
      <rPr>
        <b/>
        <vertAlign val="subscript"/>
        <sz val="19"/>
        <color theme="1"/>
        <rFont val="Arial"/>
        <family val="2"/>
      </rPr>
      <t>j</t>
    </r>
  </si>
  <si>
    <t>Zusammenfassung Makespan</t>
  </si>
  <si>
    <t>Zusammenfassung Flowtime</t>
  </si>
  <si>
    <t>Vergleich MinV zu FAM Makespan</t>
  </si>
  <si>
    <t>Vergleich MinV zu FAM Flowtime</t>
  </si>
  <si>
    <r>
      <t>f</t>
    </r>
    <r>
      <rPr>
        <b/>
        <vertAlign val="subscript"/>
        <sz val="19"/>
        <color theme="1"/>
        <rFont val="Arial"/>
        <family val="2"/>
      </rPr>
      <t>jj'</t>
    </r>
  </si>
  <si>
    <r>
      <t>c</t>
    </r>
    <r>
      <rPr>
        <b/>
        <vertAlign val="subscript"/>
        <sz val="19"/>
        <color theme="1"/>
        <rFont val="Arial"/>
        <family val="2"/>
      </rPr>
      <t>jj'</t>
    </r>
  </si>
  <si>
    <r>
      <t>SPTp</t>
    </r>
    <r>
      <rPr>
        <b/>
        <vertAlign val="subscript"/>
        <sz val="16"/>
        <color theme="1"/>
        <rFont val="Arial"/>
        <family val="2"/>
      </rPr>
      <t xml:space="preserve">j  </t>
    </r>
    <r>
      <rPr>
        <b/>
        <sz val="16"/>
        <color theme="1"/>
        <rFont val="Arial"/>
        <family val="2"/>
      </rPr>
      <t>MinV, SPTp</t>
    </r>
    <r>
      <rPr>
        <b/>
        <vertAlign val="subscript"/>
        <sz val="16"/>
        <color theme="1"/>
        <rFont val="Arial"/>
        <family val="2"/>
      </rPr>
      <t xml:space="preserve">j </t>
    </r>
    <r>
      <rPr>
        <b/>
        <sz val="16"/>
        <color theme="1"/>
        <rFont val="Arial"/>
        <family val="2"/>
      </rPr>
      <t>FAM</t>
    </r>
  </si>
  <si>
    <r>
      <t>p</t>
    </r>
    <r>
      <rPr>
        <b/>
        <vertAlign val="subscript"/>
        <sz val="19"/>
        <color theme="1"/>
        <rFont val="Arial"/>
        <family val="2"/>
      </rPr>
      <t>1j</t>
    </r>
  </si>
  <si>
    <r>
      <t>a</t>
    </r>
    <r>
      <rPr>
        <b/>
        <vertAlign val="subscript"/>
        <sz val="19"/>
        <color theme="1"/>
        <rFont val="Arial"/>
        <family val="2"/>
      </rPr>
      <t>1j</t>
    </r>
  </si>
  <si>
    <t>1 - αlokal</t>
  </si>
  <si>
    <t>B=(-∞;X(1-αlokal))</t>
  </si>
  <si>
    <t>Φ bzw. -Φ=1-Φ(-v)</t>
  </si>
  <si>
    <t xml:space="preserve">H0
</t>
  </si>
  <si>
    <t xml:space="preserve">H1
</t>
  </si>
  <si>
    <t>v</t>
  </si>
  <si>
    <t xml:space="preserve">k </t>
  </si>
  <si>
    <r>
      <t>HILL p</t>
    </r>
    <r>
      <rPr>
        <b/>
        <vertAlign val="subscript"/>
        <sz val="19"/>
        <color theme="1"/>
        <rFont val="Arial"/>
        <family val="2"/>
      </rPr>
      <t>1j,</t>
    </r>
    <r>
      <rPr>
        <b/>
        <sz val="19"/>
        <color theme="1"/>
        <rFont val="Arial"/>
        <family val="2"/>
      </rPr>
      <t xml:space="preserve"> SPTp</t>
    </r>
    <r>
      <rPr>
        <b/>
        <vertAlign val="subscript"/>
        <sz val="19"/>
        <color theme="1"/>
        <rFont val="Arial"/>
        <family val="2"/>
      </rPr>
      <t>1j</t>
    </r>
  </si>
  <si>
    <r>
      <t>HILL p</t>
    </r>
    <r>
      <rPr>
        <b/>
        <vertAlign val="subscript"/>
        <sz val="19"/>
        <color theme="1"/>
        <rFont val="Arial"/>
        <family val="2"/>
      </rPr>
      <t>1j</t>
    </r>
  </si>
  <si>
    <t>B=(-∞;X)</t>
  </si>
  <si>
    <t>Ergebnis</t>
  </si>
  <si>
    <t>Φ(v)</t>
  </si>
  <si>
    <r>
      <t>p</t>
    </r>
    <r>
      <rPr>
        <b/>
        <vertAlign val="subscript"/>
        <sz val="19"/>
        <color theme="1"/>
        <rFont val="Arial"/>
        <family val="2"/>
      </rPr>
      <t>1j</t>
    </r>
    <r>
      <rPr>
        <b/>
        <sz val="19"/>
        <color theme="1"/>
        <rFont val="Arial"/>
        <family val="2"/>
      </rPr>
      <t>/p</t>
    </r>
    <r>
      <rPr>
        <b/>
        <vertAlign val="subscript"/>
        <sz val="19"/>
        <color theme="1"/>
        <rFont val="Arial"/>
        <family val="2"/>
      </rPr>
      <t>j</t>
    </r>
  </si>
  <si>
    <r>
      <t>a</t>
    </r>
    <r>
      <rPr>
        <b/>
        <vertAlign val="subscript"/>
        <sz val="19"/>
        <color theme="1"/>
        <rFont val="Arial"/>
        <family val="2"/>
      </rPr>
      <t>1j</t>
    </r>
    <r>
      <rPr>
        <b/>
        <sz val="19"/>
        <color theme="1"/>
        <rFont val="Arial"/>
        <family val="2"/>
      </rPr>
      <t>/a</t>
    </r>
    <r>
      <rPr>
        <b/>
        <vertAlign val="subscript"/>
        <sz val="19"/>
        <color theme="1"/>
        <rFont val="Arial"/>
        <family val="2"/>
      </rPr>
      <t>j</t>
    </r>
  </si>
  <si>
    <t>GILGOM 
MinV</t>
  </si>
  <si>
    <r>
      <t>HILL p</t>
    </r>
    <r>
      <rPr>
        <b/>
        <vertAlign val="subscript"/>
        <sz val="18"/>
        <color theme="1"/>
        <rFont val="Arial"/>
        <family val="2"/>
      </rPr>
      <t xml:space="preserve">j 
</t>
    </r>
    <r>
      <rPr>
        <b/>
        <sz val="18"/>
        <color theme="1"/>
        <rFont val="Arial"/>
        <family val="2"/>
      </rPr>
      <t>MinV</t>
    </r>
  </si>
  <si>
    <t>NEH 
MinV</t>
  </si>
  <si>
    <t>1     0     1</t>
  </si>
  <si>
    <t xml:space="preserve">     1     0     1</t>
  </si>
  <si>
    <t xml:space="preserve">     0     1     0</t>
  </si>
  <si>
    <t xml:space="preserve">     1     0     0</t>
  </si>
  <si>
    <r>
      <t>SPT p</t>
    </r>
    <r>
      <rPr>
        <b/>
        <vertAlign val="subscript"/>
        <sz val="18"/>
        <color theme="1"/>
        <rFont val="Arial"/>
        <family val="2"/>
      </rPr>
      <t xml:space="preserve">j 
</t>
    </r>
    <r>
      <rPr>
        <b/>
        <sz val="18"/>
        <color theme="1"/>
        <rFont val="Arial"/>
        <family val="2"/>
      </rPr>
      <t>MinV</t>
    </r>
  </si>
  <si>
    <r>
      <t>LR</t>
    </r>
    <r>
      <rPr>
        <b/>
        <vertAlign val="subscript"/>
        <sz val="18"/>
        <color theme="1"/>
        <rFont val="Arial"/>
        <family val="2"/>
      </rPr>
      <t xml:space="preserve">
</t>
    </r>
    <r>
      <rPr>
        <b/>
        <sz val="18"/>
        <color theme="1"/>
        <rFont val="Arial"/>
        <family val="2"/>
      </rPr>
      <t>MinV</t>
    </r>
  </si>
  <si>
    <r>
      <t>SPT p</t>
    </r>
    <r>
      <rPr>
        <b/>
        <vertAlign val="subscript"/>
        <sz val="18"/>
        <color theme="1"/>
        <rFont val="Arial"/>
        <family val="2"/>
      </rPr>
      <t xml:space="preserve">j 
</t>
    </r>
    <r>
      <rPr>
        <b/>
        <sz val="18"/>
        <color theme="1"/>
        <rFont val="Arial"/>
        <family val="2"/>
      </rPr>
      <t>FAM</t>
    </r>
  </si>
  <si>
    <t>Abweichung a zu p makespan</t>
  </si>
  <si>
    <t>Abweichung a zu p flowtime</t>
  </si>
  <si>
    <t>HFS</t>
  </si>
  <si>
    <r>
      <t>a</t>
    </r>
    <r>
      <rPr>
        <b/>
        <vertAlign val="subscript"/>
        <sz val="19"/>
        <color theme="1"/>
        <rFont val="Arial"/>
        <family val="2"/>
      </rPr>
      <t>j</t>
    </r>
  </si>
  <si>
    <t>NEH, HILL pj</t>
  </si>
  <si>
    <r>
      <t>NEH
≥ 
HILL p</t>
    </r>
    <r>
      <rPr>
        <b/>
        <vertAlign val="subscript"/>
        <sz val="12"/>
        <color theme="1"/>
        <rFont val="Arial"/>
        <family val="2"/>
      </rPr>
      <t>j</t>
    </r>
  </si>
  <si>
    <r>
      <t>SPT p</t>
    </r>
    <r>
      <rPr>
        <b/>
        <vertAlign val="subscript"/>
        <sz val="12"/>
        <color theme="1"/>
        <rFont val="Arial"/>
        <family val="2"/>
      </rPr>
      <t>j</t>
    </r>
    <r>
      <rPr>
        <b/>
        <sz val="12"/>
        <color theme="1"/>
        <rFont val="Arial"/>
        <family val="2"/>
      </rPr>
      <t xml:space="preserve">
≥ 
LR </t>
    </r>
  </si>
  <si>
    <r>
      <t>NEH
≥ 
LPT p</t>
    </r>
    <r>
      <rPr>
        <b/>
        <vertAlign val="subscript"/>
        <sz val="12"/>
        <color theme="1"/>
        <rFont val="Arial"/>
        <family val="2"/>
      </rPr>
      <t>j</t>
    </r>
  </si>
  <si>
    <r>
      <t>NEH
&lt;
HILL p</t>
    </r>
    <r>
      <rPr>
        <b/>
        <vertAlign val="subscript"/>
        <sz val="12"/>
        <color theme="1"/>
        <rFont val="Arial"/>
        <family val="2"/>
      </rPr>
      <t>j</t>
    </r>
  </si>
  <si>
    <r>
      <t>SPT p</t>
    </r>
    <r>
      <rPr>
        <b/>
        <vertAlign val="subscript"/>
        <sz val="12"/>
        <color theme="1"/>
        <rFont val="Arial"/>
        <family val="2"/>
      </rPr>
      <t>j</t>
    </r>
    <r>
      <rPr>
        <b/>
        <sz val="12"/>
        <color theme="1"/>
        <rFont val="Arial"/>
        <family val="2"/>
      </rPr>
      <t xml:space="preserve">
&lt;
LR </t>
    </r>
  </si>
  <si>
    <r>
      <t>NEH
&lt;
LPT p</t>
    </r>
    <r>
      <rPr>
        <b/>
        <vertAlign val="subscript"/>
        <sz val="12"/>
        <color theme="1"/>
        <rFont val="Arial"/>
        <family val="2"/>
      </rPr>
      <t>j</t>
    </r>
  </si>
  <si>
    <r>
      <t>NEH, HILL p</t>
    </r>
    <r>
      <rPr>
        <b/>
        <vertAlign val="subscript"/>
        <sz val="12"/>
        <color theme="1"/>
        <rFont val="Arial"/>
        <family val="2"/>
      </rPr>
      <t>j</t>
    </r>
  </si>
  <si>
    <r>
      <t>HILL p</t>
    </r>
    <r>
      <rPr>
        <b/>
        <vertAlign val="subscript"/>
        <sz val="12"/>
        <color theme="1"/>
        <rFont val="Arial"/>
        <family val="2"/>
      </rPr>
      <t>j</t>
    </r>
    <r>
      <rPr>
        <b/>
        <sz val="12"/>
        <color theme="1"/>
        <rFont val="Arial"/>
        <family val="2"/>
      </rPr>
      <t xml:space="preserve">
≥ 
GILGOM</t>
    </r>
  </si>
  <si>
    <r>
      <t>GILGOM
≥ 
SPT p</t>
    </r>
    <r>
      <rPr>
        <b/>
        <vertAlign val="subscript"/>
        <sz val="12"/>
        <color theme="1"/>
        <rFont val="Arial"/>
        <family val="2"/>
      </rPr>
      <t>j</t>
    </r>
  </si>
  <si>
    <r>
      <t>LR
≥ 
LPT p</t>
    </r>
    <r>
      <rPr>
        <b/>
        <vertAlign val="subscript"/>
        <sz val="12"/>
        <color theme="1"/>
        <rFont val="Arial"/>
        <family val="2"/>
      </rPr>
      <t>j</t>
    </r>
  </si>
  <si>
    <r>
      <t>HILL p</t>
    </r>
    <r>
      <rPr>
        <b/>
        <vertAlign val="subscript"/>
        <sz val="12"/>
        <color theme="1"/>
        <rFont val="Arial"/>
        <family val="2"/>
      </rPr>
      <t>j</t>
    </r>
    <r>
      <rPr>
        <b/>
        <sz val="12"/>
        <color theme="1"/>
        <rFont val="Arial"/>
        <family val="2"/>
      </rPr>
      <t xml:space="preserve">
&lt;
GILGOM</t>
    </r>
  </si>
  <si>
    <r>
      <t>GILGOM
&lt;
SPT p</t>
    </r>
    <r>
      <rPr>
        <b/>
        <vertAlign val="subscript"/>
        <sz val="12"/>
        <color theme="1"/>
        <rFont val="Arial"/>
        <family val="2"/>
      </rPr>
      <t>j</t>
    </r>
  </si>
  <si>
    <r>
      <t>LR
&lt;
LPT p</t>
    </r>
    <r>
      <rPr>
        <b/>
        <vertAlign val="subscript"/>
        <sz val="12"/>
        <color theme="1"/>
        <rFont val="Arial"/>
        <family val="2"/>
      </rPr>
      <t>j</t>
    </r>
  </si>
  <si>
    <r>
      <t>NEH
≥ 
SPT p</t>
    </r>
    <r>
      <rPr>
        <b/>
        <vertAlign val="subscript"/>
        <sz val="12"/>
        <color theme="1"/>
        <rFont val="Arial"/>
        <family val="2"/>
      </rPr>
      <t>j</t>
    </r>
  </si>
  <si>
    <r>
      <t>NEH
&lt;
SPT p</t>
    </r>
    <r>
      <rPr>
        <b/>
        <vertAlign val="subscript"/>
        <sz val="12"/>
        <color theme="1"/>
        <rFont val="Arial"/>
        <family val="2"/>
      </rPr>
      <t>j</t>
    </r>
  </si>
  <si>
    <t>Flowtime NEH MinV</t>
  </si>
  <si>
    <t>Flowtime NEH FAM</t>
  </si>
  <si>
    <t>Delta MinV-FAM A1</t>
  </si>
  <si>
    <t>Minimum</t>
  </si>
  <si>
    <t>Maximum</t>
  </si>
  <si>
    <r>
      <t>SPT p</t>
    </r>
    <r>
      <rPr>
        <b/>
        <vertAlign val="subscript"/>
        <sz val="16"/>
        <color theme="1"/>
        <rFont val="Arial"/>
        <family val="2"/>
      </rPr>
      <t xml:space="preserve">j </t>
    </r>
    <r>
      <rPr>
        <b/>
        <sz val="16"/>
        <color theme="1"/>
        <rFont val="Arial"/>
        <family val="2"/>
      </rPr>
      <t xml:space="preserve">   MinV
≥ 
SPT p</t>
    </r>
    <r>
      <rPr>
        <b/>
        <vertAlign val="subscript"/>
        <sz val="16"/>
        <color theme="1"/>
        <rFont val="Arial"/>
        <family val="2"/>
      </rPr>
      <t xml:space="preserve">j </t>
    </r>
    <r>
      <rPr>
        <b/>
        <sz val="16"/>
        <color theme="1"/>
        <rFont val="Arial"/>
        <family val="2"/>
      </rPr>
      <t xml:space="preserve"> FAM</t>
    </r>
  </si>
  <si>
    <r>
      <t>SPT p</t>
    </r>
    <r>
      <rPr>
        <b/>
        <vertAlign val="subscript"/>
        <sz val="16"/>
        <color theme="1"/>
        <rFont val="Arial"/>
        <family val="2"/>
      </rPr>
      <t xml:space="preserve">j </t>
    </r>
    <r>
      <rPr>
        <b/>
        <sz val="16"/>
        <color theme="1"/>
        <rFont val="Arial"/>
        <family val="2"/>
      </rPr>
      <t xml:space="preserve">   MinV
&lt;
SPT p</t>
    </r>
    <r>
      <rPr>
        <b/>
        <vertAlign val="subscript"/>
        <sz val="16"/>
        <color theme="1"/>
        <rFont val="Arial"/>
        <family val="2"/>
      </rPr>
      <t xml:space="preserve">j </t>
    </r>
    <r>
      <rPr>
        <b/>
        <sz val="16"/>
        <color theme="1"/>
        <rFont val="Arial"/>
        <family val="2"/>
      </rPr>
      <t xml:space="preserve"> FAM</t>
    </r>
  </si>
  <si>
    <r>
      <t>SPT p</t>
    </r>
    <r>
      <rPr>
        <b/>
        <vertAlign val="subscript"/>
        <sz val="16"/>
        <color theme="1"/>
        <rFont val="Arial"/>
        <family val="2"/>
      </rPr>
      <t xml:space="preserve">j </t>
    </r>
    <r>
      <rPr>
        <b/>
        <sz val="16"/>
        <color theme="1"/>
        <rFont val="Arial"/>
        <family val="2"/>
      </rPr>
      <t xml:space="preserve"> FAM
≥ 
SPT p</t>
    </r>
    <r>
      <rPr>
        <b/>
        <vertAlign val="subscript"/>
        <sz val="16"/>
        <color theme="1"/>
        <rFont val="Arial"/>
        <family val="2"/>
      </rPr>
      <t xml:space="preserve">1j </t>
    </r>
    <r>
      <rPr>
        <b/>
        <sz val="16"/>
        <color theme="1"/>
        <rFont val="Arial"/>
        <family val="2"/>
      </rPr>
      <t xml:space="preserve">  MinV</t>
    </r>
  </si>
  <si>
    <r>
      <t>SPT p</t>
    </r>
    <r>
      <rPr>
        <b/>
        <vertAlign val="subscript"/>
        <sz val="16"/>
        <color theme="1"/>
        <rFont val="Arial"/>
        <family val="2"/>
      </rPr>
      <t xml:space="preserve">1j </t>
    </r>
    <r>
      <rPr>
        <b/>
        <sz val="16"/>
        <color theme="1"/>
        <rFont val="Arial"/>
        <family val="2"/>
      </rPr>
      <t xml:space="preserve"> MinV
≥ 
SPT 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  FAM</t>
    </r>
  </si>
  <si>
    <r>
      <t>SPT p</t>
    </r>
    <r>
      <rPr>
        <b/>
        <vertAlign val="subscript"/>
        <sz val="16"/>
        <color theme="1"/>
        <rFont val="Arial"/>
        <family val="2"/>
      </rPr>
      <t>j</t>
    </r>
    <r>
      <rPr>
        <b/>
        <sz val="16"/>
        <color theme="1"/>
        <rFont val="Arial"/>
        <family val="2"/>
      </rPr>
      <t xml:space="preserve">    MinV
≥ 
SPT p</t>
    </r>
    <r>
      <rPr>
        <b/>
        <vertAlign val="subscript"/>
        <sz val="16"/>
        <color theme="1"/>
        <rFont val="Arial"/>
        <family val="2"/>
      </rPr>
      <t xml:space="preserve">1j </t>
    </r>
    <r>
      <rPr>
        <b/>
        <sz val="16"/>
        <color theme="1"/>
        <rFont val="Arial"/>
        <family val="2"/>
      </rPr>
      <t xml:space="preserve"> FAM</t>
    </r>
  </si>
  <si>
    <r>
      <t>SPT p</t>
    </r>
    <r>
      <rPr>
        <b/>
        <vertAlign val="subscript"/>
        <sz val="16"/>
        <color theme="1"/>
        <rFont val="Arial"/>
        <family val="2"/>
      </rPr>
      <t xml:space="preserve">j </t>
    </r>
    <r>
      <rPr>
        <b/>
        <sz val="16"/>
        <color theme="1"/>
        <rFont val="Arial"/>
        <family val="2"/>
      </rPr>
      <t xml:space="preserve"> FAM
&lt;
SPT p</t>
    </r>
    <r>
      <rPr>
        <b/>
        <vertAlign val="subscript"/>
        <sz val="16"/>
        <color theme="1"/>
        <rFont val="Arial"/>
        <family val="2"/>
      </rPr>
      <t xml:space="preserve">1j </t>
    </r>
    <r>
      <rPr>
        <b/>
        <sz val="16"/>
        <color theme="1"/>
        <rFont val="Arial"/>
        <family val="2"/>
      </rPr>
      <t xml:space="preserve">  MinV</t>
    </r>
  </si>
  <si>
    <r>
      <t>SPT p</t>
    </r>
    <r>
      <rPr>
        <b/>
        <vertAlign val="subscript"/>
        <sz val="16"/>
        <color theme="1"/>
        <rFont val="Arial"/>
        <family val="2"/>
      </rPr>
      <t xml:space="preserve">1j </t>
    </r>
    <r>
      <rPr>
        <b/>
        <sz val="16"/>
        <color theme="1"/>
        <rFont val="Arial"/>
        <family val="2"/>
      </rPr>
      <t xml:space="preserve"> MinV
&lt;
SPT p</t>
    </r>
    <r>
      <rPr>
        <b/>
        <vertAlign val="subscript"/>
        <sz val="16"/>
        <color theme="1"/>
        <rFont val="Arial"/>
        <family val="2"/>
      </rPr>
      <t>1j</t>
    </r>
    <r>
      <rPr>
        <b/>
        <sz val="16"/>
        <color theme="1"/>
        <rFont val="Arial"/>
        <family val="2"/>
      </rPr>
      <t xml:space="preserve">  FAM</t>
    </r>
  </si>
  <si>
    <r>
      <t>SPT p</t>
    </r>
    <r>
      <rPr>
        <b/>
        <vertAlign val="subscript"/>
        <sz val="16"/>
        <color theme="1"/>
        <rFont val="Arial"/>
        <family val="2"/>
      </rPr>
      <t>j</t>
    </r>
    <r>
      <rPr>
        <b/>
        <sz val="16"/>
        <color theme="1"/>
        <rFont val="Arial"/>
        <family val="2"/>
      </rPr>
      <t xml:space="preserve">    MinV
&lt;
SPT p</t>
    </r>
    <r>
      <rPr>
        <b/>
        <vertAlign val="subscript"/>
        <sz val="16"/>
        <color theme="1"/>
        <rFont val="Arial"/>
        <family val="2"/>
      </rPr>
      <t xml:space="preserve">1j </t>
    </r>
    <r>
      <rPr>
        <b/>
        <sz val="16"/>
        <color theme="1"/>
        <rFont val="Arial"/>
        <family val="2"/>
      </rPr>
      <t xml:space="preserve"> FAM</t>
    </r>
  </si>
  <si>
    <r>
      <t>MinV A2: SPT p</t>
    </r>
    <r>
      <rPr>
        <b/>
        <vertAlign val="subscript"/>
        <sz val="19"/>
        <color theme="1"/>
        <rFont val="Arial"/>
        <family val="2"/>
      </rPr>
      <t>j</t>
    </r>
    <r>
      <rPr>
        <b/>
        <sz val="19"/>
        <color theme="1"/>
        <rFont val="Arial"/>
        <family val="2"/>
      </rPr>
      <t>, LR</t>
    </r>
  </si>
  <si>
    <r>
      <t>MinV A2: SPT p</t>
    </r>
    <r>
      <rPr>
        <b/>
        <vertAlign val="subscript"/>
        <sz val="19"/>
        <color theme="1"/>
        <rFont val="Arial"/>
        <family val="2"/>
      </rPr>
      <t>j</t>
    </r>
    <r>
      <rPr>
        <b/>
        <sz val="19"/>
        <color theme="1"/>
        <rFont val="Arial"/>
        <family val="2"/>
      </rPr>
      <t>, FAM A2: SPT p</t>
    </r>
    <r>
      <rPr>
        <b/>
        <vertAlign val="subscript"/>
        <sz val="19"/>
        <color theme="1"/>
        <rFont val="Arial"/>
        <family val="2"/>
      </rPr>
      <t>j</t>
    </r>
  </si>
  <si>
    <t>CPLEX</t>
  </si>
  <si>
    <t>CLEX</t>
  </si>
  <si>
    <t>Mittelwert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</si>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</sst>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E+00"/>
  </numFmts>
  <fonts count="36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Calibri"/>
      <family val="2"/>
    </font>
    <font>
      <sz val="7.7"/>
      <color theme="1"/>
      <name val="Calibri"/>
      <family val="2"/>
    </font>
    <font>
      <sz val="12"/>
      <color theme="1"/>
      <name val="Arial"/>
      <family val="2"/>
    </font>
    <font>
      <sz val="8"/>
      <color theme="1"/>
      <name val="Arial"/>
      <family val="2"/>
    </font>
    <font>
      <sz val="16"/>
      <color theme="1"/>
      <name val="Arial"/>
      <family val="2"/>
    </font>
    <font>
      <sz val="16"/>
      <color theme="1"/>
      <name val="Calibri"/>
      <family val="2"/>
      <scheme val="minor"/>
    </font>
    <font>
      <b/>
      <sz val="20"/>
      <color theme="1"/>
      <name val="Arial"/>
      <family val="2"/>
    </font>
    <font>
      <b/>
      <vertAlign val="subscript"/>
      <sz val="20"/>
      <color theme="1"/>
      <name val="Arial"/>
      <family val="2"/>
    </font>
    <font>
      <b/>
      <sz val="19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11"/>
      <color theme="1"/>
      <name val="Arial"/>
      <family val="2"/>
    </font>
    <font>
      <vertAlign val="subscript"/>
      <sz val="12"/>
      <color theme="1"/>
      <name val="Arial"/>
      <family val="2"/>
    </font>
    <font>
      <sz val="10"/>
      <color rgb="FF000000"/>
      <name val="Verdana"/>
      <family val="2"/>
    </font>
    <font>
      <sz val="12"/>
      <color theme="1"/>
      <name val="Calibri"/>
      <family val="2"/>
    </font>
    <font>
      <b/>
      <sz val="14"/>
      <color theme="1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</font>
    <font>
      <b/>
      <vertAlign val="subscript"/>
      <sz val="18"/>
      <color theme="1"/>
      <name val="Arial"/>
      <family val="2"/>
    </font>
    <font>
      <sz val="18"/>
      <color theme="1"/>
      <name val="Calibri"/>
      <family val="2"/>
      <scheme val="minor"/>
    </font>
    <font>
      <vertAlign val="subscript"/>
      <sz val="18"/>
      <color theme="1"/>
      <name val="Arial"/>
      <family val="2"/>
    </font>
    <font>
      <sz val="22"/>
      <color rgb="FFFF0000"/>
      <name val="Arial"/>
      <family val="2"/>
    </font>
    <font>
      <sz val="20"/>
      <color theme="1"/>
      <name val="Arial"/>
      <family val="2"/>
    </font>
    <font>
      <b/>
      <sz val="15.3"/>
      <color theme="1"/>
      <name val="Arial"/>
      <family val="2"/>
    </font>
    <font>
      <b/>
      <sz val="11"/>
      <color theme="1"/>
      <name val="Arial"/>
      <family val="2"/>
    </font>
    <font>
      <b/>
      <vertAlign val="subscript"/>
      <sz val="16"/>
      <color theme="1"/>
      <name val="Arial"/>
      <family val="2"/>
    </font>
    <font>
      <b/>
      <vertAlign val="subscript"/>
      <sz val="19"/>
      <color theme="1"/>
      <name val="Arial"/>
      <family val="2"/>
    </font>
    <font>
      <sz val="19"/>
      <color theme="1"/>
      <name val="Arial"/>
      <family val="2"/>
    </font>
    <font>
      <b/>
      <sz val="19"/>
      <color theme="1"/>
      <name val="Calibri"/>
      <family val="2"/>
    </font>
    <font>
      <sz val="20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vertAlign val="subscript"/>
      <sz val="12"/>
      <color theme="1"/>
      <name val="Arial"/>
      <family val="2"/>
    </font>
    <font>
      <b/>
      <sz val="16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686">
    <xf numFmtId="0" fontId="0" fillId="0" borderId="0" xfId="0"/>
    <xf numFmtId="2" fontId="0" fillId="0" borderId="0" xfId="0" applyNumberFormat="1"/>
    <xf numFmtId="2" fontId="0" fillId="0" borderId="1" xfId="0" applyNumberFormat="1" applyBorder="1"/>
    <xf numFmtId="0" fontId="0" fillId="0" borderId="1" xfId="0" applyBorder="1"/>
    <xf numFmtId="2" fontId="0" fillId="0" borderId="1" xfId="0" applyNumberFormat="1" applyFill="1" applyBorder="1"/>
    <xf numFmtId="0" fontId="0" fillId="0" borderId="1" xfId="0" applyFill="1" applyBorder="1"/>
    <xf numFmtId="0" fontId="0" fillId="0" borderId="2" xfId="0" applyBorder="1" applyAlignment="1"/>
    <xf numFmtId="0" fontId="0" fillId="0" borderId="0" xfId="0" applyBorder="1"/>
    <xf numFmtId="2" fontId="0" fillId="0" borderId="0" xfId="0" applyNumberFormat="1" applyBorder="1"/>
    <xf numFmtId="1" fontId="0" fillId="0" borderId="1" xfId="0" applyNumberFormat="1" applyBorder="1"/>
    <xf numFmtId="2" fontId="0" fillId="2" borderId="1" xfId="0" applyNumberFormat="1" applyFill="1" applyBorder="1"/>
    <xf numFmtId="1" fontId="0" fillId="2" borderId="1" xfId="0" applyNumberFormat="1" applyFill="1" applyBorder="1"/>
    <xf numFmtId="0" fontId="0" fillId="3" borderId="1" xfId="0" applyFill="1" applyBorder="1"/>
    <xf numFmtId="2" fontId="0" fillId="3" borderId="1" xfId="0" applyNumberFormat="1" applyFill="1" applyBorder="1"/>
    <xf numFmtId="0" fontId="1" fillId="0" borderId="0" xfId="0" applyFont="1"/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1" fillId="0" borderId="0" xfId="0" applyFont="1" applyFill="1" applyBorder="1" applyAlignment="1">
      <alignment horizontal="left"/>
    </xf>
    <xf numFmtId="2" fontId="0" fillId="2" borderId="1" xfId="0" applyNumberForma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0" xfId="0" applyFill="1"/>
    <xf numFmtId="2" fontId="0" fillId="0" borderId="0" xfId="0" applyNumberFormat="1" applyFill="1"/>
    <xf numFmtId="0" fontId="1" fillId="0" borderId="0" xfId="0" applyFont="1" applyFill="1" applyBorder="1"/>
    <xf numFmtId="2" fontId="0" fillId="2" borderId="1" xfId="0" applyNumberFormat="1" applyFill="1" applyBorder="1" applyAlignment="1">
      <alignment horizontal="center"/>
    </xf>
    <xf numFmtId="2" fontId="0" fillId="0" borderId="0" xfId="0" applyNumberFormat="1" applyFill="1" applyBorder="1"/>
    <xf numFmtId="1" fontId="0" fillId="0" borderId="1" xfId="0" applyNumberFormat="1" applyFill="1" applyBorder="1"/>
    <xf numFmtId="0" fontId="0" fillId="0" borderId="3" xfId="0" applyBorder="1" applyAlignment="1">
      <alignment horizontal="left"/>
    </xf>
    <xf numFmtId="2" fontId="0" fillId="0" borderId="1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2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4" xfId="0" applyFill="1" applyBorder="1" applyAlignment="1">
      <alignment horizontal="left"/>
    </xf>
    <xf numFmtId="0" fontId="0" fillId="0" borderId="1" xfId="0" applyFill="1" applyBorder="1" applyAlignment="1">
      <alignment horizontal="center" wrapText="1"/>
    </xf>
    <xf numFmtId="0" fontId="0" fillId="0" borderId="0" xfId="0" applyBorder="1" applyAlignment="1">
      <alignment horizontal="left"/>
    </xf>
    <xf numFmtId="0" fontId="0" fillId="0" borderId="1" xfId="0" applyBorder="1" applyAlignment="1">
      <alignment horizontal="center" wrapText="1"/>
    </xf>
    <xf numFmtId="2" fontId="0" fillId="0" borderId="1" xfId="0" applyNumberForma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quotePrefix="1"/>
    <xf numFmtId="164" fontId="0" fillId="0" borderId="0" xfId="0" applyNumberFormat="1"/>
    <xf numFmtId="164" fontId="0" fillId="2" borderId="1" xfId="0" applyNumberFormat="1" applyFill="1" applyBorder="1"/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/>
    </xf>
    <xf numFmtId="1" fontId="0" fillId="0" borderId="0" xfId="0" applyNumberFormat="1"/>
    <xf numFmtId="0" fontId="0" fillId="5" borderId="0" xfId="0" quotePrefix="1" applyFill="1"/>
    <xf numFmtId="0" fontId="0" fillId="6" borderId="1" xfId="0" applyFill="1" applyBorder="1"/>
    <xf numFmtId="164" fontId="0" fillId="6" borderId="1" xfId="0" applyNumberFormat="1" applyFill="1" applyBorder="1"/>
    <xf numFmtId="164" fontId="0" fillId="0" borderId="0" xfId="0" applyNumberFormat="1" applyFill="1" applyBorder="1"/>
    <xf numFmtId="0" fontId="0" fillId="0" borderId="1" xfId="0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4" borderId="1" xfId="0" applyFill="1" applyBorder="1"/>
    <xf numFmtId="0" fontId="2" fillId="0" borderId="1" xfId="0" applyFont="1" applyBorder="1"/>
    <xf numFmtId="164" fontId="0" fillId="0" borderId="1" xfId="0" applyNumberFormat="1" applyBorder="1"/>
    <xf numFmtId="9" fontId="0" fillId="4" borderId="1" xfId="0" applyNumberFormat="1" applyFill="1" applyBorder="1"/>
    <xf numFmtId="164" fontId="0" fillId="4" borderId="1" xfId="0" applyNumberFormat="1" applyFill="1" applyBorder="1"/>
    <xf numFmtId="0" fontId="0" fillId="0" borderId="1" xfId="0" quotePrefix="1" applyBorder="1"/>
    <xf numFmtId="0" fontId="0" fillId="7" borderId="1" xfId="0" quotePrefix="1" applyFill="1" applyBorder="1"/>
    <xf numFmtId="164" fontId="0" fillId="7" borderId="1" xfId="0" applyNumberFormat="1" applyFill="1" applyBorder="1"/>
    <xf numFmtId="0" fontId="0" fillId="6" borderId="1" xfId="0" quotePrefix="1" applyFill="1" applyBorder="1"/>
    <xf numFmtId="0" fontId="0" fillId="7" borderId="1" xfId="0" applyFill="1" applyBorder="1" applyAlignment="1">
      <alignment wrapText="1"/>
    </xf>
    <xf numFmtId="0" fontId="0" fillId="7" borderId="1" xfId="0" applyFill="1" applyBorder="1"/>
    <xf numFmtId="0" fontId="0" fillId="0" borderId="1" xfId="0" applyBorder="1" applyAlignment="1">
      <alignment wrapText="1"/>
    </xf>
    <xf numFmtId="0" fontId="0" fillId="6" borderId="1" xfId="0" applyFill="1" applyBorder="1" applyAlignment="1">
      <alignment wrapText="1"/>
    </xf>
    <xf numFmtId="0" fontId="0" fillId="0" borderId="1" xfId="0" applyBorder="1" applyAlignment="1"/>
    <xf numFmtId="2" fontId="0" fillId="0" borderId="5" xfId="0" applyNumberFormat="1" applyBorder="1"/>
    <xf numFmtId="0" fontId="0" fillId="2" borderId="1" xfId="0" applyFill="1" applyBorder="1"/>
    <xf numFmtId="2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/>
    </xf>
    <xf numFmtId="0" fontId="4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1" fontId="4" fillId="0" borderId="1" xfId="0" applyNumberFormat="1" applyFont="1" applyFill="1" applyBorder="1" applyAlignment="1">
      <alignment horizontal="center"/>
    </xf>
    <xf numFmtId="1" fontId="4" fillId="0" borderId="1" xfId="0" applyNumberFormat="1" applyFont="1" applyBorder="1" applyAlignment="1">
      <alignment horizontal="left"/>
    </xf>
    <xf numFmtId="1" fontId="4" fillId="0" borderId="1" xfId="0" applyNumberFormat="1" applyFont="1" applyBorder="1" applyAlignment="1">
      <alignment horizontal="center"/>
    </xf>
    <xf numFmtId="0" fontId="4" fillId="0" borderId="3" xfId="0" applyFont="1" applyBorder="1" applyAlignment="1">
      <alignment horizontal="left"/>
    </xf>
    <xf numFmtId="1" fontId="4" fillId="0" borderId="3" xfId="0" applyNumberFormat="1" applyFont="1" applyBorder="1" applyAlignment="1">
      <alignment horizontal="center"/>
    </xf>
    <xf numFmtId="0" fontId="4" fillId="0" borderId="4" xfId="0" applyFont="1" applyFill="1" applyBorder="1" applyAlignment="1">
      <alignment horizontal="left"/>
    </xf>
    <xf numFmtId="1" fontId="4" fillId="0" borderId="4" xfId="0" applyNumberFormat="1" applyFont="1" applyBorder="1" applyAlignment="1">
      <alignment horizontal="center"/>
    </xf>
    <xf numFmtId="1" fontId="4" fillId="0" borderId="4" xfId="0" applyNumberFormat="1" applyFont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vertical="center"/>
    </xf>
    <xf numFmtId="0" fontId="6" fillId="0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Fill="1" applyBorder="1"/>
    <xf numFmtId="3" fontId="0" fillId="0" borderId="0" xfId="0" applyNumberFormat="1"/>
    <xf numFmtId="3" fontId="12" fillId="0" borderId="0" xfId="0" applyNumberFormat="1" applyFont="1" applyFill="1" applyBorder="1" applyAlignment="1">
      <alignment horizontal="center" vertical="center"/>
    </xf>
    <xf numFmtId="10" fontId="12" fillId="0" borderId="8" xfId="0" applyNumberFormat="1" applyFont="1" applyBorder="1" applyAlignment="1">
      <alignment horizontal="center" vertical="center"/>
    </xf>
    <xf numFmtId="10" fontId="12" fillId="0" borderId="9" xfId="0" applyNumberFormat="1" applyFont="1" applyBorder="1" applyAlignment="1">
      <alignment horizontal="center" vertical="center"/>
    </xf>
    <xf numFmtId="10" fontId="6" fillId="0" borderId="1" xfId="1" applyNumberFormat="1" applyFont="1" applyBorder="1" applyAlignment="1">
      <alignment horizontal="center" vertical="center"/>
    </xf>
    <xf numFmtId="10" fontId="6" fillId="0" borderId="3" xfId="1" applyNumberFormat="1" applyFont="1" applyBorder="1" applyAlignment="1">
      <alignment horizontal="center" vertical="center"/>
    </xf>
    <xf numFmtId="10" fontId="7" fillId="0" borderId="0" xfId="0" applyNumberFormat="1" applyFont="1"/>
    <xf numFmtId="10" fontId="12" fillId="0" borderId="8" xfId="1" applyNumberFormat="1" applyFont="1" applyBorder="1" applyAlignment="1">
      <alignment horizontal="center" vertical="center"/>
    </xf>
    <xf numFmtId="10" fontId="6" fillId="0" borderId="8" xfId="0" applyNumberFormat="1" applyFont="1" applyBorder="1" applyAlignment="1">
      <alignment horizontal="center" vertical="center"/>
    </xf>
    <xf numFmtId="10" fontId="6" fillId="0" borderId="6" xfId="0" applyNumberFormat="1" applyFont="1" applyBorder="1" applyAlignment="1">
      <alignment horizontal="center" vertical="center"/>
    </xf>
    <xf numFmtId="10" fontId="12" fillId="0" borderId="3" xfId="0" applyNumberFormat="1" applyFont="1" applyBorder="1" applyAlignment="1">
      <alignment horizontal="center" vertical="center"/>
    </xf>
    <xf numFmtId="1" fontId="4" fillId="0" borderId="1" xfId="0" applyNumberFormat="1" applyFont="1" applyBorder="1"/>
    <xf numFmtId="1" fontId="4" fillId="2" borderId="1" xfId="0" applyNumberFormat="1" applyFont="1" applyFill="1" applyBorder="1"/>
    <xf numFmtId="1" fontId="4" fillId="0" borderId="1" xfId="0" applyNumberFormat="1" applyFont="1" applyFill="1" applyBorder="1"/>
    <xf numFmtId="0" fontId="4" fillId="0" borderId="1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/>
    <xf numFmtId="2" fontId="4" fillId="2" borderId="1" xfId="0" applyNumberFormat="1" applyFont="1" applyFill="1" applyBorder="1"/>
    <xf numFmtId="2" fontId="4" fillId="0" borderId="1" xfId="0" applyNumberFormat="1" applyFont="1" applyBorder="1"/>
    <xf numFmtId="0" fontId="4" fillId="2" borderId="1" xfId="0" applyFont="1" applyFill="1" applyBorder="1"/>
    <xf numFmtId="0" fontId="4" fillId="0" borderId="1" xfId="0" applyFont="1" applyFill="1" applyBorder="1"/>
    <xf numFmtId="0" fontId="4" fillId="0" borderId="0" xfId="0" applyFont="1"/>
    <xf numFmtId="0" fontId="4" fillId="0" borderId="2" xfId="0" applyFont="1" applyBorder="1" applyAlignment="1"/>
    <xf numFmtId="2" fontId="4" fillId="0" borderId="0" xfId="0" applyNumberFormat="1" applyFont="1"/>
    <xf numFmtId="1" fontId="4" fillId="5" borderId="1" xfId="0" applyNumberFormat="1" applyFont="1" applyFill="1" applyBorder="1"/>
    <xf numFmtId="0" fontId="4" fillId="5" borderId="1" xfId="0" applyFont="1" applyFill="1" applyBorder="1" applyAlignment="1">
      <alignment horizontal="center" vertical="center" wrapText="1"/>
    </xf>
    <xf numFmtId="2" fontId="4" fillId="5" borderId="1" xfId="0" applyNumberFormat="1" applyFont="1" applyFill="1" applyBorder="1"/>
    <xf numFmtId="0" fontId="4" fillId="5" borderId="1" xfId="0" applyFont="1" applyFill="1" applyBorder="1"/>
    <xf numFmtId="0" fontId="15" fillId="0" borderId="0" xfId="0" quotePrefix="1" applyFont="1"/>
    <xf numFmtId="0" fontId="4" fillId="0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4" fillId="2" borderId="1" xfId="0" applyNumberFormat="1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64" fontId="4" fillId="0" borderId="1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vertical="center" wrapText="1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0" fillId="5" borderId="0" xfId="0" applyFill="1"/>
    <xf numFmtId="0" fontId="0" fillId="8" borderId="0" xfId="0" applyFill="1"/>
    <xf numFmtId="0" fontId="0" fillId="6" borderId="0" xfId="0" applyFill="1"/>
    <xf numFmtId="0" fontId="0" fillId="9" borderId="0" xfId="0" applyFill="1"/>
    <xf numFmtId="0" fontId="4" fillId="0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2" fontId="4" fillId="0" borderId="1" xfId="0" applyNumberFormat="1" applyFont="1" applyFill="1" applyBorder="1"/>
    <xf numFmtId="0" fontId="4" fillId="0" borderId="0" xfId="0" applyFont="1" applyBorder="1"/>
    <xf numFmtId="0" fontId="4" fillId="0" borderId="0" xfId="0" applyFont="1" applyBorder="1" applyAlignment="1"/>
    <xf numFmtId="0" fontId="4" fillId="0" borderId="0" xfId="0" applyFont="1" applyBorder="1" applyAlignment="1">
      <alignment horizontal="left" vertical="center" wrapText="1"/>
    </xf>
    <xf numFmtId="0" fontId="4" fillId="0" borderId="0" xfId="0" applyFont="1" applyFill="1" applyBorder="1"/>
    <xf numFmtId="0" fontId="4" fillId="0" borderId="0" xfId="0" applyFont="1" applyBorder="1" applyAlignment="1">
      <alignment horizontal="center"/>
    </xf>
    <xf numFmtId="2" fontId="4" fillId="0" borderId="0" xfId="0" applyNumberFormat="1" applyFont="1" applyBorder="1"/>
    <xf numFmtId="0" fontId="4" fillId="2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0" borderId="13" xfId="0" applyBorder="1"/>
    <xf numFmtId="0" fontId="0" fillId="0" borderId="11" xfId="0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4" fillId="0" borderId="10" xfId="0" applyFont="1" applyFill="1" applyBorder="1"/>
    <xf numFmtId="0" fontId="0" fillId="0" borderId="0" xfId="0" applyFill="1" applyBorder="1" applyAlignment="1">
      <alignment horizontal="center"/>
    </xf>
    <xf numFmtId="1" fontId="4" fillId="0" borderId="0" xfId="0" applyNumberFormat="1" applyFont="1" applyFill="1" applyBorder="1"/>
    <xf numFmtId="0" fontId="4" fillId="0" borderId="0" xfId="0" applyFont="1" applyFill="1" applyBorder="1" applyAlignment="1">
      <alignment horizontal="center" vertical="center" wrapText="1"/>
    </xf>
    <xf numFmtId="2" fontId="4" fillId="0" borderId="0" xfId="0" applyNumberFormat="1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 vertical="center"/>
    </xf>
    <xf numFmtId="164" fontId="4" fillId="0" borderId="0" xfId="0" applyNumberFormat="1" applyFont="1" applyFill="1" applyBorder="1" applyAlignment="1">
      <alignment horizontal="center"/>
    </xf>
    <xf numFmtId="0" fontId="4" fillId="0" borderId="0" xfId="0" applyFont="1" applyFill="1"/>
    <xf numFmtId="2" fontId="4" fillId="0" borderId="0" xfId="0" applyNumberFormat="1" applyFont="1" applyFill="1" applyBorder="1"/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17" fillId="5" borderId="0" xfId="0" applyFont="1" applyFill="1"/>
    <xf numFmtId="0" fontId="4" fillId="5" borderId="1" xfId="0" applyFont="1" applyFill="1" applyBorder="1" applyAlignment="1">
      <alignment horizontal="center"/>
    </xf>
    <xf numFmtId="2" fontId="4" fillId="0" borderId="7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2" fontId="18" fillId="0" borderId="1" xfId="0" applyNumberFormat="1" applyFont="1" applyBorder="1" applyAlignment="1">
      <alignment horizontal="center" vertical="center"/>
    </xf>
    <xf numFmtId="0" fontId="18" fillId="0" borderId="3" xfId="0" applyFont="1" applyBorder="1" applyAlignment="1">
      <alignment horizontal="left" vertical="center"/>
    </xf>
    <xf numFmtId="2" fontId="18" fillId="0" borderId="3" xfId="0" applyNumberFormat="1" applyFont="1" applyBorder="1" applyAlignment="1">
      <alignment horizontal="center" vertical="center"/>
    </xf>
    <xf numFmtId="0" fontId="19" fillId="0" borderId="8" xfId="0" applyFont="1" applyBorder="1" applyAlignment="1">
      <alignment horizontal="left" vertical="center"/>
    </xf>
    <xf numFmtId="1" fontId="19" fillId="0" borderId="8" xfId="0" applyNumberFormat="1" applyFont="1" applyBorder="1" applyAlignment="1">
      <alignment horizontal="center" vertical="center"/>
    </xf>
    <xf numFmtId="2" fontId="18" fillId="2" borderId="1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>
      <alignment horizontal="center" vertical="center"/>
    </xf>
    <xf numFmtId="2" fontId="18" fillId="0" borderId="3" xfId="0" applyNumberFormat="1" applyFont="1" applyFill="1" applyBorder="1" applyAlignment="1">
      <alignment horizontal="center" vertical="center"/>
    </xf>
    <xf numFmtId="2" fontId="19" fillId="0" borderId="8" xfId="0" applyNumberFormat="1" applyFont="1" applyFill="1" applyBorder="1" applyAlignment="1">
      <alignment horizontal="center" vertical="center"/>
    </xf>
    <xf numFmtId="1" fontId="19" fillId="0" borderId="8" xfId="0" applyNumberFormat="1" applyFont="1" applyFill="1" applyBorder="1" applyAlignment="1">
      <alignment horizontal="center" vertical="center"/>
    </xf>
    <xf numFmtId="3" fontId="18" fillId="0" borderId="1" xfId="0" applyNumberFormat="1" applyFont="1" applyBorder="1" applyAlignment="1">
      <alignment horizontal="center" vertical="center"/>
    </xf>
    <xf numFmtId="3" fontId="18" fillId="0" borderId="1" xfId="0" applyNumberFormat="1" applyFont="1" applyFill="1" applyBorder="1" applyAlignment="1">
      <alignment horizontal="center" vertical="center"/>
    </xf>
    <xf numFmtId="1" fontId="4" fillId="0" borderId="7" xfId="0" applyNumberFormat="1" applyFont="1" applyBorder="1" applyAlignment="1">
      <alignment horizontal="center"/>
    </xf>
    <xf numFmtId="0" fontId="0" fillId="0" borderId="0" xfId="0" applyFill="1" applyBorder="1" applyAlignment="1">
      <alignment horizontal="center" wrapText="1"/>
    </xf>
    <xf numFmtId="2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19" fillId="0" borderId="1" xfId="0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 vertical="center"/>
    </xf>
    <xf numFmtId="1" fontId="18" fillId="0" borderId="6" xfId="0" applyNumberFormat="1" applyFont="1" applyFill="1" applyBorder="1" applyAlignment="1">
      <alignment horizontal="center" vertical="center"/>
    </xf>
    <xf numFmtId="1" fontId="18" fillId="0" borderId="6" xfId="0" applyNumberFormat="1" applyFont="1" applyBorder="1" applyAlignment="1">
      <alignment horizontal="center" vertical="center"/>
    </xf>
    <xf numFmtId="1" fontId="18" fillId="0" borderId="1" xfId="0" applyNumberFormat="1" applyFont="1" applyFill="1" applyBorder="1" applyAlignment="1">
      <alignment horizontal="center" vertical="center"/>
    </xf>
    <xf numFmtId="1" fontId="18" fillId="0" borderId="3" xfId="0" applyNumberFormat="1" applyFont="1" applyBorder="1" applyAlignment="1">
      <alignment horizontal="center" vertical="center"/>
    </xf>
    <xf numFmtId="10" fontId="19" fillId="0" borderId="8" xfId="0" applyNumberFormat="1" applyFont="1" applyBorder="1" applyAlignment="1">
      <alignment horizontal="center" vertical="center"/>
    </xf>
    <xf numFmtId="10" fontId="19" fillId="0" borderId="8" xfId="0" applyNumberFormat="1" applyFont="1" applyFill="1" applyBorder="1" applyAlignment="1">
      <alignment horizontal="center" vertical="center"/>
    </xf>
    <xf numFmtId="1" fontId="18" fillId="0" borderId="3" xfId="0" applyNumberFormat="1" applyFont="1" applyFill="1" applyBorder="1" applyAlignment="1">
      <alignment horizontal="center" vertical="center"/>
    </xf>
    <xf numFmtId="10" fontId="18" fillId="0" borderId="1" xfId="1" applyNumberFormat="1" applyFont="1" applyBorder="1" applyAlignment="1">
      <alignment horizontal="center" vertical="center"/>
    </xf>
    <xf numFmtId="10" fontId="18" fillId="0" borderId="3" xfId="1" applyNumberFormat="1" applyFont="1" applyBorder="1" applyAlignment="1">
      <alignment horizontal="center" vertical="center"/>
    </xf>
    <xf numFmtId="10" fontId="18" fillId="0" borderId="1" xfId="1" applyNumberFormat="1" applyFont="1" applyFill="1" applyBorder="1" applyAlignment="1">
      <alignment horizontal="center" vertical="center"/>
    </xf>
    <xf numFmtId="10" fontId="18" fillId="0" borderId="3" xfId="1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1" fontId="4" fillId="0" borderId="0" xfId="0" applyNumberFormat="1" applyFont="1" applyBorder="1" applyAlignment="1">
      <alignment horizontal="left"/>
    </xf>
    <xf numFmtId="0" fontId="18" fillId="0" borderId="1" xfId="0" applyFont="1" applyFill="1" applyBorder="1" applyAlignment="1">
      <alignment horizontal="left" vertical="center"/>
    </xf>
    <xf numFmtId="4" fontId="18" fillId="0" borderId="1" xfId="0" applyNumberFormat="1" applyFont="1" applyFill="1" applyBorder="1" applyAlignment="1">
      <alignment horizontal="center" vertical="center"/>
    </xf>
    <xf numFmtId="0" fontId="18" fillId="0" borderId="3" xfId="0" applyFont="1" applyFill="1" applyBorder="1" applyAlignment="1">
      <alignment horizontal="left" vertical="center"/>
    </xf>
    <xf numFmtId="4" fontId="18" fillId="0" borderId="3" xfId="0" applyNumberFormat="1" applyFont="1" applyFill="1" applyBorder="1" applyAlignment="1">
      <alignment horizontal="center" vertical="center"/>
    </xf>
    <xf numFmtId="0" fontId="19" fillId="0" borderId="8" xfId="0" applyFont="1" applyFill="1" applyBorder="1" applyAlignment="1">
      <alignment horizontal="left" vertical="center"/>
    </xf>
    <xf numFmtId="4" fontId="19" fillId="0" borderId="8" xfId="0" applyNumberFormat="1" applyFont="1" applyFill="1" applyBorder="1" applyAlignment="1">
      <alignment horizontal="center" vertical="center"/>
    </xf>
    <xf numFmtId="3" fontId="19" fillId="0" borderId="8" xfId="0" applyNumberFormat="1" applyFont="1" applyFill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22" fillId="0" borderId="0" xfId="0" applyFont="1"/>
    <xf numFmtId="0" fontId="22" fillId="0" borderId="0" xfId="0" applyFont="1" applyFill="1"/>
    <xf numFmtId="2" fontId="18" fillId="0" borderId="0" xfId="0" applyNumberFormat="1" applyFont="1" applyFill="1" applyBorder="1" applyAlignment="1">
      <alignment horizontal="center" vertical="center"/>
    </xf>
    <xf numFmtId="2" fontId="18" fillId="0" borderId="0" xfId="0" applyNumberFormat="1" applyFont="1" applyBorder="1" applyAlignment="1">
      <alignment horizontal="center" vertical="center"/>
    </xf>
    <xf numFmtId="3" fontId="19" fillId="0" borderId="1" xfId="0" applyNumberFormat="1" applyFont="1" applyFill="1" applyBorder="1" applyAlignment="1">
      <alignment horizontal="center" vertical="center"/>
    </xf>
    <xf numFmtId="1" fontId="19" fillId="0" borderId="0" xfId="0" applyNumberFormat="1" applyFont="1" applyBorder="1" applyAlignment="1">
      <alignment horizontal="center" vertical="center"/>
    </xf>
    <xf numFmtId="3" fontId="18" fillId="0" borderId="0" xfId="0" applyNumberFormat="1" applyFont="1" applyBorder="1" applyAlignment="1">
      <alignment horizontal="center" vertical="center"/>
    </xf>
    <xf numFmtId="3" fontId="19" fillId="0" borderId="0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8" fillId="0" borderId="0" xfId="0" applyFont="1"/>
    <xf numFmtId="3" fontId="18" fillId="0" borderId="0" xfId="0" applyNumberFormat="1" applyFont="1"/>
    <xf numFmtId="10" fontId="18" fillId="0" borderId="0" xfId="1" applyNumberFormat="1" applyFont="1"/>
    <xf numFmtId="3" fontId="6" fillId="0" borderId="0" xfId="0" applyNumberFormat="1" applyFont="1" applyFill="1" applyBorder="1" applyAlignment="1">
      <alignment horizontal="center" vertical="center"/>
    </xf>
    <xf numFmtId="1" fontId="6" fillId="0" borderId="1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0" fontId="19" fillId="0" borderId="9" xfId="1" applyNumberFormat="1" applyFont="1" applyBorder="1" applyAlignment="1">
      <alignment horizontal="center" vertical="center"/>
    </xf>
    <xf numFmtId="0" fontId="0" fillId="0" borderId="0" xfId="0" applyBorder="1" applyAlignment="1">
      <alignment horizontal="center" wrapText="1"/>
    </xf>
    <xf numFmtId="0" fontId="10" fillId="0" borderId="7" xfId="0" applyFont="1" applyBorder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2" fontId="12" fillId="0" borderId="0" xfId="0" applyNumberFormat="1" applyFont="1" applyBorder="1" applyAlignment="1">
      <alignment horizontal="center" vertical="center"/>
    </xf>
    <xf numFmtId="1" fontId="12" fillId="0" borderId="0" xfId="0" applyNumberFormat="1" applyFont="1" applyBorder="1" applyAlignment="1">
      <alignment horizontal="center" vertical="center"/>
    </xf>
    <xf numFmtId="1" fontId="12" fillId="0" borderId="8" xfId="0" applyNumberFormat="1" applyFont="1" applyFill="1" applyBorder="1" applyAlignment="1">
      <alignment horizontal="center" vertical="center"/>
    </xf>
    <xf numFmtId="1" fontId="19" fillId="0" borderId="9" xfId="0" applyNumberFormat="1" applyFont="1" applyBorder="1" applyAlignment="1">
      <alignment horizontal="center" vertical="center"/>
    </xf>
    <xf numFmtId="10" fontId="19" fillId="0" borderId="9" xfId="1" applyNumberFormat="1" applyFont="1" applyFill="1" applyBorder="1" applyAlignment="1">
      <alignment horizontal="center" vertical="center"/>
    </xf>
    <xf numFmtId="1" fontId="19" fillId="0" borderId="9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right"/>
    </xf>
    <xf numFmtId="0" fontId="13" fillId="0" borderId="1" xfId="0" applyFont="1" applyFill="1" applyBorder="1"/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/>
    </xf>
    <xf numFmtId="1" fontId="6" fillId="0" borderId="1" xfId="0" applyNumberFormat="1" applyFont="1" applyFill="1" applyBorder="1" applyAlignment="1">
      <alignment horizontal="right" vertical="center"/>
    </xf>
    <xf numFmtId="1" fontId="6" fillId="0" borderId="3" xfId="0" applyNumberFormat="1" applyFont="1" applyFill="1" applyBorder="1" applyAlignment="1">
      <alignment horizontal="right" vertical="center"/>
    </xf>
    <xf numFmtId="1" fontId="12" fillId="0" borderId="8" xfId="0" applyNumberFormat="1" applyFont="1" applyFill="1" applyBorder="1" applyAlignment="1">
      <alignment horizontal="right" vertical="center"/>
    </xf>
    <xf numFmtId="1" fontId="12" fillId="0" borderId="8" xfId="0" applyNumberFormat="1" applyFont="1" applyFill="1" applyBorder="1" applyAlignment="1">
      <alignment horizontal="left" vertical="center"/>
    </xf>
    <xf numFmtId="1" fontId="12" fillId="0" borderId="6" xfId="0" applyNumberFormat="1" applyFont="1" applyFill="1" applyBorder="1" applyAlignment="1">
      <alignment horizontal="center" vertical="center"/>
    </xf>
    <xf numFmtId="9" fontId="12" fillId="0" borderId="8" xfId="1" applyFont="1" applyFill="1" applyBorder="1" applyAlignment="1">
      <alignment horizontal="center" vertical="center"/>
    </xf>
    <xf numFmtId="9" fontId="12" fillId="0" borderId="8" xfId="1" applyFont="1" applyFill="1" applyBorder="1" applyAlignment="1">
      <alignment horizontal="right" vertical="center"/>
    </xf>
    <xf numFmtId="10" fontId="18" fillId="0" borderId="1" xfId="0" applyNumberFormat="1" applyFont="1" applyFill="1" applyBorder="1" applyAlignment="1">
      <alignment horizontal="center" vertical="center"/>
    </xf>
    <xf numFmtId="10" fontId="18" fillId="0" borderId="3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vertical="center"/>
    </xf>
    <xf numFmtId="0" fontId="19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9" fillId="0" borderId="9" xfId="0" applyFont="1" applyFill="1" applyBorder="1" applyAlignment="1">
      <alignment horizontal="left" vertical="center"/>
    </xf>
    <xf numFmtId="10" fontId="19" fillId="0" borderId="9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3" fontId="19" fillId="0" borderId="9" xfId="0" applyNumberFormat="1" applyFont="1" applyFill="1" applyBorder="1" applyAlignment="1">
      <alignment horizontal="center" vertical="center"/>
    </xf>
    <xf numFmtId="3" fontId="19" fillId="0" borderId="3" xfId="0" applyNumberFormat="1" applyFont="1" applyFill="1" applyBorder="1" applyAlignment="1">
      <alignment horizontal="left" vertical="center"/>
    </xf>
    <xf numFmtId="3" fontId="19" fillId="0" borderId="3" xfId="0" applyNumberFormat="1" applyFont="1" applyFill="1" applyBorder="1" applyAlignment="1">
      <alignment horizontal="center" vertical="center"/>
    </xf>
    <xf numFmtId="4" fontId="19" fillId="0" borderId="0" xfId="0" applyNumberFormat="1" applyFont="1" applyFill="1" applyBorder="1" applyAlignment="1">
      <alignment horizontal="center" vertical="center"/>
    </xf>
    <xf numFmtId="0" fontId="18" fillId="0" borderId="0" xfId="0" applyFont="1" applyFill="1"/>
    <xf numFmtId="0" fontId="18" fillId="0" borderId="0" xfId="0" applyFont="1" applyFill="1" applyBorder="1" applyAlignment="1">
      <alignment horizontal="left" vertical="center"/>
    </xf>
    <xf numFmtId="3" fontId="18" fillId="0" borderId="0" xfId="0" applyNumberFormat="1" applyFont="1" applyFill="1" applyBorder="1" applyAlignment="1">
      <alignment horizontal="center" vertical="center"/>
    </xf>
    <xf numFmtId="0" fontId="19" fillId="0" borderId="3" xfId="0" quotePrefix="1" applyFont="1" applyFill="1" applyBorder="1" applyAlignment="1">
      <alignment horizontal="left" vertical="center"/>
    </xf>
    <xf numFmtId="10" fontId="18" fillId="0" borderId="0" xfId="0" applyNumberFormat="1" applyFon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7" fillId="5" borderId="0" xfId="0" applyFont="1" applyFill="1" applyAlignment="1">
      <alignment vertical="center"/>
    </xf>
    <xf numFmtId="0" fontId="13" fillId="0" borderId="2" xfId="0" applyFont="1" applyBorder="1" applyAlignment="1">
      <alignment vertical="center"/>
    </xf>
    <xf numFmtId="2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13" fillId="0" borderId="0" xfId="0" applyFont="1" applyFill="1" applyAlignment="1">
      <alignment vertical="center"/>
    </xf>
    <xf numFmtId="2" fontId="18" fillId="2" borderId="7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1" fontId="4" fillId="2" borderId="1" xfId="0" applyNumberFormat="1" applyFont="1" applyFill="1" applyBorder="1" applyAlignment="1">
      <alignment vertical="center"/>
    </xf>
    <xf numFmtId="2" fontId="4" fillId="2" borderId="1" xfId="0" applyNumberFormat="1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1" xfId="0" applyFont="1" applyFill="1" applyBorder="1" applyAlignment="1">
      <alignment vertical="center"/>
    </xf>
    <xf numFmtId="0" fontId="4" fillId="0" borderId="10" xfId="0" applyFont="1" applyFill="1" applyBorder="1" applyAlignment="1">
      <alignment vertical="center"/>
    </xf>
    <xf numFmtId="2" fontId="4" fillId="0" borderId="7" xfId="0" applyNumberFormat="1" applyFont="1" applyFill="1" applyBorder="1" applyAlignment="1">
      <alignment vertical="center"/>
    </xf>
    <xf numFmtId="2" fontId="4" fillId="0" borderId="1" xfId="0" applyNumberFormat="1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24" fillId="0" borderId="0" xfId="0" applyFont="1" applyFill="1" applyAlignment="1">
      <alignment vertical="center"/>
    </xf>
    <xf numFmtId="2" fontId="13" fillId="0" borderId="0" xfId="0" applyNumberFormat="1" applyFont="1" applyAlignment="1">
      <alignment vertical="center"/>
    </xf>
    <xf numFmtId="0" fontId="19" fillId="0" borderId="1" xfId="0" applyFont="1" applyBorder="1" applyAlignment="1">
      <alignment horizontal="left" vertical="center" wrapText="1"/>
    </xf>
    <xf numFmtId="0" fontId="19" fillId="2" borderId="1" xfId="0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vertical="center" wrapText="1"/>
    </xf>
    <xf numFmtId="0" fontId="19" fillId="0" borderId="10" xfId="0" applyFont="1" applyFill="1" applyBorder="1" applyAlignment="1">
      <alignment vertical="center"/>
    </xf>
    <xf numFmtId="0" fontId="20" fillId="0" borderId="1" xfId="0" applyFont="1" applyBorder="1" applyAlignment="1">
      <alignment vertical="center"/>
    </xf>
    <xf numFmtId="164" fontId="18" fillId="0" borderId="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" fontId="4" fillId="2" borderId="0" xfId="0" applyNumberFormat="1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 wrapText="1"/>
    </xf>
    <xf numFmtId="2" fontId="4" fillId="2" borderId="0" xfId="0" applyNumberFormat="1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164" fontId="4" fillId="2" borderId="0" xfId="0" applyNumberFormat="1" applyFont="1" applyFill="1" applyBorder="1" applyAlignment="1">
      <alignment horizontal="center" vertical="center"/>
    </xf>
    <xf numFmtId="2" fontId="4" fillId="0" borderId="0" xfId="0" applyNumberFormat="1" applyFont="1" applyFill="1" applyBorder="1" applyAlignment="1">
      <alignment vertical="center"/>
    </xf>
    <xf numFmtId="2" fontId="4" fillId="2" borderId="0" xfId="0" applyNumberFormat="1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164" fontId="18" fillId="2" borderId="1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2" fontId="18" fillId="0" borderId="7" xfId="0" applyNumberFormat="1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horizontal="center" vertical="center" wrapText="1"/>
    </xf>
    <xf numFmtId="2" fontId="18" fillId="0" borderId="11" xfId="0" applyNumberFormat="1" applyFont="1" applyFill="1" applyBorder="1" applyAlignment="1">
      <alignment horizontal="center" vertical="center"/>
    </xf>
    <xf numFmtId="0" fontId="18" fillId="0" borderId="11" xfId="0" applyFont="1" applyFill="1" applyBorder="1" applyAlignment="1">
      <alignment horizontal="center" vertical="center"/>
    </xf>
    <xf numFmtId="164" fontId="18" fillId="0" borderId="11" xfId="0" applyNumberFormat="1" applyFont="1" applyFill="1" applyBorder="1" applyAlignment="1">
      <alignment horizontal="center" vertical="center"/>
    </xf>
    <xf numFmtId="0" fontId="18" fillId="4" borderId="11" xfId="0" applyFont="1" applyFill="1" applyBorder="1" applyAlignment="1">
      <alignment horizontal="center" vertical="center"/>
    </xf>
    <xf numFmtId="0" fontId="18" fillId="5" borderId="11" xfId="0" applyFont="1" applyFill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2" fontId="13" fillId="0" borderId="0" xfId="0" applyNumberFormat="1" applyFont="1" applyFill="1" applyAlignment="1">
      <alignment vertical="center"/>
    </xf>
    <xf numFmtId="0" fontId="27" fillId="0" borderId="0" xfId="0" applyFont="1" applyFill="1" applyAlignment="1">
      <alignment vertical="center"/>
    </xf>
    <xf numFmtId="0" fontId="13" fillId="0" borderId="1" xfId="0" applyFont="1" applyFill="1" applyBorder="1" applyAlignment="1">
      <alignment vertical="center"/>
    </xf>
    <xf numFmtId="0" fontId="13" fillId="2" borderId="1" xfId="0" applyFont="1" applyFill="1" applyBorder="1" applyAlignment="1">
      <alignment vertical="center"/>
    </xf>
    <xf numFmtId="164" fontId="4" fillId="2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18" fillId="2" borderId="1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 wrapText="1"/>
    </xf>
    <xf numFmtId="164" fontId="18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horizontal="left" vertical="center"/>
    </xf>
    <xf numFmtId="0" fontId="19" fillId="0" borderId="1" xfId="0" applyFont="1" applyBorder="1" applyAlignment="1">
      <alignment vertical="center" wrapText="1"/>
    </xf>
    <xf numFmtId="0" fontId="6" fillId="10" borderId="1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18" fillId="11" borderId="1" xfId="0" applyFont="1" applyFill="1" applyBorder="1" applyAlignment="1">
      <alignment horizontal="center" vertical="center"/>
    </xf>
    <xf numFmtId="0" fontId="19" fillId="0" borderId="1" xfId="0" quotePrefix="1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64" fontId="4" fillId="2" borderId="0" xfId="0" applyNumberFormat="1" applyFont="1" applyFill="1" applyBorder="1" applyAlignment="1">
      <alignment horizontal="center"/>
    </xf>
    <xf numFmtId="1" fontId="4" fillId="2" borderId="0" xfId="0" applyNumberFormat="1" applyFont="1" applyFill="1" applyBorder="1"/>
    <xf numFmtId="2" fontId="4" fillId="2" borderId="0" xfId="0" applyNumberFormat="1" applyFont="1" applyFill="1" applyBorder="1"/>
    <xf numFmtId="0" fontId="4" fillId="2" borderId="0" xfId="0" applyFont="1" applyFill="1" applyBorder="1"/>
    <xf numFmtId="2" fontId="4" fillId="0" borderId="7" xfId="0" applyNumberFormat="1" applyFont="1" applyFill="1" applyBorder="1" applyAlignment="1">
      <alignment horizontal="center"/>
    </xf>
    <xf numFmtId="2" fontId="4" fillId="2" borderId="7" xfId="0" applyNumberFormat="1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19" fillId="0" borderId="0" xfId="0" quotePrefix="1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center" wrapText="1"/>
    </xf>
    <xf numFmtId="0" fontId="19" fillId="0" borderId="0" xfId="0" applyFont="1" applyFill="1" applyBorder="1" applyAlignment="1">
      <alignment vertical="center"/>
    </xf>
    <xf numFmtId="0" fontId="19" fillId="0" borderId="0" xfId="0" applyFont="1" applyFill="1" applyBorder="1" applyAlignment="1">
      <alignment horizontal="center" vertical="center"/>
    </xf>
    <xf numFmtId="0" fontId="19" fillId="0" borderId="0" xfId="0" applyFont="1" applyBorder="1" applyAlignment="1">
      <alignment vertical="center" wrapText="1"/>
    </xf>
    <xf numFmtId="0" fontId="13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left" vertical="center" wrapText="1"/>
    </xf>
    <xf numFmtId="0" fontId="12" fillId="0" borderId="0" xfId="0" quotePrefix="1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center" vertical="center"/>
    </xf>
    <xf numFmtId="0" fontId="19" fillId="0" borderId="0" xfId="0" quotePrefix="1" applyFont="1" applyFill="1" applyBorder="1" applyAlignment="1">
      <alignment horizontal="center" vertical="center"/>
    </xf>
    <xf numFmtId="0" fontId="19" fillId="0" borderId="5" xfId="0" applyFont="1" applyBorder="1" applyAlignment="1">
      <alignment vertical="center" wrapText="1"/>
    </xf>
    <xf numFmtId="0" fontId="19" fillId="2" borderId="5" xfId="0" applyFont="1" applyFill="1" applyBorder="1" applyAlignment="1">
      <alignment vertical="center" wrapText="1"/>
    </xf>
    <xf numFmtId="10" fontId="19" fillId="0" borderId="1" xfId="1" applyNumberFormat="1" applyFont="1" applyBorder="1" applyAlignment="1">
      <alignment horizontal="center" vertical="center"/>
    </xf>
    <xf numFmtId="10" fontId="19" fillId="0" borderId="1" xfId="0" applyNumberFormat="1" applyFont="1" applyFill="1" applyBorder="1" applyAlignment="1">
      <alignment horizontal="center" vertical="center"/>
    </xf>
    <xf numFmtId="0" fontId="22" fillId="0" borderId="1" xfId="0" applyFont="1" applyFill="1" applyBorder="1"/>
    <xf numFmtId="0" fontId="19" fillId="0" borderId="1" xfId="0" applyFont="1" applyFill="1" applyBorder="1" applyAlignment="1">
      <alignment horizontal="left" vertical="center"/>
    </xf>
    <xf numFmtId="3" fontId="10" fillId="0" borderId="1" xfId="0" applyNumberFormat="1" applyFon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30" fillId="2" borderId="1" xfId="0" applyFont="1" applyFill="1" applyBorder="1"/>
    <xf numFmtId="3" fontId="10" fillId="0" borderId="1" xfId="0" applyNumberFormat="1" applyFont="1" applyFill="1" applyBorder="1" applyAlignment="1">
      <alignment horizontal="center" vertical="center"/>
    </xf>
    <xf numFmtId="3" fontId="10" fillId="0" borderId="3" xfId="0" applyNumberFormat="1" applyFont="1" applyFill="1" applyBorder="1" applyAlignment="1">
      <alignment horizontal="center" vertical="center"/>
    </xf>
    <xf numFmtId="3" fontId="18" fillId="0" borderId="3" xfId="0" applyNumberFormat="1" applyFont="1" applyFill="1" applyBorder="1" applyAlignment="1">
      <alignment horizontal="center" vertical="center"/>
    </xf>
    <xf numFmtId="3" fontId="10" fillId="0" borderId="9" xfId="0" applyNumberFormat="1" applyFont="1" applyFill="1" applyBorder="1" applyAlignment="1">
      <alignment horizontal="center" vertical="center"/>
    </xf>
    <xf numFmtId="3" fontId="10" fillId="0" borderId="6" xfId="0" applyNumberFormat="1" applyFont="1" applyFill="1" applyBorder="1" applyAlignment="1">
      <alignment horizontal="center" vertical="center"/>
    </xf>
    <xf numFmtId="3" fontId="18" fillId="0" borderId="6" xfId="0" applyNumberFormat="1" applyFont="1" applyFill="1" applyBorder="1" applyAlignment="1">
      <alignment horizontal="center" vertical="center"/>
    </xf>
    <xf numFmtId="0" fontId="30" fillId="0" borderId="1" xfId="0" applyFont="1" applyFill="1" applyBorder="1"/>
    <xf numFmtId="3" fontId="10" fillId="12" borderId="1" xfId="0" applyNumberFormat="1" applyFont="1" applyFill="1" applyBorder="1" applyAlignment="1">
      <alignment horizontal="center" vertical="center"/>
    </xf>
    <xf numFmtId="3" fontId="18" fillId="12" borderId="1" xfId="0" applyNumberFormat="1" applyFont="1" applyFill="1" applyBorder="1" applyAlignment="1">
      <alignment horizontal="center" vertical="center"/>
    </xf>
    <xf numFmtId="3" fontId="10" fillId="12" borderId="3" xfId="0" applyNumberFormat="1" applyFont="1" applyFill="1" applyBorder="1" applyAlignment="1">
      <alignment horizontal="center" vertical="center"/>
    </xf>
    <xf numFmtId="3" fontId="18" fillId="12" borderId="3" xfId="0" applyNumberFormat="1" applyFont="1" applyFill="1" applyBorder="1" applyAlignment="1">
      <alignment horizontal="center" vertical="center"/>
    </xf>
    <xf numFmtId="3" fontId="10" fillId="3" borderId="9" xfId="0" applyNumberFormat="1" applyFont="1" applyFill="1" applyBorder="1" applyAlignment="1">
      <alignment horizontal="center" vertical="center"/>
    </xf>
    <xf numFmtId="10" fontId="19" fillId="3" borderId="9" xfId="1" applyNumberFormat="1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/>
    </xf>
    <xf numFmtId="3" fontId="18" fillId="3" borderId="6" xfId="0" applyNumberFormat="1" applyFont="1" applyFill="1" applyBorder="1" applyAlignment="1">
      <alignment horizontal="center" vertical="center"/>
    </xf>
    <xf numFmtId="3" fontId="10" fillId="13" borderId="3" xfId="0" applyNumberFormat="1" applyFont="1" applyFill="1" applyBorder="1" applyAlignment="1">
      <alignment horizontal="center" vertical="center"/>
    </xf>
    <xf numFmtId="3" fontId="18" fillId="13" borderId="3" xfId="0" applyNumberFormat="1" applyFont="1" applyFill="1" applyBorder="1" applyAlignment="1">
      <alignment horizontal="center" vertical="center"/>
    </xf>
    <xf numFmtId="3" fontId="10" fillId="13" borderId="9" xfId="0" applyNumberFormat="1" applyFont="1" applyFill="1" applyBorder="1" applyAlignment="1">
      <alignment horizontal="center" vertical="center"/>
    </xf>
    <xf numFmtId="10" fontId="19" fillId="13" borderId="9" xfId="1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8" fillId="3" borderId="1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horizontal="center" vertical="center"/>
    </xf>
    <xf numFmtId="1" fontId="19" fillId="0" borderId="0" xfId="0" applyNumberFormat="1" applyFont="1" applyFill="1" applyBorder="1" applyAlignment="1">
      <alignment horizontal="center" vertical="center"/>
    </xf>
    <xf numFmtId="0" fontId="22" fillId="0" borderId="0" xfId="0" applyFont="1" applyFill="1" applyBorder="1"/>
    <xf numFmtId="0" fontId="19" fillId="0" borderId="0" xfId="0" applyFont="1" applyFill="1" applyBorder="1" applyAlignment="1">
      <alignment horizontal="left" vertical="center"/>
    </xf>
    <xf numFmtId="2" fontId="19" fillId="0" borderId="0" xfId="0" applyNumberFormat="1" applyFont="1" applyFill="1" applyBorder="1" applyAlignment="1">
      <alignment horizontal="center" vertical="center"/>
    </xf>
    <xf numFmtId="0" fontId="4" fillId="3" borderId="7" xfId="0" applyFont="1" applyFill="1" applyBorder="1" applyAlignment="1">
      <alignment vertical="center"/>
    </xf>
    <xf numFmtId="0" fontId="10" fillId="0" borderId="1" xfId="0" applyFont="1" applyBorder="1" applyAlignment="1">
      <alignment vertical="center"/>
    </xf>
    <xf numFmtId="0" fontId="31" fillId="0" borderId="1" xfId="0" applyFont="1" applyBorder="1" applyAlignment="1">
      <alignment vertical="center"/>
    </xf>
    <xf numFmtId="0" fontId="10" fillId="0" borderId="1" xfId="0" applyFont="1" applyFill="1" applyBorder="1" applyAlignment="1">
      <alignment vertical="center" wrapText="1"/>
    </xf>
    <xf numFmtId="0" fontId="10" fillId="0" borderId="10" xfId="0" applyFont="1" applyFill="1" applyBorder="1" applyAlignment="1">
      <alignment vertical="center"/>
    </xf>
    <xf numFmtId="0" fontId="30" fillId="0" borderId="0" xfId="0" applyFont="1" applyAlignment="1">
      <alignment vertical="center"/>
    </xf>
    <xf numFmtId="0" fontId="30" fillId="0" borderId="0" xfId="0" applyFont="1" applyFill="1" applyAlignment="1">
      <alignment vertical="center"/>
    </xf>
    <xf numFmtId="0" fontId="10" fillId="0" borderId="1" xfId="0" applyFont="1" applyFill="1" applyBorder="1" applyAlignment="1">
      <alignment horizontal="center" vertical="center" wrapText="1"/>
    </xf>
    <xf numFmtId="2" fontId="30" fillId="0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0" fontId="30" fillId="10" borderId="1" xfId="0" applyFont="1" applyFill="1" applyBorder="1" applyAlignment="1">
      <alignment horizontal="center" vertical="center"/>
    </xf>
    <xf numFmtId="0" fontId="30" fillId="11" borderId="1" xfId="0" applyFont="1" applyFill="1" applyBorder="1" applyAlignment="1">
      <alignment horizontal="center" vertical="center"/>
    </xf>
    <xf numFmtId="2" fontId="30" fillId="2" borderId="7" xfId="0" applyNumberFormat="1" applyFont="1" applyFill="1" applyBorder="1" applyAlignment="1">
      <alignment horizontal="center" vertical="center"/>
    </xf>
    <xf numFmtId="2" fontId="30" fillId="0" borderId="7" xfId="0" applyNumberFormat="1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 wrapText="1"/>
    </xf>
    <xf numFmtId="0" fontId="30" fillId="3" borderId="0" xfId="0" applyFont="1" applyFill="1" applyAlignment="1">
      <alignment vertical="center"/>
    </xf>
    <xf numFmtId="0" fontId="17" fillId="3" borderId="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left" vertical="center" wrapText="1"/>
    </xf>
    <xf numFmtId="0" fontId="31" fillId="0" borderId="1" xfId="0" applyFont="1" applyFill="1" applyBorder="1" applyAlignment="1">
      <alignment vertical="center"/>
    </xf>
    <xf numFmtId="0" fontId="22" fillId="3" borderId="0" xfId="0" applyFont="1" applyFill="1"/>
    <xf numFmtId="2" fontId="18" fillId="3" borderId="1" xfId="0" applyNumberFormat="1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left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3" borderId="1" xfId="0" quotePrefix="1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left" vertical="center"/>
    </xf>
    <xf numFmtId="0" fontId="19" fillId="3" borderId="1" xfId="0" quotePrefix="1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right"/>
    </xf>
    <xf numFmtId="1" fontId="19" fillId="0" borderId="6" xfId="0" applyNumberFormat="1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left" vertical="center"/>
    </xf>
    <xf numFmtId="2" fontId="18" fillId="0" borderId="6" xfId="0" applyNumberFormat="1" applyFont="1" applyFill="1" applyBorder="1" applyAlignment="1">
      <alignment horizontal="center" vertical="center"/>
    </xf>
    <xf numFmtId="0" fontId="22" fillId="0" borderId="6" xfId="0" applyFont="1" applyFill="1" applyBorder="1"/>
    <xf numFmtId="0" fontId="6" fillId="3" borderId="1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vertical="center" wrapText="1"/>
    </xf>
    <xf numFmtId="0" fontId="13" fillId="3" borderId="0" xfId="0" applyFont="1" applyFill="1" applyAlignment="1">
      <alignment vertical="center"/>
    </xf>
    <xf numFmtId="3" fontId="18" fillId="3" borderId="0" xfId="0" applyNumberFormat="1" applyFont="1" applyFill="1" applyBorder="1" applyAlignment="1">
      <alignment horizontal="center" vertical="center"/>
    </xf>
    <xf numFmtId="3" fontId="19" fillId="3" borderId="3" xfId="0" applyNumberFormat="1" applyFont="1" applyFill="1" applyBorder="1" applyAlignment="1">
      <alignment horizontal="center" vertical="center"/>
    </xf>
    <xf numFmtId="3" fontId="18" fillId="3" borderId="1" xfId="0" applyNumberFormat="1" applyFont="1" applyFill="1" applyBorder="1" applyAlignment="1">
      <alignment horizontal="center" vertical="center"/>
    </xf>
    <xf numFmtId="3" fontId="19" fillId="3" borderId="9" xfId="0" applyNumberFormat="1" applyFont="1" applyFill="1" applyBorder="1" applyAlignment="1">
      <alignment horizontal="center" vertical="center"/>
    </xf>
    <xf numFmtId="0" fontId="18" fillId="3" borderId="0" xfId="0" applyFont="1" applyFill="1"/>
    <xf numFmtId="3" fontId="19" fillId="3" borderId="8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4" fontId="19" fillId="0" borderId="9" xfId="0" applyNumberFormat="1" applyFont="1" applyFill="1" applyBorder="1" applyAlignment="1">
      <alignment horizontal="center" vertical="center"/>
    </xf>
    <xf numFmtId="0" fontId="20" fillId="0" borderId="8" xfId="0" applyFont="1" applyFill="1" applyBorder="1" applyAlignment="1">
      <alignment vertical="center"/>
    </xf>
    <xf numFmtId="0" fontId="0" fillId="0" borderId="6" xfId="0" applyFill="1" applyBorder="1"/>
    <xf numFmtId="3" fontId="18" fillId="3" borderId="5" xfId="0" applyNumberFormat="1" applyFont="1" applyFill="1" applyBorder="1" applyAlignment="1">
      <alignment horizontal="center" vertical="center"/>
    </xf>
    <xf numFmtId="3" fontId="19" fillId="3" borderId="18" xfId="0" applyNumberFormat="1" applyFont="1" applyFill="1" applyBorder="1" applyAlignment="1">
      <alignment horizontal="center" vertical="center"/>
    </xf>
    <xf numFmtId="3" fontId="19" fillId="3" borderId="16" xfId="0" applyNumberFormat="1" applyFont="1" applyFill="1" applyBorder="1" applyAlignment="1">
      <alignment horizontal="center" vertical="center"/>
    </xf>
    <xf numFmtId="0" fontId="30" fillId="3" borderId="1" xfId="0" applyFont="1" applyFill="1" applyBorder="1"/>
    <xf numFmtId="0" fontId="19" fillId="3" borderId="5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3" borderId="5" xfId="0" applyFont="1" applyFill="1" applyBorder="1" applyAlignment="1">
      <alignment horizontal="center" vertical="center"/>
    </xf>
    <xf numFmtId="0" fontId="32" fillId="0" borderId="0" xfId="0" applyFont="1"/>
    <xf numFmtId="10" fontId="6" fillId="10" borderId="1" xfId="1" applyNumberFormat="1" applyFont="1" applyFill="1" applyBorder="1" applyAlignment="1">
      <alignment horizontal="center" vertical="center"/>
    </xf>
    <xf numFmtId="10" fontId="18" fillId="10" borderId="1" xfId="0" applyNumberFormat="1" applyFont="1" applyFill="1" applyBorder="1" applyAlignment="1">
      <alignment horizontal="center" vertical="center"/>
    </xf>
    <xf numFmtId="10" fontId="6" fillId="11" borderId="1" xfId="1" applyNumberFormat="1" applyFont="1" applyFill="1" applyBorder="1" applyAlignment="1">
      <alignment horizontal="center" vertical="center"/>
    </xf>
    <xf numFmtId="10" fontId="18" fillId="11" borderId="1" xfId="0" applyNumberFormat="1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0" fontId="6" fillId="11" borderId="6" xfId="0" applyNumberFormat="1" applyFont="1" applyFill="1" applyBorder="1" applyAlignment="1">
      <alignment horizontal="center" vertical="center"/>
    </xf>
    <xf numFmtId="10" fontId="6" fillId="10" borderId="6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10" fontId="18" fillId="11" borderId="3" xfId="0" applyNumberFormat="1" applyFont="1" applyFill="1" applyBorder="1" applyAlignment="1">
      <alignment horizontal="center" vertical="center"/>
    </xf>
    <xf numFmtId="10" fontId="18" fillId="10" borderId="3" xfId="0" applyNumberFormat="1" applyFont="1" applyFill="1" applyBorder="1" applyAlignment="1">
      <alignment horizontal="center" vertical="center"/>
    </xf>
    <xf numFmtId="10" fontId="18" fillId="10" borderId="1" xfId="1" applyNumberFormat="1" applyFont="1" applyFill="1" applyBorder="1" applyAlignment="1">
      <alignment horizontal="center" vertical="center"/>
    </xf>
    <xf numFmtId="10" fontId="18" fillId="11" borderId="1" xfId="1" applyNumberFormat="1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left" vertical="center"/>
    </xf>
    <xf numFmtId="10" fontId="19" fillId="0" borderId="8" xfId="1" applyNumberFormat="1" applyFont="1" applyFill="1" applyBorder="1" applyAlignment="1">
      <alignment horizontal="center" vertical="center"/>
    </xf>
    <xf numFmtId="0" fontId="0" fillId="3" borderId="0" xfId="0" applyFill="1"/>
    <xf numFmtId="0" fontId="13" fillId="0" borderId="0" xfId="0" applyFont="1"/>
    <xf numFmtId="0" fontId="18" fillId="0" borderId="6" xfId="0" applyFont="1" applyFill="1" applyBorder="1"/>
    <xf numFmtId="10" fontId="19" fillId="0" borderId="1" xfId="1" applyNumberFormat="1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2" fillId="3" borderId="19" xfId="0" applyFont="1" applyFill="1" applyBorder="1" applyAlignment="1">
      <alignment horizontal="left"/>
    </xf>
    <xf numFmtId="0" fontId="12" fillId="3" borderId="20" xfId="0" applyFont="1" applyFill="1" applyBorder="1" applyAlignment="1"/>
    <xf numFmtId="0" fontId="12" fillId="3" borderId="14" xfId="0" applyFont="1" applyFill="1" applyBorder="1" applyAlignment="1"/>
    <xf numFmtId="0" fontId="12" fillId="3" borderId="22" xfId="0" applyFont="1" applyFill="1" applyBorder="1" applyAlignment="1">
      <alignment horizontal="left"/>
    </xf>
    <xf numFmtId="0" fontId="12" fillId="3" borderId="1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2" fillId="3" borderId="2" xfId="0" applyFont="1" applyFill="1" applyBorder="1" applyAlignment="1">
      <alignment horizontal="left"/>
    </xf>
    <xf numFmtId="0" fontId="10" fillId="3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 wrapText="1"/>
    </xf>
    <xf numFmtId="0" fontId="13" fillId="0" borderId="21" xfId="0" applyFont="1" applyBorder="1" applyAlignment="1">
      <alignment vertical="center"/>
    </xf>
    <xf numFmtId="0" fontId="13" fillId="0" borderId="15" xfId="0" applyFont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33" fillId="3" borderId="1" xfId="0" applyFont="1" applyFill="1" applyBorder="1" applyAlignment="1">
      <alignment vertical="center"/>
    </xf>
    <xf numFmtId="0" fontId="33" fillId="3" borderId="1" xfId="0" applyFont="1" applyFill="1" applyBorder="1" applyAlignment="1">
      <alignment horizontal="left" vertical="center" wrapText="1"/>
    </xf>
    <xf numFmtId="0" fontId="33" fillId="3" borderId="1" xfId="0" applyFont="1" applyFill="1" applyBorder="1" applyAlignment="1">
      <alignment horizontal="center" vertical="center" wrapText="1"/>
    </xf>
    <xf numFmtId="0" fontId="33" fillId="0" borderId="1" xfId="0" applyFont="1" applyFill="1" applyBorder="1" applyAlignment="1">
      <alignment vertical="center"/>
    </xf>
    <xf numFmtId="2" fontId="4" fillId="0" borderId="1" xfId="0" applyNumberFormat="1" applyFont="1" applyFill="1" applyBorder="1" applyAlignment="1">
      <alignment horizontal="center" vertical="center"/>
    </xf>
    <xf numFmtId="0" fontId="33" fillId="0" borderId="1" xfId="0" applyFont="1" applyFill="1" applyBorder="1" applyAlignment="1">
      <alignment vertical="center" wrapText="1"/>
    </xf>
    <xf numFmtId="0" fontId="4" fillId="11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2" fontId="4" fillId="0" borderId="11" xfId="0" applyNumberFormat="1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164" fontId="4" fillId="0" borderId="11" xfId="0" applyNumberFormat="1" applyFont="1" applyFill="1" applyBorder="1" applyAlignment="1">
      <alignment horizontal="center" vertical="center"/>
    </xf>
    <xf numFmtId="0" fontId="4" fillId="11" borderId="11" xfId="0" applyFont="1" applyFill="1" applyBorder="1" applyAlignment="1">
      <alignment horizontal="center" vertical="center"/>
    </xf>
    <xf numFmtId="2" fontId="30" fillId="0" borderId="0" xfId="0" applyNumberFormat="1" applyFont="1" applyFill="1" applyBorder="1" applyAlignment="1">
      <alignment horizontal="center" vertical="center"/>
    </xf>
    <xf numFmtId="164" fontId="30" fillId="0" borderId="0" xfId="0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 wrapText="1"/>
    </xf>
    <xf numFmtId="0" fontId="19" fillId="0" borderId="21" xfId="0" applyFont="1" applyFill="1" applyBorder="1" applyAlignment="1">
      <alignment horizontal="center" vertical="center" wrapText="1"/>
    </xf>
    <xf numFmtId="2" fontId="30" fillId="0" borderId="13" xfId="0" applyNumberFormat="1" applyFont="1" applyFill="1" applyBorder="1" applyAlignment="1">
      <alignment horizontal="center" vertical="center"/>
    </xf>
    <xf numFmtId="2" fontId="30" fillId="0" borderId="21" xfId="0" applyNumberFormat="1" applyFont="1" applyFill="1" applyBorder="1" applyAlignment="1">
      <alignment horizontal="center" vertical="center"/>
    </xf>
    <xf numFmtId="164" fontId="30" fillId="0" borderId="13" xfId="0" applyNumberFormat="1" applyFont="1" applyFill="1" applyBorder="1" applyAlignment="1">
      <alignment horizontal="center" vertical="center"/>
    </xf>
    <xf numFmtId="0" fontId="30" fillId="0" borderId="21" xfId="0" applyFont="1" applyFill="1" applyBorder="1" applyAlignment="1">
      <alignment horizontal="center" vertical="center"/>
    </xf>
    <xf numFmtId="0" fontId="30" fillId="0" borderId="13" xfId="0" applyFont="1" applyFill="1" applyBorder="1" applyAlignment="1">
      <alignment horizontal="center" vertical="center"/>
    </xf>
    <xf numFmtId="164" fontId="30" fillId="0" borderId="2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2" fontId="18" fillId="0" borderId="5" xfId="0" applyNumberFormat="1" applyFont="1" applyFill="1" applyBorder="1" applyAlignment="1">
      <alignment horizontal="center" vertical="center"/>
    </xf>
    <xf numFmtId="2" fontId="18" fillId="0" borderId="17" xfId="0" applyNumberFormat="1" applyFont="1" applyFill="1" applyBorder="1" applyAlignment="1">
      <alignment horizontal="center" vertical="center"/>
    </xf>
    <xf numFmtId="2" fontId="19" fillId="0" borderId="16" xfId="0" applyNumberFormat="1" applyFont="1" applyFill="1" applyBorder="1" applyAlignment="1">
      <alignment horizontal="center" vertical="center"/>
    </xf>
    <xf numFmtId="1" fontId="19" fillId="0" borderId="16" xfId="0" applyNumberFormat="1" applyFont="1" applyFill="1" applyBorder="1" applyAlignment="1">
      <alignment horizontal="center" vertical="center"/>
    </xf>
    <xf numFmtId="1" fontId="18" fillId="0" borderId="5" xfId="0" applyNumberFormat="1" applyFont="1" applyFill="1" applyBorder="1" applyAlignment="1">
      <alignment horizontal="center" vertical="center"/>
    </xf>
    <xf numFmtId="10" fontId="19" fillId="0" borderId="16" xfId="0" applyNumberFormat="1" applyFont="1" applyFill="1" applyBorder="1" applyAlignment="1">
      <alignment horizontal="center" vertical="center"/>
    </xf>
    <xf numFmtId="0" fontId="4" fillId="0" borderId="19" xfId="0" applyFont="1" applyBorder="1"/>
    <xf numFmtId="0" fontId="4" fillId="0" borderId="20" xfId="0" applyFont="1" applyBorder="1"/>
    <xf numFmtId="0" fontId="4" fillId="0" borderId="14" xfId="0" applyFont="1" applyBorder="1"/>
    <xf numFmtId="0" fontId="4" fillId="0" borderId="13" xfId="0" applyFont="1" applyBorder="1"/>
    <xf numFmtId="0" fontId="4" fillId="0" borderId="21" xfId="0" applyFont="1" applyBorder="1"/>
    <xf numFmtId="0" fontId="4" fillId="0" borderId="22" xfId="0" applyFont="1" applyBorder="1"/>
    <xf numFmtId="0" fontId="4" fillId="0" borderId="2" xfId="0" applyFont="1" applyBorder="1"/>
    <xf numFmtId="0" fontId="4" fillId="0" borderId="15" xfId="0" applyFont="1" applyBorder="1"/>
    <xf numFmtId="0" fontId="10" fillId="3" borderId="1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2" fontId="10" fillId="0" borderId="2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0" borderId="20" xfId="0" applyFont="1" applyFill="1" applyBorder="1" applyAlignment="1">
      <alignment horizontal="center" vertical="center"/>
    </xf>
    <xf numFmtId="3" fontId="10" fillId="0" borderId="7" xfId="0" applyNumberFormat="1" applyFont="1" applyBorder="1" applyAlignment="1">
      <alignment horizontal="center" vertical="center"/>
    </xf>
    <xf numFmtId="3" fontId="18" fillId="0" borderId="7" xfId="0" applyNumberFormat="1" applyFont="1" applyBorder="1" applyAlignment="1">
      <alignment horizontal="center" vertical="center"/>
    </xf>
    <xf numFmtId="0" fontId="0" fillId="3" borderId="6" xfId="0" applyFill="1" applyBorder="1"/>
    <xf numFmtId="10" fontId="19" fillId="10" borderId="1" xfId="1" applyNumberFormat="1" applyFont="1" applyFill="1" applyBorder="1" applyAlignment="1">
      <alignment horizontal="center" vertical="center"/>
    </xf>
    <xf numFmtId="10" fontId="19" fillId="11" borderId="1" xfId="1" applyNumberFormat="1" applyFont="1" applyFill="1" applyBorder="1" applyAlignment="1">
      <alignment horizontal="center" vertical="center"/>
    </xf>
    <xf numFmtId="3" fontId="10" fillId="0" borderId="7" xfId="0" applyNumberFormat="1" applyFont="1" applyFill="1" applyBorder="1" applyAlignment="1">
      <alignment horizontal="center" vertical="center"/>
    </xf>
    <xf numFmtId="3" fontId="18" fillId="0" borderId="7" xfId="0" applyNumberFormat="1" applyFont="1" applyFill="1" applyBorder="1" applyAlignment="1">
      <alignment horizontal="center" vertical="center"/>
    </xf>
    <xf numFmtId="1" fontId="18" fillId="0" borderId="7" xfId="0" applyNumberFormat="1" applyFont="1" applyFill="1" applyBorder="1" applyAlignment="1">
      <alignment horizontal="center" vertical="center"/>
    </xf>
    <xf numFmtId="2" fontId="18" fillId="0" borderId="10" xfId="0" applyNumberFormat="1" applyFont="1" applyFill="1" applyBorder="1" applyAlignment="1">
      <alignment horizontal="center" vertical="center"/>
    </xf>
    <xf numFmtId="2" fontId="18" fillId="0" borderId="6" xfId="0" applyNumberFormat="1" applyFont="1" applyBorder="1" applyAlignment="1">
      <alignment horizontal="center" vertical="center"/>
    </xf>
    <xf numFmtId="2" fontId="18" fillId="0" borderId="10" xfId="0" applyNumberFormat="1" applyFont="1" applyBorder="1" applyAlignment="1">
      <alignment horizontal="center" vertical="center"/>
    </xf>
    <xf numFmtId="0" fontId="12" fillId="0" borderId="1" xfId="0" applyFont="1" applyFill="1" applyBorder="1" applyAlignment="1">
      <alignment vertical="center"/>
    </xf>
    <xf numFmtId="0" fontId="35" fillId="0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 wrapText="1"/>
    </xf>
    <xf numFmtId="0" fontId="12" fillId="3" borderId="1" xfId="0" applyFont="1" applyFill="1" applyBorder="1" applyAlignment="1">
      <alignment vertical="center"/>
    </xf>
    <xf numFmtId="0" fontId="0" fillId="10" borderId="0" xfId="0" applyFill="1"/>
    <xf numFmtId="10" fontId="6" fillId="11" borderId="1" xfId="0" applyNumberFormat="1" applyFont="1" applyFill="1" applyBorder="1" applyAlignment="1">
      <alignment horizontal="center" vertical="center"/>
    </xf>
    <xf numFmtId="10" fontId="6" fillId="10" borderId="1" xfId="0" applyNumberFormat="1" applyFont="1" applyFill="1" applyBorder="1" applyAlignment="1">
      <alignment horizontal="center" vertical="center"/>
    </xf>
    <xf numFmtId="165" fontId="0" fillId="0" borderId="0" xfId="0" applyNumberFormat="1"/>
    <xf numFmtId="0" fontId="0" fillId="0" borderId="1" xfId="0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9" fillId="3" borderId="6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5" xfId="0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5" xfId="0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 wrapText="1"/>
    </xf>
    <xf numFmtId="0" fontId="7" fillId="3" borderId="6" xfId="0" applyFont="1" applyFill="1" applyBorder="1"/>
    <xf numFmtId="0" fontId="19" fillId="3" borderId="7" xfId="0" applyFont="1" applyFill="1" applyBorder="1" applyAlignment="1">
      <alignment horizontal="center" vertical="center" wrapText="1"/>
    </xf>
    <xf numFmtId="2" fontId="19" fillId="2" borderId="1" xfId="0" applyNumberFormat="1" applyFont="1" applyFill="1" applyBorder="1" applyAlignment="1">
      <alignment horizontal="center" vertical="center"/>
    </xf>
    <xf numFmtId="2" fontId="19" fillId="0" borderId="1" xfId="0" applyNumberFormat="1" applyFont="1" applyFill="1" applyBorder="1" applyAlignment="1">
      <alignment horizontal="center" vertical="center"/>
    </xf>
    <xf numFmtId="0" fontId="13" fillId="0" borderId="11" xfId="0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2" fontId="4" fillId="2" borderId="11" xfId="0" applyNumberFormat="1" applyFont="1" applyFill="1" applyBorder="1" applyAlignment="1">
      <alignment horizontal="center" vertical="center"/>
    </xf>
    <xf numFmtId="2" fontId="4" fillId="2" borderId="12" xfId="0" applyNumberFormat="1" applyFont="1" applyFill="1" applyBorder="1" applyAlignment="1">
      <alignment horizontal="center" vertical="center"/>
    </xf>
    <xf numFmtId="2" fontId="4" fillId="2" borderId="5" xfId="0" applyNumberFormat="1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center" vertical="center"/>
    </xf>
    <xf numFmtId="2" fontId="19" fillId="0" borderId="11" xfId="0" applyNumberFormat="1" applyFont="1" applyFill="1" applyBorder="1" applyAlignment="1">
      <alignment horizontal="center" vertical="center"/>
    </xf>
    <xf numFmtId="2" fontId="19" fillId="0" borderId="12" xfId="0" applyNumberFormat="1" applyFont="1" applyFill="1" applyBorder="1" applyAlignment="1">
      <alignment horizontal="center" vertical="center"/>
    </xf>
    <xf numFmtId="2" fontId="19" fillId="0" borderId="5" xfId="0" applyNumberFormat="1" applyFont="1" applyFill="1" applyBorder="1" applyAlignment="1">
      <alignment horizontal="center" vertical="center"/>
    </xf>
    <xf numFmtId="2" fontId="19" fillId="2" borderId="11" xfId="0" applyNumberFormat="1" applyFont="1" applyFill="1" applyBorder="1" applyAlignment="1">
      <alignment horizontal="center" vertical="center"/>
    </xf>
    <xf numFmtId="2" fontId="19" fillId="2" borderId="12" xfId="0" applyNumberFormat="1" applyFont="1" applyFill="1" applyBorder="1" applyAlignment="1">
      <alignment horizontal="center" vertical="center"/>
    </xf>
    <xf numFmtId="2" fontId="19" fillId="2" borderId="5" xfId="0" applyNumberFormat="1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0" fontId="19" fillId="3" borderId="14" xfId="0" applyFont="1" applyFill="1" applyBorder="1" applyAlignment="1">
      <alignment horizontal="center" vertical="center" wrapText="1"/>
    </xf>
    <xf numFmtId="0" fontId="19" fillId="3" borderId="15" xfId="0" applyFont="1" applyFill="1" applyBorder="1" applyAlignment="1">
      <alignment horizontal="center" vertical="center"/>
    </xf>
    <xf numFmtId="0" fontId="19" fillId="3" borderId="11" xfId="0" applyFont="1" applyFill="1" applyBorder="1" applyAlignment="1">
      <alignment horizontal="center" vertical="center"/>
    </xf>
    <xf numFmtId="0" fontId="19" fillId="3" borderId="12" xfId="0" applyFont="1" applyFill="1" applyBorder="1" applyAlignment="1">
      <alignment horizontal="center" vertical="center"/>
    </xf>
    <xf numFmtId="0" fontId="19" fillId="3" borderId="5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2" fontId="10" fillId="0" borderId="1" xfId="0" applyNumberFormat="1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/>
    </xf>
    <xf numFmtId="2" fontId="4" fillId="2" borderId="11" xfId="0" applyNumberFormat="1" applyFont="1" applyFill="1" applyBorder="1" applyAlignment="1">
      <alignment horizontal="center"/>
    </xf>
    <xf numFmtId="2" fontId="4" fillId="2" borderId="12" xfId="0" applyNumberFormat="1" applyFon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0" borderId="1" xfId="0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2" fontId="4" fillId="0" borderId="11" xfId="0" applyNumberFormat="1" applyFont="1" applyFill="1" applyBorder="1" applyAlignment="1">
      <alignment horizontal="center"/>
    </xf>
    <xf numFmtId="2" fontId="4" fillId="0" borderId="12" xfId="0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 wrapText="1"/>
    </xf>
    <xf numFmtId="0" fontId="7" fillId="3" borderId="1" xfId="0" applyFont="1" applyFill="1" applyBorder="1"/>
    <xf numFmtId="0" fontId="12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2" fontId="33" fillId="0" borderId="11" xfId="0" applyNumberFormat="1" applyFont="1" applyFill="1" applyBorder="1" applyAlignment="1">
      <alignment horizontal="center" vertical="center"/>
    </xf>
    <xf numFmtId="2" fontId="33" fillId="0" borderId="12" xfId="0" applyNumberFormat="1" applyFont="1" applyFill="1" applyBorder="1" applyAlignment="1">
      <alignment horizontal="center" vertical="center"/>
    </xf>
    <xf numFmtId="2" fontId="33" fillId="0" borderId="5" xfId="0" applyNumberFormat="1" applyFont="1" applyFill="1" applyBorder="1" applyAlignment="1">
      <alignment horizontal="center" vertical="center"/>
    </xf>
    <xf numFmtId="0" fontId="10" fillId="0" borderId="20" xfId="0" applyFont="1" applyFill="1" applyBorder="1" applyAlignment="1">
      <alignment horizontal="center" vertical="center"/>
    </xf>
    <xf numFmtId="0" fontId="10" fillId="0" borderId="14" xfId="0" applyFont="1" applyFill="1" applyBorder="1" applyAlignment="1">
      <alignment horizontal="center" vertical="center"/>
    </xf>
    <xf numFmtId="2" fontId="10" fillId="0" borderId="11" xfId="0" applyNumberFormat="1" applyFont="1" applyFill="1" applyBorder="1" applyAlignment="1">
      <alignment horizontal="center" vertical="center"/>
    </xf>
    <xf numFmtId="2" fontId="10" fillId="0" borderId="12" xfId="0" applyNumberFormat="1" applyFont="1" applyFill="1" applyBorder="1" applyAlignment="1">
      <alignment horizontal="center" vertical="center"/>
    </xf>
    <xf numFmtId="2" fontId="10" fillId="0" borderId="5" xfId="0" applyNumberFormat="1" applyFont="1" applyFill="1" applyBorder="1" applyAlignment="1">
      <alignment horizontal="center" vertical="center"/>
    </xf>
    <xf numFmtId="0" fontId="33" fillId="3" borderId="11" xfId="0" applyFont="1" applyFill="1" applyBorder="1" applyAlignment="1">
      <alignment horizontal="center" vertical="center"/>
    </xf>
    <xf numFmtId="0" fontId="33" fillId="3" borderId="12" xfId="0" applyFont="1" applyFill="1" applyBorder="1" applyAlignment="1">
      <alignment horizontal="center" vertical="center"/>
    </xf>
    <xf numFmtId="0" fontId="33" fillId="3" borderId="5" xfId="0" applyFont="1" applyFill="1" applyBorder="1" applyAlignment="1">
      <alignment horizontal="center" vertical="center"/>
    </xf>
    <xf numFmtId="2" fontId="10" fillId="0" borderId="22" xfId="0" applyNumberFormat="1" applyFont="1" applyFill="1" applyBorder="1" applyAlignment="1">
      <alignment horizontal="center" vertical="center"/>
    </xf>
    <xf numFmtId="2" fontId="10" fillId="0" borderId="2" xfId="0" applyNumberFormat="1" applyFont="1" applyFill="1" applyBorder="1" applyAlignment="1">
      <alignment horizontal="center" vertical="center"/>
    </xf>
    <xf numFmtId="2" fontId="10" fillId="0" borderId="15" xfId="0" applyNumberFormat="1" applyFont="1" applyFill="1" applyBorder="1" applyAlignment="1">
      <alignment horizontal="center" vertical="center"/>
    </xf>
    <xf numFmtId="0" fontId="10" fillId="0" borderId="19" xfId="0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2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</cellXfs>
  <cellStyles count="2">
    <cellStyle name="Prozent" xfId="1" builtinId="5"/>
    <cellStyle name="Standard" xfId="0" builtinId="0"/>
  </cellStyles>
  <dxfs count="52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800"/>
            </a:pPr>
            <a:r>
              <a:rPr lang="de-CH" sz="1800"/>
              <a:t>Ø Makespan über alle n</a:t>
            </a:r>
          </a:p>
        </c:rich>
      </c:tx>
      <c:layout>
        <c:manualLayout>
          <c:xMode val="edge"/>
          <c:yMode val="edge"/>
          <c:x val="0.11878272612570002"/>
          <c:y val="3.5056369130636915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'Gesamt Ansatz1'!$A$186</c:f>
              <c:strCache>
                <c:ptCount val="1"/>
                <c:pt idx="0">
                  <c:v>pj</c:v>
                </c:pt>
              </c:strCache>
            </c:strRef>
          </c:tx>
          <c:invertIfNegative val="0"/>
          <c:cat>
            <c:multiLvlStrRef>
              <c:f>'Gesamt Ansatz1'!$B$185:$I$185</c:f>
            </c:multiLvlStrRef>
          </c:cat>
          <c:val>
            <c:numRef>
              <c:f>'Gesamt Ansatz1'!$B$186:$I$186</c:f>
            </c:numRef>
          </c:val>
          <c:extLst>
            <c:ext xmlns:c16="http://schemas.microsoft.com/office/drawing/2014/chart" uri="{C3380CC4-5D6E-409C-BE32-E72D297353CC}">
              <c16:uniqueId val="{00000000-8617-4FFB-A433-E72ADAD87F77}"/>
            </c:ext>
          </c:extLst>
        </c:ser>
        <c:ser>
          <c:idx val="1"/>
          <c:order val="1"/>
          <c:tx>
            <c:strRef>
              <c:f>'Gesamt Ansatz1'!$A$187</c:f>
              <c:strCache>
                <c:ptCount val="1"/>
                <c:pt idx="0">
                  <c:v>aj</c:v>
                </c:pt>
              </c:strCache>
            </c:strRef>
          </c:tx>
          <c:invertIfNegative val="0"/>
          <c:cat>
            <c:multiLvlStrRef>
              <c:f>'Gesamt Ansatz1'!$B$185:$I$185</c:f>
            </c:multiLvlStrRef>
          </c:cat>
          <c:val>
            <c:numRef>
              <c:f>'Gesamt Ansatz1'!$B$187:$I$187</c:f>
            </c:numRef>
          </c:val>
          <c:extLst>
            <c:ext xmlns:c16="http://schemas.microsoft.com/office/drawing/2014/chart" uri="{C3380CC4-5D6E-409C-BE32-E72D297353CC}">
              <c16:uniqueId val="{00000001-8617-4FFB-A433-E72ADAD87F77}"/>
            </c:ext>
          </c:extLst>
        </c:ser>
        <c:ser>
          <c:idx val="2"/>
          <c:order val="2"/>
          <c:tx>
            <c:strRef>
              <c:f>'Gesamt Ansatz1'!$A$188</c:f>
              <c:strCache>
                <c:ptCount val="1"/>
                <c:pt idx="0">
                  <c:v>%</c:v>
                </c:pt>
              </c:strCache>
            </c:strRef>
          </c:tx>
          <c:invertIfNegative val="0"/>
          <c:cat>
            <c:multiLvlStrRef>
              <c:f>'Gesamt Ansatz1'!$B$185:$I$185</c:f>
            </c:multiLvlStrRef>
          </c:cat>
          <c:val>
            <c:numRef>
              <c:f>'Gesamt Ansatz1'!$B$188:$I$188</c:f>
            </c:numRef>
          </c:val>
          <c:extLst>
            <c:ext xmlns:c16="http://schemas.microsoft.com/office/drawing/2014/chart" uri="{C3380CC4-5D6E-409C-BE32-E72D297353CC}">
              <c16:uniqueId val="{00000002-8617-4FFB-A433-E72ADAD87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971136"/>
        <c:axId val="86972672"/>
      </c:barChart>
      <c:catAx>
        <c:axId val="86971136"/>
        <c:scaling>
          <c:orientation val="minMax"/>
        </c:scaling>
        <c:delete val="0"/>
        <c:axPos val="b"/>
        <c:majorTickMark val="none"/>
        <c:minorTickMark val="none"/>
        <c:tickLblPos val="nextTo"/>
        <c:crossAx val="86972672"/>
        <c:crosses val="autoZero"/>
        <c:auto val="1"/>
        <c:lblAlgn val="ctr"/>
        <c:lblOffset val="100"/>
        <c:noMultiLvlLbl val="0"/>
      </c:catAx>
      <c:valAx>
        <c:axId val="8697267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8697113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800"/>
            </a:pPr>
            <a:r>
              <a:rPr lang="de-CH" sz="1800" b="1" i="0" baseline="0"/>
              <a:t>Ø Makespan über alle n</a:t>
            </a:r>
            <a:endParaRPr lang="de-CH"/>
          </a:p>
        </c:rich>
      </c:tx>
      <c:layout>
        <c:manualLayout>
          <c:xMode val="edge"/>
          <c:yMode val="edge"/>
          <c:x val="0.12128647188707548"/>
          <c:y val="3.5056369130636915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'Gesamt Ansatz1'!$K$186</c:f>
              <c:strCache>
                <c:ptCount val="1"/>
                <c:pt idx="0">
                  <c:v>pj</c:v>
                </c:pt>
              </c:strCache>
            </c:strRef>
          </c:tx>
          <c:invertIfNegative val="0"/>
          <c:cat>
            <c:strRef>
              <c:f>'Gesamt Ansatz1'!$L$185:$S$185</c:f>
              <c:strCache>
                <c:ptCount val="2"/>
                <c:pt idx="0">
                  <c:v>LO/HILO</c:v>
                </c:pt>
                <c:pt idx="1">
                  <c:v>LO/LOHI</c:v>
                </c:pt>
              </c:strCache>
            </c:strRef>
          </c:cat>
          <c:val>
            <c:numRef>
              <c:f>'Gesamt Ansatz1'!$L$186:$S$186</c:f>
              <c:numCache>
                <c:formatCode>#,##0</c:formatCode>
                <c:ptCount val="2"/>
                <c:pt idx="0">
                  <c:v>5289.0507936507938</c:v>
                </c:pt>
                <c:pt idx="1">
                  <c:v>5259.3920634920632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B-4A4B-A41C-BA83D5B0A424}"/>
            </c:ext>
          </c:extLst>
        </c:ser>
        <c:ser>
          <c:idx val="1"/>
          <c:order val="1"/>
          <c:tx>
            <c:strRef>
              <c:f>'Gesamt Ansatz1'!$K$187</c:f>
              <c:strCache>
                <c:ptCount val="1"/>
                <c:pt idx="0">
                  <c:v>aj</c:v>
                </c:pt>
              </c:strCache>
            </c:strRef>
          </c:tx>
          <c:invertIfNegative val="0"/>
          <c:cat>
            <c:strRef>
              <c:f>'Gesamt Ansatz1'!$L$185:$S$185</c:f>
              <c:strCache>
                <c:ptCount val="2"/>
                <c:pt idx="0">
                  <c:v>LO/HILO</c:v>
                </c:pt>
                <c:pt idx="1">
                  <c:v>LO/LOHI</c:v>
                </c:pt>
              </c:strCache>
            </c:strRef>
          </c:cat>
          <c:val>
            <c:numRef>
              <c:f>'Gesamt Ansatz1'!$L$187:$S$187</c:f>
              <c:numCache>
                <c:formatCode>#,##0</c:formatCode>
                <c:ptCount val="2"/>
                <c:pt idx="0">
                  <c:v>5505.0603174603175</c:v>
                </c:pt>
                <c:pt idx="1">
                  <c:v>5522.6873015873007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B-4A4B-A41C-BA83D5B0A424}"/>
            </c:ext>
          </c:extLst>
        </c:ser>
        <c:ser>
          <c:idx val="2"/>
          <c:order val="2"/>
          <c:tx>
            <c:strRef>
              <c:f>'Gesamt Ansatz1'!$K$188</c:f>
              <c:strCache>
                <c:ptCount val="1"/>
                <c:pt idx="0">
                  <c:v>%</c:v>
                </c:pt>
              </c:strCache>
            </c:strRef>
          </c:tx>
          <c:invertIfNegative val="0"/>
          <c:cat>
            <c:strRef>
              <c:f>'Gesamt Ansatz1'!$L$185:$S$185</c:f>
              <c:strCache>
                <c:ptCount val="2"/>
                <c:pt idx="0">
                  <c:v>LO/HILO</c:v>
                </c:pt>
                <c:pt idx="1">
                  <c:v>LO/LOHI</c:v>
                </c:pt>
              </c:strCache>
            </c:strRef>
          </c:cat>
          <c:val>
            <c:numRef>
              <c:f>'Gesamt Ansatz1'!$L$188:$S$188</c:f>
              <c:numCache>
                <c:formatCode>0.00%</c:formatCode>
                <c:ptCount val="2"/>
                <c:pt idx="0">
                  <c:v>4.0840886623518702E-2</c:v>
                </c:pt>
                <c:pt idx="1">
                  <c:v>5.0061914935548284E-2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1B-4A4B-A41C-BA83D5B0A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77664"/>
        <c:axId val="102579200"/>
      </c:barChart>
      <c:catAx>
        <c:axId val="1025776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2579200"/>
        <c:crosses val="autoZero"/>
        <c:auto val="1"/>
        <c:lblAlgn val="ctr"/>
        <c:lblOffset val="100"/>
        <c:noMultiLvlLbl val="0"/>
      </c:catAx>
      <c:valAx>
        <c:axId val="10257920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10257766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CH" sz="1800" b="1" i="0" baseline="0"/>
              <a:t>Ø Flowtime über alle n</a:t>
            </a:r>
            <a:endParaRPr lang="de-CH"/>
          </a:p>
        </c:rich>
      </c:tx>
      <c:layout>
        <c:manualLayout>
          <c:xMode val="edge"/>
          <c:yMode val="edge"/>
          <c:x val="0.14445558315590318"/>
          <c:y val="3.5056369130636915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'Gesamt Ansatz1'!$A$192</c:f>
              <c:strCache>
                <c:ptCount val="1"/>
                <c:pt idx="0">
                  <c:v>pj</c:v>
                </c:pt>
              </c:strCache>
            </c:strRef>
          </c:tx>
          <c:invertIfNegative val="0"/>
          <c:cat>
            <c:multiLvlStrRef>
              <c:f>'Gesamt Ansatz1'!$B$191:$I$191</c:f>
            </c:multiLvlStrRef>
          </c:cat>
          <c:val>
            <c:numRef>
              <c:f>'Gesamt Ansatz1'!$B$192:$I$192</c:f>
            </c:numRef>
          </c:val>
          <c:extLst>
            <c:ext xmlns:c16="http://schemas.microsoft.com/office/drawing/2014/chart" uri="{C3380CC4-5D6E-409C-BE32-E72D297353CC}">
              <c16:uniqueId val="{00000000-7268-4D8D-9D17-2CBC7355CB2F}"/>
            </c:ext>
          </c:extLst>
        </c:ser>
        <c:ser>
          <c:idx val="1"/>
          <c:order val="1"/>
          <c:tx>
            <c:strRef>
              <c:f>'Gesamt Ansatz1'!$A$193</c:f>
              <c:strCache>
                <c:ptCount val="1"/>
                <c:pt idx="0">
                  <c:v>aj</c:v>
                </c:pt>
              </c:strCache>
            </c:strRef>
          </c:tx>
          <c:invertIfNegative val="0"/>
          <c:cat>
            <c:multiLvlStrRef>
              <c:f>'Gesamt Ansatz1'!$B$191:$I$191</c:f>
            </c:multiLvlStrRef>
          </c:cat>
          <c:val>
            <c:numRef>
              <c:f>'Gesamt Ansatz1'!$B$193:$I$193</c:f>
            </c:numRef>
          </c:val>
          <c:extLst>
            <c:ext xmlns:c16="http://schemas.microsoft.com/office/drawing/2014/chart" uri="{C3380CC4-5D6E-409C-BE32-E72D297353CC}">
              <c16:uniqueId val="{00000001-7268-4D8D-9D17-2CBC7355CB2F}"/>
            </c:ext>
          </c:extLst>
        </c:ser>
        <c:ser>
          <c:idx val="2"/>
          <c:order val="2"/>
          <c:tx>
            <c:strRef>
              <c:f>'Gesamt Ansatz1'!$A$194</c:f>
              <c:strCache>
                <c:ptCount val="1"/>
                <c:pt idx="0">
                  <c:v>%</c:v>
                </c:pt>
              </c:strCache>
            </c:strRef>
          </c:tx>
          <c:invertIfNegative val="0"/>
          <c:cat>
            <c:multiLvlStrRef>
              <c:f>'Gesamt Ansatz1'!$B$191:$I$191</c:f>
            </c:multiLvlStrRef>
          </c:cat>
          <c:val>
            <c:numRef>
              <c:f>'Gesamt Ansatz1'!$B$194:$I$194</c:f>
            </c:numRef>
          </c:val>
          <c:extLst>
            <c:ext xmlns:c16="http://schemas.microsoft.com/office/drawing/2014/chart" uri="{C3380CC4-5D6E-409C-BE32-E72D297353CC}">
              <c16:uniqueId val="{00000002-7268-4D8D-9D17-2CBC7355C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619008"/>
        <c:axId val="102620544"/>
      </c:barChart>
      <c:catAx>
        <c:axId val="102619008"/>
        <c:scaling>
          <c:orientation val="minMax"/>
        </c:scaling>
        <c:delete val="0"/>
        <c:axPos val="b"/>
        <c:majorTickMark val="none"/>
        <c:minorTickMark val="none"/>
        <c:tickLblPos val="nextTo"/>
        <c:crossAx val="102620544"/>
        <c:crosses val="autoZero"/>
        <c:auto val="1"/>
        <c:lblAlgn val="ctr"/>
        <c:lblOffset val="100"/>
        <c:noMultiLvlLbl val="0"/>
      </c:catAx>
      <c:valAx>
        <c:axId val="102620544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10261900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CH" sz="1800" b="1" i="0" baseline="0"/>
              <a:t>Ø Flowtime über alle n</a:t>
            </a:r>
          </a:p>
        </c:rich>
      </c:tx>
      <c:layout>
        <c:manualLayout>
          <c:xMode val="edge"/>
          <c:yMode val="edge"/>
          <c:x val="0.14445558315590318"/>
          <c:y val="2.9521152952115295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'Gesamt Ansatz1'!$K$192</c:f>
              <c:strCache>
                <c:ptCount val="1"/>
                <c:pt idx="0">
                  <c:v>pj</c:v>
                </c:pt>
              </c:strCache>
            </c:strRef>
          </c:tx>
          <c:invertIfNegative val="0"/>
          <c:cat>
            <c:strRef>
              <c:f>'Gesamt Ansatz1'!$L$191:$S$191</c:f>
              <c:strCache>
                <c:ptCount val="2"/>
                <c:pt idx="0">
                  <c:v>LO/HILO</c:v>
                </c:pt>
                <c:pt idx="1">
                  <c:v>LO/LOHI</c:v>
                </c:pt>
              </c:strCache>
            </c:strRef>
          </c:cat>
          <c:val>
            <c:numRef>
              <c:f>'Gesamt Ansatz1'!$L$192:$S$192</c:f>
              <c:numCache>
                <c:formatCode>#,##0</c:formatCode>
                <c:ptCount val="2"/>
                <c:pt idx="0">
                  <c:v>364172.73015873012</c:v>
                </c:pt>
                <c:pt idx="1">
                  <c:v>362232.99206349207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8-4D31-81A3-2F1F7BA77B86}"/>
            </c:ext>
          </c:extLst>
        </c:ser>
        <c:ser>
          <c:idx val="1"/>
          <c:order val="1"/>
          <c:tx>
            <c:strRef>
              <c:f>'Gesamt Ansatz1'!$K$193</c:f>
              <c:strCache>
                <c:ptCount val="1"/>
                <c:pt idx="0">
                  <c:v>aj</c:v>
                </c:pt>
              </c:strCache>
            </c:strRef>
          </c:tx>
          <c:invertIfNegative val="0"/>
          <c:cat>
            <c:strRef>
              <c:f>'Gesamt Ansatz1'!$L$191:$S$191</c:f>
              <c:strCache>
                <c:ptCount val="2"/>
                <c:pt idx="0">
                  <c:v>LO/HILO</c:v>
                </c:pt>
                <c:pt idx="1">
                  <c:v>LO/LOHI</c:v>
                </c:pt>
              </c:strCache>
            </c:strRef>
          </c:cat>
          <c:val>
            <c:numRef>
              <c:f>'Gesamt Ansatz1'!$L$193:$S$193</c:f>
              <c:numCache>
                <c:formatCode>#,##0</c:formatCode>
                <c:ptCount val="2"/>
                <c:pt idx="0">
                  <c:v>379281.84920634923</c:v>
                </c:pt>
                <c:pt idx="1">
                  <c:v>379052.67619047622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8-4D31-81A3-2F1F7BA77B86}"/>
            </c:ext>
          </c:extLst>
        </c:ser>
        <c:ser>
          <c:idx val="2"/>
          <c:order val="2"/>
          <c:tx>
            <c:strRef>
              <c:f>'Gesamt Ansatz1'!$K$194</c:f>
              <c:strCache>
                <c:ptCount val="1"/>
                <c:pt idx="0">
                  <c:v>%</c:v>
                </c:pt>
              </c:strCache>
            </c:strRef>
          </c:tx>
          <c:invertIfNegative val="0"/>
          <c:cat>
            <c:strRef>
              <c:f>'Gesamt Ansatz1'!$L$191:$S$191</c:f>
              <c:strCache>
                <c:ptCount val="2"/>
                <c:pt idx="0">
                  <c:v>LO/HILO</c:v>
                </c:pt>
                <c:pt idx="1">
                  <c:v>LO/LOHI</c:v>
                </c:pt>
              </c:strCache>
            </c:strRef>
          </c:cat>
          <c:val>
            <c:numRef>
              <c:f>'Gesamt Ansatz1'!$L$194:$S$194</c:f>
              <c:numCache>
                <c:formatCode>0.00%</c:formatCode>
                <c:ptCount val="2"/>
                <c:pt idx="0">
                  <c:v>4.1488880952271129E-2</c:v>
                </c:pt>
                <c:pt idx="1">
                  <c:v>4.6433330192176436E-2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8-4D31-81A3-2F1F7BA77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240128"/>
        <c:axId val="92258304"/>
      </c:barChart>
      <c:catAx>
        <c:axId val="922401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92258304"/>
        <c:crosses val="autoZero"/>
        <c:auto val="1"/>
        <c:lblAlgn val="ctr"/>
        <c:lblOffset val="100"/>
        <c:noMultiLvlLbl val="0"/>
      </c:catAx>
      <c:valAx>
        <c:axId val="92258304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9224012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CH" sz="1800" b="1" i="0" baseline="0"/>
              <a:t>Ø Makespan über alle n</a:t>
            </a:r>
            <a:endParaRPr lang="de-CH"/>
          </a:p>
        </c:rich>
      </c:tx>
      <c:layout>
        <c:manualLayout>
          <c:xMode val="edge"/>
          <c:yMode val="edge"/>
          <c:x val="0.1200220802775811"/>
          <c:y val="3.5056369130636915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'Gesamt Ansatz2'!$A$175</c:f>
              <c:strCache>
                <c:ptCount val="1"/>
                <c:pt idx="0">
                  <c:v>pj</c:v>
                </c:pt>
              </c:strCache>
            </c:strRef>
          </c:tx>
          <c:invertIfNegative val="0"/>
          <c:cat>
            <c:strRef>
              <c:f>'Gesamt Ansatz2'!$B$174:$I$174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Ansatz2'!$B$175:$I$175</c:f>
              <c:numCache>
                <c:formatCode>#,##0</c:formatCode>
                <c:ptCount val="8"/>
                <c:pt idx="0">
                  <c:v>4912.7650793650782</c:v>
                </c:pt>
                <c:pt idx="1">
                  <c:v>4957.3984126984124</c:v>
                </c:pt>
                <c:pt idx="2">
                  <c:v>4873.2015873015871</c:v>
                </c:pt>
                <c:pt idx="3">
                  <c:v>5014.4269841269843</c:v>
                </c:pt>
                <c:pt idx="4">
                  <c:v>5974.8380952380958</c:v>
                </c:pt>
                <c:pt idx="5">
                  <c:v>5916.6666666666661</c:v>
                </c:pt>
                <c:pt idx="6">
                  <c:v>5948.3746031746032</c:v>
                </c:pt>
                <c:pt idx="7">
                  <c:v>5974.8476190476194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E-4EAD-BCE2-7DF540906F47}"/>
            </c:ext>
          </c:extLst>
        </c:ser>
        <c:ser>
          <c:idx val="1"/>
          <c:order val="1"/>
          <c:tx>
            <c:strRef>
              <c:f>'Gesamt Ansatz2'!$A$176</c:f>
              <c:strCache>
                <c:ptCount val="1"/>
                <c:pt idx="0">
                  <c:v>aj</c:v>
                </c:pt>
              </c:strCache>
            </c:strRef>
          </c:tx>
          <c:invertIfNegative val="0"/>
          <c:cat>
            <c:strRef>
              <c:f>'Gesamt Ansatz2'!$B$174:$I$174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Ansatz2'!$B$176:$I$176</c:f>
              <c:numCache>
                <c:formatCode>#,##0</c:formatCode>
                <c:ptCount val="8"/>
                <c:pt idx="0">
                  <c:v>5479.4682539682544</c:v>
                </c:pt>
                <c:pt idx="1">
                  <c:v>5474.3285714285721</c:v>
                </c:pt>
                <c:pt idx="2">
                  <c:v>5476.0111111111109</c:v>
                </c:pt>
                <c:pt idx="3">
                  <c:v>5466.7714285714274</c:v>
                </c:pt>
                <c:pt idx="4">
                  <c:v>5651.5238095238092</c:v>
                </c:pt>
                <c:pt idx="5">
                  <c:v>5645.5047619047618</c:v>
                </c:pt>
                <c:pt idx="6">
                  <c:v>5658.0190476190473</c:v>
                </c:pt>
                <c:pt idx="7">
                  <c:v>5653.5888888888885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9E-4EAD-BCE2-7DF540906F47}"/>
            </c:ext>
          </c:extLst>
        </c:ser>
        <c:ser>
          <c:idx val="2"/>
          <c:order val="2"/>
          <c:tx>
            <c:v>%</c:v>
          </c:tx>
          <c:invertIfNegative val="0"/>
          <c:val>
            <c:numRef>
              <c:f>'Gesamt Ansatz2'!$B$177:$I$177</c:f>
              <c:numCache>
                <c:formatCode>0.00%</c:formatCode>
                <c:ptCount val="8"/>
                <c:pt idx="0">
                  <c:v>0.11535320037660267</c:v>
                </c:pt>
                <c:pt idx="1">
                  <c:v>0.10427448344801971</c:v>
                </c:pt>
                <c:pt idx="2">
                  <c:v>0.12369886880532567</c:v>
                </c:pt>
                <c:pt idx="3">
                  <c:v>9.020860127714006E-2</c:v>
                </c:pt>
                <c:pt idx="4">
                  <c:v>-5.4112643817405832E-2</c:v>
                </c:pt>
                <c:pt idx="5">
                  <c:v>-4.5830181086519026E-2</c:v>
                </c:pt>
                <c:pt idx="6">
                  <c:v>-4.8812587458865693E-2</c:v>
                </c:pt>
                <c:pt idx="7">
                  <c:v>-5.3768522754382653E-2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9E-4EAD-BCE2-7DF540906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21568"/>
        <c:axId val="81675008"/>
      </c:barChart>
      <c:catAx>
        <c:axId val="1030215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81675008"/>
        <c:crosses val="autoZero"/>
        <c:auto val="1"/>
        <c:lblAlgn val="ctr"/>
        <c:lblOffset val="100"/>
        <c:noMultiLvlLbl val="0"/>
      </c:catAx>
      <c:valAx>
        <c:axId val="81675008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10302156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de-CH" sz="1800" b="1" i="0" u="none" strike="noStrike" baseline="0"/>
              <a:t>Ø Makespan über alle n</a:t>
            </a:r>
            <a:endParaRPr lang="de-CH" sz="1800"/>
          </a:p>
        </c:rich>
      </c:tx>
      <c:layout>
        <c:manualLayout>
          <c:xMode val="edge"/>
          <c:yMode val="edge"/>
          <c:x val="0.1200220802775811"/>
          <c:y val="3.5056369130636915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'Gesamt Ansatz2'!$O$175</c:f>
              <c:strCache>
                <c:ptCount val="1"/>
                <c:pt idx="0">
                  <c:v>pj</c:v>
                </c:pt>
              </c:strCache>
            </c:strRef>
          </c:tx>
          <c:invertIfNegative val="0"/>
          <c:cat>
            <c:strRef>
              <c:f>'Gesamt Ansatz2'!$P$174:$W$174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Ansatz2'!$P$175:$W$175</c:f>
              <c:numCache>
                <c:formatCode>#,##0</c:formatCode>
                <c:ptCount val="8"/>
                <c:pt idx="0">
                  <c:v>4912.195238095238</c:v>
                </c:pt>
                <c:pt idx="1">
                  <c:v>4957.3984126984124</c:v>
                </c:pt>
                <c:pt idx="2">
                  <c:v>4872.7301587301581</c:v>
                </c:pt>
                <c:pt idx="3">
                  <c:v>5012.9174603174597</c:v>
                </c:pt>
                <c:pt idx="4">
                  <c:v>5294.5190476190473</c:v>
                </c:pt>
                <c:pt idx="5">
                  <c:v>5260.4333333333334</c:v>
                </c:pt>
                <c:pt idx="6">
                  <c:v>5267.6333333333332</c:v>
                </c:pt>
                <c:pt idx="7">
                  <c:v>5272.5634920634911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90-4618-92A9-503931D1F60D}"/>
            </c:ext>
          </c:extLst>
        </c:ser>
        <c:ser>
          <c:idx val="1"/>
          <c:order val="1"/>
          <c:tx>
            <c:strRef>
              <c:f>'Gesamt Ansatz2'!$O$176</c:f>
              <c:strCache>
                <c:ptCount val="1"/>
                <c:pt idx="0">
                  <c:v>aj</c:v>
                </c:pt>
              </c:strCache>
            </c:strRef>
          </c:tx>
          <c:invertIfNegative val="0"/>
          <c:cat>
            <c:strRef>
              <c:f>'Gesamt Ansatz2'!$P$174:$W$174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Ansatz2'!$P$176:$W$176</c:f>
              <c:numCache>
                <c:formatCode>#,##0</c:formatCode>
                <c:ptCount val="8"/>
                <c:pt idx="0">
                  <c:v>5244.7460317460309</c:v>
                </c:pt>
                <c:pt idx="1">
                  <c:v>5257.2873015873029</c:v>
                </c:pt>
                <c:pt idx="2">
                  <c:v>5247.2333333333327</c:v>
                </c:pt>
                <c:pt idx="3">
                  <c:v>5252.4730158730163</c:v>
                </c:pt>
                <c:pt idx="4">
                  <c:v>5464.2301587301581</c:v>
                </c:pt>
                <c:pt idx="5">
                  <c:v>5451.5317460317456</c:v>
                </c:pt>
                <c:pt idx="6">
                  <c:v>5459.5920634920631</c:v>
                </c:pt>
                <c:pt idx="7">
                  <c:v>5467.8587301587304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90-4618-92A9-503931D1F60D}"/>
            </c:ext>
          </c:extLst>
        </c:ser>
        <c:ser>
          <c:idx val="2"/>
          <c:order val="2"/>
          <c:tx>
            <c:strRef>
              <c:f>'Gesamt Ansatz2'!$O$177</c:f>
              <c:strCache>
                <c:ptCount val="1"/>
                <c:pt idx="0">
                  <c:v>%</c:v>
                </c:pt>
              </c:strCache>
            </c:strRef>
          </c:tx>
          <c:invertIfNegative val="0"/>
          <c:cat>
            <c:strRef>
              <c:f>'Gesamt Ansatz2'!$P$174:$W$174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Ansatz2'!$P$177:$W$177</c:f>
              <c:numCache>
                <c:formatCode>0.00%</c:formatCode>
                <c:ptCount val="8"/>
                <c:pt idx="0">
                  <c:v>6.7699017960805533E-2</c:v>
                </c:pt>
                <c:pt idx="1">
                  <c:v>6.0493199037770076E-2</c:v>
                </c:pt>
                <c:pt idx="2">
                  <c:v>7.6856949267383762E-2</c:v>
                </c:pt>
                <c:pt idx="3">
                  <c:v>4.7787652091200783E-2</c:v>
                </c:pt>
                <c:pt idx="4">
                  <c:v>3.2054112863647191E-2</c:v>
                </c:pt>
                <c:pt idx="5">
                  <c:v>3.6327503950576726E-2</c:v>
                </c:pt>
                <c:pt idx="6">
                  <c:v>3.6441171587252311E-2</c:v>
                </c:pt>
                <c:pt idx="7">
                  <c:v>3.7039902580444366E-2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90-4618-92A9-503931D1F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641024"/>
        <c:axId val="102651008"/>
      </c:barChart>
      <c:catAx>
        <c:axId val="1026410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2651008"/>
        <c:crosses val="autoZero"/>
        <c:auto val="1"/>
        <c:lblAlgn val="ctr"/>
        <c:lblOffset val="100"/>
        <c:noMultiLvlLbl val="0"/>
      </c:catAx>
      <c:valAx>
        <c:axId val="102651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10264102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800">
                <a:latin typeface="Arial" pitchFamily="34" charset="0"/>
                <a:cs typeface="Arial" pitchFamily="34" charset="0"/>
              </a:defRPr>
            </a:pPr>
            <a:r>
              <a:rPr lang="de-CH" sz="1800">
                <a:latin typeface="Arial" pitchFamily="34" charset="0"/>
                <a:cs typeface="Arial" pitchFamily="34" charset="0"/>
              </a:rPr>
              <a:t>Ø Flowtime über alle n</a:t>
            </a:r>
          </a:p>
        </c:rich>
      </c:tx>
      <c:layout>
        <c:manualLayout>
          <c:xMode val="edge"/>
          <c:yMode val="edge"/>
          <c:x val="0.14705859159372339"/>
          <c:y val="3.3042770804277082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'Gesamt Ansatz2'!$A$181</c:f>
              <c:strCache>
                <c:ptCount val="1"/>
                <c:pt idx="0">
                  <c:v>pj</c:v>
                </c:pt>
              </c:strCache>
            </c:strRef>
          </c:tx>
          <c:invertIfNegative val="0"/>
          <c:cat>
            <c:strRef>
              <c:f>'Gesamt Ansatz2'!$B$180:$I$180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Ansatz2'!$B$181:$I$181</c:f>
              <c:numCache>
                <c:formatCode>#,##0</c:formatCode>
                <c:ptCount val="8"/>
                <c:pt idx="0">
                  <c:v>280210.28253968252</c:v>
                </c:pt>
                <c:pt idx="1">
                  <c:v>409573.19682539679</c:v>
                </c:pt>
                <c:pt idx="2">
                  <c:v>340101.2761904762</c:v>
                </c:pt>
                <c:pt idx="3">
                  <c:v>349986.51587301586</c:v>
                </c:pt>
                <c:pt idx="4">
                  <c:v>448619.56507936504</c:v>
                </c:pt>
                <c:pt idx="5">
                  <c:v>442807.9873015873</c:v>
                </c:pt>
                <c:pt idx="6">
                  <c:v>390186.93174603174</c:v>
                </c:pt>
                <c:pt idx="7">
                  <c:v>389301.49523809523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F6-4DEB-9A36-2587100B1ABC}"/>
            </c:ext>
          </c:extLst>
        </c:ser>
        <c:ser>
          <c:idx val="1"/>
          <c:order val="1"/>
          <c:tx>
            <c:strRef>
              <c:f>'Gesamt Ansatz2'!$A$182</c:f>
              <c:strCache>
                <c:ptCount val="1"/>
                <c:pt idx="0">
                  <c:v>aj</c:v>
                </c:pt>
              </c:strCache>
            </c:strRef>
          </c:tx>
          <c:invertIfNegative val="0"/>
          <c:cat>
            <c:strRef>
              <c:f>'Gesamt Ansatz2'!$B$180:$I$180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Ansatz2'!$B$182:$I$182</c:f>
              <c:numCache>
                <c:formatCode>#,##0</c:formatCode>
                <c:ptCount val="8"/>
                <c:pt idx="0">
                  <c:v>360089.58730158728</c:v>
                </c:pt>
                <c:pt idx="1">
                  <c:v>407902.60000000003</c:v>
                </c:pt>
                <c:pt idx="2">
                  <c:v>383571.08253968257</c:v>
                </c:pt>
                <c:pt idx="3">
                  <c:v>384562.03333333333</c:v>
                </c:pt>
                <c:pt idx="4">
                  <c:v>404362.56190476194</c:v>
                </c:pt>
                <c:pt idx="5">
                  <c:v>403574.22857142851</c:v>
                </c:pt>
                <c:pt idx="6">
                  <c:v>389552.46507936512</c:v>
                </c:pt>
                <c:pt idx="7">
                  <c:v>388982.4746031746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F6-4DEB-9A36-2587100B1ABC}"/>
            </c:ext>
          </c:extLst>
        </c:ser>
        <c:ser>
          <c:idx val="2"/>
          <c:order val="2"/>
          <c:tx>
            <c:strRef>
              <c:f>'Gesamt Ansatz2'!$A$183</c:f>
              <c:strCache>
                <c:ptCount val="1"/>
                <c:pt idx="0">
                  <c:v>%</c:v>
                </c:pt>
              </c:strCache>
            </c:strRef>
          </c:tx>
          <c:invertIfNegative val="0"/>
          <c:cat>
            <c:strRef>
              <c:f>'Gesamt Ansatz2'!$B$180:$I$180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Ansatz2'!$B$183:$I$183</c:f>
              <c:numCache>
                <c:formatCode>0.00%</c:formatCode>
                <c:ptCount val="8"/>
                <c:pt idx="0">
                  <c:v>0.28506914178137804</c:v>
                </c:pt>
                <c:pt idx="1">
                  <c:v>-4.078872441716304E-3</c:v>
                </c:pt>
                <c:pt idx="2">
                  <c:v>0.12781429942315414</c:v>
                </c:pt>
                <c:pt idx="3">
                  <c:v>9.8790998773399474E-2</c:v>
                </c:pt>
                <c:pt idx="4">
                  <c:v>-9.8651522625353219E-2</c:v>
                </c:pt>
                <c:pt idx="5">
                  <c:v>-8.8602192948785935E-2</c:v>
                </c:pt>
                <c:pt idx="6">
                  <c:v>-1.6260582173458936E-3</c:v>
                </c:pt>
                <c:pt idx="7">
                  <c:v>-8.194693285868722E-4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F6-4DEB-9A36-2587100B1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696064"/>
        <c:axId val="102697600"/>
      </c:barChart>
      <c:catAx>
        <c:axId val="1026960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2697600"/>
        <c:crosses val="autoZero"/>
        <c:auto val="1"/>
        <c:lblAlgn val="ctr"/>
        <c:lblOffset val="100"/>
        <c:noMultiLvlLbl val="0"/>
      </c:catAx>
      <c:valAx>
        <c:axId val="10269760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10269606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de-CH" sz="1800"/>
              <a:t>Ø Flowtime über alle n</a:t>
            </a:r>
          </a:p>
        </c:rich>
      </c:tx>
      <c:layout>
        <c:manualLayout>
          <c:xMode val="edge"/>
          <c:yMode val="edge"/>
          <c:x val="0.14759472833372764"/>
          <c:y val="3.441001278475142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'Gesamt Ansatz2'!$O$181</c:f>
              <c:strCache>
                <c:ptCount val="1"/>
                <c:pt idx="0">
                  <c:v>pj</c:v>
                </c:pt>
              </c:strCache>
            </c:strRef>
          </c:tx>
          <c:invertIfNegative val="0"/>
          <c:cat>
            <c:strRef>
              <c:f>'Gesamt Ansatz2'!$P$180:$W$180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Ansatz2'!$P$181:$W$181</c:f>
              <c:numCache>
                <c:formatCode>#,##0</c:formatCode>
                <c:ptCount val="8"/>
                <c:pt idx="0">
                  <c:v>280191.26507936505</c:v>
                </c:pt>
                <c:pt idx="1">
                  <c:v>409573.19682539679</c:v>
                </c:pt>
                <c:pt idx="2">
                  <c:v>340081.93650793657</c:v>
                </c:pt>
                <c:pt idx="3">
                  <c:v>349953.9476190476</c:v>
                </c:pt>
                <c:pt idx="4">
                  <c:v>374545.47619047621</c:v>
                </c:pt>
                <c:pt idx="5">
                  <c:v>370435.3317460317</c:v>
                </c:pt>
                <c:pt idx="6">
                  <c:v>368397.59841269843</c:v>
                </c:pt>
                <c:pt idx="7">
                  <c:v>367293.21587301593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0-4BDA-82CE-82F69B127BA3}"/>
            </c:ext>
          </c:extLst>
        </c:ser>
        <c:ser>
          <c:idx val="1"/>
          <c:order val="1"/>
          <c:tx>
            <c:strRef>
              <c:f>'Gesamt Ansatz2'!$O$182</c:f>
              <c:strCache>
                <c:ptCount val="1"/>
                <c:pt idx="0">
                  <c:v>aj</c:v>
                </c:pt>
              </c:strCache>
            </c:strRef>
          </c:tx>
          <c:invertIfNegative val="0"/>
          <c:cat>
            <c:strRef>
              <c:f>'Gesamt Ansatz2'!$P$180:$W$180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Ansatz2'!$P$182:$W$182</c:f>
              <c:numCache>
                <c:formatCode>#,##0</c:formatCode>
                <c:ptCount val="8"/>
                <c:pt idx="0">
                  <c:v>352722.53333333333</c:v>
                </c:pt>
                <c:pt idx="1">
                  <c:v>383807.01904761902</c:v>
                </c:pt>
                <c:pt idx="2">
                  <c:v>367407.05873015866</c:v>
                </c:pt>
                <c:pt idx="3">
                  <c:v>369434.37301587302</c:v>
                </c:pt>
                <c:pt idx="4">
                  <c:v>389328.08571428567</c:v>
                </c:pt>
                <c:pt idx="5">
                  <c:v>387860.76031746028</c:v>
                </c:pt>
                <c:pt idx="6">
                  <c:v>378512.51587301586</c:v>
                </c:pt>
                <c:pt idx="7">
                  <c:v>378358.72857142851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C0-4BDA-82CE-82F69B127BA3}"/>
            </c:ext>
          </c:extLst>
        </c:ser>
        <c:ser>
          <c:idx val="2"/>
          <c:order val="2"/>
          <c:tx>
            <c:strRef>
              <c:f>'Gesamt Ansatz2'!$O$183</c:f>
              <c:strCache>
                <c:ptCount val="1"/>
                <c:pt idx="0">
                  <c:v>%</c:v>
                </c:pt>
              </c:strCache>
            </c:strRef>
          </c:tx>
          <c:invertIfNegative val="0"/>
          <c:cat>
            <c:strRef>
              <c:f>'Gesamt Ansatz2'!$P$180:$W$180</c:f>
              <c:strCache>
                <c:ptCount val="8"/>
                <c:pt idx="0">
                  <c:v>SPT</c:v>
                </c:pt>
                <c:pt idx="1">
                  <c:v>LPT</c:v>
                </c:pt>
                <c:pt idx="2">
                  <c:v>HILL</c:v>
                </c:pt>
                <c:pt idx="3">
                  <c:v>VALLEY</c:v>
                </c:pt>
                <c:pt idx="4">
                  <c:v>HI/HILO</c:v>
                </c:pt>
                <c:pt idx="5">
                  <c:v>HI/LOHI</c:v>
                </c:pt>
                <c:pt idx="6">
                  <c:v>LO/HILO</c:v>
                </c:pt>
                <c:pt idx="7">
                  <c:v>LO/LOHI</c:v>
                </c:pt>
              </c:strCache>
            </c:strRef>
          </c:cat>
          <c:val>
            <c:numRef>
              <c:f>'Gesamt Ansatz2'!$P$183:$W$183</c:f>
              <c:numCache>
                <c:formatCode>0.00%</c:formatCode>
                <c:ptCount val="8"/>
                <c:pt idx="0">
                  <c:v>0.25886341686427505</c:v>
                </c:pt>
                <c:pt idx="1">
                  <c:v>-6.290982412299316E-2</c:v>
                </c:pt>
                <c:pt idx="2">
                  <c:v>8.0348643338145675E-2</c:v>
                </c:pt>
                <c:pt idx="3">
                  <c:v>5.5665682668713301E-2</c:v>
                </c:pt>
                <c:pt idx="4">
                  <c:v>3.9468129942895683E-2</c:v>
                </c:pt>
                <c:pt idx="5">
                  <c:v>4.7040406457166326E-2</c:v>
                </c:pt>
                <c:pt idx="6">
                  <c:v>2.7456523885875522E-2</c:v>
                </c:pt>
                <c:pt idx="7">
                  <c:v>3.0127190539338072E-2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0-4BDA-82CE-82F69B127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799488"/>
        <c:axId val="86801024"/>
      </c:barChart>
      <c:catAx>
        <c:axId val="867994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86801024"/>
        <c:crosses val="autoZero"/>
        <c:auto val="1"/>
        <c:lblAlgn val="ctr"/>
        <c:lblOffset val="100"/>
        <c:noMultiLvlLbl val="0"/>
      </c:catAx>
      <c:valAx>
        <c:axId val="86801024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de-CH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crossAx val="8679948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195</xdr:row>
      <xdr:rowOff>23811</xdr:rowOff>
    </xdr:from>
    <xdr:to>
      <xdr:col>9</xdr:col>
      <xdr:colOff>1035435</xdr:colOff>
      <xdr:row>230</xdr:row>
      <xdr:rowOff>135602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857248</xdr:colOff>
      <xdr:row>196</xdr:row>
      <xdr:rowOff>47625</xdr:rowOff>
    </xdr:from>
    <xdr:to>
      <xdr:col>24</xdr:col>
      <xdr:colOff>195502</xdr:colOff>
      <xdr:row>231</xdr:row>
      <xdr:rowOff>159416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166685</xdr:colOff>
      <xdr:row>232</xdr:row>
      <xdr:rowOff>0</xdr:rowOff>
    </xdr:from>
    <xdr:to>
      <xdr:col>9</xdr:col>
      <xdr:colOff>1011621</xdr:colOff>
      <xdr:row>267</xdr:row>
      <xdr:rowOff>7882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387802</xdr:colOff>
      <xdr:row>234</xdr:row>
      <xdr:rowOff>30614</xdr:rowOff>
    </xdr:from>
    <xdr:to>
      <xdr:col>25</xdr:col>
      <xdr:colOff>747829</xdr:colOff>
      <xdr:row>269</xdr:row>
      <xdr:rowOff>142405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185</xdr:row>
      <xdr:rowOff>76200</xdr:rowOff>
    </xdr:from>
    <xdr:to>
      <xdr:col>10</xdr:col>
      <xdr:colOff>675</xdr:colOff>
      <xdr:row>220</xdr:row>
      <xdr:rowOff>101400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47627</xdr:colOff>
      <xdr:row>185</xdr:row>
      <xdr:rowOff>33338</xdr:rowOff>
    </xdr:from>
    <xdr:to>
      <xdr:col>23</xdr:col>
      <xdr:colOff>762677</xdr:colOff>
      <xdr:row>220</xdr:row>
      <xdr:rowOff>58538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745701</xdr:colOff>
      <xdr:row>225</xdr:row>
      <xdr:rowOff>78441</xdr:rowOff>
    </xdr:from>
    <xdr:to>
      <xdr:col>1</xdr:col>
      <xdr:colOff>891377</xdr:colOff>
      <xdr:row>226</xdr:row>
      <xdr:rowOff>67235</xdr:rowOff>
    </xdr:to>
    <xdr:sp macro="" textlink="">
      <xdr:nvSpPr>
        <xdr:cNvPr id="13" name="Rechteck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SpPr/>
      </xdr:nvSpPr>
      <xdr:spPr>
        <a:xfrm>
          <a:off x="1455746" y="32446123"/>
          <a:ext cx="145676" cy="1792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de-CH" sz="1100"/>
        </a:p>
      </xdr:txBody>
    </xdr:sp>
    <xdr:clientData/>
  </xdr:twoCellAnchor>
  <xdr:twoCellAnchor>
    <xdr:from>
      <xdr:col>0</xdr:col>
      <xdr:colOff>0</xdr:colOff>
      <xdr:row>230</xdr:row>
      <xdr:rowOff>0</xdr:rowOff>
    </xdr:from>
    <xdr:to>
      <xdr:col>10</xdr:col>
      <xdr:colOff>675</xdr:colOff>
      <xdr:row>266</xdr:row>
      <xdr:rowOff>25200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380998</xdr:colOff>
      <xdr:row>229</xdr:row>
      <xdr:rowOff>119062</xdr:rowOff>
    </xdr:from>
    <xdr:to>
      <xdr:col>23</xdr:col>
      <xdr:colOff>48298</xdr:colOff>
      <xdr:row>265</xdr:row>
      <xdr:rowOff>144262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17"/>
  <sheetViews>
    <sheetView zoomScale="80" zoomScaleNormal="80" workbookViewId="0">
      <selection activeCell="S17" sqref="S17"/>
    </sheetView>
  </sheetViews>
  <sheetFormatPr baseColWidth="10" defaultRowHeight="15" x14ac:dyDescent="0.25"/>
  <cols>
    <col min="1" max="1" width="31.85546875" customWidth="1"/>
    <col min="2" max="2" width="13.140625" style="1" customWidth="1"/>
    <col min="3" max="3" width="12.85546875" style="1" customWidth="1"/>
    <col min="4" max="4" width="12.140625" style="1" customWidth="1"/>
    <col min="5" max="5" width="15" style="1" customWidth="1"/>
    <col min="6" max="7" width="15.42578125" style="1" customWidth="1"/>
    <col min="8" max="9" width="16.28515625" style="1" customWidth="1"/>
    <col min="10" max="10" width="13.140625" customWidth="1"/>
    <col min="11" max="11" width="12.85546875" customWidth="1"/>
    <col min="12" max="12" width="12.140625" customWidth="1"/>
    <col min="13" max="13" width="15" customWidth="1"/>
    <col min="14" max="14" width="15.42578125" customWidth="1"/>
    <col min="15" max="15" width="14.28515625" customWidth="1"/>
    <col min="16" max="17" width="16.28515625" customWidth="1"/>
    <col min="18" max="18" width="16.28515625" bestFit="1" customWidth="1"/>
    <col min="19" max="19" width="13.140625" bestFit="1" customWidth="1"/>
    <col min="20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  <col min="35" max="36" width="16.28515625" bestFit="1" customWidth="1"/>
  </cols>
  <sheetData>
    <row r="1" spans="1:33" ht="31.5" x14ac:dyDescent="0.5">
      <c r="A1" s="14" t="s">
        <v>69</v>
      </c>
    </row>
    <row r="2" spans="1:33" x14ac:dyDescent="0.25">
      <c r="A2" s="6"/>
      <c r="B2" s="585" t="s">
        <v>36</v>
      </c>
      <c r="C2" s="585"/>
      <c r="D2" s="585"/>
      <c r="E2" s="585"/>
      <c r="F2" s="585"/>
      <c r="G2" s="585"/>
      <c r="H2" s="585"/>
      <c r="I2" s="585"/>
      <c r="J2" s="585"/>
      <c r="K2" s="585"/>
      <c r="L2" s="585"/>
      <c r="M2" s="585"/>
      <c r="N2" s="585"/>
      <c r="O2" s="585"/>
      <c r="P2" s="585"/>
      <c r="Q2" s="585"/>
      <c r="R2" s="583" t="s">
        <v>38</v>
      </c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700.26666666666665</v>
      </c>
      <c r="C5" s="10">
        <v>777.75555555555559</v>
      </c>
      <c r="D5" s="10">
        <v>692.71111111111111</v>
      </c>
      <c r="E5" s="10">
        <v>799.8</v>
      </c>
      <c r="F5" s="10">
        <v>865.56666666666672</v>
      </c>
      <c r="G5" s="10">
        <v>812.16666666666663</v>
      </c>
      <c r="H5" s="10">
        <v>840.95555555555552</v>
      </c>
      <c r="I5" s="10">
        <v>828.07777777777778</v>
      </c>
      <c r="J5" s="4">
        <v>787.74444444444441</v>
      </c>
      <c r="K5" s="4">
        <v>778.84444444444443</v>
      </c>
      <c r="L5" s="4">
        <v>777.51111111111106</v>
      </c>
      <c r="M5" s="4">
        <v>778.57777777777778</v>
      </c>
      <c r="N5" s="4">
        <v>785.23333333333335</v>
      </c>
      <c r="O5" s="4">
        <v>798.37777777777774</v>
      </c>
      <c r="P5" s="4">
        <v>792.38888888888891</v>
      </c>
      <c r="Q5" s="4">
        <v>789.85555555555561</v>
      </c>
      <c r="R5" s="10">
        <v>699.73333333333335</v>
      </c>
      <c r="S5" s="10">
        <v>777.75555555555559</v>
      </c>
      <c r="T5" s="10">
        <v>692.4666666666667</v>
      </c>
      <c r="U5" s="10">
        <v>796.33333333333337</v>
      </c>
      <c r="V5" s="10">
        <v>804.36666666666667</v>
      </c>
      <c r="W5" s="10">
        <v>771.5</v>
      </c>
      <c r="X5" s="10">
        <v>786.3</v>
      </c>
      <c r="Y5" s="10">
        <v>748.14444444444439</v>
      </c>
      <c r="Z5" s="2">
        <v>757.02222222222224</v>
      </c>
      <c r="AA5" s="2">
        <v>760.86666666666667</v>
      </c>
      <c r="AB5" s="2">
        <v>748.07777777777778</v>
      </c>
      <c r="AC5" s="2">
        <v>763.85555555555561</v>
      </c>
      <c r="AD5" s="2">
        <v>771.56666666666672</v>
      </c>
      <c r="AE5" s="2">
        <v>774.65555555555557</v>
      </c>
      <c r="AF5" s="2">
        <v>762.14444444444439</v>
      </c>
      <c r="AG5" s="2">
        <v>773.16666666666663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3537.6222222222223</v>
      </c>
      <c r="C7" s="10">
        <v>5198.333333333333</v>
      </c>
      <c r="D7" s="10">
        <v>3888.7777777777778</v>
      </c>
      <c r="E7" s="10">
        <v>4976.5777777777776</v>
      </c>
      <c r="F7" s="10">
        <v>5592</v>
      </c>
      <c r="G7" s="10">
        <v>4800.6444444444442</v>
      </c>
      <c r="H7" s="10">
        <v>4865.6888888888889</v>
      </c>
      <c r="I7" s="10">
        <v>4501.2555555555555</v>
      </c>
      <c r="J7" s="4">
        <v>4528.9777777777781</v>
      </c>
      <c r="K7" s="4">
        <v>4780.5666666666666</v>
      </c>
      <c r="L7" s="4">
        <v>4640.5333333333338</v>
      </c>
      <c r="M7" s="4">
        <v>4662.4888888888891</v>
      </c>
      <c r="N7" s="4">
        <v>4747.0111111111109</v>
      </c>
      <c r="O7" s="4">
        <v>4774.9666666666662</v>
      </c>
      <c r="P7" s="4">
        <v>4686.7111111111108</v>
      </c>
      <c r="Q7" s="4">
        <v>4612.0555555555557</v>
      </c>
      <c r="R7" s="10">
        <v>3533.7</v>
      </c>
      <c r="S7" s="10">
        <v>5198.333333333333</v>
      </c>
      <c r="T7" s="10">
        <v>3884.4777777777776</v>
      </c>
      <c r="U7" s="10">
        <v>4966.9333333333334</v>
      </c>
      <c r="V7" s="10">
        <v>5159.1888888888889</v>
      </c>
      <c r="W7" s="10">
        <v>4553.3444444444449</v>
      </c>
      <c r="X7" s="10">
        <v>4696.9111111111115</v>
      </c>
      <c r="Y7" s="10">
        <v>4300.9222222222224</v>
      </c>
      <c r="Z7" s="2">
        <v>4444.9888888888891</v>
      </c>
      <c r="AA7" s="2">
        <v>4661.8111111111111</v>
      </c>
      <c r="AB7" s="2">
        <v>4488.6333333333332</v>
      </c>
      <c r="AC7" s="2">
        <v>4613.8777777777777</v>
      </c>
      <c r="AD7" s="2">
        <v>4671.2444444444445</v>
      </c>
      <c r="AE7" s="2">
        <v>4636.2555555555555</v>
      </c>
      <c r="AF7" s="2">
        <v>4582.7</v>
      </c>
      <c r="AG7" s="2">
        <v>4549.2222222222226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>
        <v>57.644444444444446</v>
      </c>
      <c r="C9" s="10">
        <v>249.04444444444445</v>
      </c>
      <c r="D9" s="10">
        <v>52.355555555555554</v>
      </c>
      <c r="E9" s="10">
        <v>266.42222222222222</v>
      </c>
      <c r="F9" s="10">
        <v>391.84444444444443</v>
      </c>
      <c r="G9" s="10">
        <v>132.15555555555557</v>
      </c>
      <c r="H9" s="10">
        <v>179.05555555555554</v>
      </c>
      <c r="I9" s="10">
        <v>132.16666666666666</v>
      </c>
      <c r="J9" s="4">
        <v>150.9</v>
      </c>
      <c r="K9" s="4">
        <v>211.84444444444443</v>
      </c>
      <c r="L9" s="4">
        <v>153.45555555555555</v>
      </c>
      <c r="M9" s="4">
        <v>216.15555555555557</v>
      </c>
      <c r="N9" s="4">
        <v>208.35555555555555</v>
      </c>
      <c r="O9" s="4">
        <v>200.74444444444444</v>
      </c>
      <c r="P9" s="4">
        <v>171.53333333333333</v>
      </c>
      <c r="Q9" s="4">
        <v>177.48888888888888</v>
      </c>
      <c r="R9" s="10">
        <v>48.711111111111109</v>
      </c>
      <c r="S9" s="10">
        <v>249.04444444444445</v>
      </c>
      <c r="T9" s="10">
        <v>45.06666666666667</v>
      </c>
      <c r="U9" s="10">
        <v>264.31111111111113</v>
      </c>
      <c r="V9" s="10">
        <v>258.77777777777777</v>
      </c>
      <c r="W9" s="10">
        <v>132.15555555555557</v>
      </c>
      <c r="X9" s="10">
        <v>167.47777777777779</v>
      </c>
      <c r="Y9" s="10">
        <v>128.5</v>
      </c>
      <c r="Z9" s="2">
        <v>143.4111111111111</v>
      </c>
      <c r="AA9" s="2">
        <v>175.86666666666667</v>
      </c>
      <c r="AB9" s="2">
        <v>140.87777777777777</v>
      </c>
      <c r="AC9" s="2">
        <v>174.53333333333333</v>
      </c>
      <c r="AD9" s="2">
        <v>184.62222222222223</v>
      </c>
      <c r="AE9" s="2">
        <v>150.47777777777779</v>
      </c>
      <c r="AF9" s="2">
        <v>156.06666666666666</v>
      </c>
      <c r="AG9" s="2">
        <v>151.84444444444443</v>
      </c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>
        <v>343.6</v>
      </c>
      <c r="C11" s="10">
        <v>424.75555555555553</v>
      </c>
      <c r="D11" s="10">
        <v>361.03333333333336</v>
      </c>
      <c r="E11" s="10">
        <v>435.97777777777776</v>
      </c>
      <c r="F11" s="10">
        <v>543.93333333333328</v>
      </c>
      <c r="G11" s="10">
        <v>619.02222222222224</v>
      </c>
      <c r="H11" s="10">
        <v>689.77777777777783</v>
      </c>
      <c r="I11" s="10">
        <v>619.38888888888891</v>
      </c>
      <c r="J11" s="4">
        <v>519.12222222222226</v>
      </c>
      <c r="K11" s="4">
        <v>452.86666666666667</v>
      </c>
      <c r="L11" s="4">
        <v>510.0888888888889</v>
      </c>
      <c r="M11" s="4">
        <v>438.21111111111111</v>
      </c>
      <c r="N11" s="4">
        <v>478.15555555555557</v>
      </c>
      <c r="O11" s="4">
        <v>520.13333333333333</v>
      </c>
      <c r="P11" s="4">
        <v>532.71111111111111</v>
      </c>
      <c r="Q11" s="4">
        <v>492.9111111111111</v>
      </c>
      <c r="R11" s="10">
        <v>350.84444444444443</v>
      </c>
      <c r="S11" s="10">
        <v>325.02222222222224</v>
      </c>
      <c r="T11" s="10">
        <v>322.57777777777778</v>
      </c>
      <c r="U11" s="10">
        <v>429.81111111111113</v>
      </c>
      <c r="V11" s="10">
        <v>485.42222222222222</v>
      </c>
      <c r="W11" s="10">
        <v>495.64444444444445</v>
      </c>
      <c r="X11" s="10">
        <v>466.3</v>
      </c>
      <c r="Y11" s="10">
        <v>424.68888888888887</v>
      </c>
      <c r="Z11" s="2">
        <v>409.25555555555553</v>
      </c>
      <c r="AA11" s="2">
        <v>429.85555555555555</v>
      </c>
      <c r="AB11" s="2">
        <v>421.0888888888889</v>
      </c>
      <c r="AC11" s="2">
        <v>399.32222222222219</v>
      </c>
      <c r="AD11" s="2">
        <v>439.81111111111113</v>
      </c>
      <c r="AE11" s="2">
        <v>471.63333333333333</v>
      </c>
      <c r="AF11" s="2">
        <v>450.4</v>
      </c>
      <c r="AG11" s="2">
        <v>446.96666666666664</v>
      </c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>
        <v>192.3</v>
      </c>
      <c r="C13" s="10">
        <v>152.21111111111111</v>
      </c>
      <c r="D13" s="10">
        <v>157.48888888888888</v>
      </c>
      <c r="E13" s="10">
        <v>189.74444444444444</v>
      </c>
      <c r="F13" s="10">
        <v>153.66666666666666</v>
      </c>
      <c r="G13" s="10">
        <v>178.06666666666666</v>
      </c>
      <c r="H13" s="10">
        <v>146.77777777777777</v>
      </c>
      <c r="I13" s="10">
        <v>225.42222222222222</v>
      </c>
      <c r="J13" s="4">
        <v>185.95555555555555</v>
      </c>
      <c r="K13" s="4">
        <v>164.56666666666666</v>
      </c>
      <c r="L13" s="4">
        <v>161.73333333333332</v>
      </c>
      <c r="M13" s="4">
        <v>174.11111111111111</v>
      </c>
      <c r="N13" s="4">
        <v>161.93333333333334</v>
      </c>
      <c r="O13" s="4">
        <v>167</v>
      </c>
      <c r="P13" s="4">
        <v>165.66666666666666</v>
      </c>
      <c r="Q13" s="4">
        <v>191.9111111111111</v>
      </c>
      <c r="R13" s="10">
        <v>192.38888888888889</v>
      </c>
      <c r="S13" s="10">
        <v>251.94444444444446</v>
      </c>
      <c r="T13" s="10">
        <v>202.5</v>
      </c>
      <c r="U13" s="10">
        <v>187.62222222222223</v>
      </c>
      <c r="V13" s="10">
        <v>161.64444444444445</v>
      </c>
      <c r="W13" s="10">
        <v>179.44444444444446</v>
      </c>
      <c r="X13" s="10">
        <v>217.86666666666667</v>
      </c>
      <c r="Y13" s="10">
        <v>183.98888888888888</v>
      </c>
      <c r="Z13" s="2">
        <v>211.14444444444445</v>
      </c>
      <c r="AA13" s="2">
        <v>169.62222222222223</v>
      </c>
      <c r="AB13" s="2">
        <v>175.01111111111112</v>
      </c>
      <c r="AC13" s="2">
        <v>210.45555555555555</v>
      </c>
      <c r="AD13" s="2">
        <v>183.01111111111112</v>
      </c>
      <c r="AE13" s="2">
        <v>194.6</v>
      </c>
      <c r="AF13" s="2">
        <v>172.71111111111111</v>
      </c>
      <c r="AG13" s="2">
        <v>213.43333333333334</v>
      </c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4.1217522246546325</v>
      </c>
      <c r="C15" s="10">
        <v>15.805058029614894</v>
      </c>
      <c r="D15" s="10">
        <v>2.9370706036364189</v>
      </c>
      <c r="E15" s="10">
        <v>19.150489977660214</v>
      </c>
      <c r="F15" s="10">
        <v>29.136834806611322</v>
      </c>
      <c r="G15" s="10">
        <v>21.121070600289155</v>
      </c>
      <c r="H15" s="10">
        <v>25.228732684382944</v>
      </c>
      <c r="I15" s="10">
        <v>23.400044406618598</v>
      </c>
      <c r="J15" s="4">
        <v>17.437023260148827</v>
      </c>
      <c r="K15" s="4">
        <v>16.495408780248692</v>
      </c>
      <c r="L15" s="4">
        <v>15.763543677340266</v>
      </c>
      <c r="M15" s="4">
        <v>16.559734639246631</v>
      </c>
      <c r="N15" s="4">
        <v>17.514334435770973</v>
      </c>
      <c r="O15" s="4">
        <v>18.981181636228602</v>
      </c>
      <c r="P15" s="4">
        <v>18.12358169739294</v>
      </c>
      <c r="Q15" s="4">
        <v>17.743247205089165</v>
      </c>
      <c r="R15" s="10">
        <v>5.2119355220826957</v>
      </c>
      <c r="S15" s="10">
        <v>17.102766055026709</v>
      </c>
      <c r="T15" s="10">
        <v>4.0570278107246134</v>
      </c>
      <c r="U15" s="10">
        <v>19.989700133987206</v>
      </c>
      <c r="V15" s="10">
        <v>21.087993446812394</v>
      </c>
      <c r="W15" s="10">
        <v>16.011298156058167</v>
      </c>
      <c r="X15" s="10">
        <v>17.967023735470864</v>
      </c>
      <c r="Y15" s="10">
        <v>12.341108570031498</v>
      </c>
      <c r="Z15" s="2">
        <v>13.79245011997663</v>
      </c>
      <c r="AA15" s="2">
        <v>14.87985135988267</v>
      </c>
      <c r="AB15" s="2">
        <v>12.429582113093717</v>
      </c>
      <c r="AC15" s="2">
        <v>15.546479104233827</v>
      </c>
      <c r="AD15" s="2">
        <v>16.698358482343778</v>
      </c>
      <c r="AE15" s="2">
        <v>16.629227684914778</v>
      </c>
      <c r="AF15" s="2">
        <v>14.691654133511644</v>
      </c>
      <c r="AG15" s="2">
        <v>16.438867024098506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0.68196853473635222</v>
      </c>
      <c r="C17" s="10">
        <v>50.286588503807209</v>
      </c>
      <c r="D17" s="10">
        <v>11.337604702115316</v>
      </c>
      <c r="E17" s="10">
        <v>43.368705852221076</v>
      </c>
      <c r="F17" s="10">
        <v>61.929926205143957</v>
      </c>
      <c r="G17" s="10">
        <v>39.059785994721679</v>
      </c>
      <c r="H17" s="10">
        <v>39.785263013942519</v>
      </c>
      <c r="I17" s="10">
        <v>29.114173493687176</v>
      </c>
      <c r="J17" s="4">
        <v>29.6252915680599</v>
      </c>
      <c r="K17" s="4">
        <v>39.499257717673842</v>
      </c>
      <c r="L17" s="4">
        <v>33.398037787615586</v>
      </c>
      <c r="M17" s="4">
        <v>35.725296131537441</v>
      </c>
      <c r="N17" s="4">
        <v>38.520373207056508</v>
      </c>
      <c r="O17" s="4">
        <v>37.759281050611754</v>
      </c>
      <c r="P17" s="4">
        <v>34.511807227642237</v>
      </c>
      <c r="Q17" s="4">
        <v>32.083941032563999</v>
      </c>
      <c r="R17" s="10">
        <v>1.0044495825037325</v>
      </c>
      <c r="S17" s="10">
        <v>50.950975904936364</v>
      </c>
      <c r="T17" s="10">
        <v>11.698846930467433</v>
      </c>
      <c r="U17" s="10">
        <v>43.751792993895066</v>
      </c>
      <c r="V17" s="10">
        <v>49.520699570132557</v>
      </c>
      <c r="W17" s="10">
        <v>31.875135924359302</v>
      </c>
      <c r="X17" s="10">
        <v>35.126839653272995</v>
      </c>
      <c r="Y17" s="10">
        <v>23.480336164237855</v>
      </c>
      <c r="Z17" s="2">
        <v>27.434752234544248</v>
      </c>
      <c r="AA17" s="2">
        <v>36.366524664151527</v>
      </c>
      <c r="AB17" s="2">
        <v>29.25282225422302</v>
      </c>
      <c r="AC17" s="2">
        <v>34.823440688766055</v>
      </c>
      <c r="AD17" s="2">
        <v>36.780646488220398</v>
      </c>
      <c r="AE17" s="2">
        <v>34.229964626922104</v>
      </c>
      <c r="AF17" s="2">
        <v>31.848112584200727</v>
      </c>
      <c r="AG17" s="2">
        <v>30.834864512764373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70</v>
      </c>
    </row>
    <row r="25" spans="1:39" x14ac:dyDescent="0.25">
      <c r="A25" s="69"/>
      <c r="B25" s="583" t="s">
        <v>37</v>
      </c>
      <c r="C25" s="583"/>
      <c r="D25" s="583"/>
      <c r="E25" s="583"/>
      <c r="F25" s="583"/>
      <c r="G25" s="583"/>
      <c r="H25" s="583"/>
      <c r="I25" s="583"/>
      <c r="J25" s="583"/>
      <c r="K25" s="583"/>
      <c r="L25" s="583"/>
      <c r="M25" s="583"/>
      <c r="N25" s="583"/>
      <c r="O25" s="583"/>
      <c r="P25" s="583"/>
      <c r="Q25" s="583"/>
      <c r="R25" s="583"/>
      <c r="S25" s="583"/>
      <c r="T25" s="583"/>
      <c r="U25" s="583" t="s">
        <v>39</v>
      </c>
      <c r="V25" s="583"/>
      <c r="W25" s="583"/>
      <c r="X25" s="583"/>
      <c r="Y25" s="583"/>
      <c r="Z25" s="583"/>
      <c r="AA25" s="583"/>
      <c r="AB25" s="583"/>
      <c r="AC25" s="583"/>
      <c r="AD25" s="583"/>
      <c r="AE25" s="583"/>
      <c r="AF25" s="583"/>
      <c r="AG25" s="583"/>
      <c r="AH25" s="583"/>
      <c r="AI25" s="583"/>
      <c r="AJ25" s="583"/>
      <c r="AK25" s="583"/>
      <c r="AL25" s="583"/>
      <c r="AM25" s="583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699.3</v>
      </c>
      <c r="C28" s="10">
        <v>743.32222222222219</v>
      </c>
      <c r="D28" s="10">
        <v>684.6</v>
      </c>
      <c r="E28" s="10">
        <v>790.07777777777778</v>
      </c>
      <c r="F28" s="10">
        <v>845.2</v>
      </c>
      <c r="G28" s="10">
        <v>798.31111111111113</v>
      </c>
      <c r="H28" s="10">
        <v>827.63333333333333</v>
      </c>
      <c r="I28" s="10">
        <v>837.16666666666663</v>
      </c>
      <c r="J28" s="2">
        <v>786.35555555555561</v>
      </c>
      <c r="K28" s="2">
        <v>781.02222222222224</v>
      </c>
      <c r="L28" s="2">
        <v>783.54444444444448</v>
      </c>
      <c r="M28" s="2">
        <v>776.52222222222224</v>
      </c>
      <c r="N28" s="2">
        <v>778.18888888888887</v>
      </c>
      <c r="O28" s="2">
        <v>789.98888888888894</v>
      </c>
      <c r="P28" s="2">
        <v>788.38888888888891</v>
      </c>
      <c r="Q28" s="2">
        <v>783.67777777777781</v>
      </c>
      <c r="R28" s="10">
        <v>663.68888888888887</v>
      </c>
      <c r="S28" s="10">
        <v>683.17777777777781</v>
      </c>
      <c r="T28" s="10">
        <v>679.08888888888885</v>
      </c>
      <c r="U28" s="2">
        <v>697.42222222222222</v>
      </c>
      <c r="V28" s="2">
        <v>743.32222222222219</v>
      </c>
      <c r="W28" s="2">
        <v>683.54444444444448</v>
      </c>
      <c r="X28" s="2">
        <v>787.17777777777781</v>
      </c>
      <c r="Y28" s="2">
        <v>776.97777777777776</v>
      </c>
      <c r="Z28" s="2">
        <v>753.51111111111106</v>
      </c>
      <c r="AA28" s="2">
        <v>774.57777777777778</v>
      </c>
      <c r="AB28" s="2">
        <v>762.82222222222219</v>
      </c>
      <c r="AC28" s="10">
        <v>758.12222222222226</v>
      </c>
      <c r="AD28" s="10">
        <v>765.08888888888885</v>
      </c>
      <c r="AE28" s="10">
        <v>758.11111111111109</v>
      </c>
      <c r="AF28" s="10">
        <v>765.33333333333337</v>
      </c>
      <c r="AG28" s="10">
        <v>760.13333333333333</v>
      </c>
      <c r="AH28" s="10">
        <v>761.51111111111106</v>
      </c>
      <c r="AI28" s="10">
        <v>755.51111111111106</v>
      </c>
      <c r="AJ28" s="10">
        <v>765.14444444444439</v>
      </c>
      <c r="AK28" s="2">
        <v>658.95555555555552</v>
      </c>
      <c r="AL28" s="2">
        <v>682.93333333333328</v>
      </c>
      <c r="AM28" s="2">
        <v>672.54444444444448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3369.7</v>
      </c>
      <c r="C30" s="10">
        <v>5208.7555555555555</v>
      </c>
      <c r="D30" s="10">
        <v>3880.6666666666665</v>
      </c>
      <c r="E30" s="10">
        <v>4895.6777777777779</v>
      </c>
      <c r="F30" s="10">
        <v>5440.8</v>
      </c>
      <c r="G30" s="10">
        <v>4713.6222222222223</v>
      </c>
      <c r="H30" s="10">
        <v>4870.666666666667</v>
      </c>
      <c r="I30" s="10">
        <v>4516.1333333333332</v>
      </c>
      <c r="J30" s="2">
        <v>4547.1888888888889</v>
      </c>
      <c r="K30" s="2">
        <v>4757.6444444444442</v>
      </c>
      <c r="L30" s="2">
        <v>4628.2222222222226</v>
      </c>
      <c r="M30" s="2">
        <v>4621.2444444444445</v>
      </c>
      <c r="N30" s="2">
        <v>4677.8666666666668</v>
      </c>
      <c r="O30" s="2">
        <v>4722.6777777777779</v>
      </c>
      <c r="P30" s="2">
        <v>4667.0666666666666</v>
      </c>
      <c r="Q30" s="2">
        <v>4589.8777777777777</v>
      </c>
      <c r="R30" s="10">
        <v>3912.4444444444443</v>
      </c>
      <c r="S30" s="10">
        <v>3385.1666666666665</v>
      </c>
      <c r="T30" s="10">
        <v>4031.9888888888891</v>
      </c>
      <c r="U30" s="2">
        <v>3361.9</v>
      </c>
      <c r="V30" s="2">
        <v>5208.7555555555555</v>
      </c>
      <c r="W30" s="2">
        <v>3872.4333333333334</v>
      </c>
      <c r="X30" s="2">
        <v>4879.6000000000004</v>
      </c>
      <c r="Y30" s="2">
        <v>4950.0666666666666</v>
      </c>
      <c r="Z30" s="2">
        <v>4435.6111111111113</v>
      </c>
      <c r="AA30" s="2">
        <v>4717.9777777777781</v>
      </c>
      <c r="AB30" s="2">
        <v>4336.7333333333336</v>
      </c>
      <c r="AC30" s="10">
        <v>4468.8222222222221</v>
      </c>
      <c r="AD30" s="10">
        <v>4653.1444444444442</v>
      </c>
      <c r="AE30" s="10">
        <v>4504.8111111111111</v>
      </c>
      <c r="AF30" s="10">
        <v>4579.0111111111109</v>
      </c>
      <c r="AG30" s="10">
        <v>4579.2777777777774</v>
      </c>
      <c r="AH30" s="10">
        <v>4565.3</v>
      </c>
      <c r="AI30" s="10">
        <v>4545.4222222222224</v>
      </c>
      <c r="AJ30" s="10">
        <v>4531.7777777777774</v>
      </c>
      <c r="AK30" s="2">
        <v>3901.8333333333335</v>
      </c>
      <c r="AL30" s="2">
        <v>3384.3222222222221</v>
      </c>
      <c r="AM30" s="2">
        <v>4003.2111111111112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9.294815583337444</v>
      </c>
      <c r="C38" s="10">
        <v>16.541378664317129</v>
      </c>
      <c r="D38" s="10">
        <v>7.1039794474385491</v>
      </c>
      <c r="E38" s="10">
        <v>23.953120851553432</v>
      </c>
      <c r="F38" s="10">
        <v>32.870469514388432</v>
      </c>
      <c r="G38" s="10">
        <v>25.650644475836817</v>
      </c>
      <c r="H38" s="10">
        <v>29.853510659828348</v>
      </c>
      <c r="I38" s="10">
        <v>31.381341531570271</v>
      </c>
      <c r="J38" s="2">
        <v>23.152465623908576</v>
      </c>
      <c r="K38" s="2">
        <v>22.872994601909266</v>
      </c>
      <c r="L38" s="2">
        <v>22.847128971438821</v>
      </c>
      <c r="M38" s="2">
        <v>22.50348170264655</v>
      </c>
      <c r="N38" s="2">
        <v>22.591833990469016</v>
      </c>
      <c r="O38" s="2">
        <v>23.958592515458609</v>
      </c>
      <c r="P38" s="2">
        <v>23.600209888249253</v>
      </c>
      <c r="Q38" s="2">
        <v>23.152441268924974</v>
      </c>
      <c r="R38" s="10">
        <v>3.6018768538293102</v>
      </c>
      <c r="S38" s="10">
        <v>6.9434618004685449</v>
      </c>
      <c r="T38" s="10">
        <v>6.2730118086998337</v>
      </c>
      <c r="U38" s="2">
        <v>9.9392433711924753</v>
      </c>
      <c r="V38" s="2">
        <v>17.624418533646747</v>
      </c>
      <c r="W38" s="2">
        <v>7.8909345291131396</v>
      </c>
      <c r="X38" s="2">
        <v>24.62101776876565</v>
      </c>
      <c r="Y38" s="2">
        <v>23.018034197362351</v>
      </c>
      <c r="Z38" s="2">
        <v>19.347899765208066</v>
      </c>
      <c r="AA38" s="2">
        <v>22.240554056301725</v>
      </c>
      <c r="AB38" s="2">
        <v>20.515126032879316</v>
      </c>
      <c r="AC38" s="10">
        <v>19.613152711106622</v>
      </c>
      <c r="AD38" s="10">
        <v>21.382411297883305</v>
      </c>
      <c r="AE38" s="10">
        <v>19.768098801022489</v>
      </c>
      <c r="AF38" s="10">
        <v>21.630803910700578</v>
      </c>
      <c r="AG38" s="10">
        <v>20.744884664789492</v>
      </c>
      <c r="AH38" s="10">
        <v>20.535612238268659</v>
      </c>
      <c r="AI38" s="10">
        <v>19.224471383039834</v>
      </c>
      <c r="AJ38" s="10">
        <v>20.940533048766593</v>
      </c>
      <c r="AK38" s="2">
        <v>3.7999814035857629</v>
      </c>
      <c r="AL38" s="2">
        <v>7.8850399817549652</v>
      </c>
      <c r="AM38" s="2">
        <v>6.2245880943406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1.681695001116928</v>
      </c>
      <c r="C40" s="10">
        <v>60.759382910777063</v>
      </c>
      <c r="D40" s="10">
        <v>18.458173948398962</v>
      </c>
      <c r="E40" s="10">
        <v>50.584402459600625</v>
      </c>
      <c r="F40" s="10">
        <v>68.083713145473936</v>
      </c>
      <c r="G40" s="10">
        <v>45.734895712185747</v>
      </c>
      <c r="H40" s="10">
        <v>49.242958488986098</v>
      </c>
      <c r="I40" s="10">
        <v>38.108545527497476</v>
      </c>
      <c r="J40" s="2">
        <v>38.183121959346991</v>
      </c>
      <c r="K40" s="2">
        <v>47.870901605523429</v>
      </c>
      <c r="L40" s="2">
        <v>41.683740576980192</v>
      </c>
      <c r="M40" s="2">
        <v>43.473986432176346</v>
      </c>
      <c r="N40" s="2">
        <v>45.901882611789013</v>
      </c>
      <c r="O40" s="2">
        <v>45.556298285327507</v>
      </c>
      <c r="P40" s="2">
        <v>42.343050796896854</v>
      </c>
      <c r="Q40" s="2">
        <v>39.909143623269806</v>
      </c>
      <c r="R40" s="10">
        <v>18.85232739864496</v>
      </c>
      <c r="S40" s="10">
        <v>2.4473692862720879</v>
      </c>
      <c r="T40" s="10">
        <v>22.948263871776419</v>
      </c>
      <c r="U40" s="2">
        <v>1.7213745617586056</v>
      </c>
      <c r="V40" s="2">
        <v>61.253693025182436</v>
      </c>
      <c r="W40" s="2">
        <v>18.543161192102342</v>
      </c>
      <c r="X40" s="2">
        <v>50.548182054554196</v>
      </c>
      <c r="Y40" s="2">
        <v>52.766341774880978</v>
      </c>
      <c r="Z40" s="2">
        <v>36.849724142892256</v>
      </c>
      <c r="AA40" s="2">
        <v>44.557195084387551</v>
      </c>
      <c r="AB40" s="2">
        <v>32.642760199078374</v>
      </c>
      <c r="AC40" s="10">
        <v>36.01330099783943</v>
      </c>
      <c r="AD40" s="10">
        <v>44.989741448362992</v>
      </c>
      <c r="AE40" s="10">
        <v>38.037914417528604</v>
      </c>
      <c r="AF40" s="10">
        <v>42.45251589233488</v>
      </c>
      <c r="AG40" s="10">
        <v>42.932769527820611</v>
      </c>
      <c r="AH40" s="10">
        <v>41.177538381892013</v>
      </c>
      <c r="AI40" s="10">
        <v>38.665261285829985</v>
      </c>
      <c r="AJ40" s="10">
        <v>38.274538222152238</v>
      </c>
      <c r="AK40" s="2">
        <v>18.868015984814217</v>
      </c>
      <c r="AL40" s="2">
        <v>2.7410487018009815</v>
      </c>
      <c r="AM40" s="2">
        <v>22.450681483367383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71</v>
      </c>
    </row>
    <row r="48" spans="1:39" x14ac:dyDescent="0.25">
      <c r="A48" s="6"/>
      <c r="B48" s="583" t="s">
        <v>36</v>
      </c>
      <c r="C48" s="583"/>
      <c r="D48" s="583"/>
      <c r="E48" s="583"/>
      <c r="F48" s="583"/>
      <c r="G48" s="583"/>
      <c r="H48" s="583"/>
      <c r="I48" s="583"/>
      <c r="J48" s="583"/>
      <c r="K48" s="583"/>
      <c r="L48" s="583"/>
      <c r="M48" s="583"/>
      <c r="N48" s="583"/>
      <c r="O48" s="583"/>
      <c r="P48" s="583"/>
      <c r="Q48" s="583"/>
      <c r="R48" s="583" t="s">
        <v>38</v>
      </c>
      <c r="S48" s="583"/>
      <c r="T48" s="583"/>
      <c r="U48" s="583"/>
      <c r="V48" s="583"/>
      <c r="W48" s="583"/>
      <c r="X48" s="583"/>
      <c r="Y48" s="583"/>
      <c r="Z48" s="583"/>
      <c r="AA48" s="583"/>
      <c r="AB48" s="583"/>
      <c r="AC48" s="583"/>
      <c r="AD48" s="583"/>
      <c r="AE48" s="583"/>
      <c r="AF48" s="583"/>
      <c r="AG48" s="583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26</v>
      </c>
      <c r="C50" s="11">
        <v>0</v>
      </c>
      <c r="D50" s="11">
        <v>41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2</v>
      </c>
      <c r="K50" s="9">
        <v>3</v>
      </c>
      <c r="L50" s="9">
        <v>1</v>
      </c>
      <c r="M50" s="9">
        <v>7</v>
      </c>
      <c r="N50" s="9">
        <v>5</v>
      </c>
      <c r="O50" s="9">
        <v>3</v>
      </c>
      <c r="P50" s="9">
        <v>1</v>
      </c>
      <c r="Q50" s="9">
        <v>2</v>
      </c>
      <c r="R50" s="11">
        <v>24</v>
      </c>
      <c r="S50" s="11">
        <v>0</v>
      </c>
      <c r="T50" s="11">
        <v>26</v>
      </c>
      <c r="U50" s="11">
        <v>0</v>
      </c>
      <c r="V50" s="11">
        <v>0</v>
      </c>
      <c r="W50" s="11">
        <v>0</v>
      </c>
      <c r="X50" s="11">
        <v>2</v>
      </c>
      <c r="Y50" s="11">
        <v>7</v>
      </c>
      <c r="Z50" s="9">
        <v>4</v>
      </c>
      <c r="AA50" s="9">
        <v>5</v>
      </c>
      <c r="AB50" s="9">
        <v>4</v>
      </c>
      <c r="AC50" s="9">
        <v>8</v>
      </c>
      <c r="AD50" s="9">
        <v>6</v>
      </c>
      <c r="AE50" s="9">
        <v>2</v>
      </c>
      <c r="AF50" s="9">
        <v>1</v>
      </c>
      <c r="AG50" s="9">
        <v>2</v>
      </c>
      <c r="AH50" s="49">
        <f>SUM(B50:AG50)</f>
        <v>182</v>
      </c>
    </row>
    <row r="51" spans="1:39" x14ac:dyDescent="0.25">
      <c r="A51" s="3" t="s">
        <v>42</v>
      </c>
      <c r="B51" s="11">
        <v>72</v>
      </c>
      <c r="C51" s="11">
        <v>0</v>
      </c>
      <c r="D51" s="11">
        <v>6</v>
      </c>
      <c r="E51" s="11">
        <v>0</v>
      </c>
      <c r="F51" s="11">
        <v>0</v>
      </c>
      <c r="G51" s="11">
        <v>0</v>
      </c>
      <c r="H51" s="11">
        <v>0</v>
      </c>
      <c r="I51" s="11">
        <v>2</v>
      </c>
      <c r="J51" s="9">
        <v>2</v>
      </c>
      <c r="K51" s="9">
        <v>0</v>
      </c>
      <c r="L51" s="9">
        <v>0</v>
      </c>
      <c r="M51" s="9">
        <v>6</v>
      </c>
      <c r="N51" s="9">
        <v>1</v>
      </c>
      <c r="O51" s="9">
        <v>0</v>
      </c>
      <c r="P51" s="9">
        <v>0</v>
      </c>
      <c r="Q51" s="9">
        <v>1</v>
      </c>
      <c r="R51" s="11">
        <v>67</v>
      </c>
      <c r="S51" s="11">
        <v>0</v>
      </c>
      <c r="T51" s="11">
        <v>5</v>
      </c>
      <c r="U51" s="11">
        <v>0</v>
      </c>
      <c r="V51" s="11">
        <v>0</v>
      </c>
      <c r="W51" s="11">
        <v>0</v>
      </c>
      <c r="X51" s="11">
        <v>0</v>
      </c>
      <c r="Y51" s="11">
        <v>4</v>
      </c>
      <c r="Z51" s="9">
        <v>2</v>
      </c>
      <c r="AA51" s="9">
        <v>1</v>
      </c>
      <c r="AB51" s="9">
        <v>0</v>
      </c>
      <c r="AC51" s="9">
        <v>7</v>
      </c>
      <c r="AD51" s="9">
        <v>2</v>
      </c>
      <c r="AE51" s="9">
        <v>0</v>
      </c>
      <c r="AF51" s="9">
        <v>0</v>
      </c>
      <c r="AG51" s="9">
        <v>2</v>
      </c>
      <c r="AH51" s="49">
        <f>SUM(B51:AG51)</f>
        <v>180</v>
      </c>
    </row>
    <row r="52" spans="1:39" x14ac:dyDescent="0.25">
      <c r="A52" s="3" t="s">
        <v>43</v>
      </c>
      <c r="B52" s="10">
        <v>33.922222222222224</v>
      </c>
      <c r="C52" s="10">
        <v>66.977777777777774</v>
      </c>
      <c r="D52" s="10">
        <v>23.6</v>
      </c>
      <c r="E52" s="10">
        <v>84.355555555555554</v>
      </c>
      <c r="F52" s="10">
        <v>209.77777777777777</v>
      </c>
      <c r="G52" s="10">
        <v>0</v>
      </c>
      <c r="H52" s="10">
        <v>69.566666666666663</v>
      </c>
      <c r="I52" s="10">
        <v>35.744444444444447</v>
      </c>
      <c r="J52" s="2">
        <v>49.611111111111114</v>
      </c>
      <c r="K52" s="2">
        <v>84.166666666666671</v>
      </c>
      <c r="L52" s="2">
        <v>51.12222222222222</v>
      </c>
      <c r="M52" s="2">
        <v>82.544444444444451</v>
      </c>
      <c r="N52" s="2">
        <v>79.511111111111106</v>
      </c>
      <c r="O52" s="2">
        <v>72.966666666666669</v>
      </c>
      <c r="P52" s="2">
        <v>55.87777777777778</v>
      </c>
      <c r="Q52" s="2">
        <v>60.177777777777777</v>
      </c>
      <c r="R52" s="10">
        <v>24.988888888888887</v>
      </c>
      <c r="S52" s="10">
        <v>66.977777777777774</v>
      </c>
      <c r="T52" s="10">
        <v>16.31111111111111</v>
      </c>
      <c r="U52" s="10">
        <v>82.24444444444444</v>
      </c>
      <c r="V52" s="10">
        <v>76.711111111111109</v>
      </c>
      <c r="W52" s="10">
        <v>0</v>
      </c>
      <c r="X52" s="10">
        <v>57.988888888888887</v>
      </c>
      <c r="Y52" s="10">
        <v>32.077777777777776</v>
      </c>
      <c r="Z52" s="2">
        <v>42.12222222222222</v>
      </c>
      <c r="AA52" s="2">
        <v>48.18888888888889</v>
      </c>
      <c r="AB52" s="2">
        <v>38.544444444444444</v>
      </c>
      <c r="AC52" s="2">
        <v>40.922222222222224</v>
      </c>
      <c r="AD52" s="2">
        <v>55.777777777777779</v>
      </c>
      <c r="AE52" s="2">
        <v>22.7</v>
      </c>
      <c r="AF52" s="2">
        <v>40.411111111111111</v>
      </c>
      <c r="AG52" s="2">
        <v>34.533333333333331</v>
      </c>
    </row>
    <row r="53" spans="1:39" x14ac:dyDescent="0.25">
      <c r="A53" s="3" t="s">
        <v>96</v>
      </c>
      <c r="B53" s="10">
        <v>166.84444444444443</v>
      </c>
      <c r="C53" s="10">
        <v>328.85555555555555</v>
      </c>
      <c r="D53" s="10">
        <v>196.86666666666667</v>
      </c>
      <c r="E53" s="10">
        <v>318.03333333333336</v>
      </c>
      <c r="F53" s="10">
        <v>360.22222222222223</v>
      </c>
      <c r="G53" s="10">
        <v>438.8</v>
      </c>
      <c r="H53" s="10">
        <v>458.1</v>
      </c>
      <c r="I53" s="10">
        <v>387.52222222222224</v>
      </c>
      <c r="J53" s="2">
        <v>332.45555555555558</v>
      </c>
      <c r="K53" s="2">
        <v>301.48888888888888</v>
      </c>
      <c r="L53" s="2">
        <v>334.7</v>
      </c>
      <c r="M53" s="2">
        <v>293.03333333333336</v>
      </c>
      <c r="N53" s="2">
        <v>321.55555555555554</v>
      </c>
      <c r="O53" s="2">
        <v>349.32222222222219</v>
      </c>
      <c r="P53" s="2">
        <v>355.76666666666665</v>
      </c>
      <c r="Q53" s="2">
        <v>320.15555555555557</v>
      </c>
      <c r="R53" s="10">
        <v>174.62222222222223</v>
      </c>
      <c r="S53" s="10">
        <v>229.12222222222223</v>
      </c>
      <c r="T53" s="10">
        <v>158.65555555555557</v>
      </c>
      <c r="U53" s="10">
        <v>315.33333333333331</v>
      </c>
      <c r="V53" s="10">
        <v>362.9111111111111</v>
      </c>
      <c r="W53" s="10">
        <v>356.0888888888889</v>
      </c>
      <c r="X53" s="10">
        <v>289.27777777777777</v>
      </c>
      <c r="Y53" s="10">
        <v>272.75555555555553</v>
      </c>
      <c r="Z53" s="2">
        <v>253.3111111111111</v>
      </c>
      <c r="AA53" s="2">
        <v>296.45555555555558</v>
      </c>
      <c r="AB53" s="2">
        <v>275.13333333333333</v>
      </c>
      <c r="AC53" s="2">
        <v>268.86666666666667</v>
      </c>
      <c r="AD53" s="2">
        <v>296.87777777777779</v>
      </c>
      <c r="AE53" s="2">
        <v>324.54444444444442</v>
      </c>
      <c r="AF53" s="2">
        <v>303.7</v>
      </c>
      <c r="AG53" s="2">
        <v>290.89999999999998</v>
      </c>
    </row>
    <row r="54" spans="1:39" x14ac:dyDescent="0.25">
      <c r="A54" s="3" t="s">
        <v>95</v>
      </c>
      <c r="B54" s="10">
        <v>192.3</v>
      </c>
      <c r="C54" s="10">
        <v>152.21111111111111</v>
      </c>
      <c r="D54" s="10">
        <v>157.48888888888888</v>
      </c>
      <c r="E54" s="10">
        <v>189.74444444444444</v>
      </c>
      <c r="F54" s="10">
        <v>153.66666666666666</v>
      </c>
      <c r="G54" s="10">
        <v>178.06666666666666</v>
      </c>
      <c r="H54" s="10">
        <v>146.77777777777777</v>
      </c>
      <c r="I54" s="10">
        <v>225.42222222222222</v>
      </c>
      <c r="J54" s="2">
        <v>185.95555555555555</v>
      </c>
      <c r="K54" s="2">
        <v>164.56666666666666</v>
      </c>
      <c r="L54" s="2">
        <v>161.73333333333332</v>
      </c>
      <c r="M54" s="2">
        <v>174.11111111111111</v>
      </c>
      <c r="N54" s="2">
        <v>161.93333333333334</v>
      </c>
      <c r="O54" s="2">
        <v>167</v>
      </c>
      <c r="P54" s="2">
        <v>165.66666666666666</v>
      </c>
      <c r="Q54" s="2">
        <v>191.9111111111111</v>
      </c>
      <c r="R54" s="10">
        <v>192.38888888888889</v>
      </c>
      <c r="S54" s="10">
        <v>251.94444444444446</v>
      </c>
      <c r="T54" s="10">
        <v>202.5</v>
      </c>
      <c r="U54" s="10">
        <v>187.62222222222223</v>
      </c>
      <c r="V54" s="10">
        <v>161.64444444444445</v>
      </c>
      <c r="W54" s="10">
        <v>179.44444444444446</v>
      </c>
      <c r="X54" s="10">
        <v>217.86666666666667</v>
      </c>
      <c r="Y54" s="10">
        <v>183.98888888888888</v>
      </c>
      <c r="Z54" s="2">
        <v>211.14444444444445</v>
      </c>
      <c r="AA54" s="2">
        <v>169.62222222222223</v>
      </c>
      <c r="AB54" s="2">
        <v>175.01111111111112</v>
      </c>
      <c r="AC54" s="2">
        <v>210.45555555555555</v>
      </c>
      <c r="AD54" s="2">
        <v>183.01111111111112</v>
      </c>
      <c r="AE54" s="2">
        <v>194.6</v>
      </c>
      <c r="AF54" s="2">
        <v>172.71111111111111</v>
      </c>
      <c r="AG54" s="2">
        <v>213.43333333333334</v>
      </c>
    </row>
    <row r="55" spans="1:39" x14ac:dyDescent="0.25">
      <c r="A55" s="12" t="s">
        <v>44</v>
      </c>
      <c r="B55" s="13">
        <f>SUM(B52:B54)</f>
        <v>393.06666666666666</v>
      </c>
      <c r="C55" s="13">
        <f>SUM(C52:C54)</f>
        <v>548.04444444444448</v>
      </c>
      <c r="D55" s="13">
        <f t="shared" ref="D55:AG55" si="0">SUM(D52:D54)</f>
        <v>377.95555555555552</v>
      </c>
      <c r="E55" s="13">
        <f t="shared" si="0"/>
        <v>592.13333333333333</v>
      </c>
      <c r="F55" s="13">
        <f t="shared" si="0"/>
        <v>723.66666666666663</v>
      </c>
      <c r="G55" s="13">
        <f t="shared" si="0"/>
        <v>616.86666666666667</v>
      </c>
      <c r="H55" s="13">
        <f t="shared" si="0"/>
        <v>674.44444444444457</v>
      </c>
      <c r="I55" s="13">
        <f t="shared" si="0"/>
        <v>648.68888888888887</v>
      </c>
      <c r="J55" s="13">
        <f t="shared" si="0"/>
        <v>568.02222222222224</v>
      </c>
      <c r="K55" s="13">
        <f t="shared" si="0"/>
        <v>550.22222222222217</v>
      </c>
      <c r="L55" s="13">
        <f t="shared" si="0"/>
        <v>547.55555555555554</v>
      </c>
      <c r="M55" s="13">
        <f t="shared" si="0"/>
        <v>549.68888888888887</v>
      </c>
      <c r="N55" s="13">
        <f t="shared" si="0"/>
        <v>563</v>
      </c>
      <c r="O55" s="13">
        <f t="shared" si="0"/>
        <v>589.28888888888889</v>
      </c>
      <c r="P55" s="13">
        <f t="shared" si="0"/>
        <v>577.31111111111113</v>
      </c>
      <c r="Q55" s="13">
        <f t="shared" si="0"/>
        <v>572.24444444444453</v>
      </c>
      <c r="R55" s="13">
        <f t="shared" si="0"/>
        <v>392</v>
      </c>
      <c r="S55" s="13">
        <f t="shared" si="0"/>
        <v>548.04444444444448</v>
      </c>
      <c r="T55" s="13">
        <f t="shared" si="0"/>
        <v>377.4666666666667</v>
      </c>
      <c r="U55" s="13">
        <f t="shared" si="0"/>
        <v>585.20000000000005</v>
      </c>
      <c r="V55" s="13">
        <f t="shared" si="0"/>
        <v>601.26666666666665</v>
      </c>
      <c r="W55" s="13">
        <f t="shared" si="0"/>
        <v>535.5333333333333</v>
      </c>
      <c r="X55" s="13">
        <f t="shared" si="0"/>
        <v>565.13333333333333</v>
      </c>
      <c r="Y55" s="13">
        <f t="shared" si="0"/>
        <v>488.82222222222219</v>
      </c>
      <c r="Z55" s="13">
        <f t="shared" si="0"/>
        <v>506.57777777777778</v>
      </c>
      <c r="AA55" s="13">
        <f t="shared" si="0"/>
        <v>514.26666666666665</v>
      </c>
      <c r="AB55" s="13">
        <f t="shared" si="0"/>
        <v>488.68888888888887</v>
      </c>
      <c r="AC55" s="13">
        <f t="shared" si="0"/>
        <v>520.24444444444441</v>
      </c>
      <c r="AD55" s="13">
        <f t="shared" si="0"/>
        <v>535.66666666666674</v>
      </c>
      <c r="AE55" s="13">
        <f t="shared" si="0"/>
        <v>541.84444444444443</v>
      </c>
      <c r="AF55" s="13">
        <f t="shared" si="0"/>
        <v>516.82222222222219</v>
      </c>
      <c r="AG55" s="13">
        <f t="shared" si="0"/>
        <v>538.86666666666656</v>
      </c>
    </row>
    <row r="56" spans="1:39" x14ac:dyDescent="0.25">
      <c r="A56" s="3" t="s">
        <v>45</v>
      </c>
      <c r="B56" s="10">
        <v>23.722222222222221</v>
      </c>
      <c r="C56" s="10">
        <v>182.06666666666666</v>
      </c>
      <c r="D56" s="10">
        <v>28.755555555555556</v>
      </c>
      <c r="E56" s="10">
        <v>182.06666666666666</v>
      </c>
      <c r="F56" s="10">
        <v>182.06666666666666</v>
      </c>
      <c r="G56" s="10">
        <v>132.15555555555557</v>
      </c>
      <c r="H56" s="10">
        <v>109.48888888888889</v>
      </c>
      <c r="I56" s="10">
        <v>96.422222222222217</v>
      </c>
      <c r="J56" s="2">
        <v>101.28888888888889</v>
      </c>
      <c r="K56" s="2">
        <v>127.67777777777778</v>
      </c>
      <c r="L56" s="2">
        <v>102.33333333333333</v>
      </c>
      <c r="M56" s="2">
        <v>133.61111111111111</v>
      </c>
      <c r="N56" s="2">
        <v>128.84444444444443</v>
      </c>
      <c r="O56" s="2">
        <v>127.77777777777777</v>
      </c>
      <c r="P56" s="2">
        <v>115.65555555555555</v>
      </c>
      <c r="Q56" s="2">
        <v>117.31111111111112</v>
      </c>
      <c r="R56" s="10">
        <v>23.722222222222221</v>
      </c>
      <c r="S56" s="10">
        <v>182.06666666666666</v>
      </c>
      <c r="T56" s="10">
        <v>28.755555555555556</v>
      </c>
      <c r="U56" s="10">
        <v>182.06666666666666</v>
      </c>
      <c r="V56" s="10">
        <v>182.06666666666666</v>
      </c>
      <c r="W56" s="10">
        <v>132.15555555555557</v>
      </c>
      <c r="X56" s="10">
        <v>109.48888888888889</v>
      </c>
      <c r="Y56" s="10">
        <v>96.422222222222217</v>
      </c>
      <c r="Z56" s="2">
        <v>101.28888888888889</v>
      </c>
      <c r="AA56" s="2">
        <v>127.67777777777778</v>
      </c>
      <c r="AB56" s="2">
        <v>102.33333333333333</v>
      </c>
      <c r="AC56" s="2">
        <v>133.61111111111111</v>
      </c>
      <c r="AD56" s="2">
        <v>128.84444444444443</v>
      </c>
      <c r="AE56" s="2">
        <v>127.77777777777777</v>
      </c>
      <c r="AF56" s="2">
        <v>115.65555555555555</v>
      </c>
      <c r="AG56" s="2">
        <v>117.31111111111112</v>
      </c>
    </row>
    <row r="57" spans="1:39" x14ac:dyDescent="0.25">
      <c r="A57" s="3" t="s">
        <v>46</v>
      </c>
      <c r="B57" s="10">
        <v>176.75555555555556</v>
      </c>
      <c r="C57" s="10">
        <v>95.9</v>
      </c>
      <c r="D57" s="10">
        <v>164.16666666666666</v>
      </c>
      <c r="E57" s="10">
        <v>117.94444444444444</v>
      </c>
      <c r="F57" s="10">
        <v>183.71111111111111</v>
      </c>
      <c r="G57" s="10">
        <v>180.22222222222223</v>
      </c>
      <c r="H57" s="10">
        <v>231.67777777777778</v>
      </c>
      <c r="I57" s="10">
        <v>231.86666666666667</v>
      </c>
      <c r="J57" s="2">
        <v>186.66666666666666</v>
      </c>
      <c r="K57" s="2">
        <v>151.37777777777777</v>
      </c>
      <c r="L57" s="2">
        <v>175.38888888888889</v>
      </c>
      <c r="M57" s="2">
        <v>145.17777777777778</v>
      </c>
      <c r="N57" s="2">
        <v>156.6</v>
      </c>
      <c r="O57" s="2">
        <v>170.8111111111111</v>
      </c>
      <c r="P57" s="2">
        <v>176.94444444444446</v>
      </c>
      <c r="Q57" s="2">
        <v>172.75555555555556</v>
      </c>
      <c r="R57" s="10">
        <v>176.22222222222223</v>
      </c>
      <c r="S57" s="10">
        <v>95.9</v>
      </c>
      <c r="T57" s="10">
        <v>163.92222222222222</v>
      </c>
      <c r="U57" s="10">
        <v>114.47777777777777</v>
      </c>
      <c r="V57" s="10">
        <v>122.51111111111111</v>
      </c>
      <c r="W57" s="10">
        <v>139.55555555555554</v>
      </c>
      <c r="X57" s="10">
        <v>177.02222222222221</v>
      </c>
      <c r="Y57" s="10">
        <v>151.93333333333334</v>
      </c>
      <c r="Z57" s="2">
        <v>155.94444444444446</v>
      </c>
      <c r="AA57" s="2">
        <v>133.4</v>
      </c>
      <c r="AB57" s="2">
        <v>145.95555555555555</v>
      </c>
      <c r="AC57" s="2">
        <v>130.45555555555555</v>
      </c>
      <c r="AD57" s="2">
        <v>142.93333333333334</v>
      </c>
      <c r="AE57" s="2">
        <v>147.0888888888889</v>
      </c>
      <c r="AF57" s="2">
        <v>146.69999999999999</v>
      </c>
      <c r="AG57" s="2">
        <v>156.06666666666666</v>
      </c>
    </row>
    <row r="58" spans="1:39" x14ac:dyDescent="0.25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3">
        <f>SUM(B56:B58)</f>
        <v>200.47777777777779</v>
      </c>
      <c r="C59" s="13">
        <f>SUM(C56:C58)</f>
        <v>277.9666666666667</v>
      </c>
      <c r="D59" s="13">
        <f t="shared" ref="D59:AG59" si="1">SUM(D56:D58)</f>
        <v>192.92222222222222</v>
      </c>
      <c r="E59" s="13">
        <f t="shared" si="1"/>
        <v>300.01111111111112</v>
      </c>
      <c r="F59" s="13">
        <f t="shared" si="1"/>
        <v>365.77777777777777</v>
      </c>
      <c r="G59" s="13">
        <f t="shared" si="1"/>
        <v>312.37777777777779</v>
      </c>
      <c r="H59" s="13">
        <f t="shared" si="1"/>
        <v>341.16666666666669</v>
      </c>
      <c r="I59" s="13">
        <f t="shared" si="1"/>
        <v>328.28888888888889</v>
      </c>
      <c r="J59" s="13">
        <f t="shared" si="1"/>
        <v>287.95555555555552</v>
      </c>
      <c r="K59" s="13">
        <f t="shared" si="1"/>
        <v>279.05555555555554</v>
      </c>
      <c r="L59" s="13">
        <f t="shared" si="1"/>
        <v>277.72222222222223</v>
      </c>
      <c r="M59" s="13">
        <f t="shared" si="1"/>
        <v>278.78888888888889</v>
      </c>
      <c r="N59" s="13">
        <f t="shared" si="1"/>
        <v>285.44444444444446</v>
      </c>
      <c r="O59" s="13">
        <f t="shared" si="1"/>
        <v>298.58888888888885</v>
      </c>
      <c r="P59" s="13">
        <f t="shared" si="1"/>
        <v>292.60000000000002</v>
      </c>
      <c r="Q59" s="13">
        <f t="shared" si="1"/>
        <v>290.06666666666666</v>
      </c>
      <c r="R59" s="13">
        <f t="shared" si="1"/>
        <v>199.94444444444446</v>
      </c>
      <c r="S59" s="13">
        <f t="shared" si="1"/>
        <v>277.9666666666667</v>
      </c>
      <c r="T59" s="13">
        <f t="shared" si="1"/>
        <v>192.67777777777778</v>
      </c>
      <c r="U59" s="13">
        <f t="shared" si="1"/>
        <v>296.54444444444442</v>
      </c>
      <c r="V59" s="13">
        <f t="shared" si="1"/>
        <v>304.57777777777778</v>
      </c>
      <c r="W59" s="13">
        <f t="shared" si="1"/>
        <v>271.71111111111111</v>
      </c>
      <c r="X59" s="13">
        <f t="shared" si="1"/>
        <v>286.51111111111112</v>
      </c>
      <c r="Y59" s="13">
        <f t="shared" si="1"/>
        <v>248.35555555555555</v>
      </c>
      <c r="Z59" s="13">
        <f t="shared" si="1"/>
        <v>257.23333333333335</v>
      </c>
      <c r="AA59" s="13">
        <f t="shared" si="1"/>
        <v>261.07777777777778</v>
      </c>
      <c r="AB59" s="13">
        <f t="shared" si="1"/>
        <v>248.28888888888889</v>
      </c>
      <c r="AC59" s="13">
        <f t="shared" si="1"/>
        <v>264.06666666666666</v>
      </c>
      <c r="AD59" s="13">
        <f t="shared" si="1"/>
        <v>271.77777777777777</v>
      </c>
      <c r="AE59" s="13">
        <f t="shared" si="1"/>
        <v>274.86666666666667</v>
      </c>
      <c r="AF59" s="13">
        <f t="shared" si="1"/>
        <v>262.35555555555555</v>
      </c>
      <c r="AG59" s="13">
        <f t="shared" si="1"/>
        <v>273.37777777777779</v>
      </c>
    </row>
    <row r="60" spans="1:39" x14ac:dyDescent="0.25">
      <c r="G60" s="1" t="s">
        <v>180</v>
      </c>
    </row>
    <row r="61" spans="1:39" ht="31.5" x14ac:dyDescent="0.5">
      <c r="A61" s="14" t="s">
        <v>72</v>
      </c>
    </row>
    <row r="62" spans="1:39" x14ac:dyDescent="0.25">
      <c r="A62" s="69"/>
      <c r="B62" s="583" t="s">
        <v>37</v>
      </c>
      <c r="C62" s="583"/>
      <c r="D62" s="583"/>
      <c r="E62" s="583"/>
      <c r="F62" s="583"/>
      <c r="G62" s="583"/>
      <c r="H62" s="583"/>
      <c r="I62" s="583"/>
      <c r="J62" s="583"/>
      <c r="K62" s="583"/>
      <c r="L62" s="583"/>
      <c r="M62" s="583"/>
      <c r="N62" s="583"/>
      <c r="O62" s="583"/>
      <c r="P62" s="583"/>
      <c r="Q62" s="583"/>
      <c r="R62" s="583"/>
      <c r="S62" s="583"/>
      <c r="T62" s="583"/>
      <c r="U62" s="583" t="s">
        <v>39</v>
      </c>
      <c r="V62" s="583"/>
      <c r="W62" s="583"/>
      <c r="X62" s="583"/>
      <c r="Y62" s="583"/>
      <c r="Z62" s="583"/>
      <c r="AA62" s="583"/>
      <c r="AB62" s="583"/>
      <c r="AC62" s="583"/>
      <c r="AD62" s="583"/>
      <c r="AE62" s="583"/>
      <c r="AF62" s="583"/>
      <c r="AG62" s="583"/>
      <c r="AH62" s="583"/>
      <c r="AI62" s="583"/>
      <c r="AJ62" s="583"/>
      <c r="AK62" s="583"/>
      <c r="AL62" s="583"/>
      <c r="AM62" s="583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3</v>
      </c>
      <c r="C64" s="11">
        <v>0</v>
      </c>
      <c r="D64" s="11">
        <v>12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1</v>
      </c>
      <c r="L64" s="9">
        <v>1</v>
      </c>
      <c r="M64" s="9">
        <v>2</v>
      </c>
      <c r="N64" s="9">
        <v>0</v>
      </c>
      <c r="O64" s="9">
        <v>0</v>
      </c>
      <c r="P64" s="9">
        <v>0</v>
      </c>
      <c r="Q64" s="9">
        <v>0</v>
      </c>
      <c r="R64" s="11">
        <v>41</v>
      </c>
      <c r="S64" s="11">
        <v>15</v>
      </c>
      <c r="T64" s="11">
        <v>15</v>
      </c>
      <c r="U64" s="26">
        <v>4</v>
      </c>
      <c r="V64" s="26">
        <v>0</v>
      </c>
      <c r="W64" s="26">
        <v>12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11">
        <v>1</v>
      </c>
      <c r="AD64" s="11">
        <v>1</v>
      </c>
      <c r="AE64" s="11">
        <v>1</v>
      </c>
      <c r="AF64" s="11">
        <v>3</v>
      </c>
      <c r="AG64" s="11">
        <v>0</v>
      </c>
      <c r="AH64" s="71">
        <v>0</v>
      </c>
      <c r="AI64" s="71">
        <v>1</v>
      </c>
      <c r="AJ64" s="71">
        <v>2</v>
      </c>
      <c r="AK64" s="3">
        <v>40</v>
      </c>
      <c r="AL64" s="3">
        <v>12</v>
      </c>
      <c r="AM64" s="3">
        <v>16</v>
      </c>
    </row>
    <row r="65" spans="1:39" x14ac:dyDescent="0.25">
      <c r="A65" s="3" t="s">
        <v>42</v>
      </c>
      <c r="B65" s="11">
        <v>46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2</v>
      </c>
      <c r="N65" s="9">
        <v>1</v>
      </c>
      <c r="O65" s="9">
        <v>0</v>
      </c>
      <c r="P65" s="9">
        <v>0</v>
      </c>
      <c r="Q65" s="9">
        <v>0</v>
      </c>
      <c r="R65" s="11">
        <v>3</v>
      </c>
      <c r="S65" s="11">
        <v>40</v>
      </c>
      <c r="T65" s="11">
        <v>0</v>
      </c>
      <c r="U65" s="26">
        <v>46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2</v>
      </c>
      <c r="AG65" s="11">
        <v>1</v>
      </c>
      <c r="AH65" s="71">
        <v>0</v>
      </c>
      <c r="AI65" s="71">
        <v>0</v>
      </c>
      <c r="AJ65" s="71">
        <v>0</v>
      </c>
      <c r="AK65" s="3">
        <v>2</v>
      </c>
      <c r="AL65" s="3">
        <v>39</v>
      </c>
      <c r="AM65" s="3">
        <v>2</v>
      </c>
    </row>
    <row r="66" spans="1:39" x14ac:dyDescent="0.25">
      <c r="A66" s="3" t="s">
        <v>43</v>
      </c>
      <c r="B66" s="10">
        <v>18.244444444444444</v>
      </c>
      <c r="C66" s="10">
        <v>86.74444444444444</v>
      </c>
      <c r="D66" s="10">
        <v>11.388888888888889</v>
      </c>
      <c r="E66" s="10">
        <v>100.9</v>
      </c>
      <c r="F66" s="10">
        <v>215.47777777777779</v>
      </c>
      <c r="G66" s="10">
        <v>0</v>
      </c>
      <c r="H66" s="10">
        <v>64.522222222222226</v>
      </c>
      <c r="I66" s="10">
        <v>36.68888888888889</v>
      </c>
      <c r="J66" s="2">
        <v>48.788888888888891</v>
      </c>
      <c r="K66" s="2">
        <v>75.988888888888894</v>
      </c>
      <c r="L66" s="2">
        <v>47.111111111111114</v>
      </c>
      <c r="M66" s="2">
        <v>77.611111111111114</v>
      </c>
      <c r="N66" s="2">
        <v>73.577777777777783</v>
      </c>
      <c r="O66" s="2">
        <v>77.544444444444451</v>
      </c>
      <c r="P66" s="2">
        <v>66</v>
      </c>
      <c r="Q66" s="2">
        <v>54.644444444444446</v>
      </c>
      <c r="R66" s="10">
        <v>24.022222222222222</v>
      </c>
      <c r="S66" s="10">
        <v>25.422222222222221</v>
      </c>
      <c r="T66" s="10">
        <v>6</v>
      </c>
      <c r="U66" s="4">
        <v>12.044444444444444</v>
      </c>
      <c r="V66" s="4">
        <v>86.74444444444444</v>
      </c>
      <c r="W66" s="4">
        <v>8.0333333333333332</v>
      </c>
      <c r="X66" s="4">
        <v>92.7</v>
      </c>
      <c r="Y66" s="4">
        <v>61.455555555555556</v>
      </c>
      <c r="Z66" s="4">
        <v>0</v>
      </c>
      <c r="AA66" s="4">
        <v>50.3</v>
      </c>
      <c r="AB66" s="4">
        <v>32.511111111111113</v>
      </c>
      <c r="AC66" s="10">
        <v>39.922222222222224</v>
      </c>
      <c r="AD66" s="10">
        <v>51.3</v>
      </c>
      <c r="AE66" s="10">
        <v>38.488888888888887</v>
      </c>
      <c r="AF66" s="10">
        <v>41.655555555555559</v>
      </c>
      <c r="AG66" s="10">
        <v>43.866666666666667</v>
      </c>
      <c r="AH66" s="71">
        <v>20.633333333333333</v>
      </c>
      <c r="AI66" s="71">
        <v>41.533333333333331</v>
      </c>
      <c r="AJ66" s="71">
        <v>37.422222222222224</v>
      </c>
      <c r="AK66" s="3">
        <v>18.266666666666666</v>
      </c>
      <c r="AL66" s="3">
        <v>16.955555555555556</v>
      </c>
      <c r="AM66" s="3">
        <v>4.0888888888888886</v>
      </c>
    </row>
    <row r="67" spans="1:39" x14ac:dyDescent="0.25">
      <c r="A67" s="3" t="s">
        <v>96</v>
      </c>
      <c r="B67" s="10">
        <v>134.71111111111111</v>
      </c>
      <c r="C67" s="10">
        <v>297.63333333333333</v>
      </c>
      <c r="D67" s="10">
        <v>219.01111111111112</v>
      </c>
      <c r="E67" s="10">
        <v>255.48888888888888</v>
      </c>
      <c r="F67" s="10">
        <v>311.7</v>
      </c>
      <c r="G67" s="10">
        <v>413.8</v>
      </c>
      <c r="H67" s="10">
        <v>456.97777777777776</v>
      </c>
      <c r="I67" s="10">
        <v>374.4</v>
      </c>
      <c r="J67" s="2">
        <v>341.03333333333336</v>
      </c>
      <c r="K67" s="2">
        <v>316.5888888888889</v>
      </c>
      <c r="L67" s="2">
        <v>343.52222222222224</v>
      </c>
      <c r="M67" s="2">
        <v>290.7</v>
      </c>
      <c r="N67" s="2">
        <v>317.5</v>
      </c>
      <c r="O67" s="2">
        <v>324.38888888888891</v>
      </c>
      <c r="P67" s="2">
        <v>340.32222222222219</v>
      </c>
      <c r="Q67" s="2">
        <v>325.96666666666664</v>
      </c>
      <c r="R67" s="10">
        <v>216.13333333333333</v>
      </c>
      <c r="S67" s="10">
        <v>138.44444444444446</v>
      </c>
      <c r="T67" s="10">
        <v>260.06666666666666</v>
      </c>
      <c r="U67" s="4">
        <v>138.24444444444444</v>
      </c>
      <c r="V67" s="4">
        <v>236.94444444444446</v>
      </c>
      <c r="W67" s="4">
        <v>167.53333333333333</v>
      </c>
      <c r="X67" s="4">
        <v>255.47777777777779</v>
      </c>
      <c r="Y67" s="4">
        <v>311.64444444444445</v>
      </c>
      <c r="Z67" s="4">
        <v>308.83333333333331</v>
      </c>
      <c r="AA67" s="4">
        <v>297.95555555555558</v>
      </c>
      <c r="AB67" s="4">
        <v>267.9111111111111</v>
      </c>
      <c r="AC67" s="10">
        <v>264.96666666666664</v>
      </c>
      <c r="AD67" s="10">
        <v>292.8</v>
      </c>
      <c r="AE67" s="10">
        <v>288.25555555555553</v>
      </c>
      <c r="AF67" s="10">
        <v>269.93333333333334</v>
      </c>
      <c r="AG67" s="10">
        <v>280.63333333333333</v>
      </c>
      <c r="AH67" s="71">
        <v>306.52222222222224</v>
      </c>
      <c r="AI67" s="71">
        <v>286.38888888888891</v>
      </c>
      <c r="AJ67" s="71">
        <v>284.10000000000002</v>
      </c>
      <c r="AK67" s="3">
        <v>205.65555555555557</v>
      </c>
      <c r="AL67" s="3">
        <v>146.57777777777778</v>
      </c>
      <c r="AM67" s="3">
        <v>231.3111111111111</v>
      </c>
    </row>
    <row r="68" spans="1:39" x14ac:dyDescent="0.25">
      <c r="A68" s="3" t="s">
        <v>95</v>
      </c>
      <c r="B68" s="10">
        <v>238.17777777777778</v>
      </c>
      <c r="C68" s="10">
        <v>94.8</v>
      </c>
      <c r="D68" s="10">
        <v>131.33333333333334</v>
      </c>
      <c r="E68" s="10">
        <v>216.3</v>
      </c>
      <c r="F68" s="10">
        <v>155.75555555555556</v>
      </c>
      <c r="G68" s="10">
        <v>175.35555555555555</v>
      </c>
      <c r="H68" s="10">
        <v>126.3</v>
      </c>
      <c r="I68" s="10">
        <v>255.77777777777777</v>
      </c>
      <c r="J68" s="2">
        <v>175.42222222222222</v>
      </c>
      <c r="K68" s="2">
        <v>162</v>
      </c>
      <c r="L68" s="2">
        <v>168.98888888888888</v>
      </c>
      <c r="M68" s="2">
        <v>177.26666666666668</v>
      </c>
      <c r="N68" s="2">
        <v>157.83333333333334</v>
      </c>
      <c r="O68" s="2">
        <v>170.57777777777778</v>
      </c>
      <c r="P68" s="2">
        <v>162.98888888888888</v>
      </c>
      <c r="Q68" s="2">
        <v>179.27777777777777</v>
      </c>
      <c r="R68" s="10">
        <v>79.75555555555556</v>
      </c>
      <c r="S68" s="10">
        <v>195.02222222222221</v>
      </c>
      <c r="T68" s="10">
        <v>84.644444444444446</v>
      </c>
      <c r="U68" s="4">
        <v>237.0888888888889</v>
      </c>
      <c r="V68" s="4">
        <v>155.48888888888888</v>
      </c>
      <c r="W68" s="4">
        <v>184.05555555555554</v>
      </c>
      <c r="X68" s="4">
        <v>218.71111111111111</v>
      </c>
      <c r="Y68" s="4">
        <v>173.38888888888889</v>
      </c>
      <c r="Z68" s="4">
        <v>190.72222222222223</v>
      </c>
      <c r="AA68" s="4">
        <v>193.43333333333334</v>
      </c>
      <c r="AB68" s="4">
        <v>217.75555555555556</v>
      </c>
      <c r="AC68" s="10">
        <v>203.88888888888889</v>
      </c>
      <c r="AD68" s="10">
        <v>178.61111111111111</v>
      </c>
      <c r="AE68" s="10">
        <v>182.01111111111112</v>
      </c>
      <c r="AF68" s="10">
        <v>211.61111111111111</v>
      </c>
      <c r="AG68" s="10">
        <v>188.3</v>
      </c>
      <c r="AH68" s="71">
        <v>188.4</v>
      </c>
      <c r="AI68" s="71">
        <v>175.63333333333333</v>
      </c>
      <c r="AJ68" s="71">
        <v>201.3</v>
      </c>
      <c r="AK68" s="3">
        <v>86.522222222222226</v>
      </c>
      <c r="AL68" s="3">
        <v>194.86666666666667</v>
      </c>
      <c r="AM68" s="3">
        <v>102.22222222222223</v>
      </c>
    </row>
    <row r="69" spans="1:39" x14ac:dyDescent="0.25">
      <c r="A69" s="12" t="s">
        <v>44</v>
      </c>
      <c r="B69" s="13">
        <f>SUM(B66:B68)</f>
        <v>391.13333333333333</v>
      </c>
      <c r="C69" s="13">
        <f t="shared" ref="C69:AM69" si="2">SUM(C66:C68)</f>
        <v>479.17777777777775</v>
      </c>
      <c r="D69" s="13">
        <f t="shared" si="2"/>
        <v>361.73333333333335</v>
      </c>
      <c r="E69" s="13">
        <f t="shared" si="2"/>
        <v>572.68888888888887</v>
      </c>
      <c r="F69" s="13">
        <f t="shared" si="2"/>
        <v>682.93333333333339</v>
      </c>
      <c r="G69" s="13">
        <f t="shared" si="2"/>
        <v>589.15555555555557</v>
      </c>
      <c r="H69" s="13">
        <f t="shared" si="2"/>
        <v>647.79999999999995</v>
      </c>
      <c r="I69" s="13">
        <f t="shared" si="2"/>
        <v>666.86666666666656</v>
      </c>
      <c r="J69" s="13">
        <f t="shared" si="2"/>
        <v>565.24444444444453</v>
      </c>
      <c r="K69" s="13">
        <f t="shared" si="2"/>
        <v>554.57777777777778</v>
      </c>
      <c r="L69" s="13">
        <f t="shared" si="2"/>
        <v>559.62222222222226</v>
      </c>
      <c r="M69" s="13">
        <f t="shared" si="2"/>
        <v>545.57777777777778</v>
      </c>
      <c r="N69" s="13">
        <f t="shared" si="2"/>
        <v>548.91111111111115</v>
      </c>
      <c r="O69" s="13">
        <f t="shared" si="2"/>
        <v>572.51111111111118</v>
      </c>
      <c r="P69" s="13">
        <f t="shared" si="2"/>
        <v>569.31111111111113</v>
      </c>
      <c r="Q69" s="13">
        <f t="shared" si="2"/>
        <v>559.88888888888891</v>
      </c>
      <c r="R69" s="13">
        <f t="shared" si="2"/>
        <v>319.9111111111111</v>
      </c>
      <c r="S69" s="13">
        <f t="shared" si="2"/>
        <v>358.88888888888891</v>
      </c>
      <c r="T69" s="13">
        <f t="shared" si="2"/>
        <v>350.71111111111111</v>
      </c>
      <c r="U69" s="13">
        <f t="shared" si="2"/>
        <v>387.37777777777779</v>
      </c>
      <c r="V69" s="13">
        <f t="shared" si="2"/>
        <v>479.17777777777775</v>
      </c>
      <c r="W69" s="13">
        <f t="shared" si="2"/>
        <v>359.62222222222221</v>
      </c>
      <c r="X69" s="13">
        <f t="shared" si="2"/>
        <v>566.88888888888891</v>
      </c>
      <c r="Y69" s="13">
        <f t="shared" si="2"/>
        <v>546.48888888888894</v>
      </c>
      <c r="Z69" s="13">
        <f t="shared" si="2"/>
        <v>499.55555555555554</v>
      </c>
      <c r="AA69" s="13">
        <f t="shared" si="2"/>
        <v>541.68888888888887</v>
      </c>
      <c r="AB69" s="13">
        <f t="shared" si="2"/>
        <v>518.17777777777781</v>
      </c>
      <c r="AC69" s="13">
        <f t="shared" si="2"/>
        <v>508.77777777777771</v>
      </c>
      <c r="AD69" s="13">
        <f t="shared" si="2"/>
        <v>522.71111111111111</v>
      </c>
      <c r="AE69" s="13">
        <f t="shared" si="2"/>
        <v>508.75555555555553</v>
      </c>
      <c r="AF69" s="13">
        <f t="shared" si="2"/>
        <v>523.20000000000005</v>
      </c>
      <c r="AG69" s="13">
        <f t="shared" si="2"/>
        <v>512.79999999999995</v>
      </c>
      <c r="AH69" s="13">
        <f t="shared" si="2"/>
        <v>515.55555555555554</v>
      </c>
      <c r="AI69" s="13">
        <f t="shared" si="2"/>
        <v>503.55555555555554</v>
      </c>
      <c r="AJ69" s="13">
        <f t="shared" si="2"/>
        <v>522.82222222222231</v>
      </c>
      <c r="AK69" s="13">
        <f t="shared" si="2"/>
        <v>310.44444444444446</v>
      </c>
      <c r="AL69" s="13">
        <f t="shared" si="2"/>
        <v>358.4</v>
      </c>
      <c r="AM69" s="13">
        <f t="shared" si="2"/>
        <v>337.62222222222221</v>
      </c>
    </row>
    <row r="70" spans="1:39" x14ac:dyDescent="0.25">
      <c r="A70" s="3" t="s">
        <v>45</v>
      </c>
      <c r="B70" s="10">
        <v>35.955555555555556</v>
      </c>
      <c r="C70" s="10">
        <v>170</v>
      </c>
      <c r="D70" s="10">
        <v>45.544444444444444</v>
      </c>
      <c r="E70" s="10">
        <v>170</v>
      </c>
      <c r="F70" s="10">
        <v>170</v>
      </c>
      <c r="G70" s="10">
        <v>143.57777777777778</v>
      </c>
      <c r="H70" s="10">
        <v>108.48888888888889</v>
      </c>
      <c r="I70" s="10">
        <v>97.74444444444444</v>
      </c>
      <c r="J70" s="2">
        <v>101.2</v>
      </c>
      <c r="K70" s="2">
        <v>130.84444444444443</v>
      </c>
      <c r="L70" s="2">
        <v>101.25555555555556</v>
      </c>
      <c r="M70" s="2">
        <v>129.4</v>
      </c>
      <c r="N70" s="2">
        <v>126.1</v>
      </c>
      <c r="O70" s="2">
        <v>125.55555555555556</v>
      </c>
      <c r="P70" s="2">
        <v>112.41111111111111</v>
      </c>
      <c r="Q70" s="2">
        <v>112.84444444444445</v>
      </c>
      <c r="R70" s="10">
        <v>48.755555555555553</v>
      </c>
      <c r="S70" s="10">
        <v>23.877777777777776</v>
      </c>
      <c r="T70" s="10">
        <v>59.222222222222221</v>
      </c>
      <c r="U70" s="4">
        <v>35.955555555555556</v>
      </c>
      <c r="V70" s="4">
        <v>170</v>
      </c>
      <c r="W70" s="4">
        <v>45.544444444444444</v>
      </c>
      <c r="X70" s="4">
        <v>170</v>
      </c>
      <c r="Y70" s="4">
        <v>170</v>
      </c>
      <c r="Z70" s="4">
        <v>143.57777777777778</v>
      </c>
      <c r="AA70" s="4">
        <v>108.48888888888889</v>
      </c>
      <c r="AB70" s="4">
        <v>97.74444444444444</v>
      </c>
      <c r="AC70" s="10">
        <v>101.2</v>
      </c>
      <c r="AD70" s="10">
        <v>130.84444444444443</v>
      </c>
      <c r="AE70" s="10">
        <v>101.25555555555556</v>
      </c>
      <c r="AF70" s="10">
        <v>129.4</v>
      </c>
      <c r="AG70" s="10">
        <v>126.1</v>
      </c>
      <c r="AH70" s="71">
        <v>125.55555555555556</v>
      </c>
      <c r="AI70" s="71">
        <v>112.41111111111111</v>
      </c>
      <c r="AJ70" s="71">
        <v>112.84444444444445</v>
      </c>
      <c r="AK70" s="3">
        <v>48.755555555555553</v>
      </c>
      <c r="AL70" s="3">
        <v>23.877777777777776</v>
      </c>
      <c r="AM70" s="3">
        <v>59.222222222222221</v>
      </c>
    </row>
    <row r="71" spans="1:39" x14ac:dyDescent="0.25">
      <c r="A71" s="3" t="s">
        <v>46</v>
      </c>
      <c r="B71" s="10">
        <v>163.55555555555554</v>
      </c>
      <c r="C71" s="10">
        <v>73.533333333333331</v>
      </c>
      <c r="D71" s="10">
        <v>139.26666666666668</v>
      </c>
      <c r="E71" s="10">
        <v>120.28888888888889</v>
      </c>
      <c r="F71" s="10">
        <v>175.4111111111111</v>
      </c>
      <c r="G71" s="10">
        <v>154.94444444444446</v>
      </c>
      <c r="H71" s="10">
        <v>219.35555555555555</v>
      </c>
      <c r="I71" s="10">
        <v>239.63333333333333</v>
      </c>
      <c r="J71" s="2">
        <v>185.36666666666667</v>
      </c>
      <c r="K71" s="2">
        <v>150.38888888888889</v>
      </c>
      <c r="L71" s="2">
        <v>182.5</v>
      </c>
      <c r="M71" s="2">
        <v>147.33333333333334</v>
      </c>
      <c r="N71" s="2">
        <v>152.30000000000001</v>
      </c>
      <c r="O71" s="2">
        <v>164.64444444444445</v>
      </c>
      <c r="P71" s="2">
        <v>176.1888888888889</v>
      </c>
      <c r="Q71" s="2">
        <v>171.04444444444445</v>
      </c>
      <c r="R71" s="10">
        <v>115.14444444444445</v>
      </c>
      <c r="S71" s="10">
        <v>159.51111111111112</v>
      </c>
      <c r="T71" s="10">
        <v>120.07777777777778</v>
      </c>
      <c r="U71" s="4">
        <v>161.67777777777778</v>
      </c>
      <c r="V71" s="4">
        <v>73.533333333333331</v>
      </c>
      <c r="W71" s="4">
        <v>138.21111111111111</v>
      </c>
      <c r="X71" s="4">
        <v>117.38888888888889</v>
      </c>
      <c r="Y71" s="4">
        <v>107.18888888888888</v>
      </c>
      <c r="Z71" s="4">
        <v>110.14444444444445</v>
      </c>
      <c r="AA71" s="4">
        <v>166.3</v>
      </c>
      <c r="AB71" s="4">
        <v>165.28888888888889</v>
      </c>
      <c r="AC71" s="10">
        <v>157.13333333333333</v>
      </c>
      <c r="AD71" s="10">
        <v>134.45555555555555</v>
      </c>
      <c r="AE71" s="10">
        <v>157.06666666666666</v>
      </c>
      <c r="AF71" s="10">
        <v>136.14444444444445</v>
      </c>
      <c r="AG71" s="10">
        <v>134.24444444444444</v>
      </c>
      <c r="AH71" s="71">
        <v>136.16666666666666</v>
      </c>
      <c r="AI71" s="71">
        <v>143.3111111111111</v>
      </c>
      <c r="AJ71" s="71">
        <v>152.51111111111112</v>
      </c>
      <c r="AK71" s="3">
        <v>110.41111111111111</v>
      </c>
      <c r="AL71" s="3">
        <v>159.26666666666668</v>
      </c>
      <c r="AM71" s="3">
        <v>113.53333333333333</v>
      </c>
    </row>
    <row r="72" spans="1:39" x14ac:dyDescent="0.25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3">
        <f>SUM(B70:B72)</f>
        <v>199.51111111111109</v>
      </c>
      <c r="C73" s="13">
        <f t="shared" ref="C73:AM73" si="3">SUM(C70:C72)</f>
        <v>243.53333333333333</v>
      </c>
      <c r="D73" s="13">
        <f t="shared" si="3"/>
        <v>184.81111111111113</v>
      </c>
      <c r="E73" s="13">
        <f t="shared" si="3"/>
        <v>290.28888888888889</v>
      </c>
      <c r="F73" s="13">
        <f t="shared" si="3"/>
        <v>345.4111111111111</v>
      </c>
      <c r="G73" s="13">
        <f t="shared" si="3"/>
        <v>298.52222222222224</v>
      </c>
      <c r="H73" s="13">
        <f t="shared" si="3"/>
        <v>327.84444444444443</v>
      </c>
      <c r="I73" s="13">
        <f t="shared" si="3"/>
        <v>337.37777777777774</v>
      </c>
      <c r="J73" s="13">
        <f t="shared" si="3"/>
        <v>286.56666666666666</v>
      </c>
      <c r="K73" s="13">
        <f t="shared" si="3"/>
        <v>281.23333333333335</v>
      </c>
      <c r="L73" s="13">
        <f t="shared" si="3"/>
        <v>283.75555555555559</v>
      </c>
      <c r="M73" s="13">
        <f t="shared" si="3"/>
        <v>276.73333333333335</v>
      </c>
      <c r="N73" s="13">
        <f t="shared" si="3"/>
        <v>278.39999999999998</v>
      </c>
      <c r="O73" s="13">
        <f t="shared" si="3"/>
        <v>290.2</v>
      </c>
      <c r="P73" s="13">
        <f t="shared" si="3"/>
        <v>288.60000000000002</v>
      </c>
      <c r="Q73" s="13">
        <f t="shared" si="3"/>
        <v>283.88888888888891</v>
      </c>
      <c r="R73" s="13">
        <f t="shared" si="3"/>
        <v>163.9</v>
      </c>
      <c r="S73" s="13">
        <f t="shared" si="3"/>
        <v>183.38888888888889</v>
      </c>
      <c r="T73" s="13">
        <f t="shared" si="3"/>
        <v>179.3</v>
      </c>
      <c r="U73" s="13">
        <f t="shared" si="3"/>
        <v>197.63333333333333</v>
      </c>
      <c r="V73" s="13">
        <f t="shared" si="3"/>
        <v>243.53333333333333</v>
      </c>
      <c r="W73" s="13">
        <f t="shared" si="3"/>
        <v>183.75555555555556</v>
      </c>
      <c r="X73" s="13">
        <f t="shared" si="3"/>
        <v>287.38888888888891</v>
      </c>
      <c r="Y73" s="13">
        <f t="shared" si="3"/>
        <v>277.18888888888887</v>
      </c>
      <c r="Z73" s="13">
        <f t="shared" si="3"/>
        <v>253.72222222222223</v>
      </c>
      <c r="AA73" s="13">
        <f t="shared" si="3"/>
        <v>274.78888888888889</v>
      </c>
      <c r="AB73" s="13">
        <f t="shared" si="3"/>
        <v>263.0333333333333</v>
      </c>
      <c r="AC73" s="13">
        <f t="shared" si="3"/>
        <v>258.33333333333331</v>
      </c>
      <c r="AD73" s="13">
        <f t="shared" si="3"/>
        <v>265.29999999999995</v>
      </c>
      <c r="AE73" s="13">
        <f t="shared" si="3"/>
        <v>258.32222222222219</v>
      </c>
      <c r="AF73" s="13">
        <f t="shared" si="3"/>
        <v>265.54444444444448</v>
      </c>
      <c r="AG73" s="13">
        <f t="shared" si="3"/>
        <v>260.34444444444443</v>
      </c>
      <c r="AH73" s="13">
        <f t="shared" si="3"/>
        <v>261.72222222222223</v>
      </c>
      <c r="AI73" s="13">
        <f t="shared" si="3"/>
        <v>255.72222222222223</v>
      </c>
      <c r="AJ73" s="13">
        <f t="shared" si="3"/>
        <v>265.35555555555555</v>
      </c>
      <c r="AK73" s="13">
        <f t="shared" si="3"/>
        <v>159.16666666666666</v>
      </c>
      <c r="AL73" s="13">
        <f t="shared" si="3"/>
        <v>183.14444444444445</v>
      </c>
      <c r="AM73" s="13">
        <f t="shared" si="3"/>
        <v>172.75555555555556</v>
      </c>
    </row>
    <row r="75" spans="1:39" ht="31.5" hidden="1" x14ac:dyDescent="0.5">
      <c r="A75" s="14" t="s">
        <v>48</v>
      </c>
    </row>
    <row r="76" spans="1:39" hidden="1" x14ac:dyDescent="0.25">
      <c r="B76" s="584" t="s">
        <v>53</v>
      </c>
      <c r="C76" s="584"/>
      <c r="D76" s="584"/>
      <c r="E76" s="584"/>
      <c r="F76" s="584"/>
      <c r="G76" s="584"/>
      <c r="H76" s="584" t="s">
        <v>54</v>
      </c>
      <c r="I76" s="584"/>
      <c r="J76" s="584"/>
      <c r="K76" s="584"/>
      <c r="L76" s="584"/>
      <c r="M76" s="584"/>
    </row>
    <row r="77" spans="1:39" hidden="1" x14ac:dyDescent="0.25">
      <c r="A77" s="17"/>
      <c r="B77" s="584" t="s">
        <v>49</v>
      </c>
      <c r="C77" s="584"/>
      <c r="D77" s="584" t="s">
        <v>40</v>
      </c>
      <c r="E77" s="584"/>
      <c r="F77" s="584" t="s">
        <v>52</v>
      </c>
      <c r="G77" s="584"/>
      <c r="H77" s="584" t="s">
        <v>49</v>
      </c>
      <c r="I77" s="584"/>
      <c r="J77" s="584" t="s">
        <v>40</v>
      </c>
      <c r="K77" s="584"/>
      <c r="L77" s="584" t="s">
        <v>52</v>
      </c>
      <c r="M77" s="584"/>
    </row>
    <row r="78" spans="1:39" hidden="1" x14ac:dyDescent="0.25">
      <c r="A78" s="17"/>
      <c r="B78" s="19" t="s">
        <v>50</v>
      </c>
      <c r="C78" s="19" t="s">
        <v>51</v>
      </c>
      <c r="D78" s="19" t="s">
        <v>50</v>
      </c>
      <c r="E78" s="19" t="s">
        <v>51</v>
      </c>
      <c r="F78" s="19" t="s">
        <v>50</v>
      </c>
      <c r="G78" s="19" t="s">
        <v>51</v>
      </c>
      <c r="H78" s="19" t="s">
        <v>50</v>
      </c>
      <c r="I78" s="19" t="s">
        <v>51</v>
      </c>
      <c r="J78" s="19" t="s">
        <v>50</v>
      </c>
      <c r="K78" s="19" t="s">
        <v>51</v>
      </c>
      <c r="L78" s="19" t="s">
        <v>50</v>
      </c>
      <c r="M78" s="19" t="s">
        <v>51</v>
      </c>
    </row>
    <row r="79" spans="1:39" hidden="1" x14ac:dyDescent="0.25">
      <c r="A79" s="17" t="s">
        <v>29</v>
      </c>
      <c r="B79" s="15">
        <f t="array" ref="B79:B86">TRANSPOSE(B5:I5)</f>
        <v>700.26666666666665</v>
      </c>
      <c r="C79" s="15">
        <f t="array" ref="C79:C86">TRANSPOSE(J5:Q5)</f>
        <v>787.74444444444441</v>
      </c>
      <c r="D79" s="16">
        <f t="array" ref="D79:D86">TRANSPOSE(B50:I50)</f>
        <v>26</v>
      </c>
      <c r="E79" s="16">
        <f t="array" ref="E79:E86">TRANSPOSE(J50:Q50)</f>
        <v>2</v>
      </c>
      <c r="F79" s="15">
        <f t="array" ref="F79:F86">TRANSPOSE(B15:I15)</f>
        <v>4.1217522246546325</v>
      </c>
      <c r="G79" s="15">
        <f t="array" ref="G79:G86">TRANSPOSE(J15:Q15)</f>
        <v>17.437023260148827</v>
      </c>
      <c r="H79" s="15">
        <f t="array" ref="H79:H86">TRANSPOSE(R5:Y5)</f>
        <v>699.73333333333335</v>
      </c>
      <c r="I79" s="15">
        <f t="array" ref="I79:I86">TRANSPOSE(Z5:AG5)</f>
        <v>757.02222222222224</v>
      </c>
      <c r="J79" s="16">
        <f t="array" ref="J79:J86">TRANSPOSE(R50:Y50)</f>
        <v>24</v>
      </c>
      <c r="K79" s="16">
        <f t="array" ref="K79:K86">TRANSPOSE(Z50:AG50)</f>
        <v>4</v>
      </c>
      <c r="L79" s="15">
        <f t="array" ref="L79:L86">TRANSPOSE(R15:Y15)</f>
        <v>5.2119355220826957</v>
      </c>
      <c r="M79" s="15">
        <f t="array" ref="M79:M86">TRANSPOSE(Z15:AG15)</f>
        <v>13.79245011997663</v>
      </c>
    </row>
    <row r="80" spans="1:39" hidden="1" x14ac:dyDescent="0.25">
      <c r="A80" s="17" t="s">
        <v>30</v>
      </c>
      <c r="B80" s="15">
        <v>777.75555555555559</v>
      </c>
      <c r="C80" s="15">
        <v>778.84444444444443</v>
      </c>
      <c r="D80" s="16">
        <v>0</v>
      </c>
      <c r="E80" s="16">
        <v>3</v>
      </c>
      <c r="F80" s="15">
        <v>15.805058029614894</v>
      </c>
      <c r="G80" s="15">
        <v>16.495408780248692</v>
      </c>
      <c r="H80" s="15">
        <v>777.75555555555559</v>
      </c>
      <c r="I80" s="15">
        <v>760.86666666666667</v>
      </c>
      <c r="J80" s="16">
        <v>0</v>
      </c>
      <c r="K80" s="16">
        <v>5</v>
      </c>
      <c r="L80" s="15">
        <v>17.102766055026709</v>
      </c>
      <c r="M80" s="15">
        <v>14.87985135988267</v>
      </c>
    </row>
    <row r="81" spans="1:13" hidden="1" x14ac:dyDescent="0.25">
      <c r="A81" s="17" t="s">
        <v>31</v>
      </c>
      <c r="B81" s="15">
        <v>692.71111111111111</v>
      </c>
      <c r="C81" s="15">
        <v>777.51111111111106</v>
      </c>
      <c r="D81" s="16">
        <v>41</v>
      </c>
      <c r="E81" s="16">
        <v>1</v>
      </c>
      <c r="F81" s="15">
        <v>2.9370706036364189</v>
      </c>
      <c r="G81" s="15">
        <v>15.763543677340266</v>
      </c>
      <c r="H81" s="15">
        <v>692.4666666666667</v>
      </c>
      <c r="I81" s="15">
        <v>748.07777777777778</v>
      </c>
      <c r="J81" s="16">
        <v>26</v>
      </c>
      <c r="K81" s="16">
        <v>4</v>
      </c>
      <c r="L81" s="15">
        <v>4.0570278107246134</v>
      </c>
      <c r="M81" s="15">
        <v>12.429582113093717</v>
      </c>
    </row>
    <row r="82" spans="1:13" hidden="1" x14ac:dyDescent="0.25">
      <c r="A82" s="17" t="s">
        <v>32</v>
      </c>
      <c r="B82" s="15">
        <v>799.8</v>
      </c>
      <c r="C82" s="15">
        <v>778.57777777777778</v>
      </c>
      <c r="D82" s="16">
        <v>0</v>
      </c>
      <c r="E82" s="16">
        <v>7</v>
      </c>
      <c r="F82" s="15">
        <v>19.150489977660214</v>
      </c>
      <c r="G82" s="15">
        <v>16.559734639246631</v>
      </c>
      <c r="H82" s="15">
        <v>796.33333333333337</v>
      </c>
      <c r="I82" s="15">
        <v>763.85555555555561</v>
      </c>
      <c r="J82" s="16">
        <v>0</v>
      </c>
      <c r="K82" s="16">
        <v>8</v>
      </c>
      <c r="L82" s="15">
        <v>19.989700133987206</v>
      </c>
      <c r="M82" s="15">
        <v>15.546479104233827</v>
      </c>
    </row>
    <row r="83" spans="1:13" hidden="1" x14ac:dyDescent="0.25">
      <c r="A83" s="17" t="s">
        <v>9</v>
      </c>
      <c r="B83" s="15">
        <v>865.56666666666672</v>
      </c>
      <c r="C83" s="15">
        <v>785.23333333333335</v>
      </c>
      <c r="D83" s="16">
        <v>0</v>
      </c>
      <c r="E83" s="16">
        <v>5</v>
      </c>
      <c r="F83" s="15">
        <v>29.136834806611322</v>
      </c>
      <c r="G83" s="15">
        <v>17.514334435770973</v>
      </c>
      <c r="H83" s="15">
        <v>804.36666666666667</v>
      </c>
      <c r="I83" s="15">
        <v>771.56666666666672</v>
      </c>
      <c r="J83" s="16">
        <v>0</v>
      </c>
      <c r="K83" s="16">
        <v>6</v>
      </c>
      <c r="L83" s="15">
        <v>21.087993446812394</v>
      </c>
      <c r="M83" s="15">
        <v>16.698358482343778</v>
      </c>
    </row>
    <row r="84" spans="1:13" hidden="1" x14ac:dyDescent="0.25">
      <c r="A84" s="17" t="s">
        <v>10</v>
      </c>
      <c r="B84" s="15">
        <v>812.16666666666663</v>
      </c>
      <c r="C84" s="15">
        <v>798.37777777777774</v>
      </c>
      <c r="D84" s="16">
        <v>0</v>
      </c>
      <c r="E84" s="16">
        <v>3</v>
      </c>
      <c r="F84" s="15">
        <v>21.121070600289155</v>
      </c>
      <c r="G84" s="15">
        <v>18.981181636228602</v>
      </c>
      <c r="H84" s="15">
        <v>771.5</v>
      </c>
      <c r="I84" s="15">
        <v>774.65555555555557</v>
      </c>
      <c r="J84" s="16">
        <v>0</v>
      </c>
      <c r="K84" s="16">
        <v>2</v>
      </c>
      <c r="L84" s="15">
        <v>16.011298156058167</v>
      </c>
      <c r="M84" s="15">
        <v>16.629227684914778</v>
      </c>
    </row>
    <row r="85" spans="1:13" hidden="1" x14ac:dyDescent="0.25">
      <c r="A85" s="17" t="s">
        <v>11</v>
      </c>
      <c r="B85" s="15">
        <v>840.95555555555552</v>
      </c>
      <c r="C85" s="15">
        <v>792.38888888888891</v>
      </c>
      <c r="D85" s="16">
        <v>0</v>
      </c>
      <c r="E85" s="16">
        <v>1</v>
      </c>
      <c r="F85" s="15">
        <v>25.228732684382944</v>
      </c>
      <c r="G85" s="15">
        <v>18.12358169739294</v>
      </c>
      <c r="H85" s="15">
        <v>786.3</v>
      </c>
      <c r="I85" s="15">
        <v>762.14444444444439</v>
      </c>
      <c r="J85" s="16">
        <v>2</v>
      </c>
      <c r="K85" s="16">
        <v>1</v>
      </c>
      <c r="L85" s="15">
        <v>17.967023735470864</v>
      </c>
      <c r="M85" s="15">
        <v>14.691654133511644</v>
      </c>
    </row>
    <row r="86" spans="1:13" hidden="1" x14ac:dyDescent="0.25">
      <c r="A86" s="17" t="s">
        <v>12</v>
      </c>
      <c r="B86" s="15">
        <v>828.07777777777778</v>
      </c>
      <c r="C86" s="15">
        <v>789.85555555555561</v>
      </c>
      <c r="D86" s="16">
        <v>0</v>
      </c>
      <c r="E86" s="16">
        <v>2</v>
      </c>
      <c r="F86" s="15">
        <v>23.400044406618598</v>
      </c>
      <c r="G86" s="15">
        <v>17.743247205089165</v>
      </c>
      <c r="H86" s="15">
        <v>748.14444444444439</v>
      </c>
      <c r="I86" s="15">
        <v>773.16666666666663</v>
      </c>
      <c r="J86" s="16">
        <v>7</v>
      </c>
      <c r="K86" s="16">
        <v>2</v>
      </c>
      <c r="L86" s="15">
        <v>12.341108570031498</v>
      </c>
      <c r="M86" s="15">
        <v>16.438867024098506</v>
      </c>
    </row>
    <row r="87" spans="1:13" hidden="1" x14ac:dyDescent="0.25"/>
    <row r="88" spans="1:13" ht="31.5" hidden="1" x14ac:dyDescent="0.5">
      <c r="A88" s="18" t="s">
        <v>55</v>
      </c>
    </row>
    <row r="89" spans="1:13" hidden="1" x14ac:dyDescent="0.25">
      <c r="B89" s="584" t="s">
        <v>53</v>
      </c>
      <c r="C89" s="584"/>
      <c r="D89" s="584"/>
      <c r="E89" s="584"/>
      <c r="F89" s="584"/>
      <c r="G89" s="584"/>
      <c r="H89" s="584" t="s">
        <v>54</v>
      </c>
      <c r="I89" s="584"/>
      <c r="J89" s="584"/>
      <c r="K89" s="584"/>
      <c r="L89" s="584"/>
      <c r="M89" s="584"/>
    </row>
    <row r="90" spans="1:13" hidden="1" x14ac:dyDescent="0.25">
      <c r="A90" s="17"/>
      <c r="B90" s="584" t="s">
        <v>56</v>
      </c>
      <c r="C90" s="584"/>
      <c r="D90" s="584" t="s">
        <v>40</v>
      </c>
      <c r="E90" s="584"/>
      <c r="F90" s="584" t="s">
        <v>57</v>
      </c>
      <c r="G90" s="584"/>
      <c r="H90" s="584" t="s">
        <v>56</v>
      </c>
      <c r="I90" s="584"/>
      <c r="J90" s="584" t="s">
        <v>40</v>
      </c>
      <c r="K90" s="584"/>
      <c r="L90" s="584" t="s">
        <v>57</v>
      </c>
      <c r="M90" s="584"/>
    </row>
    <row r="91" spans="1:13" hidden="1" x14ac:dyDescent="0.25">
      <c r="A91" s="17"/>
      <c r="B91" s="19" t="s">
        <v>50</v>
      </c>
      <c r="C91" s="19" t="s">
        <v>51</v>
      </c>
      <c r="D91" s="19" t="s">
        <v>50</v>
      </c>
      <c r="E91" s="19" t="s">
        <v>51</v>
      </c>
      <c r="F91" s="19" t="s">
        <v>50</v>
      </c>
      <c r="G91" s="19" t="s">
        <v>51</v>
      </c>
      <c r="H91" s="19" t="s">
        <v>50</v>
      </c>
      <c r="I91" s="19" t="s">
        <v>51</v>
      </c>
      <c r="J91" s="19" t="s">
        <v>50</v>
      </c>
      <c r="K91" s="19" t="s">
        <v>51</v>
      </c>
      <c r="L91" s="19" t="s">
        <v>50</v>
      </c>
      <c r="M91" s="19" t="s">
        <v>51</v>
      </c>
    </row>
    <row r="92" spans="1:13" hidden="1" x14ac:dyDescent="0.25">
      <c r="A92" s="17" t="s">
        <v>29</v>
      </c>
      <c r="B92" s="15">
        <f t="array" ref="B92:B99">TRANSPOSE(B7:I7)</f>
        <v>3537.6222222222223</v>
      </c>
      <c r="C92" s="15">
        <f t="array" ref="C92:C99">TRANSPOSE(J7:Q7)</f>
        <v>4528.9777777777781</v>
      </c>
      <c r="D92" s="16">
        <f t="array" ref="D92:D99">TRANSPOSE(B51:I51)</f>
        <v>72</v>
      </c>
      <c r="E92" s="16">
        <f t="array" ref="E92:E99">TRANSPOSE(J51:Q51)</f>
        <v>2</v>
      </c>
      <c r="F92" s="15">
        <f t="array" ref="F92:F99">TRANSPOSE(B17:I17)</f>
        <v>0.68196853473635222</v>
      </c>
      <c r="G92" s="15">
        <f t="array" ref="G92:G99">TRANSPOSE(J17:Q17)</f>
        <v>29.6252915680599</v>
      </c>
      <c r="H92" s="15">
        <f t="array" ref="H92:H99">TRANSPOSE(R7:Y7)</f>
        <v>3533.7</v>
      </c>
      <c r="I92" s="15">
        <f t="array" ref="I92:I99">TRANSPOSE(Z7:AG7)</f>
        <v>4444.9888888888891</v>
      </c>
      <c r="J92" s="16">
        <f t="array" ref="J92:J99">TRANSPOSE(R51:Y51)</f>
        <v>67</v>
      </c>
      <c r="K92" s="16">
        <f t="array" ref="K92:K99">TRANSPOSE(Z51:AG51)</f>
        <v>2</v>
      </c>
      <c r="L92" s="15">
        <f t="array" ref="L92:L99">TRANSPOSE(R17:Y17)</f>
        <v>1.0044495825037325</v>
      </c>
      <c r="M92" s="15">
        <f t="array" ref="M92:M99">TRANSPOSE(Z17:AG17)</f>
        <v>27.434752234544248</v>
      </c>
    </row>
    <row r="93" spans="1:13" hidden="1" x14ac:dyDescent="0.25">
      <c r="A93" s="17" t="s">
        <v>30</v>
      </c>
      <c r="B93" s="15">
        <v>5198.333333333333</v>
      </c>
      <c r="C93" s="15">
        <v>4780.5666666666666</v>
      </c>
      <c r="D93" s="16">
        <v>0</v>
      </c>
      <c r="E93" s="16">
        <v>0</v>
      </c>
      <c r="F93" s="15">
        <v>50.286588503807209</v>
      </c>
      <c r="G93" s="15">
        <v>39.499257717673842</v>
      </c>
      <c r="H93" s="15">
        <v>5198.333333333333</v>
      </c>
      <c r="I93" s="15">
        <v>4661.8111111111111</v>
      </c>
      <c r="J93" s="16">
        <v>0</v>
      </c>
      <c r="K93" s="16">
        <v>1</v>
      </c>
      <c r="L93" s="15">
        <v>50.950975904936364</v>
      </c>
      <c r="M93" s="15">
        <v>36.366524664151527</v>
      </c>
    </row>
    <row r="94" spans="1:13" hidden="1" x14ac:dyDescent="0.25">
      <c r="A94" s="17" t="s">
        <v>31</v>
      </c>
      <c r="B94" s="15">
        <v>3888.7777777777778</v>
      </c>
      <c r="C94" s="15">
        <v>4640.5333333333338</v>
      </c>
      <c r="D94" s="16">
        <v>6</v>
      </c>
      <c r="E94" s="16">
        <v>0</v>
      </c>
      <c r="F94" s="15">
        <v>11.337604702115316</v>
      </c>
      <c r="G94" s="15">
        <v>33.398037787615586</v>
      </c>
      <c r="H94" s="15">
        <v>3884.4777777777776</v>
      </c>
      <c r="I94" s="15">
        <v>4488.6333333333332</v>
      </c>
      <c r="J94" s="16">
        <v>5</v>
      </c>
      <c r="K94" s="16">
        <v>0</v>
      </c>
      <c r="L94" s="15">
        <v>11.698846930467433</v>
      </c>
      <c r="M94" s="15">
        <v>29.25282225422302</v>
      </c>
    </row>
    <row r="95" spans="1:13" hidden="1" x14ac:dyDescent="0.25">
      <c r="A95" s="17" t="s">
        <v>32</v>
      </c>
      <c r="B95" s="15">
        <v>4976.5777777777776</v>
      </c>
      <c r="C95" s="15">
        <v>4662.4888888888891</v>
      </c>
      <c r="D95" s="16">
        <v>0</v>
      </c>
      <c r="E95" s="16">
        <v>6</v>
      </c>
      <c r="F95" s="15">
        <v>43.368705852221076</v>
      </c>
      <c r="G95" s="15">
        <v>35.725296131537441</v>
      </c>
      <c r="H95" s="15">
        <v>4966.9333333333334</v>
      </c>
      <c r="I95" s="15">
        <v>4613.8777777777777</v>
      </c>
      <c r="J95" s="16">
        <v>0</v>
      </c>
      <c r="K95" s="16">
        <v>7</v>
      </c>
      <c r="L95" s="15">
        <v>43.751792993895066</v>
      </c>
      <c r="M95" s="15">
        <v>34.823440688766055</v>
      </c>
    </row>
    <row r="96" spans="1:13" hidden="1" x14ac:dyDescent="0.25">
      <c r="A96" s="17" t="s">
        <v>9</v>
      </c>
      <c r="B96" s="15">
        <v>5592</v>
      </c>
      <c r="C96" s="15">
        <v>4747.0111111111109</v>
      </c>
      <c r="D96" s="16">
        <v>0</v>
      </c>
      <c r="E96" s="16">
        <v>1</v>
      </c>
      <c r="F96" s="15">
        <v>61.929926205143957</v>
      </c>
      <c r="G96" s="15">
        <v>38.520373207056508</v>
      </c>
      <c r="H96" s="15">
        <v>5159.1888888888889</v>
      </c>
      <c r="I96" s="15">
        <v>4671.2444444444445</v>
      </c>
      <c r="J96" s="16">
        <v>0</v>
      </c>
      <c r="K96" s="16">
        <v>2</v>
      </c>
      <c r="L96" s="15">
        <v>49.520699570132557</v>
      </c>
      <c r="M96" s="15">
        <v>36.780646488220398</v>
      </c>
    </row>
    <row r="97" spans="1:26" hidden="1" x14ac:dyDescent="0.25">
      <c r="A97" s="17" t="s">
        <v>10</v>
      </c>
      <c r="B97" s="15">
        <v>4800.6444444444442</v>
      </c>
      <c r="C97" s="15">
        <v>4774.9666666666662</v>
      </c>
      <c r="D97" s="16">
        <v>0</v>
      </c>
      <c r="E97" s="16">
        <v>0</v>
      </c>
      <c r="F97" s="15">
        <v>39.059785994721679</v>
      </c>
      <c r="G97" s="15">
        <v>37.759281050611754</v>
      </c>
      <c r="H97" s="15">
        <v>4553.3444444444449</v>
      </c>
      <c r="I97" s="15">
        <v>4636.2555555555555</v>
      </c>
      <c r="J97" s="16">
        <v>0</v>
      </c>
      <c r="K97" s="16">
        <v>0</v>
      </c>
      <c r="L97" s="15">
        <v>31.875135924359302</v>
      </c>
      <c r="M97" s="15">
        <v>34.229964626922104</v>
      </c>
    </row>
    <row r="98" spans="1:26" hidden="1" x14ac:dyDescent="0.25">
      <c r="A98" s="17" t="s">
        <v>11</v>
      </c>
      <c r="B98" s="15">
        <v>4865.6888888888889</v>
      </c>
      <c r="C98" s="15">
        <v>4686.7111111111108</v>
      </c>
      <c r="D98" s="16">
        <v>0</v>
      </c>
      <c r="E98" s="16">
        <v>0</v>
      </c>
      <c r="F98" s="15">
        <v>39.785263013942519</v>
      </c>
      <c r="G98" s="15">
        <v>34.511807227642237</v>
      </c>
      <c r="H98" s="15">
        <v>4696.9111111111115</v>
      </c>
      <c r="I98" s="15">
        <v>4582.7</v>
      </c>
      <c r="J98" s="16">
        <v>0</v>
      </c>
      <c r="K98" s="16">
        <v>0</v>
      </c>
      <c r="L98" s="15">
        <v>35.126839653272995</v>
      </c>
      <c r="M98" s="15">
        <v>31.848112584200727</v>
      </c>
    </row>
    <row r="99" spans="1:26" hidden="1" x14ac:dyDescent="0.25">
      <c r="A99" s="17" t="s">
        <v>12</v>
      </c>
      <c r="B99" s="15">
        <v>4501.2555555555555</v>
      </c>
      <c r="C99" s="15">
        <v>4612.0555555555557</v>
      </c>
      <c r="D99" s="16">
        <v>2</v>
      </c>
      <c r="E99" s="16">
        <v>1</v>
      </c>
      <c r="F99" s="15">
        <v>29.114173493687176</v>
      </c>
      <c r="G99" s="15">
        <v>32.083941032563999</v>
      </c>
      <c r="H99" s="15">
        <v>4300.9222222222224</v>
      </c>
      <c r="I99" s="15">
        <v>4549.2222222222226</v>
      </c>
      <c r="J99" s="16">
        <v>4</v>
      </c>
      <c r="K99" s="16">
        <v>2</v>
      </c>
      <c r="L99" s="15">
        <v>23.480336164237855</v>
      </c>
      <c r="M99" s="15">
        <v>30.834864512764373</v>
      </c>
    </row>
    <row r="100" spans="1:26" hidden="1" x14ac:dyDescent="0.25"/>
    <row r="101" spans="1:26" ht="31.5" hidden="1" x14ac:dyDescent="0.5">
      <c r="A101" s="18" t="s">
        <v>58</v>
      </c>
    </row>
    <row r="102" spans="1:26" ht="31.5" hidden="1" x14ac:dyDescent="0.5">
      <c r="A102" s="20"/>
      <c r="B102" s="584" t="s">
        <v>53</v>
      </c>
      <c r="C102" s="584"/>
      <c r="D102" s="584"/>
      <c r="E102" s="584"/>
      <c r="F102" s="584"/>
      <c r="G102" s="584"/>
      <c r="H102" s="584"/>
      <c r="I102" s="584"/>
      <c r="J102" s="584"/>
      <c r="K102" s="584"/>
      <c r="L102" s="584"/>
      <c r="M102" s="584"/>
      <c r="N102" s="584" t="s">
        <v>54</v>
      </c>
      <c r="O102" s="584"/>
      <c r="P102" s="584"/>
      <c r="Q102" s="584"/>
      <c r="R102" s="584"/>
      <c r="S102" s="584"/>
      <c r="T102" s="584"/>
      <c r="U102" s="584"/>
      <c r="V102" s="584"/>
      <c r="W102" s="584"/>
      <c r="X102" s="584"/>
      <c r="Y102" s="584"/>
    </row>
    <row r="103" spans="1:26" hidden="1" x14ac:dyDescent="0.25">
      <c r="A103" s="3"/>
      <c r="B103" s="584" t="s">
        <v>61</v>
      </c>
      <c r="C103" s="584"/>
      <c r="D103" s="584"/>
      <c r="E103" s="584"/>
      <c r="F103" s="584"/>
      <c r="G103" s="584"/>
      <c r="H103" s="584" t="s">
        <v>62</v>
      </c>
      <c r="I103" s="584"/>
      <c r="J103" s="584"/>
      <c r="K103" s="584"/>
      <c r="L103" s="584"/>
      <c r="M103" s="584"/>
      <c r="N103" s="584" t="s">
        <v>61</v>
      </c>
      <c r="O103" s="584"/>
      <c r="P103" s="584"/>
      <c r="Q103" s="584"/>
      <c r="R103" s="584"/>
      <c r="S103" s="584"/>
      <c r="T103" s="584" t="s">
        <v>62</v>
      </c>
      <c r="U103" s="584"/>
      <c r="V103" s="584"/>
      <c r="W103" s="584"/>
      <c r="X103" s="584"/>
      <c r="Y103" s="584"/>
    </row>
    <row r="104" spans="1:26" hidden="1" x14ac:dyDescent="0.25">
      <c r="A104" s="17"/>
      <c r="B104" s="584" t="s">
        <v>60</v>
      </c>
      <c r="C104" s="584"/>
      <c r="D104" s="584" t="s">
        <v>59</v>
      </c>
      <c r="E104" s="584"/>
      <c r="F104" s="584" t="s">
        <v>63</v>
      </c>
      <c r="G104" s="584"/>
      <c r="H104" s="584" t="s">
        <v>64</v>
      </c>
      <c r="I104" s="584"/>
      <c r="J104" s="584" t="s">
        <v>65</v>
      </c>
      <c r="K104" s="584"/>
      <c r="L104" s="584" t="s">
        <v>63</v>
      </c>
      <c r="M104" s="584"/>
      <c r="N104" s="584" t="s">
        <v>60</v>
      </c>
      <c r="O104" s="584"/>
      <c r="P104" s="584" t="s">
        <v>59</v>
      </c>
      <c r="Q104" s="584"/>
      <c r="R104" s="584" t="s">
        <v>63</v>
      </c>
      <c r="S104" s="584"/>
      <c r="T104" s="584" t="s">
        <v>64</v>
      </c>
      <c r="U104" s="584"/>
      <c r="V104" s="584" t="s">
        <v>65</v>
      </c>
      <c r="W104" s="584"/>
      <c r="X104" s="584" t="s">
        <v>63</v>
      </c>
      <c r="Y104" s="584"/>
    </row>
    <row r="105" spans="1:26" hidden="1" x14ac:dyDescent="0.25">
      <c r="A105" s="17"/>
      <c r="B105" s="19" t="s">
        <v>50</v>
      </c>
      <c r="C105" s="19" t="s">
        <v>51</v>
      </c>
      <c r="D105" s="19" t="s">
        <v>50</v>
      </c>
      <c r="E105" s="19" t="s">
        <v>51</v>
      </c>
      <c r="F105" s="19" t="s">
        <v>50</v>
      </c>
      <c r="G105" s="19" t="s">
        <v>51</v>
      </c>
      <c r="H105" s="19" t="s">
        <v>50</v>
      </c>
      <c r="I105" s="19" t="s">
        <v>51</v>
      </c>
      <c r="J105" s="19" t="s">
        <v>50</v>
      </c>
      <c r="K105" s="19" t="s">
        <v>51</v>
      </c>
      <c r="L105" s="19" t="s">
        <v>50</v>
      </c>
      <c r="M105" s="19" t="s">
        <v>51</v>
      </c>
      <c r="N105" s="19" t="s">
        <v>50</v>
      </c>
      <c r="O105" s="19" t="s">
        <v>51</v>
      </c>
      <c r="P105" s="19" t="s">
        <v>50</v>
      </c>
      <c r="Q105" s="19" t="s">
        <v>51</v>
      </c>
      <c r="R105" s="19" t="s">
        <v>50</v>
      </c>
      <c r="S105" s="19" t="s">
        <v>51</v>
      </c>
      <c r="T105" s="19" t="s">
        <v>50</v>
      </c>
      <c r="U105" s="19" t="s">
        <v>51</v>
      </c>
      <c r="V105" s="19" t="s">
        <v>50</v>
      </c>
      <c r="W105" s="19" t="s">
        <v>51</v>
      </c>
      <c r="X105" s="19" t="s">
        <v>50</v>
      </c>
      <c r="Y105" s="19" t="s">
        <v>51</v>
      </c>
    </row>
    <row r="106" spans="1:26" hidden="1" x14ac:dyDescent="0.25">
      <c r="A106" s="17" t="s">
        <v>29</v>
      </c>
      <c r="B106" s="4">
        <f t="array" ref="B106:B113">TRANSPOSE(B52:I52)</f>
        <v>33.922222222222224</v>
      </c>
      <c r="C106" s="4">
        <f t="array" ref="C106:C113">TRANSPOSE(J52:Q52)</f>
        <v>49.611111111111114</v>
      </c>
      <c r="D106" s="4">
        <f t="array" ref="D106:D113">TRANSPOSE(B53:I53)</f>
        <v>166.84444444444443</v>
      </c>
      <c r="E106" s="4">
        <f t="array" ref="E106:E113">TRANSPOSE(J53:Q53)</f>
        <v>332.45555555555558</v>
      </c>
      <c r="F106" s="4">
        <f t="array" ref="F106:F113">TRANSPOSE(B55:I55)</f>
        <v>393.06666666666666</v>
      </c>
      <c r="G106" s="4">
        <f t="array" ref="G106:G113">TRANSPOSE(J55:Q55)</f>
        <v>568.02222222222224</v>
      </c>
      <c r="H106" s="4">
        <f t="array" ref="H106:H113">TRANSPOSE(B56:I56)</f>
        <v>23.722222222222221</v>
      </c>
      <c r="I106" s="4">
        <f t="array" ref="I106:I113">TRANSPOSE(J56:Q56)</f>
        <v>101.28888888888889</v>
      </c>
      <c r="J106" s="4">
        <f t="array" ref="J106:J113">TRANSPOSE(B57:I57)</f>
        <v>176.75555555555556</v>
      </c>
      <c r="K106" s="4">
        <f t="array" ref="K106:K113">TRANSPOSE(J57:Q57)</f>
        <v>186.66666666666666</v>
      </c>
      <c r="L106" s="4">
        <f t="array" ref="L106:L113">TRANSPOSE(B59:I59)</f>
        <v>200.47777777777779</v>
      </c>
      <c r="M106" s="4">
        <f t="array" ref="M106:M113">TRANSPOSE(J59:Q59)</f>
        <v>287.95555555555552</v>
      </c>
      <c r="N106" s="4">
        <f t="array" ref="N106:N113">TRANSPOSE(R52:Y52)</f>
        <v>24.988888888888887</v>
      </c>
      <c r="O106" s="4">
        <f t="array" ref="O106:O113">TRANSPOSE(Z52:AG52)</f>
        <v>42.12222222222222</v>
      </c>
      <c r="P106" s="4">
        <f t="array" ref="P106:P113">TRANSPOSE(R53:Y53)</f>
        <v>174.62222222222223</v>
      </c>
      <c r="Q106" s="4">
        <f t="array" ref="Q106:Q113">TRANSPOSE(Z53:AG53)</f>
        <v>253.3111111111111</v>
      </c>
      <c r="R106" s="4">
        <f t="array" ref="R106:R113">TRANSPOSE(R55:Y55)</f>
        <v>392</v>
      </c>
      <c r="S106" s="4">
        <f t="array" ref="S106:S113">TRANSPOSE(Z55:AG55)</f>
        <v>506.57777777777778</v>
      </c>
      <c r="T106" s="4">
        <f t="array" ref="T106:T113">TRANSPOSE(R56:Y56)</f>
        <v>23.722222222222221</v>
      </c>
      <c r="U106" s="4">
        <f t="array" ref="U106:U113">TRANSPOSE(Z56:AG56)</f>
        <v>101.28888888888889</v>
      </c>
      <c r="V106" s="4">
        <f t="array" ref="V106:V113">TRANSPOSE(R57:Y57)</f>
        <v>176.22222222222223</v>
      </c>
      <c r="W106" s="4">
        <f t="array" ref="W106:W113">TRANSPOSE(Z57:AG57)</f>
        <v>155.94444444444446</v>
      </c>
      <c r="X106" s="4">
        <f t="array" ref="X106:X113">TRANSPOSE(R59:Y59)</f>
        <v>199.94444444444446</v>
      </c>
      <c r="Y106" s="4">
        <f t="array" ref="Y106:Y113">TRANSPOSE(Z59:AG59)</f>
        <v>257.23333333333335</v>
      </c>
      <c r="Z106" s="21"/>
    </row>
    <row r="107" spans="1:26" hidden="1" x14ac:dyDescent="0.25">
      <c r="A107" s="17" t="s">
        <v>30</v>
      </c>
      <c r="B107" s="4">
        <v>66.977777777777774</v>
      </c>
      <c r="C107" s="4">
        <v>84.166666666666671</v>
      </c>
      <c r="D107" s="4">
        <v>328.85555555555555</v>
      </c>
      <c r="E107" s="4">
        <v>301.48888888888888</v>
      </c>
      <c r="F107" s="4">
        <v>548.04444444444448</v>
      </c>
      <c r="G107" s="4">
        <v>550.22222222222217</v>
      </c>
      <c r="H107" s="4">
        <v>182.06666666666666</v>
      </c>
      <c r="I107" s="4">
        <v>127.67777777777778</v>
      </c>
      <c r="J107" s="4">
        <v>95.9</v>
      </c>
      <c r="K107" s="4">
        <v>151.37777777777777</v>
      </c>
      <c r="L107" s="4">
        <v>277.9666666666667</v>
      </c>
      <c r="M107" s="4">
        <v>279.05555555555554</v>
      </c>
      <c r="N107" s="4">
        <v>66.977777777777774</v>
      </c>
      <c r="O107" s="4">
        <v>48.18888888888889</v>
      </c>
      <c r="P107" s="4">
        <v>229.12222222222223</v>
      </c>
      <c r="Q107" s="4">
        <v>296.45555555555558</v>
      </c>
      <c r="R107" s="4">
        <v>548.04444444444448</v>
      </c>
      <c r="S107" s="4">
        <v>514.26666666666665</v>
      </c>
      <c r="T107" s="4">
        <v>182.06666666666666</v>
      </c>
      <c r="U107" s="4">
        <v>127.67777777777778</v>
      </c>
      <c r="V107" s="4">
        <v>95.9</v>
      </c>
      <c r="W107" s="4">
        <v>133.4</v>
      </c>
      <c r="X107" s="4">
        <v>277.9666666666667</v>
      </c>
      <c r="Y107" s="4">
        <v>261.07777777777778</v>
      </c>
      <c r="Z107" s="21"/>
    </row>
    <row r="108" spans="1:26" hidden="1" x14ac:dyDescent="0.25">
      <c r="A108" s="17" t="s">
        <v>31</v>
      </c>
      <c r="B108" s="4">
        <v>23.6</v>
      </c>
      <c r="C108" s="4">
        <v>51.12222222222222</v>
      </c>
      <c r="D108" s="4">
        <v>196.86666666666667</v>
      </c>
      <c r="E108" s="4">
        <v>334.7</v>
      </c>
      <c r="F108" s="4">
        <v>377.95555555555552</v>
      </c>
      <c r="G108" s="4">
        <v>547.55555555555554</v>
      </c>
      <c r="H108" s="4">
        <v>28.755555555555556</v>
      </c>
      <c r="I108" s="4">
        <v>102.33333333333333</v>
      </c>
      <c r="J108" s="4">
        <v>164.16666666666666</v>
      </c>
      <c r="K108" s="4">
        <v>175.38888888888889</v>
      </c>
      <c r="L108" s="4">
        <v>192.92222222222222</v>
      </c>
      <c r="M108" s="4">
        <v>277.72222222222223</v>
      </c>
      <c r="N108" s="4">
        <v>16.31111111111111</v>
      </c>
      <c r="O108" s="4">
        <v>38.544444444444444</v>
      </c>
      <c r="P108" s="4">
        <v>158.65555555555557</v>
      </c>
      <c r="Q108" s="4">
        <v>275.13333333333333</v>
      </c>
      <c r="R108" s="4">
        <v>377.4666666666667</v>
      </c>
      <c r="S108" s="4">
        <v>488.68888888888887</v>
      </c>
      <c r="T108" s="4">
        <v>28.755555555555556</v>
      </c>
      <c r="U108" s="4">
        <v>102.33333333333333</v>
      </c>
      <c r="V108" s="4">
        <v>163.92222222222222</v>
      </c>
      <c r="W108" s="4">
        <v>145.95555555555555</v>
      </c>
      <c r="X108" s="4">
        <v>192.67777777777778</v>
      </c>
      <c r="Y108" s="4">
        <v>248.28888888888889</v>
      </c>
      <c r="Z108" s="21"/>
    </row>
    <row r="109" spans="1:26" hidden="1" x14ac:dyDescent="0.25">
      <c r="A109" s="17" t="s">
        <v>32</v>
      </c>
      <c r="B109" s="4">
        <v>84.355555555555554</v>
      </c>
      <c r="C109" s="4">
        <v>82.544444444444451</v>
      </c>
      <c r="D109" s="4">
        <v>318.03333333333336</v>
      </c>
      <c r="E109" s="4">
        <v>293.03333333333336</v>
      </c>
      <c r="F109" s="4">
        <v>592.13333333333333</v>
      </c>
      <c r="G109" s="4">
        <v>549.68888888888887</v>
      </c>
      <c r="H109" s="4">
        <v>182.06666666666666</v>
      </c>
      <c r="I109" s="4">
        <v>133.61111111111111</v>
      </c>
      <c r="J109" s="4">
        <v>117.94444444444444</v>
      </c>
      <c r="K109" s="4">
        <v>145.17777777777778</v>
      </c>
      <c r="L109" s="4">
        <v>300.01111111111112</v>
      </c>
      <c r="M109" s="4">
        <v>278.78888888888889</v>
      </c>
      <c r="N109" s="4">
        <v>82.24444444444444</v>
      </c>
      <c r="O109" s="4">
        <v>40.922222222222224</v>
      </c>
      <c r="P109" s="4">
        <v>315.33333333333331</v>
      </c>
      <c r="Q109" s="4">
        <v>268.86666666666667</v>
      </c>
      <c r="R109" s="4">
        <v>585.20000000000005</v>
      </c>
      <c r="S109" s="4">
        <v>520.24444444444441</v>
      </c>
      <c r="T109" s="4">
        <v>182.06666666666666</v>
      </c>
      <c r="U109" s="4">
        <v>133.61111111111111</v>
      </c>
      <c r="V109" s="4">
        <v>114.47777777777777</v>
      </c>
      <c r="W109" s="4">
        <v>130.45555555555555</v>
      </c>
      <c r="X109" s="4">
        <v>296.54444444444442</v>
      </c>
      <c r="Y109" s="4">
        <v>264.06666666666666</v>
      </c>
      <c r="Z109" s="21"/>
    </row>
    <row r="110" spans="1:26" hidden="1" x14ac:dyDescent="0.25">
      <c r="A110" s="17" t="s">
        <v>9</v>
      </c>
      <c r="B110" s="4">
        <v>209.77777777777777</v>
      </c>
      <c r="C110" s="4">
        <v>79.511111111111106</v>
      </c>
      <c r="D110" s="4">
        <v>360.22222222222223</v>
      </c>
      <c r="E110" s="4">
        <v>321.55555555555554</v>
      </c>
      <c r="F110" s="4">
        <v>723.66666666666663</v>
      </c>
      <c r="G110" s="4">
        <v>563</v>
      </c>
      <c r="H110" s="4">
        <v>182.06666666666666</v>
      </c>
      <c r="I110" s="4">
        <v>128.84444444444443</v>
      </c>
      <c r="J110" s="4">
        <v>183.71111111111111</v>
      </c>
      <c r="K110" s="4">
        <v>156.6</v>
      </c>
      <c r="L110" s="4">
        <v>365.77777777777777</v>
      </c>
      <c r="M110" s="4">
        <v>285.44444444444446</v>
      </c>
      <c r="N110" s="4">
        <v>76.711111111111109</v>
      </c>
      <c r="O110" s="4">
        <v>55.777777777777779</v>
      </c>
      <c r="P110" s="4">
        <v>362.9111111111111</v>
      </c>
      <c r="Q110" s="4">
        <v>296.87777777777779</v>
      </c>
      <c r="R110" s="4">
        <v>601.26666666666665</v>
      </c>
      <c r="S110" s="4">
        <v>535.66666666666674</v>
      </c>
      <c r="T110" s="4">
        <v>182.06666666666666</v>
      </c>
      <c r="U110" s="4">
        <v>128.84444444444443</v>
      </c>
      <c r="V110" s="4">
        <v>122.51111111111111</v>
      </c>
      <c r="W110" s="4">
        <v>142.93333333333334</v>
      </c>
      <c r="X110" s="4">
        <v>304.57777777777778</v>
      </c>
      <c r="Y110" s="4">
        <v>271.77777777777777</v>
      </c>
      <c r="Z110" s="21"/>
    </row>
    <row r="111" spans="1:26" hidden="1" x14ac:dyDescent="0.25">
      <c r="A111" s="17" t="s">
        <v>10</v>
      </c>
      <c r="B111" s="4">
        <v>0</v>
      </c>
      <c r="C111" s="4">
        <v>72.966666666666669</v>
      </c>
      <c r="D111" s="4">
        <v>438.8</v>
      </c>
      <c r="E111" s="4">
        <v>349.32222222222219</v>
      </c>
      <c r="F111" s="4">
        <v>616.86666666666667</v>
      </c>
      <c r="G111" s="4">
        <v>589.28888888888889</v>
      </c>
      <c r="H111" s="4">
        <v>132.15555555555557</v>
      </c>
      <c r="I111" s="4">
        <v>127.77777777777777</v>
      </c>
      <c r="J111" s="4">
        <v>180.22222222222223</v>
      </c>
      <c r="K111" s="4">
        <v>170.8111111111111</v>
      </c>
      <c r="L111" s="4">
        <v>312.37777777777779</v>
      </c>
      <c r="M111" s="4">
        <v>298.58888888888885</v>
      </c>
      <c r="N111" s="4">
        <v>0</v>
      </c>
      <c r="O111" s="4">
        <v>22.7</v>
      </c>
      <c r="P111" s="4">
        <v>356.0888888888889</v>
      </c>
      <c r="Q111" s="4">
        <v>324.54444444444442</v>
      </c>
      <c r="R111" s="4">
        <v>535.5333333333333</v>
      </c>
      <c r="S111" s="4">
        <v>541.84444444444443</v>
      </c>
      <c r="T111" s="4">
        <v>132.15555555555557</v>
      </c>
      <c r="U111" s="4">
        <v>127.77777777777777</v>
      </c>
      <c r="V111" s="4">
        <v>139.55555555555554</v>
      </c>
      <c r="W111" s="4">
        <v>147.0888888888889</v>
      </c>
      <c r="X111" s="4">
        <v>271.71111111111111</v>
      </c>
      <c r="Y111" s="4">
        <v>274.86666666666667</v>
      </c>
      <c r="Z111" s="21"/>
    </row>
    <row r="112" spans="1:26" hidden="1" x14ac:dyDescent="0.25">
      <c r="A112" s="17" t="s">
        <v>11</v>
      </c>
      <c r="B112" s="4">
        <v>69.566666666666663</v>
      </c>
      <c r="C112" s="4">
        <v>55.87777777777778</v>
      </c>
      <c r="D112" s="4">
        <v>458.1</v>
      </c>
      <c r="E112" s="4">
        <v>355.76666666666665</v>
      </c>
      <c r="F112" s="4">
        <v>674.44444444444457</v>
      </c>
      <c r="G112" s="4">
        <v>577.31111111111113</v>
      </c>
      <c r="H112" s="4">
        <v>109.48888888888889</v>
      </c>
      <c r="I112" s="4">
        <v>115.65555555555555</v>
      </c>
      <c r="J112" s="4">
        <v>231.67777777777778</v>
      </c>
      <c r="K112" s="4">
        <v>176.94444444444446</v>
      </c>
      <c r="L112" s="4">
        <v>341.16666666666669</v>
      </c>
      <c r="M112" s="4">
        <v>292.60000000000002</v>
      </c>
      <c r="N112" s="4">
        <v>57.988888888888887</v>
      </c>
      <c r="O112" s="4">
        <v>40.411111111111111</v>
      </c>
      <c r="P112" s="4">
        <v>289.27777777777777</v>
      </c>
      <c r="Q112" s="4">
        <v>303.7</v>
      </c>
      <c r="R112" s="4">
        <v>565.13333333333333</v>
      </c>
      <c r="S112" s="4">
        <v>516.82222222222219</v>
      </c>
      <c r="T112" s="4">
        <v>109.48888888888889</v>
      </c>
      <c r="U112" s="4">
        <v>115.65555555555555</v>
      </c>
      <c r="V112" s="4">
        <v>177.02222222222221</v>
      </c>
      <c r="W112" s="4">
        <v>146.69999999999999</v>
      </c>
      <c r="X112" s="4">
        <v>286.51111111111112</v>
      </c>
      <c r="Y112" s="4">
        <v>262.35555555555555</v>
      </c>
      <c r="Z112" s="21"/>
    </row>
    <row r="113" spans="1:26" hidden="1" x14ac:dyDescent="0.25">
      <c r="A113" s="17" t="s">
        <v>12</v>
      </c>
      <c r="B113" s="4">
        <v>35.744444444444447</v>
      </c>
      <c r="C113" s="4">
        <v>60.177777777777777</v>
      </c>
      <c r="D113" s="4">
        <v>387.52222222222224</v>
      </c>
      <c r="E113" s="4">
        <v>320.15555555555557</v>
      </c>
      <c r="F113" s="4">
        <v>648.68888888888887</v>
      </c>
      <c r="G113" s="4">
        <v>572.24444444444453</v>
      </c>
      <c r="H113" s="4">
        <v>96.422222222222217</v>
      </c>
      <c r="I113" s="4">
        <v>117.31111111111112</v>
      </c>
      <c r="J113" s="4">
        <v>231.86666666666667</v>
      </c>
      <c r="K113" s="4">
        <v>172.75555555555556</v>
      </c>
      <c r="L113" s="4">
        <v>328.28888888888889</v>
      </c>
      <c r="M113" s="4">
        <v>290.06666666666666</v>
      </c>
      <c r="N113" s="4">
        <v>32.077777777777776</v>
      </c>
      <c r="O113" s="4">
        <v>34.533333333333331</v>
      </c>
      <c r="P113" s="4">
        <v>272.75555555555553</v>
      </c>
      <c r="Q113" s="4">
        <v>290.89999999999998</v>
      </c>
      <c r="R113" s="4">
        <v>488.82222222222219</v>
      </c>
      <c r="S113" s="4">
        <v>538.86666666666656</v>
      </c>
      <c r="T113" s="4">
        <v>96.422222222222217</v>
      </c>
      <c r="U113" s="4">
        <v>117.31111111111112</v>
      </c>
      <c r="V113" s="4">
        <v>151.93333333333334</v>
      </c>
      <c r="W113" s="4">
        <v>156.06666666666666</v>
      </c>
      <c r="X113" s="4">
        <v>248.35555555555555</v>
      </c>
      <c r="Y113" s="4">
        <v>273.37777777777779</v>
      </c>
      <c r="Z113" s="21"/>
    </row>
    <row r="114" spans="1:26" hidden="1" x14ac:dyDescent="0.25">
      <c r="B114" s="22"/>
      <c r="C114" s="22"/>
      <c r="D114" s="22"/>
      <c r="E114" s="22"/>
      <c r="F114" s="22"/>
      <c r="G114" s="22"/>
      <c r="H114" s="22"/>
      <c r="I114" s="22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idden="1" x14ac:dyDescent="0.25">
      <c r="B115" s="22"/>
      <c r="C115" s="22"/>
      <c r="D115" s="22"/>
      <c r="E115" s="22"/>
      <c r="F115" s="22"/>
      <c r="G115" s="22"/>
      <c r="H115" s="22"/>
      <c r="I115" s="22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x14ac:dyDescent="0.25">
      <c r="B116" s="22"/>
      <c r="C116" s="22"/>
      <c r="D116" s="22"/>
      <c r="E116" s="22"/>
      <c r="F116" s="22"/>
      <c r="G116" s="22"/>
      <c r="H116" s="22"/>
      <c r="I116" s="22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x14ac:dyDescent="0.25">
      <c r="B117" s="22"/>
      <c r="C117" s="22"/>
      <c r="D117" s="22"/>
      <c r="E117" s="22"/>
      <c r="F117" s="22"/>
      <c r="G117" s="22"/>
      <c r="H117" s="22"/>
      <c r="I117" s="22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</sheetData>
  <mergeCells count="42">
    <mergeCell ref="R2:AG2"/>
    <mergeCell ref="B2:Q2"/>
    <mergeCell ref="B48:Q48"/>
    <mergeCell ref="R48:AG48"/>
    <mergeCell ref="X104:Y104"/>
    <mergeCell ref="J104:K104"/>
    <mergeCell ref="L104:M104"/>
    <mergeCell ref="L90:M90"/>
    <mergeCell ref="B90:C90"/>
    <mergeCell ref="D90:E90"/>
    <mergeCell ref="F90:G90"/>
    <mergeCell ref="H90:I90"/>
    <mergeCell ref="J90:K90"/>
    <mergeCell ref="B102:M102"/>
    <mergeCell ref="B104:C104"/>
    <mergeCell ref="D104:E104"/>
    <mergeCell ref="F104:G104"/>
    <mergeCell ref="B103:G103"/>
    <mergeCell ref="H103:M103"/>
    <mergeCell ref="H104:I104"/>
    <mergeCell ref="N104:O104"/>
    <mergeCell ref="P104:Q104"/>
    <mergeCell ref="R104:S104"/>
    <mergeCell ref="T104:U104"/>
    <mergeCell ref="V104:W104"/>
    <mergeCell ref="N103:S103"/>
    <mergeCell ref="T103:Y103"/>
    <mergeCell ref="B62:T62"/>
    <mergeCell ref="U62:AM62"/>
    <mergeCell ref="B25:T25"/>
    <mergeCell ref="U25:AM25"/>
    <mergeCell ref="N102:Y102"/>
    <mergeCell ref="B89:G89"/>
    <mergeCell ref="B77:C77"/>
    <mergeCell ref="D77:E77"/>
    <mergeCell ref="F77:G77"/>
    <mergeCell ref="B76:G76"/>
    <mergeCell ref="J77:K77"/>
    <mergeCell ref="L77:M77"/>
    <mergeCell ref="H76:M76"/>
    <mergeCell ref="H89:M89"/>
    <mergeCell ref="H77:I77"/>
  </mergeCells>
  <conditionalFormatting sqref="B79:B86">
    <cfRule type="cellIs" dxfId="51" priority="16" operator="equal">
      <formula>MIN($B$79:$B$86)</formula>
    </cfRule>
  </conditionalFormatting>
  <conditionalFormatting sqref="C79:C86">
    <cfRule type="cellIs" dxfId="50" priority="15" operator="equal">
      <formula>MIN($C$79:$C$86)</formula>
    </cfRule>
  </conditionalFormatting>
  <conditionalFormatting sqref="H79:H86">
    <cfRule type="cellIs" dxfId="49" priority="14" operator="equal">
      <formula>MIN($H$79:$H$86)</formula>
    </cfRule>
  </conditionalFormatting>
  <conditionalFormatting sqref="I79:I86">
    <cfRule type="cellIs" dxfId="48" priority="13" operator="equal">
      <formula>MIN($I$79:$I$86)</formula>
    </cfRule>
  </conditionalFormatting>
  <conditionalFormatting sqref="B92:B99">
    <cfRule type="cellIs" dxfId="47" priority="12" operator="equal">
      <formula>MIN($B$92:$B$99)</formula>
    </cfRule>
  </conditionalFormatting>
  <conditionalFormatting sqref="C92:C99">
    <cfRule type="cellIs" dxfId="46" priority="11" operator="equal">
      <formula>MIN($C$92:$C$99)</formula>
    </cfRule>
  </conditionalFormatting>
  <conditionalFormatting sqref="H92:H99">
    <cfRule type="cellIs" dxfId="45" priority="10" operator="equal">
      <formula>MIN($H$92:$H$99)</formula>
    </cfRule>
  </conditionalFormatting>
  <conditionalFormatting sqref="I92:I99">
    <cfRule type="cellIs" dxfId="44" priority="9" operator="equal">
      <formula>MIN($I$92:$I$99)</formula>
    </cfRule>
  </conditionalFormatting>
  <conditionalFormatting sqref="F106:F113">
    <cfRule type="cellIs" dxfId="43" priority="4" operator="equal">
      <formula>MIN($F$106:$F$113)</formula>
    </cfRule>
  </conditionalFormatting>
  <conditionalFormatting sqref="L106:L113">
    <cfRule type="cellIs" dxfId="42" priority="3" operator="equal">
      <formula>MIN($L$106:$L$113)</formula>
    </cfRule>
  </conditionalFormatting>
  <conditionalFormatting sqref="R106:R113">
    <cfRule type="cellIs" dxfId="41" priority="2" operator="equal">
      <formula>MIN($R$106:$R$113)</formula>
    </cfRule>
  </conditionalFormatting>
  <conditionalFormatting sqref="X106:X113">
    <cfRule type="cellIs" dxfId="40" priority="1" operator="equal">
      <formula>MIN($X$106:$X$113)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376"/>
  <sheetViews>
    <sheetView tabSelected="1" zoomScale="90" zoomScaleNormal="90" workbookViewId="0">
      <selection activeCell="A2" sqref="A2"/>
    </sheetView>
  </sheetViews>
  <sheetFormatPr baseColWidth="10" defaultRowHeight="15" x14ac:dyDescent="0.25"/>
  <cols>
    <col min="1" max="1" width="23.140625" bestFit="1" customWidth="1"/>
    <col min="2" max="2" width="17.140625" bestFit="1" customWidth="1"/>
  </cols>
  <sheetData>
    <row r="1" spans="1:38" x14ac:dyDescent="0.25">
      <c r="A1" t="s">
        <v>110</v>
      </c>
      <c r="B1" t="s">
        <v>1024</v>
      </c>
      <c r="C1" t="s">
        <v>29</v>
      </c>
      <c r="D1" t="s">
        <v>30</v>
      </c>
      <c r="E1" t="s">
        <v>182</v>
      </c>
      <c r="F1" t="s">
        <v>91</v>
      </c>
      <c r="G1" t="s">
        <v>9</v>
      </c>
      <c r="H1" t="s">
        <v>10</v>
      </c>
      <c r="I1" t="s">
        <v>11</v>
      </c>
      <c r="J1" t="s">
        <v>12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AL1" s="42"/>
    </row>
    <row r="2" spans="1:38" x14ac:dyDescent="0.25">
      <c r="B2" s="1">
        <v>796</v>
      </c>
      <c r="C2">
        <v>783</v>
      </c>
      <c r="D2">
        <v>862</v>
      </c>
      <c r="E2">
        <v>792</v>
      </c>
      <c r="F2">
        <v>863</v>
      </c>
      <c r="G2">
        <v>1066</v>
      </c>
      <c r="H2">
        <v>978</v>
      </c>
      <c r="I2">
        <v>956</v>
      </c>
      <c r="J2">
        <v>971</v>
      </c>
      <c r="K2">
        <v>880</v>
      </c>
      <c r="L2">
        <v>899</v>
      </c>
      <c r="M2">
        <v>970</v>
      </c>
      <c r="N2">
        <v>873</v>
      </c>
      <c r="O2">
        <v>886</v>
      </c>
      <c r="P2">
        <v>968</v>
      </c>
      <c r="Q2">
        <v>953</v>
      </c>
      <c r="R2">
        <v>878</v>
      </c>
      <c r="W2">
        <f t="shared" ref="W2:W33" si="0">C96-C2</f>
        <v>0</v>
      </c>
      <c r="X2">
        <f t="shared" ref="X2:AL2" si="1">D96-D2</f>
        <v>0</v>
      </c>
      <c r="Y2">
        <f t="shared" si="1"/>
        <v>0</v>
      </c>
      <c r="Z2">
        <f t="shared" si="1"/>
        <v>-12</v>
      </c>
      <c r="AA2">
        <f t="shared" si="1"/>
        <v>0</v>
      </c>
      <c r="AB2">
        <f t="shared" si="1"/>
        <v>0</v>
      </c>
      <c r="AC2">
        <f t="shared" si="1"/>
        <v>0</v>
      </c>
      <c r="AD2">
        <f t="shared" si="1"/>
        <v>0</v>
      </c>
      <c r="AE2">
        <f t="shared" si="1"/>
        <v>0</v>
      </c>
      <c r="AF2">
        <f t="shared" si="1"/>
        <v>0</v>
      </c>
      <c r="AG2">
        <f t="shared" si="1"/>
        <v>-28</v>
      </c>
      <c r="AH2">
        <f t="shared" si="1"/>
        <v>0</v>
      </c>
      <c r="AI2">
        <f t="shared" si="1"/>
        <v>0</v>
      </c>
      <c r="AJ2">
        <f t="shared" si="1"/>
        <v>-17</v>
      </c>
      <c r="AK2">
        <f t="shared" si="1"/>
        <v>-32</v>
      </c>
      <c r="AL2">
        <f t="shared" si="1"/>
        <v>0</v>
      </c>
    </row>
    <row r="3" spans="1:38" x14ac:dyDescent="0.25">
      <c r="B3" s="1">
        <v>524</v>
      </c>
      <c r="C3">
        <v>812</v>
      </c>
      <c r="D3">
        <v>912</v>
      </c>
      <c r="E3">
        <v>792</v>
      </c>
      <c r="F3">
        <v>943</v>
      </c>
      <c r="G3">
        <v>1007</v>
      </c>
      <c r="H3">
        <v>920</v>
      </c>
      <c r="I3">
        <v>980</v>
      </c>
      <c r="J3">
        <v>952</v>
      </c>
      <c r="K3">
        <v>922</v>
      </c>
      <c r="L3">
        <v>806</v>
      </c>
      <c r="M3">
        <v>934</v>
      </c>
      <c r="N3">
        <v>839</v>
      </c>
      <c r="O3">
        <v>851</v>
      </c>
      <c r="P3">
        <v>935</v>
      </c>
      <c r="Q3">
        <v>927</v>
      </c>
      <c r="R3">
        <v>914</v>
      </c>
      <c r="W3">
        <f t="shared" si="0"/>
        <v>0</v>
      </c>
      <c r="X3">
        <f t="shared" ref="X3:X34" si="2">D97-D3</f>
        <v>0</v>
      </c>
      <c r="Y3">
        <f t="shared" ref="Y3:Y34" si="3">E97-E3</f>
        <v>0</v>
      </c>
      <c r="Z3">
        <f t="shared" ref="Z3:Z34" si="4">F97-F3</f>
        <v>0</v>
      </c>
      <c r="AA3">
        <f t="shared" ref="AA3:AA34" si="5">G97-G3</f>
        <v>-46</v>
      </c>
      <c r="AB3">
        <f t="shared" ref="AB3:AB34" si="6">H97-H3</f>
        <v>-51</v>
      </c>
      <c r="AC3">
        <f t="shared" ref="AC3:AC34" si="7">I97-I3</f>
        <v>-19</v>
      </c>
      <c r="AD3">
        <f t="shared" ref="AD3:AD34" si="8">J97-J3</f>
        <v>-25</v>
      </c>
      <c r="AE3">
        <f t="shared" ref="AE3:AE34" si="9">K97-K3</f>
        <v>0</v>
      </c>
      <c r="AF3">
        <f t="shared" ref="AF3:AF34" si="10">L97-L3</f>
        <v>0</v>
      </c>
      <c r="AG3">
        <f t="shared" ref="AG3:AG34" si="11">M97-M3</f>
        <v>-30</v>
      </c>
      <c r="AH3">
        <f t="shared" ref="AH3:AH34" si="12">N97-N3</f>
        <v>-18</v>
      </c>
      <c r="AI3">
        <f t="shared" ref="AI3:AI34" si="13">O97-O3</f>
        <v>0</v>
      </c>
      <c r="AJ3">
        <f t="shared" ref="AJ3:AJ34" si="14">P97-P3</f>
        <v>0</v>
      </c>
      <c r="AK3">
        <f t="shared" ref="AK3:AK34" si="15">Q97-Q3</f>
        <v>0</v>
      </c>
      <c r="AL3">
        <f t="shared" ref="AL3:AL34" si="16">R97-R3</f>
        <v>0</v>
      </c>
    </row>
    <row r="4" spans="1:38" x14ac:dyDescent="0.25">
      <c r="B4" s="1">
        <v>719</v>
      </c>
      <c r="C4">
        <v>739</v>
      </c>
      <c r="D4">
        <v>769</v>
      </c>
      <c r="E4">
        <v>702</v>
      </c>
      <c r="F4">
        <v>809</v>
      </c>
      <c r="G4">
        <v>839</v>
      </c>
      <c r="H4">
        <v>772</v>
      </c>
      <c r="I4">
        <v>846</v>
      </c>
      <c r="J4">
        <v>838</v>
      </c>
      <c r="K4">
        <v>801</v>
      </c>
      <c r="L4">
        <v>822</v>
      </c>
      <c r="M4">
        <v>765</v>
      </c>
      <c r="N4">
        <v>807</v>
      </c>
      <c r="O4">
        <v>887</v>
      </c>
      <c r="P4">
        <v>819</v>
      </c>
      <c r="Q4">
        <v>776</v>
      </c>
      <c r="R4">
        <v>797</v>
      </c>
      <c r="W4">
        <f t="shared" si="0"/>
        <v>0</v>
      </c>
      <c r="X4">
        <f t="shared" si="2"/>
        <v>0</v>
      </c>
      <c r="Y4">
        <f t="shared" si="3"/>
        <v>0</v>
      </c>
      <c r="Z4">
        <f t="shared" si="4"/>
        <v>0</v>
      </c>
      <c r="AA4">
        <f t="shared" si="5"/>
        <v>-36</v>
      </c>
      <c r="AB4">
        <f t="shared" si="6"/>
        <v>0</v>
      </c>
      <c r="AC4">
        <f t="shared" si="7"/>
        <v>-39</v>
      </c>
      <c r="AD4">
        <f t="shared" si="8"/>
        <v>-109</v>
      </c>
      <c r="AE4">
        <f t="shared" si="9"/>
        <v>-61</v>
      </c>
      <c r="AF4">
        <f t="shared" si="10"/>
        <v>0</v>
      </c>
      <c r="AG4">
        <f t="shared" si="11"/>
        <v>-57</v>
      </c>
      <c r="AH4">
        <f t="shared" si="12"/>
        <v>0</v>
      </c>
      <c r="AI4">
        <f t="shared" si="13"/>
        <v>0</v>
      </c>
      <c r="AJ4">
        <f t="shared" si="14"/>
        <v>0</v>
      </c>
      <c r="AK4">
        <f t="shared" si="15"/>
        <v>-59</v>
      </c>
      <c r="AL4">
        <f t="shared" si="16"/>
        <v>-44</v>
      </c>
    </row>
    <row r="5" spans="1:38" x14ac:dyDescent="0.25">
      <c r="B5" s="1">
        <v>577</v>
      </c>
      <c r="C5">
        <v>821</v>
      </c>
      <c r="D5">
        <v>932</v>
      </c>
      <c r="E5">
        <v>827</v>
      </c>
      <c r="F5">
        <v>946</v>
      </c>
      <c r="G5">
        <v>1032</v>
      </c>
      <c r="H5">
        <v>931</v>
      </c>
      <c r="I5">
        <v>951</v>
      </c>
      <c r="J5">
        <v>948</v>
      </c>
      <c r="K5">
        <v>963</v>
      </c>
      <c r="L5">
        <v>827</v>
      </c>
      <c r="M5">
        <v>919</v>
      </c>
      <c r="N5">
        <v>833</v>
      </c>
      <c r="O5">
        <v>843</v>
      </c>
      <c r="P5">
        <v>1038</v>
      </c>
      <c r="Q5">
        <v>965</v>
      </c>
      <c r="R5">
        <v>903</v>
      </c>
      <c r="W5">
        <f t="shared" si="0"/>
        <v>0</v>
      </c>
      <c r="X5">
        <f t="shared" si="2"/>
        <v>0</v>
      </c>
      <c r="Y5">
        <f t="shared" si="3"/>
        <v>0</v>
      </c>
      <c r="Z5">
        <f t="shared" si="4"/>
        <v>0</v>
      </c>
      <c r="AA5">
        <f t="shared" si="5"/>
        <v>0</v>
      </c>
      <c r="AB5">
        <f t="shared" si="6"/>
        <v>0</v>
      </c>
      <c r="AC5">
        <f t="shared" si="7"/>
        <v>0</v>
      </c>
      <c r="AD5">
        <f t="shared" si="8"/>
        <v>-100</v>
      </c>
      <c r="AE5">
        <f t="shared" si="9"/>
        <v>0</v>
      </c>
      <c r="AF5">
        <f t="shared" si="10"/>
        <v>0</v>
      </c>
      <c r="AG5">
        <f t="shared" si="11"/>
        <v>0</v>
      </c>
      <c r="AH5">
        <f t="shared" si="12"/>
        <v>0</v>
      </c>
      <c r="AI5">
        <f t="shared" si="13"/>
        <v>0</v>
      </c>
      <c r="AJ5">
        <f t="shared" si="14"/>
        <v>-94</v>
      </c>
      <c r="AK5">
        <f t="shared" si="15"/>
        <v>-90</v>
      </c>
      <c r="AL5">
        <f t="shared" si="16"/>
        <v>0</v>
      </c>
    </row>
    <row r="6" spans="1:38" x14ac:dyDescent="0.25">
      <c r="B6" s="1">
        <v>602</v>
      </c>
      <c r="C6">
        <v>704</v>
      </c>
      <c r="D6">
        <v>792</v>
      </c>
      <c r="E6">
        <v>675</v>
      </c>
      <c r="F6">
        <v>843</v>
      </c>
      <c r="G6">
        <v>842</v>
      </c>
      <c r="H6">
        <v>838</v>
      </c>
      <c r="I6">
        <v>905</v>
      </c>
      <c r="J6">
        <v>910</v>
      </c>
      <c r="K6">
        <v>953</v>
      </c>
      <c r="L6">
        <v>861</v>
      </c>
      <c r="M6">
        <v>925</v>
      </c>
      <c r="N6">
        <v>888</v>
      </c>
      <c r="O6">
        <v>892</v>
      </c>
      <c r="P6">
        <v>819</v>
      </c>
      <c r="Q6">
        <v>845</v>
      </c>
      <c r="R6">
        <v>922</v>
      </c>
      <c r="W6">
        <f t="shared" si="0"/>
        <v>0</v>
      </c>
      <c r="X6">
        <f t="shared" si="2"/>
        <v>0</v>
      </c>
      <c r="Y6">
        <f t="shared" si="3"/>
        <v>0</v>
      </c>
      <c r="Z6">
        <f t="shared" si="4"/>
        <v>0</v>
      </c>
      <c r="AA6">
        <f t="shared" si="5"/>
        <v>-72</v>
      </c>
      <c r="AB6">
        <f t="shared" si="6"/>
        <v>-72</v>
      </c>
      <c r="AC6">
        <f t="shared" si="7"/>
        <v>-82</v>
      </c>
      <c r="AD6">
        <f t="shared" si="8"/>
        <v>-82</v>
      </c>
      <c r="AE6">
        <f t="shared" si="9"/>
        <v>-166</v>
      </c>
      <c r="AF6">
        <f t="shared" si="10"/>
        <v>-3</v>
      </c>
      <c r="AG6">
        <f t="shared" si="11"/>
        <v>-119</v>
      </c>
      <c r="AH6">
        <f t="shared" si="12"/>
        <v>0</v>
      </c>
      <c r="AI6">
        <f t="shared" si="13"/>
        <v>-101</v>
      </c>
      <c r="AJ6">
        <f t="shared" si="14"/>
        <v>-96</v>
      </c>
      <c r="AK6">
        <f t="shared" si="15"/>
        <v>-28</v>
      </c>
      <c r="AL6">
        <f t="shared" si="16"/>
        <v>0</v>
      </c>
    </row>
    <row r="7" spans="1:38" x14ac:dyDescent="0.25">
      <c r="B7" s="1">
        <v>689</v>
      </c>
      <c r="C7">
        <v>681</v>
      </c>
      <c r="D7">
        <v>766</v>
      </c>
      <c r="E7">
        <v>699</v>
      </c>
      <c r="F7">
        <v>770</v>
      </c>
      <c r="G7">
        <v>874</v>
      </c>
      <c r="H7">
        <v>802</v>
      </c>
      <c r="I7">
        <v>780</v>
      </c>
      <c r="J7">
        <v>801</v>
      </c>
      <c r="K7">
        <v>807</v>
      </c>
      <c r="L7">
        <v>782</v>
      </c>
      <c r="M7">
        <v>768</v>
      </c>
      <c r="N7">
        <v>753</v>
      </c>
      <c r="O7">
        <v>713</v>
      </c>
      <c r="P7">
        <v>751</v>
      </c>
      <c r="Q7">
        <v>826</v>
      </c>
      <c r="R7">
        <v>757</v>
      </c>
      <c r="W7">
        <f t="shared" si="0"/>
        <v>0</v>
      </c>
      <c r="X7">
        <f t="shared" si="2"/>
        <v>0</v>
      </c>
      <c r="Y7">
        <f t="shared" si="3"/>
        <v>-12</v>
      </c>
      <c r="Z7">
        <f t="shared" si="4"/>
        <v>0</v>
      </c>
      <c r="AA7">
        <f t="shared" si="5"/>
        <v>0</v>
      </c>
      <c r="AB7">
        <f t="shared" si="6"/>
        <v>-49</v>
      </c>
      <c r="AC7">
        <f t="shared" si="7"/>
        <v>-64</v>
      </c>
      <c r="AD7">
        <f t="shared" si="8"/>
        <v>-125</v>
      </c>
      <c r="AE7">
        <f t="shared" si="9"/>
        <v>-125</v>
      </c>
      <c r="AF7">
        <f t="shared" si="10"/>
        <v>-39</v>
      </c>
      <c r="AG7">
        <f t="shared" si="11"/>
        <v>-2</v>
      </c>
      <c r="AH7">
        <f t="shared" si="12"/>
        <v>0</v>
      </c>
      <c r="AI7">
        <f t="shared" si="13"/>
        <v>-1</v>
      </c>
      <c r="AJ7">
        <f t="shared" si="14"/>
        <v>-16</v>
      </c>
      <c r="AK7">
        <f t="shared" si="15"/>
        <v>0</v>
      </c>
      <c r="AL7">
        <f t="shared" si="16"/>
        <v>0</v>
      </c>
    </row>
    <row r="8" spans="1:38" x14ac:dyDescent="0.25">
      <c r="B8" s="1">
        <v>912</v>
      </c>
      <c r="C8">
        <v>740</v>
      </c>
      <c r="D8">
        <v>845</v>
      </c>
      <c r="E8">
        <v>810</v>
      </c>
      <c r="F8">
        <v>843</v>
      </c>
      <c r="G8">
        <v>925</v>
      </c>
      <c r="H8">
        <v>848</v>
      </c>
      <c r="I8">
        <v>809</v>
      </c>
      <c r="J8">
        <v>864</v>
      </c>
      <c r="K8">
        <v>782</v>
      </c>
      <c r="L8">
        <v>802</v>
      </c>
      <c r="M8">
        <v>814</v>
      </c>
      <c r="N8">
        <v>736</v>
      </c>
      <c r="O8">
        <v>808</v>
      </c>
      <c r="P8">
        <v>879</v>
      </c>
      <c r="Q8">
        <v>801</v>
      </c>
      <c r="R8">
        <v>768</v>
      </c>
      <c r="W8">
        <f t="shared" si="0"/>
        <v>0</v>
      </c>
      <c r="X8">
        <f t="shared" si="2"/>
        <v>0</v>
      </c>
      <c r="Y8">
        <f t="shared" si="3"/>
        <v>0</v>
      </c>
      <c r="Z8">
        <f t="shared" si="4"/>
        <v>-24</v>
      </c>
      <c r="AA8">
        <f t="shared" si="5"/>
        <v>-125</v>
      </c>
      <c r="AB8">
        <f t="shared" si="6"/>
        <v>0</v>
      </c>
      <c r="AC8">
        <f t="shared" si="7"/>
        <v>0</v>
      </c>
      <c r="AD8">
        <f t="shared" si="8"/>
        <v>-93</v>
      </c>
      <c r="AE8">
        <f t="shared" si="9"/>
        <v>0</v>
      </c>
      <c r="AF8">
        <f t="shared" si="10"/>
        <v>0</v>
      </c>
      <c r="AG8">
        <f t="shared" si="11"/>
        <v>0</v>
      </c>
      <c r="AH8">
        <f t="shared" si="12"/>
        <v>0</v>
      </c>
      <c r="AI8">
        <f t="shared" si="13"/>
        <v>0</v>
      </c>
      <c r="AJ8">
        <f t="shared" si="14"/>
        <v>0</v>
      </c>
      <c r="AK8">
        <f t="shared" si="15"/>
        <v>-36</v>
      </c>
      <c r="AL8">
        <f t="shared" si="16"/>
        <v>0</v>
      </c>
    </row>
    <row r="9" spans="1:38" x14ac:dyDescent="0.25">
      <c r="B9" s="1">
        <v>657</v>
      </c>
      <c r="C9">
        <v>820</v>
      </c>
      <c r="D9">
        <v>863</v>
      </c>
      <c r="E9">
        <v>853</v>
      </c>
      <c r="F9">
        <v>845</v>
      </c>
      <c r="G9">
        <v>924</v>
      </c>
      <c r="H9">
        <v>883</v>
      </c>
      <c r="I9">
        <v>915</v>
      </c>
      <c r="J9">
        <v>949</v>
      </c>
      <c r="K9">
        <v>886</v>
      </c>
      <c r="L9">
        <v>841</v>
      </c>
      <c r="M9">
        <v>833</v>
      </c>
      <c r="N9">
        <v>794</v>
      </c>
      <c r="O9">
        <v>816</v>
      </c>
      <c r="P9">
        <v>900</v>
      </c>
      <c r="Q9">
        <v>879</v>
      </c>
      <c r="R9">
        <v>819</v>
      </c>
      <c r="W9">
        <f t="shared" si="0"/>
        <v>0</v>
      </c>
      <c r="X9">
        <f t="shared" si="2"/>
        <v>0</v>
      </c>
      <c r="Y9">
        <f t="shared" si="3"/>
        <v>0</v>
      </c>
      <c r="Z9">
        <f t="shared" si="4"/>
        <v>0</v>
      </c>
      <c r="AA9">
        <f t="shared" si="5"/>
        <v>0</v>
      </c>
      <c r="AB9">
        <f t="shared" si="6"/>
        <v>0</v>
      </c>
      <c r="AC9">
        <f t="shared" si="7"/>
        <v>0</v>
      </c>
      <c r="AD9">
        <f t="shared" si="8"/>
        <v>0</v>
      </c>
      <c r="AE9">
        <f t="shared" si="9"/>
        <v>0</v>
      </c>
      <c r="AF9">
        <f t="shared" si="10"/>
        <v>0</v>
      </c>
      <c r="AG9">
        <f t="shared" si="11"/>
        <v>0</v>
      </c>
      <c r="AH9">
        <f t="shared" si="12"/>
        <v>0</v>
      </c>
      <c r="AI9">
        <f t="shared" si="13"/>
        <v>0</v>
      </c>
      <c r="AJ9">
        <f t="shared" si="14"/>
        <v>0</v>
      </c>
      <c r="AK9">
        <f t="shared" si="15"/>
        <v>0</v>
      </c>
      <c r="AL9">
        <f t="shared" si="16"/>
        <v>0</v>
      </c>
    </row>
    <row r="10" spans="1:38" x14ac:dyDescent="0.25">
      <c r="B10" s="1">
        <v>653</v>
      </c>
      <c r="C10">
        <v>740</v>
      </c>
      <c r="D10">
        <v>791</v>
      </c>
      <c r="E10">
        <v>759</v>
      </c>
      <c r="F10">
        <v>874</v>
      </c>
      <c r="G10">
        <v>853</v>
      </c>
      <c r="H10">
        <v>842</v>
      </c>
      <c r="I10">
        <v>846</v>
      </c>
      <c r="J10">
        <v>858</v>
      </c>
      <c r="K10">
        <v>835</v>
      </c>
      <c r="L10">
        <v>836</v>
      </c>
      <c r="M10">
        <v>907</v>
      </c>
      <c r="N10">
        <v>826</v>
      </c>
      <c r="O10">
        <v>854</v>
      </c>
      <c r="P10">
        <v>853</v>
      </c>
      <c r="Q10">
        <v>803</v>
      </c>
      <c r="R10">
        <v>768</v>
      </c>
      <c r="W10">
        <f t="shared" si="0"/>
        <v>0</v>
      </c>
      <c r="X10">
        <f t="shared" si="2"/>
        <v>0</v>
      </c>
      <c r="Y10">
        <f t="shared" si="3"/>
        <v>0</v>
      </c>
      <c r="Z10">
        <f t="shared" si="4"/>
        <v>0</v>
      </c>
      <c r="AA10">
        <f t="shared" si="5"/>
        <v>-94</v>
      </c>
      <c r="AB10">
        <f t="shared" si="6"/>
        <v>-37</v>
      </c>
      <c r="AC10">
        <f t="shared" si="7"/>
        <v>-76</v>
      </c>
      <c r="AD10">
        <f t="shared" si="8"/>
        <v>-109</v>
      </c>
      <c r="AE10">
        <f t="shared" si="9"/>
        <v>-37</v>
      </c>
      <c r="AF10">
        <f t="shared" si="10"/>
        <v>-9</v>
      </c>
      <c r="AG10">
        <f t="shared" si="11"/>
        <v>-26</v>
      </c>
      <c r="AH10">
        <f t="shared" si="12"/>
        <v>-49</v>
      </c>
      <c r="AI10">
        <f t="shared" si="13"/>
        <v>0</v>
      </c>
      <c r="AJ10">
        <f t="shared" si="14"/>
        <v>0</v>
      </c>
      <c r="AK10">
        <f t="shared" si="15"/>
        <v>-35</v>
      </c>
      <c r="AL10">
        <f t="shared" si="16"/>
        <v>0</v>
      </c>
    </row>
    <row r="11" spans="1:38" x14ac:dyDescent="0.25">
      <c r="B11" s="1">
        <v>498</v>
      </c>
      <c r="C11">
        <v>731</v>
      </c>
      <c r="D11">
        <v>870</v>
      </c>
      <c r="E11">
        <v>826</v>
      </c>
      <c r="F11">
        <v>955</v>
      </c>
      <c r="G11">
        <v>966</v>
      </c>
      <c r="H11">
        <v>866</v>
      </c>
      <c r="I11">
        <v>896</v>
      </c>
      <c r="J11">
        <v>860</v>
      </c>
      <c r="K11">
        <v>819</v>
      </c>
      <c r="L11">
        <v>966</v>
      </c>
      <c r="M11">
        <v>858</v>
      </c>
      <c r="N11">
        <v>883</v>
      </c>
      <c r="O11">
        <v>916</v>
      </c>
      <c r="P11">
        <v>785</v>
      </c>
      <c r="Q11">
        <v>821</v>
      </c>
      <c r="R11">
        <v>912</v>
      </c>
      <c r="W11">
        <f t="shared" si="0"/>
        <v>0</v>
      </c>
      <c r="X11">
        <f t="shared" si="2"/>
        <v>0</v>
      </c>
      <c r="Y11">
        <f t="shared" si="3"/>
        <v>0</v>
      </c>
      <c r="Z11">
        <f t="shared" si="4"/>
        <v>0</v>
      </c>
      <c r="AA11">
        <f t="shared" si="5"/>
        <v>-114</v>
      </c>
      <c r="AB11">
        <f t="shared" si="6"/>
        <v>-16</v>
      </c>
      <c r="AC11">
        <f t="shared" si="7"/>
        <v>-105</v>
      </c>
      <c r="AD11">
        <f t="shared" si="8"/>
        <v>-97</v>
      </c>
      <c r="AE11">
        <f t="shared" si="9"/>
        <v>-1</v>
      </c>
      <c r="AF11">
        <f t="shared" si="10"/>
        <v>-60</v>
      </c>
      <c r="AG11">
        <f t="shared" si="11"/>
        <v>0</v>
      </c>
      <c r="AH11">
        <f t="shared" si="12"/>
        <v>-21</v>
      </c>
      <c r="AI11">
        <f t="shared" si="13"/>
        <v>-87</v>
      </c>
      <c r="AJ11">
        <f t="shared" si="14"/>
        <v>-9</v>
      </c>
      <c r="AK11">
        <f t="shared" si="15"/>
        <v>0</v>
      </c>
      <c r="AL11">
        <f t="shared" si="16"/>
        <v>-137</v>
      </c>
    </row>
    <row r="12" spans="1:38" x14ac:dyDescent="0.25">
      <c r="B12" s="1">
        <v>748</v>
      </c>
      <c r="C12">
        <v>611</v>
      </c>
      <c r="D12">
        <v>701</v>
      </c>
      <c r="E12">
        <v>623</v>
      </c>
      <c r="F12">
        <v>744</v>
      </c>
      <c r="G12">
        <v>803</v>
      </c>
      <c r="H12">
        <v>727</v>
      </c>
      <c r="I12">
        <v>731</v>
      </c>
      <c r="J12">
        <v>745</v>
      </c>
      <c r="K12">
        <v>721</v>
      </c>
      <c r="L12">
        <v>772</v>
      </c>
      <c r="M12">
        <v>640</v>
      </c>
      <c r="N12">
        <v>694</v>
      </c>
      <c r="O12">
        <v>610</v>
      </c>
      <c r="P12">
        <v>659</v>
      </c>
      <c r="Q12">
        <v>608</v>
      </c>
      <c r="R12">
        <v>659</v>
      </c>
      <c r="W12">
        <f t="shared" si="0"/>
        <v>0</v>
      </c>
      <c r="X12">
        <f t="shared" si="2"/>
        <v>0</v>
      </c>
      <c r="Y12">
        <f t="shared" si="3"/>
        <v>0</v>
      </c>
      <c r="Z12">
        <f t="shared" si="4"/>
        <v>0</v>
      </c>
      <c r="AA12">
        <f t="shared" si="5"/>
        <v>0</v>
      </c>
      <c r="AB12">
        <f t="shared" si="6"/>
        <v>0</v>
      </c>
      <c r="AC12">
        <f t="shared" si="7"/>
        <v>-51</v>
      </c>
      <c r="AD12">
        <f t="shared" si="8"/>
        <v>-121</v>
      </c>
      <c r="AE12">
        <f t="shared" si="9"/>
        <v>-121</v>
      </c>
      <c r="AF12">
        <f t="shared" si="10"/>
        <v>0</v>
      </c>
      <c r="AG12">
        <f t="shared" si="11"/>
        <v>-13</v>
      </c>
      <c r="AH12">
        <f t="shared" si="12"/>
        <v>0</v>
      </c>
      <c r="AI12">
        <f t="shared" si="13"/>
        <v>0</v>
      </c>
      <c r="AJ12">
        <f t="shared" si="14"/>
        <v>-22</v>
      </c>
      <c r="AK12">
        <f t="shared" si="15"/>
        <v>0</v>
      </c>
      <c r="AL12">
        <f t="shared" si="16"/>
        <v>0</v>
      </c>
    </row>
    <row r="13" spans="1:38" x14ac:dyDescent="0.25">
      <c r="B13" s="1">
        <v>570</v>
      </c>
      <c r="C13">
        <v>482</v>
      </c>
      <c r="D13">
        <v>525</v>
      </c>
      <c r="E13">
        <v>457</v>
      </c>
      <c r="F13">
        <v>613</v>
      </c>
      <c r="G13">
        <v>633</v>
      </c>
      <c r="H13">
        <v>607</v>
      </c>
      <c r="I13">
        <v>658</v>
      </c>
      <c r="J13">
        <v>630</v>
      </c>
      <c r="K13">
        <v>645</v>
      </c>
      <c r="L13">
        <v>611</v>
      </c>
      <c r="M13">
        <v>606</v>
      </c>
      <c r="N13">
        <v>707</v>
      </c>
      <c r="O13">
        <v>689</v>
      </c>
      <c r="P13">
        <v>735</v>
      </c>
      <c r="Q13">
        <v>686</v>
      </c>
      <c r="R13">
        <v>619</v>
      </c>
      <c r="W13">
        <f t="shared" si="0"/>
        <v>0</v>
      </c>
      <c r="X13">
        <f t="shared" si="2"/>
        <v>0</v>
      </c>
      <c r="Y13">
        <f t="shared" si="3"/>
        <v>-4</v>
      </c>
      <c r="Z13">
        <f t="shared" si="4"/>
        <v>-2</v>
      </c>
      <c r="AA13">
        <f t="shared" si="5"/>
        <v>-98</v>
      </c>
      <c r="AB13">
        <f t="shared" si="6"/>
        <v>-114</v>
      </c>
      <c r="AC13">
        <f t="shared" si="7"/>
        <v>-107</v>
      </c>
      <c r="AD13">
        <f t="shared" si="8"/>
        <v>-101</v>
      </c>
      <c r="AE13">
        <f t="shared" si="9"/>
        <v>-59</v>
      </c>
      <c r="AF13">
        <f t="shared" si="10"/>
        <v>-76</v>
      </c>
      <c r="AG13">
        <f t="shared" si="11"/>
        <v>-36</v>
      </c>
      <c r="AH13">
        <f t="shared" si="12"/>
        <v>-36</v>
      </c>
      <c r="AI13">
        <f t="shared" si="13"/>
        <v>-1</v>
      </c>
      <c r="AJ13">
        <f t="shared" si="14"/>
        <v>-34</v>
      </c>
      <c r="AK13">
        <f t="shared" si="15"/>
        <v>-38</v>
      </c>
      <c r="AL13">
        <f t="shared" si="16"/>
        <v>-65</v>
      </c>
    </row>
    <row r="14" spans="1:38" x14ac:dyDescent="0.25">
      <c r="B14" s="1">
        <v>575</v>
      </c>
      <c r="C14">
        <v>775</v>
      </c>
      <c r="D14">
        <v>889</v>
      </c>
      <c r="E14">
        <v>793</v>
      </c>
      <c r="F14">
        <v>854</v>
      </c>
      <c r="G14">
        <v>952</v>
      </c>
      <c r="H14">
        <v>868</v>
      </c>
      <c r="I14">
        <v>841</v>
      </c>
      <c r="J14">
        <v>888</v>
      </c>
      <c r="K14">
        <v>841</v>
      </c>
      <c r="L14">
        <v>854</v>
      </c>
      <c r="M14">
        <v>879</v>
      </c>
      <c r="N14">
        <v>807</v>
      </c>
      <c r="O14">
        <v>801</v>
      </c>
      <c r="P14">
        <v>896</v>
      </c>
      <c r="Q14">
        <v>882</v>
      </c>
      <c r="R14">
        <v>814</v>
      </c>
      <c r="W14">
        <f t="shared" si="0"/>
        <v>0</v>
      </c>
      <c r="X14">
        <f t="shared" si="2"/>
        <v>0</v>
      </c>
      <c r="Y14">
        <f t="shared" si="3"/>
        <v>0</v>
      </c>
      <c r="Z14">
        <f t="shared" si="4"/>
        <v>-13</v>
      </c>
      <c r="AA14">
        <f t="shared" si="5"/>
        <v>-88</v>
      </c>
      <c r="AB14">
        <f t="shared" si="6"/>
        <v>0</v>
      </c>
      <c r="AC14">
        <f t="shared" si="7"/>
        <v>0</v>
      </c>
      <c r="AD14">
        <f t="shared" si="8"/>
        <v>-62</v>
      </c>
      <c r="AE14">
        <f t="shared" si="9"/>
        <v>0</v>
      </c>
      <c r="AF14">
        <f t="shared" si="10"/>
        <v>0</v>
      </c>
      <c r="AG14">
        <f t="shared" si="11"/>
        <v>-27</v>
      </c>
      <c r="AH14">
        <f t="shared" si="12"/>
        <v>-13</v>
      </c>
      <c r="AI14">
        <f t="shared" si="13"/>
        <v>0</v>
      </c>
      <c r="AJ14">
        <f t="shared" si="14"/>
        <v>0</v>
      </c>
      <c r="AK14">
        <f t="shared" si="15"/>
        <v>-34</v>
      </c>
      <c r="AL14">
        <f t="shared" si="16"/>
        <v>0</v>
      </c>
    </row>
    <row r="15" spans="1:38" x14ac:dyDescent="0.25">
      <c r="B15" s="1">
        <v>610</v>
      </c>
      <c r="C15">
        <v>685</v>
      </c>
      <c r="D15">
        <v>698</v>
      </c>
      <c r="E15">
        <v>618</v>
      </c>
      <c r="F15">
        <v>732</v>
      </c>
      <c r="G15">
        <v>894</v>
      </c>
      <c r="H15">
        <v>868</v>
      </c>
      <c r="I15">
        <v>966</v>
      </c>
      <c r="J15">
        <v>904</v>
      </c>
      <c r="K15">
        <v>711</v>
      </c>
      <c r="L15">
        <v>690</v>
      </c>
      <c r="M15">
        <v>828</v>
      </c>
      <c r="N15">
        <v>775</v>
      </c>
      <c r="O15">
        <v>647</v>
      </c>
      <c r="P15">
        <v>759</v>
      </c>
      <c r="Q15">
        <v>750</v>
      </c>
      <c r="R15">
        <v>705</v>
      </c>
      <c r="W15">
        <f t="shared" si="0"/>
        <v>0</v>
      </c>
      <c r="X15">
        <f t="shared" si="2"/>
        <v>0</v>
      </c>
      <c r="Y15">
        <f t="shared" si="3"/>
        <v>0</v>
      </c>
      <c r="Z15">
        <f t="shared" si="4"/>
        <v>0</v>
      </c>
      <c r="AA15">
        <f t="shared" si="5"/>
        <v>-100</v>
      </c>
      <c r="AB15">
        <f t="shared" si="6"/>
        <v>-100</v>
      </c>
      <c r="AC15">
        <f t="shared" si="7"/>
        <v>-123</v>
      </c>
      <c r="AD15">
        <f t="shared" si="8"/>
        <v>-158</v>
      </c>
      <c r="AE15">
        <f t="shared" si="9"/>
        <v>0</v>
      </c>
      <c r="AF15">
        <f t="shared" si="10"/>
        <v>-2</v>
      </c>
      <c r="AG15">
        <f t="shared" si="11"/>
        <v>-111</v>
      </c>
      <c r="AH15">
        <f t="shared" si="12"/>
        <v>-16</v>
      </c>
      <c r="AI15">
        <f t="shared" si="13"/>
        <v>0</v>
      </c>
      <c r="AJ15">
        <f t="shared" si="14"/>
        <v>-48</v>
      </c>
      <c r="AK15">
        <f t="shared" si="15"/>
        <v>-80</v>
      </c>
      <c r="AL15">
        <f t="shared" si="16"/>
        <v>-45</v>
      </c>
    </row>
    <row r="16" spans="1:38" x14ac:dyDescent="0.25">
      <c r="B16" s="1">
        <v>417</v>
      </c>
      <c r="C16">
        <v>646</v>
      </c>
      <c r="D16">
        <v>729</v>
      </c>
      <c r="E16">
        <v>655</v>
      </c>
      <c r="F16">
        <v>711</v>
      </c>
      <c r="G16">
        <v>867</v>
      </c>
      <c r="H16">
        <v>778</v>
      </c>
      <c r="I16">
        <v>820</v>
      </c>
      <c r="J16">
        <v>795</v>
      </c>
      <c r="K16">
        <v>700</v>
      </c>
      <c r="L16">
        <v>669</v>
      </c>
      <c r="M16">
        <v>747</v>
      </c>
      <c r="N16">
        <v>663</v>
      </c>
      <c r="O16">
        <v>604</v>
      </c>
      <c r="P16">
        <v>698</v>
      </c>
      <c r="Q16">
        <v>760</v>
      </c>
      <c r="R16">
        <v>695</v>
      </c>
      <c r="W16">
        <f t="shared" si="0"/>
        <v>0</v>
      </c>
      <c r="X16">
        <f t="shared" si="2"/>
        <v>0</v>
      </c>
      <c r="Y16">
        <f t="shared" si="3"/>
        <v>0</v>
      </c>
      <c r="Z16">
        <f t="shared" si="4"/>
        <v>0</v>
      </c>
      <c r="AA16">
        <f t="shared" si="5"/>
        <v>0</v>
      </c>
      <c r="AB16">
        <f t="shared" si="6"/>
        <v>0</v>
      </c>
      <c r="AC16">
        <f t="shared" si="7"/>
        <v>0</v>
      </c>
      <c r="AD16">
        <f t="shared" si="8"/>
        <v>0</v>
      </c>
      <c r="AE16">
        <f t="shared" si="9"/>
        <v>0</v>
      </c>
      <c r="AF16">
        <f t="shared" si="10"/>
        <v>0</v>
      </c>
      <c r="AG16">
        <f t="shared" si="11"/>
        <v>0</v>
      </c>
      <c r="AH16">
        <f t="shared" si="12"/>
        <v>0</v>
      </c>
      <c r="AI16">
        <f t="shared" si="13"/>
        <v>0</v>
      </c>
      <c r="AJ16">
        <f t="shared" si="14"/>
        <v>0</v>
      </c>
      <c r="AK16">
        <f t="shared" si="15"/>
        <v>0</v>
      </c>
      <c r="AL16">
        <f t="shared" si="16"/>
        <v>0</v>
      </c>
    </row>
    <row r="17" spans="2:38" x14ac:dyDescent="0.25">
      <c r="B17" s="1">
        <v>739</v>
      </c>
      <c r="C17">
        <v>660</v>
      </c>
      <c r="D17">
        <v>748</v>
      </c>
      <c r="E17">
        <v>655</v>
      </c>
      <c r="F17">
        <v>811</v>
      </c>
      <c r="G17">
        <v>869</v>
      </c>
      <c r="H17">
        <v>839</v>
      </c>
      <c r="I17">
        <v>858</v>
      </c>
      <c r="J17">
        <v>819</v>
      </c>
      <c r="K17">
        <v>862</v>
      </c>
      <c r="L17">
        <v>782</v>
      </c>
      <c r="M17">
        <v>790</v>
      </c>
      <c r="N17">
        <v>677</v>
      </c>
      <c r="O17">
        <v>642</v>
      </c>
      <c r="P17">
        <v>782</v>
      </c>
      <c r="Q17">
        <v>766</v>
      </c>
      <c r="R17">
        <v>795</v>
      </c>
      <c r="W17">
        <f t="shared" si="0"/>
        <v>0</v>
      </c>
      <c r="X17">
        <f t="shared" si="2"/>
        <v>0</v>
      </c>
      <c r="Y17">
        <f t="shared" si="3"/>
        <v>0</v>
      </c>
      <c r="Z17">
        <f t="shared" si="4"/>
        <v>0</v>
      </c>
      <c r="AA17">
        <f t="shared" si="5"/>
        <v>-48</v>
      </c>
      <c r="AB17">
        <f t="shared" si="6"/>
        <v>0</v>
      </c>
      <c r="AC17">
        <f t="shared" si="7"/>
        <v>0</v>
      </c>
      <c r="AD17">
        <f t="shared" si="8"/>
        <v>-106</v>
      </c>
      <c r="AE17">
        <f t="shared" si="9"/>
        <v>0</v>
      </c>
      <c r="AF17">
        <f t="shared" si="10"/>
        <v>0</v>
      </c>
      <c r="AG17">
        <f t="shared" si="11"/>
        <v>0</v>
      </c>
      <c r="AH17">
        <f t="shared" si="12"/>
        <v>0</v>
      </c>
      <c r="AI17">
        <f t="shared" si="13"/>
        <v>0</v>
      </c>
      <c r="AJ17">
        <f t="shared" si="14"/>
        <v>0</v>
      </c>
      <c r="AK17">
        <f t="shared" si="15"/>
        <v>-27</v>
      </c>
      <c r="AL17">
        <f t="shared" si="16"/>
        <v>0</v>
      </c>
    </row>
    <row r="18" spans="2:38" x14ac:dyDescent="0.25">
      <c r="B18" s="1">
        <v>639</v>
      </c>
      <c r="C18">
        <v>524</v>
      </c>
      <c r="D18">
        <v>595</v>
      </c>
      <c r="E18">
        <v>530</v>
      </c>
      <c r="F18">
        <v>567</v>
      </c>
      <c r="G18">
        <v>559</v>
      </c>
      <c r="H18">
        <v>535</v>
      </c>
      <c r="I18">
        <v>527</v>
      </c>
      <c r="J18">
        <v>537</v>
      </c>
      <c r="K18">
        <v>535</v>
      </c>
      <c r="L18">
        <v>551</v>
      </c>
      <c r="M18">
        <v>511</v>
      </c>
      <c r="N18">
        <v>593</v>
      </c>
      <c r="O18">
        <v>605</v>
      </c>
      <c r="P18">
        <v>488</v>
      </c>
      <c r="Q18">
        <v>552</v>
      </c>
      <c r="R18">
        <v>497</v>
      </c>
      <c r="W18">
        <f t="shared" si="0"/>
        <v>0</v>
      </c>
      <c r="X18">
        <f t="shared" si="2"/>
        <v>0</v>
      </c>
      <c r="Y18">
        <f t="shared" si="3"/>
        <v>0</v>
      </c>
      <c r="Z18">
        <f t="shared" si="4"/>
        <v>0</v>
      </c>
      <c r="AA18">
        <f t="shared" si="5"/>
        <v>-8</v>
      </c>
      <c r="AB18">
        <f t="shared" si="6"/>
        <v>0</v>
      </c>
      <c r="AC18">
        <f t="shared" si="7"/>
        <v>-22</v>
      </c>
      <c r="AD18">
        <f t="shared" si="8"/>
        <v>-6</v>
      </c>
      <c r="AE18">
        <f t="shared" si="9"/>
        <v>0</v>
      </c>
      <c r="AF18">
        <f t="shared" si="10"/>
        <v>0</v>
      </c>
      <c r="AG18">
        <f t="shared" si="11"/>
        <v>-38</v>
      </c>
      <c r="AH18">
        <f t="shared" si="12"/>
        <v>0</v>
      </c>
      <c r="AI18">
        <f t="shared" si="13"/>
        <v>0</v>
      </c>
      <c r="AJ18">
        <f t="shared" si="14"/>
        <v>0</v>
      </c>
      <c r="AK18">
        <f t="shared" si="15"/>
        <v>0</v>
      </c>
      <c r="AL18">
        <f t="shared" si="16"/>
        <v>0</v>
      </c>
    </row>
    <row r="19" spans="2:38" x14ac:dyDescent="0.25">
      <c r="B19" s="1">
        <v>514</v>
      </c>
      <c r="C19">
        <v>721</v>
      </c>
      <c r="D19">
        <v>756</v>
      </c>
      <c r="E19">
        <v>715</v>
      </c>
      <c r="F19">
        <v>783</v>
      </c>
      <c r="G19">
        <v>830</v>
      </c>
      <c r="H19">
        <v>752</v>
      </c>
      <c r="I19">
        <v>754</v>
      </c>
      <c r="J19">
        <v>809</v>
      </c>
      <c r="K19">
        <v>722</v>
      </c>
      <c r="L19">
        <v>703</v>
      </c>
      <c r="M19">
        <v>812</v>
      </c>
      <c r="N19">
        <v>741</v>
      </c>
      <c r="O19">
        <v>707</v>
      </c>
      <c r="P19">
        <v>781</v>
      </c>
      <c r="Q19">
        <v>769</v>
      </c>
      <c r="R19">
        <v>744</v>
      </c>
      <c r="W19">
        <f t="shared" si="0"/>
        <v>0</v>
      </c>
      <c r="X19">
        <f t="shared" si="2"/>
        <v>0</v>
      </c>
      <c r="Y19">
        <f t="shared" si="3"/>
        <v>0</v>
      </c>
      <c r="Z19">
        <f t="shared" si="4"/>
        <v>0</v>
      </c>
      <c r="AA19">
        <f t="shared" si="5"/>
        <v>0</v>
      </c>
      <c r="AB19">
        <f t="shared" si="6"/>
        <v>0</v>
      </c>
      <c r="AC19">
        <f t="shared" si="7"/>
        <v>0</v>
      </c>
      <c r="AD19">
        <f t="shared" si="8"/>
        <v>0</v>
      </c>
      <c r="AE19">
        <f t="shared" si="9"/>
        <v>0</v>
      </c>
      <c r="AF19">
        <f t="shared" si="10"/>
        <v>0</v>
      </c>
      <c r="AG19">
        <f t="shared" si="11"/>
        <v>0</v>
      </c>
      <c r="AH19">
        <f t="shared" si="12"/>
        <v>0</v>
      </c>
      <c r="AI19">
        <f t="shared" si="13"/>
        <v>0</v>
      </c>
      <c r="AJ19">
        <f t="shared" si="14"/>
        <v>0</v>
      </c>
      <c r="AK19">
        <f t="shared" si="15"/>
        <v>-43</v>
      </c>
      <c r="AL19">
        <f t="shared" si="16"/>
        <v>0</v>
      </c>
    </row>
    <row r="20" spans="2:38" x14ac:dyDescent="0.25">
      <c r="B20" s="1">
        <v>642</v>
      </c>
      <c r="C20">
        <v>649</v>
      </c>
      <c r="D20">
        <v>795</v>
      </c>
      <c r="E20">
        <v>689</v>
      </c>
      <c r="F20">
        <v>845</v>
      </c>
      <c r="G20">
        <v>795</v>
      </c>
      <c r="H20">
        <v>768</v>
      </c>
      <c r="I20">
        <v>722</v>
      </c>
      <c r="J20">
        <v>717</v>
      </c>
      <c r="K20">
        <v>722</v>
      </c>
      <c r="L20">
        <v>795</v>
      </c>
      <c r="M20">
        <v>672</v>
      </c>
      <c r="N20">
        <v>868</v>
      </c>
      <c r="O20">
        <v>795</v>
      </c>
      <c r="P20">
        <v>752</v>
      </c>
      <c r="Q20">
        <v>808</v>
      </c>
      <c r="R20">
        <v>740</v>
      </c>
      <c r="W20">
        <f t="shared" si="0"/>
        <v>0</v>
      </c>
      <c r="X20">
        <f t="shared" si="2"/>
        <v>0</v>
      </c>
      <c r="Y20">
        <f t="shared" si="3"/>
        <v>0</v>
      </c>
      <c r="Z20">
        <f t="shared" si="4"/>
        <v>0</v>
      </c>
      <c r="AA20">
        <f t="shared" si="5"/>
        <v>0</v>
      </c>
      <c r="AB20">
        <f t="shared" si="6"/>
        <v>-49</v>
      </c>
      <c r="AC20">
        <f t="shared" si="7"/>
        <v>-51</v>
      </c>
      <c r="AD20">
        <f t="shared" si="8"/>
        <v>-52</v>
      </c>
      <c r="AE20">
        <f t="shared" si="9"/>
        <v>0</v>
      </c>
      <c r="AF20">
        <f t="shared" si="10"/>
        <v>0</v>
      </c>
      <c r="AG20">
        <f t="shared" si="11"/>
        <v>-1</v>
      </c>
      <c r="AH20">
        <f t="shared" si="12"/>
        <v>-43</v>
      </c>
      <c r="AI20">
        <f t="shared" si="13"/>
        <v>0</v>
      </c>
      <c r="AJ20">
        <f t="shared" si="14"/>
        <v>-47</v>
      </c>
      <c r="AK20">
        <f t="shared" si="15"/>
        <v>-68</v>
      </c>
      <c r="AL20">
        <f t="shared" si="16"/>
        <v>-41</v>
      </c>
    </row>
    <row r="21" spans="2:38" x14ac:dyDescent="0.25">
      <c r="B21" s="1">
        <v>743</v>
      </c>
      <c r="C21">
        <v>674</v>
      </c>
      <c r="D21">
        <v>665</v>
      </c>
      <c r="E21">
        <v>620</v>
      </c>
      <c r="F21">
        <v>749</v>
      </c>
      <c r="G21">
        <v>832</v>
      </c>
      <c r="H21">
        <v>826</v>
      </c>
      <c r="I21">
        <v>951</v>
      </c>
      <c r="J21">
        <v>881</v>
      </c>
      <c r="K21">
        <v>813</v>
      </c>
      <c r="L21">
        <v>735</v>
      </c>
      <c r="M21">
        <v>686</v>
      </c>
      <c r="N21">
        <v>797</v>
      </c>
      <c r="O21">
        <v>886</v>
      </c>
      <c r="P21">
        <v>824</v>
      </c>
      <c r="Q21">
        <v>851</v>
      </c>
      <c r="R21">
        <v>884</v>
      </c>
      <c r="W21">
        <f t="shared" si="0"/>
        <v>0</v>
      </c>
      <c r="X21">
        <f t="shared" si="2"/>
        <v>0</v>
      </c>
      <c r="Y21">
        <f t="shared" si="3"/>
        <v>0</v>
      </c>
      <c r="Z21">
        <f t="shared" si="4"/>
        <v>0</v>
      </c>
      <c r="AA21">
        <f t="shared" si="5"/>
        <v>-129</v>
      </c>
      <c r="AB21">
        <f t="shared" si="6"/>
        <v>-157</v>
      </c>
      <c r="AC21">
        <f t="shared" si="7"/>
        <v>-149</v>
      </c>
      <c r="AD21">
        <f t="shared" si="8"/>
        <v>-139</v>
      </c>
      <c r="AE21">
        <f t="shared" si="9"/>
        <v>-93</v>
      </c>
      <c r="AF21">
        <f t="shared" si="10"/>
        <v>-11</v>
      </c>
      <c r="AG21">
        <f t="shared" si="11"/>
        <v>-23</v>
      </c>
      <c r="AH21">
        <f t="shared" si="12"/>
        <v>-49</v>
      </c>
      <c r="AI21">
        <f t="shared" si="13"/>
        <v>-76</v>
      </c>
      <c r="AJ21">
        <f t="shared" si="14"/>
        <v>-123</v>
      </c>
      <c r="AK21">
        <f t="shared" si="15"/>
        <v>-164</v>
      </c>
      <c r="AL21">
        <f t="shared" si="16"/>
        <v>-6</v>
      </c>
    </row>
    <row r="22" spans="2:38" x14ac:dyDescent="0.25">
      <c r="B22" s="1">
        <v>548</v>
      </c>
      <c r="C22">
        <v>730</v>
      </c>
      <c r="D22">
        <v>832</v>
      </c>
      <c r="E22">
        <v>754</v>
      </c>
      <c r="F22">
        <v>889</v>
      </c>
      <c r="G22">
        <v>908</v>
      </c>
      <c r="H22">
        <v>856</v>
      </c>
      <c r="I22">
        <v>894</v>
      </c>
      <c r="J22">
        <v>898</v>
      </c>
      <c r="K22">
        <v>898</v>
      </c>
      <c r="L22">
        <v>856</v>
      </c>
      <c r="M22">
        <v>844</v>
      </c>
      <c r="N22">
        <v>922</v>
      </c>
      <c r="O22">
        <v>932</v>
      </c>
      <c r="P22">
        <v>865</v>
      </c>
      <c r="Q22">
        <v>800</v>
      </c>
      <c r="R22">
        <v>885</v>
      </c>
      <c r="W22">
        <f t="shared" si="0"/>
        <v>0</v>
      </c>
      <c r="X22">
        <f t="shared" si="2"/>
        <v>0</v>
      </c>
      <c r="Y22">
        <f t="shared" si="3"/>
        <v>0</v>
      </c>
      <c r="Z22">
        <f t="shared" si="4"/>
        <v>0</v>
      </c>
      <c r="AA22">
        <f t="shared" si="5"/>
        <v>-72</v>
      </c>
      <c r="AB22">
        <f t="shared" si="6"/>
        <v>-76</v>
      </c>
      <c r="AC22">
        <f t="shared" si="7"/>
        <v>-80</v>
      </c>
      <c r="AD22">
        <f t="shared" si="8"/>
        <v>-107</v>
      </c>
      <c r="AE22">
        <f t="shared" si="9"/>
        <v>-85</v>
      </c>
      <c r="AF22">
        <f t="shared" si="10"/>
        <v>0</v>
      </c>
      <c r="AG22">
        <f t="shared" si="11"/>
        <v>0</v>
      </c>
      <c r="AH22">
        <f t="shared" si="12"/>
        <v>0</v>
      </c>
      <c r="AI22">
        <f t="shared" si="13"/>
        <v>-13</v>
      </c>
      <c r="AJ22">
        <f t="shared" si="14"/>
        <v>-122</v>
      </c>
      <c r="AK22">
        <f t="shared" si="15"/>
        <v>-30</v>
      </c>
      <c r="AL22">
        <f t="shared" si="16"/>
        <v>-55</v>
      </c>
    </row>
    <row r="23" spans="2:38" x14ac:dyDescent="0.25">
      <c r="B23" s="1">
        <v>381</v>
      </c>
      <c r="C23">
        <v>796</v>
      </c>
      <c r="D23">
        <v>865</v>
      </c>
      <c r="E23">
        <v>764</v>
      </c>
      <c r="F23">
        <v>851</v>
      </c>
      <c r="G23">
        <v>986</v>
      </c>
      <c r="H23">
        <v>929</v>
      </c>
      <c r="I23">
        <v>980</v>
      </c>
      <c r="J23">
        <v>938</v>
      </c>
      <c r="K23">
        <v>900</v>
      </c>
      <c r="L23">
        <v>794</v>
      </c>
      <c r="M23">
        <v>837</v>
      </c>
      <c r="N23">
        <v>747</v>
      </c>
      <c r="O23">
        <v>795</v>
      </c>
      <c r="P23">
        <v>923</v>
      </c>
      <c r="Q23">
        <v>930</v>
      </c>
      <c r="R23">
        <v>900</v>
      </c>
      <c r="W23">
        <f t="shared" si="0"/>
        <v>0</v>
      </c>
      <c r="X23">
        <f t="shared" si="2"/>
        <v>0</v>
      </c>
      <c r="Y23">
        <f t="shared" si="3"/>
        <v>0</v>
      </c>
      <c r="Z23">
        <f t="shared" si="4"/>
        <v>0</v>
      </c>
      <c r="AA23">
        <f t="shared" si="5"/>
        <v>0</v>
      </c>
      <c r="AB23">
        <f t="shared" si="6"/>
        <v>0</v>
      </c>
      <c r="AC23">
        <f t="shared" si="7"/>
        <v>0</v>
      </c>
      <c r="AD23">
        <f t="shared" si="8"/>
        <v>0</v>
      </c>
      <c r="AE23">
        <f t="shared" si="9"/>
        <v>0</v>
      </c>
      <c r="AF23">
        <f t="shared" si="10"/>
        <v>0</v>
      </c>
      <c r="AG23">
        <f t="shared" si="11"/>
        <v>0</v>
      </c>
      <c r="AH23">
        <f t="shared" si="12"/>
        <v>0</v>
      </c>
      <c r="AI23">
        <f t="shared" si="13"/>
        <v>0</v>
      </c>
      <c r="AJ23">
        <f t="shared" si="14"/>
        <v>0</v>
      </c>
      <c r="AK23">
        <f t="shared" si="15"/>
        <v>-24</v>
      </c>
      <c r="AL23">
        <f t="shared" si="16"/>
        <v>0</v>
      </c>
    </row>
    <row r="24" spans="2:38" x14ac:dyDescent="0.25">
      <c r="B24" s="1">
        <v>633</v>
      </c>
      <c r="C24">
        <v>716</v>
      </c>
      <c r="D24">
        <v>687</v>
      </c>
      <c r="E24">
        <v>612</v>
      </c>
      <c r="F24">
        <v>733</v>
      </c>
      <c r="G24">
        <v>846</v>
      </c>
      <c r="H24">
        <v>789</v>
      </c>
      <c r="I24">
        <v>814</v>
      </c>
      <c r="J24">
        <v>826</v>
      </c>
      <c r="K24">
        <v>760</v>
      </c>
      <c r="L24">
        <v>720</v>
      </c>
      <c r="M24">
        <v>740</v>
      </c>
      <c r="N24">
        <v>832</v>
      </c>
      <c r="O24">
        <v>691</v>
      </c>
      <c r="P24">
        <v>659</v>
      </c>
      <c r="Q24">
        <v>738</v>
      </c>
      <c r="R24">
        <v>758</v>
      </c>
      <c r="W24">
        <f t="shared" si="0"/>
        <v>0</v>
      </c>
      <c r="X24">
        <f t="shared" si="2"/>
        <v>0</v>
      </c>
      <c r="Y24">
        <f t="shared" si="3"/>
        <v>0</v>
      </c>
      <c r="Z24">
        <f t="shared" si="4"/>
        <v>0</v>
      </c>
      <c r="AA24">
        <f t="shared" si="5"/>
        <v>-130</v>
      </c>
      <c r="AB24">
        <f t="shared" si="6"/>
        <v>-25</v>
      </c>
      <c r="AC24">
        <f t="shared" si="7"/>
        <v>-67</v>
      </c>
      <c r="AD24">
        <f t="shared" si="8"/>
        <v>-49</v>
      </c>
      <c r="AE24">
        <f t="shared" si="9"/>
        <v>0</v>
      </c>
      <c r="AF24">
        <f t="shared" si="10"/>
        <v>0</v>
      </c>
      <c r="AG24">
        <f t="shared" si="11"/>
        <v>0</v>
      </c>
      <c r="AH24">
        <f t="shared" si="12"/>
        <v>0</v>
      </c>
      <c r="AI24">
        <f t="shared" si="13"/>
        <v>0</v>
      </c>
      <c r="AJ24">
        <f t="shared" si="14"/>
        <v>0</v>
      </c>
      <c r="AK24">
        <f t="shared" si="15"/>
        <v>-29</v>
      </c>
      <c r="AL24">
        <f t="shared" si="16"/>
        <v>0</v>
      </c>
    </row>
    <row r="25" spans="2:38" x14ac:dyDescent="0.25">
      <c r="B25" s="1">
        <v>658</v>
      </c>
      <c r="C25">
        <v>493</v>
      </c>
      <c r="D25">
        <v>526</v>
      </c>
      <c r="E25">
        <v>444</v>
      </c>
      <c r="F25">
        <v>565</v>
      </c>
      <c r="G25">
        <v>560</v>
      </c>
      <c r="H25">
        <v>516</v>
      </c>
      <c r="I25">
        <v>499</v>
      </c>
      <c r="J25">
        <v>494</v>
      </c>
      <c r="K25">
        <v>530</v>
      </c>
      <c r="L25">
        <v>532</v>
      </c>
      <c r="M25">
        <v>489</v>
      </c>
      <c r="N25">
        <v>552</v>
      </c>
      <c r="O25">
        <v>626</v>
      </c>
      <c r="P25">
        <v>555</v>
      </c>
      <c r="Q25">
        <v>512</v>
      </c>
      <c r="R25">
        <v>534</v>
      </c>
      <c r="W25">
        <f t="shared" si="0"/>
        <v>0</v>
      </c>
      <c r="X25">
        <f t="shared" si="2"/>
        <v>0</v>
      </c>
      <c r="Y25">
        <f t="shared" si="3"/>
        <v>0</v>
      </c>
      <c r="Z25">
        <f t="shared" si="4"/>
        <v>0</v>
      </c>
      <c r="AA25">
        <f t="shared" si="5"/>
        <v>-60</v>
      </c>
      <c r="AB25">
        <f t="shared" si="6"/>
        <v>-17</v>
      </c>
      <c r="AC25">
        <f t="shared" si="7"/>
        <v>-43</v>
      </c>
      <c r="AD25">
        <f t="shared" si="8"/>
        <v>-82</v>
      </c>
      <c r="AE25">
        <f t="shared" si="9"/>
        <v>0</v>
      </c>
      <c r="AF25">
        <f t="shared" si="10"/>
        <v>-25</v>
      </c>
      <c r="AG25">
        <f t="shared" si="11"/>
        <v>-6</v>
      </c>
      <c r="AH25">
        <f t="shared" si="12"/>
        <v>0</v>
      </c>
      <c r="AI25">
        <f t="shared" si="13"/>
        <v>0</v>
      </c>
      <c r="AJ25">
        <f t="shared" si="14"/>
        <v>0</v>
      </c>
      <c r="AK25">
        <f t="shared" si="15"/>
        <v>-60</v>
      </c>
      <c r="AL25">
        <f t="shared" si="16"/>
        <v>0</v>
      </c>
    </row>
    <row r="26" spans="2:38" x14ac:dyDescent="0.25">
      <c r="B26" s="1">
        <v>761</v>
      </c>
      <c r="C26">
        <v>748</v>
      </c>
      <c r="D26">
        <v>815</v>
      </c>
      <c r="E26">
        <v>702</v>
      </c>
      <c r="F26">
        <v>801</v>
      </c>
      <c r="G26">
        <v>852</v>
      </c>
      <c r="H26">
        <v>796</v>
      </c>
      <c r="I26">
        <v>748</v>
      </c>
      <c r="J26">
        <v>808</v>
      </c>
      <c r="K26">
        <v>792</v>
      </c>
      <c r="L26">
        <v>826</v>
      </c>
      <c r="M26">
        <v>815</v>
      </c>
      <c r="N26">
        <v>801</v>
      </c>
      <c r="O26">
        <v>801</v>
      </c>
      <c r="P26">
        <v>713</v>
      </c>
      <c r="Q26">
        <v>793</v>
      </c>
      <c r="R26">
        <v>746</v>
      </c>
      <c r="W26">
        <f t="shared" si="0"/>
        <v>0</v>
      </c>
      <c r="X26">
        <f t="shared" si="2"/>
        <v>0</v>
      </c>
      <c r="Y26">
        <f t="shared" si="3"/>
        <v>0</v>
      </c>
      <c r="Z26">
        <f t="shared" si="4"/>
        <v>0</v>
      </c>
      <c r="AA26">
        <f t="shared" si="5"/>
        <v>-51</v>
      </c>
      <c r="AB26">
        <f t="shared" si="6"/>
        <v>0</v>
      </c>
      <c r="AC26">
        <f t="shared" si="7"/>
        <v>-71</v>
      </c>
      <c r="AD26">
        <f t="shared" si="8"/>
        <v>-79</v>
      </c>
      <c r="AE26">
        <f t="shared" si="9"/>
        <v>-72</v>
      </c>
      <c r="AF26">
        <f t="shared" si="10"/>
        <v>0</v>
      </c>
      <c r="AG26">
        <f t="shared" si="11"/>
        <v>-84</v>
      </c>
      <c r="AH26">
        <f t="shared" si="12"/>
        <v>0</v>
      </c>
      <c r="AI26">
        <f t="shared" si="13"/>
        <v>0</v>
      </c>
      <c r="AJ26">
        <f t="shared" si="14"/>
        <v>0</v>
      </c>
      <c r="AK26">
        <f t="shared" si="15"/>
        <v>0</v>
      </c>
      <c r="AL26">
        <f t="shared" si="16"/>
        <v>0</v>
      </c>
    </row>
    <row r="27" spans="2:38" x14ac:dyDescent="0.25">
      <c r="B27" s="1">
        <v>639</v>
      </c>
      <c r="C27">
        <v>750</v>
      </c>
      <c r="D27">
        <v>804</v>
      </c>
      <c r="E27">
        <v>703</v>
      </c>
      <c r="F27">
        <v>956</v>
      </c>
      <c r="G27">
        <v>950</v>
      </c>
      <c r="H27">
        <v>901</v>
      </c>
      <c r="I27">
        <v>902</v>
      </c>
      <c r="J27">
        <v>878</v>
      </c>
      <c r="K27">
        <v>792</v>
      </c>
      <c r="L27">
        <v>848</v>
      </c>
      <c r="M27">
        <v>742</v>
      </c>
      <c r="N27">
        <v>736</v>
      </c>
      <c r="O27">
        <v>849</v>
      </c>
      <c r="P27">
        <v>902</v>
      </c>
      <c r="Q27">
        <v>805</v>
      </c>
      <c r="R27">
        <v>880</v>
      </c>
      <c r="W27">
        <f t="shared" si="0"/>
        <v>0</v>
      </c>
      <c r="X27">
        <f t="shared" si="2"/>
        <v>0</v>
      </c>
      <c r="Y27">
        <f t="shared" si="3"/>
        <v>0</v>
      </c>
      <c r="Z27">
        <f t="shared" si="4"/>
        <v>-96</v>
      </c>
      <c r="AA27">
        <f t="shared" si="5"/>
        <v>-20</v>
      </c>
      <c r="AB27">
        <f t="shared" si="6"/>
        <v>-62</v>
      </c>
      <c r="AC27">
        <f t="shared" si="7"/>
        <v>-50</v>
      </c>
      <c r="AD27">
        <f t="shared" si="8"/>
        <v>-22</v>
      </c>
      <c r="AE27">
        <f t="shared" si="9"/>
        <v>-40</v>
      </c>
      <c r="AF27">
        <f t="shared" si="10"/>
        <v>-109</v>
      </c>
      <c r="AG27">
        <f t="shared" si="11"/>
        <v>0</v>
      </c>
      <c r="AH27">
        <f t="shared" si="12"/>
        <v>0</v>
      </c>
      <c r="AI27">
        <f t="shared" si="13"/>
        <v>-54</v>
      </c>
      <c r="AJ27">
        <f t="shared" si="14"/>
        <v>-38</v>
      </c>
      <c r="AK27">
        <f t="shared" si="15"/>
        <v>-4</v>
      </c>
      <c r="AL27">
        <f t="shared" si="16"/>
        <v>-27</v>
      </c>
    </row>
    <row r="28" spans="2:38" x14ac:dyDescent="0.25">
      <c r="B28" s="1">
        <v>697</v>
      </c>
      <c r="C28">
        <v>671</v>
      </c>
      <c r="D28">
        <v>725</v>
      </c>
      <c r="E28">
        <v>605</v>
      </c>
      <c r="F28">
        <v>785</v>
      </c>
      <c r="G28">
        <v>849</v>
      </c>
      <c r="H28">
        <v>780</v>
      </c>
      <c r="I28">
        <v>839</v>
      </c>
      <c r="J28">
        <v>830</v>
      </c>
      <c r="K28">
        <v>814</v>
      </c>
      <c r="L28">
        <v>757</v>
      </c>
      <c r="M28">
        <v>682</v>
      </c>
      <c r="N28">
        <v>842</v>
      </c>
      <c r="O28">
        <v>863</v>
      </c>
      <c r="P28">
        <v>834</v>
      </c>
      <c r="Q28">
        <v>775</v>
      </c>
      <c r="R28">
        <v>861</v>
      </c>
      <c r="W28">
        <f t="shared" si="0"/>
        <v>-2</v>
      </c>
      <c r="X28">
        <f t="shared" si="2"/>
        <v>0</v>
      </c>
      <c r="Y28">
        <f t="shared" si="3"/>
        <v>0</v>
      </c>
      <c r="Z28">
        <f t="shared" si="4"/>
        <v>-2</v>
      </c>
      <c r="AA28">
        <f t="shared" si="5"/>
        <v>-104</v>
      </c>
      <c r="AB28">
        <f t="shared" si="6"/>
        <v>-92</v>
      </c>
      <c r="AC28">
        <f t="shared" si="7"/>
        <v>-139</v>
      </c>
      <c r="AD28">
        <f t="shared" si="8"/>
        <v>-139</v>
      </c>
      <c r="AE28">
        <f t="shared" si="9"/>
        <v>-60</v>
      </c>
      <c r="AF28">
        <f t="shared" si="10"/>
        <v>-41</v>
      </c>
      <c r="AG28">
        <f t="shared" si="11"/>
        <v>0</v>
      </c>
      <c r="AH28">
        <f t="shared" si="12"/>
        <v>-6</v>
      </c>
      <c r="AI28">
        <f t="shared" si="13"/>
        <v>-109</v>
      </c>
      <c r="AJ28">
        <f t="shared" si="14"/>
        <v>0</v>
      </c>
      <c r="AK28">
        <f t="shared" si="15"/>
        <v>0</v>
      </c>
      <c r="AL28">
        <f t="shared" si="16"/>
        <v>-80</v>
      </c>
    </row>
    <row r="29" spans="2:38" x14ac:dyDescent="0.25">
      <c r="B29" s="1">
        <v>600</v>
      </c>
      <c r="C29">
        <v>629</v>
      </c>
      <c r="D29">
        <v>818</v>
      </c>
      <c r="E29">
        <v>741</v>
      </c>
      <c r="F29">
        <v>861</v>
      </c>
      <c r="G29">
        <v>974</v>
      </c>
      <c r="H29">
        <v>941</v>
      </c>
      <c r="I29">
        <v>853</v>
      </c>
      <c r="J29">
        <v>874</v>
      </c>
      <c r="K29">
        <v>882</v>
      </c>
      <c r="L29">
        <v>995</v>
      </c>
      <c r="M29">
        <v>845</v>
      </c>
      <c r="N29">
        <v>818</v>
      </c>
      <c r="O29">
        <v>869</v>
      </c>
      <c r="P29">
        <v>904</v>
      </c>
      <c r="Q29">
        <v>869</v>
      </c>
      <c r="R29">
        <v>904</v>
      </c>
      <c r="W29">
        <f t="shared" si="0"/>
        <v>0</v>
      </c>
      <c r="X29">
        <f t="shared" si="2"/>
        <v>0</v>
      </c>
      <c r="Y29">
        <f t="shared" si="3"/>
        <v>0</v>
      </c>
      <c r="Z29">
        <f t="shared" si="4"/>
        <v>0</v>
      </c>
      <c r="AA29">
        <f t="shared" si="5"/>
        <v>-170</v>
      </c>
      <c r="AB29">
        <f t="shared" si="6"/>
        <v>-142</v>
      </c>
      <c r="AC29">
        <f t="shared" si="7"/>
        <v>-83</v>
      </c>
      <c r="AD29">
        <f t="shared" si="8"/>
        <v>-152</v>
      </c>
      <c r="AE29">
        <f t="shared" si="9"/>
        <v>-160</v>
      </c>
      <c r="AF29">
        <f t="shared" si="10"/>
        <v>-142</v>
      </c>
      <c r="AG29">
        <f t="shared" si="11"/>
        <v>-5</v>
      </c>
      <c r="AH29">
        <f t="shared" si="12"/>
        <v>0</v>
      </c>
      <c r="AI29">
        <f t="shared" si="13"/>
        <v>0</v>
      </c>
      <c r="AJ29">
        <f t="shared" si="14"/>
        <v>0</v>
      </c>
      <c r="AK29">
        <f t="shared" si="15"/>
        <v>0</v>
      </c>
      <c r="AL29">
        <f t="shared" si="16"/>
        <v>0</v>
      </c>
    </row>
    <row r="30" spans="2:38" x14ac:dyDescent="0.25">
      <c r="B30" s="1">
        <v>493</v>
      </c>
      <c r="C30">
        <v>754</v>
      </c>
      <c r="D30">
        <v>865</v>
      </c>
      <c r="E30">
        <v>761</v>
      </c>
      <c r="F30">
        <v>929</v>
      </c>
      <c r="G30">
        <v>865</v>
      </c>
      <c r="H30">
        <v>792</v>
      </c>
      <c r="I30">
        <v>823</v>
      </c>
      <c r="J30">
        <v>768</v>
      </c>
      <c r="K30">
        <v>768</v>
      </c>
      <c r="L30">
        <v>875</v>
      </c>
      <c r="M30">
        <v>774</v>
      </c>
      <c r="N30">
        <v>871</v>
      </c>
      <c r="O30">
        <v>884</v>
      </c>
      <c r="P30">
        <v>845</v>
      </c>
      <c r="Q30">
        <v>762</v>
      </c>
      <c r="R30">
        <v>803</v>
      </c>
      <c r="W30">
        <f t="shared" si="0"/>
        <v>0</v>
      </c>
      <c r="X30">
        <f t="shared" si="2"/>
        <v>0</v>
      </c>
      <c r="Y30">
        <f t="shared" si="3"/>
        <v>0</v>
      </c>
      <c r="Z30">
        <f t="shared" si="4"/>
        <v>0</v>
      </c>
      <c r="AA30">
        <f t="shared" si="5"/>
        <v>0</v>
      </c>
      <c r="AB30">
        <f t="shared" si="6"/>
        <v>0</v>
      </c>
      <c r="AC30">
        <f t="shared" si="7"/>
        <v>-58</v>
      </c>
      <c r="AD30">
        <f t="shared" si="8"/>
        <v>-33</v>
      </c>
      <c r="AE30">
        <f t="shared" si="9"/>
        <v>0</v>
      </c>
      <c r="AF30">
        <f t="shared" si="10"/>
        <v>0</v>
      </c>
      <c r="AG30">
        <f t="shared" si="11"/>
        <v>0</v>
      </c>
      <c r="AH30">
        <f t="shared" si="12"/>
        <v>0</v>
      </c>
      <c r="AI30">
        <f t="shared" si="13"/>
        <v>-19</v>
      </c>
      <c r="AJ30">
        <f t="shared" si="14"/>
        <v>0</v>
      </c>
      <c r="AK30">
        <f t="shared" si="15"/>
        <v>-9</v>
      </c>
      <c r="AL30">
        <f t="shared" si="16"/>
        <v>-68</v>
      </c>
    </row>
    <row r="31" spans="2:38" x14ac:dyDescent="0.25">
      <c r="B31" s="1">
        <v>506</v>
      </c>
      <c r="C31">
        <v>721</v>
      </c>
      <c r="D31">
        <v>761</v>
      </c>
      <c r="E31">
        <v>707</v>
      </c>
      <c r="F31">
        <v>771</v>
      </c>
      <c r="G31">
        <v>763</v>
      </c>
      <c r="H31">
        <v>748</v>
      </c>
      <c r="I31">
        <v>733</v>
      </c>
      <c r="J31">
        <v>748</v>
      </c>
      <c r="K31">
        <v>733</v>
      </c>
      <c r="L31">
        <v>760</v>
      </c>
      <c r="M31">
        <v>748</v>
      </c>
      <c r="N31">
        <v>766</v>
      </c>
      <c r="O31">
        <v>796</v>
      </c>
      <c r="P31">
        <v>761</v>
      </c>
      <c r="Q31">
        <v>772</v>
      </c>
      <c r="R31">
        <v>770</v>
      </c>
      <c r="W31">
        <f t="shared" si="0"/>
        <v>0</v>
      </c>
      <c r="X31">
        <f t="shared" si="2"/>
        <v>0</v>
      </c>
      <c r="Y31">
        <f t="shared" si="3"/>
        <v>0</v>
      </c>
      <c r="Z31">
        <f t="shared" si="4"/>
        <v>0</v>
      </c>
      <c r="AA31">
        <f t="shared" si="5"/>
        <v>-5</v>
      </c>
      <c r="AB31">
        <f t="shared" si="6"/>
        <v>-23</v>
      </c>
      <c r="AC31">
        <f t="shared" si="7"/>
        <v>-23</v>
      </c>
      <c r="AD31">
        <f t="shared" si="8"/>
        <v>0</v>
      </c>
      <c r="AE31">
        <f t="shared" si="9"/>
        <v>0</v>
      </c>
      <c r="AF31">
        <f t="shared" si="10"/>
        <v>0</v>
      </c>
      <c r="AG31">
        <f t="shared" si="11"/>
        <v>0</v>
      </c>
      <c r="AH31">
        <f t="shared" si="12"/>
        <v>-3</v>
      </c>
      <c r="AI31">
        <f t="shared" si="13"/>
        <v>0</v>
      </c>
      <c r="AJ31">
        <f t="shared" si="14"/>
        <v>0</v>
      </c>
      <c r="AK31">
        <f t="shared" si="15"/>
        <v>-60</v>
      </c>
      <c r="AL31">
        <f t="shared" si="16"/>
        <v>0</v>
      </c>
    </row>
    <row r="32" spans="2:38" x14ac:dyDescent="0.25">
      <c r="B32" s="1">
        <v>652</v>
      </c>
      <c r="C32">
        <v>556</v>
      </c>
      <c r="D32">
        <v>655</v>
      </c>
      <c r="E32">
        <v>534</v>
      </c>
      <c r="F32">
        <v>655</v>
      </c>
      <c r="G32">
        <v>684</v>
      </c>
      <c r="H32">
        <v>647</v>
      </c>
      <c r="I32">
        <v>638</v>
      </c>
      <c r="J32">
        <v>623</v>
      </c>
      <c r="K32">
        <v>623</v>
      </c>
      <c r="L32">
        <v>683</v>
      </c>
      <c r="M32">
        <v>627</v>
      </c>
      <c r="N32">
        <v>729</v>
      </c>
      <c r="O32">
        <v>712</v>
      </c>
      <c r="P32">
        <v>636</v>
      </c>
      <c r="Q32">
        <v>628</v>
      </c>
      <c r="R32">
        <v>584</v>
      </c>
      <c r="W32">
        <f t="shared" si="0"/>
        <v>0</v>
      </c>
      <c r="X32">
        <f t="shared" si="2"/>
        <v>0</v>
      </c>
      <c r="Y32">
        <f t="shared" si="3"/>
        <v>0</v>
      </c>
      <c r="Z32">
        <f t="shared" si="4"/>
        <v>0</v>
      </c>
      <c r="AA32">
        <f t="shared" si="5"/>
        <v>-29</v>
      </c>
      <c r="AB32">
        <f t="shared" si="6"/>
        <v>-35</v>
      </c>
      <c r="AC32">
        <f t="shared" si="7"/>
        <v>-60</v>
      </c>
      <c r="AD32">
        <f t="shared" si="8"/>
        <v>-80</v>
      </c>
      <c r="AE32">
        <f t="shared" si="9"/>
        <v>-42</v>
      </c>
      <c r="AF32">
        <f t="shared" si="10"/>
        <v>-28</v>
      </c>
      <c r="AG32">
        <f t="shared" si="11"/>
        <v>-63</v>
      </c>
      <c r="AH32">
        <f t="shared" si="12"/>
        <v>-18</v>
      </c>
      <c r="AI32">
        <f t="shared" si="13"/>
        <v>-53</v>
      </c>
      <c r="AJ32">
        <f t="shared" si="14"/>
        <v>-21</v>
      </c>
      <c r="AK32">
        <f t="shared" si="15"/>
        <v>-77</v>
      </c>
      <c r="AL32">
        <f t="shared" si="16"/>
        <v>-59</v>
      </c>
    </row>
    <row r="33" spans="2:38" x14ac:dyDescent="0.25">
      <c r="B33" s="1">
        <v>523</v>
      </c>
      <c r="C33">
        <v>618</v>
      </c>
      <c r="D33">
        <v>759</v>
      </c>
      <c r="E33">
        <v>619</v>
      </c>
      <c r="F33">
        <v>738</v>
      </c>
      <c r="G33">
        <v>847</v>
      </c>
      <c r="H33">
        <v>795</v>
      </c>
      <c r="I33">
        <v>801</v>
      </c>
      <c r="J33">
        <v>774</v>
      </c>
      <c r="K33">
        <v>647</v>
      </c>
      <c r="L33">
        <v>668</v>
      </c>
      <c r="M33">
        <v>730</v>
      </c>
      <c r="N33">
        <v>719</v>
      </c>
      <c r="O33">
        <v>762</v>
      </c>
      <c r="P33">
        <v>672</v>
      </c>
      <c r="Q33">
        <v>666</v>
      </c>
      <c r="R33">
        <v>645</v>
      </c>
      <c r="W33">
        <f t="shared" si="0"/>
        <v>0</v>
      </c>
      <c r="X33">
        <f t="shared" si="2"/>
        <v>0</v>
      </c>
      <c r="Y33">
        <f t="shared" si="3"/>
        <v>0</v>
      </c>
      <c r="Z33">
        <f t="shared" si="4"/>
        <v>0</v>
      </c>
      <c r="AA33">
        <f t="shared" si="5"/>
        <v>0</v>
      </c>
      <c r="AB33">
        <f t="shared" si="6"/>
        <v>0</v>
      </c>
      <c r="AC33">
        <f t="shared" si="7"/>
        <v>0</v>
      </c>
      <c r="AD33">
        <f t="shared" si="8"/>
        <v>-100</v>
      </c>
      <c r="AE33">
        <f t="shared" si="9"/>
        <v>0</v>
      </c>
      <c r="AF33">
        <f t="shared" si="10"/>
        <v>-1</v>
      </c>
      <c r="AG33">
        <f t="shared" si="11"/>
        <v>0</v>
      </c>
      <c r="AH33">
        <f t="shared" si="12"/>
        <v>0</v>
      </c>
      <c r="AI33">
        <f t="shared" si="13"/>
        <v>0</v>
      </c>
      <c r="AJ33">
        <f t="shared" si="14"/>
        <v>-44</v>
      </c>
      <c r="AK33">
        <f t="shared" si="15"/>
        <v>-38</v>
      </c>
      <c r="AL33">
        <f t="shared" si="16"/>
        <v>0</v>
      </c>
    </row>
    <row r="34" spans="2:38" x14ac:dyDescent="0.25">
      <c r="B34" s="1">
        <v>574</v>
      </c>
      <c r="C34">
        <v>761</v>
      </c>
      <c r="D34">
        <v>848</v>
      </c>
      <c r="E34">
        <v>719</v>
      </c>
      <c r="F34">
        <v>902</v>
      </c>
      <c r="G34">
        <v>939</v>
      </c>
      <c r="H34">
        <v>839</v>
      </c>
      <c r="I34">
        <v>915</v>
      </c>
      <c r="J34">
        <v>828</v>
      </c>
      <c r="K34">
        <v>788</v>
      </c>
      <c r="L34">
        <v>852</v>
      </c>
      <c r="M34">
        <v>741</v>
      </c>
      <c r="N34">
        <v>937</v>
      </c>
      <c r="O34">
        <v>932</v>
      </c>
      <c r="P34">
        <v>844</v>
      </c>
      <c r="Q34">
        <v>904</v>
      </c>
      <c r="R34">
        <v>829</v>
      </c>
      <c r="W34">
        <f t="shared" ref="W34:W65" si="17">C128-C34</f>
        <v>0</v>
      </c>
      <c r="X34">
        <f t="shared" si="2"/>
        <v>0</v>
      </c>
      <c r="Y34">
        <f t="shared" si="3"/>
        <v>0</v>
      </c>
      <c r="Z34">
        <f t="shared" si="4"/>
        <v>0</v>
      </c>
      <c r="AA34">
        <f t="shared" si="5"/>
        <v>-44</v>
      </c>
      <c r="AB34">
        <f t="shared" si="6"/>
        <v>-91</v>
      </c>
      <c r="AC34">
        <f t="shared" si="7"/>
        <v>-80</v>
      </c>
      <c r="AD34">
        <f t="shared" si="8"/>
        <v>-113</v>
      </c>
      <c r="AE34">
        <f t="shared" si="9"/>
        <v>-60</v>
      </c>
      <c r="AF34">
        <f t="shared" si="10"/>
        <v>0</v>
      </c>
      <c r="AG34">
        <f t="shared" si="11"/>
        <v>-8</v>
      </c>
      <c r="AH34">
        <f t="shared" si="12"/>
        <v>-74</v>
      </c>
      <c r="AI34">
        <f t="shared" si="13"/>
        <v>-28</v>
      </c>
      <c r="AJ34">
        <f t="shared" si="14"/>
        <v>0</v>
      </c>
      <c r="AK34">
        <f t="shared" si="15"/>
        <v>-87</v>
      </c>
      <c r="AL34">
        <f t="shared" si="16"/>
        <v>-23</v>
      </c>
    </row>
    <row r="35" spans="2:38" x14ac:dyDescent="0.25">
      <c r="B35" s="1">
        <v>545</v>
      </c>
      <c r="C35">
        <v>667</v>
      </c>
      <c r="D35">
        <v>708</v>
      </c>
      <c r="E35">
        <v>659</v>
      </c>
      <c r="F35">
        <v>781</v>
      </c>
      <c r="G35">
        <v>821</v>
      </c>
      <c r="H35">
        <v>736</v>
      </c>
      <c r="I35">
        <v>811</v>
      </c>
      <c r="J35">
        <v>756</v>
      </c>
      <c r="K35">
        <v>651</v>
      </c>
      <c r="L35">
        <v>699</v>
      </c>
      <c r="M35">
        <v>606</v>
      </c>
      <c r="N35">
        <v>724</v>
      </c>
      <c r="O35">
        <v>884</v>
      </c>
      <c r="P35">
        <v>766</v>
      </c>
      <c r="Q35">
        <v>733</v>
      </c>
      <c r="R35">
        <v>795</v>
      </c>
      <c r="W35">
        <f t="shared" si="17"/>
        <v>0</v>
      </c>
      <c r="X35">
        <f t="shared" ref="X35:X66" si="18">D129-D35</f>
        <v>0</v>
      </c>
      <c r="Y35">
        <f t="shared" ref="Y35:Y66" si="19">E129-E35</f>
        <v>0</v>
      </c>
      <c r="Z35">
        <f t="shared" ref="Z35:Z66" si="20">F129-F35</f>
        <v>0</v>
      </c>
      <c r="AA35">
        <f t="shared" ref="AA35:AA66" si="21">G129-G35</f>
        <v>-110</v>
      </c>
      <c r="AB35">
        <f t="shared" ref="AB35:AB66" si="22">H129-H35</f>
        <v>-150</v>
      </c>
      <c r="AC35">
        <f t="shared" ref="AC35:AC66" si="23">I129-I35</f>
        <v>-81</v>
      </c>
      <c r="AD35">
        <f t="shared" ref="AD35:AD66" si="24">J129-J35</f>
        <v>-112</v>
      </c>
      <c r="AE35">
        <f t="shared" ref="AE35:AE66" si="25">K129-K35</f>
        <v>-47</v>
      </c>
      <c r="AF35">
        <f t="shared" ref="AF35:AF66" si="26">L129-L35</f>
        <v>0</v>
      </c>
      <c r="AG35">
        <f t="shared" ref="AG35:AG66" si="27">M129-M35</f>
        <v>-47</v>
      </c>
      <c r="AH35">
        <f t="shared" ref="AH35:AH66" si="28">N129-N35</f>
        <v>-47</v>
      </c>
      <c r="AI35">
        <f t="shared" ref="AI35:AI66" si="29">O129-O35</f>
        <v>-55</v>
      </c>
      <c r="AJ35">
        <f t="shared" ref="AJ35:AJ66" si="30">P129-P35</f>
        <v>0</v>
      </c>
      <c r="AK35">
        <f t="shared" ref="AK35:AK66" si="31">Q129-Q35</f>
        <v>-140</v>
      </c>
      <c r="AL35">
        <f t="shared" ref="AL35:AL66" si="32">R129-R35</f>
        <v>-93</v>
      </c>
    </row>
    <row r="36" spans="2:38" x14ac:dyDescent="0.25">
      <c r="B36" s="1">
        <v>803</v>
      </c>
      <c r="C36">
        <v>706</v>
      </c>
      <c r="D36">
        <v>738</v>
      </c>
      <c r="E36">
        <v>736</v>
      </c>
      <c r="F36">
        <v>736</v>
      </c>
      <c r="G36">
        <v>791</v>
      </c>
      <c r="H36">
        <v>712</v>
      </c>
      <c r="I36">
        <v>756</v>
      </c>
      <c r="J36">
        <v>781</v>
      </c>
      <c r="K36">
        <v>781</v>
      </c>
      <c r="L36">
        <v>791</v>
      </c>
      <c r="M36">
        <v>743</v>
      </c>
      <c r="N36">
        <v>738</v>
      </c>
      <c r="O36">
        <v>822</v>
      </c>
      <c r="P36">
        <v>678</v>
      </c>
      <c r="Q36">
        <v>822</v>
      </c>
      <c r="R36">
        <v>678</v>
      </c>
      <c r="W36">
        <f t="shared" si="17"/>
        <v>0</v>
      </c>
      <c r="X36">
        <f t="shared" si="18"/>
        <v>0</v>
      </c>
      <c r="Y36">
        <f t="shared" si="19"/>
        <v>0</v>
      </c>
      <c r="Z36">
        <f t="shared" si="20"/>
        <v>-25</v>
      </c>
      <c r="AA36">
        <f t="shared" si="21"/>
        <v>-23</v>
      </c>
      <c r="AB36">
        <f t="shared" si="22"/>
        <v>0</v>
      </c>
      <c r="AC36">
        <f t="shared" si="23"/>
        <v>0</v>
      </c>
      <c r="AD36">
        <f t="shared" si="24"/>
        <v>-30</v>
      </c>
      <c r="AE36">
        <f t="shared" si="25"/>
        <v>-30</v>
      </c>
      <c r="AF36">
        <f t="shared" si="26"/>
        <v>-23</v>
      </c>
      <c r="AG36">
        <f t="shared" si="27"/>
        <v>-114</v>
      </c>
      <c r="AH36">
        <f t="shared" si="28"/>
        <v>0</v>
      </c>
      <c r="AI36">
        <f t="shared" si="29"/>
        <v>0</v>
      </c>
      <c r="AJ36">
        <f t="shared" si="30"/>
        <v>0</v>
      </c>
      <c r="AK36">
        <f t="shared" si="31"/>
        <v>0</v>
      </c>
      <c r="AL36">
        <f t="shared" si="32"/>
        <v>0</v>
      </c>
    </row>
    <row r="37" spans="2:38" x14ac:dyDescent="0.25">
      <c r="B37" s="1">
        <v>558</v>
      </c>
      <c r="C37">
        <v>672</v>
      </c>
      <c r="D37">
        <v>726</v>
      </c>
      <c r="E37">
        <v>667</v>
      </c>
      <c r="F37">
        <v>798</v>
      </c>
      <c r="G37">
        <v>887</v>
      </c>
      <c r="H37">
        <v>853</v>
      </c>
      <c r="I37">
        <v>884</v>
      </c>
      <c r="J37">
        <v>840</v>
      </c>
      <c r="K37">
        <v>822</v>
      </c>
      <c r="L37">
        <v>722</v>
      </c>
      <c r="M37">
        <v>718</v>
      </c>
      <c r="N37">
        <v>737</v>
      </c>
      <c r="O37">
        <v>719</v>
      </c>
      <c r="P37">
        <v>740</v>
      </c>
      <c r="Q37">
        <v>778</v>
      </c>
      <c r="R37">
        <v>704</v>
      </c>
      <c r="W37">
        <f t="shared" si="17"/>
        <v>-6</v>
      </c>
      <c r="X37">
        <f t="shared" si="18"/>
        <v>0</v>
      </c>
      <c r="Y37">
        <f t="shared" si="19"/>
        <v>0</v>
      </c>
      <c r="Z37">
        <f t="shared" si="20"/>
        <v>-23</v>
      </c>
      <c r="AA37">
        <f t="shared" si="21"/>
        <v>-148</v>
      </c>
      <c r="AB37">
        <f t="shared" si="22"/>
        <v>-120</v>
      </c>
      <c r="AC37">
        <f t="shared" si="23"/>
        <v>-89</v>
      </c>
      <c r="AD37">
        <f t="shared" si="24"/>
        <v>-89</v>
      </c>
      <c r="AE37">
        <f t="shared" si="25"/>
        <v>-101</v>
      </c>
      <c r="AF37">
        <f t="shared" si="26"/>
        <v>-37</v>
      </c>
      <c r="AG37">
        <f t="shared" si="27"/>
        <v>-1</v>
      </c>
      <c r="AH37">
        <f t="shared" si="28"/>
        <v>0</v>
      </c>
      <c r="AI37">
        <f t="shared" si="29"/>
        <v>-2</v>
      </c>
      <c r="AJ37">
        <f t="shared" si="30"/>
        <v>-46</v>
      </c>
      <c r="AK37">
        <f t="shared" si="31"/>
        <v>-16</v>
      </c>
      <c r="AL37">
        <f t="shared" si="32"/>
        <v>0</v>
      </c>
    </row>
    <row r="38" spans="2:38" x14ac:dyDescent="0.25">
      <c r="B38" s="1">
        <v>578</v>
      </c>
      <c r="C38">
        <v>818</v>
      </c>
      <c r="D38">
        <v>966</v>
      </c>
      <c r="E38">
        <v>796</v>
      </c>
      <c r="F38">
        <v>869</v>
      </c>
      <c r="G38">
        <v>1024</v>
      </c>
      <c r="H38">
        <v>935</v>
      </c>
      <c r="I38">
        <v>924</v>
      </c>
      <c r="J38">
        <v>934</v>
      </c>
      <c r="K38">
        <v>911</v>
      </c>
      <c r="L38">
        <v>884</v>
      </c>
      <c r="M38">
        <v>926</v>
      </c>
      <c r="N38">
        <v>794</v>
      </c>
      <c r="O38">
        <v>852</v>
      </c>
      <c r="P38">
        <v>865</v>
      </c>
      <c r="Q38">
        <v>875</v>
      </c>
      <c r="R38">
        <v>852</v>
      </c>
      <c r="W38">
        <f t="shared" si="17"/>
        <v>0</v>
      </c>
      <c r="X38">
        <f t="shared" si="18"/>
        <v>0</v>
      </c>
      <c r="Y38">
        <f t="shared" si="19"/>
        <v>0</v>
      </c>
      <c r="Z38">
        <f t="shared" si="20"/>
        <v>0</v>
      </c>
      <c r="AA38">
        <f t="shared" si="21"/>
        <v>-93</v>
      </c>
      <c r="AB38">
        <f t="shared" si="22"/>
        <v>-51</v>
      </c>
      <c r="AC38">
        <f t="shared" si="23"/>
        <v>-9</v>
      </c>
      <c r="AD38">
        <f t="shared" si="24"/>
        <v>-99</v>
      </c>
      <c r="AE38">
        <f t="shared" si="25"/>
        <v>0</v>
      </c>
      <c r="AF38">
        <f t="shared" si="26"/>
        <v>0</v>
      </c>
      <c r="AG38">
        <f t="shared" si="27"/>
        <v>-75</v>
      </c>
      <c r="AH38">
        <f t="shared" si="28"/>
        <v>-23</v>
      </c>
      <c r="AI38">
        <f t="shared" si="29"/>
        <v>0</v>
      </c>
      <c r="AJ38">
        <f t="shared" si="30"/>
        <v>0</v>
      </c>
      <c r="AK38">
        <f t="shared" si="31"/>
        <v>-5</v>
      </c>
      <c r="AL38">
        <f t="shared" si="32"/>
        <v>0</v>
      </c>
    </row>
    <row r="39" spans="2:38" x14ac:dyDescent="0.25">
      <c r="B39" s="1">
        <v>608.99998995399994</v>
      </c>
      <c r="C39">
        <v>692</v>
      </c>
      <c r="D39">
        <v>770</v>
      </c>
      <c r="E39">
        <v>668</v>
      </c>
      <c r="F39">
        <v>812</v>
      </c>
      <c r="G39">
        <v>730</v>
      </c>
      <c r="H39">
        <v>677</v>
      </c>
      <c r="I39">
        <v>721</v>
      </c>
      <c r="J39">
        <v>720</v>
      </c>
      <c r="K39">
        <v>686</v>
      </c>
      <c r="L39">
        <v>770</v>
      </c>
      <c r="M39">
        <v>710</v>
      </c>
      <c r="N39">
        <v>788</v>
      </c>
      <c r="O39">
        <v>819</v>
      </c>
      <c r="P39">
        <v>742</v>
      </c>
      <c r="Q39">
        <v>734</v>
      </c>
      <c r="R39">
        <v>756</v>
      </c>
      <c r="W39">
        <f t="shared" si="17"/>
        <v>0</v>
      </c>
      <c r="X39">
        <f t="shared" si="18"/>
        <v>0</v>
      </c>
      <c r="Y39">
        <f t="shared" si="19"/>
        <v>0</v>
      </c>
      <c r="Z39">
        <f t="shared" si="20"/>
        <v>0</v>
      </c>
      <c r="AA39">
        <f t="shared" si="21"/>
        <v>0</v>
      </c>
      <c r="AB39">
        <f t="shared" si="22"/>
        <v>-16</v>
      </c>
      <c r="AC39">
        <f t="shared" si="23"/>
        <v>-69</v>
      </c>
      <c r="AD39">
        <f t="shared" si="24"/>
        <v>-58</v>
      </c>
      <c r="AE39">
        <f t="shared" si="25"/>
        <v>0</v>
      </c>
      <c r="AF39">
        <f t="shared" si="26"/>
        <v>0</v>
      </c>
      <c r="AG39">
        <f t="shared" si="27"/>
        <v>0</v>
      </c>
      <c r="AH39">
        <f t="shared" si="28"/>
        <v>0</v>
      </c>
      <c r="AI39">
        <f t="shared" si="29"/>
        <v>-81</v>
      </c>
      <c r="AJ39">
        <f t="shared" si="30"/>
        <v>-15</v>
      </c>
      <c r="AK39">
        <f t="shared" si="31"/>
        <v>-66</v>
      </c>
      <c r="AL39">
        <f t="shared" si="32"/>
        <v>-30</v>
      </c>
    </row>
    <row r="40" spans="2:38" x14ac:dyDescent="0.25">
      <c r="B40" s="1">
        <v>572</v>
      </c>
      <c r="C40">
        <v>632</v>
      </c>
      <c r="D40">
        <v>755</v>
      </c>
      <c r="E40">
        <v>713</v>
      </c>
      <c r="F40">
        <v>783</v>
      </c>
      <c r="G40">
        <v>893</v>
      </c>
      <c r="H40">
        <v>838</v>
      </c>
      <c r="I40">
        <v>797</v>
      </c>
      <c r="J40">
        <v>799</v>
      </c>
      <c r="K40">
        <v>712</v>
      </c>
      <c r="L40">
        <v>753</v>
      </c>
      <c r="M40">
        <v>816</v>
      </c>
      <c r="N40">
        <v>729</v>
      </c>
      <c r="O40">
        <v>763</v>
      </c>
      <c r="P40">
        <v>789</v>
      </c>
      <c r="Q40">
        <v>717</v>
      </c>
      <c r="R40">
        <v>741</v>
      </c>
      <c r="W40">
        <f t="shared" si="17"/>
        <v>0</v>
      </c>
      <c r="X40">
        <f t="shared" si="18"/>
        <v>0</v>
      </c>
      <c r="Y40">
        <f t="shared" si="19"/>
        <v>0</v>
      </c>
      <c r="Z40">
        <f t="shared" si="20"/>
        <v>0</v>
      </c>
      <c r="AA40">
        <f t="shared" si="21"/>
        <v>-26</v>
      </c>
      <c r="AB40">
        <f t="shared" si="22"/>
        <v>0</v>
      </c>
      <c r="AC40">
        <f t="shared" si="23"/>
        <v>-34</v>
      </c>
      <c r="AD40">
        <f t="shared" si="24"/>
        <v>-74</v>
      </c>
      <c r="AE40">
        <f t="shared" si="25"/>
        <v>0</v>
      </c>
      <c r="AF40">
        <f t="shared" si="26"/>
        <v>-19</v>
      </c>
      <c r="AG40">
        <f t="shared" si="27"/>
        <v>-4</v>
      </c>
      <c r="AH40">
        <f t="shared" si="28"/>
        <v>0</v>
      </c>
      <c r="AI40">
        <f t="shared" si="29"/>
        <v>0</v>
      </c>
      <c r="AJ40">
        <f t="shared" si="30"/>
        <v>0</v>
      </c>
      <c r="AK40">
        <f t="shared" si="31"/>
        <v>-38</v>
      </c>
      <c r="AL40">
        <f t="shared" si="32"/>
        <v>-4</v>
      </c>
    </row>
    <row r="41" spans="2:38" x14ac:dyDescent="0.25">
      <c r="B41" s="1">
        <v>586</v>
      </c>
      <c r="C41">
        <v>760</v>
      </c>
      <c r="D41">
        <v>866</v>
      </c>
      <c r="E41">
        <v>724</v>
      </c>
      <c r="F41">
        <v>880</v>
      </c>
      <c r="G41">
        <v>902</v>
      </c>
      <c r="H41">
        <v>856</v>
      </c>
      <c r="I41">
        <v>941</v>
      </c>
      <c r="J41">
        <v>858</v>
      </c>
      <c r="K41">
        <v>873</v>
      </c>
      <c r="L41">
        <v>828</v>
      </c>
      <c r="M41">
        <v>889</v>
      </c>
      <c r="N41">
        <v>793</v>
      </c>
      <c r="O41">
        <v>763</v>
      </c>
      <c r="P41">
        <v>743</v>
      </c>
      <c r="Q41">
        <v>896</v>
      </c>
      <c r="R41">
        <v>822</v>
      </c>
      <c r="W41">
        <f t="shared" si="17"/>
        <v>0</v>
      </c>
      <c r="X41">
        <f t="shared" si="18"/>
        <v>0</v>
      </c>
      <c r="Y41">
        <f t="shared" si="19"/>
        <v>0</v>
      </c>
      <c r="Z41">
        <f t="shared" si="20"/>
        <v>0</v>
      </c>
      <c r="AA41">
        <f t="shared" si="21"/>
        <v>0</v>
      </c>
      <c r="AB41">
        <f t="shared" si="22"/>
        <v>-27</v>
      </c>
      <c r="AC41">
        <f t="shared" si="23"/>
        <v>-13</v>
      </c>
      <c r="AD41">
        <f t="shared" si="24"/>
        <v>-7</v>
      </c>
      <c r="AE41">
        <f t="shared" si="25"/>
        <v>-13</v>
      </c>
      <c r="AF41">
        <f t="shared" si="26"/>
        <v>-12</v>
      </c>
      <c r="AG41">
        <f t="shared" si="27"/>
        <v>0</v>
      </c>
      <c r="AH41">
        <f t="shared" si="28"/>
        <v>0</v>
      </c>
      <c r="AI41">
        <f t="shared" si="29"/>
        <v>0</v>
      </c>
      <c r="AJ41">
        <f t="shared" si="30"/>
        <v>-18</v>
      </c>
      <c r="AK41">
        <f t="shared" si="31"/>
        <v>0</v>
      </c>
      <c r="AL41">
        <f t="shared" si="32"/>
        <v>0</v>
      </c>
    </row>
    <row r="42" spans="2:38" x14ac:dyDescent="0.25">
      <c r="B42" s="1">
        <v>556</v>
      </c>
      <c r="C42">
        <v>636</v>
      </c>
      <c r="D42">
        <v>724</v>
      </c>
      <c r="E42">
        <v>645</v>
      </c>
      <c r="F42">
        <v>700</v>
      </c>
      <c r="G42">
        <v>821</v>
      </c>
      <c r="H42">
        <v>763</v>
      </c>
      <c r="I42">
        <v>780</v>
      </c>
      <c r="J42">
        <v>742</v>
      </c>
      <c r="K42">
        <v>764</v>
      </c>
      <c r="L42">
        <v>723</v>
      </c>
      <c r="M42">
        <v>762</v>
      </c>
      <c r="N42">
        <v>678</v>
      </c>
      <c r="O42">
        <v>668</v>
      </c>
      <c r="P42">
        <v>773</v>
      </c>
      <c r="Q42">
        <v>790</v>
      </c>
      <c r="R42">
        <v>746</v>
      </c>
      <c r="W42">
        <f t="shared" si="17"/>
        <v>0</v>
      </c>
      <c r="X42">
        <f t="shared" si="18"/>
        <v>0</v>
      </c>
      <c r="Y42">
        <f t="shared" si="19"/>
        <v>0</v>
      </c>
      <c r="Z42">
        <f t="shared" si="20"/>
        <v>0</v>
      </c>
      <c r="AA42">
        <f t="shared" si="21"/>
        <v>0</v>
      </c>
      <c r="AB42">
        <f t="shared" si="22"/>
        <v>0</v>
      </c>
      <c r="AC42">
        <f t="shared" si="23"/>
        <v>0</v>
      </c>
      <c r="AD42">
        <f t="shared" si="24"/>
        <v>-29</v>
      </c>
      <c r="AE42">
        <f t="shared" si="25"/>
        <v>0</v>
      </c>
      <c r="AF42">
        <f t="shared" si="26"/>
        <v>0</v>
      </c>
      <c r="AG42">
        <f t="shared" si="27"/>
        <v>0</v>
      </c>
      <c r="AH42">
        <f t="shared" si="28"/>
        <v>0</v>
      </c>
      <c r="AI42">
        <f t="shared" si="29"/>
        <v>0</v>
      </c>
      <c r="AJ42">
        <f t="shared" si="30"/>
        <v>0</v>
      </c>
      <c r="AK42">
        <f t="shared" si="31"/>
        <v>0</v>
      </c>
      <c r="AL42">
        <f t="shared" si="32"/>
        <v>0</v>
      </c>
    </row>
    <row r="43" spans="2:38" x14ac:dyDescent="0.25">
      <c r="B43" s="1">
        <v>525</v>
      </c>
      <c r="C43">
        <v>680</v>
      </c>
      <c r="D43">
        <v>808</v>
      </c>
      <c r="E43">
        <v>676</v>
      </c>
      <c r="F43">
        <v>814</v>
      </c>
      <c r="G43">
        <v>850</v>
      </c>
      <c r="H43">
        <v>752</v>
      </c>
      <c r="I43">
        <v>841</v>
      </c>
      <c r="J43">
        <v>816</v>
      </c>
      <c r="K43">
        <v>790</v>
      </c>
      <c r="L43">
        <v>695</v>
      </c>
      <c r="M43">
        <v>796</v>
      </c>
      <c r="N43">
        <v>690</v>
      </c>
      <c r="O43">
        <v>682</v>
      </c>
      <c r="P43">
        <v>789</v>
      </c>
      <c r="Q43">
        <v>728</v>
      </c>
      <c r="R43">
        <v>821</v>
      </c>
      <c r="W43">
        <f t="shared" si="17"/>
        <v>0</v>
      </c>
      <c r="X43">
        <f t="shared" si="18"/>
        <v>0</v>
      </c>
      <c r="Y43">
        <f t="shared" si="19"/>
        <v>0</v>
      </c>
      <c r="Z43">
        <f t="shared" si="20"/>
        <v>0</v>
      </c>
      <c r="AA43">
        <f t="shared" si="21"/>
        <v>-30</v>
      </c>
      <c r="AB43">
        <f t="shared" si="22"/>
        <v>0</v>
      </c>
      <c r="AC43">
        <f t="shared" si="23"/>
        <v>0</v>
      </c>
      <c r="AD43">
        <f t="shared" si="24"/>
        <v>-65</v>
      </c>
      <c r="AE43">
        <f t="shared" si="25"/>
        <v>0</v>
      </c>
      <c r="AF43">
        <f t="shared" si="26"/>
        <v>0</v>
      </c>
      <c r="AG43">
        <f t="shared" si="27"/>
        <v>0</v>
      </c>
      <c r="AH43">
        <f t="shared" si="28"/>
        <v>0</v>
      </c>
      <c r="AI43">
        <f t="shared" si="29"/>
        <v>-60</v>
      </c>
      <c r="AJ43">
        <f t="shared" si="30"/>
        <v>-43</v>
      </c>
      <c r="AK43">
        <f t="shared" si="31"/>
        <v>0</v>
      </c>
      <c r="AL43">
        <f t="shared" si="32"/>
        <v>0</v>
      </c>
    </row>
    <row r="44" spans="2:38" x14ac:dyDescent="0.25">
      <c r="B44" s="1">
        <v>605</v>
      </c>
      <c r="C44">
        <v>754</v>
      </c>
      <c r="D44">
        <v>836</v>
      </c>
      <c r="E44">
        <v>723</v>
      </c>
      <c r="F44">
        <v>807</v>
      </c>
      <c r="G44">
        <v>833</v>
      </c>
      <c r="H44">
        <v>750</v>
      </c>
      <c r="I44">
        <v>833</v>
      </c>
      <c r="J44">
        <v>831</v>
      </c>
      <c r="K44">
        <v>756</v>
      </c>
      <c r="L44">
        <v>656</v>
      </c>
      <c r="M44">
        <v>710</v>
      </c>
      <c r="N44">
        <v>647</v>
      </c>
      <c r="O44">
        <v>686</v>
      </c>
      <c r="P44">
        <v>833</v>
      </c>
      <c r="Q44">
        <v>815</v>
      </c>
      <c r="R44">
        <v>784</v>
      </c>
      <c r="W44">
        <f t="shared" si="17"/>
        <v>0</v>
      </c>
      <c r="X44">
        <f t="shared" si="18"/>
        <v>0</v>
      </c>
      <c r="Y44">
        <f t="shared" si="19"/>
        <v>0</v>
      </c>
      <c r="Z44">
        <f t="shared" si="20"/>
        <v>0</v>
      </c>
      <c r="AA44">
        <f t="shared" si="21"/>
        <v>-116</v>
      </c>
      <c r="AB44">
        <f t="shared" si="22"/>
        <v>-52</v>
      </c>
      <c r="AC44">
        <f t="shared" si="23"/>
        <v>-47</v>
      </c>
      <c r="AD44">
        <f t="shared" si="24"/>
        <v>-39</v>
      </c>
      <c r="AE44">
        <f t="shared" si="25"/>
        <v>-45</v>
      </c>
      <c r="AF44">
        <f t="shared" si="26"/>
        <v>-20</v>
      </c>
      <c r="AG44">
        <f t="shared" si="27"/>
        <v>-39</v>
      </c>
      <c r="AH44">
        <f t="shared" si="28"/>
        <v>-19</v>
      </c>
      <c r="AI44">
        <f t="shared" si="29"/>
        <v>-5</v>
      </c>
      <c r="AJ44">
        <f t="shared" si="30"/>
        <v>-31</v>
      </c>
      <c r="AK44">
        <f t="shared" si="31"/>
        <v>-42</v>
      </c>
      <c r="AL44">
        <f t="shared" si="32"/>
        <v>0</v>
      </c>
    </row>
    <row r="45" spans="2:38" x14ac:dyDescent="0.25">
      <c r="B45" s="1">
        <v>656</v>
      </c>
      <c r="C45">
        <v>694</v>
      </c>
      <c r="D45">
        <v>704</v>
      </c>
      <c r="E45">
        <v>615</v>
      </c>
      <c r="F45">
        <v>780</v>
      </c>
      <c r="G45">
        <v>805</v>
      </c>
      <c r="H45">
        <v>729</v>
      </c>
      <c r="I45">
        <v>854</v>
      </c>
      <c r="J45">
        <v>827</v>
      </c>
      <c r="K45">
        <v>721</v>
      </c>
      <c r="L45">
        <v>767</v>
      </c>
      <c r="M45">
        <v>789</v>
      </c>
      <c r="N45">
        <v>845</v>
      </c>
      <c r="O45">
        <v>895</v>
      </c>
      <c r="P45">
        <v>792</v>
      </c>
      <c r="Q45">
        <v>702</v>
      </c>
      <c r="R45">
        <v>823</v>
      </c>
      <c r="W45">
        <f t="shared" si="17"/>
        <v>0</v>
      </c>
      <c r="X45">
        <f t="shared" si="18"/>
        <v>0</v>
      </c>
      <c r="Y45">
        <f t="shared" si="19"/>
        <v>0</v>
      </c>
      <c r="Z45">
        <f t="shared" si="20"/>
        <v>0</v>
      </c>
      <c r="AA45">
        <f t="shared" si="21"/>
        <v>-92</v>
      </c>
      <c r="AB45">
        <f t="shared" si="22"/>
        <v>-107</v>
      </c>
      <c r="AC45">
        <f t="shared" si="23"/>
        <v>-116</v>
      </c>
      <c r="AD45">
        <f t="shared" si="24"/>
        <v>-116</v>
      </c>
      <c r="AE45">
        <f t="shared" si="25"/>
        <v>-3</v>
      </c>
      <c r="AF45">
        <f t="shared" si="26"/>
        <v>0</v>
      </c>
      <c r="AG45">
        <f t="shared" si="27"/>
        <v>-26</v>
      </c>
      <c r="AH45">
        <f t="shared" si="28"/>
        <v>-102</v>
      </c>
      <c r="AI45">
        <f t="shared" si="29"/>
        <v>-59</v>
      </c>
      <c r="AJ45">
        <f t="shared" si="30"/>
        <v>0</v>
      </c>
      <c r="AK45">
        <f t="shared" si="31"/>
        <v>-98</v>
      </c>
      <c r="AL45">
        <f t="shared" si="32"/>
        <v>-53</v>
      </c>
    </row>
    <row r="46" spans="2:38" x14ac:dyDescent="0.25">
      <c r="B46" s="1">
        <v>523</v>
      </c>
      <c r="C46">
        <v>689</v>
      </c>
      <c r="D46">
        <v>725</v>
      </c>
      <c r="E46">
        <v>622</v>
      </c>
      <c r="F46">
        <v>790</v>
      </c>
      <c r="G46">
        <v>861</v>
      </c>
      <c r="H46">
        <v>825</v>
      </c>
      <c r="I46">
        <v>872</v>
      </c>
      <c r="J46">
        <v>856</v>
      </c>
      <c r="K46">
        <v>821</v>
      </c>
      <c r="L46">
        <v>710</v>
      </c>
      <c r="M46">
        <v>869</v>
      </c>
      <c r="N46">
        <v>834</v>
      </c>
      <c r="O46">
        <v>826</v>
      </c>
      <c r="P46">
        <v>879</v>
      </c>
      <c r="Q46">
        <v>774</v>
      </c>
      <c r="R46">
        <v>790</v>
      </c>
      <c r="W46">
        <f t="shared" si="17"/>
        <v>0</v>
      </c>
      <c r="X46">
        <f t="shared" si="18"/>
        <v>0</v>
      </c>
      <c r="Y46">
        <f t="shared" si="19"/>
        <v>0</v>
      </c>
      <c r="Z46">
        <f t="shared" si="20"/>
        <v>0</v>
      </c>
      <c r="AA46">
        <f t="shared" si="21"/>
        <v>-121</v>
      </c>
      <c r="AB46">
        <f t="shared" si="22"/>
        <v>-81</v>
      </c>
      <c r="AC46">
        <f t="shared" si="23"/>
        <v>-100</v>
      </c>
      <c r="AD46">
        <f t="shared" si="24"/>
        <v>-124</v>
      </c>
      <c r="AE46">
        <f t="shared" si="25"/>
        <v>-46</v>
      </c>
      <c r="AF46">
        <f t="shared" si="26"/>
        <v>-19</v>
      </c>
      <c r="AG46">
        <f t="shared" si="27"/>
        <v>-143</v>
      </c>
      <c r="AH46">
        <f t="shared" si="28"/>
        <v>0</v>
      </c>
      <c r="AI46">
        <f t="shared" si="29"/>
        <v>-12</v>
      </c>
      <c r="AJ46">
        <f t="shared" si="30"/>
        <v>-117</v>
      </c>
      <c r="AK46">
        <f t="shared" si="31"/>
        <v>-40</v>
      </c>
      <c r="AL46">
        <f t="shared" si="32"/>
        <v>-21</v>
      </c>
    </row>
    <row r="47" spans="2:38" x14ac:dyDescent="0.25">
      <c r="B47" s="1">
        <v>522</v>
      </c>
      <c r="C47">
        <v>772</v>
      </c>
      <c r="D47">
        <v>828</v>
      </c>
      <c r="E47">
        <v>729</v>
      </c>
      <c r="F47">
        <v>812</v>
      </c>
      <c r="G47">
        <v>1020</v>
      </c>
      <c r="H47">
        <v>928</v>
      </c>
      <c r="I47">
        <v>974</v>
      </c>
      <c r="J47">
        <v>972</v>
      </c>
      <c r="K47">
        <v>806</v>
      </c>
      <c r="L47">
        <v>786</v>
      </c>
      <c r="M47">
        <v>835</v>
      </c>
      <c r="N47">
        <v>715</v>
      </c>
      <c r="O47">
        <v>828</v>
      </c>
      <c r="P47">
        <v>833</v>
      </c>
      <c r="Q47">
        <v>883</v>
      </c>
      <c r="R47">
        <v>872</v>
      </c>
      <c r="W47">
        <f t="shared" si="17"/>
        <v>0</v>
      </c>
      <c r="X47">
        <f t="shared" si="18"/>
        <v>0</v>
      </c>
      <c r="Y47">
        <f t="shared" si="19"/>
        <v>0</v>
      </c>
      <c r="Z47">
        <f t="shared" si="20"/>
        <v>0</v>
      </c>
      <c r="AA47">
        <f t="shared" si="21"/>
        <v>-135</v>
      </c>
      <c r="AB47">
        <f t="shared" si="22"/>
        <v>-93</v>
      </c>
      <c r="AC47">
        <f t="shared" si="23"/>
        <v>-75</v>
      </c>
      <c r="AD47">
        <f t="shared" si="24"/>
        <v>-159</v>
      </c>
      <c r="AE47">
        <f t="shared" si="25"/>
        <v>0</v>
      </c>
      <c r="AF47">
        <f t="shared" si="26"/>
        <v>0</v>
      </c>
      <c r="AG47">
        <f t="shared" si="27"/>
        <v>0</v>
      </c>
      <c r="AH47">
        <f t="shared" si="28"/>
        <v>0</v>
      </c>
      <c r="AI47">
        <f t="shared" si="29"/>
        <v>-51</v>
      </c>
      <c r="AJ47">
        <f t="shared" si="30"/>
        <v>-63</v>
      </c>
      <c r="AK47">
        <f t="shared" si="31"/>
        <v>-32</v>
      </c>
      <c r="AL47">
        <f t="shared" si="32"/>
        <v>-32</v>
      </c>
    </row>
    <row r="48" spans="2:38" x14ac:dyDescent="0.25">
      <c r="B48" s="1">
        <v>528</v>
      </c>
      <c r="C48">
        <v>632</v>
      </c>
      <c r="D48">
        <v>755</v>
      </c>
      <c r="E48">
        <v>635</v>
      </c>
      <c r="F48">
        <v>772</v>
      </c>
      <c r="G48">
        <v>857</v>
      </c>
      <c r="H48">
        <v>812</v>
      </c>
      <c r="I48">
        <v>846</v>
      </c>
      <c r="J48">
        <v>775</v>
      </c>
      <c r="K48">
        <v>620</v>
      </c>
      <c r="L48">
        <v>756</v>
      </c>
      <c r="M48">
        <v>705</v>
      </c>
      <c r="N48">
        <v>796</v>
      </c>
      <c r="O48">
        <v>818</v>
      </c>
      <c r="P48">
        <v>771</v>
      </c>
      <c r="Q48">
        <v>778</v>
      </c>
      <c r="R48">
        <v>697</v>
      </c>
      <c r="W48">
        <f t="shared" si="17"/>
        <v>0</v>
      </c>
      <c r="X48">
        <f t="shared" si="18"/>
        <v>0</v>
      </c>
      <c r="Y48">
        <f t="shared" si="19"/>
        <v>0</v>
      </c>
      <c r="Z48">
        <f t="shared" si="20"/>
        <v>0</v>
      </c>
      <c r="AA48">
        <f t="shared" si="21"/>
        <v>-171</v>
      </c>
      <c r="AB48">
        <f t="shared" si="22"/>
        <v>-155</v>
      </c>
      <c r="AC48">
        <f t="shared" si="23"/>
        <v>-200</v>
      </c>
      <c r="AD48">
        <f t="shared" si="24"/>
        <v>-147</v>
      </c>
      <c r="AE48">
        <f t="shared" si="25"/>
        <v>0</v>
      </c>
      <c r="AF48">
        <f t="shared" si="26"/>
        <v>-69</v>
      </c>
      <c r="AG48">
        <f t="shared" si="27"/>
        <v>-9</v>
      </c>
      <c r="AH48">
        <f t="shared" si="28"/>
        <v>-119</v>
      </c>
      <c r="AI48">
        <f t="shared" si="29"/>
        <v>0</v>
      </c>
      <c r="AJ48">
        <f t="shared" si="30"/>
        <v>-57</v>
      </c>
      <c r="AK48">
        <f t="shared" si="31"/>
        <v>-114</v>
      </c>
      <c r="AL48">
        <f t="shared" si="32"/>
        <v>0</v>
      </c>
    </row>
    <row r="49" spans="2:38" x14ac:dyDescent="0.25">
      <c r="B49" s="1">
        <v>732</v>
      </c>
      <c r="C49">
        <v>628</v>
      </c>
      <c r="D49">
        <v>678</v>
      </c>
      <c r="E49">
        <v>678</v>
      </c>
      <c r="F49">
        <v>700</v>
      </c>
      <c r="G49">
        <v>836</v>
      </c>
      <c r="H49">
        <v>833</v>
      </c>
      <c r="I49">
        <v>852</v>
      </c>
      <c r="J49">
        <v>789</v>
      </c>
      <c r="K49">
        <v>700</v>
      </c>
      <c r="L49">
        <v>695</v>
      </c>
      <c r="M49">
        <v>718</v>
      </c>
      <c r="N49">
        <v>763</v>
      </c>
      <c r="O49">
        <v>746</v>
      </c>
      <c r="P49">
        <v>750</v>
      </c>
      <c r="Q49">
        <v>837</v>
      </c>
      <c r="R49">
        <v>814</v>
      </c>
      <c r="W49">
        <f t="shared" si="17"/>
        <v>0</v>
      </c>
      <c r="X49">
        <f t="shared" si="18"/>
        <v>0</v>
      </c>
      <c r="Y49">
        <f t="shared" si="19"/>
        <v>0</v>
      </c>
      <c r="Z49">
        <f t="shared" si="20"/>
        <v>0</v>
      </c>
      <c r="AA49">
        <f t="shared" si="21"/>
        <v>-49</v>
      </c>
      <c r="AB49">
        <f t="shared" si="22"/>
        <v>-3</v>
      </c>
      <c r="AC49">
        <f t="shared" si="23"/>
        <v>-151</v>
      </c>
      <c r="AD49">
        <f t="shared" si="24"/>
        <v>-82</v>
      </c>
      <c r="AE49">
        <f t="shared" si="25"/>
        <v>0</v>
      </c>
      <c r="AF49">
        <f t="shared" si="26"/>
        <v>0</v>
      </c>
      <c r="AG49">
        <f t="shared" si="27"/>
        <v>-79</v>
      </c>
      <c r="AH49">
        <f t="shared" si="28"/>
        <v>-3</v>
      </c>
      <c r="AI49">
        <f t="shared" si="29"/>
        <v>-53</v>
      </c>
      <c r="AJ49">
        <f t="shared" si="30"/>
        <v>-86</v>
      </c>
      <c r="AK49">
        <f t="shared" si="31"/>
        <v>-1</v>
      </c>
      <c r="AL49">
        <f t="shared" si="32"/>
        <v>-108</v>
      </c>
    </row>
    <row r="50" spans="2:38" x14ac:dyDescent="0.25">
      <c r="B50" s="1">
        <v>536</v>
      </c>
      <c r="C50">
        <v>563</v>
      </c>
      <c r="D50">
        <v>726</v>
      </c>
      <c r="E50">
        <v>672</v>
      </c>
      <c r="F50">
        <v>734</v>
      </c>
      <c r="G50">
        <v>838</v>
      </c>
      <c r="H50">
        <v>765</v>
      </c>
      <c r="I50">
        <v>720</v>
      </c>
      <c r="J50">
        <v>763</v>
      </c>
      <c r="K50">
        <v>751</v>
      </c>
      <c r="L50">
        <v>792</v>
      </c>
      <c r="M50">
        <v>720</v>
      </c>
      <c r="N50">
        <v>679</v>
      </c>
      <c r="O50">
        <v>792</v>
      </c>
      <c r="P50">
        <v>687</v>
      </c>
      <c r="Q50">
        <v>677</v>
      </c>
      <c r="R50">
        <v>664</v>
      </c>
      <c r="W50">
        <f t="shared" si="17"/>
        <v>0</v>
      </c>
      <c r="X50">
        <f t="shared" si="18"/>
        <v>0</v>
      </c>
      <c r="Y50">
        <f t="shared" si="19"/>
        <v>0</v>
      </c>
      <c r="Z50">
        <f t="shared" si="20"/>
        <v>0</v>
      </c>
      <c r="AA50">
        <f t="shared" si="21"/>
        <v>-46</v>
      </c>
      <c r="AB50">
        <f t="shared" si="22"/>
        <v>-13</v>
      </c>
      <c r="AC50">
        <f t="shared" si="23"/>
        <v>-99</v>
      </c>
      <c r="AD50">
        <f t="shared" si="24"/>
        <v>-99</v>
      </c>
      <c r="AE50">
        <f t="shared" si="25"/>
        <v>-50</v>
      </c>
      <c r="AF50">
        <f t="shared" si="26"/>
        <v>0</v>
      </c>
      <c r="AG50">
        <f t="shared" si="27"/>
        <v>0</v>
      </c>
      <c r="AH50">
        <f t="shared" si="28"/>
        <v>-7</v>
      </c>
      <c r="AI50">
        <f t="shared" si="29"/>
        <v>-33</v>
      </c>
      <c r="AJ50">
        <f t="shared" si="30"/>
        <v>-1</v>
      </c>
      <c r="AK50">
        <f t="shared" si="31"/>
        <v>0</v>
      </c>
      <c r="AL50">
        <f t="shared" si="32"/>
        <v>0</v>
      </c>
    </row>
    <row r="51" spans="2:38" x14ac:dyDescent="0.25">
      <c r="B51" s="1">
        <v>533</v>
      </c>
      <c r="C51">
        <v>851</v>
      </c>
      <c r="D51">
        <v>841</v>
      </c>
      <c r="E51">
        <v>789</v>
      </c>
      <c r="F51">
        <v>900</v>
      </c>
      <c r="G51">
        <v>912</v>
      </c>
      <c r="H51">
        <v>872</v>
      </c>
      <c r="I51">
        <v>944</v>
      </c>
      <c r="J51">
        <v>889</v>
      </c>
      <c r="K51">
        <v>895</v>
      </c>
      <c r="L51">
        <v>872</v>
      </c>
      <c r="M51">
        <v>862</v>
      </c>
      <c r="N51">
        <v>946</v>
      </c>
      <c r="O51">
        <v>936</v>
      </c>
      <c r="P51">
        <v>920</v>
      </c>
      <c r="Q51">
        <v>853</v>
      </c>
      <c r="R51">
        <v>889</v>
      </c>
      <c r="W51">
        <f t="shared" si="17"/>
        <v>0</v>
      </c>
      <c r="X51">
        <f t="shared" si="18"/>
        <v>0</v>
      </c>
      <c r="Y51">
        <f t="shared" si="19"/>
        <v>0</v>
      </c>
      <c r="Z51">
        <f t="shared" si="20"/>
        <v>0</v>
      </c>
      <c r="AA51">
        <f t="shared" si="21"/>
        <v>0</v>
      </c>
      <c r="AB51">
        <f t="shared" si="22"/>
        <v>0</v>
      </c>
      <c r="AC51">
        <f t="shared" si="23"/>
        <v>0</v>
      </c>
      <c r="AD51">
        <f t="shared" si="24"/>
        <v>0</v>
      </c>
      <c r="AE51">
        <f t="shared" si="25"/>
        <v>0</v>
      </c>
      <c r="AF51">
        <f t="shared" si="26"/>
        <v>0</v>
      </c>
      <c r="AG51">
        <f t="shared" si="27"/>
        <v>0</v>
      </c>
      <c r="AH51">
        <f t="shared" si="28"/>
        <v>0</v>
      </c>
      <c r="AI51">
        <f t="shared" si="29"/>
        <v>0</v>
      </c>
      <c r="AJ51">
        <f t="shared" si="30"/>
        <v>0</v>
      </c>
      <c r="AK51">
        <f t="shared" si="31"/>
        <v>0</v>
      </c>
      <c r="AL51">
        <f t="shared" si="32"/>
        <v>0</v>
      </c>
    </row>
    <row r="52" spans="2:38" x14ac:dyDescent="0.25">
      <c r="B52" s="1">
        <v>546</v>
      </c>
      <c r="C52">
        <v>630</v>
      </c>
      <c r="D52">
        <v>677</v>
      </c>
      <c r="E52">
        <v>569</v>
      </c>
      <c r="F52">
        <v>695</v>
      </c>
      <c r="G52">
        <v>897</v>
      </c>
      <c r="H52">
        <v>847</v>
      </c>
      <c r="I52">
        <v>875</v>
      </c>
      <c r="J52">
        <v>902</v>
      </c>
      <c r="K52">
        <v>801</v>
      </c>
      <c r="L52">
        <v>783</v>
      </c>
      <c r="M52">
        <v>737</v>
      </c>
      <c r="N52">
        <v>820</v>
      </c>
      <c r="O52">
        <v>815</v>
      </c>
      <c r="P52">
        <v>807</v>
      </c>
      <c r="Q52">
        <v>870</v>
      </c>
      <c r="R52">
        <v>881</v>
      </c>
      <c r="W52">
        <f t="shared" si="17"/>
        <v>0</v>
      </c>
      <c r="X52">
        <f t="shared" si="18"/>
        <v>0</v>
      </c>
      <c r="Y52">
        <f t="shared" si="19"/>
        <v>0</v>
      </c>
      <c r="Z52">
        <f t="shared" si="20"/>
        <v>0</v>
      </c>
      <c r="AA52">
        <f t="shared" si="21"/>
        <v>-142</v>
      </c>
      <c r="AB52">
        <f t="shared" si="22"/>
        <v>-161</v>
      </c>
      <c r="AC52">
        <f t="shared" si="23"/>
        <v>-131</v>
      </c>
      <c r="AD52">
        <f t="shared" si="24"/>
        <v>-195</v>
      </c>
      <c r="AE52">
        <f t="shared" si="25"/>
        <v>-117</v>
      </c>
      <c r="AF52">
        <f t="shared" si="26"/>
        <v>-95</v>
      </c>
      <c r="AG52">
        <f t="shared" si="27"/>
        <v>-74</v>
      </c>
      <c r="AH52">
        <f t="shared" si="28"/>
        <v>-85</v>
      </c>
      <c r="AI52">
        <f t="shared" si="29"/>
        <v>-71</v>
      </c>
      <c r="AJ52">
        <f t="shared" si="30"/>
        <v>-176</v>
      </c>
      <c r="AK52">
        <f t="shared" si="31"/>
        <v>-126</v>
      </c>
      <c r="AL52">
        <f t="shared" si="32"/>
        <v>0</v>
      </c>
    </row>
    <row r="53" spans="2:38" x14ac:dyDescent="0.25">
      <c r="B53" s="1">
        <v>737</v>
      </c>
      <c r="C53">
        <v>694</v>
      </c>
      <c r="D53">
        <v>738</v>
      </c>
      <c r="E53">
        <v>673</v>
      </c>
      <c r="F53">
        <v>831</v>
      </c>
      <c r="G53">
        <v>805</v>
      </c>
      <c r="H53">
        <v>802</v>
      </c>
      <c r="I53">
        <v>902</v>
      </c>
      <c r="J53">
        <v>815</v>
      </c>
      <c r="K53">
        <v>783</v>
      </c>
      <c r="L53">
        <v>772</v>
      </c>
      <c r="M53">
        <v>678</v>
      </c>
      <c r="N53">
        <v>793</v>
      </c>
      <c r="O53">
        <v>731</v>
      </c>
      <c r="P53">
        <v>726</v>
      </c>
      <c r="Q53">
        <v>850</v>
      </c>
      <c r="R53">
        <v>754</v>
      </c>
      <c r="W53">
        <f t="shared" si="17"/>
        <v>0</v>
      </c>
      <c r="X53">
        <f t="shared" si="18"/>
        <v>0</v>
      </c>
      <c r="Y53">
        <f t="shared" si="19"/>
        <v>0</v>
      </c>
      <c r="Z53">
        <f t="shared" si="20"/>
        <v>0</v>
      </c>
      <c r="AA53">
        <f t="shared" si="21"/>
        <v>-77</v>
      </c>
      <c r="AB53">
        <f t="shared" si="22"/>
        <v>-17</v>
      </c>
      <c r="AC53">
        <f t="shared" si="23"/>
        <v>-143</v>
      </c>
      <c r="AD53">
        <f t="shared" si="24"/>
        <v>-143</v>
      </c>
      <c r="AE53">
        <f t="shared" si="25"/>
        <v>-5</v>
      </c>
      <c r="AF53">
        <f t="shared" si="26"/>
        <v>-44</v>
      </c>
      <c r="AG53">
        <f t="shared" si="27"/>
        <v>-32</v>
      </c>
      <c r="AH53">
        <f t="shared" si="28"/>
        <v>-37</v>
      </c>
      <c r="AI53">
        <f t="shared" si="29"/>
        <v>0</v>
      </c>
      <c r="AJ53">
        <f t="shared" si="30"/>
        <v>-103</v>
      </c>
      <c r="AK53">
        <f t="shared" si="31"/>
        <v>-88</v>
      </c>
      <c r="AL53">
        <f t="shared" si="32"/>
        <v>-96</v>
      </c>
    </row>
    <row r="54" spans="2:38" x14ac:dyDescent="0.25">
      <c r="B54" s="1">
        <v>557</v>
      </c>
      <c r="C54">
        <v>640</v>
      </c>
      <c r="D54">
        <v>692</v>
      </c>
      <c r="E54">
        <v>579</v>
      </c>
      <c r="F54">
        <v>729</v>
      </c>
      <c r="G54">
        <v>765</v>
      </c>
      <c r="H54">
        <v>729</v>
      </c>
      <c r="I54">
        <v>807</v>
      </c>
      <c r="J54">
        <v>768</v>
      </c>
      <c r="K54">
        <v>711</v>
      </c>
      <c r="L54">
        <v>650</v>
      </c>
      <c r="M54">
        <v>700</v>
      </c>
      <c r="N54">
        <v>674</v>
      </c>
      <c r="O54">
        <v>659</v>
      </c>
      <c r="P54">
        <v>735</v>
      </c>
      <c r="Q54">
        <v>686</v>
      </c>
      <c r="R54">
        <v>673</v>
      </c>
      <c r="W54">
        <f t="shared" si="17"/>
        <v>0</v>
      </c>
      <c r="X54">
        <f t="shared" si="18"/>
        <v>0</v>
      </c>
      <c r="Y54">
        <f t="shared" si="19"/>
        <v>0</v>
      </c>
      <c r="Z54">
        <f t="shared" si="20"/>
        <v>0</v>
      </c>
      <c r="AA54">
        <f t="shared" si="21"/>
        <v>-91</v>
      </c>
      <c r="AB54">
        <f t="shared" si="22"/>
        <v>-73</v>
      </c>
      <c r="AC54">
        <f t="shared" si="23"/>
        <v>-86</v>
      </c>
      <c r="AD54">
        <f t="shared" si="24"/>
        <v>-124</v>
      </c>
      <c r="AE54">
        <f t="shared" si="25"/>
        <v>-5</v>
      </c>
      <c r="AF54">
        <f t="shared" si="26"/>
        <v>-12</v>
      </c>
      <c r="AG54">
        <f t="shared" si="27"/>
        <v>-47</v>
      </c>
      <c r="AH54">
        <f t="shared" si="28"/>
        <v>0</v>
      </c>
      <c r="AI54">
        <f t="shared" si="29"/>
        <v>-6</v>
      </c>
      <c r="AJ54">
        <f t="shared" si="30"/>
        <v>-61</v>
      </c>
      <c r="AK54">
        <f t="shared" si="31"/>
        <v>-40</v>
      </c>
      <c r="AL54">
        <f t="shared" si="32"/>
        <v>-40</v>
      </c>
    </row>
    <row r="55" spans="2:38" x14ac:dyDescent="0.25">
      <c r="B55" s="1">
        <v>571</v>
      </c>
      <c r="C55">
        <v>813</v>
      </c>
      <c r="D55">
        <v>906</v>
      </c>
      <c r="E55">
        <v>786</v>
      </c>
      <c r="F55">
        <v>931</v>
      </c>
      <c r="G55">
        <v>879</v>
      </c>
      <c r="H55">
        <v>878</v>
      </c>
      <c r="I55">
        <v>952</v>
      </c>
      <c r="J55">
        <v>947</v>
      </c>
      <c r="K55">
        <v>904</v>
      </c>
      <c r="L55">
        <v>815</v>
      </c>
      <c r="M55">
        <v>907</v>
      </c>
      <c r="N55">
        <v>826</v>
      </c>
      <c r="O55">
        <v>819</v>
      </c>
      <c r="P55">
        <v>869</v>
      </c>
      <c r="Q55">
        <v>842</v>
      </c>
      <c r="R55">
        <v>853</v>
      </c>
      <c r="W55">
        <f t="shared" si="17"/>
        <v>0</v>
      </c>
      <c r="X55">
        <f t="shared" si="18"/>
        <v>0</v>
      </c>
      <c r="Y55">
        <f t="shared" si="19"/>
        <v>0</v>
      </c>
      <c r="Z55">
        <f t="shared" si="20"/>
        <v>0</v>
      </c>
      <c r="AA55">
        <f t="shared" si="21"/>
        <v>-44</v>
      </c>
      <c r="AB55">
        <f t="shared" si="22"/>
        <v>-38</v>
      </c>
      <c r="AC55">
        <f t="shared" si="23"/>
        <v>-65</v>
      </c>
      <c r="AD55">
        <f t="shared" si="24"/>
        <v>-80</v>
      </c>
      <c r="AE55">
        <f t="shared" si="25"/>
        <v>-43</v>
      </c>
      <c r="AF55">
        <f t="shared" si="26"/>
        <v>-31</v>
      </c>
      <c r="AG55">
        <f t="shared" si="27"/>
        <v>-83</v>
      </c>
      <c r="AH55">
        <f t="shared" si="28"/>
        <v>-51</v>
      </c>
      <c r="AI55">
        <f t="shared" si="29"/>
        <v>0</v>
      </c>
      <c r="AJ55">
        <f t="shared" si="30"/>
        <v>-14</v>
      </c>
      <c r="AK55">
        <f t="shared" si="31"/>
        <v>-7</v>
      </c>
      <c r="AL55">
        <f t="shared" si="32"/>
        <v>0</v>
      </c>
    </row>
    <row r="56" spans="2:38" x14ac:dyDescent="0.25">
      <c r="B56" s="1">
        <v>697</v>
      </c>
      <c r="C56">
        <v>647</v>
      </c>
      <c r="D56">
        <v>766</v>
      </c>
      <c r="E56">
        <v>642</v>
      </c>
      <c r="F56">
        <v>727</v>
      </c>
      <c r="G56">
        <v>975</v>
      </c>
      <c r="H56">
        <v>922</v>
      </c>
      <c r="I56">
        <v>875</v>
      </c>
      <c r="J56">
        <v>922</v>
      </c>
      <c r="K56">
        <v>831</v>
      </c>
      <c r="L56">
        <v>803</v>
      </c>
      <c r="M56">
        <v>887</v>
      </c>
      <c r="N56">
        <v>831</v>
      </c>
      <c r="O56">
        <v>809</v>
      </c>
      <c r="P56">
        <v>768</v>
      </c>
      <c r="Q56">
        <v>764</v>
      </c>
      <c r="R56">
        <v>848</v>
      </c>
      <c r="W56">
        <f t="shared" si="17"/>
        <v>0</v>
      </c>
      <c r="X56">
        <f t="shared" si="18"/>
        <v>0</v>
      </c>
      <c r="Y56">
        <f t="shared" si="19"/>
        <v>0</v>
      </c>
      <c r="Z56">
        <f t="shared" si="20"/>
        <v>0</v>
      </c>
      <c r="AA56">
        <f t="shared" si="21"/>
        <v>-190</v>
      </c>
      <c r="AB56">
        <f t="shared" si="22"/>
        <v>-142</v>
      </c>
      <c r="AC56">
        <f t="shared" si="23"/>
        <v>-128</v>
      </c>
      <c r="AD56">
        <f t="shared" si="24"/>
        <v>-219</v>
      </c>
      <c r="AE56">
        <f t="shared" si="25"/>
        <v>-98</v>
      </c>
      <c r="AF56">
        <f t="shared" si="26"/>
        <v>-78</v>
      </c>
      <c r="AG56">
        <f t="shared" si="27"/>
        <v>-171</v>
      </c>
      <c r="AH56">
        <f t="shared" si="28"/>
        <v>-77</v>
      </c>
      <c r="AI56">
        <f t="shared" si="29"/>
        <v>0</v>
      </c>
      <c r="AJ56">
        <f t="shared" si="30"/>
        <v>0</v>
      </c>
      <c r="AK56">
        <f t="shared" si="31"/>
        <v>-11</v>
      </c>
      <c r="AL56">
        <f t="shared" si="32"/>
        <v>0</v>
      </c>
    </row>
    <row r="57" spans="2:38" x14ac:dyDescent="0.25">
      <c r="B57" s="1">
        <v>501</v>
      </c>
      <c r="C57">
        <v>660</v>
      </c>
      <c r="D57">
        <v>821</v>
      </c>
      <c r="E57">
        <v>693</v>
      </c>
      <c r="F57">
        <v>751</v>
      </c>
      <c r="G57">
        <v>862</v>
      </c>
      <c r="H57">
        <v>820</v>
      </c>
      <c r="I57">
        <v>810</v>
      </c>
      <c r="J57">
        <v>798</v>
      </c>
      <c r="K57">
        <v>761</v>
      </c>
      <c r="L57">
        <v>796</v>
      </c>
      <c r="M57">
        <v>731</v>
      </c>
      <c r="N57">
        <v>750</v>
      </c>
      <c r="O57">
        <v>815</v>
      </c>
      <c r="P57">
        <v>769</v>
      </c>
      <c r="Q57">
        <v>747</v>
      </c>
      <c r="R57">
        <v>738</v>
      </c>
      <c r="W57">
        <f t="shared" si="17"/>
        <v>0</v>
      </c>
      <c r="X57">
        <f t="shared" si="18"/>
        <v>0</v>
      </c>
      <c r="Y57">
        <f t="shared" si="19"/>
        <v>0</v>
      </c>
      <c r="Z57">
        <f t="shared" si="20"/>
        <v>0</v>
      </c>
      <c r="AA57">
        <f t="shared" si="21"/>
        <v>-90</v>
      </c>
      <c r="AB57">
        <f t="shared" si="22"/>
        <v>0</v>
      </c>
      <c r="AC57">
        <f t="shared" si="23"/>
        <v>-89</v>
      </c>
      <c r="AD57">
        <f t="shared" si="24"/>
        <v>-83</v>
      </c>
      <c r="AE57">
        <f t="shared" si="25"/>
        <v>-45</v>
      </c>
      <c r="AF57">
        <f t="shared" si="26"/>
        <v>-19</v>
      </c>
      <c r="AG57">
        <f t="shared" si="27"/>
        <v>-28</v>
      </c>
      <c r="AH57">
        <f t="shared" si="28"/>
        <v>0</v>
      </c>
      <c r="AI57">
        <f t="shared" si="29"/>
        <v>0</v>
      </c>
      <c r="AJ57">
        <f t="shared" si="30"/>
        <v>-37</v>
      </c>
      <c r="AK57">
        <f t="shared" si="31"/>
        <v>-28</v>
      </c>
      <c r="AL57">
        <f t="shared" si="32"/>
        <v>-32</v>
      </c>
    </row>
    <row r="58" spans="2:38" x14ac:dyDescent="0.25">
      <c r="B58" s="1">
        <v>667</v>
      </c>
      <c r="C58">
        <v>773</v>
      </c>
      <c r="D58">
        <v>913</v>
      </c>
      <c r="E58">
        <v>799</v>
      </c>
      <c r="F58">
        <v>895</v>
      </c>
      <c r="G58">
        <v>896</v>
      </c>
      <c r="H58">
        <v>830</v>
      </c>
      <c r="I58">
        <v>915</v>
      </c>
      <c r="J58">
        <v>902</v>
      </c>
      <c r="K58">
        <v>828</v>
      </c>
      <c r="L58">
        <v>770</v>
      </c>
      <c r="M58">
        <v>880</v>
      </c>
      <c r="N58">
        <v>843</v>
      </c>
      <c r="O58">
        <v>829</v>
      </c>
      <c r="P58">
        <v>862</v>
      </c>
      <c r="Q58">
        <v>886</v>
      </c>
      <c r="R58">
        <v>860</v>
      </c>
      <c r="W58">
        <f t="shared" si="17"/>
        <v>0</v>
      </c>
      <c r="X58">
        <f t="shared" si="18"/>
        <v>0</v>
      </c>
      <c r="Y58">
        <f t="shared" si="19"/>
        <v>0</v>
      </c>
      <c r="Z58">
        <f t="shared" si="20"/>
        <v>0</v>
      </c>
      <c r="AA58">
        <f t="shared" si="21"/>
        <v>-18</v>
      </c>
      <c r="AB58">
        <f t="shared" si="22"/>
        <v>0</v>
      </c>
      <c r="AC58">
        <f t="shared" si="23"/>
        <v>-73</v>
      </c>
      <c r="AD58">
        <f t="shared" si="24"/>
        <v>-41</v>
      </c>
      <c r="AE58">
        <f t="shared" si="25"/>
        <v>0</v>
      </c>
      <c r="AF58">
        <f t="shared" si="26"/>
        <v>-27</v>
      </c>
      <c r="AG58">
        <f t="shared" si="27"/>
        <v>-57</v>
      </c>
      <c r="AH58">
        <f t="shared" si="28"/>
        <v>0</v>
      </c>
      <c r="AI58">
        <f t="shared" si="29"/>
        <v>0</v>
      </c>
      <c r="AJ58">
        <f t="shared" si="30"/>
        <v>-1</v>
      </c>
      <c r="AK58">
        <f t="shared" si="31"/>
        <v>0</v>
      </c>
      <c r="AL58">
        <f t="shared" si="32"/>
        <v>0</v>
      </c>
    </row>
    <row r="59" spans="2:38" x14ac:dyDescent="0.25">
      <c r="B59" s="1">
        <v>707</v>
      </c>
      <c r="C59">
        <v>626</v>
      </c>
      <c r="D59">
        <v>682</v>
      </c>
      <c r="E59">
        <v>611</v>
      </c>
      <c r="F59">
        <v>715</v>
      </c>
      <c r="G59">
        <v>762</v>
      </c>
      <c r="H59">
        <v>729</v>
      </c>
      <c r="I59">
        <v>719</v>
      </c>
      <c r="J59">
        <v>786</v>
      </c>
      <c r="K59">
        <v>669</v>
      </c>
      <c r="L59">
        <v>728</v>
      </c>
      <c r="M59">
        <v>671</v>
      </c>
      <c r="N59">
        <v>749</v>
      </c>
      <c r="O59">
        <v>721</v>
      </c>
      <c r="P59">
        <v>694</v>
      </c>
      <c r="Q59">
        <v>702</v>
      </c>
      <c r="R59">
        <v>696</v>
      </c>
      <c r="W59">
        <f t="shared" si="17"/>
        <v>-32</v>
      </c>
      <c r="X59">
        <f t="shared" si="18"/>
        <v>0</v>
      </c>
      <c r="Y59">
        <f t="shared" si="19"/>
        <v>0</v>
      </c>
      <c r="Z59">
        <f t="shared" si="20"/>
        <v>0</v>
      </c>
      <c r="AA59">
        <f t="shared" si="21"/>
        <v>-97</v>
      </c>
      <c r="AB59">
        <f t="shared" si="22"/>
        <v>-92</v>
      </c>
      <c r="AC59">
        <f t="shared" si="23"/>
        <v>-82</v>
      </c>
      <c r="AD59">
        <f t="shared" si="24"/>
        <v>-137</v>
      </c>
      <c r="AE59">
        <f t="shared" si="25"/>
        <v>-17</v>
      </c>
      <c r="AF59">
        <f t="shared" si="26"/>
        <v>-28</v>
      </c>
      <c r="AG59">
        <f t="shared" si="27"/>
        <v>0</v>
      </c>
      <c r="AH59">
        <f t="shared" si="28"/>
        <v>-18</v>
      </c>
      <c r="AI59">
        <f t="shared" si="29"/>
        <v>-9</v>
      </c>
      <c r="AJ59">
        <f t="shared" si="30"/>
        <v>0</v>
      </c>
      <c r="AK59">
        <f t="shared" si="31"/>
        <v>0</v>
      </c>
      <c r="AL59">
        <f t="shared" si="32"/>
        <v>0</v>
      </c>
    </row>
    <row r="60" spans="2:38" x14ac:dyDescent="0.25">
      <c r="B60" s="1">
        <v>1120</v>
      </c>
      <c r="C60">
        <v>819</v>
      </c>
      <c r="D60">
        <v>878</v>
      </c>
      <c r="E60">
        <v>783</v>
      </c>
      <c r="F60">
        <v>847</v>
      </c>
      <c r="G60">
        <v>903</v>
      </c>
      <c r="H60">
        <v>820</v>
      </c>
      <c r="I60">
        <v>921</v>
      </c>
      <c r="J60">
        <v>898</v>
      </c>
      <c r="K60">
        <v>844</v>
      </c>
      <c r="L60">
        <v>877</v>
      </c>
      <c r="M60">
        <v>783</v>
      </c>
      <c r="N60">
        <v>842</v>
      </c>
      <c r="O60">
        <v>839</v>
      </c>
      <c r="P60">
        <v>776</v>
      </c>
      <c r="Q60">
        <v>842</v>
      </c>
      <c r="R60">
        <v>771</v>
      </c>
      <c r="W60">
        <f t="shared" si="17"/>
        <v>-1</v>
      </c>
      <c r="X60">
        <f t="shared" si="18"/>
        <v>0</v>
      </c>
      <c r="Y60">
        <f t="shared" si="19"/>
        <v>0</v>
      </c>
      <c r="Z60">
        <f t="shared" si="20"/>
        <v>0</v>
      </c>
      <c r="AA60">
        <f t="shared" si="21"/>
        <v>0</v>
      </c>
      <c r="AB60">
        <f t="shared" si="22"/>
        <v>0</v>
      </c>
      <c r="AC60">
        <f t="shared" si="23"/>
        <v>0</v>
      </c>
      <c r="AD60">
        <f t="shared" si="24"/>
        <v>-28</v>
      </c>
      <c r="AE60">
        <f t="shared" si="25"/>
        <v>0</v>
      </c>
      <c r="AF60">
        <f t="shared" si="26"/>
        <v>0</v>
      </c>
      <c r="AG60">
        <f t="shared" si="27"/>
        <v>-13</v>
      </c>
      <c r="AH60">
        <f t="shared" si="28"/>
        <v>0</v>
      </c>
      <c r="AI60">
        <f t="shared" si="29"/>
        <v>-8</v>
      </c>
      <c r="AJ60">
        <f t="shared" si="30"/>
        <v>0</v>
      </c>
      <c r="AK60">
        <f t="shared" si="31"/>
        <v>0</v>
      </c>
      <c r="AL60">
        <f t="shared" si="32"/>
        <v>0</v>
      </c>
    </row>
    <row r="61" spans="2:38" x14ac:dyDescent="0.25">
      <c r="B61" s="1">
        <v>541</v>
      </c>
      <c r="C61">
        <v>811</v>
      </c>
      <c r="D61">
        <v>862</v>
      </c>
      <c r="E61">
        <v>773</v>
      </c>
      <c r="F61">
        <v>861</v>
      </c>
      <c r="G61">
        <v>976</v>
      </c>
      <c r="H61">
        <v>913</v>
      </c>
      <c r="I61">
        <v>1005</v>
      </c>
      <c r="J61">
        <v>929</v>
      </c>
      <c r="K61">
        <v>893</v>
      </c>
      <c r="L61">
        <v>847</v>
      </c>
      <c r="M61">
        <v>868</v>
      </c>
      <c r="N61">
        <v>817</v>
      </c>
      <c r="O61">
        <v>806</v>
      </c>
      <c r="P61">
        <v>946</v>
      </c>
      <c r="Q61">
        <v>930</v>
      </c>
      <c r="R61">
        <v>872</v>
      </c>
      <c r="W61">
        <f t="shared" si="17"/>
        <v>0</v>
      </c>
      <c r="X61">
        <f t="shared" si="18"/>
        <v>0</v>
      </c>
      <c r="Y61">
        <f t="shared" si="19"/>
        <v>0</v>
      </c>
      <c r="Z61">
        <f t="shared" si="20"/>
        <v>0</v>
      </c>
      <c r="AA61">
        <f t="shared" si="21"/>
        <v>-53</v>
      </c>
      <c r="AB61">
        <f t="shared" si="22"/>
        <v>0</v>
      </c>
      <c r="AC61">
        <f t="shared" si="23"/>
        <v>0</v>
      </c>
      <c r="AD61">
        <f t="shared" si="24"/>
        <v>-30</v>
      </c>
      <c r="AE61">
        <f t="shared" si="25"/>
        <v>0</v>
      </c>
      <c r="AF61">
        <f t="shared" si="26"/>
        <v>-78</v>
      </c>
      <c r="AG61">
        <f t="shared" si="27"/>
        <v>-58</v>
      </c>
      <c r="AH61">
        <f t="shared" si="28"/>
        <v>-36</v>
      </c>
      <c r="AI61">
        <f t="shared" si="29"/>
        <v>0</v>
      </c>
      <c r="AJ61">
        <f t="shared" si="30"/>
        <v>-30</v>
      </c>
      <c r="AK61">
        <f t="shared" si="31"/>
        <v>0</v>
      </c>
      <c r="AL61">
        <f t="shared" si="32"/>
        <v>-22</v>
      </c>
    </row>
    <row r="62" spans="2:38" x14ac:dyDescent="0.25">
      <c r="B62" s="1">
        <v>904</v>
      </c>
      <c r="C62">
        <v>866</v>
      </c>
      <c r="D62">
        <v>997</v>
      </c>
      <c r="E62">
        <v>884</v>
      </c>
      <c r="F62">
        <v>985</v>
      </c>
      <c r="G62">
        <v>1047</v>
      </c>
      <c r="H62">
        <v>1039</v>
      </c>
      <c r="I62">
        <v>1092</v>
      </c>
      <c r="J62">
        <v>994</v>
      </c>
      <c r="K62">
        <v>1006</v>
      </c>
      <c r="L62">
        <v>842</v>
      </c>
      <c r="M62">
        <v>904</v>
      </c>
      <c r="N62">
        <v>879</v>
      </c>
      <c r="O62">
        <v>900</v>
      </c>
      <c r="P62">
        <v>1072</v>
      </c>
      <c r="Q62">
        <v>1036</v>
      </c>
      <c r="R62">
        <v>1028</v>
      </c>
      <c r="W62">
        <f t="shared" si="17"/>
        <v>0</v>
      </c>
      <c r="X62">
        <f t="shared" si="18"/>
        <v>0</v>
      </c>
      <c r="Y62">
        <f t="shared" si="19"/>
        <v>0</v>
      </c>
      <c r="Z62">
        <f t="shared" si="20"/>
        <v>0</v>
      </c>
      <c r="AA62">
        <f t="shared" si="21"/>
        <v>-68</v>
      </c>
      <c r="AB62">
        <f t="shared" si="22"/>
        <v>0</v>
      </c>
      <c r="AC62">
        <f t="shared" si="23"/>
        <v>0</v>
      </c>
      <c r="AD62">
        <f t="shared" si="24"/>
        <v>-69</v>
      </c>
      <c r="AE62">
        <f t="shared" si="25"/>
        <v>0</v>
      </c>
      <c r="AF62">
        <f t="shared" si="26"/>
        <v>0</v>
      </c>
      <c r="AG62">
        <f t="shared" si="27"/>
        <v>0</v>
      </c>
      <c r="AH62">
        <f t="shared" si="28"/>
        <v>0</v>
      </c>
      <c r="AI62">
        <f t="shared" si="29"/>
        <v>0</v>
      </c>
      <c r="AJ62">
        <f t="shared" si="30"/>
        <v>0</v>
      </c>
      <c r="AK62">
        <f t="shared" si="31"/>
        <v>0</v>
      </c>
      <c r="AL62">
        <f t="shared" si="32"/>
        <v>0</v>
      </c>
    </row>
    <row r="63" spans="2:38" x14ac:dyDescent="0.25">
      <c r="B63" s="1">
        <v>649</v>
      </c>
      <c r="C63">
        <v>707</v>
      </c>
      <c r="D63">
        <v>758</v>
      </c>
      <c r="E63">
        <v>659</v>
      </c>
      <c r="F63">
        <v>735</v>
      </c>
      <c r="G63">
        <v>844</v>
      </c>
      <c r="H63">
        <v>777</v>
      </c>
      <c r="I63">
        <v>884</v>
      </c>
      <c r="J63">
        <v>826</v>
      </c>
      <c r="K63">
        <v>895</v>
      </c>
      <c r="L63">
        <v>727</v>
      </c>
      <c r="M63">
        <v>723</v>
      </c>
      <c r="N63">
        <v>731</v>
      </c>
      <c r="O63">
        <v>652</v>
      </c>
      <c r="P63">
        <v>769</v>
      </c>
      <c r="Q63">
        <v>766</v>
      </c>
      <c r="R63">
        <v>750</v>
      </c>
      <c r="W63">
        <f t="shared" si="17"/>
        <v>0</v>
      </c>
      <c r="X63">
        <f t="shared" si="18"/>
        <v>0</v>
      </c>
      <c r="Y63">
        <f t="shared" si="19"/>
        <v>0</v>
      </c>
      <c r="Z63">
        <f t="shared" si="20"/>
        <v>0</v>
      </c>
      <c r="AA63">
        <f t="shared" si="21"/>
        <v>-47</v>
      </c>
      <c r="AB63">
        <f t="shared" si="22"/>
        <v>-72</v>
      </c>
      <c r="AC63">
        <f t="shared" si="23"/>
        <v>-60</v>
      </c>
      <c r="AD63">
        <f t="shared" si="24"/>
        <v>-46</v>
      </c>
      <c r="AE63">
        <f t="shared" si="25"/>
        <v>-69</v>
      </c>
      <c r="AF63">
        <f t="shared" si="26"/>
        <v>-81</v>
      </c>
      <c r="AG63">
        <f t="shared" si="27"/>
        <v>-19</v>
      </c>
      <c r="AH63">
        <f t="shared" si="28"/>
        <v>0</v>
      </c>
      <c r="AI63">
        <f t="shared" si="29"/>
        <v>0</v>
      </c>
      <c r="AJ63">
        <f t="shared" si="30"/>
        <v>0</v>
      </c>
      <c r="AK63">
        <f t="shared" si="31"/>
        <v>-2</v>
      </c>
      <c r="AL63">
        <f t="shared" si="32"/>
        <v>0</v>
      </c>
    </row>
    <row r="64" spans="2:38" x14ac:dyDescent="0.25">
      <c r="B64" s="1">
        <v>582</v>
      </c>
      <c r="C64">
        <v>822</v>
      </c>
      <c r="D64">
        <v>893</v>
      </c>
      <c r="E64">
        <v>855</v>
      </c>
      <c r="F64">
        <v>1009</v>
      </c>
      <c r="G64">
        <v>1022</v>
      </c>
      <c r="H64">
        <v>966</v>
      </c>
      <c r="I64">
        <v>1011</v>
      </c>
      <c r="J64">
        <v>1033</v>
      </c>
      <c r="K64">
        <v>930</v>
      </c>
      <c r="L64">
        <v>852</v>
      </c>
      <c r="M64">
        <v>924</v>
      </c>
      <c r="N64">
        <v>878</v>
      </c>
      <c r="O64">
        <v>968</v>
      </c>
      <c r="P64">
        <v>1056</v>
      </c>
      <c r="Q64">
        <v>961</v>
      </c>
      <c r="R64">
        <v>957</v>
      </c>
      <c r="W64">
        <f t="shared" si="17"/>
        <v>0</v>
      </c>
      <c r="X64">
        <f t="shared" si="18"/>
        <v>0</v>
      </c>
      <c r="Y64">
        <f t="shared" si="19"/>
        <v>0</v>
      </c>
      <c r="Z64">
        <f t="shared" si="20"/>
        <v>0</v>
      </c>
      <c r="AA64">
        <f t="shared" si="21"/>
        <v>-111</v>
      </c>
      <c r="AB64">
        <f t="shared" si="22"/>
        <v>-46</v>
      </c>
      <c r="AC64">
        <f t="shared" si="23"/>
        <v>-41</v>
      </c>
      <c r="AD64">
        <f t="shared" si="24"/>
        <v>-88</v>
      </c>
      <c r="AE64">
        <f t="shared" si="25"/>
        <v>0</v>
      </c>
      <c r="AF64">
        <f t="shared" si="26"/>
        <v>0</v>
      </c>
      <c r="AG64">
        <f t="shared" si="27"/>
        <v>0</v>
      </c>
      <c r="AH64">
        <f t="shared" si="28"/>
        <v>0</v>
      </c>
      <c r="AI64">
        <f t="shared" si="29"/>
        <v>0</v>
      </c>
      <c r="AJ64">
        <f t="shared" si="30"/>
        <v>-100</v>
      </c>
      <c r="AK64">
        <f t="shared" si="31"/>
        <v>-90</v>
      </c>
      <c r="AL64">
        <f t="shared" si="32"/>
        <v>0</v>
      </c>
    </row>
    <row r="65" spans="2:38" x14ac:dyDescent="0.25">
      <c r="B65" s="1">
        <v>585</v>
      </c>
      <c r="C65">
        <v>743</v>
      </c>
      <c r="D65">
        <v>779</v>
      </c>
      <c r="E65">
        <v>732</v>
      </c>
      <c r="F65">
        <v>862</v>
      </c>
      <c r="G65">
        <v>936</v>
      </c>
      <c r="H65">
        <v>916</v>
      </c>
      <c r="I65">
        <v>918</v>
      </c>
      <c r="J65">
        <v>881</v>
      </c>
      <c r="K65">
        <v>903</v>
      </c>
      <c r="L65">
        <v>841</v>
      </c>
      <c r="M65">
        <v>775</v>
      </c>
      <c r="N65">
        <v>793</v>
      </c>
      <c r="O65">
        <v>763</v>
      </c>
      <c r="P65">
        <v>857</v>
      </c>
      <c r="Q65">
        <v>841</v>
      </c>
      <c r="R65">
        <v>770</v>
      </c>
      <c r="W65">
        <f t="shared" si="17"/>
        <v>0</v>
      </c>
      <c r="X65">
        <f t="shared" si="18"/>
        <v>0</v>
      </c>
      <c r="Y65">
        <f t="shared" si="19"/>
        <v>0</v>
      </c>
      <c r="Z65">
        <f t="shared" si="20"/>
        <v>0</v>
      </c>
      <c r="AA65">
        <f t="shared" si="21"/>
        <v>-112</v>
      </c>
      <c r="AB65">
        <f t="shared" si="22"/>
        <v>0</v>
      </c>
      <c r="AC65">
        <f t="shared" si="23"/>
        <v>0</v>
      </c>
      <c r="AD65">
        <f t="shared" si="24"/>
        <v>-174</v>
      </c>
      <c r="AE65">
        <f t="shared" si="25"/>
        <v>0</v>
      </c>
      <c r="AF65">
        <f t="shared" si="26"/>
        <v>0</v>
      </c>
      <c r="AG65">
        <f t="shared" si="27"/>
        <v>0</v>
      </c>
      <c r="AH65">
        <f t="shared" si="28"/>
        <v>0</v>
      </c>
      <c r="AI65">
        <f t="shared" si="29"/>
        <v>0</v>
      </c>
      <c r="AJ65">
        <f t="shared" si="30"/>
        <v>-3</v>
      </c>
      <c r="AK65">
        <f t="shared" si="31"/>
        <v>-19</v>
      </c>
      <c r="AL65">
        <f t="shared" si="32"/>
        <v>0</v>
      </c>
    </row>
    <row r="66" spans="2:38" x14ac:dyDescent="0.25">
      <c r="B66" s="1">
        <v>550</v>
      </c>
      <c r="C66">
        <v>712</v>
      </c>
      <c r="D66">
        <v>801</v>
      </c>
      <c r="E66">
        <v>684</v>
      </c>
      <c r="F66">
        <v>812</v>
      </c>
      <c r="G66">
        <v>839</v>
      </c>
      <c r="H66">
        <v>816</v>
      </c>
      <c r="I66">
        <v>812</v>
      </c>
      <c r="J66">
        <v>799</v>
      </c>
      <c r="K66">
        <v>682</v>
      </c>
      <c r="L66">
        <v>779</v>
      </c>
      <c r="M66">
        <v>826</v>
      </c>
      <c r="N66">
        <v>863</v>
      </c>
      <c r="O66">
        <v>865</v>
      </c>
      <c r="P66">
        <v>818</v>
      </c>
      <c r="Q66">
        <v>740</v>
      </c>
      <c r="R66">
        <v>732</v>
      </c>
      <c r="W66">
        <f t="shared" ref="W66:W97" si="33">C160-C66</f>
        <v>0</v>
      </c>
      <c r="X66">
        <f t="shared" si="18"/>
        <v>0</v>
      </c>
      <c r="Y66">
        <f t="shared" si="19"/>
        <v>0</v>
      </c>
      <c r="Z66">
        <f t="shared" si="20"/>
        <v>0</v>
      </c>
      <c r="AA66">
        <f t="shared" si="21"/>
        <v>-19</v>
      </c>
      <c r="AB66">
        <f t="shared" si="22"/>
        <v>0</v>
      </c>
      <c r="AC66">
        <f t="shared" si="23"/>
        <v>-41</v>
      </c>
      <c r="AD66">
        <f t="shared" si="24"/>
        <v>0</v>
      </c>
      <c r="AE66">
        <f t="shared" si="25"/>
        <v>0</v>
      </c>
      <c r="AF66">
        <f t="shared" si="26"/>
        <v>0</v>
      </c>
      <c r="AG66">
        <f t="shared" si="27"/>
        <v>-38</v>
      </c>
      <c r="AH66">
        <f t="shared" si="28"/>
        <v>-44</v>
      </c>
      <c r="AI66">
        <f t="shared" si="29"/>
        <v>0</v>
      </c>
      <c r="AJ66">
        <f t="shared" si="30"/>
        <v>0</v>
      </c>
      <c r="AK66">
        <f t="shared" si="31"/>
        <v>-51</v>
      </c>
      <c r="AL66">
        <f t="shared" si="32"/>
        <v>0</v>
      </c>
    </row>
    <row r="67" spans="2:38" x14ac:dyDescent="0.25">
      <c r="B67" s="1">
        <v>638</v>
      </c>
      <c r="C67">
        <v>727</v>
      </c>
      <c r="D67">
        <v>779</v>
      </c>
      <c r="E67">
        <v>689</v>
      </c>
      <c r="F67">
        <v>723</v>
      </c>
      <c r="G67">
        <v>895</v>
      </c>
      <c r="H67">
        <v>848</v>
      </c>
      <c r="I67">
        <v>907</v>
      </c>
      <c r="J67">
        <v>877</v>
      </c>
      <c r="K67">
        <v>763</v>
      </c>
      <c r="L67">
        <v>793</v>
      </c>
      <c r="M67">
        <v>782</v>
      </c>
      <c r="N67">
        <v>790</v>
      </c>
      <c r="O67">
        <v>852</v>
      </c>
      <c r="P67">
        <v>887</v>
      </c>
      <c r="Q67">
        <v>778</v>
      </c>
      <c r="R67">
        <v>910</v>
      </c>
      <c r="W67">
        <f t="shared" si="33"/>
        <v>0</v>
      </c>
      <c r="X67">
        <f t="shared" ref="X67:X98" si="34">D161-D67</f>
        <v>0</v>
      </c>
      <c r="Y67">
        <f t="shared" ref="Y67:Y98" si="35">E161-E67</f>
        <v>0</v>
      </c>
      <c r="Z67">
        <f t="shared" ref="Z67:Z98" si="36">F161-F67</f>
        <v>0</v>
      </c>
      <c r="AA67">
        <f t="shared" ref="AA67:AA98" si="37">G161-G67</f>
        <v>-95</v>
      </c>
      <c r="AB67">
        <f t="shared" ref="AB67:AB98" si="38">H161-H67</f>
        <v>-35</v>
      </c>
      <c r="AC67">
        <f t="shared" ref="AC67:AC98" si="39">I161-I67</f>
        <v>-74</v>
      </c>
      <c r="AD67">
        <f t="shared" ref="AD67:AD98" si="40">J161-J67</f>
        <v>-82</v>
      </c>
      <c r="AE67">
        <f t="shared" ref="AE67:AE98" si="41">K161-K67</f>
        <v>-8</v>
      </c>
      <c r="AF67">
        <f t="shared" ref="AF67:AF98" si="42">L161-L67</f>
        <v>-8</v>
      </c>
      <c r="AG67">
        <f t="shared" ref="AG67:AG98" si="43">M161-M67</f>
        <v>-78</v>
      </c>
      <c r="AH67">
        <f t="shared" ref="AH67:AH98" si="44">N161-N67</f>
        <v>0</v>
      </c>
      <c r="AI67">
        <f t="shared" ref="AI67:AI98" si="45">O161-O67</f>
        <v>-12</v>
      </c>
      <c r="AJ67">
        <f t="shared" ref="AJ67:AJ98" si="46">P161-P67</f>
        <v>0</v>
      </c>
      <c r="AK67">
        <f t="shared" ref="AK67:AK98" si="47">Q161-Q67</f>
        <v>-17</v>
      </c>
      <c r="AL67">
        <f t="shared" ref="AL67:AL98" si="48">R161-R67</f>
        <v>-34</v>
      </c>
    </row>
    <row r="68" spans="2:38" x14ac:dyDescent="0.25">
      <c r="B68" s="1">
        <v>561</v>
      </c>
      <c r="C68">
        <v>560</v>
      </c>
      <c r="D68">
        <v>684</v>
      </c>
      <c r="E68">
        <v>645</v>
      </c>
      <c r="F68">
        <v>674</v>
      </c>
      <c r="G68">
        <v>730</v>
      </c>
      <c r="H68">
        <v>678</v>
      </c>
      <c r="I68">
        <v>640</v>
      </c>
      <c r="J68">
        <v>676</v>
      </c>
      <c r="K68">
        <v>676</v>
      </c>
      <c r="L68">
        <v>726</v>
      </c>
      <c r="M68">
        <v>612</v>
      </c>
      <c r="N68">
        <v>684</v>
      </c>
      <c r="O68">
        <v>674</v>
      </c>
      <c r="P68">
        <v>641</v>
      </c>
      <c r="Q68">
        <v>627</v>
      </c>
      <c r="R68">
        <v>611</v>
      </c>
      <c r="W68">
        <f t="shared" si="33"/>
        <v>-7</v>
      </c>
      <c r="X68">
        <f t="shared" si="34"/>
        <v>0</v>
      </c>
      <c r="Y68">
        <f t="shared" si="35"/>
        <v>0</v>
      </c>
      <c r="Z68">
        <f t="shared" si="36"/>
        <v>0</v>
      </c>
      <c r="AA68">
        <f t="shared" si="37"/>
        <v>-28</v>
      </c>
      <c r="AB68">
        <f t="shared" si="38"/>
        <v>0</v>
      </c>
      <c r="AC68">
        <f t="shared" si="39"/>
        <v>-4</v>
      </c>
      <c r="AD68">
        <f t="shared" si="40"/>
        <v>-82</v>
      </c>
      <c r="AE68">
        <f t="shared" si="41"/>
        <v>-82</v>
      </c>
      <c r="AF68">
        <f t="shared" si="42"/>
        <v>-28</v>
      </c>
      <c r="AG68">
        <f t="shared" si="43"/>
        <v>0</v>
      </c>
      <c r="AH68">
        <f t="shared" si="44"/>
        <v>0</v>
      </c>
      <c r="AI68">
        <f t="shared" si="45"/>
        <v>0</v>
      </c>
      <c r="AJ68">
        <f t="shared" si="46"/>
        <v>0</v>
      </c>
      <c r="AK68">
        <f t="shared" si="47"/>
        <v>0</v>
      </c>
      <c r="AL68">
        <f t="shared" si="48"/>
        <v>0</v>
      </c>
    </row>
    <row r="69" spans="2:38" x14ac:dyDescent="0.25">
      <c r="B69" s="1">
        <v>630</v>
      </c>
      <c r="C69">
        <v>761</v>
      </c>
      <c r="D69">
        <v>856</v>
      </c>
      <c r="E69">
        <v>763</v>
      </c>
      <c r="F69">
        <v>894</v>
      </c>
      <c r="G69">
        <v>972</v>
      </c>
      <c r="H69">
        <v>956</v>
      </c>
      <c r="I69">
        <v>987</v>
      </c>
      <c r="J69">
        <v>892</v>
      </c>
      <c r="K69">
        <v>896</v>
      </c>
      <c r="L69">
        <v>778</v>
      </c>
      <c r="M69">
        <v>876</v>
      </c>
      <c r="N69">
        <v>815</v>
      </c>
      <c r="O69">
        <v>900</v>
      </c>
      <c r="P69">
        <v>859</v>
      </c>
      <c r="Q69">
        <v>866</v>
      </c>
      <c r="R69">
        <v>959</v>
      </c>
      <c r="W69">
        <f t="shared" si="33"/>
        <v>0</v>
      </c>
      <c r="X69">
        <f t="shared" si="34"/>
        <v>0</v>
      </c>
      <c r="Y69">
        <f t="shared" si="35"/>
        <v>0</v>
      </c>
      <c r="Z69">
        <f t="shared" si="36"/>
        <v>-9</v>
      </c>
      <c r="AA69">
        <f t="shared" si="37"/>
        <v>-132</v>
      </c>
      <c r="AB69">
        <f t="shared" si="38"/>
        <v>-121</v>
      </c>
      <c r="AC69">
        <f t="shared" si="39"/>
        <v>-91</v>
      </c>
      <c r="AD69">
        <f t="shared" si="40"/>
        <v>-174</v>
      </c>
      <c r="AE69">
        <f t="shared" si="41"/>
        <v>0</v>
      </c>
      <c r="AF69">
        <f t="shared" si="42"/>
        <v>0</v>
      </c>
      <c r="AG69">
        <f t="shared" si="43"/>
        <v>-62</v>
      </c>
      <c r="AH69">
        <f t="shared" si="44"/>
        <v>0</v>
      </c>
      <c r="AI69">
        <f t="shared" si="45"/>
        <v>0</v>
      </c>
      <c r="AJ69">
        <f t="shared" si="46"/>
        <v>0</v>
      </c>
      <c r="AK69">
        <f t="shared" si="47"/>
        <v>-59</v>
      </c>
      <c r="AL69">
        <f t="shared" si="48"/>
        <v>-30</v>
      </c>
    </row>
    <row r="70" spans="2:38" x14ac:dyDescent="0.25">
      <c r="B70" s="1">
        <v>578</v>
      </c>
      <c r="C70">
        <v>615</v>
      </c>
      <c r="D70">
        <v>689</v>
      </c>
      <c r="E70">
        <v>583</v>
      </c>
      <c r="F70">
        <v>723</v>
      </c>
      <c r="G70">
        <v>810</v>
      </c>
      <c r="H70">
        <v>773</v>
      </c>
      <c r="I70">
        <v>738</v>
      </c>
      <c r="J70">
        <v>783</v>
      </c>
      <c r="K70">
        <v>819</v>
      </c>
      <c r="L70">
        <v>825</v>
      </c>
      <c r="M70">
        <v>777</v>
      </c>
      <c r="N70">
        <v>717</v>
      </c>
      <c r="O70">
        <v>836</v>
      </c>
      <c r="P70">
        <v>753</v>
      </c>
      <c r="Q70">
        <v>737</v>
      </c>
      <c r="R70">
        <v>848</v>
      </c>
      <c r="W70">
        <f t="shared" si="33"/>
        <v>0</v>
      </c>
      <c r="X70">
        <f t="shared" si="34"/>
        <v>0</v>
      </c>
      <c r="Y70">
        <f t="shared" si="35"/>
        <v>0</v>
      </c>
      <c r="Z70">
        <f t="shared" si="36"/>
        <v>0</v>
      </c>
      <c r="AA70">
        <f t="shared" si="37"/>
        <v>-79</v>
      </c>
      <c r="AB70">
        <f t="shared" si="38"/>
        <v>-81</v>
      </c>
      <c r="AC70">
        <f t="shared" si="39"/>
        <v>-79</v>
      </c>
      <c r="AD70">
        <f t="shared" si="40"/>
        <v>-79</v>
      </c>
      <c r="AE70">
        <f t="shared" si="41"/>
        <v>-115</v>
      </c>
      <c r="AF70">
        <f t="shared" si="42"/>
        <v>-76</v>
      </c>
      <c r="AG70">
        <f t="shared" si="43"/>
        <v>-91</v>
      </c>
      <c r="AH70">
        <f t="shared" si="44"/>
        <v>-7</v>
      </c>
      <c r="AI70">
        <f t="shared" si="45"/>
        <v>0</v>
      </c>
      <c r="AJ70">
        <f t="shared" si="46"/>
        <v>-4</v>
      </c>
      <c r="AK70">
        <f t="shared" si="47"/>
        <v>0</v>
      </c>
      <c r="AL70">
        <f t="shared" si="48"/>
        <v>0</v>
      </c>
    </row>
    <row r="71" spans="2:38" x14ac:dyDescent="0.25">
      <c r="B71" s="1">
        <v>528</v>
      </c>
      <c r="C71">
        <v>700</v>
      </c>
      <c r="D71">
        <v>724</v>
      </c>
      <c r="E71">
        <v>694</v>
      </c>
      <c r="F71">
        <v>723</v>
      </c>
      <c r="G71">
        <v>891</v>
      </c>
      <c r="H71">
        <v>862</v>
      </c>
      <c r="I71">
        <v>886</v>
      </c>
      <c r="J71">
        <v>908</v>
      </c>
      <c r="K71">
        <v>751</v>
      </c>
      <c r="L71">
        <v>735</v>
      </c>
      <c r="M71">
        <v>803</v>
      </c>
      <c r="N71">
        <v>751</v>
      </c>
      <c r="O71">
        <v>681</v>
      </c>
      <c r="P71">
        <v>851</v>
      </c>
      <c r="Q71">
        <v>867</v>
      </c>
      <c r="R71">
        <v>771</v>
      </c>
      <c r="W71">
        <f t="shared" si="33"/>
        <v>0</v>
      </c>
      <c r="X71">
        <f t="shared" si="34"/>
        <v>0</v>
      </c>
      <c r="Y71">
        <f t="shared" si="35"/>
        <v>0</v>
      </c>
      <c r="Z71">
        <f t="shared" si="36"/>
        <v>0</v>
      </c>
      <c r="AA71">
        <f t="shared" si="37"/>
        <v>-120</v>
      </c>
      <c r="AB71">
        <f t="shared" si="38"/>
        <v>-122</v>
      </c>
      <c r="AC71">
        <f t="shared" si="39"/>
        <v>-133</v>
      </c>
      <c r="AD71">
        <f t="shared" si="40"/>
        <v>-61</v>
      </c>
      <c r="AE71">
        <f t="shared" si="41"/>
        <v>0</v>
      </c>
      <c r="AF71">
        <f t="shared" si="42"/>
        <v>-14</v>
      </c>
      <c r="AG71">
        <f t="shared" si="43"/>
        <v>0</v>
      </c>
      <c r="AH71">
        <f t="shared" si="44"/>
        <v>0</v>
      </c>
      <c r="AI71">
        <f t="shared" si="45"/>
        <v>-13</v>
      </c>
      <c r="AJ71">
        <f t="shared" si="46"/>
        <v>-19</v>
      </c>
      <c r="AK71">
        <f t="shared" si="47"/>
        <v>-46</v>
      </c>
      <c r="AL71">
        <f t="shared" si="48"/>
        <v>-24</v>
      </c>
    </row>
    <row r="72" spans="2:38" x14ac:dyDescent="0.25">
      <c r="B72" s="1">
        <v>574</v>
      </c>
      <c r="C72">
        <v>669</v>
      </c>
      <c r="D72">
        <v>723</v>
      </c>
      <c r="E72">
        <v>635</v>
      </c>
      <c r="F72">
        <v>749</v>
      </c>
      <c r="G72">
        <v>750</v>
      </c>
      <c r="H72">
        <v>686</v>
      </c>
      <c r="I72">
        <v>686</v>
      </c>
      <c r="J72">
        <v>725</v>
      </c>
      <c r="K72">
        <v>695</v>
      </c>
      <c r="L72">
        <v>716</v>
      </c>
      <c r="M72">
        <v>687</v>
      </c>
      <c r="N72">
        <v>774</v>
      </c>
      <c r="O72">
        <v>725</v>
      </c>
      <c r="P72">
        <v>663</v>
      </c>
      <c r="Q72">
        <v>705</v>
      </c>
      <c r="R72">
        <v>715</v>
      </c>
      <c r="W72">
        <f t="shared" si="33"/>
        <v>0</v>
      </c>
      <c r="X72">
        <f t="shared" si="34"/>
        <v>0</v>
      </c>
      <c r="Y72">
        <f t="shared" si="35"/>
        <v>0</v>
      </c>
      <c r="Z72">
        <f t="shared" si="36"/>
        <v>-33</v>
      </c>
      <c r="AA72">
        <f t="shared" si="37"/>
        <v>-34</v>
      </c>
      <c r="AB72">
        <f t="shared" si="38"/>
        <v>0</v>
      </c>
      <c r="AC72">
        <f t="shared" si="39"/>
        <v>-48</v>
      </c>
      <c r="AD72">
        <f t="shared" si="40"/>
        <v>-64</v>
      </c>
      <c r="AE72">
        <f t="shared" si="41"/>
        <v>-34</v>
      </c>
      <c r="AF72">
        <f t="shared" si="42"/>
        <v>0</v>
      </c>
      <c r="AG72">
        <f t="shared" si="43"/>
        <v>0</v>
      </c>
      <c r="AH72">
        <f t="shared" si="44"/>
        <v>-58</v>
      </c>
      <c r="AI72">
        <f t="shared" si="45"/>
        <v>-9</v>
      </c>
      <c r="AJ72">
        <f t="shared" si="46"/>
        <v>-43</v>
      </c>
      <c r="AK72">
        <f t="shared" si="47"/>
        <v>-32</v>
      </c>
      <c r="AL72">
        <f t="shared" si="48"/>
        <v>0</v>
      </c>
    </row>
    <row r="73" spans="2:38" x14ac:dyDescent="0.25">
      <c r="B73" s="1">
        <v>500</v>
      </c>
      <c r="C73">
        <v>715</v>
      </c>
      <c r="D73">
        <v>783</v>
      </c>
      <c r="E73">
        <v>672</v>
      </c>
      <c r="F73">
        <v>719</v>
      </c>
      <c r="G73">
        <v>788</v>
      </c>
      <c r="H73">
        <v>754</v>
      </c>
      <c r="I73">
        <v>836</v>
      </c>
      <c r="J73">
        <v>759</v>
      </c>
      <c r="K73">
        <v>739</v>
      </c>
      <c r="L73">
        <v>788</v>
      </c>
      <c r="M73">
        <v>759</v>
      </c>
      <c r="N73">
        <v>810</v>
      </c>
      <c r="O73">
        <v>716</v>
      </c>
      <c r="P73">
        <v>795</v>
      </c>
      <c r="Q73">
        <v>689</v>
      </c>
      <c r="R73">
        <v>788</v>
      </c>
      <c r="W73">
        <f t="shared" si="33"/>
        <v>0</v>
      </c>
      <c r="X73">
        <f t="shared" si="34"/>
        <v>0</v>
      </c>
      <c r="Y73">
        <f t="shared" si="35"/>
        <v>0</v>
      </c>
      <c r="Z73">
        <f t="shared" si="36"/>
        <v>0</v>
      </c>
      <c r="AA73">
        <f t="shared" si="37"/>
        <v>-42</v>
      </c>
      <c r="AB73">
        <f t="shared" si="38"/>
        <v>-25</v>
      </c>
      <c r="AC73">
        <f t="shared" si="39"/>
        <v>-41</v>
      </c>
      <c r="AD73">
        <f t="shared" si="40"/>
        <v>-9</v>
      </c>
      <c r="AE73">
        <f t="shared" si="41"/>
        <v>-10</v>
      </c>
      <c r="AF73">
        <f t="shared" si="42"/>
        <v>-42</v>
      </c>
      <c r="AG73">
        <f t="shared" si="43"/>
        <v>-47</v>
      </c>
      <c r="AH73">
        <f t="shared" si="44"/>
        <v>0</v>
      </c>
      <c r="AI73">
        <f t="shared" si="45"/>
        <v>0</v>
      </c>
      <c r="AJ73">
        <f t="shared" si="46"/>
        <v>-15</v>
      </c>
      <c r="AK73">
        <f t="shared" si="47"/>
        <v>0</v>
      </c>
      <c r="AL73">
        <f t="shared" si="48"/>
        <v>-10</v>
      </c>
    </row>
    <row r="74" spans="2:38" x14ac:dyDescent="0.25">
      <c r="B74" s="1">
        <v>678</v>
      </c>
      <c r="C74">
        <v>709</v>
      </c>
      <c r="D74">
        <v>759</v>
      </c>
      <c r="E74">
        <v>611</v>
      </c>
      <c r="F74">
        <v>743</v>
      </c>
      <c r="G74">
        <v>769</v>
      </c>
      <c r="H74">
        <v>675</v>
      </c>
      <c r="I74">
        <v>801</v>
      </c>
      <c r="J74">
        <v>773</v>
      </c>
      <c r="K74">
        <v>785</v>
      </c>
      <c r="L74">
        <v>741</v>
      </c>
      <c r="M74">
        <v>687</v>
      </c>
      <c r="N74">
        <v>790</v>
      </c>
      <c r="O74">
        <v>788</v>
      </c>
      <c r="P74">
        <v>759</v>
      </c>
      <c r="Q74">
        <v>717</v>
      </c>
      <c r="R74">
        <v>743</v>
      </c>
      <c r="W74">
        <f t="shared" si="33"/>
        <v>0</v>
      </c>
      <c r="X74">
        <f t="shared" si="34"/>
        <v>0</v>
      </c>
      <c r="Y74">
        <f t="shared" si="35"/>
        <v>0</v>
      </c>
      <c r="Z74">
        <f t="shared" si="36"/>
        <v>0</v>
      </c>
      <c r="AA74">
        <f t="shared" si="37"/>
        <v>-25</v>
      </c>
      <c r="AB74">
        <f t="shared" si="38"/>
        <v>-23</v>
      </c>
      <c r="AC74">
        <f t="shared" si="39"/>
        <v>-68</v>
      </c>
      <c r="AD74">
        <f t="shared" si="40"/>
        <v>-84</v>
      </c>
      <c r="AE74">
        <f t="shared" si="41"/>
        <v>-64</v>
      </c>
      <c r="AF74">
        <f t="shared" si="42"/>
        <v>-28</v>
      </c>
      <c r="AG74">
        <f t="shared" si="43"/>
        <v>-50</v>
      </c>
      <c r="AH74">
        <f t="shared" si="44"/>
        <v>0</v>
      </c>
      <c r="AI74">
        <f t="shared" si="45"/>
        <v>-14</v>
      </c>
      <c r="AJ74">
        <f t="shared" si="46"/>
        <v>0</v>
      </c>
      <c r="AK74">
        <f t="shared" si="47"/>
        <v>-4</v>
      </c>
      <c r="AL74">
        <f t="shared" si="48"/>
        <v>0</v>
      </c>
    </row>
    <row r="75" spans="2:38" x14ac:dyDescent="0.25">
      <c r="B75" s="1">
        <v>517</v>
      </c>
      <c r="C75">
        <v>595</v>
      </c>
      <c r="D75">
        <v>696</v>
      </c>
      <c r="E75">
        <v>622</v>
      </c>
      <c r="F75">
        <v>681</v>
      </c>
      <c r="G75">
        <v>822</v>
      </c>
      <c r="H75">
        <v>766</v>
      </c>
      <c r="I75">
        <v>779</v>
      </c>
      <c r="J75">
        <v>742</v>
      </c>
      <c r="K75">
        <v>744</v>
      </c>
      <c r="L75">
        <v>760</v>
      </c>
      <c r="M75">
        <v>638</v>
      </c>
      <c r="N75">
        <v>687</v>
      </c>
      <c r="O75">
        <v>714</v>
      </c>
      <c r="P75">
        <v>607</v>
      </c>
      <c r="Q75">
        <v>619</v>
      </c>
      <c r="R75">
        <v>675</v>
      </c>
      <c r="W75">
        <f t="shared" si="33"/>
        <v>0</v>
      </c>
      <c r="X75">
        <f t="shared" si="34"/>
        <v>0</v>
      </c>
      <c r="Y75">
        <f t="shared" si="35"/>
        <v>0</v>
      </c>
      <c r="Z75">
        <f t="shared" si="36"/>
        <v>0</v>
      </c>
      <c r="AA75">
        <f t="shared" si="37"/>
        <v>-81</v>
      </c>
      <c r="AB75">
        <f t="shared" si="38"/>
        <v>0</v>
      </c>
      <c r="AC75">
        <f t="shared" si="39"/>
        <v>0</v>
      </c>
      <c r="AD75">
        <f t="shared" si="40"/>
        <v>-21</v>
      </c>
      <c r="AE75">
        <f t="shared" si="41"/>
        <v>0</v>
      </c>
      <c r="AF75">
        <f t="shared" si="42"/>
        <v>-81</v>
      </c>
      <c r="AG75">
        <f t="shared" si="43"/>
        <v>-33</v>
      </c>
      <c r="AH75">
        <f t="shared" si="44"/>
        <v>0</v>
      </c>
      <c r="AI75">
        <f t="shared" si="45"/>
        <v>0</v>
      </c>
      <c r="AJ75">
        <f t="shared" si="46"/>
        <v>0</v>
      </c>
      <c r="AK75">
        <f t="shared" si="47"/>
        <v>0</v>
      </c>
      <c r="AL75">
        <f t="shared" si="48"/>
        <v>0</v>
      </c>
    </row>
    <row r="76" spans="2:38" x14ac:dyDescent="0.25">
      <c r="B76" s="1">
        <v>635</v>
      </c>
      <c r="C76">
        <v>847</v>
      </c>
      <c r="D76">
        <v>885</v>
      </c>
      <c r="E76">
        <v>849</v>
      </c>
      <c r="F76">
        <v>863</v>
      </c>
      <c r="G76">
        <v>951</v>
      </c>
      <c r="H76">
        <v>856</v>
      </c>
      <c r="I76">
        <v>945</v>
      </c>
      <c r="J76">
        <v>981</v>
      </c>
      <c r="K76">
        <v>855</v>
      </c>
      <c r="L76">
        <v>890</v>
      </c>
      <c r="M76">
        <v>857</v>
      </c>
      <c r="N76">
        <v>854</v>
      </c>
      <c r="O76">
        <v>867</v>
      </c>
      <c r="P76">
        <v>835</v>
      </c>
      <c r="Q76">
        <v>837</v>
      </c>
      <c r="R76">
        <v>886</v>
      </c>
      <c r="W76">
        <f t="shared" si="33"/>
        <v>0</v>
      </c>
      <c r="X76">
        <f t="shared" si="34"/>
        <v>0</v>
      </c>
      <c r="Y76">
        <f t="shared" si="35"/>
        <v>0</v>
      </c>
      <c r="Z76">
        <f t="shared" si="36"/>
        <v>0</v>
      </c>
      <c r="AA76">
        <f t="shared" si="37"/>
        <v>-43</v>
      </c>
      <c r="AB76">
        <f t="shared" si="38"/>
        <v>-7</v>
      </c>
      <c r="AC76">
        <f t="shared" si="39"/>
        <v>0</v>
      </c>
      <c r="AD76">
        <f t="shared" si="40"/>
        <v>0</v>
      </c>
      <c r="AE76">
        <f t="shared" si="41"/>
        <v>-49</v>
      </c>
      <c r="AF76">
        <f t="shared" si="42"/>
        <v>0</v>
      </c>
      <c r="AG76">
        <f t="shared" si="43"/>
        <v>-7</v>
      </c>
      <c r="AH76">
        <f t="shared" si="44"/>
        <v>-7</v>
      </c>
      <c r="AI76">
        <f t="shared" si="45"/>
        <v>-10</v>
      </c>
      <c r="AJ76">
        <f t="shared" si="46"/>
        <v>0</v>
      </c>
      <c r="AK76">
        <f t="shared" si="47"/>
        <v>0</v>
      </c>
      <c r="AL76">
        <f t="shared" si="48"/>
        <v>-36</v>
      </c>
    </row>
    <row r="77" spans="2:38" x14ac:dyDescent="0.25">
      <c r="B77" s="1">
        <v>541</v>
      </c>
      <c r="C77">
        <v>687</v>
      </c>
      <c r="D77">
        <v>765</v>
      </c>
      <c r="E77">
        <v>621</v>
      </c>
      <c r="F77">
        <v>739</v>
      </c>
      <c r="G77">
        <v>761</v>
      </c>
      <c r="H77">
        <v>669</v>
      </c>
      <c r="I77">
        <v>792</v>
      </c>
      <c r="J77">
        <v>782</v>
      </c>
      <c r="K77">
        <v>718</v>
      </c>
      <c r="L77">
        <v>690</v>
      </c>
      <c r="M77">
        <v>741</v>
      </c>
      <c r="N77">
        <v>662</v>
      </c>
      <c r="O77">
        <v>612</v>
      </c>
      <c r="P77">
        <v>722</v>
      </c>
      <c r="Q77">
        <v>722</v>
      </c>
      <c r="R77">
        <v>766</v>
      </c>
      <c r="W77">
        <f t="shared" si="33"/>
        <v>0</v>
      </c>
      <c r="X77">
        <f t="shared" si="34"/>
        <v>0</v>
      </c>
      <c r="Y77">
        <f t="shared" si="35"/>
        <v>0</v>
      </c>
      <c r="Z77">
        <f t="shared" si="36"/>
        <v>0</v>
      </c>
      <c r="AA77">
        <f t="shared" si="37"/>
        <v>-71</v>
      </c>
      <c r="AB77">
        <f t="shared" si="38"/>
        <v>-39</v>
      </c>
      <c r="AC77">
        <f t="shared" si="39"/>
        <v>-73</v>
      </c>
      <c r="AD77">
        <f t="shared" si="40"/>
        <v>-78</v>
      </c>
      <c r="AE77">
        <f t="shared" si="41"/>
        <v>-43</v>
      </c>
      <c r="AF77">
        <f t="shared" si="42"/>
        <v>-13</v>
      </c>
      <c r="AG77">
        <f t="shared" si="43"/>
        <v>-10</v>
      </c>
      <c r="AH77">
        <f t="shared" si="44"/>
        <v>-10</v>
      </c>
      <c r="AI77">
        <f t="shared" si="45"/>
        <v>0</v>
      </c>
      <c r="AJ77">
        <f t="shared" si="46"/>
        <v>-3</v>
      </c>
      <c r="AK77">
        <f t="shared" si="47"/>
        <v>-39</v>
      </c>
      <c r="AL77">
        <f t="shared" si="48"/>
        <v>0</v>
      </c>
    </row>
    <row r="78" spans="2:38" x14ac:dyDescent="0.25">
      <c r="B78" s="1">
        <v>436</v>
      </c>
      <c r="C78">
        <v>734</v>
      </c>
      <c r="D78">
        <v>829</v>
      </c>
      <c r="E78">
        <v>786</v>
      </c>
      <c r="F78">
        <v>862</v>
      </c>
      <c r="G78">
        <v>979</v>
      </c>
      <c r="H78">
        <v>916</v>
      </c>
      <c r="I78">
        <v>897</v>
      </c>
      <c r="J78">
        <v>896</v>
      </c>
      <c r="K78">
        <v>896</v>
      </c>
      <c r="L78">
        <v>929</v>
      </c>
      <c r="M78">
        <v>889</v>
      </c>
      <c r="N78">
        <v>879</v>
      </c>
      <c r="O78">
        <v>914</v>
      </c>
      <c r="P78">
        <v>799</v>
      </c>
      <c r="Q78">
        <v>782</v>
      </c>
      <c r="R78">
        <v>874</v>
      </c>
      <c r="W78">
        <f t="shared" si="33"/>
        <v>0</v>
      </c>
      <c r="X78">
        <f t="shared" si="34"/>
        <v>0</v>
      </c>
      <c r="Y78">
        <f t="shared" si="35"/>
        <v>0</v>
      </c>
      <c r="Z78">
        <f t="shared" si="36"/>
        <v>0</v>
      </c>
      <c r="AA78">
        <f t="shared" si="37"/>
        <v>-73</v>
      </c>
      <c r="AB78">
        <f t="shared" si="38"/>
        <v>-37</v>
      </c>
      <c r="AC78">
        <f t="shared" si="39"/>
        <v>-99</v>
      </c>
      <c r="AD78">
        <f t="shared" si="40"/>
        <v>-70</v>
      </c>
      <c r="AE78">
        <f t="shared" si="41"/>
        <v>0</v>
      </c>
      <c r="AF78">
        <f t="shared" si="42"/>
        <v>0</v>
      </c>
      <c r="AG78">
        <f t="shared" si="43"/>
        <v>0</v>
      </c>
      <c r="AH78">
        <f t="shared" si="44"/>
        <v>-56</v>
      </c>
      <c r="AI78">
        <f t="shared" si="45"/>
        <v>0</v>
      </c>
      <c r="AJ78">
        <f t="shared" si="46"/>
        <v>0</v>
      </c>
      <c r="AK78">
        <f t="shared" si="47"/>
        <v>0</v>
      </c>
      <c r="AL78">
        <f t="shared" si="48"/>
        <v>-55</v>
      </c>
    </row>
    <row r="79" spans="2:38" x14ac:dyDescent="0.25">
      <c r="B79" s="1">
        <v>493</v>
      </c>
      <c r="C79">
        <v>573</v>
      </c>
      <c r="D79">
        <v>653</v>
      </c>
      <c r="E79">
        <v>598</v>
      </c>
      <c r="F79">
        <v>689</v>
      </c>
      <c r="G79">
        <v>733</v>
      </c>
      <c r="H79">
        <v>645</v>
      </c>
      <c r="I79">
        <v>600</v>
      </c>
      <c r="J79">
        <v>627</v>
      </c>
      <c r="K79">
        <v>604</v>
      </c>
      <c r="L79">
        <v>629</v>
      </c>
      <c r="M79">
        <v>685</v>
      </c>
      <c r="N79">
        <v>620</v>
      </c>
      <c r="O79">
        <v>681</v>
      </c>
      <c r="P79">
        <v>730</v>
      </c>
      <c r="Q79">
        <v>629</v>
      </c>
      <c r="R79">
        <v>637</v>
      </c>
      <c r="W79">
        <f t="shared" si="33"/>
        <v>0</v>
      </c>
      <c r="X79">
        <f t="shared" si="34"/>
        <v>0</v>
      </c>
      <c r="Y79">
        <f t="shared" si="35"/>
        <v>0</v>
      </c>
      <c r="Z79">
        <f t="shared" si="36"/>
        <v>0</v>
      </c>
      <c r="AA79">
        <f t="shared" si="37"/>
        <v>-92</v>
      </c>
      <c r="AB79">
        <f t="shared" si="38"/>
        <v>0</v>
      </c>
      <c r="AC79">
        <f t="shared" si="39"/>
        <v>-7</v>
      </c>
      <c r="AD79">
        <f t="shared" si="40"/>
        <v>-38</v>
      </c>
      <c r="AE79">
        <f t="shared" si="41"/>
        <v>0</v>
      </c>
      <c r="AF79">
        <f t="shared" si="42"/>
        <v>0</v>
      </c>
      <c r="AG79">
        <f t="shared" si="43"/>
        <v>-88</v>
      </c>
      <c r="AH79">
        <f t="shared" si="44"/>
        <v>0</v>
      </c>
      <c r="AI79">
        <f t="shared" si="45"/>
        <v>0</v>
      </c>
      <c r="AJ79">
        <f t="shared" si="46"/>
        <v>0</v>
      </c>
      <c r="AK79">
        <f t="shared" si="47"/>
        <v>0</v>
      </c>
      <c r="AL79">
        <f t="shared" si="48"/>
        <v>0</v>
      </c>
    </row>
    <row r="80" spans="2:38" x14ac:dyDescent="0.25">
      <c r="B80" s="1">
        <v>445</v>
      </c>
      <c r="C80">
        <v>505</v>
      </c>
      <c r="D80">
        <v>562</v>
      </c>
      <c r="E80">
        <v>503</v>
      </c>
      <c r="F80">
        <v>579</v>
      </c>
      <c r="G80">
        <v>593</v>
      </c>
      <c r="H80">
        <v>518</v>
      </c>
      <c r="I80">
        <v>564</v>
      </c>
      <c r="J80">
        <v>511</v>
      </c>
      <c r="K80">
        <v>538</v>
      </c>
      <c r="L80">
        <v>594</v>
      </c>
      <c r="M80">
        <v>513</v>
      </c>
      <c r="N80">
        <v>614</v>
      </c>
      <c r="O80">
        <v>551</v>
      </c>
      <c r="P80">
        <v>527</v>
      </c>
      <c r="Q80">
        <v>568</v>
      </c>
      <c r="R80">
        <v>526</v>
      </c>
      <c r="W80">
        <f t="shared" si="33"/>
        <v>0</v>
      </c>
      <c r="X80">
        <f t="shared" si="34"/>
        <v>0</v>
      </c>
      <c r="Y80">
        <f t="shared" si="35"/>
        <v>0</v>
      </c>
      <c r="Z80">
        <f t="shared" si="36"/>
        <v>0</v>
      </c>
      <c r="AA80">
        <f t="shared" si="37"/>
        <v>-2</v>
      </c>
      <c r="AB80">
        <f t="shared" si="38"/>
        <v>0</v>
      </c>
      <c r="AC80">
        <f t="shared" si="39"/>
        <v>-1</v>
      </c>
      <c r="AD80">
        <f t="shared" si="40"/>
        <v>-32</v>
      </c>
      <c r="AE80">
        <f t="shared" si="41"/>
        <v>0</v>
      </c>
      <c r="AF80">
        <f t="shared" si="42"/>
        <v>0</v>
      </c>
      <c r="AG80">
        <f t="shared" si="43"/>
        <v>0</v>
      </c>
      <c r="AH80">
        <f t="shared" si="44"/>
        <v>0</v>
      </c>
      <c r="AI80">
        <f t="shared" si="45"/>
        <v>0</v>
      </c>
      <c r="AJ80">
        <f t="shared" si="46"/>
        <v>-41</v>
      </c>
      <c r="AK80">
        <f t="shared" si="47"/>
        <v>-61</v>
      </c>
      <c r="AL80">
        <f t="shared" si="48"/>
        <v>-16</v>
      </c>
    </row>
    <row r="81" spans="1:38" x14ac:dyDescent="0.25">
      <c r="B81" s="1">
        <v>764</v>
      </c>
      <c r="C81">
        <v>509</v>
      </c>
      <c r="D81">
        <v>636</v>
      </c>
      <c r="E81">
        <v>506</v>
      </c>
      <c r="F81">
        <v>619</v>
      </c>
      <c r="G81">
        <v>770</v>
      </c>
      <c r="H81">
        <v>693</v>
      </c>
      <c r="I81">
        <v>643</v>
      </c>
      <c r="J81">
        <v>705</v>
      </c>
      <c r="K81">
        <v>663</v>
      </c>
      <c r="L81">
        <v>738</v>
      </c>
      <c r="M81">
        <v>631</v>
      </c>
      <c r="N81">
        <v>686</v>
      </c>
      <c r="O81">
        <v>706</v>
      </c>
      <c r="P81">
        <v>668</v>
      </c>
      <c r="Q81">
        <v>660</v>
      </c>
      <c r="R81">
        <v>644</v>
      </c>
      <c r="W81">
        <f t="shared" si="33"/>
        <v>0</v>
      </c>
      <c r="X81">
        <f t="shared" si="34"/>
        <v>0</v>
      </c>
      <c r="Y81">
        <f t="shared" si="35"/>
        <v>0</v>
      </c>
      <c r="Z81">
        <f t="shared" si="36"/>
        <v>0</v>
      </c>
      <c r="AA81">
        <f t="shared" si="37"/>
        <v>-23</v>
      </c>
      <c r="AB81">
        <f t="shared" si="38"/>
        <v>0</v>
      </c>
      <c r="AC81">
        <f t="shared" si="39"/>
        <v>-101</v>
      </c>
      <c r="AD81">
        <f t="shared" si="40"/>
        <v>-92</v>
      </c>
      <c r="AE81">
        <f t="shared" si="41"/>
        <v>-102</v>
      </c>
      <c r="AF81">
        <f t="shared" si="42"/>
        <v>-23</v>
      </c>
      <c r="AG81">
        <f t="shared" si="43"/>
        <v>0</v>
      </c>
      <c r="AH81">
        <f t="shared" si="44"/>
        <v>0</v>
      </c>
      <c r="AI81">
        <f t="shared" si="45"/>
        <v>0</v>
      </c>
      <c r="AJ81">
        <f t="shared" si="46"/>
        <v>0</v>
      </c>
      <c r="AK81">
        <f t="shared" si="47"/>
        <v>0</v>
      </c>
      <c r="AL81">
        <f t="shared" si="48"/>
        <v>0</v>
      </c>
    </row>
    <row r="82" spans="1:38" x14ac:dyDescent="0.25">
      <c r="B82" s="1">
        <v>938</v>
      </c>
      <c r="C82">
        <v>506</v>
      </c>
      <c r="D82">
        <v>639</v>
      </c>
      <c r="E82">
        <v>590</v>
      </c>
      <c r="F82">
        <v>689</v>
      </c>
      <c r="G82">
        <v>778</v>
      </c>
      <c r="H82">
        <v>760</v>
      </c>
      <c r="I82">
        <v>683</v>
      </c>
      <c r="J82">
        <v>694</v>
      </c>
      <c r="K82">
        <v>649</v>
      </c>
      <c r="L82">
        <v>762</v>
      </c>
      <c r="M82">
        <v>658</v>
      </c>
      <c r="N82">
        <v>670</v>
      </c>
      <c r="O82">
        <v>674</v>
      </c>
      <c r="P82">
        <v>676</v>
      </c>
      <c r="Q82">
        <v>660</v>
      </c>
      <c r="R82">
        <v>658</v>
      </c>
      <c r="W82">
        <f t="shared" si="33"/>
        <v>0</v>
      </c>
      <c r="X82">
        <f t="shared" si="34"/>
        <v>0</v>
      </c>
      <c r="Y82">
        <f t="shared" si="35"/>
        <v>0</v>
      </c>
      <c r="Z82">
        <f t="shared" si="36"/>
        <v>0</v>
      </c>
      <c r="AA82">
        <f t="shared" si="37"/>
        <v>-63</v>
      </c>
      <c r="AB82">
        <f t="shared" si="38"/>
        <v>-60</v>
      </c>
      <c r="AC82">
        <f t="shared" si="39"/>
        <v>-58</v>
      </c>
      <c r="AD82">
        <f t="shared" si="40"/>
        <v>-58</v>
      </c>
      <c r="AE82">
        <f t="shared" si="41"/>
        <v>-107</v>
      </c>
      <c r="AF82">
        <f t="shared" si="42"/>
        <v>0</v>
      </c>
      <c r="AG82">
        <f t="shared" si="43"/>
        <v>-30</v>
      </c>
      <c r="AH82">
        <f t="shared" si="44"/>
        <v>-47</v>
      </c>
      <c r="AI82">
        <f t="shared" si="45"/>
        <v>-22</v>
      </c>
      <c r="AJ82">
        <f t="shared" si="46"/>
        <v>0</v>
      </c>
      <c r="AK82">
        <f t="shared" si="47"/>
        <v>0</v>
      </c>
      <c r="AL82">
        <f t="shared" si="48"/>
        <v>0</v>
      </c>
    </row>
    <row r="83" spans="1:38" x14ac:dyDescent="0.25">
      <c r="B83" s="1">
        <v>573</v>
      </c>
      <c r="C83">
        <v>759</v>
      </c>
      <c r="D83">
        <v>967</v>
      </c>
      <c r="E83">
        <v>848</v>
      </c>
      <c r="F83">
        <v>995</v>
      </c>
      <c r="G83">
        <v>1062</v>
      </c>
      <c r="H83">
        <v>1000</v>
      </c>
      <c r="I83">
        <v>974</v>
      </c>
      <c r="J83">
        <v>989</v>
      </c>
      <c r="K83">
        <v>921</v>
      </c>
      <c r="L83">
        <v>859</v>
      </c>
      <c r="M83">
        <v>928</v>
      </c>
      <c r="N83">
        <v>818</v>
      </c>
      <c r="O83">
        <v>871</v>
      </c>
      <c r="P83">
        <v>1029</v>
      </c>
      <c r="Q83">
        <v>967</v>
      </c>
      <c r="R83">
        <v>939</v>
      </c>
      <c r="W83">
        <f t="shared" si="33"/>
        <v>0</v>
      </c>
      <c r="X83">
        <f t="shared" si="34"/>
        <v>0</v>
      </c>
      <c r="Y83">
        <f t="shared" si="35"/>
        <v>0</v>
      </c>
      <c r="Z83">
        <f t="shared" si="36"/>
        <v>0</v>
      </c>
      <c r="AA83">
        <f t="shared" si="37"/>
        <v>-70</v>
      </c>
      <c r="AB83">
        <f t="shared" si="38"/>
        <v>0</v>
      </c>
      <c r="AC83">
        <f t="shared" si="39"/>
        <v>-80</v>
      </c>
      <c r="AD83">
        <f t="shared" si="40"/>
        <v>-134</v>
      </c>
      <c r="AE83">
        <f t="shared" si="41"/>
        <v>0</v>
      </c>
      <c r="AF83">
        <f t="shared" si="42"/>
        <v>0</v>
      </c>
      <c r="AG83">
        <f t="shared" si="43"/>
        <v>0</v>
      </c>
      <c r="AH83">
        <f t="shared" si="44"/>
        <v>0</v>
      </c>
      <c r="AI83">
        <f t="shared" si="45"/>
        <v>-37</v>
      </c>
      <c r="AJ83">
        <f t="shared" si="46"/>
        <v>-102</v>
      </c>
      <c r="AK83">
        <f t="shared" si="47"/>
        <v>-71</v>
      </c>
      <c r="AL83">
        <f t="shared" si="48"/>
        <v>-25</v>
      </c>
    </row>
    <row r="84" spans="1:38" x14ac:dyDescent="0.25">
      <c r="B84" s="1">
        <v>695</v>
      </c>
      <c r="C84">
        <v>728</v>
      </c>
      <c r="D84">
        <v>832</v>
      </c>
      <c r="E84">
        <v>734</v>
      </c>
      <c r="F84">
        <v>918</v>
      </c>
      <c r="G84">
        <v>862</v>
      </c>
      <c r="H84">
        <v>867</v>
      </c>
      <c r="I84">
        <v>912</v>
      </c>
      <c r="J84">
        <v>830</v>
      </c>
      <c r="K84">
        <v>869</v>
      </c>
      <c r="L84">
        <v>796</v>
      </c>
      <c r="M84">
        <v>815</v>
      </c>
      <c r="N84">
        <v>851</v>
      </c>
      <c r="O84">
        <v>850</v>
      </c>
      <c r="P84">
        <v>879</v>
      </c>
      <c r="Q84">
        <v>767</v>
      </c>
      <c r="R84">
        <v>870</v>
      </c>
      <c r="W84">
        <f t="shared" si="33"/>
        <v>0</v>
      </c>
      <c r="X84">
        <f t="shared" si="34"/>
        <v>0</v>
      </c>
      <c r="Y84">
        <f t="shared" si="35"/>
        <v>0</v>
      </c>
      <c r="Z84">
        <f t="shared" si="36"/>
        <v>0</v>
      </c>
      <c r="AA84">
        <f t="shared" si="37"/>
        <v>-94</v>
      </c>
      <c r="AB84">
        <f t="shared" si="38"/>
        <v>-103</v>
      </c>
      <c r="AC84">
        <f t="shared" si="39"/>
        <v>-84</v>
      </c>
      <c r="AD84">
        <f t="shared" si="40"/>
        <v>-67</v>
      </c>
      <c r="AE84">
        <f t="shared" si="41"/>
        <v>-24</v>
      </c>
      <c r="AF84">
        <f t="shared" si="42"/>
        <v>0</v>
      </c>
      <c r="AG84">
        <f t="shared" si="43"/>
        <v>-55</v>
      </c>
      <c r="AH84">
        <f t="shared" si="44"/>
        <v>0</v>
      </c>
      <c r="AI84">
        <f t="shared" si="45"/>
        <v>-9</v>
      </c>
      <c r="AJ84">
        <f t="shared" si="46"/>
        <v>0</v>
      </c>
      <c r="AK84">
        <f t="shared" si="47"/>
        <v>0</v>
      </c>
      <c r="AL84">
        <f t="shared" si="48"/>
        <v>0</v>
      </c>
    </row>
    <row r="85" spans="1:38" x14ac:dyDescent="0.25">
      <c r="B85" s="1">
        <v>608</v>
      </c>
      <c r="C85">
        <v>741</v>
      </c>
      <c r="D85">
        <v>792</v>
      </c>
      <c r="E85">
        <v>643</v>
      </c>
      <c r="F85">
        <v>732</v>
      </c>
      <c r="G85">
        <v>965</v>
      </c>
      <c r="H85">
        <v>929</v>
      </c>
      <c r="I85">
        <v>970</v>
      </c>
      <c r="J85">
        <v>937</v>
      </c>
      <c r="K85">
        <v>847</v>
      </c>
      <c r="L85">
        <v>793</v>
      </c>
      <c r="M85">
        <v>877</v>
      </c>
      <c r="N85">
        <v>789</v>
      </c>
      <c r="O85">
        <v>760</v>
      </c>
      <c r="P85">
        <v>899</v>
      </c>
      <c r="Q85">
        <v>958</v>
      </c>
      <c r="R85">
        <v>882</v>
      </c>
      <c r="W85">
        <f t="shared" si="33"/>
        <v>0</v>
      </c>
      <c r="X85">
        <f t="shared" si="34"/>
        <v>0</v>
      </c>
      <c r="Y85">
        <f t="shared" si="35"/>
        <v>0</v>
      </c>
      <c r="Z85">
        <f t="shared" si="36"/>
        <v>0</v>
      </c>
      <c r="AA85">
        <f t="shared" si="37"/>
        <v>-40</v>
      </c>
      <c r="AB85">
        <f t="shared" si="38"/>
        <v>-90</v>
      </c>
      <c r="AC85">
        <f t="shared" si="39"/>
        <v>0</v>
      </c>
      <c r="AD85">
        <f t="shared" si="40"/>
        <v>-153</v>
      </c>
      <c r="AE85">
        <f t="shared" si="41"/>
        <v>-39</v>
      </c>
      <c r="AF85">
        <f t="shared" si="42"/>
        <v>-10</v>
      </c>
      <c r="AG85">
        <f t="shared" si="43"/>
        <v>-18</v>
      </c>
      <c r="AH85">
        <f t="shared" si="44"/>
        <v>0</v>
      </c>
      <c r="AI85">
        <f t="shared" si="45"/>
        <v>0</v>
      </c>
      <c r="AJ85">
        <f t="shared" si="46"/>
        <v>0</v>
      </c>
      <c r="AK85">
        <f t="shared" si="47"/>
        <v>-40</v>
      </c>
      <c r="AL85">
        <f t="shared" si="48"/>
        <v>0</v>
      </c>
    </row>
    <row r="86" spans="1:38" x14ac:dyDescent="0.25">
      <c r="B86" s="1">
        <v>649</v>
      </c>
      <c r="C86">
        <v>778</v>
      </c>
      <c r="D86">
        <v>856</v>
      </c>
      <c r="E86">
        <v>743</v>
      </c>
      <c r="F86">
        <v>889</v>
      </c>
      <c r="G86">
        <v>875</v>
      </c>
      <c r="H86">
        <v>815</v>
      </c>
      <c r="I86">
        <v>870</v>
      </c>
      <c r="J86">
        <v>845</v>
      </c>
      <c r="K86">
        <v>871</v>
      </c>
      <c r="L86">
        <v>891</v>
      </c>
      <c r="M86">
        <v>888</v>
      </c>
      <c r="N86">
        <v>943</v>
      </c>
      <c r="O86">
        <v>917</v>
      </c>
      <c r="P86">
        <v>848</v>
      </c>
      <c r="Q86">
        <v>837</v>
      </c>
      <c r="R86">
        <v>941</v>
      </c>
      <c r="W86">
        <f t="shared" si="33"/>
        <v>0</v>
      </c>
      <c r="X86">
        <f t="shared" si="34"/>
        <v>0</v>
      </c>
      <c r="Y86">
        <f t="shared" si="35"/>
        <v>0</v>
      </c>
      <c r="Z86">
        <f t="shared" si="36"/>
        <v>0</v>
      </c>
      <c r="AA86">
        <f t="shared" si="37"/>
        <v>-20</v>
      </c>
      <c r="AB86">
        <f t="shared" si="38"/>
        <v>-17</v>
      </c>
      <c r="AC86">
        <f t="shared" si="39"/>
        <v>-28</v>
      </c>
      <c r="AD86">
        <f t="shared" si="40"/>
        <v>-33</v>
      </c>
      <c r="AE86">
        <f t="shared" si="41"/>
        <v>-37</v>
      </c>
      <c r="AF86">
        <f t="shared" si="42"/>
        <v>-10</v>
      </c>
      <c r="AG86">
        <f t="shared" si="43"/>
        <v>-74</v>
      </c>
      <c r="AH86">
        <f t="shared" si="44"/>
        <v>-39</v>
      </c>
      <c r="AI86">
        <f t="shared" si="45"/>
        <v>-27</v>
      </c>
      <c r="AJ86">
        <f t="shared" si="46"/>
        <v>-14</v>
      </c>
      <c r="AK86">
        <f t="shared" si="47"/>
        <v>0</v>
      </c>
      <c r="AL86">
        <f t="shared" si="48"/>
        <v>-21</v>
      </c>
    </row>
    <row r="87" spans="1:38" x14ac:dyDescent="0.25">
      <c r="B87" s="1">
        <v>764</v>
      </c>
      <c r="C87">
        <v>711</v>
      </c>
      <c r="D87">
        <v>820</v>
      </c>
      <c r="E87">
        <v>763</v>
      </c>
      <c r="F87">
        <v>874</v>
      </c>
      <c r="G87">
        <v>956</v>
      </c>
      <c r="H87">
        <v>917</v>
      </c>
      <c r="I87">
        <v>948</v>
      </c>
      <c r="J87">
        <v>904</v>
      </c>
      <c r="K87">
        <v>854</v>
      </c>
      <c r="L87">
        <v>724</v>
      </c>
      <c r="M87">
        <v>792</v>
      </c>
      <c r="N87">
        <v>783</v>
      </c>
      <c r="O87">
        <v>729</v>
      </c>
      <c r="P87">
        <v>923</v>
      </c>
      <c r="Q87">
        <v>873</v>
      </c>
      <c r="R87">
        <v>789</v>
      </c>
      <c r="W87">
        <f t="shared" si="33"/>
        <v>0</v>
      </c>
      <c r="X87">
        <f t="shared" si="34"/>
        <v>0</v>
      </c>
      <c r="Y87">
        <f t="shared" si="35"/>
        <v>0</v>
      </c>
      <c r="Z87">
        <f t="shared" si="36"/>
        <v>-32</v>
      </c>
      <c r="AA87">
        <f t="shared" si="37"/>
        <v>-86</v>
      </c>
      <c r="AB87">
        <f t="shared" si="38"/>
        <v>-112</v>
      </c>
      <c r="AC87">
        <f t="shared" si="39"/>
        <v>-96</v>
      </c>
      <c r="AD87">
        <f t="shared" si="40"/>
        <v>-184</v>
      </c>
      <c r="AE87">
        <f t="shared" si="41"/>
        <v>0</v>
      </c>
      <c r="AF87">
        <f t="shared" si="42"/>
        <v>0</v>
      </c>
      <c r="AG87">
        <f t="shared" si="43"/>
        <v>-71</v>
      </c>
      <c r="AH87">
        <f t="shared" si="44"/>
        <v>-22</v>
      </c>
      <c r="AI87">
        <f t="shared" si="45"/>
        <v>-30</v>
      </c>
      <c r="AJ87">
        <f t="shared" si="46"/>
        <v>-91</v>
      </c>
      <c r="AK87">
        <f t="shared" si="47"/>
        <v>-71</v>
      </c>
      <c r="AL87">
        <f t="shared" si="48"/>
        <v>-70</v>
      </c>
    </row>
    <row r="88" spans="1:38" x14ac:dyDescent="0.25">
      <c r="B88" s="1">
        <v>768</v>
      </c>
      <c r="C88">
        <v>734</v>
      </c>
      <c r="D88">
        <v>772</v>
      </c>
      <c r="E88">
        <v>718</v>
      </c>
      <c r="F88">
        <v>844</v>
      </c>
      <c r="G88">
        <v>875</v>
      </c>
      <c r="H88">
        <v>816</v>
      </c>
      <c r="I88">
        <v>812</v>
      </c>
      <c r="J88">
        <v>806</v>
      </c>
      <c r="K88">
        <v>761</v>
      </c>
      <c r="L88">
        <v>811</v>
      </c>
      <c r="M88">
        <v>782</v>
      </c>
      <c r="N88">
        <v>706</v>
      </c>
      <c r="O88">
        <v>730</v>
      </c>
      <c r="P88">
        <v>845</v>
      </c>
      <c r="Q88">
        <v>867</v>
      </c>
      <c r="R88">
        <v>852</v>
      </c>
      <c r="W88">
        <f t="shared" si="33"/>
        <v>0</v>
      </c>
      <c r="X88">
        <f t="shared" si="34"/>
        <v>0</v>
      </c>
      <c r="Y88">
        <f t="shared" si="35"/>
        <v>0</v>
      </c>
      <c r="Z88">
        <f t="shared" si="36"/>
        <v>-16</v>
      </c>
      <c r="AA88">
        <f t="shared" si="37"/>
        <v>-93</v>
      </c>
      <c r="AB88">
        <f t="shared" si="38"/>
        <v>0</v>
      </c>
      <c r="AC88">
        <f t="shared" si="39"/>
        <v>-46</v>
      </c>
      <c r="AD88">
        <f t="shared" si="40"/>
        <v>-90</v>
      </c>
      <c r="AE88">
        <f t="shared" si="41"/>
        <v>-46</v>
      </c>
      <c r="AF88">
        <f t="shared" si="42"/>
        <v>0</v>
      </c>
      <c r="AG88">
        <f t="shared" si="43"/>
        <v>0</v>
      </c>
      <c r="AH88">
        <f t="shared" si="44"/>
        <v>0</v>
      </c>
      <c r="AI88">
        <f t="shared" si="45"/>
        <v>0</v>
      </c>
      <c r="AJ88">
        <f t="shared" si="46"/>
        <v>0</v>
      </c>
      <c r="AK88">
        <f t="shared" si="47"/>
        <v>-49</v>
      </c>
      <c r="AL88">
        <f t="shared" si="48"/>
        <v>0</v>
      </c>
    </row>
    <row r="89" spans="1:38" x14ac:dyDescent="0.25">
      <c r="B89" s="1">
        <v>597</v>
      </c>
      <c r="C89">
        <v>810</v>
      </c>
      <c r="D89">
        <v>879</v>
      </c>
      <c r="E89">
        <v>798</v>
      </c>
      <c r="F89">
        <v>890</v>
      </c>
      <c r="G89">
        <v>930</v>
      </c>
      <c r="H89">
        <v>848</v>
      </c>
      <c r="I89">
        <v>907</v>
      </c>
      <c r="J89">
        <v>858</v>
      </c>
      <c r="K89">
        <v>877</v>
      </c>
      <c r="L89">
        <v>817</v>
      </c>
      <c r="M89">
        <v>879</v>
      </c>
      <c r="N89">
        <v>825</v>
      </c>
      <c r="O89">
        <v>837</v>
      </c>
      <c r="P89">
        <v>831</v>
      </c>
      <c r="Q89">
        <v>823</v>
      </c>
      <c r="R89">
        <v>875</v>
      </c>
      <c r="W89">
        <f t="shared" si="33"/>
        <v>0</v>
      </c>
      <c r="X89">
        <f t="shared" si="34"/>
        <v>0</v>
      </c>
      <c r="Y89">
        <f t="shared" si="35"/>
        <v>0</v>
      </c>
      <c r="Z89">
        <f t="shared" si="36"/>
        <v>0</v>
      </c>
      <c r="AA89">
        <f t="shared" si="37"/>
        <v>0</v>
      </c>
      <c r="AB89">
        <f t="shared" si="38"/>
        <v>0</v>
      </c>
      <c r="AC89">
        <f t="shared" si="39"/>
        <v>0</v>
      </c>
      <c r="AD89">
        <f t="shared" si="40"/>
        <v>-33</v>
      </c>
      <c r="AE89">
        <f t="shared" si="41"/>
        <v>0</v>
      </c>
      <c r="AF89">
        <f t="shared" si="42"/>
        <v>0</v>
      </c>
      <c r="AG89">
        <f t="shared" si="43"/>
        <v>0</v>
      </c>
      <c r="AH89">
        <f t="shared" si="44"/>
        <v>0</v>
      </c>
      <c r="AI89">
        <f t="shared" si="45"/>
        <v>0</v>
      </c>
      <c r="AJ89">
        <f t="shared" si="46"/>
        <v>0</v>
      </c>
      <c r="AK89">
        <f t="shared" si="47"/>
        <v>0</v>
      </c>
      <c r="AL89">
        <f t="shared" si="48"/>
        <v>0</v>
      </c>
    </row>
    <row r="90" spans="1:38" x14ac:dyDescent="0.25">
      <c r="B90" s="1">
        <v>739</v>
      </c>
      <c r="C90">
        <v>871</v>
      </c>
      <c r="D90">
        <v>845</v>
      </c>
      <c r="E90">
        <v>821</v>
      </c>
      <c r="F90">
        <v>926</v>
      </c>
      <c r="G90">
        <v>994</v>
      </c>
      <c r="H90">
        <v>992</v>
      </c>
      <c r="I90">
        <v>1068</v>
      </c>
      <c r="J90">
        <v>1020</v>
      </c>
      <c r="K90">
        <v>877</v>
      </c>
      <c r="L90">
        <v>863</v>
      </c>
      <c r="M90">
        <v>949</v>
      </c>
      <c r="N90">
        <v>885</v>
      </c>
      <c r="O90">
        <v>836</v>
      </c>
      <c r="P90">
        <v>901</v>
      </c>
      <c r="Q90">
        <v>923</v>
      </c>
      <c r="R90">
        <v>896</v>
      </c>
      <c r="W90">
        <f t="shared" si="33"/>
        <v>0</v>
      </c>
      <c r="X90">
        <f t="shared" si="34"/>
        <v>0</v>
      </c>
      <c r="Y90">
        <f t="shared" si="35"/>
        <v>0</v>
      </c>
      <c r="Z90">
        <f t="shared" si="36"/>
        <v>0</v>
      </c>
      <c r="AA90">
        <f t="shared" si="37"/>
        <v>-52</v>
      </c>
      <c r="AB90">
        <f t="shared" si="38"/>
        <v>0</v>
      </c>
      <c r="AC90">
        <f t="shared" si="39"/>
        <v>0</v>
      </c>
      <c r="AD90">
        <f t="shared" si="40"/>
        <v>-74</v>
      </c>
      <c r="AE90">
        <f t="shared" si="41"/>
        <v>0</v>
      </c>
      <c r="AF90">
        <f t="shared" si="42"/>
        <v>0</v>
      </c>
      <c r="AG90">
        <f t="shared" si="43"/>
        <v>0</v>
      </c>
      <c r="AH90">
        <f t="shared" si="44"/>
        <v>0</v>
      </c>
      <c r="AI90">
        <f t="shared" si="45"/>
        <v>0</v>
      </c>
      <c r="AJ90">
        <f t="shared" si="46"/>
        <v>0</v>
      </c>
      <c r="AK90">
        <f t="shared" si="47"/>
        <v>-27</v>
      </c>
      <c r="AL90">
        <f t="shared" si="48"/>
        <v>0</v>
      </c>
    </row>
    <row r="91" spans="1:38" x14ac:dyDescent="0.25">
      <c r="B91" s="1"/>
      <c r="C91">
        <v>730</v>
      </c>
      <c r="D91">
        <v>793</v>
      </c>
      <c r="E91">
        <v>685</v>
      </c>
      <c r="F91">
        <v>856</v>
      </c>
      <c r="G91">
        <v>916</v>
      </c>
      <c r="H91">
        <v>839</v>
      </c>
      <c r="I91">
        <v>842</v>
      </c>
      <c r="J91">
        <v>896</v>
      </c>
      <c r="K91">
        <v>881</v>
      </c>
      <c r="L91">
        <v>897</v>
      </c>
      <c r="M91">
        <v>825</v>
      </c>
      <c r="N91">
        <v>858</v>
      </c>
      <c r="O91">
        <v>796</v>
      </c>
      <c r="P91">
        <v>819</v>
      </c>
      <c r="Q91">
        <v>1000</v>
      </c>
      <c r="R91">
        <v>912</v>
      </c>
      <c r="W91">
        <f t="shared" si="33"/>
        <v>0</v>
      </c>
      <c r="X91">
        <f t="shared" si="34"/>
        <v>0</v>
      </c>
      <c r="Y91">
        <f t="shared" si="35"/>
        <v>-6</v>
      </c>
      <c r="Z91">
        <f t="shared" si="36"/>
        <v>-25</v>
      </c>
      <c r="AA91">
        <f t="shared" si="37"/>
        <v>-88</v>
      </c>
      <c r="AB91">
        <f t="shared" si="38"/>
        <v>-71</v>
      </c>
      <c r="AC91">
        <f t="shared" si="39"/>
        <v>-44</v>
      </c>
      <c r="AD91">
        <f t="shared" si="40"/>
        <v>-175</v>
      </c>
      <c r="AE91">
        <f t="shared" si="41"/>
        <v>-89</v>
      </c>
      <c r="AF91">
        <f t="shared" si="42"/>
        <v>-47</v>
      </c>
      <c r="AG91">
        <f t="shared" si="43"/>
        <v>-101</v>
      </c>
      <c r="AH91">
        <f t="shared" si="44"/>
        <v>-65</v>
      </c>
      <c r="AI91">
        <f t="shared" si="45"/>
        <v>0</v>
      </c>
      <c r="AJ91">
        <f t="shared" si="46"/>
        <v>-70</v>
      </c>
      <c r="AK91">
        <f t="shared" si="47"/>
        <v>0</v>
      </c>
      <c r="AL91">
        <f t="shared" si="48"/>
        <v>0</v>
      </c>
    </row>
    <row r="92" spans="1:38" x14ac:dyDescent="0.25">
      <c r="A92" t="s">
        <v>1026</v>
      </c>
      <c r="B92">
        <f>AVERAGE(B2:B91)</f>
        <v>620.43820213431457</v>
      </c>
      <c r="C92">
        <f>AVERAGE(C2:C91)</f>
        <v>700.26666666666665</v>
      </c>
      <c r="D92">
        <f t="shared" ref="D92:F92" si="49">AVERAGE(D2:D91)</f>
        <v>777.75555555555559</v>
      </c>
      <c r="E92">
        <f t="shared" si="49"/>
        <v>692.71111111111111</v>
      </c>
      <c r="F92">
        <f t="shared" si="49"/>
        <v>799.8</v>
      </c>
      <c r="G92">
        <f t="shared" ref="G92" si="50">AVERAGE(G2:G91)</f>
        <v>865.56666666666672</v>
      </c>
      <c r="H92">
        <f t="shared" ref="H92:I92" si="51">AVERAGE(H2:H91)</f>
        <v>812.16666666666663</v>
      </c>
      <c r="I92">
        <f t="shared" si="51"/>
        <v>840.95555555555552</v>
      </c>
      <c r="J92">
        <f t="shared" ref="J92" si="52">AVERAGE(J2:J91)</f>
        <v>828.07777777777778</v>
      </c>
      <c r="K92">
        <f t="shared" ref="K92:L92" si="53">AVERAGE(K2:K91)</f>
        <v>787.74444444444441</v>
      </c>
      <c r="L92">
        <f t="shared" si="53"/>
        <v>778.84444444444443</v>
      </c>
      <c r="M92">
        <f t="shared" ref="M92" si="54">AVERAGE(M2:M91)</f>
        <v>777.51111111111106</v>
      </c>
      <c r="N92">
        <f t="shared" ref="N92:O92" si="55">AVERAGE(N2:N91)</f>
        <v>778.57777777777778</v>
      </c>
      <c r="O92">
        <f t="shared" si="55"/>
        <v>785.23333333333335</v>
      </c>
      <c r="P92">
        <f t="shared" ref="P92" si="56">AVERAGE(P2:P91)</f>
        <v>798.37777777777774</v>
      </c>
      <c r="Q92">
        <f t="shared" ref="Q92:R92" si="57">AVERAGE(Q2:Q91)</f>
        <v>792.38888888888891</v>
      </c>
      <c r="R92">
        <f t="shared" si="57"/>
        <v>789.85555555555561</v>
      </c>
    </row>
    <row r="93" spans="1:38" x14ac:dyDescent="0.25">
      <c r="A93" t="s">
        <v>1027</v>
      </c>
      <c r="B93" s="1">
        <f>MEDIAN(B2:B91)</f>
        <v>597</v>
      </c>
      <c r="C93" s="1">
        <f t="shared" ref="C93:R93" si="58">MEDIAN(C2:C91)</f>
        <v>710</v>
      </c>
      <c r="D93" s="1">
        <f t="shared" si="58"/>
        <v>775.5</v>
      </c>
      <c r="E93" s="1">
        <f t="shared" si="58"/>
        <v>691</v>
      </c>
      <c r="F93" s="1">
        <f t="shared" si="58"/>
        <v>804</v>
      </c>
      <c r="G93" s="1">
        <f t="shared" si="58"/>
        <v>863.5</v>
      </c>
      <c r="H93" s="1">
        <f t="shared" si="58"/>
        <v>822.5</v>
      </c>
      <c r="I93" s="1">
        <f t="shared" si="58"/>
        <v>849</v>
      </c>
      <c r="J93" s="1">
        <f t="shared" si="58"/>
        <v>830</v>
      </c>
      <c r="K93" s="1">
        <f t="shared" si="58"/>
        <v>792</v>
      </c>
      <c r="L93" s="1">
        <f t="shared" si="58"/>
        <v>784.5</v>
      </c>
      <c r="M93" s="1">
        <f t="shared" si="58"/>
        <v>782</v>
      </c>
      <c r="N93" s="1">
        <f t="shared" si="58"/>
        <v>791.5</v>
      </c>
      <c r="O93" s="1">
        <f t="shared" si="58"/>
        <v>803.5</v>
      </c>
      <c r="P93" s="1">
        <f t="shared" si="58"/>
        <v>793.5</v>
      </c>
      <c r="Q93" s="1">
        <f t="shared" si="58"/>
        <v>791.5</v>
      </c>
      <c r="R93" s="1">
        <f t="shared" si="58"/>
        <v>792.5</v>
      </c>
    </row>
    <row r="95" spans="1:38" x14ac:dyDescent="0.25">
      <c r="A95" t="s">
        <v>111</v>
      </c>
      <c r="B95" t="s">
        <v>1024</v>
      </c>
      <c r="C95" t="s">
        <v>29</v>
      </c>
      <c r="D95" t="s">
        <v>30</v>
      </c>
      <c r="E95" t="s">
        <v>182</v>
      </c>
      <c r="F95" t="s">
        <v>91</v>
      </c>
      <c r="G95" t="s">
        <v>9</v>
      </c>
      <c r="H95" t="s">
        <v>10</v>
      </c>
      <c r="I95" t="s">
        <v>11</v>
      </c>
      <c r="J95" t="s">
        <v>12</v>
      </c>
      <c r="K95" t="s">
        <v>248</v>
      </c>
      <c r="L95" t="s">
        <v>249</v>
      </c>
      <c r="M95" t="s">
        <v>250</v>
      </c>
      <c r="N95" t="s">
        <v>251</v>
      </c>
      <c r="O95" t="s">
        <v>252</v>
      </c>
      <c r="P95" t="s">
        <v>253</v>
      </c>
      <c r="Q95" t="s">
        <v>254</v>
      </c>
      <c r="R95" t="s">
        <v>255</v>
      </c>
    </row>
    <row r="96" spans="1:38" x14ac:dyDescent="0.25">
      <c r="B96" s="1">
        <v>796</v>
      </c>
      <c r="C96">
        <v>783</v>
      </c>
      <c r="D96">
        <v>862</v>
      </c>
      <c r="E96">
        <v>792</v>
      </c>
      <c r="F96">
        <v>851</v>
      </c>
      <c r="G96">
        <v>1066</v>
      </c>
      <c r="H96">
        <v>978</v>
      </c>
      <c r="I96">
        <v>956</v>
      </c>
      <c r="J96">
        <v>971</v>
      </c>
      <c r="K96">
        <v>880</v>
      </c>
      <c r="L96">
        <v>899</v>
      </c>
      <c r="M96">
        <v>942</v>
      </c>
      <c r="N96">
        <v>873</v>
      </c>
      <c r="O96">
        <v>886</v>
      </c>
      <c r="P96">
        <v>951</v>
      </c>
      <c r="Q96">
        <v>921</v>
      </c>
      <c r="R96">
        <v>878</v>
      </c>
    </row>
    <row r="97" spans="2:18" x14ac:dyDescent="0.25">
      <c r="B97" s="1">
        <v>524</v>
      </c>
      <c r="C97">
        <v>812</v>
      </c>
      <c r="D97">
        <v>912</v>
      </c>
      <c r="E97">
        <v>792</v>
      </c>
      <c r="F97">
        <v>943</v>
      </c>
      <c r="G97">
        <v>961</v>
      </c>
      <c r="H97">
        <v>869</v>
      </c>
      <c r="I97">
        <v>961</v>
      </c>
      <c r="J97">
        <v>927</v>
      </c>
      <c r="K97">
        <v>922</v>
      </c>
      <c r="L97">
        <v>806</v>
      </c>
      <c r="M97">
        <v>904</v>
      </c>
      <c r="N97">
        <v>821</v>
      </c>
      <c r="O97">
        <v>851</v>
      </c>
      <c r="P97">
        <v>935</v>
      </c>
      <c r="Q97">
        <v>927</v>
      </c>
      <c r="R97">
        <v>914</v>
      </c>
    </row>
    <row r="98" spans="2:18" x14ac:dyDescent="0.25">
      <c r="B98" s="1">
        <v>719</v>
      </c>
      <c r="C98">
        <v>739</v>
      </c>
      <c r="D98">
        <v>769</v>
      </c>
      <c r="E98">
        <v>702</v>
      </c>
      <c r="F98">
        <v>809</v>
      </c>
      <c r="G98">
        <v>803</v>
      </c>
      <c r="H98">
        <v>772</v>
      </c>
      <c r="I98">
        <v>807</v>
      </c>
      <c r="J98">
        <v>729</v>
      </c>
      <c r="K98">
        <v>740</v>
      </c>
      <c r="L98">
        <v>822</v>
      </c>
      <c r="M98">
        <v>708</v>
      </c>
      <c r="N98">
        <v>807</v>
      </c>
      <c r="O98">
        <v>887</v>
      </c>
      <c r="P98">
        <v>819</v>
      </c>
      <c r="Q98">
        <v>717</v>
      </c>
      <c r="R98">
        <v>753</v>
      </c>
    </row>
    <row r="99" spans="2:18" x14ac:dyDescent="0.25">
      <c r="B99" s="1">
        <v>577</v>
      </c>
      <c r="C99">
        <v>821</v>
      </c>
      <c r="D99">
        <v>932</v>
      </c>
      <c r="E99">
        <v>827</v>
      </c>
      <c r="F99">
        <v>946</v>
      </c>
      <c r="G99">
        <v>1032</v>
      </c>
      <c r="H99">
        <v>931</v>
      </c>
      <c r="I99">
        <v>951</v>
      </c>
      <c r="J99">
        <v>848</v>
      </c>
      <c r="K99">
        <v>963</v>
      </c>
      <c r="L99">
        <v>827</v>
      </c>
      <c r="M99">
        <v>919</v>
      </c>
      <c r="N99">
        <v>833</v>
      </c>
      <c r="O99">
        <v>843</v>
      </c>
      <c r="P99">
        <v>944</v>
      </c>
      <c r="Q99">
        <v>875</v>
      </c>
      <c r="R99">
        <v>903</v>
      </c>
    </row>
    <row r="100" spans="2:18" x14ac:dyDescent="0.25">
      <c r="B100" s="1">
        <v>602</v>
      </c>
      <c r="C100">
        <v>704</v>
      </c>
      <c r="D100">
        <v>792</v>
      </c>
      <c r="E100">
        <v>675</v>
      </c>
      <c r="F100">
        <v>843</v>
      </c>
      <c r="G100">
        <v>770</v>
      </c>
      <c r="H100">
        <v>766</v>
      </c>
      <c r="I100">
        <v>823</v>
      </c>
      <c r="J100">
        <v>828</v>
      </c>
      <c r="K100">
        <v>787</v>
      </c>
      <c r="L100">
        <v>858</v>
      </c>
      <c r="M100">
        <v>806</v>
      </c>
      <c r="N100">
        <v>888</v>
      </c>
      <c r="O100">
        <v>791</v>
      </c>
      <c r="P100">
        <v>723</v>
      </c>
      <c r="Q100">
        <v>817</v>
      </c>
      <c r="R100">
        <v>922</v>
      </c>
    </row>
    <row r="101" spans="2:18" x14ac:dyDescent="0.25">
      <c r="B101" s="1">
        <v>689</v>
      </c>
      <c r="C101">
        <v>681</v>
      </c>
      <c r="D101">
        <v>766</v>
      </c>
      <c r="E101">
        <v>687</v>
      </c>
      <c r="F101">
        <v>770</v>
      </c>
      <c r="G101">
        <v>874</v>
      </c>
      <c r="H101">
        <v>753</v>
      </c>
      <c r="I101">
        <v>716</v>
      </c>
      <c r="J101">
        <v>676</v>
      </c>
      <c r="K101">
        <v>682</v>
      </c>
      <c r="L101">
        <v>743</v>
      </c>
      <c r="M101">
        <v>766</v>
      </c>
      <c r="N101">
        <v>753</v>
      </c>
      <c r="O101">
        <v>712</v>
      </c>
      <c r="P101">
        <v>735</v>
      </c>
      <c r="Q101">
        <v>826</v>
      </c>
      <c r="R101">
        <v>757</v>
      </c>
    </row>
    <row r="102" spans="2:18" x14ac:dyDescent="0.25">
      <c r="B102" s="1">
        <v>912</v>
      </c>
      <c r="C102">
        <v>740</v>
      </c>
      <c r="D102">
        <v>845</v>
      </c>
      <c r="E102">
        <v>810</v>
      </c>
      <c r="F102">
        <v>819</v>
      </c>
      <c r="G102">
        <v>800</v>
      </c>
      <c r="H102">
        <v>848</v>
      </c>
      <c r="I102">
        <v>809</v>
      </c>
      <c r="J102">
        <v>771</v>
      </c>
      <c r="K102">
        <v>782</v>
      </c>
      <c r="L102">
        <v>802</v>
      </c>
      <c r="M102">
        <v>814</v>
      </c>
      <c r="N102">
        <v>736</v>
      </c>
      <c r="O102">
        <v>808</v>
      </c>
      <c r="P102">
        <v>879</v>
      </c>
      <c r="Q102">
        <v>765</v>
      </c>
      <c r="R102">
        <v>768</v>
      </c>
    </row>
    <row r="103" spans="2:18" x14ac:dyDescent="0.25">
      <c r="B103" s="1">
        <v>657</v>
      </c>
      <c r="C103">
        <v>820</v>
      </c>
      <c r="D103">
        <v>863</v>
      </c>
      <c r="E103">
        <v>853</v>
      </c>
      <c r="F103">
        <v>845</v>
      </c>
      <c r="G103">
        <v>924</v>
      </c>
      <c r="H103">
        <v>883</v>
      </c>
      <c r="I103">
        <v>915</v>
      </c>
      <c r="J103">
        <v>949</v>
      </c>
      <c r="K103">
        <v>886</v>
      </c>
      <c r="L103">
        <v>841</v>
      </c>
      <c r="M103">
        <v>833</v>
      </c>
      <c r="N103">
        <v>794</v>
      </c>
      <c r="O103">
        <v>816</v>
      </c>
      <c r="P103">
        <v>900</v>
      </c>
      <c r="Q103">
        <v>879</v>
      </c>
      <c r="R103">
        <v>819</v>
      </c>
    </row>
    <row r="104" spans="2:18" x14ac:dyDescent="0.25">
      <c r="B104" s="1">
        <v>653</v>
      </c>
      <c r="C104">
        <v>740</v>
      </c>
      <c r="D104">
        <v>791</v>
      </c>
      <c r="E104">
        <v>759</v>
      </c>
      <c r="F104">
        <v>874</v>
      </c>
      <c r="G104">
        <v>759</v>
      </c>
      <c r="H104">
        <v>805</v>
      </c>
      <c r="I104">
        <v>770</v>
      </c>
      <c r="J104">
        <v>749</v>
      </c>
      <c r="K104">
        <v>798</v>
      </c>
      <c r="L104">
        <v>827</v>
      </c>
      <c r="M104">
        <v>881</v>
      </c>
      <c r="N104">
        <v>777</v>
      </c>
      <c r="O104">
        <v>854</v>
      </c>
      <c r="P104">
        <v>853</v>
      </c>
      <c r="Q104">
        <v>768</v>
      </c>
      <c r="R104">
        <v>768</v>
      </c>
    </row>
    <row r="105" spans="2:18" x14ac:dyDescent="0.25">
      <c r="B105" s="1">
        <v>498</v>
      </c>
      <c r="C105">
        <v>731</v>
      </c>
      <c r="D105">
        <v>870</v>
      </c>
      <c r="E105">
        <v>826</v>
      </c>
      <c r="F105">
        <v>955</v>
      </c>
      <c r="G105">
        <v>852</v>
      </c>
      <c r="H105">
        <v>850</v>
      </c>
      <c r="I105">
        <v>791</v>
      </c>
      <c r="J105">
        <v>763</v>
      </c>
      <c r="K105">
        <v>818</v>
      </c>
      <c r="L105">
        <v>906</v>
      </c>
      <c r="M105">
        <v>858</v>
      </c>
      <c r="N105">
        <v>862</v>
      </c>
      <c r="O105">
        <v>829</v>
      </c>
      <c r="P105">
        <v>776</v>
      </c>
      <c r="Q105">
        <v>821</v>
      </c>
      <c r="R105">
        <v>775</v>
      </c>
    </row>
    <row r="106" spans="2:18" x14ac:dyDescent="0.25">
      <c r="B106" s="1">
        <v>748</v>
      </c>
      <c r="C106">
        <v>611</v>
      </c>
      <c r="D106">
        <v>701</v>
      </c>
      <c r="E106">
        <v>623</v>
      </c>
      <c r="F106">
        <v>744</v>
      </c>
      <c r="G106">
        <v>803</v>
      </c>
      <c r="H106">
        <v>727</v>
      </c>
      <c r="I106">
        <v>680</v>
      </c>
      <c r="J106">
        <v>624</v>
      </c>
      <c r="K106">
        <v>600</v>
      </c>
      <c r="L106">
        <v>772</v>
      </c>
      <c r="M106">
        <v>627</v>
      </c>
      <c r="N106">
        <v>694</v>
      </c>
      <c r="O106">
        <v>610</v>
      </c>
      <c r="P106">
        <v>637</v>
      </c>
      <c r="Q106">
        <v>608</v>
      </c>
      <c r="R106">
        <v>659</v>
      </c>
    </row>
    <row r="107" spans="2:18" x14ac:dyDescent="0.25">
      <c r="B107" s="1">
        <v>570</v>
      </c>
      <c r="C107">
        <v>482</v>
      </c>
      <c r="D107">
        <v>525</v>
      </c>
      <c r="E107">
        <v>453</v>
      </c>
      <c r="F107">
        <v>611</v>
      </c>
      <c r="G107">
        <v>535</v>
      </c>
      <c r="H107">
        <v>493</v>
      </c>
      <c r="I107">
        <v>551</v>
      </c>
      <c r="J107">
        <v>529</v>
      </c>
      <c r="K107">
        <v>586</v>
      </c>
      <c r="L107">
        <v>535</v>
      </c>
      <c r="M107">
        <v>570</v>
      </c>
      <c r="N107">
        <v>671</v>
      </c>
      <c r="O107">
        <v>688</v>
      </c>
      <c r="P107">
        <v>701</v>
      </c>
      <c r="Q107">
        <v>648</v>
      </c>
      <c r="R107">
        <v>554</v>
      </c>
    </row>
    <row r="108" spans="2:18" x14ac:dyDescent="0.25">
      <c r="B108" s="1">
        <v>575</v>
      </c>
      <c r="C108">
        <v>775</v>
      </c>
      <c r="D108">
        <v>889</v>
      </c>
      <c r="E108">
        <v>793</v>
      </c>
      <c r="F108">
        <v>841</v>
      </c>
      <c r="G108">
        <v>864</v>
      </c>
      <c r="H108">
        <v>868</v>
      </c>
      <c r="I108">
        <v>841</v>
      </c>
      <c r="J108">
        <v>826</v>
      </c>
      <c r="K108">
        <v>841</v>
      </c>
      <c r="L108">
        <v>854</v>
      </c>
      <c r="M108">
        <v>852</v>
      </c>
      <c r="N108">
        <v>794</v>
      </c>
      <c r="O108">
        <v>801</v>
      </c>
      <c r="P108">
        <v>896</v>
      </c>
      <c r="Q108">
        <v>848</v>
      </c>
      <c r="R108">
        <v>814</v>
      </c>
    </row>
    <row r="109" spans="2:18" x14ac:dyDescent="0.25">
      <c r="B109" s="1">
        <v>610</v>
      </c>
      <c r="C109">
        <v>685</v>
      </c>
      <c r="D109">
        <v>698</v>
      </c>
      <c r="E109">
        <v>618</v>
      </c>
      <c r="F109">
        <v>732</v>
      </c>
      <c r="G109">
        <v>794</v>
      </c>
      <c r="H109">
        <v>768</v>
      </c>
      <c r="I109">
        <v>843</v>
      </c>
      <c r="J109">
        <v>746</v>
      </c>
      <c r="K109">
        <v>711</v>
      </c>
      <c r="L109">
        <v>688</v>
      </c>
      <c r="M109">
        <v>717</v>
      </c>
      <c r="N109">
        <v>759</v>
      </c>
      <c r="O109">
        <v>647</v>
      </c>
      <c r="P109">
        <v>711</v>
      </c>
      <c r="Q109">
        <v>670</v>
      </c>
      <c r="R109">
        <v>660</v>
      </c>
    </row>
    <row r="110" spans="2:18" x14ac:dyDescent="0.25">
      <c r="B110" s="1">
        <v>417</v>
      </c>
      <c r="C110">
        <v>646</v>
      </c>
      <c r="D110">
        <v>729</v>
      </c>
      <c r="E110">
        <v>655</v>
      </c>
      <c r="F110">
        <v>711</v>
      </c>
      <c r="G110">
        <v>867</v>
      </c>
      <c r="H110">
        <v>778</v>
      </c>
      <c r="I110">
        <v>820</v>
      </c>
      <c r="J110">
        <v>795</v>
      </c>
      <c r="K110">
        <v>700</v>
      </c>
      <c r="L110">
        <v>669</v>
      </c>
      <c r="M110">
        <v>747</v>
      </c>
      <c r="N110">
        <v>663</v>
      </c>
      <c r="O110">
        <v>604</v>
      </c>
      <c r="P110">
        <v>698</v>
      </c>
      <c r="Q110">
        <v>760</v>
      </c>
      <c r="R110">
        <v>695</v>
      </c>
    </row>
    <row r="111" spans="2:18" x14ac:dyDescent="0.25">
      <c r="B111" s="1">
        <v>739</v>
      </c>
      <c r="C111">
        <v>660</v>
      </c>
      <c r="D111">
        <v>748</v>
      </c>
      <c r="E111">
        <v>655</v>
      </c>
      <c r="F111">
        <v>811</v>
      </c>
      <c r="G111">
        <v>821</v>
      </c>
      <c r="H111">
        <v>839</v>
      </c>
      <c r="I111">
        <v>858</v>
      </c>
      <c r="J111">
        <v>713</v>
      </c>
      <c r="K111">
        <v>862</v>
      </c>
      <c r="L111">
        <v>782</v>
      </c>
      <c r="M111">
        <v>790</v>
      </c>
      <c r="N111">
        <v>677</v>
      </c>
      <c r="O111">
        <v>642</v>
      </c>
      <c r="P111">
        <v>782</v>
      </c>
      <c r="Q111">
        <v>739</v>
      </c>
      <c r="R111">
        <v>795</v>
      </c>
    </row>
    <row r="112" spans="2:18" x14ac:dyDescent="0.25">
      <c r="B112" s="1">
        <v>639</v>
      </c>
      <c r="C112">
        <v>524</v>
      </c>
      <c r="D112">
        <v>595</v>
      </c>
      <c r="E112">
        <v>530</v>
      </c>
      <c r="F112">
        <v>567</v>
      </c>
      <c r="G112">
        <v>551</v>
      </c>
      <c r="H112">
        <v>535</v>
      </c>
      <c r="I112">
        <v>505</v>
      </c>
      <c r="J112">
        <v>531</v>
      </c>
      <c r="K112">
        <v>535</v>
      </c>
      <c r="L112">
        <v>551</v>
      </c>
      <c r="M112">
        <v>473</v>
      </c>
      <c r="N112">
        <v>593</v>
      </c>
      <c r="O112">
        <v>605</v>
      </c>
      <c r="P112">
        <v>488</v>
      </c>
      <c r="Q112">
        <v>552</v>
      </c>
      <c r="R112">
        <v>497</v>
      </c>
    </row>
    <row r="113" spans="2:18" x14ac:dyDescent="0.25">
      <c r="B113" s="1">
        <v>514</v>
      </c>
      <c r="C113">
        <v>721</v>
      </c>
      <c r="D113">
        <v>756</v>
      </c>
      <c r="E113">
        <v>715</v>
      </c>
      <c r="F113">
        <v>783</v>
      </c>
      <c r="G113">
        <v>830</v>
      </c>
      <c r="H113">
        <v>752</v>
      </c>
      <c r="I113">
        <v>754</v>
      </c>
      <c r="J113">
        <v>809</v>
      </c>
      <c r="K113">
        <v>722</v>
      </c>
      <c r="L113">
        <v>703</v>
      </c>
      <c r="M113">
        <v>812</v>
      </c>
      <c r="N113">
        <v>741</v>
      </c>
      <c r="O113">
        <v>707</v>
      </c>
      <c r="P113">
        <v>781</v>
      </c>
      <c r="Q113">
        <v>726</v>
      </c>
      <c r="R113">
        <v>744</v>
      </c>
    </row>
    <row r="114" spans="2:18" x14ac:dyDescent="0.25">
      <c r="B114" s="1">
        <v>642</v>
      </c>
      <c r="C114">
        <v>649</v>
      </c>
      <c r="D114">
        <v>795</v>
      </c>
      <c r="E114">
        <v>689</v>
      </c>
      <c r="F114">
        <v>845</v>
      </c>
      <c r="G114">
        <v>795</v>
      </c>
      <c r="H114">
        <v>719</v>
      </c>
      <c r="I114">
        <v>671</v>
      </c>
      <c r="J114">
        <v>665</v>
      </c>
      <c r="K114">
        <v>722</v>
      </c>
      <c r="L114">
        <v>795</v>
      </c>
      <c r="M114">
        <v>671</v>
      </c>
      <c r="N114">
        <v>825</v>
      </c>
      <c r="O114">
        <v>795</v>
      </c>
      <c r="P114">
        <v>705</v>
      </c>
      <c r="Q114">
        <v>740</v>
      </c>
      <c r="R114">
        <v>699</v>
      </c>
    </row>
    <row r="115" spans="2:18" x14ac:dyDescent="0.25">
      <c r="B115" s="1">
        <v>743</v>
      </c>
      <c r="C115">
        <v>674</v>
      </c>
      <c r="D115">
        <v>665</v>
      </c>
      <c r="E115">
        <v>620</v>
      </c>
      <c r="F115">
        <v>749</v>
      </c>
      <c r="G115">
        <v>703</v>
      </c>
      <c r="H115">
        <v>669</v>
      </c>
      <c r="I115">
        <v>802</v>
      </c>
      <c r="J115">
        <v>742</v>
      </c>
      <c r="K115">
        <v>720</v>
      </c>
      <c r="L115">
        <v>724</v>
      </c>
      <c r="M115">
        <v>663</v>
      </c>
      <c r="N115">
        <v>748</v>
      </c>
      <c r="O115">
        <v>810</v>
      </c>
      <c r="P115">
        <v>701</v>
      </c>
      <c r="Q115">
        <v>687</v>
      </c>
      <c r="R115">
        <v>878</v>
      </c>
    </row>
    <row r="116" spans="2:18" x14ac:dyDescent="0.25">
      <c r="B116" s="1">
        <v>548</v>
      </c>
      <c r="C116">
        <v>730</v>
      </c>
      <c r="D116">
        <v>832</v>
      </c>
      <c r="E116">
        <v>754</v>
      </c>
      <c r="F116">
        <v>889</v>
      </c>
      <c r="G116">
        <v>836</v>
      </c>
      <c r="H116">
        <v>780</v>
      </c>
      <c r="I116">
        <v>814</v>
      </c>
      <c r="J116">
        <v>791</v>
      </c>
      <c r="K116">
        <v>813</v>
      </c>
      <c r="L116">
        <v>856</v>
      </c>
      <c r="M116">
        <v>844</v>
      </c>
      <c r="N116">
        <v>922</v>
      </c>
      <c r="O116">
        <v>919</v>
      </c>
      <c r="P116">
        <v>743</v>
      </c>
      <c r="Q116">
        <v>770</v>
      </c>
      <c r="R116">
        <v>830</v>
      </c>
    </row>
    <row r="117" spans="2:18" x14ac:dyDescent="0.25">
      <c r="B117" s="1">
        <v>381</v>
      </c>
      <c r="C117">
        <v>796</v>
      </c>
      <c r="D117">
        <v>865</v>
      </c>
      <c r="E117">
        <v>764</v>
      </c>
      <c r="F117">
        <v>851</v>
      </c>
      <c r="G117">
        <v>986</v>
      </c>
      <c r="H117">
        <v>929</v>
      </c>
      <c r="I117">
        <v>980</v>
      </c>
      <c r="J117">
        <v>938</v>
      </c>
      <c r="K117">
        <v>900</v>
      </c>
      <c r="L117">
        <v>794</v>
      </c>
      <c r="M117">
        <v>837</v>
      </c>
      <c r="N117">
        <v>747</v>
      </c>
      <c r="O117">
        <v>795</v>
      </c>
      <c r="P117">
        <v>923</v>
      </c>
      <c r="Q117">
        <v>906</v>
      </c>
      <c r="R117">
        <v>900</v>
      </c>
    </row>
    <row r="118" spans="2:18" x14ac:dyDescent="0.25">
      <c r="B118" s="1">
        <v>633</v>
      </c>
      <c r="C118">
        <v>716</v>
      </c>
      <c r="D118">
        <v>687</v>
      </c>
      <c r="E118">
        <v>612</v>
      </c>
      <c r="F118">
        <v>733</v>
      </c>
      <c r="G118">
        <v>716</v>
      </c>
      <c r="H118">
        <v>764</v>
      </c>
      <c r="I118">
        <v>747</v>
      </c>
      <c r="J118">
        <v>777</v>
      </c>
      <c r="K118">
        <v>760</v>
      </c>
      <c r="L118">
        <v>720</v>
      </c>
      <c r="M118">
        <v>740</v>
      </c>
      <c r="N118">
        <v>832</v>
      </c>
      <c r="O118">
        <v>691</v>
      </c>
      <c r="P118">
        <v>659</v>
      </c>
      <c r="Q118">
        <v>709</v>
      </c>
      <c r="R118">
        <v>758</v>
      </c>
    </row>
    <row r="119" spans="2:18" x14ac:dyDescent="0.25">
      <c r="B119" s="1">
        <v>658</v>
      </c>
      <c r="C119">
        <v>493</v>
      </c>
      <c r="D119">
        <v>526</v>
      </c>
      <c r="E119">
        <v>444</v>
      </c>
      <c r="F119">
        <v>565</v>
      </c>
      <c r="G119">
        <v>500</v>
      </c>
      <c r="H119">
        <v>499</v>
      </c>
      <c r="I119">
        <v>456</v>
      </c>
      <c r="J119">
        <v>412</v>
      </c>
      <c r="K119">
        <v>530</v>
      </c>
      <c r="L119">
        <v>507</v>
      </c>
      <c r="M119">
        <v>483</v>
      </c>
      <c r="N119">
        <v>552</v>
      </c>
      <c r="O119">
        <v>626</v>
      </c>
      <c r="P119">
        <v>555</v>
      </c>
      <c r="Q119">
        <v>452</v>
      </c>
      <c r="R119">
        <v>534</v>
      </c>
    </row>
    <row r="120" spans="2:18" x14ac:dyDescent="0.25">
      <c r="B120" s="1">
        <v>761</v>
      </c>
      <c r="C120">
        <v>748</v>
      </c>
      <c r="D120">
        <v>815</v>
      </c>
      <c r="E120">
        <v>702</v>
      </c>
      <c r="F120">
        <v>801</v>
      </c>
      <c r="G120">
        <v>801</v>
      </c>
      <c r="H120">
        <v>796</v>
      </c>
      <c r="I120">
        <v>677</v>
      </c>
      <c r="J120">
        <v>729</v>
      </c>
      <c r="K120">
        <v>720</v>
      </c>
      <c r="L120">
        <v>826</v>
      </c>
      <c r="M120">
        <v>731</v>
      </c>
      <c r="N120">
        <v>801</v>
      </c>
      <c r="O120">
        <v>801</v>
      </c>
      <c r="P120">
        <v>713</v>
      </c>
      <c r="Q120">
        <v>793</v>
      </c>
      <c r="R120">
        <v>746</v>
      </c>
    </row>
    <row r="121" spans="2:18" x14ac:dyDescent="0.25">
      <c r="B121" s="1">
        <v>639</v>
      </c>
      <c r="C121">
        <v>750</v>
      </c>
      <c r="D121">
        <v>804</v>
      </c>
      <c r="E121">
        <v>703</v>
      </c>
      <c r="F121">
        <v>860</v>
      </c>
      <c r="G121">
        <v>930</v>
      </c>
      <c r="H121">
        <v>839</v>
      </c>
      <c r="I121">
        <v>852</v>
      </c>
      <c r="J121">
        <v>856</v>
      </c>
      <c r="K121">
        <v>752</v>
      </c>
      <c r="L121">
        <v>739</v>
      </c>
      <c r="M121">
        <v>742</v>
      </c>
      <c r="N121">
        <v>736</v>
      </c>
      <c r="O121">
        <v>795</v>
      </c>
      <c r="P121">
        <v>864</v>
      </c>
      <c r="Q121">
        <v>801</v>
      </c>
      <c r="R121">
        <v>853</v>
      </c>
    </row>
    <row r="122" spans="2:18" x14ac:dyDescent="0.25">
      <c r="B122" s="1">
        <v>697</v>
      </c>
      <c r="C122">
        <v>669</v>
      </c>
      <c r="D122">
        <v>725</v>
      </c>
      <c r="E122">
        <v>605</v>
      </c>
      <c r="F122">
        <v>783</v>
      </c>
      <c r="G122">
        <v>745</v>
      </c>
      <c r="H122">
        <v>688</v>
      </c>
      <c r="I122">
        <v>700</v>
      </c>
      <c r="J122">
        <v>691</v>
      </c>
      <c r="K122">
        <v>754</v>
      </c>
      <c r="L122">
        <v>716</v>
      </c>
      <c r="M122">
        <v>682</v>
      </c>
      <c r="N122">
        <v>836</v>
      </c>
      <c r="O122">
        <v>754</v>
      </c>
      <c r="P122">
        <v>834</v>
      </c>
      <c r="Q122">
        <v>775</v>
      </c>
      <c r="R122">
        <v>781</v>
      </c>
    </row>
    <row r="123" spans="2:18" x14ac:dyDescent="0.25">
      <c r="B123" s="1">
        <v>600</v>
      </c>
      <c r="C123">
        <v>629</v>
      </c>
      <c r="D123">
        <v>818</v>
      </c>
      <c r="E123">
        <v>741</v>
      </c>
      <c r="F123">
        <v>861</v>
      </c>
      <c r="G123">
        <v>804</v>
      </c>
      <c r="H123">
        <v>799</v>
      </c>
      <c r="I123">
        <v>770</v>
      </c>
      <c r="J123">
        <v>722</v>
      </c>
      <c r="K123">
        <v>722</v>
      </c>
      <c r="L123">
        <v>853</v>
      </c>
      <c r="M123">
        <v>840</v>
      </c>
      <c r="N123">
        <v>818</v>
      </c>
      <c r="O123">
        <v>869</v>
      </c>
      <c r="P123">
        <v>904</v>
      </c>
      <c r="Q123">
        <v>869</v>
      </c>
      <c r="R123">
        <v>904</v>
      </c>
    </row>
    <row r="124" spans="2:18" x14ac:dyDescent="0.25">
      <c r="B124" s="1">
        <v>493</v>
      </c>
      <c r="C124">
        <v>754</v>
      </c>
      <c r="D124">
        <v>865</v>
      </c>
      <c r="E124">
        <v>761</v>
      </c>
      <c r="F124">
        <v>929</v>
      </c>
      <c r="G124">
        <v>865</v>
      </c>
      <c r="H124">
        <v>792</v>
      </c>
      <c r="I124">
        <v>765</v>
      </c>
      <c r="J124">
        <v>735</v>
      </c>
      <c r="K124">
        <v>768</v>
      </c>
      <c r="L124">
        <v>875</v>
      </c>
      <c r="M124">
        <v>774</v>
      </c>
      <c r="N124">
        <v>871</v>
      </c>
      <c r="O124">
        <v>865</v>
      </c>
      <c r="P124">
        <v>845</v>
      </c>
      <c r="Q124">
        <v>753</v>
      </c>
      <c r="R124">
        <v>735</v>
      </c>
    </row>
    <row r="125" spans="2:18" x14ac:dyDescent="0.25">
      <c r="B125" s="1">
        <v>506</v>
      </c>
      <c r="C125">
        <v>721</v>
      </c>
      <c r="D125">
        <v>761</v>
      </c>
      <c r="E125">
        <v>707</v>
      </c>
      <c r="F125">
        <v>771</v>
      </c>
      <c r="G125">
        <v>758</v>
      </c>
      <c r="H125">
        <v>725</v>
      </c>
      <c r="I125">
        <v>710</v>
      </c>
      <c r="J125">
        <v>748</v>
      </c>
      <c r="K125">
        <v>733</v>
      </c>
      <c r="L125">
        <v>760</v>
      </c>
      <c r="M125">
        <v>748</v>
      </c>
      <c r="N125">
        <v>763</v>
      </c>
      <c r="O125">
        <v>796</v>
      </c>
      <c r="P125">
        <v>761</v>
      </c>
      <c r="Q125">
        <v>712</v>
      </c>
      <c r="R125">
        <v>770</v>
      </c>
    </row>
    <row r="126" spans="2:18" x14ac:dyDescent="0.25">
      <c r="B126" s="1">
        <v>652</v>
      </c>
      <c r="C126">
        <v>556</v>
      </c>
      <c r="D126">
        <v>655</v>
      </c>
      <c r="E126">
        <v>534</v>
      </c>
      <c r="F126">
        <v>655</v>
      </c>
      <c r="G126">
        <v>655</v>
      </c>
      <c r="H126">
        <v>612</v>
      </c>
      <c r="I126">
        <v>578</v>
      </c>
      <c r="J126">
        <v>543</v>
      </c>
      <c r="K126">
        <v>581</v>
      </c>
      <c r="L126">
        <v>655</v>
      </c>
      <c r="M126">
        <v>564</v>
      </c>
      <c r="N126">
        <v>711</v>
      </c>
      <c r="O126">
        <v>659</v>
      </c>
      <c r="P126">
        <v>615</v>
      </c>
      <c r="Q126">
        <v>551</v>
      </c>
      <c r="R126">
        <v>525</v>
      </c>
    </row>
    <row r="127" spans="2:18" x14ac:dyDescent="0.25">
      <c r="B127" s="1">
        <v>523</v>
      </c>
      <c r="C127">
        <v>618</v>
      </c>
      <c r="D127">
        <v>759</v>
      </c>
      <c r="E127">
        <v>619</v>
      </c>
      <c r="F127">
        <v>738</v>
      </c>
      <c r="G127">
        <v>847</v>
      </c>
      <c r="H127">
        <v>795</v>
      </c>
      <c r="I127">
        <v>801</v>
      </c>
      <c r="J127">
        <v>674</v>
      </c>
      <c r="K127">
        <v>647</v>
      </c>
      <c r="L127">
        <v>667</v>
      </c>
      <c r="M127">
        <v>730</v>
      </c>
      <c r="N127">
        <v>719</v>
      </c>
      <c r="O127">
        <v>762</v>
      </c>
      <c r="P127">
        <v>628</v>
      </c>
      <c r="Q127">
        <v>628</v>
      </c>
      <c r="R127">
        <v>645</v>
      </c>
    </row>
    <row r="128" spans="2:18" x14ac:dyDescent="0.25">
      <c r="B128" s="1">
        <v>574</v>
      </c>
      <c r="C128">
        <v>761</v>
      </c>
      <c r="D128">
        <v>848</v>
      </c>
      <c r="E128">
        <v>719</v>
      </c>
      <c r="F128">
        <v>902</v>
      </c>
      <c r="G128">
        <v>895</v>
      </c>
      <c r="H128">
        <v>748</v>
      </c>
      <c r="I128">
        <v>835</v>
      </c>
      <c r="J128">
        <v>715</v>
      </c>
      <c r="K128">
        <v>728</v>
      </c>
      <c r="L128">
        <v>852</v>
      </c>
      <c r="M128">
        <v>733</v>
      </c>
      <c r="N128">
        <v>863</v>
      </c>
      <c r="O128">
        <v>904</v>
      </c>
      <c r="P128">
        <v>844</v>
      </c>
      <c r="Q128">
        <v>817</v>
      </c>
      <c r="R128">
        <v>806</v>
      </c>
    </row>
    <row r="129" spans="2:18" x14ac:dyDescent="0.25">
      <c r="B129" s="1">
        <v>545</v>
      </c>
      <c r="C129">
        <v>667</v>
      </c>
      <c r="D129">
        <v>708</v>
      </c>
      <c r="E129">
        <v>659</v>
      </c>
      <c r="F129">
        <v>781</v>
      </c>
      <c r="G129">
        <v>711</v>
      </c>
      <c r="H129">
        <v>586</v>
      </c>
      <c r="I129">
        <v>730</v>
      </c>
      <c r="J129">
        <v>644</v>
      </c>
      <c r="K129">
        <v>604</v>
      </c>
      <c r="L129">
        <v>699</v>
      </c>
      <c r="M129">
        <v>559</v>
      </c>
      <c r="N129">
        <v>677</v>
      </c>
      <c r="O129">
        <v>829</v>
      </c>
      <c r="P129">
        <v>766</v>
      </c>
      <c r="Q129">
        <v>593</v>
      </c>
      <c r="R129">
        <v>702</v>
      </c>
    </row>
    <row r="130" spans="2:18" x14ac:dyDescent="0.25">
      <c r="B130" s="1">
        <v>803</v>
      </c>
      <c r="C130">
        <v>706</v>
      </c>
      <c r="D130">
        <v>738</v>
      </c>
      <c r="E130">
        <v>736</v>
      </c>
      <c r="F130">
        <v>711</v>
      </c>
      <c r="G130">
        <v>768</v>
      </c>
      <c r="H130">
        <v>712</v>
      </c>
      <c r="I130">
        <v>756</v>
      </c>
      <c r="J130">
        <v>751</v>
      </c>
      <c r="K130">
        <v>751</v>
      </c>
      <c r="L130">
        <v>768</v>
      </c>
      <c r="M130">
        <v>629</v>
      </c>
      <c r="N130">
        <v>738</v>
      </c>
      <c r="O130">
        <v>822</v>
      </c>
      <c r="P130">
        <v>678</v>
      </c>
      <c r="Q130">
        <v>822</v>
      </c>
      <c r="R130">
        <v>678</v>
      </c>
    </row>
    <row r="131" spans="2:18" x14ac:dyDescent="0.25">
      <c r="B131" s="1">
        <v>558</v>
      </c>
      <c r="C131">
        <v>666</v>
      </c>
      <c r="D131">
        <v>726</v>
      </c>
      <c r="E131">
        <v>667</v>
      </c>
      <c r="F131">
        <v>775</v>
      </c>
      <c r="G131">
        <v>739</v>
      </c>
      <c r="H131">
        <v>733</v>
      </c>
      <c r="I131">
        <v>795</v>
      </c>
      <c r="J131">
        <v>751</v>
      </c>
      <c r="K131">
        <v>721</v>
      </c>
      <c r="L131">
        <v>685</v>
      </c>
      <c r="M131">
        <v>717</v>
      </c>
      <c r="N131">
        <v>737</v>
      </c>
      <c r="O131">
        <v>717</v>
      </c>
      <c r="P131">
        <v>694</v>
      </c>
      <c r="Q131">
        <v>762</v>
      </c>
      <c r="R131">
        <v>704</v>
      </c>
    </row>
    <row r="132" spans="2:18" x14ac:dyDescent="0.25">
      <c r="B132" s="1">
        <v>578</v>
      </c>
      <c r="C132">
        <v>818</v>
      </c>
      <c r="D132">
        <v>966</v>
      </c>
      <c r="E132">
        <v>796</v>
      </c>
      <c r="F132">
        <v>869</v>
      </c>
      <c r="G132">
        <v>931</v>
      </c>
      <c r="H132">
        <v>884</v>
      </c>
      <c r="I132">
        <v>915</v>
      </c>
      <c r="J132">
        <v>835</v>
      </c>
      <c r="K132">
        <v>911</v>
      </c>
      <c r="L132">
        <v>884</v>
      </c>
      <c r="M132">
        <v>851</v>
      </c>
      <c r="N132">
        <v>771</v>
      </c>
      <c r="O132">
        <v>852</v>
      </c>
      <c r="P132">
        <v>865</v>
      </c>
      <c r="Q132">
        <v>870</v>
      </c>
      <c r="R132">
        <v>852</v>
      </c>
    </row>
    <row r="133" spans="2:18" x14ac:dyDescent="0.25">
      <c r="B133" s="1">
        <v>608.99998995399994</v>
      </c>
      <c r="C133">
        <v>692</v>
      </c>
      <c r="D133">
        <v>770</v>
      </c>
      <c r="E133">
        <v>668</v>
      </c>
      <c r="F133">
        <v>812</v>
      </c>
      <c r="G133">
        <v>730</v>
      </c>
      <c r="H133">
        <v>661</v>
      </c>
      <c r="I133">
        <v>652</v>
      </c>
      <c r="J133">
        <v>662</v>
      </c>
      <c r="K133">
        <v>686</v>
      </c>
      <c r="L133">
        <v>770</v>
      </c>
      <c r="M133">
        <v>710</v>
      </c>
      <c r="N133">
        <v>788</v>
      </c>
      <c r="O133">
        <v>738</v>
      </c>
      <c r="P133">
        <v>727</v>
      </c>
      <c r="Q133">
        <v>668</v>
      </c>
      <c r="R133">
        <v>726</v>
      </c>
    </row>
    <row r="134" spans="2:18" x14ac:dyDescent="0.25">
      <c r="B134" s="1">
        <v>572</v>
      </c>
      <c r="C134">
        <v>632</v>
      </c>
      <c r="D134">
        <v>755</v>
      </c>
      <c r="E134">
        <v>713</v>
      </c>
      <c r="F134">
        <v>783</v>
      </c>
      <c r="G134">
        <v>867</v>
      </c>
      <c r="H134">
        <v>838</v>
      </c>
      <c r="I134">
        <v>763</v>
      </c>
      <c r="J134">
        <v>725</v>
      </c>
      <c r="K134">
        <v>712</v>
      </c>
      <c r="L134">
        <v>734</v>
      </c>
      <c r="M134">
        <v>812</v>
      </c>
      <c r="N134">
        <v>729</v>
      </c>
      <c r="O134">
        <v>763</v>
      </c>
      <c r="P134">
        <v>789</v>
      </c>
      <c r="Q134">
        <v>679</v>
      </c>
      <c r="R134">
        <v>737</v>
      </c>
    </row>
    <row r="135" spans="2:18" x14ac:dyDescent="0.25">
      <c r="B135" s="1">
        <v>586</v>
      </c>
      <c r="C135">
        <v>760</v>
      </c>
      <c r="D135">
        <v>866</v>
      </c>
      <c r="E135">
        <v>724</v>
      </c>
      <c r="F135">
        <v>880</v>
      </c>
      <c r="G135">
        <v>902</v>
      </c>
      <c r="H135">
        <v>829</v>
      </c>
      <c r="I135">
        <v>928</v>
      </c>
      <c r="J135">
        <v>851</v>
      </c>
      <c r="K135">
        <v>860</v>
      </c>
      <c r="L135">
        <v>816</v>
      </c>
      <c r="M135">
        <v>889</v>
      </c>
      <c r="N135">
        <v>793</v>
      </c>
      <c r="O135">
        <v>763</v>
      </c>
      <c r="P135">
        <v>725</v>
      </c>
      <c r="Q135">
        <v>896</v>
      </c>
      <c r="R135">
        <v>822</v>
      </c>
    </row>
    <row r="136" spans="2:18" x14ac:dyDescent="0.25">
      <c r="B136" s="1">
        <v>556</v>
      </c>
      <c r="C136">
        <v>636</v>
      </c>
      <c r="D136">
        <v>724</v>
      </c>
      <c r="E136">
        <v>645</v>
      </c>
      <c r="F136">
        <v>700</v>
      </c>
      <c r="G136">
        <v>821</v>
      </c>
      <c r="H136">
        <v>763</v>
      </c>
      <c r="I136">
        <v>780</v>
      </c>
      <c r="J136">
        <v>713</v>
      </c>
      <c r="K136">
        <v>764</v>
      </c>
      <c r="L136">
        <v>723</v>
      </c>
      <c r="M136">
        <v>762</v>
      </c>
      <c r="N136">
        <v>678</v>
      </c>
      <c r="O136">
        <v>668</v>
      </c>
      <c r="P136">
        <v>773</v>
      </c>
      <c r="Q136">
        <v>790</v>
      </c>
      <c r="R136">
        <v>746</v>
      </c>
    </row>
    <row r="137" spans="2:18" x14ac:dyDescent="0.25">
      <c r="B137" s="1">
        <v>525</v>
      </c>
      <c r="C137">
        <v>680</v>
      </c>
      <c r="D137">
        <v>808</v>
      </c>
      <c r="E137">
        <v>676</v>
      </c>
      <c r="F137">
        <v>814</v>
      </c>
      <c r="G137">
        <v>820</v>
      </c>
      <c r="H137">
        <v>752</v>
      </c>
      <c r="I137">
        <v>841</v>
      </c>
      <c r="J137">
        <v>751</v>
      </c>
      <c r="K137">
        <v>790</v>
      </c>
      <c r="L137">
        <v>695</v>
      </c>
      <c r="M137">
        <v>796</v>
      </c>
      <c r="N137">
        <v>690</v>
      </c>
      <c r="O137">
        <v>622</v>
      </c>
      <c r="P137">
        <v>746</v>
      </c>
      <c r="Q137">
        <v>728</v>
      </c>
      <c r="R137">
        <v>821</v>
      </c>
    </row>
    <row r="138" spans="2:18" x14ac:dyDescent="0.25">
      <c r="B138" s="1">
        <v>605</v>
      </c>
      <c r="C138">
        <v>754</v>
      </c>
      <c r="D138">
        <v>836</v>
      </c>
      <c r="E138">
        <v>723</v>
      </c>
      <c r="F138">
        <v>807</v>
      </c>
      <c r="G138">
        <v>717</v>
      </c>
      <c r="H138">
        <v>698</v>
      </c>
      <c r="I138">
        <v>786</v>
      </c>
      <c r="J138">
        <v>792</v>
      </c>
      <c r="K138">
        <v>711</v>
      </c>
      <c r="L138">
        <v>636</v>
      </c>
      <c r="M138">
        <v>671</v>
      </c>
      <c r="N138">
        <v>628</v>
      </c>
      <c r="O138">
        <v>681</v>
      </c>
      <c r="P138">
        <v>802</v>
      </c>
      <c r="Q138">
        <v>773</v>
      </c>
      <c r="R138">
        <v>784</v>
      </c>
    </row>
    <row r="139" spans="2:18" x14ac:dyDescent="0.25">
      <c r="B139" s="1">
        <v>656</v>
      </c>
      <c r="C139">
        <v>694</v>
      </c>
      <c r="D139">
        <v>704</v>
      </c>
      <c r="E139">
        <v>615</v>
      </c>
      <c r="F139">
        <v>780</v>
      </c>
      <c r="G139">
        <v>713</v>
      </c>
      <c r="H139">
        <v>622</v>
      </c>
      <c r="I139">
        <v>738</v>
      </c>
      <c r="J139">
        <v>711</v>
      </c>
      <c r="K139">
        <v>718</v>
      </c>
      <c r="L139">
        <v>767</v>
      </c>
      <c r="M139">
        <v>763</v>
      </c>
      <c r="N139">
        <v>743</v>
      </c>
      <c r="O139">
        <v>836</v>
      </c>
      <c r="P139">
        <v>792</v>
      </c>
      <c r="Q139">
        <v>604</v>
      </c>
      <c r="R139">
        <v>770</v>
      </c>
    </row>
    <row r="140" spans="2:18" x14ac:dyDescent="0.25">
      <c r="B140" s="1">
        <v>523</v>
      </c>
      <c r="C140">
        <v>689</v>
      </c>
      <c r="D140">
        <v>725</v>
      </c>
      <c r="E140">
        <v>622</v>
      </c>
      <c r="F140">
        <v>790</v>
      </c>
      <c r="G140">
        <v>740</v>
      </c>
      <c r="H140">
        <v>744</v>
      </c>
      <c r="I140">
        <v>772</v>
      </c>
      <c r="J140">
        <v>732</v>
      </c>
      <c r="K140">
        <v>775</v>
      </c>
      <c r="L140">
        <v>691</v>
      </c>
      <c r="M140">
        <v>726</v>
      </c>
      <c r="N140">
        <v>834</v>
      </c>
      <c r="O140">
        <v>814</v>
      </c>
      <c r="P140">
        <v>762</v>
      </c>
      <c r="Q140">
        <v>734</v>
      </c>
      <c r="R140">
        <v>769</v>
      </c>
    </row>
    <row r="141" spans="2:18" x14ac:dyDescent="0.25">
      <c r="B141" s="1">
        <v>522</v>
      </c>
      <c r="C141">
        <v>772</v>
      </c>
      <c r="D141">
        <v>828</v>
      </c>
      <c r="E141">
        <v>729</v>
      </c>
      <c r="F141">
        <v>812</v>
      </c>
      <c r="G141">
        <v>885</v>
      </c>
      <c r="H141">
        <v>835</v>
      </c>
      <c r="I141">
        <v>899</v>
      </c>
      <c r="J141">
        <v>813</v>
      </c>
      <c r="K141">
        <v>806</v>
      </c>
      <c r="L141">
        <v>786</v>
      </c>
      <c r="M141">
        <v>835</v>
      </c>
      <c r="N141">
        <v>715</v>
      </c>
      <c r="O141">
        <v>777</v>
      </c>
      <c r="P141">
        <v>770</v>
      </c>
      <c r="Q141">
        <v>851</v>
      </c>
      <c r="R141">
        <v>840</v>
      </c>
    </row>
    <row r="142" spans="2:18" x14ac:dyDescent="0.25">
      <c r="B142" s="1">
        <v>528</v>
      </c>
      <c r="C142">
        <v>632</v>
      </c>
      <c r="D142">
        <v>755</v>
      </c>
      <c r="E142">
        <v>635</v>
      </c>
      <c r="F142">
        <v>772</v>
      </c>
      <c r="G142">
        <v>686</v>
      </c>
      <c r="H142">
        <v>657</v>
      </c>
      <c r="I142">
        <v>646</v>
      </c>
      <c r="J142">
        <v>628</v>
      </c>
      <c r="K142">
        <v>620</v>
      </c>
      <c r="L142">
        <v>687</v>
      </c>
      <c r="M142">
        <v>696</v>
      </c>
      <c r="N142">
        <v>677</v>
      </c>
      <c r="O142">
        <v>818</v>
      </c>
      <c r="P142">
        <v>714</v>
      </c>
      <c r="Q142">
        <v>664</v>
      </c>
      <c r="R142">
        <v>697</v>
      </c>
    </row>
    <row r="143" spans="2:18" x14ac:dyDescent="0.25">
      <c r="B143" s="1">
        <v>732</v>
      </c>
      <c r="C143">
        <v>628</v>
      </c>
      <c r="D143">
        <v>678</v>
      </c>
      <c r="E143">
        <v>678</v>
      </c>
      <c r="F143">
        <v>700</v>
      </c>
      <c r="G143">
        <v>787</v>
      </c>
      <c r="H143">
        <v>830</v>
      </c>
      <c r="I143">
        <v>701</v>
      </c>
      <c r="J143">
        <v>707</v>
      </c>
      <c r="K143">
        <v>700</v>
      </c>
      <c r="L143">
        <v>695</v>
      </c>
      <c r="M143">
        <v>639</v>
      </c>
      <c r="N143">
        <v>760</v>
      </c>
      <c r="O143">
        <v>693</v>
      </c>
      <c r="P143">
        <v>664</v>
      </c>
      <c r="Q143">
        <v>836</v>
      </c>
      <c r="R143">
        <v>706</v>
      </c>
    </row>
    <row r="144" spans="2:18" x14ac:dyDescent="0.25">
      <c r="B144" s="1">
        <v>536</v>
      </c>
      <c r="C144">
        <v>563</v>
      </c>
      <c r="D144">
        <v>726</v>
      </c>
      <c r="E144">
        <v>672</v>
      </c>
      <c r="F144">
        <v>734</v>
      </c>
      <c r="G144">
        <v>792</v>
      </c>
      <c r="H144">
        <v>752</v>
      </c>
      <c r="I144">
        <v>621</v>
      </c>
      <c r="J144">
        <v>664</v>
      </c>
      <c r="K144">
        <v>701</v>
      </c>
      <c r="L144">
        <v>792</v>
      </c>
      <c r="M144">
        <v>720</v>
      </c>
      <c r="N144">
        <v>672</v>
      </c>
      <c r="O144">
        <v>759</v>
      </c>
      <c r="P144">
        <v>686</v>
      </c>
      <c r="Q144">
        <v>677</v>
      </c>
      <c r="R144">
        <v>664</v>
      </c>
    </row>
    <row r="145" spans="2:18" x14ac:dyDescent="0.25">
      <c r="B145" s="1">
        <v>533</v>
      </c>
      <c r="C145">
        <v>851</v>
      </c>
      <c r="D145">
        <v>841</v>
      </c>
      <c r="E145">
        <v>789</v>
      </c>
      <c r="F145">
        <v>900</v>
      </c>
      <c r="G145">
        <v>912</v>
      </c>
      <c r="H145">
        <v>872</v>
      </c>
      <c r="I145">
        <v>944</v>
      </c>
      <c r="J145">
        <v>889</v>
      </c>
      <c r="K145">
        <v>895</v>
      </c>
      <c r="L145">
        <v>872</v>
      </c>
      <c r="M145">
        <v>862</v>
      </c>
      <c r="N145">
        <v>946</v>
      </c>
      <c r="O145">
        <v>936</v>
      </c>
      <c r="P145">
        <v>920</v>
      </c>
      <c r="Q145">
        <v>853</v>
      </c>
      <c r="R145">
        <v>889</v>
      </c>
    </row>
    <row r="146" spans="2:18" x14ac:dyDescent="0.25">
      <c r="B146" s="1">
        <v>546</v>
      </c>
      <c r="C146">
        <v>630</v>
      </c>
      <c r="D146">
        <v>677</v>
      </c>
      <c r="E146">
        <v>569</v>
      </c>
      <c r="F146">
        <v>695</v>
      </c>
      <c r="G146">
        <v>755</v>
      </c>
      <c r="H146">
        <v>686</v>
      </c>
      <c r="I146">
        <v>744</v>
      </c>
      <c r="J146">
        <v>707</v>
      </c>
      <c r="K146">
        <v>684</v>
      </c>
      <c r="L146">
        <v>688</v>
      </c>
      <c r="M146">
        <v>663</v>
      </c>
      <c r="N146">
        <v>735</v>
      </c>
      <c r="O146">
        <v>744</v>
      </c>
      <c r="P146">
        <v>631</v>
      </c>
      <c r="Q146">
        <v>744</v>
      </c>
      <c r="R146">
        <v>881</v>
      </c>
    </row>
    <row r="147" spans="2:18" x14ac:dyDescent="0.25">
      <c r="B147" s="1">
        <v>737</v>
      </c>
      <c r="C147">
        <v>694</v>
      </c>
      <c r="D147">
        <v>738</v>
      </c>
      <c r="E147">
        <v>673</v>
      </c>
      <c r="F147">
        <v>831</v>
      </c>
      <c r="G147">
        <v>728</v>
      </c>
      <c r="H147">
        <v>785</v>
      </c>
      <c r="I147">
        <v>759</v>
      </c>
      <c r="J147">
        <v>672</v>
      </c>
      <c r="K147">
        <v>778</v>
      </c>
      <c r="L147">
        <v>728</v>
      </c>
      <c r="M147">
        <v>646</v>
      </c>
      <c r="N147">
        <v>756</v>
      </c>
      <c r="O147">
        <v>731</v>
      </c>
      <c r="P147">
        <v>623</v>
      </c>
      <c r="Q147">
        <v>762</v>
      </c>
      <c r="R147">
        <v>658</v>
      </c>
    </row>
    <row r="148" spans="2:18" x14ac:dyDescent="0.25">
      <c r="B148" s="1">
        <v>557</v>
      </c>
      <c r="C148">
        <v>640</v>
      </c>
      <c r="D148">
        <v>692</v>
      </c>
      <c r="E148">
        <v>579</v>
      </c>
      <c r="F148">
        <v>729</v>
      </c>
      <c r="G148">
        <v>674</v>
      </c>
      <c r="H148">
        <v>656</v>
      </c>
      <c r="I148">
        <v>721</v>
      </c>
      <c r="J148">
        <v>644</v>
      </c>
      <c r="K148">
        <v>706</v>
      </c>
      <c r="L148">
        <v>638</v>
      </c>
      <c r="M148">
        <v>653</v>
      </c>
      <c r="N148">
        <v>674</v>
      </c>
      <c r="O148">
        <v>653</v>
      </c>
      <c r="P148">
        <v>674</v>
      </c>
      <c r="Q148">
        <v>646</v>
      </c>
      <c r="R148">
        <v>633</v>
      </c>
    </row>
    <row r="149" spans="2:18" x14ac:dyDescent="0.25">
      <c r="B149" s="1">
        <v>571</v>
      </c>
      <c r="C149">
        <v>813</v>
      </c>
      <c r="D149">
        <v>906</v>
      </c>
      <c r="E149">
        <v>786</v>
      </c>
      <c r="F149">
        <v>931</v>
      </c>
      <c r="G149">
        <v>835</v>
      </c>
      <c r="H149">
        <v>840</v>
      </c>
      <c r="I149">
        <v>887</v>
      </c>
      <c r="J149">
        <v>867</v>
      </c>
      <c r="K149">
        <v>861</v>
      </c>
      <c r="L149">
        <v>784</v>
      </c>
      <c r="M149">
        <v>824</v>
      </c>
      <c r="N149">
        <v>775</v>
      </c>
      <c r="O149">
        <v>819</v>
      </c>
      <c r="P149">
        <v>855</v>
      </c>
      <c r="Q149">
        <v>835</v>
      </c>
      <c r="R149">
        <v>853</v>
      </c>
    </row>
    <row r="150" spans="2:18" x14ac:dyDescent="0.25">
      <c r="B150" s="1">
        <v>697</v>
      </c>
      <c r="C150">
        <v>647</v>
      </c>
      <c r="D150">
        <v>766</v>
      </c>
      <c r="E150">
        <v>642</v>
      </c>
      <c r="F150">
        <v>727</v>
      </c>
      <c r="G150">
        <v>785</v>
      </c>
      <c r="H150">
        <v>780</v>
      </c>
      <c r="I150">
        <v>747</v>
      </c>
      <c r="J150">
        <v>703</v>
      </c>
      <c r="K150">
        <v>733</v>
      </c>
      <c r="L150">
        <v>725</v>
      </c>
      <c r="M150">
        <v>716</v>
      </c>
      <c r="N150">
        <v>754</v>
      </c>
      <c r="O150">
        <v>809</v>
      </c>
      <c r="P150">
        <v>768</v>
      </c>
      <c r="Q150">
        <v>753</v>
      </c>
      <c r="R150">
        <v>848</v>
      </c>
    </row>
    <row r="151" spans="2:18" x14ac:dyDescent="0.25">
      <c r="B151" s="1">
        <v>501</v>
      </c>
      <c r="C151">
        <v>660</v>
      </c>
      <c r="D151">
        <v>821</v>
      </c>
      <c r="E151">
        <v>693</v>
      </c>
      <c r="F151">
        <v>751</v>
      </c>
      <c r="G151">
        <v>772</v>
      </c>
      <c r="H151">
        <v>820</v>
      </c>
      <c r="I151">
        <v>721</v>
      </c>
      <c r="J151">
        <v>715</v>
      </c>
      <c r="K151">
        <v>716</v>
      </c>
      <c r="L151">
        <v>777</v>
      </c>
      <c r="M151">
        <v>703</v>
      </c>
      <c r="N151">
        <v>750</v>
      </c>
      <c r="O151">
        <v>815</v>
      </c>
      <c r="P151">
        <v>732</v>
      </c>
      <c r="Q151">
        <v>719</v>
      </c>
      <c r="R151">
        <v>706</v>
      </c>
    </row>
    <row r="152" spans="2:18" x14ac:dyDescent="0.25">
      <c r="B152" s="1">
        <v>667</v>
      </c>
      <c r="C152">
        <v>773</v>
      </c>
      <c r="D152">
        <v>913</v>
      </c>
      <c r="E152">
        <v>799</v>
      </c>
      <c r="F152">
        <v>895</v>
      </c>
      <c r="G152">
        <v>878</v>
      </c>
      <c r="H152">
        <v>830</v>
      </c>
      <c r="I152">
        <v>842</v>
      </c>
      <c r="J152">
        <v>861</v>
      </c>
      <c r="K152">
        <v>828</v>
      </c>
      <c r="L152">
        <v>743</v>
      </c>
      <c r="M152">
        <v>823</v>
      </c>
      <c r="N152">
        <v>843</v>
      </c>
      <c r="O152">
        <v>829</v>
      </c>
      <c r="P152">
        <v>861</v>
      </c>
      <c r="Q152">
        <v>886</v>
      </c>
      <c r="R152">
        <v>860</v>
      </c>
    </row>
    <row r="153" spans="2:18" x14ac:dyDescent="0.25">
      <c r="B153" s="1">
        <v>707</v>
      </c>
      <c r="C153">
        <v>594</v>
      </c>
      <c r="D153">
        <v>682</v>
      </c>
      <c r="E153">
        <v>611</v>
      </c>
      <c r="F153">
        <v>715</v>
      </c>
      <c r="G153">
        <v>665</v>
      </c>
      <c r="H153">
        <v>637</v>
      </c>
      <c r="I153">
        <v>637</v>
      </c>
      <c r="J153">
        <v>649</v>
      </c>
      <c r="K153">
        <v>652</v>
      </c>
      <c r="L153">
        <v>700</v>
      </c>
      <c r="M153">
        <v>671</v>
      </c>
      <c r="N153">
        <v>731</v>
      </c>
      <c r="O153">
        <v>712</v>
      </c>
      <c r="P153">
        <v>694</v>
      </c>
      <c r="Q153">
        <v>702</v>
      </c>
      <c r="R153">
        <v>696</v>
      </c>
    </row>
    <row r="154" spans="2:18" x14ac:dyDescent="0.25">
      <c r="B154" s="1">
        <v>1120</v>
      </c>
      <c r="C154">
        <v>818</v>
      </c>
      <c r="D154">
        <v>878</v>
      </c>
      <c r="E154">
        <v>783</v>
      </c>
      <c r="F154">
        <v>847</v>
      </c>
      <c r="G154">
        <v>903</v>
      </c>
      <c r="H154">
        <v>820</v>
      </c>
      <c r="I154">
        <v>921</v>
      </c>
      <c r="J154">
        <v>870</v>
      </c>
      <c r="K154">
        <v>844</v>
      </c>
      <c r="L154">
        <v>877</v>
      </c>
      <c r="M154">
        <v>770</v>
      </c>
      <c r="N154">
        <v>842</v>
      </c>
      <c r="O154">
        <v>831</v>
      </c>
      <c r="P154">
        <v>776</v>
      </c>
      <c r="Q154">
        <v>842</v>
      </c>
      <c r="R154">
        <v>771</v>
      </c>
    </row>
    <row r="155" spans="2:18" x14ac:dyDescent="0.25">
      <c r="B155" s="1">
        <v>541</v>
      </c>
      <c r="C155">
        <v>811</v>
      </c>
      <c r="D155">
        <v>862</v>
      </c>
      <c r="E155">
        <v>773</v>
      </c>
      <c r="F155">
        <v>861</v>
      </c>
      <c r="G155">
        <v>923</v>
      </c>
      <c r="H155">
        <v>913</v>
      </c>
      <c r="I155">
        <v>1005</v>
      </c>
      <c r="J155">
        <v>899</v>
      </c>
      <c r="K155">
        <v>893</v>
      </c>
      <c r="L155">
        <v>769</v>
      </c>
      <c r="M155">
        <v>810</v>
      </c>
      <c r="N155">
        <v>781</v>
      </c>
      <c r="O155">
        <v>806</v>
      </c>
      <c r="P155">
        <v>916</v>
      </c>
      <c r="Q155">
        <v>930</v>
      </c>
      <c r="R155">
        <v>850</v>
      </c>
    </row>
    <row r="156" spans="2:18" x14ac:dyDescent="0.25">
      <c r="B156" s="1">
        <v>904</v>
      </c>
      <c r="C156">
        <v>866</v>
      </c>
      <c r="D156">
        <v>997</v>
      </c>
      <c r="E156">
        <v>884</v>
      </c>
      <c r="F156">
        <v>985</v>
      </c>
      <c r="G156">
        <v>979</v>
      </c>
      <c r="H156">
        <v>1039</v>
      </c>
      <c r="I156">
        <v>1092</v>
      </c>
      <c r="J156">
        <v>925</v>
      </c>
      <c r="K156">
        <v>1006</v>
      </c>
      <c r="L156">
        <v>842</v>
      </c>
      <c r="M156">
        <v>904</v>
      </c>
      <c r="N156">
        <v>879</v>
      </c>
      <c r="O156">
        <v>900</v>
      </c>
      <c r="P156">
        <v>1072</v>
      </c>
      <c r="Q156">
        <v>1036</v>
      </c>
      <c r="R156">
        <v>1028</v>
      </c>
    </row>
    <row r="157" spans="2:18" x14ac:dyDescent="0.25">
      <c r="B157" s="1">
        <v>649</v>
      </c>
      <c r="C157">
        <v>707</v>
      </c>
      <c r="D157">
        <v>758</v>
      </c>
      <c r="E157">
        <v>659</v>
      </c>
      <c r="F157">
        <v>735</v>
      </c>
      <c r="G157">
        <v>797</v>
      </c>
      <c r="H157">
        <v>705</v>
      </c>
      <c r="I157">
        <v>824</v>
      </c>
      <c r="J157">
        <v>780</v>
      </c>
      <c r="K157">
        <v>826</v>
      </c>
      <c r="L157">
        <v>646</v>
      </c>
      <c r="M157">
        <v>704</v>
      </c>
      <c r="N157">
        <v>731</v>
      </c>
      <c r="O157">
        <v>652</v>
      </c>
      <c r="P157">
        <v>769</v>
      </c>
      <c r="Q157">
        <v>764</v>
      </c>
      <c r="R157">
        <v>750</v>
      </c>
    </row>
    <row r="158" spans="2:18" x14ac:dyDescent="0.25">
      <c r="B158" s="1">
        <v>582</v>
      </c>
      <c r="C158">
        <v>822</v>
      </c>
      <c r="D158">
        <v>893</v>
      </c>
      <c r="E158">
        <v>855</v>
      </c>
      <c r="F158">
        <v>1009</v>
      </c>
      <c r="G158">
        <v>911</v>
      </c>
      <c r="H158">
        <v>920</v>
      </c>
      <c r="I158">
        <v>970</v>
      </c>
      <c r="J158">
        <v>945</v>
      </c>
      <c r="K158">
        <v>930</v>
      </c>
      <c r="L158">
        <v>852</v>
      </c>
      <c r="M158">
        <v>924</v>
      </c>
      <c r="N158">
        <v>878</v>
      </c>
      <c r="O158">
        <v>968</v>
      </c>
      <c r="P158">
        <v>956</v>
      </c>
      <c r="Q158">
        <v>871</v>
      </c>
      <c r="R158">
        <v>957</v>
      </c>
    </row>
    <row r="159" spans="2:18" x14ac:dyDescent="0.25">
      <c r="B159" s="1">
        <v>585</v>
      </c>
      <c r="C159">
        <v>743</v>
      </c>
      <c r="D159">
        <v>779</v>
      </c>
      <c r="E159">
        <v>732</v>
      </c>
      <c r="F159">
        <v>862</v>
      </c>
      <c r="G159">
        <v>824</v>
      </c>
      <c r="H159">
        <v>916</v>
      </c>
      <c r="I159">
        <v>918</v>
      </c>
      <c r="J159">
        <v>707</v>
      </c>
      <c r="K159">
        <v>903</v>
      </c>
      <c r="L159">
        <v>841</v>
      </c>
      <c r="M159">
        <v>775</v>
      </c>
      <c r="N159">
        <v>793</v>
      </c>
      <c r="O159">
        <v>763</v>
      </c>
      <c r="P159">
        <v>854</v>
      </c>
      <c r="Q159">
        <v>822</v>
      </c>
      <c r="R159">
        <v>770</v>
      </c>
    </row>
    <row r="160" spans="2:18" x14ac:dyDescent="0.25">
      <c r="B160" s="1">
        <v>550</v>
      </c>
      <c r="C160">
        <v>712</v>
      </c>
      <c r="D160">
        <v>801</v>
      </c>
      <c r="E160">
        <v>684</v>
      </c>
      <c r="F160">
        <v>812</v>
      </c>
      <c r="G160">
        <v>820</v>
      </c>
      <c r="H160">
        <v>816</v>
      </c>
      <c r="I160">
        <v>771</v>
      </c>
      <c r="J160">
        <v>799</v>
      </c>
      <c r="K160">
        <v>682</v>
      </c>
      <c r="L160">
        <v>779</v>
      </c>
      <c r="M160">
        <v>788</v>
      </c>
      <c r="N160">
        <v>819</v>
      </c>
      <c r="O160">
        <v>865</v>
      </c>
      <c r="P160">
        <v>818</v>
      </c>
      <c r="Q160">
        <v>689</v>
      </c>
      <c r="R160">
        <v>732</v>
      </c>
    </row>
    <row r="161" spans="2:18" x14ac:dyDescent="0.25">
      <c r="B161" s="1">
        <v>638</v>
      </c>
      <c r="C161">
        <v>727</v>
      </c>
      <c r="D161">
        <v>779</v>
      </c>
      <c r="E161">
        <v>689</v>
      </c>
      <c r="F161">
        <v>723</v>
      </c>
      <c r="G161">
        <v>800</v>
      </c>
      <c r="H161">
        <v>813</v>
      </c>
      <c r="I161">
        <v>833</v>
      </c>
      <c r="J161">
        <v>795</v>
      </c>
      <c r="K161">
        <v>755</v>
      </c>
      <c r="L161">
        <v>785</v>
      </c>
      <c r="M161">
        <v>704</v>
      </c>
      <c r="N161">
        <v>790</v>
      </c>
      <c r="O161">
        <v>840</v>
      </c>
      <c r="P161">
        <v>887</v>
      </c>
      <c r="Q161">
        <v>761</v>
      </c>
      <c r="R161">
        <v>876</v>
      </c>
    </row>
    <row r="162" spans="2:18" x14ac:dyDescent="0.25">
      <c r="B162" s="1">
        <v>561</v>
      </c>
      <c r="C162">
        <v>553</v>
      </c>
      <c r="D162">
        <v>684</v>
      </c>
      <c r="E162">
        <v>645</v>
      </c>
      <c r="F162">
        <v>674</v>
      </c>
      <c r="G162">
        <v>702</v>
      </c>
      <c r="H162">
        <v>678</v>
      </c>
      <c r="I162">
        <v>636</v>
      </c>
      <c r="J162">
        <v>594</v>
      </c>
      <c r="K162">
        <v>594</v>
      </c>
      <c r="L162">
        <v>698</v>
      </c>
      <c r="M162">
        <v>612</v>
      </c>
      <c r="N162">
        <v>684</v>
      </c>
      <c r="O162">
        <v>674</v>
      </c>
      <c r="P162">
        <v>641</v>
      </c>
      <c r="Q162">
        <v>627</v>
      </c>
      <c r="R162">
        <v>611</v>
      </c>
    </row>
    <row r="163" spans="2:18" x14ac:dyDescent="0.25">
      <c r="B163" s="1">
        <v>630</v>
      </c>
      <c r="C163">
        <v>761</v>
      </c>
      <c r="D163">
        <v>856</v>
      </c>
      <c r="E163">
        <v>763</v>
      </c>
      <c r="F163">
        <v>885</v>
      </c>
      <c r="G163">
        <v>840</v>
      </c>
      <c r="H163">
        <v>835</v>
      </c>
      <c r="I163">
        <v>896</v>
      </c>
      <c r="J163">
        <v>718</v>
      </c>
      <c r="K163">
        <v>896</v>
      </c>
      <c r="L163">
        <v>778</v>
      </c>
      <c r="M163">
        <v>814</v>
      </c>
      <c r="N163">
        <v>815</v>
      </c>
      <c r="O163">
        <v>900</v>
      </c>
      <c r="P163">
        <v>859</v>
      </c>
      <c r="Q163">
        <v>807</v>
      </c>
      <c r="R163">
        <v>929</v>
      </c>
    </row>
    <row r="164" spans="2:18" x14ac:dyDescent="0.25">
      <c r="B164" s="1">
        <v>578</v>
      </c>
      <c r="C164">
        <v>615</v>
      </c>
      <c r="D164">
        <v>689</v>
      </c>
      <c r="E164">
        <v>583</v>
      </c>
      <c r="F164">
        <v>723</v>
      </c>
      <c r="G164">
        <v>731</v>
      </c>
      <c r="H164">
        <v>692</v>
      </c>
      <c r="I164">
        <v>659</v>
      </c>
      <c r="J164">
        <v>704</v>
      </c>
      <c r="K164">
        <v>704</v>
      </c>
      <c r="L164">
        <v>749</v>
      </c>
      <c r="M164">
        <v>686</v>
      </c>
      <c r="N164">
        <v>710</v>
      </c>
      <c r="O164">
        <v>836</v>
      </c>
      <c r="P164">
        <v>749</v>
      </c>
      <c r="Q164">
        <v>737</v>
      </c>
      <c r="R164">
        <v>848</v>
      </c>
    </row>
    <row r="165" spans="2:18" x14ac:dyDescent="0.25">
      <c r="B165" s="1">
        <v>528</v>
      </c>
      <c r="C165">
        <v>700</v>
      </c>
      <c r="D165">
        <v>724</v>
      </c>
      <c r="E165">
        <v>694</v>
      </c>
      <c r="F165">
        <v>723</v>
      </c>
      <c r="G165">
        <v>771</v>
      </c>
      <c r="H165">
        <v>740</v>
      </c>
      <c r="I165">
        <v>753</v>
      </c>
      <c r="J165">
        <v>847</v>
      </c>
      <c r="K165">
        <v>751</v>
      </c>
      <c r="L165">
        <v>721</v>
      </c>
      <c r="M165">
        <v>803</v>
      </c>
      <c r="N165">
        <v>751</v>
      </c>
      <c r="O165">
        <v>668</v>
      </c>
      <c r="P165">
        <v>832</v>
      </c>
      <c r="Q165">
        <v>821</v>
      </c>
      <c r="R165">
        <v>747</v>
      </c>
    </row>
    <row r="166" spans="2:18" x14ac:dyDescent="0.25">
      <c r="B166" s="1">
        <v>574</v>
      </c>
      <c r="C166">
        <v>669</v>
      </c>
      <c r="D166">
        <v>723</v>
      </c>
      <c r="E166">
        <v>635</v>
      </c>
      <c r="F166">
        <v>716</v>
      </c>
      <c r="G166">
        <v>716</v>
      </c>
      <c r="H166">
        <v>686</v>
      </c>
      <c r="I166">
        <v>638</v>
      </c>
      <c r="J166">
        <v>661</v>
      </c>
      <c r="K166">
        <v>661</v>
      </c>
      <c r="L166">
        <v>716</v>
      </c>
      <c r="M166">
        <v>687</v>
      </c>
      <c r="N166">
        <v>716</v>
      </c>
      <c r="O166">
        <v>716</v>
      </c>
      <c r="P166">
        <v>620</v>
      </c>
      <c r="Q166">
        <v>673</v>
      </c>
      <c r="R166">
        <v>715</v>
      </c>
    </row>
    <row r="167" spans="2:18" x14ac:dyDescent="0.25">
      <c r="B167" s="1">
        <v>500</v>
      </c>
      <c r="C167">
        <v>715</v>
      </c>
      <c r="D167">
        <v>783</v>
      </c>
      <c r="E167">
        <v>672</v>
      </c>
      <c r="F167">
        <v>719</v>
      </c>
      <c r="G167">
        <v>746</v>
      </c>
      <c r="H167">
        <v>729</v>
      </c>
      <c r="I167">
        <v>795</v>
      </c>
      <c r="J167">
        <v>750</v>
      </c>
      <c r="K167">
        <v>729</v>
      </c>
      <c r="L167">
        <v>746</v>
      </c>
      <c r="M167">
        <v>712</v>
      </c>
      <c r="N167">
        <v>810</v>
      </c>
      <c r="O167">
        <v>716</v>
      </c>
      <c r="P167">
        <v>780</v>
      </c>
      <c r="Q167">
        <v>689</v>
      </c>
      <c r="R167">
        <v>778</v>
      </c>
    </row>
    <row r="168" spans="2:18" x14ac:dyDescent="0.25">
      <c r="B168" s="1">
        <v>678</v>
      </c>
      <c r="C168">
        <v>709</v>
      </c>
      <c r="D168">
        <v>759</v>
      </c>
      <c r="E168">
        <v>611</v>
      </c>
      <c r="F168">
        <v>743</v>
      </c>
      <c r="G168">
        <v>744</v>
      </c>
      <c r="H168">
        <v>652</v>
      </c>
      <c r="I168">
        <v>733</v>
      </c>
      <c r="J168">
        <v>689</v>
      </c>
      <c r="K168">
        <v>721</v>
      </c>
      <c r="L168">
        <v>713</v>
      </c>
      <c r="M168">
        <v>637</v>
      </c>
      <c r="N168">
        <v>790</v>
      </c>
      <c r="O168">
        <v>774</v>
      </c>
      <c r="P168">
        <v>759</v>
      </c>
      <c r="Q168">
        <v>713</v>
      </c>
      <c r="R168">
        <v>743</v>
      </c>
    </row>
    <row r="169" spans="2:18" x14ac:dyDescent="0.25">
      <c r="B169" s="1">
        <v>517</v>
      </c>
      <c r="C169">
        <v>595</v>
      </c>
      <c r="D169">
        <v>696</v>
      </c>
      <c r="E169">
        <v>622</v>
      </c>
      <c r="F169">
        <v>681</v>
      </c>
      <c r="G169">
        <v>741</v>
      </c>
      <c r="H169">
        <v>766</v>
      </c>
      <c r="I169">
        <v>779</v>
      </c>
      <c r="J169">
        <v>721</v>
      </c>
      <c r="K169">
        <v>744</v>
      </c>
      <c r="L169">
        <v>679</v>
      </c>
      <c r="M169">
        <v>605</v>
      </c>
      <c r="N169">
        <v>687</v>
      </c>
      <c r="O169">
        <v>714</v>
      </c>
      <c r="P169">
        <v>607</v>
      </c>
      <c r="Q169">
        <v>619</v>
      </c>
      <c r="R169">
        <v>675</v>
      </c>
    </row>
    <row r="170" spans="2:18" x14ac:dyDescent="0.25">
      <c r="B170" s="1">
        <v>635</v>
      </c>
      <c r="C170">
        <v>847</v>
      </c>
      <c r="D170">
        <v>885</v>
      </c>
      <c r="E170">
        <v>849</v>
      </c>
      <c r="F170">
        <v>863</v>
      </c>
      <c r="G170">
        <v>908</v>
      </c>
      <c r="H170">
        <v>849</v>
      </c>
      <c r="I170">
        <v>945</v>
      </c>
      <c r="J170">
        <v>981</v>
      </c>
      <c r="K170">
        <v>806</v>
      </c>
      <c r="L170">
        <v>890</v>
      </c>
      <c r="M170">
        <v>850</v>
      </c>
      <c r="N170">
        <v>847</v>
      </c>
      <c r="O170">
        <v>857</v>
      </c>
      <c r="P170">
        <v>835</v>
      </c>
      <c r="Q170">
        <v>837</v>
      </c>
      <c r="R170">
        <v>850</v>
      </c>
    </row>
    <row r="171" spans="2:18" x14ac:dyDescent="0.25">
      <c r="B171" s="1">
        <v>541</v>
      </c>
      <c r="C171">
        <v>687</v>
      </c>
      <c r="D171">
        <v>765</v>
      </c>
      <c r="E171">
        <v>621</v>
      </c>
      <c r="F171">
        <v>739</v>
      </c>
      <c r="G171">
        <v>690</v>
      </c>
      <c r="H171">
        <v>630</v>
      </c>
      <c r="I171">
        <v>719</v>
      </c>
      <c r="J171">
        <v>704</v>
      </c>
      <c r="K171">
        <v>675</v>
      </c>
      <c r="L171">
        <v>677</v>
      </c>
      <c r="M171">
        <v>731</v>
      </c>
      <c r="N171">
        <v>652</v>
      </c>
      <c r="O171">
        <v>612</v>
      </c>
      <c r="P171">
        <v>719</v>
      </c>
      <c r="Q171">
        <v>683</v>
      </c>
      <c r="R171">
        <v>766</v>
      </c>
    </row>
    <row r="172" spans="2:18" x14ac:dyDescent="0.25">
      <c r="B172" s="1">
        <v>436</v>
      </c>
      <c r="C172">
        <v>734</v>
      </c>
      <c r="D172">
        <v>829</v>
      </c>
      <c r="E172">
        <v>786</v>
      </c>
      <c r="F172">
        <v>862</v>
      </c>
      <c r="G172">
        <v>906</v>
      </c>
      <c r="H172">
        <v>879</v>
      </c>
      <c r="I172">
        <v>798</v>
      </c>
      <c r="J172">
        <v>826</v>
      </c>
      <c r="K172">
        <v>896</v>
      </c>
      <c r="L172">
        <v>929</v>
      </c>
      <c r="M172">
        <v>889</v>
      </c>
      <c r="N172">
        <v>823</v>
      </c>
      <c r="O172">
        <v>914</v>
      </c>
      <c r="P172">
        <v>799</v>
      </c>
      <c r="Q172">
        <v>782</v>
      </c>
      <c r="R172">
        <v>819</v>
      </c>
    </row>
    <row r="173" spans="2:18" x14ac:dyDescent="0.25">
      <c r="B173" s="1">
        <v>493</v>
      </c>
      <c r="C173">
        <v>573</v>
      </c>
      <c r="D173">
        <v>653</v>
      </c>
      <c r="E173">
        <v>598</v>
      </c>
      <c r="F173">
        <v>689</v>
      </c>
      <c r="G173">
        <v>641</v>
      </c>
      <c r="H173">
        <v>645</v>
      </c>
      <c r="I173">
        <v>593</v>
      </c>
      <c r="J173">
        <v>589</v>
      </c>
      <c r="K173">
        <v>604</v>
      </c>
      <c r="L173">
        <v>629</v>
      </c>
      <c r="M173">
        <v>597</v>
      </c>
      <c r="N173">
        <v>620</v>
      </c>
      <c r="O173">
        <v>681</v>
      </c>
      <c r="P173">
        <v>730</v>
      </c>
      <c r="Q173">
        <v>629</v>
      </c>
      <c r="R173">
        <v>637</v>
      </c>
    </row>
    <row r="174" spans="2:18" x14ac:dyDescent="0.25">
      <c r="B174" s="1">
        <v>445</v>
      </c>
      <c r="C174">
        <v>505</v>
      </c>
      <c r="D174">
        <v>562</v>
      </c>
      <c r="E174">
        <v>503</v>
      </c>
      <c r="F174">
        <v>579</v>
      </c>
      <c r="G174">
        <v>591</v>
      </c>
      <c r="H174">
        <v>518</v>
      </c>
      <c r="I174">
        <v>563</v>
      </c>
      <c r="J174">
        <v>479</v>
      </c>
      <c r="K174">
        <v>538</v>
      </c>
      <c r="L174">
        <v>594</v>
      </c>
      <c r="M174">
        <v>513</v>
      </c>
      <c r="N174">
        <v>614</v>
      </c>
      <c r="O174">
        <v>551</v>
      </c>
      <c r="P174">
        <v>486</v>
      </c>
      <c r="Q174">
        <v>507</v>
      </c>
      <c r="R174">
        <v>510</v>
      </c>
    </row>
    <row r="175" spans="2:18" x14ac:dyDescent="0.25">
      <c r="B175" s="1">
        <v>764</v>
      </c>
      <c r="C175">
        <v>509</v>
      </c>
      <c r="D175">
        <v>636</v>
      </c>
      <c r="E175">
        <v>506</v>
      </c>
      <c r="F175">
        <v>619</v>
      </c>
      <c r="G175">
        <v>747</v>
      </c>
      <c r="H175">
        <v>693</v>
      </c>
      <c r="I175">
        <v>542</v>
      </c>
      <c r="J175">
        <v>613</v>
      </c>
      <c r="K175">
        <v>561</v>
      </c>
      <c r="L175">
        <v>715</v>
      </c>
      <c r="M175">
        <v>631</v>
      </c>
      <c r="N175">
        <v>686</v>
      </c>
      <c r="O175">
        <v>706</v>
      </c>
      <c r="P175">
        <v>668</v>
      </c>
      <c r="Q175">
        <v>660</v>
      </c>
      <c r="R175">
        <v>644</v>
      </c>
    </row>
    <row r="176" spans="2:18" x14ac:dyDescent="0.25">
      <c r="B176" s="1">
        <v>938</v>
      </c>
      <c r="C176">
        <v>506</v>
      </c>
      <c r="D176">
        <v>639</v>
      </c>
      <c r="E176">
        <v>590</v>
      </c>
      <c r="F176">
        <v>689</v>
      </c>
      <c r="G176">
        <v>715</v>
      </c>
      <c r="H176">
        <v>700</v>
      </c>
      <c r="I176">
        <v>625</v>
      </c>
      <c r="J176">
        <v>636</v>
      </c>
      <c r="K176">
        <v>542</v>
      </c>
      <c r="L176">
        <v>762</v>
      </c>
      <c r="M176">
        <v>628</v>
      </c>
      <c r="N176">
        <v>623</v>
      </c>
      <c r="O176">
        <v>652</v>
      </c>
      <c r="P176">
        <v>676</v>
      </c>
      <c r="Q176">
        <v>660</v>
      </c>
      <c r="R176">
        <v>658</v>
      </c>
    </row>
    <row r="177" spans="1:44" x14ac:dyDescent="0.25">
      <c r="B177" s="1">
        <v>573</v>
      </c>
      <c r="C177">
        <v>759</v>
      </c>
      <c r="D177">
        <v>967</v>
      </c>
      <c r="E177">
        <v>848</v>
      </c>
      <c r="F177">
        <v>995</v>
      </c>
      <c r="G177">
        <v>992</v>
      </c>
      <c r="H177">
        <v>1000</v>
      </c>
      <c r="I177">
        <v>894</v>
      </c>
      <c r="J177">
        <v>855</v>
      </c>
      <c r="K177">
        <v>921</v>
      </c>
      <c r="L177">
        <v>859</v>
      </c>
      <c r="M177">
        <v>928</v>
      </c>
      <c r="N177">
        <v>818</v>
      </c>
      <c r="O177">
        <v>834</v>
      </c>
      <c r="P177">
        <v>927</v>
      </c>
      <c r="Q177">
        <v>896</v>
      </c>
      <c r="R177">
        <v>914</v>
      </c>
    </row>
    <row r="178" spans="1:44" x14ac:dyDescent="0.25">
      <c r="B178" s="1">
        <v>695</v>
      </c>
      <c r="C178">
        <v>728</v>
      </c>
      <c r="D178">
        <v>832</v>
      </c>
      <c r="E178">
        <v>734</v>
      </c>
      <c r="F178">
        <v>918</v>
      </c>
      <c r="G178">
        <v>768</v>
      </c>
      <c r="H178">
        <v>764</v>
      </c>
      <c r="I178">
        <v>828</v>
      </c>
      <c r="J178">
        <v>763</v>
      </c>
      <c r="K178">
        <v>845</v>
      </c>
      <c r="L178">
        <v>796</v>
      </c>
      <c r="M178">
        <v>760</v>
      </c>
      <c r="N178">
        <v>851</v>
      </c>
      <c r="O178">
        <v>841</v>
      </c>
      <c r="P178">
        <v>879</v>
      </c>
      <c r="Q178">
        <v>767</v>
      </c>
      <c r="R178">
        <v>870</v>
      </c>
    </row>
    <row r="179" spans="1:44" x14ac:dyDescent="0.25">
      <c r="B179" s="1">
        <v>608</v>
      </c>
      <c r="C179">
        <v>741</v>
      </c>
      <c r="D179">
        <v>792</v>
      </c>
      <c r="E179">
        <v>643</v>
      </c>
      <c r="F179">
        <v>732</v>
      </c>
      <c r="G179">
        <v>925</v>
      </c>
      <c r="H179">
        <v>839</v>
      </c>
      <c r="I179">
        <v>970</v>
      </c>
      <c r="J179">
        <v>784</v>
      </c>
      <c r="K179">
        <v>808</v>
      </c>
      <c r="L179">
        <v>783</v>
      </c>
      <c r="M179">
        <v>859</v>
      </c>
      <c r="N179">
        <v>789</v>
      </c>
      <c r="O179">
        <v>760</v>
      </c>
      <c r="P179">
        <v>899</v>
      </c>
      <c r="Q179">
        <v>918</v>
      </c>
      <c r="R179">
        <v>882</v>
      </c>
    </row>
    <row r="180" spans="1:44" x14ac:dyDescent="0.25">
      <c r="B180" s="1">
        <v>649</v>
      </c>
      <c r="C180">
        <v>778</v>
      </c>
      <c r="D180">
        <v>856</v>
      </c>
      <c r="E180">
        <v>743</v>
      </c>
      <c r="F180">
        <v>889</v>
      </c>
      <c r="G180">
        <v>855</v>
      </c>
      <c r="H180">
        <v>798</v>
      </c>
      <c r="I180">
        <v>842</v>
      </c>
      <c r="J180">
        <v>812</v>
      </c>
      <c r="K180">
        <v>834</v>
      </c>
      <c r="L180">
        <v>881</v>
      </c>
      <c r="M180">
        <v>814</v>
      </c>
      <c r="N180">
        <v>904</v>
      </c>
      <c r="O180">
        <v>890</v>
      </c>
      <c r="P180">
        <v>834</v>
      </c>
      <c r="Q180">
        <v>837</v>
      </c>
      <c r="R180">
        <v>920</v>
      </c>
    </row>
    <row r="181" spans="1:44" x14ac:dyDescent="0.25">
      <c r="B181" s="1">
        <v>764</v>
      </c>
      <c r="C181">
        <v>711</v>
      </c>
      <c r="D181">
        <v>820</v>
      </c>
      <c r="E181">
        <v>763</v>
      </c>
      <c r="F181">
        <v>842</v>
      </c>
      <c r="G181">
        <v>870</v>
      </c>
      <c r="H181">
        <v>805</v>
      </c>
      <c r="I181">
        <v>852</v>
      </c>
      <c r="J181">
        <v>720</v>
      </c>
      <c r="K181">
        <v>854</v>
      </c>
      <c r="L181">
        <v>724</v>
      </c>
      <c r="M181">
        <v>721</v>
      </c>
      <c r="N181">
        <v>761</v>
      </c>
      <c r="O181">
        <v>699</v>
      </c>
      <c r="P181">
        <v>832</v>
      </c>
      <c r="Q181">
        <v>802</v>
      </c>
      <c r="R181">
        <v>719</v>
      </c>
    </row>
    <row r="182" spans="1:44" x14ac:dyDescent="0.25">
      <c r="B182" s="1">
        <v>768</v>
      </c>
      <c r="C182">
        <v>734</v>
      </c>
      <c r="D182">
        <v>772</v>
      </c>
      <c r="E182">
        <v>718</v>
      </c>
      <c r="F182">
        <v>828</v>
      </c>
      <c r="G182">
        <v>782</v>
      </c>
      <c r="H182">
        <v>816</v>
      </c>
      <c r="I182">
        <v>766</v>
      </c>
      <c r="J182">
        <v>716</v>
      </c>
      <c r="K182">
        <v>715</v>
      </c>
      <c r="L182">
        <v>811</v>
      </c>
      <c r="M182">
        <v>782</v>
      </c>
      <c r="N182">
        <v>706</v>
      </c>
      <c r="O182">
        <v>730</v>
      </c>
      <c r="P182">
        <v>845</v>
      </c>
      <c r="Q182">
        <v>818</v>
      </c>
      <c r="R182">
        <v>852</v>
      </c>
    </row>
    <row r="183" spans="1:44" x14ac:dyDescent="0.25">
      <c r="B183" s="1">
        <v>597</v>
      </c>
      <c r="C183">
        <v>810</v>
      </c>
      <c r="D183">
        <v>879</v>
      </c>
      <c r="E183">
        <v>798</v>
      </c>
      <c r="F183">
        <v>890</v>
      </c>
      <c r="G183">
        <v>930</v>
      </c>
      <c r="H183">
        <v>848</v>
      </c>
      <c r="I183">
        <v>907</v>
      </c>
      <c r="J183">
        <v>825</v>
      </c>
      <c r="K183">
        <v>877</v>
      </c>
      <c r="L183">
        <v>817</v>
      </c>
      <c r="M183">
        <v>879</v>
      </c>
      <c r="N183">
        <v>825</v>
      </c>
      <c r="O183">
        <v>837</v>
      </c>
      <c r="P183">
        <v>831</v>
      </c>
      <c r="Q183">
        <v>823</v>
      </c>
      <c r="R183">
        <v>875</v>
      </c>
    </row>
    <row r="184" spans="1:44" x14ac:dyDescent="0.25">
      <c r="B184" s="1">
        <v>739</v>
      </c>
      <c r="C184">
        <v>871</v>
      </c>
      <c r="D184">
        <v>845</v>
      </c>
      <c r="E184">
        <v>821</v>
      </c>
      <c r="F184">
        <v>926</v>
      </c>
      <c r="G184">
        <v>942</v>
      </c>
      <c r="H184">
        <v>992</v>
      </c>
      <c r="I184">
        <v>1068</v>
      </c>
      <c r="J184">
        <v>946</v>
      </c>
      <c r="K184">
        <v>877</v>
      </c>
      <c r="L184">
        <v>863</v>
      </c>
      <c r="M184">
        <v>949</v>
      </c>
      <c r="N184">
        <v>885</v>
      </c>
      <c r="O184">
        <v>836</v>
      </c>
      <c r="P184">
        <v>901</v>
      </c>
      <c r="Q184">
        <v>896</v>
      </c>
      <c r="R184">
        <v>896</v>
      </c>
    </row>
    <row r="185" spans="1:44" x14ac:dyDescent="0.25">
      <c r="B185" s="1"/>
      <c r="C185">
        <v>730</v>
      </c>
      <c r="D185">
        <v>793</v>
      </c>
      <c r="E185">
        <v>679</v>
      </c>
      <c r="F185">
        <v>831</v>
      </c>
      <c r="G185">
        <v>828</v>
      </c>
      <c r="H185">
        <v>768</v>
      </c>
      <c r="I185">
        <v>798</v>
      </c>
      <c r="J185">
        <v>721</v>
      </c>
      <c r="K185">
        <v>792</v>
      </c>
      <c r="L185">
        <v>850</v>
      </c>
      <c r="M185">
        <v>724</v>
      </c>
      <c r="N185">
        <v>793</v>
      </c>
      <c r="O185">
        <v>796</v>
      </c>
      <c r="P185">
        <v>749</v>
      </c>
      <c r="Q185">
        <v>1000</v>
      </c>
      <c r="R185">
        <v>912</v>
      </c>
    </row>
    <row r="186" spans="1:44" x14ac:dyDescent="0.25">
      <c r="A186" t="s">
        <v>1026</v>
      </c>
      <c r="B186">
        <f>AVERAGE(B96:B185)</f>
        <v>620.43820213431457</v>
      </c>
      <c r="C186">
        <f>AVERAGE(C96:C185)</f>
        <v>699.73333333333335</v>
      </c>
      <c r="D186">
        <f t="shared" ref="D186:R186" si="59">AVERAGE(D96:D185)</f>
        <v>777.75555555555559</v>
      </c>
      <c r="E186">
        <f t="shared" si="59"/>
        <v>692.4666666666667</v>
      </c>
      <c r="F186">
        <f t="shared" si="59"/>
        <v>796.33333333333337</v>
      </c>
      <c r="G186">
        <f t="shared" si="59"/>
        <v>804.36666666666667</v>
      </c>
      <c r="H186">
        <f t="shared" si="59"/>
        <v>771.5</v>
      </c>
      <c r="I186">
        <f t="shared" si="59"/>
        <v>786.3</v>
      </c>
      <c r="J186">
        <f t="shared" si="59"/>
        <v>748.14444444444439</v>
      </c>
      <c r="K186">
        <f t="shared" si="59"/>
        <v>757.02222222222224</v>
      </c>
      <c r="L186">
        <f t="shared" si="59"/>
        <v>760.86666666666667</v>
      </c>
      <c r="M186">
        <f t="shared" si="59"/>
        <v>748.07777777777778</v>
      </c>
      <c r="N186">
        <f t="shared" si="59"/>
        <v>763.85555555555561</v>
      </c>
      <c r="O186">
        <f t="shared" si="59"/>
        <v>771.56666666666672</v>
      </c>
      <c r="P186">
        <f t="shared" si="59"/>
        <v>774.65555555555557</v>
      </c>
      <c r="Q186">
        <f t="shared" si="59"/>
        <v>762.14444444444439</v>
      </c>
      <c r="R186">
        <f t="shared" si="59"/>
        <v>773.16666666666663</v>
      </c>
    </row>
    <row r="187" spans="1:44" x14ac:dyDescent="0.25">
      <c r="A187" t="s">
        <v>1027</v>
      </c>
      <c r="B187">
        <f>MEDIAN(B96:B185)</f>
        <v>597</v>
      </c>
      <c r="C187">
        <f t="shared" ref="C187:R187" si="60">MEDIAN(C96:C185)</f>
        <v>710</v>
      </c>
      <c r="D187">
        <f t="shared" si="60"/>
        <v>775.5</v>
      </c>
      <c r="E187">
        <f t="shared" si="60"/>
        <v>689</v>
      </c>
      <c r="F187">
        <f t="shared" si="60"/>
        <v>804</v>
      </c>
      <c r="G187">
        <f t="shared" si="60"/>
        <v>800.5</v>
      </c>
      <c r="H187">
        <f t="shared" si="60"/>
        <v>775</v>
      </c>
      <c r="I187">
        <f t="shared" si="60"/>
        <v>788.5</v>
      </c>
      <c r="J187">
        <f t="shared" si="60"/>
        <v>738.5</v>
      </c>
      <c r="K187">
        <f t="shared" si="60"/>
        <v>751</v>
      </c>
      <c r="L187">
        <f t="shared" si="60"/>
        <v>768.5</v>
      </c>
      <c r="M187">
        <f t="shared" si="60"/>
        <v>744.5</v>
      </c>
      <c r="N187">
        <f t="shared" si="60"/>
        <v>760.5</v>
      </c>
      <c r="O187">
        <f t="shared" si="60"/>
        <v>795</v>
      </c>
      <c r="P187">
        <f t="shared" si="60"/>
        <v>771.5</v>
      </c>
      <c r="Q187">
        <f t="shared" si="60"/>
        <v>764.5</v>
      </c>
      <c r="R187">
        <f t="shared" si="60"/>
        <v>770</v>
      </c>
    </row>
    <row r="189" spans="1:44" x14ac:dyDescent="0.25">
      <c r="A189" t="s">
        <v>181</v>
      </c>
      <c r="B189" t="s">
        <v>1024</v>
      </c>
      <c r="C189" t="s">
        <v>29</v>
      </c>
      <c r="D189" t="s">
        <v>30</v>
      </c>
      <c r="E189" t="s">
        <v>182</v>
      </c>
      <c r="F189" t="s">
        <v>91</v>
      </c>
      <c r="G189" t="s">
        <v>9</v>
      </c>
      <c r="H189" t="s">
        <v>10</v>
      </c>
      <c r="I189" t="s">
        <v>11</v>
      </c>
      <c r="J189" t="s">
        <v>12</v>
      </c>
      <c r="K189" t="s">
        <v>248</v>
      </c>
      <c r="L189" t="s">
        <v>249</v>
      </c>
      <c r="M189" t="s">
        <v>250</v>
      </c>
      <c r="N189" t="s">
        <v>251</v>
      </c>
      <c r="O189" t="s">
        <v>252</v>
      </c>
      <c r="P189" t="s">
        <v>253</v>
      </c>
      <c r="Q189" t="s">
        <v>254</v>
      </c>
      <c r="R189" t="s">
        <v>255</v>
      </c>
      <c r="S189" t="s">
        <v>33</v>
      </c>
      <c r="T189" t="s">
        <v>34</v>
      </c>
      <c r="U189" t="s">
        <v>750</v>
      </c>
      <c r="Z189" t="s">
        <v>29</v>
      </c>
      <c r="AA189" t="s">
        <v>30</v>
      </c>
      <c r="AB189" t="s">
        <v>182</v>
      </c>
      <c r="AC189" t="s">
        <v>91</v>
      </c>
      <c r="AD189" t="s">
        <v>9</v>
      </c>
      <c r="AE189" t="s">
        <v>10</v>
      </c>
      <c r="AF189" t="s">
        <v>11</v>
      </c>
      <c r="AG189" t="s">
        <v>12</v>
      </c>
      <c r="AH189" t="s">
        <v>248</v>
      </c>
      <c r="AI189" t="s">
        <v>249</v>
      </c>
      <c r="AJ189" t="s">
        <v>250</v>
      </c>
      <c r="AK189" t="s">
        <v>251</v>
      </c>
      <c r="AL189" t="s">
        <v>252</v>
      </c>
      <c r="AM189" t="s">
        <v>253</v>
      </c>
      <c r="AN189" t="s">
        <v>254</v>
      </c>
      <c r="AO189" t="s">
        <v>255</v>
      </c>
      <c r="AP189" t="s">
        <v>33</v>
      </c>
      <c r="AQ189" t="s">
        <v>34</v>
      </c>
      <c r="AR189" t="s">
        <v>750</v>
      </c>
    </row>
    <row r="190" spans="1:44" x14ac:dyDescent="0.25">
      <c r="B190" s="1">
        <v>796</v>
      </c>
      <c r="C190">
        <v>892</v>
      </c>
      <c r="D190">
        <v>932</v>
      </c>
      <c r="E190">
        <v>821</v>
      </c>
      <c r="F190">
        <v>912</v>
      </c>
      <c r="G190">
        <v>929</v>
      </c>
      <c r="H190">
        <v>902</v>
      </c>
      <c r="I190">
        <v>999</v>
      </c>
      <c r="J190">
        <v>989</v>
      </c>
      <c r="K190">
        <v>887</v>
      </c>
      <c r="L190">
        <v>866</v>
      </c>
      <c r="M190">
        <v>948</v>
      </c>
      <c r="N190">
        <v>904</v>
      </c>
      <c r="O190">
        <v>902</v>
      </c>
      <c r="P190">
        <v>917</v>
      </c>
      <c r="Q190">
        <v>937</v>
      </c>
      <c r="R190">
        <v>888</v>
      </c>
      <c r="S190">
        <v>776</v>
      </c>
      <c r="T190">
        <v>765</v>
      </c>
      <c r="U190">
        <v>833</v>
      </c>
      <c r="W190">
        <v>776</v>
      </c>
      <c r="X190">
        <v>776</v>
      </c>
      <c r="Z190">
        <f t="shared" ref="Z190:Z221" si="61">C284-C190</f>
        <v>0</v>
      </c>
      <c r="AA190">
        <f t="shared" ref="AA190:AJ190" si="62">D284-D190</f>
        <v>0</v>
      </c>
      <c r="AB190">
        <f t="shared" si="62"/>
        <v>0</v>
      </c>
      <c r="AC190">
        <f t="shared" si="62"/>
        <v>0</v>
      </c>
      <c r="AD190">
        <f t="shared" si="62"/>
        <v>-52</v>
      </c>
      <c r="AE190">
        <f t="shared" si="62"/>
        <v>0</v>
      </c>
      <c r="AF190">
        <f t="shared" si="62"/>
        <v>-44</v>
      </c>
      <c r="AG190">
        <f t="shared" si="62"/>
        <v>-35</v>
      </c>
      <c r="AH190">
        <f t="shared" si="62"/>
        <v>0</v>
      </c>
      <c r="AI190">
        <f t="shared" si="62"/>
        <v>0</v>
      </c>
      <c r="AJ190">
        <f t="shared" si="62"/>
        <v>-53</v>
      </c>
      <c r="AK190">
        <f t="shared" ref="AK190:AK221" si="63">N284-N190</f>
        <v>0</v>
      </c>
      <c r="AL190">
        <f t="shared" ref="AL190" si="64">O284-O190</f>
        <v>0</v>
      </c>
      <c r="AM190">
        <f t="shared" ref="AM190" si="65">P284-P190</f>
        <v>-14</v>
      </c>
      <c r="AN190">
        <f t="shared" ref="AN190" si="66">Q284-Q190</f>
        <v>-51</v>
      </c>
      <c r="AO190">
        <f t="shared" ref="AO190:AO221" si="67">R284-R190</f>
        <v>0</v>
      </c>
      <c r="AP190">
        <f t="shared" ref="AP190" si="68">S284-S190</f>
        <v>0</v>
      </c>
      <c r="AQ190">
        <f t="shared" ref="AQ190:AQ221" si="69">T284-T190</f>
        <v>0</v>
      </c>
      <c r="AR190">
        <f t="shared" ref="AR190" si="70">U284-U190</f>
        <v>0</v>
      </c>
    </row>
    <row r="191" spans="1:44" x14ac:dyDescent="0.25">
      <c r="B191" s="1">
        <v>524</v>
      </c>
      <c r="C191">
        <v>849</v>
      </c>
      <c r="D191">
        <v>872</v>
      </c>
      <c r="E191">
        <v>770</v>
      </c>
      <c r="F191">
        <v>905</v>
      </c>
      <c r="G191">
        <v>928</v>
      </c>
      <c r="H191">
        <v>838</v>
      </c>
      <c r="I191">
        <v>969</v>
      </c>
      <c r="J191">
        <v>935</v>
      </c>
      <c r="K191">
        <v>936</v>
      </c>
      <c r="L191">
        <v>841</v>
      </c>
      <c r="M191">
        <v>918</v>
      </c>
      <c r="N191">
        <v>820</v>
      </c>
      <c r="O191">
        <v>877</v>
      </c>
      <c r="P191">
        <v>889</v>
      </c>
      <c r="Q191">
        <v>906</v>
      </c>
      <c r="R191">
        <v>977</v>
      </c>
      <c r="S191">
        <v>788</v>
      </c>
      <c r="T191">
        <v>812</v>
      </c>
      <c r="U191">
        <v>815</v>
      </c>
      <c r="W191">
        <v>788</v>
      </c>
      <c r="X191">
        <v>788</v>
      </c>
      <c r="Z191">
        <f t="shared" si="61"/>
        <v>0</v>
      </c>
      <c r="AA191">
        <f t="shared" ref="AA191:AA222" si="71">D285-D191</f>
        <v>0</v>
      </c>
      <c r="AB191">
        <f t="shared" ref="AB191:AB222" si="72">E285-E191</f>
        <v>-8</v>
      </c>
      <c r="AC191">
        <f t="shared" ref="AC191:AC222" si="73">F285-F191</f>
        <v>-8</v>
      </c>
      <c r="AD191">
        <f t="shared" ref="AD191:AD222" si="74">G285-G191</f>
        <v>-59</v>
      </c>
      <c r="AE191">
        <f t="shared" ref="AE191:AE222" si="75">H285-H191</f>
        <v>-33</v>
      </c>
      <c r="AF191">
        <f t="shared" ref="AF191:AF222" si="76">I285-I191</f>
        <v>-82</v>
      </c>
      <c r="AG191">
        <f t="shared" ref="AG191:AG222" si="77">J285-J191</f>
        <v>-108</v>
      </c>
      <c r="AH191">
        <f t="shared" ref="AH191:AH222" si="78">K285-K191</f>
        <v>0</v>
      </c>
      <c r="AI191">
        <f t="shared" ref="AI191:AI222" si="79">L285-L191</f>
        <v>-44</v>
      </c>
      <c r="AJ191">
        <f t="shared" ref="AJ191:AJ222" si="80">M285-M191</f>
        <v>-14</v>
      </c>
      <c r="AK191">
        <f t="shared" si="63"/>
        <v>0</v>
      </c>
      <c r="AL191">
        <f t="shared" ref="AL191:AL222" si="81">O285-O191</f>
        <v>0</v>
      </c>
      <c r="AM191">
        <f t="shared" ref="AM191:AM222" si="82">P285-P191</f>
        <v>0</v>
      </c>
      <c r="AN191">
        <f t="shared" ref="AN191:AN222" si="83">Q285-Q191</f>
        <v>0</v>
      </c>
      <c r="AO191">
        <f t="shared" si="67"/>
        <v>0</v>
      </c>
      <c r="AP191">
        <f t="shared" ref="AP191:AP222" si="84">S285-S191</f>
        <v>0</v>
      </c>
      <c r="AQ191">
        <f t="shared" si="69"/>
        <v>0</v>
      </c>
      <c r="AR191">
        <f t="shared" ref="AR191:AR222" si="85">U285-U191</f>
        <v>0</v>
      </c>
    </row>
    <row r="192" spans="1:44" x14ac:dyDescent="0.25">
      <c r="B192" s="1">
        <v>719</v>
      </c>
      <c r="C192">
        <v>682</v>
      </c>
      <c r="D192">
        <v>706</v>
      </c>
      <c r="E192">
        <v>648</v>
      </c>
      <c r="F192">
        <v>825</v>
      </c>
      <c r="G192">
        <v>785</v>
      </c>
      <c r="H192">
        <v>738</v>
      </c>
      <c r="I192">
        <v>796</v>
      </c>
      <c r="J192">
        <v>859</v>
      </c>
      <c r="K192">
        <v>818</v>
      </c>
      <c r="L192">
        <v>820</v>
      </c>
      <c r="M192">
        <v>763</v>
      </c>
      <c r="N192">
        <v>753</v>
      </c>
      <c r="O192">
        <v>797</v>
      </c>
      <c r="P192">
        <v>726</v>
      </c>
      <c r="Q192">
        <v>915</v>
      </c>
      <c r="R192">
        <v>843</v>
      </c>
      <c r="S192">
        <v>613</v>
      </c>
      <c r="T192">
        <v>741</v>
      </c>
      <c r="U192">
        <v>680</v>
      </c>
      <c r="W192">
        <v>613</v>
      </c>
      <c r="X192">
        <v>613</v>
      </c>
      <c r="Z192">
        <f t="shared" si="61"/>
        <v>0</v>
      </c>
      <c r="AA192">
        <f t="shared" si="71"/>
        <v>0</v>
      </c>
      <c r="AB192">
        <f t="shared" si="72"/>
        <v>0</v>
      </c>
      <c r="AC192">
        <f t="shared" si="73"/>
        <v>0</v>
      </c>
      <c r="AD192">
        <f t="shared" si="74"/>
        <v>-69</v>
      </c>
      <c r="AE192">
        <f t="shared" si="75"/>
        <v>-59</v>
      </c>
      <c r="AF192">
        <f t="shared" si="76"/>
        <v>-55</v>
      </c>
      <c r="AG192">
        <f t="shared" si="77"/>
        <v>-93</v>
      </c>
      <c r="AH192">
        <f t="shared" si="78"/>
        <v>0</v>
      </c>
      <c r="AI192">
        <f t="shared" si="79"/>
        <v>-98</v>
      </c>
      <c r="AJ192">
        <f t="shared" si="80"/>
        <v>-44</v>
      </c>
      <c r="AK192">
        <f t="shared" si="63"/>
        <v>-9</v>
      </c>
      <c r="AL192">
        <f t="shared" si="81"/>
        <v>-20</v>
      </c>
      <c r="AM192">
        <f t="shared" si="82"/>
        <v>-21</v>
      </c>
      <c r="AN192">
        <f t="shared" si="83"/>
        <v>0</v>
      </c>
      <c r="AO192">
        <f t="shared" si="67"/>
        <v>0</v>
      </c>
      <c r="AP192">
        <f t="shared" si="84"/>
        <v>0</v>
      </c>
      <c r="AQ192">
        <f t="shared" si="69"/>
        <v>0</v>
      </c>
      <c r="AR192">
        <f t="shared" si="85"/>
        <v>0</v>
      </c>
    </row>
    <row r="193" spans="2:44" x14ac:dyDescent="0.25">
      <c r="B193" s="1">
        <v>577</v>
      </c>
      <c r="C193">
        <v>917</v>
      </c>
      <c r="D193">
        <v>887</v>
      </c>
      <c r="E193">
        <v>787</v>
      </c>
      <c r="F193">
        <v>921</v>
      </c>
      <c r="G193">
        <v>949</v>
      </c>
      <c r="H193">
        <v>855</v>
      </c>
      <c r="I193">
        <v>958</v>
      </c>
      <c r="J193">
        <v>1028</v>
      </c>
      <c r="K193">
        <v>898</v>
      </c>
      <c r="L193">
        <v>795</v>
      </c>
      <c r="M193">
        <v>876</v>
      </c>
      <c r="N193">
        <v>812</v>
      </c>
      <c r="O193">
        <v>823</v>
      </c>
      <c r="P193">
        <v>970</v>
      </c>
      <c r="Q193">
        <v>969</v>
      </c>
      <c r="R193">
        <v>892</v>
      </c>
      <c r="S193">
        <v>810</v>
      </c>
      <c r="T193">
        <v>815</v>
      </c>
      <c r="U193">
        <v>866</v>
      </c>
      <c r="W193">
        <v>810</v>
      </c>
      <c r="X193">
        <v>810</v>
      </c>
      <c r="Z193">
        <f t="shared" si="61"/>
        <v>0</v>
      </c>
      <c r="AA193">
        <f t="shared" si="71"/>
        <v>0</v>
      </c>
      <c r="AB193">
        <f t="shared" si="72"/>
        <v>0</v>
      </c>
      <c r="AC193">
        <f t="shared" si="73"/>
        <v>0</v>
      </c>
      <c r="AD193">
        <f t="shared" si="74"/>
        <v>-56</v>
      </c>
      <c r="AE193">
        <f t="shared" si="75"/>
        <v>0</v>
      </c>
      <c r="AF193">
        <f t="shared" si="76"/>
        <v>0</v>
      </c>
      <c r="AG193">
        <f t="shared" si="77"/>
        <v>-83</v>
      </c>
      <c r="AH193">
        <f t="shared" si="78"/>
        <v>0</v>
      </c>
      <c r="AI193">
        <f t="shared" si="79"/>
        <v>0</v>
      </c>
      <c r="AJ193">
        <f t="shared" si="80"/>
        <v>0</v>
      </c>
      <c r="AK193">
        <f t="shared" si="63"/>
        <v>0</v>
      </c>
      <c r="AL193">
        <f t="shared" si="81"/>
        <v>0</v>
      </c>
      <c r="AM193">
        <f t="shared" si="82"/>
        <v>-78</v>
      </c>
      <c r="AN193">
        <f t="shared" si="83"/>
        <v>-94</v>
      </c>
      <c r="AO193">
        <f t="shared" si="67"/>
        <v>0</v>
      </c>
      <c r="AP193">
        <f t="shared" si="84"/>
        <v>0</v>
      </c>
      <c r="AQ193">
        <f t="shared" si="69"/>
        <v>0</v>
      </c>
      <c r="AR193">
        <f t="shared" si="85"/>
        <v>0</v>
      </c>
    </row>
    <row r="194" spans="2:44" x14ac:dyDescent="0.25">
      <c r="B194" s="1">
        <v>602</v>
      </c>
      <c r="C194">
        <v>657</v>
      </c>
      <c r="D194">
        <v>695</v>
      </c>
      <c r="E194">
        <v>659</v>
      </c>
      <c r="F194">
        <v>841</v>
      </c>
      <c r="G194">
        <v>854</v>
      </c>
      <c r="H194">
        <v>831</v>
      </c>
      <c r="I194">
        <v>833</v>
      </c>
      <c r="J194">
        <v>910</v>
      </c>
      <c r="K194">
        <v>956</v>
      </c>
      <c r="L194">
        <v>811</v>
      </c>
      <c r="M194">
        <v>901</v>
      </c>
      <c r="N194">
        <v>936</v>
      </c>
      <c r="O194">
        <v>980</v>
      </c>
      <c r="P194">
        <v>911</v>
      </c>
      <c r="Q194">
        <v>790</v>
      </c>
      <c r="R194">
        <v>946</v>
      </c>
      <c r="S194">
        <v>640</v>
      </c>
      <c r="T194">
        <v>716</v>
      </c>
      <c r="U194">
        <v>737</v>
      </c>
      <c r="W194">
        <v>640</v>
      </c>
      <c r="X194">
        <v>640</v>
      </c>
      <c r="Z194">
        <f t="shared" si="61"/>
        <v>0</v>
      </c>
      <c r="AA194">
        <f t="shared" si="71"/>
        <v>0</v>
      </c>
      <c r="AB194">
        <f t="shared" si="72"/>
        <v>0</v>
      </c>
      <c r="AC194">
        <f t="shared" si="73"/>
        <v>0</v>
      </c>
      <c r="AD194">
        <f t="shared" si="74"/>
        <v>-70</v>
      </c>
      <c r="AE194">
        <f t="shared" si="75"/>
        <v>-56</v>
      </c>
      <c r="AF194">
        <f t="shared" si="76"/>
        <v>-102</v>
      </c>
      <c r="AG194">
        <f t="shared" si="77"/>
        <v>-102</v>
      </c>
      <c r="AH194">
        <f t="shared" si="78"/>
        <v>-166</v>
      </c>
      <c r="AI194">
        <f t="shared" si="79"/>
        <v>0</v>
      </c>
      <c r="AJ194">
        <f t="shared" si="80"/>
        <v>-86</v>
      </c>
      <c r="AK194">
        <f t="shared" si="63"/>
        <v>0</v>
      </c>
      <c r="AL194">
        <f t="shared" si="81"/>
        <v>-121</v>
      </c>
      <c r="AM194">
        <f t="shared" si="82"/>
        <v>-3</v>
      </c>
      <c r="AN194">
        <f t="shared" si="83"/>
        <v>-39</v>
      </c>
      <c r="AO194">
        <f t="shared" si="67"/>
        <v>-5</v>
      </c>
      <c r="AP194">
        <f t="shared" si="84"/>
        <v>0</v>
      </c>
      <c r="AQ194">
        <f t="shared" si="69"/>
        <v>0</v>
      </c>
      <c r="AR194">
        <f t="shared" si="85"/>
        <v>0</v>
      </c>
    </row>
    <row r="195" spans="2:44" x14ac:dyDescent="0.25">
      <c r="B195" s="1">
        <v>689</v>
      </c>
      <c r="C195">
        <v>662</v>
      </c>
      <c r="D195">
        <v>759</v>
      </c>
      <c r="E195">
        <v>594</v>
      </c>
      <c r="F195">
        <v>725</v>
      </c>
      <c r="G195">
        <v>839</v>
      </c>
      <c r="H195">
        <v>769</v>
      </c>
      <c r="I195">
        <v>754</v>
      </c>
      <c r="J195">
        <v>762</v>
      </c>
      <c r="K195">
        <v>685</v>
      </c>
      <c r="L195">
        <v>798</v>
      </c>
      <c r="M195">
        <v>799</v>
      </c>
      <c r="N195">
        <v>815</v>
      </c>
      <c r="O195">
        <v>783</v>
      </c>
      <c r="P195">
        <v>693</v>
      </c>
      <c r="Q195">
        <v>719</v>
      </c>
      <c r="R195">
        <v>772</v>
      </c>
      <c r="S195">
        <v>601</v>
      </c>
      <c r="T195">
        <v>630</v>
      </c>
      <c r="U195">
        <v>666</v>
      </c>
      <c r="W195">
        <v>601</v>
      </c>
      <c r="X195">
        <v>601</v>
      </c>
      <c r="Z195">
        <f t="shared" si="61"/>
        <v>0</v>
      </c>
      <c r="AA195">
        <f t="shared" si="71"/>
        <v>0</v>
      </c>
      <c r="AB195">
        <f t="shared" si="72"/>
        <v>0</v>
      </c>
      <c r="AC195">
        <f t="shared" si="73"/>
        <v>0</v>
      </c>
      <c r="AD195">
        <f t="shared" si="74"/>
        <v>-30</v>
      </c>
      <c r="AE195">
        <f t="shared" si="75"/>
        <v>0</v>
      </c>
      <c r="AF195">
        <f t="shared" si="76"/>
        <v>-74</v>
      </c>
      <c r="AG195">
        <f t="shared" si="77"/>
        <v>-78</v>
      </c>
      <c r="AH195">
        <f t="shared" si="78"/>
        <v>-46</v>
      </c>
      <c r="AI195">
        <f t="shared" si="79"/>
        <v>-23</v>
      </c>
      <c r="AJ195">
        <f t="shared" si="80"/>
        <v>-68</v>
      </c>
      <c r="AK195">
        <f t="shared" si="63"/>
        <v>0</v>
      </c>
      <c r="AL195">
        <f t="shared" si="81"/>
        <v>-44</v>
      </c>
      <c r="AM195">
        <f t="shared" si="82"/>
        <v>-27</v>
      </c>
      <c r="AN195">
        <f t="shared" si="83"/>
        <v>-29</v>
      </c>
      <c r="AO195">
        <f t="shared" si="67"/>
        <v>-7</v>
      </c>
      <c r="AP195">
        <f t="shared" si="84"/>
        <v>0</v>
      </c>
      <c r="AQ195">
        <f t="shared" si="69"/>
        <v>0</v>
      </c>
      <c r="AR195">
        <f t="shared" si="85"/>
        <v>-24</v>
      </c>
    </row>
    <row r="196" spans="2:44" x14ac:dyDescent="0.25">
      <c r="B196" s="1">
        <v>912</v>
      </c>
      <c r="C196">
        <v>745</v>
      </c>
      <c r="D196">
        <v>734</v>
      </c>
      <c r="E196">
        <v>831</v>
      </c>
      <c r="F196">
        <v>865</v>
      </c>
      <c r="G196">
        <v>867</v>
      </c>
      <c r="H196">
        <v>803</v>
      </c>
      <c r="I196">
        <v>812</v>
      </c>
      <c r="J196">
        <v>873</v>
      </c>
      <c r="K196">
        <v>743</v>
      </c>
      <c r="L196">
        <v>818</v>
      </c>
      <c r="M196">
        <v>907</v>
      </c>
      <c r="N196">
        <v>821</v>
      </c>
      <c r="O196">
        <v>728</v>
      </c>
      <c r="P196">
        <v>806</v>
      </c>
      <c r="Q196">
        <v>761</v>
      </c>
      <c r="R196">
        <v>827</v>
      </c>
      <c r="S196">
        <v>764</v>
      </c>
      <c r="T196">
        <v>740</v>
      </c>
      <c r="U196">
        <v>687</v>
      </c>
      <c r="W196">
        <v>764</v>
      </c>
      <c r="X196">
        <v>764</v>
      </c>
      <c r="Z196">
        <f t="shared" si="61"/>
        <v>0</v>
      </c>
      <c r="AA196">
        <f t="shared" si="71"/>
        <v>0</v>
      </c>
      <c r="AB196">
        <f t="shared" si="72"/>
        <v>0</v>
      </c>
      <c r="AC196">
        <f t="shared" si="73"/>
        <v>0</v>
      </c>
      <c r="AD196">
        <f t="shared" si="74"/>
        <v>-72</v>
      </c>
      <c r="AE196">
        <f t="shared" si="75"/>
        <v>-42</v>
      </c>
      <c r="AF196">
        <f t="shared" si="76"/>
        <v>0</v>
      </c>
      <c r="AG196">
        <f t="shared" si="77"/>
        <v>-81</v>
      </c>
      <c r="AH196">
        <f t="shared" si="78"/>
        <v>0</v>
      </c>
      <c r="AI196">
        <f t="shared" si="79"/>
        <v>0</v>
      </c>
      <c r="AJ196">
        <f t="shared" si="80"/>
        <v>-125</v>
      </c>
      <c r="AK196">
        <f t="shared" si="63"/>
        <v>0</v>
      </c>
      <c r="AL196">
        <f t="shared" si="81"/>
        <v>0</v>
      </c>
      <c r="AM196">
        <f t="shared" si="82"/>
        <v>0</v>
      </c>
      <c r="AN196">
        <f t="shared" si="83"/>
        <v>-36</v>
      </c>
      <c r="AO196">
        <f t="shared" si="67"/>
        <v>0</v>
      </c>
      <c r="AP196">
        <f t="shared" si="84"/>
        <v>0</v>
      </c>
      <c r="AQ196">
        <f t="shared" si="69"/>
        <v>0</v>
      </c>
      <c r="AR196">
        <f t="shared" si="85"/>
        <v>0</v>
      </c>
    </row>
    <row r="197" spans="2:44" x14ac:dyDescent="0.25">
      <c r="B197" s="1">
        <v>657</v>
      </c>
      <c r="C197">
        <v>836</v>
      </c>
      <c r="D197">
        <v>791</v>
      </c>
      <c r="E197">
        <v>768</v>
      </c>
      <c r="F197">
        <v>861</v>
      </c>
      <c r="G197">
        <v>928</v>
      </c>
      <c r="H197">
        <v>874</v>
      </c>
      <c r="I197">
        <v>899</v>
      </c>
      <c r="J197">
        <v>915</v>
      </c>
      <c r="K197">
        <v>841</v>
      </c>
      <c r="L197">
        <v>833</v>
      </c>
      <c r="M197">
        <v>817</v>
      </c>
      <c r="N197">
        <v>806</v>
      </c>
      <c r="O197">
        <v>855</v>
      </c>
      <c r="P197">
        <v>937</v>
      </c>
      <c r="Q197">
        <v>901</v>
      </c>
      <c r="R197">
        <v>858</v>
      </c>
      <c r="S197">
        <v>813</v>
      </c>
      <c r="T197">
        <v>820</v>
      </c>
      <c r="U197">
        <v>772</v>
      </c>
      <c r="W197">
        <v>813</v>
      </c>
      <c r="X197">
        <v>813</v>
      </c>
      <c r="Z197">
        <f t="shared" si="61"/>
        <v>0</v>
      </c>
      <c r="AA197">
        <f t="shared" si="71"/>
        <v>0</v>
      </c>
      <c r="AB197">
        <f t="shared" si="72"/>
        <v>0</v>
      </c>
      <c r="AC197">
        <f t="shared" si="73"/>
        <v>0</v>
      </c>
      <c r="AD197">
        <f t="shared" si="74"/>
        <v>0</v>
      </c>
      <c r="AE197">
        <f t="shared" si="75"/>
        <v>0</v>
      </c>
      <c r="AF197">
        <f t="shared" si="76"/>
        <v>0</v>
      </c>
      <c r="AG197">
        <f t="shared" si="77"/>
        <v>0</v>
      </c>
      <c r="AH197">
        <f t="shared" si="78"/>
        <v>0</v>
      </c>
      <c r="AI197">
        <f t="shared" si="79"/>
        <v>0</v>
      </c>
      <c r="AJ197">
        <f t="shared" si="80"/>
        <v>0</v>
      </c>
      <c r="AK197">
        <f t="shared" si="63"/>
        <v>0</v>
      </c>
      <c r="AL197">
        <f t="shared" si="81"/>
        <v>0</v>
      </c>
      <c r="AM197">
        <f t="shared" si="82"/>
        <v>0</v>
      </c>
      <c r="AN197">
        <f t="shared" si="83"/>
        <v>0</v>
      </c>
      <c r="AO197">
        <f t="shared" si="67"/>
        <v>0</v>
      </c>
      <c r="AP197">
        <f t="shared" si="84"/>
        <v>0</v>
      </c>
      <c r="AQ197">
        <f t="shared" si="69"/>
        <v>0</v>
      </c>
      <c r="AR197">
        <f t="shared" si="85"/>
        <v>0</v>
      </c>
    </row>
    <row r="198" spans="2:44" x14ac:dyDescent="0.25">
      <c r="B198" s="1">
        <v>653</v>
      </c>
      <c r="C198">
        <v>739</v>
      </c>
      <c r="D198">
        <v>764</v>
      </c>
      <c r="E198">
        <v>802</v>
      </c>
      <c r="F198">
        <v>907</v>
      </c>
      <c r="G198">
        <v>925</v>
      </c>
      <c r="H198">
        <v>868</v>
      </c>
      <c r="I198">
        <v>864</v>
      </c>
      <c r="J198">
        <v>902</v>
      </c>
      <c r="K198">
        <v>877</v>
      </c>
      <c r="L198">
        <v>853</v>
      </c>
      <c r="M198">
        <v>847</v>
      </c>
      <c r="N198">
        <v>803</v>
      </c>
      <c r="O198">
        <v>818</v>
      </c>
      <c r="P198">
        <v>901</v>
      </c>
      <c r="Q198">
        <v>862</v>
      </c>
      <c r="R198">
        <v>867</v>
      </c>
      <c r="S198">
        <v>660</v>
      </c>
      <c r="T198">
        <v>740</v>
      </c>
      <c r="U198">
        <v>702</v>
      </c>
      <c r="W198">
        <v>660</v>
      </c>
      <c r="X198">
        <v>660</v>
      </c>
      <c r="Z198">
        <f t="shared" si="61"/>
        <v>0</v>
      </c>
      <c r="AA198">
        <f t="shared" si="71"/>
        <v>0</v>
      </c>
      <c r="AB198">
        <f t="shared" si="72"/>
        <v>0</v>
      </c>
      <c r="AC198">
        <f t="shared" si="73"/>
        <v>0</v>
      </c>
      <c r="AD198">
        <f t="shared" si="74"/>
        <v>-99</v>
      </c>
      <c r="AE198">
        <f t="shared" si="75"/>
        <v>-38</v>
      </c>
      <c r="AF198">
        <f t="shared" si="76"/>
        <v>-56</v>
      </c>
      <c r="AG198">
        <f t="shared" si="77"/>
        <v>-104</v>
      </c>
      <c r="AH198">
        <f t="shared" si="78"/>
        <v>0</v>
      </c>
      <c r="AI198">
        <f t="shared" si="79"/>
        <v>0</v>
      </c>
      <c r="AJ198">
        <f t="shared" si="80"/>
        <v>-7</v>
      </c>
      <c r="AK198">
        <f t="shared" si="63"/>
        <v>0</v>
      </c>
      <c r="AL198">
        <f t="shared" si="81"/>
        <v>0</v>
      </c>
      <c r="AM198">
        <f t="shared" si="82"/>
        <v>-47</v>
      </c>
      <c r="AN198">
        <f t="shared" si="83"/>
        <v>-41</v>
      </c>
      <c r="AO198">
        <f t="shared" si="67"/>
        <v>0</v>
      </c>
      <c r="AP198">
        <f t="shared" si="84"/>
        <v>0</v>
      </c>
      <c r="AQ198">
        <f t="shared" si="69"/>
        <v>0</v>
      </c>
      <c r="AR198">
        <f t="shared" si="85"/>
        <v>0</v>
      </c>
    </row>
    <row r="199" spans="2:44" x14ac:dyDescent="0.25">
      <c r="B199" s="1">
        <v>498</v>
      </c>
      <c r="C199">
        <v>751</v>
      </c>
      <c r="D199">
        <v>837</v>
      </c>
      <c r="E199">
        <v>772</v>
      </c>
      <c r="F199">
        <v>866</v>
      </c>
      <c r="G199">
        <v>943</v>
      </c>
      <c r="H199">
        <v>821</v>
      </c>
      <c r="I199">
        <v>869</v>
      </c>
      <c r="J199">
        <v>916</v>
      </c>
      <c r="K199">
        <v>867</v>
      </c>
      <c r="L199">
        <v>880</v>
      </c>
      <c r="M199">
        <v>857</v>
      </c>
      <c r="N199">
        <v>721</v>
      </c>
      <c r="O199">
        <v>816</v>
      </c>
      <c r="P199">
        <v>854</v>
      </c>
      <c r="Q199">
        <v>716</v>
      </c>
      <c r="R199">
        <v>824</v>
      </c>
      <c r="S199">
        <v>693</v>
      </c>
      <c r="T199">
        <v>731</v>
      </c>
      <c r="U199">
        <v>724</v>
      </c>
      <c r="W199">
        <v>693</v>
      </c>
      <c r="X199">
        <v>693</v>
      </c>
      <c r="Z199">
        <f t="shared" si="61"/>
        <v>0</v>
      </c>
      <c r="AA199">
        <f t="shared" si="71"/>
        <v>0</v>
      </c>
      <c r="AB199">
        <f t="shared" si="72"/>
        <v>0</v>
      </c>
      <c r="AC199">
        <f t="shared" si="73"/>
        <v>0</v>
      </c>
      <c r="AD199">
        <f t="shared" si="74"/>
        <v>-93</v>
      </c>
      <c r="AE199">
        <f t="shared" si="75"/>
        <v>-5</v>
      </c>
      <c r="AF199">
        <f t="shared" si="76"/>
        <v>-72</v>
      </c>
      <c r="AG199">
        <f t="shared" si="77"/>
        <v>-4</v>
      </c>
      <c r="AH199">
        <f t="shared" si="78"/>
        <v>-139</v>
      </c>
      <c r="AI199">
        <f t="shared" si="79"/>
        <v>-60</v>
      </c>
      <c r="AJ199">
        <f t="shared" si="80"/>
        <v>-83</v>
      </c>
      <c r="AK199">
        <f t="shared" si="63"/>
        <v>0</v>
      </c>
      <c r="AL199">
        <f t="shared" si="81"/>
        <v>-9</v>
      </c>
      <c r="AM199">
        <f t="shared" si="82"/>
        <v>0</v>
      </c>
      <c r="AN199">
        <f t="shared" si="83"/>
        <v>-2</v>
      </c>
      <c r="AO199">
        <f t="shared" si="67"/>
        <v>0</v>
      </c>
      <c r="AP199">
        <f t="shared" si="84"/>
        <v>0</v>
      </c>
      <c r="AQ199">
        <f t="shared" si="69"/>
        <v>0</v>
      </c>
      <c r="AR199">
        <f t="shared" si="85"/>
        <v>0</v>
      </c>
    </row>
    <row r="200" spans="2:44" x14ac:dyDescent="0.25">
      <c r="B200" s="1">
        <v>748</v>
      </c>
      <c r="C200">
        <v>558</v>
      </c>
      <c r="D200">
        <v>621</v>
      </c>
      <c r="E200">
        <v>603</v>
      </c>
      <c r="F200">
        <v>617</v>
      </c>
      <c r="G200">
        <v>772</v>
      </c>
      <c r="H200">
        <v>736</v>
      </c>
      <c r="I200">
        <v>775</v>
      </c>
      <c r="J200">
        <v>775</v>
      </c>
      <c r="K200">
        <v>683</v>
      </c>
      <c r="L200">
        <v>683</v>
      </c>
      <c r="M200">
        <v>692</v>
      </c>
      <c r="N200">
        <v>773</v>
      </c>
      <c r="O200">
        <v>658</v>
      </c>
      <c r="P200">
        <v>683</v>
      </c>
      <c r="Q200">
        <v>608</v>
      </c>
      <c r="R200">
        <v>603</v>
      </c>
      <c r="S200">
        <v>596</v>
      </c>
      <c r="T200">
        <v>611</v>
      </c>
      <c r="U200">
        <v>631</v>
      </c>
      <c r="W200">
        <v>596</v>
      </c>
      <c r="X200">
        <v>596</v>
      </c>
      <c r="Z200">
        <f t="shared" si="61"/>
        <v>0</v>
      </c>
      <c r="AA200">
        <f t="shared" si="71"/>
        <v>0</v>
      </c>
      <c r="AB200">
        <f t="shared" si="72"/>
        <v>0</v>
      </c>
      <c r="AC200">
        <f t="shared" si="73"/>
        <v>-24</v>
      </c>
      <c r="AD200">
        <f t="shared" si="74"/>
        <v>-121</v>
      </c>
      <c r="AE200">
        <f t="shared" si="75"/>
        <v>0</v>
      </c>
      <c r="AF200">
        <f t="shared" si="76"/>
        <v>0</v>
      </c>
      <c r="AG200">
        <f t="shared" si="77"/>
        <v>-23</v>
      </c>
      <c r="AH200">
        <f t="shared" si="78"/>
        <v>0</v>
      </c>
      <c r="AI200">
        <f t="shared" si="79"/>
        <v>-33</v>
      </c>
      <c r="AJ200">
        <f t="shared" si="80"/>
        <v>-51</v>
      </c>
      <c r="AK200">
        <f t="shared" si="63"/>
        <v>0</v>
      </c>
      <c r="AL200">
        <f t="shared" si="81"/>
        <v>0</v>
      </c>
      <c r="AM200">
        <f t="shared" si="82"/>
        <v>0</v>
      </c>
      <c r="AN200">
        <f t="shared" si="83"/>
        <v>-8</v>
      </c>
      <c r="AO200">
        <f t="shared" si="67"/>
        <v>-42</v>
      </c>
      <c r="AP200">
        <f t="shared" si="84"/>
        <v>0</v>
      </c>
      <c r="AQ200">
        <f t="shared" si="69"/>
        <v>0</v>
      </c>
      <c r="AR200">
        <f t="shared" si="85"/>
        <v>0</v>
      </c>
    </row>
    <row r="201" spans="2:44" x14ac:dyDescent="0.25">
      <c r="B201" s="1">
        <v>570</v>
      </c>
      <c r="C201">
        <v>482</v>
      </c>
      <c r="D201">
        <v>519</v>
      </c>
      <c r="E201">
        <v>518</v>
      </c>
      <c r="F201">
        <v>658</v>
      </c>
      <c r="G201">
        <v>654</v>
      </c>
      <c r="H201">
        <v>608</v>
      </c>
      <c r="I201">
        <v>660</v>
      </c>
      <c r="J201">
        <v>681</v>
      </c>
      <c r="K201">
        <v>550</v>
      </c>
      <c r="L201">
        <v>593</v>
      </c>
      <c r="M201">
        <v>579</v>
      </c>
      <c r="N201">
        <v>705</v>
      </c>
      <c r="O201">
        <v>617</v>
      </c>
      <c r="P201">
        <v>564</v>
      </c>
      <c r="Q201">
        <v>580</v>
      </c>
      <c r="R201">
        <v>633</v>
      </c>
      <c r="S201">
        <v>441</v>
      </c>
      <c r="T201">
        <v>482</v>
      </c>
      <c r="U201">
        <v>446</v>
      </c>
      <c r="W201">
        <v>441</v>
      </c>
      <c r="X201">
        <v>441</v>
      </c>
      <c r="Z201">
        <f t="shared" si="61"/>
        <v>0</v>
      </c>
      <c r="AA201">
        <f t="shared" si="71"/>
        <v>0</v>
      </c>
      <c r="AB201">
        <f t="shared" si="72"/>
        <v>0</v>
      </c>
      <c r="AC201">
        <f t="shared" si="73"/>
        <v>0</v>
      </c>
      <c r="AD201">
        <f t="shared" si="74"/>
        <v>-68</v>
      </c>
      <c r="AE201">
        <f t="shared" si="75"/>
        <v>-68</v>
      </c>
      <c r="AF201">
        <f t="shared" si="76"/>
        <v>-113</v>
      </c>
      <c r="AG201">
        <f t="shared" si="77"/>
        <v>-109</v>
      </c>
      <c r="AH201">
        <f t="shared" si="78"/>
        <v>-9</v>
      </c>
      <c r="AI201">
        <f t="shared" si="79"/>
        <v>0</v>
      </c>
      <c r="AJ201">
        <f t="shared" si="80"/>
        <v>0</v>
      </c>
      <c r="AK201">
        <f t="shared" si="63"/>
        <v>0</v>
      </c>
      <c r="AL201">
        <f t="shared" si="81"/>
        <v>-93</v>
      </c>
      <c r="AM201">
        <f t="shared" si="82"/>
        <v>-39</v>
      </c>
      <c r="AN201">
        <f t="shared" si="83"/>
        <v>-76</v>
      </c>
      <c r="AO201">
        <f t="shared" si="67"/>
        <v>-63</v>
      </c>
      <c r="AP201">
        <f t="shared" si="84"/>
        <v>0</v>
      </c>
      <c r="AQ201">
        <f t="shared" si="69"/>
        <v>0</v>
      </c>
      <c r="AR201">
        <f t="shared" si="85"/>
        <v>0</v>
      </c>
    </row>
    <row r="202" spans="2:44" x14ac:dyDescent="0.25">
      <c r="B202" s="1">
        <v>575</v>
      </c>
      <c r="C202">
        <v>748</v>
      </c>
      <c r="D202">
        <v>799</v>
      </c>
      <c r="E202">
        <v>762</v>
      </c>
      <c r="F202">
        <v>830</v>
      </c>
      <c r="G202">
        <v>883</v>
      </c>
      <c r="H202">
        <v>818</v>
      </c>
      <c r="I202">
        <v>825</v>
      </c>
      <c r="J202">
        <v>857</v>
      </c>
      <c r="K202">
        <v>800</v>
      </c>
      <c r="L202">
        <v>834</v>
      </c>
      <c r="M202">
        <v>873</v>
      </c>
      <c r="N202">
        <v>807</v>
      </c>
      <c r="O202">
        <v>812</v>
      </c>
      <c r="P202">
        <v>864</v>
      </c>
      <c r="Q202">
        <v>850</v>
      </c>
      <c r="R202">
        <v>796</v>
      </c>
      <c r="S202">
        <v>786</v>
      </c>
      <c r="T202">
        <v>775</v>
      </c>
      <c r="U202">
        <v>776</v>
      </c>
      <c r="W202">
        <v>786</v>
      </c>
      <c r="X202">
        <v>786</v>
      </c>
      <c r="Z202">
        <f t="shared" si="61"/>
        <v>0</v>
      </c>
      <c r="AA202">
        <f t="shared" si="71"/>
        <v>0</v>
      </c>
      <c r="AB202">
        <f t="shared" si="72"/>
        <v>0</v>
      </c>
      <c r="AC202">
        <f t="shared" si="73"/>
        <v>-21</v>
      </c>
      <c r="AD202">
        <f t="shared" si="74"/>
        <v>-51</v>
      </c>
      <c r="AE202">
        <f t="shared" si="75"/>
        <v>-21</v>
      </c>
      <c r="AF202">
        <f t="shared" si="76"/>
        <v>0</v>
      </c>
      <c r="AG202">
        <f t="shared" si="77"/>
        <v>-81</v>
      </c>
      <c r="AH202">
        <f t="shared" si="78"/>
        <v>0</v>
      </c>
      <c r="AI202">
        <f t="shared" si="79"/>
        <v>0</v>
      </c>
      <c r="AJ202">
        <f t="shared" si="80"/>
        <v>-14</v>
      </c>
      <c r="AK202">
        <f t="shared" si="63"/>
        <v>0</v>
      </c>
      <c r="AL202">
        <f t="shared" si="81"/>
        <v>0</v>
      </c>
      <c r="AM202">
        <f t="shared" si="82"/>
        <v>0</v>
      </c>
      <c r="AN202">
        <f t="shared" si="83"/>
        <v>-16</v>
      </c>
      <c r="AO202">
        <f t="shared" si="67"/>
        <v>0</v>
      </c>
      <c r="AP202">
        <f t="shared" si="84"/>
        <v>0</v>
      </c>
      <c r="AQ202">
        <f t="shared" si="69"/>
        <v>0</v>
      </c>
      <c r="AR202">
        <f t="shared" si="85"/>
        <v>0</v>
      </c>
    </row>
    <row r="203" spans="2:44" x14ac:dyDescent="0.25">
      <c r="B203" s="1">
        <v>610</v>
      </c>
      <c r="C203">
        <v>704</v>
      </c>
      <c r="D203">
        <v>695</v>
      </c>
      <c r="E203">
        <v>647</v>
      </c>
      <c r="F203">
        <v>793</v>
      </c>
      <c r="G203">
        <v>873</v>
      </c>
      <c r="H203">
        <v>847</v>
      </c>
      <c r="I203">
        <v>915</v>
      </c>
      <c r="J203">
        <v>904</v>
      </c>
      <c r="K203">
        <v>930</v>
      </c>
      <c r="L203">
        <v>814</v>
      </c>
      <c r="M203">
        <v>787</v>
      </c>
      <c r="N203">
        <v>689</v>
      </c>
      <c r="O203">
        <v>732</v>
      </c>
      <c r="P203">
        <v>705</v>
      </c>
      <c r="Q203">
        <v>690</v>
      </c>
      <c r="R203">
        <v>797</v>
      </c>
      <c r="S203">
        <v>630</v>
      </c>
      <c r="T203">
        <v>672</v>
      </c>
      <c r="U203">
        <v>618</v>
      </c>
      <c r="W203">
        <v>630</v>
      </c>
      <c r="X203">
        <v>630</v>
      </c>
      <c r="Z203">
        <f t="shared" si="61"/>
        <v>0</v>
      </c>
      <c r="AA203">
        <f t="shared" si="71"/>
        <v>0</v>
      </c>
      <c r="AB203">
        <f t="shared" si="72"/>
        <v>0</v>
      </c>
      <c r="AC203">
        <f t="shared" si="73"/>
        <v>0</v>
      </c>
      <c r="AD203">
        <f t="shared" si="74"/>
        <v>-133</v>
      </c>
      <c r="AE203">
        <f t="shared" si="75"/>
        <v>-100</v>
      </c>
      <c r="AF203">
        <f t="shared" si="76"/>
        <v>-158</v>
      </c>
      <c r="AG203">
        <f t="shared" si="77"/>
        <v>-158</v>
      </c>
      <c r="AH203">
        <f t="shared" si="78"/>
        <v>-123</v>
      </c>
      <c r="AI203">
        <f t="shared" si="79"/>
        <v>-100</v>
      </c>
      <c r="AJ203">
        <f t="shared" si="80"/>
        <v>0</v>
      </c>
      <c r="AK203">
        <f t="shared" si="63"/>
        <v>0</v>
      </c>
      <c r="AL203">
        <f t="shared" si="81"/>
        <v>0</v>
      </c>
      <c r="AM203">
        <f t="shared" si="82"/>
        <v>0</v>
      </c>
      <c r="AN203">
        <f t="shared" si="83"/>
        <v>-1</v>
      </c>
      <c r="AO203">
        <f t="shared" si="67"/>
        <v>0</v>
      </c>
      <c r="AP203">
        <f t="shared" si="84"/>
        <v>0</v>
      </c>
      <c r="AQ203">
        <f t="shared" si="69"/>
        <v>0</v>
      </c>
      <c r="AR203">
        <f t="shared" si="85"/>
        <v>0</v>
      </c>
    </row>
    <row r="204" spans="2:44" x14ac:dyDescent="0.25">
      <c r="B204" s="1">
        <v>417</v>
      </c>
      <c r="C204">
        <v>705</v>
      </c>
      <c r="D204">
        <v>660</v>
      </c>
      <c r="E204">
        <v>658</v>
      </c>
      <c r="F204">
        <v>681</v>
      </c>
      <c r="G204">
        <v>692</v>
      </c>
      <c r="H204">
        <v>687</v>
      </c>
      <c r="I204">
        <v>766</v>
      </c>
      <c r="J204">
        <v>769</v>
      </c>
      <c r="K204">
        <v>748</v>
      </c>
      <c r="L204">
        <v>648</v>
      </c>
      <c r="M204">
        <v>643</v>
      </c>
      <c r="N204">
        <v>709</v>
      </c>
      <c r="O204">
        <v>669</v>
      </c>
      <c r="P204">
        <v>724</v>
      </c>
      <c r="Q204">
        <v>749</v>
      </c>
      <c r="R204">
        <v>740</v>
      </c>
      <c r="S204">
        <v>620</v>
      </c>
      <c r="T204">
        <v>646</v>
      </c>
      <c r="U204">
        <v>686</v>
      </c>
      <c r="W204">
        <v>620</v>
      </c>
      <c r="X204">
        <v>620</v>
      </c>
      <c r="Z204">
        <f t="shared" si="61"/>
        <v>0</v>
      </c>
      <c r="AA204">
        <f t="shared" si="71"/>
        <v>0</v>
      </c>
      <c r="AB204">
        <f t="shared" si="72"/>
        <v>0</v>
      </c>
      <c r="AC204">
        <f t="shared" si="73"/>
        <v>0</v>
      </c>
      <c r="AD204">
        <f t="shared" si="74"/>
        <v>-10</v>
      </c>
      <c r="AE204">
        <f t="shared" si="75"/>
        <v>-11</v>
      </c>
      <c r="AF204">
        <f t="shared" si="76"/>
        <v>0</v>
      </c>
      <c r="AG204">
        <f t="shared" si="77"/>
        <v>0</v>
      </c>
      <c r="AH204">
        <f t="shared" si="78"/>
        <v>0</v>
      </c>
      <c r="AI204">
        <f t="shared" si="79"/>
        <v>0</v>
      </c>
      <c r="AJ204">
        <f t="shared" si="80"/>
        <v>0</v>
      </c>
      <c r="AK204">
        <f t="shared" si="63"/>
        <v>0</v>
      </c>
      <c r="AL204">
        <f t="shared" si="81"/>
        <v>-34</v>
      </c>
      <c r="AM204">
        <f t="shared" si="82"/>
        <v>0</v>
      </c>
      <c r="AN204">
        <f t="shared" si="83"/>
        <v>0</v>
      </c>
      <c r="AO204">
        <f t="shared" si="67"/>
        <v>0</v>
      </c>
      <c r="AP204">
        <f t="shared" si="84"/>
        <v>0</v>
      </c>
      <c r="AQ204">
        <f t="shared" si="69"/>
        <v>0</v>
      </c>
      <c r="AR204">
        <f t="shared" si="85"/>
        <v>0</v>
      </c>
    </row>
    <row r="205" spans="2:44" x14ac:dyDescent="0.25">
      <c r="B205" s="1">
        <v>739</v>
      </c>
      <c r="C205">
        <v>682</v>
      </c>
      <c r="D205">
        <v>733</v>
      </c>
      <c r="E205">
        <v>658</v>
      </c>
      <c r="F205">
        <v>800</v>
      </c>
      <c r="G205">
        <v>819</v>
      </c>
      <c r="H205">
        <v>789</v>
      </c>
      <c r="I205">
        <v>858</v>
      </c>
      <c r="J205">
        <v>801</v>
      </c>
      <c r="K205">
        <v>794</v>
      </c>
      <c r="L205">
        <v>814</v>
      </c>
      <c r="M205">
        <v>849</v>
      </c>
      <c r="N205">
        <v>764</v>
      </c>
      <c r="O205">
        <v>686</v>
      </c>
      <c r="P205">
        <v>813</v>
      </c>
      <c r="Q205">
        <v>746</v>
      </c>
      <c r="R205">
        <v>775</v>
      </c>
      <c r="S205">
        <v>621</v>
      </c>
      <c r="T205">
        <v>672</v>
      </c>
      <c r="U205">
        <v>671</v>
      </c>
      <c r="W205">
        <v>621</v>
      </c>
      <c r="X205">
        <v>621</v>
      </c>
      <c r="Z205">
        <f t="shared" si="61"/>
        <v>0</v>
      </c>
      <c r="AA205">
        <f t="shared" si="71"/>
        <v>0</v>
      </c>
      <c r="AB205">
        <f t="shared" si="72"/>
        <v>0</v>
      </c>
      <c r="AC205">
        <f t="shared" si="73"/>
        <v>0</v>
      </c>
      <c r="AD205">
        <f t="shared" si="74"/>
        <v>-56</v>
      </c>
      <c r="AE205">
        <f t="shared" si="75"/>
        <v>-48</v>
      </c>
      <c r="AF205">
        <f t="shared" si="76"/>
        <v>-80</v>
      </c>
      <c r="AG205">
        <f t="shared" si="77"/>
        <v>-38</v>
      </c>
      <c r="AH205">
        <f t="shared" si="78"/>
        <v>0</v>
      </c>
      <c r="AI205">
        <f t="shared" si="79"/>
        <v>0</v>
      </c>
      <c r="AJ205">
        <f t="shared" si="80"/>
        <v>-14</v>
      </c>
      <c r="AK205">
        <f t="shared" si="63"/>
        <v>0</v>
      </c>
      <c r="AL205">
        <f t="shared" si="81"/>
        <v>0</v>
      </c>
      <c r="AM205">
        <f t="shared" si="82"/>
        <v>-73</v>
      </c>
      <c r="AN205">
        <f t="shared" si="83"/>
        <v>-31</v>
      </c>
      <c r="AO205">
        <f t="shared" si="67"/>
        <v>-5</v>
      </c>
      <c r="AP205">
        <f t="shared" si="84"/>
        <v>0</v>
      </c>
      <c r="AQ205">
        <f t="shared" si="69"/>
        <v>0</v>
      </c>
      <c r="AR205">
        <f t="shared" si="85"/>
        <v>0</v>
      </c>
    </row>
    <row r="206" spans="2:44" x14ac:dyDescent="0.25">
      <c r="B206" s="1">
        <v>639</v>
      </c>
      <c r="C206">
        <v>469</v>
      </c>
      <c r="D206">
        <v>532</v>
      </c>
      <c r="E206">
        <v>437</v>
      </c>
      <c r="F206">
        <v>549</v>
      </c>
      <c r="G206">
        <v>561</v>
      </c>
      <c r="H206">
        <v>541</v>
      </c>
      <c r="I206">
        <v>497</v>
      </c>
      <c r="J206">
        <v>507</v>
      </c>
      <c r="K206">
        <v>465</v>
      </c>
      <c r="L206">
        <v>566</v>
      </c>
      <c r="M206">
        <v>529</v>
      </c>
      <c r="N206">
        <v>543</v>
      </c>
      <c r="O206">
        <v>567</v>
      </c>
      <c r="P206">
        <v>545</v>
      </c>
      <c r="Q206">
        <v>450</v>
      </c>
      <c r="R206">
        <v>533</v>
      </c>
      <c r="S206">
        <v>430</v>
      </c>
      <c r="T206">
        <v>511</v>
      </c>
      <c r="U206">
        <v>502</v>
      </c>
      <c r="W206">
        <v>430</v>
      </c>
      <c r="X206" s="579">
        <v>393</v>
      </c>
      <c r="Z206">
        <f t="shared" si="61"/>
        <v>-42</v>
      </c>
      <c r="AA206">
        <f t="shared" si="71"/>
        <v>0</v>
      </c>
      <c r="AB206">
        <f t="shared" si="72"/>
        <v>-25</v>
      </c>
      <c r="AC206">
        <f t="shared" si="73"/>
        <v>0</v>
      </c>
      <c r="AD206">
        <f t="shared" si="74"/>
        <v>0</v>
      </c>
      <c r="AE206">
        <f t="shared" si="75"/>
        <v>0</v>
      </c>
      <c r="AF206">
        <f t="shared" si="76"/>
        <v>-56</v>
      </c>
      <c r="AG206">
        <f t="shared" si="77"/>
        <v>-22</v>
      </c>
      <c r="AH206">
        <f t="shared" si="78"/>
        <v>-19</v>
      </c>
      <c r="AI206">
        <f t="shared" si="79"/>
        <v>0</v>
      </c>
      <c r="AJ206">
        <f t="shared" si="80"/>
        <v>0</v>
      </c>
      <c r="AK206">
        <f t="shared" si="63"/>
        <v>-3</v>
      </c>
      <c r="AL206">
        <f t="shared" si="81"/>
        <v>0</v>
      </c>
      <c r="AM206">
        <f t="shared" si="82"/>
        <v>0</v>
      </c>
      <c r="AN206">
        <f t="shared" si="83"/>
        <v>-39</v>
      </c>
      <c r="AO206">
        <f t="shared" si="67"/>
        <v>-66</v>
      </c>
      <c r="AP206">
        <f t="shared" si="84"/>
        <v>-37</v>
      </c>
      <c r="AQ206">
        <f t="shared" si="69"/>
        <v>0</v>
      </c>
      <c r="AR206">
        <f t="shared" si="85"/>
        <v>0</v>
      </c>
    </row>
    <row r="207" spans="2:44" x14ac:dyDescent="0.25">
      <c r="B207" s="1">
        <v>514</v>
      </c>
      <c r="C207">
        <v>715</v>
      </c>
      <c r="D207">
        <v>724</v>
      </c>
      <c r="E207">
        <v>729</v>
      </c>
      <c r="F207">
        <v>820</v>
      </c>
      <c r="G207">
        <v>798</v>
      </c>
      <c r="H207">
        <v>714</v>
      </c>
      <c r="I207">
        <v>709</v>
      </c>
      <c r="J207">
        <v>750</v>
      </c>
      <c r="K207">
        <v>720</v>
      </c>
      <c r="L207">
        <v>742</v>
      </c>
      <c r="M207">
        <v>782</v>
      </c>
      <c r="N207">
        <v>725</v>
      </c>
      <c r="O207">
        <v>731</v>
      </c>
      <c r="P207">
        <v>807</v>
      </c>
      <c r="Q207">
        <v>772</v>
      </c>
      <c r="R207">
        <v>696</v>
      </c>
      <c r="S207">
        <v>768</v>
      </c>
      <c r="T207">
        <v>721</v>
      </c>
      <c r="U207">
        <v>690</v>
      </c>
      <c r="W207">
        <v>768</v>
      </c>
      <c r="X207">
        <v>768</v>
      </c>
      <c r="Z207">
        <f t="shared" si="61"/>
        <v>0</v>
      </c>
      <c r="AA207">
        <f t="shared" si="71"/>
        <v>0</v>
      </c>
      <c r="AB207">
        <f t="shared" si="72"/>
        <v>0</v>
      </c>
      <c r="AC207">
        <f t="shared" si="73"/>
        <v>0</v>
      </c>
      <c r="AD207">
        <f t="shared" si="74"/>
        <v>0</v>
      </c>
      <c r="AE207">
        <f t="shared" si="75"/>
        <v>0</v>
      </c>
      <c r="AF207">
        <f t="shared" si="76"/>
        <v>0</v>
      </c>
      <c r="AG207">
        <f t="shared" si="77"/>
        <v>-47</v>
      </c>
      <c r="AH207">
        <f t="shared" si="78"/>
        <v>0</v>
      </c>
      <c r="AI207">
        <f t="shared" si="79"/>
        <v>0</v>
      </c>
      <c r="AJ207">
        <f t="shared" si="80"/>
        <v>0</v>
      </c>
      <c r="AK207">
        <f t="shared" si="63"/>
        <v>0</v>
      </c>
      <c r="AL207">
        <f t="shared" si="81"/>
        <v>0</v>
      </c>
      <c r="AM207">
        <f t="shared" si="82"/>
        <v>0</v>
      </c>
      <c r="AN207">
        <f t="shared" si="83"/>
        <v>-43</v>
      </c>
      <c r="AO207">
        <f t="shared" si="67"/>
        <v>0</v>
      </c>
      <c r="AP207">
        <f t="shared" si="84"/>
        <v>0</v>
      </c>
      <c r="AQ207">
        <f t="shared" si="69"/>
        <v>0</v>
      </c>
      <c r="AR207">
        <f t="shared" si="85"/>
        <v>0</v>
      </c>
    </row>
    <row r="208" spans="2:44" x14ac:dyDescent="0.25">
      <c r="B208" s="1">
        <v>642</v>
      </c>
      <c r="C208">
        <v>649</v>
      </c>
      <c r="D208">
        <v>795</v>
      </c>
      <c r="E208">
        <v>649</v>
      </c>
      <c r="F208">
        <v>795</v>
      </c>
      <c r="G208">
        <v>844</v>
      </c>
      <c r="H208">
        <v>822</v>
      </c>
      <c r="I208">
        <v>775</v>
      </c>
      <c r="J208">
        <v>759</v>
      </c>
      <c r="K208">
        <v>796</v>
      </c>
      <c r="L208">
        <v>795</v>
      </c>
      <c r="M208">
        <v>753</v>
      </c>
      <c r="N208">
        <v>822</v>
      </c>
      <c r="O208">
        <v>802</v>
      </c>
      <c r="P208">
        <v>728</v>
      </c>
      <c r="Q208">
        <v>717</v>
      </c>
      <c r="R208">
        <v>691</v>
      </c>
      <c r="S208">
        <v>648</v>
      </c>
      <c r="T208">
        <v>639</v>
      </c>
      <c r="U208">
        <v>685</v>
      </c>
      <c r="W208">
        <v>648</v>
      </c>
      <c r="X208">
        <v>648</v>
      </c>
      <c r="Z208">
        <f t="shared" si="61"/>
        <v>0</v>
      </c>
      <c r="AA208">
        <f t="shared" si="71"/>
        <v>0</v>
      </c>
      <c r="AB208">
        <f t="shared" si="72"/>
        <v>0</v>
      </c>
      <c r="AC208">
        <f t="shared" si="73"/>
        <v>0</v>
      </c>
      <c r="AD208">
        <f t="shared" si="74"/>
        <v>-49</v>
      </c>
      <c r="AE208">
        <f t="shared" si="75"/>
        <v>-52</v>
      </c>
      <c r="AF208">
        <f t="shared" si="76"/>
        <v>-77</v>
      </c>
      <c r="AG208">
        <f t="shared" si="77"/>
        <v>-77</v>
      </c>
      <c r="AH208">
        <f t="shared" si="78"/>
        <v>-27</v>
      </c>
      <c r="AI208">
        <f t="shared" si="79"/>
        <v>0</v>
      </c>
      <c r="AJ208">
        <f t="shared" si="80"/>
        <v>0</v>
      </c>
      <c r="AK208">
        <f t="shared" si="63"/>
        <v>-27</v>
      </c>
      <c r="AL208">
        <f t="shared" si="81"/>
        <v>-7</v>
      </c>
      <c r="AM208">
        <f t="shared" si="82"/>
        <v>0</v>
      </c>
      <c r="AN208">
        <f t="shared" si="83"/>
        <v>0</v>
      </c>
      <c r="AO208">
        <f t="shared" si="67"/>
        <v>-9</v>
      </c>
      <c r="AP208">
        <f t="shared" si="84"/>
        <v>0</v>
      </c>
      <c r="AQ208">
        <f t="shared" si="69"/>
        <v>0</v>
      </c>
      <c r="AR208">
        <f t="shared" si="85"/>
        <v>-10</v>
      </c>
    </row>
    <row r="209" spans="2:44" x14ac:dyDescent="0.25">
      <c r="B209" s="1">
        <v>743</v>
      </c>
      <c r="C209">
        <v>608</v>
      </c>
      <c r="D209">
        <v>616</v>
      </c>
      <c r="E209">
        <v>587</v>
      </c>
      <c r="F209">
        <v>687</v>
      </c>
      <c r="G209">
        <v>896</v>
      </c>
      <c r="H209">
        <v>826</v>
      </c>
      <c r="I209">
        <v>887</v>
      </c>
      <c r="J209">
        <v>881</v>
      </c>
      <c r="K209">
        <v>713</v>
      </c>
      <c r="L209">
        <v>687</v>
      </c>
      <c r="M209">
        <v>628</v>
      </c>
      <c r="N209">
        <v>781</v>
      </c>
      <c r="O209">
        <v>799</v>
      </c>
      <c r="P209">
        <v>824</v>
      </c>
      <c r="Q209">
        <v>807</v>
      </c>
      <c r="R209">
        <v>809</v>
      </c>
      <c r="S209">
        <v>718</v>
      </c>
      <c r="T209">
        <v>651</v>
      </c>
      <c r="U209">
        <v>604</v>
      </c>
      <c r="W209">
        <v>718</v>
      </c>
      <c r="X209">
        <v>718</v>
      </c>
      <c r="Z209">
        <f t="shared" si="61"/>
        <v>-6</v>
      </c>
      <c r="AA209">
        <f t="shared" si="71"/>
        <v>0</v>
      </c>
      <c r="AB209">
        <f t="shared" si="72"/>
        <v>-6</v>
      </c>
      <c r="AC209">
        <f t="shared" si="73"/>
        <v>0</v>
      </c>
      <c r="AD209">
        <f t="shared" si="74"/>
        <v>-176</v>
      </c>
      <c r="AE209">
        <f t="shared" si="75"/>
        <v>-184</v>
      </c>
      <c r="AF209">
        <f t="shared" si="76"/>
        <v>-108</v>
      </c>
      <c r="AG209">
        <f t="shared" si="77"/>
        <v>-108</v>
      </c>
      <c r="AH209">
        <f t="shared" si="78"/>
        <v>-10</v>
      </c>
      <c r="AI209">
        <f t="shared" si="79"/>
        <v>-20</v>
      </c>
      <c r="AJ209">
        <f t="shared" si="80"/>
        <v>0</v>
      </c>
      <c r="AK209">
        <f t="shared" si="63"/>
        <v>0</v>
      </c>
      <c r="AL209">
        <f t="shared" si="81"/>
        <v>-100</v>
      </c>
      <c r="AM209">
        <f t="shared" si="82"/>
        <v>-171</v>
      </c>
      <c r="AN209">
        <f t="shared" si="83"/>
        <v>-78</v>
      </c>
      <c r="AO209">
        <f t="shared" si="67"/>
        <v>-144</v>
      </c>
      <c r="AP209">
        <f t="shared" si="84"/>
        <v>0</v>
      </c>
      <c r="AQ209">
        <f t="shared" si="69"/>
        <v>0</v>
      </c>
      <c r="AR209">
        <f t="shared" si="85"/>
        <v>0</v>
      </c>
    </row>
    <row r="210" spans="2:44" x14ac:dyDescent="0.25">
      <c r="B210" s="1">
        <v>548</v>
      </c>
      <c r="C210">
        <v>685</v>
      </c>
      <c r="D210">
        <v>807</v>
      </c>
      <c r="E210">
        <v>721</v>
      </c>
      <c r="F210">
        <v>907</v>
      </c>
      <c r="G210">
        <v>878</v>
      </c>
      <c r="H210">
        <v>828</v>
      </c>
      <c r="I210">
        <v>818</v>
      </c>
      <c r="J210">
        <v>909</v>
      </c>
      <c r="K210">
        <v>793</v>
      </c>
      <c r="L210">
        <v>823</v>
      </c>
      <c r="M210">
        <v>830</v>
      </c>
      <c r="N210">
        <v>898</v>
      </c>
      <c r="O210">
        <v>958</v>
      </c>
      <c r="P210">
        <v>859</v>
      </c>
      <c r="Q210">
        <v>905</v>
      </c>
      <c r="R210">
        <v>838</v>
      </c>
      <c r="S210">
        <v>638</v>
      </c>
      <c r="T210">
        <v>726</v>
      </c>
      <c r="U210">
        <v>671</v>
      </c>
      <c r="W210">
        <v>638</v>
      </c>
      <c r="X210">
        <v>638</v>
      </c>
      <c r="Z210">
        <f t="shared" si="61"/>
        <v>-21</v>
      </c>
      <c r="AA210">
        <f t="shared" si="71"/>
        <v>0</v>
      </c>
      <c r="AB210">
        <f t="shared" si="72"/>
        <v>-4</v>
      </c>
      <c r="AC210">
        <f t="shared" si="73"/>
        <v>-36</v>
      </c>
      <c r="AD210">
        <f t="shared" si="74"/>
        <v>-73</v>
      </c>
      <c r="AE210">
        <f t="shared" si="75"/>
        <v>-77</v>
      </c>
      <c r="AF210">
        <f t="shared" si="76"/>
        <v>-113</v>
      </c>
      <c r="AG210">
        <f t="shared" si="77"/>
        <v>-84</v>
      </c>
      <c r="AH210">
        <f t="shared" si="78"/>
        <v>-72</v>
      </c>
      <c r="AI210">
        <f t="shared" si="79"/>
        <v>0</v>
      </c>
      <c r="AJ210">
        <f t="shared" si="80"/>
        <v>-90</v>
      </c>
      <c r="AK210">
        <f t="shared" si="63"/>
        <v>-126</v>
      </c>
      <c r="AL210">
        <f t="shared" si="81"/>
        <v>-101</v>
      </c>
      <c r="AM210">
        <f t="shared" si="82"/>
        <v>-74</v>
      </c>
      <c r="AN210">
        <f t="shared" si="83"/>
        <v>-116</v>
      </c>
      <c r="AO210">
        <f t="shared" si="67"/>
        <v>0</v>
      </c>
      <c r="AP210">
        <f t="shared" si="84"/>
        <v>0</v>
      </c>
      <c r="AQ210">
        <f t="shared" si="69"/>
        <v>0</v>
      </c>
      <c r="AR210">
        <f t="shared" si="85"/>
        <v>0</v>
      </c>
    </row>
    <row r="211" spans="2:44" x14ac:dyDescent="0.25">
      <c r="B211" s="1">
        <v>381</v>
      </c>
      <c r="C211">
        <v>812</v>
      </c>
      <c r="D211">
        <v>845</v>
      </c>
      <c r="E211">
        <v>790</v>
      </c>
      <c r="F211">
        <v>907</v>
      </c>
      <c r="G211">
        <v>958</v>
      </c>
      <c r="H211">
        <v>901</v>
      </c>
      <c r="I211">
        <v>923</v>
      </c>
      <c r="J211">
        <v>924</v>
      </c>
      <c r="K211">
        <v>832</v>
      </c>
      <c r="L211">
        <v>840</v>
      </c>
      <c r="M211">
        <v>836</v>
      </c>
      <c r="N211">
        <v>759</v>
      </c>
      <c r="O211">
        <v>801</v>
      </c>
      <c r="P211">
        <v>883</v>
      </c>
      <c r="Q211">
        <v>909</v>
      </c>
      <c r="R211">
        <v>894</v>
      </c>
      <c r="S211">
        <v>838</v>
      </c>
      <c r="T211">
        <v>794</v>
      </c>
      <c r="U211">
        <v>804</v>
      </c>
      <c r="W211">
        <v>838</v>
      </c>
      <c r="X211" s="579">
        <v>791</v>
      </c>
      <c r="Z211">
        <f t="shared" si="61"/>
        <v>0</v>
      </c>
      <c r="AA211">
        <f t="shared" si="71"/>
        <v>0</v>
      </c>
      <c r="AB211">
        <f t="shared" si="72"/>
        <v>0</v>
      </c>
      <c r="AC211">
        <f t="shared" si="73"/>
        <v>0</v>
      </c>
      <c r="AD211">
        <f t="shared" si="74"/>
        <v>-30</v>
      </c>
      <c r="AE211">
        <f t="shared" si="75"/>
        <v>0</v>
      </c>
      <c r="AF211">
        <f t="shared" si="76"/>
        <v>-46</v>
      </c>
      <c r="AG211">
        <f t="shared" si="77"/>
        <v>-31</v>
      </c>
      <c r="AH211">
        <f t="shared" si="78"/>
        <v>0</v>
      </c>
      <c r="AI211">
        <f t="shared" si="79"/>
        <v>0</v>
      </c>
      <c r="AJ211">
        <f t="shared" si="80"/>
        <v>0</v>
      </c>
      <c r="AK211">
        <f t="shared" si="63"/>
        <v>0</v>
      </c>
      <c r="AL211">
        <f t="shared" si="81"/>
        <v>0</v>
      </c>
      <c r="AM211">
        <f t="shared" si="82"/>
        <v>-36</v>
      </c>
      <c r="AN211">
        <f t="shared" si="83"/>
        <v>-9</v>
      </c>
      <c r="AO211">
        <f t="shared" si="67"/>
        <v>0</v>
      </c>
      <c r="AP211">
        <f t="shared" si="84"/>
        <v>-47</v>
      </c>
      <c r="AQ211">
        <f t="shared" si="69"/>
        <v>0</v>
      </c>
      <c r="AR211">
        <f t="shared" si="85"/>
        <v>0</v>
      </c>
    </row>
    <row r="212" spans="2:44" x14ac:dyDescent="0.25">
      <c r="B212" s="1">
        <v>633</v>
      </c>
      <c r="C212">
        <v>679</v>
      </c>
      <c r="D212">
        <v>655</v>
      </c>
      <c r="E212">
        <v>613</v>
      </c>
      <c r="F212">
        <v>725</v>
      </c>
      <c r="G212">
        <v>828</v>
      </c>
      <c r="H212">
        <v>771</v>
      </c>
      <c r="I212">
        <v>818</v>
      </c>
      <c r="J212">
        <v>854</v>
      </c>
      <c r="K212">
        <v>793</v>
      </c>
      <c r="L212">
        <v>751</v>
      </c>
      <c r="M212">
        <v>738</v>
      </c>
      <c r="N212">
        <v>735</v>
      </c>
      <c r="O212">
        <v>806</v>
      </c>
      <c r="P212">
        <v>731</v>
      </c>
      <c r="Q212">
        <v>817</v>
      </c>
      <c r="R212">
        <v>806</v>
      </c>
      <c r="S212">
        <v>588</v>
      </c>
      <c r="T212">
        <v>716</v>
      </c>
      <c r="U212">
        <v>641</v>
      </c>
      <c r="W212">
        <v>588</v>
      </c>
      <c r="X212">
        <v>588</v>
      </c>
      <c r="Z212">
        <f t="shared" si="61"/>
        <v>0</v>
      </c>
      <c r="AA212">
        <f t="shared" si="71"/>
        <v>0</v>
      </c>
      <c r="AB212">
        <f t="shared" si="72"/>
        <v>0</v>
      </c>
      <c r="AC212">
        <f t="shared" si="73"/>
        <v>0</v>
      </c>
      <c r="AD212">
        <f t="shared" si="74"/>
        <v>-67</v>
      </c>
      <c r="AE212">
        <f t="shared" si="75"/>
        <v>-82</v>
      </c>
      <c r="AF212">
        <f t="shared" si="76"/>
        <v>-19</v>
      </c>
      <c r="AG212">
        <f t="shared" si="77"/>
        <v>-43</v>
      </c>
      <c r="AH212">
        <f t="shared" si="78"/>
        <v>-1</v>
      </c>
      <c r="AI212">
        <f t="shared" si="79"/>
        <v>0</v>
      </c>
      <c r="AJ212">
        <f t="shared" si="80"/>
        <v>0</v>
      </c>
      <c r="AK212">
        <f t="shared" si="63"/>
        <v>-43</v>
      </c>
      <c r="AL212">
        <f t="shared" si="81"/>
        <v>-9</v>
      </c>
      <c r="AM212">
        <f t="shared" si="82"/>
        <v>-12</v>
      </c>
      <c r="AN212">
        <f t="shared" si="83"/>
        <v>0</v>
      </c>
      <c r="AO212">
        <f t="shared" si="67"/>
        <v>0</v>
      </c>
      <c r="AP212">
        <f t="shared" si="84"/>
        <v>0</v>
      </c>
      <c r="AQ212">
        <f t="shared" si="69"/>
        <v>0</v>
      </c>
      <c r="AR212">
        <f t="shared" si="85"/>
        <v>0</v>
      </c>
    </row>
    <row r="213" spans="2:44" x14ac:dyDescent="0.25">
      <c r="B213" s="1">
        <v>658</v>
      </c>
      <c r="C213">
        <v>448</v>
      </c>
      <c r="D213">
        <v>518</v>
      </c>
      <c r="E213">
        <v>424</v>
      </c>
      <c r="F213">
        <v>530</v>
      </c>
      <c r="G213">
        <v>585</v>
      </c>
      <c r="H213">
        <v>581</v>
      </c>
      <c r="I213">
        <v>565</v>
      </c>
      <c r="J213">
        <v>523</v>
      </c>
      <c r="K213">
        <v>464</v>
      </c>
      <c r="L213">
        <v>528</v>
      </c>
      <c r="M213">
        <v>504</v>
      </c>
      <c r="N213">
        <v>597</v>
      </c>
      <c r="O213">
        <v>583</v>
      </c>
      <c r="P213">
        <v>608</v>
      </c>
      <c r="Q213">
        <v>476</v>
      </c>
      <c r="R213">
        <v>530</v>
      </c>
      <c r="S213">
        <v>447</v>
      </c>
      <c r="T213">
        <v>427</v>
      </c>
      <c r="U213">
        <v>444</v>
      </c>
      <c r="W213">
        <v>447</v>
      </c>
      <c r="X213">
        <v>447</v>
      </c>
      <c r="Z213">
        <f t="shared" si="61"/>
        <v>0</v>
      </c>
      <c r="AA213">
        <f t="shared" si="71"/>
        <v>0</v>
      </c>
      <c r="AB213">
        <f t="shared" si="72"/>
        <v>0</v>
      </c>
      <c r="AC213">
        <f t="shared" si="73"/>
        <v>-21</v>
      </c>
      <c r="AD213">
        <f t="shared" si="74"/>
        <v>-75</v>
      </c>
      <c r="AE213">
        <f t="shared" si="75"/>
        <v>0</v>
      </c>
      <c r="AF213">
        <f t="shared" si="76"/>
        <v>-73</v>
      </c>
      <c r="AG213">
        <f t="shared" si="77"/>
        <v>-87</v>
      </c>
      <c r="AH213">
        <f t="shared" si="78"/>
        <v>-18</v>
      </c>
      <c r="AI213">
        <f t="shared" si="79"/>
        <v>-28</v>
      </c>
      <c r="AJ213">
        <f t="shared" si="80"/>
        <v>-8</v>
      </c>
      <c r="AK213">
        <f t="shared" si="63"/>
        <v>-81</v>
      </c>
      <c r="AL213">
        <f t="shared" si="81"/>
        <v>0</v>
      </c>
      <c r="AM213">
        <f t="shared" si="82"/>
        <v>-71</v>
      </c>
      <c r="AN213">
        <f t="shared" si="83"/>
        <v>-62</v>
      </c>
      <c r="AO213">
        <f t="shared" si="67"/>
        <v>-9</v>
      </c>
      <c r="AP213">
        <f t="shared" si="84"/>
        <v>0</v>
      </c>
      <c r="AQ213">
        <f t="shared" si="69"/>
        <v>0</v>
      </c>
      <c r="AR213">
        <f t="shared" si="85"/>
        <v>-4</v>
      </c>
    </row>
    <row r="214" spans="2:44" x14ac:dyDescent="0.25">
      <c r="B214" s="1">
        <v>761</v>
      </c>
      <c r="C214">
        <v>649</v>
      </c>
      <c r="D214">
        <v>801</v>
      </c>
      <c r="E214">
        <v>706</v>
      </c>
      <c r="F214">
        <v>801</v>
      </c>
      <c r="G214">
        <v>836</v>
      </c>
      <c r="H214">
        <v>796</v>
      </c>
      <c r="I214">
        <v>700</v>
      </c>
      <c r="J214">
        <v>751</v>
      </c>
      <c r="K214">
        <v>815</v>
      </c>
      <c r="L214">
        <v>875</v>
      </c>
      <c r="M214">
        <v>789</v>
      </c>
      <c r="N214">
        <v>801</v>
      </c>
      <c r="O214">
        <v>801</v>
      </c>
      <c r="P214">
        <v>741</v>
      </c>
      <c r="Q214">
        <v>732</v>
      </c>
      <c r="R214">
        <v>786</v>
      </c>
      <c r="S214">
        <v>719</v>
      </c>
      <c r="T214">
        <v>642</v>
      </c>
      <c r="U214">
        <v>666</v>
      </c>
      <c r="W214">
        <v>719</v>
      </c>
      <c r="X214" s="579">
        <v>696</v>
      </c>
      <c r="Z214">
        <f t="shared" si="61"/>
        <v>-21</v>
      </c>
      <c r="AA214">
        <f t="shared" si="71"/>
        <v>0</v>
      </c>
      <c r="AB214">
        <f t="shared" si="72"/>
        <v>0</v>
      </c>
      <c r="AC214">
        <f t="shared" si="73"/>
        <v>0</v>
      </c>
      <c r="AD214">
        <f t="shared" si="74"/>
        <v>-35</v>
      </c>
      <c r="AE214">
        <f t="shared" si="75"/>
        <v>0</v>
      </c>
      <c r="AF214">
        <f t="shared" si="76"/>
        <v>-37</v>
      </c>
      <c r="AG214">
        <f t="shared" si="77"/>
        <v>-72</v>
      </c>
      <c r="AH214">
        <f t="shared" si="78"/>
        <v>-49</v>
      </c>
      <c r="AI214">
        <f t="shared" si="79"/>
        <v>0</v>
      </c>
      <c r="AJ214">
        <f t="shared" si="80"/>
        <v>-95</v>
      </c>
      <c r="AK214">
        <f t="shared" si="63"/>
        <v>0</v>
      </c>
      <c r="AL214">
        <f t="shared" si="81"/>
        <v>0</v>
      </c>
      <c r="AM214">
        <f t="shared" si="82"/>
        <v>0</v>
      </c>
      <c r="AN214">
        <f t="shared" si="83"/>
        <v>0</v>
      </c>
      <c r="AO214">
        <f t="shared" si="67"/>
        <v>0</v>
      </c>
      <c r="AP214">
        <f t="shared" si="84"/>
        <v>-23</v>
      </c>
      <c r="AQ214">
        <f t="shared" si="69"/>
        <v>-14</v>
      </c>
      <c r="AR214">
        <f t="shared" si="85"/>
        <v>-33</v>
      </c>
    </row>
    <row r="215" spans="2:44" x14ac:dyDescent="0.25">
      <c r="B215" s="1">
        <v>639</v>
      </c>
      <c r="C215">
        <v>760</v>
      </c>
      <c r="D215">
        <v>758</v>
      </c>
      <c r="E215">
        <v>715</v>
      </c>
      <c r="F215">
        <v>841</v>
      </c>
      <c r="G215">
        <v>849</v>
      </c>
      <c r="H215">
        <v>826</v>
      </c>
      <c r="I215">
        <v>890</v>
      </c>
      <c r="J215">
        <v>893</v>
      </c>
      <c r="K215">
        <v>864</v>
      </c>
      <c r="L215">
        <v>790</v>
      </c>
      <c r="M215">
        <v>859</v>
      </c>
      <c r="N215">
        <v>847</v>
      </c>
      <c r="O215">
        <v>815</v>
      </c>
      <c r="P215">
        <v>875</v>
      </c>
      <c r="Q215">
        <v>851</v>
      </c>
      <c r="R215">
        <v>882</v>
      </c>
      <c r="S215">
        <v>769</v>
      </c>
      <c r="T215">
        <v>666</v>
      </c>
      <c r="U215">
        <v>723</v>
      </c>
      <c r="W215">
        <v>769</v>
      </c>
      <c r="X215">
        <v>769</v>
      </c>
      <c r="Z215">
        <f t="shared" si="61"/>
        <v>0</v>
      </c>
      <c r="AA215">
        <f t="shared" si="71"/>
        <v>0</v>
      </c>
      <c r="AB215">
        <f t="shared" si="72"/>
        <v>0</v>
      </c>
      <c r="AC215">
        <f t="shared" si="73"/>
        <v>0</v>
      </c>
      <c r="AD215">
        <f t="shared" si="74"/>
        <v>-53</v>
      </c>
      <c r="AE215">
        <f t="shared" si="75"/>
        <v>-26</v>
      </c>
      <c r="AF215">
        <f t="shared" si="76"/>
        <v>-26</v>
      </c>
      <c r="AG215">
        <f t="shared" si="77"/>
        <v>-134</v>
      </c>
      <c r="AH215">
        <f t="shared" si="78"/>
        <v>0</v>
      </c>
      <c r="AI215">
        <f t="shared" si="79"/>
        <v>0</v>
      </c>
      <c r="AJ215">
        <f t="shared" si="80"/>
        <v>-27</v>
      </c>
      <c r="AK215">
        <f t="shared" si="63"/>
        <v>0</v>
      </c>
      <c r="AL215">
        <f t="shared" si="81"/>
        <v>-27</v>
      </c>
      <c r="AM215">
        <f t="shared" si="82"/>
        <v>-99</v>
      </c>
      <c r="AN215">
        <f t="shared" si="83"/>
        <v>0</v>
      </c>
      <c r="AO215">
        <f t="shared" si="67"/>
        <v>0</v>
      </c>
      <c r="AP215">
        <f t="shared" si="84"/>
        <v>0</v>
      </c>
      <c r="AQ215">
        <f t="shared" si="69"/>
        <v>0</v>
      </c>
      <c r="AR215">
        <f t="shared" si="85"/>
        <v>0</v>
      </c>
    </row>
    <row r="216" spans="2:44" x14ac:dyDescent="0.25">
      <c r="B216" s="1">
        <v>697</v>
      </c>
      <c r="C216">
        <v>651</v>
      </c>
      <c r="D216">
        <v>716</v>
      </c>
      <c r="E216">
        <v>589</v>
      </c>
      <c r="F216">
        <v>763</v>
      </c>
      <c r="G216">
        <v>883</v>
      </c>
      <c r="H216">
        <v>877</v>
      </c>
      <c r="I216">
        <v>833</v>
      </c>
      <c r="J216">
        <v>827</v>
      </c>
      <c r="K216">
        <v>786</v>
      </c>
      <c r="L216">
        <v>838</v>
      </c>
      <c r="M216">
        <v>809</v>
      </c>
      <c r="N216">
        <v>930</v>
      </c>
      <c r="O216">
        <v>846</v>
      </c>
      <c r="P216">
        <v>850</v>
      </c>
      <c r="Q216">
        <v>808</v>
      </c>
      <c r="R216">
        <v>837</v>
      </c>
      <c r="S216">
        <v>577</v>
      </c>
      <c r="T216">
        <v>660</v>
      </c>
      <c r="U216">
        <v>640</v>
      </c>
      <c r="W216">
        <v>577</v>
      </c>
      <c r="X216" s="579">
        <v>571</v>
      </c>
      <c r="Z216">
        <f t="shared" si="61"/>
        <v>0</v>
      </c>
      <c r="AA216">
        <f t="shared" si="71"/>
        <v>0</v>
      </c>
      <c r="AB216">
        <f t="shared" si="72"/>
        <v>0</v>
      </c>
      <c r="AC216">
        <f t="shared" si="73"/>
        <v>-6</v>
      </c>
      <c r="AD216">
        <f t="shared" si="74"/>
        <v>-104</v>
      </c>
      <c r="AE216">
        <f t="shared" si="75"/>
        <v>-104</v>
      </c>
      <c r="AF216">
        <f t="shared" si="76"/>
        <v>-99</v>
      </c>
      <c r="AG216">
        <f t="shared" si="77"/>
        <v>-149</v>
      </c>
      <c r="AH216">
        <f t="shared" si="78"/>
        <v>-59</v>
      </c>
      <c r="AI216">
        <f t="shared" si="79"/>
        <v>-69</v>
      </c>
      <c r="AJ216">
        <f t="shared" si="80"/>
        <v>-44</v>
      </c>
      <c r="AK216">
        <f t="shared" si="63"/>
        <v>-50</v>
      </c>
      <c r="AL216">
        <f t="shared" si="81"/>
        <v>-82</v>
      </c>
      <c r="AM216">
        <f t="shared" si="82"/>
        <v>-33</v>
      </c>
      <c r="AN216">
        <f t="shared" si="83"/>
        <v>-40</v>
      </c>
      <c r="AO216">
        <f t="shared" si="67"/>
        <v>-86</v>
      </c>
      <c r="AP216">
        <f t="shared" si="84"/>
        <v>-6</v>
      </c>
      <c r="AQ216">
        <f t="shared" si="69"/>
        <v>-2</v>
      </c>
      <c r="AR216">
        <f t="shared" si="85"/>
        <v>0</v>
      </c>
    </row>
    <row r="217" spans="2:44" x14ac:dyDescent="0.25">
      <c r="B217" s="1">
        <v>600</v>
      </c>
      <c r="C217">
        <v>707</v>
      </c>
      <c r="D217">
        <v>759</v>
      </c>
      <c r="E217">
        <v>626</v>
      </c>
      <c r="F217">
        <v>729</v>
      </c>
      <c r="G217">
        <v>960</v>
      </c>
      <c r="H217">
        <v>909</v>
      </c>
      <c r="I217">
        <v>934</v>
      </c>
      <c r="J217">
        <v>898</v>
      </c>
      <c r="K217">
        <v>794</v>
      </c>
      <c r="L217">
        <v>877</v>
      </c>
      <c r="M217">
        <v>863</v>
      </c>
      <c r="N217">
        <v>803</v>
      </c>
      <c r="O217">
        <v>779</v>
      </c>
      <c r="P217">
        <v>843</v>
      </c>
      <c r="Q217">
        <v>908</v>
      </c>
      <c r="R217">
        <v>818</v>
      </c>
      <c r="S217">
        <v>770</v>
      </c>
      <c r="T217">
        <v>629</v>
      </c>
      <c r="U217">
        <v>642</v>
      </c>
      <c r="W217">
        <v>770</v>
      </c>
      <c r="X217">
        <v>770</v>
      </c>
      <c r="Z217">
        <f t="shared" si="61"/>
        <v>0</v>
      </c>
      <c r="AA217">
        <f t="shared" si="71"/>
        <v>0</v>
      </c>
      <c r="AB217">
        <f t="shared" si="72"/>
        <v>0</v>
      </c>
      <c r="AC217">
        <f t="shared" si="73"/>
        <v>0</v>
      </c>
      <c r="AD217">
        <f t="shared" si="74"/>
        <v>-122</v>
      </c>
      <c r="AE217">
        <f t="shared" si="75"/>
        <v>-83</v>
      </c>
      <c r="AF217">
        <f t="shared" si="76"/>
        <v>-188</v>
      </c>
      <c r="AG217">
        <f t="shared" si="77"/>
        <v>-136</v>
      </c>
      <c r="AH217">
        <f t="shared" si="78"/>
        <v>-94</v>
      </c>
      <c r="AI217">
        <f t="shared" si="79"/>
        <v>-17</v>
      </c>
      <c r="AJ217">
        <f t="shared" si="80"/>
        <v>0</v>
      </c>
      <c r="AK217">
        <f t="shared" si="63"/>
        <v>-3</v>
      </c>
      <c r="AL217">
        <f t="shared" si="81"/>
        <v>0</v>
      </c>
      <c r="AM217">
        <f t="shared" si="82"/>
        <v>-44</v>
      </c>
      <c r="AN217">
        <f t="shared" si="83"/>
        <v>-59</v>
      </c>
      <c r="AO217">
        <f t="shared" si="67"/>
        <v>0</v>
      </c>
      <c r="AP217">
        <f t="shared" si="84"/>
        <v>0</v>
      </c>
      <c r="AQ217">
        <f t="shared" si="69"/>
        <v>0</v>
      </c>
      <c r="AR217">
        <f t="shared" si="85"/>
        <v>0</v>
      </c>
    </row>
    <row r="218" spans="2:44" x14ac:dyDescent="0.25">
      <c r="B218" s="1">
        <v>493</v>
      </c>
      <c r="C218">
        <v>782</v>
      </c>
      <c r="D218">
        <v>865</v>
      </c>
      <c r="E218">
        <v>797</v>
      </c>
      <c r="F218">
        <v>865</v>
      </c>
      <c r="G218">
        <v>889</v>
      </c>
      <c r="H218">
        <v>845</v>
      </c>
      <c r="I218">
        <v>839</v>
      </c>
      <c r="J218">
        <v>818</v>
      </c>
      <c r="K218">
        <v>877</v>
      </c>
      <c r="L218">
        <v>883</v>
      </c>
      <c r="M218">
        <v>850</v>
      </c>
      <c r="N218">
        <v>877</v>
      </c>
      <c r="O218">
        <v>899</v>
      </c>
      <c r="P218">
        <v>862</v>
      </c>
      <c r="Q218">
        <v>807</v>
      </c>
      <c r="R218">
        <v>908</v>
      </c>
      <c r="S218">
        <v>710</v>
      </c>
      <c r="T218">
        <v>736</v>
      </c>
      <c r="U218">
        <v>740</v>
      </c>
      <c r="W218">
        <v>710</v>
      </c>
      <c r="X218" s="579">
        <v>697</v>
      </c>
      <c r="Z218">
        <f t="shared" si="61"/>
        <v>0</v>
      </c>
      <c r="AA218">
        <f t="shared" si="71"/>
        <v>0</v>
      </c>
      <c r="AB218">
        <f t="shared" si="72"/>
        <v>0</v>
      </c>
      <c r="AC218">
        <f t="shared" si="73"/>
        <v>0</v>
      </c>
      <c r="AD218">
        <f t="shared" si="74"/>
        <v>-24</v>
      </c>
      <c r="AE218">
        <f t="shared" si="75"/>
        <v>0</v>
      </c>
      <c r="AF218">
        <f t="shared" si="76"/>
        <v>-66</v>
      </c>
      <c r="AG218">
        <f t="shared" si="77"/>
        <v>-61</v>
      </c>
      <c r="AH218">
        <f t="shared" si="78"/>
        <v>-109</v>
      </c>
      <c r="AI218">
        <f t="shared" si="79"/>
        <v>-18</v>
      </c>
      <c r="AJ218">
        <f t="shared" si="80"/>
        <v>-69</v>
      </c>
      <c r="AK218">
        <f t="shared" si="63"/>
        <v>-12</v>
      </c>
      <c r="AL218">
        <f t="shared" si="81"/>
        <v>0</v>
      </c>
      <c r="AM218">
        <f t="shared" si="82"/>
        <v>-1</v>
      </c>
      <c r="AN218">
        <f t="shared" si="83"/>
        <v>-9</v>
      </c>
      <c r="AO218">
        <f t="shared" si="67"/>
        <v>0</v>
      </c>
      <c r="AP218">
        <f t="shared" si="84"/>
        <v>-13</v>
      </c>
      <c r="AQ218">
        <f t="shared" si="69"/>
        <v>0</v>
      </c>
      <c r="AR218">
        <f t="shared" si="85"/>
        <v>-43</v>
      </c>
    </row>
    <row r="219" spans="2:44" x14ac:dyDescent="0.25">
      <c r="B219" s="1">
        <v>506</v>
      </c>
      <c r="C219">
        <v>709</v>
      </c>
      <c r="D219">
        <v>758</v>
      </c>
      <c r="E219">
        <v>718</v>
      </c>
      <c r="F219">
        <v>768</v>
      </c>
      <c r="G219">
        <v>799</v>
      </c>
      <c r="H219">
        <v>760</v>
      </c>
      <c r="I219">
        <v>776</v>
      </c>
      <c r="J219">
        <v>789</v>
      </c>
      <c r="K219">
        <v>778</v>
      </c>
      <c r="L219">
        <v>764</v>
      </c>
      <c r="M219">
        <v>748</v>
      </c>
      <c r="N219">
        <v>768</v>
      </c>
      <c r="O219">
        <v>758</v>
      </c>
      <c r="P219">
        <v>708</v>
      </c>
      <c r="Q219">
        <v>760</v>
      </c>
      <c r="R219">
        <v>779</v>
      </c>
      <c r="S219">
        <v>666</v>
      </c>
      <c r="T219">
        <v>678</v>
      </c>
      <c r="U219">
        <v>668</v>
      </c>
      <c r="W219">
        <v>666</v>
      </c>
      <c r="X219">
        <v>666</v>
      </c>
      <c r="Z219">
        <f t="shared" si="61"/>
        <v>0</v>
      </c>
      <c r="AA219">
        <f t="shared" si="71"/>
        <v>0</v>
      </c>
      <c r="AB219">
        <f t="shared" si="72"/>
        <v>0</v>
      </c>
      <c r="AC219">
        <f t="shared" si="73"/>
        <v>0</v>
      </c>
      <c r="AD219">
        <f t="shared" si="74"/>
        <v>-35</v>
      </c>
      <c r="AE219">
        <f t="shared" si="75"/>
        <v>-5</v>
      </c>
      <c r="AF219">
        <f t="shared" si="76"/>
        <v>0</v>
      </c>
      <c r="AG219">
        <f t="shared" si="77"/>
        <v>-21</v>
      </c>
      <c r="AH219">
        <f t="shared" si="78"/>
        <v>0</v>
      </c>
      <c r="AI219">
        <f t="shared" si="79"/>
        <v>0</v>
      </c>
      <c r="AJ219">
        <f t="shared" si="80"/>
        <v>0</v>
      </c>
      <c r="AK219">
        <f t="shared" si="63"/>
        <v>-10</v>
      </c>
      <c r="AL219">
        <f t="shared" si="81"/>
        <v>0</v>
      </c>
      <c r="AM219">
        <f t="shared" si="82"/>
        <v>-7</v>
      </c>
      <c r="AN219">
        <f t="shared" si="83"/>
        <v>0</v>
      </c>
      <c r="AO219">
        <f t="shared" si="67"/>
        <v>0</v>
      </c>
      <c r="AP219">
        <f t="shared" si="84"/>
        <v>0</v>
      </c>
      <c r="AQ219">
        <f t="shared" si="69"/>
        <v>0</v>
      </c>
      <c r="AR219">
        <f t="shared" si="85"/>
        <v>0</v>
      </c>
    </row>
    <row r="220" spans="2:44" x14ac:dyDescent="0.25">
      <c r="B220" s="1">
        <v>652</v>
      </c>
      <c r="C220">
        <v>528</v>
      </c>
      <c r="D220">
        <v>655</v>
      </c>
      <c r="E220">
        <v>537</v>
      </c>
      <c r="F220">
        <v>675</v>
      </c>
      <c r="G220">
        <v>713</v>
      </c>
      <c r="H220">
        <v>703</v>
      </c>
      <c r="I220">
        <v>614</v>
      </c>
      <c r="J220">
        <v>646</v>
      </c>
      <c r="K220">
        <v>641</v>
      </c>
      <c r="L220">
        <v>690</v>
      </c>
      <c r="M220">
        <v>614</v>
      </c>
      <c r="N220">
        <v>729</v>
      </c>
      <c r="O220">
        <v>705</v>
      </c>
      <c r="P220">
        <v>657</v>
      </c>
      <c r="Q220">
        <v>638</v>
      </c>
      <c r="R220">
        <v>626</v>
      </c>
      <c r="S220">
        <v>504</v>
      </c>
      <c r="T220">
        <v>528</v>
      </c>
      <c r="U220">
        <v>521</v>
      </c>
      <c r="W220">
        <v>504</v>
      </c>
      <c r="X220">
        <v>504</v>
      </c>
      <c r="Z220">
        <f t="shared" si="61"/>
        <v>0</v>
      </c>
      <c r="AA220">
        <f t="shared" si="71"/>
        <v>0</v>
      </c>
      <c r="AB220">
        <f t="shared" si="72"/>
        <v>-4</v>
      </c>
      <c r="AC220">
        <f t="shared" si="73"/>
        <v>0</v>
      </c>
      <c r="AD220">
        <f t="shared" si="74"/>
        <v>-58</v>
      </c>
      <c r="AE220">
        <f t="shared" si="75"/>
        <v>-52</v>
      </c>
      <c r="AF220">
        <f t="shared" si="76"/>
        <v>-43</v>
      </c>
      <c r="AG220">
        <f t="shared" si="77"/>
        <v>-36</v>
      </c>
      <c r="AH220">
        <f t="shared" si="78"/>
        <v>-21</v>
      </c>
      <c r="AI220">
        <f t="shared" si="79"/>
        <v>-35</v>
      </c>
      <c r="AJ220">
        <f t="shared" si="80"/>
        <v>0</v>
      </c>
      <c r="AK220">
        <f t="shared" si="63"/>
        <v>0</v>
      </c>
      <c r="AL220">
        <f t="shared" si="81"/>
        <v>-22</v>
      </c>
      <c r="AM220">
        <f t="shared" si="82"/>
        <v>-32</v>
      </c>
      <c r="AN220">
        <f t="shared" si="83"/>
        <v>-43</v>
      </c>
      <c r="AO220">
        <f t="shared" si="67"/>
        <v>-61</v>
      </c>
      <c r="AP220">
        <f t="shared" si="84"/>
        <v>0</v>
      </c>
      <c r="AQ220">
        <f t="shared" si="69"/>
        <v>0</v>
      </c>
      <c r="AR220">
        <f t="shared" si="85"/>
        <v>-4</v>
      </c>
    </row>
    <row r="221" spans="2:44" x14ac:dyDescent="0.25">
      <c r="B221" s="1">
        <v>523</v>
      </c>
      <c r="C221">
        <v>620</v>
      </c>
      <c r="D221">
        <v>689</v>
      </c>
      <c r="E221">
        <v>689</v>
      </c>
      <c r="F221">
        <v>744</v>
      </c>
      <c r="G221">
        <v>817</v>
      </c>
      <c r="H221">
        <v>759</v>
      </c>
      <c r="I221">
        <v>752</v>
      </c>
      <c r="J221">
        <v>810</v>
      </c>
      <c r="K221">
        <v>681</v>
      </c>
      <c r="L221">
        <v>752</v>
      </c>
      <c r="M221">
        <v>670</v>
      </c>
      <c r="N221">
        <v>679</v>
      </c>
      <c r="O221">
        <v>765</v>
      </c>
      <c r="P221">
        <v>692</v>
      </c>
      <c r="Q221">
        <v>690</v>
      </c>
      <c r="R221">
        <v>672</v>
      </c>
      <c r="S221">
        <v>665</v>
      </c>
      <c r="T221">
        <v>618</v>
      </c>
      <c r="U221">
        <v>679</v>
      </c>
      <c r="W221">
        <v>665</v>
      </c>
      <c r="X221" s="579">
        <v>657</v>
      </c>
      <c r="Z221">
        <f t="shared" si="61"/>
        <v>-13</v>
      </c>
      <c r="AA221">
        <f t="shared" si="71"/>
        <v>0</v>
      </c>
      <c r="AB221">
        <f t="shared" si="72"/>
        <v>0</v>
      </c>
      <c r="AC221">
        <f t="shared" si="73"/>
        <v>0</v>
      </c>
      <c r="AD221">
        <f t="shared" si="74"/>
        <v>0</v>
      </c>
      <c r="AE221">
        <f t="shared" si="75"/>
        <v>-97</v>
      </c>
      <c r="AF221">
        <f t="shared" si="76"/>
        <v>-9</v>
      </c>
      <c r="AG221">
        <f t="shared" si="77"/>
        <v>-67</v>
      </c>
      <c r="AH221">
        <f t="shared" si="78"/>
        <v>-80</v>
      </c>
      <c r="AI221">
        <f t="shared" si="79"/>
        <v>0</v>
      </c>
      <c r="AJ221">
        <f t="shared" si="80"/>
        <v>-56</v>
      </c>
      <c r="AK221">
        <f t="shared" si="63"/>
        <v>-21</v>
      </c>
      <c r="AL221">
        <f t="shared" si="81"/>
        <v>0</v>
      </c>
      <c r="AM221">
        <f t="shared" si="82"/>
        <v>-29</v>
      </c>
      <c r="AN221">
        <f t="shared" si="83"/>
        <v>-9</v>
      </c>
      <c r="AO221">
        <f t="shared" si="67"/>
        <v>-64</v>
      </c>
      <c r="AP221">
        <f t="shared" si="84"/>
        <v>-8</v>
      </c>
      <c r="AQ221">
        <f t="shared" si="69"/>
        <v>0</v>
      </c>
      <c r="AR221">
        <f t="shared" si="85"/>
        <v>0</v>
      </c>
    </row>
    <row r="222" spans="2:44" x14ac:dyDescent="0.25">
      <c r="B222" s="1">
        <v>574</v>
      </c>
      <c r="C222">
        <v>807</v>
      </c>
      <c r="D222">
        <v>831</v>
      </c>
      <c r="E222">
        <v>768</v>
      </c>
      <c r="F222">
        <v>876</v>
      </c>
      <c r="G222">
        <v>923</v>
      </c>
      <c r="H222">
        <v>847</v>
      </c>
      <c r="I222">
        <v>874</v>
      </c>
      <c r="J222">
        <v>878</v>
      </c>
      <c r="K222">
        <v>836</v>
      </c>
      <c r="L222">
        <v>850</v>
      </c>
      <c r="M222">
        <v>889</v>
      </c>
      <c r="N222">
        <v>971</v>
      </c>
      <c r="O222">
        <v>968</v>
      </c>
      <c r="P222">
        <v>882</v>
      </c>
      <c r="Q222">
        <v>811</v>
      </c>
      <c r="R222">
        <v>816</v>
      </c>
      <c r="S222">
        <v>748</v>
      </c>
      <c r="T222">
        <v>732</v>
      </c>
      <c r="U222">
        <v>793</v>
      </c>
      <c r="W222">
        <v>748</v>
      </c>
      <c r="X222">
        <v>748</v>
      </c>
      <c r="Z222">
        <f t="shared" ref="Z222:Z253" si="86">C316-C222</f>
        <v>0</v>
      </c>
      <c r="AA222">
        <f t="shared" si="71"/>
        <v>0</v>
      </c>
      <c r="AB222">
        <f t="shared" si="72"/>
        <v>0</v>
      </c>
      <c r="AC222">
        <f t="shared" si="73"/>
        <v>0</v>
      </c>
      <c r="AD222">
        <f t="shared" si="74"/>
        <v>-98</v>
      </c>
      <c r="AE222">
        <f t="shared" si="75"/>
        <v>-30</v>
      </c>
      <c r="AF222">
        <f t="shared" si="76"/>
        <v>-117</v>
      </c>
      <c r="AG222">
        <f t="shared" si="77"/>
        <v>-54</v>
      </c>
      <c r="AH222">
        <f t="shared" si="78"/>
        <v>0</v>
      </c>
      <c r="AI222">
        <f t="shared" si="79"/>
        <v>0</v>
      </c>
      <c r="AJ222">
        <f t="shared" si="80"/>
        <v>0</v>
      </c>
      <c r="AK222">
        <f t="shared" ref="AK222:AK253" si="87">N316-N222</f>
        <v>0</v>
      </c>
      <c r="AL222">
        <f t="shared" si="81"/>
        <v>-60</v>
      </c>
      <c r="AM222">
        <f t="shared" si="82"/>
        <v>-57</v>
      </c>
      <c r="AN222">
        <f t="shared" si="83"/>
        <v>-52</v>
      </c>
      <c r="AO222">
        <f t="shared" ref="AO222:AO253" si="88">R316-R222</f>
        <v>-13</v>
      </c>
      <c r="AP222">
        <f t="shared" si="84"/>
        <v>0</v>
      </c>
      <c r="AQ222">
        <f t="shared" ref="AQ222:AQ253" si="89">T316-T222</f>
        <v>0</v>
      </c>
      <c r="AR222">
        <f t="shared" si="85"/>
        <v>-55</v>
      </c>
    </row>
    <row r="223" spans="2:44" x14ac:dyDescent="0.25">
      <c r="B223" s="1">
        <v>545</v>
      </c>
      <c r="C223">
        <v>666</v>
      </c>
      <c r="D223">
        <v>696</v>
      </c>
      <c r="E223">
        <v>612</v>
      </c>
      <c r="F223">
        <v>696</v>
      </c>
      <c r="G223">
        <v>895</v>
      </c>
      <c r="H223">
        <v>869</v>
      </c>
      <c r="I223">
        <v>852</v>
      </c>
      <c r="J223">
        <v>855</v>
      </c>
      <c r="K223">
        <v>690</v>
      </c>
      <c r="L223">
        <v>693</v>
      </c>
      <c r="M223">
        <v>669</v>
      </c>
      <c r="N223">
        <v>743</v>
      </c>
      <c r="O223">
        <v>832</v>
      </c>
      <c r="P223">
        <v>791</v>
      </c>
      <c r="Q223">
        <v>797</v>
      </c>
      <c r="R223">
        <v>831</v>
      </c>
      <c r="S223">
        <v>585</v>
      </c>
      <c r="T223">
        <v>664</v>
      </c>
      <c r="U223">
        <v>666</v>
      </c>
      <c r="W223">
        <v>585</v>
      </c>
      <c r="X223">
        <v>585</v>
      </c>
      <c r="Z223">
        <f t="shared" si="86"/>
        <v>0</v>
      </c>
      <c r="AA223">
        <f t="shared" ref="AA223:AA254" si="90">D317-D223</f>
        <v>0</v>
      </c>
      <c r="AB223">
        <f t="shared" ref="AB223:AB254" si="91">E317-E223</f>
        <v>0</v>
      </c>
      <c r="AC223">
        <f t="shared" ref="AC223:AC254" si="92">F317-F223</f>
        <v>0</v>
      </c>
      <c r="AD223">
        <f t="shared" ref="AD223:AD254" si="93">G317-G223</f>
        <v>-93</v>
      </c>
      <c r="AE223">
        <f t="shared" ref="AE223:AE254" si="94">H317-H223</f>
        <v>-100</v>
      </c>
      <c r="AF223">
        <f t="shared" ref="AF223:AF254" si="95">I317-I223</f>
        <v>0</v>
      </c>
      <c r="AG223">
        <f t="shared" ref="AG223:AG254" si="96">J317-J223</f>
        <v>-26</v>
      </c>
      <c r="AH223">
        <f t="shared" ref="AH223:AH254" si="97">K317-K223</f>
        <v>0</v>
      </c>
      <c r="AI223">
        <f t="shared" ref="AI223:AI254" si="98">L317-L223</f>
        <v>0</v>
      </c>
      <c r="AJ223">
        <f t="shared" ref="AJ223:AJ254" si="99">M317-M223</f>
        <v>0</v>
      </c>
      <c r="AK223">
        <f t="shared" si="87"/>
        <v>0</v>
      </c>
      <c r="AL223">
        <f t="shared" ref="AL223:AL254" si="100">O317-O223</f>
        <v>-74</v>
      </c>
      <c r="AM223">
        <f t="shared" ref="AM223:AM254" si="101">P317-P223</f>
        <v>-100</v>
      </c>
      <c r="AN223">
        <f t="shared" ref="AN223:AN254" si="102">Q317-Q223</f>
        <v>0</v>
      </c>
      <c r="AO223">
        <f t="shared" si="88"/>
        <v>-48</v>
      </c>
      <c r="AP223">
        <f t="shared" ref="AP223:AP254" si="103">S317-S223</f>
        <v>0</v>
      </c>
      <c r="AQ223">
        <f t="shared" si="89"/>
        <v>0</v>
      </c>
      <c r="AR223">
        <f t="shared" ref="AR223:AR254" si="104">U317-U223</f>
        <v>0</v>
      </c>
    </row>
    <row r="224" spans="2:44" x14ac:dyDescent="0.25">
      <c r="B224" s="1">
        <v>803</v>
      </c>
      <c r="C224">
        <v>669</v>
      </c>
      <c r="D224">
        <v>734</v>
      </c>
      <c r="E224">
        <v>631</v>
      </c>
      <c r="F224">
        <v>746</v>
      </c>
      <c r="G224">
        <v>737</v>
      </c>
      <c r="H224">
        <v>721</v>
      </c>
      <c r="I224">
        <v>701</v>
      </c>
      <c r="J224">
        <v>699</v>
      </c>
      <c r="K224">
        <v>779</v>
      </c>
      <c r="L224">
        <v>725</v>
      </c>
      <c r="M224">
        <v>756</v>
      </c>
      <c r="N224">
        <v>790</v>
      </c>
      <c r="O224">
        <v>726</v>
      </c>
      <c r="P224">
        <v>688</v>
      </c>
      <c r="Q224">
        <v>752</v>
      </c>
      <c r="R224">
        <v>784</v>
      </c>
      <c r="S224">
        <v>594</v>
      </c>
      <c r="T224">
        <v>668</v>
      </c>
      <c r="U224">
        <v>633</v>
      </c>
      <c r="W224">
        <v>594</v>
      </c>
      <c r="X224" s="579">
        <v>591</v>
      </c>
      <c r="Z224">
        <f t="shared" si="86"/>
        <v>0</v>
      </c>
      <c r="AA224">
        <f t="shared" si="90"/>
        <v>0</v>
      </c>
      <c r="AB224">
        <f t="shared" si="91"/>
        <v>0</v>
      </c>
      <c r="AC224">
        <f t="shared" si="92"/>
        <v>-1</v>
      </c>
      <c r="AD224">
        <f t="shared" si="93"/>
        <v>0</v>
      </c>
      <c r="AE224">
        <f t="shared" si="94"/>
        <v>0</v>
      </c>
      <c r="AF224">
        <f t="shared" si="95"/>
        <v>-9</v>
      </c>
      <c r="AG224">
        <f t="shared" si="96"/>
        <v>-38</v>
      </c>
      <c r="AH224">
        <f t="shared" si="97"/>
        <v>0</v>
      </c>
      <c r="AI224">
        <f t="shared" si="98"/>
        <v>0</v>
      </c>
      <c r="AJ224">
        <f t="shared" si="99"/>
        <v>0</v>
      </c>
      <c r="AK224">
        <f t="shared" si="87"/>
        <v>0</v>
      </c>
      <c r="AL224">
        <f t="shared" si="100"/>
        <v>-7</v>
      </c>
      <c r="AM224">
        <f t="shared" si="101"/>
        <v>0</v>
      </c>
      <c r="AN224">
        <f t="shared" si="102"/>
        <v>0</v>
      </c>
      <c r="AO224">
        <f t="shared" si="88"/>
        <v>0</v>
      </c>
      <c r="AP224">
        <f t="shared" si="103"/>
        <v>-3</v>
      </c>
      <c r="AQ224">
        <f t="shared" si="89"/>
        <v>0</v>
      </c>
      <c r="AR224">
        <f t="shared" si="104"/>
        <v>0</v>
      </c>
    </row>
    <row r="225" spans="2:44" x14ac:dyDescent="0.25">
      <c r="B225" s="1">
        <v>558</v>
      </c>
      <c r="C225">
        <v>706</v>
      </c>
      <c r="D225">
        <v>740</v>
      </c>
      <c r="E225">
        <v>585</v>
      </c>
      <c r="F225">
        <v>729</v>
      </c>
      <c r="G225">
        <v>839</v>
      </c>
      <c r="H225">
        <v>785</v>
      </c>
      <c r="I225">
        <v>884</v>
      </c>
      <c r="J225">
        <v>840</v>
      </c>
      <c r="K225">
        <v>803</v>
      </c>
      <c r="L225">
        <v>757</v>
      </c>
      <c r="M225">
        <v>730</v>
      </c>
      <c r="N225">
        <v>697</v>
      </c>
      <c r="O225">
        <v>685</v>
      </c>
      <c r="P225">
        <v>811</v>
      </c>
      <c r="Q225">
        <v>789</v>
      </c>
      <c r="R225">
        <v>803</v>
      </c>
      <c r="S225">
        <v>636</v>
      </c>
      <c r="T225">
        <v>674</v>
      </c>
      <c r="U225">
        <v>630</v>
      </c>
      <c r="W225">
        <v>636</v>
      </c>
      <c r="X225" s="579">
        <v>622</v>
      </c>
      <c r="Z225">
        <f t="shared" si="86"/>
        <v>-6</v>
      </c>
      <c r="AA225">
        <f t="shared" si="90"/>
        <v>0</v>
      </c>
      <c r="AB225">
        <f t="shared" si="91"/>
        <v>0</v>
      </c>
      <c r="AC225">
        <f t="shared" si="92"/>
        <v>0</v>
      </c>
      <c r="AD225">
        <f t="shared" si="93"/>
        <v>-128</v>
      </c>
      <c r="AE225">
        <f t="shared" si="94"/>
        <v>-88</v>
      </c>
      <c r="AF225">
        <f t="shared" si="95"/>
        <v>-105</v>
      </c>
      <c r="AG225">
        <f t="shared" si="96"/>
        <v>-151</v>
      </c>
      <c r="AH225">
        <f t="shared" si="97"/>
        <v>-68</v>
      </c>
      <c r="AI225">
        <f t="shared" si="98"/>
        <v>-73</v>
      </c>
      <c r="AJ225">
        <f t="shared" si="99"/>
        <v>-28</v>
      </c>
      <c r="AK225">
        <f t="shared" si="87"/>
        <v>0</v>
      </c>
      <c r="AL225">
        <f t="shared" si="100"/>
        <v>0</v>
      </c>
      <c r="AM225">
        <f t="shared" si="101"/>
        <v>-62</v>
      </c>
      <c r="AN225">
        <f t="shared" si="102"/>
        <v>0</v>
      </c>
      <c r="AO225">
        <f t="shared" si="88"/>
        <v>0</v>
      </c>
      <c r="AP225">
        <f t="shared" si="103"/>
        <v>-14</v>
      </c>
      <c r="AQ225">
        <f t="shared" si="89"/>
        <v>-6</v>
      </c>
      <c r="AR225">
        <f t="shared" si="104"/>
        <v>0</v>
      </c>
    </row>
    <row r="226" spans="2:44" x14ac:dyDescent="0.25">
      <c r="B226" s="1">
        <v>578</v>
      </c>
      <c r="C226">
        <v>834</v>
      </c>
      <c r="D226">
        <v>924</v>
      </c>
      <c r="E226">
        <v>841</v>
      </c>
      <c r="F226">
        <v>984</v>
      </c>
      <c r="G226">
        <v>918</v>
      </c>
      <c r="H226">
        <v>884</v>
      </c>
      <c r="I226">
        <v>929</v>
      </c>
      <c r="J226">
        <v>950</v>
      </c>
      <c r="K226">
        <v>930</v>
      </c>
      <c r="L226">
        <v>1032</v>
      </c>
      <c r="M226">
        <v>942</v>
      </c>
      <c r="N226">
        <v>871</v>
      </c>
      <c r="O226">
        <v>961</v>
      </c>
      <c r="P226">
        <v>927</v>
      </c>
      <c r="Q226">
        <v>776</v>
      </c>
      <c r="R226">
        <v>835</v>
      </c>
      <c r="S226">
        <v>733</v>
      </c>
      <c r="T226">
        <v>780</v>
      </c>
      <c r="U226">
        <v>778</v>
      </c>
      <c r="W226">
        <v>733</v>
      </c>
      <c r="X226">
        <v>733</v>
      </c>
      <c r="Z226">
        <f t="shared" si="86"/>
        <v>0</v>
      </c>
      <c r="AA226">
        <f t="shared" si="90"/>
        <v>0</v>
      </c>
      <c r="AB226">
        <f t="shared" si="91"/>
        <v>0</v>
      </c>
      <c r="AC226">
        <f t="shared" si="92"/>
        <v>-2</v>
      </c>
      <c r="AD226">
        <f t="shared" si="93"/>
        <v>-85</v>
      </c>
      <c r="AE226">
        <f t="shared" si="94"/>
        <v>-35</v>
      </c>
      <c r="AF226">
        <f t="shared" si="95"/>
        <v>-60</v>
      </c>
      <c r="AG226">
        <f t="shared" si="96"/>
        <v>-113</v>
      </c>
      <c r="AH226">
        <f t="shared" si="97"/>
        <v>-109</v>
      </c>
      <c r="AI226">
        <f t="shared" si="98"/>
        <v>-144</v>
      </c>
      <c r="AJ226">
        <f t="shared" si="99"/>
        <v>-37</v>
      </c>
      <c r="AK226">
        <f t="shared" si="87"/>
        <v>0</v>
      </c>
      <c r="AL226">
        <f t="shared" si="100"/>
        <v>-49</v>
      </c>
      <c r="AM226">
        <f t="shared" si="101"/>
        <v>0</v>
      </c>
      <c r="AN226">
        <f t="shared" si="102"/>
        <v>-19</v>
      </c>
      <c r="AO226">
        <f t="shared" si="88"/>
        <v>0</v>
      </c>
      <c r="AP226">
        <f t="shared" si="103"/>
        <v>0</v>
      </c>
      <c r="AQ226">
        <f t="shared" si="89"/>
        <v>0</v>
      </c>
      <c r="AR226">
        <f t="shared" si="104"/>
        <v>-114</v>
      </c>
    </row>
    <row r="227" spans="2:44" x14ac:dyDescent="0.25">
      <c r="B227" s="1">
        <v>608.99998995399994</v>
      </c>
      <c r="C227">
        <v>662</v>
      </c>
      <c r="D227">
        <v>730</v>
      </c>
      <c r="E227">
        <v>716</v>
      </c>
      <c r="F227">
        <v>800</v>
      </c>
      <c r="G227">
        <v>795</v>
      </c>
      <c r="H227">
        <v>771</v>
      </c>
      <c r="I227">
        <v>704</v>
      </c>
      <c r="J227">
        <v>762</v>
      </c>
      <c r="K227">
        <v>705</v>
      </c>
      <c r="L227">
        <v>768</v>
      </c>
      <c r="M227">
        <v>746</v>
      </c>
      <c r="N227">
        <v>862</v>
      </c>
      <c r="O227">
        <v>770</v>
      </c>
      <c r="P227">
        <v>767</v>
      </c>
      <c r="Q227">
        <v>780</v>
      </c>
      <c r="R227">
        <v>735</v>
      </c>
      <c r="S227">
        <v>584</v>
      </c>
      <c r="T227">
        <v>602</v>
      </c>
      <c r="U227">
        <v>569</v>
      </c>
      <c r="W227">
        <v>584</v>
      </c>
      <c r="X227">
        <v>584</v>
      </c>
      <c r="Z227">
        <f t="shared" si="86"/>
        <v>0</v>
      </c>
      <c r="AA227">
        <f t="shared" si="90"/>
        <v>0</v>
      </c>
      <c r="AB227">
        <f t="shared" si="91"/>
        <v>0</v>
      </c>
      <c r="AC227">
        <f t="shared" si="92"/>
        <v>0</v>
      </c>
      <c r="AD227">
        <f t="shared" si="93"/>
        <v>-65</v>
      </c>
      <c r="AE227">
        <f t="shared" si="94"/>
        <v>0</v>
      </c>
      <c r="AF227">
        <f t="shared" si="95"/>
        <v>-69</v>
      </c>
      <c r="AG227">
        <f t="shared" si="96"/>
        <v>-24</v>
      </c>
      <c r="AH227">
        <f t="shared" si="97"/>
        <v>-11</v>
      </c>
      <c r="AI227">
        <f t="shared" si="98"/>
        <v>-38</v>
      </c>
      <c r="AJ227">
        <f t="shared" si="99"/>
        <v>0</v>
      </c>
      <c r="AK227">
        <f t="shared" si="87"/>
        <v>0</v>
      </c>
      <c r="AL227">
        <f t="shared" si="100"/>
        <v>-15</v>
      </c>
      <c r="AM227">
        <f t="shared" si="101"/>
        <v>0</v>
      </c>
      <c r="AN227">
        <f t="shared" si="102"/>
        <v>-38</v>
      </c>
      <c r="AO227">
        <f t="shared" si="88"/>
        <v>-14</v>
      </c>
      <c r="AP227">
        <f t="shared" si="103"/>
        <v>0</v>
      </c>
      <c r="AQ227">
        <f t="shared" si="89"/>
        <v>0</v>
      </c>
      <c r="AR227">
        <f t="shared" si="104"/>
        <v>0</v>
      </c>
    </row>
    <row r="228" spans="2:44" x14ac:dyDescent="0.25">
      <c r="B228" s="1">
        <v>572</v>
      </c>
      <c r="C228">
        <v>739</v>
      </c>
      <c r="D228">
        <v>737</v>
      </c>
      <c r="E228">
        <v>646</v>
      </c>
      <c r="F228">
        <v>707</v>
      </c>
      <c r="G228">
        <v>863</v>
      </c>
      <c r="H228">
        <v>793</v>
      </c>
      <c r="I228">
        <v>877</v>
      </c>
      <c r="J228">
        <v>864</v>
      </c>
      <c r="K228">
        <v>756</v>
      </c>
      <c r="L228">
        <v>779</v>
      </c>
      <c r="M228">
        <v>890</v>
      </c>
      <c r="N228">
        <v>788</v>
      </c>
      <c r="O228">
        <v>731</v>
      </c>
      <c r="P228">
        <v>890</v>
      </c>
      <c r="Q228">
        <v>756</v>
      </c>
      <c r="R228">
        <v>793</v>
      </c>
      <c r="S228">
        <v>722</v>
      </c>
      <c r="T228">
        <v>636</v>
      </c>
      <c r="U228">
        <v>660</v>
      </c>
      <c r="W228">
        <v>722</v>
      </c>
      <c r="X228">
        <v>722</v>
      </c>
      <c r="Z228">
        <f t="shared" si="86"/>
        <v>0</v>
      </c>
      <c r="AA228">
        <f t="shared" si="90"/>
        <v>0</v>
      </c>
      <c r="AB228">
        <f t="shared" si="91"/>
        <v>0</v>
      </c>
      <c r="AC228">
        <f t="shared" si="92"/>
        <v>0</v>
      </c>
      <c r="AD228">
        <f t="shared" si="93"/>
        <v>-61</v>
      </c>
      <c r="AE228">
        <f t="shared" si="94"/>
        <v>-34</v>
      </c>
      <c r="AF228">
        <f t="shared" si="95"/>
        <v>0</v>
      </c>
      <c r="AG228">
        <f t="shared" si="96"/>
        <v>-89</v>
      </c>
      <c r="AH228">
        <f t="shared" si="97"/>
        <v>0</v>
      </c>
      <c r="AI228">
        <f t="shared" si="98"/>
        <v>0</v>
      </c>
      <c r="AJ228">
        <f t="shared" si="99"/>
        <v>0</v>
      </c>
      <c r="AK228">
        <f t="shared" si="87"/>
        <v>0</v>
      </c>
      <c r="AL228">
        <f t="shared" si="100"/>
        <v>-11</v>
      </c>
      <c r="AM228">
        <f t="shared" si="101"/>
        <v>0</v>
      </c>
      <c r="AN228">
        <f t="shared" si="102"/>
        <v>-70</v>
      </c>
      <c r="AO228">
        <f t="shared" si="88"/>
        <v>-33</v>
      </c>
      <c r="AP228">
        <f t="shared" si="103"/>
        <v>0</v>
      </c>
      <c r="AQ228">
        <f t="shared" si="89"/>
        <v>0</v>
      </c>
      <c r="AR228">
        <f t="shared" si="104"/>
        <v>0</v>
      </c>
    </row>
    <row r="229" spans="2:44" x14ac:dyDescent="0.25">
      <c r="B229" s="1">
        <v>586</v>
      </c>
      <c r="C229">
        <v>753</v>
      </c>
      <c r="D229">
        <v>808</v>
      </c>
      <c r="E229">
        <v>673</v>
      </c>
      <c r="F229">
        <v>848</v>
      </c>
      <c r="G229">
        <v>869</v>
      </c>
      <c r="H229">
        <v>788</v>
      </c>
      <c r="I229">
        <v>941</v>
      </c>
      <c r="J229">
        <v>858</v>
      </c>
      <c r="K229">
        <v>937</v>
      </c>
      <c r="L229">
        <v>892</v>
      </c>
      <c r="M229">
        <v>912</v>
      </c>
      <c r="N229">
        <v>771</v>
      </c>
      <c r="O229">
        <v>792</v>
      </c>
      <c r="P229">
        <v>915</v>
      </c>
      <c r="Q229">
        <v>920</v>
      </c>
      <c r="R229">
        <v>856</v>
      </c>
      <c r="S229">
        <v>682</v>
      </c>
      <c r="T229">
        <v>754</v>
      </c>
      <c r="U229">
        <v>697</v>
      </c>
      <c r="W229">
        <v>682</v>
      </c>
      <c r="X229">
        <v>682</v>
      </c>
      <c r="Z229">
        <f t="shared" si="86"/>
        <v>0</v>
      </c>
      <c r="AA229">
        <f t="shared" si="90"/>
        <v>0</v>
      </c>
      <c r="AB229">
        <f t="shared" si="91"/>
        <v>0</v>
      </c>
      <c r="AC229">
        <f t="shared" si="92"/>
        <v>0</v>
      </c>
      <c r="AD229">
        <f t="shared" si="93"/>
        <v>0</v>
      </c>
      <c r="AE229">
        <f t="shared" si="94"/>
        <v>0</v>
      </c>
      <c r="AF229">
        <f t="shared" si="95"/>
        <v>0</v>
      </c>
      <c r="AG229">
        <f t="shared" si="96"/>
        <v>0</v>
      </c>
      <c r="AH229">
        <f t="shared" si="97"/>
        <v>0</v>
      </c>
      <c r="AI229">
        <f t="shared" si="98"/>
        <v>0</v>
      </c>
      <c r="AJ229">
        <f t="shared" si="99"/>
        <v>0</v>
      </c>
      <c r="AK229">
        <f t="shared" si="87"/>
        <v>0</v>
      </c>
      <c r="AL229">
        <f t="shared" si="100"/>
        <v>0</v>
      </c>
      <c r="AM229">
        <f t="shared" si="101"/>
        <v>0</v>
      </c>
      <c r="AN229">
        <f t="shared" si="102"/>
        <v>0</v>
      </c>
      <c r="AO229">
        <f t="shared" si="88"/>
        <v>0</v>
      </c>
      <c r="AP229">
        <f t="shared" si="103"/>
        <v>0</v>
      </c>
      <c r="AQ229">
        <f t="shared" si="89"/>
        <v>0</v>
      </c>
      <c r="AR229">
        <f t="shared" si="104"/>
        <v>0</v>
      </c>
    </row>
    <row r="230" spans="2:44" x14ac:dyDescent="0.25">
      <c r="B230" s="1">
        <v>556</v>
      </c>
      <c r="C230">
        <v>704</v>
      </c>
      <c r="D230">
        <v>685</v>
      </c>
      <c r="E230">
        <v>709</v>
      </c>
      <c r="F230">
        <v>763</v>
      </c>
      <c r="G230">
        <v>711</v>
      </c>
      <c r="H230">
        <v>696</v>
      </c>
      <c r="I230">
        <v>728</v>
      </c>
      <c r="J230">
        <v>768</v>
      </c>
      <c r="K230">
        <v>756</v>
      </c>
      <c r="L230">
        <v>704</v>
      </c>
      <c r="M230">
        <v>768</v>
      </c>
      <c r="N230">
        <v>700</v>
      </c>
      <c r="O230">
        <v>738</v>
      </c>
      <c r="P230">
        <v>767</v>
      </c>
      <c r="Q230">
        <v>750</v>
      </c>
      <c r="R230">
        <v>731</v>
      </c>
      <c r="S230">
        <v>613</v>
      </c>
      <c r="T230">
        <v>641</v>
      </c>
      <c r="U230">
        <v>616</v>
      </c>
      <c r="W230">
        <v>613</v>
      </c>
      <c r="X230">
        <v>613</v>
      </c>
      <c r="Z230">
        <f t="shared" si="86"/>
        <v>0</v>
      </c>
      <c r="AA230">
        <f t="shared" si="90"/>
        <v>0</v>
      </c>
      <c r="AB230">
        <f t="shared" si="91"/>
        <v>0</v>
      </c>
      <c r="AC230">
        <f t="shared" si="92"/>
        <v>0</v>
      </c>
      <c r="AD230">
        <f t="shared" si="93"/>
        <v>-5</v>
      </c>
      <c r="AE230">
        <f t="shared" si="94"/>
        <v>0</v>
      </c>
      <c r="AF230">
        <f t="shared" si="95"/>
        <v>0</v>
      </c>
      <c r="AG230">
        <f t="shared" si="96"/>
        <v>-36</v>
      </c>
      <c r="AH230">
        <f t="shared" si="97"/>
        <v>0</v>
      </c>
      <c r="AI230">
        <f t="shared" si="98"/>
        <v>0</v>
      </c>
      <c r="AJ230">
        <f t="shared" si="99"/>
        <v>0</v>
      </c>
      <c r="AK230">
        <f t="shared" si="87"/>
        <v>0</v>
      </c>
      <c r="AL230">
        <f t="shared" si="100"/>
        <v>0</v>
      </c>
      <c r="AM230">
        <f t="shared" si="101"/>
        <v>0</v>
      </c>
      <c r="AN230">
        <f t="shared" si="102"/>
        <v>0</v>
      </c>
      <c r="AO230">
        <f t="shared" si="88"/>
        <v>0</v>
      </c>
      <c r="AP230">
        <f t="shared" si="103"/>
        <v>0</v>
      </c>
      <c r="AQ230">
        <f t="shared" si="89"/>
        <v>0</v>
      </c>
      <c r="AR230">
        <f t="shared" si="104"/>
        <v>0</v>
      </c>
    </row>
    <row r="231" spans="2:44" x14ac:dyDescent="0.25">
      <c r="B231" s="1">
        <v>525</v>
      </c>
      <c r="C231">
        <v>675</v>
      </c>
      <c r="D231">
        <v>787</v>
      </c>
      <c r="E231">
        <v>720</v>
      </c>
      <c r="F231">
        <v>848</v>
      </c>
      <c r="G231">
        <v>800</v>
      </c>
      <c r="H231">
        <v>770</v>
      </c>
      <c r="I231">
        <v>756</v>
      </c>
      <c r="J231">
        <v>762</v>
      </c>
      <c r="K231">
        <v>783</v>
      </c>
      <c r="L231">
        <v>703</v>
      </c>
      <c r="M231">
        <v>736</v>
      </c>
      <c r="N231">
        <v>647</v>
      </c>
      <c r="O231">
        <v>683</v>
      </c>
      <c r="P231">
        <v>803</v>
      </c>
      <c r="Q231">
        <v>718</v>
      </c>
      <c r="R231">
        <v>838</v>
      </c>
      <c r="S231">
        <v>625</v>
      </c>
      <c r="T231">
        <v>660</v>
      </c>
      <c r="U231">
        <v>686</v>
      </c>
      <c r="W231">
        <v>625</v>
      </c>
      <c r="X231">
        <v>625</v>
      </c>
      <c r="Z231">
        <f t="shared" si="86"/>
        <v>0</v>
      </c>
      <c r="AA231">
        <f t="shared" si="90"/>
        <v>0</v>
      </c>
      <c r="AB231">
        <f t="shared" si="91"/>
        <v>0</v>
      </c>
      <c r="AC231">
        <f t="shared" si="92"/>
        <v>0</v>
      </c>
      <c r="AD231">
        <f t="shared" si="93"/>
        <v>0</v>
      </c>
      <c r="AE231">
        <f t="shared" si="94"/>
        <v>-14</v>
      </c>
      <c r="AF231">
        <f t="shared" si="95"/>
        <v>-16</v>
      </c>
      <c r="AG231">
        <f t="shared" si="96"/>
        <v>-83</v>
      </c>
      <c r="AH231">
        <f t="shared" si="97"/>
        <v>0</v>
      </c>
      <c r="AI231">
        <f t="shared" si="98"/>
        <v>0</v>
      </c>
      <c r="AJ231">
        <f t="shared" si="99"/>
        <v>0</v>
      </c>
      <c r="AK231">
        <f t="shared" si="87"/>
        <v>0</v>
      </c>
      <c r="AL231">
        <f t="shared" si="100"/>
        <v>-47</v>
      </c>
      <c r="AM231">
        <f t="shared" si="101"/>
        <v>-70</v>
      </c>
      <c r="AN231">
        <f t="shared" si="102"/>
        <v>-38</v>
      </c>
      <c r="AO231">
        <f t="shared" si="88"/>
        <v>-60</v>
      </c>
      <c r="AP231">
        <f t="shared" si="103"/>
        <v>0</v>
      </c>
      <c r="AQ231">
        <f t="shared" si="89"/>
        <v>0</v>
      </c>
      <c r="AR231">
        <f t="shared" si="104"/>
        <v>0</v>
      </c>
    </row>
    <row r="232" spans="2:44" x14ac:dyDescent="0.25">
      <c r="B232" s="1">
        <v>605</v>
      </c>
      <c r="C232">
        <v>718</v>
      </c>
      <c r="D232">
        <v>785</v>
      </c>
      <c r="E232">
        <v>709</v>
      </c>
      <c r="F232">
        <v>761</v>
      </c>
      <c r="G232">
        <v>825</v>
      </c>
      <c r="H232">
        <v>782</v>
      </c>
      <c r="I232">
        <v>819</v>
      </c>
      <c r="J232">
        <v>796</v>
      </c>
      <c r="K232">
        <v>751</v>
      </c>
      <c r="L232">
        <v>680</v>
      </c>
      <c r="M232">
        <v>720</v>
      </c>
      <c r="N232">
        <v>690</v>
      </c>
      <c r="O232">
        <v>704</v>
      </c>
      <c r="P232">
        <v>791</v>
      </c>
      <c r="Q232">
        <v>760</v>
      </c>
      <c r="R232">
        <v>803</v>
      </c>
      <c r="S232">
        <v>644</v>
      </c>
      <c r="T232">
        <v>676</v>
      </c>
      <c r="U232">
        <v>746</v>
      </c>
      <c r="W232">
        <v>644</v>
      </c>
      <c r="X232">
        <v>644</v>
      </c>
      <c r="Z232">
        <f t="shared" si="86"/>
        <v>0</v>
      </c>
      <c r="AA232">
        <f t="shared" si="90"/>
        <v>0</v>
      </c>
      <c r="AB232">
        <f t="shared" si="91"/>
        <v>0</v>
      </c>
      <c r="AC232">
        <f t="shared" si="92"/>
        <v>0</v>
      </c>
      <c r="AD232">
        <f t="shared" si="93"/>
        <v>-118</v>
      </c>
      <c r="AE232">
        <f t="shared" si="94"/>
        <v>-39</v>
      </c>
      <c r="AF232">
        <f t="shared" si="95"/>
        <v>-71</v>
      </c>
      <c r="AG232">
        <f t="shared" si="96"/>
        <v>-12</v>
      </c>
      <c r="AH232">
        <f t="shared" si="97"/>
        <v>0</v>
      </c>
      <c r="AI232">
        <f t="shared" si="98"/>
        <v>0</v>
      </c>
      <c r="AJ232">
        <f t="shared" si="99"/>
        <v>0</v>
      </c>
      <c r="AK232">
        <f t="shared" si="87"/>
        <v>0</v>
      </c>
      <c r="AL232">
        <f t="shared" si="100"/>
        <v>-49</v>
      </c>
      <c r="AM232">
        <f t="shared" si="101"/>
        <v>0</v>
      </c>
      <c r="AN232">
        <f t="shared" si="102"/>
        <v>-5</v>
      </c>
      <c r="AO232">
        <f t="shared" si="88"/>
        <v>0</v>
      </c>
      <c r="AP232">
        <f t="shared" si="103"/>
        <v>0</v>
      </c>
      <c r="AQ232">
        <f t="shared" si="89"/>
        <v>0</v>
      </c>
      <c r="AR232">
        <f t="shared" si="104"/>
        <v>0</v>
      </c>
    </row>
    <row r="233" spans="2:44" x14ac:dyDescent="0.25">
      <c r="B233" s="1">
        <v>656</v>
      </c>
      <c r="C233">
        <v>612</v>
      </c>
      <c r="D233">
        <v>672</v>
      </c>
      <c r="E233">
        <v>588</v>
      </c>
      <c r="F233">
        <v>719</v>
      </c>
      <c r="G233">
        <v>844</v>
      </c>
      <c r="H233">
        <v>788</v>
      </c>
      <c r="I233">
        <v>791</v>
      </c>
      <c r="J233">
        <v>846</v>
      </c>
      <c r="K233">
        <v>659</v>
      </c>
      <c r="L233">
        <v>757</v>
      </c>
      <c r="M233">
        <v>776</v>
      </c>
      <c r="N233">
        <v>780</v>
      </c>
      <c r="O233">
        <v>672</v>
      </c>
      <c r="P233">
        <v>699</v>
      </c>
      <c r="Q233">
        <v>689</v>
      </c>
      <c r="R233">
        <v>763</v>
      </c>
      <c r="S233">
        <v>561</v>
      </c>
      <c r="T233">
        <v>654</v>
      </c>
      <c r="U233">
        <v>613</v>
      </c>
      <c r="W233">
        <v>561</v>
      </c>
      <c r="X233">
        <v>561</v>
      </c>
      <c r="Z233">
        <f t="shared" si="86"/>
        <v>-2</v>
      </c>
      <c r="AA233">
        <f t="shared" si="90"/>
        <v>0</v>
      </c>
      <c r="AB233">
        <f t="shared" si="91"/>
        <v>0</v>
      </c>
      <c r="AC233">
        <f t="shared" si="92"/>
        <v>0</v>
      </c>
      <c r="AD233">
        <f t="shared" si="93"/>
        <v>-103</v>
      </c>
      <c r="AE233">
        <f t="shared" si="94"/>
        <v>-65</v>
      </c>
      <c r="AF233">
        <f t="shared" si="95"/>
        <v>-122</v>
      </c>
      <c r="AG233">
        <f t="shared" si="96"/>
        <v>-122</v>
      </c>
      <c r="AH233">
        <f t="shared" si="97"/>
        <v>-7</v>
      </c>
      <c r="AI233">
        <f t="shared" si="98"/>
        <v>-2</v>
      </c>
      <c r="AJ233">
        <f t="shared" si="99"/>
        <v>-90</v>
      </c>
      <c r="AK233">
        <f t="shared" si="87"/>
        <v>-25</v>
      </c>
      <c r="AL233">
        <f t="shared" si="100"/>
        <v>-22</v>
      </c>
      <c r="AM233">
        <f t="shared" si="101"/>
        <v>0</v>
      </c>
      <c r="AN233">
        <f t="shared" si="102"/>
        <v>-1</v>
      </c>
      <c r="AO233">
        <f t="shared" si="88"/>
        <v>0</v>
      </c>
      <c r="AP233">
        <f t="shared" si="103"/>
        <v>0</v>
      </c>
      <c r="AQ233">
        <f t="shared" si="89"/>
        <v>0</v>
      </c>
      <c r="AR233">
        <f t="shared" si="104"/>
        <v>0</v>
      </c>
    </row>
    <row r="234" spans="2:44" x14ac:dyDescent="0.25">
      <c r="B234" s="1">
        <v>523</v>
      </c>
      <c r="C234">
        <v>700</v>
      </c>
      <c r="D234">
        <v>692</v>
      </c>
      <c r="E234">
        <v>639</v>
      </c>
      <c r="F234">
        <v>751</v>
      </c>
      <c r="G234">
        <v>899</v>
      </c>
      <c r="H234">
        <v>821</v>
      </c>
      <c r="I234">
        <v>900</v>
      </c>
      <c r="J234">
        <v>889</v>
      </c>
      <c r="K234">
        <v>807</v>
      </c>
      <c r="L234">
        <v>652</v>
      </c>
      <c r="M234">
        <v>889</v>
      </c>
      <c r="N234">
        <v>791</v>
      </c>
      <c r="O234">
        <v>759</v>
      </c>
      <c r="P234">
        <v>919</v>
      </c>
      <c r="Q234">
        <v>902</v>
      </c>
      <c r="R234">
        <v>766</v>
      </c>
      <c r="S234">
        <v>667</v>
      </c>
      <c r="T234">
        <v>689</v>
      </c>
      <c r="U234">
        <v>636</v>
      </c>
      <c r="W234">
        <v>667</v>
      </c>
      <c r="X234">
        <v>667</v>
      </c>
      <c r="Z234">
        <f t="shared" si="86"/>
        <v>0</v>
      </c>
      <c r="AA234">
        <f t="shared" si="90"/>
        <v>0</v>
      </c>
      <c r="AB234">
        <f t="shared" si="91"/>
        <v>-23</v>
      </c>
      <c r="AC234">
        <f t="shared" si="92"/>
        <v>-4</v>
      </c>
      <c r="AD234">
        <f t="shared" si="93"/>
        <v>-96</v>
      </c>
      <c r="AE234">
        <f t="shared" si="94"/>
        <v>-73</v>
      </c>
      <c r="AF234">
        <f t="shared" si="95"/>
        <v>-81</v>
      </c>
      <c r="AG234">
        <f t="shared" si="96"/>
        <v>-119</v>
      </c>
      <c r="AH234">
        <f t="shared" si="97"/>
        <v>0</v>
      </c>
      <c r="AI234">
        <f t="shared" si="98"/>
        <v>0</v>
      </c>
      <c r="AJ234">
        <f t="shared" si="99"/>
        <v>0</v>
      </c>
      <c r="AK234">
        <f t="shared" si="87"/>
        <v>0</v>
      </c>
      <c r="AL234">
        <f t="shared" si="100"/>
        <v>-31</v>
      </c>
      <c r="AM234">
        <f t="shared" si="101"/>
        <v>-168</v>
      </c>
      <c r="AN234">
        <f t="shared" si="102"/>
        <v>-113</v>
      </c>
      <c r="AO234">
        <f t="shared" si="88"/>
        <v>-67</v>
      </c>
      <c r="AP234">
        <f t="shared" si="103"/>
        <v>0</v>
      </c>
      <c r="AQ234">
        <f t="shared" si="89"/>
        <v>0</v>
      </c>
      <c r="AR234">
        <f t="shared" si="104"/>
        <v>0</v>
      </c>
    </row>
    <row r="235" spans="2:44" x14ac:dyDescent="0.25">
      <c r="B235" s="1">
        <v>522</v>
      </c>
      <c r="C235">
        <v>746</v>
      </c>
      <c r="D235">
        <v>782</v>
      </c>
      <c r="E235">
        <v>755</v>
      </c>
      <c r="F235">
        <v>911</v>
      </c>
      <c r="G235">
        <v>925</v>
      </c>
      <c r="H235">
        <v>862</v>
      </c>
      <c r="I235">
        <v>916</v>
      </c>
      <c r="J235">
        <v>994</v>
      </c>
      <c r="K235">
        <v>814</v>
      </c>
      <c r="L235">
        <v>816</v>
      </c>
      <c r="M235">
        <v>863</v>
      </c>
      <c r="N235">
        <v>750</v>
      </c>
      <c r="O235">
        <v>848</v>
      </c>
      <c r="P235">
        <v>902</v>
      </c>
      <c r="Q235">
        <v>868</v>
      </c>
      <c r="R235">
        <v>890</v>
      </c>
      <c r="S235">
        <v>753</v>
      </c>
      <c r="T235">
        <v>748</v>
      </c>
      <c r="U235">
        <v>729</v>
      </c>
      <c r="W235">
        <v>753</v>
      </c>
      <c r="X235" s="579">
        <v>681</v>
      </c>
      <c r="Z235">
        <f t="shared" si="86"/>
        <v>0</v>
      </c>
      <c r="AA235">
        <f t="shared" si="90"/>
        <v>0</v>
      </c>
      <c r="AB235">
        <f t="shared" si="91"/>
        <v>0</v>
      </c>
      <c r="AC235">
        <f t="shared" si="92"/>
        <v>0</v>
      </c>
      <c r="AD235">
        <f t="shared" si="93"/>
        <v>-98</v>
      </c>
      <c r="AE235">
        <f t="shared" si="94"/>
        <v>-96</v>
      </c>
      <c r="AF235">
        <f t="shared" si="95"/>
        <v>-116</v>
      </c>
      <c r="AG235">
        <f t="shared" si="96"/>
        <v>-146</v>
      </c>
      <c r="AH235">
        <f t="shared" si="97"/>
        <v>-47</v>
      </c>
      <c r="AI235">
        <f t="shared" si="98"/>
        <v>0</v>
      </c>
      <c r="AJ235">
        <f t="shared" si="99"/>
        <v>-7</v>
      </c>
      <c r="AK235">
        <f t="shared" si="87"/>
        <v>0</v>
      </c>
      <c r="AL235">
        <f t="shared" si="100"/>
        <v>-51</v>
      </c>
      <c r="AM235">
        <f t="shared" si="101"/>
        <v>-66</v>
      </c>
      <c r="AN235">
        <f t="shared" si="102"/>
        <v>-55</v>
      </c>
      <c r="AO235">
        <f t="shared" si="88"/>
        <v>-30</v>
      </c>
      <c r="AP235">
        <f t="shared" si="103"/>
        <v>-72</v>
      </c>
      <c r="AQ235">
        <f t="shared" si="89"/>
        <v>0</v>
      </c>
      <c r="AR235">
        <f t="shared" si="104"/>
        <v>0</v>
      </c>
    </row>
    <row r="236" spans="2:44" x14ac:dyDescent="0.25">
      <c r="B236" s="1">
        <v>528</v>
      </c>
      <c r="C236">
        <v>640</v>
      </c>
      <c r="D236">
        <v>703</v>
      </c>
      <c r="E236">
        <v>658</v>
      </c>
      <c r="F236">
        <v>760</v>
      </c>
      <c r="G236">
        <v>837</v>
      </c>
      <c r="H236">
        <v>791</v>
      </c>
      <c r="I236">
        <v>831</v>
      </c>
      <c r="J236">
        <v>815</v>
      </c>
      <c r="K236">
        <v>737</v>
      </c>
      <c r="L236">
        <v>765</v>
      </c>
      <c r="M236">
        <v>731</v>
      </c>
      <c r="N236">
        <v>809</v>
      </c>
      <c r="O236">
        <v>783</v>
      </c>
      <c r="P236">
        <v>717</v>
      </c>
      <c r="Q236">
        <v>646</v>
      </c>
      <c r="R236">
        <v>654</v>
      </c>
      <c r="S236">
        <v>610</v>
      </c>
      <c r="T236">
        <v>633</v>
      </c>
      <c r="U236">
        <v>637</v>
      </c>
      <c r="W236">
        <v>610</v>
      </c>
      <c r="X236">
        <v>610</v>
      </c>
      <c r="Z236">
        <f t="shared" si="86"/>
        <v>0</v>
      </c>
      <c r="AA236">
        <f t="shared" si="90"/>
        <v>0</v>
      </c>
      <c r="AB236">
        <f t="shared" si="91"/>
        <v>0</v>
      </c>
      <c r="AC236">
        <f t="shared" si="92"/>
        <v>0</v>
      </c>
      <c r="AD236">
        <f t="shared" si="93"/>
        <v>-147</v>
      </c>
      <c r="AE236">
        <f t="shared" si="94"/>
        <v>-171</v>
      </c>
      <c r="AF236">
        <f t="shared" si="95"/>
        <v>-131</v>
      </c>
      <c r="AG236">
        <f t="shared" si="96"/>
        <v>-156</v>
      </c>
      <c r="AH236">
        <f t="shared" si="97"/>
        <v>-112</v>
      </c>
      <c r="AI236">
        <f t="shared" si="98"/>
        <v>-48</v>
      </c>
      <c r="AJ236">
        <f t="shared" si="99"/>
        <v>-115</v>
      </c>
      <c r="AK236">
        <f t="shared" si="87"/>
        <v>-59</v>
      </c>
      <c r="AL236">
        <f t="shared" si="100"/>
        <v>0</v>
      </c>
      <c r="AM236">
        <f t="shared" si="101"/>
        <v>-24</v>
      </c>
      <c r="AN236">
        <f t="shared" si="102"/>
        <v>-4</v>
      </c>
      <c r="AO236">
        <f t="shared" si="88"/>
        <v>-90</v>
      </c>
      <c r="AP236">
        <f t="shared" si="103"/>
        <v>0</v>
      </c>
      <c r="AQ236">
        <f t="shared" si="89"/>
        <v>0</v>
      </c>
      <c r="AR236">
        <f t="shared" si="104"/>
        <v>0</v>
      </c>
    </row>
    <row r="237" spans="2:44" x14ac:dyDescent="0.25">
      <c r="B237" s="1">
        <v>732</v>
      </c>
      <c r="C237">
        <v>670</v>
      </c>
      <c r="D237">
        <v>655</v>
      </c>
      <c r="E237">
        <v>585</v>
      </c>
      <c r="F237">
        <v>674</v>
      </c>
      <c r="G237">
        <v>843</v>
      </c>
      <c r="H237">
        <v>796</v>
      </c>
      <c r="I237">
        <v>851</v>
      </c>
      <c r="J237">
        <v>850</v>
      </c>
      <c r="K237">
        <v>760</v>
      </c>
      <c r="L237">
        <v>732</v>
      </c>
      <c r="M237">
        <v>581</v>
      </c>
      <c r="N237">
        <v>696</v>
      </c>
      <c r="O237">
        <v>840</v>
      </c>
      <c r="P237">
        <v>713</v>
      </c>
      <c r="Q237">
        <v>769</v>
      </c>
      <c r="R237">
        <v>754</v>
      </c>
      <c r="S237">
        <v>621</v>
      </c>
      <c r="T237">
        <v>630</v>
      </c>
      <c r="U237">
        <v>636</v>
      </c>
      <c r="W237">
        <v>621</v>
      </c>
      <c r="X237" s="579">
        <v>612</v>
      </c>
      <c r="Z237">
        <f t="shared" si="86"/>
        <v>-26</v>
      </c>
      <c r="AA237">
        <f t="shared" si="90"/>
        <v>0</v>
      </c>
      <c r="AB237">
        <f t="shared" si="91"/>
        <v>0</v>
      </c>
      <c r="AC237">
        <f t="shared" si="92"/>
        <v>0</v>
      </c>
      <c r="AD237">
        <f t="shared" si="93"/>
        <v>-111</v>
      </c>
      <c r="AE237">
        <f t="shared" si="94"/>
        <v>-122</v>
      </c>
      <c r="AF237">
        <f t="shared" si="95"/>
        <v>-42</v>
      </c>
      <c r="AG237">
        <f t="shared" si="96"/>
        <v>-76</v>
      </c>
      <c r="AH237">
        <f t="shared" si="97"/>
        <v>-54</v>
      </c>
      <c r="AI237">
        <f t="shared" si="98"/>
        <v>-45</v>
      </c>
      <c r="AJ237">
        <f t="shared" si="99"/>
        <v>-20</v>
      </c>
      <c r="AK237">
        <f t="shared" si="87"/>
        <v>-20</v>
      </c>
      <c r="AL237">
        <f t="shared" si="100"/>
        <v>0</v>
      </c>
      <c r="AM237">
        <f t="shared" si="101"/>
        <v>0</v>
      </c>
      <c r="AN237">
        <f t="shared" si="102"/>
        <v>-127</v>
      </c>
      <c r="AO237">
        <f t="shared" si="88"/>
        <v>-61</v>
      </c>
      <c r="AP237">
        <f t="shared" si="103"/>
        <v>-9</v>
      </c>
      <c r="AQ237">
        <f t="shared" si="89"/>
        <v>0</v>
      </c>
      <c r="AR237">
        <f t="shared" si="104"/>
        <v>0</v>
      </c>
    </row>
    <row r="238" spans="2:44" x14ac:dyDescent="0.25">
      <c r="B238" s="1">
        <v>536</v>
      </c>
      <c r="C238">
        <v>651</v>
      </c>
      <c r="D238">
        <v>685</v>
      </c>
      <c r="E238">
        <v>618</v>
      </c>
      <c r="F238">
        <v>692</v>
      </c>
      <c r="G238">
        <v>713</v>
      </c>
      <c r="H238">
        <v>703</v>
      </c>
      <c r="I238">
        <v>742</v>
      </c>
      <c r="J238">
        <v>730</v>
      </c>
      <c r="K238">
        <v>700</v>
      </c>
      <c r="L238">
        <v>717</v>
      </c>
      <c r="M238">
        <v>704</v>
      </c>
      <c r="N238">
        <v>711</v>
      </c>
      <c r="O238">
        <v>733</v>
      </c>
      <c r="P238">
        <v>665</v>
      </c>
      <c r="Q238">
        <v>767</v>
      </c>
      <c r="R238">
        <v>719</v>
      </c>
      <c r="S238">
        <v>578</v>
      </c>
      <c r="T238">
        <v>563</v>
      </c>
      <c r="U238">
        <v>581</v>
      </c>
      <c r="W238">
        <v>578</v>
      </c>
      <c r="X238">
        <v>578</v>
      </c>
      <c r="Z238">
        <f t="shared" si="86"/>
        <v>0</v>
      </c>
      <c r="AA238">
        <f t="shared" si="90"/>
        <v>0</v>
      </c>
      <c r="AB238">
        <f t="shared" si="91"/>
        <v>0</v>
      </c>
      <c r="AC238">
        <f t="shared" si="92"/>
        <v>0</v>
      </c>
      <c r="AD238">
        <f t="shared" si="93"/>
        <v>-57</v>
      </c>
      <c r="AE238">
        <f t="shared" si="94"/>
        <v>-31</v>
      </c>
      <c r="AF238">
        <f t="shared" si="95"/>
        <v>0</v>
      </c>
      <c r="AG238">
        <f t="shared" si="96"/>
        <v>-61</v>
      </c>
      <c r="AH238">
        <f t="shared" si="97"/>
        <v>-101</v>
      </c>
      <c r="AI238">
        <f t="shared" si="98"/>
        <v>-27</v>
      </c>
      <c r="AJ238">
        <f t="shared" si="99"/>
        <v>-42</v>
      </c>
      <c r="AK238">
        <f t="shared" si="87"/>
        <v>-2</v>
      </c>
      <c r="AL238">
        <f t="shared" si="100"/>
        <v>-7</v>
      </c>
      <c r="AM238">
        <f t="shared" si="101"/>
        <v>-8</v>
      </c>
      <c r="AN238">
        <f t="shared" si="102"/>
        <v>-9</v>
      </c>
      <c r="AO238">
        <f t="shared" si="88"/>
        <v>0</v>
      </c>
      <c r="AP238">
        <f t="shared" si="103"/>
        <v>0</v>
      </c>
      <c r="AQ238">
        <f t="shared" si="89"/>
        <v>0</v>
      </c>
      <c r="AR238">
        <f t="shared" si="104"/>
        <v>-17</v>
      </c>
    </row>
    <row r="239" spans="2:44" x14ac:dyDescent="0.25">
      <c r="B239" s="1">
        <v>533</v>
      </c>
      <c r="C239">
        <v>837</v>
      </c>
      <c r="D239">
        <v>825</v>
      </c>
      <c r="E239">
        <v>791</v>
      </c>
      <c r="F239">
        <v>890</v>
      </c>
      <c r="G239">
        <v>899</v>
      </c>
      <c r="H239">
        <v>842</v>
      </c>
      <c r="I239">
        <v>855</v>
      </c>
      <c r="J239">
        <v>893</v>
      </c>
      <c r="K239">
        <v>944</v>
      </c>
      <c r="L239">
        <v>890</v>
      </c>
      <c r="M239">
        <v>799</v>
      </c>
      <c r="N239">
        <v>901</v>
      </c>
      <c r="O239">
        <v>833</v>
      </c>
      <c r="P239">
        <v>818</v>
      </c>
      <c r="Q239">
        <v>890</v>
      </c>
      <c r="R239">
        <v>831</v>
      </c>
      <c r="S239">
        <v>792</v>
      </c>
      <c r="T239">
        <v>836</v>
      </c>
      <c r="U239">
        <v>780</v>
      </c>
      <c r="W239">
        <v>792</v>
      </c>
      <c r="X239">
        <v>792</v>
      </c>
      <c r="Z239">
        <f t="shared" si="86"/>
        <v>0</v>
      </c>
      <c r="AA239">
        <f t="shared" si="90"/>
        <v>0</v>
      </c>
      <c r="AB239">
        <f t="shared" si="91"/>
        <v>0</v>
      </c>
      <c r="AC239">
        <f t="shared" si="92"/>
        <v>0</v>
      </c>
      <c r="AD239">
        <f t="shared" si="93"/>
        <v>0</v>
      </c>
      <c r="AE239">
        <f t="shared" si="94"/>
        <v>0</v>
      </c>
      <c r="AF239">
        <f t="shared" si="95"/>
        <v>0</v>
      </c>
      <c r="AG239">
        <f t="shared" si="96"/>
        <v>0</v>
      </c>
      <c r="AH239">
        <f t="shared" si="97"/>
        <v>0</v>
      </c>
      <c r="AI239">
        <f t="shared" si="98"/>
        <v>0</v>
      </c>
      <c r="AJ239">
        <f t="shared" si="99"/>
        <v>0</v>
      </c>
      <c r="AK239">
        <f t="shared" si="87"/>
        <v>0</v>
      </c>
      <c r="AL239">
        <f t="shared" si="100"/>
        <v>0</v>
      </c>
      <c r="AM239">
        <f t="shared" si="101"/>
        <v>0</v>
      </c>
      <c r="AN239">
        <f t="shared" si="102"/>
        <v>0</v>
      </c>
      <c r="AO239">
        <f t="shared" si="88"/>
        <v>0</v>
      </c>
      <c r="AP239">
        <f t="shared" si="103"/>
        <v>0</v>
      </c>
      <c r="AQ239">
        <f t="shared" si="89"/>
        <v>0</v>
      </c>
      <c r="AR239">
        <f t="shared" si="104"/>
        <v>0</v>
      </c>
    </row>
    <row r="240" spans="2:44" x14ac:dyDescent="0.25">
      <c r="B240" s="1">
        <v>546</v>
      </c>
      <c r="C240">
        <v>625</v>
      </c>
      <c r="D240">
        <v>674</v>
      </c>
      <c r="E240">
        <v>606</v>
      </c>
      <c r="F240">
        <v>733</v>
      </c>
      <c r="G240">
        <v>898</v>
      </c>
      <c r="H240">
        <v>847</v>
      </c>
      <c r="I240">
        <v>875</v>
      </c>
      <c r="J240">
        <v>902</v>
      </c>
      <c r="K240">
        <v>791</v>
      </c>
      <c r="L240">
        <v>826</v>
      </c>
      <c r="M240">
        <v>806</v>
      </c>
      <c r="N240">
        <v>781</v>
      </c>
      <c r="O240">
        <v>786</v>
      </c>
      <c r="P240">
        <v>754</v>
      </c>
      <c r="Q240">
        <v>816</v>
      </c>
      <c r="R240">
        <v>781</v>
      </c>
      <c r="S240">
        <v>545</v>
      </c>
      <c r="T240">
        <v>625</v>
      </c>
      <c r="U240">
        <v>596</v>
      </c>
      <c r="W240">
        <v>545</v>
      </c>
      <c r="X240">
        <v>545</v>
      </c>
      <c r="Z240">
        <f t="shared" si="86"/>
        <v>0</v>
      </c>
      <c r="AA240">
        <f t="shared" si="90"/>
        <v>0</v>
      </c>
      <c r="AB240">
        <f t="shared" si="91"/>
        <v>0</v>
      </c>
      <c r="AC240">
        <f t="shared" si="92"/>
        <v>0</v>
      </c>
      <c r="AD240">
        <f t="shared" si="93"/>
        <v>-205</v>
      </c>
      <c r="AE240">
        <f t="shared" si="94"/>
        <v>-159</v>
      </c>
      <c r="AF240">
        <f t="shared" si="95"/>
        <v>-148</v>
      </c>
      <c r="AG240">
        <f t="shared" si="96"/>
        <v>-182</v>
      </c>
      <c r="AH240">
        <f t="shared" si="97"/>
        <v>-36</v>
      </c>
      <c r="AI240">
        <f t="shared" si="98"/>
        <v>0</v>
      </c>
      <c r="AJ240">
        <f t="shared" si="99"/>
        <v>-164</v>
      </c>
      <c r="AK240">
        <f t="shared" si="87"/>
        <v>-114</v>
      </c>
      <c r="AL240">
        <f t="shared" si="100"/>
        <v>0</v>
      </c>
      <c r="AM240">
        <f t="shared" si="101"/>
        <v>0</v>
      </c>
      <c r="AN240">
        <f t="shared" si="102"/>
        <v>0</v>
      </c>
      <c r="AO240">
        <f t="shared" si="88"/>
        <v>0</v>
      </c>
      <c r="AP240">
        <f t="shared" si="103"/>
        <v>0</v>
      </c>
      <c r="AQ240">
        <f t="shared" si="89"/>
        <v>0</v>
      </c>
      <c r="AR240">
        <f t="shared" si="104"/>
        <v>0</v>
      </c>
    </row>
    <row r="241" spans="2:44" x14ac:dyDescent="0.25">
      <c r="B241" s="1">
        <v>737</v>
      </c>
      <c r="C241">
        <v>702</v>
      </c>
      <c r="D241">
        <v>702</v>
      </c>
      <c r="E241">
        <v>591</v>
      </c>
      <c r="F241">
        <v>720</v>
      </c>
      <c r="G241">
        <v>865</v>
      </c>
      <c r="H241">
        <v>812</v>
      </c>
      <c r="I241">
        <v>869</v>
      </c>
      <c r="J241">
        <v>820</v>
      </c>
      <c r="K241">
        <v>829</v>
      </c>
      <c r="L241">
        <v>844</v>
      </c>
      <c r="M241">
        <v>620</v>
      </c>
      <c r="N241">
        <v>812</v>
      </c>
      <c r="O241">
        <v>833</v>
      </c>
      <c r="P241">
        <v>649</v>
      </c>
      <c r="Q241">
        <v>747</v>
      </c>
      <c r="R241">
        <v>705</v>
      </c>
      <c r="S241">
        <v>610</v>
      </c>
      <c r="T241">
        <v>647</v>
      </c>
      <c r="U241">
        <v>649</v>
      </c>
      <c r="W241">
        <v>610</v>
      </c>
      <c r="X241">
        <v>610</v>
      </c>
      <c r="Z241">
        <f t="shared" si="86"/>
        <v>0</v>
      </c>
      <c r="AA241">
        <f t="shared" si="90"/>
        <v>0</v>
      </c>
      <c r="AB241">
        <f t="shared" si="91"/>
        <v>0</v>
      </c>
      <c r="AC241">
        <f t="shared" si="92"/>
        <v>0</v>
      </c>
      <c r="AD241">
        <f t="shared" si="93"/>
        <v>-66</v>
      </c>
      <c r="AE241">
        <f t="shared" si="94"/>
        <v>-96</v>
      </c>
      <c r="AF241">
        <f t="shared" si="95"/>
        <v>0</v>
      </c>
      <c r="AG241">
        <f t="shared" si="96"/>
        <v>-50</v>
      </c>
      <c r="AH241">
        <f t="shared" si="97"/>
        <v>-127</v>
      </c>
      <c r="AI241">
        <f t="shared" si="98"/>
        <v>-12</v>
      </c>
      <c r="AJ241">
        <f t="shared" si="99"/>
        <v>-5</v>
      </c>
      <c r="AK241">
        <f t="shared" si="87"/>
        <v>-13</v>
      </c>
      <c r="AL241">
        <f t="shared" si="100"/>
        <v>0</v>
      </c>
      <c r="AM241">
        <f t="shared" si="101"/>
        <v>-5</v>
      </c>
      <c r="AN241">
        <f t="shared" si="102"/>
        <v>-84</v>
      </c>
      <c r="AO241">
        <f t="shared" si="88"/>
        <v>0</v>
      </c>
      <c r="AP241">
        <f t="shared" si="103"/>
        <v>0</v>
      </c>
      <c r="AQ241">
        <f t="shared" si="89"/>
        <v>0</v>
      </c>
      <c r="AR241">
        <f t="shared" si="104"/>
        <v>0</v>
      </c>
    </row>
    <row r="242" spans="2:44" x14ac:dyDescent="0.25">
      <c r="B242" s="1">
        <v>557</v>
      </c>
      <c r="C242">
        <v>618</v>
      </c>
      <c r="D242">
        <v>666</v>
      </c>
      <c r="E242">
        <v>648</v>
      </c>
      <c r="F242">
        <v>696</v>
      </c>
      <c r="G242">
        <v>809</v>
      </c>
      <c r="H242">
        <v>724</v>
      </c>
      <c r="I242">
        <v>784</v>
      </c>
      <c r="J242">
        <v>769</v>
      </c>
      <c r="K242">
        <v>718</v>
      </c>
      <c r="L242">
        <v>593</v>
      </c>
      <c r="M242">
        <v>705</v>
      </c>
      <c r="N242">
        <v>645</v>
      </c>
      <c r="O242">
        <v>650</v>
      </c>
      <c r="P242">
        <v>628</v>
      </c>
      <c r="Q242">
        <v>703</v>
      </c>
      <c r="R242">
        <v>695</v>
      </c>
      <c r="S242">
        <v>594</v>
      </c>
      <c r="T242">
        <v>640</v>
      </c>
      <c r="U242">
        <v>611</v>
      </c>
      <c r="W242">
        <v>594</v>
      </c>
      <c r="X242" s="579">
        <v>580</v>
      </c>
      <c r="Z242">
        <f t="shared" si="86"/>
        <v>-14</v>
      </c>
      <c r="AA242">
        <f t="shared" si="90"/>
        <v>0</v>
      </c>
      <c r="AB242">
        <f t="shared" si="91"/>
        <v>0</v>
      </c>
      <c r="AC242">
        <f t="shared" si="92"/>
        <v>-14</v>
      </c>
      <c r="AD242">
        <f t="shared" si="93"/>
        <v>-90</v>
      </c>
      <c r="AE242">
        <f t="shared" si="94"/>
        <v>-54</v>
      </c>
      <c r="AF242">
        <f t="shared" si="95"/>
        <v>-41</v>
      </c>
      <c r="AG242">
        <f t="shared" si="96"/>
        <v>-84</v>
      </c>
      <c r="AH242">
        <f t="shared" si="97"/>
        <v>0</v>
      </c>
      <c r="AI242">
        <f t="shared" si="98"/>
        <v>-21</v>
      </c>
      <c r="AJ242">
        <f t="shared" si="99"/>
        <v>0</v>
      </c>
      <c r="AK242">
        <f t="shared" si="87"/>
        <v>0</v>
      </c>
      <c r="AL242">
        <f t="shared" si="100"/>
        <v>0</v>
      </c>
      <c r="AM242">
        <f t="shared" si="101"/>
        <v>-17</v>
      </c>
      <c r="AN242">
        <f t="shared" si="102"/>
        <v>-4</v>
      </c>
      <c r="AO242">
        <f t="shared" si="88"/>
        <v>0</v>
      </c>
      <c r="AP242">
        <f t="shared" si="103"/>
        <v>-14</v>
      </c>
      <c r="AQ242">
        <f t="shared" si="89"/>
        <v>0</v>
      </c>
      <c r="AR242">
        <f t="shared" si="104"/>
        <v>0</v>
      </c>
    </row>
    <row r="243" spans="2:44" x14ac:dyDescent="0.25">
      <c r="B243" s="1">
        <v>571</v>
      </c>
      <c r="C243">
        <v>754</v>
      </c>
      <c r="D243">
        <v>835</v>
      </c>
      <c r="E243">
        <v>790</v>
      </c>
      <c r="F243">
        <v>964</v>
      </c>
      <c r="G243">
        <v>882</v>
      </c>
      <c r="H243">
        <v>862</v>
      </c>
      <c r="I243">
        <v>901</v>
      </c>
      <c r="J243">
        <v>924</v>
      </c>
      <c r="K243">
        <v>863</v>
      </c>
      <c r="L243">
        <v>835</v>
      </c>
      <c r="M243">
        <v>873</v>
      </c>
      <c r="N243">
        <v>780</v>
      </c>
      <c r="O243">
        <v>786</v>
      </c>
      <c r="P243">
        <v>947</v>
      </c>
      <c r="Q243">
        <v>927</v>
      </c>
      <c r="R243">
        <v>808</v>
      </c>
      <c r="S243">
        <v>752</v>
      </c>
      <c r="T243">
        <v>777</v>
      </c>
      <c r="U243">
        <v>743</v>
      </c>
      <c r="W243">
        <v>752</v>
      </c>
      <c r="X243">
        <v>752</v>
      </c>
      <c r="Z243">
        <f t="shared" si="86"/>
        <v>0</v>
      </c>
      <c r="AA243">
        <f t="shared" si="90"/>
        <v>0</v>
      </c>
      <c r="AB243">
        <f t="shared" si="91"/>
        <v>0</v>
      </c>
      <c r="AC243">
        <f t="shared" si="92"/>
        <v>0</v>
      </c>
      <c r="AD243">
        <f t="shared" si="93"/>
        <v>-44</v>
      </c>
      <c r="AE243">
        <f t="shared" si="94"/>
        <v>-38</v>
      </c>
      <c r="AF243">
        <f t="shared" si="95"/>
        <v>-40</v>
      </c>
      <c r="AG243">
        <f t="shared" si="96"/>
        <v>-80</v>
      </c>
      <c r="AH243">
        <f t="shared" si="97"/>
        <v>-40</v>
      </c>
      <c r="AI243">
        <f t="shared" si="98"/>
        <v>-22</v>
      </c>
      <c r="AJ243">
        <f t="shared" si="99"/>
        <v>-13</v>
      </c>
      <c r="AK243">
        <f t="shared" si="87"/>
        <v>-13</v>
      </c>
      <c r="AL243">
        <f t="shared" si="100"/>
        <v>-10</v>
      </c>
      <c r="AM243">
        <f t="shared" si="101"/>
        <v>-43</v>
      </c>
      <c r="AN243">
        <f t="shared" si="102"/>
        <v>-31</v>
      </c>
      <c r="AO243">
        <f t="shared" si="88"/>
        <v>0</v>
      </c>
      <c r="AP243">
        <f t="shared" si="103"/>
        <v>0</v>
      </c>
      <c r="AQ243">
        <f t="shared" si="89"/>
        <v>0</v>
      </c>
      <c r="AR243">
        <f t="shared" si="104"/>
        <v>-16</v>
      </c>
    </row>
    <row r="244" spans="2:44" x14ac:dyDescent="0.25">
      <c r="B244" s="1">
        <v>697</v>
      </c>
      <c r="C244">
        <v>641</v>
      </c>
      <c r="D244">
        <v>745</v>
      </c>
      <c r="E244">
        <v>731</v>
      </c>
      <c r="F244">
        <v>793</v>
      </c>
      <c r="G244">
        <v>975</v>
      </c>
      <c r="H244">
        <v>895</v>
      </c>
      <c r="I244">
        <v>889</v>
      </c>
      <c r="J244">
        <v>936</v>
      </c>
      <c r="K244">
        <v>823</v>
      </c>
      <c r="L244">
        <v>884</v>
      </c>
      <c r="M244">
        <v>772</v>
      </c>
      <c r="N244">
        <v>675</v>
      </c>
      <c r="O244">
        <v>682</v>
      </c>
      <c r="P244">
        <v>761</v>
      </c>
      <c r="Q244">
        <v>769</v>
      </c>
      <c r="R244">
        <v>684</v>
      </c>
      <c r="S244">
        <v>610</v>
      </c>
      <c r="T244">
        <v>647</v>
      </c>
      <c r="U244">
        <v>672</v>
      </c>
      <c r="W244">
        <v>610</v>
      </c>
      <c r="X244">
        <v>610</v>
      </c>
      <c r="Z244">
        <f t="shared" si="86"/>
        <v>0</v>
      </c>
      <c r="AA244">
        <f t="shared" si="90"/>
        <v>0</v>
      </c>
      <c r="AB244">
        <f t="shared" si="91"/>
        <v>0</v>
      </c>
      <c r="AC244">
        <f t="shared" si="92"/>
        <v>0</v>
      </c>
      <c r="AD244">
        <f t="shared" si="93"/>
        <v>-147</v>
      </c>
      <c r="AE244">
        <f t="shared" si="94"/>
        <v>-144</v>
      </c>
      <c r="AF244">
        <f t="shared" si="95"/>
        <v>-158</v>
      </c>
      <c r="AG244">
        <f t="shared" si="96"/>
        <v>-176</v>
      </c>
      <c r="AH244">
        <f t="shared" si="97"/>
        <v>-78</v>
      </c>
      <c r="AI244">
        <f t="shared" si="98"/>
        <v>-97</v>
      </c>
      <c r="AJ244">
        <f t="shared" si="99"/>
        <v>0</v>
      </c>
      <c r="AK244">
        <f t="shared" si="87"/>
        <v>0</v>
      </c>
      <c r="AL244">
        <f t="shared" si="100"/>
        <v>0</v>
      </c>
      <c r="AM244">
        <f t="shared" si="101"/>
        <v>0</v>
      </c>
      <c r="AN244">
        <f t="shared" si="102"/>
        <v>-38</v>
      </c>
      <c r="AO244">
        <f t="shared" si="88"/>
        <v>0</v>
      </c>
      <c r="AP244">
        <f t="shared" si="103"/>
        <v>0</v>
      </c>
      <c r="AQ244">
        <f t="shared" si="89"/>
        <v>0</v>
      </c>
      <c r="AR244">
        <f t="shared" si="104"/>
        <v>-37</v>
      </c>
    </row>
    <row r="245" spans="2:44" x14ac:dyDescent="0.25">
      <c r="B245" s="1">
        <v>501</v>
      </c>
      <c r="C245">
        <v>712</v>
      </c>
      <c r="D245">
        <v>776</v>
      </c>
      <c r="E245">
        <v>677</v>
      </c>
      <c r="F245">
        <v>779</v>
      </c>
      <c r="G245">
        <v>845</v>
      </c>
      <c r="H245">
        <v>785</v>
      </c>
      <c r="I245">
        <v>846</v>
      </c>
      <c r="J245">
        <v>854</v>
      </c>
      <c r="K245">
        <v>754</v>
      </c>
      <c r="L245">
        <v>821</v>
      </c>
      <c r="M245">
        <v>771</v>
      </c>
      <c r="N245">
        <v>737</v>
      </c>
      <c r="O245">
        <v>876</v>
      </c>
      <c r="P245">
        <v>812</v>
      </c>
      <c r="Q245">
        <v>727</v>
      </c>
      <c r="R245">
        <v>722</v>
      </c>
      <c r="S245">
        <v>648</v>
      </c>
      <c r="T245">
        <v>660</v>
      </c>
      <c r="U245">
        <v>659</v>
      </c>
      <c r="W245">
        <v>648</v>
      </c>
      <c r="X245">
        <v>648</v>
      </c>
      <c r="Z245">
        <f t="shared" si="86"/>
        <v>0</v>
      </c>
      <c r="AA245">
        <f t="shared" si="90"/>
        <v>0</v>
      </c>
      <c r="AB245">
        <f t="shared" si="91"/>
        <v>0</v>
      </c>
      <c r="AC245">
        <f t="shared" si="92"/>
        <v>0</v>
      </c>
      <c r="AD245">
        <f t="shared" si="93"/>
        <v>-159</v>
      </c>
      <c r="AE245">
        <f t="shared" si="94"/>
        <v>-91</v>
      </c>
      <c r="AF245">
        <f t="shared" si="95"/>
        <v>-124</v>
      </c>
      <c r="AG245">
        <f t="shared" si="96"/>
        <v>-110</v>
      </c>
      <c r="AH245">
        <f t="shared" si="97"/>
        <v>-50</v>
      </c>
      <c r="AI245">
        <f t="shared" si="98"/>
        <v>0</v>
      </c>
      <c r="AJ245">
        <f t="shared" si="99"/>
        <v>-46</v>
      </c>
      <c r="AK245">
        <f t="shared" si="87"/>
        <v>-41</v>
      </c>
      <c r="AL245">
        <f t="shared" si="100"/>
        <v>0</v>
      </c>
      <c r="AM245">
        <f t="shared" si="101"/>
        <v>0</v>
      </c>
      <c r="AN245">
        <f t="shared" si="102"/>
        <v>-37</v>
      </c>
      <c r="AO245">
        <f t="shared" si="88"/>
        <v>0</v>
      </c>
      <c r="AP245">
        <f t="shared" si="103"/>
        <v>0</v>
      </c>
      <c r="AQ245">
        <f t="shared" si="89"/>
        <v>0</v>
      </c>
      <c r="AR245">
        <f t="shared" si="104"/>
        <v>-48</v>
      </c>
    </row>
    <row r="246" spans="2:44" x14ac:dyDescent="0.25">
      <c r="B246" s="1">
        <v>667</v>
      </c>
      <c r="C246">
        <v>809</v>
      </c>
      <c r="D246">
        <v>836</v>
      </c>
      <c r="E246">
        <v>805</v>
      </c>
      <c r="F246">
        <v>887</v>
      </c>
      <c r="G246">
        <v>904</v>
      </c>
      <c r="H246">
        <v>822</v>
      </c>
      <c r="I246">
        <v>871</v>
      </c>
      <c r="J246">
        <v>906</v>
      </c>
      <c r="K246">
        <v>875</v>
      </c>
      <c r="L246">
        <v>849</v>
      </c>
      <c r="M246">
        <v>814</v>
      </c>
      <c r="N246">
        <v>756</v>
      </c>
      <c r="O246">
        <v>766</v>
      </c>
      <c r="P246">
        <v>812</v>
      </c>
      <c r="Q246">
        <v>899</v>
      </c>
      <c r="R246">
        <v>869</v>
      </c>
      <c r="S246">
        <v>785</v>
      </c>
      <c r="T246">
        <v>767</v>
      </c>
      <c r="U246">
        <v>818</v>
      </c>
      <c r="W246">
        <v>785</v>
      </c>
      <c r="X246">
        <v>785</v>
      </c>
      <c r="Z246">
        <f t="shared" si="86"/>
        <v>-8</v>
      </c>
      <c r="AA246">
        <f t="shared" si="90"/>
        <v>0</v>
      </c>
      <c r="AB246">
        <f t="shared" si="91"/>
        <v>0</v>
      </c>
      <c r="AC246">
        <f t="shared" si="92"/>
        <v>0</v>
      </c>
      <c r="AD246">
        <f t="shared" si="93"/>
        <v>-73</v>
      </c>
      <c r="AE246">
        <f t="shared" si="94"/>
        <v>-41</v>
      </c>
      <c r="AF246">
        <f t="shared" si="95"/>
        <v>0</v>
      </c>
      <c r="AG246">
        <f t="shared" si="96"/>
        <v>-22</v>
      </c>
      <c r="AH246">
        <f t="shared" si="97"/>
        <v>-73</v>
      </c>
      <c r="AI246">
        <f t="shared" si="98"/>
        <v>0</v>
      </c>
      <c r="AJ246">
        <f t="shared" si="99"/>
        <v>-24</v>
      </c>
      <c r="AK246">
        <f t="shared" si="87"/>
        <v>-26</v>
      </c>
      <c r="AL246">
        <f t="shared" si="100"/>
        <v>0</v>
      </c>
      <c r="AM246">
        <f t="shared" si="101"/>
        <v>0</v>
      </c>
      <c r="AN246">
        <f t="shared" si="102"/>
        <v>0</v>
      </c>
      <c r="AO246">
        <f t="shared" si="88"/>
        <v>0</v>
      </c>
      <c r="AP246">
        <f t="shared" si="103"/>
        <v>0</v>
      </c>
      <c r="AQ246">
        <f t="shared" si="89"/>
        <v>0</v>
      </c>
      <c r="AR246">
        <f t="shared" si="104"/>
        <v>0</v>
      </c>
    </row>
    <row r="247" spans="2:44" x14ac:dyDescent="0.25">
      <c r="B247" s="1">
        <v>707</v>
      </c>
      <c r="C247">
        <v>574</v>
      </c>
      <c r="D247">
        <v>616</v>
      </c>
      <c r="E247">
        <v>580</v>
      </c>
      <c r="F247">
        <v>721</v>
      </c>
      <c r="G247">
        <v>764</v>
      </c>
      <c r="H247">
        <v>715</v>
      </c>
      <c r="I247">
        <v>701</v>
      </c>
      <c r="J247">
        <v>773</v>
      </c>
      <c r="K247">
        <v>709</v>
      </c>
      <c r="L247">
        <v>576</v>
      </c>
      <c r="M247">
        <v>680</v>
      </c>
      <c r="N247">
        <v>635</v>
      </c>
      <c r="O247">
        <v>658</v>
      </c>
      <c r="P247">
        <v>731</v>
      </c>
      <c r="Q247">
        <v>773</v>
      </c>
      <c r="R247">
        <v>743</v>
      </c>
      <c r="S247">
        <v>521</v>
      </c>
      <c r="T247">
        <v>603</v>
      </c>
      <c r="U247">
        <v>586</v>
      </c>
      <c r="W247">
        <v>521</v>
      </c>
      <c r="X247">
        <v>521</v>
      </c>
      <c r="Z247">
        <f t="shared" si="86"/>
        <v>0</v>
      </c>
      <c r="AA247">
        <f t="shared" si="90"/>
        <v>0</v>
      </c>
      <c r="AB247">
        <f t="shared" si="91"/>
        <v>0</v>
      </c>
      <c r="AC247">
        <f t="shared" si="92"/>
        <v>0</v>
      </c>
      <c r="AD247">
        <f t="shared" si="93"/>
        <v>-107</v>
      </c>
      <c r="AE247">
        <f t="shared" si="94"/>
        <v>-89</v>
      </c>
      <c r="AF247">
        <f t="shared" si="95"/>
        <v>-119</v>
      </c>
      <c r="AG247">
        <f t="shared" si="96"/>
        <v>-179</v>
      </c>
      <c r="AH247">
        <f t="shared" si="97"/>
        <v>-67</v>
      </c>
      <c r="AI247">
        <f t="shared" si="98"/>
        <v>-5</v>
      </c>
      <c r="AJ247">
        <f t="shared" si="99"/>
        <v>-65</v>
      </c>
      <c r="AK247">
        <f t="shared" si="87"/>
        <v>-18</v>
      </c>
      <c r="AL247">
        <f t="shared" si="100"/>
        <v>-51</v>
      </c>
      <c r="AM247">
        <f t="shared" si="101"/>
        <v>-89</v>
      </c>
      <c r="AN247">
        <f t="shared" si="102"/>
        <v>-144</v>
      </c>
      <c r="AO247">
        <f t="shared" si="88"/>
        <v>-149</v>
      </c>
      <c r="AP247">
        <f t="shared" si="103"/>
        <v>0</v>
      </c>
      <c r="AQ247">
        <f t="shared" si="89"/>
        <v>0</v>
      </c>
      <c r="AR247">
        <f t="shared" si="104"/>
        <v>0</v>
      </c>
    </row>
    <row r="248" spans="2:44" x14ac:dyDescent="0.25">
      <c r="B248" s="1">
        <v>1120</v>
      </c>
      <c r="C248">
        <v>799</v>
      </c>
      <c r="D248">
        <v>825</v>
      </c>
      <c r="E248">
        <v>763</v>
      </c>
      <c r="F248">
        <v>838</v>
      </c>
      <c r="G248">
        <v>855</v>
      </c>
      <c r="H248">
        <v>814</v>
      </c>
      <c r="I248">
        <v>835</v>
      </c>
      <c r="J248">
        <v>805</v>
      </c>
      <c r="K248">
        <v>889</v>
      </c>
      <c r="L248">
        <v>889</v>
      </c>
      <c r="M248">
        <v>844</v>
      </c>
      <c r="N248">
        <v>878</v>
      </c>
      <c r="O248">
        <v>882</v>
      </c>
      <c r="P248">
        <v>775</v>
      </c>
      <c r="Q248">
        <v>785</v>
      </c>
      <c r="R248">
        <v>800</v>
      </c>
      <c r="S248">
        <v>791</v>
      </c>
      <c r="T248">
        <v>818</v>
      </c>
      <c r="U248">
        <v>721</v>
      </c>
      <c r="W248">
        <v>791</v>
      </c>
      <c r="X248">
        <v>791</v>
      </c>
      <c r="Z248">
        <f t="shared" si="86"/>
        <v>0</v>
      </c>
      <c r="AA248">
        <f t="shared" si="90"/>
        <v>0</v>
      </c>
      <c r="AB248">
        <f t="shared" si="91"/>
        <v>0</v>
      </c>
      <c r="AC248">
        <f t="shared" si="92"/>
        <v>-11</v>
      </c>
      <c r="AD248">
        <f t="shared" si="93"/>
        <v>0</v>
      </c>
      <c r="AE248">
        <f t="shared" si="94"/>
        <v>0</v>
      </c>
      <c r="AF248">
        <f t="shared" si="95"/>
        <v>-20</v>
      </c>
      <c r="AG248">
        <f t="shared" si="96"/>
        <v>-62</v>
      </c>
      <c r="AH248">
        <f t="shared" si="97"/>
        <v>0</v>
      </c>
      <c r="AI248">
        <f t="shared" si="98"/>
        <v>0</v>
      </c>
      <c r="AJ248">
        <f t="shared" si="99"/>
        <v>0</v>
      </c>
      <c r="AK248">
        <f t="shared" si="87"/>
        <v>-45</v>
      </c>
      <c r="AL248">
        <f t="shared" si="100"/>
        <v>0</v>
      </c>
      <c r="AM248">
        <f t="shared" si="101"/>
        <v>0</v>
      </c>
      <c r="AN248">
        <f t="shared" si="102"/>
        <v>0</v>
      </c>
      <c r="AO248">
        <f t="shared" si="88"/>
        <v>0</v>
      </c>
      <c r="AP248">
        <f t="shared" si="103"/>
        <v>0</v>
      </c>
      <c r="AQ248">
        <f t="shared" si="89"/>
        <v>0</v>
      </c>
      <c r="AR248">
        <f t="shared" si="104"/>
        <v>0</v>
      </c>
    </row>
    <row r="249" spans="2:44" x14ac:dyDescent="0.25">
      <c r="B249" s="1">
        <v>541</v>
      </c>
      <c r="C249">
        <v>852</v>
      </c>
      <c r="D249">
        <v>834</v>
      </c>
      <c r="E249">
        <v>770</v>
      </c>
      <c r="F249">
        <v>841</v>
      </c>
      <c r="G249">
        <v>963</v>
      </c>
      <c r="H249">
        <v>913</v>
      </c>
      <c r="I249">
        <v>1014</v>
      </c>
      <c r="J249">
        <v>976</v>
      </c>
      <c r="K249">
        <v>945</v>
      </c>
      <c r="L249">
        <v>828</v>
      </c>
      <c r="M249">
        <v>866</v>
      </c>
      <c r="N249">
        <v>820</v>
      </c>
      <c r="O249">
        <v>807</v>
      </c>
      <c r="P249">
        <v>864</v>
      </c>
      <c r="Q249">
        <v>854</v>
      </c>
      <c r="R249">
        <v>890</v>
      </c>
      <c r="S249">
        <v>768</v>
      </c>
      <c r="T249">
        <v>803</v>
      </c>
      <c r="U249">
        <v>818</v>
      </c>
      <c r="W249">
        <v>768</v>
      </c>
      <c r="X249" s="579">
        <v>744</v>
      </c>
      <c r="Z249">
        <f t="shared" si="86"/>
        <v>0</v>
      </c>
      <c r="AA249">
        <f t="shared" si="90"/>
        <v>0</v>
      </c>
      <c r="AB249">
        <f t="shared" si="91"/>
        <v>0</v>
      </c>
      <c r="AC249">
        <f t="shared" si="92"/>
        <v>0</v>
      </c>
      <c r="AD249">
        <f t="shared" si="93"/>
        <v>-93</v>
      </c>
      <c r="AE249">
        <f t="shared" si="94"/>
        <v>-16</v>
      </c>
      <c r="AF249">
        <f t="shared" si="95"/>
        <v>-33</v>
      </c>
      <c r="AG249">
        <f t="shared" si="96"/>
        <v>-65</v>
      </c>
      <c r="AH249">
        <f t="shared" si="97"/>
        <v>0</v>
      </c>
      <c r="AI249">
        <f t="shared" si="98"/>
        <v>-10</v>
      </c>
      <c r="AJ249">
        <f t="shared" si="99"/>
        <v>-4</v>
      </c>
      <c r="AK249">
        <f t="shared" si="87"/>
        <v>0</v>
      </c>
      <c r="AL249">
        <f t="shared" si="100"/>
        <v>0</v>
      </c>
      <c r="AM249">
        <f t="shared" si="101"/>
        <v>-30</v>
      </c>
      <c r="AN249">
        <f t="shared" si="102"/>
        <v>0</v>
      </c>
      <c r="AO249">
        <f t="shared" si="88"/>
        <v>0</v>
      </c>
      <c r="AP249">
        <f t="shared" si="103"/>
        <v>-24</v>
      </c>
      <c r="AQ249">
        <f t="shared" si="89"/>
        <v>0</v>
      </c>
      <c r="AR249">
        <f t="shared" si="104"/>
        <v>0</v>
      </c>
    </row>
    <row r="250" spans="2:44" x14ac:dyDescent="0.25">
      <c r="B250" s="1">
        <v>904</v>
      </c>
      <c r="C250">
        <v>942</v>
      </c>
      <c r="D250">
        <v>952</v>
      </c>
      <c r="E250">
        <v>856</v>
      </c>
      <c r="F250">
        <v>966</v>
      </c>
      <c r="G250">
        <v>1029</v>
      </c>
      <c r="H250">
        <v>977</v>
      </c>
      <c r="I250">
        <v>1158</v>
      </c>
      <c r="J250">
        <v>1060</v>
      </c>
      <c r="K250">
        <v>1100</v>
      </c>
      <c r="L250">
        <v>888</v>
      </c>
      <c r="M250">
        <v>969</v>
      </c>
      <c r="N250">
        <v>956</v>
      </c>
      <c r="O250">
        <v>874</v>
      </c>
      <c r="P250">
        <v>972</v>
      </c>
      <c r="Q250">
        <v>928</v>
      </c>
      <c r="R250">
        <v>1015</v>
      </c>
      <c r="S250">
        <v>833</v>
      </c>
      <c r="T250">
        <v>874</v>
      </c>
      <c r="U250">
        <v>901</v>
      </c>
      <c r="W250">
        <v>833</v>
      </c>
      <c r="X250">
        <v>833</v>
      </c>
      <c r="Z250">
        <f t="shared" si="86"/>
        <v>0</v>
      </c>
      <c r="AA250">
        <f t="shared" si="90"/>
        <v>0</v>
      </c>
      <c r="AB250">
        <f t="shared" si="91"/>
        <v>0</v>
      </c>
      <c r="AC250">
        <f t="shared" si="92"/>
        <v>0</v>
      </c>
      <c r="AD250">
        <f t="shared" si="93"/>
        <v>0</v>
      </c>
      <c r="AE250">
        <f t="shared" si="94"/>
        <v>0</v>
      </c>
      <c r="AF250">
        <f t="shared" si="95"/>
        <v>0</v>
      </c>
      <c r="AG250">
        <f t="shared" si="96"/>
        <v>-17</v>
      </c>
      <c r="AH250">
        <f t="shared" si="97"/>
        <v>0</v>
      </c>
      <c r="AI250">
        <f t="shared" si="98"/>
        <v>0</v>
      </c>
      <c r="AJ250">
        <f t="shared" si="99"/>
        <v>0</v>
      </c>
      <c r="AK250">
        <f t="shared" si="87"/>
        <v>0</v>
      </c>
      <c r="AL250">
        <f t="shared" si="100"/>
        <v>0</v>
      </c>
      <c r="AM250">
        <f t="shared" si="101"/>
        <v>-52</v>
      </c>
      <c r="AN250">
        <f t="shared" si="102"/>
        <v>-9</v>
      </c>
      <c r="AO250">
        <f t="shared" si="88"/>
        <v>0</v>
      </c>
      <c r="AP250">
        <f t="shared" si="103"/>
        <v>0</v>
      </c>
      <c r="AQ250">
        <f t="shared" si="89"/>
        <v>0</v>
      </c>
      <c r="AR250">
        <f t="shared" si="104"/>
        <v>0</v>
      </c>
    </row>
    <row r="251" spans="2:44" x14ac:dyDescent="0.25">
      <c r="B251" s="1">
        <v>649</v>
      </c>
      <c r="C251">
        <v>667</v>
      </c>
      <c r="D251">
        <v>755</v>
      </c>
      <c r="E251">
        <v>726</v>
      </c>
      <c r="F251">
        <v>812</v>
      </c>
      <c r="G251">
        <v>832</v>
      </c>
      <c r="H251">
        <v>765</v>
      </c>
      <c r="I251">
        <v>831</v>
      </c>
      <c r="J251">
        <v>837</v>
      </c>
      <c r="K251">
        <v>747</v>
      </c>
      <c r="L251">
        <v>807</v>
      </c>
      <c r="M251">
        <v>756</v>
      </c>
      <c r="N251">
        <v>834</v>
      </c>
      <c r="O251">
        <v>777</v>
      </c>
      <c r="P251">
        <v>817</v>
      </c>
      <c r="Q251">
        <v>837</v>
      </c>
      <c r="R251">
        <v>720</v>
      </c>
      <c r="S251">
        <v>603</v>
      </c>
      <c r="T251">
        <v>663</v>
      </c>
      <c r="U251">
        <v>688</v>
      </c>
      <c r="W251">
        <v>603</v>
      </c>
      <c r="X251">
        <v>603</v>
      </c>
      <c r="Z251">
        <f t="shared" si="86"/>
        <v>0</v>
      </c>
      <c r="AA251">
        <f t="shared" si="90"/>
        <v>0</v>
      </c>
      <c r="AB251">
        <f t="shared" si="91"/>
        <v>0</v>
      </c>
      <c r="AC251">
        <f t="shared" si="92"/>
        <v>0</v>
      </c>
      <c r="AD251">
        <f t="shared" si="93"/>
        <v>-116</v>
      </c>
      <c r="AE251">
        <f t="shared" si="94"/>
        <v>-48</v>
      </c>
      <c r="AF251">
        <f t="shared" si="95"/>
        <v>-60</v>
      </c>
      <c r="AG251">
        <f t="shared" si="96"/>
        <v>-115</v>
      </c>
      <c r="AH251">
        <f t="shared" si="97"/>
        <v>-88</v>
      </c>
      <c r="AI251">
        <f t="shared" si="98"/>
        <v>-94</v>
      </c>
      <c r="AJ251">
        <f t="shared" si="99"/>
        <v>-53</v>
      </c>
      <c r="AK251">
        <f t="shared" si="87"/>
        <v>0</v>
      </c>
      <c r="AL251">
        <f t="shared" si="100"/>
        <v>-38</v>
      </c>
      <c r="AM251">
        <f t="shared" si="101"/>
        <v>-25</v>
      </c>
      <c r="AN251">
        <f t="shared" si="102"/>
        <v>-90</v>
      </c>
      <c r="AO251">
        <f t="shared" si="88"/>
        <v>-25</v>
      </c>
      <c r="AP251">
        <f t="shared" si="103"/>
        <v>0</v>
      </c>
      <c r="AQ251">
        <f t="shared" si="89"/>
        <v>0</v>
      </c>
      <c r="AR251">
        <f t="shared" si="104"/>
        <v>-82</v>
      </c>
    </row>
    <row r="252" spans="2:44" x14ac:dyDescent="0.25">
      <c r="B252" s="1">
        <v>582</v>
      </c>
      <c r="C252">
        <v>856</v>
      </c>
      <c r="D252">
        <v>851</v>
      </c>
      <c r="E252">
        <v>823</v>
      </c>
      <c r="F252">
        <v>936</v>
      </c>
      <c r="G252">
        <v>1038</v>
      </c>
      <c r="H252">
        <v>950</v>
      </c>
      <c r="I252">
        <v>1002</v>
      </c>
      <c r="J252">
        <v>1036</v>
      </c>
      <c r="K252">
        <v>933</v>
      </c>
      <c r="L252">
        <v>873</v>
      </c>
      <c r="M252">
        <v>946</v>
      </c>
      <c r="N252">
        <v>889</v>
      </c>
      <c r="O252">
        <v>841</v>
      </c>
      <c r="P252">
        <v>983</v>
      </c>
      <c r="Q252">
        <v>984</v>
      </c>
      <c r="R252">
        <v>868</v>
      </c>
      <c r="S252">
        <v>852</v>
      </c>
      <c r="T252">
        <v>824</v>
      </c>
      <c r="U252">
        <v>788</v>
      </c>
      <c r="W252">
        <v>852</v>
      </c>
      <c r="X252">
        <v>852</v>
      </c>
      <c r="Z252">
        <f t="shared" si="86"/>
        <v>0</v>
      </c>
      <c r="AA252">
        <f t="shared" si="90"/>
        <v>0</v>
      </c>
      <c r="AB252">
        <f t="shared" si="91"/>
        <v>0</v>
      </c>
      <c r="AC252">
        <f t="shared" si="92"/>
        <v>0</v>
      </c>
      <c r="AD252">
        <f t="shared" si="93"/>
        <v>-106</v>
      </c>
      <c r="AE252">
        <f t="shared" si="94"/>
        <v>-41</v>
      </c>
      <c r="AF252">
        <f t="shared" si="95"/>
        <v>-46</v>
      </c>
      <c r="AG252">
        <f t="shared" si="96"/>
        <v>-93</v>
      </c>
      <c r="AH252">
        <f t="shared" si="97"/>
        <v>0</v>
      </c>
      <c r="AI252">
        <f t="shared" si="98"/>
        <v>0</v>
      </c>
      <c r="AJ252">
        <f t="shared" si="99"/>
        <v>-17</v>
      </c>
      <c r="AK252">
        <f t="shared" si="87"/>
        <v>0</v>
      </c>
      <c r="AL252">
        <f t="shared" si="100"/>
        <v>0</v>
      </c>
      <c r="AM252">
        <f t="shared" si="101"/>
        <v>-100</v>
      </c>
      <c r="AN252">
        <f t="shared" si="102"/>
        <v>-90</v>
      </c>
      <c r="AO252">
        <f t="shared" si="88"/>
        <v>0</v>
      </c>
      <c r="AP252">
        <f t="shared" si="103"/>
        <v>0</v>
      </c>
      <c r="AQ252">
        <f t="shared" si="89"/>
        <v>0</v>
      </c>
      <c r="AR252">
        <f t="shared" si="104"/>
        <v>0</v>
      </c>
    </row>
    <row r="253" spans="2:44" x14ac:dyDescent="0.25">
      <c r="B253" s="1">
        <v>585</v>
      </c>
      <c r="C253">
        <v>732</v>
      </c>
      <c r="D253">
        <v>738</v>
      </c>
      <c r="E253">
        <v>675</v>
      </c>
      <c r="F253">
        <v>780</v>
      </c>
      <c r="G253">
        <v>915</v>
      </c>
      <c r="H253">
        <v>895</v>
      </c>
      <c r="I253">
        <v>973</v>
      </c>
      <c r="J253">
        <v>936</v>
      </c>
      <c r="K253">
        <v>843</v>
      </c>
      <c r="L253">
        <v>784</v>
      </c>
      <c r="M253">
        <v>908</v>
      </c>
      <c r="N253">
        <v>889</v>
      </c>
      <c r="O253">
        <v>869</v>
      </c>
      <c r="P253">
        <v>807</v>
      </c>
      <c r="Q253">
        <v>790</v>
      </c>
      <c r="R253">
        <v>889</v>
      </c>
      <c r="S253">
        <v>668</v>
      </c>
      <c r="T253">
        <v>708</v>
      </c>
      <c r="U253">
        <v>759</v>
      </c>
      <c r="W253">
        <v>668</v>
      </c>
      <c r="X253">
        <v>668</v>
      </c>
      <c r="Z253">
        <f t="shared" si="86"/>
        <v>0</v>
      </c>
      <c r="AA253">
        <f t="shared" si="90"/>
        <v>0</v>
      </c>
      <c r="AB253">
        <f t="shared" si="91"/>
        <v>0</v>
      </c>
      <c r="AC253">
        <f t="shared" si="92"/>
        <v>0</v>
      </c>
      <c r="AD253">
        <f t="shared" si="93"/>
        <v>-110</v>
      </c>
      <c r="AE253">
        <f t="shared" si="94"/>
        <v>-79</v>
      </c>
      <c r="AF253">
        <f t="shared" si="95"/>
        <v>-53</v>
      </c>
      <c r="AG253">
        <f t="shared" si="96"/>
        <v>-126</v>
      </c>
      <c r="AH253">
        <f t="shared" si="97"/>
        <v>0</v>
      </c>
      <c r="AI253">
        <f t="shared" si="98"/>
        <v>0</v>
      </c>
      <c r="AJ253">
        <f t="shared" si="99"/>
        <v>-88</v>
      </c>
      <c r="AK253">
        <f t="shared" si="87"/>
        <v>0</v>
      </c>
      <c r="AL253">
        <f t="shared" si="100"/>
        <v>-87</v>
      </c>
      <c r="AM253">
        <f t="shared" si="101"/>
        <v>-40</v>
      </c>
      <c r="AN253">
        <f t="shared" si="102"/>
        <v>0</v>
      </c>
      <c r="AO253">
        <f t="shared" si="88"/>
        <v>0</v>
      </c>
      <c r="AP253">
        <f t="shared" si="103"/>
        <v>0</v>
      </c>
      <c r="AQ253">
        <f t="shared" si="89"/>
        <v>0</v>
      </c>
      <c r="AR253">
        <f t="shared" si="104"/>
        <v>0</v>
      </c>
    </row>
    <row r="254" spans="2:44" x14ac:dyDescent="0.25">
      <c r="B254" s="1">
        <v>550</v>
      </c>
      <c r="C254">
        <v>736</v>
      </c>
      <c r="D254">
        <v>818</v>
      </c>
      <c r="E254">
        <v>706</v>
      </c>
      <c r="F254">
        <v>755</v>
      </c>
      <c r="G254">
        <v>948</v>
      </c>
      <c r="H254">
        <v>852</v>
      </c>
      <c r="I254">
        <v>885</v>
      </c>
      <c r="J254">
        <v>921</v>
      </c>
      <c r="K254">
        <v>754</v>
      </c>
      <c r="L254">
        <v>823</v>
      </c>
      <c r="M254">
        <v>723</v>
      </c>
      <c r="N254">
        <v>796</v>
      </c>
      <c r="O254">
        <v>821</v>
      </c>
      <c r="P254">
        <v>684</v>
      </c>
      <c r="Q254">
        <v>823</v>
      </c>
      <c r="R254">
        <v>693</v>
      </c>
      <c r="S254">
        <v>676</v>
      </c>
      <c r="T254">
        <v>675</v>
      </c>
      <c r="U254">
        <v>698</v>
      </c>
      <c r="W254">
        <v>676</v>
      </c>
      <c r="X254">
        <v>676</v>
      </c>
      <c r="Z254">
        <f t="shared" ref="Z254:Z285" si="105">C348-C254</f>
        <v>0</v>
      </c>
      <c r="AA254">
        <f t="shared" si="90"/>
        <v>0</v>
      </c>
      <c r="AB254">
        <f t="shared" si="91"/>
        <v>0</v>
      </c>
      <c r="AC254">
        <f t="shared" si="92"/>
        <v>-2</v>
      </c>
      <c r="AD254">
        <f t="shared" si="93"/>
        <v>-41</v>
      </c>
      <c r="AE254">
        <f t="shared" si="94"/>
        <v>-65</v>
      </c>
      <c r="AF254">
        <f t="shared" si="95"/>
        <v>-18</v>
      </c>
      <c r="AG254">
        <f t="shared" si="96"/>
        <v>0</v>
      </c>
      <c r="AH254">
        <f t="shared" si="97"/>
        <v>0</v>
      </c>
      <c r="AI254">
        <f t="shared" si="98"/>
        <v>-19</v>
      </c>
      <c r="AJ254">
        <f t="shared" si="99"/>
        <v>0</v>
      </c>
      <c r="AK254">
        <f t="shared" ref="AK254:AK285" si="106">N348-N254</f>
        <v>0</v>
      </c>
      <c r="AL254">
        <f t="shared" si="100"/>
        <v>-37</v>
      </c>
      <c r="AM254">
        <f t="shared" si="101"/>
        <v>0</v>
      </c>
      <c r="AN254">
        <f t="shared" si="102"/>
        <v>0</v>
      </c>
      <c r="AO254">
        <f t="shared" ref="AO254:AO285" si="107">R348-R254</f>
        <v>-43</v>
      </c>
      <c r="AP254">
        <f t="shared" si="103"/>
        <v>0</v>
      </c>
      <c r="AQ254">
        <f t="shared" ref="AQ254:AQ285" si="108">T348-T254</f>
        <v>0</v>
      </c>
      <c r="AR254">
        <f t="shared" si="104"/>
        <v>0</v>
      </c>
    </row>
    <row r="255" spans="2:44" x14ac:dyDescent="0.25">
      <c r="B255" s="1">
        <v>638</v>
      </c>
      <c r="C255">
        <v>685</v>
      </c>
      <c r="D255">
        <v>709</v>
      </c>
      <c r="E255">
        <v>761</v>
      </c>
      <c r="F255">
        <v>819</v>
      </c>
      <c r="G255">
        <v>884</v>
      </c>
      <c r="H255">
        <v>848</v>
      </c>
      <c r="I255">
        <v>849</v>
      </c>
      <c r="J255">
        <v>906</v>
      </c>
      <c r="K255">
        <v>731</v>
      </c>
      <c r="L255">
        <v>771</v>
      </c>
      <c r="M255">
        <v>732</v>
      </c>
      <c r="N255">
        <v>711</v>
      </c>
      <c r="O255">
        <v>725</v>
      </c>
      <c r="P255">
        <v>772</v>
      </c>
      <c r="Q255">
        <v>732</v>
      </c>
      <c r="R255">
        <v>787</v>
      </c>
      <c r="S255">
        <v>703</v>
      </c>
      <c r="T255">
        <v>705</v>
      </c>
      <c r="U255">
        <v>649</v>
      </c>
      <c r="W255">
        <v>703</v>
      </c>
      <c r="X255">
        <v>703</v>
      </c>
      <c r="Z255">
        <f t="shared" si="105"/>
        <v>0</v>
      </c>
      <c r="AA255">
        <f t="shared" ref="AA255:AA286" si="109">D349-D255</f>
        <v>0</v>
      </c>
      <c r="AB255">
        <f t="shared" ref="AB255:AB286" si="110">E349-E255</f>
        <v>0</v>
      </c>
      <c r="AC255">
        <f t="shared" ref="AC255:AC286" si="111">F349-F255</f>
        <v>0</v>
      </c>
      <c r="AD255">
        <f t="shared" ref="AD255:AD286" si="112">G349-G255</f>
        <v>-95</v>
      </c>
      <c r="AE255">
        <f t="shared" ref="AE255:AE286" si="113">H349-H255</f>
        <v>-69</v>
      </c>
      <c r="AF255">
        <f t="shared" ref="AF255:AF286" si="114">I349-I255</f>
        <v>-86</v>
      </c>
      <c r="AG255">
        <f t="shared" ref="AG255:AG286" si="115">J349-J255</f>
        <v>-109</v>
      </c>
      <c r="AH255">
        <f t="shared" ref="AH255:AH286" si="116">K349-K255</f>
        <v>-35</v>
      </c>
      <c r="AI255">
        <f t="shared" ref="AI255:AI286" si="117">L349-L255</f>
        <v>0</v>
      </c>
      <c r="AJ255">
        <f t="shared" ref="AJ255:AJ286" si="118">M349-M255</f>
        <v>-2</v>
      </c>
      <c r="AK255">
        <f t="shared" si="106"/>
        <v>0</v>
      </c>
      <c r="AL255">
        <f t="shared" ref="AL255:AL286" si="119">O349-O255</f>
        <v>-46</v>
      </c>
      <c r="AM255">
        <f t="shared" ref="AM255:AM286" si="120">P349-P255</f>
        <v>-20</v>
      </c>
      <c r="AN255">
        <f t="shared" ref="AN255:AN286" si="121">Q349-Q255</f>
        <v>-17</v>
      </c>
      <c r="AO255">
        <f t="shared" si="107"/>
        <v>-58</v>
      </c>
      <c r="AP255">
        <f t="shared" ref="AP255:AP286" si="122">S349-S255</f>
        <v>0</v>
      </c>
      <c r="AQ255">
        <f t="shared" si="108"/>
        <v>0</v>
      </c>
      <c r="AR255">
        <f t="shared" ref="AR255:AR286" si="123">U349-U255</f>
        <v>0</v>
      </c>
    </row>
    <row r="256" spans="2:44" x14ac:dyDescent="0.25">
      <c r="B256" s="1">
        <v>561</v>
      </c>
      <c r="C256">
        <v>608</v>
      </c>
      <c r="D256">
        <v>608</v>
      </c>
      <c r="E256">
        <v>582</v>
      </c>
      <c r="F256">
        <v>637</v>
      </c>
      <c r="G256">
        <v>637</v>
      </c>
      <c r="H256">
        <v>630</v>
      </c>
      <c r="I256">
        <v>645</v>
      </c>
      <c r="J256">
        <v>618</v>
      </c>
      <c r="K256">
        <v>617</v>
      </c>
      <c r="L256">
        <v>730</v>
      </c>
      <c r="M256">
        <v>689</v>
      </c>
      <c r="N256">
        <v>674</v>
      </c>
      <c r="O256">
        <v>674</v>
      </c>
      <c r="P256">
        <v>598</v>
      </c>
      <c r="Q256">
        <v>653</v>
      </c>
      <c r="R256">
        <v>677</v>
      </c>
      <c r="S256">
        <v>550</v>
      </c>
      <c r="T256">
        <v>552</v>
      </c>
      <c r="U256">
        <v>564</v>
      </c>
      <c r="W256">
        <v>550</v>
      </c>
      <c r="X256">
        <v>550</v>
      </c>
      <c r="Z256">
        <f t="shared" si="105"/>
        <v>0</v>
      </c>
      <c r="AA256">
        <f t="shared" si="109"/>
        <v>0</v>
      </c>
      <c r="AB256">
        <f t="shared" si="110"/>
        <v>0</v>
      </c>
      <c r="AC256">
        <f t="shared" si="111"/>
        <v>-28</v>
      </c>
      <c r="AD256">
        <f t="shared" si="112"/>
        <v>-20</v>
      </c>
      <c r="AE256">
        <f t="shared" si="113"/>
        <v>-19</v>
      </c>
      <c r="AF256">
        <f t="shared" si="114"/>
        <v>-30</v>
      </c>
      <c r="AG256">
        <f t="shared" si="115"/>
        <v>-27</v>
      </c>
      <c r="AH256">
        <f t="shared" si="116"/>
        <v>-26</v>
      </c>
      <c r="AI256">
        <f t="shared" si="117"/>
        <v>0</v>
      </c>
      <c r="AJ256">
        <f t="shared" si="118"/>
        <v>0</v>
      </c>
      <c r="AK256">
        <f t="shared" si="106"/>
        <v>0</v>
      </c>
      <c r="AL256">
        <f t="shared" si="119"/>
        <v>0</v>
      </c>
      <c r="AM256">
        <f t="shared" si="120"/>
        <v>0</v>
      </c>
      <c r="AN256">
        <f t="shared" si="121"/>
        <v>0</v>
      </c>
      <c r="AO256">
        <f t="shared" si="107"/>
        <v>-25</v>
      </c>
      <c r="AP256">
        <f t="shared" si="122"/>
        <v>0</v>
      </c>
      <c r="AQ256">
        <f t="shared" si="108"/>
        <v>0</v>
      </c>
      <c r="AR256">
        <f t="shared" si="123"/>
        <v>0</v>
      </c>
    </row>
    <row r="257" spans="2:44" x14ac:dyDescent="0.25">
      <c r="B257" s="1">
        <v>630</v>
      </c>
      <c r="C257">
        <v>803</v>
      </c>
      <c r="D257">
        <v>819</v>
      </c>
      <c r="E257">
        <v>667</v>
      </c>
      <c r="F257">
        <v>814</v>
      </c>
      <c r="G257">
        <v>911</v>
      </c>
      <c r="H257">
        <v>895</v>
      </c>
      <c r="I257">
        <v>965</v>
      </c>
      <c r="J257">
        <v>928</v>
      </c>
      <c r="K257">
        <v>957</v>
      </c>
      <c r="L257">
        <v>785</v>
      </c>
      <c r="M257">
        <v>844</v>
      </c>
      <c r="N257">
        <v>832</v>
      </c>
      <c r="O257">
        <v>769</v>
      </c>
      <c r="P257">
        <v>871</v>
      </c>
      <c r="Q257">
        <v>883</v>
      </c>
      <c r="R257">
        <v>884</v>
      </c>
      <c r="S257">
        <v>743</v>
      </c>
      <c r="T257">
        <v>752</v>
      </c>
      <c r="U257">
        <v>788</v>
      </c>
      <c r="W257">
        <v>743</v>
      </c>
      <c r="X257" s="579">
        <v>684</v>
      </c>
      <c r="Z257">
        <f t="shared" si="105"/>
        <v>0</v>
      </c>
      <c r="AA257">
        <f t="shared" si="109"/>
        <v>0</v>
      </c>
      <c r="AB257">
        <f t="shared" si="110"/>
        <v>0</v>
      </c>
      <c r="AC257">
        <f t="shared" si="111"/>
        <v>0</v>
      </c>
      <c r="AD257">
        <f t="shared" si="112"/>
        <v>-125</v>
      </c>
      <c r="AE257">
        <f t="shared" si="113"/>
        <v>-1</v>
      </c>
      <c r="AF257">
        <f t="shared" si="114"/>
        <v>-81</v>
      </c>
      <c r="AG257">
        <f t="shared" si="115"/>
        <v>-130</v>
      </c>
      <c r="AH257">
        <f t="shared" si="116"/>
        <v>0</v>
      </c>
      <c r="AI257">
        <f t="shared" si="117"/>
        <v>-12</v>
      </c>
      <c r="AJ257">
        <f t="shared" si="118"/>
        <v>-52</v>
      </c>
      <c r="AK257">
        <f t="shared" si="106"/>
        <v>0</v>
      </c>
      <c r="AL257">
        <f t="shared" si="119"/>
        <v>0</v>
      </c>
      <c r="AM257">
        <f t="shared" si="120"/>
        <v>-74</v>
      </c>
      <c r="AN257">
        <f t="shared" si="121"/>
        <v>-67</v>
      </c>
      <c r="AO257">
        <f t="shared" si="107"/>
        <v>-70</v>
      </c>
      <c r="AP257">
        <f t="shared" si="122"/>
        <v>-59</v>
      </c>
      <c r="AQ257">
        <f t="shared" si="108"/>
        <v>0</v>
      </c>
      <c r="AR257">
        <f t="shared" si="123"/>
        <v>-66</v>
      </c>
    </row>
    <row r="258" spans="2:44" x14ac:dyDescent="0.25">
      <c r="B258" s="1">
        <v>578</v>
      </c>
      <c r="C258">
        <v>595</v>
      </c>
      <c r="D258">
        <v>689</v>
      </c>
      <c r="E258">
        <v>608</v>
      </c>
      <c r="F258">
        <v>734</v>
      </c>
      <c r="G258">
        <v>798</v>
      </c>
      <c r="H258">
        <v>759</v>
      </c>
      <c r="I258">
        <v>720</v>
      </c>
      <c r="J258">
        <v>775</v>
      </c>
      <c r="K258">
        <v>719</v>
      </c>
      <c r="L258">
        <v>719</v>
      </c>
      <c r="M258">
        <v>789</v>
      </c>
      <c r="N258">
        <v>788</v>
      </c>
      <c r="O258">
        <v>709</v>
      </c>
      <c r="P258">
        <v>798</v>
      </c>
      <c r="Q258">
        <v>783</v>
      </c>
      <c r="R258">
        <v>746</v>
      </c>
      <c r="S258">
        <v>565</v>
      </c>
      <c r="T258">
        <v>615</v>
      </c>
      <c r="U258">
        <v>576</v>
      </c>
      <c r="W258">
        <v>565</v>
      </c>
      <c r="X258">
        <v>565</v>
      </c>
      <c r="Z258">
        <f t="shared" si="105"/>
        <v>0</v>
      </c>
      <c r="AA258">
        <f t="shared" si="109"/>
        <v>0</v>
      </c>
      <c r="AB258">
        <f t="shared" si="110"/>
        <v>0</v>
      </c>
      <c r="AC258">
        <f t="shared" si="111"/>
        <v>0</v>
      </c>
      <c r="AD258">
        <f t="shared" si="112"/>
        <v>-79</v>
      </c>
      <c r="AE258">
        <f t="shared" si="113"/>
        <v>-73</v>
      </c>
      <c r="AF258">
        <f t="shared" si="114"/>
        <v>-61</v>
      </c>
      <c r="AG258">
        <f t="shared" si="115"/>
        <v>-59</v>
      </c>
      <c r="AH258">
        <f t="shared" si="116"/>
        <v>0</v>
      </c>
      <c r="AI258">
        <f t="shared" si="117"/>
        <v>-33</v>
      </c>
      <c r="AJ258">
        <f t="shared" si="118"/>
        <v>-56</v>
      </c>
      <c r="AK258">
        <f t="shared" si="106"/>
        <v>-23</v>
      </c>
      <c r="AL258">
        <f t="shared" si="119"/>
        <v>0</v>
      </c>
      <c r="AM258">
        <f t="shared" si="120"/>
        <v>-21</v>
      </c>
      <c r="AN258">
        <f t="shared" si="121"/>
        <v>-5</v>
      </c>
      <c r="AO258">
        <f t="shared" si="107"/>
        <v>0</v>
      </c>
      <c r="AP258">
        <f t="shared" si="122"/>
        <v>0</v>
      </c>
      <c r="AQ258">
        <f t="shared" si="108"/>
        <v>0</v>
      </c>
      <c r="AR258">
        <f t="shared" si="123"/>
        <v>0</v>
      </c>
    </row>
    <row r="259" spans="2:44" x14ac:dyDescent="0.25">
      <c r="B259" s="1">
        <v>528</v>
      </c>
      <c r="C259">
        <v>684</v>
      </c>
      <c r="D259">
        <v>725</v>
      </c>
      <c r="E259">
        <v>693</v>
      </c>
      <c r="F259">
        <v>819</v>
      </c>
      <c r="G259">
        <v>802</v>
      </c>
      <c r="H259">
        <v>778</v>
      </c>
      <c r="I259">
        <v>774</v>
      </c>
      <c r="J259">
        <v>823</v>
      </c>
      <c r="K259">
        <v>769</v>
      </c>
      <c r="L259">
        <v>661</v>
      </c>
      <c r="M259">
        <v>757</v>
      </c>
      <c r="N259">
        <v>700</v>
      </c>
      <c r="O259">
        <v>681</v>
      </c>
      <c r="P259">
        <v>797</v>
      </c>
      <c r="Q259">
        <v>833</v>
      </c>
      <c r="R259">
        <v>789</v>
      </c>
      <c r="S259">
        <v>698</v>
      </c>
      <c r="T259">
        <v>649</v>
      </c>
      <c r="U259">
        <v>644</v>
      </c>
      <c r="W259">
        <v>698</v>
      </c>
      <c r="X259">
        <v>698</v>
      </c>
      <c r="Z259">
        <f t="shared" si="105"/>
        <v>0</v>
      </c>
      <c r="AA259">
        <f t="shared" si="109"/>
        <v>0</v>
      </c>
      <c r="AB259">
        <f t="shared" si="110"/>
        <v>0</v>
      </c>
      <c r="AC259">
        <f t="shared" si="111"/>
        <v>0</v>
      </c>
      <c r="AD259">
        <f t="shared" si="112"/>
        <v>-74</v>
      </c>
      <c r="AE259">
        <f t="shared" si="113"/>
        <v>-2</v>
      </c>
      <c r="AF259">
        <f t="shared" si="114"/>
        <v>-6</v>
      </c>
      <c r="AG259">
        <f t="shared" si="115"/>
        <v>-81</v>
      </c>
      <c r="AH259">
        <f t="shared" si="116"/>
        <v>0</v>
      </c>
      <c r="AI259">
        <f t="shared" si="117"/>
        <v>0</v>
      </c>
      <c r="AJ259">
        <f t="shared" si="118"/>
        <v>0</v>
      </c>
      <c r="AK259">
        <f t="shared" si="106"/>
        <v>0</v>
      </c>
      <c r="AL259">
        <f t="shared" si="119"/>
        <v>-15</v>
      </c>
      <c r="AM259">
        <f t="shared" si="120"/>
        <v>-11</v>
      </c>
      <c r="AN259">
        <f t="shared" si="121"/>
        <v>-87</v>
      </c>
      <c r="AO259">
        <f t="shared" si="107"/>
        <v>-68</v>
      </c>
      <c r="AP259">
        <f t="shared" si="122"/>
        <v>0</v>
      </c>
      <c r="AQ259">
        <f t="shared" si="108"/>
        <v>0</v>
      </c>
      <c r="AR259">
        <f t="shared" si="123"/>
        <v>0</v>
      </c>
    </row>
    <row r="260" spans="2:44" x14ac:dyDescent="0.25">
      <c r="B260" s="1">
        <v>574</v>
      </c>
      <c r="C260">
        <v>598</v>
      </c>
      <c r="D260">
        <v>716</v>
      </c>
      <c r="E260">
        <v>644</v>
      </c>
      <c r="F260">
        <v>782</v>
      </c>
      <c r="G260">
        <v>750</v>
      </c>
      <c r="H260">
        <v>741</v>
      </c>
      <c r="I260">
        <v>675</v>
      </c>
      <c r="J260">
        <v>693</v>
      </c>
      <c r="K260">
        <v>719</v>
      </c>
      <c r="L260">
        <v>779</v>
      </c>
      <c r="M260">
        <v>675</v>
      </c>
      <c r="N260">
        <v>749</v>
      </c>
      <c r="O260">
        <v>737</v>
      </c>
      <c r="P260">
        <v>667</v>
      </c>
      <c r="Q260">
        <v>762</v>
      </c>
      <c r="R260">
        <v>696</v>
      </c>
      <c r="S260">
        <v>578</v>
      </c>
      <c r="T260">
        <v>604</v>
      </c>
      <c r="U260">
        <v>605</v>
      </c>
      <c r="W260">
        <v>578</v>
      </c>
      <c r="X260">
        <v>578</v>
      </c>
      <c r="Z260">
        <f t="shared" si="105"/>
        <v>0</v>
      </c>
      <c r="AA260">
        <f t="shared" si="109"/>
        <v>0</v>
      </c>
      <c r="AB260">
        <f t="shared" si="110"/>
        <v>0</v>
      </c>
      <c r="AC260">
        <f t="shared" si="111"/>
        <v>0</v>
      </c>
      <c r="AD260">
        <f t="shared" si="112"/>
        <v>-34</v>
      </c>
      <c r="AE260">
        <f t="shared" si="113"/>
        <v>-55</v>
      </c>
      <c r="AF260">
        <f t="shared" si="114"/>
        <v>-52</v>
      </c>
      <c r="AG260">
        <f t="shared" si="115"/>
        <v>-42</v>
      </c>
      <c r="AH260">
        <f t="shared" si="116"/>
        <v>-40</v>
      </c>
      <c r="AI260">
        <f t="shared" si="117"/>
        <v>0</v>
      </c>
      <c r="AJ260">
        <f t="shared" si="118"/>
        <v>0</v>
      </c>
      <c r="AK260">
        <f t="shared" si="106"/>
        <v>-33</v>
      </c>
      <c r="AL260">
        <f t="shared" si="119"/>
        <v>0</v>
      </c>
      <c r="AM260">
        <f t="shared" si="120"/>
        <v>-30</v>
      </c>
      <c r="AN260">
        <f t="shared" si="121"/>
        <v>-90</v>
      </c>
      <c r="AO260">
        <f t="shared" si="107"/>
        <v>0</v>
      </c>
      <c r="AP260">
        <f t="shared" si="122"/>
        <v>0</v>
      </c>
      <c r="AQ260">
        <f t="shared" si="108"/>
        <v>0</v>
      </c>
      <c r="AR260">
        <f t="shared" si="123"/>
        <v>0</v>
      </c>
    </row>
    <row r="261" spans="2:44" x14ac:dyDescent="0.25">
      <c r="B261" s="1">
        <v>500</v>
      </c>
      <c r="C261">
        <v>608</v>
      </c>
      <c r="D261">
        <v>733</v>
      </c>
      <c r="E261">
        <v>683</v>
      </c>
      <c r="F261">
        <v>757</v>
      </c>
      <c r="G261">
        <v>831</v>
      </c>
      <c r="H261">
        <v>761</v>
      </c>
      <c r="I261">
        <v>780</v>
      </c>
      <c r="J261">
        <v>749</v>
      </c>
      <c r="K261">
        <v>711</v>
      </c>
      <c r="L261">
        <v>754</v>
      </c>
      <c r="M261">
        <v>719</v>
      </c>
      <c r="N261">
        <v>742</v>
      </c>
      <c r="O261">
        <v>846</v>
      </c>
      <c r="P261">
        <v>726</v>
      </c>
      <c r="Q261">
        <v>812</v>
      </c>
      <c r="R261">
        <v>814</v>
      </c>
      <c r="S261">
        <v>676</v>
      </c>
      <c r="T261">
        <v>674</v>
      </c>
      <c r="U261">
        <v>663</v>
      </c>
      <c r="W261">
        <v>676</v>
      </c>
      <c r="X261">
        <v>676</v>
      </c>
      <c r="Z261">
        <f t="shared" si="105"/>
        <v>0</v>
      </c>
      <c r="AA261">
        <f t="shared" si="109"/>
        <v>0</v>
      </c>
      <c r="AB261">
        <f t="shared" si="110"/>
        <v>0</v>
      </c>
      <c r="AC261">
        <f t="shared" si="111"/>
        <v>0</v>
      </c>
      <c r="AD261">
        <f t="shared" si="112"/>
        <v>-54</v>
      </c>
      <c r="AE261">
        <f t="shared" si="113"/>
        <v>-5</v>
      </c>
      <c r="AF261">
        <f t="shared" si="114"/>
        <v>-43</v>
      </c>
      <c r="AG261">
        <f t="shared" si="115"/>
        <v>-43</v>
      </c>
      <c r="AH261">
        <f t="shared" si="116"/>
        <v>-10</v>
      </c>
      <c r="AI261">
        <f t="shared" si="117"/>
        <v>0</v>
      </c>
      <c r="AJ261">
        <f t="shared" si="118"/>
        <v>0</v>
      </c>
      <c r="AK261">
        <f t="shared" si="106"/>
        <v>0</v>
      </c>
      <c r="AL261">
        <f t="shared" si="119"/>
        <v>-9</v>
      </c>
      <c r="AM261">
        <f t="shared" si="120"/>
        <v>-15</v>
      </c>
      <c r="AN261">
        <f t="shared" si="121"/>
        <v>-4</v>
      </c>
      <c r="AO261">
        <f t="shared" si="107"/>
        <v>0</v>
      </c>
      <c r="AP261">
        <f t="shared" si="122"/>
        <v>0</v>
      </c>
      <c r="AQ261">
        <f t="shared" si="108"/>
        <v>0</v>
      </c>
      <c r="AR261">
        <f t="shared" si="123"/>
        <v>0</v>
      </c>
    </row>
    <row r="262" spans="2:44" x14ac:dyDescent="0.25">
      <c r="B262" s="1">
        <v>678</v>
      </c>
      <c r="C262">
        <v>643</v>
      </c>
      <c r="D262">
        <v>713</v>
      </c>
      <c r="E262">
        <v>666</v>
      </c>
      <c r="F262">
        <v>756</v>
      </c>
      <c r="G262">
        <v>774</v>
      </c>
      <c r="H262">
        <v>735</v>
      </c>
      <c r="I262">
        <v>733</v>
      </c>
      <c r="J262">
        <v>737</v>
      </c>
      <c r="K262">
        <v>781</v>
      </c>
      <c r="L262">
        <v>749</v>
      </c>
      <c r="M262">
        <v>742</v>
      </c>
      <c r="N262">
        <v>713</v>
      </c>
      <c r="O262">
        <v>832</v>
      </c>
      <c r="P262">
        <v>738</v>
      </c>
      <c r="Q262">
        <v>797</v>
      </c>
      <c r="R262">
        <v>736</v>
      </c>
      <c r="S262">
        <v>612</v>
      </c>
      <c r="T262">
        <v>679</v>
      </c>
      <c r="U262">
        <v>601</v>
      </c>
      <c r="W262">
        <v>612</v>
      </c>
      <c r="X262">
        <v>612</v>
      </c>
      <c r="Z262">
        <f t="shared" si="105"/>
        <v>0</v>
      </c>
      <c r="AA262">
        <f t="shared" si="109"/>
        <v>0</v>
      </c>
      <c r="AB262">
        <f t="shared" si="110"/>
        <v>0</v>
      </c>
      <c r="AC262">
        <f t="shared" si="111"/>
        <v>0</v>
      </c>
      <c r="AD262">
        <f t="shared" si="112"/>
        <v>0</v>
      </c>
      <c r="AE262">
        <f t="shared" si="113"/>
        <v>0</v>
      </c>
      <c r="AF262">
        <f t="shared" si="114"/>
        <v>-10</v>
      </c>
      <c r="AG262">
        <f t="shared" si="115"/>
        <v>-26</v>
      </c>
      <c r="AH262">
        <f t="shared" si="116"/>
        <v>0</v>
      </c>
      <c r="AI262">
        <f t="shared" si="117"/>
        <v>-2</v>
      </c>
      <c r="AJ262">
        <f t="shared" si="118"/>
        <v>0</v>
      </c>
      <c r="AK262">
        <f t="shared" si="106"/>
        <v>0</v>
      </c>
      <c r="AL262">
        <f t="shared" si="119"/>
        <v>0</v>
      </c>
      <c r="AM262">
        <f t="shared" si="120"/>
        <v>-42</v>
      </c>
      <c r="AN262">
        <f t="shared" si="121"/>
        <v>-14</v>
      </c>
      <c r="AO262">
        <f t="shared" si="107"/>
        <v>-30</v>
      </c>
      <c r="AP262">
        <f t="shared" si="122"/>
        <v>0</v>
      </c>
      <c r="AQ262">
        <f t="shared" si="108"/>
        <v>0</v>
      </c>
      <c r="AR262">
        <f t="shared" si="123"/>
        <v>0</v>
      </c>
    </row>
    <row r="263" spans="2:44" x14ac:dyDescent="0.25">
      <c r="B263" s="1">
        <v>517</v>
      </c>
      <c r="C263">
        <v>610</v>
      </c>
      <c r="D263">
        <v>681</v>
      </c>
      <c r="E263">
        <v>590</v>
      </c>
      <c r="F263">
        <v>691</v>
      </c>
      <c r="G263">
        <v>719</v>
      </c>
      <c r="H263">
        <v>708</v>
      </c>
      <c r="I263">
        <v>725</v>
      </c>
      <c r="J263">
        <v>709</v>
      </c>
      <c r="K263">
        <v>668</v>
      </c>
      <c r="L263">
        <v>691</v>
      </c>
      <c r="M263">
        <v>613</v>
      </c>
      <c r="N263">
        <v>705</v>
      </c>
      <c r="O263">
        <v>685</v>
      </c>
      <c r="P263">
        <v>632</v>
      </c>
      <c r="Q263">
        <v>581</v>
      </c>
      <c r="R263">
        <v>621</v>
      </c>
      <c r="S263">
        <v>577</v>
      </c>
      <c r="T263">
        <v>595</v>
      </c>
      <c r="U263">
        <v>676</v>
      </c>
      <c r="W263">
        <v>577</v>
      </c>
      <c r="X263">
        <v>577</v>
      </c>
      <c r="Z263">
        <f t="shared" si="105"/>
        <v>0</v>
      </c>
      <c r="AA263">
        <f t="shared" si="109"/>
        <v>0</v>
      </c>
      <c r="AB263">
        <f t="shared" si="110"/>
        <v>0</v>
      </c>
      <c r="AC263">
        <f t="shared" si="111"/>
        <v>0</v>
      </c>
      <c r="AD263">
        <f t="shared" si="112"/>
        <v>-45</v>
      </c>
      <c r="AE263">
        <f t="shared" si="113"/>
        <v>-44</v>
      </c>
      <c r="AF263">
        <f t="shared" si="114"/>
        <v>-56</v>
      </c>
      <c r="AG263">
        <f t="shared" si="115"/>
        <v>-49</v>
      </c>
      <c r="AH263">
        <f t="shared" si="116"/>
        <v>0</v>
      </c>
      <c r="AI263">
        <f t="shared" si="117"/>
        <v>-48</v>
      </c>
      <c r="AJ263">
        <f t="shared" si="118"/>
        <v>0</v>
      </c>
      <c r="AK263">
        <f t="shared" si="106"/>
        <v>0</v>
      </c>
      <c r="AL263">
        <f t="shared" si="119"/>
        <v>0</v>
      </c>
      <c r="AM263">
        <f t="shared" si="120"/>
        <v>0</v>
      </c>
      <c r="AN263">
        <f t="shared" si="121"/>
        <v>0</v>
      </c>
      <c r="AO263">
        <f t="shared" si="107"/>
        <v>0</v>
      </c>
      <c r="AP263">
        <f t="shared" si="122"/>
        <v>0</v>
      </c>
      <c r="AQ263">
        <f t="shared" si="108"/>
        <v>0</v>
      </c>
      <c r="AR263">
        <f t="shared" si="123"/>
        <v>0</v>
      </c>
    </row>
    <row r="264" spans="2:44" x14ac:dyDescent="0.25">
      <c r="B264" s="1">
        <v>635</v>
      </c>
      <c r="C264">
        <v>811</v>
      </c>
      <c r="D264">
        <v>845</v>
      </c>
      <c r="E264">
        <v>743</v>
      </c>
      <c r="F264">
        <v>887</v>
      </c>
      <c r="G264">
        <v>858</v>
      </c>
      <c r="H264">
        <v>819</v>
      </c>
      <c r="I264">
        <v>907</v>
      </c>
      <c r="J264">
        <v>873</v>
      </c>
      <c r="K264">
        <v>881</v>
      </c>
      <c r="L264">
        <v>912</v>
      </c>
      <c r="M264">
        <v>851</v>
      </c>
      <c r="N264">
        <v>886</v>
      </c>
      <c r="O264">
        <v>937</v>
      </c>
      <c r="P264">
        <v>854</v>
      </c>
      <c r="Q264">
        <v>811</v>
      </c>
      <c r="R264">
        <v>905</v>
      </c>
      <c r="S264">
        <v>726</v>
      </c>
      <c r="T264">
        <v>847</v>
      </c>
      <c r="U264">
        <v>786</v>
      </c>
      <c r="W264">
        <v>726</v>
      </c>
      <c r="X264">
        <v>726</v>
      </c>
      <c r="Z264">
        <f t="shared" si="105"/>
        <v>0</v>
      </c>
      <c r="AA264">
        <f t="shared" si="109"/>
        <v>0</v>
      </c>
      <c r="AB264">
        <f t="shared" si="110"/>
        <v>0</v>
      </c>
      <c r="AC264">
        <f t="shared" si="111"/>
        <v>0</v>
      </c>
      <c r="AD264">
        <f t="shared" si="112"/>
        <v>-3</v>
      </c>
      <c r="AE264">
        <f t="shared" si="113"/>
        <v>0</v>
      </c>
      <c r="AF264">
        <f t="shared" si="114"/>
        <v>-76</v>
      </c>
      <c r="AG264">
        <f t="shared" si="115"/>
        <v>-39</v>
      </c>
      <c r="AH264">
        <f t="shared" si="116"/>
        <v>0</v>
      </c>
      <c r="AI264">
        <f t="shared" si="117"/>
        <v>-30</v>
      </c>
      <c r="AJ264">
        <f t="shared" si="118"/>
        <v>-43</v>
      </c>
      <c r="AK264">
        <f t="shared" si="106"/>
        <v>-36</v>
      </c>
      <c r="AL264">
        <f t="shared" si="119"/>
        <v>0</v>
      </c>
      <c r="AM264">
        <f t="shared" si="120"/>
        <v>0</v>
      </c>
      <c r="AN264">
        <f t="shared" si="121"/>
        <v>0</v>
      </c>
      <c r="AO264">
        <f t="shared" si="107"/>
        <v>0</v>
      </c>
      <c r="AP264">
        <f t="shared" si="122"/>
        <v>0</v>
      </c>
      <c r="AQ264">
        <f t="shared" si="108"/>
        <v>0</v>
      </c>
      <c r="AR264">
        <f t="shared" si="123"/>
        <v>0</v>
      </c>
    </row>
    <row r="265" spans="2:44" x14ac:dyDescent="0.25">
      <c r="B265" s="1">
        <v>541</v>
      </c>
      <c r="C265">
        <v>612</v>
      </c>
      <c r="D265">
        <v>649</v>
      </c>
      <c r="E265">
        <v>614</v>
      </c>
      <c r="F265">
        <v>731</v>
      </c>
      <c r="G265">
        <v>715</v>
      </c>
      <c r="H265">
        <v>685</v>
      </c>
      <c r="I265">
        <v>770</v>
      </c>
      <c r="J265">
        <v>711</v>
      </c>
      <c r="K265">
        <v>790</v>
      </c>
      <c r="L265">
        <v>693</v>
      </c>
      <c r="M265">
        <v>755</v>
      </c>
      <c r="N265">
        <v>666</v>
      </c>
      <c r="O265">
        <v>597</v>
      </c>
      <c r="P265">
        <v>721</v>
      </c>
      <c r="Q265">
        <v>717</v>
      </c>
      <c r="R265">
        <v>710</v>
      </c>
      <c r="S265">
        <v>554</v>
      </c>
      <c r="T265">
        <v>633</v>
      </c>
      <c r="U265">
        <v>613</v>
      </c>
      <c r="W265">
        <v>554</v>
      </c>
      <c r="X265">
        <v>544</v>
      </c>
      <c r="Z265">
        <f t="shared" si="105"/>
        <v>-10</v>
      </c>
      <c r="AA265">
        <f t="shared" si="109"/>
        <v>0</v>
      </c>
      <c r="AB265">
        <f t="shared" si="110"/>
        <v>0</v>
      </c>
      <c r="AC265">
        <f t="shared" si="111"/>
        <v>0</v>
      </c>
      <c r="AD265">
        <f t="shared" si="112"/>
        <v>-33</v>
      </c>
      <c r="AE265">
        <f t="shared" si="113"/>
        <v>-19</v>
      </c>
      <c r="AF265">
        <f t="shared" si="114"/>
        <v>-39</v>
      </c>
      <c r="AG265">
        <f t="shared" si="115"/>
        <v>-79</v>
      </c>
      <c r="AH265">
        <f t="shared" si="116"/>
        <v>0</v>
      </c>
      <c r="AI265">
        <f t="shared" si="117"/>
        <v>0</v>
      </c>
      <c r="AJ265">
        <f t="shared" si="118"/>
        <v>-5</v>
      </c>
      <c r="AK265">
        <f t="shared" si="106"/>
        <v>-5</v>
      </c>
      <c r="AL265">
        <f t="shared" si="119"/>
        <v>0</v>
      </c>
      <c r="AM265">
        <f t="shared" si="120"/>
        <v>0</v>
      </c>
      <c r="AN265">
        <f t="shared" si="121"/>
        <v>-61</v>
      </c>
      <c r="AO265">
        <f t="shared" si="107"/>
        <v>0</v>
      </c>
      <c r="AP265">
        <f t="shared" si="122"/>
        <v>-10</v>
      </c>
      <c r="AQ265">
        <f t="shared" si="108"/>
        <v>0</v>
      </c>
      <c r="AR265">
        <f t="shared" si="123"/>
        <v>0</v>
      </c>
    </row>
    <row r="266" spans="2:44" x14ac:dyDescent="0.25">
      <c r="B266" s="1">
        <v>436</v>
      </c>
      <c r="C266">
        <v>780</v>
      </c>
      <c r="D266">
        <v>775</v>
      </c>
      <c r="E266">
        <v>758</v>
      </c>
      <c r="F266">
        <v>819</v>
      </c>
      <c r="G266">
        <v>930</v>
      </c>
      <c r="H266">
        <v>859</v>
      </c>
      <c r="I266">
        <v>923</v>
      </c>
      <c r="J266">
        <v>927</v>
      </c>
      <c r="K266">
        <v>822</v>
      </c>
      <c r="L266">
        <v>843</v>
      </c>
      <c r="M266">
        <v>844</v>
      </c>
      <c r="N266">
        <v>914</v>
      </c>
      <c r="O266">
        <v>898</v>
      </c>
      <c r="P266">
        <v>800</v>
      </c>
      <c r="Q266">
        <v>878</v>
      </c>
      <c r="R266">
        <v>811</v>
      </c>
      <c r="S266">
        <v>823</v>
      </c>
      <c r="T266">
        <v>711</v>
      </c>
      <c r="U266">
        <v>749</v>
      </c>
      <c r="W266">
        <v>823</v>
      </c>
      <c r="X266">
        <v>823</v>
      </c>
      <c r="Z266">
        <f t="shared" si="105"/>
        <v>0</v>
      </c>
      <c r="AA266">
        <f t="shared" si="109"/>
        <v>0</v>
      </c>
      <c r="AB266">
        <f t="shared" si="110"/>
        <v>0</v>
      </c>
      <c r="AC266">
        <f t="shared" si="111"/>
        <v>0</v>
      </c>
      <c r="AD266">
        <f t="shared" si="112"/>
        <v>-99</v>
      </c>
      <c r="AE266">
        <f t="shared" si="113"/>
        <v>-62</v>
      </c>
      <c r="AF266">
        <f t="shared" si="114"/>
        <v>-30</v>
      </c>
      <c r="AG266">
        <f t="shared" si="115"/>
        <v>-90</v>
      </c>
      <c r="AH266">
        <f t="shared" si="116"/>
        <v>0</v>
      </c>
      <c r="AI266">
        <f t="shared" si="117"/>
        <v>0</v>
      </c>
      <c r="AJ266">
        <f t="shared" si="118"/>
        <v>0</v>
      </c>
      <c r="AK266">
        <f t="shared" si="106"/>
        <v>0</v>
      </c>
      <c r="AL266">
        <f t="shared" si="119"/>
        <v>-12</v>
      </c>
      <c r="AM266">
        <f t="shared" si="120"/>
        <v>-73</v>
      </c>
      <c r="AN266">
        <f t="shared" si="121"/>
        <v>-55</v>
      </c>
      <c r="AO266">
        <f t="shared" si="107"/>
        <v>0</v>
      </c>
      <c r="AP266">
        <f t="shared" si="122"/>
        <v>0</v>
      </c>
      <c r="AQ266">
        <f t="shared" si="108"/>
        <v>0</v>
      </c>
      <c r="AR266">
        <f t="shared" si="123"/>
        <v>0</v>
      </c>
    </row>
    <row r="267" spans="2:44" x14ac:dyDescent="0.25">
      <c r="B267" s="1">
        <v>493</v>
      </c>
      <c r="C267">
        <v>594</v>
      </c>
      <c r="D267">
        <v>621</v>
      </c>
      <c r="E267">
        <v>563</v>
      </c>
      <c r="F267">
        <v>669</v>
      </c>
      <c r="G267">
        <v>636</v>
      </c>
      <c r="H267">
        <v>615</v>
      </c>
      <c r="I267">
        <v>668</v>
      </c>
      <c r="J267">
        <v>609</v>
      </c>
      <c r="K267">
        <v>645</v>
      </c>
      <c r="L267">
        <v>647</v>
      </c>
      <c r="M267">
        <v>676</v>
      </c>
      <c r="N267">
        <v>586</v>
      </c>
      <c r="O267">
        <v>674</v>
      </c>
      <c r="P267">
        <v>686</v>
      </c>
      <c r="Q267">
        <v>644</v>
      </c>
      <c r="R267">
        <v>614</v>
      </c>
      <c r="S267">
        <v>564</v>
      </c>
      <c r="T267">
        <v>541</v>
      </c>
      <c r="U267">
        <v>589</v>
      </c>
      <c r="W267">
        <v>564</v>
      </c>
      <c r="X267">
        <v>564</v>
      </c>
      <c r="Z267">
        <f t="shared" si="105"/>
        <v>0</v>
      </c>
      <c r="AA267">
        <f t="shared" si="109"/>
        <v>0</v>
      </c>
      <c r="AB267">
        <f t="shared" si="110"/>
        <v>0</v>
      </c>
      <c r="AC267">
        <f t="shared" si="111"/>
        <v>0</v>
      </c>
      <c r="AD267">
        <f t="shared" si="112"/>
        <v>-15</v>
      </c>
      <c r="AE267">
        <f t="shared" si="113"/>
        <v>-6</v>
      </c>
      <c r="AF267">
        <f t="shared" si="114"/>
        <v>-25</v>
      </c>
      <c r="AG267">
        <f t="shared" si="115"/>
        <v>-11</v>
      </c>
      <c r="AH267">
        <f t="shared" si="116"/>
        <v>0</v>
      </c>
      <c r="AI267">
        <f t="shared" si="117"/>
        <v>-6</v>
      </c>
      <c r="AJ267">
        <f t="shared" si="118"/>
        <v>-49</v>
      </c>
      <c r="AK267">
        <f t="shared" si="106"/>
        <v>-45</v>
      </c>
      <c r="AL267">
        <f t="shared" si="119"/>
        <v>0</v>
      </c>
      <c r="AM267">
        <f t="shared" si="120"/>
        <v>0</v>
      </c>
      <c r="AN267">
        <f t="shared" si="121"/>
        <v>-5</v>
      </c>
      <c r="AO267">
        <f t="shared" si="107"/>
        <v>0</v>
      </c>
      <c r="AP267">
        <f t="shared" si="122"/>
        <v>0</v>
      </c>
      <c r="AQ267">
        <f t="shared" si="108"/>
        <v>0</v>
      </c>
      <c r="AR267">
        <f t="shared" si="123"/>
        <v>-36</v>
      </c>
    </row>
    <row r="268" spans="2:44" x14ac:dyDescent="0.25">
      <c r="B268" s="1">
        <v>445</v>
      </c>
      <c r="C268">
        <v>476</v>
      </c>
      <c r="D268">
        <v>551</v>
      </c>
      <c r="E268">
        <v>460</v>
      </c>
      <c r="F268">
        <v>572</v>
      </c>
      <c r="G268">
        <v>606</v>
      </c>
      <c r="H268">
        <v>591</v>
      </c>
      <c r="I268">
        <v>537</v>
      </c>
      <c r="J268">
        <v>578</v>
      </c>
      <c r="K268">
        <v>486</v>
      </c>
      <c r="L268">
        <v>594</v>
      </c>
      <c r="M268">
        <v>510</v>
      </c>
      <c r="N268">
        <v>622</v>
      </c>
      <c r="O268">
        <v>597</v>
      </c>
      <c r="P268">
        <v>552</v>
      </c>
      <c r="Q268">
        <v>504</v>
      </c>
      <c r="R268">
        <v>572</v>
      </c>
      <c r="S268">
        <v>434</v>
      </c>
      <c r="T268">
        <v>462</v>
      </c>
      <c r="U268">
        <v>462</v>
      </c>
      <c r="W268">
        <v>434</v>
      </c>
      <c r="X268">
        <v>434</v>
      </c>
      <c r="Z268">
        <f t="shared" si="105"/>
        <v>0</v>
      </c>
      <c r="AA268">
        <f t="shared" si="109"/>
        <v>0</v>
      </c>
      <c r="AB268">
        <f t="shared" si="110"/>
        <v>-1</v>
      </c>
      <c r="AC268">
        <f t="shared" si="111"/>
        <v>-1</v>
      </c>
      <c r="AD268">
        <f t="shared" si="112"/>
        <v>-51</v>
      </c>
      <c r="AE268">
        <f t="shared" si="113"/>
        <v>-44</v>
      </c>
      <c r="AF268">
        <f t="shared" si="114"/>
        <v>-53</v>
      </c>
      <c r="AG268">
        <f t="shared" si="115"/>
        <v>-49</v>
      </c>
      <c r="AH268">
        <f t="shared" si="116"/>
        <v>0</v>
      </c>
      <c r="AI268">
        <f t="shared" si="117"/>
        <v>0</v>
      </c>
      <c r="AJ268">
        <f t="shared" si="118"/>
        <v>0</v>
      </c>
      <c r="AK268">
        <f t="shared" si="106"/>
        <v>0</v>
      </c>
      <c r="AL268">
        <f t="shared" si="119"/>
        <v>-28</v>
      </c>
      <c r="AM268">
        <f t="shared" si="120"/>
        <v>0</v>
      </c>
      <c r="AN268">
        <f t="shared" si="121"/>
        <v>-54</v>
      </c>
      <c r="AO268">
        <f t="shared" si="107"/>
        <v>-54</v>
      </c>
      <c r="AP268">
        <f t="shared" si="122"/>
        <v>0</v>
      </c>
      <c r="AQ268">
        <f t="shared" si="108"/>
        <v>0</v>
      </c>
      <c r="AR268">
        <f t="shared" si="123"/>
        <v>0</v>
      </c>
    </row>
    <row r="269" spans="2:44" x14ac:dyDescent="0.25">
      <c r="B269" s="1">
        <v>764</v>
      </c>
      <c r="C269">
        <v>547</v>
      </c>
      <c r="D269">
        <v>600</v>
      </c>
      <c r="E269">
        <v>585</v>
      </c>
      <c r="F269">
        <v>644</v>
      </c>
      <c r="G269">
        <v>726</v>
      </c>
      <c r="H269">
        <v>696</v>
      </c>
      <c r="I269">
        <v>701</v>
      </c>
      <c r="J269">
        <v>689</v>
      </c>
      <c r="K269">
        <v>690</v>
      </c>
      <c r="L269">
        <v>710</v>
      </c>
      <c r="M269">
        <v>726</v>
      </c>
      <c r="N269">
        <v>745</v>
      </c>
      <c r="O269">
        <v>680</v>
      </c>
      <c r="P269">
        <v>655</v>
      </c>
      <c r="Q269">
        <v>654</v>
      </c>
      <c r="R269">
        <v>618</v>
      </c>
      <c r="S269">
        <v>590</v>
      </c>
      <c r="T269">
        <v>545</v>
      </c>
      <c r="U269">
        <v>564</v>
      </c>
      <c r="W269">
        <v>590</v>
      </c>
      <c r="X269">
        <v>590</v>
      </c>
      <c r="Z269">
        <f t="shared" si="105"/>
        <v>0</v>
      </c>
      <c r="AA269">
        <f t="shared" si="109"/>
        <v>0</v>
      </c>
      <c r="AB269">
        <f t="shared" si="110"/>
        <v>0</v>
      </c>
      <c r="AC269">
        <f t="shared" si="111"/>
        <v>0</v>
      </c>
      <c r="AD269">
        <f t="shared" si="112"/>
        <v>-85</v>
      </c>
      <c r="AE269">
        <f t="shared" si="113"/>
        <v>-77</v>
      </c>
      <c r="AF269">
        <f t="shared" si="114"/>
        <v>-34</v>
      </c>
      <c r="AG269">
        <f t="shared" si="115"/>
        <v>-34</v>
      </c>
      <c r="AH269">
        <f t="shared" si="116"/>
        <v>-104</v>
      </c>
      <c r="AI269">
        <f t="shared" si="117"/>
        <v>-7</v>
      </c>
      <c r="AJ269">
        <f t="shared" si="118"/>
        <v>-77</v>
      </c>
      <c r="AK269">
        <f t="shared" si="106"/>
        <v>0</v>
      </c>
      <c r="AL269">
        <f t="shared" si="119"/>
        <v>-7</v>
      </c>
      <c r="AM269">
        <f t="shared" si="120"/>
        <v>-4</v>
      </c>
      <c r="AN269">
        <f t="shared" si="121"/>
        <v>-74</v>
      </c>
      <c r="AO269">
        <f t="shared" si="107"/>
        <v>-6</v>
      </c>
      <c r="AP269">
        <f t="shared" si="122"/>
        <v>0</v>
      </c>
      <c r="AQ269">
        <f t="shared" si="108"/>
        <v>0</v>
      </c>
      <c r="AR269">
        <f t="shared" si="123"/>
        <v>0</v>
      </c>
    </row>
    <row r="270" spans="2:44" x14ac:dyDescent="0.25">
      <c r="B270" s="1">
        <v>938</v>
      </c>
      <c r="C270">
        <v>585</v>
      </c>
      <c r="D270">
        <v>588</v>
      </c>
      <c r="E270">
        <v>537</v>
      </c>
      <c r="F270">
        <v>640</v>
      </c>
      <c r="G270">
        <v>768</v>
      </c>
      <c r="H270">
        <v>723</v>
      </c>
      <c r="I270">
        <v>763</v>
      </c>
      <c r="J270">
        <v>811</v>
      </c>
      <c r="K270">
        <v>606</v>
      </c>
      <c r="L270">
        <v>693</v>
      </c>
      <c r="M270">
        <v>663</v>
      </c>
      <c r="N270">
        <v>737</v>
      </c>
      <c r="O270">
        <v>734</v>
      </c>
      <c r="P270">
        <v>698</v>
      </c>
      <c r="Q270">
        <v>647</v>
      </c>
      <c r="R270">
        <v>725</v>
      </c>
      <c r="S270">
        <v>493</v>
      </c>
      <c r="T270">
        <v>514</v>
      </c>
      <c r="U270">
        <v>539</v>
      </c>
      <c r="W270">
        <v>493</v>
      </c>
      <c r="X270">
        <v>493</v>
      </c>
      <c r="Z270">
        <f t="shared" si="105"/>
        <v>0</v>
      </c>
      <c r="AA270">
        <f t="shared" si="109"/>
        <v>0</v>
      </c>
      <c r="AB270">
        <f t="shared" si="110"/>
        <v>0</v>
      </c>
      <c r="AC270">
        <f t="shared" si="111"/>
        <v>0</v>
      </c>
      <c r="AD270">
        <f t="shared" si="112"/>
        <v>-58</v>
      </c>
      <c r="AE270">
        <f t="shared" si="113"/>
        <v>-58</v>
      </c>
      <c r="AF270">
        <f t="shared" si="114"/>
        <v>-63</v>
      </c>
      <c r="AG270">
        <f t="shared" si="115"/>
        <v>-97</v>
      </c>
      <c r="AH270">
        <f t="shared" si="116"/>
        <v>-13</v>
      </c>
      <c r="AI270">
        <f t="shared" si="117"/>
        <v>0</v>
      </c>
      <c r="AJ270">
        <f t="shared" si="118"/>
        <v>-84</v>
      </c>
      <c r="AK270">
        <f t="shared" si="106"/>
        <v>-84</v>
      </c>
      <c r="AL270">
        <f t="shared" si="119"/>
        <v>-46</v>
      </c>
      <c r="AM270">
        <f t="shared" si="120"/>
        <v>-75</v>
      </c>
      <c r="AN270">
        <f t="shared" si="121"/>
        <v>-85</v>
      </c>
      <c r="AO270">
        <f t="shared" si="107"/>
        <v>-66</v>
      </c>
      <c r="AP270">
        <f t="shared" si="122"/>
        <v>0</v>
      </c>
      <c r="AQ270">
        <f t="shared" si="108"/>
        <v>0</v>
      </c>
      <c r="AR270">
        <f t="shared" si="123"/>
        <v>0</v>
      </c>
    </row>
    <row r="271" spans="2:44" x14ac:dyDescent="0.25">
      <c r="B271" s="1">
        <v>573</v>
      </c>
      <c r="C271">
        <v>837</v>
      </c>
      <c r="D271">
        <v>899</v>
      </c>
      <c r="E271">
        <v>832</v>
      </c>
      <c r="F271">
        <v>965</v>
      </c>
      <c r="G271">
        <v>1028</v>
      </c>
      <c r="H271">
        <v>904</v>
      </c>
      <c r="I271">
        <v>963</v>
      </c>
      <c r="J271">
        <v>1013</v>
      </c>
      <c r="K271">
        <v>921</v>
      </c>
      <c r="L271">
        <v>847</v>
      </c>
      <c r="M271">
        <v>984</v>
      </c>
      <c r="N271">
        <v>892</v>
      </c>
      <c r="O271">
        <v>911</v>
      </c>
      <c r="P271">
        <v>949</v>
      </c>
      <c r="Q271">
        <v>926</v>
      </c>
      <c r="R271">
        <v>945</v>
      </c>
      <c r="S271">
        <v>852</v>
      </c>
      <c r="T271">
        <v>751</v>
      </c>
      <c r="U271">
        <v>816</v>
      </c>
      <c r="W271">
        <v>852</v>
      </c>
      <c r="X271" s="579">
        <v>845</v>
      </c>
      <c r="Z271">
        <f t="shared" si="105"/>
        <v>0</v>
      </c>
      <c r="AA271">
        <f t="shared" si="109"/>
        <v>0</v>
      </c>
      <c r="AB271">
        <f t="shared" si="110"/>
        <v>0</v>
      </c>
      <c r="AC271">
        <f t="shared" si="111"/>
        <v>0</v>
      </c>
      <c r="AD271">
        <f t="shared" si="112"/>
        <v>-114</v>
      </c>
      <c r="AE271">
        <f t="shared" si="113"/>
        <v>-47</v>
      </c>
      <c r="AF271">
        <f t="shared" si="114"/>
        <v>-62</v>
      </c>
      <c r="AG271">
        <f t="shared" si="115"/>
        <v>-121</v>
      </c>
      <c r="AH271">
        <f t="shared" si="116"/>
        <v>0</v>
      </c>
      <c r="AI271">
        <f t="shared" si="117"/>
        <v>0</v>
      </c>
      <c r="AJ271">
        <f t="shared" si="118"/>
        <v>-4</v>
      </c>
      <c r="AK271">
        <f t="shared" si="106"/>
        <v>0</v>
      </c>
      <c r="AL271">
        <f t="shared" si="119"/>
        <v>-37</v>
      </c>
      <c r="AM271">
        <f t="shared" si="120"/>
        <v>-102</v>
      </c>
      <c r="AN271">
        <f t="shared" si="121"/>
        <v>-64</v>
      </c>
      <c r="AO271">
        <f t="shared" si="107"/>
        <v>-34</v>
      </c>
      <c r="AP271">
        <f t="shared" si="122"/>
        <v>-7</v>
      </c>
      <c r="AQ271">
        <f t="shared" si="108"/>
        <v>0</v>
      </c>
      <c r="AR271">
        <f t="shared" si="123"/>
        <v>0</v>
      </c>
    </row>
    <row r="272" spans="2:44" x14ac:dyDescent="0.25">
      <c r="B272" s="1">
        <v>695</v>
      </c>
      <c r="C272">
        <v>731</v>
      </c>
      <c r="D272">
        <v>802</v>
      </c>
      <c r="E272">
        <v>791</v>
      </c>
      <c r="F272">
        <v>830</v>
      </c>
      <c r="G272">
        <v>916</v>
      </c>
      <c r="H272">
        <v>860</v>
      </c>
      <c r="I272">
        <v>931</v>
      </c>
      <c r="J272">
        <v>914</v>
      </c>
      <c r="K272">
        <v>803</v>
      </c>
      <c r="L272">
        <v>756</v>
      </c>
      <c r="M272">
        <v>913</v>
      </c>
      <c r="N272">
        <v>799</v>
      </c>
      <c r="O272">
        <v>815</v>
      </c>
      <c r="P272">
        <v>868</v>
      </c>
      <c r="Q272">
        <v>956</v>
      </c>
      <c r="R272">
        <v>888</v>
      </c>
      <c r="S272">
        <v>688</v>
      </c>
      <c r="T272">
        <v>677</v>
      </c>
      <c r="U272">
        <v>732</v>
      </c>
      <c r="W272">
        <v>688</v>
      </c>
      <c r="X272">
        <v>688</v>
      </c>
      <c r="Z272">
        <f t="shared" si="105"/>
        <v>0</v>
      </c>
      <c r="AA272">
        <f t="shared" si="109"/>
        <v>0</v>
      </c>
      <c r="AB272">
        <f t="shared" si="110"/>
        <v>0</v>
      </c>
      <c r="AC272">
        <f t="shared" si="111"/>
        <v>0</v>
      </c>
      <c r="AD272">
        <f t="shared" si="112"/>
        <v>-19</v>
      </c>
      <c r="AE272">
        <f t="shared" si="113"/>
        <v>0</v>
      </c>
      <c r="AF272">
        <f t="shared" si="114"/>
        <v>-24</v>
      </c>
      <c r="AG272">
        <f t="shared" si="115"/>
        <v>-75</v>
      </c>
      <c r="AH272">
        <f t="shared" si="116"/>
        <v>0</v>
      </c>
      <c r="AI272">
        <f t="shared" si="117"/>
        <v>0</v>
      </c>
      <c r="AJ272">
        <f t="shared" si="118"/>
        <v>0</v>
      </c>
      <c r="AK272">
        <f t="shared" si="106"/>
        <v>0</v>
      </c>
      <c r="AL272">
        <f t="shared" si="119"/>
        <v>-55</v>
      </c>
      <c r="AM272">
        <f t="shared" si="120"/>
        <v>-43</v>
      </c>
      <c r="AN272">
        <f t="shared" si="121"/>
        <v>-70</v>
      </c>
      <c r="AO272">
        <f t="shared" si="107"/>
        <v>-41</v>
      </c>
      <c r="AP272">
        <f t="shared" si="122"/>
        <v>0</v>
      </c>
      <c r="AQ272">
        <f t="shared" si="108"/>
        <v>0</v>
      </c>
      <c r="AR272">
        <f t="shared" si="123"/>
        <v>0</v>
      </c>
    </row>
    <row r="273" spans="1:44" x14ac:dyDescent="0.25">
      <c r="B273" s="1">
        <v>608</v>
      </c>
      <c r="C273">
        <v>707</v>
      </c>
      <c r="D273">
        <v>717</v>
      </c>
      <c r="E273">
        <v>675</v>
      </c>
      <c r="F273">
        <v>820</v>
      </c>
      <c r="G273">
        <v>868</v>
      </c>
      <c r="H273">
        <v>795</v>
      </c>
      <c r="I273">
        <v>798</v>
      </c>
      <c r="J273">
        <v>882</v>
      </c>
      <c r="K273">
        <v>833</v>
      </c>
      <c r="L273">
        <v>823</v>
      </c>
      <c r="M273">
        <v>764</v>
      </c>
      <c r="N273">
        <v>693</v>
      </c>
      <c r="O273">
        <v>693</v>
      </c>
      <c r="P273">
        <v>803</v>
      </c>
      <c r="Q273">
        <v>899</v>
      </c>
      <c r="R273">
        <v>812</v>
      </c>
      <c r="S273">
        <v>648</v>
      </c>
      <c r="T273">
        <v>741</v>
      </c>
      <c r="U273">
        <v>675</v>
      </c>
      <c r="W273">
        <v>648</v>
      </c>
      <c r="X273" s="579">
        <v>644</v>
      </c>
      <c r="Z273">
        <f t="shared" si="105"/>
        <v>0</v>
      </c>
      <c r="AA273">
        <f t="shared" si="109"/>
        <v>0</v>
      </c>
      <c r="AB273">
        <f t="shared" si="110"/>
        <v>-24</v>
      </c>
      <c r="AC273">
        <f t="shared" si="111"/>
        <v>-20</v>
      </c>
      <c r="AD273">
        <f t="shared" si="112"/>
        <v>-76</v>
      </c>
      <c r="AE273">
        <f t="shared" si="113"/>
        <v>-56</v>
      </c>
      <c r="AF273">
        <f t="shared" si="114"/>
        <v>-110</v>
      </c>
      <c r="AG273">
        <f t="shared" si="115"/>
        <v>-124</v>
      </c>
      <c r="AH273">
        <f t="shared" si="116"/>
        <v>-86</v>
      </c>
      <c r="AI273">
        <f t="shared" si="117"/>
        <v>0</v>
      </c>
      <c r="AJ273">
        <f t="shared" si="118"/>
        <v>-6</v>
      </c>
      <c r="AK273">
        <f t="shared" si="106"/>
        <v>-15</v>
      </c>
      <c r="AL273">
        <f t="shared" si="119"/>
        <v>0</v>
      </c>
      <c r="AM273">
        <f t="shared" si="120"/>
        <v>-92</v>
      </c>
      <c r="AN273">
        <f t="shared" si="121"/>
        <v>0</v>
      </c>
      <c r="AO273">
        <f t="shared" si="107"/>
        <v>0</v>
      </c>
      <c r="AP273">
        <f t="shared" si="122"/>
        <v>-4</v>
      </c>
      <c r="AQ273">
        <f t="shared" si="108"/>
        <v>0</v>
      </c>
      <c r="AR273">
        <f t="shared" si="123"/>
        <v>0</v>
      </c>
    </row>
    <row r="274" spans="1:44" x14ac:dyDescent="0.25">
      <c r="B274" s="1">
        <v>649</v>
      </c>
      <c r="C274">
        <v>745</v>
      </c>
      <c r="D274">
        <v>809</v>
      </c>
      <c r="E274">
        <v>797</v>
      </c>
      <c r="F274">
        <v>883</v>
      </c>
      <c r="G274">
        <v>920</v>
      </c>
      <c r="H274">
        <v>875</v>
      </c>
      <c r="I274">
        <v>873</v>
      </c>
      <c r="J274">
        <v>833</v>
      </c>
      <c r="K274">
        <v>814</v>
      </c>
      <c r="L274">
        <v>936</v>
      </c>
      <c r="M274">
        <v>924</v>
      </c>
      <c r="N274">
        <v>840</v>
      </c>
      <c r="O274">
        <v>835</v>
      </c>
      <c r="P274">
        <v>906</v>
      </c>
      <c r="Q274">
        <v>880</v>
      </c>
      <c r="R274">
        <v>767</v>
      </c>
      <c r="S274">
        <v>719</v>
      </c>
      <c r="T274">
        <v>758</v>
      </c>
      <c r="U274">
        <v>704</v>
      </c>
      <c r="W274">
        <v>719</v>
      </c>
      <c r="X274">
        <v>719</v>
      </c>
      <c r="Z274">
        <f t="shared" si="105"/>
        <v>0</v>
      </c>
      <c r="AA274">
        <f t="shared" si="109"/>
        <v>0</v>
      </c>
      <c r="AB274">
        <f t="shared" si="110"/>
        <v>0</v>
      </c>
      <c r="AC274">
        <f t="shared" si="111"/>
        <v>-26</v>
      </c>
      <c r="AD274">
        <f t="shared" si="112"/>
        <v>-73</v>
      </c>
      <c r="AE274">
        <f t="shared" si="113"/>
        <v>-19</v>
      </c>
      <c r="AF274">
        <f t="shared" si="114"/>
        <v>-20</v>
      </c>
      <c r="AG274">
        <f t="shared" si="115"/>
        <v>-79</v>
      </c>
      <c r="AH274">
        <f t="shared" si="116"/>
        <v>-35</v>
      </c>
      <c r="AI274">
        <f t="shared" si="117"/>
        <v>-20</v>
      </c>
      <c r="AJ274">
        <f t="shared" si="118"/>
        <v>0</v>
      </c>
      <c r="AK274">
        <f t="shared" si="106"/>
        <v>0</v>
      </c>
      <c r="AL274">
        <f t="shared" si="119"/>
        <v>-3</v>
      </c>
      <c r="AM274">
        <f t="shared" si="120"/>
        <v>-5</v>
      </c>
      <c r="AN274">
        <f t="shared" si="121"/>
        <v>-58</v>
      </c>
      <c r="AO274">
        <f t="shared" si="107"/>
        <v>0</v>
      </c>
      <c r="AP274">
        <f t="shared" si="122"/>
        <v>0</v>
      </c>
      <c r="AQ274">
        <f t="shared" si="108"/>
        <v>0</v>
      </c>
      <c r="AR274">
        <f t="shared" si="123"/>
        <v>0</v>
      </c>
    </row>
    <row r="275" spans="1:44" x14ac:dyDescent="0.25">
      <c r="B275" s="1">
        <v>764</v>
      </c>
      <c r="C275">
        <v>747</v>
      </c>
      <c r="D275">
        <v>824</v>
      </c>
      <c r="E275">
        <v>755</v>
      </c>
      <c r="F275">
        <v>868</v>
      </c>
      <c r="G275">
        <v>941</v>
      </c>
      <c r="H275">
        <v>917</v>
      </c>
      <c r="I275">
        <v>950</v>
      </c>
      <c r="J275">
        <v>933</v>
      </c>
      <c r="K275">
        <v>862</v>
      </c>
      <c r="L275">
        <v>806</v>
      </c>
      <c r="M275">
        <v>762</v>
      </c>
      <c r="N275">
        <v>747</v>
      </c>
      <c r="O275">
        <v>777</v>
      </c>
      <c r="P275">
        <v>825</v>
      </c>
      <c r="Q275">
        <v>808</v>
      </c>
      <c r="R275">
        <v>755</v>
      </c>
      <c r="S275">
        <v>749</v>
      </c>
      <c r="T275">
        <v>710</v>
      </c>
      <c r="U275">
        <v>772</v>
      </c>
      <c r="W275">
        <v>749</v>
      </c>
      <c r="X275" s="579">
        <v>686</v>
      </c>
      <c r="Z275">
        <f t="shared" si="105"/>
        <v>0</v>
      </c>
      <c r="AA275">
        <f t="shared" si="109"/>
        <v>0</v>
      </c>
      <c r="AB275">
        <f t="shared" si="110"/>
        <v>0</v>
      </c>
      <c r="AC275">
        <f t="shared" si="111"/>
        <v>-36</v>
      </c>
      <c r="AD275">
        <f t="shared" si="112"/>
        <v>-127</v>
      </c>
      <c r="AE275">
        <f t="shared" si="113"/>
        <v>-127</v>
      </c>
      <c r="AF275">
        <f t="shared" si="114"/>
        <v>-66</v>
      </c>
      <c r="AG275">
        <f t="shared" si="115"/>
        <v>-93</v>
      </c>
      <c r="AH275">
        <f t="shared" si="116"/>
        <v>0</v>
      </c>
      <c r="AI275">
        <f t="shared" si="117"/>
        <v>0</v>
      </c>
      <c r="AJ275">
        <f t="shared" si="118"/>
        <v>0</v>
      </c>
      <c r="AK275">
        <f t="shared" si="106"/>
        <v>0</v>
      </c>
      <c r="AL275">
        <f t="shared" si="119"/>
        <v>-52</v>
      </c>
      <c r="AM275">
        <f t="shared" si="120"/>
        <v>-29</v>
      </c>
      <c r="AN275">
        <f t="shared" si="121"/>
        <v>-63</v>
      </c>
      <c r="AO275">
        <f t="shared" si="107"/>
        <v>-2</v>
      </c>
      <c r="AP275">
        <f t="shared" si="122"/>
        <v>-63</v>
      </c>
      <c r="AQ275">
        <f t="shared" si="108"/>
        <v>0</v>
      </c>
      <c r="AR275">
        <f t="shared" si="123"/>
        <v>0</v>
      </c>
    </row>
    <row r="276" spans="1:44" x14ac:dyDescent="0.25">
      <c r="B276" s="1">
        <v>768</v>
      </c>
      <c r="C276">
        <v>693</v>
      </c>
      <c r="D276">
        <v>743</v>
      </c>
      <c r="E276">
        <v>771</v>
      </c>
      <c r="F276">
        <v>884</v>
      </c>
      <c r="G276">
        <v>893</v>
      </c>
      <c r="H276">
        <v>822</v>
      </c>
      <c r="I276">
        <v>812</v>
      </c>
      <c r="J276">
        <v>906</v>
      </c>
      <c r="K276">
        <v>770</v>
      </c>
      <c r="L276">
        <v>824</v>
      </c>
      <c r="M276">
        <v>880</v>
      </c>
      <c r="N276">
        <v>823</v>
      </c>
      <c r="O276">
        <v>748</v>
      </c>
      <c r="P276">
        <v>867</v>
      </c>
      <c r="Q276">
        <v>764</v>
      </c>
      <c r="R276">
        <v>793</v>
      </c>
      <c r="S276">
        <v>642</v>
      </c>
      <c r="T276">
        <v>689</v>
      </c>
      <c r="U276">
        <v>715</v>
      </c>
      <c r="W276">
        <v>642</v>
      </c>
      <c r="X276">
        <v>642</v>
      </c>
      <c r="Z276">
        <f t="shared" si="105"/>
        <v>0</v>
      </c>
      <c r="AA276">
        <f t="shared" si="109"/>
        <v>0</v>
      </c>
      <c r="AB276">
        <f t="shared" si="110"/>
        <v>0</v>
      </c>
      <c r="AC276">
        <f t="shared" si="111"/>
        <v>0</v>
      </c>
      <c r="AD276">
        <f t="shared" si="112"/>
        <v>-90</v>
      </c>
      <c r="AE276">
        <f t="shared" si="113"/>
        <v>-46</v>
      </c>
      <c r="AF276">
        <f t="shared" si="114"/>
        <v>0</v>
      </c>
      <c r="AG276">
        <f t="shared" si="115"/>
        <v>-117</v>
      </c>
      <c r="AH276">
        <f t="shared" si="116"/>
        <v>0</v>
      </c>
      <c r="AI276">
        <f t="shared" si="117"/>
        <v>0</v>
      </c>
      <c r="AJ276">
        <f t="shared" si="118"/>
        <v>-93</v>
      </c>
      <c r="AK276">
        <f t="shared" si="106"/>
        <v>0</v>
      </c>
      <c r="AL276">
        <f t="shared" si="119"/>
        <v>0</v>
      </c>
      <c r="AM276">
        <f t="shared" si="120"/>
        <v>0</v>
      </c>
      <c r="AN276">
        <f t="shared" si="121"/>
        <v>-16</v>
      </c>
      <c r="AO276">
        <f t="shared" si="107"/>
        <v>-20</v>
      </c>
      <c r="AP276">
        <f t="shared" si="122"/>
        <v>0</v>
      </c>
      <c r="AQ276">
        <f t="shared" si="108"/>
        <v>0</v>
      </c>
      <c r="AR276">
        <f t="shared" si="123"/>
        <v>0</v>
      </c>
    </row>
    <row r="277" spans="1:44" x14ac:dyDescent="0.25">
      <c r="B277" s="1">
        <v>597</v>
      </c>
      <c r="C277">
        <v>812</v>
      </c>
      <c r="D277">
        <v>847</v>
      </c>
      <c r="E277">
        <v>813</v>
      </c>
      <c r="F277">
        <v>875</v>
      </c>
      <c r="G277">
        <v>881</v>
      </c>
      <c r="H277">
        <v>823</v>
      </c>
      <c r="I277">
        <v>854</v>
      </c>
      <c r="J277">
        <v>899</v>
      </c>
      <c r="K277">
        <v>833</v>
      </c>
      <c r="L277">
        <v>869</v>
      </c>
      <c r="M277">
        <v>907</v>
      </c>
      <c r="N277">
        <v>875</v>
      </c>
      <c r="O277">
        <v>825</v>
      </c>
      <c r="P277">
        <v>846</v>
      </c>
      <c r="Q277">
        <v>903</v>
      </c>
      <c r="R277">
        <v>832</v>
      </c>
      <c r="S277">
        <v>797</v>
      </c>
      <c r="T277">
        <v>810</v>
      </c>
      <c r="U277">
        <v>776</v>
      </c>
      <c r="W277">
        <v>797</v>
      </c>
      <c r="X277" s="579">
        <v>784</v>
      </c>
      <c r="Z277">
        <f t="shared" si="105"/>
        <v>0</v>
      </c>
      <c r="AA277">
        <f t="shared" si="109"/>
        <v>0</v>
      </c>
      <c r="AB277">
        <f t="shared" si="110"/>
        <v>0</v>
      </c>
      <c r="AC277">
        <f t="shared" si="111"/>
        <v>0</v>
      </c>
      <c r="AD277">
        <f t="shared" si="112"/>
        <v>-49</v>
      </c>
      <c r="AE277">
        <f t="shared" si="113"/>
        <v>0</v>
      </c>
      <c r="AF277">
        <f t="shared" si="114"/>
        <v>0</v>
      </c>
      <c r="AG277">
        <f t="shared" si="115"/>
        <v>0</v>
      </c>
      <c r="AH277">
        <f t="shared" si="116"/>
        <v>0</v>
      </c>
      <c r="AI277">
        <f t="shared" si="117"/>
        <v>0</v>
      </c>
      <c r="AJ277">
        <f t="shared" si="118"/>
        <v>0</v>
      </c>
      <c r="AK277">
        <f t="shared" si="106"/>
        <v>0</v>
      </c>
      <c r="AL277">
        <f t="shared" si="119"/>
        <v>0</v>
      </c>
      <c r="AM277">
        <f t="shared" si="120"/>
        <v>0</v>
      </c>
      <c r="AN277">
        <f t="shared" si="121"/>
        <v>0</v>
      </c>
      <c r="AO277">
        <f t="shared" si="107"/>
        <v>0</v>
      </c>
      <c r="AP277">
        <f t="shared" si="122"/>
        <v>-13</v>
      </c>
      <c r="AQ277">
        <f t="shared" si="108"/>
        <v>0</v>
      </c>
      <c r="AR277">
        <f t="shared" si="123"/>
        <v>0</v>
      </c>
    </row>
    <row r="278" spans="1:44" x14ac:dyDescent="0.25">
      <c r="B278" s="1">
        <v>739</v>
      </c>
      <c r="C278">
        <v>862</v>
      </c>
      <c r="D278">
        <v>852</v>
      </c>
      <c r="E278">
        <v>761</v>
      </c>
      <c r="F278">
        <v>902</v>
      </c>
      <c r="G278">
        <v>969</v>
      </c>
      <c r="H278">
        <v>955</v>
      </c>
      <c r="I278">
        <v>1022</v>
      </c>
      <c r="J278">
        <v>1014</v>
      </c>
      <c r="K278">
        <v>912</v>
      </c>
      <c r="L278">
        <v>875</v>
      </c>
      <c r="M278">
        <v>959</v>
      </c>
      <c r="N278">
        <v>810</v>
      </c>
      <c r="O278">
        <v>840</v>
      </c>
      <c r="P278">
        <v>1017</v>
      </c>
      <c r="Q278">
        <v>1021</v>
      </c>
      <c r="R278">
        <v>969</v>
      </c>
      <c r="S278">
        <v>819</v>
      </c>
      <c r="T278">
        <v>871</v>
      </c>
      <c r="U278">
        <v>773</v>
      </c>
      <c r="W278">
        <v>819</v>
      </c>
      <c r="X278">
        <v>819</v>
      </c>
      <c r="Z278">
        <f t="shared" si="105"/>
        <v>0</v>
      </c>
      <c r="AA278">
        <f t="shared" si="109"/>
        <v>0</v>
      </c>
      <c r="AB278">
        <f t="shared" si="110"/>
        <v>0</v>
      </c>
      <c r="AC278">
        <f t="shared" si="111"/>
        <v>0</v>
      </c>
      <c r="AD278">
        <f t="shared" si="112"/>
        <v>-52</v>
      </c>
      <c r="AE278">
        <f t="shared" si="113"/>
        <v>0</v>
      </c>
      <c r="AF278">
        <f t="shared" si="114"/>
        <v>0</v>
      </c>
      <c r="AG278">
        <f t="shared" si="115"/>
        <v>-74</v>
      </c>
      <c r="AH278">
        <f t="shared" si="116"/>
        <v>0</v>
      </c>
      <c r="AI278">
        <f t="shared" si="117"/>
        <v>0</v>
      </c>
      <c r="AJ278">
        <f t="shared" si="118"/>
        <v>0</v>
      </c>
      <c r="AK278">
        <f t="shared" si="106"/>
        <v>0</v>
      </c>
      <c r="AL278">
        <f t="shared" si="119"/>
        <v>0</v>
      </c>
      <c r="AM278">
        <f t="shared" si="120"/>
        <v>-60</v>
      </c>
      <c r="AN278">
        <f t="shared" si="121"/>
        <v>-73</v>
      </c>
      <c r="AO278">
        <f t="shared" si="107"/>
        <v>0</v>
      </c>
      <c r="AP278">
        <f t="shared" si="122"/>
        <v>0</v>
      </c>
      <c r="AQ278">
        <f t="shared" si="108"/>
        <v>0</v>
      </c>
      <c r="AR278">
        <f t="shared" si="123"/>
        <v>0</v>
      </c>
    </row>
    <row r="279" spans="1:44" x14ac:dyDescent="0.25">
      <c r="B279" s="1"/>
      <c r="C279">
        <v>676</v>
      </c>
      <c r="D279">
        <v>793</v>
      </c>
      <c r="E279">
        <v>649</v>
      </c>
      <c r="F279">
        <v>820</v>
      </c>
      <c r="G279">
        <v>916</v>
      </c>
      <c r="H279">
        <v>874</v>
      </c>
      <c r="I279">
        <v>882</v>
      </c>
      <c r="J279">
        <v>896</v>
      </c>
      <c r="K279">
        <v>887</v>
      </c>
      <c r="L279">
        <v>891</v>
      </c>
      <c r="M279">
        <v>829</v>
      </c>
      <c r="N279">
        <v>855</v>
      </c>
      <c r="O279">
        <v>884</v>
      </c>
      <c r="P279">
        <v>822</v>
      </c>
      <c r="Q279">
        <v>859</v>
      </c>
      <c r="R279">
        <v>838</v>
      </c>
      <c r="S279">
        <v>621</v>
      </c>
      <c r="T279">
        <v>720</v>
      </c>
      <c r="U279">
        <v>664</v>
      </c>
      <c r="W279">
        <v>621</v>
      </c>
      <c r="X279">
        <v>621</v>
      </c>
      <c r="Z279">
        <f t="shared" si="105"/>
        <v>0</v>
      </c>
      <c r="AA279">
        <f t="shared" si="109"/>
        <v>0</v>
      </c>
      <c r="AB279">
        <f t="shared" si="110"/>
        <v>0</v>
      </c>
      <c r="AC279">
        <f t="shared" si="111"/>
        <v>0</v>
      </c>
      <c r="AD279">
        <f t="shared" si="112"/>
        <v>-108</v>
      </c>
      <c r="AE279">
        <f t="shared" si="113"/>
        <v>-101</v>
      </c>
      <c r="AF279">
        <f t="shared" si="114"/>
        <v>-153</v>
      </c>
      <c r="AG279">
        <f t="shared" si="115"/>
        <v>-104</v>
      </c>
      <c r="AH279">
        <f t="shared" si="116"/>
        <v>-82</v>
      </c>
      <c r="AI279">
        <f t="shared" si="117"/>
        <v>-74</v>
      </c>
      <c r="AJ279">
        <f t="shared" si="118"/>
        <v>-52</v>
      </c>
      <c r="AK279">
        <f t="shared" si="106"/>
        <v>-5</v>
      </c>
      <c r="AL279">
        <f t="shared" si="119"/>
        <v>0</v>
      </c>
      <c r="AM279">
        <f t="shared" si="120"/>
        <v>0</v>
      </c>
      <c r="AN279">
        <f t="shared" si="121"/>
        <v>-8</v>
      </c>
      <c r="AO279">
        <f t="shared" si="107"/>
        <v>0</v>
      </c>
      <c r="AP279">
        <f t="shared" si="122"/>
        <v>0</v>
      </c>
      <c r="AQ279">
        <f t="shared" si="108"/>
        <v>0</v>
      </c>
      <c r="AR279">
        <f t="shared" si="123"/>
        <v>0</v>
      </c>
    </row>
    <row r="280" spans="1:44" x14ac:dyDescent="0.25">
      <c r="A280" t="s">
        <v>1026</v>
      </c>
      <c r="B280">
        <f>AVERAGE(B190:B279)</f>
        <v>620.43820213431457</v>
      </c>
      <c r="C280">
        <f>AVERAGE(C190:C279)</f>
        <v>699.3</v>
      </c>
      <c r="D280">
        <f t="shared" ref="D280:U280" si="124">AVERAGE(D190:D279)</f>
        <v>743.32222222222219</v>
      </c>
      <c r="E280">
        <f t="shared" si="124"/>
        <v>684.6</v>
      </c>
      <c r="F280">
        <f t="shared" si="124"/>
        <v>790.07777777777778</v>
      </c>
      <c r="G280">
        <f t="shared" si="124"/>
        <v>845.2</v>
      </c>
      <c r="H280">
        <f t="shared" si="124"/>
        <v>798.31111111111113</v>
      </c>
      <c r="I280">
        <f t="shared" si="124"/>
        <v>827.63333333333333</v>
      </c>
      <c r="J280">
        <f t="shared" si="124"/>
        <v>837.16666666666663</v>
      </c>
      <c r="K280">
        <f t="shared" si="124"/>
        <v>786.35555555555561</v>
      </c>
      <c r="L280">
        <f t="shared" si="124"/>
        <v>781.02222222222224</v>
      </c>
      <c r="M280">
        <f t="shared" si="124"/>
        <v>783.54444444444448</v>
      </c>
      <c r="N280">
        <f t="shared" si="124"/>
        <v>776.52222222222224</v>
      </c>
      <c r="O280">
        <f t="shared" si="124"/>
        <v>778.18888888888887</v>
      </c>
      <c r="P280">
        <f t="shared" si="124"/>
        <v>789.98888888888894</v>
      </c>
      <c r="Q280">
        <f t="shared" si="124"/>
        <v>788.38888888888891</v>
      </c>
      <c r="R280">
        <f t="shared" si="124"/>
        <v>783.67777777777781</v>
      </c>
      <c r="S280">
        <f t="shared" si="124"/>
        <v>663.68888888888887</v>
      </c>
      <c r="T280">
        <f t="shared" si="124"/>
        <v>683.17777777777781</v>
      </c>
      <c r="U280">
        <f t="shared" si="124"/>
        <v>679.08888888888885</v>
      </c>
    </row>
    <row r="281" spans="1:44" x14ac:dyDescent="0.25">
      <c r="A281" t="s">
        <v>1027</v>
      </c>
      <c r="B281">
        <f>MEDIAN(B190:B279)</f>
        <v>597</v>
      </c>
      <c r="C281">
        <f t="shared" ref="C281:U281" si="125">MEDIAN(C190:C279)</f>
        <v>701</v>
      </c>
      <c r="D281">
        <f t="shared" si="125"/>
        <v>739</v>
      </c>
      <c r="E281">
        <f t="shared" si="125"/>
        <v>680</v>
      </c>
      <c r="F281">
        <f t="shared" si="125"/>
        <v>797.5</v>
      </c>
      <c r="G281">
        <f t="shared" si="125"/>
        <v>860.5</v>
      </c>
      <c r="H281">
        <f t="shared" si="125"/>
        <v>813</v>
      </c>
      <c r="I281">
        <f t="shared" si="125"/>
        <v>837</v>
      </c>
      <c r="J281">
        <f t="shared" si="125"/>
        <v>854.5</v>
      </c>
      <c r="K281">
        <f t="shared" si="125"/>
        <v>793</v>
      </c>
      <c r="L281">
        <f t="shared" si="125"/>
        <v>796.5</v>
      </c>
      <c r="M281">
        <f t="shared" si="125"/>
        <v>784.5</v>
      </c>
      <c r="N281">
        <f t="shared" si="125"/>
        <v>780.5</v>
      </c>
      <c r="O281">
        <f t="shared" si="125"/>
        <v>784.5</v>
      </c>
      <c r="P281">
        <f t="shared" si="125"/>
        <v>803</v>
      </c>
      <c r="Q281">
        <f t="shared" si="125"/>
        <v>789.5</v>
      </c>
      <c r="R281">
        <f t="shared" si="125"/>
        <v>794.5</v>
      </c>
      <c r="S281">
        <f t="shared" si="125"/>
        <v>648</v>
      </c>
      <c r="T281">
        <f t="shared" si="125"/>
        <v>674.5</v>
      </c>
      <c r="U281">
        <f t="shared" si="125"/>
        <v>673.5</v>
      </c>
    </row>
    <row r="283" spans="1:44" x14ac:dyDescent="0.25">
      <c r="A283" t="s">
        <v>234</v>
      </c>
      <c r="B283" t="s">
        <v>1024</v>
      </c>
      <c r="C283" t="s">
        <v>29</v>
      </c>
      <c r="D283" t="s">
        <v>30</v>
      </c>
      <c r="E283" t="s">
        <v>182</v>
      </c>
      <c r="F283" t="s">
        <v>91</v>
      </c>
      <c r="G283" t="s">
        <v>9</v>
      </c>
      <c r="H283" t="s">
        <v>10</v>
      </c>
      <c r="I283" t="s">
        <v>11</v>
      </c>
      <c r="J283" t="s">
        <v>12</v>
      </c>
      <c r="K283" t="s">
        <v>248</v>
      </c>
      <c r="L283" t="s">
        <v>249</v>
      </c>
      <c r="M283" t="s">
        <v>250</v>
      </c>
      <c r="N283" t="s">
        <v>251</v>
      </c>
      <c r="O283" t="s">
        <v>252</v>
      </c>
      <c r="P283" t="s">
        <v>253</v>
      </c>
      <c r="Q283" t="s">
        <v>254</v>
      </c>
      <c r="R283" t="s">
        <v>255</v>
      </c>
    </row>
    <row r="284" spans="1:44" x14ac:dyDescent="0.25">
      <c r="B284" s="1">
        <v>796</v>
      </c>
      <c r="C284">
        <v>892</v>
      </c>
      <c r="D284">
        <v>932</v>
      </c>
      <c r="E284">
        <v>821</v>
      </c>
      <c r="F284">
        <v>912</v>
      </c>
      <c r="G284">
        <v>877</v>
      </c>
      <c r="H284">
        <v>902</v>
      </c>
      <c r="I284">
        <v>955</v>
      </c>
      <c r="J284">
        <v>954</v>
      </c>
      <c r="K284">
        <v>887</v>
      </c>
      <c r="L284">
        <v>866</v>
      </c>
      <c r="M284">
        <v>895</v>
      </c>
      <c r="N284">
        <v>904</v>
      </c>
      <c r="O284">
        <v>902</v>
      </c>
      <c r="P284">
        <v>903</v>
      </c>
      <c r="Q284">
        <v>886</v>
      </c>
      <c r="R284">
        <v>888</v>
      </c>
      <c r="S284">
        <v>776</v>
      </c>
      <c r="T284">
        <v>765</v>
      </c>
      <c r="U284">
        <v>833</v>
      </c>
    </row>
    <row r="285" spans="1:44" x14ac:dyDescent="0.25">
      <c r="B285" s="1">
        <v>524</v>
      </c>
      <c r="C285">
        <v>849</v>
      </c>
      <c r="D285">
        <v>872</v>
      </c>
      <c r="E285">
        <v>762</v>
      </c>
      <c r="F285">
        <v>897</v>
      </c>
      <c r="G285">
        <v>869</v>
      </c>
      <c r="H285">
        <v>805</v>
      </c>
      <c r="I285">
        <v>887</v>
      </c>
      <c r="J285">
        <v>827</v>
      </c>
      <c r="K285">
        <v>936</v>
      </c>
      <c r="L285">
        <v>797</v>
      </c>
      <c r="M285">
        <v>904</v>
      </c>
      <c r="N285">
        <v>820</v>
      </c>
      <c r="O285">
        <v>877</v>
      </c>
      <c r="P285">
        <v>889</v>
      </c>
      <c r="Q285">
        <v>906</v>
      </c>
      <c r="R285">
        <v>977</v>
      </c>
      <c r="S285">
        <v>788</v>
      </c>
      <c r="T285">
        <v>812</v>
      </c>
      <c r="U285">
        <v>815</v>
      </c>
    </row>
    <row r="286" spans="1:44" x14ac:dyDescent="0.25">
      <c r="B286" s="1">
        <v>719</v>
      </c>
      <c r="C286">
        <v>682</v>
      </c>
      <c r="D286">
        <v>706</v>
      </c>
      <c r="E286">
        <v>648</v>
      </c>
      <c r="F286">
        <v>825</v>
      </c>
      <c r="G286">
        <v>716</v>
      </c>
      <c r="H286">
        <v>679</v>
      </c>
      <c r="I286">
        <v>741</v>
      </c>
      <c r="J286">
        <v>766</v>
      </c>
      <c r="K286">
        <v>818</v>
      </c>
      <c r="L286">
        <v>722</v>
      </c>
      <c r="M286">
        <v>719</v>
      </c>
      <c r="N286">
        <v>744</v>
      </c>
      <c r="O286">
        <v>777</v>
      </c>
      <c r="P286">
        <v>705</v>
      </c>
      <c r="Q286">
        <v>915</v>
      </c>
      <c r="R286">
        <v>843</v>
      </c>
      <c r="S286">
        <v>613</v>
      </c>
      <c r="T286">
        <v>741</v>
      </c>
      <c r="U286">
        <v>680</v>
      </c>
    </row>
    <row r="287" spans="1:44" x14ac:dyDescent="0.25">
      <c r="B287" s="1">
        <v>577</v>
      </c>
      <c r="C287">
        <v>917</v>
      </c>
      <c r="D287">
        <v>887</v>
      </c>
      <c r="E287">
        <v>787</v>
      </c>
      <c r="F287">
        <v>921</v>
      </c>
      <c r="G287">
        <v>893</v>
      </c>
      <c r="H287">
        <v>855</v>
      </c>
      <c r="I287">
        <v>958</v>
      </c>
      <c r="J287">
        <v>945</v>
      </c>
      <c r="K287">
        <v>898</v>
      </c>
      <c r="L287">
        <v>795</v>
      </c>
      <c r="M287">
        <v>876</v>
      </c>
      <c r="N287">
        <v>812</v>
      </c>
      <c r="O287">
        <v>823</v>
      </c>
      <c r="P287">
        <v>892</v>
      </c>
      <c r="Q287">
        <v>875</v>
      </c>
      <c r="R287">
        <v>892</v>
      </c>
      <c r="S287">
        <v>810</v>
      </c>
      <c r="T287">
        <v>815</v>
      </c>
      <c r="U287">
        <v>866</v>
      </c>
    </row>
    <row r="288" spans="1:44" x14ac:dyDescent="0.25">
      <c r="B288" s="1">
        <v>602</v>
      </c>
      <c r="C288">
        <v>657</v>
      </c>
      <c r="D288">
        <v>695</v>
      </c>
      <c r="E288">
        <v>659</v>
      </c>
      <c r="F288">
        <v>841</v>
      </c>
      <c r="G288">
        <v>784</v>
      </c>
      <c r="H288">
        <v>775</v>
      </c>
      <c r="I288">
        <v>731</v>
      </c>
      <c r="J288">
        <v>808</v>
      </c>
      <c r="K288">
        <v>790</v>
      </c>
      <c r="L288">
        <v>811</v>
      </c>
      <c r="M288">
        <v>815</v>
      </c>
      <c r="N288">
        <v>936</v>
      </c>
      <c r="O288">
        <v>859</v>
      </c>
      <c r="P288">
        <v>908</v>
      </c>
      <c r="Q288">
        <v>751</v>
      </c>
      <c r="R288">
        <v>941</v>
      </c>
      <c r="S288">
        <v>640</v>
      </c>
      <c r="T288">
        <v>716</v>
      </c>
      <c r="U288">
        <v>737</v>
      </c>
    </row>
    <row r="289" spans="2:21" x14ac:dyDescent="0.25">
      <c r="B289" s="1">
        <v>689</v>
      </c>
      <c r="C289">
        <v>662</v>
      </c>
      <c r="D289">
        <v>759</v>
      </c>
      <c r="E289">
        <v>594</v>
      </c>
      <c r="F289">
        <v>725</v>
      </c>
      <c r="G289">
        <v>809</v>
      </c>
      <c r="H289">
        <v>769</v>
      </c>
      <c r="I289">
        <v>680</v>
      </c>
      <c r="J289">
        <v>684</v>
      </c>
      <c r="K289">
        <v>639</v>
      </c>
      <c r="L289">
        <v>775</v>
      </c>
      <c r="M289">
        <v>731</v>
      </c>
      <c r="N289">
        <v>815</v>
      </c>
      <c r="O289">
        <v>739</v>
      </c>
      <c r="P289">
        <v>666</v>
      </c>
      <c r="Q289">
        <v>690</v>
      </c>
      <c r="R289">
        <v>765</v>
      </c>
      <c r="S289">
        <v>601</v>
      </c>
      <c r="T289">
        <v>630</v>
      </c>
      <c r="U289">
        <v>642</v>
      </c>
    </row>
    <row r="290" spans="2:21" x14ac:dyDescent="0.25">
      <c r="B290" s="1">
        <v>912</v>
      </c>
      <c r="C290">
        <v>745</v>
      </c>
      <c r="D290">
        <v>734</v>
      </c>
      <c r="E290">
        <v>831</v>
      </c>
      <c r="F290">
        <v>865</v>
      </c>
      <c r="G290">
        <v>795</v>
      </c>
      <c r="H290">
        <v>761</v>
      </c>
      <c r="I290">
        <v>812</v>
      </c>
      <c r="J290">
        <v>792</v>
      </c>
      <c r="K290">
        <v>743</v>
      </c>
      <c r="L290">
        <v>818</v>
      </c>
      <c r="M290">
        <v>782</v>
      </c>
      <c r="N290">
        <v>821</v>
      </c>
      <c r="O290">
        <v>728</v>
      </c>
      <c r="P290">
        <v>806</v>
      </c>
      <c r="Q290">
        <v>725</v>
      </c>
      <c r="R290">
        <v>827</v>
      </c>
      <c r="S290">
        <v>764</v>
      </c>
      <c r="T290">
        <v>740</v>
      </c>
      <c r="U290">
        <v>687</v>
      </c>
    </row>
    <row r="291" spans="2:21" x14ac:dyDescent="0.25">
      <c r="B291" s="1">
        <v>657</v>
      </c>
      <c r="C291">
        <v>836</v>
      </c>
      <c r="D291">
        <v>791</v>
      </c>
      <c r="E291">
        <v>768</v>
      </c>
      <c r="F291">
        <v>861</v>
      </c>
      <c r="G291">
        <v>928</v>
      </c>
      <c r="H291">
        <v>874</v>
      </c>
      <c r="I291">
        <v>899</v>
      </c>
      <c r="J291">
        <v>915</v>
      </c>
      <c r="K291">
        <v>841</v>
      </c>
      <c r="L291">
        <v>833</v>
      </c>
      <c r="M291">
        <v>817</v>
      </c>
      <c r="N291">
        <v>806</v>
      </c>
      <c r="O291">
        <v>855</v>
      </c>
      <c r="P291">
        <v>937</v>
      </c>
      <c r="Q291">
        <v>901</v>
      </c>
      <c r="R291">
        <v>858</v>
      </c>
      <c r="S291">
        <v>813</v>
      </c>
      <c r="T291">
        <v>820</v>
      </c>
      <c r="U291">
        <v>772</v>
      </c>
    </row>
    <row r="292" spans="2:21" x14ac:dyDescent="0.25">
      <c r="B292" s="1">
        <v>653</v>
      </c>
      <c r="C292">
        <v>739</v>
      </c>
      <c r="D292">
        <v>764</v>
      </c>
      <c r="E292">
        <v>802</v>
      </c>
      <c r="F292">
        <v>907</v>
      </c>
      <c r="G292">
        <v>826</v>
      </c>
      <c r="H292">
        <v>830</v>
      </c>
      <c r="I292">
        <v>808</v>
      </c>
      <c r="J292">
        <v>798</v>
      </c>
      <c r="K292">
        <v>877</v>
      </c>
      <c r="L292">
        <v>853</v>
      </c>
      <c r="M292">
        <v>840</v>
      </c>
      <c r="N292">
        <v>803</v>
      </c>
      <c r="O292">
        <v>818</v>
      </c>
      <c r="P292">
        <v>854</v>
      </c>
      <c r="Q292">
        <v>821</v>
      </c>
      <c r="R292">
        <v>867</v>
      </c>
      <c r="S292">
        <v>660</v>
      </c>
      <c r="T292">
        <v>740</v>
      </c>
      <c r="U292">
        <v>702</v>
      </c>
    </row>
    <row r="293" spans="2:21" x14ac:dyDescent="0.25">
      <c r="B293" s="1">
        <v>498</v>
      </c>
      <c r="C293">
        <v>751</v>
      </c>
      <c r="D293">
        <v>837</v>
      </c>
      <c r="E293">
        <v>772</v>
      </c>
      <c r="F293">
        <v>866</v>
      </c>
      <c r="G293">
        <v>850</v>
      </c>
      <c r="H293">
        <v>816</v>
      </c>
      <c r="I293">
        <v>797</v>
      </c>
      <c r="J293">
        <v>912</v>
      </c>
      <c r="K293">
        <v>728</v>
      </c>
      <c r="L293">
        <v>820</v>
      </c>
      <c r="M293">
        <v>774</v>
      </c>
      <c r="N293">
        <v>721</v>
      </c>
      <c r="O293">
        <v>807</v>
      </c>
      <c r="P293">
        <v>854</v>
      </c>
      <c r="Q293">
        <v>714</v>
      </c>
      <c r="R293">
        <v>824</v>
      </c>
      <c r="S293">
        <v>693</v>
      </c>
      <c r="T293">
        <v>731</v>
      </c>
      <c r="U293">
        <v>724</v>
      </c>
    </row>
    <row r="294" spans="2:21" x14ac:dyDescent="0.25">
      <c r="B294" s="1">
        <v>748</v>
      </c>
      <c r="C294">
        <v>558</v>
      </c>
      <c r="D294">
        <v>621</v>
      </c>
      <c r="E294">
        <v>603</v>
      </c>
      <c r="F294">
        <v>593</v>
      </c>
      <c r="G294">
        <v>651</v>
      </c>
      <c r="H294">
        <v>736</v>
      </c>
      <c r="I294">
        <v>775</v>
      </c>
      <c r="J294">
        <v>752</v>
      </c>
      <c r="K294">
        <v>683</v>
      </c>
      <c r="L294">
        <v>650</v>
      </c>
      <c r="M294">
        <v>641</v>
      </c>
      <c r="N294">
        <v>773</v>
      </c>
      <c r="O294">
        <v>658</v>
      </c>
      <c r="P294">
        <v>683</v>
      </c>
      <c r="Q294">
        <v>600</v>
      </c>
      <c r="R294">
        <v>561</v>
      </c>
      <c r="S294">
        <v>596</v>
      </c>
      <c r="T294">
        <v>611</v>
      </c>
      <c r="U294">
        <v>631</v>
      </c>
    </row>
    <row r="295" spans="2:21" x14ac:dyDescent="0.25">
      <c r="B295" s="1">
        <v>570</v>
      </c>
      <c r="C295">
        <v>482</v>
      </c>
      <c r="D295">
        <v>519</v>
      </c>
      <c r="E295">
        <v>518</v>
      </c>
      <c r="F295">
        <v>658</v>
      </c>
      <c r="G295">
        <v>586</v>
      </c>
      <c r="H295">
        <v>540</v>
      </c>
      <c r="I295">
        <v>547</v>
      </c>
      <c r="J295">
        <v>572</v>
      </c>
      <c r="K295">
        <v>541</v>
      </c>
      <c r="L295">
        <v>593</v>
      </c>
      <c r="M295">
        <v>579</v>
      </c>
      <c r="N295">
        <v>705</v>
      </c>
      <c r="O295">
        <v>524</v>
      </c>
      <c r="P295">
        <v>525</v>
      </c>
      <c r="Q295">
        <v>504</v>
      </c>
      <c r="R295">
        <v>570</v>
      </c>
      <c r="S295">
        <v>441</v>
      </c>
      <c r="T295">
        <v>482</v>
      </c>
      <c r="U295">
        <v>446</v>
      </c>
    </row>
    <row r="296" spans="2:21" x14ac:dyDescent="0.25">
      <c r="B296" s="1">
        <v>575</v>
      </c>
      <c r="C296">
        <v>748</v>
      </c>
      <c r="D296">
        <v>799</v>
      </c>
      <c r="E296">
        <v>762</v>
      </c>
      <c r="F296">
        <v>809</v>
      </c>
      <c r="G296">
        <v>832</v>
      </c>
      <c r="H296">
        <v>797</v>
      </c>
      <c r="I296">
        <v>825</v>
      </c>
      <c r="J296">
        <v>776</v>
      </c>
      <c r="K296">
        <v>800</v>
      </c>
      <c r="L296">
        <v>834</v>
      </c>
      <c r="M296">
        <v>859</v>
      </c>
      <c r="N296">
        <v>807</v>
      </c>
      <c r="O296">
        <v>812</v>
      </c>
      <c r="P296">
        <v>864</v>
      </c>
      <c r="Q296">
        <v>834</v>
      </c>
      <c r="R296">
        <v>796</v>
      </c>
      <c r="S296">
        <v>786</v>
      </c>
      <c r="T296">
        <v>775</v>
      </c>
      <c r="U296">
        <v>776</v>
      </c>
    </row>
    <row r="297" spans="2:21" x14ac:dyDescent="0.25">
      <c r="B297" s="1">
        <v>610</v>
      </c>
      <c r="C297">
        <v>704</v>
      </c>
      <c r="D297">
        <v>695</v>
      </c>
      <c r="E297">
        <v>647</v>
      </c>
      <c r="F297">
        <v>793</v>
      </c>
      <c r="G297">
        <v>740</v>
      </c>
      <c r="H297">
        <v>747</v>
      </c>
      <c r="I297">
        <v>757</v>
      </c>
      <c r="J297">
        <v>746</v>
      </c>
      <c r="K297">
        <v>807</v>
      </c>
      <c r="L297">
        <v>714</v>
      </c>
      <c r="M297">
        <v>787</v>
      </c>
      <c r="N297">
        <v>689</v>
      </c>
      <c r="O297">
        <v>732</v>
      </c>
      <c r="P297">
        <v>705</v>
      </c>
      <c r="Q297">
        <v>689</v>
      </c>
      <c r="R297">
        <v>797</v>
      </c>
      <c r="S297">
        <v>630</v>
      </c>
      <c r="T297">
        <v>672</v>
      </c>
      <c r="U297">
        <v>618</v>
      </c>
    </row>
    <row r="298" spans="2:21" x14ac:dyDescent="0.25">
      <c r="B298" s="1">
        <v>417</v>
      </c>
      <c r="C298">
        <v>705</v>
      </c>
      <c r="D298">
        <v>660</v>
      </c>
      <c r="E298">
        <v>658</v>
      </c>
      <c r="F298">
        <v>681</v>
      </c>
      <c r="G298">
        <v>682</v>
      </c>
      <c r="H298">
        <v>676</v>
      </c>
      <c r="I298">
        <v>766</v>
      </c>
      <c r="J298">
        <v>769</v>
      </c>
      <c r="K298">
        <v>748</v>
      </c>
      <c r="L298">
        <v>648</v>
      </c>
      <c r="M298">
        <v>643</v>
      </c>
      <c r="N298">
        <v>709</v>
      </c>
      <c r="O298">
        <v>635</v>
      </c>
      <c r="P298">
        <v>724</v>
      </c>
      <c r="Q298">
        <v>749</v>
      </c>
      <c r="R298">
        <v>740</v>
      </c>
      <c r="S298">
        <v>620</v>
      </c>
      <c r="T298">
        <v>646</v>
      </c>
      <c r="U298">
        <v>686</v>
      </c>
    </row>
    <row r="299" spans="2:21" x14ac:dyDescent="0.25">
      <c r="B299" s="1">
        <v>739</v>
      </c>
      <c r="C299">
        <v>682</v>
      </c>
      <c r="D299">
        <v>733</v>
      </c>
      <c r="E299">
        <v>658</v>
      </c>
      <c r="F299">
        <v>800</v>
      </c>
      <c r="G299">
        <v>763</v>
      </c>
      <c r="H299">
        <v>741</v>
      </c>
      <c r="I299">
        <v>778</v>
      </c>
      <c r="J299">
        <v>763</v>
      </c>
      <c r="K299">
        <v>794</v>
      </c>
      <c r="L299">
        <v>814</v>
      </c>
      <c r="M299">
        <v>835</v>
      </c>
      <c r="N299">
        <v>764</v>
      </c>
      <c r="O299">
        <v>686</v>
      </c>
      <c r="P299">
        <v>740</v>
      </c>
      <c r="Q299">
        <v>715</v>
      </c>
      <c r="R299">
        <v>770</v>
      </c>
      <c r="S299">
        <v>621</v>
      </c>
      <c r="T299">
        <v>672</v>
      </c>
      <c r="U299">
        <v>671</v>
      </c>
    </row>
    <row r="300" spans="2:21" x14ac:dyDescent="0.25">
      <c r="B300" s="1">
        <v>639</v>
      </c>
      <c r="C300">
        <v>427</v>
      </c>
      <c r="D300">
        <v>532</v>
      </c>
      <c r="E300">
        <v>412</v>
      </c>
      <c r="F300">
        <v>549</v>
      </c>
      <c r="G300">
        <v>561</v>
      </c>
      <c r="H300">
        <v>541</v>
      </c>
      <c r="I300">
        <v>441</v>
      </c>
      <c r="J300">
        <v>485</v>
      </c>
      <c r="K300">
        <v>446</v>
      </c>
      <c r="L300">
        <v>566</v>
      </c>
      <c r="M300">
        <v>529</v>
      </c>
      <c r="N300">
        <v>540</v>
      </c>
      <c r="O300">
        <v>567</v>
      </c>
      <c r="P300">
        <v>545</v>
      </c>
      <c r="Q300">
        <v>411</v>
      </c>
      <c r="R300">
        <v>467</v>
      </c>
      <c r="S300">
        <v>393</v>
      </c>
      <c r="T300">
        <v>511</v>
      </c>
      <c r="U300">
        <v>502</v>
      </c>
    </row>
    <row r="301" spans="2:21" x14ac:dyDescent="0.25">
      <c r="B301" s="1">
        <v>514</v>
      </c>
      <c r="C301">
        <v>715</v>
      </c>
      <c r="D301">
        <v>724</v>
      </c>
      <c r="E301">
        <v>729</v>
      </c>
      <c r="F301">
        <v>820</v>
      </c>
      <c r="G301">
        <v>798</v>
      </c>
      <c r="H301">
        <v>714</v>
      </c>
      <c r="I301">
        <v>709</v>
      </c>
      <c r="J301">
        <v>703</v>
      </c>
      <c r="K301">
        <v>720</v>
      </c>
      <c r="L301">
        <v>742</v>
      </c>
      <c r="M301">
        <v>782</v>
      </c>
      <c r="N301">
        <v>725</v>
      </c>
      <c r="O301">
        <v>731</v>
      </c>
      <c r="P301">
        <v>807</v>
      </c>
      <c r="Q301">
        <v>729</v>
      </c>
      <c r="R301">
        <v>696</v>
      </c>
      <c r="S301">
        <v>768</v>
      </c>
      <c r="T301">
        <v>721</v>
      </c>
      <c r="U301">
        <v>690</v>
      </c>
    </row>
    <row r="302" spans="2:21" x14ac:dyDescent="0.25">
      <c r="B302" s="1">
        <v>642</v>
      </c>
      <c r="C302">
        <v>649</v>
      </c>
      <c r="D302">
        <v>795</v>
      </c>
      <c r="E302">
        <v>649</v>
      </c>
      <c r="F302">
        <v>795</v>
      </c>
      <c r="G302">
        <v>795</v>
      </c>
      <c r="H302">
        <v>770</v>
      </c>
      <c r="I302">
        <v>698</v>
      </c>
      <c r="J302">
        <v>682</v>
      </c>
      <c r="K302">
        <v>769</v>
      </c>
      <c r="L302">
        <v>795</v>
      </c>
      <c r="M302">
        <v>753</v>
      </c>
      <c r="N302">
        <v>795</v>
      </c>
      <c r="O302">
        <v>795</v>
      </c>
      <c r="P302">
        <v>728</v>
      </c>
      <c r="Q302">
        <v>717</v>
      </c>
      <c r="R302">
        <v>682</v>
      </c>
      <c r="S302">
        <v>648</v>
      </c>
      <c r="T302">
        <v>639</v>
      </c>
      <c r="U302">
        <v>675</v>
      </c>
    </row>
    <row r="303" spans="2:21" x14ac:dyDescent="0.25">
      <c r="B303" s="1">
        <v>743</v>
      </c>
      <c r="C303">
        <v>602</v>
      </c>
      <c r="D303">
        <v>616</v>
      </c>
      <c r="E303">
        <v>581</v>
      </c>
      <c r="F303">
        <v>687</v>
      </c>
      <c r="G303">
        <v>720</v>
      </c>
      <c r="H303">
        <v>642</v>
      </c>
      <c r="I303">
        <v>779</v>
      </c>
      <c r="J303">
        <v>773</v>
      </c>
      <c r="K303">
        <v>703</v>
      </c>
      <c r="L303">
        <v>667</v>
      </c>
      <c r="M303">
        <v>628</v>
      </c>
      <c r="N303">
        <v>781</v>
      </c>
      <c r="O303">
        <v>699</v>
      </c>
      <c r="P303">
        <v>653</v>
      </c>
      <c r="Q303">
        <v>729</v>
      </c>
      <c r="R303">
        <v>665</v>
      </c>
      <c r="S303">
        <v>718</v>
      </c>
      <c r="T303">
        <v>651</v>
      </c>
      <c r="U303">
        <v>604</v>
      </c>
    </row>
    <row r="304" spans="2:21" x14ac:dyDescent="0.25">
      <c r="B304" s="1">
        <v>548</v>
      </c>
      <c r="C304">
        <v>664</v>
      </c>
      <c r="D304">
        <v>807</v>
      </c>
      <c r="E304">
        <v>717</v>
      </c>
      <c r="F304">
        <v>871</v>
      </c>
      <c r="G304">
        <v>805</v>
      </c>
      <c r="H304">
        <v>751</v>
      </c>
      <c r="I304">
        <v>705</v>
      </c>
      <c r="J304">
        <v>825</v>
      </c>
      <c r="K304">
        <v>721</v>
      </c>
      <c r="L304">
        <v>823</v>
      </c>
      <c r="M304">
        <v>740</v>
      </c>
      <c r="N304">
        <v>772</v>
      </c>
      <c r="O304">
        <v>857</v>
      </c>
      <c r="P304">
        <v>785</v>
      </c>
      <c r="Q304">
        <v>789</v>
      </c>
      <c r="R304">
        <v>838</v>
      </c>
      <c r="S304">
        <v>638</v>
      </c>
      <c r="T304">
        <v>726</v>
      </c>
      <c r="U304">
        <v>671</v>
      </c>
    </row>
    <row r="305" spans="2:21" x14ac:dyDescent="0.25">
      <c r="B305" s="1">
        <v>381</v>
      </c>
      <c r="C305">
        <v>812</v>
      </c>
      <c r="D305">
        <v>845</v>
      </c>
      <c r="E305">
        <v>790</v>
      </c>
      <c r="F305">
        <v>907</v>
      </c>
      <c r="G305">
        <v>928</v>
      </c>
      <c r="H305">
        <v>901</v>
      </c>
      <c r="I305">
        <v>877</v>
      </c>
      <c r="J305">
        <v>893</v>
      </c>
      <c r="K305">
        <v>832</v>
      </c>
      <c r="L305">
        <v>840</v>
      </c>
      <c r="M305">
        <v>836</v>
      </c>
      <c r="N305">
        <v>759</v>
      </c>
      <c r="O305">
        <v>801</v>
      </c>
      <c r="P305">
        <v>847</v>
      </c>
      <c r="Q305">
        <v>900</v>
      </c>
      <c r="R305">
        <v>894</v>
      </c>
      <c r="S305">
        <v>791</v>
      </c>
      <c r="T305">
        <v>794</v>
      </c>
      <c r="U305">
        <v>804</v>
      </c>
    </row>
    <row r="306" spans="2:21" x14ac:dyDescent="0.25">
      <c r="B306" s="1">
        <v>633</v>
      </c>
      <c r="C306">
        <v>679</v>
      </c>
      <c r="D306">
        <v>655</v>
      </c>
      <c r="E306">
        <v>613</v>
      </c>
      <c r="F306">
        <v>725</v>
      </c>
      <c r="G306">
        <v>761</v>
      </c>
      <c r="H306">
        <v>689</v>
      </c>
      <c r="I306">
        <v>799</v>
      </c>
      <c r="J306">
        <v>811</v>
      </c>
      <c r="K306">
        <v>792</v>
      </c>
      <c r="L306">
        <v>751</v>
      </c>
      <c r="M306">
        <v>738</v>
      </c>
      <c r="N306">
        <v>692</v>
      </c>
      <c r="O306">
        <v>797</v>
      </c>
      <c r="P306">
        <v>719</v>
      </c>
      <c r="Q306">
        <v>817</v>
      </c>
      <c r="R306">
        <v>806</v>
      </c>
      <c r="S306">
        <v>588</v>
      </c>
      <c r="T306">
        <v>716</v>
      </c>
      <c r="U306">
        <v>641</v>
      </c>
    </row>
    <row r="307" spans="2:21" x14ac:dyDescent="0.25">
      <c r="B307" s="1">
        <v>658</v>
      </c>
      <c r="C307">
        <v>448</v>
      </c>
      <c r="D307">
        <v>518</v>
      </c>
      <c r="E307">
        <v>424</v>
      </c>
      <c r="F307">
        <v>509</v>
      </c>
      <c r="G307">
        <v>510</v>
      </c>
      <c r="H307">
        <v>581</v>
      </c>
      <c r="I307">
        <v>492</v>
      </c>
      <c r="J307">
        <v>436</v>
      </c>
      <c r="K307">
        <v>446</v>
      </c>
      <c r="L307">
        <v>500</v>
      </c>
      <c r="M307">
        <v>496</v>
      </c>
      <c r="N307">
        <v>516</v>
      </c>
      <c r="O307">
        <v>583</v>
      </c>
      <c r="P307">
        <v>537</v>
      </c>
      <c r="Q307">
        <v>414</v>
      </c>
      <c r="R307">
        <v>521</v>
      </c>
      <c r="S307">
        <v>447</v>
      </c>
      <c r="T307">
        <v>427</v>
      </c>
      <c r="U307">
        <v>440</v>
      </c>
    </row>
    <row r="308" spans="2:21" x14ac:dyDescent="0.25">
      <c r="B308" s="1">
        <v>761</v>
      </c>
      <c r="C308">
        <v>628</v>
      </c>
      <c r="D308">
        <v>801</v>
      </c>
      <c r="E308">
        <v>706</v>
      </c>
      <c r="F308">
        <v>801</v>
      </c>
      <c r="G308">
        <v>801</v>
      </c>
      <c r="H308">
        <v>796</v>
      </c>
      <c r="I308">
        <v>663</v>
      </c>
      <c r="J308">
        <v>679</v>
      </c>
      <c r="K308">
        <v>766</v>
      </c>
      <c r="L308">
        <v>875</v>
      </c>
      <c r="M308">
        <v>694</v>
      </c>
      <c r="N308">
        <v>801</v>
      </c>
      <c r="O308">
        <v>801</v>
      </c>
      <c r="P308">
        <v>741</v>
      </c>
      <c r="Q308">
        <v>732</v>
      </c>
      <c r="R308">
        <v>786</v>
      </c>
      <c r="S308">
        <v>696</v>
      </c>
      <c r="T308">
        <v>628</v>
      </c>
      <c r="U308">
        <v>633</v>
      </c>
    </row>
    <row r="309" spans="2:21" x14ac:dyDescent="0.25">
      <c r="B309" s="1">
        <v>639</v>
      </c>
      <c r="C309">
        <v>760</v>
      </c>
      <c r="D309">
        <v>758</v>
      </c>
      <c r="E309">
        <v>715</v>
      </c>
      <c r="F309">
        <v>841</v>
      </c>
      <c r="G309">
        <v>796</v>
      </c>
      <c r="H309">
        <v>800</v>
      </c>
      <c r="I309">
        <v>864</v>
      </c>
      <c r="J309">
        <v>759</v>
      </c>
      <c r="K309">
        <v>864</v>
      </c>
      <c r="L309">
        <v>790</v>
      </c>
      <c r="M309">
        <v>832</v>
      </c>
      <c r="N309">
        <v>847</v>
      </c>
      <c r="O309">
        <v>788</v>
      </c>
      <c r="P309">
        <v>776</v>
      </c>
      <c r="Q309">
        <v>851</v>
      </c>
      <c r="R309">
        <v>882</v>
      </c>
      <c r="S309">
        <v>769</v>
      </c>
      <c r="T309">
        <v>666</v>
      </c>
      <c r="U309">
        <v>723</v>
      </c>
    </row>
    <row r="310" spans="2:21" x14ac:dyDescent="0.25">
      <c r="B310" s="1">
        <v>697</v>
      </c>
      <c r="C310">
        <v>651</v>
      </c>
      <c r="D310">
        <v>716</v>
      </c>
      <c r="E310">
        <v>589</v>
      </c>
      <c r="F310">
        <v>757</v>
      </c>
      <c r="G310">
        <v>779</v>
      </c>
      <c r="H310">
        <v>773</v>
      </c>
      <c r="I310">
        <v>734</v>
      </c>
      <c r="J310">
        <v>678</v>
      </c>
      <c r="K310">
        <v>727</v>
      </c>
      <c r="L310">
        <v>769</v>
      </c>
      <c r="M310">
        <v>765</v>
      </c>
      <c r="N310">
        <v>880</v>
      </c>
      <c r="O310">
        <v>764</v>
      </c>
      <c r="P310">
        <v>817</v>
      </c>
      <c r="Q310">
        <v>768</v>
      </c>
      <c r="R310">
        <v>751</v>
      </c>
      <c r="S310">
        <v>571</v>
      </c>
      <c r="T310">
        <v>658</v>
      </c>
      <c r="U310">
        <v>640</v>
      </c>
    </row>
    <row r="311" spans="2:21" x14ac:dyDescent="0.25">
      <c r="B311" s="1">
        <v>600</v>
      </c>
      <c r="C311">
        <v>707</v>
      </c>
      <c r="D311">
        <v>759</v>
      </c>
      <c r="E311">
        <v>626</v>
      </c>
      <c r="F311">
        <v>729</v>
      </c>
      <c r="G311">
        <v>838</v>
      </c>
      <c r="H311">
        <v>826</v>
      </c>
      <c r="I311">
        <v>746</v>
      </c>
      <c r="J311">
        <v>762</v>
      </c>
      <c r="K311">
        <v>700</v>
      </c>
      <c r="L311">
        <v>860</v>
      </c>
      <c r="M311">
        <v>863</v>
      </c>
      <c r="N311">
        <v>800</v>
      </c>
      <c r="O311">
        <v>779</v>
      </c>
      <c r="P311">
        <v>799</v>
      </c>
      <c r="Q311">
        <v>849</v>
      </c>
      <c r="R311">
        <v>818</v>
      </c>
      <c r="S311">
        <v>770</v>
      </c>
      <c r="T311">
        <v>629</v>
      </c>
      <c r="U311">
        <v>642</v>
      </c>
    </row>
    <row r="312" spans="2:21" x14ac:dyDescent="0.25">
      <c r="B312" s="1">
        <v>493</v>
      </c>
      <c r="C312">
        <v>782</v>
      </c>
      <c r="D312">
        <v>865</v>
      </c>
      <c r="E312">
        <v>797</v>
      </c>
      <c r="F312">
        <v>865</v>
      </c>
      <c r="G312">
        <v>865</v>
      </c>
      <c r="H312">
        <v>845</v>
      </c>
      <c r="I312">
        <v>773</v>
      </c>
      <c r="J312">
        <v>757</v>
      </c>
      <c r="K312">
        <v>768</v>
      </c>
      <c r="L312">
        <v>865</v>
      </c>
      <c r="M312">
        <v>781</v>
      </c>
      <c r="N312">
        <v>865</v>
      </c>
      <c r="O312">
        <v>899</v>
      </c>
      <c r="P312">
        <v>861</v>
      </c>
      <c r="Q312">
        <v>798</v>
      </c>
      <c r="R312">
        <v>908</v>
      </c>
      <c r="S312">
        <v>697</v>
      </c>
      <c r="T312">
        <v>736</v>
      </c>
      <c r="U312">
        <v>697</v>
      </c>
    </row>
    <row r="313" spans="2:21" x14ac:dyDescent="0.25">
      <c r="B313" s="1">
        <v>506</v>
      </c>
      <c r="C313">
        <v>709</v>
      </c>
      <c r="D313">
        <v>758</v>
      </c>
      <c r="E313">
        <v>718</v>
      </c>
      <c r="F313">
        <v>768</v>
      </c>
      <c r="G313">
        <v>764</v>
      </c>
      <c r="H313">
        <v>755</v>
      </c>
      <c r="I313">
        <v>776</v>
      </c>
      <c r="J313">
        <v>768</v>
      </c>
      <c r="K313">
        <v>778</v>
      </c>
      <c r="L313">
        <v>764</v>
      </c>
      <c r="M313">
        <v>748</v>
      </c>
      <c r="N313">
        <v>758</v>
      </c>
      <c r="O313">
        <v>758</v>
      </c>
      <c r="P313">
        <v>701</v>
      </c>
      <c r="Q313">
        <v>760</v>
      </c>
      <c r="R313">
        <v>779</v>
      </c>
      <c r="S313">
        <v>666</v>
      </c>
      <c r="T313">
        <v>678</v>
      </c>
      <c r="U313">
        <v>668</v>
      </c>
    </row>
    <row r="314" spans="2:21" x14ac:dyDescent="0.25">
      <c r="B314" s="1">
        <v>652</v>
      </c>
      <c r="C314">
        <v>528</v>
      </c>
      <c r="D314">
        <v>655</v>
      </c>
      <c r="E314">
        <v>533</v>
      </c>
      <c r="F314">
        <v>675</v>
      </c>
      <c r="G314">
        <v>655</v>
      </c>
      <c r="H314">
        <v>651</v>
      </c>
      <c r="I314">
        <v>571</v>
      </c>
      <c r="J314">
        <v>610</v>
      </c>
      <c r="K314">
        <v>620</v>
      </c>
      <c r="L314">
        <v>655</v>
      </c>
      <c r="M314">
        <v>614</v>
      </c>
      <c r="N314">
        <v>729</v>
      </c>
      <c r="O314">
        <v>683</v>
      </c>
      <c r="P314">
        <v>625</v>
      </c>
      <c r="Q314">
        <v>595</v>
      </c>
      <c r="R314">
        <v>565</v>
      </c>
      <c r="S314">
        <v>504</v>
      </c>
      <c r="T314">
        <v>528</v>
      </c>
      <c r="U314">
        <v>517</v>
      </c>
    </row>
    <row r="315" spans="2:21" x14ac:dyDescent="0.25">
      <c r="B315" s="1">
        <v>523</v>
      </c>
      <c r="C315">
        <v>607</v>
      </c>
      <c r="D315">
        <v>689</v>
      </c>
      <c r="E315">
        <v>689</v>
      </c>
      <c r="F315">
        <v>744</v>
      </c>
      <c r="G315">
        <v>817</v>
      </c>
      <c r="H315">
        <v>662</v>
      </c>
      <c r="I315">
        <v>743</v>
      </c>
      <c r="J315">
        <v>743</v>
      </c>
      <c r="K315">
        <v>601</v>
      </c>
      <c r="L315">
        <v>752</v>
      </c>
      <c r="M315">
        <v>614</v>
      </c>
      <c r="N315">
        <v>658</v>
      </c>
      <c r="O315">
        <v>765</v>
      </c>
      <c r="P315">
        <v>663</v>
      </c>
      <c r="Q315">
        <v>681</v>
      </c>
      <c r="R315">
        <v>608</v>
      </c>
      <c r="S315">
        <v>657</v>
      </c>
      <c r="T315">
        <v>618</v>
      </c>
      <c r="U315">
        <v>679</v>
      </c>
    </row>
    <row r="316" spans="2:21" x14ac:dyDescent="0.25">
      <c r="B316" s="1">
        <v>574</v>
      </c>
      <c r="C316">
        <v>807</v>
      </c>
      <c r="D316">
        <v>831</v>
      </c>
      <c r="E316">
        <v>768</v>
      </c>
      <c r="F316">
        <v>876</v>
      </c>
      <c r="G316">
        <v>825</v>
      </c>
      <c r="H316">
        <v>817</v>
      </c>
      <c r="I316">
        <v>757</v>
      </c>
      <c r="J316">
        <v>824</v>
      </c>
      <c r="K316">
        <v>836</v>
      </c>
      <c r="L316">
        <v>850</v>
      </c>
      <c r="M316">
        <v>889</v>
      </c>
      <c r="N316">
        <v>971</v>
      </c>
      <c r="O316">
        <v>908</v>
      </c>
      <c r="P316">
        <v>825</v>
      </c>
      <c r="Q316">
        <v>759</v>
      </c>
      <c r="R316">
        <v>803</v>
      </c>
      <c r="S316">
        <v>748</v>
      </c>
      <c r="T316">
        <v>732</v>
      </c>
      <c r="U316">
        <v>738</v>
      </c>
    </row>
    <row r="317" spans="2:21" x14ac:dyDescent="0.25">
      <c r="B317" s="1">
        <v>545</v>
      </c>
      <c r="C317">
        <v>666</v>
      </c>
      <c r="D317">
        <v>696</v>
      </c>
      <c r="E317">
        <v>612</v>
      </c>
      <c r="F317">
        <v>696</v>
      </c>
      <c r="G317">
        <v>802</v>
      </c>
      <c r="H317">
        <v>769</v>
      </c>
      <c r="I317">
        <v>852</v>
      </c>
      <c r="J317">
        <v>829</v>
      </c>
      <c r="K317">
        <v>690</v>
      </c>
      <c r="L317">
        <v>693</v>
      </c>
      <c r="M317">
        <v>669</v>
      </c>
      <c r="N317">
        <v>743</v>
      </c>
      <c r="O317">
        <v>758</v>
      </c>
      <c r="P317">
        <v>691</v>
      </c>
      <c r="Q317">
        <v>797</v>
      </c>
      <c r="R317">
        <v>783</v>
      </c>
      <c r="S317">
        <v>585</v>
      </c>
      <c r="T317">
        <v>664</v>
      </c>
      <c r="U317">
        <v>666</v>
      </c>
    </row>
    <row r="318" spans="2:21" x14ac:dyDescent="0.25">
      <c r="B318" s="1">
        <v>803</v>
      </c>
      <c r="C318">
        <v>669</v>
      </c>
      <c r="D318">
        <v>734</v>
      </c>
      <c r="E318">
        <v>631</v>
      </c>
      <c r="F318">
        <v>745</v>
      </c>
      <c r="G318">
        <v>737</v>
      </c>
      <c r="H318">
        <v>721</v>
      </c>
      <c r="I318">
        <v>692</v>
      </c>
      <c r="J318">
        <v>661</v>
      </c>
      <c r="K318">
        <v>779</v>
      </c>
      <c r="L318">
        <v>725</v>
      </c>
      <c r="M318">
        <v>756</v>
      </c>
      <c r="N318">
        <v>790</v>
      </c>
      <c r="O318">
        <v>719</v>
      </c>
      <c r="P318">
        <v>688</v>
      </c>
      <c r="Q318">
        <v>752</v>
      </c>
      <c r="R318">
        <v>784</v>
      </c>
      <c r="S318">
        <v>591</v>
      </c>
      <c r="T318">
        <v>668</v>
      </c>
      <c r="U318">
        <v>633</v>
      </c>
    </row>
    <row r="319" spans="2:21" x14ac:dyDescent="0.25">
      <c r="B319" s="1">
        <v>558</v>
      </c>
      <c r="C319">
        <v>700</v>
      </c>
      <c r="D319">
        <v>740</v>
      </c>
      <c r="E319">
        <v>585</v>
      </c>
      <c r="F319">
        <v>729</v>
      </c>
      <c r="G319">
        <v>711</v>
      </c>
      <c r="H319">
        <v>697</v>
      </c>
      <c r="I319">
        <v>779</v>
      </c>
      <c r="J319">
        <v>689</v>
      </c>
      <c r="K319">
        <v>735</v>
      </c>
      <c r="L319">
        <v>684</v>
      </c>
      <c r="M319">
        <v>702</v>
      </c>
      <c r="N319">
        <v>697</v>
      </c>
      <c r="O319">
        <v>685</v>
      </c>
      <c r="P319">
        <v>749</v>
      </c>
      <c r="Q319">
        <v>789</v>
      </c>
      <c r="R319">
        <v>803</v>
      </c>
      <c r="S319">
        <v>622</v>
      </c>
      <c r="T319">
        <v>668</v>
      </c>
      <c r="U319">
        <v>630</v>
      </c>
    </row>
    <row r="320" spans="2:21" x14ac:dyDescent="0.25">
      <c r="B320" s="1">
        <v>578</v>
      </c>
      <c r="C320">
        <v>834</v>
      </c>
      <c r="D320">
        <v>924</v>
      </c>
      <c r="E320">
        <v>841</v>
      </c>
      <c r="F320">
        <v>982</v>
      </c>
      <c r="G320">
        <v>833</v>
      </c>
      <c r="H320">
        <v>849</v>
      </c>
      <c r="I320">
        <v>869</v>
      </c>
      <c r="J320">
        <v>837</v>
      </c>
      <c r="K320">
        <v>821</v>
      </c>
      <c r="L320">
        <v>888</v>
      </c>
      <c r="M320">
        <v>905</v>
      </c>
      <c r="N320">
        <v>871</v>
      </c>
      <c r="O320">
        <v>912</v>
      </c>
      <c r="P320">
        <v>927</v>
      </c>
      <c r="Q320">
        <v>757</v>
      </c>
      <c r="R320">
        <v>835</v>
      </c>
      <c r="S320">
        <v>733</v>
      </c>
      <c r="T320">
        <v>780</v>
      </c>
      <c r="U320">
        <v>664</v>
      </c>
    </row>
    <row r="321" spans="2:21" x14ac:dyDescent="0.25">
      <c r="B321" s="1">
        <v>608.99998995399994</v>
      </c>
      <c r="C321">
        <v>662</v>
      </c>
      <c r="D321">
        <v>730</v>
      </c>
      <c r="E321">
        <v>716</v>
      </c>
      <c r="F321">
        <v>800</v>
      </c>
      <c r="G321">
        <v>730</v>
      </c>
      <c r="H321">
        <v>771</v>
      </c>
      <c r="I321">
        <v>635</v>
      </c>
      <c r="J321">
        <v>738</v>
      </c>
      <c r="K321">
        <v>694</v>
      </c>
      <c r="L321">
        <v>730</v>
      </c>
      <c r="M321">
        <v>746</v>
      </c>
      <c r="N321">
        <v>862</v>
      </c>
      <c r="O321">
        <v>755</v>
      </c>
      <c r="P321">
        <v>767</v>
      </c>
      <c r="Q321">
        <v>742</v>
      </c>
      <c r="R321">
        <v>721</v>
      </c>
      <c r="S321">
        <v>584</v>
      </c>
      <c r="T321">
        <v>602</v>
      </c>
      <c r="U321">
        <v>569</v>
      </c>
    </row>
    <row r="322" spans="2:21" x14ac:dyDescent="0.25">
      <c r="B322" s="1">
        <v>572</v>
      </c>
      <c r="C322">
        <v>739</v>
      </c>
      <c r="D322">
        <v>737</v>
      </c>
      <c r="E322">
        <v>646</v>
      </c>
      <c r="F322">
        <v>707</v>
      </c>
      <c r="G322">
        <v>802</v>
      </c>
      <c r="H322">
        <v>759</v>
      </c>
      <c r="I322">
        <v>877</v>
      </c>
      <c r="J322">
        <v>775</v>
      </c>
      <c r="K322">
        <v>756</v>
      </c>
      <c r="L322">
        <v>779</v>
      </c>
      <c r="M322">
        <v>890</v>
      </c>
      <c r="N322">
        <v>788</v>
      </c>
      <c r="O322">
        <v>720</v>
      </c>
      <c r="P322">
        <v>890</v>
      </c>
      <c r="Q322">
        <v>686</v>
      </c>
      <c r="R322">
        <v>760</v>
      </c>
      <c r="S322">
        <v>722</v>
      </c>
      <c r="T322">
        <v>636</v>
      </c>
      <c r="U322">
        <v>660</v>
      </c>
    </row>
    <row r="323" spans="2:21" x14ac:dyDescent="0.25">
      <c r="B323" s="1">
        <v>586</v>
      </c>
      <c r="C323">
        <v>753</v>
      </c>
      <c r="D323">
        <v>808</v>
      </c>
      <c r="E323">
        <v>673</v>
      </c>
      <c r="F323">
        <v>848</v>
      </c>
      <c r="G323">
        <v>869</v>
      </c>
      <c r="H323">
        <v>788</v>
      </c>
      <c r="I323">
        <v>941</v>
      </c>
      <c r="J323">
        <v>858</v>
      </c>
      <c r="K323">
        <v>937</v>
      </c>
      <c r="L323">
        <v>892</v>
      </c>
      <c r="M323">
        <v>912</v>
      </c>
      <c r="N323">
        <v>771</v>
      </c>
      <c r="O323">
        <v>792</v>
      </c>
      <c r="P323">
        <v>915</v>
      </c>
      <c r="Q323">
        <v>920</v>
      </c>
      <c r="R323">
        <v>856</v>
      </c>
      <c r="S323">
        <v>682</v>
      </c>
      <c r="T323">
        <v>754</v>
      </c>
      <c r="U323">
        <v>697</v>
      </c>
    </row>
    <row r="324" spans="2:21" x14ac:dyDescent="0.25">
      <c r="B324" s="1">
        <v>556</v>
      </c>
      <c r="C324">
        <v>704</v>
      </c>
      <c r="D324">
        <v>685</v>
      </c>
      <c r="E324">
        <v>709</v>
      </c>
      <c r="F324">
        <v>763</v>
      </c>
      <c r="G324">
        <v>706</v>
      </c>
      <c r="H324">
        <v>696</v>
      </c>
      <c r="I324">
        <v>728</v>
      </c>
      <c r="J324">
        <v>732</v>
      </c>
      <c r="K324">
        <v>756</v>
      </c>
      <c r="L324">
        <v>704</v>
      </c>
      <c r="M324">
        <v>768</v>
      </c>
      <c r="N324">
        <v>700</v>
      </c>
      <c r="O324">
        <v>738</v>
      </c>
      <c r="P324">
        <v>767</v>
      </c>
      <c r="Q324">
        <v>750</v>
      </c>
      <c r="R324">
        <v>731</v>
      </c>
      <c r="S324">
        <v>613</v>
      </c>
      <c r="T324">
        <v>641</v>
      </c>
      <c r="U324">
        <v>616</v>
      </c>
    </row>
    <row r="325" spans="2:21" x14ac:dyDescent="0.25">
      <c r="B325" s="1">
        <v>525</v>
      </c>
      <c r="C325">
        <v>675</v>
      </c>
      <c r="D325">
        <v>787</v>
      </c>
      <c r="E325">
        <v>720</v>
      </c>
      <c r="F325">
        <v>848</v>
      </c>
      <c r="G325">
        <v>800</v>
      </c>
      <c r="H325">
        <v>756</v>
      </c>
      <c r="I325">
        <v>740</v>
      </c>
      <c r="J325">
        <v>679</v>
      </c>
      <c r="K325">
        <v>783</v>
      </c>
      <c r="L325">
        <v>703</v>
      </c>
      <c r="M325">
        <v>736</v>
      </c>
      <c r="N325">
        <v>647</v>
      </c>
      <c r="O325">
        <v>636</v>
      </c>
      <c r="P325">
        <v>733</v>
      </c>
      <c r="Q325">
        <v>680</v>
      </c>
      <c r="R325">
        <v>778</v>
      </c>
      <c r="S325">
        <v>625</v>
      </c>
      <c r="T325">
        <v>660</v>
      </c>
      <c r="U325">
        <v>686</v>
      </c>
    </row>
    <row r="326" spans="2:21" x14ac:dyDescent="0.25">
      <c r="B326" s="1">
        <v>605</v>
      </c>
      <c r="C326">
        <v>718</v>
      </c>
      <c r="D326">
        <v>785</v>
      </c>
      <c r="E326">
        <v>709</v>
      </c>
      <c r="F326">
        <v>761</v>
      </c>
      <c r="G326">
        <v>707</v>
      </c>
      <c r="H326">
        <v>743</v>
      </c>
      <c r="I326">
        <v>748</v>
      </c>
      <c r="J326">
        <v>784</v>
      </c>
      <c r="K326">
        <v>751</v>
      </c>
      <c r="L326">
        <v>680</v>
      </c>
      <c r="M326">
        <v>720</v>
      </c>
      <c r="N326">
        <v>690</v>
      </c>
      <c r="O326">
        <v>655</v>
      </c>
      <c r="P326">
        <v>791</v>
      </c>
      <c r="Q326">
        <v>755</v>
      </c>
      <c r="R326">
        <v>803</v>
      </c>
      <c r="S326">
        <v>644</v>
      </c>
      <c r="T326">
        <v>676</v>
      </c>
      <c r="U326">
        <v>746</v>
      </c>
    </row>
    <row r="327" spans="2:21" x14ac:dyDescent="0.25">
      <c r="B327" s="1">
        <v>656</v>
      </c>
      <c r="C327">
        <v>610</v>
      </c>
      <c r="D327">
        <v>672</v>
      </c>
      <c r="E327">
        <v>588</v>
      </c>
      <c r="F327">
        <v>719</v>
      </c>
      <c r="G327">
        <v>741</v>
      </c>
      <c r="H327">
        <v>723</v>
      </c>
      <c r="I327">
        <v>669</v>
      </c>
      <c r="J327">
        <v>724</v>
      </c>
      <c r="K327">
        <v>652</v>
      </c>
      <c r="L327">
        <v>755</v>
      </c>
      <c r="M327">
        <v>686</v>
      </c>
      <c r="N327">
        <v>755</v>
      </c>
      <c r="O327">
        <v>650</v>
      </c>
      <c r="P327">
        <v>699</v>
      </c>
      <c r="Q327">
        <v>688</v>
      </c>
      <c r="R327">
        <v>763</v>
      </c>
      <c r="S327">
        <v>561</v>
      </c>
      <c r="T327">
        <v>654</v>
      </c>
      <c r="U327">
        <v>613</v>
      </c>
    </row>
    <row r="328" spans="2:21" x14ac:dyDescent="0.25">
      <c r="B328" s="1">
        <v>523</v>
      </c>
      <c r="C328">
        <v>700</v>
      </c>
      <c r="D328">
        <v>692</v>
      </c>
      <c r="E328">
        <v>616</v>
      </c>
      <c r="F328">
        <v>747</v>
      </c>
      <c r="G328">
        <v>803</v>
      </c>
      <c r="H328">
        <v>748</v>
      </c>
      <c r="I328">
        <v>819</v>
      </c>
      <c r="J328">
        <v>770</v>
      </c>
      <c r="K328">
        <v>807</v>
      </c>
      <c r="L328">
        <v>652</v>
      </c>
      <c r="M328">
        <v>889</v>
      </c>
      <c r="N328">
        <v>791</v>
      </c>
      <c r="O328">
        <v>728</v>
      </c>
      <c r="P328">
        <v>751</v>
      </c>
      <c r="Q328">
        <v>789</v>
      </c>
      <c r="R328">
        <v>699</v>
      </c>
      <c r="S328">
        <v>667</v>
      </c>
      <c r="T328">
        <v>689</v>
      </c>
      <c r="U328">
        <v>636</v>
      </c>
    </row>
    <row r="329" spans="2:21" x14ac:dyDescent="0.25">
      <c r="B329" s="1">
        <v>522</v>
      </c>
      <c r="C329">
        <v>746</v>
      </c>
      <c r="D329">
        <v>782</v>
      </c>
      <c r="E329">
        <v>755</v>
      </c>
      <c r="F329">
        <v>911</v>
      </c>
      <c r="G329">
        <v>827</v>
      </c>
      <c r="H329">
        <v>766</v>
      </c>
      <c r="I329">
        <v>800</v>
      </c>
      <c r="J329">
        <v>848</v>
      </c>
      <c r="K329">
        <v>767</v>
      </c>
      <c r="L329">
        <v>816</v>
      </c>
      <c r="M329">
        <v>856</v>
      </c>
      <c r="N329">
        <v>750</v>
      </c>
      <c r="O329">
        <v>797</v>
      </c>
      <c r="P329">
        <v>836</v>
      </c>
      <c r="Q329">
        <v>813</v>
      </c>
      <c r="R329">
        <v>860</v>
      </c>
      <c r="S329">
        <v>681</v>
      </c>
      <c r="T329">
        <v>748</v>
      </c>
      <c r="U329">
        <v>729</v>
      </c>
    </row>
    <row r="330" spans="2:21" x14ac:dyDescent="0.25">
      <c r="B330" s="1">
        <v>528</v>
      </c>
      <c r="C330">
        <v>640</v>
      </c>
      <c r="D330">
        <v>703</v>
      </c>
      <c r="E330">
        <v>658</v>
      </c>
      <c r="F330">
        <v>760</v>
      </c>
      <c r="G330">
        <v>690</v>
      </c>
      <c r="H330">
        <v>620</v>
      </c>
      <c r="I330">
        <v>700</v>
      </c>
      <c r="J330">
        <v>659</v>
      </c>
      <c r="K330">
        <v>625</v>
      </c>
      <c r="L330">
        <v>717</v>
      </c>
      <c r="M330">
        <v>616</v>
      </c>
      <c r="N330">
        <v>750</v>
      </c>
      <c r="O330">
        <v>783</v>
      </c>
      <c r="P330">
        <v>693</v>
      </c>
      <c r="Q330">
        <v>642</v>
      </c>
      <c r="R330">
        <v>564</v>
      </c>
      <c r="S330">
        <v>610</v>
      </c>
      <c r="T330">
        <v>633</v>
      </c>
      <c r="U330">
        <v>637</v>
      </c>
    </row>
    <row r="331" spans="2:21" x14ac:dyDescent="0.25">
      <c r="B331" s="1">
        <v>732</v>
      </c>
      <c r="C331">
        <v>644</v>
      </c>
      <c r="D331">
        <v>655</v>
      </c>
      <c r="E331">
        <v>585</v>
      </c>
      <c r="F331">
        <v>674</v>
      </c>
      <c r="G331">
        <v>732</v>
      </c>
      <c r="H331">
        <v>674</v>
      </c>
      <c r="I331">
        <v>809</v>
      </c>
      <c r="J331">
        <v>774</v>
      </c>
      <c r="K331">
        <v>706</v>
      </c>
      <c r="L331">
        <v>687</v>
      </c>
      <c r="M331">
        <v>561</v>
      </c>
      <c r="N331">
        <v>676</v>
      </c>
      <c r="O331">
        <v>840</v>
      </c>
      <c r="P331">
        <v>713</v>
      </c>
      <c r="Q331">
        <v>642</v>
      </c>
      <c r="R331">
        <v>693</v>
      </c>
      <c r="S331">
        <v>612</v>
      </c>
      <c r="T331">
        <v>630</v>
      </c>
      <c r="U331">
        <v>636</v>
      </c>
    </row>
    <row r="332" spans="2:21" x14ac:dyDescent="0.25">
      <c r="B332" s="1">
        <v>536</v>
      </c>
      <c r="C332">
        <v>651</v>
      </c>
      <c r="D332">
        <v>685</v>
      </c>
      <c r="E332">
        <v>618</v>
      </c>
      <c r="F332">
        <v>692</v>
      </c>
      <c r="G332">
        <v>656</v>
      </c>
      <c r="H332">
        <v>672</v>
      </c>
      <c r="I332">
        <v>742</v>
      </c>
      <c r="J332">
        <v>669</v>
      </c>
      <c r="K332">
        <v>599</v>
      </c>
      <c r="L332">
        <v>690</v>
      </c>
      <c r="M332">
        <v>662</v>
      </c>
      <c r="N332">
        <v>709</v>
      </c>
      <c r="O332">
        <v>726</v>
      </c>
      <c r="P332">
        <v>657</v>
      </c>
      <c r="Q332">
        <v>758</v>
      </c>
      <c r="R332">
        <v>719</v>
      </c>
      <c r="S332">
        <v>578</v>
      </c>
      <c r="T332">
        <v>563</v>
      </c>
      <c r="U332">
        <v>564</v>
      </c>
    </row>
    <row r="333" spans="2:21" x14ac:dyDescent="0.25">
      <c r="B333" s="1">
        <v>533</v>
      </c>
      <c r="C333">
        <v>837</v>
      </c>
      <c r="D333">
        <v>825</v>
      </c>
      <c r="E333">
        <v>791</v>
      </c>
      <c r="F333">
        <v>890</v>
      </c>
      <c r="G333">
        <v>899</v>
      </c>
      <c r="H333">
        <v>842</v>
      </c>
      <c r="I333">
        <v>855</v>
      </c>
      <c r="J333">
        <v>893</v>
      </c>
      <c r="K333">
        <v>944</v>
      </c>
      <c r="L333">
        <v>890</v>
      </c>
      <c r="M333">
        <v>799</v>
      </c>
      <c r="N333">
        <v>901</v>
      </c>
      <c r="O333">
        <v>833</v>
      </c>
      <c r="P333">
        <v>818</v>
      </c>
      <c r="Q333">
        <v>890</v>
      </c>
      <c r="R333">
        <v>831</v>
      </c>
      <c r="S333">
        <v>792</v>
      </c>
      <c r="T333">
        <v>836</v>
      </c>
      <c r="U333">
        <v>780</v>
      </c>
    </row>
    <row r="334" spans="2:21" x14ac:dyDescent="0.25">
      <c r="B334" s="1">
        <v>546</v>
      </c>
      <c r="C334">
        <v>625</v>
      </c>
      <c r="D334">
        <v>674</v>
      </c>
      <c r="E334">
        <v>606</v>
      </c>
      <c r="F334">
        <v>733</v>
      </c>
      <c r="G334">
        <v>693</v>
      </c>
      <c r="H334">
        <v>688</v>
      </c>
      <c r="I334">
        <v>727</v>
      </c>
      <c r="J334">
        <v>720</v>
      </c>
      <c r="K334">
        <v>755</v>
      </c>
      <c r="L334">
        <v>826</v>
      </c>
      <c r="M334">
        <v>642</v>
      </c>
      <c r="N334">
        <v>667</v>
      </c>
      <c r="O334">
        <v>786</v>
      </c>
      <c r="P334">
        <v>754</v>
      </c>
      <c r="Q334">
        <v>816</v>
      </c>
      <c r="R334">
        <v>781</v>
      </c>
      <c r="S334">
        <v>545</v>
      </c>
      <c r="T334">
        <v>625</v>
      </c>
      <c r="U334">
        <v>596</v>
      </c>
    </row>
    <row r="335" spans="2:21" x14ac:dyDescent="0.25">
      <c r="B335" s="1">
        <v>737</v>
      </c>
      <c r="C335">
        <v>702</v>
      </c>
      <c r="D335">
        <v>702</v>
      </c>
      <c r="E335">
        <v>591</v>
      </c>
      <c r="F335">
        <v>720</v>
      </c>
      <c r="G335">
        <v>799</v>
      </c>
      <c r="H335">
        <v>716</v>
      </c>
      <c r="I335">
        <v>869</v>
      </c>
      <c r="J335">
        <v>770</v>
      </c>
      <c r="K335">
        <v>702</v>
      </c>
      <c r="L335">
        <v>832</v>
      </c>
      <c r="M335">
        <v>615</v>
      </c>
      <c r="N335">
        <v>799</v>
      </c>
      <c r="O335">
        <v>833</v>
      </c>
      <c r="P335">
        <v>644</v>
      </c>
      <c r="Q335">
        <v>663</v>
      </c>
      <c r="R335">
        <v>705</v>
      </c>
      <c r="S335">
        <v>610</v>
      </c>
      <c r="T335">
        <v>647</v>
      </c>
      <c r="U335">
        <v>649</v>
      </c>
    </row>
    <row r="336" spans="2:21" x14ac:dyDescent="0.25">
      <c r="B336" s="1">
        <v>557</v>
      </c>
      <c r="C336">
        <v>604</v>
      </c>
      <c r="D336">
        <v>666</v>
      </c>
      <c r="E336">
        <v>648</v>
      </c>
      <c r="F336">
        <v>682</v>
      </c>
      <c r="G336">
        <v>719</v>
      </c>
      <c r="H336">
        <v>670</v>
      </c>
      <c r="I336">
        <v>743</v>
      </c>
      <c r="J336">
        <v>685</v>
      </c>
      <c r="K336">
        <v>718</v>
      </c>
      <c r="L336">
        <v>572</v>
      </c>
      <c r="M336">
        <v>705</v>
      </c>
      <c r="N336">
        <v>645</v>
      </c>
      <c r="O336">
        <v>650</v>
      </c>
      <c r="P336">
        <v>611</v>
      </c>
      <c r="Q336">
        <v>699</v>
      </c>
      <c r="R336">
        <v>695</v>
      </c>
      <c r="S336">
        <v>580</v>
      </c>
      <c r="T336">
        <v>640</v>
      </c>
      <c r="U336">
        <v>611</v>
      </c>
    </row>
    <row r="337" spans="2:21" x14ac:dyDescent="0.25">
      <c r="B337" s="1">
        <v>571</v>
      </c>
      <c r="C337">
        <v>754</v>
      </c>
      <c r="D337">
        <v>835</v>
      </c>
      <c r="E337">
        <v>790</v>
      </c>
      <c r="F337">
        <v>964</v>
      </c>
      <c r="G337">
        <v>838</v>
      </c>
      <c r="H337">
        <v>824</v>
      </c>
      <c r="I337">
        <v>861</v>
      </c>
      <c r="J337">
        <v>844</v>
      </c>
      <c r="K337">
        <v>823</v>
      </c>
      <c r="L337">
        <v>813</v>
      </c>
      <c r="M337">
        <v>860</v>
      </c>
      <c r="N337">
        <v>767</v>
      </c>
      <c r="O337">
        <v>776</v>
      </c>
      <c r="P337">
        <v>904</v>
      </c>
      <c r="Q337">
        <v>896</v>
      </c>
      <c r="R337">
        <v>808</v>
      </c>
      <c r="S337">
        <v>752</v>
      </c>
      <c r="T337">
        <v>777</v>
      </c>
      <c r="U337">
        <v>727</v>
      </c>
    </row>
    <row r="338" spans="2:21" x14ac:dyDescent="0.25">
      <c r="B338" s="1">
        <v>697</v>
      </c>
      <c r="C338">
        <v>641</v>
      </c>
      <c r="D338">
        <v>745</v>
      </c>
      <c r="E338">
        <v>731</v>
      </c>
      <c r="F338">
        <v>793</v>
      </c>
      <c r="G338">
        <v>828</v>
      </c>
      <c r="H338">
        <v>751</v>
      </c>
      <c r="I338">
        <v>731</v>
      </c>
      <c r="J338">
        <v>760</v>
      </c>
      <c r="K338">
        <v>745</v>
      </c>
      <c r="L338">
        <v>787</v>
      </c>
      <c r="M338">
        <v>772</v>
      </c>
      <c r="N338">
        <v>675</v>
      </c>
      <c r="O338">
        <v>682</v>
      </c>
      <c r="P338">
        <v>761</v>
      </c>
      <c r="Q338">
        <v>731</v>
      </c>
      <c r="R338">
        <v>684</v>
      </c>
      <c r="S338">
        <v>610</v>
      </c>
      <c r="T338">
        <v>647</v>
      </c>
      <c r="U338">
        <v>635</v>
      </c>
    </row>
    <row r="339" spans="2:21" x14ac:dyDescent="0.25">
      <c r="B339" s="1">
        <v>501</v>
      </c>
      <c r="C339">
        <v>712</v>
      </c>
      <c r="D339">
        <v>776</v>
      </c>
      <c r="E339">
        <v>677</v>
      </c>
      <c r="F339">
        <v>779</v>
      </c>
      <c r="G339">
        <v>686</v>
      </c>
      <c r="H339">
        <v>694</v>
      </c>
      <c r="I339">
        <v>722</v>
      </c>
      <c r="J339">
        <v>744</v>
      </c>
      <c r="K339">
        <v>704</v>
      </c>
      <c r="L339">
        <v>821</v>
      </c>
      <c r="M339">
        <v>725</v>
      </c>
      <c r="N339">
        <v>696</v>
      </c>
      <c r="O339">
        <v>876</v>
      </c>
      <c r="P339">
        <v>812</v>
      </c>
      <c r="Q339">
        <v>690</v>
      </c>
      <c r="R339">
        <v>722</v>
      </c>
      <c r="S339">
        <v>648</v>
      </c>
      <c r="T339">
        <v>660</v>
      </c>
      <c r="U339">
        <v>611</v>
      </c>
    </row>
    <row r="340" spans="2:21" x14ac:dyDescent="0.25">
      <c r="B340" s="1">
        <v>667</v>
      </c>
      <c r="C340">
        <v>801</v>
      </c>
      <c r="D340">
        <v>836</v>
      </c>
      <c r="E340">
        <v>805</v>
      </c>
      <c r="F340">
        <v>887</v>
      </c>
      <c r="G340">
        <v>831</v>
      </c>
      <c r="H340">
        <v>781</v>
      </c>
      <c r="I340">
        <v>871</v>
      </c>
      <c r="J340">
        <v>884</v>
      </c>
      <c r="K340">
        <v>802</v>
      </c>
      <c r="L340">
        <v>849</v>
      </c>
      <c r="M340">
        <v>790</v>
      </c>
      <c r="N340">
        <v>730</v>
      </c>
      <c r="O340">
        <v>766</v>
      </c>
      <c r="P340">
        <v>812</v>
      </c>
      <c r="Q340">
        <v>899</v>
      </c>
      <c r="R340">
        <v>869</v>
      </c>
      <c r="S340">
        <v>785</v>
      </c>
      <c r="T340">
        <v>767</v>
      </c>
      <c r="U340">
        <v>818</v>
      </c>
    </row>
    <row r="341" spans="2:21" x14ac:dyDescent="0.25">
      <c r="B341" s="1">
        <v>707</v>
      </c>
      <c r="C341">
        <v>574</v>
      </c>
      <c r="D341">
        <v>616</v>
      </c>
      <c r="E341">
        <v>580</v>
      </c>
      <c r="F341">
        <v>721</v>
      </c>
      <c r="G341">
        <v>657</v>
      </c>
      <c r="H341">
        <v>626</v>
      </c>
      <c r="I341">
        <v>582</v>
      </c>
      <c r="J341">
        <v>594</v>
      </c>
      <c r="K341">
        <v>642</v>
      </c>
      <c r="L341">
        <v>571</v>
      </c>
      <c r="M341">
        <v>615</v>
      </c>
      <c r="N341">
        <v>617</v>
      </c>
      <c r="O341">
        <v>607</v>
      </c>
      <c r="P341">
        <v>642</v>
      </c>
      <c r="Q341">
        <v>629</v>
      </c>
      <c r="R341">
        <v>594</v>
      </c>
      <c r="S341">
        <v>521</v>
      </c>
      <c r="T341">
        <v>603</v>
      </c>
      <c r="U341">
        <v>586</v>
      </c>
    </row>
    <row r="342" spans="2:21" x14ac:dyDescent="0.25">
      <c r="B342" s="1">
        <v>1120</v>
      </c>
      <c r="C342">
        <v>799</v>
      </c>
      <c r="D342">
        <v>825</v>
      </c>
      <c r="E342">
        <v>763</v>
      </c>
      <c r="F342">
        <v>827</v>
      </c>
      <c r="G342">
        <v>855</v>
      </c>
      <c r="H342">
        <v>814</v>
      </c>
      <c r="I342">
        <v>815</v>
      </c>
      <c r="J342">
        <v>743</v>
      </c>
      <c r="K342">
        <v>889</v>
      </c>
      <c r="L342">
        <v>889</v>
      </c>
      <c r="M342">
        <v>844</v>
      </c>
      <c r="N342">
        <v>833</v>
      </c>
      <c r="O342">
        <v>882</v>
      </c>
      <c r="P342">
        <v>775</v>
      </c>
      <c r="Q342">
        <v>785</v>
      </c>
      <c r="R342">
        <v>800</v>
      </c>
      <c r="S342">
        <v>791</v>
      </c>
      <c r="T342">
        <v>818</v>
      </c>
      <c r="U342">
        <v>721</v>
      </c>
    </row>
    <row r="343" spans="2:21" x14ac:dyDescent="0.25">
      <c r="B343" s="1">
        <v>541</v>
      </c>
      <c r="C343">
        <v>852</v>
      </c>
      <c r="D343">
        <v>834</v>
      </c>
      <c r="E343">
        <v>770</v>
      </c>
      <c r="F343">
        <v>841</v>
      </c>
      <c r="G343">
        <v>870</v>
      </c>
      <c r="H343">
        <v>897</v>
      </c>
      <c r="I343">
        <v>981</v>
      </c>
      <c r="J343">
        <v>911</v>
      </c>
      <c r="K343">
        <v>945</v>
      </c>
      <c r="L343">
        <v>818</v>
      </c>
      <c r="M343">
        <v>862</v>
      </c>
      <c r="N343">
        <v>820</v>
      </c>
      <c r="O343">
        <v>807</v>
      </c>
      <c r="P343">
        <v>834</v>
      </c>
      <c r="Q343">
        <v>854</v>
      </c>
      <c r="R343">
        <v>890</v>
      </c>
      <c r="S343">
        <v>744</v>
      </c>
      <c r="T343">
        <v>803</v>
      </c>
      <c r="U343">
        <v>818</v>
      </c>
    </row>
    <row r="344" spans="2:21" x14ac:dyDescent="0.25">
      <c r="B344" s="1">
        <v>904</v>
      </c>
      <c r="C344">
        <v>942</v>
      </c>
      <c r="D344">
        <v>952</v>
      </c>
      <c r="E344">
        <v>856</v>
      </c>
      <c r="F344">
        <v>966</v>
      </c>
      <c r="G344">
        <v>1029</v>
      </c>
      <c r="H344">
        <v>977</v>
      </c>
      <c r="I344">
        <v>1158</v>
      </c>
      <c r="J344">
        <v>1043</v>
      </c>
      <c r="K344">
        <v>1100</v>
      </c>
      <c r="L344">
        <v>888</v>
      </c>
      <c r="M344">
        <v>969</v>
      </c>
      <c r="N344">
        <v>956</v>
      </c>
      <c r="O344">
        <v>874</v>
      </c>
      <c r="P344">
        <v>920</v>
      </c>
      <c r="Q344">
        <v>919</v>
      </c>
      <c r="R344">
        <v>1015</v>
      </c>
      <c r="S344">
        <v>833</v>
      </c>
      <c r="T344">
        <v>874</v>
      </c>
      <c r="U344">
        <v>901</v>
      </c>
    </row>
    <row r="345" spans="2:21" x14ac:dyDescent="0.25">
      <c r="B345" s="1">
        <v>649</v>
      </c>
      <c r="C345">
        <v>667</v>
      </c>
      <c r="D345">
        <v>755</v>
      </c>
      <c r="E345">
        <v>726</v>
      </c>
      <c r="F345">
        <v>812</v>
      </c>
      <c r="G345">
        <v>716</v>
      </c>
      <c r="H345">
        <v>717</v>
      </c>
      <c r="I345">
        <v>771</v>
      </c>
      <c r="J345">
        <v>722</v>
      </c>
      <c r="K345">
        <v>659</v>
      </c>
      <c r="L345">
        <v>713</v>
      </c>
      <c r="M345">
        <v>703</v>
      </c>
      <c r="N345">
        <v>834</v>
      </c>
      <c r="O345">
        <v>739</v>
      </c>
      <c r="P345">
        <v>792</v>
      </c>
      <c r="Q345">
        <v>747</v>
      </c>
      <c r="R345">
        <v>695</v>
      </c>
      <c r="S345">
        <v>603</v>
      </c>
      <c r="T345">
        <v>663</v>
      </c>
      <c r="U345">
        <v>606</v>
      </c>
    </row>
    <row r="346" spans="2:21" x14ac:dyDescent="0.25">
      <c r="B346" s="1">
        <v>582</v>
      </c>
      <c r="C346">
        <v>856</v>
      </c>
      <c r="D346">
        <v>851</v>
      </c>
      <c r="E346">
        <v>823</v>
      </c>
      <c r="F346">
        <v>936</v>
      </c>
      <c r="G346">
        <v>932</v>
      </c>
      <c r="H346">
        <v>909</v>
      </c>
      <c r="I346">
        <v>956</v>
      </c>
      <c r="J346">
        <v>943</v>
      </c>
      <c r="K346">
        <v>933</v>
      </c>
      <c r="L346">
        <v>873</v>
      </c>
      <c r="M346">
        <v>929</v>
      </c>
      <c r="N346">
        <v>889</v>
      </c>
      <c r="O346">
        <v>841</v>
      </c>
      <c r="P346">
        <v>883</v>
      </c>
      <c r="Q346">
        <v>894</v>
      </c>
      <c r="R346">
        <v>868</v>
      </c>
      <c r="S346">
        <v>852</v>
      </c>
      <c r="T346">
        <v>824</v>
      </c>
      <c r="U346">
        <v>788</v>
      </c>
    </row>
    <row r="347" spans="2:21" x14ac:dyDescent="0.25">
      <c r="B347" s="1">
        <v>585</v>
      </c>
      <c r="C347">
        <v>732</v>
      </c>
      <c r="D347">
        <v>738</v>
      </c>
      <c r="E347">
        <v>675</v>
      </c>
      <c r="F347">
        <v>780</v>
      </c>
      <c r="G347">
        <v>805</v>
      </c>
      <c r="H347">
        <v>816</v>
      </c>
      <c r="I347">
        <v>920</v>
      </c>
      <c r="J347">
        <v>810</v>
      </c>
      <c r="K347">
        <v>843</v>
      </c>
      <c r="L347">
        <v>784</v>
      </c>
      <c r="M347">
        <v>820</v>
      </c>
      <c r="N347">
        <v>889</v>
      </c>
      <c r="O347">
        <v>782</v>
      </c>
      <c r="P347">
        <v>767</v>
      </c>
      <c r="Q347">
        <v>790</v>
      </c>
      <c r="R347">
        <v>889</v>
      </c>
      <c r="S347">
        <v>668</v>
      </c>
      <c r="T347">
        <v>708</v>
      </c>
      <c r="U347">
        <v>759</v>
      </c>
    </row>
    <row r="348" spans="2:21" x14ac:dyDescent="0.25">
      <c r="B348" s="1">
        <v>550</v>
      </c>
      <c r="C348">
        <v>736</v>
      </c>
      <c r="D348">
        <v>818</v>
      </c>
      <c r="E348">
        <v>706</v>
      </c>
      <c r="F348">
        <v>753</v>
      </c>
      <c r="G348">
        <v>907</v>
      </c>
      <c r="H348">
        <v>787</v>
      </c>
      <c r="I348">
        <v>867</v>
      </c>
      <c r="J348">
        <v>921</v>
      </c>
      <c r="K348">
        <v>754</v>
      </c>
      <c r="L348">
        <v>804</v>
      </c>
      <c r="M348">
        <v>723</v>
      </c>
      <c r="N348">
        <v>796</v>
      </c>
      <c r="O348">
        <v>784</v>
      </c>
      <c r="P348">
        <v>684</v>
      </c>
      <c r="Q348">
        <v>823</v>
      </c>
      <c r="R348">
        <v>650</v>
      </c>
      <c r="S348">
        <v>676</v>
      </c>
      <c r="T348">
        <v>675</v>
      </c>
      <c r="U348">
        <v>698</v>
      </c>
    </row>
    <row r="349" spans="2:21" x14ac:dyDescent="0.25">
      <c r="B349" s="1">
        <v>638</v>
      </c>
      <c r="C349">
        <v>685</v>
      </c>
      <c r="D349">
        <v>709</v>
      </c>
      <c r="E349">
        <v>761</v>
      </c>
      <c r="F349">
        <v>819</v>
      </c>
      <c r="G349">
        <v>789</v>
      </c>
      <c r="H349">
        <v>779</v>
      </c>
      <c r="I349">
        <v>763</v>
      </c>
      <c r="J349">
        <v>797</v>
      </c>
      <c r="K349">
        <v>696</v>
      </c>
      <c r="L349">
        <v>771</v>
      </c>
      <c r="M349">
        <v>730</v>
      </c>
      <c r="N349">
        <v>711</v>
      </c>
      <c r="O349">
        <v>679</v>
      </c>
      <c r="P349">
        <v>752</v>
      </c>
      <c r="Q349">
        <v>715</v>
      </c>
      <c r="R349">
        <v>729</v>
      </c>
      <c r="S349">
        <v>703</v>
      </c>
      <c r="T349">
        <v>705</v>
      </c>
      <c r="U349">
        <v>649</v>
      </c>
    </row>
    <row r="350" spans="2:21" x14ac:dyDescent="0.25">
      <c r="B350" s="1">
        <v>561</v>
      </c>
      <c r="C350">
        <v>608</v>
      </c>
      <c r="D350">
        <v>608</v>
      </c>
      <c r="E350">
        <v>582</v>
      </c>
      <c r="F350">
        <v>609</v>
      </c>
      <c r="G350">
        <v>617</v>
      </c>
      <c r="H350">
        <v>611</v>
      </c>
      <c r="I350">
        <v>615</v>
      </c>
      <c r="J350">
        <v>591</v>
      </c>
      <c r="K350">
        <v>591</v>
      </c>
      <c r="L350">
        <v>730</v>
      </c>
      <c r="M350">
        <v>689</v>
      </c>
      <c r="N350">
        <v>674</v>
      </c>
      <c r="O350">
        <v>674</v>
      </c>
      <c r="P350">
        <v>598</v>
      </c>
      <c r="Q350">
        <v>653</v>
      </c>
      <c r="R350">
        <v>652</v>
      </c>
      <c r="S350">
        <v>550</v>
      </c>
      <c r="T350">
        <v>552</v>
      </c>
      <c r="U350">
        <v>564</v>
      </c>
    </row>
    <row r="351" spans="2:21" x14ac:dyDescent="0.25">
      <c r="B351" s="1">
        <v>630</v>
      </c>
      <c r="C351">
        <v>803</v>
      </c>
      <c r="D351">
        <v>819</v>
      </c>
      <c r="E351">
        <v>667</v>
      </c>
      <c r="F351">
        <v>814</v>
      </c>
      <c r="G351">
        <v>786</v>
      </c>
      <c r="H351">
        <v>894</v>
      </c>
      <c r="I351">
        <v>884</v>
      </c>
      <c r="J351">
        <v>798</v>
      </c>
      <c r="K351">
        <v>957</v>
      </c>
      <c r="L351">
        <v>773</v>
      </c>
      <c r="M351">
        <v>792</v>
      </c>
      <c r="N351">
        <v>832</v>
      </c>
      <c r="O351">
        <v>769</v>
      </c>
      <c r="P351">
        <v>797</v>
      </c>
      <c r="Q351">
        <v>816</v>
      </c>
      <c r="R351">
        <v>814</v>
      </c>
      <c r="S351">
        <v>684</v>
      </c>
      <c r="T351">
        <v>752</v>
      </c>
      <c r="U351">
        <v>722</v>
      </c>
    </row>
    <row r="352" spans="2:21" x14ac:dyDescent="0.25">
      <c r="B352" s="1">
        <v>578</v>
      </c>
      <c r="C352">
        <v>595</v>
      </c>
      <c r="D352">
        <v>689</v>
      </c>
      <c r="E352">
        <v>608</v>
      </c>
      <c r="F352">
        <v>734</v>
      </c>
      <c r="G352">
        <v>719</v>
      </c>
      <c r="H352">
        <v>686</v>
      </c>
      <c r="I352">
        <v>659</v>
      </c>
      <c r="J352">
        <v>716</v>
      </c>
      <c r="K352">
        <v>719</v>
      </c>
      <c r="L352">
        <v>686</v>
      </c>
      <c r="M352">
        <v>733</v>
      </c>
      <c r="N352">
        <v>765</v>
      </c>
      <c r="O352">
        <v>709</v>
      </c>
      <c r="P352">
        <v>777</v>
      </c>
      <c r="Q352">
        <v>778</v>
      </c>
      <c r="R352">
        <v>746</v>
      </c>
      <c r="S352">
        <v>565</v>
      </c>
      <c r="T352">
        <v>615</v>
      </c>
      <c r="U352">
        <v>576</v>
      </c>
    </row>
    <row r="353" spans="2:21" x14ac:dyDescent="0.25">
      <c r="B353" s="1">
        <v>528</v>
      </c>
      <c r="C353">
        <v>684</v>
      </c>
      <c r="D353">
        <v>725</v>
      </c>
      <c r="E353">
        <v>693</v>
      </c>
      <c r="F353">
        <v>819</v>
      </c>
      <c r="G353">
        <v>728</v>
      </c>
      <c r="H353">
        <v>776</v>
      </c>
      <c r="I353">
        <v>768</v>
      </c>
      <c r="J353">
        <v>742</v>
      </c>
      <c r="K353">
        <v>769</v>
      </c>
      <c r="L353">
        <v>661</v>
      </c>
      <c r="M353">
        <v>757</v>
      </c>
      <c r="N353">
        <v>700</v>
      </c>
      <c r="O353">
        <v>666</v>
      </c>
      <c r="P353">
        <v>786</v>
      </c>
      <c r="Q353">
        <v>746</v>
      </c>
      <c r="R353">
        <v>721</v>
      </c>
      <c r="S353">
        <v>698</v>
      </c>
      <c r="T353">
        <v>649</v>
      </c>
      <c r="U353">
        <v>644</v>
      </c>
    </row>
    <row r="354" spans="2:21" x14ac:dyDescent="0.25">
      <c r="B354" s="1">
        <v>574</v>
      </c>
      <c r="C354">
        <v>598</v>
      </c>
      <c r="D354">
        <v>716</v>
      </c>
      <c r="E354">
        <v>644</v>
      </c>
      <c r="F354">
        <v>782</v>
      </c>
      <c r="G354">
        <v>716</v>
      </c>
      <c r="H354">
        <v>686</v>
      </c>
      <c r="I354">
        <v>623</v>
      </c>
      <c r="J354">
        <v>651</v>
      </c>
      <c r="K354">
        <v>679</v>
      </c>
      <c r="L354">
        <v>779</v>
      </c>
      <c r="M354">
        <v>675</v>
      </c>
      <c r="N354">
        <v>716</v>
      </c>
      <c r="O354">
        <v>737</v>
      </c>
      <c r="P354">
        <v>637</v>
      </c>
      <c r="Q354">
        <v>672</v>
      </c>
      <c r="R354">
        <v>696</v>
      </c>
      <c r="S354">
        <v>578</v>
      </c>
      <c r="T354">
        <v>604</v>
      </c>
      <c r="U354">
        <v>605</v>
      </c>
    </row>
    <row r="355" spans="2:21" x14ac:dyDescent="0.25">
      <c r="B355" s="1">
        <v>500</v>
      </c>
      <c r="C355">
        <v>608</v>
      </c>
      <c r="D355">
        <v>733</v>
      </c>
      <c r="E355">
        <v>683</v>
      </c>
      <c r="F355">
        <v>757</v>
      </c>
      <c r="G355">
        <v>777</v>
      </c>
      <c r="H355">
        <v>756</v>
      </c>
      <c r="I355">
        <v>737</v>
      </c>
      <c r="J355">
        <v>706</v>
      </c>
      <c r="K355">
        <v>701</v>
      </c>
      <c r="L355">
        <v>754</v>
      </c>
      <c r="M355">
        <v>719</v>
      </c>
      <c r="N355">
        <v>742</v>
      </c>
      <c r="O355">
        <v>837</v>
      </c>
      <c r="P355">
        <v>711</v>
      </c>
      <c r="Q355">
        <v>808</v>
      </c>
      <c r="R355">
        <v>814</v>
      </c>
      <c r="S355">
        <v>676</v>
      </c>
      <c r="T355">
        <v>674</v>
      </c>
      <c r="U355">
        <v>663</v>
      </c>
    </row>
    <row r="356" spans="2:21" x14ac:dyDescent="0.25">
      <c r="B356" s="1">
        <v>678</v>
      </c>
      <c r="C356">
        <v>643</v>
      </c>
      <c r="D356">
        <v>713</v>
      </c>
      <c r="E356">
        <v>666</v>
      </c>
      <c r="F356">
        <v>756</v>
      </c>
      <c r="G356">
        <v>774</v>
      </c>
      <c r="H356">
        <v>735</v>
      </c>
      <c r="I356">
        <v>723</v>
      </c>
      <c r="J356">
        <v>711</v>
      </c>
      <c r="K356">
        <v>781</v>
      </c>
      <c r="L356">
        <v>747</v>
      </c>
      <c r="M356">
        <v>742</v>
      </c>
      <c r="N356">
        <v>713</v>
      </c>
      <c r="O356">
        <v>832</v>
      </c>
      <c r="P356">
        <v>696</v>
      </c>
      <c r="Q356">
        <v>783</v>
      </c>
      <c r="R356">
        <v>706</v>
      </c>
      <c r="S356">
        <v>612</v>
      </c>
      <c r="T356">
        <v>679</v>
      </c>
      <c r="U356">
        <v>601</v>
      </c>
    </row>
    <row r="357" spans="2:21" x14ac:dyDescent="0.25">
      <c r="B357" s="1">
        <v>517</v>
      </c>
      <c r="C357">
        <v>610</v>
      </c>
      <c r="D357">
        <v>681</v>
      </c>
      <c r="E357">
        <v>590</v>
      </c>
      <c r="F357">
        <v>691</v>
      </c>
      <c r="G357">
        <v>674</v>
      </c>
      <c r="H357">
        <v>664</v>
      </c>
      <c r="I357">
        <v>669</v>
      </c>
      <c r="J357">
        <v>660</v>
      </c>
      <c r="K357">
        <v>668</v>
      </c>
      <c r="L357">
        <v>643</v>
      </c>
      <c r="M357">
        <v>613</v>
      </c>
      <c r="N357">
        <v>705</v>
      </c>
      <c r="O357">
        <v>685</v>
      </c>
      <c r="P357">
        <v>632</v>
      </c>
      <c r="Q357">
        <v>581</v>
      </c>
      <c r="R357">
        <v>621</v>
      </c>
      <c r="S357">
        <v>577</v>
      </c>
      <c r="T357">
        <v>595</v>
      </c>
      <c r="U357">
        <v>676</v>
      </c>
    </row>
    <row r="358" spans="2:21" x14ac:dyDescent="0.25">
      <c r="B358" s="1">
        <v>635</v>
      </c>
      <c r="C358">
        <v>811</v>
      </c>
      <c r="D358">
        <v>845</v>
      </c>
      <c r="E358">
        <v>743</v>
      </c>
      <c r="F358">
        <v>887</v>
      </c>
      <c r="G358">
        <v>855</v>
      </c>
      <c r="H358">
        <v>819</v>
      </c>
      <c r="I358">
        <v>831</v>
      </c>
      <c r="J358">
        <v>834</v>
      </c>
      <c r="K358">
        <v>881</v>
      </c>
      <c r="L358">
        <v>882</v>
      </c>
      <c r="M358">
        <v>808</v>
      </c>
      <c r="N358">
        <v>850</v>
      </c>
      <c r="O358">
        <v>937</v>
      </c>
      <c r="P358">
        <v>854</v>
      </c>
      <c r="Q358">
        <v>811</v>
      </c>
      <c r="R358">
        <v>905</v>
      </c>
      <c r="S358">
        <v>726</v>
      </c>
      <c r="T358">
        <v>847</v>
      </c>
      <c r="U358">
        <v>786</v>
      </c>
    </row>
    <row r="359" spans="2:21" x14ac:dyDescent="0.25">
      <c r="B359" s="1">
        <v>541</v>
      </c>
      <c r="C359">
        <v>602</v>
      </c>
      <c r="D359">
        <v>649</v>
      </c>
      <c r="E359">
        <v>614</v>
      </c>
      <c r="F359">
        <v>731</v>
      </c>
      <c r="G359">
        <v>682</v>
      </c>
      <c r="H359">
        <v>666</v>
      </c>
      <c r="I359">
        <v>731</v>
      </c>
      <c r="J359">
        <v>632</v>
      </c>
      <c r="K359">
        <v>790</v>
      </c>
      <c r="L359">
        <v>693</v>
      </c>
      <c r="M359">
        <v>750</v>
      </c>
      <c r="N359">
        <v>661</v>
      </c>
      <c r="O359">
        <v>597</v>
      </c>
      <c r="P359">
        <v>721</v>
      </c>
      <c r="Q359">
        <v>656</v>
      </c>
      <c r="R359">
        <v>710</v>
      </c>
      <c r="S359">
        <v>544</v>
      </c>
      <c r="T359">
        <v>633</v>
      </c>
      <c r="U359">
        <v>613</v>
      </c>
    </row>
    <row r="360" spans="2:21" x14ac:dyDescent="0.25">
      <c r="B360" s="1">
        <v>436</v>
      </c>
      <c r="C360">
        <v>780</v>
      </c>
      <c r="D360">
        <v>775</v>
      </c>
      <c r="E360">
        <v>758</v>
      </c>
      <c r="F360">
        <v>819</v>
      </c>
      <c r="G360">
        <v>831</v>
      </c>
      <c r="H360">
        <v>797</v>
      </c>
      <c r="I360">
        <v>893</v>
      </c>
      <c r="J360">
        <v>837</v>
      </c>
      <c r="K360">
        <v>822</v>
      </c>
      <c r="L360">
        <v>843</v>
      </c>
      <c r="M360">
        <v>844</v>
      </c>
      <c r="N360">
        <v>914</v>
      </c>
      <c r="O360">
        <v>886</v>
      </c>
      <c r="P360">
        <v>727</v>
      </c>
      <c r="Q360">
        <v>823</v>
      </c>
      <c r="R360">
        <v>811</v>
      </c>
      <c r="S360">
        <v>823</v>
      </c>
      <c r="T360">
        <v>711</v>
      </c>
      <c r="U360">
        <v>749</v>
      </c>
    </row>
    <row r="361" spans="2:21" x14ac:dyDescent="0.25">
      <c r="B361" s="1">
        <v>493</v>
      </c>
      <c r="C361">
        <v>594</v>
      </c>
      <c r="D361">
        <v>621</v>
      </c>
      <c r="E361">
        <v>563</v>
      </c>
      <c r="F361">
        <v>669</v>
      </c>
      <c r="G361">
        <v>621</v>
      </c>
      <c r="H361">
        <v>609</v>
      </c>
      <c r="I361">
        <v>643</v>
      </c>
      <c r="J361">
        <v>598</v>
      </c>
      <c r="K361">
        <v>645</v>
      </c>
      <c r="L361">
        <v>641</v>
      </c>
      <c r="M361">
        <v>627</v>
      </c>
      <c r="N361">
        <v>541</v>
      </c>
      <c r="O361">
        <v>674</v>
      </c>
      <c r="P361">
        <v>686</v>
      </c>
      <c r="Q361">
        <v>639</v>
      </c>
      <c r="R361">
        <v>614</v>
      </c>
      <c r="S361">
        <v>564</v>
      </c>
      <c r="T361">
        <v>541</v>
      </c>
      <c r="U361">
        <v>553</v>
      </c>
    </row>
    <row r="362" spans="2:21" x14ac:dyDescent="0.25">
      <c r="B362" s="1">
        <v>445</v>
      </c>
      <c r="C362">
        <v>476</v>
      </c>
      <c r="D362">
        <v>551</v>
      </c>
      <c r="E362">
        <v>459</v>
      </c>
      <c r="F362">
        <v>571</v>
      </c>
      <c r="G362">
        <v>555</v>
      </c>
      <c r="H362">
        <v>547</v>
      </c>
      <c r="I362">
        <v>484</v>
      </c>
      <c r="J362">
        <v>529</v>
      </c>
      <c r="K362">
        <v>486</v>
      </c>
      <c r="L362">
        <v>594</v>
      </c>
      <c r="M362">
        <v>510</v>
      </c>
      <c r="N362">
        <v>622</v>
      </c>
      <c r="O362">
        <v>569</v>
      </c>
      <c r="P362">
        <v>552</v>
      </c>
      <c r="Q362">
        <v>450</v>
      </c>
      <c r="R362">
        <v>518</v>
      </c>
      <c r="S362">
        <v>434</v>
      </c>
      <c r="T362">
        <v>462</v>
      </c>
      <c r="U362">
        <v>462</v>
      </c>
    </row>
    <row r="363" spans="2:21" x14ac:dyDescent="0.25">
      <c r="B363" s="1">
        <v>764</v>
      </c>
      <c r="C363">
        <v>547</v>
      </c>
      <c r="D363">
        <v>600</v>
      </c>
      <c r="E363">
        <v>585</v>
      </c>
      <c r="F363">
        <v>644</v>
      </c>
      <c r="G363">
        <v>641</v>
      </c>
      <c r="H363">
        <v>619</v>
      </c>
      <c r="I363">
        <v>667</v>
      </c>
      <c r="J363">
        <v>655</v>
      </c>
      <c r="K363">
        <v>586</v>
      </c>
      <c r="L363">
        <v>703</v>
      </c>
      <c r="M363">
        <v>649</v>
      </c>
      <c r="N363">
        <v>745</v>
      </c>
      <c r="O363">
        <v>673</v>
      </c>
      <c r="P363">
        <v>651</v>
      </c>
      <c r="Q363">
        <v>580</v>
      </c>
      <c r="R363">
        <v>612</v>
      </c>
      <c r="S363">
        <v>590</v>
      </c>
      <c r="T363">
        <v>545</v>
      </c>
      <c r="U363">
        <v>564</v>
      </c>
    </row>
    <row r="364" spans="2:21" x14ac:dyDescent="0.25">
      <c r="B364" s="1">
        <v>938</v>
      </c>
      <c r="C364">
        <v>585</v>
      </c>
      <c r="D364">
        <v>588</v>
      </c>
      <c r="E364">
        <v>537</v>
      </c>
      <c r="F364">
        <v>640</v>
      </c>
      <c r="G364">
        <v>710</v>
      </c>
      <c r="H364">
        <v>665</v>
      </c>
      <c r="I364">
        <v>700</v>
      </c>
      <c r="J364">
        <v>714</v>
      </c>
      <c r="K364">
        <v>593</v>
      </c>
      <c r="L364">
        <v>693</v>
      </c>
      <c r="M364">
        <v>579</v>
      </c>
      <c r="N364">
        <v>653</v>
      </c>
      <c r="O364">
        <v>688</v>
      </c>
      <c r="P364">
        <v>623</v>
      </c>
      <c r="Q364">
        <v>562</v>
      </c>
      <c r="R364">
        <v>659</v>
      </c>
      <c r="S364">
        <v>493</v>
      </c>
      <c r="T364">
        <v>514</v>
      </c>
      <c r="U364">
        <v>539</v>
      </c>
    </row>
    <row r="365" spans="2:21" x14ac:dyDescent="0.25">
      <c r="B365" s="1">
        <v>573</v>
      </c>
      <c r="C365">
        <v>837</v>
      </c>
      <c r="D365">
        <v>899</v>
      </c>
      <c r="E365">
        <v>832</v>
      </c>
      <c r="F365">
        <v>965</v>
      </c>
      <c r="G365">
        <v>914</v>
      </c>
      <c r="H365">
        <v>857</v>
      </c>
      <c r="I365">
        <v>901</v>
      </c>
      <c r="J365">
        <v>892</v>
      </c>
      <c r="K365">
        <v>921</v>
      </c>
      <c r="L365">
        <v>847</v>
      </c>
      <c r="M365">
        <v>980</v>
      </c>
      <c r="N365">
        <v>892</v>
      </c>
      <c r="O365">
        <v>874</v>
      </c>
      <c r="P365">
        <v>847</v>
      </c>
      <c r="Q365">
        <v>862</v>
      </c>
      <c r="R365">
        <v>911</v>
      </c>
      <c r="S365">
        <v>845</v>
      </c>
      <c r="T365">
        <v>751</v>
      </c>
      <c r="U365">
        <v>816</v>
      </c>
    </row>
    <row r="366" spans="2:21" x14ac:dyDescent="0.25">
      <c r="B366" s="1">
        <v>695</v>
      </c>
      <c r="C366">
        <v>731</v>
      </c>
      <c r="D366">
        <v>802</v>
      </c>
      <c r="E366">
        <v>791</v>
      </c>
      <c r="F366">
        <v>830</v>
      </c>
      <c r="G366">
        <v>897</v>
      </c>
      <c r="H366">
        <v>860</v>
      </c>
      <c r="I366">
        <v>907</v>
      </c>
      <c r="J366">
        <v>839</v>
      </c>
      <c r="K366">
        <v>803</v>
      </c>
      <c r="L366">
        <v>756</v>
      </c>
      <c r="M366">
        <v>913</v>
      </c>
      <c r="N366">
        <v>799</v>
      </c>
      <c r="O366">
        <v>760</v>
      </c>
      <c r="P366">
        <v>825</v>
      </c>
      <c r="Q366">
        <v>886</v>
      </c>
      <c r="R366">
        <v>847</v>
      </c>
      <c r="S366">
        <v>688</v>
      </c>
      <c r="T366">
        <v>677</v>
      </c>
      <c r="U366">
        <v>732</v>
      </c>
    </row>
    <row r="367" spans="2:21" x14ac:dyDescent="0.25">
      <c r="B367" s="1">
        <v>608</v>
      </c>
      <c r="C367">
        <v>707</v>
      </c>
      <c r="D367">
        <v>717</v>
      </c>
      <c r="E367">
        <v>651</v>
      </c>
      <c r="F367">
        <v>800</v>
      </c>
      <c r="G367">
        <v>792</v>
      </c>
      <c r="H367">
        <v>739</v>
      </c>
      <c r="I367">
        <v>688</v>
      </c>
      <c r="J367">
        <v>758</v>
      </c>
      <c r="K367">
        <v>747</v>
      </c>
      <c r="L367">
        <v>823</v>
      </c>
      <c r="M367">
        <v>758</v>
      </c>
      <c r="N367">
        <v>678</v>
      </c>
      <c r="O367">
        <v>693</v>
      </c>
      <c r="P367">
        <v>711</v>
      </c>
      <c r="Q367">
        <v>899</v>
      </c>
      <c r="R367">
        <v>812</v>
      </c>
      <c r="S367">
        <v>644</v>
      </c>
      <c r="T367">
        <v>741</v>
      </c>
      <c r="U367">
        <v>675</v>
      </c>
    </row>
    <row r="368" spans="2:21" x14ac:dyDescent="0.25">
      <c r="B368" s="1">
        <v>649</v>
      </c>
      <c r="C368">
        <v>745</v>
      </c>
      <c r="D368">
        <v>809</v>
      </c>
      <c r="E368">
        <v>797</v>
      </c>
      <c r="F368">
        <v>857</v>
      </c>
      <c r="G368">
        <v>847</v>
      </c>
      <c r="H368">
        <v>856</v>
      </c>
      <c r="I368">
        <v>853</v>
      </c>
      <c r="J368">
        <v>754</v>
      </c>
      <c r="K368">
        <v>779</v>
      </c>
      <c r="L368">
        <v>916</v>
      </c>
      <c r="M368">
        <v>924</v>
      </c>
      <c r="N368">
        <v>840</v>
      </c>
      <c r="O368">
        <v>832</v>
      </c>
      <c r="P368">
        <v>901</v>
      </c>
      <c r="Q368">
        <v>822</v>
      </c>
      <c r="R368">
        <v>767</v>
      </c>
      <c r="S368">
        <v>719</v>
      </c>
      <c r="T368">
        <v>758</v>
      </c>
      <c r="U368">
        <v>704</v>
      </c>
    </row>
    <row r="369" spans="1:53" x14ac:dyDescent="0.25">
      <c r="B369" s="1">
        <v>764</v>
      </c>
      <c r="C369">
        <v>747</v>
      </c>
      <c r="D369">
        <v>824</v>
      </c>
      <c r="E369">
        <v>755</v>
      </c>
      <c r="F369">
        <v>832</v>
      </c>
      <c r="G369">
        <v>814</v>
      </c>
      <c r="H369">
        <v>790</v>
      </c>
      <c r="I369">
        <v>884</v>
      </c>
      <c r="J369">
        <v>840</v>
      </c>
      <c r="K369">
        <v>862</v>
      </c>
      <c r="L369">
        <v>806</v>
      </c>
      <c r="M369">
        <v>762</v>
      </c>
      <c r="N369">
        <v>747</v>
      </c>
      <c r="O369">
        <v>725</v>
      </c>
      <c r="P369">
        <v>796</v>
      </c>
      <c r="Q369">
        <v>745</v>
      </c>
      <c r="R369">
        <v>753</v>
      </c>
      <c r="S369">
        <v>686</v>
      </c>
      <c r="T369">
        <v>710</v>
      </c>
      <c r="U369">
        <v>772</v>
      </c>
    </row>
    <row r="370" spans="1:53" x14ac:dyDescent="0.25">
      <c r="B370" s="1">
        <v>768</v>
      </c>
      <c r="C370">
        <v>693</v>
      </c>
      <c r="D370">
        <v>743</v>
      </c>
      <c r="E370">
        <v>771</v>
      </c>
      <c r="F370">
        <v>884</v>
      </c>
      <c r="G370">
        <v>803</v>
      </c>
      <c r="H370">
        <v>776</v>
      </c>
      <c r="I370">
        <v>812</v>
      </c>
      <c r="J370">
        <v>789</v>
      </c>
      <c r="K370">
        <v>770</v>
      </c>
      <c r="L370">
        <v>824</v>
      </c>
      <c r="M370">
        <v>787</v>
      </c>
      <c r="N370">
        <v>823</v>
      </c>
      <c r="O370">
        <v>748</v>
      </c>
      <c r="P370">
        <v>867</v>
      </c>
      <c r="Q370">
        <v>748</v>
      </c>
      <c r="R370">
        <v>773</v>
      </c>
      <c r="S370">
        <v>642</v>
      </c>
      <c r="T370">
        <v>689</v>
      </c>
      <c r="U370">
        <v>715</v>
      </c>
    </row>
    <row r="371" spans="1:53" x14ac:dyDescent="0.25">
      <c r="B371" s="1">
        <v>597</v>
      </c>
      <c r="C371">
        <v>812</v>
      </c>
      <c r="D371">
        <v>847</v>
      </c>
      <c r="E371">
        <v>813</v>
      </c>
      <c r="F371">
        <v>875</v>
      </c>
      <c r="G371">
        <v>832</v>
      </c>
      <c r="H371">
        <v>823</v>
      </c>
      <c r="I371">
        <v>854</v>
      </c>
      <c r="J371">
        <v>899</v>
      </c>
      <c r="K371">
        <v>833</v>
      </c>
      <c r="L371">
        <v>869</v>
      </c>
      <c r="M371">
        <v>907</v>
      </c>
      <c r="N371">
        <v>875</v>
      </c>
      <c r="O371">
        <v>825</v>
      </c>
      <c r="P371">
        <v>846</v>
      </c>
      <c r="Q371">
        <v>903</v>
      </c>
      <c r="R371">
        <v>832</v>
      </c>
      <c r="S371">
        <v>784</v>
      </c>
      <c r="T371">
        <v>810</v>
      </c>
      <c r="U371">
        <v>776</v>
      </c>
    </row>
    <row r="372" spans="1:53" x14ac:dyDescent="0.25">
      <c r="B372" s="1">
        <v>739</v>
      </c>
      <c r="C372">
        <v>862</v>
      </c>
      <c r="D372">
        <v>852</v>
      </c>
      <c r="E372">
        <v>761</v>
      </c>
      <c r="F372">
        <v>902</v>
      </c>
      <c r="G372">
        <v>917</v>
      </c>
      <c r="H372">
        <v>955</v>
      </c>
      <c r="I372">
        <v>1022</v>
      </c>
      <c r="J372">
        <v>940</v>
      </c>
      <c r="K372">
        <v>912</v>
      </c>
      <c r="L372">
        <v>875</v>
      </c>
      <c r="M372">
        <v>959</v>
      </c>
      <c r="N372">
        <v>810</v>
      </c>
      <c r="O372">
        <v>840</v>
      </c>
      <c r="P372">
        <v>957</v>
      </c>
      <c r="Q372">
        <v>948</v>
      </c>
      <c r="R372">
        <v>969</v>
      </c>
      <c r="S372">
        <v>819</v>
      </c>
      <c r="T372">
        <v>871</v>
      </c>
      <c r="U372">
        <v>773</v>
      </c>
    </row>
    <row r="373" spans="1:53" x14ac:dyDescent="0.25">
      <c r="B373" s="1"/>
      <c r="C373">
        <v>676</v>
      </c>
      <c r="D373">
        <v>793</v>
      </c>
      <c r="E373">
        <v>649</v>
      </c>
      <c r="F373">
        <v>820</v>
      </c>
      <c r="G373">
        <v>808</v>
      </c>
      <c r="H373">
        <v>773</v>
      </c>
      <c r="I373">
        <v>729</v>
      </c>
      <c r="J373">
        <v>792</v>
      </c>
      <c r="K373">
        <v>805</v>
      </c>
      <c r="L373">
        <v>817</v>
      </c>
      <c r="M373">
        <v>777</v>
      </c>
      <c r="N373">
        <v>850</v>
      </c>
      <c r="O373">
        <v>884</v>
      </c>
      <c r="P373">
        <v>822</v>
      </c>
      <c r="Q373">
        <v>851</v>
      </c>
      <c r="R373">
        <v>838</v>
      </c>
      <c r="S373">
        <v>621</v>
      </c>
      <c r="T373">
        <v>720</v>
      </c>
      <c r="U373">
        <v>664</v>
      </c>
    </row>
    <row r="374" spans="1:53" x14ac:dyDescent="0.25">
      <c r="A374" t="s">
        <v>1026</v>
      </c>
      <c r="B374">
        <f>AVERAGE(B284:B373)</f>
        <v>620.43820213431457</v>
      </c>
      <c r="C374">
        <f>AVERAGE(C284:C373)</f>
        <v>697.42222222222222</v>
      </c>
      <c r="D374">
        <f t="shared" ref="D374:U374" si="126">AVERAGE(D284:D373)</f>
        <v>743.32222222222219</v>
      </c>
      <c r="E374">
        <f t="shared" si="126"/>
        <v>683.54444444444448</v>
      </c>
      <c r="F374">
        <f t="shared" si="126"/>
        <v>787.17777777777781</v>
      </c>
      <c r="G374">
        <f t="shared" si="126"/>
        <v>776.97777777777776</v>
      </c>
      <c r="H374">
        <f t="shared" si="126"/>
        <v>753.51111111111106</v>
      </c>
      <c r="I374">
        <f t="shared" si="126"/>
        <v>774.57777777777778</v>
      </c>
      <c r="J374">
        <f t="shared" si="126"/>
        <v>762.82222222222219</v>
      </c>
      <c r="K374">
        <f t="shared" si="126"/>
        <v>758.12222222222226</v>
      </c>
      <c r="L374">
        <f t="shared" si="126"/>
        <v>765.08888888888885</v>
      </c>
      <c r="M374">
        <f t="shared" si="126"/>
        <v>758.11111111111109</v>
      </c>
      <c r="N374">
        <f t="shared" si="126"/>
        <v>765.33333333333337</v>
      </c>
      <c r="O374">
        <f t="shared" si="126"/>
        <v>760.13333333333333</v>
      </c>
      <c r="P374">
        <f t="shared" si="126"/>
        <v>761.51111111111106</v>
      </c>
      <c r="Q374">
        <f t="shared" si="126"/>
        <v>755.51111111111106</v>
      </c>
      <c r="R374">
        <f t="shared" si="126"/>
        <v>765.14444444444439</v>
      </c>
      <c r="S374">
        <f t="shared" si="126"/>
        <v>658.95555555555552</v>
      </c>
      <c r="T374">
        <f t="shared" si="126"/>
        <v>682.93333333333328</v>
      </c>
      <c r="U374">
        <f t="shared" si="126"/>
        <v>672.54444444444448</v>
      </c>
    </row>
    <row r="375" spans="1:53" x14ac:dyDescent="0.25">
      <c r="A375" t="s">
        <v>1027</v>
      </c>
      <c r="B375">
        <f>MEDIAN(B284:B373)</f>
        <v>597</v>
      </c>
      <c r="C375">
        <f t="shared" ref="C375:U375" si="127">MEDIAN(C284:C373)</f>
        <v>700</v>
      </c>
      <c r="D375">
        <f t="shared" si="127"/>
        <v>739</v>
      </c>
      <c r="E375">
        <f t="shared" si="127"/>
        <v>680</v>
      </c>
      <c r="F375">
        <f t="shared" si="127"/>
        <v>797.5</v>
      </c>
      <c r="G375">
        <f t="shared" si="127"/>
        <v>795.5</v>
      </c>
      <c r="H375">
        <f t="shared" si="127"/>
        <v>760</v>
      </c>
      <c r="I375">
        <f t="shared" si="127"/>
        <v>769.5</v>
      </c>
      <c r="J375">
        <f t="shared" si="127"/>
        <v>764.5</v>
      </c>
      <c r="K375">
        <f t="shared" si="127"/>
        <v>766.5</v>
      </c>
      <c r="L375">
        <f t="shared" si="127"/>
        <v>779</v>
      </c>
      <c r="M375">
        <f t="shared" si="127"/>
        <v>757.5</v>
      </c>
      <c r="N375">
        <f t="shared" si="127"/>
        <v>766</v>
      </c>
      <c r="O375">
        <f t="shared" si="127"/>
        <v>765.5</v>
      </c>
      <c r="P375">
        <f t="shared" si="127"/>
        <v>767</v>
      </c>
      <c r="Q375">
        <f t="shared" si="127"/>
        <v>757.5</v>
      </c>
      <c r="R375">
        <f t="shared" si="127"/>
        <v>780</v>
      </c>
      <c r="S375">
        <f t="shared" si="127"/>
        <v>648</v>
      </c>
      <c r="T375">
        <f t="shared" si="127"/>
        <v>674.5</v>
      </c>
      <c r="U375">
        <f t="shared" si="127"/>
        <v>669.5</v>
      </c>
    </row>
    <row r="376" spans="1:53" x14ac:dyDescent="0.25">
      <c r="AK376" t="s">
        <v>823</v>
      </c>
      <c r="AL376">
        <f>SQRT(AL94)</f>
        <v>0</v>
      </c>
      <c r="AM376">
        <f t="shared" ref="AM376:BA376" si="128">SQRT(AM94)</f>
        <v>0</v>
      </c>
      <c r="AN376">
        <f t="shared" si="128"/>
        <v>0</v>
      </c>
      <c r="AO376">
        <f t="shared" si="128"/>
        <v>0</v>
      </c>
      <c r="AP376">
        <f t="shared" si="128"/>
        <v>0</v>
      </c>
      <c r="AQ376">
        <f t="shared" si="128"/>
        <v>0</v>
      </c>
      <c r="AR376">
        <f t="shared" si="128"/>
        <v>0</v>
      </c>
      <c r="AS376">
        <f t="shared" si="128"/>
        <v>0</v>
      </c>
      <c r="AT376">
        <f t="shared" si="128"/>
        <v>0</v>
      </c>
      <c r="AU376">
        <f t="shared" si="128"/>
        <v>0</v>
      </c>
      <c r="AV376">
        <f t="shared" si="128"/>
        <v>0</v>
      </c>
      <c r="AW376">
        <f t="shared" si="128"/>
        <v>0</v>
      </c>
      <c r="AX376">
        <f t="shared" si="128"/>
        <v>0</v>
      </c>
      <c r="AY376">
        <f t="shared" si="128"/>
        <v>0</v>
      </c>
      <c r="AZ376">
        <f t="shared" si="128"/>
        <v>0</v>
      </c>
      <c r="BA376">
        <f t="shared" si="128"/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72"/>
  <sheetViews>
    <sheetView topLeftCell="A337" zoomScale="90" zoomScaleNormal="90" workbookViewId="0">
      <selection activeCell="B283" sqref="B283:B372"/>
    </sheetView>
  </sheetViews>
  <sheetFormatPr baseColWidth="10" defaultRowHeight="15" x14ac:dyDescent="0.25"/>
  <cols>
    <col min="1" max="1" width="14.5703125" bestFit="1" customWidth="1"/>
    <col min="2" max="2" width="19.42578125" customWidth="1"/>
  </cols>
  <sheetData>
    <row r="1" spans="1:18" x14ac:dyDescent="0.25">
      <c r="A1" t="s">
        <v>100</v>
      </c>
      <c r="B1" t="s">
        <v>1024</v>
      </c>
      <c r="C1" t="s">
        <v>29</v>
      </c>
      <c r="D1" t="s">
        <v>30</v>
      </c>
      <c r="E1" t="s">
        <v>182</v>
      </c>
      <c r="F1" t="s">
        <v>91</v>
      </c>
      <c r="G1" t="s">
        <v>9</v>
      </c>
      <c r="H1" t="s">
        <v>10</v>
      </c>
      <c r="I1" t="s">
        <v>11</v>
      </c>
      <c r="J1" t="s">
        <v>12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</row>
    <row r="2" spans="1:18" x14ac:dyDescent="0.25">
      <c r="B2" s="1">
        <v>4150</v>
      </c>
      <c r="C2">
        <v>4265</v>
      </c>
      <c r="D2">
        <v>5746</v>
      </c>
      <c r="E2">
        <v>4720</v>
      </c>
      <c r="F2">
        <v>5333</v>
      </c>
      <c r="G2">
        <v>6346</v>
      </c>
      <c r="H2">
        <v>5429</v>
      </c>
      <c r="I2">
        <v>5890</v>
      </c>
      <c r="J2">
        <v>5772</v>
      </c>
      <c r="K2">
        <v>5678</v>
      </c>
      <c r="L2">
        <v>4900</v>
      </c>
      <c r="M2">
        <v>5539</v>
      </c>
      <c r="N2">
        <v>5239</v>
      </c>
      <c r="O2">
        <v>4950</v>
      </c>
      <c r="P2">
        <v>5545</v>
      </c>
      <c r="Q2">
        <v>5830</v>
      </c>
      <c r="R2">
        <v>5335</v>
      </c>
    </row>
    <row r="3" spans="1:18" x14ac:dyDescent="0.25">
      <c r="B3" s="1">
        <v>3785</v>
      </c>
      <c r="C3">
        <v>4341</v>
      </c>
      <c r="D3">
        <v>5767</v>
      </c>
      <c r="E3">
        <v>4429</v>
      </c>
      <c r="F3">
        <v>5659</v>
      </c>
      <c r="G3">
        <v>6232</v>
      </c>
      <c r="H3">
        <v>5274</v>
      </c>
      <c r="I3">
        <v>5686</v>
      </c>
      <c r="J3">
        <v>5400</v>
      </c>
      <c r="K3">
        <v>5429</v>
      </c>
      <c r="L3">
        <v>4535</v>
      </c>
      <c r="M3">
        <v>5590</v>
      </c>
      <c r="N3">
        <v>4479</v>
      </c>
      <c r="O3">
        <v>4748</v>
      </c>
      <c r="P3">
        <v>5365</v>
      </c>
      <c r="Q3">
        <v>5715</v>
      </c>
      <c r="R3">
        <v>5407</v>
      </c>
    </row>
    <row r="4" spans="1:18" x14ac:dyDescent="0.25">
      <c r="B4" s="1">
        <v>2921</v>
      </c>
      <c r="C4">
        <v>3298</v>
      </c>
      <c r="D4">
        <v>5243</v>
      </c>
      <c r="E4">
        <v>3721</v>
      </c>
      <c r="F4">
        <v>5389</v>
      </c>
      <c r="G4">
        <v>5677</v>
      </c>
      <c r="H4">
        <v>4847</v>
      </c>
      <c r="I4">
        <v>4425</v>
      </c>
      <c r="J4">
        <v>3923</v>
      </c>
      <c r="K4">
        <v>3856</v>
      </c>
      <c r="L4">
        <v>5666</v>
      </c>
      <c r="M4">
        <v>4546</v>
      </c>
      <c r="N4">
        <v>5195</v>
      </c>
      <c r="O4">
        <v>5939</v>
      </c>
      <c r="P4">
        <v>4944</v>
      </c>
      <c r="Q4">
        <v>3987</v>
      </c>
      <c r="R4">
        <v>4190</v>
      </c>
    </row>
    <row r="5" spans="1:18" x14ac:dyDescent="0.25">
      <c r="B5" s="1">
        <v>3984</v>
      </c>
      <c r="C5">
        <v>4449</v>
      </c>
      <c r="D5">
        <v>5802</v>
      </c>
      <c r="E5">
        <v>4565</v>
      </c>
      <c r="F5">
        <v>5517</v>
      </c>
      <c r="G5">
        <v>6361</v>
      </c>
      <c r="H5">
        <v>5370</v>
      </c>
      <c r="I5">
        <v>5955</v>
      </c>
      <c r="J5">
        <v>5539</v>
      </c>
      <c r="K5">
        <v>6002</v>
      </c>
      <c r="L5">
        <v>4537</v>
      </c>
      <c r="M5">
        <v>5544</v>
      </c>
      <c r="N5">
        <v>4446</v>
      </c>
      <c r="O5">
        <v>4813</v>
      </c>
      <c r="P5">
        <v>5884</v>
      </c>
      <c r="Q5">
        <v>6006</v>
      </c>
      <c r="R5">
        <v>5726</v>
      </c>
    </row>
    <row r="6" spans="1:18" x14ac:dyDescent="0.25">
      <c r="B6" s="1">
        <v>2806.9999999910001</v>
      </c>
      <c r="C6">
        <v>3088</v>
      </c>
      <c r="D6">
        <v>5646</v>
      </c>
      <c r="E6">
        <v>3749</v>
      </c>
      <c r="F6">
        <v>5264</v>
      </c>
      <c r="G6">
        <v>5944</v>
      </c>
      <c r="H6">
        <v>5210</v>
      </c>
      <c r="I6">
        <v>5194</v>
      </c>
      <c r="J6">
        <v>4583</v>
      </c>
      <c r="K6">
        <v>5016</v>
      </c>
      <c r="L6">
        <v>5565</v>
      </c>
      <c r="M6">
        <v>5546</v>
      </c>
      <c r="N6">
        <v>5982</v>
      </c>
      <c r="O6">
        <v>5405</v>
      </c>
      <c r="P6">
        <v>4795</v>
      </c>
      <c r="Q6">
        <v>5435</v>
      </c>
      <c r="R6">
        <v>5422</v>
      </c>
    </row>
    <row r="7" spans="1:18" x14ac:dyDescent="0.25">
      <c r="B7" s="1">
        <v>3092</v>
      </c>
      <c r="C7">
        <v>3560</v>
      </c>
      <c r="D7">
        <v>5045</v>
      </c>
      <c r="E7">
        <v>3692</v>
      </c>
      <c r="F7">
        <v>4805</v>
      </c>
      <c r="G7">
        <v>5455</v>
      </c>
      <c r="H7">
        <v>4686</v>
      </c>
      <c r="I7">
        <v>4604</v>
      </c>
      <c r="J7">
        <v>4577</v>
      </c>
      <c r="K7">
        <v>4674</v>
      </c>
      <c r="L7">
        <v>4904</v>
      </c>
      <c r="M7">
        <v>4424</v>
      </c>
      <c r="N7">
        <v>5323</v>
      </c>
      <c r="O7">
        <v>4777</v>
      </c>
      <c r="P7">
        <v>4310</v>
      </c>
      <c r="Q7">
        <v>4911</v>
      </c>
      <c r="R7">
        <v>4518</v>
      </c>
    </row>
    <row r="8" spans="1:18" x14ac:dyDescent="0.25">
      <c r="B8" s="1">
        <v>3697</v>
      </c>
      <c r="C8">
        <v>3973</v>
      </c>
      <c r="D8">
        <v>5519</v>
      </c>
      <c r="E8">
        <v>4495</v>
      </c>
      <c r="F8">
        <v>5248</v>
      </c>
      <c r="G8">
        <v>5766</v>
      </c>
      <c r="H8">
        <v>4901</v>
      </c>
      <c r="I8">
        <v>5018</v>
      </c>
      <c r="J8">
        <v>4930</v>
      </c>
      <c r="K8">
        <v>4862</v>
      </c>
      <c r="L8">
        <v>4673</v>
      </c>
      <c r="M8">
        <v>4970</v>
      </c>
      <c r="N8">
        <v>3997</v>
      </c>
      <c r="O8">
        <v>4113</v>
      </c>
      <c r="P8">
        <v>4965</v>
      </c>
      <c r="Q8">
        <v>5098</v>
      </c>
      <c r="R8">
        <v>5034</v>
      </c>
    </row>
    <row r="9" spans="1:18" x14ac:dyDescent="0.25">
      <c r="B9" s="1">
        <v>4316</v>
      </c>
      <c r="C9">
        <v>4353</v>
      </c>
      <c r="D9">
        <v>5546</v>
      </c>
      <c r="E9">
        <v>4754</v>
      </c>
      <c r="F9">
        <v>5199</v>
      </c>
      <c r="G9">
        <v>5883</v>
      </c>
      <c r="H9">
        <v>5075</v>
      </c>
      <c r="I9">
        <v>5570</v>
      </c>
      <c r="J9">
        <v>5232</v>
      </c>
      <c r="K9">
        <v>5447</v>
      </c>
      <c r="L9">
        <v>4987</v>
      </c>
      <c r="M9">
        <v>5100</v>
      </c>
      <c r="N9">
        <v>4854</v>
      </c>
      <c r="O9">
        <v>4598</v>
      </c>
      <c r="P9">
        <v>5293</v>
      </c>
      <c r="Q9">
        <v>5312</v>
      </c>
      <c r="R9">
        <v>5339</v>
      </c>
    </row>
    <row r="10" spans="1:18" x14ac:dyDescent="0.25">
      <c r="B10" s="1">
        <v>3426</v>
      </c>
      <c r="C10">
        <v>3676</v>
      </c>
      <c r="D10">
        <v>5543</v>
      </c>
      <c r="E10">
        <v>4062</v>
      </c>
      <c r="F10">
        <v>5338</v>
      </c>
      <c r="G10">
        <v>5860</v>
      </c>
      <c r="H10">
        <v>5038</v>
      </c>
      <c r="I10">
        <v>5226</v>
      </c>
      <c r="J10">
        <v>4646</v>
      </c>
      <c r="K10">
        <v>5111</v>
      </c>
      <c r="L10">
        <v>5005</v>
      </c>
      <c r="M10">
        <v>5227</v>
      </c>
      <c r="N10">
        <v>4334</v>
      </c>
      <c r="O10">
        <v>4725</v>
      </c>
      <c r="P10">
        <v>4955</v>
      </c>
      <c r="Q10">
        <v>5434</v>
      </c>
      <c r="R10">
        <v>5250</v>
      </c>
    </row>
    <row r="11" spans="1:18" x14ac:dyDescent="0.25">
      <c r="B11" s="1">
        <v>3545</v>
      </c>
      <c r="C11">
        <v>4011</v>
      </c>
      <c r="D11">
        <v>5509</v>
      </c>
      <c r="E11">
        <v>4256</v>
      </c>
      <c r="F11">
        <v>5856</v>
      </c>
      <c r="G11">
        <v>6209</v>
      </c>
      <c r="H11">
        <v>5103</v>
      </c>
      <c r="I11">
        <v>5229</v>
      </c>
      <c r="J11">
        <v>4965</v>
      </c>
      <c r="K11">
        <v>4722</v>
      </c>
      <c r="L11">
        <v>6172</v>
      </c>
      <c r="M11">
        <v>4859</v>
      </c>
      <c r="N11">
        <v>5284</v>
      </c>
      <c r="O11">
        <v>5664</v>
      </c>
      <c r="P11">
        <v>5083</v>
      </c>
      <c r="Q11">
        <v>4852</v>
      </c>
      <c r="R11">
        <v>5464</v>
      </c>
    </row>
    <row r="12" spans="1:18" x14ac:dyDescent="0.25">
      <c r="B12" s="1">
        <v>2621</v>
      </c>
      <c r="C12">
        <v>3049</v>
      </c>
      <c r="D12">
        <v>4626</v>
      </c>
      <c r="E12">
        <v>3143</v>
      </c>
      <c r="F12">
        <v>4518</v>
      </c>
      <c r="G12">
        <v>5148</v>
      </c>
      <c r="H12">
        <v>4393</v>
      </c>
      <c r="I12">
        <v>4242</v>
      </c>
      <c r="J12">
        <v>3987</v>
      </c>
      <c r="K12">
        <v>3898</v>
      </c>
      <c r="L12">
        <v>5010</v>
      </c>
      <c r="M12">
        <v>3548</v>
      </c>
      <c r="N12">
        <v>4621</v>
      </c>
      <c r="O12">
        <v>4170</v>
      </c>
      <c r="P12">
        <v>4039</v>
      </c>
      <c r="Q12">
        <v>3783</v>
      </c>
      <c r="R12">
        <v>3557</v>
      </c>
    </row>
    <row r="13" spans="1:18" x14ac:dyDescent="0.25">
      <c r="B13" s="1">
        <v>1831</v>
      </c>
      <c r="C13">
        <v>1992</v>
      </c>
      <c r="D13">
        <v>4153</v>
      </c>
      <c r="E13">
        <v>2732</v>
      </c>
      <c r="F13">
        <v>3597</v>
      </c>
      <c r="G13">
        <v>4633</v>
      </c>
      <c r="H13">
        <v>4081</v>
      </c>
      <c r="I13">
        <v>3652</v>
      </c>
      <c r="J13">
        <v>3123</v>
      </c>
      <c r="K13">
        <v>3095</v>
      </c>
      <c r="L13">
        <v>4397</v>
      </c>
      <c r="M13">
        <v>3270</v>
      </c>
      <c r="N13">
        <v>4107</v>
      </c>
      <c r="O13">
        <v>4654</v>
      </c>
      <c r="P13">
        <v>4177</v>
      </c>
      <c r="Q13">
        <v>4212</v>
      </c>
      <c r="R13">
        <v>3217</v>
      </c>
    </row>
    <row r="14" spans="1:18" x14ac:dyDescent="0.25">
      <c r="B14" s="1">
        <v>3819</v>
      </c>
      <c r="C14">
        <v>4333</v>
      </c>
      <c r="D14">
        <v>5826</v>
      </c>
      <c r="E14">
        <v>4307</v>
      </c>
      <c r="F14">
        <v>5456</v>
      </c>
      <c r="G14">
        <v>5700</v>
      </c>
      <c r="H14">
        <v>4870</v>
      </c>
      <c r="I14">
        <v>5440</v>
      </c>
      <c r="J14">
        <v>5360</v>
      </c>
      <c r="K14">
        <v>5492</v>
      </c>
      <c r="L14">
        <v>4726</v>
      </c>
      <c r="M14">
        <v>5298</v>
      </c>
      <c r="N14">
        <v>4661</v>
      </c>
      <c r="O14">
        <v>4240</v>
      </c>
      <c r="P14">
        <v>5185</v>
      </c>
      <c r="Q14">
        <v>5577</v>
      </c>
      <c r="R14">
        <v>5255</v>
      </c>
    </row>
    <row r="15" spans="1:18" x14ac:dyDescent="0.25">
      <c r="B15" s="1">
        <v>2738.9999999950001</v>
      </c>
      <c r="C15">
        <v>2929</v>
      </c>
      <c r="D15">
        <v>5033</v>
      </c>
      <c r="E15">
        <v>3666</v>
      </c>
      <c r="F15">
        <v>4566</v>
      </c>
      <c r="G15">
        <v>5790</v>
      </c>
      <c r="H15">
        <v>4924</v>
      </c>
      <c r="I15">
        <v>5302</v>
      </c>
      <c r="J15">
        <v>4498</v>
      </c>
      <c r="K15">
        <v>4213</v>
      </c>
      <c r="L15">
        <v>3801</v>
      </c>
      <c r="M15">
        <v>4665</v>
      </c>
      <c r="N15">
        <v>4622</v>
      </c>
      <c r="O15">
        <v>3801</v>
      </c>
      <c r="P15">
        <v>4596</v>
      </c>
      <c r="Q15">
        <v>4378</v>
      </c>
      <c r="R15">
        <v>4122</v>
      </c>
    </row>
    <row r="16" spans="1:18" x14ac:dyDescent="0.25">
      <c r="B16" s="1">
        <v>3275</v>
      </c>
      <c r="C16">
        <v>3483</v>
      </c>
      <c r="D16">
        <v>4570</v>
      </c>
      <c r="E16">
        <v>3748</v>
      </c>
      <c r="F16">
        <v>4663</v>
      </c>
      <c r="G16">
        <v>4981</v>
      </c>
      <c r="H16">
        <v>4227</v>
      </c>
      <c r="I16">
        <v>4549</v>
      </c>
      <c r="J16">
        <v>4532</v>
      </c>
      <c r="K16">
        <v>4091</v>
      </c>
      <c r="L16">
        <v>3676</v>
      </c>
      <c r="M16">
        <v>4295</v>
      </c>
      <c r="N16">
        <v>3586</v>
      </c>
      <c r="O16">
        <v>3609</v>
      </c>
      <c r="P16">
        <v>4203</v>
      </c>
      <c r="Q16">
        <v>4308</v>
      </c>
      <c r="R16">
        <v>4012</v>
      </c>
    </row>
    <row r="17" spans="2:18" x14ac:dyDescent="0.25">
      <c r="B17" s="1">
        <v>3066</v>
      </c>
      <c r="C17">
        <v>3206</v>
      </c>
      <c r="D17">
        <v>5191</v>
      </c>
      <c r="E17">
        <v>3749</v>
      </c>
      <c r="F17">
        <v>5212</v>
      </c>
      <c r="G17">
        <v>5575</v>
      </c>
      <c r="H17">
        <v>4740</v>
      </c>
      <c r="I17">
        <v>4879</v>
      </c>
      <c r="J17">
        <v>4462</v>
      </c>
      <c r="K17">
        <v>4965</v>
      </c>
      <c r="L17">
        <v>4632</v>
      </c>
      <c r="M17">
        <v>5085</v>
      </c>
      <c r="N17">
        <v>3444</v>
      </c>
      <c r="O17">
        <v>3908</v>
      </c>
      <c r="P17">
        <v>5199</v>
      </c>
      <c r="Q17">
        <v>4157</v>
      </c>
      <c r="R17">
        <v>4262</v>
      </c>
    </row>
    <row r="18" spans="2:18" x14ac:dyDescent="0.25">
      <c r="B18" s="1">
        <v>2180</v>
      </c>
      <c r="C18">
        <v>2753</v>
      </c>
      <c r="D18">
        <v>3857</v>
      </c>
      <c r="E18">
        <v>2711</v>
      </c>
      <c r="F18">
        <v>3921</v>
      </c>
      <c r="G18">
        <v>3837</v>
      </c>
      <c r="H18">
        <v>3322</v>
      </c>
      <c r="I18">
        <v>2858</v>
      </c>
      <c r="J18">
        <v>2726</v>
      </c>
      <c r="K18">
        <v>2835</v>
      </c>
      <c r="L18">
        <v>3733</v>
      </c>
      <c r="M18">
        <v>3346</v>
      </c>
      <c r="N18">
        <v>3512</v>
      </c>
      <c r="O18">
        <v>3853</v>
      </c>
      <c r="P18">
        <v>3121</v>
      </c>
      <c r="Q18">
        <v>2952</v>
      </c>
      <c r="R18">
        <v>2803</v>
      </c>
    </row>
    <row r="19" spans="2:18" x14ac:dyDescent="0.25">
      <c r="B19" s="1">
        <v>3778</v>
      </c>
      <c r="C19">
        <v>3984</v>
      </c>
      <c r="D19">
        <v>5014</v>
      </c>
      <c r="E19">
        <v>4102</v>
      </c>
      <c r="F19">
        <v>4962</v>
      </c>
      <c r="G19">
        <v>5188</v>
      </c>
      <c r="H19">
        <v>4434</v>
      </c>
      <c r="I19">
        <v>4720</v>
      </c>
      <c r="J19">
        <v>4637</v>
      </c>
      <c r="K19">
        <v>4585</v>
      </c>
      <c r="L19">
        <v>4099</v>
      </c>
      <c r="M19">
        <v>4864</v>
      </c>
      <c r="N19">
        <v>4139</v>
      </c>
      <c r="O19">
        <v>4118</v>
      </c>
      <c r="P19">
        <v>4682</v>
      </c>
      <c r="Q19">
        <v>4687</v>
      </c>
      <c r="R19">
        <v>4814</v>
      </c>
    </row>
    <row r="20" spans="2:18" x14ac:dyDescent="0.25">
      <c r="B20" s="1">
        <v>2878</v>
      </c>
      <c r="C20">
        <v>3350</v>
      </c>
      <c r="D20">
        <v>5400</v>
      </c>
      <c r="E20">
        <v>4197</v>
      </c>
      <c r="F20">
        <v>5153</v>
      </c>
      <c r="G20">
        <v>5357</v>
      </c>
      <c r="H20">
        <v>4721</v>
      </c>
      <c r="I20">
        <v>3883</v>
      </c>
      <c r="J20">
        <v>3738</v>
      </c>
      <c r="K20">
        <v>3864</v>
      </c>
      <c r="L20">
        <v>5343</v>
      </c>
      <c r="M20">
        <v>4000</v>
      </c>
      <c r="N20">
        <v>5464</v>
      </c>
      <c r="O20">
        <v>5231</v>
      </c>
      <c r="P20">
        <v>4599</v>
      </c>
      <c r="Q20">
        <v>4497</v>
      </c>
      <c r="R20">
        <v>4171</v>
      </c>
    </row>
    <row r="21" spans="2:18" x14ac:dyDescent="0.25">
      <c r="B21" s="1">
        <v>2499</v>
      </c>
      <c r="C21">
        <v>2989</v>
      </c>
      <c r="D21">
        <v>4791</v>
      </c>
      <c r="E21">
        <v>3715</v>
      </c>
      <c r="F21">
        <v>4395</v>
      </c>
      <c r="G21">
        <v>5866</v>
      </c>
      <c r="H21">
        <v>5056</v>
      </c>
      <c r="I21">
        <v>5146</v>
      </c>
      <c r="J21">
        <v>4307</v>
      </c>
      <c r="K21">
        <v>4018</v>
      </c>
      <c r="L21">
        <v>5167</v>
      </c>
      <c r="M21">
        <v>4856</v>
      </c>
      <c r="N21">
        <v>4501</v>
      </c>
      <c r="O21">
        <v>5468</v>
      </c>
      <c r="P21">
        <v>4931</v>
      </c>
      <c r="Q21">
        <v>4734</v>
      </c>
      <c r="R21">
        <v>4667</v>
      </c>
    </row>
    <row r="22" spans="2:18" x14ac:dyDescent="0.25">
      <c r="B22" s="1">
        <v>3138</v>
      </c>
      <c r="C22">
        <v>3567</v>
      </c>
      <c r="D22">
        <v>5607</v>
      </c>
      <c r="E22">
        <v>4008</v>
      </c>
      <c r="F22">
        <v>5778</v>
      </c>
      <c r="G22">
        <v>5932</v>
      </c>
      <c r="H22">
        <v>5150</v>
      </c>
      <c r="I22">
        <v>4996</v>
      </c>
      <c r="J22">
        <v>4796</v>
      </c>
      <c r="K22">
        <v>4755</v>
      </c>
      <c r="L22">
        <v>5732</v>
      </c>
      <c r="M22">
        <v>4970</v>
      </c>
      <c r="N22">
        <v>5710</v>
      </c>
      <c r="O22">
        <v>6180</v>
      </c>
      <c r="P22">
        <v>5256</v>
      </c>
      <c r="Q22">
        <v>4316</v>
      </c>
      <c r="R22">
        <v>4942</v>
      </c>
    </row>
    <row r="23" spans="2:18" x14ac:dyDescent="0.25">
      <c r="B23" s="1">
        <v>4008.9999999950001</v>
      </c>
      <c r="C23">
        <v>4181</v>
      </c>
      <c r="D23">
        <v>5645</v>
      </c>
      <c r="E23">
        <v>4633</v>
      </c>
      <c r="F23">
        <v>5314</v>
      </c>
      <c r="G23">
        <v>6058</v>
      </c>
      <c r="H23">
        <v>5171</v>
      </c>
      <c r="I23">
        <v>5794</v>
      </c>
      <c r="J23">
        <v>5346</v>
      </c>
      <c r="K23">
        <v>5684</v>
      </c>
      <c r="L23">
        <v>4450</v>
      </c>
      <c r="M23">
        <v>5178</v>
      </c>
      <c r="N23">
        <v>4537</v>
      </c>
      <c r="O23">
        <v>4638</v>
      </c>
      <c r="P23">
        <v>5480</v>
      </c>
      <c r="Q23">
        <v>5670</v>
      </c>
      <c r="R23">
        <v>5400</v>
      </c>
    </row>
    <row r="24" spans="2:18" x14ac:dyDescent="0.25">
      <c r="B24" s="1">
        <v>3157</v>
      </c>
      <c r="C24">
        <v>3213</v>
      </c>
      <c r="D24">
        <v>4874</v>
      </c>
      <c r="E24">
        <v>3628</v>
      </c>
      <c r="F24">
        <v>4258</v>
      </c>
      <c r="G24">
        <v>5431</v>
      </c>
      <c r="H24">
        <v>4737</v>
      </c>
      <c r="I24">
        <v>4641</v>
      </c>
      <c r="J24">
        <v>4387</v>
      </c>
      <c r="K24">
        <v>3832</v>
      </c>
      <c r="L24">
        <v>4583</v>
      </c>
      <c r="M24">
        <v>4364</v>
      </c>
      <c r="N24">
        <v>4585</v>
      </c>
      <c r="O24">
        <v>5231</v>
      </c>
      <c r="P24">
        <v>4654</v>
      </c>
      <c r="Q24">
        <v>3552</v>
      </c>
      <c r="R24">
        <v>3733</v>
      </c>
    </row>
    <row r="25" spans="2:18" x14ac:dyDescent="0.25">
      <c r="B25" s="1">
        <v>1870</v>
      </c>
      <c r="C25">
        <v>2521</v>
      </c>
      <c r="D25">
        <v>3394</v>
      </c>
      <c r="E25">
        <v>2270</v>
      </c>
      <c r="F25">
        <v>3385</v>
      </c>
      <c r="G25">
        <v>3912</v>
      </c>
      <c r="H25">
        <v>3382</v>
      </c>
      <c r="I25">
        <v>2814</v>
      </c>
      <c r="J25">
        <v>2458</v>
      </c>
      <c r="K25">
        <v>2872</v>
      </c>
      <c r="L25">
        <v>3673</v>
      </c>
      <c r="M25">
        <v>2718</v>
      </c>
      <c r="N25">
        <v>3481</v>
      </c>
      <c r="O25">
        <v>3758</v>
      </c>
      <c r="P25">
        <v>3230</v>
      </c>
      <c r="Q25">
        <v>2981</v>
      </c>
      <c r="R25">
        <v>2913</v>
      </c>
    </row>
    <row r="26" spans="2:18" x14ac:dyDescent="0.25">
      <c r="B26" s="1">
        <v>2965</v>
      </c>
      <c r="C26">
        <v>3672</v>
      </c>
      <c r="D26">
        <v>5344</v>
      </c>
      <c r="E26">
        <v>3832</v>
      </c>
      <c r="F26">
        <v>5032</v>
      </c>
      <c r="G26">
        <v>5082</v>
      </c>
      <c r="H26">
        <v>4476</v>
      </c>
      <c r="I26">
        <v>4736</v>
      </c>
      <c r="J26">
        <v>4644</v>
      </c>
      <c r="K26">
        <v>4710</v>
      </c>
      <c r="L26">
        <v>4872</v>
      </c>
      <c r="M26">
        <v>4719</v>
      </c>
      <c r="N26">
        <v>5407</v>
      </c>
      <c r="O26">
        <v>5204</v>
      </c>
      <c r="P26">
        <v>4507</v>
      </c>
      <c r="Q26">
        <v>4300</v>
      </c>
      <c r="R26">
        <v>3894</v>
      </c>
    </row>
    <row r="27" spans="2:18" x14ac:dyDescent="0.25">
      <c r="B27" s="1">
        <v>3372</v>
      </c>
      <c r="C27">
        <v>3899</v>
      </c>
      <c r="D27">
        <v>5444</v>
      </c>
      <c r="E27">
        <v>4231</v>
      </c>
      <c r="F27">
        <v>5581</v>
      </c>
      <c r="G27">
        <v>5759</v>
      </c>
      <c r="H27">
        <v>4906</v>
      </c>
      <c r="I27">
        <v>5378</v>
      </c>
      <c r="J27">
        <v>5091</v>
      </c>
      <c r="K27">
        <v>5215</v>
      </c>
      <c r="L27">
        <v>4469</v>
      </c>
      <c r="M27">
        <v>4986</v>
      </c>
      <c r="N27">
        <v>4090</v>
      </c>
      <c r="O27">
        <v>4358</v>
      </c>
      <c r="P27">
        <v>5268</v>
      </c>
      <c r="Q27">
        <v>4702</v>
      </c>
      <c r="R27">
        <v>5550</v>
      </c>
    </row>
    <row r="28" spans="2:18" x14ac:dyDescent="0.25">
      <c r="B28" s="1">
        <v>2629</v>
      </c>
      <c r="C28">
        <v>3009</v>
      </c>
      <c r="D28">
        <v>5194</v>
      </c>
      <c r="E28">
        <v>3680</v>
      </c>
      <c r="F28">
        <v>4621</v>
      </c>
      <c r="G28">
        <v>5934</v>
      </c>
      <c r="H28">
        <v>5130</v>
      </c>
      <c r="I28">
        <v>4682</v>
      </c>
      <c r="J28">
        <v>4030</v>
      </c>
      <c r="K28">
        <v>4216</v>
      </c>
      <c r="L28">
        <v>5367</v>
      </c>
      <c r="M28">
        <v>4420</v>
      </c>
      <c r="N28">
        <v>4909</v>
      </c>
      <c r="O28">
        <v>5710</v>
      </c>
      <c r="P28">
        <v>5224</v>
      </c>
      <c r="Q28">
        <v>4053</v>
      </c>
      <c r="R28">
        <v>4341</v>
      </c>
    </row>
    <row r="29" spans="2:18" x14ac:dyDescent="0.25">
      <c r="B29" s="1">
        <v>2894</v>
      </c>
      <c r="C29">
        <v>2922</v>
      </c>
      <c r="D29">
        <v>5983</v>
      </c>
      <c r="E29">
        <v>3833</v>
      </c>
      <c r="F29">
        <v>5472</v>
      </c>
      <c r="G29">
        <v>6128</v>
      </c>
      <c r="H29">
        <v>5325</v>
      </c>
      <c r="I29">
        <v>5372</v>
      </c>
      <c r="J29">
        <v>4872</v>
      </c>
      <c r="K29">
        <v>4920</v>
      </c>
      <c r="L29">
        <v>6107</v>
      </c>
      <c r="M29">
        <v>4316</v>
      </c>
      <c r="N29">
        <v>5911</v>
      </c>
      <c r="O29">
        <v>5505</v>
      </c>
      <c r="P29">
        <v>4995</v>
      </c>
      <c r="Q29">
        <v>5284</v>
      </c>
      <c r="R29">
        <v>5042</v>
      </c>
    </row>
    <row r="30" spans="2:18" x14ac:dyDescent="0.25">
      <c r="B30" s="1">
        <v>3476</v>
      </c>
      <c r="C30">
        <v>3995</v>
      </c>
      <c r="D30">
        <v>5630</v>
      </c>
      <c r="E30">
        <v>4293</v>
      </c>
      <c r="F30">
        <v>5888</v>
      </c>
      <c r="G30">
        <v>6080</v>
      </c>
      <c r="H30">
        <v>5164</v>
      </c>
      <c r="I30">
        <v>4344</v>
      </c>
      <c r="J30">
        <v>3842</v>
      </c>
      <c r="K30">
        <v>3854</v>
      </c>
      <c r="L30">
        <v>6030</v>
      </c>
      <c r="M30">
        <v>4272</v>
      </c>
      <c r="N30">
        <v>5694</v>
      </c>
      <c r="O30">
        <v>5615</v>
      </c>
      <c r="P30">
        <v>5032</v>
      </c>
      <c r="Q30">
        <v>4411</v>
      </c>
      <c r="R30">
        <v>4274</v>
      </c>
    </row>
    <row r="31" spans="2:18" x14ac:dyDescent="0.25">
      <c r="B31" s="1">
        <v>2870</v>
      </c>
      <c r="C31">
        <v>3561</v>
      </c>
      <c r="D31">
        <v>5079</v>
      </c>
      <c r="E31">
        <v>3986</v>
      </c>
      <c r="F31">
        <v>5251</v>
      </c>
      <c r="G31">
        <v>5141</v>
      </c>
      <c r="H31">
        <v>4685</v>
      </c>
      <c r="I31">
        <v>3995</v>
      </c>
      <c r="J31">
        <v>3641</v>
      </c>
      <c r="K31">
        <v>3709</v>
      </c>
      <c r="L31">
        <v>5050</v>
      </c>
      <c r="M31">
        <v>3925</v>
      </c>
      <c r="N31">
        <v>5466</v>
      </c>
      <c r="O31">
        <v>5041</v>
      </c>
      <c r="P31">
        <v>4572</v>
      </c>
      <c r="Q31">
        <v>4057</v>
      </c>
      <c r="R31">
        <v>3959</v>
      </c>
    </row>
    <row r="32" spans="2:18" x14ac:dyDescent="0.25">
      <c r="B32" s="1">
        <v>2160</v>
      </c>
      <c r="C32">
        <v>2498</v>
      </c>
      <c r="D32">
        <v>4807</v>
      </c>
      <c r="E32">
        <v>2948</v>
      </c>
      <c r="F32">
        <v>4057</v>
      </c>
      <c r="G32">
        <v>4616</v>
      </c>
      <c r="H32">
        <v>3906</v>
      </c>
      <c r="I32">
        <v>3539</v>
      </c>
      <c r="J32">
        <v>3307</v>
      </c>
      <c r="K32">
        <v>3227</v>
      </c>
      <c r="L32">
        <v>4584</v>
      </c>
      <c r="M32">
        <v>3300</v>
      </c>
      <c r="N32">
        <v>4569</v>
      </c>
      <c r="O32">
        <v>4919</v>
      </c>
      <c r="P32">
        <v>4174</v>
      </c>
      <c r="Q32">
        <v>3209</v>
      </c>
      <c r="R32">
        <v>2825</v>
      </c>
    </row>
    <row r="33" spans="2:18" x14ac:dyDescent="0.25">
      <c r="B33" s="1">
        <v>2719</v>
      </c>
      <c r="C33">
        <v>3106</v>
      </c>
      <c r="D33">
        <v>4922</v>
      </c>
      <c r="E33">
        <v>3579</v>
      </c>
      <c r="F33">
        <v>4603</v>
      </c>
      <c r="G33">
        <v>5335</v>
      </c>
      <c r="H33">
        <v>4600</v>
      </c>
      <c r="I33">
        <v>4471</v>
      </c>
      <c r="J33">
        <v>4205</v>
      </c>
      <c r="K33">
        <v>3884</v>
      </c>
      <c r="L33">
        <v>4161</v>
      </c>
      <c r="M33">
        <v>4252</v>
      </c>
      <c r="N33">
        <v>4421</v>
      </c>
      <c r="O33">
        <v>5228</v>
      </c>
      <c r="P33">
        <v>4340</v>
      </c>
      <c r="Q33">
        <v>3494</v>
      </c>
      <c r="R33">
        <v>3365</v>
      </c>
    </row>
    <row r="34" spans="2:18" x14ac:dyDescent="0.25">
      <c r="B34" s="1">
        <v>3630</v>
      </c>
      <c r="C34">
        <v>4126</v>
      </c>
      <c r="D34">
        <v>5348</v>
      </c>
      <c r="E34">
        <v>4273</v>
      </c>
      <c r="F34">
        <v>5298</v>
      </c>
      <c r="G34">
        <v>6169</v>
      </c>
      <c r="H34">
        <v>5196</v>
      </c>
      <c r="I34">
        <v>5139</v>
      </c>
      <c r="J34">
        <v>4475</v>
      </c>
      <c r="K34">
        <v>4362</v>
      </c>
      <c r="L34">
        <v>5749</v>
      </c>
      <c r="M34">
        <v>4312</v>
      </c>
      <c r="N34">
        <v>5602</v>
      </c>
      <c r="O34">
        <v>6115</v>
      </c>
      <c r="P34">
        <v>5196</v>
      </c>
      <c r="Q34">
        <v>5263</v>
      </c>
      <c r="R34">
        <v>4828</v>
      </c>
    </row>
    <row r="35" spans="2:18" x14ac:dyDescent="0.25">
      <c r="B35" s="1">
        <v>2746</v>
      </c>
      <c r="C35">
        <v>3439</v>
      </c>
      <c r="D35">
        <v>4725</v>
      </c>
      <c r="E35">
        <v>3764</v>
      </c>
      <c r="F35">
        <v>4440</v>
      </c>
      <c r="G35">
        <v>5728</v>
      </c>
      <c r="H35">
        <v>4880</v>
      </c>
      <c r="I35">
        <v>4180</v>
      </c>
      <c r="J35">
        <v>3686</v>
      </c>
      <c r="K35">
        <v>3145</v>
      </c>
      <c r="L35">
        <v>5009</v>
      </c>
      <c r="M35">
        <v>3820</v>
      </c>
      <c r="N35">
        <v>3971</v>
      </c>
      <c r="O35">
        <v>5754</v>
      </c>
      <c r="P35">
        <v>4850</v>
      </c>
      <c r="Q35">
        <v>4161</v>
      </c>
      <c r="R35">
        <v>4229</v>
      </c>
    </row>
    <row r="36" spans="2:18" x14ac:dyDescent="0.25">
      <c r="B36" s="1">
        <v>2673</v>
      </c>
      <c r="C36">
        <v>3331</v>
      </c>
      <c r="D36">
        <v>4960</v>
      </c>
      <c r="E36">
        <v>3995</v>
      </c>
      <c r="F36">
        <v>5219</v>
      </c>
      <c r="G36">
        <v>5040</v>
      </c>
      <c r="H36">
        <v>4381</v>
      </c>
      <c r="I36">
        <v>4172</v>
      </c>
      <c r="J36">
        <v>3959</v>
      </c>
      <c r="K36">
        <v>3999</v>
      </c>
      <c r="L36">
        <v>5040</v>
      </c>
      <c r="M36">
        <v>4705</v>
      </c>
      <c r="N36">
        <v>4960</v>
      </c>
      <c r="O36">
        <v>5315</v>
      </c>
      <c r="P36">
        <v>4265</v>
      </c>
      <c r="Q36">
        <v>4363</v>
      </c>
      <c r="R36">
        <v>3496</v>
      </c>
    </row>
    <row r="37" spans="2:18" x14ac:dyDescent="0.25">
      <c r="B37" s="1">
        <v>2927</v>
      </c>
      <c r="C37">
        <v>3212</v>
      </c>
      <c r="D37">
        <v>5049</v>
      </c>
      <c r="E37">
        <v>3623</v>
      </c>
      <c r="F37">
        <v>5038</v>
      </c>
      <c r="G37">
        <v>5662</v>
      </c>
      <c r="H37">
        <v>4821</v>
      </c>
      <c r="I37">
        <v>5172</v>
      </c>
      <c r="J37">
        <v>4406</v>
      </c>
      <c r="K37">
        <v>4702</v>
      </c>
      <c r="L37">
        <v>4007</v>
      </c>
      <c r="M37">
        <v>4478</v>
      </c>
      <c r="N37">
        <v>4297</v>
      </c>
      <c r="O37">
        <v>3596</v>
      </c>
      <c r="P37">
        <v>4032</v>
      </c>
      <c r="Q37">
        <v>5253</v>
      </c>
      <c r="R37">
        <v>4743</v>
      </c>
    </row>
    <row r="38" spans="2:18" x14ac:dyDescent="0.25">
      <c r="B38" s="1">
        <v>3579</v>
      </c>
      <c r="C38">
        <v>4249</v>
      </c>
      <c r="D38">
        <v>6183</v>
      </c>
      <c r="E38">
        <v>4225</v>
      </c>
      <c r="F38">
        <v>5691</v>
      </c>
      <c r="G38">
        <v>6436</v>
      </c>
      <c r="H38">
        <v>5509</v>
      </c>
      <c r="I38">
        <v>5576</v>
      </c>
      <c r="J38">
        <v>5288</v>
      </c>
      <c r="K38">
        <v>5618</v>
      </c>
      <c r="L38">
        <v>5194</v>
      </c>
      <c r="M38">
        <v>5621</v>
      </c>
      <c r="N38">
        <v>4189</v>
      </c>
      <c r="O38">
        <v>4552</v>
      </c>
      <c r="P38">
        <v>5335</v>
      </c>
      <c r="Q38">
        <v>5696</v>
      </c>
      <c r="R38">
        <v>5621</v>
      </c>
    </row>
    <row r="39" spans="2:18" x14ac:dyDescent="0.25">
      <c r="B39" s="1">
        <v>2710</v>
      </c>
      <c r="C39">
        <v>3467</v>
      </c>
      <c r="D39">
        <v>4951</v>
      </c>
      <c r="E39">
        <v>3585</v>
      </c>
      <c r="F39">
        <v>5195</v>
      </c>
      <c r="G39">
        <v>5244</v>
      </c>
      <c r="H39">
        <v>4613</v>
      </c>
      <c r="I39">
        <v>3578</v>
      </c>
      <c r="J39">
        <v>3508</v>
      </c>
      <c r="K39">
        <v>3305</v>
      </c>
      <c r="L39">
        <v>5317</v>
      </c>
      <c r="M39">
        <v>3779</v>
      </c>
      <c r="N39">
        <v>5197</v>
      </c>
      <c r="O39">
        <v>5253</v>
      </c>
      <c r="P39">
        <v>4423</v>
      </c>
      <c r="Q39">
        <v>4209</v>
      </c>
      <c r="R39">
        <v>3911</v>
      </c>
    </row>
    <row r="40" spans="2:18" x14ac:dyDescent="0.25">
      <c r="B40" s="1">
        <v>3282</v>
      </c>
      <c r="C40">
        <v>3271</v>
      </c>
      <c r="D40">
        <v>5267</v>
      </c>
      <c r="E40">
        <v>3778</v>
      </c>
      <c r="F40">
        <v>4927</v>
      </c>
      <c r="G40">
        <v>5587</v>
      </c>
      <c r="H40">
        <v>4780</v>
      </c>
      <c r="I40">
        <v>5059</v>
      </c>
      <c r="J40">
        <v>4494</v>
      </c>
      <c r="K40">
        <v>4373</v>
      </c>
      <c r="L40">
        <v>4516</v>
      </c>
      <c r="M40">
        <v>4692</v>
      </c>
      <c r="N40">
        <v>4049</v>
      </c>
      <c r="O40">
        <v>4232</v>
      </c>
      <c r="P40">
        <v>4695</v>
      </c>
      <c r="Q40">
        <v>4424</v>
      </c>
      <c r="R40">
        <v>4757</v>
      </c>
    </row>
    <row r="41" spans="2:18" x14ac:dyDescent="0.25">
      <c r="B41" s="1">
        <v>3560</v>
      </c>
      <c r="C41">
        <v>3883</v>
      </c>
      <c r="D41">
        <v>5559</v>
      </c>
      <c r="E41">
        <v>4217</v>
      </c>
      <c r="F41">
        <v>5410</v>
      </c>
      <c r="G41">
        <v>5963</v>
      </c>
      <c r="H41">
        <v>4921</v>
      </c>
      <c r="I41">
        <v>5374</v>
      </c>
      <c r="J41">
        <v>4636</v>
      </c>
      <c r="K41">
        <v>4694</v>
      </c>
      <c r="L41">
        <v>4809</v>
      </c>
      <c r="M41">
        <v>5105</v>
      </c>
      <c r="N41">
        <v>4117</v>
      </c>
      <c r="O41">
        <v>4386</v>
      </c>
      <c r="P41">
        <v>4557</v>
      </c>
      <c r="Q41">
        <v>5552</v>
      </c>
      <c r="R41">
        <v>4927</v>
      </c>
    </row>
    <row r="42" spans="2:18" x14ac:dyDescent="0.25">
      <c r="B42" s="1">
        <v>3463.999999997</v>
      </c>
      <c r="C42">
        <v>3550</v>
      </c>
      <c r="D42">
        <v>4860</v>
      </c>
      <c r="E42">
        <v>3943</v>
      </c>
      <c r="F42">
        <v>4684</v>
      </c>
      <c r="G42">
        <v>4949</v>
      </c>
      <c r="H42">
        <v>4249</v>
      </c>
      <c r="I42">
        <v>4688</v>
      </c>
      <c r="J42">
        <v>4447</v>
      </c>
      <c r="K42">
        <v>4553</v>
      </c>
      <c r="L42">
        <v>4060</v>
      </c>
      <c r="M42">
        <v>4507</v>
      </c>
      <c r="N42">
        <v>3976</v>
      </c>
      <c r="O42">
        <v>3754</v>
      </c>
      <c r="P42">
        <v>4517</v>
      </c>
      <c r="Q42">
        <v>4770</v>
      </c>
      <c r="R42">
        <v>4308</v>
      </c>
    </row>
    <row r="43" spans="2:18" x14ac:dyDescent="0.25">
      <c r="B43" s="1">
        <v>3237.9999999860001</v>
      </c>
      <c r="C43">
        <v>3632</v>
      </c>
      <c r="D43">
        <v>4957</v>
      </c>
      <c r="E43">
        <v>3945</v>
      </c>
      <c r="F43">
        <v>5209</v>
      </c>
      <c r="G43">
        <v>5225</v>
      </c>
      <c r="H43">
        <v>4403</v>
      </c>
      <c r="I43">
        <v>4857</v>
      </c>
      <c r="J43">
        <v>4769</v>
      </c>
      <c r="K43">
        <v>4598</v>
      </c>
      <c r="L43">
        <v>3995</v>
      </c>
      <c r="M43">
        <v>4906</v>
      </c>
      <c r="N43">
        <v>3605</v>
      </c>
      <c r="O43">
        <v>3876</v>
      </c>
      <c r="P43">
        <v>4720</v>
      </c>
      <c r="Q43">
        <v>4224</v>
      </c>
      <c r="R43">
        <v>4908</v>
      </c>
    </row>
    <row r="44" spans="2:18" x14ac:dyDescent="0.25">
      <c r="B44" s="1">
        <v>3108</v>
      </c>
      <c r="C44">
        <v>4017</v>
      </c>
      <c r="D44">
        <v>5085</v>
      </c>
      <c r="E44">
        <v>4120</v>
      </c>
      <c r="F44">
        <v>4712</v>
      </c>
      <c r="G44">
        <v>5418</v>
      </c>
      <c r="H44">
        <v>4690</v>
      </c>
      <c r="I44">
        <v>4538</v>
      </c>
      <c r="J44">
        <v>4615</v>
      </c>
      <c r="K44">
        <v>4343</v>
      </c>
      <c r="L44">
        <v>4035</v>
      </c>
      <c r="M44">
        <v>4368</v>
      </c>
      <c r="N44">
        <v>3911</v>
      </c>
      <c r="O44">
        <v>3947</v>
      </c>
      <c r="P44">
        <v>5050</v>
      </c>
      <c r="Q44">
        <v>4979</v>
      </c>
      <c r="R44">
        <v>4275</v>
      </c>
    </row>
    <row r="45" spans="2:18" x14ac:dyDescent="0.25">
      <c r="B45" s="1">
        <v>2891</v>
      </c>
      <c r="C45">
        <v>3469</v>
      </c>
      <c r="D45">
        <v>4879</v>
      </c>
      <c r="E45">
        <v>3794</v>
      </c>
      <c r="F45">
        <v>4596</v>
      </c>
      <c r="G45">
        <v>5347</v>
      </c>
      <c r="H45">
        <v>4642</v>
      </c>
      <c r="I45">
        <v>4715</v>
      </c>
      <c r="J45">
        <v>4426</v>
      </c>
      <c r="K45">
        <v>4015</v>
      </c>
      <c r="L45">
        <v>5045</v>
      </c>
      <c r="M45">
        <v>4673</v>
      </c>
      <c r="N45">
        <v>4938</v>
      </c>
      <c r="O45">
        <v>5627</v>
      </c>
      <c r="P45">
        <v>4872</v>
      </c>
      <c r="Q45">
        <v>4127</v>
      </c>
      <c r="R45">
        <v>4688</v>
      </c>
    </row>
    <row r="46" spans="2:18" x14ac:dyDescent="0.25">
      <c r="B46" s="1">
        <v>3060</v>
      </c>
      <c r="C46">
        <v>3188</v>
      </c>
      <c r="D46">
        <v>5178</v>
      </c>
      <c r="E46">
        <v>3731</v>
      </c>
      <c r="F46">
        <v>4613</v>
      </c>
      <c r="G46">
        <v>5796</v>
      </c>
      <c r="H46">
        <v>5010</v>
      </c>
      <c r="I46">
        <v>5281</v>
      </c>
      <c r="J46">
        <v>4619</v>
      </c>
      <c r="K46">
        <v>5257</v>
      </c>
      <c r="L46">
        <v>4188</v>
      </c>
      <c r="M46">
        <v>5425</v>
      </c>
      <c r="N46">
        <v>4857</v>
      </c>
      <c r="O46">
        <v>4183</v>
      </c>
      <c r="P46">
        <v>4921</v>
      </c>
      <c r="Q46">
        <v>4790</v>
      </c>
      <c r="R46">
        <v>5402</v>
      </c>
    </row>
    <row r="47" spans="2:18" x14ac:dyDescent="0.25">
      <c r="B47" s="1">
        <v>3337</v>
      </c>
      <c r="C47">
        <v>3562</v>
      </c>
      <c r="D47">
        <v>5882</v>
      </c>
      <c r="E47">
        <v>4043</v>
      </c>
      <c r="F47">
        <v>5392</v>
      </c>
      <c r="G47">
        <v>6308</v>
      </c>
      <c r="H47">
        <v>5312</v>
      </c>
      <c r="I47">
        <v>5772</v>
      </c>
      <c r="J47">
        <v>5336</v>
      </c>
      <c r="K47">
        <v>5362</v>
      </c>
      <c r="L47">
        <v>4064</v>
      </c>
      <c r="M47">
        <v>5122</v>
      </c>
      <c r="N47">
        <v>3997</v>
      </c>
      <c r="O47">
        <v>4323</v>
      </c>
      <c r="P47">
        <v>4993</v>
      </c>
      <c r="Q47">
        <v>5739</v>
      </c>
      <c r="R47">
        <v>5827</v>
      </c>
    </row>
    <row r="48" spans="2:18" x14ac:dyDescent="0.25">
      <c r="B48" s="1">
        <v>2719</v>
      </c>
      <c r="C48">
        <v>3218</v>
      </c>
      <c r="D48">
        <v>4957</v>
      </c>
      <c r="E48">
        <v>3754</v>
      </c>
      <c r="F48">
        <v>4696</v>
      </c>
      <c r="G48">
        <v>5656</v>
      </c>
      <c r="H48">
        <v>4848</v>
      </c>
      <c r="I48">
        <v>4608</v>
      </c>
      <c r="J48">
        <v>4077</v>
      </c>
      <c r="K48">
        <v>3601</v>
      </c>
      <c r="L48">
        <v>4876</v>
      </c>
      <c r="M48">
        <v>4169</v>
      </c>
      <c r="N48">
        <v>4978</v>
      </c>
      <c r="O48">
        <v>5482</v>
      </c>
      <c r="P48">
        <v>4785</v>
      </c>
      <c r="Q48">
        <v>4421</v>
      </c>
      <c r="R48">
        <v>3740</v>
      </c>
    </row>
    <row r="49" spans="2:18" x14ac:dyDescent="0.25">
      <c r="B49" s="1">
        <v>2903</v>
      </c>
      <c r="C49">
        <v>3067</v>
      </c>
      <c r="D49">
        <v>4873</v>
      </c>
      <c r="E49">
        <v>3759</v>
      </c>
      <c r="F49">
        <v>4679</v>
      </c>
      <c r="G49">
        <v>5598</v>
      </c>
      <c r="H49">
        <v>4797</v>
      </c>
      <c r="I49">
        <v>4758</v>
      </c>
      <c r="J49">
        <v>4025</v>
      </c>
      <c r="K49">
        <v>3770</v>
      </c>
      <c r="L49">
        <v>4704</v>
      </c>
      <c r="M49">
        <v>4756</v>
      </c>
      <c r="N49">
        <v>4894</v>
      </c>
      <c r="O49">
        <v>4992</v>
      </c>
      <c r="P49">
        <v>4530</v>
      </c>
      <c r="Q49">
        <v>4770</v>
      </c>
      <c r="R49">
        <v>4278</v>
      </c>
    </row>
    <row r="50" spans="2:18" x14ac:dyDescent="0.25">
      <c r="B50" s="1">
        <v>2711</v>
      </c>
      <c r="C50">
        <v>2997</v>
      </c>
      <c r="D50">
        <v>4866</v>
      </c>
      <c r="E50">
        <v>3406</v>
      </c>
      <c r="F50">
        <v>4599</v>
      </c>
      <c r="G50">
        <v>5045</v>
      </c>
      <c r="H50">
        <v>4272</v>
      </c>
      <c r="I50">
        <v>4697</v>
      </c>
      <c r="J50">
        <v>4570</v>
      </c>
      <c r="K50">
        <v>4599</v>
      </c>
      <c r="L50">
        <v>4879</v>
      </c>
      <c r="M50">
        <v>4321</v>
      </c>
      <c r="N50">
        <v>4412</v>
      </c>
      <c r="O50">
        <v>4656</v>
      </c>
      <c r="P50">
        <v>3962</v>
      </c>
      <c r="Q50">
        <v>3813</v>
      </c>
      <c r="R50">
        <v>3952</v>
      </c>
    </row>
    <row r="51" spans="2:18" x14ac:dyDescent="0.25">
      <c r="B51" s="1">
        <v>4361</v>
      </c>
      <c r="C51">
        <v>4637</v>
      </c>
      <c r="D51">
        <v>5575</v>
      </c>
      <c r="E51">
        <v>5062</v>
      </c>
      <c r="F51">
        <v>5392</v>
      </c>
      <c r="G51">
        <v>5987</v>
      </c>
      <c r="H51">
        <v>5312</v>
      </c>
      <c r="I51">
        <v>5443</v>
      </c>
      <c r="J51">
        <v>4911</v>
      </c>
      <c r="K51">
        <v>5103</v>
      </c>
      <c r="L51">
        <v>5712</v>
      </c>
      <c r="M51">
        <v>5500</v>
      </c>
      <c r="N51">
        <v>5691</v>
      </c>
      <c r="O51">
        <v>5711</v>
      </c>
      <c r="P51">
        <v>5181</v>
      </c>
      <c r="Q51">
        <v>5071</v>
      </c>
      <c r="R51">
        <v>5259</v>
      </c>
    </row>
    <row r="52" spans="2:18" x14ac:dyDescent="0.25">
      <c r="B52" s="1">
        <v>2334</v>
      </c>
      <c r="C52">
        <v>2446</v>
      </c>
      <c r="D52">
        <v>5112</v>
      </c>
      <c r="E52">
        <v>3352</v>
      </c>
      <c r="F52">
        <v>4480</v>
      </c>
      <c r="G52">
        <v>5887</v>
      </c>
      <c r="H52">
        <v>5070</v>
      </c>
      <c r="I52">
        <v>4791</v>
      </c>
      <c r="J52">
        <v>4411</v>
      </c>
      <c r="K52">
        <v>3820</v>
      </c>
      <c r="L52">
        <v>5343</v>
      </c>
      <c r="M52">
        <v>4334</v>
      </c>
      <c r="N52">
        <v>4934</v>
      </c>
      <c r="O52">
        <v>5594</v>
      </c>
      <c r="P52">
        <v>5108</v>
      </c>
      <c r="Q52">
        <v>4313</v>
      </c>
      <c r="R52">
        <v>4384</v>
      </c>
    </row>
    <row r="53" spans="2:18" x14ac:dyDescent="0.25">
      <c r="B53" s="1">
        <v>3087</v>
      </c>
      <c r="C53">
        <v>3610</v>
      </c>
      <c r="D53">
        <v>4827</v>
      </c>
      <c r="E53">
        <v>3786</v>
      </c>
      <c r="F53">
        <v>5207</v>
      </c>
      <c r="G53">
        <v>5591</v>
      </c>
      <c r="H53">
        <v>4801</v>
      </c>
      <c r="I53">
        <v>4611</v>
      </c>
      <c r="J53">
        <v>3868</v>
      </c>
      <c r="K53">
        <v>4372</v>
      </c>
      <c r="L53">
        <v>5319</v>
      </c>
      <c r="M53">
        <v>4390</v>
      </c>
      <c r="N53">
        <v>5146</v>
      </c>
      <c r="O53">
        <v>5114</v>
      </c>
      <c r="P53">
        <v>4617</v>
      </c>
      <c r="Q53">
        <v>4547</v>
      </c>
      <c r="R53">
        <v>3658</v>
      </c>
    </row>
    <row r="54" spans="2:18" x14ac:dyDescent="0.25">
      <c r="B54" s="1">
        <v>2846</v>
      </c>
      <c r="C54">
        <v>3134</v>
      </c>
      <c r="D54">
        <v>4655</v>
      </c>
      <c r="E54">
        <v>3492</v>
      </c>
      <c r="F54">
        <v>4344</v>
      </c>
      <c r="G54">
        <v>5126</v>
      </c>
      <c r="H54">
        <v>4413</v>
      </c>
      <c r="I54">
        <v>4754</v>
      </c>
      <c r="J54">
        <v>4134</v>
      </c>
      <c r="K54">
        <v>4355</v>
      </c>
      <c r="L54">
        <v>3722</v>
      </c>
      <c r="M54">
        <v>4204</v>
      </c>
      <c r="N54">
        <v>4122</v>
      </c>
      <c r="O54">
        <v>3573</v>
      </c>
      <c r="P54">
        <v>4108</v>
      </c>
      <c r="Q54">
        <v>4603</v>
      </c>
      <c r="R54">
        <v>4428</v>
      </c>
    </row>
    <row r="55" spans="2:18" x14ac:dyDescent="0.25">
      <c r="B55" s="1">
        <v>3674</v>
      </c>
      <c r="C55">
        <v>4110</v>
      </c>
      <c r="D55">
        <v>5746</v>
      </c>
      <c r="E55">
        <v>4358</v>
      </c>
      <c r="F55">
        <v>5640</v>
      </c>
      <c r="G55">
        <v>6007</v>
      </c>
      <c r="H55">
        <v>5268</v>
      </c>
      <c r="I55">
        <v>5430</v>
      </c>
      <c r="J55">
        <v>5223</v>
      </c>
      <c r="K55">
        <v>5034</v>
      </c>
      <c r="L55">
        <v>5081</v>
      </c>
      <c r="M55">
        <v>5504</v>
      </c>
      <c r="N55">
        <v>4280</v>
      </c>
      <c r="O55">
        <v>4460</v>
      </c>
      <c r="P55">
        <v>4889</v>
      </c>
      <c r="Q55">
        <v>5677</v>
      </c>
      <c r="R55">
        <v>5416</v>
      </c>
    </row>
    <row r="56" spans="2:18" x14ac:dyDescent="0.25">
      <c r="B56" s="1">
        <v>2927</v>
      </c>
      <c r="C56">
        <v>2989</v>
      </c>
      <c r="D56">
        <v>5387</v>
      </c>
      <c r="E56">
        <v>3555</v>
      </c>
      <c r="F56">
        <v>4633</v>
      </c>
      <c r="G56">
        <v>5986</v>
      </c>
      <c r="H56">
        <v>5120</v>
      </c>
      <c r="I56">
        <v>5282</v>
      </c>
      <c r="J56">
        <v>5068</v>
      </c>
      <c r="K56">
        <v>5208</v>
      </c>
      <c r="L56">
        <v>4193</v>
      </c>
      <c r="M56">
        <v>5015</v>
      </c>
      <c r="N56">
        <v>4848</v>
      </c>
      <c r="O56">
        <v>4163</v>
      </c>
      <c r="P56">
        <v>4521</v>
      </c>
      <c r="Q56">
        <v>4882</v>
      </c>
      <c r="R56">
        <v>5569</v>
      </c>
    </row>
    <row r="57" spans="2:18" x14ac:dyDescent="0.25">
      <c r="B57" s="1">
        <v>3149</v>
      </c>
      <c r="C57">
        <v>3445</v>
      </c>
      <c r="D57">
        <v>5395</v>
      </c>
      <c r="E57">
        <v>3730</v>
      </c>
      <c r="F57">
        <v>4825</v>
      </c>
      <c r="G57">
        <v>5594</v>
      </c>
      <c r="H57">
        <v>4850</v>
      </c>
      <c r="I57">
        <v>4656</v>
      </c>
      <c r="J57">
        <v>4450</v>
      </c>
      <c r="K57">
        <v>4382</v>
      </c>
      <c r="L57">
        <v>4994</v>
      </c>
      <c r="M57">
        <v>4531</v>
      </c>
      <c r="N57">
        <v>4820</v>
      </c>
      <c r="O57">
        <v>5242</v>
      </c>
      <c r="P57">
        <v>4618</v>
      </c>
      <c r="Q57">
        <v>4055</v>
      </c>
      <c r="R57">
        <v>3844</v>
      </c>
    </row>
    <row r="58" spans="2:18" x14ac:dyDescent="0.25">
      <c r="B58" s="1">
        <v>4004.9999999920001</v>
      </c>
      <c r="C58">
        <v>4265</v>
      </c>
      <c r="D58">
        <v>5630</v>
      </c>
      <c r="E58">
        <v>4545</v>
      </c>
      <c r="F58">
        <v>5290</v>
      </c>
      <c r="G58">
        <v>5879</v>
      </c>
      <c r="H58">
        <v>5093</v>
      </c>
      <c r="I58">
        <v>5247</v>
      </c>
      <c r="J58">
        <v>5177</v>
      </c>
      <c r="K58">
        <v>5006</v>
      </c>
      <c r="L58">
        <v>4615</v>
      </c>
      <c r="M58">
        <v>5294</v>
      </c>
      <c r="N58">
        <v>4795</v>
      </c>
      <c r="O58">
        <v>4631</v>
      </c>
      <c r="P58">
        <v>5141</v>
      </c>
      <c r="Q58">
        <v>5565</v>
      </c>
      <c r="R58">
        <v>5171</v>
      </c>
    </row>
    <row r="59" spans="2:18" x14ac:dyDescent="0.25">
      <c r="B59" s="1">
        <v>2272</v>
      </c>
      <c r="C59">
        <v>2833</v>
      </c>
      <c r="D59">
        <v>4770</v>
      </c>
      <c r="E59">
        <v>3124</v>
      </c>
      <c r="F59">
        <v>4511</v>
      </c>
      <c r="G59">
        <v>5064</v>
      </c>
      <c r="H59">
        <v>4423</v>
      </c>
      <c r="I59">
        <v>4124</v>
      </c>
      <c r="J59">
        <v>4062</v>
      </c>
      <c r="K59">
        <v>3409</v>
      </c>
      <c r="L59">
        <v>4777</v>
      </c>
      <c r="M59">
        <v>3976</v>
      </c>
      <c r="N59">
        <v>4821</v>
      </c>
      <c r="O59">
        <v>4960</v>
      </c>
      <c r="P59">
        <v>4345</v>
      </c>
      <c r="Q59">
        <v>3649</v>
      </c>
      <c r="R59">
        <v>3345</v>
      </c>
    </row>
    <row r="60" spans="2:18" x14ac:dyDescent="0.25">
      <c r="B60" s="1">
        <v>3702</v>
      </c>
      <c r="C60">
        <v>4339</v>
      </c>
      <c r="D60">
        <v>5491</v>
      </c>
      <c r="E60">
        <v>4553</v>
      </c>
      <c r="F60">
        <v>5478</v>
      </c>
      <c r="G60">
        <v>5692</v>
      </c>
      <c r="H60">
        <v>4937</v>
      </c>
      <c r="I60">
        <v>5052</v>
      </c>
      <c r="J60">
        <v>4910</v>
      </c>
      <c r="K60">
        <v>4586</v>
      </c>
      <c r="L60">
        <v>5659</v>
      </c>
      <c r="M60">
        <v>4703</v>
      </c>
      <c r="N60">
        <v>5330</v>
      </c>
      <c r="O60">
        <v>5709</v>
      </c>
      <c r="P60">
        <v>5035</v>
      </c>
      <c r="Q60">
        <v>4892</v>
      </c>
      <c r="R60">
        <v>4080</v>
      </c>
    </row>
    <row r="61" spans="2:18" x14ac:dyDescent="0.25">
      <c r="B61" s="1">
        <v>3825</v>
      </c>
      <c r="C61">
        <v>4271</v>
      </c>
      <c r="D61">
        <v>5626</v>
      </c>
      <c r="E61">
        <v>4547</v>
      </c>
      <c r="F61">
        <v>5389</v>
      </c>
      <c r="G61">
        <v>6215</v>
      </c>
      <c r="H61">
        <v>5325</v>
      </c>
      <c r="I61">
        <v>5866</v>
      </c>
      <c r="J61">
        <v>5140</v>
      </c>
      <c r="K61">
        <v>5382</v>
      </c>
      <c r="L61">
        <v>4768</v>
      </c>
      <c r="M61">
        <v>5117</v>
      </c>
      <c r="N61">
        <v>4442</v>
      </c>
      <c r="O61">
        <v>4508</v>
      </c>
      <c r="P61">
        <v>5419</v>
      </c>
      <c r="Q61">
        <v>5898</v>
      </c>
      <c r="R61">
        <v>5442</v>
      </c>
    </row>
    <row r="62" spans="2:18" x14ac:dyDescent="0.25">
      <c r="B62" s="1">
        <v>4467</v>
      </c>
      <c r="C62">
        <v>4573</v>
      </c>
      <c r="D62">
        <v>6204</v>
      </c>
      <c r="E62">
        <v>4958</v>
      </c>
      <c r="F62">
        <v>6060</v>
      </c>
      <c r="G62">
        <v>6592</v>
      </c>
      <c r="H62">
        <v>5567</v>
      </c>
      <c r="I62">
        <v>6503</v>
      </c>
      <c r="J62">
        <v>5672</v>
      </c>
      <c r="K62">
        <v>6261</v>
      </c>
      <c r="L62">
        <v>4791</v>
      </c>
      <c r="M62">
        <v>5969</v>
      </c>
      <c r="N62">
        <v>4920</v>
      </c>
      <c r="O62">
        <v>5227</v>
      </c>
      <c r="P62">
        <v>6414</v>
      </c>
      <c r="Q62">
        <v>6109</v>
      </c>
      <c r="R62">
        <v>5893</v>
      </c>
    </row>
    <row r="63" spans="2:18" x14ac:dyDescent="0.25">
      <c r="B63" s="1">
        <v>2937</v>
      </c>
      <c r="C63">
        <v>3590</v>
      </c>
      <c r="D63">
        <v>5016</v>
      </c>
      <c r="E63">
        <v>3818</v>
      </c>
      <c r="F63">
        <v>4836</v>
      </c>
      <c r="G63">
        <v>5494</v>
      </c>
      <c r="H63">
        <v>4720</v>
      </c>
      <c r="I63">
        <v>4907</v>
      </c>
      <c r="J63">
        <v>4435</v>
      </c>
      <c r="K63">
        <v>5035</v>
      </c>
      <c r="L63">
        <v>4103</v>
      </c>
      <c r="M63">
        <v>4128</v>
      </c>
      <c r="N63">
        <v>4482</v>
      </c>
      <c r="O63">
        <v>3953</v>
      </c>
      <c r="P63">
        <v>4628</v>
      </c>
      <c r="Q63">
        <v>4716</v>
      </c>
      <c r="R63">
        <v>4395</v>
      </c>
    </row>
    <row r="64" spans="2:18" x14ac:dyDescent="0.25">
      <c r="B64" s="1">
        <v>4004</v>
      </c>
      <c r="C64">
        <v>4007</v>
      </c>
      <c r="D64">
        <v>6124</v>
      </c>
      <c r="E64">
        <v>4649</v>
      </c>
      <c r="F64">
        <v>5944</v>
      </c>
      <c r="G64">
        <v>6431</v>
      </c>
      <c r="H64">
        <v>5489</v>
      </c>
      <c r="I64">
        <v>6215</v>
      </c>
      <c r="J64">
        <v>5756</v>
      </c>
      <c r="K64">
        <v>6068</v>
      </c>
      <c r="L64">
        <v>4478</v>
      </c>
      <c r="M64">
        <v>5785</v>
      </c>
      <c r="N64">
        <v>4577</v>
      </c>
      <c r="O64">
        <v>5012</v>
      </c>
      <c r="P64">
        <v>5980</v>
      </c>
      <c r="Q64">
        <v>5654</v>
      </c>
      <c r="R64">
        <v>6324</v>
      </c>
    </row>
    <row r="65" spans="2:18" x14ac:dyDescent="0.25">
      <c r="B65" s="1">
        <v>3490</v>
      </c>
      <c r="C65">
        <v>3677</v>
      </c>
      <c r="D65">
        <v>5411</v>
      </c>
      <c r="E65">
        <v>4035</v>
      </c>
      <c r="F65">
        <v>5356</v>
      </c>
      <c r="G65">
        <v>6072</v>
      </c>
      <c r="H65">
        <v>5182</v>
      </c>
      <c r="I65">
        <v>5552</v>
      </c>
      <c r="J65">
        <v>4813</v>
      </c>
      <c r="K65">
        <v>5380</v>
      </c>
      <c r="L65">
        <v>4557</v>
      </c>
      <c r="M65">
        <v>4314</v>
      </c>
      <c r="N65">
        <v>4853</v>
      </c>
      <c r="O65">
        <v>4382</v>
      </c>
      <c r="P65">
        <v>5094</v>
      </c>
      <c r="Q65">
        <v>5369</v>
      </c>
      <c r="R65">
        <v>4928</v>
      </c>
    </row>
    <row r="66" spans="2:18" x14ac:dyDescent="0.25">
      <c r="B66" s="1">
        <v>3367</v>
      </c>
      <c r="C66">
        <v>4077</v>
      </c>
      <c r="D66">
        <v>4909</v>
      </c>
      <c r="E66">
        <v>4402</v>
      </c>
      <c r="F66">
        <v>4574</v>
      </c>
      <c r="G66">
        <v>5444</v>
      </c>
      <c r="H66">
        <v>4872</v>
      </c>
      <c r="I66">
        <v>4556</v>
      </c>
      <c r="J66">
        <v>4635</v>
      </c>
      <c r="K66">
        <v>4084</v>
      </c>
      <c r="L66">
        <v>4869</v>
      </c>
      <c r="M66">
        <v>4535</v>
      </c>
      <c r="N66">
        <v>5085</v>
      </c>
      <c r="O66">
        <v>5744</v>
      </c>
      <c r="P66">
        <v>4881</v>
      </c>
      <c r="Q66">
        <v>4699</v>
      </c>
      <c r="R66">
        <v>4432</v>
      </c>
    </row>
    <row r="67" spans="2:18" x14ac:dyDescent="0.25">
      <c r="B67" s="1">
        <v>3012</v>
      </c>
      <c r="C67">
        <v>3424</v>
      </c>
      <c r="D67">
        <v>5323</v>
      </c>
      <c r="E67">
        <v>3814</v>
      </c>
      <c r="F67">
        <v>4736</v>
      </c>
      <c r="G67">
        <v>5998</v>
      </c>
      <c r="H67">
        <v>5139</v>
      </c>
      <c r="I67">
        <v>5185</v>
      </c>
      <c r="J67">
        <v>4397</v>
      </c>
      <c r="K67">
        <v>4107</v>
      </c>
      <c r="L67">
        <v>4927</v>
      </c>
      <c r="M67">
        <v>4755</v>
      </c>
      <c r="N67">
        <v>4123</v>
      </c>
      <c r="O67">
        <v>4362</v>
      </c>
      <c r="P67">
        <v>4606</v>
      </c>
      <c r="Q67">
        <v>4771</v>
      </c>
      <c r="R67">
        <v>5782</v>
      </c>
    </row>
    <row r="68" spans="2:18" x14ac:dyDescent="0.25">
      <c r="B68" s="1">
        <v>2541</v>
      </c>
      <c r="C68">
        <v>3272</v>
      </c>
      <c r="D68">
        <v>4180</v>
      </c>
      <c r="E68">
        <v>3290</v>
      </c>
      <c r="F68">
        <v>4545</v>
      </c>
      <c r="G68">
        <v>4286</v>
      </c>
      <c r="H68">
        <v>3796</v>
      </c>
      <c r="I68">
        <v>3986</v>
      </c>
      <c r="J68">
        <v>3838</v>
      </c>
      <c r="K68">
        <v>3838</v>
      </c>
      <c r="L68">
        <v>4261</v>
      </c>
      <c r="M68">
        <v>3556</v>
      </c>
      <c r="N68">
        <v>4163</v>
      </c>
      <c r="O68">
        <v>3996</v>
      </c>
      <c r="P68">
        <v>3447</v>
      </c>
      <c r="Q68">
        <v>3989</v>
      </c>
      <c r="R68">
        <v>3622</v>
      </c>
    </row>
    <row r="69" spans="2:18" x14ac:dyDescent="0.25">
      <c r="B69" s="1">
        <v>3478</v>
      </c>
      <c r="C69">
        <v>3927</v>
      </c>
      <c r="D69">
        <v>5615</v>
      </c>
      <c r="E69">
        <v>4313</v>
      </c>
      <c r="F69">
        <v>5453</v>
      </c>
      <c r="G69">
        <v>6161</v>
      </c>
      <c r="H69">
        <v>5217</v>
      </c>
      <c r="I69">
        <v>5580</v>
      </c>
      <c r="J69">
        <v>4849</v>
      </c>
      <c r="K69">
        <v>5391</v>
      </c>
      <c r="L69">
        <v>4494</v>
      </c>
      <c r="M69">
        <v>5719</v>
      </c>
      <c r="N69">
        <v>4692</v>
      </c>
      <c r="O69">
        <v>4976</v>
      </c>
      <c r="P69">
        <v>5566</v>
      </c>
      <c r="Q69">
        <v>4829</v>
      </c>
      <c r="R69">
        <v>5432</v>
      </c>
    </row>
    <row r="70" spans="2:18" x14ac:dyDescent="0.25">
      <c r="B70" s="1">
        <v>2579</v>
      </c>
      <c r="C70">
        <v>2662</v>
      </c>
      <c r="D70">
        <v>5247</v>
      </c>
      <c r="E70">
        <v>3378</v>
      </c>
      <c r="F70">
        <v>4719</v>
      </c>
      <c r="G70">
        <v>5236</v>
      </c>
      <c r="H70">
        <v>4501</v>
      </c>
      <c r="I70">
        <v>4404</v>
      </c>
      <c r="J70">
        <v>4185</v>
      </c>
      <c r="K70">
        <v>4329</v>
      </c>
      <c r="L70">
        <v>5230</v>
      </c>
      <c r="M70">
        <v>4304</v>
      </c>
      <c r="N70">
        <v>5179</v>
      </c>
      <c r="O70">
        <v>5246</v>
      </c>
      <c r="P70">
        <v>4633</v>
      </c>
      <c r="Q70">
        <v>3958</v>
      </c>
      <c r="R70">
        <v>4672</v>
      </c>
    </row>
    <row r="71" spans="2:18" x14ac:dyDescent="0.25">
      <c r="B71" s="1">
        <v>3139</v>
      </c>
      <c r="C71">
        <v>3522</v>
      </c>
      <c r="D71">
        <v>4928</v>
      </c>
      <c r="E71">
        <v>3952</v>
      </c>
      <c r="F71">
        <v>4510</v>
      </c>
      <c r="G71">
        <v>5398</v>
      </c>
      <c r="H71">
        <v>4617</v>
      </c>
      <c r="I71">
        <v>4973</v>
      </c>
      <c r="J71">
        <v>5036</v>
      </c>
      <c r="K71">
        <v>4503</v>
      </c>
      <c r="L71">
        <v>3886</v>
      </c>
      <c r="M71">
        <v>4437</v>
      </c>
      <c r="N71">
        <v>4486</v>
      </c>
      <c r="O71">
        <v>4039</v>
      </c>
      <c r="P71">
        <v>4928</v>
      </c>
      <c r="Q71">
        <v>5304</v>
      </c>
      <c r="R71">
        <v>4626</v>
      </c>
    </row>
    <row r="72" spans="2:18" x14ac:dyDescent="0.25">
      <c r="B72" s="1">
        <v>2624</v>
      </c>
      <c r="C72">
        <v>3388</v>
      </c>
      <c r="D72">
        <v>4703</v>
      </c>
      <c r="E72">
        <v>3365</v>
      </c>
      <c r="F72">
        <v>4620</v>
      </c>
      <c r="G72">
        <v>4845</v>
      </c>
      <c r="H72">
        <v>4257</v>
      </c>
      <c r="I72">
        <v>3881</v>
      </c>
      <c r="J72">
        <v>3982</v>
      </c>
      <c r="K72">
        <v>3744</v>
      </c>
      <c r="L72">
        <v>4665</v>
      </c>
      <c r="M72">
        <v>4069</v>
      </c>
      <c r="N72">
        <v>4647</v>
      </c>
      <c r="O72">
        <v>4845</v>
      </c>
      <c r="P72">
        <v>4107</v>
      </c>
      <c r="Q72">
        <v>3486</v>
      </c>
      <c r="R72">
        <v>3585</v>
      </c>
    </row>
    <row r="73" spans="2:18" x14ac:dyDescent="0.25">
      <c r="B73" s="1">
        <v>3052</v>
      </c>
      <c r="C73">
        <v>3622</v>
      </c>
      <c r="D73">
        <v>5207</v>
      </c>
      <c r="E73">
        <v>3581</v>
      </c>
      <c r="F73">
        <v>4757</v>
      </c>
      <c r="G73">
        <v>5514</v>
      </c>
      <c r="H73">
        <v>4844</v>
      </c>
      <c r="I73">
        <v>4586</v>
      </c>
      <c r="J73">
        <v>3898</v>
      </c>
      <c r="K73">
        <v>3829</v>
      </c>
      <c r="L73">
        <v>5432</v>
      </c>
      <c r="M73">
        <v>3865</v>
      </c>
      <c r="N73">
        <v>5370</v>
      </c>
      <c r="O73">
        <v>4536</v>
      </c>
      <c r="P73">
        <v>4703</v>
      </c>
      <c r="Q73">
        <v>4557</v>
      </c>
      <c r="R73">
        <v>4401</v>
      </c>
    </row>
    <row r="74" spans="2:18" x14ac:dyDescent="0.25">
      <c r="B74" s="1">
        <v>3036</v>
      </c>
      <c r="C74">
        <v>3585</v>
      </c>
      <c r="D74">
        <v>4922</v>
      </c>
      <c r="E74">
        <v>3659</v>
      </c>
      <c r="F74">
        <v>4634</v>
      </c>
      <c r="G74">
        <v>5156</v>
      </c>
      <c r="H74">
        <v>4424</v>
      </c>
      <c r="I74">
        <v>4545</v>
      </c>
      <c r="J74">
        <v>4175</v>
      </c>
      <c r="K74">
        <v>4375</v>
      </c>
      <c r="L74">
        <v>5157</v>
      </c>
      <c r="M74">
        <v>4381</v>
      </c>
      <c r="N74">
        <v>5007</v>
      </c>
      <c r="O74">
        <v>4896</v>
      </c>
      <c r="P74">
        <v>4449</v>
      </c>
      <c r="Q74">
        <v>4091</v>
      </c>
      <c r="R74">
        <v>4489</v>
      </c>
    </row>
    <row r="75" spans="2:18" x14ac:dyDescent="0.25">
      <c r="B75" s="1">
        <v>2804</v>
      </c>
      <c r="C75">
        <v>2998</v>
      </c>
      <c r="D75">
        <v>4638</v>
      </c>
      <c r="E75">
        <v>3361</v>
      </c>
      <c r="F75">
        <v>4501</v>
      </c>
      <c r="G75">
        <v>5018</v>
      </c>
      <c r="H75">
        <v>4268</v>
      </c>
      <c r="I75">
        <v>4333</v>
      </c>
      <c r="J75">
        <v>3933</v>
      </c>
      <c r="K75">
        <v>4125</v>
      </c>
      <c r="L75">
        <v>4715</v>
      </c>
      <c r="M75">
        <v>3909</v>
      </c>
      <c r="N75">
        <v>4353</v>
      </c>
      <c r="O75">
        <v>4589</v>
      </c>
      <c r="P75">
        <v>3859</v>
      </c>
      <c r="Q75">
        <v>3318</v>
      </c>
      <c r="R75">
        <v>3892</v>
      </c>
    </row>
    <row r="76" spans="2:18" x14ac:dyDescent="0.25">
      <c r="B76" s="1">
        <v>3914</v>
      </c>
      <c r="C76">
        <v>4197</v>
      </c>
      <c r="D76">
        <v>5806</v>
      </c>
      <c r="E76">
        <v>4636</v>
      </c>
      <c r="F76">
        <v>5661</v>
      </c>
      <c r="G76">
        <v>5785</v>
      </c>
      <c r="H76">
        <v>4995</v>
      </c>
      <c r="I76">
        <v>5313</v>
      </c>
      <c r="J76">
        <v>5230</v>
      </c>
      <c r="K76">
        <v>4911</v>
      </c>
      <c r="L76">
        <v>5616</v>
      </c>
      <c r="M76">
        <v>5081</v>
      </c>
      <c r="N76">
        <v>5757</v>
      </c>
      <c r="O76">
        <v>5695</v>
      </c>
      <c r="P76">
        <v>5190</v>
      </c>
      <c r="Q76">
        <v>4662</v>
      </c>
      <c r="R76">
        <v>4985</v>
      </c>
    </row>
    <row r="77" spans="2:18" x14ac:dyDescent="0.25">
      <c r="B77" s="1">
        <v>2885</v>
      </c>
      <c r="C77">
        <v>3311</v>
      </c>
      <c r="D77">
        <v>4908</v>
      </c>
      <c r="E77">
        <v>3365</v>
      </c>
      <c r="F77">
        <v>4610</v>
      </c>
      <c r="G77">
        <v>5031</v>
      </c>
      <c r="H77">
        <v>4246</v>
      </c>
      <c r="I77">
        <v>4505</v>
      </c>
      <c r="J77">
        <v>4190</v>
      </c>
      <c r="K77">
        <v>4131</v>
      </c>
      <c r="L77">
        <v>4283</v>
      </c>
      <c r="M77">
        <v>4461</v>
      </c>
      <c r="N77">
        <v>3249</v>
      </c>
      <c r="O77">
        <v>3607</v>
      </c>
      <c r="P77">
        <v>4181</v>
      </c>
      <c r="Q77">
        <v>4611</v>
      </c>
      <c r="R77">
        <v>4865</v>
      </c>
    </row>
    <row r="78" spans="2:18" x14ac:dyDescent="0.25">
      <c r="B78" s="1">
        <v>3727</v>
      </c>
      <c r="C78">
        <v>3972</v>
      </c>
      <c r="D78">
        <v>5529</v>
      </c>
      <c r="E78">
        <v>4308</v>
      </c>
      <c r="F78">
        <v>5315</v>
      </c>
      <c r="G78">
        <v>6070</v>
      </c>
      <c r="H78">
        <v>5211</v>
      </c>
      <c r="I78">
        <v>5406</v>
      </c>
      <c r="J78">
        <v>5048</v>
      </c>
      <c r="K78">
        <v>5036</v>
      </c>
      <c r="L78">
        <v>5829</v>
      </c>
      <c r="M78">
        <v>5262</v>
      </c>
      <c r="N78">
        <v>5265</v>
      </c>
      <c r="O78">
        <v>5219</v>
      </c>
      <c r="P78">
        <v>4819</v>
      </c>
      <c r="Q78">
        <v>4721</v>
      </c>
      <c r="R78">
        <v>5321</v>
      </c>
    </row>
    <row r="79" spans="2:18" x14ac:dyDescent="0.25">
      <c r="B79" s="1">
        <v>2745.999999998</v>
      </c>
      <c r="C79">
        <v>3214</v>
      </c>
      <c r="D79">
        <v>4229</v>
      </c>
      <c r="E79">
        <v>3025</v>
      </c>
      <c r="F79">
        <v>4114</v>
      </c>
      <c r="G79">
        <v>4716</v>
      </c>
      <c r="H79">
        <v>3765</v>
      </c>
      <c r="I79">
        <v>3912</v>
      </c>
      <c r="J79">
        <v>3755</v>
      </c>
      <c r="K79">
        <v>3959</v>
      </c>
      <c r="L79">
        <v>3720</v>
      </c>
      <c r="M79">
        <v>4399</v>
      </c>
      <c r="N79">
        <v>3725</v>
      </c>
      <c r="O79">
        <v>3713</v>
      </c>
      <c r="P79">
        <v>4233</v>
      </c>
      <c r="Q79">
        <v>3707</v>
      </c>
      <c r="R79">
        <v>3874</v>
      </c>
    </row>
    <row r="80" spans="2:18" x14ac:dyDescent="0.25">
      <c r="B80" s="1">
        <v>2104</v>
      </c>
      <c r="C80">
        <v>2496</v>
      </c>
      <c r="D80">
        <v>3816</v>
      </c>
      <c r="E80">
        <v>2580</v>
      </c>
      <c r="F80">
        <v>3579</v>
      </c>
      <c r="G80">
        <v>4274</v>
      </c>
      <c r="H80">
        <v>3528</v>
      </c>
      <c r="I80">
        <v>2883</v>
      </c>
      <c r="J80">
        <v>2438</v>
      </c>
      <c r="K80">
        <v>2739</v>
      </c>
      <c r="L80">
        <v>4229</v>
      </c>
      <c r="M80">
        <v>3279</v>
      </c>
      <c r="N80">
        <v>3789</v>
      </c>
      <c r="O80">
        <v>4117</v>
      </c>
      <c r="P80">
        <v>3568</v>
      </c>
      <c r="Q80">
        <v>2851</v>
      </c>
      <c r="R80">
        <v>2511</v>
      </c>
    </row>
    <row r="81" spans="1:18" x14ac:dyDescent="0.25">
      <c r="B81" s="1">
        <v>2568</v>
      </c>
      <c r="C81">
        <v>2584</v>
      </c>
      <c r="D81">
        <v>4397</v>
      </c>
      <c r="E81">
        <v>3200</v>
      </c>
      <c r="F81">
        <v>3727</v>
      </c>
      <c r="G81">
        <v>4848</v>
      </c>
      <c r="H81">
        <v>4185</v>
      </c>
      <c r="I81">
        <v>3810</v>
      </c>
      <c r="J81">
        <v>4025</v>
      </c>
      <c r="K81">
        <v>3773</v>
      </c>
      <c r="L81">
        <v>4782</v>
      </c>
      <c r="M81">
        <v>3779</v>
      </c>
      <c r="N81">
        <v>4459</v>
      </c>
      <c r="O81">
        <v>4198</v>
      </c>
      <c r="P81">
        <v>3816</v>
      </c>
      <c r="Q81">
        <v>3920</v>
      </c>
      <c r="R81">
        <v>3602</v>
      </c>
    </row>
    <row r="82" spans="1:18" x14ac:dyDescent="0.25">
      <c r="B82" s="1">
        <v>2170</v>
      </c>
      <c r="C82">
        <v>2288</v>
      </c>
      <c r="D82">
        <v>4786</v>
      </c>
      <c r="E82">
        <v>3073</v>
      </c>
      <c r="F82">
        <v>4243</v>
      </c>
      <c r="G82">
        <v>5259</v>
      </c>
      <c r="H82">
        <v>4587</v>
      </c>
      <c r="I82">
        <v>4055</v>
      </c>
      <c r="J82">
        <v>3621</v>
      </c>
      <c r="K82">
        <v>3297</v>
      </c>
      <c r="L82">
        <v>5146</v>
      </c>
      <c r="M82">
        <v>3893</v>
      </c>
      <c r="N82">
        <v>4133</v>
      </c>
      <c r="O82">
        <v>4449</v>
      </c>
      <c r="P82">
        <v>3950</v>
      </c>
      <c r="Q82">
        <v>3668</v>
      </c>
      <c r="R82">
        <v>3483</v>
      </c>
    </row>
    <row r="83" spans="1:18" x14ac:dyDescent="0.25">
      <c r="B83" s="1">
        <v>4026</v>
      </c>
      <c r="C83">
        <v>4041</v>
      </c>
      <c r="D83">
        <v>6214</v>
      </c>
      <c r="E83">
        <v>4570</v>
      </c>
      <c r="F83">
        <v>6030</v>
      </c>
      <c r="G83">
        <v>6527</v>
      </c>
      <c r="H83">
        <v>5539</v>
      </c>
      <c r="I83">
        <v>6215</v>
      </c>
      <c r="J83">
        <v>5952</v>
      </c>
      <c r="K83">
        <v>6011</v>
      </c>
      <c r="L83">
        <v>4334</v>
      </c>
      <c r="M83">
        <v>5462</v>
      </c>
      <c r="N83">
        <v>4589</v>
      </c>
      <c r="O83">
        <v>5082</v>
      </c>
      <c r="P83">
        <v>6057</v>
      </c>
      <c r="Q83">
        <v>5996</v>
      </c>
      <c r="R83">
        <v>5984</v>
      </c>
    </row>
    <row r="84" spans="1:18" x14ac:dyDescent="0.25">
      <c r="B84" s="1">
        <v>3509</v>
      </c>
      <c r="C84">
        <v>3871</v>
      </c>
      <c r="D84">
        <v>5357</v>
      </c>
      <c r="E84">
        <v>4231</v>
      </c>
      <c r="F84">
        <v>5413</v>
      </c>
      <c r="G84">
        <v>5806</v>
      </c>
      <c r="H84">
        <v>4997</v>
      </c>
      <c r="I84">
        <v>5478</v>
      </c>
      <c r="J84">
        <v>4748</v>
      </c>
      <c r="K84">
        <v>5385</v>
      </c>
      <c r="L84">
        <v>4397</v>
      </c>
      <c r="M84">
        <v>5381</v>
      </c>
      <c r="N84">
        <v>4840</v>
      </c>
      <c r="O84">
        <v>4572</v>
      </c>
      <c r="P84">
        <v>5048</v>
      </c>
      <c r="Q84">
        <v>4675</v>
      </c>
      <c r="R84">
        <v>5413</v>
      </c>
    </row>
    <row r="85" spans="1:18" x14ac:dyDescent="0.25">
      <c r="B85" s="1">
        <v>3116</v>
      </c>
      <c r="C85">
        <v>3443</v>
      </c>
      <c r="D85">
        <v>5491</v>
      </c>
      <c r="E85">
        <v>3769</v>
      </c>
      <c r="F85">
        <v>4854</v>
      </c>
      <c r="G85">
        <v>5927</v>
      </c>
      <c r="H85">
        <v>5114</v>
      </c>
      <c r="I85">
        <v>5341</v>
      </c>
      <c r="J85">
        <v>4950</v>
      </c>
      <c r="K85">
        <v>5058</v>
      </c>
      <c r="L85">
        <v>4239</v>
      </c>
      <c r="M85">
        <v>4892</v>
      </c>
      <c r="N85">
        <v>4847</v>
      </c>
      <c r="O85">
        <v>4447</v>
      </c>
      <c r="P85">
        <v>5254</v>
      </c>
      <c r="Q85">
        <v>5825</v>
      </c>
      <c r="R85">
        <v>5080</v>
      </c>
    </row>
    <row r="86" spans="1:18" x14ac:dyDescent="0.25">
      <c r="B86" s="1">
        <v>3468</v>
      </c>
      <c r="C86">
        <v>4095</v>
      </c>
      <c r="D86">
        <v>5716</v>
      </c>
      <c r="E86">
        <v>4248</v>
      </c>
      <c r="F86">
        <v>5481</v>
      </c>
      <c r="G86">
        <v>5975</v>
      </c>
      <c r="H86">
        <v>5046</v>
      </c>
      <c r="I86">
        <v>5237</v>
      </c>
      <c r="J86">
        <v>4686</v>
      </c>
      <c r="K86">
        <v>5108</v>
      </c>
      <c r="L86">
        <v>5682</v>
      </c>
      <c r="M86">
        <v>5245</v>
      </c>
      <c r="N86">
        <v>5780</v>
      </c>
      <c r="O86">
        <v>5457</v>
      </c>
      <c r="P86">
        <v>5089</v>
      </c>
      <c r="Q86">
        <v>5171</v>
      </c>
      <c r="R86">
        <v>5689</v>
      </c>
    </row>
    <row r="87" spans="1:18" x14ac:dyDescent="0.25">
      <c r="B87" s="1">
        <v>3287</v>
      </c>
      <c r="C87">
        <v>3721</v>
      </c>
      <c r="D87">
        <v>5364</v>
      </c>
      <c r="E87">
        <v>4154</v>
      </c>
      <c r="F87">
        <v>5285</v>
      </c>
      <c r="G87">
        <v>6119</v>
      </c>
      <c r="H87">
        <v>5208</v>
      </c>
      <c r="I87">
        <v>5543</v>
      </c>
      <c r="J87">
        <v>4951</v>
      </c>
      <c r="K87">
        <v>5351</v>
      </c>
      <c r="L87">
        <v>4073</v>
      </c>
      <c r="M87">
        <v>4847</v>
      </c>
      <c r="N87">
        <v>4281</v>
      </c>
      <c r="O87">
        <v>4173</v>
      </c>
      <c r="P87">
        <v>5058</v>
      </c>
      <c r="Q87">
        <v>5517</v>
      </c>
      <c r="R87">
        <v>4852</v>
      </c>
    </row>
    <row r="88" spans="1:18" x14ac:dyDescent="0.25">
      <c r="B88" s="1">
        <v>3323</v>
      </c>
      <c r="C88">
        <v>3695</v>
      </c>
      <c r="D88">
        <v>5313</v>
      </c>
      <c r="E88">
        <v>3978</v>
      </c>
      <c r="F88">
        <v>5126</v>
      </c>
      <c r="G88">
        <v>5750</v>
      </c>
      <c r="H88">
        <v>4982</v>
      </c>
      <c r="I88">
        <v>5038</v>
      </c>
      <c r="J88">
        <v>4392</v>
      </c>
      <c r="K88">
        <v>4667</v>
      </c>
      <c r="L88">
        <v>4966</v>
      </c>
      <c r="M88">
        <v>4911</v>
      </c>
      <c r="N88">
        <v>3581</v>
      </c>
      <c r="O88">
        <v>3914</v>
      </c>
      <c r="P88">
        <v>5002</v>
      </c>
      <c r="Q88">
        <v>5469</v>
      </c>
      <c r="R88">
        <v>5517</v>
      </c>
    </row>
    <row r="89" spans="1:18" x14ac:dyDescent="0.25">
      <c r="B89" s="1">
        <v>4445</v>
      </c>
      <c r="C89">
        <v>4629</v>
      </c>
      <c r="D89">
        <v>5561</v>
      </c>
      <c r="E89">
        <v>4561</v>
      </c>
      <c r="F89">
        <v>5432</v>
      </c>
      <c r="G89">
        <v>5722</v>
      </c>
      <c r="H89">
        <v>4894</v>
      </c>
      <c r="I89">
        <v>5544</v>
      </c>
      <c r="J89">
        <v>5234</v>
      </c>
      <c r="K89">
        <v>5402</v>
      </c>
      <c r="L89">
        <v>4679</v>
      </c>
      <c r="M89">
        <v>5446</v>
      </c>
      <c r="N89">
        <v>4740</v>
      </c>
      <c r="O89">
        <v>4888</v>
      </c>
      <c r="P89">
        <v>5391</v>
      </c>
      <c r="Q89">
        <v>4783</v>
      </c>
      <c r="R89">
        <v>5317</v>
      </c>
    </row>
    <row r="90" spans="1:18" x14ac:dyDescent="0.25">
      <c r="B90" s="1">
        <v>4178</v>
      </c>
      <c r="C90">
        <v>4167</v>
      </c>
      <c r="D90">
        <v>5921</v>
      </c>
      <c r="E90">
        <v>4720</v>
      </c>
      <c r="F90">
        <v>5681</v>
      </c>
      <c r="G90">
        <v>6361</v>
      </c>
      <c r="H90">
        <v>5400</v>
      </c>
      <c r="I90">
        <v>6108</v>
      </c>
      <c r="J90">
        <v>5369</v>
      </c>
      <c r="K90">
        <v>5341</v>
      </c>
      <c r="L90">
        <v>4572</v>
      </c>
      <c r="M90">
        <v>5268</v>
      </c>
      <c r="N90">
        <v>5311</v>
      </c>
      <c r="O90">
        <v>4667</v>
      </c>
      <c r="P90">
        <v>5636</v>
      </c>
      <c r="Q90">
        <v>5745</v>
      </c>
      <c r="R90">
        <v>5771</v>
      </c>
    </row>
    <row r="91" spans="1:18" x14ac:dyDescent="0.25">
      <c r="B91" s="1">
        <v>3066.9999999820002</v>
      </c>
      <c r="C91">
        <v>3355</v>
      </c>
      <c r="D91">
        <v>5472</v>
      </c>
      <c r="E91">
        <v>3504</v>
      </c>
      <c r="F91">
        <v>5218</v>
      </c>
      <c r="G91">
        <v>6050</v>
      </c>
      <c r="H91">
        <v>5199</v>
      </c>
      <c r="I91">
        <v>4668</v>
      </c>
      <c r="J91">
        <v>4674</v>
      </c>
      <c r="K91">
        <v>4686</v>
      </c>
      <c r="L91">
        <v>5863</v>
      </c>
      <c r="M91">
        <v>4997</v>
      </c>
      <c r="N91">
        <v>5592</v>
      </c>
      <c r="O91">
        <v>5351</v>
      </c>
      <c r="P91">
        <v>4872</v>
      </c>
      <c r="Q91">
        <v>6033</v>
      </c>
      <c r="R91">
        <v>5059</v>
      </c>
    </row>
    <row r="92" spans="1:18" x14ac:dyDescent="0.25">
      <c r="A92" t="s">
        <v>1026</v>
      </c>
      <c r="B92" s="1">
        <f>AVERAGE(B2:B91)</f>
        <v>3171.6777777770671</v>
      </c>
      <c r="C92">
        <f>AVERAGE(C2:C91)</f>
        <v>3537.6222222222223</v>
      </c>
      <c r="D92">
        <f t="shared" ref="D92:R92" si="0">AVERAGE(D2:D91)</f>
        <v>5198.333333333333</v>
      </c>
      <c r="E92">
        <f t="shared" si="0"/>
        <v>3888.7777777777778</v>
      </c>
      <c r="F92">
        <f t="shared" si="0"/>
        <v>4976.5777777777776</v>
      </c>
      <c r="G92">
        <f t="shared" si="0"/>
        <v>5592</v>
      </c>
      <c r="H92">
        <f t="shared" si="0"/>
        <v>4800.6444444444442</v>
      </c>
      <c r="I92">
        <f t="shared" si="0"/>
        <v>4865.6888888888889</v>
      </c>
      <c r="J92">
        <f t="shared" si="0"/>
        <v>4501.2555555555555</v>
      </c>
      <c r="K92">
        <f t="shared" si="0"/>
        <v>4528.9777777777781</v>
      </c>
      <c r="L92">
        <f t="shared" si="0"/>
        <v>4780.5666666666666</v>
      </c>
      <c r="M92">
        <f t="shared" si="0"/>
        <v>4640.5333333333338</v>
      </c>
      <c r="N92">
        <f t="shared" si="0"/>
        <v>4662.4888888888891</v>
      </c>
      <c r="O92">
        <f t="shared" si="0"/>
        <v>4747.0111111111109</v>
      </c>
      <c r="P92">
        <f t="shared" si="0"/>
        <v>4774.9666666666662</v>
      </c>
      <c r="Q92">
        <f t="shared" si="0"/>
        <v>4686.7111111111108</v>
      </c>
      <c r="R92">
        <f t="shared" si="0"/>
        <v>4612.0555555555557</v>
      </c>
    </row>
    <row r="93" spans="1:18" x14ac:dyDescent="0.25">
      <c r="A93" t="s">
        <v>1027</v>
      </c>
      <c r="B93" s="49">
        <f>MEDIAN(B2:B91)</f>
        <v>3100</v>
      </c>
      <c r="C93" s="49">
        <f t="shared" ref="C93:R93" si="1">MEDIAN(C2:C91)</f>
        <v>3555</v>
      </c>
      <c r="D93" s="49">
        <f t="shared" si="1"/>
        <v>5245</v>
      </c>
      <c r="E93" s="49">
        <f t="shared" si="1"/>
        <v>3825</v>
      </c>
      <c r="F93" s="49">
        <f t="shared" si="1"/>
        <v>5082</v>
      </c>
      <c r="G93" s="49">
        <f t="shared" si="1"/>
        <v>5696</v>
      </c>
      <c r="H93" s="49">
        <f t="shared" si="1"/>
        <v>4876</v>
      </c>
      <c r="I93" s="49">
        <f t="shared" si="1"/>
        <v>4893</v>
      </c>
      <c r="J93" s="49">
        <f t="shared" si="1"/>
        <v>4551</v>
      </c>
      <c r="K93" s="49">
        <f t="shared" si="1"/>
        <v>4585.5</v>
      </c>
      <c r="L93" s="49">
        <f t="shared" si="1"/>
        <v>4772.5</v>
      </c>
      <c r="M93" s="49">
        <f t="shared" si="1"/>
        <v>4682.5</v>
      </c>
      <c r="N93" s="49">
        <f t="shared" si="1"/>
        <v>4634.5</v>
      </c>
      <c r="O93" s="49">
        <f t="shared" si="1"/>
        <v>4696</v>
      </c>
      <c r="P93" s="49">
        <f t="shared" si="1"/>
        <v>4861</v>
      </c>
      <c r="Q93" s="49">
        <f t="shared" si="1"/>
        <v>4700.5</v>
      </c>
      <c r="R93" s="49">
        <f t="shared" si="1"/>
        <v>4680</v>
      </c>
    </row>
    <row r="95" spans="1:18" x14ac:dyDescent="0.25">
      <c r="A95" t="s">
        <v>105</v>
      </c>
    </row>
    <row r="96" spans="1:18" x14ac:dyDescent="0.25">
      <c r="B96" s="1">
        <v>4150</v>
      </c>
      <c r="C96">
        <v>4265</v>
      </c>
      <c r="D96">
        <v>5746</v>
      </c>
      <c r="E96">
        <v>4720</v>
      </c>
      <c r="F96">
        <v>5275</v>
      </c>
      <c r="G96">
        <v>6346</v>
      </c>
      <c r="H96">
        <v>5429</v>
      </c>
      <c r="I96">
        <v>5890</v>
      </c>
      <c r="J96">
        <v>5772</v>
      </c>
      <c r="K96">
        <v>5678</v>
      </c>
      <c r="L96">
        <v>4900</v>
      </c>
      <c r="M96">
        <v>5455</v>
      </c>
      <c r="N96">
        <v>5239</v>
      </c>
      <c r="O96">
        <v>4915</v>
      </c>
      <c r="P96">
        <v>5409</v>
      </c>
      <c r="Q96">
        <v>5798</v>
      </c>
      <c r="R96">
        <v>5335</v>
      </c>
    </row>
    <row r="97" spans="2:18" x14ac:dyDescent="0.25">
      <c r="B97" s="1">
        <v>3785</v>
      </c>
      <c r="C97">
        <v>4341</v>
      </c>
      <c r="D97">
        <v>5767</v>
      </c>
      <c r="E97">
        <v>4429</v>
      </c>
      <c r="F97">
        <v>5659</v>
      </c>
      <c r="G97">
        <v>5864</v>
      </c>
      <c r="H97">
        <v>4961</v>
      </c>
      <c r="I97">
        <v>5648</v>
      </c>
      <c r="J97">
        <v>5375</v>
      </c>
      <c r="K97">
        <v>5429</v>
      </c>
      <c r="L97">
        <v>4481</v>
      </c>
      <c r="M97">
        <v>5509</v>
      </c>
      <c r="N97">
        <v>4335</v>
      </c>
      <c r="O97">
        <v>4748</v>
      </c>
      <c r="P97">
        <v>5365</v>
      </c>
      <c r="Q97">
        <v>5715</v>
      </c>
      <c r="R97">
        <v>5407</v>
      </c>
    </row>
    <row r="98" spans="2:18" x14ac:dyDescent="0.25">
      <c r="B98" s="1">
        <v>2921</v>
      </c>
      <c r="C98">
        <v>3298</v>
      </c>
      <c r="D98">
        <v>5243</v>
      </c>
      <c r="E98">
        <v>3721</v>
      </c>
      <c r="F98">
        <v>5389</v>
      </c>
      <c r="G98">
        <v>5389</v>
      </c>
      <c r="H98">
        <v>4847</v>
      </c>
      <c r="I98">
        <v>4269</v>
      </c>
      <c r="J98">
        <v>3744</v>
      </c>
      <c r="K98">
        <v>3795</v>
      </c>
      <c r="L98">
        <v>5630</v>
      </c>
      <c r="M98">
        <v>4225</v>
      </c>
      <c r="N98">
        <v>5195</v>
      </c>
      <c r="O98">
        <v>5939</v>
      </c>
      <c r="P98">
        <v>4944</v>
      </c>
      <c r="Q98">
        <v>3633</v>
      </c>
      <c r="R98">
        <v>3938</v>
      </c>
    </row>
    <row r="99" spans="2:18" x14ac:dyDescent="0.25">
      <c r="B99" s="1">
        <v>3984</v>
      </c>
      <c r="C99">
        <v>4449</v>
      </c>
      <c r="D99">
        <v>5802</v>
      </c>
      <c r="E99">
        <v>4565</v>
      </c>
      <c r="F99">
        <v>5517</v>
      </c>
      <c r="G99">
        <v>6361</v>
      </c>
      <c r="H99">
        <v>5370</v>
      </c>
      <c r="I99">
        <v>5955</v>
      </c>
      <c r="J99">
        <v>5439</v>
      </c>
      <c r="K99">
        <v>6002</v>
      </c>
      <c r="L99">
        <v>4537</v>
      </c>
      <c r="M99">
        <v>5482</v>
      </c>
      <c r="N99">
        <v>4446</v>
      </c>
      <c r="O99">
        <v>4813</v>
      </c>
      <c r="P99">
        <v>5144</v>
      </c>
      <c r="Q99">
        <v>5916</v>
      </c>
      <c r="R99">
        <v>5726</v>
      </c>
    </row>
    <row r="100" spans="2:18" x14ac:dyDescent="0.25">
      <c r="B100" s="1">
        <v>2806.9999999910001</v>
      </c>
      <c r="C100">
        <v>3088</v>
      </c>
      <c r="D100">
        <v>5646</v>
      </c>
      <c r="E100">
        <v>3749</v>
      </c>
      <c r="F100">
        <v>5260</v>
      </c>
      <c r="G100">
        <v>5390</v>
      </c>
      <c r="H100">
        <v>4744</v>
      </c>
      <c r="I100">
        <v>5020</v>
      </c>
      <c r="J100">
        <v>4375</v>
      </c>
      <c r="K100">
        <v>4850</v>
      </c>
      <c r="L100">
        <v>5553</v>
      </c>
      <c r="M100">
        <v>4973</v>
      </c>
      <c r="N100">
        <v>5929</v>
      </c>
      <c r="O100">
        <v>4898</v>
      </c>
      <c r="P100">
        <v>4219</v>
      </c>
      <c r="Q100">
        <v>5295</v>
      </c>
      <c r="R100">
        <v>5335</v>
      </c>
    </row>
    <row r="101" spans="2:18" x14ac:dyDescent="0.25">
      <c r="B101" s="1">
        <v>3092</v>
      </c>
      <c r="C101">
        <v>3560</v>
      </c>
      <c r="D101">
        <v>5045</v>
      </c>
      <c r="E101">
        <v>3581</v>
      </c>
      <c r="F101">
        <v>4805</v>
      </c>
      <c r="G101">
        <v>5455</v>
      </c>
      <c r="H101">
        <v>4488</v>
      </c>
      <c r="I101">
        <v>4476</v>
      </c>
      <c r="J101">
        <v>4376</v>
      </c>
      <c r="K101">
        <v>4549</v>
      </c>
      <c r="L101">
        <v>4709</v>
      </c>
      <c r="M101">
        <v>4414</v>
      </c>
      <c r="N101">
        <v>5323</v>
      </c>
      <c r="O101">
        <v>4729</v>
      </c>
      <c r="P101">
        <v>4195</v>
      </c>
      <c r="Q101">
        <v>4892</v>
      </c>
      <c r="R101">
        <v>4496</v>
      </c>
    </row>
    <row r="102" spans="2:18" x14ac:dyDescent="0.25">
      <c r="B102" s="1">
        <v>3697</v>
      </c>
      <c r="C102">
        <v>3973</v>
      </c>
      <c r="D102">
        <v>5519</v>
      </c>
      <c r="E102">
        <v>4495</v>
      </c>
      <c r="F102">
        <v>5140</v>
      </c>
      <c r="G102">
        <v>4807</v>
      </c>
      <c r="H102">
        <v>4901</v>
      </c>
      <c r="I102">
        <v>5018</v>
      </c>
      <c r="J102">
        <v>4769</v>
      </c>
      <c r="K102">
        <v>4862</v>
      </c>
      <c r="L102">
        <v>4673</v>
      </c>
      <c r="M102">
        <v>4941</v>
      </c>
      <c r="N102">
        <v>3997</v>
      </c>
      <c r="O102">
        <v>4113</v>
      </c>
      <c r="P102">
        <v>4913</v>
      </c>
      <c r="Q102">
        <v>5062</v>
      </c>
      <c r="R102">
        <v>5034</v>
      </c>
    </row>
    <row r="103" spans="2:18" x14ac:dyDescent="0.25">
      <c r="B103" s="1">
        <v>4316</v>
      </c>
      <c r="C103">
        <v>4353</v>
      </c>
      <c r="D103">
        <v>5546</v>
      </c>
      <c r="E103">
        <v>4754</v>
      </c>
      <c r="F103">
        <v>5199</v>
      </c>
      <c r="G103">
        <v>5883</v>
      </c>
      <c r="H103">
        <v>5075</v>
      </c>
      <c r="I103">
        <v>5570</v>
      </c>
      <c r="J103">
        <v>5232</v>
      </c>
      <c r="K103">
        <v>5447</v>
      </c>
      <c r="L103">
        <v>4987</v>
      </c>
      <c r="M103">
        <v>5100</v>
      </c>
      <c r="N103">
        <v>4854</v>
      </c>
      <c r="O103">
        <v>4598</v>
      </c>
      <c r="P103">
        <v>5293</v>
      </c>
      <c r="Q103">
        <v>5312</v>
      </c>
      <c r="R103">
        <v>5339</v>
      </c>
    </row>
    <row r="104" spans="2:18" x14ac:dyDescent="0.25">
      <c r="B104" s="1">
        <v>3426</v>
      </c>
      <c r="C104">
        <v>3676</v>
      </c>
      <c r="D104">
        <v>5543</v>
      </c>
      <c r="E104">
        <v>4062</v>
      </c>
      <c r="F104">
        <v>5338</v>
      </c>
      <c r="G104">
        <v>5108</v>
      </c>
      <c r="H104">
        <v>4823</v>
      </c>
      <c r="I104">
        <v>4988</v>
      </c>
      <c r="J104">
        <v>4477</v>
      </c>
      <c r="K104">
        <v>5037</v>
      </c>
      <c r="L104">
        <v>4929</v>
      </c>
      <c r="M104">
        <v>5071</v>
      </c>
      <c r="N104">
        <v>4285</v>
      </c>
      <c r="O104">
        <v>4725</v>
      </c>
      <c r="P104">
        <v>4955</v>
      </c>
      <c r="Q104">
        <v>5399</v>
      </c>
      <c r="R104">
        <v>5250</v>
      </c>
    </row>
    <row r="105" spans="2:18" x14ac:dyDescent="0.25">
      <c r="B105" s="1">
        <v>3545</v>
      </c>
      <c r="C105">
        <v>4011</v>
      </c>
      <c r="D105">
        <v>5509</v>
      </c>
      <c r="E105">
        <v>4256</v>
      </c>
      <c r="F105">
        <v>5856</v>
      </c>
      <c r="G105">
        <v>5484</v>
      </c>
      <c r="H105">
        <v>4994</v>
      </c>
      <c r="I105">
        <v>4827</v>
      </c>
      <c r="J105">
        <v>4498</v>
      </c>
      <c r="K105">
        <v>4721</v>
      </c>
      <c r="L105">
        <v>5638</v>
      </c>
      <c r="M105">
        <v>4814</v>
      </c>
      <c r="N105">
        <v>5154</v>
      </c>
      <c r="O105">
        <v>5577</v>
      </c>
      <c r="P105">
        <v>5065</v>
      </c>
      <c r="Q105">
        <v>4852</v>
      </c>
      <c r="R105">
        <v>4730</v>
      </c>
    </row>
    <row r="106" spans="2:18" x14ac:dyDescent="0.25">
      <c r="B106" s="1">
        <v>2621</v>
      </c>
      <c r="C106">
        <v>3049</v>
      </c>
      <c r="D106">
        <v>4626</v>
      </c>
      <c r="E106">
        <v>3143</v>
      </c>
      <c r="F106">
        <v>4518</v>
      </c>
      <c r="G106">
        <v>5148</v>
      </c>
      <c r="H106">
        <v>4393</v>
      </c>
      <c r="I106">
        <v>4140</v>
      </c>
      <c r="J106">
        <v>3866</v>
      </c>
      <c r="K106">
        <v>3777</v>
      </c>
      <c r="L106">
        <v>5010</v>
      </c>
      <c r="M106">
        <v>3496</v>
      </c>
      <c r="N106">
        <v>4621</v>
      </c>
      <c r="O106">
        <v>4168</v>
      </c>
      <c r="P106">
        <v>4015</v>
      </c>
      <c r="Q106">
        <v>3734</v>
      </c>
      <c r="R106">
        <v>3545</v>
      </c>
    </row>
    <row r="107" spans="2:18" x14ac:dyDescent="0.25">
      <c r="B107" s="1">
        <v>1831</v>
      </c>
      <c r="C107">
        <v>1992</v>
      </c>
      <c r="D107">
        <v>4153</v>
      </c>
      <c r="E107">
        <v>2704</v>
      </c>
      <c r="F107">
        <v>3593</v>
      </c>
      <c r="G107">
        <v>3885</v>
      </c>
      <c r="H107">
        <v>3287</v>
      </c>
      <c r="I107">
        <v>3234</v>
      </c>
      <c r="J107">
        <v>2774</v>
      </c>
      <c r="K107">
        <v>2800</v>
      </c>
      <c r="L107">
        <v>3945</v>
      </c>
      <c r="M107">
        <v>3162</v>
      </c>
      <c r="N107">
        <v>3819</v>
      </c>
      <c r="O107">
        <v>4620</v>
      </c>
      <c r="P107">
        <v>4041</v>
      </c>
      <c r="Q107">
        <v>4130</v>
      </c>
      <c r="R107">
        <v>3152</v>
      </c>
    </row>
    <row r="108" spans="2:18" x14ac:dyDescent="0.25">
      <c r="B108" s="1">
        <v>3819</v>
      </c>
      <c r="C108">
        <v>4333</v>
      </c>
      <c r="D108">
        <v>5826</v>
      </c>
      <c r="E108">
        <v>4307</v>
      </c>
      <c r="F108">
        <v>5404</v>
      </c>
      <c r="G108">
        <v>5017</v>
      </c>
      <c r="H108">
        <v>4870</v>
      </c>
      <c r="I108">
        <v>5440</v>
      </c>
      <c r="J108">
        <v>5298</v>
      </c>
      <c r="K108">
        <v>5492</v>
      </c>
      <c r="L108">
        <v>4726</v>
      </c>
      <c r="M108">
        <v>5116</v>
      </c>
      <c r="N108">
        <v>4648</v>
      </c>
      <c r="O108">
        <v>4240</v>
      </c>
      <c r="P108">
        <v>5183</v>
      </c>
      <c r="Q108">
        <v>5543</v>
      </c>
      <c r="R108">
        <v>5255</v>
      </c>
    </row>
    <row r="109" spans="2:18" x14ac:dyDescent="0.25">
      <c r="B109" s="1">
        <v>2738.9999999950001</v>
      </c>
      <c r="C109">
        <v>2929</v>
      </c>
      <c r="D109">
        <v>5033</v>
      </c>
      <c r="E109">
        <v>3666</v>
      </c>
      <c r="F109">
        <v>4566</v>
      </c>
      <c r="G109">
        <v>5114</v>
      </c>
      <c r="H109">
        <v>4246</v>
      </c>
      <c r="I109">
        <v>5056</v>
      </c>
      <c r="J109">
        <v>4046</v>
      </c>
      <c r="K109">
        <v>4213</v>
      </c>
      <c r="L109">
        <v>3785</v>
      </c>
      <c r="M109">
        <v>4171</v>
      </c>
      <c r="N109">
        <v>4446</v>
      </c>
      <c r="O109">
        <v>3703</v>
      </c>
      <c r="P109">
        <v>4134</v>
      </c>
      <c r="Q109">
        <v>4138</v>
      </c>
      <c r="R109">
        <v>4032</v>
      </c>
    </row>
    <row r="110" spans="2:18" x14ac:dyDescent="0.25">
      <c r="B110" s="1">
        <v>3275</v>
      </c>
      <c r="C110">
        <v>3483</v>
      </c>
      <c r="D110">
        <v>4570</v>
      </c>
      <c r="E110">
        <v>3748</v>
      </c>
      <c r="F110">
        <v>4663</v>
      </c>
      <c r="G110">
        <v>4981</v>
      </c>
      <c r="H110">
        <v>4227</v>
      </c>
      <c r="I110">
        <v>4549</v>
      </c>
      <c r="J110">
        <v>4532</v>
      </c>
      <c r="K110">
        <v>4091</v>
      </c>
      <c r="L110">
        <v>3676</v>
      </c>
      <c r="M110">
        <v>4295</v>
      </c>
      <c r="N110">
        <v>3586</v>
      </c>
      <c r="O110">
        <v>3609</v>
      </c>
      <c r="P110">
        <v>4203</v>
      </c>
      <c r="Q110">
        <v>4308</v>
      </c>
      <c r="R110">
        <v>4012</v>
      </c>
    </row>
    <row r="111" spans="2:18" x14ac:dyDescent="0.25">
      <c r="B111" s="1">
        <v>3066</v>
      </c>
      <c r="C111">
        <v>3206</v>
      </c>
      <c r="D111">
        <v>5191</v>
      </c>
      <c r="E111">
        <v>3749</v>
      </c>
      <c r="F111">
        <v>5212</v>
      </c>
      <c r="G111">
        <v>5191</v>
      </c>
      <c r="H111">
        <v>4740</v>
      </c>
      <c r="I111">
        <v>4879</v>
      </c>
      <c r="J111">
        <v>4248</v>
      </c>
      <c r="K111">
        <v>4965</v>
      </c>
      <c r="L111">
        <v>4632</v>
      </c>
      <c r="M111">
        <v>5085</v>
      </c>
      <c r="N111">
        <v>3444</v>
      </c>
      <c r="O111">
        <v>3908</v>
      </c>
      <c r="P111">
        <v>5156</v>
      </c>
      <c r="Q111">
        <v>4130</v>
      </c>
      <c r="R111">
        <v>4221</v>
      </c>
    </row>
    <row r="112" spans="2:18" x14ac:dyDescent="0.25">
      <c r="B112" s="1">
        <v>2180</v>
      </c>
      <c r="C112">
        <v>2753</v>
      </c>
      <c r="D112">
        <v>3857</v>
      </c>
      <c r="E112">
        <v>2711</v>
      </c>
      <c r="F112">
        <v>3921</v>
      </c>
      <c r="G112">
        <v>3805</v>
      </c>
      <c r="H112">
        <v>3322</v>
      </c>
      <c r="I112">
        <v>2792</v>
      </c>
      <c r="J112">
        <v>2696</v>
      </c>
      <c r="K112">
        <v>2835</v>
      </c>
      <c r="L112">
        <v>3733</v>
      </c>
      <c r="M112">
        <v>3200</v>
      </c>
      <c r="N112">
        <v>3512</v>
      </c>
      <c r="O112">
        <v>3853</v>
      </c>
      <c r="P112">
        <v>3121</v>
      </c>
      <c r="Q112">
        <v>2952</v>
      </c>
      <c r="R112">
        <v>2803</v>
      </c>
    </row>
    <row r="113" spans="2:18" x14ac:dyDescent="0.25">
      <c r="B113" s="1">
        <v>3778</v>
      </c>
      <c r="C113">
        <v>3984</v>
      </c>
      <c r="D113">
        <v>5014</v>
      </c>
      <c r="E113">
        <v>4102</v>
      </c>
      <c r="F113">
        <v>4962</v>
      </c>
      <c r="G113">
        <v>5188</v>
      </c>
      <c r="H113">
        <v>4434</v>
      </c>
      <c r="I113">
        <v>4720</v>
      </c>
      <c r="J113">
        <v>4637</v>
      </c>
      <c r="K113">
        <v>4585</v>
      </c>
      <c r="L113">
        <v>4099</v>
      </c>
      <c r="M113">
        <v>4864</v>
      </c>
      <c r="N113">
        <v>4139</v>
      </c>
      <c r="O113">
        <v>4118</v>
      </c>
      <c r="P113">
        <v>4629</v>
      </c>
      <c r="Q113">
        <v>4644</v>
      </c>
      <c r="R113">
        <v>4814</v>
      </c>
    </row>
    <row r="114" spans="2:18" x14ac:dyDescent="0.25">
      <c r="B114" s="1">
        <v>2878</v>
      </c>
      <c r="C114">
        <v>3350</v>
      </c>
      <c r="D114">
        <v>5400</v>
      </c>
      <c r="E114">
        <v>4197</v>
      </c>
      <c r="F114">
        <v>5153</v>
      </c>
      <c r="G114">
        <v>5357</v>
      </c>
      <c r="H114">
        <v>4378</v>
      </c>
      <c r="I114">
        <v>3781</v>
      </c>
      <c r="J114">
        <v>3582</v>
      </c>
      <c r="K114">
        <v>3821</v>
      </c>
      <c r="L114">
        <v>5343</v>
      </c>
      <c r="M114">
        <v>3994</v>
      </c>
      <c r="N114">
        <v>5421</v>
      </c>
      <c r="O114">
        <v>5231</v>
      </c>
      <c r="P114">
        <v>4270</v>
      </c>
      <c r="Q114">
        <v>4269</v>
      </c>
      <c r="R114">
        <v>4048</v>
      </c>
    </row>
    <row r="115" spans="2:18" x14ac:dyDescent="0.25">
      <c r="B115" s="1">
        <v>2499</v>
      </c>
      <c r="C115">
        <v>2989</v>
      </c>
      <c r="D115">
        <v>4791</v>
      </c>
      <c r="E115">
        <v>3715</v>
      </c>
      <c r="F115">
        <v>4395</v>
      </c>
      <c r="G115">
        <v>5015</v>
      </c>
      <c r="H115">
        <v>4235</v>
      </c>
      <c r="I115">
        <v>4604</v>
      </c>
      <c r="J115">
        <v>3835</v>
      </c>
      <c r="K115">
        <v>3712</v>
      </c>
      <c r="L115">
        <v>5112</v>
      </c>
      <c r="M115">
        <v>4726</v>
      </c>
      <c r="N115">
        <v>4397</v>
      </c>
      <c r="O115">
        <v>4989</v>
      </c>
      <c r="P115">
        <v>4176</v>
      </c>
      <c r="Q115">
        <v>4004</v>
      </c>
      <c r="R115">
        <v>4637</v>
      </c>
    </row>
    <row r="116" spans="2:18" x14ac:dyDescent="0.25">
      <c r="B116" s="1">
        <v>3138</v>
      </c>
      <c r="C116">
        <v>3567</v>
      </c>
      <c r="D116">
        <v>5607</v>
      </c>
      <c r="E116">
        <v>4008</v>
      </c>
      <c r="F116">
        <v>5778</v>
      </c>
      <c r="G116">
        <v>5412</v>
      </c>
      <c r="H116">
        <v>4717</v>
      </c>
      <c r="I116">
        <v>4776</v>
      </c>
      <c r="J116">
        <v>4530</v>
      </c>
      <c r="K116">
        <v>4670</v>
      </c>
      <c r="L116">
        <v>5688</v>
      </c>
      <c r="M116">
        <v>4905</v>
      </c>
      <c r="N116">
        <v>5683</v>
      </c>
      <c r="O116">
        <v>6167</v>
      </c>
      <c r="P116">
        <v>4712</v>
      </c>
      <c r="Q116">
        <v>4136</v>
      </c>
      <c r="R116">
        <v>4651</v>
      </c>
    </row>
    <row r="117" spans="2:18" x14ac:dyDescent="0.25">
      <c r="B117" s="1">
        <v>4008.9999999950001</v>
      </c>
      <c r="C117">
        <v>4181</v>
      </c>
      <c r="D117">
        <v>5645</v>
      </c>
      <c r="E117">
        <v>4633</v>
      </c>
      <c r="F117">
        <v>5314</v>
      </c>
      <c r="G117">
        <v>6058</v>
      </c>
      <c r="H117">
        <v>5171</v>
      </c>
      <c r="I117">
        <v>5794</v>
      </c>
      <c r="J117">
        <v>5346</v>
      </c>
      <c r="K117">
        <v>5684</v>
      </c>
      <c r="L117">
        <v>4450</v>
      </c>
      <c r="M117">
        <v>5178</v>
      </c>
      <c r="N117">
        <v>4537</v>
      </c>
      <c r="O117">
        <v>4638</v>
      </c>
      <c r="P117">
        <v>5480</v>
      </c>
      <c r="Q117">
        <v>5646</v>
      </c>
      <c r="R117">
        <v>5400</v>
      </c>
    </row>
    <row r="118" spans="2:18" x14ac:dyDescent="0.25">
      <c r="B118" s="1">
        <v>3157</v>
      </c>
      <c r="C118">
        <v>3213</v>
      </c>
      <c r="D118">
        <v>4874</v>
      </c>
      <c r="E118">
        <v>3628</v>
      </c>
      <c r="F118">
        <v>4258</v>
      </c>
      <c r="G118">
        <v>4479</v>
      </c>
      <c r="H118">
        <v>4614</v>
      </c>
      <c r="I118">
        <v>4507</v>
      </c>
      <c r="J118">
        <v>4338</v>
      </c>
      <c r="K118">
        <v>3832</v>
      </c>
      <c r="L118">
        <v>4583</v>
      </c>
      <c r="M118">
        <v>4364</v>
      </c>
      <c r="N118">
        <v>4585</v>
      </c>
      <c r="O118">
        <v>5222</v>
      </c>
      <c r="P118">
        <v>4649</v>
      </c>
      <c r="Q118">
        <v>3494</v>
      </c>
      <c r="R118">
        <v>3733</v>
      </c>
    </row>
    <row r="119" spans="2:18" x14ac:dyDescent="0.25">
      <c r="B119" s="1">
        <v>1870</v>
      </c>
      <c r="C119">
        <v>2521</v>
      </c>
      <c r="D119">
        <v>3394</v>
      </c>
      <c r="E119">
        <v>2270</v>
      </c>
      <c r="F119">
        <v>3385</v>
      </c>
      <c r="G119">
        <v>3432</v>
      </c>
      <c r="H119">
        <v>3263</v>
      </c>
      <c r="I119">
        <v>2704</v>
      </c>
      <c r="J119">
        <v>2316</v>
      </c>
      <c r="K119">
        <v>2815</v>
      </c>
      <c r="L119">
        <v>3498</v>
      </c>
      <c r="M119">
        <v>2682</v>
      </c>
      <c r="N119">
        <v>3473</v>
      </c>
      <c r="O119">
        <v>3731</v>
      </c>
      <c r="P119">
        <v>3230</v>
      </c>
      <c r="Q119">
        <v>2848</v>
      </c>
      <c r="R119">
        <v>2913</v>
      </c>
    </row>
    <row r="120" spans="2:18" x14ac:dyDescent="0.25">
      <c r="B120" s="1">
        <v>2965</v>
      </c>
      <c r="C120">
        <v>3672</v>
      </c>
      <c r="D120">
        <v>5344</v>
      </c>
      <c r="E120">
        <v>3832</v>
      </c>
      <c r="F120">
        <v>5032</v>
      </c>
      <c r="G120">
        <v>4674</v>
      </c>
      <c r="H120">
        <v>4476</v>
      </c>
      <c r="I120">
        <v>4594</v>
      </c>
      <c r="J120">
        <v>4565</v>
      </c>
      <c r="K120">
        <v>4638</v>
      </c>
      <c r="L120">
        <v>4872</v>
      </c>
      <c r="M120">
        <v>4299</v>
      </c>
      <c r="N120">
        <v>5407</v>
      </c>
      <c r="O120">
        <v>5204</v>
      </c>
      <c r="P120">
        <v>4507</v>
      </c>
      <c r="Q120">
        <v>4300</v>
      </c>
      <c r="R120">
        <v>3894</v>
      </c>
    </row>
    <row r="121" spans="2:18" x14ac:dyDescent="0.25">
      <c r="B121" s="1">
        <v>3372</v>
      </c>
      <c r="C121">
        <v>3869</v>
      </c>
      <c r="D121">
        <v>5444</v>
      </c>
      <c r="E121">
        <v>4193</v>
      </c>
      <c r="F121">
        <v>5389</v>
      </c>
      <c r="G121">
        <v>5639</v>
      </c>
      <c r="H121">
        <v>4682</v>
      </c>
      <c r="I121">
        <v>5278</v>
      </c>
      <c r="J121">
        <v>5069</v>
      </c>
      <c r="K121">
        <v>5055</v>
      </c>
      <c r="L121">
        <v>3719</v>
      </c>
      <c r="M121">
        <v>4956</v>
      </c>
      <c r="N121">
        <v>4088</v>
      </c>
      <c r="O121">
        <v>3980</v>
      </c>
      <c r="P121">
        <v>4980</v>
      </c>
      <c r="Q121">
        <v>4690</v>
      </c>
      <c r="R121">
        <v>5436</v>
      </c>
    </row>
    <row r="122" spans="2:18" x14ac:dyDescent="0.25">
      <c r="B122" s="1">
        <v>2629</v>
      </c>
      <c r="C122">
        <v>2993</v>
      </c>
      <c r="D122">
        <v>5194</v>
      </c>
      <c r="E122">
        <v>3680</v>
      </c>
      <c r="F122">
        <v>4613</v>
      </c>
      <c r="G122">
        <v>5158</v>
      </c>
      <c r="H122">
        <v>4486</v>
      </c>
      <c r="I122">
        <v>4306</v>
      </c>
      <c r="J122">
        <v>3711</v>
      </c>
      <c r="K122">
        <v>4000</v>
      </c>
      <c r="L122">
        <v>5080</v>
      </c>
      <c r="M122">
        <v>4414</v>
      </c>
      <c r="N122">
        <v>4867</v>
      </c>
      <c r="O122">
        <v>4908</v>
      </c>
      <c r="P122">
        <v>5224</v>
      </c>
      <c r="Q122">
        <v>4044</v>
      </c>
      <c r="R122">
        <v>4261</v>
      </c>
    </row>
    <row r="123" spans="2:18" x14ac:dyDescent="0.25">
      <c r="B123" s="1">
        <v>2894</v>
      </c>
      <c r="C123">
        <v>2922</v>
      </c>
      <c r="D123">
        <v>5983</v>
      </c>
      <c r="E123">
        <v>3833</v>
      </c>
      <c r="F123">
        <v>5472</v>
      </c>
      <c r="G123">
        <v>4906</v>
      </c>
      <c r="H123">
        <v>4409</v>
      </c>
      <c r="I123">
        <v>5054</v>
      </c>
      <c r="J123">
        <v>4434</v>
      </c>
      <c r="K123">
        <v>4442</v>
      </c>
      <c r="L123">
        <v>4997</v>
      </c>
      <c r="M123">
        <v>4291</v>
      </c>
      <c r="N123">
        <v>5911</v>
      </c>
      <c r="O123">
        <v>5467</v>
      </c>
      <c r="P123">
        <v>4977</v>
      </c>
      <c r="Q123">
        <v>5265</v>
      </c>
      <c r="R123">
        <v>5027</v>
      </c>
    </row>
    <row r="124" spans="2:18" x14ac:dyDescent="0.25">
      <c r="B124" s="1">
        <v>3476</v>
      </c>
      <c r="C124">
        <v>3995</v>
      </c>
      <c r="D124">
        <v>5630</v>
      </c>
      <c r="E124">
        <v>4293</v>
      </c>
      <c r="F124">
        <v>5888</v>
      </c>
      <c r="G124">
        <v>6080</v>
      </c>
      <c r="H124">
        <v>5164</v>
      </c>
      <c r="I124">
        <v>4112</v>
      </c>
      <c r="J124">
        <v>3809</v>
      </c>
      <c r="K124">
        <v>3854</v>
      </c>
      <c r="L124">
        <v>6030</v>
      </c>
      <c r="M124">
        <v>4272</v>
      </c>
      <c r="N124">
        <v>5694</v>
      </c>
      <c r="O124">
        <v>5467</v>
      </c>
      <c r="P124">
        <v>5032</v>
      </c>
      <c r="Q124">
        <v>4375</v>
      </c>
      <c r="R124">
        <v>4206</v>
      </c>
    </row>
    <row r="125" spans="2:18" x14ac:dyDescent="0.25">
      <c r="B125" s="1">
        <v>2870</v>
      </c>
      <c r="C125">
        <v>3561</v>
      </c>
      <c r="D125">
        <v>5079</v>
      </c>
      <c r="E125">
        <v>3986</v>
      </c>
      <c r="F125">
        <v>5251</v>
      </c>
      <c r="G125">
        <v>5101</v>
      </c>
      <c r="H125">
        <v>4616</v>
      </c>
      <c r="I125">
        <v>3857</v>
      </c>
      <c r="J125">
        <v>3641</v>
      </c>
      <c r="K125">
        <v>3709</v>
      </c>
      <c r="L125">
        <v>5050</v>
      </c>
      <c r="M125">
        <v>3922</v>
      </c>
      <c r="N125">
        <v>5463</v>
      </c>
      <c r="O125">
        <v>5041</v>
      </c>
      <c r="P125">
        <v>4572</v>
      </c>
      <c r="Q125">
        <v>3834</v>
      </c>
      <c r="R125">
        <v>3959</v>
      </c>
    </row>
    <row r="126" spans="2:18" x14ac:dyDescent="0.25">
      <c r="B126" s="1">
        <v>2160</v>
      </c>
      <c r="C126">
        <v>2498</v>
      </c>
      <c r="D126">
        <v>4807</v>
      </c>
      <c r="E126">
        <v>2948</v>
      </c>
      <c r="F126">
        <v>4057</v>
      </c>
      <c r="G126">
        <v>4424</v>
      </c>
      <c r="H126">
        <v>3699</v>
      </c>
      <c r="I126">
        <v>3399</v>
      </c>
      <c r="J126">
        <v>3075</v>
      </c>
      <c r="K126">
        <v>3055</v>
      </c>
      <c r="L126">
        <v>4472</v>
      </c>
      <c r="M126">
        <v>3012</v>
      </c>
      <c r="N126">
        <v>4477</v>
      </c>
      <c r="O126">
        <v>4615</v>
      </c>
      <c r="P126">
        <v>4090</v>
      </c>
      <c r="Q126">
        <v>2921</v>
      </c>
      <c r="R126">
        <v>2758</v>
      </c>
    </row>
    <row r="127" spans="2:18" x14ac:dyDescent="0.25">
      <c r="B127" s="1">
        <v>2719</v>
      </c>
      <c r="C127">
        <v>3106</v>
      </c>
      <c r="D127">
        <v>4922</v>
      </c>
      <c r="E127">
        <v>3579</v>
      </c>
      <c r="F127">
        <v>4603</v>
      </c>
      <c r="G127">
        <v>5335</v>
      </c>
      <c r="H127">
        <v>4600</v>
      </c>
      <c r="I127">
        <v>4471</v>
      </c>
      <c r="J127">
        <v>4087</v>
      </c>
      <c r="K127">
        <v>3789</v>
      </c>
      <c r="L127">
        <v>4141</v>
      </c>
      <c r="M127">
        <v>4252</v>
      </c>
      <c r="N127">
        <v>4421</v>
      </c>
      <c r="O127">
        <v>5228</v>
      </c>
      <c r="P127">
        <v>4208</v>
      </c>
      <c r="Q127">
        <v>3182</v>
      </c>
      <c r="R127">
        <v>3365</v>
      </c>
    </row>
    <row r="128" spans="2:18" x14ac:dyDescent="0.25">
      <c r="B128" s="1">
        <v>3630</v>
      </c>
      <c r="C128">
        <v>4126</v>
      </c>
      <c r="D128">
        <v>5348</v>
      </c>
      <c r="E128">
        <v>4273</v>
      </c>
      <c r="F128">
        <v>5298</v>
      </c>
      <c r="G128">
        <v>5817</v>
      </c>
      <c r="H128">
        <v>4737</v>
      </c>
      <c r="I128">
        <v>4845</v>
      </c>
      <c r="J128">
        <v>3938</v>
      </c>
      <c r="K128">
        <v>3956</v>
      </c>
      <c r="L128">
        <v>5749</v>
      </c>
      <c r="M128">
        <v>4264</v>
      </c>
      <c r="N128">
        <v>5396</v>
      </c>
      <c r="O128">
        <v>6087</v>
      </c>
      <c r="P128">
        <v>5196</v>
      </c>
      <c r="Q128">
        <v>4931</v>
      </c>
      <c r="R128">
        <v>4805</v>
      </c>
    </row>
    <row r="129" spans="2:18" x14ac:dyDescent="0.25">
      <c r="B129" s="1">
        <v>2746</v>
      </c>
      <c r="C129">
        <v>3439</v>
      </c>
      <c r="D129">
        <v>4725</v>
      </c>
      <c r="E129">
        <v>3764</v>
      </c>
      <c r="F129">
        <v>4440</v>
      </c>
      <c r="G129">
        <v>4930</v>
      </c>
      <c r="H129">
        <v>3912</v>
      </c>
      <c r="I129">
        <v>3930</v>
      </c>
      <c r="J129">
        <v>3202</v>
      </c>
      <c r="K129">
        <v>3050</v>
      </c>
      <c r="L129">
        <v>5009</v>
      </c>
      <c r="M129">
        <v>3557</v>
      </c>
      <c r="N129">
        <v>3924</v>
      </c>
      <c r="O129">
        <v>5423</v>
      </c>
      <c r="P129">
        <v>4850</v>
      </c>
      <c r="Q129">
        <v>3621</v>
      </c>
      <c r="R129">
        <v>4136</v>
      </c>
    </row>
    <row r="130" spans="2:18" x14ac:dyDescent="0.25">
      <c r="B130" s="1">
        <v>2673</v>
      </c>
      <c r="C130">
        <v>3331</v>
      </c>
      <c r="D130">
        <v>4960</v>
      </c>
      <c r="E130">
        <v>3995</v>
      </c>
      <c r="F130">
        <v>5194</v>
      </c>
      <c r="G130">
        <v>4870</v>
      </c>
      <c r="H130">
        <v>4381</v>
      </c>
      <c r="I130">
        <v>4172</v>
      </c>
      <c r="J130">
        <v>3869</v>
      </c>
      <c r="K130">
        <v>3909</v>
      </c>
      <c r="L130">
        <v>4870</v>
      </c>
      <c r="M130">
        <v>4105</v>
      </c>
      <c r="N130">
        <v>4960</v>
      </c>
      <c r="O130">
        <v>5315</v>
      </c>
      <c r="P130">
        <v>4265</v>
      </c>
      <c r="Q130">
        <v>4363</v>
      </c>
      <c r="R130">
        <v>3496</v>
      </c>
    </row>
    <row r="131" spans="2:18" x14ac:dyDescent="0.25">
      <c r="B131" s="1">
        <v>2927</v>
      </c>
      <c r="C131">
        <v>3176</v>
      </c>
      <c r="D131">
        <v>5049</v>
      </c>
      <c r="E131">
        <v>3599</v>
      </c>
      <c r="F131">
        <v>4992</v>
      </c>
      <c r="G131">
        <v>4706</v>
      </c>
      <c r="H131">
        <v>4103</v>
      </c>
      <c r="I131">
        <v>4870</v>
      </c>
      <c r="J131">
        <v>4261</v>
      </c>
      <c r="K131">
        <v>4399</v>
      </c>
      <c r="L131">
        <v>3691</v>
      </c>
      <c r="M131">
        <v>4351</v>
      </c>
      <c r="N131">
        <v>4297</v>
      </c>
      <c r="O131">
        <v>3548</v>
      </c>
      <c r="P131">
        <v>3660</v>
      </c>
      <c r="Q131">
        <v>5209</v>
      </c>
      <c r="R131">
        <v>4743</v>
      </c>
    </row>
    <row r="132" spans="2:18" x14ac:dyDescent="0.25">
      <c r="B132" s="1">
        <v>3579</v>
      </c>
      <c r="C132">
        <v>4249</v>
      </c>
      <c r="D132">
        <v>6183</v>
      </c>
      <c r="E132">
        <v>4225</v>
      </c>
      <c r="F132">
        <v>5691</v>
      </c>
      <c r="G132">
        <v>5692</v>
      </c>
      <c r="H132">
        <v>5152</v>
      </c>
      <c r="I132">
        <v>5540</v>
      </c>
      <c r="J132">
        <v>5159</v>
      </c>
      <c r="K132">
        <v>5606</v>
      </c>
      <c r="L132">
        <v>5182</v>
      </c>
      <c r="M132">
        <v>5345</v>
      </c>
      <c r="N132">
        <v>4124</v>
      </c>
      <c r="O132">
        <v>4548</v>
      </c>
      <c r="P132">
        <v>5308</v>
      </c>
      <c r="Q132">
        <v>5691</v>
      </c>
      <c r="R132">
        <v>5621</v>
      </c>
    </row>
    <row r="133" spans="2:18" x14ac:dyDescent="0.25">
      <c r="B133" s="1">
        <v>2710</v>
      </c>
      <c r="C133">
        <v>3467</v>
      </c>
      <c r="D133">
        <v>4951</v>
      </c>
      <c r="E133">
        <v>3585</v>
      </c>
      <c r="F133">
        <v>5195</v>
      </c>
      <c r="G133">
        <v>5244</v>
      </c>
      <c r="H133">
        <v>4533</v>
      </c>
      <c r="I133">
        <v>3392</v>
      </c>
      <c r="J133">
        <v>3450</v>
      </c>
      <c r="K133">
        <v>3305</v>
      </c>
      <c r="L133">
        <v>5317</v>
      </c>
      <c r="M133">
        <v>3779</v>
      </c>
      <c r="N133">
        <v>5197</v>
      </c>
      <c r="O133">
        <v>4693</v>
      </c>
      <c r="P133">
        <v>4318</v>
      </c>
      <c r="Q133">
        <v>3945</v>
      </c>
      <c r="R133">
        <v>3821</v>
      </c>
    </row>
    <row r="134" spans="2:18" x14ac:dyDescent="0.25">
      <c r="B134" s="1">
        <v>3282</v>
      </c>
      <c r="C134">
        <v>3271</v>
      </c>
      <c r="D134">
        <v>5267</v>
      </c>
      <c r="E134">
        <v>3778</v>
      </c>
      <c r="F134">
        <v>4899</v>
      </c>
      <c r="G134">
        <v>5506</v>
      </c>
      <c r="H134">
        <v>4780</v>
      </c>
      <c r="I134">
        <v>4923</v>
      </c>
      <c r="J134">
        <v>4366</v>
      </c>
      <c r="K134">
        <v>4346</v>
      </c>
      <c r="L134">
        <v>4435</v>
      </c>
      <c r="M134">
        <v>4688</v>
      </c>
      <c r="N134">
        <v>4049</v>
      </c>
      <c r="O134">
        <v>4232</v>
      </c>
      <c r="P134">
        <v>4639</v>
      </c>
      <c r="Q134">
        <v>4216</v>
      </c>
      <c r="R134">
        <v>4741</v>
      </c>
    </row>
    <row r="135" spans="2:18" x14ac:dyDescent="0.25">
      <c r="B135" s="1">
        <v>3560</v>
      </c>
      <c r="C135">
        <v>3883</v>
      </c>
      <c r="D135">
        <v>5559</v>
      </c>
      <c r="E135">
        <v>4217</v>
      </c>
      <c r="F135">
        <v>5410</v>
      </c>
      <c r="G135">
        <v>5963</v>
      </c>
      <c r="H135">
        <v>4762</v>
      </c>
      <c r="I135">
        <v>5348</v>
      </c>
      <c r="J135">
        <v>4615</v>
      </c>
      <c r="K135">
        <v>4668</v>
      </c>
      <c r="L135">
        <v>4725</v>
      </c>
      <c r="M135">
        <v>5105</v>
      </c>
      <c r="N135">
        <v>4117</v>
      </c>
      <c r="O135">
        <v>4371</v>
      </c>
      <c r="P135">
        <v>4412</v>
      </c>
      <c r="Q135">
        <v>5552</v>
      </c>
      <c r="R135">
        <v>4927</v>
      </c>
    </row>
    <row r="136" spans="2:18" x14ac:dyDescent="0.25">
      <c r="B136" s="1">
        <v>3463.999999997</v>
      </c>
      <c r="C136">
        <v>3550</v>
      </c>
      <c r="D136">
        <v>4860</v>
      </c>
      <c r="E136">
        <v>3943</v>
      </c>
      <c r="F136">
        <v>4684</v>
      </c>
      <c r="G136">
        <v>4949</v>
      </c>
      <c r="H136">
        <v>4249</v>
      </c>
      <c r="I136">
        <v>4688</v>
      </c>
      <c r="J136">
        <v>4379</v>
      </c>
      <c r="K136">
        <v>4553</v>
      </c>
      <c r="L136">
        <v>4060</v>
      </c>
      <c r="M136">
        <v>4507</v>
      </c>
      <c r="N136">
        <v>3976</v>
      </c>
      <c r="O136">
        <v>3754</v>
      </c>
      <c r="P136">
        <v>4517</v>
      </c>
      <c r="Q136">
        <v>4770</v>
      </c>
      <c r="R136">
        <v>4308</v>
      </c>
    </row>
    <row r="137" spans="2:18" x14ac:dyDescent="0.25">
      <c r="B137" s="1">
        <v>3237.9999999860001</v>
      </c>
      <c r="C137">
        <v>3632</v>
      </c>
      <c r="D137">
        <v>4957</v>
      </c>
      <c r="E137">
        <v>3945</v>
      </c>
      <c r="F137">
        <v>5187</v>
      </c>
      <c r="G137">
        <v>4985</v>
      </c>
      <c r="H137">
        <v>4403</v>
      </c>
      <c r="I137">
        <v>4857</v>
      </c>
      <c r="J137">
        <v>4704</v>
      </c>
      <c r="K137">
        <v>4598</v>
      </c>
      <c r="L137">
        <v>3995</v>
      </c>
      <c r="M137">
        <v>4906</v>
      </c>
      <c r="N137">
        <v>3605</v>
      </c>
      <c r="O137">
        <v>3576</v>
      </c>
      <c r="P137">
        <v>4548</v>
      </c>
      <c r="Q137">
        <v>4224</v>
      </c>
      <c r="R137">
        <v>4870</v>
      </c>
    </row>
    <row r="138" spans="2:18" x14ac:dyDescent="0.25">
      <c r="B138" s="1">
        <v>3108</v>
      </c>
      <c r="C138">
        <v>4017</v>
      </c>
      <c r="D138">
        <v>5085</v>
      </c>
      <c r="E138">
        <v>4120</v>
      </c>
      <c r="F138">
        <v>4712</v>
      </c>
      <c r="G138">
        <v>4580</v>
      </c>
      <c r="H138">
        <v>4430</v>
      </c>
      <c r="I138">
        <v>4444</v>
      </c>
      <c r="J138">
        <v>4576</v>
      </c>
      <c r="K138">
        <v>4073</v>
      </c>
      <c r="L138">
        <v>3915</v>
      </c>
      <c r="M138">
        <v>4165</v>
      </c>
      <c r="N138">
        <v>3892</v>
      </c>
      <c r="O138">
        <v>3937</v>
      </c>
      <c r="P138">
        <v>5019</v>
      </c>
      <c r="Q138">
        <v>4727</v>
      </c>
      <c r="R138">
        <v>4275</v>
      </c>
    </row>
    <row r="139" spans="2:18" x14ac:dyDescent="0.25">
      <c r="B139" s="1">
        <v>2891</v>
      </c>
      <c r="C139">
        <v>3469</v>
      </c>
      <c r="D139">
        <v>4879</v>
      </c>
      <c r="E139">
        <v>3794</v>
      </c>
      <c r="F139">
        <v>4596</v>
      </c>
      <c r="G139">
        <v>4729</v>
      </c>
      <c r="H139">
        <v>3895</v>
      </c>
      <c r="I139">
        <v>4317</v>
      </c>
      <c r="J139">
        <v>4080</v>
      </c>
      <c r="K139">
        <v>3920</v>
      </c>
      <c r="L139">
        <v>5045</v>
      </c>
      <c r="M139">
        <v>4500</v>
      </c>
      <c r="N139">
        <v>4702</v>
      </c>
      <c r="O139">
        <v>5459</v>
      </c>
      <c r="P139">
        <v>4872</v>
      </c>
      <c r="Q139">
        <v>3510</v>
      </c>
      <c r="R139">
        <v>4264</v>
      </c>
    </row>
    <row r="140" spans="2:18" x14ac:dyDescent="0.25">
      <c r="B140" s="1">
        <v>3060</v>
      </c>
      <c r="C140">
        <v>3188</v>
      </c>
      <c r="D140">
        <v>5178</v>
      </c>
      <c r="E140">
        <v>3731</v>
      </c>
      <c r="F140">
        <v>4591</v>
      </c>
      <c r="G140">
        <v>4932</v>
      </c>
      <c r="H140">
        <v>4443</v>
      </c>
      <c r="I140">
        <v>5027</v>
      </c>
      <c r="J140">
        <v>4277</v>
      </c>
      <c r="K140">
        <v>5119</v>
      </c>
      <c r="L140">
        <v>4113</v>
      </c>
      <c r="M140">
        <v>4853</v>
      </c>
      <c r="N140">
        <v>4857</v>
      </c>
      <c r="O140">
        <v>4147</v>
      </c>
      <c r="P140">
        <v>4161</v>
      </c>
      <c r="Q140">
        <v>4670</v>
      </c>
      <c r="R140">
        <v>5217</v>
      </c>
    </row>
    <row r="141" spans="2:18" x14ac:dyDescent="0.25">
      <c r="B141" s="1">
        <v>3337</v>
      </c>
      <c r="C141">
        <v>3562</v>
      </c>
      <c r="D141">
        <v>5882</v>
      </c>
      <c r="E141">
        <v>4043</v>
      </c>
      <c r="F141">
        <v>5392</v>
      </c>
      <c r="G141">
        <v>5496</v>
      </c>
      <c r="H141">
        <v>4687</v>
      </c>
      <c r="I141">
        <v>5480</v>
      </c>
      <c r="J141">
        <v>4903</v>
      </c>
      <c r="K141">
        <v>5362</v>
      </c>
      <c r="L141">
        <v>4064</v>
      </c>
      <c r="M141">
        <v>5122</v>
      </c>
      <c r="N141">
        <v>3997</v>
      </c>
      <c r="O141">
        <v>3951</v>
      </c>
      <c r="P141">
        <v>4548</v>
      </c>
      <c r="Q141">
        <v>5673</v>
      </c>
      <c r="R141">
        <v>5761</v>
      </c>
    </row>
    <row r="142" spans="2:18" x14ac:dyDescent="0.25">
      <c r="B142" s="1">
        <v>2719</v>
      </c>
      <c r="C142">
        <v>3218</v>
      </c>
      <c r="D142">
        <v>4957</v>
      </c>
      <c r="E142">
        <v>3754</v>
      </c>
      <c r="F142">
        <v>4696</v>
      </c>
      <c r="G142">
        <v>4566</v>
      </c>
      <c r="H142">
        <v>3831</v>
      </c>
      <c r="I142">
        <v>3934</v>
      </c>
      <c r="J142">
        <v>3658</v>
      </c>
      <c r="K142">
        <v>3556</v>
      </c>
      <c r="L142">
        <v>4530</v>
      </c>
      <c r="M142">
        <v>4012</v>
      </c>
      <c r="N142">
        <v>4617</v>
      </c>
      <c r="O142">
        <v>5433</v>
      </c>
      <c r="P142">
        <v>4671</v>
      </c>
      <c r="Q142">
        <v>3725</v>
      </c>
      <c r="R142">
        <v>3740</v>
      </c>
    </row>
    <row r="143" spans="2:18" x14ac:dyDescent="0.25">
      <c r="B143" s="1">
        <v>2903</v>
      </c>
      <c r="C143">
        <v>3067</v>
      </c>
      <c r="D143">
        <v>4873</v>
      </c>
      <c r="E143">
        <v>3759</v>
      </c>
      <c r="F143">
        <v>4679</v>
      </c>
      <c r="G143">
        <v>5423</v>
      </c>
      <c r="H143">
        <v>4788</v>
      </c>
      <c r="I143">
        <v>3947</v>
      </c>
      <c r="J143">
        <v>3699</v>
      </c>
      <c r="K143">
        <v>3745</v>
      </c>
      <c r="L143">
        <v>4704</v>
      </c>
      <c r="M143">
        <v>4265</v>
      </c>
      <c r="N143">
        <v>4888</v>
      </c>
      <c r="O143">
        <v>4839</v>
      </c>
      <c r="P143">
        <v>4320</v>
      </c>
      <c r="Q143">
        <v>4766</v>
      </c>
      <c r="R143">
        <v>4044</v>
      </c>
    </row>
    <row r="144" spans="2:18" x14ac:dyDescent="0.25">
      <c r="B144" s="1">
        <v>2711</v>
      </c>
      <c r="C144">
        <v>2997</v>
      </c>
      <c r="D144">
        <v>4866</v>
      </c>
      <c r="E144">
        <v>3406</v>
      </c>
      <c r="F144">
        <v>4599</v>
      </c>
      <c r="G144">
        <v>4807</v>
      </c>
      <c r="H144">
        <v>4207</v>
      </c>
      <c r="I144">
        <v>4409</v>
      </c>
      <c r="J144">
        <v>4363</v>
      </c>
      <c r="K144">
        <v>4529</v>
      </c>
      <c r="L144">
        <v>4879</v>
      </c>
      <c r="M144">
        <v>4200</v>
      </c>
      <c r="N144">
        <v>4363</v>
      </c>
      <c r="O144">
        <v>4557</v>
      </c>
      <c r="P144">
        <v>3951</v>
      </c>
      <c r="Q144">
        <v>3749</v>
      </c>
      <c r="R144">
        <v>3905</v>
      </c>
    </row>
    <row r="145" spans="2:18" x14ac:dyDescent="0.25">
      <c r="B145" s="1">
        <v>4361</v>
      </c>
      <c r="C145">
        <v>4637</v>
      </c>
      <c r="D145">
        <v>5575</v>
      </c>
      <c r="E145">
        <v>5062</v>
      </c>
      <c r="F145">
        <v>5392</v>
      </c>
      <c r="G145">
        <v>5987</v>
      </c>
      <c r="H145">
        <v>5312</v>
      </c>
      <c r="I145">
        <v>5443</v>
      </c>
      <c r="J145">
        <v>4911</v>
      </c>
      <c r="K145">
        <v>5103</v>
      </c>
      <c r="L145">
        <v>5712</v>
      </c>
      <c r="M145">
        <v>5500</v>
      </c>
      <c r="N145">
        <v>5691</v>
      </c>
      <c r="O145">
        <v>5711</v>
      </c>
      <c r="P145">
        <v>5181</v>
      </c>
      <c r="Q145">
        <v>5071</v>
      </c>
      <c r="R145">
        <v>5259</v>
      </c>
    </row>
    <row r="146" spans="2:18" x14ac:dyDescent="0.25">
      <c r="B146" s="1">
        <v>2334</v>
      </c>
      <c r="C146">
        <v>2428</v>
      </c>
      <c r="D146">
        <v>5112</v>
      </c>
      <c r="E146">
        <v>3352</v>
      </c>
      <c r="F146">
        <v>4480</v>
      </c>
      <c r="G146">
        <v>4925</v>
      </c>
      <c r="H146">
        <v>4176</v>
      </c>
      <c r="I146">
        <v>4369</v>
      </c>
      <c r="J146">
        <v>3618</v>
      </c>
      <c r="K146">
        <v>3550</v>
      </c>
      <c r="L146">
        <v>4862</v>
      </c>
      <c r="M146">
        <v>3766</v>
      </c>
      <c r="N146">
        <v>4721</v>
      </c>
      <c r="O146">
        <v>5199</v>
      </c>
      <c r="P146">
        <v>4432</v>
      </c>
      <c r="Q146">
        <v>3848</v>
      </c>
      <c r="R146">
        <v>4384</v>
      </c>
    </row>
    <row r="147" spans="2:18" x14ac:dyDescent="0.25">
      <c r="B147" s="1">
        <v>3087</v>
      </c>
      <c r="C147">
        <v>3610</v>
      </c>
      <c r="D147">
        <v>4827</v>
      </c>
      <c r="E147">
        <v>3786</v>
      </c>
      <c r="F147">
        <v>5207</v>
      </c>
      <c r="G147">
        <v>5210</v>
      </c>
      <c r="H147">
        <v>4682</v>
      </c>
      <c r="I147">
        <v>4105</v>
      </c>
      <c r="J147">
        <v>3483</v>
      </c>
      <c r="K147">
        <v>4350</v>
      </c>
      <c r="L147">
        <v>5160</v>
      </c>
      <c r="M147">
        <v>4246</v>
      </c>
      <c r="N147">
        <v>5109</v>
      </c>
      <c r="O147">
        <v>5114</v>
      </c>
      <c r="P147">
        <v>4013</v>
      </c>
      <c r="Q147">
        <v>4203</v>
      </c>
      <c r="R147">
        <v>3426</v>
      </c>
    </row>
    <row r="148" spans="2:18" x14ac:dyDescent="0.25">
      <c r="B148" s="1">
        <v>2846</v>
      </c>
      <c r="C148">
        <v>3134</v>
      </c>
      <c r="D148">
        <v>4655</v>
      </c>
      <c r="E148">
        <v>3480</v>
      </c>
      <c r="F148">
        <v>4332</v>
      </c>
      <c r="G148">
        <v>4498</v>
      </c>
      <c r="H148">
        <v>3902</v>
      </c>
      <c r="I148">
        <v>4526</v>
      </c>
      <c r="J148">
        <v>3840</v>
      </c>
      <c r="K148">
        <v>4326</v>
      </c>
      <c r="L148">
        <v>3638</v>
      </c>
      <c r="M148">
        <v>3975</v>
      </c>
      <c r="N148">
        <v>4122</v>
      </c>
      <c r="O148">
        <v>3467</v>
      </c>
      <c r="P148">
        <v>3629</v>
      </c>
      <c r="Q148">
        <v>4488</v>
      </c>
      <c r="R148">
        <v>4348</v>
      </c>
    </row>
    <row r="149" spans="2:18" x14ac:dyDescent="0.25">
      <c r="B149" s="1">
        <v>3674</v>
      </c>
      <c r="C149">
        <v>4110</v>
      </c>
      <c r="D149">
        <v>5746</v>
      </c>
      <c r="E149">
        <v>4358</v>
      </c>
      <c r="F149">
        <v>5640</v>
      </c>
      <c r="G149">
        <v>5673</v>
      </c>
      <c r="H149">
        <v>5002</v>
      </c>
      <c r="I149">
        <v>5250</v>
      </c>
      <c r="J149">
        <v>5043</v>
      </c>
      <c r="K149">
        <v>4948</v>
      </c>
      <c r="L149">
        <v>4895</v>
      </c>
      <c r="M149">
        <v>5069</v>
      </c>
      <c r="N149">
        <v>4131</v>
      </c>
      <c r="O149">
        <v>4460</v>
      </c>
      <c r="P149">
        <v>4833</v>
      </c>
      <c r="Q149">
        <v>5628</v>
      </c>
      <c r="R149">
        <v>5416</v>
      </c>
    </row>
    <row r="150" spans="2:18" x14ac:dyDescent="0.25">
      <c r="B150" s="1">
        <v>2927</v>
      </c>
      <c r="C150">
        <v>2989</v>
      </c>
      <c r="D150">
        <v>5387</v>
      </c>
      <c r="E150">
        <v>3555</v>
      </c>
      <c r="F150">
        <v>4633</v>
      </c>
      <c r="G150">
        <v>4688</v>
      </c>
      <c r="H150">
        <v>4232</v>
      </c>
      <c r="I150">
        <v>4898</v>
      </c>
      <c r="J150">
        <v>4175</v>
      </c>
      <c r="K150">
        <v>4753</v>
      </c>
      <c r="L150">
        <v>3803</v>
      </c>
      <c r="M150">
        <v>4011</v>
      </c>
      <c r="N150">
        <v>4617</v>
      </c>
      <c r="O150">
        <v>4163</v>
      </c>
      <c r="P150">
        <v>4479</v>
      </c>
      <c r="Q150">
        <v>4846</v>
      </c>
      <c r="R150">
        <v>5569</v>
      </c>
    </row>
    <row r="151" spans="2:18" x14ac:dyDescent="0.25">
      <c r="B151" s="1">
        <v>3149</v>
      </c>
      <c r="C151">
        <v>3445</v>
      </c>
      <c r="D151">
        <v>5395</v>
      </c>
      <c r="E151">
        <v>3730</v>
      </c>
      <c r="F151">
        <v>4825</v>
      </c>
      <c r="G151">
        <v>4874</v>
      </c>
      <c r="H151">
        <v>4850</v>
      </c>
      <c r="I151">
        <v>4230</v>
      </c>
      <c r="J151">
        <v>4081</v>
      </c>
      <c r="K151">
        <v>4168</v>
      </c>
      <c r="L151">
        <v>4937</v>
      </c>
      <c r="M151">
        <v>4388</v>
      </c>
      <c r="N151">
        <v>4772</v>
      </c>
      <c r="O151">
        <v>5242</v>
      </c>
      <c r="P151">
        <v>4507</v>
      </c>
      <c r="Q151">
        <v>3831</v>
      </c>
      <c r="R151">
        <v>3620</v>
      </c>
    </row>
    <row r="152" spans="2:18" x14ac:dyDescent="0.25">
      <c r="B152" s="1">
        <v>4004.9999999920001</v>
      </c>
      <c r="C152">
        <v>4265</v>
      </c>
      <c r="D152">
        <v>5630</v>
      </c>
      <c r="E152">
        <v>4545</v>
      </c>
      <c r="F152">
        <v>5290</v>
      </c>
      <c r="G152">
        <v>5738</v>
      </c>
      <c r="H152">
        <v>5093</v>
      </c>
      <c r="I152">
        <v>5101</v>
      </c>
      <c r="J152">
        <v>5136</v>
      </c>
      <c r="K152">
        <v>5006</v>
      </c>
      <c r="L152">
        <v>4429</v>
      </c>
      <c r="M152">
        <v>5096</v>
      </c>
      <c r="N152">
        <v>4795</v>
      </c>
      <c r="O152">
        <v>4631</v>
      </c>
      <c r="P152">
        <v>5133</v>
      </c>
      <c r="Q152">
        <v>5565</v>
      </c>
      <c r="R152">
        <v>5171</v>
      </c>
    </row>
    <row r="153" spans="2:18" x14ac:dyDescent="0.25">
      <c r="B153" s="1">
        <v>2272</v>
      </c>
      <c r="C153">
        <v>2641</v>
      </c>
      <c r="D153">
        <v>4770</v>
      </c>
      <c r="E153">
        <v>3124</v>
      </c>
      <c r="F153">
        <v>4511</v>
      </c>
      <c r="G153">
        <v>4294</v>
      </c>
      <c r="H153">
        <v>3954</v>
      </c>
      <c r="I153">
        <v>3858</v>
      </c>
      <c r="J153">
        <v>3661</v>
      </c>
      <c r="K153">
        <v>3262</v>
      </c>
      <c r="L153">
        <v>4703</v>
      </c>
      <c r="M153">
        <v>3976</v>
      </c>
      <c r="N153">
        <v>4803</v>
      </c>
      <c r="O153">
        <v>4933</v>
      </c>
      <c r="P153">
        <v>4345</v>
      </c>
      <c r="Q153">
        <v>3649</v>
      </c>
      <c r="R153">
        <v>3271</v>
      </c>
    </row>
    <row r="154" spans="2:18" x14ac:dyDescent="0.25">
      <c r="B154" s="1">
        <v>3702</v>
      </c>
      <c r="C154">
        <v>4333</v>
      </c>
      <c r="D154">
        <v>5491</v>
      </c>
      <c r="E154">
        <v>4553</v>
      </c>
      <c r="F154">
        <v>5478</v>
      </c>
      <c r="G154">
        <v>5692</v>
      </c>
      <c r="H154">
        <v>4937</v>
      </c>
      <c r="I154">
        <v>5052</v>
      </c>
      <c r="J154">
        <v>4742</v>
      </c>
      <c r="K154">
        <v>4586</v>
      </c>
      <c r="L154">
        <v>5632</v>
      </c>
      <c r="M154">
        <v>4638</v>
      </c>
      <c r="N154">
        <v>5330</v>
      </c>
      <c r="O154">
        <v>5693</v>
      </c>
      <c r="P154">
        <v>5035</v>
      </c>
      <c r="Q154">
        <v>4860</v>
      </c>
      <c r="R154">
        <v>4080</v>
      </c>
    </row>
    <row r="155" spans="2:18" x14ac:dyDescent="0.25">
      <c r="B155" s="1">
        <v>3825</v>
      </c>
      <c r="C155">
        <v>4271</v>
      </c>
      <c r="D155">
        <v>5626</v>
      </c>
      <c r="E155">
        <v>4547</v>
      </c>
      <c r="F155">
        <v>5389</v>
      </c>
      <c r="G155">
        <v>5791</v>
      </c>
      <c r="H155">
        <v>5325</v>
      </c>
      <c r="I155">
        <v>5866</v>
      </c>
      <c r="J155">
        <v>4990</v>
      </c>
      <c r="K155">
        <v>5382</v>
      </c>
      <c r="L155">
        <v>4337</v>
      </c>
      <c r="M155">
        <v>4985</v>
      </c>
      <c r="N155">
        <v>4196</v>
      </c>
      <c r="O155">
        <v>4508</v>
      </c>
      <c r="P155">
        <v>5179</v>
      </c>
      <c r="Q155">
        <v>5898</v>
      </c>
      <c r="R155">
        <v>5354</v>
      </c>
    </row>
    <row r="156" spans="2:18" x14ac:dyDescent="0.25">
      <c r="B156" s="1">
        <v>4467</v>
      </c>
      <c r="C156">
        <v>4573</v>
      </c>
      <c r="D156">
        <v>6204</v>
      </c>
      <c r="E156">
        <v>4958</v>
      </c>
      <c r="F156">
        <v>6060</v>
      </c>
      <c r="G156">
        <v>6048</v>
      </c>
      <c r="H156">
        <v>5567</v>
      </c>
      <c r="I156">
        <v>6503</v>
      </c>
      <c r="J156">
        <v>5603</v>
      </c>
      <c r="K156">
        <v>6261</v>
      </c>
      <c r="L156">
        <v>4791</v>
      </c>
      <c r="M156">
        <v>5969</v>
      </c>
      <c r="N156">
        <v>4920</v>
      </c>
      <c r="O156">
        <v>5227</v>
      </c>
      <c r="P156">
        <v>6414</v>
      </c>
      <c r="Q156">
        <v>6109</v>
      </c>
      <c r="R156">
        <v>5893</v>
      </c>
    </row>
    <row r="157" spans="2:18" x14ac:dyDescent="0.25">
      <c r="B157" s="1">
        <v>2937</v>
      </c>
      <c r="C157">
        <v>3590</v>
      </c>
      <c r="D157">
        <v>5016</v>
      </c>
      <c r="E157">
        <v>3818</v>
      </c>
      <c r="F157">
        <v>4836</v>
      </c>
      <c r="G157">
        <v>5197</v>
      </c>
      <c r="H157">
        <v>4364</v>
      </c>
      <c r="I157">
        <v>4585</v>
      </c>
      <c r="J157">
        <v>4239</v>
      </c>
      <c r="K157">
        <v>4690</v>
      </c>
      <c r="L157">
        <v>3632</v>
      </c>
      <c r="M157">
        <v>4071</v>
      </c>
      <c r="N157">
        <v>4482</v>
      </c>
      <c r="O157">
        <v>3924</v>
      </c>
      <c r="P157">
        <v>4615</v>
      </c>
      <c r="Q157">
        <v>4702</v>
      </c>
      <c r="R157">
        <v>4370</v>
      </c>
    </row>
    <row r="158" spans="2:18" x14ac:dyDescent="0.25">
      <c r="B158" s="1">
        <v>4004</v>
      </c>
      <c r="C158">
        <v>4007</v>
      </c>
      <c r="D158">
        <v>6124</v>
      </c>
      <c r="E158">
        <v>4649</v>
      </c>
      <c r="F158">
        <v>5920</v>
      </c>
      <c r="G158">
        <v>5593</v>
      </c>
      <c r="H158">
        <v>5167</v>
      </c>
      <c r="I158">
        <v>6133</v>
      </c>
      <c r="J158">
        <v>5668</v>
      </c>
      <c r="K158">
        <v>6068</v>
      </c>
      <c r="L158">
        <v>4478</v>
      </c>
      <c r="M158">
        <v>5755</v>
      </c>
      <c r="N158">
        <v>4577</v>
      </c>
      <c r="O158">
        <v>5012</v>
      </c>
      <c r="P158">
        <v>5180</v>
      </c>
      <c r="Q158">
        <v>5564</v>
      </c>
      <c r="R158">
        <v>6324</v>
      </c>
    </row>
    <row r="159" spans="2:18" x14ac:dyDescent="0.25">
      <c r="B159" s="1">
        <v>3490</v>
      </c>
      <c r="C159">
        <v>3661</v>
      </c>
      <c r="D159">
        <v>5411</v>
      </c>
      <c r="E159">
        <v>4035</v>
      </c>
      <c r="F159">
        <v>5356</v>
      </c>
      <c r="G159">
        <v>5176</v>
      </c>
      <c r="H159">
        <v>5182</v>
      </c>
      <c r="I159">
        <v>5552</v>
      </c>
      <c r="J159">
        <v>4429</v>
      </c>
      <c r="K159">
        <v>5380</v>
      </c>
      <c r="L159">
        <v>4557</v>
      </c>
      <c r="M159">
        <v>4260</v>
      </c>
      <c r="N159">
        <v>4853</v>
      </c>
      <c r="O159">
        <v>4343</v>
      </c>
      <c r="P159">
        <v>5075</v>
      </c>
      <c r="Q159">
        <v>5350</v>
      </c>
      <c r="R159">
        <v>4928</v>
      </c>
    </row>
    <row r="160" spans="2:18" x14ac:dyDescent="0.25">
      <c r="B160" s="1">
        <v>3367</v>
      </c>
      <c r="C160">
        <v>4059</v>
      </c>
      <c r="D160">
        <v>4909</v>
      </c>
      <c r="E160">
        <v>4402</v>
      </c>
      <c r="F160">
        <v>4574</v>
      </c>
      <c r="G160">
        <v>5330</v>
      </c>
      <c r="H160">
        <v>4872</v>
      </c>
      <c r="I160">
        <v>4474</v>
      </c>
      <c r="J160">
        <v>4635</v>
      </c>
      <c r="K160">
        <v>4061</v>
      </c>
      <c r="L160">
        <v>4865</v>
      </c>
      <c r="M160">
        <v>4307</v>
      </c>
      <c r="N160">
        <v>5009</v>
      </c>
      <c r="O160">
        <v>5744</v>
      </c>
      <c r="P160">
        <v>4881</v>
      </c>
      <c r="Q160">
        <v>4501</v>
      </c>
      <c r="R160">
        <v>4432</v>
      </c>
    </row>
    <row r="161" spans="2:18" x14ac:dyDescent="0.25">
      <c r="B161" s="1">
        <v>3012</v>
      </c>
      <c r="C161">
        <v>3424</v>
      </c>
      <c r="D161">
        <v>5323</v>
      </c>
      <c r="E161">
        <v>3814</v>
      </c>
      <c r="F161">
        <v>4736</v>
      </c>
      <c r="G161">
        <v>5253</v>
      </c>
      <c r="H161">
        <v>4894</v>
      </c>
      <c r="I161">
        <v>4741</v>
      </c>
      <c r="J161">
        <v>4063</v>
      </c>
      <c r="K161">
        <v>4083</v>
      </c>
      <c r="L161">
        <v>4887</v>
      </c>
      <c r="M161">
        <v>4426</v>
      </c>
      <c r="N161">
        <v>4123</v>
      </c>
      <c r="O161">
        <v>4350</v>
      </c>
      <c r="P161">
        <v>4559</v>
      </c>
      <c r="Q161">
        <v>4754</v>
      </c>
      <c r="R161">
        <v>5544</v>
      </c>
    </row>
    <row r="162" spans="2:18" x14ac:dyDescent="0.25">
      <c r="B162" s="1">
        <v>2541</v>
      </c>
      <c r="C162">
        <v>3265</v>
      </c>
      <c r="D162">
        <v>4180</v>
      </c>
      <c r="E162">
        <v>3290</v>
      </c>
      <c r="F162">
        <v>4545</v>
      </c>
      <c r="G162">
        <v>4062</v>
      </c>
      <c r="H162">
        <v>3796</v>
      </c>
      <c r="I162">
        <v>3978</v>
      </c>
      <c r="J162">
        <v>3756</v>
      </c>
      <c r="K162">
        <v>3756</v>
      </c>
      <c r="L162">
        <v>4037</v>
      </c>
      <c r="M162">
        <v>3542</v>
      </c>
      <c r="N162">
        <v>4163</v>
      </c>
      <c r="O162">
        <v>3996</v>
      </c>
      <c r="P162">
        <v>3447</v>
      </c>
      <c r="Q162">
        <v>3974</v>
      </c>
      <c r="R162">
        <v>3622</v>
      </c>
    </row>
    <row r="163" spans="2:18" x14ac:dyDescent="0.25">
      <c r="B163" s="1">
        <v>3478</v>
      </c>
      <c r="C163">
        <v>3927</v>
      </c>
      <c r="D163">
        <v>5615</v>
      </c>
      <c r="E163">
        <v>4286</v>
      </c>
      <c r="F163">
        <v>5435</v>
      </c>
      <c r="G163">
        <v>5268</v>
      </c>
      <c r="H163">
        <v>4370</v>
      </c>
      <c r="I163">
        <v>5398</v>
      </c>
      <c r="J163">
        <v>4326</v>
      </c>
      <c r="K163">
        <v>5391</v>
      </c>
      <c r="L163">
        <v>4482</v>
      </c>
      <c r="M163">
        <v>5471</v>
      </c>
      <c r="N163">
        <v>4692</v>
      </c>
      <c r="O163">
        <v>4976</v>
      </c>
      <c r="P163">
        <v>5469</v>
      </c>
      <c r="Q163">
        <v>4710</v>
      </c>
      <c r="R163">
        <v>5372</v>
      </c>
    </row>
    <row r="164" spans="2:18" x14ac:dyDescent="0.25">
      <c r="B164" s="1">
        <v>2579</v>
      </c>
      <c r="C164">
        <v>2662</v>
      </c>
      <c r="D164">
        <v>5247</v>
      </c>
      <c r="E164">
        <v>3378</v>
      </c>
      <c r="F164">
        <v>4696</v>
      </c>
      <c r="G164">
        <v>4610</v>
      </c>
      <c r="H164">
        <v>3968</v>
      </c>
      <c r="I164">
        <v>4200</v>
      </c>
      <c r="J164">
        <v>4028</v>
      </c>
      <c r="K164">
        <v>4010</v>
      </c>
      <c r="L164">
        <v>4622</v>
      </c>
      <c r="M164">
        <v>3835</v>
      </c>
      <c r="N164">
        <v>5130</v>
      </c>
      <c r="O164">
        <v>5241</v>
      </c>
      <c r="P164">
        <v>4624</v>
      </c>
      <c r="Q164">
        <v>3896</v>
      </c>
      <c r="R164">
        <v>4667</v>
      </c>
    </row>
    <row r="165" spans="2:18" x14ac:dyDescent="0.25">
      <c r="B165" s="1">
        <v>3139</v>
      </c>
      <c r="C165">
        <v>3508</v>
      </c>
      <c r="D165">
        <v>4928</v>
      </c>
      <c r="E165">
        <v>3952</v>
      </c>
      <c r="F165">
        <v>4510</v>
      </c>
      <c r="G165">
        <v>4618</v>
      </c>
      <c r="H165">
        <v>3884</v>
      </c>
      <c r="I165">
        <v>4707</v>
      </c>
      <c r="J165">
        <v>4975</v>
      </c>
      <c r="K165">
        <v>4503</v>
      </c>
      <c r="L165">
        <v>3802</v>
      </c>
      <c r="M165">
        <v>4437</v>
      </c>
      <c r="N165">
        <v>4486</v>
      </c>
      <c r="O165">
        <v>3870</v>
      </c>
      <c r="P165">
        <v>4760</v>
      </c>
      <c r="Q165">
        <v>5166</v>
      </c>
      <c r="R165">
        <v>4578</v>
      </c>
    </row>
    <row r="166" spans="2:18" x14ac:dyDescent="0.25">
      <c r="B166" s="1">
        <v>2624</v>
      </c>
      <c r="C166">
        <v>3388</v>
      </c>
      <c r="D166">
        <v>4703</v>
      </c>
      <c r="E166">
        <v>3332</v>
      </c>
      <c r="F166">
        <v>4587</v>
      </c>
      <c r="G166">
        <v>4573</v>
      </c>
      <c r="H166">
        <v>4257</v>
      </c>
      <c r="I166">
        <v>3689</v>
      </c>
      <c r="J166">
        <v>3862</v>
      </c>
      <c r="K166">
        <v>3640</v>
      </c>
      <c r="L166">
        <v>4665</v>
      </c>
      <c r="M166">
        <v>4069</v>
      </c>
      <c r="N166">
        <v>4589</v>
      </c>
      <c r="O166">
        <v>4818</v>
      </c>
      <c r="P166">
        <v>3832</v>
      </c>
      <c r="Q166">
        <v>3422</v>
      </c>
      <c r="R166">
        <v>3585</v>
      </c>
    </row>
    <row r="167" spans="2:18" x14ac:dyDescent="0.25">
      <c r="B167" s="1">
        <v>3052</v>
      </c>
      <c r="C167">
        <v>3622</v>
      </c>
      <c r="D167">
        <v>5207</v>
      </c>
      <c r="E167">
        <v>3581</v>
      </c>
      <c r="F167">
        <v>4757</v>
      </c>
      <c r="G167">
        <v>5178</v>
      </c>
      <c r="H167">
        <v>4669</v>
      </c>
      <c r="I167">
        <v>4422</v>
      </c>
      <c r="J167">
        <v>3853</v>
      </c>
      <c r="K167">
        <v>3777</v>
      </c>
      <c r="L167">
        <v>5096</v>
      </c>
      <c r="M167">
        <v>3672</v>
      </c>
      <c r="N167">
        <v>5370</v>
      </c>
      <c r="O167">
        <v>4536</v>
      </c>
      <c r="P167">
        <v>4688</v>
      </c>
      <c r="Q167">
        <v>4557</v>
      </c>
      <c r="R167">
        <v>4310</v>
      </c>
    </row>
    <row r="168" spans="2:18" x14ac:dyDescent="0.25">
      <c r="B168" s="1">
        <v>3036</v>
      </c>
      <c r="C168">
        <v>3585</v>
      </c>
      <c r="D168">
        <v>4922</v>
      </c>
      <c r="E168">
        <v>3659</v>
      </c>
      <c r="F168">
        <v>4634</v>
      </c>
      <c r="G168">
        <v>4992</v>
      </c>
      <c r="H168">
        <v>4263</v>
      </c>
      <c r="I168">
        <v>4409</v>
      </c>
      <c r="J168">
        <v>4013</v>
      </c>
      <c r="K168">
        <v>4311</v>
      </c>
      <c r="L168">
        <v>4961</v>
      </c>
      <c r="M168">
        <v>4131</v>
      </c>
      <c r="N168">
        <v>5007</v>
      </c>
      <c r="O168">
        <v>4798</v>
      </c>
      <c r="P168">
        <v>4449</v>
      </c>
      <c r="Q168">
        <v>4071</v>
      </c>
      <c r="R168">
        <v>4489</v>
      </c>
    </row>
    <row r="169" spans="2:18" x14ac:dyDescent="0.25">
      <c r="B169" s="1">
        <v>2804</v>
      </c>
      <c r="C169">
        <v>2998</v>
      </c>
      <c r="D169">
        <v>4638</v>
      </c>
      <c r="E169">
        <v>3361</v>
      </c>
      <c r="F169">
        <v>4501</v>
      </c>
      <c r="G169">
        <v>4370</v>
      </c>
      <c r="H169">
        <v>4268</v>
      </c>
      <c r="I169">
        <v>4333</v>
      </c>
      <c r="J169">
        <v>3807</v>
      </c>
      <c r="K169">
        <v>4125</v>
      </c>
      <c r="L169">
        <v>4067</v>
      </c>
      <c r="M169">
        <v>3637</v>
      </c>
      <c r="N169">
        <v>4353</v>
      </c>
      <c r="O169">
        <v>4589</v>
      </c>
      <c r="P169">
        <v>3859</v>
      </c>
      <c r="Q169">
        <v>3318</v>
      </c>
      <c r="R169">
        <v>3892</v>
      </c>
    </row>
    <row r="170" spans="2:18" x14ac:dyDescent="0.25">
      <c r="B170" s="1">
        <v>3914</v>
      </c>
      <c r="C170">
        <v>4197</v>
      </c>
      <c r="D170">
        <v>5806</v>
      </c>
      <c r="E170">
        <v>4636</v>
      </c>
      <c r="F170">
        <v>5661</v>
      </c>
      <c r="G170">
        <v>5463</v>
      </c>
      <c r="H170">
        <v>4950</v>
      </c>
      <c r="I170">
        <v>5313</v>
      </c>
      <c r="J170">
        <v>5230</v>
      </c>
      <c r="K170">
        <v>4862</v>
      </c>
      <c r="L170">
        <v>5616</v>
      </c>
      <c r="M170">
        <v>5067</v>
      </c>
      <c r="N170">
        <v>5708</v>
      </c>
      <c r="O170">
        <v>5625</v>
      </c>
      <c r="P170">
        <v>5144</v>
      </c>
      <c r="Q170">
        <v>4662</v>
      </c>
      <c r="R170">
        <v>4805</v>
      </c>
    </row>
    <row r="171" spans="2:18" x14ac:dyDescent="0.25">
      <c r="B171" s="1">
        <v>2885</v>
      </c>
      <c r="C171">
        <v>3311</v>
      </c>
      <c r="D171">
        <v>4908</v>
      </c>
      <c r="E171">
        <v>3365</v>
      </c>
      <c r="F171">
        <v>4610</v>
      </c>
      <c r="G171">
        <v>4541</v>
      </c>
      <c r="H171">
        <v>4007</v>
      </c>
      <c r="I171">
        <v>4359</v>
      </c>
      <c r="J171">
        <v>4112</v>
      </c>
      <c r="K171">
        <v>4045</v>
      </c>
      <c r="L171">
        <v>4217</v>
      </c>
      <c r="M171">
        <v>4396</v>
      </c>
      <c r="N171">
        <v>3169</v>
      </c>
      <c r="O171">
        <v>3607</v>
      </c>
      <c r="P171">
        <v>4169</v>
      </c>
      <c r="Q171">
        <v>4572</v>
      </c>
      <c r="R171">
        <v>4865</v>
      </c>
    </row>
    <row r="172" spans="2:18" x14ac:dyDescent="0.25">
      <c r="B172" s="1">
        <v>3727</v>
      </c>
      <c r="C172">
        <v>3972</v>
      </c>
      <c r="D172">
        <v>5529</v>
      </c>
      <c r="E172">
        <v>4308</v>
      </c>
      <c r="F172">
        <v>5315</v>
      </c>
      <c r="G172">
        <v>5828</v>
      </c>
      <c r="H172">
        <v>5122</v>
      </c>
      <c r="I172">
        <v>5021</v>
      </c>
      <c r="J172">
        <v>4649</v>
      </c>
      <c r="K172">
        <v>4984</v>
      </c>
      <c r="L172">
        <v>5783</v>
      </c>
      <c r="M172">
        <v>5196</v>
      </c>
      <c r="N172">
        <v>5097</v>
      </c>
      <c r="O172">
        <v>5202</v>
      </c>
      <c r="P172">
        <v>4819</v>
      </c>
      <c r="Q172">
        <v>4721</v>
      </c>
      <c r="R172">
        <v>4854</v>
      </c>
    </row>
    <row r="173" spans="2:18" x14ac:dyDescent="0.25">
      <c r="B173" s="1">
        <v>2745.999999998</v>
      </c>
      <c r="C173">
        <v>3214</v>
      </c>
      <c r="D173">
        <v>4229</v>
      </c>
      <c r="E173">
        <v>3025</v>
      </c>
      <c r="F173">
        <v>4114</v>
      </c>
      <c r="G173">
        <v>3980</v>
      </c>
      <c r="H173">
        <v>3765</v>
      </c>
      <c r="I173">
        <v>3856</v>
      </c>
      <c r="J173">
        <v>3717</v>
      </c>
      <c r="K173">
        <v>3952</v>
      </c>
      <c r="L173">
        <v>3720</v>
      </c>
      <c r="M173">
        <v>4047</v>
      </c>
      <c r="N173">
        <v>3718</v>
      </c>
      <c r="O173">
        <v>3713</v>
      </c>
      <c r="P173">
        <v>4233</v>
      </c>
      <c r="Q173">
        <v>3707</v>
      </c>
      <c r="R173">
        <v>3828</v>
      </c>
    </row>
    <row r="174" spans="2:18" x14ac:dyDescent="0.25">
      <c r="B174" s="1">
        <v>2104</v>
      </c>
      <c r="C174">
        <v>2496</v>
      </c>
      <c r="D174">
        <v>3816</v>
      </c>
      <c r="E174">
        <v>2580</v>
      </c>
      <c r="F174">
        <v>3579</v>
      </c>
      <c r="G174">
        <v>4258</v>
      </c>
      <c r="H174">
        <v>3528</v>
      </c>
      <c r="I174">
        <v>2881</v>
      </c>
      <c r="J174">
        <v>2398</v>
      </c>
      <c r="K174">
        <v>2739</v>
      </c>
      <c r="L174">
        <v>4229</v>
      </c>
      <c r="M174">
        <v>3279</v>
      </c>
      <c r="N174">
        <v>3789</v>
      </c>
      <c r="O174">
        <v>4117</v>
      </c>
      <c r="P174">
        <v>3281</v>
      </c>
      <c r="Q174">
        <v>2661</v>
      </c>
      <c r="R174">
        <v>2495</v>
      </c>
    </row>
    <row r="175" spans="2:18" x14ac:dyDescent="0.25">
      <c r="B175" s="1">
        <v>2568</v>
      </c>
      <c r="C175">
        <v>2584</v>
      </c>
      <c r="D175">
        <v>4397</v>
      </c>
      <c r="E175">
        <v>3200</v>
      </c>
      <c r="F175">
        <v>3727</v>
      </c>
      <c r="G175">
        <v>4710</v>
      </c>
      <c r="H175">
        <v>4185</v>
      </c>
      <c r="I175">
        <v>3544</v>
      </c>
      <c r="J175">
        <v>3809</v>
      </c>
      <c r="K175">
        <v>3479</v>
      </c>
      <c r="L175">
        <v>4644</v>
      </c>
      <c r="M175">
        <v>3675</v>
      </c>
      <c r="N175">
        <v>4459</v>
      </c>
      <c r="O175">
        <v>4191</v>
      </c>
      <c r="P175">
        <v>3816</v>
      </c>
      <c r="Q175">
        <v>3920</v>
      </c>
      <c r="R175">
        <v>3602</v>
      </c>
    </row>
    <row r="176" spans="2:18" x14ac:dyDescent="0.25">
      <c r="B176" s="1">
        <v>2170</v>
      </c>
      <c r="C176">
        <v>2288</v>
      </c>
      <c r="D176">
        <v>4786</v>
      </c>
      <c r="E176">
        <v>3073</v>
      </c>
      <c r="F176">
        <v>4241</v>
      </c>
      <c r="G176">
        <v>4881</v>
      </c>
      <c r="H176">
        <v>4287</v>
      </c>
      <c r="I176">
        <v>3873</v>
      </c>
      <c r="J176">
        <v>3491</v>
      </c>
      <c r="K176">
        <v>3151</v>
      </c>
      <c r="L176">
        <v>5146</v>
      </c>
      <c r="M176">
        <v>3599</v>
      </c>
      <c r="N176">
        <v>4029</v>
      </c>
      <c r="O176">
        <v>4359</v>
      </c>
      <c r="P176">
        <v>3948</v>
      </c>
      <c r="Q176">
        <v>3668</v>
      </c>
      <c r="R176">
        <v>3445</v>
      </c>
    </row>
    <row r="177" spans="1:21" x14ac:dyDescent="0.25">
      <c r="B177" s="1">
        <v>4026</v>
      </c>
      <c r="C177">
        <v>4041</v>
      </c>
      <c r="D177">
        <v>6214</v>
      </c>
      <c r="E177">
        <v>4570</v>
      </c>
      <c r="F177">
        <v>6030</v>
      </c>
      <c r="G177">
        <v>6107</v>
      </c>
      <c r="H177">
        <v>5539</v>
      </c>
      <c r="I177">
        <v>6055</v>
      </c>
      <c r="J177">
        <v>5706</v>
      </c>
      <c r="K177">
        <v>6011</v>
      </c>
      <c r="L177">
        <v>4334</v>
      </c>
      <c r="M177">
        <v>5462</v>
      </c>
      <c r="N177">
        <v>4589</v>
      </c>
      <c r="O177">
        <v>4823</v>
      </c>
      <c r="P177">
        <v>5319</v>
      </c>
      <c r="Q177">
        <v>5859</v>
      </c>
      <c r="R177">
        <v>5922</v>
      </c>
    </row>
    <row r="178" spans="1:21" x14ac:dyDescent="0.25">
      <c r="B178" s="1">
        <v>3509</v>
      </c>
      <c r="C178">
        <v>3871</v>
      </c>
      <c r="D178">
        <v>5357</v>
      </c>
      <c r="E178">
        <v>4231</v>
      </c>
      <c r="F178">
        <v>5413</v>
      </c>
      <c r="G178">
        <v>5152</v>
      </c>
      <c r="H178">
        <v>4276</v>
      </c>
      <c r="I178">
        <v>5228</v>
      </c>
      <c r="J178">
        <v>4547</v>
      </c>
      <c r="K178">
        <v>5272</v>
      </c>
      <c r="L178">
        <v>4381</v>
      </c>
      <c r="M178">
        <v>5161</v>
      </c>
      <c r="N178">
        <v>4840</v>
      </c>
      <c r="O178">
        <v>4538</v>
      </c>
      <c r="P178">
        <v>5048</v>
      </c>
      <c r="Q178">
        <v>4671</v>
      </c>
      <c r="R178">
        <v>5413</v>
      </c>
    </row>
    <row r="179" spans="1:21" x14ac:dyDescent="0.25">
      <c r="B179" s="1">
        <v>3116</v>
      </c>
      <c r="C179">
        <v>3443</v>
      </c>
      <c r="D179">
        <v>5491</v>
      </c>
      <c r="E179">
        <v>3763</v>
      </c>
      <c r="F179">
        <v>4848</v>
      </c>
      <c r="G179">
        <v>5607</v>
      </c>
      <c r="H179">
        <v>4504</v>
      </c>
      <c r="I179">
        <v>5341</v>
      </c>
      <c r="J179">
        <v>4601</v>
      </c>
      <c r="K179">
        <v>4902</v>
      </c>
      <c r="L179">
        <v>4159</v>
      </c>
      <c r="M179">
        <v>4820</v>
      </c>
      <c r="N179">
        <v>4847</v>
      </c>
      <c r="O179">
        <v>4447</v>
      </c>
      <c r="P179">
        <v>5254</v>
      </c>
      <c r="Q179">
        <v>5705</v>
      </c>
      <c r="R179">
        <v>5080</v>
      </c>
    </row>
    <row r="180" spans="1:21" x14ac:dyDescent="0.25">
      <c r="B180" s="1">
        <v>3468</v>
      </c>
      <c r="C180">
        <v>4095</v>
      </c>
      <c r="D180">
        <v>5716</v>
      </c>
      <c r="E180">
        <v>4248</v>
      </c>
      <c r="F180">
        <v>5481</v>
      </c>
      <c r="G180">
        <v>5815</v>
      </c>
      <c r="H180">
        <v>4995</v>
      </c>
      <c r="I180">
        <v>5069</v>
      </c>
      <c r="J180">
        <v>4605</v>
      </c>
      <c r="K180">
        <v>5071</v>
      </c>
      <c r="L180">
        <v>5605</v>
      </c>
      <c r="M180">
        <v>4992</v>
      </c>
      <c r="N180">
        <v>5507</v>
      </c>
      <c r="O180">
        <v>5430</v>
      </c>
      <c r="P180">
        <v>5005</v>
      </c>
      <c r="Q180">
        <v>5171</v>
      </c>
      <c r="R180">
        <v>5521</v>
      </c>
    </row>
    <row r="181" spans="1:21" x14ac:dyDescent="0.25">
      <c r="B181" s="1">
        <v>3287</v>
      </c>
      <c r="C181">
        <v>3721</v>
      </c>
      <c r="D181">
        <v>5364</v>
      </c>
      <c r="E181">
        <v>4088</v>
      </c>
      <c r="F181">
        <v>5218</v>
      </c>
      <c r="G181">
        <v>5603</v>
      </c>
      <c r="H181">
        <v>4675</v>
      </c>
      <c r="I181">
        <v>5351</v>
      </c>
      <c r="J181">
        <v>4411</v>
      </c>
      <c r="K181">
        <v>5351</v>
      </c>
      <c r="L181">
        <v>3989</v>
      </c>
      <c r="M181">
        <v>4634</v>
      </c>
      <c r="N181">
        <v>4149</v>
      </c>
      <c r="O181">
        <v>3963</v>
      </c>
      <c r="P181">
        <v>4454</v>
      </c>
      <c r="Q181">
        <v>5388</v>
      </c>
      <c r="R181">
        <v>4652</v>
      </c>
    </row>
    <row r="182" spans="1:21" x14ac:dyDescent="0.25">
      <c r="B182" s="1">
        <v>3323</v>
      </c>
      <c r="C182">
        <v>3695</v>
      </c>
      <c r="D182">
        <v>5313</v>
      </c>
      <c r="E182">
        <v>3978</v>
      </c>
      <c r="F182">
        <v>5062</v>
      </c>
      <c r="G182">
        <v>5006</v>
      </c>
      <c r="H182">
        <v>4982</v>
      </c>
      <c r="I182">
        <v>4946</v>
      </c>
      <c r="J182">
        <v>4302</v>
      </c>
      <c r="K182">
        <v>4575</v>
      </c>
      <c r="L182">
        <v>4966</v>
      </c>
      <c r="M182">
        <v>4911</v>
      </c>
      <c r="N182">
        <v>3581</v>
      </c>
      <c r="O182">
        <v>3914</v>
      </c>
      <c r="P182">
        <v>4980</v>
      </c>
      <c r="Q182">
        <v>5420</v>
      </c>
      <c r="R182">
        <v>5517</v>
      </c>
    </row>
    <row r="183" spans="1:21" x14ac:dyDescent="0.25">
      <c r="B183" s="1">
        <v>4445</v>
      </c>
      <c r="C183">
        <v>4629</v>
      </c>
      <c r="D183">
        <v>5561</v>
      </c>
      <c r="E183">
        <v>4561</v>
      </c>
      <c r="F183">
        <v>5432</v>
      </c>
      <c r="G183">
        <v>5722</v>
      </c>
      <c r="H183">
        <v>4894</v>
      </c>
      <c r="I183">
        <v>5544</v>
      </c>
      <c r="J183">
        <v>5121</v>
      </c>
      <c r="K183">
        <v>5402</v>
      </c>
      <c r="L183">
        <v>4679</v>
      </c>
      <c r="M183">
        <v>5446</v>
      </c>
      <c r="N183">
        <v>4740</v>
      </c>
      <c r="O183">
        <v>4888</v>
      </c>
      <c r="P183">
        <v>5391</v>
      </c>
      <c r="Q183">
        <v>4783</v>
      </c>
      <c r="R183">
        <v>5317</v>
      </c>
    </row>
    <row r="184" spans="1:21" x14ac:dyDescent="0.25">
      <c r="B184" s="1">
        <v>4178</v>
      </c>
      <c r="C184">
        <v>4167</v>
      </c>
      <c r="D184">
        <v>5921</v>
      </c>
      <c r="E184">
        <v>4720</v>
      </c>
      <c r="F184">
        <v>5681</v>
      </c>
      <c r="G184">
        <v>5945</v>
      </c>
      <c r="H184">
        <v>5400</v>
      </c>
      <c r="I184">
        <v>6108</v>
      </c>
      <c r="J184">
        <v>5295</v>
      </c>
      <c r="K184">
        <v>5341</v>
      </c>
      <c r="L184">
        <v>4572</v>
      </c>
      <c r="M184">
        <v>5268</v>
      </c>
      <c r="N184">
        <v>5311</v>
      </c>
      <c r="O184">
        <v>4667</v>
      </c>
      <c r="P184">
        <v>5636</v>
      </c>
      <c r="Q184">
        <v>5718</v>
      </c>
      <c r="R184">
        <v>5771</v>
      </c>
    </row>
    <row r="185" spans="1:21" x14ac:dyDescent="0.25">
      <c r="B185" s="1">
        <v>3066.9999999820002</v>
      </c>
      <c r="C185">
        <v>3355</v>
      </c>
      <c r="D185">
        <v>5472</v>
      </c>
      <c r="E185">
        <v>3462</v>
      </c>
      <c r="F185">
        <v>5168</v>
      </c>
      <c r="G185">
        <v>5390</v>
      </c>
      <c r="H185">
        <v>4752</v>
      </c>
      <c r="I185">
        <v>4580</v>
      </c>
      <c r="J185">
        <v>4161</v>
      </c>
      <c r="K185">
        <v>4524</v>
      </c>
      <c r="L185">
        <v>5512</v>
      </c>
      <c r="M185">
        <v>4428</v>
      </c>
      <c r="N185">
        <v>5318</v>
      </c>
      <c r="O185">
        <v>5351</v>
      </c>
      <c r="P185">
        <v>4802</v>
      </c>
      <c r="Q185">
        <v>6033</v>
      </c>
      <c r="R185">
        <v>5053</v>
      </c>
    </row>
    <row r="186" spans="1:21" x14ac:dyDescent="0.25">
      <c r="A186" t="s">
        <v>1026</v>
      </c>
      <c r="B186" s="582">
        <f>AVERAGE(B96:B185)</f>
        <v>3171.6777777770671</v>
      </c>
      <c r="C186">
        <f>AVERAGE(C96:C185)</f>
        <v>3533.7</v>
      </c>
      <c r="D186">
        <f t="shared" ref="D186:R186" si="2">AVERAGE(D96:D185)</f>
        <v>5198.333333333333</v>
      </c>
      <c r="E186">
        <f t="shared" si="2"/>
        <v>3884.4777777777776</v>
      </c>
      <c r="F186">
        <f t="shared" si="2"/>
        <v>4966.9333333333334</v>
      </c>
      <c r="G186">
        <f t="shared" si="2"/>
        <v>5159.1888888888889</v>
      </c>
      <c r="H186">
        <f t="shared" si="2"/>
        <v>4553.3444444444449</v>
      </c>
      <c r="I186">
        <f t="shared" si="2"/>
        <v>4696.9111111111115</v>
      </c>
      <c r="J186">
        <f t="shared" si="2"/>
        <v>4300.9222222222224</v>
      </c>
      <c r="K186">
        <f t="shared" si="2"/>
        <v>4444.9888888888891</v>
      </c>
      <c r="L186">
        <f t="shared" si="2"/>
        <v>4661.8111111111111</v>
      </c>
      <c r="M186">
        <f t="shared" si="2"/>
        <v>4488.6333333333332</v>
      </c>
      <c r="N186">
        <f t="shared" si="2"/>
        <v>4613.8777777777777</v>
      </c>
      <c r="O186">
        <f t="shared" si="2"/>
        <v>4671.2444444444445</v>
      </c>
      <c r="P186">
        <f t="shared" si="2"/>
        <v>4636.2555555555555</v>
      </c>
      <c r="Q186">
        <f t="shared" si="2"/>
        <v>4582.7</v>
      </c>
      <c r="R186">
        <f t="shared" si="2"/>
        <v>4549.2222222222226</v>
      </c>
    </row>
    <row r="187" spans="1:21" x14ac:dyDescent="0.25">
      <c r="A187" t="s">
        <v>1027</v>
      </c>
      <c r="B187" s="49">
        <f>MEDIAN(B96:B185)</f>
        <v>3100</v>
      </c>
      <c r="C187">
        <f>MEDIAN(C96:C185)</f>
        <v>3555</v>
      </c>
      <c r="D187">
        <f t="shared" ref="D187:R187" si="3">MEDIAN(D96:D185)</f>
        <v>5245</v>
      </c>
      <c r="E187">
        <f t="shared" si="3"/>
        <v>3825</v>
      </c>
      <c r="F187">
        <f t="shared" si="3"/>
        <v>5047</v>
      </c>
      <c r="G187">
        <f t="shared" si="3"/>
        <v>5177</v>
      </c>
      <c r="H187">
        <f t="shared" si="3"/>
        <v>4607</v>
      </c>
      <c r="I187">
        <f t="shared" si="3"/>
        <v>4713.5</v>
      </c>
      <c r="J187">
        <f t="shared" si="3"/>
        <v>4332</v>
      </c>
      <c r="K187">
        <f t="shared" si="3"/>
        <v>4513.5</v>
      </c>
      <c r="L187">
        <f t="shared" si="3"/>
        <v>4676</v>
      </c>
      <c r="M187">
        <f t="shared" si="3"/>
        <v>4414</v>
      </c>
      <c r="N187">
        <f t="shared" si="3"/>
        <v>4603</v>
      </c>
      <c r="O187">
        <f t="shared" si="3"/>
        <v>4652.5</v>
      </c>
      <c r="P187">
        <f t="shared" si="3"/>
        <v>4644</v>
      </c>
      <c r="Q187">
        <f t="shared" si="3"/>
        <v>4666</v>
      </c>
      <c r="R187">
        <f t="shared" si="3"/>
        <v>4644</v>
      </c>
    </row>
    <row r="188" spans="1:21" x14ac:dyDescent="0.25">
      <c r="B188" s="49"/>
    </row>
    <row r="189" spans="1:21" x14ac:dyDescent="0.25">
      <c r="A189" t="s">
        <v>181</v>
      </c>
    </row>
    <row r="190" spans="1:21" x14ac:dyDescent="0.25">
      <c r="B190" s="1">
        <v>4150</v>
      </c>
      <c r="C190">
        <v>4457</v>
      </c>
      <c r="D190">
        <v>6088</v>
      </c>
      <c r="E190">
        <v>4882</v>
      </c>
      <c r="F190">
        <v>5467</v>
      </c>
      <c r="G190">
        <v>5940</v>
      </c>
      <c r="H190">
        <v>5020</v>
      </c>
      <c r="I190">
        <v>5894</v>
      </c>
      <c r="J190">
        <v>5663</v>
      </c>
      <c r="K190">
        <v>5563</v>
      </c>
      <c r="L190">
        <v>4850</v>
      </c>
      <c r="M190">
        <v>5704</v>
      </c>
      <c r="N190">
        <v>5169</v>
      </c>
      <c r="O190">
        <v>4850</v>
      </c>
      <c r="P190">
        <v>5378</v>
      </c>
      <c r="Q190">
        <v>5919</v>
      </c>
      <c r="R190">
        <v>5572</v>
      </c>
      <c r="S190">
        <v>4296</v>
      </c>
      <c r="T190">
        <v>4245</v>
      </c>
      <c r="U190">
        <v>4883</v>
      </c>
    </row>
    <row r="191" spans="1:21" x14ac:dyDescent="0.25">
      <c r="B191" s="1">
        <v>3785</v>
      </c>
      <c r="C191">
        <v>4427</v>
      </c>
      <c r="D191">
        <v>5564</v>
      </c>
      <c r="E191">
        <v>4467</v>
      </c>
      <c r="F191">
        <v>5429</v>
      </c>
      <c r="G191">
        <v>6140</v>
      </c>
      <c r="H191">
        <v>5192</v>
      </c>
      <c r="I191">
        <v>5580</v>
      </c>
      <c r="J191">
        <v>5123</v>
      </c>
      <c r="K191">
        <v>5500</v>
      </c>
      <c r="L191">
        <v>4652</v>
      </c>
      <c r="M191">
        <v>5553</v>
      </c>
      <c r="N191">
        <v>4347</v>
      </c>
      <c r="O191">
        <v>4691</v>
      </c>
      <c r="P191">
        <v>5416</v>
      </c>
      <c r="Q191">
        <v>5459</v>
      </c>
      <c r="R191">
        <v>5977</v>
      </c>
      <c r="S191">
        <v>4437</v>
      </c>
      <c r="T191">
        <v>4269</v>
      </c>
      <c r="U191">
        <v>5001</v>
      </c>
    </row>
    <row r="192" spans="1:21" x14ac:dyDescent="0.25">
      <c r="B192" s="1">
        <v>2921</v>
      </c>
      <c r="C192">
        <v>2999</v>
      </c>
      <c r="D192">
        <v>4925</v>
      </c>
      <c r="E192">
        <v>3414</v>
      </c>
      <c r="F192">
        <v>5039</v>
      </c>
      <c r="G192">
        <v>5575</v>
      </c>
      <c r="H192">
        <v>4781</v>
      </c>
      <c r="I192">
        <v>4049</v>
      </c>
      <c r="J192">
        <v>4200</v>
      </c>
      <c r="K192">
        <v>4159</v>
      </c>
      <c r="L192">
        <v>5524</v>
      </c>
      <c r="M192">
        <v>4600</v>
      </c>
      <c r="N192">
        <v>5046</v>
      </c>
      <c r="O192">
        <v>5255</v>
      </c>
      <c r="P192">
        <v>4609</v>
      </c>
      <c r="Q192">
        <v>4963</v>
      </c>
      <c r="R192">
        <v>4022</v>
      </c>
      <c r="S192">
        <v>3399</v>
      </c>
      <c r="T192">
        <v>3249</v>
      </c>
      <c r="U192">
        <v>3566</v>
      </c>
    </row>
    <row r="193" spans="2:21" x14ac:dyDescent="0.25">
      <c r="B193" s="1">
        <v>3984</v>
      </c>
      <c r="C193">
        <v>4459</v>
      </c>
      <c r="D193">
        <v>5832</v>
      </c>
      <c r="E193">
        <v>4417</v>
      </c>
      <c r="F193">
        <v>5386</v>
      </c>
      <c r="G193">
        <v>6053</v>
      </c>
      <c r="H193">
        <v>5139</v>
      </c>
      <c r="I193">
        <v>5426</v>
      </c>
      <c r="J193">
        <v>5666</v>
      </c>
      <c r="K193">
        <v>5451</v>
      </c>
      <c r="L193">
        <v>4477</v>
      </c>
      <c r="M193">
        <v>5368</v>
      </c>
      <c r="N193">
        <v>4407</v>
      </c>
      <c r="O193">
        <v>4623</v>
      </c>
      <c r="P193">
        <v>5417</v>
      </c>
      <c r="Q193">
        <v>6076</v>
      </c>
      <c r="R193">
        <v>5714</v>
      </c>
      <c r="S193">
        <v>4815</v>
      </c>
      <c r="T193">
        <v>4452</v>
      </c>
      <c r="U193">
        <v>4642</v>
      </c>
    </row>
    <row r="194" spans="2:21" x14ac:dyDescent="0.25">
      <c r="B194" s="1">
        <v>2806.9999999910001</v>
      </c>
      <c r="C194">
        <v>2781</v>
      </c>
      <c r="D194">
        <v>5322</v>
      </c>
      <c r="E194">
        <v>3809</v>
      </c>
      <c r="F194">
        <v>5184</v>
      </c>
      <c r="G194">
        <v>5858</v>
      </c>
      <c r="H194">
        <v>5040</v>
      </c>
      <c r="I194">
        <v>4640</v>
      </c>
      <c r="J194">
        <v>4660</v>
      </c>
      <c r="K194">
        <v>4960</v>
      </c>
      <c r="L194">
        <v>5404</v>
      </c>
      <c r="M194">
        <v>5464</v>
      </c>
      <c r="N194">
        <v>5982</v>
      </c>
      <c r="O194">
        <v>5714</v>
      </c>
      <c r="P194">
        <v>5032</v>
      </c>
      <c r="Q194">
        <v>4706</v>
      </c>
      <c r="R194">
        <v>5537</v>
      </c>
      <c r="S194">
        <v>3378</v>
      </c>
      <c r="T194">
        <v>3082</v>
      </c>
      <c r="U194">
        <v>4025</v>
      </c>
    </row>
    <row r="195" spans="2:21" x14ac:dyDescent="0.25">
      <c r="B195" s="1">
        <v>3092</v>
      </c>
      <c r="C195">
        <v>3268</v>
      </c>
      <c r="D195">
        <v>5230</v>
      </c>
      <c r="E195">
        <v>3547</v>
      </c>
      <c r="F195">
        <v>4479</v>
      </c>
      <c r="G195">
        <v>5418</v>
      </c>
      <c r="H195">
        <v>4655</v>
      </c>
      <c r="I195">
        <v>4618</v>
      </c>
      <c r="J195">
        <v>4403</v>
      </c>
      <c r="K195">
        <v>4152</v>
      </c>
      <c r="L195">
        <v>5041</v>
      </c>
      <c r="M195">
        <v>4771</v>
      </c>
      <c r="N195">
        <v>5051</v>
      </c>
      <c r="O195">
        <v>4829</v>
      </c>
      <c r="P195">
        <v>4430</v>
      </c>
      <c r="Q195">
        <v>4328</v>
      </c>
      <c r="R195">
        <v>4820</v>
      </c>
      <c r="S195">
        <v>3364</v>
      </c>
      <c r="T195">
        <v>3274</v>
      </c>
      <c r="U195">
        <v>3980</v>
      </c>
    </row>
    <row r="196" spans="2:21" x14ac:dyDescent="0.25">
      <c r="B196" s="1">
        <v>3697</v>
      </c>
      <c r="C196">
        <v>3815</v>
      </c>
      <c r="D196">
        <v>5143</v>
      </c>
      <c r="E196">
        <v>4559</v>
      </c>
      <c r="F196">
        <v>5482</v>
      </c>
      <c r="G196">
        <v>5357</v>
      </c>
      <c r="H196">
        <v>4578</v>
      </c>
      <c r="I196">
        <v>5019</v>
      </c>
      <c r="J196">
        <v>4998</v>
      </c>
      <c r="K196">
        <v>4788</v>
      </c>
      <c r="L196">
        <v>4659</v>
      </c>
      <c r="M196">
        <v>5152</v>
      </c>
      <c r="N196">
        <v>4645</v>
      </c>
      <c r="O196">
        <v>4333</v>
      </c>
      <c r="P196">
        <v>5040</v>
      </c>
      <c r="Q196">
        <v>4432</v>
      </c>
      <c r="R196">
        <v>5314</v>
      </c>
      <c r="S196">
        <v>4947</v>
      </c>
      <c r="T196">
        <v>3973</v>
      </c>
      <c r="U196">
        <v>4078</v>
      </c>
    </row>
    <row r="197" spans="2:21" x14ac:dyDescent="0.25">
      <c r="B197" s="1">
        <v>4316</v>
      </c>
      <c r="C197">
        <v>4338</v>
      </c>
      <c r="D197">
        <v>5552</v>
      </c>
      <c r="E197">
        <v>4759</v>
      </c>
      <c r="F197">
        <v>5230</v>
      </c>
      <c r="G197">
        <v>5829</v>
      </c>
      <c r="H197">
        <v>5031</v>
      </c>
      <c r="I197">
        <v>5506</v>
      </c>
      <c r="J197">
        <v>5070</v>
      </c>
      <c r="K197">
        <v>5526</v>
      </c>
      <c r="L197">
        <v>4587</v>
      </c>
      <c r="M197">
        <v>4999</v>
      </c>
      <c r="N197">
        <v>4726</v>
      </c>
      <c r="O197">
        <v>4706</v>
      </c>
      <c r="P197">
        <v>5495</v>
      </c>
      <c r="Q197">
        <v>5343</v>
      </c>
      <c r="R197">
        <v>5595</v>
      </c>
      <c r="S197">
        <v>5441</v>
      </c>
      <c r="T197">
        <v>4353</v>
      </c>
      <c r="U197">
        <v>4775</v>
      </c>
    </row>
    <row r="198" spans="2:21" x14ac:dyDescent="0.25">
      <c r="B198" s="1">
        <v>3426</v>
      </c>
      <c r="C198">
        <v>3676</v>
      </c>
      <c r="D198">
        <v>5550</v>
      </c>
      <c r="E198">
        <v>4374</v>
      </c>
      <c r="F198">
        <v>5664</v>
      </c>
      <c r="G198">
        <v>5918</v>
      </c>
      <c r="H198">
        <v>5116</v>
      </c>
      <c r="I198">
        <v>5334</v>
      </c>
      <c r="J198">
        <v>4982</v>
      </c>
      <c r="K198">
        <v>5512</v>
      </c>
      <c r="L198">
        <v>4583</v>
      </c>
      <c r="M198">
        <v>5073</v>
      </c>
      <c r="N198">
        <v>4862</v>
      </c>
      <c r="O198">
        <v>4580</v>
      </c>
      <c r="P198">
        <v>5312</v>
      </c>
      <c r="Q198">
        <v>5002</v>
      </c>
      <c r="R198">
        <v>5609</v>
      </c>
      <c r="S198">
        <v>4431</v>
      </c>
      <c r="T198">
        <v>3641</v>
      </c>
      <c r="U198">
        <v>4568</v>
      </c>
    </row>
    <row r="199" spans="2:21" x14ac:dyDescent="0.25">
      <c r="B199" s="1">
        <v>3545</v>
      </c>
      <c r="C199">
        <v>3816</v>
      </c>
      <c r="D199">
        <v>5622</v>
      </c>
      <c r="E199">
        <v>4126</v>
      </c>
      <c r="F199">
        <v>5686</v>
      </c>
      <c r="G199">
        <v>5985</v>
      </c>
      <c r="H199">
        <v>5060</v>
      </c>
      <c r="I199">
        <v>5281</v>
      </c>
      <c r="J199">
        <v>4885</v>
      </c>
      <c r="K199">
        <v>4994</v>
      </c>
      <c r="L199">
        <v>5296</v>
      </c>
      <c r="M199">
        <v>4974</v>
      </c>
      <c r="N199">
        <v>3874</v>
      </c>
      <c r="O199">
        <v>4607</v>
      </c>
      <c r="P199">
        <v>4841</v>
      </c>
      <c r="Q199">
        <v>4590</v>
      </c>
      <c r="R199">
        <v>5639</v>
      </c>
      <c r="S199">
        <v>4302</v>
      </c>
      <c r="T199">
        <v>3885</v>
      </c>
      <c r="U199">
        <v>4847</v>
      </c>
    </row>
    <row r="200" spans="2:21" x14ac:dyDescent="0.25">
      <c r="B200" s="1">
        <v>2621</v>
      </c>
      <c r="C200">
        <v>2649</v>
      </c>
      <c r="D200">
        <v>4399</v>
      </c>
      <c r="E200">
        <v>3314</v>
      </c>
      <c r="F200">
        <v>3926</v>
      </c>
      <c r="G200">
        <v>5098</v>
      </c>
      <c r="H200">
        <v>4416</v>
      </c>
      <c r="I200">
        <v>4314</v>
      </c>
      <c r="J200">
        <v>3971</v>
      </c>
      <c r="K200">
        <v>3793</v>
      </c>
      <c r="L200">
        <v>4614</v>
      </c>
      <c r="M200">
        <v>4246</v>
      </c>
      <c r="N200">
        <v>4466</v>
      </c>
      <c r="O200">
        <v>4233</v>
      </c>
      <c r="P200">
        <v>3997</v>
      </c>
      <c r="Q200">
        <v>3757</v>
      </c>
      <c r="R200">
        <v>3426</v>
      </c>
      <c r="S200">
        <v>2843</v>
      </c>
      <c r="T200">
        <v>3049</v>
      </c>
      <c r="U200">
        <v>3467</v>
      </c>
    </row>
    <row r="201" spans="2:21" x14ac:dyDescent="0.25">
      <c r="B201" s="1">
        <v>1831</v>
      </c>
      <c r="C201">
        <v>1839</v>
      </c>
      <c r="D201">
        <v>4221</v>
      </c>
      <c r="E201">
        <v>2938</v>
      </c>
      <c r="F201">
        <v>4158</v>
      </c>
      <c r="G201">
        <v>4729</v>
      </c>
      <c r="H201">
        <v>4059</v>
      </c>
      <c r="I201">
        <v>3485</v>
      </c>
      <c r="J201">
        <v>3115</v>
      </c>
      <c r="K201">
        <v>2573</v>
      </c>
      <c r="L201">
        <v>4236</v>
      </c>
      <c r="M201">
        <v>3450</v>
      </c>
      <c r="N201">
        <v>4369</v>
      </c>
      <c r="O201">
        <v>4665</v>
      </c>
      <c r="P201">
        <v>3967</v>
      </c>
      <c r="Q201">
        <v>2606</v>
      </c>
      <c r="R201">
        <v>2660</v>
      </c>
      <c r="S201">
        <v>2665</v>
      </c>
      <c r="T201">
        <v>1992</v>
      </c>
      <c r="U201">
        <v>2808</v>
      </c>
    </row>
    <row r="202" spans="2:21" x14ac:dyDescent="0.25">
      <c r="B202" s="1">
        <v>3819</v>
      </c>
      <c r="C202">
        <v>3976</v>
      </c>
      <c r="D202">
        <v>5380</v>
      </c>
      <c r="E202">
        <v>4401</v>
      </c>
      <c r="F202">
        <v>5269</v>
      </c>
      <c r="G202">
        <v>5293</v>
      </c>
      <c r="H202">
        <v>4525</v>
      </c>
      <c r="I202">
        <v>5337</v>
      </c>
      <c r="J202">
        <v>5000</v>
      </c>
      <c r="K202">
        <v>5252</v>
      </c>
      <c r="L202">
        <v>4678</v>
      </c>
      <c r="M202">
        <v>5081</v>
      </c>
      <c r="N202">
        <v>4612</v>
      </c>
      <c r="O202">
        <v>4371</v>
      </c>
      <c r="P202">
        <v>4958</v>
      </c>
      <c r="Q202">
        <v>5548</v>
      </c>
      <c r="R202">
        <v>5134</v>
      </c>
      <c r="S202">
        <v>5278</v>
      </c>
      <c r="T202">
        <v>4276</v>
      </c>
      <c r="U202">
        <v>4959</v>
      </c>
    </row>
    <row r="203" spans="2:21" x14ac:dyDescent="0.25">
      <c r="B203" s="1">
        <v>2738.9999999950001</v>
      </c>
      <c r="C203">
        <v>2996</v>
      </c>
      <c r="D203">
        <v>5084</v>
      </c>
      <c r="E203">
        <v>3537</v>
      </c>
      <c r="F203">
        <v>4784</v>
      </c>
      <c r="G203">
        <v>5754</v>
      </c>
      <c r="H203">
        <v>4925</v>
      </c>
      <c r="I203">
        <v>5338</v>
      </c>
      <c r="J203">
        <v>4534</v>
      </c>
      <c r="K203">
        <v>4934</v>
      </c>
      <c r="L203">
        <v>4888</v>
      </c>
      <c r="M203">
        <v>4822</v>
      </c>
      <c r="N203">
        <v>3049</v>
      </c>
      <c r="O203">
        <v>3972</v>
      </c>
      <c r="P203">
        <v>4297</v>
      </c>
      <c r="Q203">
        <v>4093</v>
      </c>
      <c r="R203">
        <v>4847</v>
      </c>
      <c r="S203">
        <v>3395</v>
      </c>
      <c r="T203">
        <v>2877</v>
      </c>
      <c r="U203">
        <v>4058</v>
      </c>
    </row>
    <row r="204" spans="2:21" x14ac:dyDescent="0.25">
      <c r="B204" s="1">
        <v>3275</v>
      </c>
      <c r="C204">
        <v>3556</v>
      </c>
      <c r="D204">
        <v>4424</v>
      </c>
      <c r="E204">
        <v>4013</v>
      </c>
      <c r="F204">
        <v>3860</v>
      </c>
      <c r="G204">
        <v>4242</v>
      </c>
      <c r="H204">
        <v>3697</v>
      </c>
      <c r="I204">
        <v>4802</v>
      </c>
      <c r="J204">
        <v>4367</v>
      </c>
      <c r="K204">
        <v>4018</v>
      </c>
      <c r="L204">
        <v>3771</v>
      </c>
      <c r="M204">
        <v>3975</v>
      </c>
      <c r="N204">
        <v>3917</v>
      </c>
      <c r="O204">
        <v>3779</v>
      </c>
      <c r="P204">
        <v>4079</v>
      </c>
      <c r="Q204">
        <v>4567</v>
      </c>
      <c r="R204">
        <v>4043</v>
      </c>
      <c r="S204">
        <v>3452</v>
      </c>
      <c r="T204">
        <v>3466</v>
      </c>
      <c r="U204">
        <v>3897</v>
      </c>
    </row>
    <row r="205" spans="2:21" x14ac:dyDescent="0.25">
      <c r="B205" s="1">
        <v>3066</v>
      </c>
      <c r="C205">
        <v>3196</v>
      </c>
      <c r="D205">
        <v>5181</v>
      </c>
      <c r="E205">
        <v>3710</v>
      </c>
      <c r="F205">
        <v>4977</v>
      </c>
      <c r="G205">
        <v>5435</v>
      </c>
      <c r="H205">
        <v>4650</v>
      </c>
      <c r="I205">
        <v>5019</v>
      </c>
      <c r="J205">
        <v>4441</v>
      </c>
      <c r="K205">
        <v>4749</v>
      </c>
      <c r="L205">
        <v>4667</v>
      </c>
      <c r="M205">
        <v>5237</v>
      </c>
      <c r="N205">
        <v>4039</v>
      </c>
      <c r="O205">
        <v>3917</v>
      </c>
      <c r="P205">
        <v>5128</v>
      </c>
      <c r="Q205">
        <v>4226</v>
      </c>
      <c r="R205">
        <v>4596</v>
      </c>
      <c r="S205">
        <v>3561</v>
      </c>
      <c r="T205">
        <v>3174</v>
      </c>
      <c r="U205">
        <v>4293</v>
      </c>
    </row>
    <row r="206" spans="2:21" x14ac:dyDescent="0.25">
      <c r="B206" s="1">
        <v>2180</v>
      </c>
      <c r="C206">
        <v>2290</v>
      </c>
      <c r="D206">
        <v>3983</v>
      </c>
      <c r="E206">
        <v>2642</v>
      </c>
      <c r="F206">
        <v>3520</v>
      </c>
      <c r="G206">
        <v>3819</v>
      </c>
      <c r="H206">
        <v>3374</v>
      </c>
      <c r="I206">
        <v>2984</v>
      </c>
      <c r="J206">
        <v>2765</v>
      </c>
      <c r="K206">
        <v>2628</v>
      </c>
      <c r="L206">
        <v>3838</v>
      </c>
      <c r="M206">
        <v>3028</v>
      </c>
      <c r="N206">
        <v>3553</v>
      </c>
      <c r="O206">
        <v>3860</v>
      </c>
      <c r="P206">
        <v>3568</v>
      </c>
      <c r="Q206">
        <v>2455</v>
      </c>
      <c r="R206">
        <v>2922</v>
      </c>
      <c r="S206">
        <v>2385</v>
      </c>
      <c r="T206">
        <v>2585</v>
      </c>
      <c r="U206">
        <v>2961</v>
      </c>
    </row>
    <row r="207" spans="2:21" x14ac:dyDescent="0.25">
      <c r="B207" s="1">
        <v>3778</v>
      </c>
      <c r="C207">
        <v>3971</v>
      </c>
      <c r="D207">
        <v>5056</v>
      </c>
      <c r="E207">
        <v>4302</v>
      </c>
      <c r="F207">
        <v>4929</v>
      </c>
      <c r="G207">
        <v>5017</v>
      </c>
      <c r="H207">
        <v>4220</v>
      </c>
      <c r="I207">
        <v>4669</v>
      </c>
      <c r="J207">
        <v>4495</v>
      </c>
      <c r="K207">
        <v>4601</v>
      </c>
      <c r="L207">
        <v>4363</v>
      </c>
      <c r="M207">
        <v>4656</v>
      </c>
      <c r="N207">
        <v>4109</v>
      </c>
      <c r="O207">
        <v>4210</v>
      </c>
      <c r="P207">
        <v>4757</v>
      </c>
      <c r="Q207">
        <v>4751</v>
      </c>
      <c r="R207">
        <v>4417</v>
      </c>
      <c r="S207">
        <v>4916</v>
      </c>
      <c r="T207">
        <v>3984</v>
      </c>
      <c r="U207">
        <v>4570</v>
      </c>
    </row>
    <row r="208" spans="2:21" x14ac:dyDescent="0.25">
      <c r="B208" s="1">
        <v>2878</v>
      </c>
      <c r="C208">
        <v>3055</v>
      </c>
      <c r="D208">
        <v>5644</v>
      </c>
      <c r="E208">
        <v>3478</v>
      </c>
      <c r="F208">
        <v>5089</v>
      </c>
      <c r="G208">
        <v>5159</v>
      </c>
      <c r="H208">
        <v>4611</v>
      </c>
      <c r="I208">
        <v>4679</v>
      </c>
      <c r="J208">
        <v>4268</v>
      </c>
      <c r="K208">
        <v>4560</v>
      </c>
      <c r="L208">
        <v>4913</v>
      </c>
      <c r="M208">
        <v>4497</v>
      </c>
      <c r="N208">
        <v>4922</v>
      </c>
      <c r="O208">
        <v>5319</v>
      </c>
      <c r="P208">
        <v>4725</v>
      </c>
      <c r="Q208">
        <v>3723</v>
      </c>
      <c r="R208">
        <v>3652</v>
      </c>
      <c r="S208">
        <v>3864</v>
      </c>
      <c r="T208">
        <v>3000</v>
      </c>
      <c r="U208">
        <v>4130</v>
      </c>
    </row>
    <row r="209" spans="2:21" x14ac:dyDescent="0.25">
      <c r="B209" s="1">
        <v>2499</v>
      </c>
      <c r="C209">
        <v>2553</v>
      </c>
      <c r="D209">
        <v>4832</v>
      </c>
      <c r="E209">
        <v>3497</v>
      </c>
      <c r="F209">
        <v>4284</v>
      </c>
      <c r="G209">
        <v>5822</v>
      </c>
      <c r="H209">
        <v>5024</v>
      </c>
      <c r="I209">
        <v>5190</v>
      </c>
      <c r="J209">
        <v>4325</v>
      </c>
      <c r="K209">
        <v>3261</v>
      </c>
      <c r="L209">
        <v>5006</v>
      </c>
      <c r="M209">
        <v>3275</v>
      </c>
      <c r="N209">
        <v>4829</v>
      </c>
      <c r="O209">
        <v>5646</v>
      </c>
      <c r="P209">
        <v>4986</v>
      </c>
      <c r="Q209">
        <v>4526</v>
      </c>
      <c r="R209">
        <v>3993</v>
      </c>
      <c r="S209">
        <v>4517</v>
      </c>
      <c r="T209">
        <v>2800</v>
      </c>
      <c r="U209">
        <v>3892</v>
      </c>
    </row>
    <row r="210" spans="2:21" x14ac:dyDescent="0.25">
      <c r="B210" s="1">
        <v>3138</v>
      </c>
      <c r="C210">
        <v>3195</v>
      </c>
      <c r="D210">
        <v>5690</v>
      </c>
      <c r="E210">
        <v>3979</v>
      </c>
      <c r="F210">
        <v>5486</v>
      </c>
      <c r="G210">
        <v>5978</v>
      </c>
      <c r="H210">
        <v>5124</v>
      </c>
      <c r="I210">
        <v>4500</v>
      </c>
      <c r="J210">
        <v>5043</v>
      </c>
      <c r="K210">
        <v>4758</v>
      </c>
      <c r="L210">
        <v>5097</v>
      </c>
      <c r="M210">
        <v>4850</v>
      </c>
      <c r="N210">
        <v>5200</v>
      </c>
      <c r="O210">
        <v>5794</v>
      </c>
      <c r="P210">
        <v>4923</v>
      </c>
      <c r="Q210">
        <v>5792</v>
      </c>
      <c r="R210">
        <v>5074</v>
      </c>
      <c r="S210">
        <v>3493</v>
      </c>
      <c r="T210">
        <v>3494</v>
      </c>
      <c r="U210">
        <v>3814</v>
      </c>
    </row>
    <row r="211" spans="2:21" x14ac:dyDescent="0.25">
      <c r="B211" s="1">
        <v>4008.9999999950001</v>
      </c>
      <c r="C211">
        <v>4290</v>
      </c>
      <c r="D211">
        <v>5661</v>
      </c>
      <c r="E211">
        <v>4510</v>
      </c>
      <c r="F211">
        <v>5593</v>
      </c>
      <c r="G211">
        <v>5938</v>
      </c>
      <c r="H211">
        <v>5107</v>
      </c>
      <c r="I211">
        <v>5914</v>
      </c>
      <c r="J211">
        <v>5368</v>
      </c>
      <c r="K211">
        <v>5172</v>
      </c>
      <c r="L211">
        <v>4569</v>
      </c>
      <c r="M211">
        <v>4960</v>
      </c>
      <c r="N211">
        <v>4467</v>
      </c>
      <c r="O211">
        <v>4599</v>
      </c>
      <c r="P211">
        <v>5261</v>
      </c>
      <c r="Q211">
        <v>5614</v>
      </c>
      <c r="R211">
        <v>5439</v>
      </c>
      <c r="S211">
        <v>5524</v>
      </c>
      <c r="T211">
        <v>4177</v>
      </c>
      <c r="U211">
        <v>4814</v>
      </c>
    </row>
    <row r="212" spans="2:21" x14ac:dyDescent="0.25">
      <c r="B212" s="1">
        <v>3157</v>
      </c>
      <c r="C212">
        <v>3004</v>
      </c>
      <c r="D212">
        <v>4873</v>
      </c>
      <c r="E212">
        <v>3668</v>
      </c>
      <c r="F212">
        <v>4515</v>
      </c>
      <c r="G212">
        <v>5452</v>
      </c>
      <c r="H212">
        <v>4725</v>
      </c>
      <c r="I212">
        <v>4474</v>
      </c>
      <c r="J212">
        <v>4206</v>
      </c>
      <c r="K212">
        <v>3844</v>
      </c>
      <c r="L212">
        <v>5054</v>
      </c>
      <c r="M212">
        <v>4399</v>
      </c>
      <c r="N212">
        <v>4909</v>
      </c>
      <c r="O212">
        <v>5347</v>
      </c>
      <c r="P212">
        <v>4671</v>
      </c>
      <c r="Q212">
        <v>4047</v>
      </c>
      <c r="R212">
        <v>3858</v>
      </c>
      <c r="S212">
        <v>3070</v>
      </c>
      <c r="T212">
        <v>3213</v>
      </c>
      <c r="U212">
        <v>3297</v>
      </c>
    </row>
    <row r="213" spans="2:21" x14ac:dyDescent="0.25">
      <c r="B213" s="1">
        <v>1870</v>
      </c>
      <c r="C213">
        <v>2055</v>
      </c>
      <c r="D213">
        <v>3731</v>
      </c>
      <c r="E213">
        <v>2426</v>
      </c>
      <c r="F213">
        <v>3248</v>
      </c>
      <c r="G213">
        <v>3725</v>
      </c>
      <c r="H213">
        <v>3376</v>
      </c>
      <c r="I213">
        <v>3349</v>
      </c>
      <c r="J213">
        <v>2772</v>
      </c>
      <c r="K213">
        <v>2592</v>
      </c>
      <c r="L213">
        <v>3658</v>
      </c>
      <c r="M213">
        <v>3157</v>
      </c>
      <c r="N213">
        <v>3723</v>
      </c>
      <c r="O213">
        <v>3822</v>
      </c>
      <c r="P213">
        <v>3541</v>
      </c>
      <c r="Q213">
        <v>2625</v>
      </c>
      <c r="R213">
        <v>3022</v>
      </c>
      <c r="S213">
        <v>2492</v>
      </c>
      <c r="T213">
        <v>2137</v>
      </c>
      <c r="U213">
        <v>2400</v>
      </c>
    </row>
    <row r="214" spans="2:21" x14ac:dyDescent="0.25">
      <c r="B214" s="1">
        <v>2965</v>
      </c>
      <c r="C214">
        <v>3222</v>
      </c>
      <c r="D214">
        <v>5597</v>
      </c>
      <c r="E214">
        <v>3765</v>
      </c>
      <c r="F214">
        <v>5239</v>
      </c>
      <c r="G214">
        <v>5260</v>
      </c>
      <c r="H214">
        <v>4638</v>
      </c>
      <c r="I214">
        <v>4366</v>
      </c>
      <c r="J214">
        <v>4123</v>
      </c>
      <c r="K214">
        <v>4519</v>
      </c>
      <c r="L214">
        <v>5243</v>
      </c>
      <c r="M214">
        <v>4424</v>
      </c>
      <c r="N214">
        <v>5319</v>
      </c>
      <c r="O214">
        <v>4852</v>
      </c>
      <c r="P214">
        <v>4365</v>
      </c>
      <c r="Q214">
        <v>3986</v>
      </c>
      <c r="R214">
        <v>4430</v>
      </c>
      <c r="S214">
        <v>4516</v>
      </c>
      <c r="T214">
        <v>3201</v>
      </c>
      <c r="U214">
        <v>4193</v>
      </c>
    </row>
    <row r="215" spans="2:21" x14ac:dyDescent="0.25">
      <c r="B215" s="1">
        <v>3372</v>
      </c>
      <c r="C215">
        <v>3417</v>
      </c>
      <c r="D215">
        <v>5437</v>
      </c>
      <c r="E215">
        <v>4128</v>
      </c>
      <c r="F215">
        <v>4843</v>
      </c>
      <c r="G215">
        <v>5623</v>
      </c>
      <c r="H215">
        <v>4830</v>
      </c>
      <c r="I215">
        <v>5494</v>
      </c>
      <c r="J215">
        <v>4817</v>
      </c>
      <c r="K215">
        <v>5330</v>
      </c>
      <c r="L215">
        <v>4451</v>
      </c>
      <c r="M215">
        <v>5173</v>
      </c>
      <c r="N215">
        <v>4800</v>
      </c>
      <c r="O215">
        <v>4406</v>
      </c>
      <c r="P215">
        <v>5199</v>
      </c>
      <c r="Q215">
        <v>4776</v>
      </c>
      <c r="R215">
        <v>5774</v>
      </c>
      <c r="S215">
        <v>5292</v>
      </c>
      <c r="T215">
        <v>3369</v>
      </c>
      <c r="U215">
        <v>4350</v>
      </c>
    </row>
    <row r="216" spans="2:21" x14ac:dyDescent="0.25">
      <c r="B216" s="1">
        <v>2629</v>
      </c>
      <c r="C216">
        <v>2833</v>
      </c>
      <c r="D216">
        <v>5425</v>
      </c>
      <c r="E216">
        <v>3549</v>
      </c>
      <c r="F216">
        <v>4760</v>
      </c>
      <c r="G216">
        <v>5788</v>
      </c>
      <c r="H216">
        <v>5047</v>
      </c>
      <c r="I216">
        <v>4620</v>
      </c>
      <c r="J216">
        <v>4165</v>
      </c>
      <c r="K216">
        <v>4076</v>
      </c>
      <c r="L216">
        <v>5506</v>
      </c>
      <c r="M216">
        <v>4435</v>
      </c>
      <c r="N216">
        <v>5506</v>
      </c>
      <c r="O216">
        <v>5847</v>
      </c>
      <c r="P216">
        <v>5114</v>
      </c>
      <c r="Q216">
        <v>4550</v>
      </c>
      <c r="R216">
        <v>4319</v>
      </c>
      <c r="S216">
        <v>3052</v>
      </c>
      <c r="T216">
        <v>2867</v>
      </c>
      <c r="U216">
        <v>3768</v>
      </c>
    </row>
    <row r="217" spans="2:21" x14ac:dyDescent="0.25">
      <c r="B217" s="1">
        <v>2894</v>
      </c>
      <c r="C217">
        <v>3164</v>
      </c>
      <c r="D217">
        <v>5627</v>
      </c>
      <c r="E217">
        <v>3516</v>
      </c>
      <c r="F217">
        <v>4680</v>
      </c>
      <c r="G217">
        <v>5900</v>
      </c>
      <c r="H217">
        <v>5057</v>
      </c>
      <c r="I217">
        <v>5732</v>
      </c>
      <c r="J217">
        <v>4710</v>
      </c>
      <c r="K217">
        <v>4835</v>
      </c>
      <c r="L217">
        <v>5133</v>
      </c>
      <c r="M217">
        <v>4692</v>
      </c>
      <c r="N217">
        <v>4328</v>
      </c>
      <c r="O217">
        <v>4307</v>
      </c>
      <c r="P217">
        <v>4597</v>
      </c>
      <c r="Q217">
        <v>6053</v>
      </c>
      <c r="R217">
        <v>5099</v>
      </c>
      <c r="S217">
        <v>4726</v>
      </c>
      <c r="T217">
        <v>2922</v>
      </c>
      <c r="U217">
        <v>3472</v>
      </c>
    </row>
    <row r="218" spans="2:21" x14ac:dyDescent="0.25">
      <c r="B218" s="1">
        <v>3476</v>
      </c>
      <c r="C218">
        <v>3993</v>
      </c>
      <c r="D218">
        <v>5980</v>
      </c>
      <c r="E218">
        <v>4501</v>
      </c>
      <c r="F218">
        <v>5618</v>
      </c>
      <c r="G218">
        <v>5632</v>
      </c>
      <c r="H218">
        <v>5099</v>
      </c>
      <c r="I218">
        <v>4992</v>
      </c>
      <c r="J218">
        <v>4334</v>
      </c>
      <c r="K218">
        <v>4731</v>
      </c>
      <c r="L218">
        <v>5778</v>
      </c>
      <c r="M218">
        <v>4873</v>
      </c>
      <c r="N218">
        <v>6017</v>
      </c>
      <c r="O218">
        <v>5763</v>
      </c>
      <c r="P218">
        <v>5114</v>
      </c>
      <c r="Q218">
        <v>4370</v>
      </c>
      <c r="R218">
        <v>5153</v>
      </c>
      <c r="S218">
        <v>4540</v>
      </c>
      <c r="T218">
        <v>3698</v>
      </c>
      <c r="U218">
        <v>4511</v>
      </c>
    </row>
    <row r="219" spans="2:21" x14ac:dyDescent="0.25">
      <c r="B219" s="1">
        <v>2870</v>
      </c>
      <c r="C219">
        <v>3343</v>
      </c>
      <c r="D219">
        <v>5364</v>
      </c>
      <c r="E219">
        <v>3890</v>
      </c>
      <c r="F219">
        <v>5460</v>
      </c>
      <c r="G219">
        <v>4981</v>
      </c>
      <c r="H219">
        <v>4493</v>
      </c>
      <c r="I219">
        <v>4521</v>
      </c>
      <c r="J219">
        <v>4070</v>
      </c>
      <c r="K219">
        <v>4020</v>
      </c>
      <c r="L219">
        <v>4890</v>
      </c>
      <c r="M219">
        <v>4362</v>
      </c>
      <c r="N219">
        <v>5204</v>
      </c>
      <c r="O219">
        <v>4876</v>
      </c>
      <c r="P219">
        <v>4337</v>
      </c>
      <c r="Q219">
        <v>3951</v>
      </c>
      <c r="R219">
        <v>3923</v>
      </c>
      <c r="S219">
        <v>3909</v>
      </c>
      <c r="T219">
        <v>3187</v>
      </c>
      <c r="U219">
        <v>4233</v>
      </c>
    </row>
    <row r="220" spans="2:21" x14ac:dyDescent="0.25">
      <c r="B220" s="1">
        <v>2160</v>
      </c>
      <c r="C220">
        <v>2360</v>
      </c>
      <c r="D220">
        <v>4968</v>
      </c>
      <c r="E220">
        <v>2869</v>
      </c>
      <c r="F220">
        <v>4484</v>
      </c>
      <c r="G220">
        <v>4685</v>
      </c>
      <c r="H220">
        <v>4182</v>
      </c>
      <c r="I220">
        <v>3615</v>
      </c>
      <c r="J220">
        <v>3405</v>
      </c>
      <c r="K220">
        <v>3300</v>
      </c>
      <c r="L220">
        <v>4504</v>
      </c>
      <c r="M220">
        <v>3300</v>
      </c>
      <c r="N220">
        <v>4490</v>
      </c>
      <c r="O220">
        <v>4816</v>
      </c>
      <c r="P220">
        <v>4239</v>
      </c>
      <c r="Q220">
        <v>3328</v>
      </c>
      <c r="R220">
        <v>3033</v>
      </c>
      <c r="S220">
        <v>3119</v>
      </c>
      <c r="T220">
        <v>2260</v>
      </c>
      <c r="U220">
        <v>3407</v>
      </c>
    </row>
    <row r="221" spans="2:21" x14ac:dyDescent="0.25">
      <c r="B221" s="1">
        <v>2719</v>
      </c>
      <c r="C221">
        <v>3199</v>
      </c>
      <c r="D221">
        <v>4607</v>
      </c>
      <c r="E221">
        <v>3715</v>
      </c>
      <c r="F221">
        <v>4491</v>
      </c>
      <c r="G221">
        <v>5300</v>
      </c>
      <c r="H221">
        <v>4519</v>
      </c>
      <c r="I221">
        <v>4170</v>
      </c>
      <c r="J221">
        <v>4290</v>
      </c>
      <c r="K221">
        <v>3552</v>
      </c>
      <c r="L221">
        <v>5102</v>
      </c>
      <c r="M221">
        <v>3654</v>
      </c>
      <c r="N221">
        <v>4422</v>
      </c>
      <c r="O221">
        <v>4637</v>
      </c>
      <c r="P221">
        <v>3881</v>
      </c>
      <c r="Q221">
        <v>4193</v>
      </c>
      <c r="R221">
        <v>3759</v>
      </c>
      <c r="S221">
        <v>4263</v>
      </c>
      <c r="T221">
        <v>3087</v>
      </c>
      <c r="U221">
        <v>3616</v>
      </c>
    </row>
    <row r="222" spans="2:21" x14ac:dyDescent="0.25">
      <c r="B222" s="1">
        <v>3630</v>
      </c>
      <c r="C222">
        <v>4158</v>
      </c>
      <c r="D222">
        <v>5540</v>
      </c>
      <c r="E222">
        <v>4099</v>
      </c>
      <c r="F222">
        <v>5559</v>
      </c>
      <c r="G222">
        <v>6017</v>
      </c>
      <c r="H222">
        <v>5252</v>
      </c>
      <c r="I222">
        <v>5185</v>
      </c>
      <c r="J222">
        <v>4541</v>
      </c>
      <c r="K222">
        <v>4797</v>
      </c>
      <c r="L222">
        <v>5539</v>
      </c>
      <c r="M222">
        <v>5157</v>
      </c>
      <c r="N222">
        <v>5842</v>
      </c>
      <c r="O222">
        <v>6382</v>
      </c>
      <c r="P222">
        <v>5427</v>
      </c>
      <c r="Q222">
        <v>4514</v>
      </c>
      <c r="R222">
        <v>4651</v>
      </c>
      <c r="S222">
        <v>4667</v>
      </c>
      <c r="T222">
        <v>3803</v>
      </c>
      <c r="U222">
        <v>4873</v>
      </c>
    </row>
    <row r="223" spans="2:21" x14ac:dyDescent="0.25">
      <c r="B223" s="1">
        <v>2746</v>
      </c>
      <c r="C223">
        <v>2934</v>
      </c>
      <c r="D223">
        <v>5156</v>
      </c>
      <c r="E223">
        <v>3555</v>
      </c>
      <c r="F223">
        <v>4542</v>
      </c>
      <c r="G223">
        <v>5648</v>
      </c>
      <c r="H223">
        <v>4937</v>
      </c>
      <c r="I223">
        <v>4700</v>
      </c>
      <c r="J223">
        <v>4081</v>
      </c>
      <c r="K223">
        <v>3265</v>
      </c>
      <c r="L223">
        <v>5085</v>
      </c>
      <c r="M223">
        <v>3737</v>
      </c>
      <c r="N223">
        <v>4712</v>
      </c>
      <c r="O223">
        <v>5609</v>
      </c>
      <c r="P223">
        <v>4834</v>
      </c>
      <c r="Q223">
        <v>4147</v>
      </c>
      <c r="R223">
        <v>3858</v>
      </c>
      <c r="S223">
        <v>3341</v>
      </c>
      <c r="T223">
        <v>3135</v>
      </c>
      <c r="U223">
        <v>4107</v>
      </c>
    </row>
    <row r="224" spans="2:21" x14ac:dyDescent="0.25">
      <c r="B224" s="1">
        <v>2673</v>
      </c>
      <c r="C224">
        <v>2997</v>
      </c>
      <c r="D224">
        <v>5561</v>
      </c>
      <c r="E224">
        <v>3685</v>
      </c>
      <c r="F224">
        <v>4980</v>
      </c>
      <c r="G224">
        <v>4875</v>
      </c>
      <c r="H224">
        <v>4351</v>
      </c>
      <c r="I224">
        <v>4121</v>
      </c>
      <c r="J224">
        <v>3547</v>
      </c>
      <c r="K224">
        <v>4191</v>
      </c>
      <c r="L224">
        <v>4643</v>
      </c>
      <c r="M224">
        <v>4113</v>
      </c>
      <c r="N224">
        <v>5423</v>
      </c>
      <c r="O224">
        <v>4857</v>
      </c>
      <c r="P224">
        <v>4397</v>
      </c>
      <c r="Q224">
        <v>3853</v>
      </c>
      <c r="R224">
        <v>3990</v>
      </c>
      <c r="S224">
        <v>3218</v>
      </c>
      <c r="T224">
        <v>3005</v>
      </c>
      <c r="U224">
        <v>3535</v>
      </c>
    </row>
    <row r="225" spans="2:21" x14ac:dyDescent="0.25">
      <c r="B225" s="1">
        <v>2927</v>
      </c>
      <c r="C225">
        <v>3144</v>
      </c>
      <c r="D225">
        <v>5175</v>
      </c>
      <c r="E225">
        <v>3510</v>
      </c>
      <c r="F225">
        <v>4401</v>
      </c>
      <c r="G225">
        <v>5576</v>
      </c>
      <c r="H225">
        <v>4783</v>
      </c>
      <c r="I225">
        <v>5220</v>
      </c>
      <c r="J225">
        <v>4519</v>
      </c>
      <c r="K225">
        <v>4652</v>
      </c>
      <c r="L225">
        <v>4151</v>
      </c>
      <c r="M225">
        <v>3947</v>
      </c>
      <c r="N225">
        <v>4438</v>
      </c>
      <c r="O225">
        <v>3763</v>
      </c>
      <c r="P225">
        <v>4568</v>
      </c>
      <c r="Q225">
        <v>5018</v>
      </c>
      <c r="R225">
        <v>5087</v>
      </c>
      <c r="S225">
        <v>4085</v>
      </c>
      <c r="T225">
        <v>3096</v>
      </c>
      <c r="U225">
        <v>3709</v>
      </c>
    </row>
    <row r="226" spans="2:21" x14ac:dyDescent="0.25">
      <c r="B226" s="1">
        <v>3579</v>
      </c>
      <c r="C226">
        <v>4188</v>
      </c>
      <c r="D226">
        <v>5880</v>
      </c>
      <c r="E226">
        <v>4319</v>
      </c>
      <c r="F226">
        <v>6144</v>
      </c>
      <c r="G226">
        <v>6046</v>
      </c>
      <c r="H226">
        <v>5191</v>
      </c>
      <c r="I226">
        <v>5470</v>
      </c>
      <c r="J226">
        <v>5294</v>
      </c>
      <c r="K226">
        <v>5653</v>
      </c>
      <c r="L226">
        <v>6252</v>
      </c>
      <c r="M226">
        <v>5283</v>
      </c>
      <c r="N226">
        <v>5235</v>
      </c>
      <c r="O226">
        <v>5549</v>
      </c>
      <c r="P226">
        <v>5250</v>
      </c>
      <c r="Q226">
        <v>4535</v>
      </c>
      <c r="R226">
        <v>5024</v>
      </c>
      <c r="S226">
        <v>4111</v>
      </c>
      <c r="T226">
        <v>3986</v>
      </c>
      <c r="U226">
        <v>4183</v>
      </c>
    </row>
    <row r="227" spans="2:21" x14ac:dyDescent="0.25">
      <c r="B227" s="1">
        <v>2710</v>
      </c>
      <c r="C227">
        <v>3221</v>
      </c>
      <c r="D227">
        <v>5317</v>
      </c>
      <c r="E227">
        <v>3821</v>
      </c>
      <c r="F227">
        <v>5311</v>
      </c>
      <c r="G227">
        <v>5233</v>
      </c>
      <c r="H227">
        <v>4614</v>
      </c>
      <c r="I227">
        <v>4045</v>
      </c>
      <c r="J227">
        <v>3985</v>
      </c>
      <c r="K227">
        <v>3818</v>
      </c>
      <c r="L227">
        <v>5079</v>
      </c>
      <c r="M227">
        <v>3958</v>
      </c>
      <c r="N227">
        <v>5558</v>
      </c>
      <c r="O227">
        <v>5202</v>
      </c>
      <c r="P227">
        <v>4507</v>
      </c>
      <c r="Q227">
        <v>4352</v>
      </c>
      <c r="R227">
        <v>3841</v>
      </c>
      <c r="S227">
        <v>3754</v>
      </c>
      <c r="T227">
        <v>2850</v>
      </c>
      <c r="U227">
        <v>3426</v>
      </c>
    </row>
    <row r="228" spans="2:21" x14ac:dyDescent="0.25">
      <c r="B228" s="1">
        <v>3282</v>
      </c>
      <c r="C228">
        <v>3340</v>
      </c>
      <c r="D228">
        <v>5162</v>
      </c>
      <c r="E228">
        <v>3568</v>
      </c>
      <c r="F228">
        <v>4434</v>
      </c>
      <c r="G228">
        <v>5399</v>
      </c>
      <c r="H228">
        <v>4620</v>
      </c>
      <c r="I228">
        <v>5247</v>
      </c>
      <c r="J228">
        <v>4459</v>
      </c>
      <c r="K228">
        <v>4754</v>
      </c>
      <c r="L228">
        <v>4534</v>
      </c>
      <c r="M228">
        <v>5285</v>
      </c>
      <c r="N228">
        <v>4455</v>
      </c>
      <c r="O228">
        <v>4086</v>
      </c>
      <c r="P228">
        <v>5106</v>
      </c>
      <c r="Q228">
        <v>4458</v>
      </c>
      <c r="R228">
        <v>5139</v>
      </c>
      <c r="S228">
        <v>4871</v>
      </c>
      <c r="T228">
        <v>3275</v>
      </c>
      <c r="U228">
        <v>3602</v>
      </c>
    </row>
    <row r="229" spans="2:21" x14ac:dyDescent="0.25">
      <c r="B229" s="1">
        <v>3560</v>
      </c>
      <c r="C229">
        <v>3691</v>
      </c>
      <c r="D229">
        <v>5510</v>
      </c>
      <c r="E229">
        <v>4079</v>
      </c>
      <c r="F229">
        <v>5068</v>
      </c>
      <c r="G229">
        <v>5820</v>
      </c>
      <c r="H229">
        <v>4938</v>
      </c>
      <c r="I229">
        <v>5396</v>
      </c>
      <c r="J229">
        <v>4638</v>
      </c>
      <c r="K229">
        <v>5250</v>
      </c>
      <c r="L229">
        <v>4980</v>
      </c>
      <c r="M229">
        <v>5361</v>
      </c>
      <c r="N229">
        <v>4131</v>
      </c>
      <c r="O229">
        <v>4480</v>
      </c>
      <c r="P229">
        <v>5311</v>
      </c>
      <c r="Q229">
        <v>5276</v>
      </c>
      <c r="R229">
        <v>4720</v>
      </c>
      <c r="S229">
        <v>3757</v>
      </c>
      <c r="T229">
        <v>3806</v>
      </c>
      <c r="U229">
        <v>4617</v>
      </c>
    </row>
    <row r="230" spans="2:21" x14ac:dyDescent="0.25">
      <c r="B230" s="1">
        <v>3463.999999997</v>
      </c>
      <c r="C230">
        <v>3676</v>
      </c>
      <c r="D230">
        <v>4778</v>
      </c>
      <c r="E230">
        <v>4119</v>
      </c>
      <c r="F230">
        <v>4558</v>
      </c>
      <c r="G230">
        <v>4583</v>
      </c>
      <c r="H230">
        <v>4286</v>
      </c>
      <c r="I230">
        <v>4429</v>
      </c>
      <c r="J230">
        <v>4405</v>
      </c>
      <c r="K230">
        <v>4285</v>
      </c>
      <c r="L230">
        <v>4226</v>
      </c>
      <c r="M230">
        <v>4545</v>
      </c>
      <c r="N230">
        <v>3775</v>
      </c>
      <c r="O230">
        <v>4054</v>
      </c>
      <c r="P230">
        <v>4503</v>
      </c>
      <c r="Q230">
        <v>4586</v>
      </c>
      <c r="R230">
        <v>4391</v>
      </c>
      <c r="S230">
        <v>3788</v>
      </c>
      <c r="T230">
        <v>3477</v>
      </c>
      <c r="U230">
        <v>3907</v>
      </c>
    </row>
    <row r="231" spans="2:21" x14ac:dyDescent="0.25">
      <c r="B231" s="1">
        <v>3237.9999999860001</v>
      </c>
      <c r="C231">
        <v>3724</v>
      </c>
      <c r="D231">
        <v>5024</v>
      </c>
      <c r="E231">
        <v>3779</v>
      </c>
      <c r="F231">
        <v>5115</v>
      </c>
      <c r="G231">
        <v>5248</v>
      </c>
      <c r="H231">
        <v>4548</v>
      </c>
      <c r="I231">
        <v>4865</v>
      </c>
      <c r="J231">
        <v>4479</v>
      </c>
      <c r="K231">
        <v>4720</v>
      </c>
      <c r="L231">
        <v>3882</v>
      </c>
      <c r="M231">
        <v>4588</v>
      </c>
      <c r="N231">
        <v>3981</v>
      </c>
      <c r="O231">
        <v>3910</v>
      </c>
      <c r="P231">
        <v>4840</v>
      </c>
      <c r="Q231">
        <v>4150</v>
      </c>
      <c r="R231">
        <v>4988</v>
      </c>
      <c r="S231">
        <v>3957</v>
      </c>
      <c r="T231">
        <v>3528</v>
      </c>
      <c r="U231">
        <v>4210</v>
      </c>
    </row>
    <row r="232" spans="2:21" x14ac:dyDescent="0.25">
      <c r="B232" s="1">
        <v>3108</v>
      </c>
      <c r="C232">
        <v>3711</v>
      </c>
      <c r="D232">
        <v>5000</v>
      </c>
      <c r="E232">
        <v>3965</v>
      </c>
      <c r="F232">
        <v>4622</v>
      </c>
      <c r="G232">
        <v>5511</v>
      </c>
      <c r="H232">
        <v>4743</v>
      </c>
      <c r="I232">
        <v>4273</v>
      </c>
      <c r="J232">
        <v>4126</v>
      </c>
      <c r="K232">
        <v>4225</v>
      </c>
      <c r="L232">
        <v>4045</v>
      </c>
      <c r="M232">
        <v>4345</v>
      </c>
      <c r="N232">
        <v>3870</v>
      </c>
      <c r="O232">
        <v>4119</v>
      </c>
      <c r="P232">
        <v>4406</v>
      </c>
      <c r="Q232">
        <v>4769</v>
      </c>
      <c r="R232">
        <v>4650</v>
      </c>
      <c r="S232">
        <v>3734</v>
      </c>
      <c r="T232">
        <v>3503</v>
      </c>
      <c r="U232">
        <v>4722</v>
      </c>
    </row>
    <row r="233" spans="2:21" x14ac:dyDescent="0.25">
      <c r="B233" s="1">
        <v>2891</v>
      </c>
      <c r="C233">
        <v>2773</v>
      </c>
      <c r="D233">
        <v>4904</v>
      </c>
      <c r="E233">
        <v>3407</v>
      </c>
      <c r="F233">
        <v>4487</v>
      </c>
      <c r="G233">
        <v>5344</v>
      </c>
      <c r="H233">
        <v>4620</v>
      </c>
      <c r="I233">
        <v>4634</v>
      </c>
      <c r="J233">
        <v>4444</v>
      </c>
      <c r="K233">
        <v>4043</v>
      </c>
      <c r="L233">
        <v>4376</v>
      </c>
      <c r="M233">
        <v>4469</v>
      </c>
      <c r="N233">
        <v>4201</v>
      </c>
      <c r="O233">
        <v>4098</v>
      </c>
      <c r="P233">
        <v>4529</v>
      </c>
      <c r="Q233">
        <v>3861</v>
      </c>
      <c r="R233">
        <v>4583</v>
      </c>
      <c r="S233">
        <v>3698</v>
      </c>
      <c r="T233">
        <v>3117</v>
      </c>
      <c r="U233">
        <v>3880</v>
      </c>
    </row>
    <row r="234" spans="2:21" x14ac:dyDescent="0.25">
      <c r="B234" s="1">
        <v>3060</v>
      </c>
      <c r="C234">
        <v>3136</v>
      </c>
      <c r="D234">
        <v>5085</v>
      </c>
      <c r="E234">
        <v>3873</v>
      </c>
      <c r="F234">
        <v>4640</v>
      </c>
      <c r="G234">
        <v>5697</v>
      </c>
      <c r="H234">
        <v>4906</v>
      </c>
      <c r="I234">
        <v>5337</v>
      </c>
      <c r="J234">
        <v>4593</v>
      </c>
      <c r="K234">
        <v>5105</v>
      </c>
      <c r="L234">
        <v>3483</v>
      </c>
      <c r="M234">
        <v>4981</v>
      </c>
      <c r="N234">
        <v>4317</v>
      </c>
      <c r="O234">
        <v>4406</v>
      </c>
      <c r="P234">
        <v>5234</v>
      </c>
      <c r="Q234">
        <v>5852</v>
      </c>
      <c r="R234">
        <v>5033</v>
      </c>
      <c r="S234">
        <v>3913</v>
      </c>
      <c r="T234">
        <v>3188</v>
      </c>
      <c r="U234">
        <v>3402</v>
      </c>
    </row>
    <row r="235" spans="2:21" x14ac:dyDescent="0.25">
      <c r="B235" s="1">
        <v>3337</v>
      </c>
      <c r="C235">
        <v>3399</v>
      </c>
      <c r="D235">
        <v>5674</v>
      </c>
      <c r="E235">
        <v>4382</v>
      </c>
      <c r="F235">
        <v>5287</v>
      </c>
      <c r="G235">
        <v>6029</v>
      </c>
      <c r="H235">
        <v>5197</v>
      </c>
      <c r="I235">
        <v>5303</v>
      </c>
      <c r="J235">
        <v>5596</v>
      </c>
      <c r="K235">
        <v>5592</v>
      </c>
      <c r="L235">
        <v>4376</v>
      </c>
      <c r="M235">
        <v>5195</v>
      </c>
      <c r="N235">
        <v>4641</v>
      </c>
      <c r="O235">
        <v>4445</v>
      </c>
      <c r="P235">
        <v>5103</v>
      </c>
      <c r="Q235">
        <v>5601</v>
      </c>
      <c r="R235">
        <v>5969</v>
      </c>
      <c r="S235">
        <v>4023</v>
      </c>
      <c r="T235">
        <v>3514</v>
      </c>
      <c r="U235">
        <v>3954</v>
      </c>
    </row>
    <row r="236" spans="2:21" x14ac:dyDescent="0.25">
      <c r="B236" s="1">
        <v>2719</v>
      </c>
      <c r="C236">
        <v>3166</v>
      </c>
      <c r="D236">
        <v>4669</v>
      </c>
      <c r="E236">
        <v>3660</v>
      </c>
      <c r="F236">
        <v>4646</v>
      </c>
      <c r="G236">
        <v>5496</v>
      </c>
      <c r="H236">
        <v>4709</v>
      </c>
      <c r="I236">
        <v>4728</v>
      </c>
      <c r="J236">
        <v>4157</v>
      </c>
      <c r="K236">
        <v>3942</v>
      </c>
      <c r="L236">
        <v>5074</v>
      </c>
      <c r="M236">
        <v>4161</v>
      </c>
      <c r="N236">
        <v>4716</v>
      </c>
      <c r="O236">
        <v>4969</v>
      </c>
      <c r="P236">
        <v>4327</v>
      </c>
      <c r="Q236">
        <v>3621</v>
      </c>
      <c r="R236">
        <v>3553</v>
      </c>
      <c r="S236">
        <v>3146</v>
      </c>
      <c r="T236">
        <v>3093</v>
      </c>
      <c r="U236">
        <v>3760</v>
      </c>
    </row>
    <row r="237" spans="2:21" x14ac:dyDescent="0.25">
      <c r="B237" s="1">
        <v>2903</v>
      </c>
      <c r="C237">
        <v>2930</v>
      </c>
      <c r="D237">
        <v>4814</v>
      </c>
      <c r="E237">
        <v>3412</v>
      </c>
      <c r="F237">
        <v>4204</v>
      </c>
      <c r="G237">
        <v>5414</v>
      </c>
      <c r="H237">
        <v>4668</v>
      </c>
      <c r="I237">
        <v>4942</v>
      </c>
      <c r="J237">
        <v>4146</v>
      </c>
      <c r="K237">
        <v>3799</v>
      </c>
      <c r="L237">
        <v>4999</v>
      </c>
      <c r="M237">
        <v>3821</v>
      </c>
      <c r="N237">
        <v>3939</v>
      </c>
      <c r="O237">
        <v>5346</v>
      </c>
      <c r="P237">
        <v>4574</v>
      </c>
      <c r="Q237">
        <v>4180</v>
      </c>
      <c r="R237">
        <v>4019</v>
      </c>
      <c r="S237">
        <v>3709</v>
      </c>
      <c r="T237">
        <v>3000</v>
      </c>
      <c r="U237">
        <v>3611</v>
      </c>
    </row>
    <row r="238" spans="2:21" x14ac:dyDescent="0.25">
      <c r="B238" s="1">
        <v>2711</v>
      </c>
      <c r="C238">
        <v>3047</v>
      </c>
      <c r="D238">
        <v>4702</v>
      </c>
      <c r="E238">
        <v>3328</v>
      </c>
      <c r="F238">
        <v>4223</v>
      </c>
      <c r="G238">
        <v>4413</v>
      </c>
      <c r="H238">
        <v>3962</v>
      </c>
      <c r="I238">
        <v>4757</v>
      </c>
      <c r="J238">
        <v>4243</v>
      </c>
      <c r="K238">
        <v>4119</v>
      </c>
      <c r="L238">
        <v>4563</v>
      </c>
      <c r="M238">
        <v>4037</v>
      </c>
      <c r="N238">
        <v>4817</v>
      </c>
      <c r="O238">
        <v>4474</v>
      </c>
      <c r="P238">
        <v>3837</v>
      </c>
      <c r="Q238">
        <v>4906</v>
      </c>
      <c r="R238">
        <v>4248</v>
      </c>
      <c r="S238">
        <v>2987</v>
      </c>
      <c r="T238">
        <v>2997</v>
      </c>
      <c r="U238">
        <v>2999</v>
      </c>
    </row>
    <row r="239" spans="2:21" x14ac:dyDescent="0.25">
      <c r="B239" s="1">
        <v>4361</v>
      </c>
      <c r="C239">
        <v>4554</v>
      </c>
      <c r="D239">
        <v>5731</v>
      </c>
      <c r="E239">
        <v>4925</v>
      </c>
      <c r="F239">
        <v>5387</v>
      </c>
      <c r="G239">
        <v>5932</v>
      </c>
      <c r="H239">
        <v>5211</v>
      </c>
      <c r="I239">
        <v>5185</v>
      </c>
      <c r="J239">
        <v>5061</v>
      </c>
      <c r="K239">
        <v>5376</v>
      </c>
      <c r="L239">
        <v>5804</v>
      </c>
      <c r="M239">
        <v>4891</v>
      </c>
      <c r="N239">
        <v>5538</v>
      </c>
      <c r="O239">
        <v>5631</v>
      </c>
      <c r="P239">
        <v>5064</v>
      </c>
      <c r="Q239">
        <v>5215</v>
      </c>
      <c r="R239">
        <v>4654</v>
      </c>
      <c r="S239">
        <v>5194</v>
      </c>
      <c r="T239">
        <v>4630</v>
      </c>
      <c r="U239">
        <v>4775</v>
      </c>
    </row>
    <row r="240" spans="2:21" x14ac:dyDescent="0.25">
      <c r="B240" s="1">
        <v>2334</v>
      </c>
      <c r="C240">
        <v>2388</v>
      </c>
      <c r="D240">
        <v>5123</v>
      </c>
      <c r="E240">
        <v>3330</v>
      </c>
      <c r="F240">
        <v>4604</v>
      </c>
      <c r="G240">
        <v>5889</v>
      </c>
      <c r="H240">
        <v>5070</v>
      </c>
      <c r="I240">
        <v>4791</v>
      </c>
      <c r="J240">
        <v>4411</v>
      </c>
      <c r="K240">
        <v>3981</v>
      </c>
      <c r="L240">
        <v>5492</v>
      </c>
      <c r="M240">
        <v>4709</v>
      </c>
      <c r="N240">
        <v>5169</v>
      </c>
      <c r="O240">
        <v>5563</v>
      </c>
      <c r="P240">
        <v>4823</v>
      </c>
      <c r="Q240">
        <v>4133</v>
      </c>
      <c r="R240">
        <v>3761</v>
      </c>
      <c r="S240">
        <v>2915</v>
      </c>
      <c r="T240">
        <v>2388</v>
      </c>
      <c r="U240">
        <v>3163</v>
      </c>
    </row>
    <row r="241" spans="2:21" x14ac:dyDescent="0.25">
      <c r="B241" s="1">
        <v>3087</v>
      </c>
      <c r="C241">
        <v>3148</v>
      </c>
      <c r="D241">
        <v>5021</v>
      </c>
      <c r="E241">
        <v>3501</v>
      </c>
      <c r="F241">
        <v>4658</v>
      </c>
      <c r="G241">
        <v>5625</v>
      </c>
      <c r="H241">
        <v>4979</v>
      </c>
      <c r="I241">
        <v>4781</v>
      </c>
      <c r="J241">
        <v>3903</v>
      </c>
      <c r="K241">
        <v>4258</v>
      </c>
      <c r="L241">
        <v>5518</v>
      </c>
      <c r="M241">
        <v>4106</v>
      </c>
      <c r="N241">
        <v>5203</v>
      </c>
      <c r="O241">
        <v>5690</v>
      </c>
      <c r="P241">
        <v>4543</v>
      </c>
      <c r="Q241">
        <v>3845</v>
      </c>
      <c r="R241">
        <v>3747</v>
      </c>
      <c r="S241">
        <v>3594</v>
      </c>
      <c r="T241">
        <v>3097</v>
      </c>
      <c r="U241">
        <v>4326</v>
      </c>
    </row>
    <row r="242" spans="2:21" x14ac:dyDescent="0.25">
      <c r="B242" s="1">
        <v>2846</v>
      </c>
      <c r="C242">
        <v>3025</v>
      </c>
      <c r="D242">
        <v>4625</v>
      </c>
      <c r="E242">
        <v>3665</v>
      </c>
      <c r="F242">
        <v>4407</v>
      </c>
      <c r="G242">
        <v>5054</v>
      </c>
      <c r="H242">
        <v>4348</v>
      </c>
      <c r="I242">
        <v>4806</v>
      </c>
      <c r="J242">
        <v>4107</v>
      </c>
      <c r="K242">
        <v>4320</v>
      </c>
      <c r="L242">
        <v>3356</v>
      </c>
      <c r="M242">
        <v>4161</v>
      </c>
      <c r="N242">
        <v>3460</v>
      </c>
      <c r="O242">
        <v>3318</v>
      </c>
      <c r="P242">
        <v>3536</v>
      </c>
      <c r="Q242">
        <v>4863</v>
      </c>
      <c r="R242">
        <v>4828</v>
      </c>
      <c r="S242">
        <v>3042</v>
      </c>
      <c r="T242">
        <v>3047</v>
      </c>
      <c r="U242">
        <v>3590</v>
      </c>
    </row>
    <row r="243" spans="2:21" x14ac:dyDescent="0.25">
      <c r="B243" s="1">
        <v>3674</v>
      </c>
      <c r="C243">
        <v>3772</v>
      </c>
      <c r="D243">
        <v>5679</v>
      </c>
      <c r="E243">
        <v>4392</v>
      </c>
      <c r="F243">
        <v>5724</v>
      </c>
      <c r="G243">
        <v>6022</v>
      </c>
      <c r="H243">
        <v>5260</v>
      </c>
      <c r="I243">
        <v>5086</v>
      </c>
      <c r="J243">
        <v>5174</v>
      </c>
      <c r="K243">
        <v>5462</v>
      </c>
      <c r="L243">
        <v>4555</v>
      </c>
      <c r="M243">
        <v>4918</v>
      </c>
      <c r="N243">
        <v>4691</v>
      </c>
      <c r="O243">
        <v>4222</v>
      </c>
      <c r="P243">
        <v>5319</v>
      </c>
      <c r="Q243">
        <v>6023</v>
      </c>
      <c r="R243">
        <v>5026</v>
      </c>
      <c r="S243">
        <v>4431</v>
      </c>
      <c r="T243">
        <v>3889</v>
      </c>
      <c r="U243">
        <v>4548</v>
      </c>
    </row>
    <row r="244" spans="2:21" x14ac:dyDescent="0.25">
      <c r="B244" s="1">
        <v>2927</v>
      </c>
      <c r="C244">
        <v>2937</v>
      </c>
      <c r="D244">
        <v>5287</v>
      </c>
      <c r="E244">
        <v>3909</v>
      </c>
      <c r="F244">
        <v>4909</v>
      </c>
      <c r="G244">
        <v>5910</v>
      </c>
      <c r="H244">
        <v>5017</v>
      </c>
      <c r="I244">
        <v>5358</v>
      </c>
      <c r="J244">
        <v>5130</v>
      </c>
      <c r="K244">
        <v>5065</v>
      </c>
      <c r="L244">
        <v>4859</v>
      </c>
      <c r="M244">
        <v>4731</v>
      </c>
      <c r="N244">
        <v>3424</v>
      </c>
      <c r="O244">
        <v>4087</v>
      </c>
      <c r="P244">
        <v>4944</v>
      </c>
      <c r="Q244">
        <v>4402</v>
      </c>
      <c r="R244">
        <v>4012</v>
      </c>
      <c r="S244">
        <v>3302</v>
      </c>
      <c r="T244">
        <v>2989</v>
      </c>
      <c r="U244">
        <v>3633</v>
      </c>
    </row>
    <row r="245" spans="2:21" x14ac:dyDescent="0.25">
      <c r="B245" s="1">
        <v>3149</v>
      </c>
      <c r="C245">
        <v>3542</v>
      </c>
      <c r="D245">
        <v>5028</v>
      </c>
      <c r="E245">
        <v>3708</v>
      </c>
      <c r="F245">
        <v>4958</v>
      </c>
      <c r="G245">
        <v>5352</v>
      </c>
      <c r="H245">
        <v>4595</v>
      </c>
      <c r="I245">
        <v>4864</v>
      </c>
      <c r="J245">
        <v>4602</v>
      </c>
      <c r="K245">
        <v>4294</v>
      </c>
      <c r="L245">
        <v>5358</v>
      </c>
      <c r="M245">
        <v>4633</v>
      </c>
      <c r="N245">
        <v>4718</v>
      </c>
      <c r="O245">
        <v>5663</v>
      </c>
      <c r="P245">
        <v>4931</v>
      </c>
      <c r="Q245">
        <v>3845</v>
      </c>
      <c r="R245">
        <v>3725</v>
      </c>
      <c r="S245">
        <v>3526</v>
      </c>
      <c r="T245">
        <v>3408</v>
      </c>
      <c r="U245">
        <v>3888</v>
      </c>
    </row>
    <row r="246" spans="2:21" x14ac:dyDescent="0.25">
      <c r="B246" s="1">
        <v>4004.9999999920001</v>
      </c>
      <c r="C246">
        <v>4367</v>
      </c>
      <c r="D246">
        <v>5426</v>
      </c>
      <c r="E246">
        <v>4677</v>
      </c>
      <c r="F246">
        <v>5381</v>
      </c>
      <c r="G246">
        <v>5765</v>
      </c>
      <c r="H246">
        <v>4987</v>
      </c>
      <c r="I246">
        <v>5003</v>
      </c>
      <c r="J246">
        <v>5111</v>
      </c>
      <c r="K246">
        <v>5089</v>
      </c>
      <c r="L246">
        <v>5051</v>
      </c>
      <c r="M246">
        <v>5067</v>
      </c>
      <c r="N246">
        <v>4235</v>
      </c>
      <c r="O246">
        <v>4291</v>
      </c>
      <c r="P246">
        <v>5011</v>
      </c>
      <c r="Q246">
        <v>5636</v>
      </c>
      <c r="R246">
        <v>5219</v>
      </c>
      <c r="S246">
        <v>4496</v>
      </c>
      <c r="T246">
        <v>4247</v>
      </c>
      <c r="U246">
        <v>4987</v>
      </c>
    </row>
    <row r="247" spans="2:21" x14ac:dyDescent="0.25">
      <c r="B247" s="1">
        <v>2272</v>
      </c>
      <c r="C247">
        <v>2460</v>
      </c>
      <c r="D247">
        <v>4622</v>
      </c>
      <c r="E247">
        <v>3115</v>
      </c>
      <c r="F247">
        <v>4213</v>
      </c>
      <c r="G247">
        <v>5142</v>
      </c>
      <c r="H247">
        <v>4457</v>
      </c>
      <c r="I247">
        <v>4042</v>
      </c>
      <c r="J247">
        <v>4025</v>
      </c>
      <c r="K247">
        <v>3859</v>
      </c>
      <c r="L247">
        <v>3531</v>
      </c>
      <c r="M247">
        <v>4093</v>
      </c>
      <c r="N247">
        <v>3788</v>
      </c>
      <c r="O247">
        <v>3771</v>
      </c>
      <c r="P247">
        <v>4053</v>
      </c>
      <c r="Q247">
        <v>5094</v>
      </c>
      <c r="R247">
        <v>4327</v>
      </c>
      <c r="S247">
        <v>3439</v>
      </c>
      <c r="T247">
        <v>2705</v>
      </c>
      <c r="U247">
        <v>3871</v>
      </c>
    </row>
    <row r="248" spans="2:21" x14ac:dyDescent="0.25">
      <c r="B248" s="1">
        <v>3702</v>
      </c>
      <c r="C248">
        <v>4068</v>
      </c>
      <c r="D248">
        <v>5690</v>
      </c>
      <c r="E248">
        <v>4316</v>
      </c>
      <c r="F248">
        <v>5292</v>
      </c>
      <c r="G248">
        <v>5517</v>
      </c>
      <c r="H248">
        <v>5076</v>
      </c>
      <c r="I248">
        <v>5080</v>
      </c>
      <c r="J248">
        <v>4321</v>
      </c>
      <c r="K248">
        <v>5013</v>
      </c>
      <c r="L248">
        <v>5663</v>
      </c>
      <c r="M248">
        <v>5028</v>
      </c>
      <c r="N248">
        <v>5577</v>
      </c>
      <c r="O248">
        <v>5905</v>
      </c>
      <c r="P248">
        <v>5129</v>
      </c>
      <c r="Q248">
        <v>4326</v>
      </c>
      <c r="R248">
        <v>4345</v>
      </c>
      <c r="S248">
        <v>4835</v>
      </c>
      <c r="T248">
        <v>4242</v>
      </c>
      <c r="U248">
        <v>4724</v>
      </c>
    </row>
    <row r="249" spans="2:21" x14ac:dyDescent="0.25">
      <c r="B249" s="1">
        <v>3825</v>
      </c>
      <c r="C249">
        <v>4397</v>
      </c>
      <c r="D249">
        <v>5537</v>
      </c>
      <c r="E249">
        <v>4515</v>
      </c>
      <c r="F249">
        <v>5155</v>
      </c>
      <c r="G249">
        <v>6062</v>
      </c>
      <c r="H249">
        <v>5211</v>
      </c>
      <c r="I249">
        <v>6006</v>
      </c>
      <c r="J249">
        <v>5233</v>
      </c>
      <c r="K249">
        <v>5361</v>
      </c>
      <c r="L249">
        <v>4739</v>
      </c>
      <c r="M249">
        <v>5128</v>
      </c>
      <c r="N249">
        <v>4861</v>
      </c>
      <c r="O249">
        <v>4415</v>
      </c>
      <c r="P249">
        <v>5196</v>
      </c>
      <c r="Q249">
        <v>5237</v>
      </c>
      <c r="R249">
        <v>5496</v>
      </c>
      <c r="S249">
        <v>4558</v>
      </c>
      <c r="T249">
        <v>4177</v>
      </c>
      <c r="U249">
        <v>5043</v>
      </c>
    </row>
    <row r="250" spans="2:21" x14ac:dyDescent="0.25">
      <c r="B250" s="1">
        <v>4467</v>
      </c>
      <c r="C250">
        <v>4618</v>
      </c>
      <c r="D250">
        <v>6220</v>
      </c>
      <c r="E250">
        <v>4899</v>
      </c>
      <c r="F250">
        <v>5933</v>
      </c>
      <c r="G250">
        <v>6564</v>
      </c>
      <c r="H250">
        <v>5553</v>
      </c>
      <c r="I250">
        <v>6564</v>
      </c>
      <c r="J250">
        <v>5695</v>
      </c>
      <c r="K250">
        <v>6003</v>
      </c>
      <c r="L250">
        <v>5331</v>
      </c>
      <c r="M250">
        <v>5945</v>
      </c>
      <c r="N250">
        <v>4828</v>
      </c>
      <c r="O250">
        <v>4892</v>
      </c>
      <c r="P250">
        <v>5848</v>
      </c>
      <c r="Q250">
        <v>5486</v>
      </c>
      <c r="R250">
        <v>6043</v>
      </c>
      <c r="S250">
        <v>4773</v>
      </c>
      <c r="T250">
        <v>4579</v>
      </c>
      <c r="U250">
        <v>5384</v>
      </c>
    </row>
    <row r="251" spans="2:21" x14ac:dyDescent="0.25">
      <c r="B251" s="1">
        <v>2937</v>
      </c>
      <c r="C251">
        <v>3216</v>
      </c>
      <c r="D251">
        <v>5133</v>
      </c>
      <c r="E251">
        <v>3796</v>
      </c>
      <c r="F251">
        <v>5052</v>
      </c>
      <c r="G251">
        <v>5437</v>
      </c>
      <c r="H251">
        <v>4598</v>
      </c>
      <c r="I251">
        <v>5027</v>
      </c>
      <c r="J251">
        <v>4588</v>
      </c>
      <c r="K251">
        <v>4678</v>
      </c>
      <c r="L251">
        <v>5042</v>
      </c>
      <c r="M251">
        <v>4288</v>
      </c>
      <c r="N251">
        <v>5376</v>
      </c>
      <c r="O251">
        <v>4707</v>
      </c>
      <c r="P251">
        <v>4454</v>
      </c>
      <c r="Q251">
        <v>5390</v>
      </c>
      <c r="R251">
        <v>4543</v>
      </c>
      <c r="S251">
        <v>3210</v>
      </c>
      <c r="T251">
        <v>3190</v>
      </c>
      <c r="U251">
        <v>4102</v>
      </c>
    </row>
    <row r="252" spans="2:21" x14ac:dyDescent="0.25">
      <c r="B252" s="1">
        <v>4004</v>
      </c>
      <c r="C252">
        <v>4133</v>
      </c>
      <c r="D252">
        <v>5953</v>
      </c>
      <c r="E252">
        <v>4608</v>
      </c>
      <c r="F252">
        <v>5699</v>
      </c>
      <c r="G252">
        <v>6397</v>
      </c>
      <c r="H252">
        <v>5478</v>
      </c>
      <c r="I252">
        <v>6091</v>
      </c>
      <c r="J252">
        <v>5715</v>
      </c>
      <c r="K252">
        <v>5898</v>
      </c>
      <c r="L252">
        <v>4638</v>
      </c>
      <c r="M252">
        <v>5620</v>
      </c>
      <c r="N252">
        <v>5231</v>
      </c>
      <c r="O252">
        <v>4935</v>
      </c>
      <c r="P252">
        <v>5834</v>
      </c>
      <c r="Q252">
        <v>6001</v>
      </c>
      <c r="R252">
        <v>5498</v>
      </c>
      <c r="S252">
        <v>5064</v>
      </c>
      <c r="T252">
        <v>4011</v>
      </c>
      <c r="U252">
        <v>4300</v>
      </c>
    </row>
    <row r="253" spans="2:21" x14ac:dyDescent="0.25">
      <c r="B253" s="1">
        <v>3490</v>
      </c>
      <c r="C253">
        <v>3494</v>
      </c>
      <c r="D253">
        <v>5166</v>
      </c>
      <c r="E253">
        <v>4058</v>
      </c>
      <c r="F253">
        <v>4732</v>
      </c>
      <c r="G253">
        <v>5812</v>
      </c>
      <c r="H253">
        <v>4943</v>
      </c>
      <c r="I253">
        <v>5812</v>
      </c>
      <c r="J253">
        <v>5031</v>
      </c>
      <c r="K253">
        <v>5231</v>
      </c>
      <c r="L253">
        <v>4280</v>
      </c>
      <c r="M253">
        <v>5633</v>
      </c>
      <c r="N253">
        <v>4986</v>
      </c>
      <c r="O253">
        <v>4764</v>
      </c>
      <c r="P253">
        <v>5049</v>
      </c>
      <c r="Q253">
        <v>4534</v>
      </c>
      <c r="R253">
        <v>5677</v>
      </c>
      <c r="S253">
        <v>3544</v>
      </c>
      <c r="T253">
        <v>3619</v>
      </c>
      <c r="U253">
        <v>4417</v>
      </c>
    </row>
    <row r="254" spans="2:21" x14ac:dyDescent="0.25">
      <c r="B254" s="1">
        <v>3367</v>
      </c>
      <c r="C254">
        <v>3616</v>
      </c>
      <c r="D254">
        <v>5427</v>
      </c>
      <c r="E254">
        <v>3878</v>
      </c>
      <c r="F254">
        <v>5110</v>
      </c>
      <c r="G254">
        <v>5599</v>
      </c>
      <c r="H254">
        <v>4765</v>
      </c>
      <c r="I254">
        <v>4899</v>
      </c>
      <c r="J254">
        <v>4914</v>
      </c>
      <c r="K254">
        <v>4242</v>
      </c>
      <c r="L254">
        <v>5529</v>
      </c>
      <c r="M254">
        <v>4566</v>
      </c>
      <c r="N254">
        <v>4755</v>
      </c>
      <c r="O254">
        <v>4847</v>
      </c>
      <c r="P254">
        <v>4065</v>
      </c>
      <c r="Q254">
        <v>5297</v>
      </c>
      <c r="R254">
        <v>4197</v>
      </c>
      <c r="S254">
        <v>3633</v>
      </c>
      <c r="T254">
        <v>3752</v>
      </c>
      <c r="U254">
        <v>3738</v>
      </c>
    </row>
    <row r="255" spans="2:21" x14ac:dyDescent="0.25">
      <c r="B255" s="1">
        <v>3012</v>
      </c>
      <c r="C255">
        <v>3170</v>
      </c>
      <c r="D255">
        <v>5215</v>
      </c>
      <c r="E255">
        <v>4174</v>
      </c>
      <c r="F255">
        <v>5101</v>
      </c>
      <c r="G255">
        <v>5816</v>
      </c>
      <c r="H255">
        <v>4958</v>
      </c>
      <c r="I255">
        <v>4786</v>
      </c>
      <c r="J255">
        <v>4856</v>
      </c>
      <c r="K255">
        <v>4180</v>
      </c>
      <c r="L255">
        <v>4880</v>
      </c>
      <c r="M255">
        <v>4549</v>
      </c>
      <c r="N255">
        <v>3709</v>
      </c>
      <c r="O255">
        <v>3651</v>
      </c>
      <c r="P255">
        <v>4026</v>
      </c>
      <c r="Q255">
        <v>5156</v>
      </c>
      <c r="R255">
        <v>5483</v>
      </c>
      <c r="S255">
        <v>3668</v>
      </c>
      <c r="T255">
        <v>3312</v>
      </c>
      <c r="U255">
        <v>3337</v>
      </c>
    </row>
    <row r="256" spans="2:21" x14ac:dyDescent="0.25">
      <c r="B256" s="1">
        <v>2541</v>
      </c>
      <c r="C256">
        <v>2877</v>
      </c>
      <c r="D256">
        <v>4328</v>
      </c>
      <c r="E256">
        <v>3382</v>
      </c>
      <c r="F256">
        <v>4034</v>
      </c>
      <c r="G256">
        <v>3575</v>
      </c>
      <c r="H256">
        <v>3163</v>
      </c>
      <c r="I256">
        <v>4095</v>
      </c>
      <c r="J256">
        <v>3645</v>
      </c>
      <c r="K256">
        <v>4086</v>
      </c>
      <c r="L256">
        <v>3986</v>
      </c>
      <c r="M256">
        <v>3747</v>
      </c>
      <c r="N256">
        <v>4612</v>
      </c>
      <c r="O256">
        <v>4464</v>
      </c>
      <c r="P256">
        <v>3908</v>
      </c>
      <c r="Q256">
        <v>3438</v>
      </c>
      <c r="R256">
        <v>3794</v>
      </c>
      <c r="S256">
        <v>2822</v>
      </c>
      <c r="T256">
        <v>2613</v>
      </c>
      <c r="U256">
        <v>3224</v>
      </c>
    </row>
    <row r="257" spans="2:21" x14ac:dyDescent="0.25">
      <c r="B257" s="1">
        <v>3478</v>
      </c>
      <c r="C257">
        <v>3693</v>
      </c>
      <c r="D257">
        <v>5666</v>
      </c>
      <c r="E257">
        <v>3925</v>
      </c>
      <c r="F257">
        <v>4877</v>
      </c>
      <c r="G257">
        <v>5953</v>
      </c>
      <c r="H257">
        <v>5072</v>
      </c>
      <c r="I257">
        <v>5777</v>
      </c>
      <c r="J257">
        <v>5026</v>
      </c>
      <c r="K257">
        <v>5411</v>
      </c>
      <c r="L257">
        <v>4481</v>
      </c>
      <c r="M257">
        <v>5149</v>
      </c>
      <c r="N257">
        <v>4829</v>
      </c>
      <c r="O257">
        <v>4467</v>
      </c>
      <c r="P257">
        <v>5124</v>
      </c>
      <c r="Q257">
        <v>5683</v>
      </c>
      <c r="R257">
        <v>5062</v>
      </c>
      <c r="S257">
        <v>4360</v>
      </c>
      <c r="T257">
        <v>3739</v>
      </c>
      <c r="U257">
        <v>4423</v>
      </c>
    </row>
    <row r="258" spans="2:21" x14ac:dyDescent="0.25">
      <c r="B258" s="1">
        <v>2579</v>
      </c>
      <c r="C258">
        <v>2622</v>
      </c>
      <c r="D258">
        <v>5267</v>
      </c>
      <c r="E258">
        <v>3459</v>
      </c>
      <c r="F258">
        <v>4871</v>
      </c>
      <c r="G258">
        <v>5204</v>
      </c>
      <c r="H258">
        <v>4475</v>
      </c>
      <c r="I258">
        <v>4296</v>
      </c>
      <c r="J258">
        <v>4169</v>
      </c>
      <c r="K258">
        <v>4248</v>
      </c>
      <c r="L258">
        <v>4325</v>
      </c>
      <c r="M258">
        <v>4282</v>
      </c>
      <c r="N258">
        <v>4346</v>
      </c>
      <c r="O258">
        <v>3906</v>
      </c>
      <c r="P258">
        <v>4524</v>
      </c>
      <c r="Q258">
        <v>4804</v>
      </c>
      <c r="R258">
        <v>4327</v>
      </c>
      <c r="S258">
        <v>3820</v>
      </c>
      <c r="T258">
        <v>2662</v>
      </c>
      <c r="U258">
        <v>3904</v>
      </c>
    </row>
    <row r="259" spans="2:21" x14ac:dyDescent="0.25">
      <c r="B259" s="1">
        <v>3139</v>
      </c>
      <c r="C259">
        <v>3310</v>
      </c>
      <c r="D259">
        <v>5111</v>
      </c>
      <c r="E259">
        <v>3855</v>
      </c>
      <c r="F259">
        <v>4652</v>
      </c>
      <c r="G259">
        <v>5215</v>
      </c>
      <c r="H259">
        <v>4484</v>
      </c>
      <c r="I259">
        <v>4799</v>
      </c>
      <c r="J259">
        <v>4738</v>
      </c>
      <c r="K259">
        <v>4598</v>
      </c>
      <c r="L259">
        <v>3744</v>
      </c>
      <c r="M259">
        <v>4394</v>
      </c>
      <c r="N259">
        <v>4069</v>
      </c>
      <c r="O259">
        <v>3888</v>
      </c>
      <c r="P259">
        <v>4481</v>
      </c>
      <c r="Q259">
        <v>5334</v>
      </c>
      <c r="R259">
        <v>4705</v>
      </c>
      <c r="S259">
        <v>4754</v>
      </c>
      <c r="T259">
        <v>3175</v>
      </c>
      <c r="U259">
        <v>4386</v>
      </c>
    </row>
    <row r="260" spans="2:21" x14ac:dyDescent="0.25">
      <c r="B260" s="1">
        <v>2624</v>
      </c>
      <c r="C260">
        <v>2836</v>
      </c>
      <c r="D260">
        <v>5140</v>
      </c>
      <c r="E260">
        <v>3454</v>
      </c>
      <c r="F260">
        <v>4994</v>
      </c>
      <c r="G260">
        <v>4881</v>
      </c>
      <c r="H260">
        <v>4410</v>
      </c>
      <c r="I260">
        <v>3891</v>
      </c>
      <c r="J260">
        <v>3796</v>
      </c>
      <c r="K260">
        <v>3848</v>
      </c>
      <c r="L260">
        <v>4942</v>
      </c>
      <c r="M260">
        <v>4181</v>
      </c>
      <c r="N260">
        <v>4546</v>
      </c>
      <c r="O260">
        <v>4721</v>
      </c>
      <c r="P260">
        <v>4180</v>
      </c>
      <c r="Q260">
        <v>4267</v>
      </c>
      <c r="R260">
        <v>3779</v>
      </c>
      <c r="S260">
        <v>3466</v>
      </c>
      <c r="T260">
        <v>2799</v>
      </c>
      <c r="U260">
        <v>3264</v>
      </c>
    </row>
    <row r="261" spans="2:21" x14ac:dyDescent="0.25">
      <c r="B261" s="1">
        <v>3052</v>
      </c>
      <c r="C261">
        <v>3087</v>
      </c>
      <c r="D261">
        <v>5071</v>
      </c>
      <c r="E261">
        <v>3949</v>
      </c>
      <c r="F261">
        <v>4954</v>
      </c>
      <c r="G261">
        <v>5290</v>
      </c>
      <c r="H261">
        <v>4509</v>
      </c>
      <c r="I261">
        <v>4394</v>
      </c>
      <c r="J261">
        <v>4047</v>
      </c>
      <c r="K261">
        <v>3921</v>
      </c>
      <c r="L261">
        <v>4777</v>
      </c>
      <c r="M261">
        <v>4738</v>
      </c>
      <c r="N261">
        <v>4777</v>
      </c>
      <c r="O261">
        <v>5122</v>
      </c>
      <c r="P261">
        <v>4608</v>
      </c>
      <c r="Q261">
        <v>4366</v>
      </c>
      <c r="R261">
        <v>4463</v>
      </c>
      <c r="S261">
        <v>4148</v>
      </c>
      <c r="T261">
        <v>3324</v>
      </c>
      <c r="U261">
        <v>3914</v>
      </c>
    </row>
    <row r="262" spans="2:21" x14ac:dyDescent="0.25">
      <c r="B262" s="1">
        <v>3036</v>
      </c>
      <c r="C262">
        <v>3210</v>
      </c>
      <c r="D262">
        <v>5075</v>
      </c>
      <c r="E262">
        <v>3835</v>
      </c>
      <c r="F262">
        <v>4664</v>
      </c>
      <c r="G262">
        <v>5060</v>
      </c>
      <c r="H262">
        <v>4421</v>
      </c>
      <c r="I262">
        <v>4282</v>
      </c>
      <c r="J262">
        <v>4057</v>
      </c>
      <c r="K262">
        <v>4301</v>
      </c>
      <c r="L262">
        <v>4704</v>
      </c>
      <c r="M262">
        <v>4188</v>
      </c>
      <c r="N262">
        <v>5128</v>
      </c>
      <c r="O262">
        <v>4985</v>
      </c>
      <c r="P262">
        <v>4180</v>
      </c>
      <c r="Q262">
        <v>4829</v>
      </c>
      <c r="R262">
        <v>4074</v>
      </c>
      <c r="S262">
        <v>3779</v>
      </c>
      <c r="T262">
        <v>3435</v>
      </c>
      <c r="U262">
        <v>3983</v>
      </c>
    </row>
    <row r="263" spans="2:21" x14ac:dyDescent="0.25">
      <c r="B263" s="1">
        <v>2804</v>
      </c>
      <c r="C263">
        <v>3015</v>
      </c>
      <c r="D263">
        <v>4603</v>
      </c>
      <c r="E263">
        <v>3321</v>
      </c>
      <c r="F263">
        <v>4221</v>
      </c>
      <c r="G263">
        <v>4803</v>
      </c>
      <c r="H263">
        <v>4111</v>
      </c>
      <c r="I263">
        <v>4075</v>
      </c>
      <c r="J263">
        <v>3903</v>
      </c>
      <c r="K263">
        <v>3509</v>
      </c>
      <c r="L263">
        <v>4805</v>
      </c>
      <c r="M263">
        <v>3705</v>
      </c>
      <c r="N263">
        <v>4132</v>
      </c>
      <c r="O263">
        <v>4383</v>
      </c>
      <c r="P263">
        <v>3759</v>
      </c>
      <c r="Q263">
        <v>3391</v>
      </c>
      <c r="R263">
        <v>3395</v>
      </c>
      <c r="S263">
        <v>3063</v>
      </c>
      <c r="T263">
        <v>2998</v>
      </c>
      <c r="U263">
        <v>3914</v>
      </c>
    </row>
    <row r="264" spans="2:21" x14ac:dyDescent="0.25">
      <c r="B264" s="1">
        <v>3914</v>
      </c>
      <c r="C264">
        <v>4093</v>
      </c>
      <c r="D264">
        <v>5930</v>
      </c>
      <c r="E264">
        <v>4537</v>
      </c>
      <c r="F264">
        <v>5382</v>
      </c>
      <c r="G264">
        <v>5588</v>
      </c>
      <c r="H264">
        <v>5041</v>
      </c>
      <c r="I264">
        <v>5307</v>
      </c>
      <c r="J264">
        <v>4941</v>
      </c>
      <c r="K264">
        <v>4970</v>
      </c>
      <c r="L264">
        <v>5928</v>
      </c>
      <c r="M264">
        <v>5226</v>
      </c>
      <c r="N264">
        <v>5670</v>
      </c>
      <c r="O264">
        <v>5661</v>
      </c>
      <c r="P264">
        <v>4960</v>
      </c>
      <c r="Q264">
        <v>4859</v>
      </c>
      <c r="R264">
        <v>5175</v>
      </c>
      <c r="S264">
        <v>4481</v>
      </c>
      <c r="T264">
        <v>4189</v>
      </c>
      <c r="U264">
        <v>4679</v>
      </c>
    </row>
    <row r="265" spans="2:21" x14ac:dyDescent="0.25">
      <c r="B265" s="1">
        <v>2885</v>
      </c>
      <c r="C265">
        <v>2875</v>
      </c>
      <c r="D265">
        <v>4586</v>
      </c>
      <c r="E265">
        <v>3453</v>
      </c>
      <c r="F265">
        <v>4468</v>
      </c>
      <c r="G265">
        <v>4899</v>
      </c>
      <c r="H265">
        <v>4290</v>
      </c>
      <c r="I265">
        <v>4501</v>
      </c>
      <c r="J265">
        <v>3795</v>
      </c>
      <c r="K265">
        <v>4563</v>
      </c>
      <c r="L265">
        <v>4052</v>
      </c>
      <c r="M265">
        <v>4775</v>
      </c>
      <c r="N265">
        <v>3305</v>
      </c>
      <c r="O265">
        <v>3639</v>
      </c>
      <c r="P265">
        <v>4783</v>
      </c>
      <c r="Q265">
        <v>3920</v>
      </c>
      <c r="R265">
        <v>4237</v>
      </c>
      <c r="S265">
        <v>2982</v>
      </c>
      <c r="T265">
        <v>3061</v>
      </c>
      <c r="U265">
        <v>3741</v>
      </c>
    </row>
    <row r="266" spans="2:21" x14ac:dyDescent="0.25">
      <c r="B266" s="1">
        <v>3727</v>
      </c>
      <c r="C266">
        <v>3765</v>
      </c>
      <c r="D266">
        <v>5488</v>
      </c>
      <c r="E266">
        <v>4300</v>
      </c>
      <c r="F266">
        <v>4994</v>
      </c>
      <c r="G266">
        <v>5886</v>
      </c>
      <c r="H266">
        <v>5081</v>
      </c>
      <c r="I266">
        <v>5606</v>
      </c>
      <c r="J266">
        <v>4897</v>
      </c>
      <c r="K266">
        <v>4841</v>
      </c>
      <c r="L266">
        <v>5379</v>
      </c>
      <c r="M266">
        <v>5226</v>
      </c>
      <c r="N266">
        <v>5616</v>
      </c>
      <c r="O266">
        <v>5227</v>
      </c>
      <c r="P266">
        <v>4510</v>
      </c>
      <c r="Q266">
        <v>5434</v>
      </c>
      <c r="R266">
        <v>5152</v>
      </c>
      <c r="S266">
        <v>5355</v>
      </c>
      <c r="T266">
        <v>3708</v>
      </c>
      <c r="U266">
        <v>4864</v>
      </c>
    </row>
    <row r="267" spans="2:21" x14ac:dyDescent="0.25">
      <c r="B267" s="1">
        <v>2745.999999998</v>
      </c>
      <c r="C267">
        <v>2832</v>
      </c>
      <c r="D267">
        <v>4526</v>
      </c>
      <c r="E267">
        <v>3371</v>
      </c>
      <c r="F267">
        <v>4004</v>
      </c>
      <c r="G267">
        <v>3920</v>
      </c>
      <c r="H267">
        <v>3625</v>
      </c>
      <c r="I267">
        <v>4292</v>
      </c>
      <c r="J267">
        <v>3513</v>
      </c>
      <c r="K267">
        <v>4293</v>
      </c>
      <c r="L267">
        <v>3540</v>
      </c>
      <c r="M267">
        <v>3953</v>
      </c>
      <c r="N267">
        <v>3443</v>
      </c>
      <c r="O267">
        <v>3462</v>
      </c>
      <c r="P267">
        <v>3904</v>
      </c>
      <c r="Q267">
        <v>4202</v>
      </c>
      <c r="R267">
        <v>4108</v>
      </c>
      <c r="S267">
        <v>3398</v>
      </c>
      <c r="T267">
        <v>2958</v>
      </c>
      <c r="U267">
        <v>3449</v>
      </c>
    </row>
    <row r="268" spans="2:21" x14ac:dyDescent="0.25">
      <c r="B268" s="1">
        <v>2104</v>
      </c>
      <c r="C268">
        <v>2136</v>
      </c>
      <c r="D268">
        <v>4240</v>
      </c>
      <c r="E268">
        <v>2748</v>
      </c>
      <c r="F268">
        <v>3628</v>
      </c>
      <c r="G268">
        <v>4219</v>
      </c>
      <c r="H268">
        <v>3780</v>
      </c>
      <c r="I268">
        <v>3055</v>
      </c>
      <c r="J268">
        <v>2879</v>
      </c>
      <c r="K268">
        <v>2378</v>
      </c>
      <c r="L268">
        <v>4202</v>
      </c>
      <c r="M268">
        <v>3030</v>
      </c>
      <c r="N268">
        <v>3776</v>
      </c>
      <c r="O268">
        <v>4268</v>
      </c>
      <c r="P268">
        <v>3754</v>
      </c>
      <c r="Q268">
        <v>2542</v>
      </c>
      <c r="R268">
        <v>2749</v>
      </c>
      <c r="S268">
        <v>2858</v>
      </c>
      <c r="T268">
        <v>2221</v>
      </c>
      <c r="U268">
        <v>3052</v>
      </c>
    </row>
    <row r="269" spans="2:21" x14ac:dyDescent="0.25">
      <c r="B269" s="1">
        <v>2568</v>
      </c>
      <c r="C269">
        <v>2680</v>
      </c>
      <c r="D269">
        <v>4281</v>
      </c>
      <c r="E269">
        <v>3254</v>
      </c>
      <c r="F269">
        <v>4287</v>
      </c>
      <c r="G269">
        <v>4654</v>
      </c>
      <c r="H269">
        <v>4036</v>
      </c>
      <c r="I269">
        <v>4060</v>
      </c>
      <c r="J269">
        <v>3635</v>
      </c>
      <c r="K269">
        <v>3921</v>
      </c>
      <c r="L269">
        <v>4475</v>
      </c>
      <c r="M269">
        <v>4006</v>
      </c>
      <c r="N269">
        <v>4660</v>
      </c>
      <c r="O269">
        <v>4176</v>
      </c>
      <c r="P269">
        <v>3679</v>
      </c>
      <c r="Q269">
        <v>4168</v>
      </c>
      <c r="R269">
        <v>3544</v>
      </c>
      <c r="S269">
        <v>3732</v>
      </c>
      <c r="T269">
        <v>2732</v>
      </c>
      <c r="U269">
        <v>2957</v>
      </c>
    </row>
    <row r="270" spans="2:21" x14ac:dyDescent="0.25">
      <c r="B270" s="1">
        <v>2170</v>
      </c>
      <c r="C270">
        <v>2207</v>
      </c>
      <c r="D270">
        <v>4461</v>
      </c>
      <c r="E270">
        <v>2992</v>
      </c>
      <c r="F270">
        <v>3843</v>
      </c>
      <c r="G270">
        <v>4985</v>
      </c>
      <c r="H270">
        <v>4270</v>
      </c>
      <c r="I270">
        <v>4129</v>
      </c>
      <c r="J270">
        <v>3958</v>
      </c>
      <c r="K270">
        <v>3097</v>
      </c>
      <c r="L270">
        <v>4824</v>
      </c>
      <c r="M270">
        <v>3787</v>
      </c>
      <c r="N270">
        <v>4058</v>
      </c>
      <c r="O270">
        <v>5121</v>
      </c>
      <c r="P270">
        <v>4560</v>
      </c>
      <c r="Q270">
        <v>3588</v>
      </c>
      <c r="R270">
        <v>3974</v>
      </c>
      <c r="S270">
        <v>2182</v>
      </c>
      <c r="T270">
        <v>2221</v>
      </c>
      <c r="U270">
        <v>2483</v>
      </c>
    </row>
    <row r="271" spans="2:21" x14ac:dyDescent="0.25">
      <c r="B271" s="1">
        <v>4026</v>
      </c>
      <c r="C271">
        <v>4204</v>
      </c>
      <c r="D271">
        <v>5959</v>
      </c>
      <c r="E271">
        <v>4649</v>
      </c>
      <c r="F271">
        <v>5765</v>
      </c>
      <c r="G271">
        <v>6328</v>
      </c>
      <c r="H271">
        <v>5324</v>
      </c>
      <c r="I271">
        <v>5828</v>
      </c>
      <c r="J271">
        <v>5918</v>
      </c>
      <c r="K271">
        <v>5994</v>
      </c>
      <c r="L271">
        <v>4547</v>
      </c>
      <c r="M271">
        <v>5911</v>
      </c>
      <c r="N271">
        <v>5124</v>
      </c>
      <c r="O271">
        <v>5107</v>
      </c>
      <c r="P271">
        <v>5931</v>
      </c>
      <c r="Q271">
        <v>5571</v>
      </c>
      <c r="R271">
        <v>6090</v>
      </c>
      <c r="S271">
        <v>4885</v>
      </c>
      <c r="T271">
        <v>4041</v>
      </c>
      <c r="U271">
        <v>4581</v>
      </c>
    </row>
    <row r="272" spans="2:21" x14ac:dyDescent="0.25">
      <c r="B272" s="1">
        <v>3509</v>
      </c>
      <c r="C272">
        <v>3569</v>
      </c>
      <c r="D272">
        <v>5539</v>
      </c>
      <c r="E272">
        <v>4337</v>
      </c>
      <c r="F272">
        <v>5301</v>
      </c>
      <c r="G272">
        <v>5710</v>
      </c>
      <c r="H272">
        <v>5054</v>
      </c>
      <c r="I272">
        <v>5586</v>
      </c>
      <c r="J272">
        <v>4984</v>
      </c>
      <c r="K272">
        <v>5139</v>
      </c>
      <c r="L272">
        <v>4165</v>
      </c>
      <c r="M272">
        <v>5407</v>
      </c>
      <c r="N272">
        <v>4296</v>
      </c>
      <c r="O272">
        <v>4696</v>
      </c>
      <c r="P272">
        <v>5310</v>
      </c>
      <c r="Q272">
        <v>5932</v>
      </c>
      <c r="R272">
        <v>5094</v>
      </c>
      <c r="S272">
        <v>4043</v>
      </c>
      <c r="T272">
        <v>3547</v>
      </c>
      <c r="U272">
        <v>4589</v>
      </c>
    </row>
    <row r="273" spans="1:21" x14ac:dyDescent="0.25">
      <c r="B273" s="1">
        <v>3116</v>
      </c>
      <c r="C273">
        <v>3245</v>
      </c>
      <c r="D273">
        <v>5301</v>
      </c>
      <c r="E273">
        <v>4016</v>
      </c>
      <c r="F273">
        <v>4868</v>
      </c>
      <c r="G273">
        <v>5576</v>
      </c>
      <c r="H273">
        <v>4723</v>
      </c>
      <c r="I273">
        <v>4637</v>
      </c>
      <c r="J273">
        <v>4935</v>
      </c>
      <c r="K273">
        <v>4877</v>
      </c>
      <c r="L273">
        <v>4785</v>
      </c>
      <c r="M273">
        <v>4354</v>
      </c>
      <c r="N273">
        <v>3906</v>
      </c>
      <c r="O273">
        <v>3937</v>
      </c>
      <c r="P273">
        <v>4455</v>
      </c>
      <c r="Q273">
        <v>5880</v>
      </c>
      <c r="R273">
        <v>4980</v>
      </c>
      <c r="S273">
        <v>3276</v>
      </c>
      <c r="T273">
        <v>3443</v>
      </c>
      <c r="U273">
        <v>4016</v>
      </c>
    </row>
    <row r="274" spans="1:21" x14ac:dyDescent="0.25">
      <c r="B274" s="1">
        <v>3468</v>
      </c>
      <c r="C274">
        <v>3791</v>
      </c>
      <c r="D274">
        <v>5694</v>
      </c>
      <c r="E274">
        <v>4402</v>
      </c>
      <c r="F274">
        <v>5531</v>
      </c>
      <c r="G274">
        <v>5647</v>
      </c>
      <c r="H274">
        <v>4972</v>
      </c>
      <c r="I274">
        <v>5431</v>
      </c>
      <c r="J274">
        <v>4590</v>
      </c>
      <c r="K274">
        <v>5480</v>
      </c>
      <c r="L274">
        <v>5370</v>
      </c>
      <c r="M274">
        <v>5269</v>
      </c>
      <c r="N274">
        <v>5333</v>
      </c>
      <c r="O274">
        <v>4578</v>
      </c>
      <c r="P274">
        <v>5234</v>
      </c>
      <c r="Q274">
        <v>5767</v>
      </c>
      <c r="R274">
        <v>4955</v>
      </c>
      <c r="S274">
        <v>4149</v>
      </c>
      <c r="T274">
        <v>3834</v>
      </c>
      <c r="U274">
        <v>4390</v>
      </c>
    </row>
    <row r="275" spans="1:21" x14ac:dyDescent="0.25">
      <c r="B275" s="1">
        <v>3287</v>
      </c>
      <c r="C275">
        <v>3676</v>
      </c>
      <c r="D275">
        <v>5493</v>
      </c>
      <c r="E275">
        <v>4070</v>
      </c>
      <c r="F275">
        <v>5201</v>
      </c>
      <c r="G275">
        <v>5991</v>
      </c>
      <c r="H275">
        <v>5100</v>
      </c>
      <c r="I275">
        <v>5655</v>
      </c>
      <c r="J275">
        <v>5034</v>
      </c>
      <c r="K275">
        <v>5034</v>
      </c>
      <c r="L275">
        <v>4736</v>
      </c>
      <c r="M275">
        <v>4736</v>
      </c>
      <c r="N275">
        <v>4085</v>
      </c>
      <c r="O275">
        <v>4322</v>
      </c>
      <c r="P275">
        <v>5053</v>
      </c>
      <c r="Q275">
        <v>4681</v>
      </c>
      <c r="R275">
        <v>4299</v>
      </c>
      <c r="S275">
        <v>4359</v>
      </c>
      <c r="T275">
        <v>3633</v>
      </c>
      <c r="U275">
        <v>4480</v>
      </c>
    </row>
    <row r="276" spans="1:21" x14ac:dyDescent="0.25">
      <c r="B276" s="1">
        <v>3323</v>
      </c>
      <c r="C276">
        <v>3308</v>
      </c>
      <c r="D276">
        <v>5217</v>
      </c>
      <c r="E276">
        <v>4076</v>
      </c>
      <c r="F276">
        <v>5477</v>
      </c>
      <c r="G276">
        <v>5616</v>
      </c>
      <c r="H276">
        <v>4788</v>
      </c>
      <c r="I276">
        <v>4814</v>
      </c>
      <c r="J276">
        <v>5006</v>
      </c>
      <c r="K276">
        <v>4804</v>
      </c>
      <c r="L276">
        <v>4772</v>
      </c>
      <c r="M276">
        <v>5151</v>
      </c>
      <c r="N276">
        <v>4584</v>
      </c>
      <c r="O276">
        <v>4286</v>
      </c>
      <c r="P276">
        <v>5011</v>
      </c>
      <c r="Q276">
        <v>4660</v>
      </c>
      <c r="R276">
        <v>5139</v>
      </c>
      <c r="S276">
        <v>3637</v>
      </c>
      <c r="T276">
        <v>3434</v>
      </c>
      <c r="U276">
        <v>4169</v>
      </c>
    </row>
    <row r="277" spans="1:21" x14ac:dyDescent="0.25">
      <c r="B277" s="1">
        <v>4445</v>
      </c>
      <c r="C277">
        <v>4656</v>
      </c>
      <c r="D277">
        <v>5483</v>
      </c>
      <c r="E277">
        <v>4714</v>
      </c>
      <c r="F277">
        <v>5397</v>
      </c>
      <c r="G277">
        <v>5433</v>
      </c>
      <c r="H277">
        <v>4832</v>
      </c>
      <c r="I277">
        <v>5323</v>
      </c>
      <c r="J277">
        <v>5374</v>
      </c>
      <c r="K277">
        <v>5375</v>
      </c>
      <c r="L277">
        <v>5122</v>
      </c>
      <c r="M277">
        <v>5639</v>
      </c>
      <c r="N277">
        <v>5008</v>
      </c>
      <c r="O277">
        <v>4629</v>
      </c>
      <c r="P277">
        <v>4996</v>
      </c>
      <c r="Q277">
        <v>5812</v>
      </c>
      <c r="R277">
        <v>5488</v>
      </c>
      <c r="S277">
        <v>5027</v>
      </c>
      <c r="T277">
        <v>4629</v>
      </c>
      <c r="U277">
        <v>4891</v>
      </c>
    </row>
    <row r="278" spans="1:21" x14ac:dyDescent="0.25">
      <c r="B278" s="1">
        <v>4178</v>
      </c>
      <c r="C278">
        <v>4179</v>
      </c>
      <c r="D278">
        <v>5881</v>
      </c>
      <c r="E278">
        <v>4710</v>
      </c>
      <c r="F278">
        <v>5377</v>
      </c>
      <c r="G278">
        <v>6308</v>
      </c>
      <c r="H278">
        <v>5388</v>
      </c>
      <c r="I278">
        <v>5751</v>
      </c>
      <c r="J278">
        <v>5508</v>
      </c>
      <c r="K278">
        <v>5673</v>
      </c>
      <c r="L278">
        <v>4698</v>
      </c>
      <c r="M278">
        <v>5532</v>
      </c>
      <c r="N278">
        <v>5120</v>
      </c>
      <c r="O278">
        <v>4947</v>
      </c>
      <c r="P278">
        <v>5890</v>
      </c>
      <c r="Q278">
        <v>5878</v>
      </c>
      <c r="R278">
        <v>5708</v>
      </c>
      <c r="S278">
        <v>4788</v>
      </c>
      <c r="T278">
        <v>4167</v>
      </c>
      <c r="U278">
        <v>4640</v>
      </c>
    </row>
    <row r="279" spans="1:21" x14ac:dyDescent="0.25">
      <c r="B279" s="1">
        <v>3066.9999999820002</v>
      </c>
      <c r="C279">
        <v>3075</v>
      </c>
      <c r="D279">
        <v>5622</v>
      </c>
      <c r="E279">
        <v>3722</v>
      </c>
      <c r="F279">
        <v>5026</v>
      </c>
      <c r="G279">
        <v>5984</v>
      </c>
      <c r="H279">
        <v>5136</v>
      </c>
      <c r="I279">
        <v>5032</v>
      </c>
      <c r="J279">
        <v>4740</v>
      </c>
      <c r="K279">
        <v>4663</v>
      </c>
      <c r="L279">
        <v>5884</v>
      </c>
      <c r="M279">
        <v>4901</v>
      </c>
      <c r="N279">
        <v>5530</v>
      </c>
      <c r="O279">
        <v>5689</v>
      </c>
      <c r="P279">
        <v>4995</v>
      </c>
      <c r="Q279">
        <v>4513</v>
      </c>
      <c r="R279">
        <v>4101</v>
      </c>
      <c r="S279">
        <v>3091</v>
      </c>
      <c r="T279">
        <v>3209</v>
      </c>
      <c r="U279">
        <v>3288</v>
      </c>
    </row>
    <row r="280" spans="1:21" x14ac:dyDescent="0.25">
      <c r="A280" t="s">
        <v>1026</v>
      </c>
      <c r="B280" s="49">
        <f>AVERAGE(B190:B279)</f>
        <v>3171.6777777770671</v>
      </c>
      <c r="C280" s="49">
        <f t="shared" ref="C280:U280" si="4">AVERAGE(C190:C279)</f>
        <v>3369.7</v>
      </c>
      <c r="D280" s="49">
        <f t="shared" si="4"/>
        <v>5208.7555555555555</v>
      </c>
      <c r="E280" s="49">
        <f t="shared" si="4"/>
        <v>3880.6666666666665</v>
      </c>
      <c r="F280" s="49">
        <f t="shared" si="4"/>
        <v>4895.6777777777779</v>
      </c>
      <c r="G280" s="49">
        <f t="shared" si="4"/>
        <v>5440.8</v>
      </c>
      <c r="H280" s="49">
        <f t="shared" si="4"/>
        <v>4713.6222222222223</v>
      </c>
      <c r="I280" s="49">
        <f t="shared" si="4"/>
        <v>4870.666666666667</v>
      </c>
      <c r="J280" s="49">
        <f t="shared" si="4"/>
        <v>4516.1333333333332</v>
      </c>
      <c r="K280" s="49">
        <f t="shared" si="4"/>
        <v>4547.1888888888889</v>
      </c>
      <c r="L280" s="49">
        <f t="shared" si="4"/>
        <v>4757.6444444444442</v>
      </c>
      <c r="M280" s="49">
        <f t="shared" si="4"/>
        <v>4628.2222222222226</v>
      </c>
      <c r="N280" s="49">
        <f t="shared" si="4"/>
        <v>4621.2444444444445</v>
      </c>
      <c r="O280" s="49">
        <f t="shared" si="4"/>
        <v>4677.8666666666668</v>
      </c>
      <c r="P280" s="49">
        <f t="shared" si="4"/>
        <v>4722.6777777777779</v>
      </c>
      <c r="Q280" s="49">
        <f t="shared" si="4"/>
        <v>4667.0666666666666</v>
      </c>
      <c r="R280" s="49">
        <f t="shared" si="4"/>
        <v>4589.8777777777777</v>
      </c>
      <c r="S280" s="49">
        <f t="shared" si="4"/>
        <v>3912.4444444444443</v>
      </c>
      <c r="T280" s="49">
        <f t="shared" si="4"/>
        <v>3385.1666666666665</v>
      </c>
      <c r="U280" s="49">
        <f t="shared" si="4"/>
        <v>4031.9888888888891</v>
      </c>
    </row>
    <row r="281" spans="1:21" x14ac:dyDescent="0.25">
      <c r="A281" t="s">
        <v>1027</v>
      </c>
      <c r="B281" s="49">
        <f>MEDIAN(B191:B280)</f>
        <v>3100</v>
      </c>
      <c r="C281" s="49">
        <f t="shared" ref="C281:U281" si="5">MEDIAN(C191:C280)</f>
        <v>3233.5</v>
      </c>
      <c r="D281" s="49">
        <f t="shared" si="5"/>
        <v>5216</v>
      </c>
      <c r="E281" s="49">
        <f t="shared" si="5"/>
        <v>3864</v>
      </c>
      <c r="F281" s="49">
        <f t="shared" si="5"/>
        <v>4956</v>
      </c>
      <c r="G281" s="49">
        <f t="shared" si="5"/>
        <v>5546</v>
      </c>
      <c r="H281" s="49">
        <f t="shared" si="5"/>
        <v>4773</v>
      </c>
      <c r="I281" s="49">
        <f t="shared" si="5"/>
        <v>4864.5</v>
      </c>
      <c r="J281" s="49">
        <f t="shared" si="5"/>
        <v>4505.5666666666666</v>
      </c>
      <c r="K281" s="49">
        <f t="shared" si="5"/>
        <v>4626.5</v>
      </c>
      <c r="L281" s="49">
        <f t="shared" si="5"/>
        <v>4748.3222222222221</v>
      </c>
      <c r="M281" s="49">
        <f t="shared" si="5"/>
        <v>4674</v>
      </c>
      <c r="N281" s="49">
        <f t="shared" si="5"/>
        <v>4643</v>
      </c>
      <c r="O281" s="49">
        <f t="shared" si="5"/>
        <v>4626</v>
      </c>
      <c r="P281" s="49">
        <f t="shared" si="5"/>
        <v>4770</v>
      </c>
      <c r="Q281" s="49">
        <f t="shared" si="5"/>
        <v>4588</v>
      </c>
      <c r="R281" s="49">
        <f t="shared" si="5"/>
        <v>4592.9388888888889</v>
      </c>
      <c r="S281" s="49">
        <f t="shared" si="5"/>
        <v>3783.5</v>
      </c>
      <c r="T281" s="49">
        <f t="shared" si="5"/>
        <v>3293.5</v>
      </c>
      <c r="U281" s="49">
        <f t="shared" si="5"/>
        <v>4020.5</v>
      </c>
    </row>
    <row r="283" spans="1:21" x14ac:dyDescent="0.25">
      <c r="A283">
        <v>4457</v>
      </c>
      <c r="B283" s="1">
        <v>4150</v>
      </c>
      <c r="C283">
        <v>4457</v>
      </c>
      <c r="D283">
        <v>6088</v>
      </c>
      <c r="E283">
        <v>4882</v>
      </c>
      <c r="F283">
        <v>5401</v>
      </c>
      <c r="G283">
        <v>5673</v>
      </c>
      <c r="H283">
        <v>5020</v>
      </c>
      <c r="I283">
        <v>5806</v>
      </c>
      <c r="J283">
        <v>5628</v>
      </c>
      <c r="K283">
        <v>5563</v>
      </c>
      <c r="L283">
        <v>4850</v>
      </c>
      <c r="M283">
        <v>5465</v>
      </c>
      <c r="N283">
        <v>5169</v>
      </c>
      <c r="O283">
        <v>4850</v>
      </c>
      <c r="P283">
        <v>5266</v>
      </c>
      <c r="Q283">
        <v>5868</v>
      </c>
      <c r="R283">
        <v>5572</v>
      </c>
      <c r="S283">
        <v>4296</v>
      </c>
      <c r="T283">
        <v>4245</v>
      </c>
      <c r="U283">
        <v>4883</v>
      </c>
    </row>
    <row r="284" spans="1:21" x14ac:dyDescent="0.25">
      <c r="A284">
        <v>4427</v>
      </c>
      <c r="B284" s="1">
        <v>3785</v>
      </c>
      <c r="C284">
        <v>4427</v>
      </c>
      <c r="D284">
        <v>5564</v>
      </c>
      <c r="E284">
        <v>4411</v>
      </c>
      <c r="F284">
        <v>5413</v>
      </c>
      <c r="G284">
        <v>5696</v>
      </c>
      <c r="H284">
        <v>4977</v>
      </c>
      <c r="I284">
        <v>5344</v>
      </c>
      <c r="J284">
        <v>4931</v>
      </c>
      <c r="K284">
        <v>5500</v>
      </c>
      <c r="L284">
        <v>4388</v>
      </c>
      <c r="M284">
        <v>5525</v>
      </c>
      <c r="N284">
        <v>4319</v>
      </c>
      <c r="O284">
        <v>4691</v>
      </c>
      <c r="P284">
        <v>5416</v>
      </c>
      <c r="Q284">
        <v>5459</v>
      </c>
      <c r="R284">
        <v>5977</v>
      </c>
      <c r="S284">
        <v>4437</v>
      </c>
      <c r="T284">
        <v>4269</v>
      </c>
      <c r="U284">
        <v>5001</v>
      </c>
    </row>
    <row r="285" spans="1:21" x14ac:dyDescent="0.25">
      <c r="A285">
        <v>2999</v>
      </c>
      <c r="B285" s="1">
        <v>2921</v>
      </c>
      <c r="C285">
        <v>2999</v>
      </c>
      <c r="D285">
        <v>4925</v>
      </c>
      <c r="E285">
        <v>3414</v>
      </c>
      <c r="F285">
        <v>5039</v>
      </c>
      <c r="G285">
        <v>5093</v>
      </c>
      <c r="H285">
        <v>4486</v>
      </c>
      <c r="I285">
        <v>3939</v>
      </c>
      <c r="J285">
        <v>4107</v>
      </c>
      <c r="K285">
        <v>4086</v>
      </c>
      <c r="L285">
        <v>4838</v>
      </c>
      <c r="M285">
        <v>4327</v>
      </c>
      <c r="N285">
        <v>4993</v>
      </c>
      <c r="O285">
        <v>5095</v>
      </c>
      <c r="P285">
        <v>4462</v>
      </c>
      <c r="Q285">
        <v>4963</v>
      </c>
      <c r="R285">
        <v>4022</v>
      </c>
      <c r="S285">
        <v>3399</v>
      </c>
      <c r="T285">
        <v>3249</v>
      </c>
      <c r="U285">
        <v>3566</v>
      </c>
    </row>
    <row r="286" spans="1:21" x14ac:dyDescent="0.25">
      <c r="A286">
        <v>4459</v>
      </c>
      <c r="B286" s="1">
        <v>3984</v>
      </c>
      <c r="C286">
        <v>4459</v>
      </c>
      <c r="D286">
        <v>5832</v>
      </c>
      <c r="E286">
        <v>4417</v>
      </c>
      <c r="F286">
        <v>5369</v>
      </c>
      <c r="G286">
        <v>5637</v>
      </c>
      <c r="H286">
        <v>5139</v>
      </c>
      <c r="I286">
        <v>5426</v>
      </c>
      <c r="J286">
        <v>5568</v>
      </c>
      <c r="K286">
        <v>5451</v>
      </c>
      <c r="L286">
        <v>4477</v>
      </c>
      <c r="M286">
        <v>5368</v>
      </c>
      <c r="N286">
        <v>4407</v>
      </c>
      <c r="O286">
        <v>4623</v>
      </c>
      <c r="P286">
        <v>4793</v>
      </c>
      <c r="Q286">
        <v>5982</v>
      </c>
      <c r="R286">
        <v>5714</v>
      </c>
      <c r="S286">
        <v>4815</v>
      </c>
      <c r="T286">
        <v>4452</v>
      </c>
      <c r="U286">
        <v>4642</v>
      </c>
    </row>
    <row r="287" spans="1:21" x14ac:dyDescent="0.25">
      <c r="A287">
        <v>2781</v>
      </c>
      <c r="B287" s="1">
        <v>2806.9999999910001</v>
      </c>
      <c r="C287">
        <v>2781</v>
      </c>
      <c r="D287">
        <v>5322</v>
      </c>
      <c r="E287">
        <v>3809</v>
      </c>
      <c r="F287">
        <v>5182</v>
      </c>
      <c r="G287">
        <v>5310</v>
      </c>
      <c r="H287">
        <v>4658</v>
      </c>
      <c r="I287">
        <v>4386</v>
      </c>
      <c r="J287">
        <v>4392</v>
      </c>
      <c r="K287">
        <v>4794</v>
      </c>
      <c r="L287">
        <v>5404</v>
      </c>
      <c r="M287">
        <v>5034</v>
      </c>
      <c r="N287">
        <v>5982</v>
      </c>
      <c r="O287">
        <v>5017</v>
      </c>
      <c r="P287">
        <v>5026</v>
      </c>
      <c r="Q287">
        <v>4511</v>
      </c>
      <c r="R287">
        <v>5497</v>
      </c>
      <c r="S287">
        <v>3378</v>
      </c>
      <c r="T287">
        <v>3082</v>
      </c>
      <c r="U287">
        <v>4025</v>
      </c>
    </row>
    <row r="288" spans="1:21" x14ac:dyDescent="0.25">
      <c r="A288">
        <v>3268</v>
      </c>
      <c r="B288" s="1">
        <v>3092</v>
      </c>
      <c r="C288">
        <v>3268</v>
      </c>
      <c r="D288">
        <v>5230</v>
      </c>
      <c r="E288">
        <v>3547</v>
      </c>
      <c r="F288">
        <v>4479</v>
      </c>
      <c r="G288">
        <v>5238</v>
      </c>
      <c r="H288">
        <v>4655</v>
      </c>
      <c r="I288">
        <v>4470</v>
      </c>
      <c r="J288">
        <v>4257</v>
      </c>
      <c r="K288">
        <v>4106</v>
      </c>
      <c r="L288">
        <v>4894</v>
      </c>
      <c r="M288">
        <v>4431</v>
      </c>
      <c r="N288">
        <v>5051</v>
      </c>
      <c r="O288">
        <v>4637</v>
      </c>
      <c r="P288">
        <v>4293</v>
      </c>
      <c r="Q288">
        <v>4131</v>
      </c>
      <c r="R288">
        <v>4792</v>
      </c>
      <c r="S288">
        <v>3364</v>
      </c>
      <c r="T288">
        <v>3274</v>
      </c>
      <c r="U288">
        <v>3788</v>
      </c>
    </row>
    <row r="289" spans="1:21" x14ac:dyDescent="0.25">
      <c r="A289">
        <v>3815</v>
      </c>
      <c r="B289" s="1">
        <v>3697</v>
      </c>
      <c r="C289">
        <v>3815</v>
      </c>
      <c r="D289">
        <v>5143</v>
      </c>
      <c r="E289">
        <v>4559</v>
      </c>
      <c r="F289">
        <v>5364</v>
      </c>
      <c r="G289">
        <v>4774</v>
      </c>
      <c r="H289">
        <v>4321</v>
      </c>
      <c r="I289">
        <v>5019</v>
      </c>
      <c r="J289">
        <v>4873</v>
      </c>
      <c r="K289">
        <v>4788</v>
      </c>
      <c r="L289">
        <v>4659</v>
      </c>
      <c r="M289">
        <v>4693</v>
      </c>
      <c r="N289">
        <v>4645</v>
      </c>
      <c r="O289">
        <v>4333</v>
      </c>
      <c r="P289">
        <v>4988</v>
      </c>
      <c r="Q289">
        <v>4396</v>
      </c>
      <c r="R289">
        <v>5314</v>
      </c>
      <c r="S289">
        <v>4947</v>
      </c>
      <c r="T289">
        <v>3973</v>
      </c>
      <c r="U289">
        <v>4078</v>
      </c>
    </row>
    <row r="290" spans="1:21" x14ac:dyDescent="0.25">
      <c r="A290">
        <v>4338</v>
      </c>
      <c r="B290" s="1">
        <v>4316</v>
      </c>
      <c r="C290">
        <v>4338</v>
      </c>
      <c r="D290">
        <v>5552</v>
      </c>
      <c r="E290">
        <v>4759</v>
      </c>
      <c r="F290">
        <v>5230</v>
      </c>
      <c r="G290">
        <v>5829</v>
      </c>
      <c r="H290">
        <v>5031</v>
      </c>
      <c r="I290">
        <v>5506</v>
      </c>
      <c r="J290">
        <v>5070</v>
      </c>
      <c r="K290">
        <v>5526</v>
      </c>
      <c r="L290">
        <v>4587</v>
      </c>
      <c r="M290">
        <v>4999</v>
      </c>
      <c r="N290">
        <v>4726</v>
      </c>
      <c r="O290">
        <v>4706</v>
      </c>
      <c r="P290">
        <v>5495</v>
      </c>
      <c r="Q290">
        <v>5343</v>
      </c>
      <c r="R290">
        <v>5595</v>
      </c>
      <c r="S290">
        <v>5441</v>
      </c>
      <c r="T290">
        <v>4353</v>
      </c>
      <c r="U290">
        <v>4775</v>
      </c>
    </row>
    <row r="291" spans="1:21" x14ac:dyDescent="0.25">
      <c r="A291">
        <v>3676</v>
      </c>
      <c r="B291" s="1">
        <v>3426</v>
      </c>
      <c r="C291">
        <v>3676</v>
      </c>
      <c r="D291">
        <v>5550</v>
      </c>
      <c r="E291">
        <v>4374</v>
      </c>
      <c r="F291">
        <v>5582</v>
      </c>
      <c r="G291">
        <v>5136</v>
      </c>
      <c r="H291">
        <v>4850</v>
      </c>
      <c r="I291">
        <v>5222</v>
      </c>
      <c r="J291">
        <v>4792</v>
      </c>
      <c r="K291">
        <v>5512</v>
      </c>
      <c r="L291">
        <v>4583</v>
      </c>
      <c r="M291">
        <v>5045</v>
      </c>
      <c r="N291">
        <v>4862</v>
      </c>
      <c r="O291">
        <v>4580</v>
      </c>
      <c r="P291">
        <v>4936</v>
      </c>
      <c r="Q291">
        <v>4961</v>
      </c>
      <c r="R291">
        <v>5609</v>
      </c>
      <c r="S291">
        <v>4431</v>
      </c>
      <c r="T291">
        <v>3641</v>
      </c>
      <c r="U291">
        <v>4568</v>
      </c>
    </row>
    <row r="292" spans="1:21" x14ac:dyDescent="0.25">
      <c r="A292">
        <v>3816</v>
      </c>
      <c r="B292" s="1">
        <v>3545</v>
      </c>
      <c r="C292">
        <v>3816</v>
      </c>
      <c r="D292">
        <v>5622</v>
      </c>
      <c r="E292">
        <v>4126</v>
      </c>
      <c r="F292">
        <v>5686</v>
      </c>
      <c r="G292">
        <v>5241</v>
      </c>
      <c r="H292">
        <v>5041</v>
      </c>
      <c r="I292">
        <v>5113</v>
      </c>
      <c r="J292">
        <v>4873</v>
      </c>
      <c r="K292">
        <v>4720</v>
      </c>
      <c r="L292">
        <v>4876</v>
      </c>
      <c r="M292">
        <v>4559</v>
      </c>
      <c r="N292">
        <v>3874</v>
      </c>
      <c r="O292">
        <v>4598</v>
      </c>
      <c r="P292">
        <v>4771</v>
      </c>
      <c r="Q292">
        <v>4576</v>
      </c>
      <c r="R292">
        <v>5639</v>
      </c>
      <c r="S292">
        <v>4302</v>
      </c>
      <c r="T292">
        <v>3885</v>
      </c>
      <c r="U292">
        <v>4847</v>
      </c>
    </row>
    <row r="293" spans="1:21" x14ac:dyDescent="0.25">
      <c r="A293">
        <v>2649</v>
      </c>
      <c r="B293" s="1">
        <v>2621</v>
      </c>
      <c r="C293">
        <v>2649</v>
      </c>
      <c r="D293">
        <v>4399</v>
      </c>
      <c r="E293">
        <v>3314</v>
      </c>
      <c r="F293">
        <v>3902</v>
      </c>
      <c r="G293">
        <v>4149</v>
      </c>
      <c r="H293">
        <v>4416</v>
      </c>
      <c r="I293">
        <v>4314</v>
      </c>
      <c r="J293">
        <v>3856</v>
      </c>
      <c r="K293">
        <v>3793</v>
      </c>
      <c r="L293">
        <v>4454</v>
      </c>
      <c r="M293">
        <v>3991</v>
      </c>
      <c r="N293">
        <v>4466</v>
      </c>
      <c r="O293">
        <v>4223</v>
      </c>
      <c r="P293">
        <v>3932</v>
      </c>
      <c r="Q293">
        <v>3631</v>
      </c>
      <c r="R293">
        <v>3258</v>
      </c>
      <c r="S293">
        <v>2843</v>
      </c>
      <c r="T293">
        <v>3049</v>
      </c>
      <c r="U293">
        <v>3467</v>
      </c>
    </row>
    <row r="294" spans="1:21" x14ac:dyDescent="0.25">
      <c r="A294">
        <v>1839</v>
      </c>
      <c r="B294" s="1">
        <v>1831</v>
      </c>
      <c r="C294">
        <v>1839</v>
      </c>
      <c r="D294">
        <v>4221</v>
      </c>
      <c r="E294">
        <v>2938</v>
      </c>
      <c r="F294">
        <v>4158</v>
      </c>
      <c r="G294">
        <v>4189</v>
      </c>
      <c r="H294">
        <v>3595</v>
      </c>
      <c r="I294">
        <v>3055</v>
      </c>
      <c r="J294">
        <v>2810</v>
      </c>
      <c r="K294">
        <v>2555</v>
      </c>
      <c r="L294">
        <v>4234</v>
      </c>
      <c r="M294">
        <v>3450</v>
      </c>
      <c r="N294">
        <v>4369</v>
      </c>
      <c r="O294">
        <v>4094</v>
      </c>
      <c r="P294">
        <v>3718</v>
      </c>
      <c r="Q294">
        <v>2454</v>
      </c>
      <c r="R294">
        <v>2371</v>
      </c>
      <c r="S294">
        <v>2665</v>
      </c>
      <c r="T294">
        <v>1992</v>
      </c>
      <c r="U294">
        <v>2808</v>
      </c>
    </row>
    <row r="295" spans="1:21" x14ac:dyDescent="0.25">
      <c r="A295">
        <v>3976</v>
      </c>
      <c r="B295" s="1">
        <v>3819</v>
      </c>
      <c r="C295">
        <v>3976</v>
      </c>
      <c r="D295">
        <v>5380</v>
      </c>
      <c r="E295">
        <v>4401</v>
      </c>
      <c r="F295">
        <v>5175</v>
      </c>
      <c r="G295">
        <v>4872</v>
      </c>
      <c r="H295">
        <v>4382</v>
      </c>
      <c r="I295">
        <v>5337</v>
      </c>
      <c r="J295">
        <v>4881</v>
      </c>
      <c r="K295">
        <v>5252</v>
      </c>
      <c r="L295">
        <v>4678</v>
      </c>
      <c r="M295">
        <v>4950</v>
      </c>
      <c r="N295">
        <v>4612</v>
      </c>
      <c r="O295">
        <v>4371</v>
      </c>
      <c r="P295">
        <v>4924</v>
      </c>
      <c r="Q295">
        <v>5532</v>
      </c>
      <c r="R295">
        <v>5134</v>
      </c>
      <c r="S295">
        <v>5278</v>
      </c>
      <c r="T295">
        <v>4276</v>
      </c>
      <c r="U295">
        <v>4959</v>
      </c>
    </row>
    <row r="296" spans="1:21" x14ac:dyDescent="0.25">
      <c r="A296">
        <v>2996</v>
      </c>
      <c r="B296" s="1">
        <v>2738.9999999950001</v>
      </c>
      <c r="C296">
        <v>2996</v>
      </c>
      <c r="D296">
        <v>5084</v>
      </c>
      <c r="E296">
        <v>3537</v>
      </c>
      <c r="F296">
        <v>4784</v>
      </c>
      <c r="G296">
        <v>4873</v>
      </c>
      <c r="H296">
        <v>4349</v>
      </c>
      <c r="I296">
        <v>4678</v>
      </c>
      <c r="J296">
        <v>4184</v>
      </c>
      <c r="K296">
        <v>4688</v>
      </c>
      <c r="L296">
        <v>4210</v>
      </c>
      <c r="M296">
        <v>4822</v>
      </c>
      <c r="N296">
        <v>3049</v>
      </c>
      <c r="O296">
        <v>3892</v>
      </c>
      <c r="P296">
        <v>4235</v>
      </c>
      <c r="Q296">
        <v>3992</v>
      </c>
      <c r="R296">
        <v>4797</v>
      </c>
      <c r="S296">
        <v>3395</v>
      </c>
      <c r="T296">
        <v>2877</v>
      </c>
      <c r="U296">
        <v>4058</v>
      </c>
    </row>
    <row r="297" spans="1:21" x14ac:dyDescent="0.25">
      <c r="A297">
        <v>3556</v>
      </c>
      <c r="B297" s="1">
        <v>3275</v>
      </c>
      <c r="C297">
        <v>3556</v>
      </c>
      <c r="D297">
        <v>4424</v>
      </c>
      <c r="E297">
        <v>4013</v>
      </c>
      <c r="F297">
        <v>3860</v>
      </c>
      <c r="G297">
        <v>4167</v>
      </c>
      <c r="H297">
        <v>3643</v>
      </c>
      <c r="I297">
        <v>4802</v>
      </c>
      <c r="J297">
        <v>4367</v>
      </c>
      <c r="K297">
        <v>4018</v>
      </c>
      <c r="L297">
        <v>3771</v>
      </c>
      <c r="M297">
        <v>3975</v>
      </c>
      <c r="N297">
        <v>3917</v>
      </c>
      <c r="O297">
        <v>3643</v>
      </c>
      <c r="P297">
        <v>4079</v>
      </c>
      <c r="Q297">
        <v>4567</v>
      </c>
      <c r="R297">
        <v>4043</v>
      </c>
      <c r="S297">
        <v>3452</v>
      </c>
      <c r="T297">
        <v>3466</v>
      </c>
      <c r="U297">
        <v>3897</v>
      </c>
    </row>
    <row r="298" spans="1:21" x14ac:dyDescent="0.25">
      <c r="A298">
        <v>3196</v>
      </c>
      <c r="B298" s="1">
        <v>3066</v>
      </c>
      <c r="C298">
        <v>3196</v>
      </c>
      <c r="D298">
        <v>5181</v>
      </c>
      <c r="E298">
        <v>3710</v>
      </c>
      <c r="F298">
        <v>4977</v>
      </c>
      <c r="G298">
        <v>5077</v>
      </c>
      <c r="H298">
        <v>4422</v>
      </c>
      <c r="I298">
        <v>4859</v>
      </c>
      <c r="J298">
        <v>4403</v>
      </c>
      <c r="K298">
        <v>4749</v>
      </c>
      <c r="L298">
        <v>4667</v>
      </c>
      <c r="M298">
        <v>5181</v>
      </c>
      <c r="N298">
        <v>4039</v>
      </c>
      <c r="O298">
        <v>3917</v>
      </c>
      <c r="P298">
        <v>4976</v>
      </c>
      <c r="Q298">
        <v>4195</v>
      </c>
      <c r="R298">
        <v>4540</v>
      </c>
      <c r="S298">
        <v>3561</v>
      </c>
      <c r="T298">
        <v>3174</v>
      </c>
      <c r="U298">
        <v>4293</v>
      </c>
    </row>
    <row r="299" spans="1:21" x14ac:dyDescent="0.25">
      <c r="A299">
        <v>2290</v>
      </c>
      <c r="B299" s="1">
        <v>2180</v>
      </c>
      <c r="C299" s="579">
        <v>2220</v>
      </c>
      <c r="D299">
        <v>3983</v>
      </c>
      <c r="E299">
        <v>2517</v>
      </c>
      <c r="F299">
        <v>3520</v>
      </c>
      <c r="G299">
        <v>3819</v>
      </c>
      <c r="H299">
        <v>3374</v>
      </c>
      <c r="I299">
        <v>2859</v>
      </c>
      <c r="J299">
        <v>2743</v>
      </c>
      <c r="K299">
        <v>2573</v>
      </c>
      <c r="L299">
        <v>3838</v>
      </c>
      <c r="M299">
        <v>3028</v>
      </c>
      <c r="N299">
        <v>3522</v>
      </c>
      <c r="O299">
        <v>3860</v>
      </c>
      <c r="P299">
        <v>3563</v>
      </c>
      <c r="Q299">
        <v>2377</v>
      </c>
      <c r="R299">
        <v>2856</v>
      </c>
      <c r="S299">
        <v>2311</v>
      </c>
      <c r="T299">
        <v>2585</v>
      </c>
      <c r="U299">
        <v>2961</v>
      </c>
    </row>
    <row r="300" spans="1:21" x14ac:dyDescent="0.25">
      <c r="A300">
        <v>3971</v>
      </c>
      <c r="B300" s="1">
        <v>3778</v>
      </c>
      <c r="C300">
        <v>3971</v>
      </c>
      <c r="D300">
        <v>5056</v>
      </c>
      <c r="E300">
        <v>4302</v>
      </c>
      <c r="F300">
        <v>4929</v>
      </c>
      <c r="G300">
        <v>5017</v>
      </c>
      <c r="H300">
        <v>4220</v>
      </c>
      <c r="I300">
        <v>4669</v>
      </c>
      <c r="J300">
        <v>4448</v>
      </c>
      <c r="K300">
        <v>4601</v>
      </c>
      <c r="L300">
        <v>4363</v>
      </c>
      <c r="M300">
        <v>4656</v>
      </c>
      <c r="N300">
        <v>4109</v>
      </c>
      <c r="O300">
        <v>4210</v>
      </c>
      <c r="P300">
        <v>4704</v>
      </c>
      <c r="Q300">
        <v>4708</v>
      </c>
      <c r="R300">
        <v>4417</v>
      </c>
      <c r="S300">
        <v>4916</v>
      </c>
      <c r="T300">
        <v>3984</v>
      </c>
      <c r="U300">
        <v>4570</v>
      </c>
    </row>
    <row r="301" spans="1:21" x14ac:dyDescent="0.25">
      <c r="A301">
        <v>3055</v>
      </c>
      <c r="B301" s="1">
        <v>2878</v>
      </c>
      <c r="C301">
        <v>3055</v>
      </c>
      <c r="D301">
        <v>5644</v>
      </c>
      <c r="E301">
        <v>3478</v>
      </c>
      <c r="F301">
        <v>5089</v>
      </c>
      <c r="G301">
        <v>4767</v>
      </c>
      <c r="H301">
        <v>4247</v>
      </c>
      <c r="I301">
        <v>4425</v>
      </c>
      <c r="J301">
        <v>4137</v>
      </c>
      <c r="K301">
        <v>4506</v>
      </c>
      <c r="L301">
        <v>4913</v>
      </c>
      <c r="M301">
        <v>4470</v>
      </c>
      <c r="N301">
        <v>4895</v>
      </c>
      <c r="O301">
        <v>5263</v>
      </c>
      <c r="P301">
        <v>4725</v>
      </c>
      <c r="Q301">
        <v>3723</v>
      </c>
      <c r="R301">
        <v>3643</v>
      </c>
      <c r="S301">
        <v>3864</v>
      </c>
      <c r="T301">
        <v>3000</v>
      </c>
      <c r="U301">
        <v>4050</v>
      </c>
    </row>
    <row r="302" spans="1:21" x14ac:dyDescent="0.25">
      <c r="A302">
        <v>2553</v>
      </c>
      <c r="B302" s="1">
        <v>2499</v>
      </c>
      <c r="C302" s="579">
        <v>2505</v>
      </c>
      <c r="D302">
        <v>4832</v>
      </c>
      <c r="E302">
        <v>3461</v>
      </c>
      <c r="F302">
        <v>4270</v>
      </c>
      <c r="G302">
        <v>4638</v>
      </c>
      <c r="H302">
        <v>3992</v>
      </c>
      <c r="I302">
        <v>4832</v>
      </c>
      <c r="J302">
        <v>4013</v>
      </c>
      <c r="K302">
        <v>3211</v>
      </c>
      <c r="L302">
        <v>4886</v>
      </c>
      <c r="M302">
        <v>3275</v>
      </c>
      <c r="N302">
        <v>4829</v>
      </c>
      <c r="O302">
        <v>4908</v>
      </c>
      <c r="P302">
        <v>4507</v>
      </c>
      <c r="Q302">
        <v>4221</v>
      </c>
      <c r="R302">
        <v>3667</v>
      </c>
      <c r="S302">
        <v>4517</v>
      </c>
      <c r="T302">
        <v>2800</v>
      </c>
      <c r="U302">
        <v>3892</v>
      </c>
    </row>
    <row r="303" spans="1:21" x14ac:dyDescent="0.25">
      <c r="A303">
        <v>3195</v>
      </c>
      <c r="B303" s="1">
        <v>3138</v>
      </c>
      <c r="C303" s="579">
        <v>3101</v>
      </c>
      <c r="D303">
        <v>5690</v>
      </c>
      <c r="E303">
        <v>3947</v>
      </c>
      <c r="F303">
        <v>5390</v>
      </c>
      <c r="G303">
        <v>5488</v>
      </c>
      <c r="H303">
        <v>4645</v>
      </c>
      <c r="I303">
        <v>4132</v>
      </c>
      <c r="J303">
        <v>4791</v>
      </c>
      <c r="K303">
        <v>4480</v>
      </c>
      <c r="L303">
        <v>5071</v>
      </c>
      <c r="M303">
        <v>4513</v>
      </c>
      <c r="N303">
        <v>4245</v>
      </c>
      <c r="O303">
        <v>5484</v>
      </c>
      <c r="P303">
        <v>4707</v>
      </c>
      <c r="Q303">
        <v>5216</v>
      </c>
      <c r="R303">
        <v>5074</v>
      </c>
      <c r="S303">
        <v>3493</v>
      </c>
      <c r="T303">
        <v>3494</v>
      </c>
      <c r="U303">
        <v>3813</v>
      </c>
    </row>
    <row r="304" spans="1:21" x14ac:dyDescent="0.25">
      <c r="A304">
        <v>4290</v>
      </c>
      <c r="B304" s="1">
        <v>4008.9999999950001</v>
      </c>
      <c r="C304">
        <v>4290</v>
      </c>
      <c r="D304">
        <v>5661</v>
      </c>
      <c r="E304">
        <v>4510</v>
      </c>
      <c r="F304">
        <v>5539</v>
      </c>
      <c r="G304">
        <v>5758</v>
      </c>
      <c r="H304">
        <v>5107</v>
      </c>
      <c r="I304">
        <v>5822</v>
      </c>
      <c r="J304">
        <v>5275</v>
      </c>
      <c r="K304">
        <v>5172</v>
      </c>
      <c r="L304">
        <v>4569</v>
      </c>
      <c r="M304">
        <v>4960</v>
      </c>
      <c r="N304">
        <v>4467</v>
      </c>
      <c r="O304">
        <v>4599</v>
      </c>
      <c r="P304">
        <v>4973</v>
      </c>
      <c r="Q304">
        <v>5605</v>
      </c>
      <c r="R304">
        <v>5439</v>
      </c>
      <c r="S304">
        <v>5430</v>
      </c>
      <c r="T304">
        <v>4177</v>
      </c>
      <c r="U304">
        <v>4814</v>
      </c>
    </row>
    <row r="305" spans="1:21" x14ac:dyDescent="0.25">
      <c r="A305">
        <v>3004</v>
      </c>
      <c r="B305" s="1">
        <v>3157</v>
      </c>
      <c r="C305">
        <v>3004</v>
      </c>
      <c r="D305">
        <v>4873</v>
      </c>
      <c r="E305">
        <v>3668</v>
      </c>
      <c r="F305">
        <v>4515</v>
      </c>
      <c r="G305">
        <v>4916</v>
      </c>
      <c r="H305">
        <v>4179</v>
      </c>
      <c r="I305">
        <v>4360</v>
      </c>
      <c r="J305">
        <v>4009</v>
      </c>
      <c r="K305">
        <v>3838</v>
      </c>
      <c r="L305">
        <v>5054</v>
      </c>
      <c r="M305">
        <v>4356</v>
      </c>
      <c r="N305">
        <v>4866</v>
      </c>
      <c r="O305">
        <v>5284</v>
      </c>
      <c r="P305">
        <v>4599</v>
      </c>
      <c r="Q305">
        <v>4047</v>
      </c>
      <c r="R305">
        <v>3858</v>
      </c>
      <c r="S305">
        <v>3070</v>
      </c>
      <c r="T305">
        <v>3213</v>
      </c>
      <c r="U305">
        <v>3297</v>
      </c>
    </row>
    <row r="306" spans="1:21" x14ac:dyDescent="0.25">
      <c r="A306">
        <v>2055</v>
      </c>
      <c r="B306" s="1">
        <v>1870</v>
      </c>
      <c r="C306">
        <v>2055</v>
      </c>
      <c r="D306">
        <v>3731</v>
      </c>
      <c r="E306">
        <v>2426</v>
      </c>
      <c r="F306">
        <v>3164</v>
      </c>
      <c r="G306">
        <v>3153</v>
      </c>
      <c r="H306">
        <v>3376</v>
      </c>
      <c r="I306">
        <v>3203</v>
      </c>
      <c r="J306">
        <v>2633</v>
      </c>
      <c r="K306">
        <v>2484</v>
      </c>
      <c r="L306">
        <v>3546</v>
      </c>
      <c r="M306">
        <v>3036</v>
      </c>
      <c r="N306">
        <v>3642</v>
      </c>
      <c r="O306">
        <v>3822</v>
      </c>
      <c r="P306">
        <v>3399</v>
      </c>
      <c r="Q306">
        <v>2450</v>
      </c>
      <c r="R306">
        <v>2995</v>
      </c>
      <c r="S306">
        <v>2492</v>
      </c>
      <c r="T306">
        <v>2137</v>
      </c>
      <c r="U306">
        <v>2368</v>
      </c>
    </row>
    <row r="307" spans="1:21" x14ac:dyDescent="0.25">
      <c r="A307">
        <v>3222</v>
      </c>
      <c r="B307" s="1">
        <v>2965</v>
      </c>
      <c r="C307" s="579">
        <v>3201</v>
      </c>
      <c r="D307">
        <v>5597</v>
      </c>
      <c r="E307">
        <v>3765</v>
      </c>
      <c r="F307">
        <v>5239</v>
      </c>
      <c r="G307">
        <v>4980</v>
      </c>
      <c r="H307">
        <v>4638</v>
      </c>
      <c r="I307">
        <v>4292</v>
      </c>
      <c r="J307">
        <v>4051</v>
      </c>
      <c r="K307">
        <v>4470</v>
      </c>
      <c r="L307">
        <v>5202</v>
      </c>
      <c r="M307">
        <v>3949</v>
      </c>
      <c r="N307">
        <v>5319</v>
      </c>
      <c r="O307">
        <v>4852</v>
      </c>
      <c r="P307">
        <v>4365</v>
      </c>
      <c r="Q307">
        <v>3986</v>
      </c>
      <c r="R307">
        <v>4430</v>
      </c>
      <c r="S307">
        <v>4470</v>
      </c>
      <c r="T307">
        <v>3187</v>
      </c>
      <c r="U307">
        <v>4028</v>
      </c>
    </row>
    <row r="308" spans="1:21" x14ac:dyDescent="0.25">
      <c r="A308">
        <v>3417</v>
      </c>
      <c r="B308" s="1">
        <v>3372</v>
      </c>
      <c r="C308">
        <v>3417</v>
      </c>
      <c r="D308">
        <v>5437</v>
      </c>
      <c r="E308">
        <v>4128</v>
      </c>
      <c r="F308">
        <v>4843</v>
      </c>
      <c r="G308">
        <v>5201</v>
      </c>
      <c r="H308">
        <v>4680</v>
      </c>
      <c r="I308">
        <v>5442</v>
      </c>
      <c r="J308">
        <v>4419</v>
      </c>
      <c r="K308">
        <v>5286</v>
      </c>
      <c r="L308">
        <v>4451</v>
      </c>
      <c r="M308">
        <v>5065</v>
      </c>
      <c r="N308">
        <v>4800</v>
      </c>
      <c r="O308">
        <v>4343</v>
      </c>
      <c r="P308">
        <v>4353</v>
      </c>
      <c r="Q308">
        <v>4776</v>
      </c>
      <c r="R308">
        <v>5774</v>
      </c>
      <c r="S308">
        <v>5292</v>
      </c>
      <c r="T308">
        <v>3369</v>
      </c>
      <c r="U308">
        <v>4350</v>
      </c>
    </row>
    <row r="309" spans="1:21" x14ac:dyDescent="0.25">
      <c r="A309">
        <v>2833</v>
      </c>
      <c r="B309" s="1">
        <v>2629</v>
      </c>
      <c r="C309" s="579">
        <v>2827</v>
      </c>
      <c r="D309">
        <v>5425</v>
      </c>
      <c r="E309">
        <v>3549</v>
      </c>
      <c r="F309">
        <v>4736</v>
      </c>
      <c r="G309">
        <v>5012</v>
      </c>
      <c r="H309">
        <v>4343</v>
      </c>
      <c r="I309">
        <v>4422</v>
      </c>
      <c r="J309">
        <v>3848</v>
      </c>
      <c r="K309">
        <v>3914</v>
      </c>
      <c r="L309">
        <v>5051</v>
      </c>
      <c r="M309">
        <v>4303</v>
      </c>
      <c r="N309">
        <v>5130</v>
      </c>
      <c r="O309">
        <v>5218</v>
      </c>
      <c r="P309">
        <v>4883</v>
      </c>
      <c r="Q309">
        <v>4470</v>
      </c>
      <c r="R309">
        <v>4203</v>
      </c>
      <c r="S309">
        <v>3004</v>
      </c>
      <c r="T309">
        <v>2851</v>
      </c>
      <c r="U309">
        <v>3766</v>
      </c>
    </row>
    <row r="310" spans="1:21" x14ac:dyDescent="0.25">
      <c r="A310">
        <v>3164</v>
      </c>
      <c r="B310" s="1">
        <v>2894</v>
      </c>
      <c r="C310">
        <v>3164</v>
      </c>
      <c r="D310">
        <v>5627</v>
      </c>
      <c r="E310">
        <v>3516</v>
      </c>
      <c r="F310">
        <v>4680</v>
      </c>
      <c r="G310">
        <v>5106</v>
      </c>
      <c r="H310">
        <v>4486</v>
      </c>
      <c r="I310">
        <v>5070</v>
      </c>
      <c r="J310">
        <v>4370</v>
      </c>
      <c r="K310">
        <v>4605</v>
      </c>
      <c r="L310">
        <v>5065</v>
      </c>
      <c r="M310">
        <v>4657</v>
      </c>
      <c r="N310">
        <v>4281</v>
      </c>
      <c r="O310">
        <v>4269</v>
      </c>
      <c r="P310">
        <v>4526</v>
      </c>
      <c r="Q310">
        <v>5555</v>
      </c>
      <c r="R310">
        <v>5099</v>
      </c>
      <c r="S310">
        <v>4726</v>
      </c>
      <c r="T310">
        <v>2922</v>
      </c>
      <c r="U310">
        <v>3472</v>
      </c>
    </row>
    <row r="311" spans="1:21" x14ac:dyDescent="0.25">
      <c r="A311">
        <v>3993</v>
      </c>
      <c r="B311" s="1">
        <v>3476</v>
      </c>
      <c r="C311">
        <v>3993</v>
      </c>
      <c r="D311">
        <v>5980</v>
      </c>
      <c r="E311">
        <v>4501</v>
      </c>
      <c r="F311">
        <v>5618</v>
      </c>
      <c r="G311">
        <v>5452</v>
      </c>
      <c r="H311">
        <v>5099</v>
      </c>
      <c r="I311">
        <v>4860</v>
      </c>
      <c r="J311">
        <v>4243</v>
      </c>
      <c r="K311">
        <v>4472</v>
      </c>
      <c r="L311">
        <v>5634</v>
      </c>
      <c r="M311">
        <v>4510</v>
      </c>
      <c r="N311">
        <v>5981</v>
      </c>
      <c r="O311">
        <v>5763</v>
      </c>
      <c r="P311">
        <v>5112</v>
      </c>
      <c r="Q311">
        <v>4316</v>
      </c>
      <c r="R311">
        <v>5153</v>
      </c>
      <c r="S311">
        <v>4449</v>
      </c>
      <c r="T311">
        <v>3698</v>
      </c>
      <c r="U311">
        <v>4210</v>
      </c>
    </row>
    <row r="312" spans="1:21" x14ac:dyDescent="0.25">
      <c r="A312">
        <v>3343</v>
      </c>
      <c r="B312" s="1">
        <v>2870</v>
      </c>
      <c r="C312">
        <v>3343</v>
      </c>
      <c r="D312">
        <v>5364</v>
      </c>
      <c r="E312">
        <v>3890</v>
      </c>
      <c r="F312">
        <v>5460</v>
      </c>
      <c r="G312">
        <v>4707</v>
      </c>
      <c r="H312">
        <v>4458</v>
      </c>
      <c r="I312">
        <v>4521</v>
      </c>
      <c r="J312">
        <v>4007</v>
      </c>
      <c r="K312">
        <v>4020</v>
      </c>
      <c r="L312">
        <v>4890</v>
      </c>
      <c r="M312">
        <v>4354</v>
      </c>
      <c r="N312">
        <v>5194</v>
      </c>
      <c r="O312">
        <v>4876</v>
      </c>
      <c r="P312">
        <v>4309</v>
      </c>
      <c r="Q312">
        <v>3940</v>
      </c>
      <c r="R312">
        <v>3923</v>
      </c>
      <c r="S312">
        <v>3909</v>
      </c>
      <c r="T312">
        <v>3187</v>
      </c>
      <c r="U312">
        <v>4233</v>
      </c>
    </row>
    <row r="313" spans="1:21" x14ac:dyDescent="0.25">
      <c r="A313">
        <v>2360</v>
      </c>
      <c r="B313" s="1">
        <v>2160</v>
      </c>
      <c r="C313">
        <v>2360</v>
      </c>
      <c r="D313">
        <v>4968</v>
      </c>
      <c r="E313">
        <v>2845</v>
      </c>
      <c r="F313">
        <v>4480</v>
      </c>
      <c r="G313">
        <v>4221</v>
      </c>
      <c r="H313">
        <v>3818</v>
      </c>
      <c r="I313">
        <v>3529</v>
      </c>
      <c r="J313">
        <v>3317</v>
      </c>
      <c r="K313">
        <v>3206</v>
      </c>
      <c r="L313">
        <v>4364</v>
      </c>
      <c r="M313">
        <v>3300</v>
      </c>
      <c r="N313">
        <v>4490</v>
      </c>
      <c r="O313">
        <v>4640</v>
      </c>
      <c r="P313">
        <v>4101</v>
      </c>
      <c r="Q313">
        <v>3116</v>
      </c>
      <c r="R313">
        <v>2930</v>
      </c>
      <c r="S313">
        <v>3119</v>
      </c>
      <c r="T313">
        <v>2260</v>
      </c>
      <c r="U313">
        <v>3375</v>
      </c>
    </row>
    <row r="314" spans="1:21" x14ac:dyDescent="0.25">
      <c r="A314">
        <v>3199</v>
      </c>
      <c r="B314" s="1">
        <v>2719</v>
      </c>
      <c r="C314" s="579">
        <v>3121</v>
      </c>
      <c r="D314">
        <v>4607</v>
      </c>
      <c r="E314">
        <v>3715</v>
      </c>
      <c r="F314">
        <v>4491</v>
      </c>
      <c r="G314">
        <v>5300</v>
      </c>
      <c r="H314">
        <v>3840</v>
      </c>
      <c r="I314">
        <v>4116</v>
      </c>
      <c r="J314">
        <v>4033</v>
      </c>
      <c r="K314">
        <v>3472</v>
      </c>
      <c r="L314">
        <v>5102</v>
      </c>
      <c r="M314">
        <v>3351</v>
      </c>
      <c r="N314">
        <v>4376</v>
      </c>
      <c r="O314">
        <v>4636</v>
      </c>
      <c r="P314">
        <v>3736</v>
      </c>
      <c r="Q314">
        <v>4113</v>
      </c>
      <c r="R314">
        <v>3695</v>
      </c>
      <c r="S314">
        <v>4255</v>
      </c>
      <c r="T314">
        <v>3087</v>
      </c>
      <c r="U314">
        <v>3616</v>
      </c>
    </row>
    <row r="315" spans="1:21" x14ac:dyDescent="0.25">
      <c r="A315">
        <v>4158</v>
      </c>
      <c r="B315" s="1">
        <v>3630</v>
      </c>
      <c r="C315">
        <v>4158</v>
      </c>
      <c r="D315">
        <v>5540</v>
      </c>
      <c r="E315">
        <v>4099</v>
      </c>
      <c r="F315">
        <v>5559</v>
      </c>
      <c r="G315">
        <v>5233</v>
      </c>
      <c r="H315">
        <v>5076</v>
      </c>
      <c r="I315">
        <v>4805</v>
      </c>
      <c r="J315">
        <v>4363</v>
      </c>
      <c r="K315">
        <v>4797</v>
      </c>
      <c r="L315">
        <v>5539</v>
      </c>
      <c r="M315">
        <v>5157</v>
      </c>
      <c r="N315">
        <v>5842</v>
      </c>
      <c r="O315">
        <v>6202</v>
      </c>
      <c r="P315">
        <v>5313</v>
      </c>
      <c r="Q315">
        <v>4352</v>
      </c>
      <c r="R315">
        <v>4607</v>
      </c>
      <c r="S315">
        <v>4667</v>
      </c>
      <c r="T315">
        <v>3803</v>
      </c>
      <c r="U315">
        <v>4708</v>
      </c>
    </row>
    <row r="316" spans="1:21" x14ac:dyDescent="0.25">
      <c r="A316">
        <v>2934</v>
      </c>
      <c r="B316" s="1">
        <v>2746</v>
      </c>
      <c r="C316">
        <v>2934</v>
      </c>
      <c r="D316">
        <v>5156</v>
      </c>
      <c r="E316">
        <v>3555</v>
      </c>
      <c r="F316">
        <v>4542</v>
      </c>
      <c r="G316">
        <v>4905</v>
      </c>
      <c r="H316">
        <v>4283</v>
      </c>
      <c r="I316">
        <v>4700</v>
      </c>
      <c r="J316">
        <v>3951</v>
      </c>
      <c r="K316">
        <v>3265</v>
      </c>
      <c r="L316">
        <v>5085</v>
      </c>
      <c r="M316">
        <v>3737</v>
      </c>
      <c r="N316">
        <v>4712</v>
      </c>
      <c r="O316">
        <v>5017</v>
      </c>
      <c r="P316">
        <v>4180</v>
      </c>
      <c r="Q316">
        <v>4147</v>
      </c>
      <c r="R316">
        <v>3618</v>
      </c>
      <c r="S316">
        <v>3341</v>
      </c>
      <c r="T316">
        <v>3135</v>
      </c>
      <c r="U316">
        <v>4107</v>
      </c>
    </row>
    <row r="317" spans="1:21" x14ac:dyDescent="0.25">
      <c r="A317">
        <v>2997</v>
      </c>
      <c r="B317" s="1">
        <v>2673</v>
      </c>
      <c r="C317">
        <v>2997</v>
      </c>
      <c r="D317">
        <v>5561</v>
      </c>
      <c r="E317">
        <v>3685</v>
      </c>
      <c r="F317">
        <v>4974</v>
      </c>
      <c r="G317">
        <v>4875</v>
      </c>
      <c r="H317">
        <v>4351</v>
      </c>
      <c r="I317">
        <v>4103</v>
      </c>
      <c r="J317">
        <v>3509</v>
      </c>
      <c r="K317">
        <v>4118</v>
      </c>
      <c r="L317">
        <v>4643</v>
      </c>
      <c r="M317">
        <v>4113</v>
      </c>
      <c r="N317">
        <v>5423</v>
      </c>
      <c r="O317">
        <v>4822</v>
      </c>
      <c r="P317">
        <v>4397</v>
      </c>
      <c r="Q317">
        <v>3853</v>
      </c>
      <c r="R317">
        <v>3990</v>
      </c>
      <c r="S317">
        <v>3206</v>
      </c>
      <c r="T317">
        <v>3005</v>
      </c>
      <c r="U317">
        <v>3535</v>
      </c>
    </row>
    <row r="318" spans="1:21" x14ac:dyDescent="0.25">
      <c r="A318">
        <v>3144</v>
      </c>
      <c r="B318" s="1">
        <v>2927</v>
      </c>
      <c r="C318">
        <v>3114</v>
      </c>
      <c r="D318">
        <v>5175</v>
      </c>
      <c r="E318">
        <v>3510</v>
      </c>
      <c r="F318">
        <v>4401</v>
      </c>
      <c r="G318">
        <v>4800</v>
      </c>
      <c r="H318">
        <v>4221</v>
      </c>
      <c r="I318">
        <v>4922</v>
      </c>
      <c r="J318">
        <v>4062</v>
      </c>
      <c r="K318">
        <v>4448</v>
      </c>
      <c r="L318">
        <v>3717</v>
      </c>
      <c r="M318">
        <v>3835</v>
      </c>
      <c r="N318">
        <v>4438</v>
      </c>
      <c r="O318">
        <v>3718</v>
      </c>
      <c r="P318">
        <v>4016</v>
      </c>
      <c r="Q318">
        <v>5018</v>
      </c>
      <c r="R318">
        <v>5059</v>
      </c>
      <c r="S318">
        <v>4071</v>
      </c>
      <c r="T318">
        <v>3066</v>
      </c>
      <c r="U318">
        <v>3709</v>
      </c>
    </row>
    <row r="319" spans="1:21" x14ac:dyDescent="0.25">
      <c r="A319">
        <v>4188</v>
      </c>
      <c r="B319" s="1">
        <v>3579</v>
      </c>
      <c r="C319">
        <v>4188</v>
      </c>
      <c r="D319">
        <v>5880</v>
      </c>
      <c r="E319">
        <v>4315</v>
      </c>
      <c r="F319">
        <v>6140</v>
      </c>
      <c r="G319">
        <v>5440</v>
      </c>
      <c r="H319">
        <v>5007</v>
      </c>
      <c r="I319">
        <v>5304</v>
      </c>
      <c r="J319">
        <v>5085</v>
      </c>
      <c r="K319">
        <v>5504</v>
      </c>
      <c r="L319">
        <v>5100</v>
      </c>
      <c r="M319">
        <v>5155</v>
      </c>
      <c r="N319">
        <v>5235</v>
      </c>
      <c r="O319">
        <v>5395</v>
      </c>
      <c r="P319">
        <v>5241</v>
      </c>
      <c r="Q319">
        <v>4462</v>
      </c>
      <c r="R319">
        <v>5024</v>
      </c>
      <c r="S319">
        <v>4111</v>
      </c>
      <c r="T319">
        <v>3986</v>
      </c>
      <c r="U319">
        <v>3927</v>
      </c>
    </row>
    <row r="320" spans="1:21" x14ac:dyDescent="0.25">
      <c r="A320">
        <v>3221</v>
      </c>
      <c r="B320" s="1">
        <v>2710</v>
      </c>
      <c r="C320">
        <v>3221</v>
      </c>
      <c r="D320">
        <v>5317</v>
      </c>
      <c r="E320">
        <v>3821</v>
      </c>
      <c r="F320">
        <v>5311</v>
      </c>
      <c r="G320">
        <v>4713</v>
      </c>
      <c r="H320">
        <v>4614</v>
      </c>
      <c r="I320">
        <v>3817</v>
      </c>
      <c r="J320">
        <v>3865</v>
      </c>
      <c r="K320">
        <v>3763</v>
      </c>
      <c r="L320">
        <v>4851</v>
      </c>
      <c r="M320">
        <v>3958</v>
      </c>
      <c r="N320">
        <v>5558</v>
      </c>
      <c r="O320">
        <v>5082</v>
      </c>
      <c r="P320">
        <v>4507</v>
      </c>
      <c r="Q320">
        <v>4200</v>
      </c>
      <c r="R320">
        <v>3799</v>
      </c>
      <c r="S320">
        <v>3754</v>
      </c>
      <c r="T320">
        <v>2850</v>
      </c>
      <c r="U320">
        <v>3426</v>
      </c>
    </row>
    <row r="321" spans="1:21" x14ac:dyDescent="0.25">
      <c r="A321">
        <v>3340</v>
      </c>
      <c r="B321" s="1">
        <v>3282</v>
      </c>
      <c r="C321">
        <v>3340</v>
      </c>
      <c r="D321">
        <v>5162</v>
      </c>
      <c r="E321">
        <v>3568</v>
      </c>
      <c r="F321">
        <v>4409</v>
      </c>
      <c r="G321">
        <v>4920</v>
      </c>
      <c r="H321">
        <v>4382</v>
      </c>
      <c r="I321">
        <v>5247</v>
      </c>
      <c r="J321">
        <v>4370</v>
      </c>
      <c r="K321">
        <v>4754</v>
      </c>
      <c r="L321">
        <v>4534</v>
      </c>
      <c r="M321">
        <v>5285</v>
      </c>
      <c r="N321">
        <v>4455</v>
      </c>
      <c r="O321">
        <v>4012</v>
      </c>
      <c r="P321">
        <v>5070</v>
      </c>
      <c r="Q321">
        <v>4270</v>
      </c>
      <c r="R321">
        <v>4875</v>
      </c>
      <c r="S321">
        <v>4871</v>
      </c>
      <c r="T321">
        <v>3275</v>
      </c>
      <c r="U321">
        <v>3602</v>
      </c>
    </row>
    <row r="322" spans="1:21" x14ac:dyDescent="0.25">
      <c r="A322">
        <v>3691</v>
      </c>
      <c r="B322" s="1">
        <v>3560</v>
      </c>
      <c r="C322">
        <v>3691</v>
      </c>
      <c r="D322">
        <v>5510</v>
      </c>
      <c r="E322">
        <v>4079</v>
      </c>
      <c r="F322">
        <v>5068</v>
      </c>
      <c r="G322">
        <v>5820</v>
      </c>
      <c r="H322">
        <v>4938</v>
      </c>
      <c r="I322">
        <v>5396</v>
      </c>
      <c r="J322">
        <v>4638</v>
      </c>
      <c r="K322">
        <v>5250</v>
      </c>
      <c r="L322">
        <v>4980</v>
      </c>
      <c r="M322">
        <v>5361</v>
      </c>
      <c r="N322">
        <v>4131</v>
      </c>
      <c r="O322">
        <v>4480</v>
      </c>
      <c r="P322">
        <v>5311</v>
      </c>
      <c r="Q322">
        <v>5276</v>
      </c>
      <c r="R322">
        <v>4720</v>
      </c>
      <c r="S322">
        <v>3757</v>
      </c>
      <c r="T322">
        <v>3806</v>
      </c>
      <c r="U322">
        <v>4617</v>
      </c>
    </row>
    <row r="323" spans="1:21" x14ac:dyDescent="0.25">
      <c r="A323">
        <v>3676</v>
      </c>
      <c r="B323" s="1">
        <v>3463.999999997</v>
      </c>
      <c r="C323">
        <v>3676</v>
      </c>
      <c r="D323">
        <v>4778</v>
      </c>
      <c r="E323">
        <v>4119</v>
      </c>
      <c r="F323">
        <v>4558</v>
      </c>
      <c r="G323">
        <v>4553</v>
      </c>
      <c r="H323">
        <v>4286</v>
      </c>
      <c r="I323">
        <v>4429</v>
      </c>
      <c r="J323">
        <v>4369</v>
      </c>
      <c r="K323">
        <v>4285</v>
      </c>
      <c r="L323">
        <v>4197</v>
      </c>
      <c r="M323">
        <v>4545</v>
      </c>
      <c r="N323">
        <v>3775</v>
      </c>
      <c r="O323">
        <v>4054</v>
      </c>
      <c r="P323">
        <v>4503</v>
      </c>
      <c r="Q323">
        <v>4586</v>
      </c>
      <c r="R323">
        <v>4391</v>
      </c>
      <c r="S323">
        <v>3788</v>
      </c>
      <c r="T323">
        <v>3477</v>
      </c>
      <c r="U323">
        <v>3907</v>
      </c>
    </row>
    <row r="324" spans="1:21" x14ac:dyDescent="0.25">
      <c r="A324">
        <v>3724</v>
      </c>
      <c r="B324" s="1">
        <v>3237.9999999860001</v>
      </c>
      <c r="C324">
        <v>3724</v>
      </c>
      <c r="D324">
        <v>5024</v>
      </c>
      <c r="E324">
        <v>3779</v>
      </c>
      <c r="F324">
        <v>5115</v>
      </c>
      <c r="G324">
        <v>5248</v>
      </c>
      <c r="H324">
        <v>4450</v>
      </c>
      <c r="I324">
        <v>4833</v>
      </c>
      <c r="J324">
        <v>4396</v>
      </c>
      <c r="K324">
        <v>4720</v>
      </c>
      <c r="L324">
        <v>3882</v>
      </c>
      <c r="M324">
        <v>4588</v>
      </c>
      <c r="N324">
        <v>3981</v>
      </c>
      <c r="O324">
        <v>3581</v>
      </c>
      <c r="P324">
        <v>4420</v>
      </c>
      <c r="Q324">
        <v>4036</v>
      </c>
      <c r="R324">
        <v>4868</v>
      </c>
      <c r="S324">
        <v>3957</v>
      </c>
      <c r="T324">
        <v>3528</v>
      </c>
      <c r="U324">
        <v>4210</v>
      </c>
    </row>
    <row r="325" spans="1:21" x14ac:dyDescent="0.25">
      <c r="A325">
        <v>3711</v>
      </c>
      <c r="B325" s="1">
        <v>3108</v>
      </c>
      <c r="C325">
        <v>3711</v>
      </c>
      <c r="D325">
        <v>5000</v>
      </c>
      <c r="E325">
        <v>3965</v>
      </c>
      <c r="F325">
        <v>4622</v>
      </c>
      <c r="G325">
        <v>4709</v>
      </c>
      <c r="H325">
        <v>4470</v>
      </c>
      <c r="I325">
        <v>4131</v>
      </c>
      <c r="J325">
        <v>4066</v>
      </c>
      <c r="K325">
        <v>4178</v>
      </c>
      <c r="L325">
        <v>4045</v>
      </c>
      <c r="M325">
        <v>4345</v>
      </c>
      <c r="N325">
        <v>3870</v>
      </c>
      <c r="O325">
        <v>3923</v>
      </c>
      <c r="P325">
        <v>4406</v>
      </c>
      <c r="Q325">
        <v>4739</v>
      </c>
      <c r="R325">
        <v>4650</v>
      </c>
      <c r="S325">
        <v>3734</v>
      </c>
      <c r="T325">
        <v>3503</v>
      </c>
      <c r="U325">
        <v>4722</v>
      </c>
    </row>
    <row r="326" spans="1:21" x14ac:dyDescent="0.25">
      <c r="A326">
        <v>2773</v>
      </c>
      <c r="B326" s="1">
        <v>2891</v>
      </c>
      <c r="C326" s="579">
        <v>2759</v>
      </c>
      <c r="D326">
        <v>4904</v>
      </c>
      <c r="E326">
        <v>3407</v>
      </c>
      <c r="F326">
        <v>4487</v>
      </c>
      <c r="G326">
        <v>4587</v>
      </c>
      <c r="H326">
        <v>4181</v>
      </c>
      <c r="I326">
        <v>4292</v>
      </c>
      <c r="J326">
        <v>4144</v>
      </c>
      <c r="K326">
        <v>4022</v>
      </c>
      <c r="L326">
        <v>4368</v>
      </c>
      <c r="M326">
        <v>4111</v>
      </c>
      <c r="N326">
        <v>4007</v>
      </c>
      <c r="O326">
        <v>4000</v>
      </c>
      <c r="P326">
        <v>4529</v>
      </c>
      <c r="Q326">
        <v>3860</v>
      </c>
      <c r="R326">
        <v>4583</v>
      </c>
      <c r="S326">
        <v>3698</v>
      </c>
      <c r="T326">
        <v>3117</v>
      </c>
      <c r="U326">
        <v>3880</v>
      </c>
    </row>
    <row r="327" spans="1:21" x14ac:dyDescent="0.25">
      <c r="A327">
        <v>3136</v>
      </c>
      <c r="B327" s="1">
        <v>3060</v>
      </c>
      <c r="C327">
        <v>3136</v>
      </c>
      <c r="D327">
        <v>5085</v>
      </c>
      <c r="E327">
        <v>3733</v>
      </c>
      <c r="F327">
        <v>4600</v>
      </c>
      <c r="G327">
        <v>4965</v>
      </c>
      <c r="H327">
        <v>4395</v>
      </c>
      <c r="I327">
        <v>5175</v>
      </c>
      <c r="J327">
        <v>4282</v>
      </c>
      <c r="K327">
        <v>5105</v>
      </c>
      <c r="L327">
        <v>3483</v>
      </c>
      <c r="M327">
        <v>4981</v>
      </c>
      <c r="N327">
        <v>4317</v>
      </c>
      <c r="O327">
        <v>4306</v>
      </c>
      <c r="P327">
        <v>4056</v>
      </c>
      <c r="Q327">
        <v>5527</v>
      </c>
      <c r="R327">
        <v>4875</v>
      </c>
      <c r="S327">
        <v>3913</v>
      </c>
      <c r="T327">
        <v>3188</v>
      </c>
      <c r="U327">
        <v>3402</v>
      </c>
    </row>
    <row r="328" spans="1:21" x14ac:dyDescent="0.25">
      <c r="A328">
        <v>3399</v>
      </c>
      <c r="B328" s="1">
        <v>3337</v>
      </c>
      <c r="C328">
        <v>3399</v>
      </c>
      <c r="D328">
        <v>5674</v>
      </c>
      <c r="E328">
        <v>4382</v>
      </c>
      <c r="F328">
        <v>5287</v>
      </c>
      <c r="G328">
        <v>5332</v>
      </c>
      <c r="H328">
        <v>4555</v>
      </c>
      <c r="I328">
        <v>4901</v>
      </c>
      <c r="J328">
        <v>5168</v>
      </c>
      <c r="K328">
        <v>5443</v>
      </c>
      <c r="L328">
        <v>4376</v>
      </c>
      <c r="M328">
        <v>5150</v>
      </c>
      <c r="N328">
        <v>4641</v>
      </c>
      <c r="O328">
        <v>4136</v>
      </c>
      <c r="P328">
        <v>4669</v>
      </c>
      <c r="Q328">
        <v>5463</v>
      </c>
      <c r="R328">
        <v>5804</v>
      </c>
      <c r="S328">
        <v>3951</v>
      </c>
      <c r="T328">
        <v>3514</v>
      </c>
      <c r="U328">
        <v>3954</v>
      </c>
    </row>
    <row r="329" spans="1:21" x14ac:dyDescent="0.25">
      <c r="A329">
        <v>3166</v>
      </c>
      <c r="B329" s="1">
        <v>2719</v>
      </c>
      <c r="C329">
        <v>3166</v>
      </c>
      <c r="D329">
        <v>4669</v>
      </c>
      <c r="E329">
        <v>3614</v>
      </c>
      <c r="F329">
        <v>4623</v>
      </c>
      <c r="G329">
        <v>4396</v>
      </c>
      <c r="H329">
        <v>3753</v>
      </c>
      <c r="I329">
        <v>4382</v>
      </c>
      <c r="J329">
        <v>3731</v>
      </c>
      <c r="K329">
        <v>3708</v>
      </c>
      <c r="L329">
        <v>4826</v>
      </c>
      <c r="M329">
        <v>3645</v>
      </c>
      <c r="N329">
        <v>4533</v>
      </c>
      <c r="O329">
        <v>4969</v>
      </c>
      <c r="P329">
        <v>4231</v>
      </c>
      <c r="Q329">
        <v>3589</v>
      </c>
      <c r="R329">
        <v>3312</v>
      </c>
      <c r="S329">
        <v>3146</v>
      </c>
      <c r="T329">
        <v>3093</v>
      </c>
      <c r="U329">
        <v>3760</v>
      </c>
    </row>
    <row r="330" spans="1:21" x14ac:dyDescent="0.25">
      <c r="A330">
        <v>2930</v>
      </c>
      <c r="B330" s="1">
        <v>2903</v>
      </c>
      <c r="C330" s="579">
        <v>2852</v>
      </c>
      <c r="D330">
        <v>4814</v>
      </c>
      <c r="E330">
        <v>3412</v>
      </c>
      <c r="F330">
        <v>4204</v>
      </c>
      <c r="G330">
        <v>4580</v>
      </c>
      <c r="H330">
        <v>3949</v>
      </c>
      <c r="I330">
        <v>4690</v>
      </c>
      <c r="J330">
        <v>3740</v>
      </c>
      <c r="K330">
        <v>3367</v>
      </c>
      <c r="L330">
        <v>4834</v>
      </c>
      <c r="M330">
        <v>3721</v>
      </c>
      <c r="N330">
        <v>3919</v>
      </c>
      <c r="O330">
        <v>5284</v>
      </c>
      <c r="P330">
        <v>4574</v>
      </c>
      <c r="Q330">
        <v>3628</v>
      </c>
      <c r="R330">
        <v>3958</v>
      </c>
      <c r="S330">
        <v>3612</v>
      </c>
      <c r="T330">
        <v>3000</v>
      </c>
      <c r="U330">
        <v>3611</v>
      </c>
    </row>
    <row r="331" spans="1:21" x14ac:dyDescent="0.25">
      <c r="A331">
        <v>3047</v>
      </c>
      <c r="B331" s="1">
        <v>2711</v>
      </c>
      <c r="C331">
        <v>3047</v>
      </c>
      <c r="D331">
        <v>4702</v>
      </c>
      <c r="E331">
        <v>3328</v>
      </c>
      <c r="F331">
        <v>4223</v>
      </c>
      <c r="G331">
        <v>4135</v>
      </c>
      <c r="H331">
        <v>3869</v>
      </c>
      <c r="I331">
        <v>4757</v>
      </c>
      <c r="J331">
        <v>3942</v>
      </c>
      <c r="K331">
        <v>3851</v>
      </c>
      <c r="L331">
        <v>4455</v>
      </c>
      <c r="M331">
        <v>3823</v>
      </c>
      <c r="N331">
        <v>4813</v>
      </c>
      <c r="O331">
        <v>4425</v>
      </c>
      <c r="P331">
        <v>3829</v>
      </c>
      <c r="Q331">
        <v>4781</v>
      </c>
      <c r="R331">
        <v>4204</v>
      </c>
      <c r="S331">
        <v>2987</v>
      </c>
      <c r="T331">
        <v>2997</v>
      </c>
      <c r="U331">
        <v>2920</v>
      </c>
    </row>
    <row r="332" spans="1:21" x14ac:dyDescent="0.25">
      <c r="A332">
        <v>4554</v>
      </c>
      <c r="B332" s="1">
        <v>4361</v>
      </c>
      <c r="C332">
        <v>4554</v>
      </c>
      <c r="D332">
        <v>5731</v>
      </c>
      <c r="E332">
        <v>4925</v>
      </c>
      <c r="F332">
        <v>5387</v>
      </c>
      <c r="G332">
        <v>5932</v>
      </c>
      <c r="H332">
        <v>5211</v>
      </c>
      <c r="I332">
        <v>5185</v>
      </c>
      <c r="J332">
        <v>5061</v>
      </c>
      <c r="K332">
        <v>5376</v>
      </c>
      <c r="L332">
        <v>5804</v>
      </c>
      <c r="M332">
        <v>4891</v>
      </c>
      <c r="N332">
        <v>5538</v>
      </c>
      <c r="O332">
        <v>5631</v>
      </c>
      <c r="P332">
        <v>5064</v>
      </c>
      <c r="Q332">
        <v>5215</v>
      </c>
      <c r="R332">
        <v>4654</v>
      </c>
      <c r="S332">
        <v>5194</v>
      </c>
      <c r="T332">
        <v>4630</v>
      </c>
      <c r="U332">
        <v>4775</v>
      </c>
    </row>
    <row r="333" spans="1:21" x14ac:dyDescent="0.25">
      <c r="A333">
        <v>2388</v>
      </c>
      <c r="B333" s="1">
        <v>2334</v>
      </c>
      <c r="C333">
        <v>2388</v>
      </c>
      <c r="D333">
        <v>5123</v>
      </c>
      <c r="E333">
        <v>3330</v>
      </c>
      <c r="F333">
        <v>4604</v>
      </c>
      <c r="G333">
        <v>4675</v>
      </c>
      <c r="H333">
        <v>4209</v>
      </c>
      <c r="I333">
        <v>4209</v>
      </c>
      <c r="J333">
        <v>3777</v>
      </c>
      <c r="K333">
        <v>3945</v>
      </c>
      <c r="L333">
        <v>5403</v>
      </c>
      <c r="M333">
        <v>3949</v>
      </c>
      <c r="N333">
        <v>4636</v>
      </c>
      <c r="O333">
        <v>5563</v>
      </c>
      <c r="P333">
        <v>4823</v>
      </c>
      <c r="Q333">
        <v>4133</v>
      </c>
      <c r="R333">
        <v>3751</v>
      </c>
      <c r="S333">
        <v>2915</v>
      </c>
      <c r="T333">
        <v>2388</v>
      </c>
      <c r="U333">
        <v>3163</v>
      </c>
    </row>
    <row r="334" spans="1:21" x14ac:dyDescent="0.25">
      <c r="A334">
        <v>3148</v>
      </c>
      <c r="B334" s="1">
        <v>3087</v>
      </c>
      <c r="C334">
        <v>3148</v>
      </c>
      <c r="D334">
        <v>5021</v>
      </c>
      <c r="E334">
        <v>3501</v>
      </c>
      <c r="F334">
        <v>4658</v>
      </c>
      <c r="G334">
        <v>5103</v>
      </c>
      <c r="H334">
        <v>4331</v>
      </c>
      <c r="I334">
        <v>4781</v>
      </c>
      <c r="J334">
        <v>3670</v>
      </c>
      <c r="K334">
        <v>3704</v>
      </c>
      <c r="L334">
        <v>5387</v>
      </c>
      <c r="M334">
        <v>4072</v>
      </c>
      <c r="N334">
        <v>5164</v>
      </c>
      <c r="O334">
        <v>5607</v>
      </c>
      <c r="P334">
        <v>4496</v>
      </c>
      <c r="Q334">
        <v>3660</v>
      </c>
      <c r="R334">
        <v>3722</v>
      </c>
      <c r="S334">
        <v>3594</v>
      </c>
      <c r="T334">
        <v>3097</v>
      </c>
      <c r="U334">
        <v>4326</v>
      </c>
    </row>
    <row r="335" spans="1:21" x14ac:dyDescent="0.25">
      <c r="A335">
        <v>3025</v>
      </c>
      <c r="B335" s="1">
        <v>2846</v>
      </c>
      <c r="C335" s="579">
        <v>2913</v>
      </c>
      <c r="D335">
        <v>4625</v>
      </c>
      <c r="E335">
        <v>3665</v>
      </c>
      <c r="F335">
        <v>4351</v>
      </c>
      <c r="G335">
        <v>4370</v>
      </c>
      <c r="H335">
        <v>4026</v>
      </c>
      <c r="I335">
        <v>4724</v>
      </c>
      <c r="J335">
        <v>3955</v>
      </c>
      <c r="K335">
        <v>4320</v>
      </c>
      <c r="L335">
        <v>3213</v>
      </c>
      <c r="M335">
        <v>4161</v>
      </c>
      <c r="N335">
        <v>3460</v>
      </c>
      <c r="O335">
        <v>3318</v>
      </c>
      <c r="P335">
        <v>3424</v>
      </c>
      <c r="Q335">
        <v>4859</v>
      </c>
      <c r="R335">
        <v>4828</v>
      </c>
      <c r="S335">
        <v>2930</v>
      </c>
      <c r="T335">
        <v>3047</v>
      </c>
      <c r="U335">
        <v>3590</v>
      </c>
    </row>
    <row r="336" spans="1:21" x14ac:dyDescent="0.25">
      <c r="A336">
        <v>3772</v>
      </c>
      <c r="B336" s="1">
        <v>3674</v>
      </c>
      <c r="C336">
        <v>3772</v>
      </c>
      <c r="D336">
        <v>5679</v>
      </c>
      <c r="E336">
        <v>4392</v>
      </c>
      <c r="F336">
        <v>5724</v>
      </c>
      <c r="G336">
        <v>5702</v>
      </c>
      <c r="H336">
        <v>4994</v>
      </c>
      <c r="I336">
        <v>5006</v>
      </c>
      <c r="J336">
        <v>4994</v>
      </c>
      <c r="K336">
        <v>5262</v>
      </c>
      <c r="L336">
        <v>4451</v>
      </c>
      <c r="M336">
        <v>4840</v>
      </c>
      <c r="N336">
        <v>4678</v>
      </c>
      <c r="O336">
        <v>4177</v>
      </c>
      <c r="P336">
        <v>5276</v>
      </c>
      <c r="Q336">
        <v>5806</v>
      </c>
      <c r="R336">
        <v>5026</v>
      </c>
      <c r="S336">
        <v>4431</v>
      </c>
      <c r="T336">
        <v>3889</v>
      </c>
      <c r="U336">
        <v>4405</v>
      </c>
    </row>
    <row r="337" spans="1:21" x14ac:dyDescent="0.25">
      <c r="A337">
        <v>2937</v>
      </c>
      <c r="B337" s="1">
        <v>2927</v>
      </c>
      <c r="C337">
        <v>2937</v>
      </c>
      <c r="D337">
        <v>5287</v>
      </c>
      <c r="E337">
        <v>3909</v>
      </c>
      <c r="F337">
        <v>4905</v>
      </c>
      <c r="G337">
        <v>4866</v>
      </c>
      <c r="H337">
        <v>4277</v>
      </c>
      <c r="I337">
        <v>4726</v>
      </c>
      <c r="J337">
        <v>4536</v>
      </c>
      <c r="K337">
        <v>4909</v>
      </c>
      <c r="L337">
        <v>4180</v>
      </c>
      <c r="M337">
        <v>4678</v>
      </c>
      <c r="N337">
        <v>3371</v>
      </c>
      <c r="O337">
        <v>4087</v>
      </c>
      <c r="P337">
        <v>4843</v>
      </c>
      <c r="Q337">
        <v>4364</v>
      </c>
      <c r="R337">
        <v>3988</v>
      </c>
      <c r="S337">
        <v>3302</v>
      </c>
      <c r="T337">
        <v>2989</v>
      </c>
      <c r="U337">
        <v>3400</v>
      </c>
    </row>
    <row r="338" spans="1:21" x14ac:dyDescent="0.25">
      <c r="A338">
        <v>3542</v>
      </c>
      <c r="B338" s="1">
        <v>3149</v>
      </c>
      <c r="C338">
        <v>3542</v>
      </c>
      <c r="D338">
        <v>5028</v>
      </c>
      <c r="E338">
        <v>3708</v>
      </c>
      <c r="F338">
        <v>4958</v>
      </c>
      <c r="G338">
        <v>4356</v>
      </c>
      <c r="H338">
        <v>4129</v>
      </c>
      <c r="I338">
        <v>4478</v>
      </c>
      <c r="J338">
        <v>4080</v>
      </c>
      <c r="K338">
        <v>4178</v>
      </c>
      <c r="L338">
        <v>5358</v>
      </c>
      <c r="M338">
        <v>4423</v>
      </c>
      <c r="N338">
        <v>4677</v>
      </c>
      <c r="O338">
        <v>5663</v>
      </c>
      <c r="P338">
        <v>4931</v>
      </c>
      <c r="Q338">
        <v>3623</v>
      </c>
      <c r="R338">
        <v>3725</v>
      </c>
      <c r="S338">
        <v>3526</v>
      </c>
      <c r="T338">
        <v>3408</v>
      </c>
      <c r="U338">
        <v>3840</v>
      </c>
    </row>
    <row r="339" spans="1:21" x14ac:dyDescent="0.25">
      <c r="A339">
        <v>4367</v>
      </c>
      <c r="B339" s="1">
        <v>4004.9999999920001</v>
      </c>
      <c r="C339" s="579">
        <v>4318</v>
      </c>
      <c r="D339">
        <v>5426</v>
      </c>
      <c r="E339">
        <v>4677</v>
      </c>
      <c r="F339">
        <v>5373</v>
      </c>
      <c r="G339">
        <v>5181</v>
      </c>
      <c r="H339">
        <v>4733</v>
      </c>
      <c r="I339">
        <v>5003</v>
      </c>
      <c r="J339">
        <v>5045</v>
      </c>
      <c r="K339">
        <v>4943</v>
      </c>
      <c r="L339">
        <v>5051</v>
      </c>
      <c r="M339">
        <v>5019</v>
      </c>
      <c r="N339">
        <v>4093</v>
      </c>
      <c r="O339">
        <v>4291</v>
      </c>
      <c r="P339">
        <v>5010</v>
      </c>
      <c r="Q339">
        <v>5624</v>
      </c>
      <c r="R339">
        <v>5219</v>
      </c>
      <c r="S339">
        <v>4496</v>
      </c>
      <c r="T339">
        <v>4247</v>
      </c>
      <c r="U339">
        <v>4987</v>
      </c>
    </row>
    <row r="340" spans="1:21" x14ac:dyDescent="0.25">
      <c r="A340">
        <v>2460</v>
      </c>
      <c r="B340" s="1">
        <v>2272</v>
      </c>
      <c r="C340">
        <v>2460</v>
      </c>
      <c r="D340">
        <v>4622</v>
      </c>
      <c r="E340">
        <v>3115</v>
      </c>
      <c r="F340">
        <v>4213</v>
      </c>
      <c r="G340">
        <v>4364</v>
      </c>
      <c r="H340">
        <v>3868</v>
      </c>
      <c r="I340">
        <v>3628</v>
      </c>
      <c r="J340">
        <v>3540</v>
      </c>
      <c r="K340">
        <v>3540</v>
      </c>
      <c r="L340">
        <v>3491</v>
      </c>
      <c r="M340">
        <v>3830</v>
      </c>
      <c r="N340">
        <v>3680</v>
      </c>
      <c r="O340">
        <v>3611</v>
      </c>
      <c r="P340">
        <v>3789</v>
      </c>
      <c r="Q340">
        <v>4101</v>
      </c>
      <c r="R340">
        <v>3589</v>
      </c>
      <c r="S340">
        <v>3439</v>
      </c>
      <c r="T340">
        <v>2705</v>
      </c>
      <c r="U340">
        <v>3871</v>
      </c>
    </row>
    <row r="341" spans="1:21" x14ac:dyDescent="0.25">
      <c r="A341">
        <v>4068</v>
      </c>
      <c r="B341" s="1">
        <v>3702</v>
      </c>
      <c r="C341">
        <v>4068</v>
      </c>
      <c r="D341">
        <v>5690</v>
      </c>
      <c r="E341">
        <v>4316</v>
      </c>
      <c r="F341">
        <v>5253</v>
      </c>
      <c r="G341">
        <v>5517</v>
      </c>
      <c r="H341">
        <v>5076</v>
      </c>
      <c r="I341">
        <v>5019</v>
      </c>
      <c r="J341">
        <v>4259</v>
      </c>
      <c r="K341">
        <v>5013</v>
      </c>
      <c r="L341">
        <v>5663</v>
      </c>
      <c r="M341">
        <v>5028</v>
      </c>
      <c r="N341">
        <v>5487</v>
      </c>
      <c r="O341">
        <v>5905</v>
      </c>
      <c r="P341">
        <v>5129</v>
      </c>
      <c r="Q341">
        <v>4326</v>
      </c>
      <c r="R341">
        <v>4345</v>
      </c>
      <c r="S341">
        <v>4835</v>
      </c>
      <c r="T341">
        <v>4242</v>
      </c>
      <c r="U341">
        <v>4724</v>
      </c>
    </row>
    <row r="342" spans="1:21" x14ac:dyDescent="0.25">
      <c r="A342">
        <v>4397</v>
      </c>
      <c r="B342" s="1">
        <v>3825</v>
      </c>
      <c r="C342">
        <v>4397</v>
      </c>
      <c r="D342">
        <v>5537</v>
      </c>
      <c r="E342">
        <v>4515</v>
      </c>
      <c r="F342">
        <v>5155</v>
      </c>
      <c r="G342">
        <v>5396</v>
      </c>
      <c r="H342">
        <v>5099</v>
      </c>
      <c r="I342">
        <v>5940</v>
      </c>
      <c r="J342">
        <v>5038</v>
      </c>
      <c r="K342">
        <v>5361</v>
      </c>
      <c r="L342">
        <v>4615</v>
      </c>
      <c r="M342">
        <v>5106</v>
      </c>
      <c r="N342">
        <v>4861</v>
      </c>
      <c r="O342">
        <v>4415</v>
      </c>
      <c r="P342">
        <v>4956</v>
      </c>
      <c r="Q342">
        <v>5237</v>
      </c>
      <c r="R342">
        <v>5496</v>
      </c>
      <c r="S342">
        <v>4534</v>
      </c>
      <c r="T342">
        <v>4177</v>
      </c>
      <c r="U342">
        <v>5043</v>
      </c>
    </row>
    <row r="343" spans="1:21" x14ac:dyDescent="0.25">
      <c r="A343">
        <v>4618</v>
      </c>
      <c r="B343" s="1">
        <v>4467</v>
      </c>
      <c r="C343">
        <v>4618</v>
      </c>
      <c r="D343">
        <v>6220</v>
      </c>
      <c r="E343">
        <v>4899</v>
      </c>
      <c r="F343">
        <v>5933</v>
      </c>
      <c r="G343">
        <v>6564</v>
      </c>
      <c r="H343">
        <v>5553</v>
      </c>
      <c r="I343">
        <v>6564</v>
      </c>
      <c r="J343">
        <v>5678</v>
      </c>
      <c r="K343">
        <v>6003</v>
      </c>
      <c r="L343">
        <v>5331</v>
      </c>
      <c r="M343">
        <v>5945</v>
      </c>
      <c r="N343">
        <v>4828</v>
      </c>
      <c r="O343">
        <v>4892</v>
      </c>
      <c r="P343">
        <v>5484</v>
      </c>
      <c r="Q343">
        <v>5477</v>
      </c>
      <c r="R343">
        <v>6043</v>
      </c>
      <c r="S343">
        <v>4773</v>
      </c>
      <c r="T343">
        <v>4579</v>
      </c>
      <c r="U343">
        <v>5384</v>
      </c>
    </row>
    <row r="344" spans="1:21" x14ac:dyDescent="0.25">
      <c r="A344">
        <v>3216</v>
      </c>
      <c r="B344" s="1">
        <v>2937</v>
      </c>
      <c r="C344">
        <v>3216</v>
      </c>
      <c r="D344">
        <v>5133</v>
      </c>
      <c r="E344">
        <v>3796</v>
      </c>
      <c r="F344">
        <v>5052</v>
      </c>
      <c r="G344">
        <v>4785</v>
      </c>
      <c r="H344">
        <v>4356</v>
      </c>
      <c r="I344">
        <v>4825</v>
      </c>
      <c r="J344">
        <v>4161</v>
      </c>
      <c r="K344">
        <v>4290</v>
      </c>
      <c r="L344">
        <v>4513</v>
      </c>
      <c r="M344">
        <v>4023</v>
      </c>
      <c r="N344">
        <v>5376</v>
      </c>
      <c r="O344">
        <v>4488</v>
      </c>
      <c r="P344">
        <v>4304</v>
      </c>
      <c r="Q344">
        <v>4760</v>
      </c>
      <c r="R344">
        <v>4393</v>
      </c>
      <c r="S344">
        <v>3210</v>
      </c>
      <c r="T344">
        <v>3190</v>
      </c>
      <c r="U344">
        <v>3748</v>
      </c>
    </row>
    <row r="345" spans="1:21" x14ac:dyDescent="0.25">
      <c r="A345">
        <v>4133</v>
      </c>
      <c r="B345" s="1">
        <v>4004</v>
      </c>
      <c r="C345">
        <v>4133</v>
      </c>
      <c r="D345">
        <v>5953</v>
      </c>
      <c r="E345">
        <v>4608</v>
      </c>
      <c r="F345">
        <v>5674</v>
      </c>
      <c r="G345">
        <v>5585</v>
      </c>
      <c r="H345">
        <v>5191</v>
      </c>
      <c r="I345">
        <v>5999</v>
      </c>
      <c r="J345">
        <v>5622</v>
      </c>
      <c r="K345">
        <v>5898</v>
      </c>
      <c r="L345">
        <v>4638</v>
      </c>
      <c r="M345">
        <v>5464</v>
      </c>
      <c r="N345">
        <v>5231</v>
      </c>
      <c r="O345">
        <v>4935</v>
      </c>
      <c r="P345">
        <v>5034</v>
      </c>
      <c r="Q345">
        <v>5911</v>
      </c>
      <c r="R345">
        <v>5498</v>
      </c>
      <c r="S345">
        <v>5064</v>
      </c>
      <c r="T345">
        <v>4011</v>
      </c>
      <c r="U345">
        <v>4300</v>
      </c>
    </row>
    <row r="346" spans="1:21" x14ac:dyDescent="0.25">
      <c r="A346">
        <v>3494</v>
      </c>
      <c r="B346" s="1">
        <v>3490</v>
      </c>
      <c r="C346">
        <v>3494</v>
      </c>
      <c r="D346">
        <v>5166</v>
      </c>
      <c r="E346">
        <v>4058</v>
      </c>
      <c r="F346">
        <v>4732</v>
      </c>
      <c r="G346">
        <v>5099</v>
      </c>
      <c r="H346">
        <v>4390</v>
      </c>
      <c r="I346">
        <v>5600</v>
      </c>
      <c r="J346">
        <v>4707</v>
      </c>
      <c r="K346">
        <v>5231</v>
      </c>
      <c r="L346">
        <v>4243</v>
      </c>
      <c r="M346">
        <v>5281</v>
      </c>
      <c r="N346">
        <v>4986</v>
      </c>
      <c r="O346">
        <v>4673</v>
      </c>
      <c r="P346">
        <v>4729</v>
      </c>
      <c r="Q346">
        <v>4534</v>
      </c>
      <c r="R346">
        <v>5677</v>
      </c>
      <c r="S346">
        <v>3544</v>
      </c>
      <c r="T346">
        <v>3603</v>
      </c>
      <c r="U346">
        <v>4417</v>
      </c>
    </row>
    <row r="347" spans="1:21" x14ac:dyDescent="0.25">
      <c r="A347">
        <v>3616</v>
      </c>
      <c r="B347" s="1">
        <v>3367</v>
      </c>
      <c r="C347">
        <v>3616</v>
      </c>
      <c r="D347">
        <v>5427</v>
      </c>
      <c r="E347">
        <v>3878</v>
      </c>
      <c r="F347">
        <v>5102</v>
      </c>
      <c r="G347">
        <v>5283</v>
      </c>
      <c r="H347">
        <v>4362</v>
      </c>
      <c r="I347">
        <v>4791</v>
      </c>
      <c r="J347">
        <v>4914</v>
      </c>
      <c r="K347">
        <v>4242</v>
      </c>
      <c r="L347">
        <v>5415</v>
      </c>
      <c r="M347">
        <v>4519</v>
      </c>
      <c r="N347">
        <v>4755</v>
      </c>
      <c r="O347">
        <v>4625</v>
      </c>
      <c r="P347">
        <v>4065</v>
      </c>
      <c r="Q347">
        <v>5247</v>
      </c>
      <c r="R347">
        <v>4154</v>
      </c>
      <c r="S347">
        <v>3633</v>
      </c>
      <c r="T347">
        <v>3752</v>
      </c>
      <c r="U347">
        <v>3738</v>
      </c>
    </row>
    <row r="348" spans="1:21" x14ac:dyDescent="0.25">
      <c r="A348">
        <v>3170</v>
      </c>
      <c r="B348" s="1">
        <v>3012</v>
      </c>
      <c r="C348">
        <v>3170</v>
      </c>
      <c r="D348">
        <v>5215</v>
      </c>
      <c r="E348">
        <v>4174</v>
      </c>
      <c r="F348">
        <v>5057</v>
      </c>
      <c r="G348">
        <v>5116</v>
      </c>
      <c r="H348">
        <v>4613</v>
      </c>
      <c r="I348">
        <v>4614</v>
      </c>
      <c r="J348">
        <v>4581</v>
      </c>
      <c r="K348">
        <v>4110</v>
      </c>
      <c r="L348">
        <v>4880</v>
      </c>
      <c r="M348">
        <v>4547</v>
      </c>
      <c r="N348">
        <v>3709</v>
      </c>
      <c r="O348">
        <v>3467</v>
      </c>
      <c r="P348">
        <v>3904</v>
      </c>
      <c r="Q348">
        <v>5115</v>
      </c>
      <c r="R348">
        <v>5077</v>
      </c>
      <c r="S348">
        <v>3668</v>
      </c>
      <c r="T348">
        <v>3312</v>
      </c>
      <c r="U348">
        <v>3337</v>
      </c>
    </row>
    <row r="349" spans="1:21" x14ac:dyDescent="0.25">
      <c r="A349">
        <v>2877</v>
      </c>
      <c r="B349" s="1">
        <v>2541</v>
      </c>
      <c r="C349">
        <v>2877</v>
      </c>
      <c r="D349">
        <v>4328</v>
      </c>
      <c r="E349">
        <v>3382</v>
      </c>
      <c r="F349">
        <v>3921</v>
      </c>
      <c r="G349">
        <v>3415</v>
      </c>
      <c r="H349">
        <v>3033</v>
      </c>
      <c r="I349">
        <v>3975</v>
      </c>
      <c r="J349">
        <v>3604</v>
      </c>
      <c r="K349">
        <v>4011</v>
      </c>
      <c r="L349">
        <v>3986</v>
      </c>
      <c r="M349">
        <v>3747</v>
      </c>
      <c r="N349">
        <v>4612</v>
      </c>
      <c r="O349">
        <v>4464</v>
      </c>
      <c r="P349">
        <v>3908</v>
      </c>
      <c r="Q349">
        <v>3438</v>
      </c>
      <c r="R349">
        <v>3594</v>
      </c>
      <c r="S349">
        <v>2822</v>
      </c>
      <c r="T349">
        <v>2613</v>
      </c>
      <c r="U349">
        <v>3224</v>
      </c>
    </row>
    <row r="350" spans="1:21" x14ac:dyDescent="0.25">
      <c r="A350">
        <v>3693</v>
      </c>
      <c r="B350" s="1">
        <v>3478</v>
      </c>
      <c r="C350" s="579">
        <v>3681</v>
      </c>
      <c r="D350">
        <v>5666</v>
      </c>
      <c r="E350">
        <v>3925</v>
      </c>
      <c r="F350">
        <v>4877</v>
      </c>
      <c r="G350">
        <v>5231</v>
      </c>
      <c r="H350">
        <v>5067</v>
      </c>
      <c r="I350">
        <v>5585</v>
      </c>
      <c r="J350">
        <v>4588</v>
      </c>
      <c r="K350">
        <v>5411</v>
      </c>
      <c r="L350">
        <v>4385</v>
      </c>
      <c r="M350">
        <v>4970</v>
      </c>
      <c r="N350">
        <v>4829</v>
      </c>
      <c r="O350">
        <v>4443</v>
      </c>
      <c r="P350">
        <v>4955</v>
      </c>
      <c r="Q350">
        <v>5526</v>
      </c>
      <c r="R350">
        <v>4922</v>
      </c>
      <c r="S350">
        <v>4301</v>
      </c>
      <c r="T350">
        <v>3739</v>
      </c>
      <c r="U350">
        <v>4168</v>
      </c>
    </row>
    <row r="351" spans="1:21" x14ac:dyDescent="0.25">
      <c r="A351">
        <v>2622</v>
      </c>
      <c r="B351" s="1">
        <v>2579</v>
      </c>
      <c r="C351">
        <v>2622</v>
      </c>
      <c r="D351">
        <v>5267</v>
      </c>
      <c r="E351">
        <v>3459</v>
      </c>
      <c r="F351">
        <v>4847</v>
      </c>
      <c r="G351">
        <v>4578</v>
      </c>
      <c r="H351">
        <v>3978</v>
      </c>
      <c r="I351">
        <v>4126</v>
      </c>
      <c r="J351">
        <v>4032</v>
      </c>
      <c r="K351">
        <v>4209</v>
      </c>
      <c r="L351">
        <v>4127</v>
      </c>
      <c r="M351">
        <v>3969</v>
      </c>
      <c r="N351">
        <v>4323</v>
      </c>
      <c r="O351">
        <v>3906</v>
      </c>
      <c r="P351">
        <v>4379</v>
      </c>
      <c r="Q351">
        <v>4739</v>
      </c>
      <c r="R351">
        <v>4327</v>
      </c>
      <c r="S351">
        <v>3820</v>
      </c>
      <c r="T351">
        <v>2662</v>
      </c>
      <c r="U351">
        <v>3904</v>
      </c>
    </row>
    <row r="352" spans="1:21" x14ac:dyDescent="0.25">
      <c r="A352">
        <v>3310</v>
      </c>
      <c r="B352" s="1">
        <v>3139</v>
      </c>
      <c r="C352">
        <v>3310</v>
      </c>
      <c r="D352">
        <v>5111</v>
      </c>
      <c r="E352">
        <v>3855</v>
      </c>
      <c r="F352">
        <v>4619</v>
      </c>
      <c r="G352">
        <v>4623</v>
      </c>
      <c r="H352">
        <v>4470</v>
      </c>
      <c r="I352">
        <v>4787</v>
      </c>
      <c r="J352">
        <v>4643</v>
      </c>
      <c r="K352">
        <v>4598</v>
      </c>
      <c r="L352">
        <v>3730</v>
      </c>
      <c r="M352">
        <v>4394</v>
      </c>
      <c r="N352">
        <v>4069</v>
      </c>
      <c r="O352">
        <v>3715</v>
      </c>
      <c r="P352">
        <v>4287</v>
      </c>
      <c r="Q352">
        <v>5073</v>
      </c>
      <c r="R352">
        <v>4569</v>
      </c>
      <c r="S352">
        <v>4754</v>
      </c>
      <c r="T352">
        <v>3175</v>
      </c>
      <c r="U352">
        <v>4386</v>
      </c>
    </row>
    <row r="353" spans="1:21" x14ac:dyDescent="0.25">
      <c r="A353">
        <v>2836</v>
      </c>
      <c r="B353" s="1">
        <v>2624</v>
      </c>
      <c r="C353">
        <v>2836</v>
      </c>
      <c r="D353">
        <v>5140</v>
      </c>
      <c r="E353">
        <v>3454</v>
      </c>
      <c r="F353">
        <v>4994</v>
      </c>
      <c r="G353">
        <v>4609</v>
      </c>
      <c r="H353">
        <v>4025</v>
      </c>
      <c r="I353">
        <v>3787</v>
      </c>
      <c r="J353">
        <v>3688</v>
      </c>
      <c r="K353">
        <v>3768</v>
      </c>
      <c r="L353">
        <v>4942</v>
      </c>
      <c r="M353">
        <v>4148</v>
      </c>
      <c r="N353">
        <v>4513</v>
      </c>
      <c r="O353">
        <v>4721</v>
      </c>
      <c r="P353">
        <v>3970</v>
      </c>
      <c r="Q353">
        <v>3971</v>
      </c>
      <c r="R353">
        <v>3779</v>
      </c>
      <c r="S353">
        <v>3466</v>
      </c>
      <c r="T353">
        <v>2799</v>
      </c>
      <c r="U353">
        <v>3264</v>
      </c>
    </row>
    <row r="354" spans="1:21" x14ac:dyDescent="0.25">
      <c r="A354">
        <v>3087</v>
      </c>
      <c r="B354" s="1">
        <v>3052</v>
      </c>
      <c r="C354">
        <v>3087</v>
      </c>
      <c r="D354">
        <v>5071</v>
      </c>
      <c r="E354">
        <v>3949</v>
      </c>
      <c r="F354">
        <v>4954</v>
      </c>
      <c r="G354">
        <v>5028</v>
      </c>
      <c r="H354">
        <v>4484</v>
      </c>
      <c r="I354">
        <v>4262</v>
      </c>
      <c r="J354">
        <v>3986</v>
      </c>
      <c r="K354">
        <v>3858</v>
      </c>
      <c r="L354">
        <v>4777</v>
      </c>
      <c r="M354">
        <v>4738</v>
      </c>
      <c r="N354">
        <v>4777</v>
      </c>
      <c r="O354">
        <v>5077</v>
      </c>
      <c r="P354">
        <v>4578</v>
      </c>
      <c r="Q354">
        <v>4346</v>
      </c>
      <c r="R354">
        <v>4463</v>
      </c>
      <c r="S354">
        <v>4148</v>
      </c>
      <c r="T354">
        <v>3324</v>
      </c>
      <c r="U354">
        <v>3914</v>
      </c>
    </row>
    <row r="355" spans="1:21" x14ac:dyDescent="0.25">
      <c r="A355">
        <v>3210</v>
      </c>
      <c r="B355" s="1">
        <v>3036</v>
      </c>
      <c r="C355">
        <v>3210</v>
      </c>
      <c r="D355">
        <v>5075</v>
      </c>
      <c r="E355">
        <v>3835</v>
      </c>
      <c r="F355">
        <v>4664</v>
      </c>
      <c r="G355">
        <v>5060</v>
      </c>
      <c r="H355">
        <v>4421</v>
      </c>
      <c r="I355">
        <v>4262</v>
      </c>
      <c r="J355">
        <v>4031</v>
      </c>
      <c r="K355">
        <v>4301</v>
      </c>
      <c r="L355">
        <v>4692</v>
      </c>
      <c r="M355">
        <v>4188</v>
      </c>
      <c r="N355">
        <v>5128</v>
      </c>
      <c r="O355">
        <v>4985</v>
      </c>
      <c r="P355">
        <v>4012</v>
      </c>
      <c r="Q355">
        <v>4731</v>
      </c>
      <c r="R355">
        <v>3954</v>
      </c>
      <c r="S355">
        <v>3779</v>
      </c>
      <c r="T355">
        <v>3435</v>
      </c>
      <c r="U355">
        <v>3983</v>
      </c>
    </row>
    <row r="356" spans="1:21" x14ac:dyDescent="0.25">
      <c r="A356">
        <v>3015</v>
      </c>
      <c r="B356" s="1">
        <v>2804</v>
      </c>
      <c r="C356">
        <v>3015</v>
      </c>
      <c r="D356">
        <v>4603</v>
      </c>
      <c r="E356">
        <v>3321</v>
      </c>
      <c r="F356">
        <v>4221</v>
      </c>
      <c r="G356">
        <v>4487</v>
      </c>
      <c r="H356">
        <v>3957</v>
      </c>
      <c r="I356">
        <v>3963</v>
      </c>
      <c r="J356">
        <v>3854</v>
      </c>
      <c r="K356">
        <v>3509</v>
      </c>
      <c r="L356">
        <v>4388</v>
      </c>
      <c r="M356">
        <v>3656</v>
      </c>
      <c r="N356">
        <v>4132</v>
      </c>
      <c r="O356">
        <v>4383</v>
      </c>
      <c r="P356">
        <v>3759</v>
      </c>
      <c r="Q356">
        <v>3354</v>
      </c>
      <c r="R356">
        <v>3395</v>
      </c>
      <c r="S356">
        <v>3063</v>
      </c>
      <c r="T356">
        <v>2998</v>
      </c>
      <c r="U356">
        <v>3914</v>
      </c>
    </row>
    <row r="357" spans="1:21" x14ac:dyDescent="0.25">
      <c r="A357">
        <v>4093</v>
      </c>
      <c r="B357" s="1">
        <v>3914</v>
      </c>
      <c r="C357">
        <v>4093</v>
      </c>
      <c r="D357">
        <v>5930</v>
      </c>
      <c r="E357">
        <v>4537</v>
      </c>
      <c r="F357">
        <v>5382</v>
      </c>
      <c r="G357">
        <v>5564</v>
      </c>
      <c r="H357">
        <v>5041</v>
      </c>
      <c r="I357">
        <v>5155</v>
      </c>
      <c r="J357">
        <v>4874</v>
      </c>
      <c r="K357">
        <v>4970</v>
      </c>
      <c r="L357">
        <v>5812</v>
      </c>
      <c r="M357">
        <v>5177</v>
      </c>
      <c r="N357">
        <v>5507</v>
      </c>
      <c r="O357">
        <v>5661</v>
      </c>
      <c r="P357">
        <v>4960</v>
      </c>
      <c r="Q357">
        <v>4859</v>
      </c>
      <c r="R357">
        <v>5127</v>
      </c>
      <c r="S357">
        <v>4481</v>
      </c>
      <c r="T357">
        <v>4189</v>
      </c>
      <c r="U357">
        <v>4679</v>
      </c>
    </row>
    <row r="358" spans="1:21" x14ac:dyDescent="0.25">
      <c r="A358">
        <v>2875</v>
      </c>
      <c r="B358" s="1">
        <v>2885</v>
      </c>
      <c r="C358" s="579">
        <v>2795</v>
      </c>
      <c r="D358">
        <v>4586</v>
      </c>
      <c r="E358">
        <v>3453</v>
      </c>
      <c r="F358">
        <v>4446</v>
      </c>
      <c r="G358">
        <v>4662</v>
      </c>
      <c r="H358">
        <v>4157</v>
      </c>
      <c r="I358">
        <v>4423</v>
      </c>
      <c r="J358">
        <v>3646</v>
      </c>
      <c r="K358">
        <v>4563</v>
      </c>
      <c r="L358">
        <v>4052</v>
      </c>
      <c r="M358">
        <v>4765</v>
      </c>
      <c r="N358">
        <v>3270</v>
      </c>
      <c r="O358">
        <v>3639</v>
      </c>
      <c r="P358">
        <v>4771</v>
      </c>
      <c r="Q358">
        <v>3859</v>
      </c>
      <c r="R358">
        <v>4237</v>
      </c>
      <c r="S358">
        <v>2902</v>
      </c>
      <c r="T358">
        <v>3061</v>
      </c>
      <c r="U358">
        <v>3741</v>
      </c>
    </row>
    <row r="359" spans="1:21" x14ac:dyDescent="0.25">
      <c r="A359">
        <v>3765</v>
      </c>
      <c r="B359" s="1">
        <v>3727</v>
      </c>
      <c r="C359">
        <v>3765</v>
      </c>
      <c r="D359">
        <v>5488</v>
      </c>
      <c r="E359">
        <v>4300</v>
      </c>
      <c r="F359">
        <v>4994</v>
      </c>
      <c r="G359">
        <v>5094</v>
      </c>
      <c r="H359">
        <v>4647</v>
      </c>
      <c r="I359">
        <v>5426</v>
      </c>
      <c r="J359">
        <v>4454</v>
      </c>
      <c r="K359">
        <v>4841</v>
      </c>
      <c r="L359">
        <v>5379</v>
      </c>
      <c r="M359">
        <v>5226</v>
      </c>
      <c r="N359">
        <v>5616</v>
      </c>
      <c r="O359">
        <v>5179</v>
      </c>
      <c r="P359">
        <v>4240</v>
      </c>
      <c r="Q359">
        <v>5084</v>
      </c>
      <c r="R359">
        <v>5152</v>
      </c>
      <c r="S359">
        <v>5355</v>
      </c>
      <c r="T359">
        <v>3708</v>
      </c>
      <c r="U359">
        <v>4864</v>
      </c>
    </row>
    <row r="360" spans="1:21" x14ac:dyDescent="0.25">
      <c r="A360">
        <v>2832</v>
      </c>
      <c r="B360" s="1">
        <v>2745.999999998</v>
      </c>
      <c r="C360">
        <v>2832</v>
      </c>
      <c r="D360">
        <v>4526</v>
      </c>
      <c r="E360">
        <v>3371</v>
      </c>
      <c r="F360">
        <v>4004</v>
      </c>
      <c r="G360">
        <v>3890</v>
      </c>
      <c r="H360">
        <v>3583</v>
      </c>
      <c r="I360">
        <v>4242</v>
      </c>
      <c r="J360">
        <v>3488</v>
      </c>
      <c r="K360">
        <v>4293</v>
      </c>
      <c r="L360">
        <v>3504</v>
      </c>
      <c r="M360">
        <v>3667</v>
      </c>
      <c r="N360">
        <v>3398</v>
      </c>
      <c r="O360">
        <v>3462</v>
      </c>
      <c r="P360">
        <v>3891</v>
      </c>
      <c r="Q360">
        <v>4197</v>
      </c>
      <c r="R360">
        <v>4108</v>
      </c>
      <c r="S360">
        <v>3398</v>
      </c>
      <c r="T360">
        <v>2958</v>
      </c>
      <c r="U360">
        <v>3197</v>
      </c>
    </row>
    <row r="361" spans="1:21" x14ac:dyDescent="0.25">
      <c r="A361">
        <v>2136</v>
      </c>
      <c r="B361" s="1">
        <v>2104</v>
      </c>
      <c r="C361">
        <v>2136</v>
      </c>
      <c r="D361">
        <v>4240</v>
      </c>
      <c r="E361">
        <v>2740</v>
      </c>
      <c r="F361">
        <v>3625</v>
      </c>
      <c r="G361">
        <v>3811</v>
      </c>
      <c r="H361">
        <v>3472</v>
      </c>
      <c r="I361">
        <v>2949</v>
      </c>
      <c r="J361">
        <v>2754</v>
      </c>
      <c r="K361">
        <v>2378</v>
      </c>
      <c r="L361">
        <v>4202</v>
      </c>
      <c r="M361">
        <v>3029</v>
      </c>
      <c r="N361">
        <v>3775</v>
      </c>
      <c r="O361">
        <v>4044</v>
      </c>
      <c r="P361">
        <v>3754</v>
      </c>
      <c r="Q361">
        <v>2434</v>
      </c>
      <c r="R361">
        <v>2695</v>
      </c>
      <c r="S361">
        <v>2858</v>
      </c>
      <c r="T361">
        <v>2221</v>
      </c>
      <c r="U361">
        <v>3052</v>
      </c>
    </row>
    <row r="362" spans="1:21" x14ac:dyDescent="0.25">
      <c r="A362">
        <v>2680</v>
      </c>
      <c r="B362" s="1">
        <v>2568</v>
      </c>
      <c r="C362" s="579">
        <v>2674</v>
      </c>
      <c r="D362">
        <v>4281</v>
      </c>
      <c r="E362">
        <v>3254</v>
      </c>
      <c r="F362">
        <v>4275</v>
      </c>
      <c r="G362">
        <v>3958</v>
      </c>
      <c r="H362">
        <v>3524</v>
      </c>
      <c r="I362">
        <v>3924</v>
      </c>
      <c r="J362">
        <v>3533</v>
      </c>
      <c r="K362">
        <v>3817</v>
      </c>
      <c r="L362">
        <v>4426</v>
      </c>
      <c r="M362">
        <v>3621</v>
      </c>
      <c r="N362">
        <v>4660</v>
      </c>
      <c r="O362">
        <v>4115</v>
      </c>
      <c r="P362">
        <v>3655</v>
      </c>
      <c r="Q362">
        <v>3624</v>
      </c>
      <c r="R362">
        <v>3502</v>
      </c>
      <c r="S362">
        <v>3732</v>
      </c>
      <c r="T362">
        <v>2732</v>
      </c>
      <c r="U362">
        <v>2957</v>
      </c>
    </row>
    <row r="363" spans="1:21" x14ac:dyDescent="0.25">
      <c r="A363">
        <v>2207</v>
      </c>
      <c r="B363" s="1">
        <v>2170</v>
      </c>
      <c r="C363">
        <v>2207</v>
      </c>
      <c r="D363">
        <v>4461</v>
      </c>
      <c r="E363">
        <v>2992</v>
      </c>
      <c r="F363">
        <v>3841</v>
      </c>
      <c r="G363">
        <v>4539</v>
      </c>
      <c r="H363">
        <v>3908</v>
      </c>
      <c r="I363">
        <v>4003</v>
      </c>
      <c r="J363">
        <v>3735</v>
      </c>
      <c r="K363">
        <v>3058</v>
      </c>
      <c r="L363">
        <v>4824</v>
      </c>
      <c r="M363">
        <v>3330</v>
      </c>
      <c r="N363">
        <v>3974</v>
      </c>
      <c r="O363">
        <v>4962</v>
      </c>
      <c r="P363">
        <v>4311</v>
      </c>
      <c r="Q363">
        <v>3262</v>
      </c>
      <c r="R363">
        <v>3908</v>
      </c>
      <c r="S363">
        <v>2182</v>
      </c>
      <c r="T363">
        <v>2221</v>
      </c>
      <c r="U363">
        <v>2483</v>
      </c>
    </row>
    <row r="364" spans="1:21" x14ac:dyDescent="0.25">
      <c r="A364">
        <v>4204</v>
      </c>
      <c r="B364" s="1">
        <v>4026</v>
      </c>
      <c r="C364">
        <v>4204</v>
      </c>
      <c r="D364">
        <v>5959</v>
      </c>
      <c r="E364">
        <v>4649</v>
      </c>
      <c r="F364">
        <v>5765</v>
      </c>
      <c r="G364">
        <v>5498</v>
      </c>
      <c r="H364">
        <v>4995</v>
      </c>
      <c r="I364">
        <v>5704</v>
      </c>
      <c r="J364">
        <v>5687</v>
      </c>
      <c r="K364">
        <v>5994</v>
      </c>
      <c r="L364">
        <v>4547</v>
      </c>
      <c r="M364">
        <v>5760</v>
      </c>
      <c r="N364">
        <v>5124</v>
      </c>
      <c r="O364">
        <v>4885</v>
      </c>
      <c r="P364">
        <v>5221</v>
      </c>
      <c r="Q364">
        <v>5469</v>
      </c>
      <c r="R364">
        <v>5977</v>
      </c>
      <c r="S364">
        <v>4878</v>
      </c>
      <c r="T364">
        <v>4041</v>
      </c>
      <c r="U364">
        <v>4581</v>
      </c>
    </row>
    <row r="365" spans="1:21" x14ac:dyDescent="0.25">
      <c r="A365">
        <v>3569</v>
      </c>
      <c r="B365" s="1">
        <v>3509</v>
      </c>
      <c r="C365">
        <v>3569</v>
      </c>
      <c r="D365">
        <v>5539</v>
      </c>
      <c r="E365">
        <v>4337</v>
      </c>
      <c r="F365">
        <v>5301</v>
      </c>
      <c r="G365">
        <v>5558</v>
      </c>
      <c r="H365">
        <v>5054</v>
      </c>
      <c r="I365">
        <v>5538</v>
      </c>
      <c r="J365">
        <v>4893</v>
      </c>
      <c r="K365">
        <v>5106</v>
      </c>
      <c r="L365">
        <v>4165</v>
      </c>
      <c r="M365">
        <v>5407</v>
      </c>
      <c r="N365">
        <v>4296</v>
      </c>
      <c r="O365">
        <v>4331</v>
      </c>
      <c r="P365">
        <v>5075</v>
      </c>
      <c r="Q365">
        <v>5722</v>
      </c>
      <c r="R365">
        <v>5012</v>
      </c>
      <c r="S365">
        <v>4043</v>
      </c>
      <c r="T365">
        <v>3547</v>
      </c>
      <c r="U365">
        <v>4589</v>
      </c>
    </row>
    <row r="366" spans="1:21" x14ac:dyDescent="0.25">
      <c r="A366">
        <v>3245</v>
      </c>
      <c r="B366" s="1">
        <v>3116</v>
      </c>
      <c r="C366" s="579">
        <v>3241</v>
      </c>
      <c r="D366">
        <v>5301</v>
      </c>
      <c r="E366">
        <v>3824</v>
      </c>
      <c r="F366">
        <v>4808</v>
      </c>
      <c r="G366">
        <v>5088</v>
      </c>
      <c r="H366">
        <v>4371</v>
      </c>
      <c r="I366">
        <v>4337</v>
      </c>
      <c r="J366">
        <v>4679</v>
      </c>
      <c r="K366">
        <v>4632</v>
      </c>
      <c r="L366">
        <v>4785</v>
      </c>
      <c r="M366">
        <v>4285</v>
      </c>
      <c r="N366">
        <v>3772</v>
      </c>
      <c r="O366">
        <v>3923</v>
      </c>
      <c r="P366">
        <v>4351</v>
      </c>
      <c r="Q366">
        <v>5861</v>
      </c>
      <c r="R366">
        <v>4973</v>
      </c>
      <c r="S366">
        <v>3248</v>
      </c>
      <c r="T366">
        <v>3443</v>
      </c>
      <c r="U366">
        <v>4016</v>
      </c>
    </row>
    <row r="367" spans="1:21" x14ac:dyDescent="0.25">
      <c r="A367">
        <v>3791</v>
      </c>
      <c r="B367" s="1">
        <v>3468</v>
      </c>
      <c r="C367">
        <v>3791</v>
      </c>
      <c r="D367">
        <v>5694</v>
      </c>
      <c r="E367">
        <v>4402</v>
      </c>
      <c r="F367">
        <v>5442</v>
      </c>
      <c r="G367">
        <v>5103</v>
      </c>
      <c r="H367">
        <v>4839</v>
      </c>
      <c r="I367">
        <v>5391</v>
      </c>
      <c r="J367">
        <v>4461</v>
      </c>
      <c r="K367">
        <v>5407</v>
      </c>
      <c r="L367">
        <v>5250</v>
      </c>
      <c r="M367">
        <v>5243</v>
      </c>
      <c r="N367">
        <v>5333</v>
      </c>
      <c r="O367">
        <v>4564</v>
      </c>
      <c r="P367">
        <v>5201</v>
      </c>
      <c r="Q367">
        <v>5488</v>
      </c>
      <c r="R367">
        <v>4952</v>
      </c>
      <c r="S367">
        <v>4149</v>
      </c>
      <c r="T367">
        <v>3834</v>
      </c>
      <c r="U367">
        <v>4390</v>
      </c>
    </row>
    <row r="368" spans="1:21" x14ac:dyDescent="0.25">
      <c r="A368">
        <v>3676</v>
      </c>
      <c r="B368" s="1">
        <v>3287</v>
      </c>
      <c r="C368">
        <v>3676</v>
      </c>
      <c r="D368">
        <v>5493</v>
      </c>
      <c r="E368">
        <v>3992</v>
      </c>
      <c r="F368">
        <v>5129</v>
      </c>
      <c r="G368">
        <v>5045</v>
      </c>
      <c r="H368">
        <v>4335</v>
      </c>
      <c r="I368">
        <v>5523</v>
      </c>
      <c r="J368">
        <v>4941</v>
      </c>
      <c r="K368">
        <v>5034</v>
      </c>
      <c r="L368">
        <v>4732</v>
      </c>
      <c r="M368">
        <v>4695</v>
      </c>
      <c r="N368">
        <v>4018</v>
      </c>
      <c r="O368">
        <v>4096</v>
      </c>
      <c r="P368">
        <v>4818</v>
      </c>
      <c r="Q368">
        <v>4382</v>
      </c>
      <c r="R368">
        <v>4286</v>
      </c>
      <c r="S368">
        <v>4296</v>
      </c>
      <c r="T368">
        <v>3633</v>
      </c>
      <c r="U368">
        <v>4480</v>
      </c>
    </row>
    <row r="369" spans="1:21" x14ac:dyDescent="0.25">
      <c r="A369">
        <v>3308</v>
      </c>
      <c r="B369" s="1">
        <v>3323</v>
      </c>
      <c r="C369">
        <v>3308</v>
      </c>
      <c r="D369">
        <v>5217</v>
      </c>
      <c r="E369">
        <v>4076</v>
      </c>
      <c r="F369">
        <v>5437</v>
      </c>
      <c r="G369">
        <v>4896</v>
      </c>
      <c r="H369">
        <v>4466</v>
      </c>
      <c r="I369">
        <v>4814</v>
      </c>
      <c r="J369">
        <v>4763</v>
      </c>
      <c r="K369">
        <v>4796</v>
      </c>
      <c r="L369">
        <v>4772</v>
      </c>
      <c r="M369">
        <v>4779</v>
      </c>
      <c r="N369">
        <v>4584</v>
      </c>
      <c r="O369">
        <v>4286</v>
      </c>
      <c r="P369">
        <v>4997</v>
      </c>
      <c r="Q369">
        <v>4644</v>
      </c>
      <c r="R369">
        <v>5079</v>
      </c>
      <c r="S369">
        <v>3637</v>
      </c>
      <c r="T369">
        <v>3434</v>
      </c>
      <c r="U369">
        <v>4169</v>
      </c>
    </row>
    <row r="370" spans="1:21" x14ac:dyDescent="0.25">
      <c r="A370">
        <v>4656</v>
      </c>
      <c r="B370" s="1">
        <v>4445</v>
      </c>
      <c r="C370">
        <v>4656</v>
      </c>
      <c r="D370">
        <v>5483</v>
      </c>
      <c r="E370">
        <v>4714</v>
      </c>
      <c r="F370">
        <v>5397</v>
      </c>
      <c r="G370">
        <v>5067</v>
      </c>
      <c r="H370">
        <v>4832</v>
      </c>
      <c r="I370">
        <v>5323</v>
      </c>
      <c r="J370">
        <v>5374</v>
      </c>
      <c r="K370">
        <v>5375</v>
      </c>
      <c r="L370">
        <v>5122</v>
      </c>
      <c r="M370">
        <v>5639</v>
      </c>
      <c r="N370">
        <v>5008</v>
      </c>
      <c r="O370">
        <v>4629</v>
      </c>
      <c r="P370">
        <v>4996</v>
      </c>
      <c r="Q370">
        <v>5812</v>
      </c>
      <c r="R370">
        <v>5488</v>
      </c>
      <c r="S370">
        <v>5001</v>
      </c>
      <c r="T370">
        <v>4629</v>
      </c>
      <c r="U370">
        <v>4891</v>
      </c>
    </row>
    <row r="371" spans="1:21" x14ac:dyDescent="0.25">
      <c r="A371">
        <v>4179</v>
      </c>
      <c r="B371" s="1">
        <v>4178</v>
      </c>
      <c r="C371">
        <v>4179</v>
      </c>
      <c r="D371">
        <v>5881</v>
      </c>
      <c r="E371">
        <v>4710</v>
      </c>
      <c r="F371">
        <v>5377</v>
      </c>
      <c r="G371">
        <v>5892</v>
      </c>
      <c r="H371">
        <v>5388</v>
      </c>
      <c r="I371">
        <v>5751</v>
      </c>
      <c r="J371">
        <v>5434</v>
      </c>
      <c r="K371">
        <v>5673</v>
      </c>
      <c r="L371">
        <v>4698</v>
      </c>
      <c r="M371">
        <v>5532</v>
      </c>
      <c r="N371">
        <v>5120</v>
      </c>
      <c r="O371">
        <v>4947</v>
      </c>
      <c r="P371">
        <v>5408</v>
      </c>
      <c r="Q371">
        <v>5805</v>
      </c>
      <c r="R371">
        <v>5708</v>
      </c>
      <c r="S371">
        <v>4788</v>
      </c>
      <c r="T371">
        <v>4167</v>
      </c>
      <c r="U371">
        <v>4640</v>
      </c>
    </row>
    <row r="372" spans="1:21" x14ac:dyDescent="0.25">
      <c r="A372">
        <v>3075</v>
      </c>
      <c r="B372" s="1">
        <v>3066.9999999820002</v>
      </c>
      <c r="C372">
        <v>3075</v>
      </c>
      <c r="D372">
        <v>5622</v>
      </c>
      <c r="E372">
        <v>3722</v>
      </c>
      <c r="F372">
        <v>5026</v>
      </c>
      <c r="G372">
        <v>5216</v>
      </c>
      <c r="H372">
        <v>4473</v>
      </c>
      <c r="I372">
        <v>4562</v>
      </c>
      <c r="J372">
        <v>4536</v>
      </c>
      <c r="K372">
        <v>4278</v>
      </c>
      <c r="L372">
        <v>5366</v>
      </c>
      <c r="M372">
        <v>4584</v>
      </c>
      <c r="N372">
        <v>5467</v>
      </c>
      <c r="O372">
        <v>5667</v>
      </c>
      <c r="P372">
        <v>4995</v>
      </c>
      <c r="Q372">
        <v>4449</v>
      </c>
      <c r="R372">
        <v>4101</v>
      </c>
      <c r="S372">
        <v>3091</v>
      </c>
      <c r="T372">
        <v>3209</v>
      </c>
      <c r="U372">
        <v>3288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70"/>
  <sheetViews>
    <sheetView workbookViewId="0">
      <selection activeCell="G18" sqref="G18"/>
    </sheetView>
  </sheetViews>
  <sheetFormatPr baseColWidth="10" defaultRowHeight="15" x14ac:dyDescent="0.25"/>
  <cols>
    <col min="1" max="1" width="13" customWidth="1"/>
  </cols>
  <sheetData>
    <row r="1" spans="1:17" x14ac:dyDescent="0.25">
      <c r="A1" t="s">
        <v>101</v>
      </c>
    </row>
    <row r="2" spans="1:17" x14ac:dyDescent="0.25">
      <c r="B2">
        <v>0</v>
      </c>
      <c r="C2">
        <v>10.089399744572159</v>
      </c>
      <c r="D2">
        <v>1.1494252873563218</v>
      </c>
      <c r="E2">
        <v>10.217113665389528</v>
      </c>
      <c r="F2">
        <v>36.14303959131545</v>
      </c>
      <c r="G2">
        <v>24.904214559386972</v>
      </c>
      <c r="H2">
        <v>22.094508301404854</v>
      </c>
      <c r="I2">
        <v>24.010217113665387</v>
      </c>
      <c r="J2">
        <v>12.388250319284802</v>
      </c>
      <c r="K2">
        <v>14.814814814814813</v>
      </c>
      <c r="L2">
        <v>23.88250319284802</v>
      </c>
      <c r="M2">
        <v>11.494252873563218</v>
      </c>
      <c r="N2">
        <v>13.154533844189018</v>
      </c>
      <c r="O2">
        <v>23.627075351213282</v>
      </c>
      <c r="P2">
        <v>21.711366538952745</v>
      </c>
      <c r="Q2">
        <v>12.132822477650064</v>
      </c>
    </row>
    <row r="3" spans="1:17" x14ac:dyDescent="0.25">
      <c r="B3">
        <v>2.5252525252525251</v>
      </c>
      <c r="C3">
        <v>15.151515151515152</v>
      </c>
      <c r="D3">
        <v>0</v>
      </c>
      <c r="E3">
        <v>19.065656565656568</v>
      </c>
      <c r="F3">
        <v>27.146464646464647</v>
      </c>
      <c r="G3">
        <v>16.161616161616163</v>
      </c>
      <c r="H3">
        <v>23.737373737373737</v>
      </c>
      <c r="I3">
        <v>20.202020202020201</v>
      </c>
      <c r="J3">
        <v>16.414141414141415</v>
      </c>
      <c r="K3">
        <v>1.7676767676767675</v>
      </c>
      <c r="L3">
        <v>17.929292929292927</v>
      </c>
      <c r="M3">
        <v>5.9343434343434343</v>
      </c>
      <c r="N3">
        <v>7.4494949494949489</v>
      </c>
      <c r="O3">
        <v>18.055555555555554</v>
      </c>
      <c r="P3">
        <v>17.045454545454543</v>
      </c>
      <c r="Q3">
        <v>15.404040404040403</v>
      </c>
    </row>
    <row r="4" spans="1:17" x14ac:dyDescent="0.25">
      <c r="B4">
        <v>5.2706552706552712</v>
      </c>
      <c r="C4">
        <v>9.5441595441595446</v>
      </c>
      <c r="D4">
        <v>0</v>
      </c>
      <c r="E4">
        <v>15.242165242165242</v>
      </c>
      <c r="F4">
        <v>19.515669515669515</v>
      </c>
      <c r="G4">
        <v>9.9715099715099722</v>
      </c>
      <c r="H4">
        <v>20.512820512820511</v>
      </c>
      <c r="I4">
        <v>19.373219373219371</v>
      </c>
      <c r="J4">
        <v>14.102564102564102</v>
      </c>
      <c r="K4">
        <v>17.094017094017094</v>
      </c>
      <c r="L4">
        <v>8.9743589743589745</v>
      </c>
      <c r="M4">
        <v>14.957264957264957</v>
      </c>
      <c r="N4">
        <v>26.353276353276357</v>
      </c>
      <c r="O4">
        <v>16.666666666666664</v>
      </c>
      <c r="P4">
        <v>10.541310541310542</v>
      </c>
      <c r="Q4">
        <v>13.532763532763534</v>
      </c>
    </row>
    <row r="5" spans="1:17" x14ac:dyDescent="0.25">
      <c r="B5">
        <v>0</v>
      </c>
      <c r="C5">
        <v>13.520097442143728</v>
      </c>
      <c r="D5">
        <v>0.73081607795371495</v>
      </c>
      <c r="E5">
        <v>15.225334957369064</v>
      </c>
      <c r="F5">
        <v>25.700365408038977</v>
      </c>
      <c r="G5">
        <v>13.398294762484774</v>
      </c>
      <c r="H5">
        <v>15.834348355663824</v>
      </c>
      <c r="I5">
        <v>15.468940316686966</v>
      </c>
      <c r="J5">
        <v>17.295980511571255</v>
      </c>
      <c r="K5">
        <v>0.73081607795371495</v>
      </c>
      <c r="L5">
        <v>11.936662606577345</v>
      </c>
      <c r="M5">
        <v>1.4616321559074299</v>
      </c>
      <c r="N5">
        <v>2.679658952496955</v>
      </c>
      <c r="O5">
        <v>26.431181485992695</v>
      </c>
      <c r="P5">
        <v>17.539585870889159</v>
      </c>
      <c r="Q5">
        <v>9.9878197320341044</v>
      </c>
    </row>
    <row r="6" spans="1:17" x14ac:dyDescent="0.25">
      <c r="B6">
        <v>4.2962962962962958</v>
      </c>
      <c r="C6">
        <v>17.333333333333336</v>
      </c>
      <c r="D6">
        <v>0</v>
      </c>
      <c r="E6">
        <v>24.888888888888889</v>
      </c>
      <c r="F6">
        <v>24.74074074074074</v>
      </c>
      <c r="G6">
        <v>24.148148148148149</v>
      </c>
      <c r="H6">
        <v>34.074074074074076</v>
      </c>
      <c r="I6">
        <v>34.814814814814817</v>
      </c>
      <c r="J6">
        <v>41.185185185185183</v>
      </c>
      <c r="K6">
        <v>27.555555555555557</v>
      </c>
      <c r="L6">
        <v>37.037037037037038</v>
      </c>
      <c r="M6">
        <v>31.555555555555554</v>
      </c>
      <c r="N6">
        <v>32.148148148148145</v>
      </c>
      <c r="O6">
        <v>21.333333333333336</v>
      </c>
      <c r="P6">
        <v>25.185185185185183</v>
      </c>
      <c r="Q6">
        <v>36.592592592592595</v>
      </c>
    </row>
    <row r="7" spans="1:17" x14ac:dyDescent="0.25">
      <c r="B7">
        <v>0</v>
      </c>
      <c r="C7">
        <v>12.481644640234949</v>
      </c>
      <c r="D7">
        <v>2.643171806167401</v>
      </c>
      <c r="E7">
        <v>13.069016152716593</v>
      </c>
      <c r="F7">
        <v>28.340675477239351</v>
      </c>
      <c r="G7">
        <v>17.767988252569751</v>
      </c>
      <c r="H7">
        <v>14.537444933920703</v>
      </c>
      <c r="I7">
        <v>17.621145374449341</v>
      </c>
      <c r="J7">
        <v>18.502202643171806</v>
      </c>
      <c r="K7">
        <v>14.831130690161526</v>
      </c>
      <c r="L7">
        <v>12.77533039647577</v>
      </c>
      <c r="M7">
        <v>10.572687224669604</v>
      </c>
      <c r="N7">
        <v>4.6989720998531572</v>
      </c>
      <c r="O7">
        <v>10.279001468428781</v>
      </c>
      <c r="P7">
        <v>21.292217327459618</v>
      </c>
      <c r="Q7">
        <v>11.16005873715125</v>
      </c>
    </row>
    <row r="8" spans="1:17" x14ac:dyDescent="0.25">
      <c r="B8">
        <v>0.54347826086956519</v>
      </c>
      <c r="C8">
        <v>14.809782608695651</v>
      </c>
      <c r="D8">
        <v>10.054347826086957</v>
      </c>
      <c r="E8">
        <v>14.538043478260871</v>
      </c>
      <c r="F8">
        <v>25.679347826086957</v>
      </c>
      <c r="G8">
        <v>15.217391304347828</v>
      </c>
      <c r="H8">
        <v>9.9184782608695645</v>
      </c>
      <c r="I8">
        <v>17.391304347826086</v>
      </c>
      <c r="J8">
        <v>6.25</v>
      </c>
      <c r="K8">
        <v>8.9673913043478262</v>
      </c>
      <c r="L8">
        <v>10.597826086956522</v>
      </c>
      <c r="M8">
        <v>0</v>
      </c>
      <c r="N8">
        <v>9.7826086956521738</v>
      </c>
      <c r="O8">
        <v>19.429347826086957</v>
      </c>
      <c r="P8">
        <v>8.8315217391304355</v>
      </c>
      <c r="Q8">
        <v>4.3478260869565215</v>
      </c>
    </row>
    <row r="9" spans="1:17" x14ac:dyDescent="0.25">
      <c r="B9">
        <v>3.2745591939546599</v>
      </c>
      <c r="C9">
        <v>8.6901763224181359</v>
      </c>
      <c r="D9">
        <v>7.4307304785894202</v>
      </c>
      <c r="E9">
        <v>6.4231738035264483</v>
      </c>
      <c r="F9">
        <v>16.3727959697733</v>
      </c>
      <c r="G9">
        <v>11.209068010075567</v>
      </c>
      <c r="H9">
        <v>15.239294710327457</v>
      </c>
      <c r="I9">
        <v>19.521410579345087</v>
      </c>
      <c r="J9">
        <v>11.586901763224182</v>
      </c>
      <c r="K9">
        <v>5.9193954659949624</v>
      </c>
      <c r="L9">
        <v>4.9118387909319896</v>
      </c>
      <c r="M9">
        <v>0</v>
      </c>
      <c r="N9">
        <v>2.770780856423174</v>
      </c>
      <c r="O9">
        <v>13.350125944584383</v>
      </c>
      <c r="P9">
        <v>10.70528967254408</v>
      </c>
      <c r="Q9">
        <v>3.1486146095717884</v>
      </c>
    </row>
    <row r="10" spans="1:17" x14ac:dyDescent="0.25">
      <c r="B10">
        <v>0</v>
      </c>
      <c r="C10">
        <v>6.8918918918918921</v>
      </c>
      <c r="D10">
        <v>2.5675675675675675</v>
      </c>
      <c r="E10">
        <v>18.108108108108109</v>
      </c>
      <c r="F10">
        <v>15.27027027027027</v>
      </c>
      <c r="G10">
        <v>13.783783783783784</v>
      </c>
      <c r="H10">
        <v>14.324324324324325</v>
      </c>
      <c r="I10">
        <v>15.945945945945947</v>
      </c>
      <c r="J10">
        <v>12.837837837837837</v>
      </c>
      <c r="K10">
        <v>12.972972972972974</v>
      </c>
      <c r="L10">
        <v>22.567567567567568</v>
      </c>
      <c r="M10">
        <v>11.621621621621623</v>
      </c>
      <c r="N10">
        <v>15.405405405405407</v>
      </c>
      <c r="O10">
        <v>15.27027027027027</v>
      </c>
      <c r="P10">
        <v>8.513513513513514</v>
      </c>
      <c r="Q10">
        <v>3.7837837837837842</v>
      </c>
    </row>
    <row r="11" spans="1:17" x14ac:dyDescent="0.25">
      <c r="B11">
        <v>0</v>
      </c>
      <c r="C11">
        <v>19.015047879616965</v>
      </c>
      <c r="D11">
        <v>12.995896032831739</v>
      </c>
      <c r="E11">
        <v>30.64295485636115</v>
      </c>
      <c r="F11">
        <v>32.147742818057459</v>
      </c>
      <c r="G11">
        <v>18.467852257181942</v>
      </c>
      <c r="H11">
        <v>22.571819425444598</v>
      </c>
      <c r="I11">
        <v>17.647058823529413</v>
      </c>
      <c r="J11">
        <v>12.038303693570452</v>
      </c>
      <c r="K11">
        <v>32.147742818057459</v>
      </c>
      <c r="L11">
        <v>17.373461012311903</v>
      </c>
      <c r="M11">
        <v>20.79343365253078</v>
      </c>
      <c r="N11">
        <v>25.307797537619699</v>
      </c>
      <c r="O11">
        <v>7.387140902872777</v>
      </c>
      <c r="P11">
        <v>12.311901504787961</v>
      </c>
      <c r="Q11">
        <v>24.760601915184679</v>
      </c>
    </row>
    <row r="12" spans="1:17" x14ac:dyDescent="0.25">
      <c r="B12">
        <v>0.49342105263157893</v>
      </c>
      <c r="C12">
        <v>15.296052631578947</v>
      </c>
      <c r="D12">
        <v>2.4671052631578947</v>
      </c>
      <c r="E12">
        <v>22.368421052631579</v>
      </c>
      <c r="F12">
        <v>32.07236842105263</v>
      </c>
      <c r="G12">
        <v>19.572368421052634</v>
      </c>
      <c r="H12">
        <v>20.230263157894736</v>
      </c>
      <c r="I12">
        <v>22.532894736842106</v>
      </c>
      <c r="J12">
        <v>18.585526315789476</v>
      </c>
      <c r="K12">
        <v>26.973684210526315</v>
      </c>
      <c r="L12">
        <v>5.2631578947368416</v>
      </c>
      <c r="M12">
        <v>14.144736842105262</v>
      </c>
      <c r="N12">
        <v>0.3289473684210526</v>
      </c>
      <c r="O12">
        <v>8.3881578947368425</v>
      </c>
      <c r="P12">
        <v>0</v>
      </c>
      <c r="Q12">
        <v>8.3881578947368425</v>
      </c>
    </row>
    <row r="13" spans="1:17" x14ac:dyDescent="0.25">
      <c r="B13">
        <v>5.4704595185995624</v>
      </c>
      <c r="C13">
        <v>14.879649890590811</v>
      </c>
      <c r="D13">
        <v>0</v>
      </c>
      <c r="E13">
        <v>34.135667396061272</v>
      </c>
      <c r="F13">
        <v>38.51203501094092</v>
      </c>
      <c r="G13">
        <v>32.822757111597376</v>
      </c>
      <c r="H13">
        <v>43.982494529540482</v>
      </c>
      <c r="I13">
        <v>37.855579868708972</v>
      </c>
      <c r="J13">
        <v>41.137855579868713</v>
      </c>
      <c r="K13">
        <v>33.698030634573307</v>
      </c>
      <c r="L13">
        <v>32.603938730853393</v>
      </c>
      <c r="M13">
        <v>54.704595185995622</v>
      </c>
      <c r="N13">
        <v>50.76586433260394</v>
      </c>
      <c r="O13">
        <v>60.831509846827139</v>
      </c>
      <c r="P13">
        <v>50.109409190371991</v>
      </c>
      <c r="Q13">
        <v>35.448577680525162</v>
      </c>
    </row>
    <row r="14" spans="1:17" x14ac:dyDescent="0.25">
      <c r="B14">
        <v>0</v>
      </c>
      <c r="C14">
        <v>14.709677419354838</v>
      </c>
      <c r="D14">
        <v>2.3225806451612905</v>
      </c>
      <c r="E14">
        <v>10.193548387096774</v>
      </c>
      <c r="F14">
        <v>22.838709677419356</v>
      </c>
      <c r="G14">
        <v>12</v>
      </c>
      <c r="H14">
        <v>8.5161290322580641</v>
      </c>
      <c r="I14">
        <v>14.580645161290324</v>
      </c>
      <c r="J14">
        <v>8.5161290322580641</v>
      </c>
      <c r="K14">
        <v>10.193548387096774</v>
      </c>
      <c r="L14">
        <v>13.419354838709676</v>
      </c>
      <c r="M14">
        <v>4.129032258064516</v>
      </c>
      <c r="N14">
        <v>3.354838709677419</v>
      </c>
      <c r="O14">
        <v>15.612903225806452</v>
      </c>
      <c r="P14">
        <v>13.806451612903226</v>
      </c>
      <c r="Q14">
        <v>5.032258064516129</v>
      </c>
    </row>
    <row r="15" spans="1:17" x14ac:dyDescent="0.25">
      <c r="B15">
        <v>10.841423948220065</v>
      </c>
      <c r="C15">
        <v>12.944983818770226</v>
      </c>
      <c r="D15">
        <v>0</v>
      </c>
      <c r="E15">
        <v>18.446601941747574</v>
      </c>
      <c r="F15">
        <v>44.660194174757287</v>
      </c>
      <c r="G15">
        <v>40.453074433656958</v>
      </c>
      <c r="H15">
        <v>56.310679611650485</v>
      </c>
      <c r="I15">
        <v>46.278317152103561</v>
      </c>
      <c r="J15">
        <v>15.048543689320388</v>
      </c>
      <c r="K15">
        <v>11.650485436893204</v>
      </c>
      <c r="L15">
        <v>33.980582524271846</v>
      </c>
      <c r="M15">
        <v>25.404530744336569</v>
      </c>
      <c r="N15">
        <v>4.6925566343042071</v>
      </c>
      <c r="O15">
        <v>22.815533980582526</v>
      </c>
      <c r="P15">
        <v>21.359223300970871</v>
      </c>
      <c r="Q15">
        <v>14.077669902912621</v>
      </c>
    </row>
    <row r="16" spans="1:17" x14ac:dyDescent="0.25">
      <c r="B16">
        <v>6.9536423841059598</v>
      </c>
      <c r="C16">
        <v>20.695364238410598</v>
      </c>
      <c r="D16">
        <v>8.443708609271523</v>
      </c>
      <c r="E16">
        <v>17.715231788079468</v>
      </c>
      <c r="F16">
        <v>43.543046357615893</v>
      </c>
      <c r="G16">
        <v>28.807947019867548</v>
      </c>
      <c r="H16">
        <v>35.76158940397351</v>
      </c>
      <c r="I16">
        <v>31.622516556291391</v>
      </c>
      <c r="J16">
        <v>15.894039735099339</v>
      </c>
      <c r="K16">
        <v>10.76158940397351</v>
      </c>
      <c r="L16">
        <v>23.67549668874172</v>
      </c>
      <c r="M16">
        <v>9.7682119205298008</v>
      </c>
      <c r="N16">
        <v>0</v>
      </c>
      <c r="O16">
        <v>15.562913907284766</v>
      </c>
      <c r="P16">
        <v>25.827814569536422</v>
      </c>
      <c r="Q16">
        <v>15.066225165562914</v>
      </c>
    </row>
    <row r="17" spans="2:17" x14ac:dyDescent="0.25">
      <c r="B17">
        <v>2.8037383177570092</v>
      </c>
      <c r="C17">
        <v>16.510903426791277</v>
      </c>
      <c r="D17">
        <v>2.0249221183800623</v>
      </c>
      <c r="E17">
        <v>26.323987538940806</v>
      </c>
      <c r="F17">
        <v>35.358255451713397</v>
      </c>
      <c r="G17">
        <v>30.68535825545171</v>
      </c>
      <c r="H17">
        <v>33.644859813084111</v>
      </c>
      <c r="I17">
        <v>27.570093457943923</v>
      </c>
      <c r="J17">
        <v>34.267912772585667</v>
      </c>
      <c r="K17">
        <v>21.806853582554517</v>
      </c>
      <c r="L17">
        <v>23.052959501557631</v>
      </c>
      <c r="M17">
        <v>5.4517133956386292</v>
      </c>
      <c r="N17">
        <v>0</v>
      </c>
      <c r="O17">
        <v>21.806853582554517</v>
      </c>
      <c r="P17">
        <v>19.314641744548286</v>
      </c>
      <c r="Q17">
        <v>23.831775700934578</v>
      </c>
    </row>
    <row r="18" spans="2:17" x14ac:dyDescent="0.25">
      <c r="B18">
        <v>7.3770491803278686</v>
      </c>
      <c r="C18">
        <v>21.92622950819672</v>
      </c>
      <c r="D18">
        <v>8.6065573770491799</v>
      </c>
      <c r="E18">
        <v>16.188524590163937</v>
      </c>
      <c r="F18">
        <v>14.549180327868852</v>
      </c>
      <c r="G18">
        <v>9.6311475409836067</v>
      </c>
      <c r="H18">
        <v>7.9918032786885256</v>
      </c>
      <c r="I18">
        <v>10.040983606557377</v>
      </c>
      <c r="J18">
        <v>9.6311475409836067</v>
      </c>
      <c r="K18">
        <v>12.909836065573771</v>
      </c>
      <c r="L18">
        <v>4.7131147540983607</v>
      </c>
      <c r="M18">
        <v>21.516393442622949</v>
      </c>
      <c r="N18">
        <v>23.975409836065573</v>
      </c>
      <c r="O18">
        <v>0</v>
      </c>
      <c r="P18">
        <v>13.114754098360656</v>
      </c>
      <c r="Q18">
        <v>1.8442622950819672</v>
      </c>
    </row>
    <row r="19" spans="2:17" x14ac:dyDescent="0.25">
      <c r="B19">
        <v>2.5604551920341394</v>
      </c>
      <c r="C19">
        <v>7.5391180654338541</v>
      </c>
      <c r="D19">
        <v>1.7069701280227598</v>
      </c>
      <c r="E19">
        <v>11.379800853485063</v>
      </c>
      <c r="F19">
        <v>18.065433854907539</v>
      </c>
      <c r="G19">
        <v>6.9701280227596012</v>
      </c>
      <c r="H19">
        <v>7.2546230440967276</v>
      </c>
      <c r="I19">
        <v>15.078236130867708</v>
      </c>
      <c r="J19">
        <v>2.7027027027027026</v>
      </c>
      <c r="K19">
        <v>0</v>
      </c>
      <c r="L19">
        <v>15.5049786628734</v>
      </c>
      <c r="M19">
        <v>5.4054054054054053</v>
      </c>
      <c r="N19">
        <v>0.56899004267425324</v>
      </c>
      <c r="O19">
        <v>11.095305832147938</v>
      </c>
      <c r="P19">
        <v>9.3883357041251774</v>
      </c>
      <c r="Q19">
        <v>5.8321479374110954</v>
      </c>
    </row>
    <row r="20" spans="2:17" x14ac:dyDescent="0.25">
      <c r="B20">
        <v>0</v>
      </c>
      <c r="C20">
        <v>22.496147919876734</v>
      </c>
      <c r="D20">
        <v>6.1633281972265026</v>
      </c>
      <c r="E20">
        <v>30.200308166409862</v>
      </c>
      <c r="F20">
        <v>22.496147919876734</v>
      </c>
      <c r="G20">
        <v>18.335901386748844</v>
      </c>
      <c r="H20">
        <v>11.248073959938367</v>
      </c>
      <c r="I20">
        <v>10.477657935285054</v>
      </c>
      <c r="J20">
        <v>11.248073959938367</v>
      </c>
      <c r="K20">
        <v>22.496147919876734</v>
      </c>
      <c r="L20">
        <v>3.5439137134052388</v>
      </c>
      <c r="M20">
        <v>33.7442218798151</v>
      </c>
      <c r="N20">
        <v>22.496147919876734</v>
      </c>
      <c r="O20">
        <v>15.870570107858242</v>
      </c>
      <c r="P20">
        <v>24.499229583975346</v>
      </c>
      <c r="Q20">
        <v>14.021571648690292</v>
      </c>
    </row>
    <row r="21" spans="2:17" x14ac:dyDescent="0.25">
      <c r="B21">
        <v>8.7096774193548381</v>
      </c>
      <c r="C21">
        <v>7.2580645161290329</v>
      </c>
      <c r="D21">
        <v>0</v>
      </c>
      <c r="E21">
        <v>20.806451612903228</v>
      </c>
      <c r="F21">
        <v>34.193548387096776</v>
      </c>
      <c r="G21">
        <v>33.225806451612904</v>
      </c>
      <c r="H21">
        <v>53.387096774193544</v>
      </c>
      <c r="I21">
        <v>42.096774193548384</v>
      </c>
      <c r="J21">
        <v>31.129032258064516</v>
      </c>
      <c r="K21">
        <v>18.548387096774192</v>
      </c>
      <c r="L21">
        <v>10.64516129032258</v>
      </c>
      <c r="M21">
        <v>28.548387096774192</v>
      </c>
      <c r="N21">
        <v>42.903225806451609</v>
      </c>
      <c r="O21">
        <v>32.903225806451616</v>
      </c>
      <c r="P21">
        <v>37.258064516129032</v>
      </c>
      <c r="Q21">
        <v>42.58064516129032</v>
      </c>
    </row>
    <row r="22" spans="2:17" x14ac:dyDescent="0.25">
      <c r="B22">
        <v>0</v>
      </c>
      <c r="C22">
        <v>13.972602739726028</v>
      </c>
      <c r="D22">
        <v>3.2876712328767121</v>
      </c>
      <c r="E22">
        <v>21.780821917808218</v>
      </c>
      <c r="F22">
        <v>24.383561643835616</v>
      </c>
      <c r="G22">
        <v>17.260273972602739</v>
      </c>
      <c r="H22">
        <v>22.465753424657535</v>
      </c>
      <c r="I22">
        <v>23.013698630136986</v>
      </c>
      <c r="J22">
        <v>23.013698630136986</v>
      </c>
      <c r="K22">
        <v>17.260273972602739</v>
      </c>
      <c r="L22">
        <v>15.616438356164384</v>
      </c>
      <c r="M22">
        <v>26.301369863013697</v>
      </c>
      <c r="N22">
        <v>27.671232876712327</v>
      </c>
      <c r="O22">
        <v>18.493150684931507</v>
      </c>
      <c r="P22">
        <v>9.5890410958904102</v>
      </c>
      <c r="Q22">
        <v>21.232876712328768</v>
      </c>
    </row>
    <row r="23" spans="2:17" x14ac:dyDescent="0.25">
      <c r="B23">
        <v>6.5595716198125835</v>
      </c>
      <c r="C23">
        <v>15.796519410977242</v>
      </c>
      <c r="D23">
        <v>2.2757697456492636</v>
      </c>
      <c r="E23">
        <v>13.922356091030791</v>
      </c>
      <c r="F23">
        <v>31.994645247657296</v>
      </c>
      <c r="G23">
        <v>24.364123159303883</v>
      </c>
      <c r="H23">
        <v>31.191432396251674</v>
      </c>
      <c r="I23">
        <v>25.568942436412318</v>
      </c>
      <c r="J23">
        <v>20.481927710843372</v>
      </c>
      <c r="K23">
        <v>6.2918340026773762</v>
      </c>
      <c r="L23">
        <v>12.048192771084338</v>
      </c>
      <c r="M23">
        <v>0</v>
      </c>
      <c r="N23">
        <v>6.425702811244979</v>
      </c>
      <c r="O23">
        <v>23.560910307898258</v>
      </c>
      <c r="P23">
        <v>24.497991967871485</v>
      </c>
      <c r="Q23">
        <v>20.481927710843372</v>
      </c>
    </row>
    <row r="24" spans="2:17" x14ac:dyDescent="0.25">
      <c r="B24">
        <v>16.993464052287582</v>
      </c>
      <c r="C24">
        <v>12.254901960784313</v>
      </c>
      <c r="D24">
        <v>0</v>
      </c>
      <c r="E24">
        <v>19.77124183006536</v>
      </c>
      <c r="F24">
        <v>38.235294117647058</v>
      </c>
      <c r="G24">
        <v>28.921568627450984</v>
      </c>
      <c r="H24">
        <v>33.006535947712415</v>
      </c>
      <c r="I24">
        <v>34.967320261437905</v>
      </c>
      <c r="J24">
        <v>24.183006535947712</v>
      </c>
      <c r="K24">
        <v>17.647058823529413</v>
      </c>
      <c r="L24">
        <v>20.915032679738562</v>
      </c>
      <c r="M24">
        <v>35.947712418300654</v>
      </c>
      <c r="N24">
        <v>12.908496732026146</v>
      </c>
      <c r="O24">
        <v>7.6797385620915035</v>
      </c>
      <c r="P24">
        <v>20.588235294117645</v>
      </c>
      <c r="Q24">
        <v>23.856209150326798</v>
      </c>
    </row>
    <row r="25" spans="2:17" x14ac:dyDescent="0.25">
      <c r="B25">
        <v>11.036036036036036</v>
      </c>
      <c r="C25">
        <v>18.468468468468469</v>
      </c>
      <c r="D25">
        <v>0</v>
      </c>
      <c r="E25">
        <v>27.252252252252251</v>
      </c>
      <c r="F25">
        <v>26.126126126126124</v>
      </c>
      <c r="G25">
        <v>16.216216216216218</v>
      </c>
      <c r="H25">
        <v>12.387387387387387</v>
      </c>
      <c r="I25">
        <v>11.261261261261261</v>
      </c>
      <c r="J25">
        <v>19.36936936936937</v>
      </c>
      <c r="K25">
        <v>19.81981981981982</v>
      </c>
      <c r="L25">
        <v>10.135135135135135</v>
      </c>
      <c r="M25">
        <v>24.324324324324326</v>
      </c>
      <c r="N25">
        <v>40.990990990990987</v>
      </c>
      <c r="O25">
        <v>25</v>
      </c>
      <c r="P25">
        <v>15.315315315315313</v>
      </c>
      <c r="Q25">
        <v>20.27027027027027</v>
      </c>
    </row>
    <row r="26" spans="2:17" x14ac:dyDescent="0.25">
      <c r="B26">
        <v>6.5527065527065522</v>
      </c>
      <c r="C26">
        <v>16.096866096866098</v>
      </c>
      <c r="D26">
        <v>0</v>
      </c>
      <c r="E26">
        <v>14.102564102564102</v>
      </c>
      <c r="F26">
        <v>21.367521367521366</v>
      </c>
      <c r="G26">
        <v>13.390313390313391</v>
      </c>
      <c r="H26">
        <v>6.5527065527065522</v>
      </c>
      <c r="I26">
        <v>15.0997150997151</v>
      </c>
      <c r="J26">
        <v>12.820512820512819</v>
      </c>
      <c r="K26">
        <v>17.663817663817664</v>
      </c>
      <c r="L26">
        <v>16.096866096866098</v>
      </c>
      <c r="M26">
        <v>14.102564102564102</v>
      </c>
      <c r="N26">
        <v>14.102564102564102</v>
      </c>
      <c r="O26">
        <v>1.566951566951567</v>
      </c>
      <c r="P26">
        <v>12.962962962962962</v>
      </c>
      <c r="Q26">
        <v>6.267806267806268</v>
      </c>
    </row>
    <row r="27" spans="2:17" x14ac:dyDescent="0.25">
      <c r="B27">
        <v>6.6856330014224756</v>
      </c>
      <c r="C27">
        <v>14.366998577524893</v>
      </c>
      <c r="D27">
        <v>0</v>
      </c>
      <c r="E27">
        <v>35.988620199146517</v>
      </c>
      <c r="F27">
        <v>35.135135135135137</v>
      </c>
      <c r="G27">
        <v>28.165007112375534</v>
      </c>
      <c r="H27">
        <v>28.307254623044098</v>
      </c>
      <c r="I27">
        <v>24.893314366998577</v>
      </c>
      <c r="J27">
        <v>12.660028449502134</v>
      </c>
      <c r="K27">
        <v>20.62588904694168</v>
      </c>
      <c r="L27">
        <v>5.5476529160739689</v>
      </c>
      <c r="M27">
        <v>4.6941678520625887</v>
      </c>
      <c r="N27">
        <v>20.768136557610241</v>
      </c>
      <c r="O27">
        <v>28.307254623044098</v>
      </c>
      <c r="P27">
        <v>14.509246088193455</v>
      </c>
      <c r="Q27">
        <v>25.177809388335703</v>
      </c>
    </row>
    <row r="28" spans="2:17" x14ac:dyDescent="0.25">
      <c r="B28">
        <v>10.909090909090908</v>
      </c>
      <c r="C28">
        <v>19.834710743801654</v>
      </c>
      <c r="D28">
        <v>0</v>
      </c>
      <c r="E28">
        <v>29.75206611570248</v>
      </c>
      <c r="F28">
        <v>40.330578512396691</v>
      </c>
      <c r="G28">
        <v>28.925619834710741</v>
      </c>
      <c r="H28">
        <v>38.67768595041322</v>
      </c>
      <c r="I28">
        <v>37.190082644628099</v>
      </c>
      <c r="J28">
        <v>34.545454545454547</v>
      </c>
      <c r="K28">
        <v>25.123966942148762</v>
      </c>
      <c r="L28">
        <v>12.727272727272727</v>
      </c>
      <c r="M28">
        <v>39.173553719008261</v>
      </c>
      <c r="N28">
        <v>42.644628099173552</v>
      </c>
      <c r="O28">
        <v>37.851239669421489</v>
      </c>
      <c r="P28">
        <v>28.099173553719009</v>
      </c>
      <c r="Q28">
        <v>42.314049586776861</v>
      </c>
    </row>
    <row r="29" spans="2:17" x14ac:dyDescent="0.25">
      <c r="B29">
        <v>0</v>
      </c>
      <c r="C29">
        <v>30.047694753577108</v>
      </c>
      <c r="D29">
        <v>17.806041335453099</v>
      </c>
      <c r="E29">
        <v>36.883942766295711</v>
      </c>
      <c r="F29">
        <v>54.848966613672502</v>
      </c>
      <c r="G29">
        <v>49.602543720190781</v>
      </c>
      <c r="H29">
        <v>35.612082670906197</v>
      </c>
      <c r="I29">
        <v>38.950715421303656</v>
      </c>
      <c r="J29">
        <v>40.222575516693162</v>
      </c>
      <c r="K29">
        <v>58.187599364069953</v>
      </c>
      <c r="L29">
        <v>34.340222575516691</v>
      </c>
      <c r="M29">
        <v>30.047694753577108</v>
      </c>
      <c r="N29">
        <v>38.155802861685217</v>
      </c>
      <c r="O29">
        <v>43.72019077901431</v>
      </c>
      <c r="P29">
        <v>38.155802861685217</v>
      </c>
      <c r="Q29">
        <v>43.72019077901431</v>
      </c>
    </row>
    <row r="30" spans="2:17" x14ac:dyDescent="0.25">
      <c r="B30">
        <v>0</v>
      </c>
      <c r="C30">
        <v>14.721485411140584</v>
      </c>
      <c r="D30">
        <v>0.92838196286472141</v>
      </c>
      <c r="E30">
        <v>23.209549071618039</v>
      </c>
      <c r="F30">
        <v>14.721485411140584</v>
      </c>
      <c r="G30">
        <v>5.0397877984084882</v>
      </c>
      <c r="H30">
        <v>9.1511936339522553</v>
      </c>
      <c r="I30">
        <v>1.8567639257294428</v>
      </c>
      <c r="J30">
        <v>1.8567639257294428</v>
      </c>
      <c r="K30">
        <v>16.047745358090186</v>
      </c>
      <c r="L30">
        <v>2.6525198938992043</v>
      </c>
      <c r="M30">
        <v>15.517241379310345</v>
      </c>
      <c r="N30">
        <v>17.241379310344829</v>
      </c>
      <c r="O30">
        <v>12.068965517241379</v>
      </c>
      <c r="P30">
        <v>1.0610079575596816</v>
      </c>
      <c r="Q30">
        <v>6.4986737400530501</v>
      </c>
    </row>
    <row r="31" spans="2:17" x14ac:dyDescent="0.25">
      <c r="B31">
        <v>1.9801980198019802</v>
      </c>
      <c r="C31">
        <v>7.6379066478076378</v>
      </c>
      <c r="D31">
        <v>0</v>
      </c>
      <c r="E31">
        <v>9.0523338048090523</v>
      </c>
      <c r="F31">
        <v>7.9207920792079207</v>
      </c>
      <c r="G31">
        <v>5.7991513437057991</v>
      </c>
      <c r="H31">
        <v>3.6775106082036775</v>
      </c>
      <c r="I31">
        <v>5.7991513437057991</v>
      </c>
      <c r="J31">
        <v>3.6775106082036775</v>
      </c>
      <c r="K31">
        <v>7.4964639321074955</v>
      </c>
      <c r="L31">
        <v>5.7991513437057991</v>
      </c>
      <c r="M31">
        <v>8.3451202263083442</v>
      </c>
      <c r="N31">
        <v>12.588401697312587</v>
      </c>
      <c r="O31">
        <v>7.6379066478076378</v>
      </c>
      <c r="P31">
        <v>9.1937765205091928</v>
      </c>
      <c r="Q31">
        <v>8.9108910891089099</v>
      </c>
    </row>
    <row r="32" spans="2:17" x14ac:dyDescent="0.25">
      <c r="B32">
        <v>4.119850187265917</v>
      </c>
      <c r="C32">
        <v>22.659176029962545</v>
      </c>
      <c r="D32">
        <v>0</v>
      </c>
      <c r="E32">
        <v>22.659176029962545</v>
      </c>
      <c r="F32">
        <v>28.08988764044944</v>
      </c>
      <c r="G32">
        <v>21.161048689138575</v>
      </c>
      <c r="H32">
        <v>19.475655430711612</v>
      </c>
      <c r="I32">
        <v>16.666666666666664</v>
      </c>
      <c r="J32">
        <v>16.666666666666664</v>
      </c>
      <c r="K32">
        <v>27.902621722846444</v>
      </c>
      <c r="L32">
        <v>17.415730337078653</v>
      </c>
      <c r="M32">
        <v>36.516853932584269</v>
      </c>
      <c r="N32">
        <v>33.333333333333329</v>
      </c>
      <c r="O32">
        <v>19.101123595505616</v>
      </c>
      <c r="P32">
        <v>17.602996254681649</v>
      </c>
      <c r="Q32">
        <v>9.3632958801498134</v>
      </c>
    </row>
    <row r="33" spans="2:17" x14ac:dyDescent="0.25">
      <c r="B33">
        <v>0</v>
      </c>
      <c r="C33">
        <v>22.815533980582526</v>
      </c>
      <c r="D33">
        <v>0.16181229773462785</v>
      </c>
      <c r="E33">
        <v>19.417475728155338</v>
      </c>
      <c r="F33">
        <v>37.055016181229774</v>
      </c>
      <c r="G33">
        <v>28.640776699029125</v>
      </c>
      <c r="H33">
        <v>29.61165048543689</v>
      </c>
      <c r="I33">
        <v>25.242718446601941</v>
      </c>
      <c r="J33">
        <v>4.6925566343042071</v>
      </c>
      <c r="K33">
        <v>8.090614886731391</v>
      </c>
      <c r="L33">
        <v>18.122977346278319</v>
      </c>
      <c r="M33">
        <v>16.343042071197409</v>
      </c>
      <c r="N33">
        <v>23.300970873786408</v>
      </c>
      <c r="O33">
        <v>8.7378640776699026</v>
      </c>
      <c r="P33">
        <v>7.7669902912621351</v>
      </c>
      <c r="Q33">
        <v>4.3689320388349513</v>
      </c>
    </row>
    <row r="34" spans="2:17" x14ac:dyDescent="0.25">
      <c r="B34">
        <v>5.8414464534075101</v>
      </c>
      <c r="C34">
        <v>17.941585535465926</v>
      </c>
      <c r="D34">
        <v>0</v>
      </c>
      <c r="E34">
        <v>25.452016689847014</v>
      </c>
      <c r="F34">
        <v>30.598052851182196</v>
      </c>
      <c r="G34">
        <v>16.689847009735743</v>
      </c>
      <c r="H34">
        <v>27.260083449235051</v>
      </c>
      <c r="I34">
        <v>15.159944367176633</v>
      </c>
      <c r="J34">
        <v>9.5966620305980541</v>
      </c>
      <c r="K34">
        <v>18.497913769123784</v>
      </c>
      <c r="L34">
        <v>3.05980528511822</v>
      </c>
      <c r="M34">
        <v>30.319888734353267</v>
      </c>
      <c r="N34">
        <v>29.624478442280942</v>
      </c>
      <c r="O34">
        <v>17.385257301808068</v>
      </c>
      <c r="P34">
        <v>25.730180806675939</v>
      </c>
      <c r="Q34">
        <v>15.299026425591098</v>
      </c>
    </row>
    <row r="35" spans="2:17" x14ac:dyDescent="0.25">
      <c r="B35">
        <v>10.066006600660065</v>
      </c>
      <c r="C35">
        <v>16.831683168316832</v>
      </c>
      <c r="D35">
        <v>8.7458745874587471</v>
      </c>
      <c r="E35">
        <v>28.877887788778878</v>
      </c>
      <c r="F35">
        <v>35.478547854785482</v>
      </c>
      <c r="G35">
        <v>21.452145214521451</v>
      </c>
      <c r="H35">
        <v>33.828382838283829</v>
      </c>
      <c r="I35">
        <v>24.752475247524753</v>
      </c>
      <c r="J35">
        <v>7.4257425742574252</v>
      </c>
      <c r="K35">
        <v>15.346534653465346</v>
      </c>
      <c r="L35">
        <v>0</v>
      </c>
      <c r="M35">
        <v>19.471947194719473</v>
      </c>
      <c r="N35">
        <v>45.874587458745872</v>
      </c>
      <c r="O35">
        <v>26.402640264026399</v>
      </c>
      <c r="P35">
        <v>20.957095709570957</v>
      </c>
      <c r="Q35">
        <v>31.188118811881189</v>
      </c>
    </row>
    <row r="36" spans="2:17" x14ac:dyDescent="0.25">
      <c r="B36">
        <v>4.1297935103244834</v>
      </c>
      <c r="C36">
        <v>8.8495575221238933</v>
      </c>
      <c r="D36">
        <v>8.5545722713864301</v>
      </c>
      <c r="E36">
        <v>8.5545722713864301</v>
      </c>
      <c r="F36">
        <v>16.666666666666664</v>
      </c>
      <c r="G36">
        <v>5.0147492625368733</v>
      </c>
      <c r="H36">
        <v>11.504424778761061</v>
      </c>
      <c r="I36">
        <v>15.191740412979351</v>
      </c>
      <c r="J36">
        <v>15.191740412979351</v>
      </c>
      <c r="K36">
        <v>16.666666666666664</v>
      </c>
      <c r="L36">
        <v>9.5870206489675525</v>
      </c>
      <c r="M36">
        <v>8.8495575221238933</v>
      </c>
      <c r="N36">
        <v>21.238938053097346</v>
      </c>
      <c r="O36">
        <v>0</v>
      </c>
      <c r="P36">
        <v>21.238938053097346</v>
      </c>
      <c r="Q36">
        <v>0</v>
      </c>
    </row>
    <row r="37" spans="2:17" x14ac:dyDescent="0.25">
      <c r="B37">
        <v>0.7496251874062968</v>
      </c>
      <c r="C37">
        <v>8.8455772113943016</v>
      </c>
      <c r="D37">
        <v>0</v>
      </c>
      <c r="E37">
        <v>19.640179910044978</v>
      </c>
      <c r="F37">
        <v>32.983508245877061</v>
      </c>
      <c r="G37">
        <v>27.886056971514243</v>
      </c>
      <c r="H37">
        <v>32.533733133433287</v>
      </c>
      <c r="I37">
        <v>25.937031484257872</v>
      </c>
      <c r="J37">
        <v>23.238380809595203</v>
      </c>
      <c r="K37">
        <v>8.2458770614692654</v>
      </c>
      <c r="L37">
        <v>7.6461769115442282</v>
      </c>
      <c r="M37">
        <v>10.494752623688155</v>
      </c>
      <c r="N37">
        <v>7.7961019490254868</v>
      </c>
      <c r="O37">
        <v>10.944527736131935</v>
      </c>
      <c r="P37">
        <v>16.641679160419791</v>
      </c>
      <c r="Q37">
        <v>5.5472263868065967</v>
      </c>
    </row>
    <row r="38" spans="2:17" x14ac:dyDescent="0.25">
      <c r="B38">
        <v>3.0226700251889169</v>
      </c>
      <c r="C38">
        <v>21.662468513853906</v>
      </c>
      <c r="D38">
        <v>0.25188916876574308</v>
      </c>
      <c r="E38">
        <v>9.4458438287153648</v>
      </c>
      <c r="F38">
        <v>28.967254408060455</v>
      </c>
      <c r="G38">
        <v>17.758186397984886</v>
      </c>
      <c r="H38">
        <v>16.3727959697733</v>
      </c>
      <c r="I38">
        <v>17.632241813602015</v>
      </c>
      <c r="J38">
        <v>14.735516372795971</v>
      </c>
      <c r="K38">
        <v>11.335012594458437</v>
      </c>
      <c r="L38">
        <v>16.624685138539043</v>
      </c>
      <c r="M38">
        <v>0</v>
      </c>
      <c r="N38">
        <v>7.3047858942065487</v>
      </c>
      <c r="O38">
        <v>8.9420654911838788</v>
      </c>
      <c r="P38">
        <v>10.201511335012595</v>
      </c>
      <c r="Q38">
        <v>7.3047858942065487</v>
      </c>
    </row>
    <row r="39" spans="2:17" x14ac:dyDescent="0.25">
      <c r="B39">
        <v>3.5928143712574849</v>
      </c>
      <c r="C39">
        <v>15.269461077844312</v>
      </c>
      <c r="D39">
        <v>0</v>
      </c>
      <c r="E39">
        <v>21.556886227544911</v>
      </c>
      <c r="F39">
        <v>9.2814371257485018</v>
      </c>
      <c r="G39">
        <v>1.347305389221557</v>
      </c>
      <c r="H39">
        <v>7.9341317365269459</v>
      </c>
      <c r="I39">
        <v>7.7844311377245514</v>
      </c>
      <c r="J39">
        <v>2.6946107784431139</v>
      </c>
      <c r="K39">
        <v>15.269461077844312</v>
      </c>
      <c r="L39">
        <v>6.2874251497005984</v>
      </c>
      <c r="M39">
        <v>17.964071856287426</v>
      </c>
      <c r="N39">
        <v>22.604790419161677</v>
      </c>
      <c r="O39">
        <v>11.077844311377245</v>
      </c>
      <c r="P39">
        <v>9.8802395209580833</v>
      </c>
      <c r="Q39">
        <v>13.17365269461078</v>
      </c>
    </row>
    <row r="40" spans="2:17" x14ac:dyDescent="0.25">
      <c r="B40">
        <v>0</v>
      </c>
      <c r="C40">
        <v>19.462025316455698</v>
      </c>
      <c r="D40">
        <v>12.81645569620253</v>
      </c>
      <c r="E40">
        <v>23.89240506329114</v>
      </c>
      <c r="F40">
        <v>41.297468354430379</v>
      </c>
      <c r="G40">
        <v>32.594936708860764</v>
      </c>
      <c r="H40">
        <v>26.10759493670886</v>
      </c>
      <c r="I40">
        <v>26.424050632911396</v>
      </c>
      <c r="J40">
        <v>12.658227848101266</v>
      </c>
      <c r="K40">
        <v>19.145569620253163</v>
      </c>
      <c r="L40">
        <v>29.11392405063291</v>
      </c>
      <c r="M40">
        <v>15.348101265822786</v>
      </c>
      <c r="N40">
        <v>20.72784810126582</v>
      </c>
      <c r="O40">
        <v>24.841772151898734</v>
      </c>
      <c r="P40">
        <v>13.449367088607595</v>
      </c>
      <c r="Q40">
        <v>17.246835443037973</v>
      </c>
    </row>
    <row r="41" spans="2:17" x14ac:dyDescent="0.25">
      <c r="B41">
        <v>4.972375690607735</v>
      </c>
      <c r="C41">
        <v>19.613259668508288</v>
      </c>
      <c r="D41">
        <v>0</v>
      </c>
      <c r="E41">
        <v>21.546961325966851</v>
      </c>
      <c r="F41">
        <v>24.585635359116022</v>
      </c>
      <c r="G41">
        <v>18.232044198895029</v>
      </c>
      <c r="H41">
        <v>29.972375690607734</v>
      </c>
      <c r="I41">
        <v>18.50828729281768</v>
      </c>
      <c r="J41">
        <v>20.58011049723757</v>
      </c>
      <c r="K41">
        <v>14.3646408839779</v>
      </c>
      <c r="L41">
        <v>22.790055248618785</v>
      </c>
      <c r="M41">
        <v>9.5303867403314921</v>
      </c>
      <c r="N41">
        <v>5.3867403314917128</v>
      </c>
      <c r="O41">
        <v>2.6243093922651934</v>
      </c>
      <c r="P41">
        <v>23.756906077348066</v>
      </c>
      <c r="Q41">
        <v>13.535911602209943</v>
      </c>
    </row>
    <row r="42" spans="2:17" x14ac:dyDescent="0.25">
      <c r="B42">
        <v>0</v>
      </c>
      <c r="C42">
        <v>13.836477987421384</v>
      </c>
      <c r="D42">
        <v>1.4150943396226416</v>
      </c>
      <c r="E42">
        <v>10.062893081761008</v>
      </c>
      <c r="F42">
        <v>29.088050314465409</v>
      </c>
      <c r="G42">
        <v>19.968553459119498</v>
      </c>
      <c r="H42">
        <v>22.641509433962266</v>
      </c>
      <c r="I42">
        <v>16.666666666666664</v>
      </c>
      <c r="J42">
        <v>20.125786163522015</v>
      </c>
      <c r="K42">
        <v>13.679245283018867</v>
      </c>
      <c r="L42">
        <v>19.811320754716981</v>
      </c>
      <c r="M42">
        <v>6.6037735849056602</v>
      </c>
      <c r="N42">
        <v>5.0314465408805038</v>
      </c>
      <c r="O42">
        <v>21.540880503144656</v>
      </c>
      <c r="P42">
        <v>24.213836477987421</v>
      </c>
      <c r="Q42">
        <v>17.29559748427673</v>
      </c>
    </row>
    <row r="43" spans="2:17" x14ac:dyDescent="0.25">
      <c r="B43">
        <v>0.59171597633136097</v>
      </c>
      <c r="C43">
        <v>19.526627218934912</v>
      </c>
      <c r="D43">
        <v>0</v>
      </c>
      <c r="E43">
        <v>20.414201183431953</v>
      </c>
      <c r="F43">
        <v>25.739644970414201</v>
      </c>
      <c r="G43">
        <v>11.242603550295858</v>
      </c>
      <c r="H43">
        <v>24.408284023668639</v>
      </c>
      <c r="I43">
        <v>20.710059171597635</v>
      </c>
      <c r="J43">
        <v>16.863905325443788</v>
      </c>
      <c r="K43">
        <v>2.8106508875739644</v>
      </c>
      <c r="L43">
        <v>17.751479289940828</v>
      </c>
      <c r="M43">
        <v>2.0710059171597637</v>
      </c>
      <c r="N43">
        <v>0.8875739644970414</v>
      </c>
      <c r="O43">
        <v>16.715976331360945</v>
      </c>
      <c r="P43">
        <v>7.6923076923076925</v>
      </c>
      <c r="Q43">
        <v>21.449704142011836</v>
      </c>
    </row>
    <row r="44" spans="2:17" x14ac:dyDescent="0.25">
      <c r="B44">
        <v>16.537867078825347</v>
      </c>
      <c r="C44">
        <v>29.211746522411129</v>
      </c>
      <c r="D44">
        <v>11.746522411128284</v>
      </c>
      <c r="E44">
        <v>24.729520865533232</v>
      </c>
      <c r="F44">
        <v>28.748068006182383</v>
      </c>
      <c r="G44">
        <v>15.919629057187018</v>
      </c>
      <c r="H44">
        <v>28.748068006182383</v>
      </c>
      <c r="I44">
        <v>28.438948995363216</v>
      </c>
      <c r="J44">
        <v>16.846986089644513</v>
      </c>
      <c r="K44">
        <v>1.3910355486862442</v>
      </c>
      <c r="L44">
        <v>9.7372488408037103</v>
      </c>
      <c r="M44">
        <v>0</v>
      </c>
      <c r="N44">
        <v>6.0278207109737245</v>
      </c>
      <c r="O44">
        <v>28.748068006182383</v>
      </c>
      <c r="P44">
        <v>25.965996908809892</v>
      </c>
      <c r="Q44">
        <v>21.174652241112828</v>
      </c>
    </row>
    <row r="45" spans="2:17" x14ac:dyDescent="0.25">
      <c r="B45">
        <v>12.845528455284553</v>
      </c>
      <c r="C45">
        <v>14.471544715447154</v>
      </c>
      <c r="D45">
        <v>0</v>
      </c>
      <c r="E45">
        <v>26.829268292682929</v>
      </c>
      <c r="F45">
        <v>30.894308943089431</v>
      </c>
      <c r="G45">
        <v>18.536585365853657</v>
      </c>
      <c r="H45">
        <v>38.861788617886177</v>
      </c>
      <c r="I45">
        <v>34.471544715447152</v>
      </c>
      <c r="J45">
        <v>17.235772357723576</v>
      </c>
      <c r="K45">
        <v>24.715447154471544</v>
      </c>
      <c r="L45">
        <v>28.292682926829265</v>
      </c>
      <c r="M45">
        <v>37.398373983739837</v>
      </c>
      <c r="N45">
        <v>45.528455284552841</v>
      </c>
      <c r="O45">
        <v>28.780487804878046</v>
      </c>
      <c r="P45">
        <v>14.146341463414632</v>
      </c>
      <c r="Q45">
        <v>33.821138211382113</v>
      </c>
    </row>
    <row r="46" spans="2:17" x14ac:dyDescent="0.25">
      <c r="B46">
        <v>10.77170418006431</v>
      </c>
      <c r="C46">
        <v>16.559485530546624</v>
      </c>
      <c r="D46">
        <v>0</v>
      </c>
      <c r="E46">
        <v>27.009646302250808</v>
      </c>
      <c r="F46">
        <v>38.424437299035368</v>
      </c>
      <c r="G46">
        <v>32.636655948553056</v>
      </c>
      <c r="H46">
        <v>40.192926045016073</v>
      </c>
      <c r="I46">
        <v>37.620578778135048</v>
      </c>
      <c r="J46">
        <v>31.9935691318328</v>
      </c>
      <c r="K46">
        <v>14.14790996784566</v>
      </c>
      <c r="L46">
        <v>39.71061093247588</v>
      </c>
      <c r="M46">
        <v>34.083601286173632</v>
      </c>
      <c r="N46">
        <v>32.79742765273312</v>
      </c>
      <c r="O46">
        <v>41.318327974276528</v>
      </c>
      <c r="P46">
        <v>24.437299035369776</v>
      </c>
      <c r="Q46">
        <v>27.009646302250808</v>
      </c>
    </row>
    <row r="47" spans="2:17" x14ac:dyDescent="0.25">
      <c r="B47">
        <v>7.9720279720279716</v>
      </c>
      <c r="C47">
        <v>15.804195804195803</v>
      </c>
      <c r="D47">
        <v>1.9580419580419581</v>
      </c>
      <c r="E47">
        <v>13.566433566433567</v>
      </c>
      <c r="F47">
        <v>42.657342657342653</v>
      </c>
      <c r="G47">
        <v>29.790209790209794</v>
      </c>
      <c r="H47">
        <v>36.22377622377622</v>
      </c>
      <c r="I47">
        <v>35.94405594405594</v>
      </c>
      <c r="J47">
        <v>12.727272727272727</v>
      </c>
      <c r="K47">
        <v>9.93006993006993</v>
      </c>
      <c r="L47">
        <v>16.783216783216783</v>
      </c>
      <c r="M47">
        <v>0</v>
      </c>
      <c r="N47">
        <v>15.804195804195803</v>
      </c>
      <c r="O47">
        <v>16.503496503496503</v>
      </c>
      <c r="P47">
        <v>23.496503496503497</v>
      </c>
      <c r="Q47">
        <v>21.958041958041957</v>
      </c>
    </row>
    <row r="48" spans="2:17" x14ac:dyDescent="0.25">
      <c r="B48">
        <v>1.935483870967742</v>
      </c>
      <c r="C48">
        <v>21.774193548387096</v>
      </c>
      <c r="D48">
        <v>2.4193548387096775</v>
      </c>
      <c r="E48">
        <v>24.516129032258064</v>
      </c>
      <c r="F48">
        <v>38.225806451612904</v>
      </c>
      <c r="G48">
        <v>30.967741935483872</v>
      </c>
      <c r="H48">
        <v>36.451612903225808</v>
      </c>
      <c r="I48">
        <v>25</v>
      </c>
      <c r="J48">
        <v>0</v>
      </c>
      <c r="K48">
        <v>21.935483870967744</v>
      </c>
      <c r="L48">
        <v>13.709677419354838</v>
      </c>
      <c r="M48">
        <v>28.387096774193548</v>
      </c>
      <c r="N48">
        <v>31.93548387096774</v>
      </c>
      <c r="O48">
        <v>24.35483870967742</v>
      </c>
      <c r="P48">
        <v>25.483870967741932</v>
      </c>
      <c r="Q48">
        <v>12.419354838709678</v>
      </c>
    </row>
    <row r="49" spans="2:17" x14ac:dyDescent="0.25">
      <c r="B49">
        <v>0</v>
      </c>
      <c r="C49">
        <v>7.9617834394904454</v>
      </c>
      <c r="D49">
        <v>7.9617834394904454</v>
      </c>
      <c r="E49">
        <v>11.464968152866243</v>
      </c>
      <c r="F49">
        <v>33.121019108280251</v>
      </c>
      <c r="G49">
        <v>32.643312101910823</v>
      </c>
      <c r="H49">
        <v>35.668789808917197</v>
      </c>
      <c r="I49">
        <v>25.636942675159236</v>
      </c>
      <c r="J49">
        <v>11.464968152866243</v>
      </c>
      <c r="K49">
        <v>10.668789808917198</v>
      </c>
      <c r="L49">
        <v>14.331210191082802</v>
      </c>
      <c r="M49">
        <v>21.496815286624205</v>
      </c>
      <c r="N49">
        <v>18.789808917197455</v>
      </c>
      <c r="O49">
        <v>19.426751592356688</v>
      </c>
      <c r="P49">
        <v>33.280254777070063</v>
      </c>
      <c r="Q49">
        <v>29.617834394904456</v>
      </c>
    </row>
    <row r="50" spans="2:17" x14ac:dyDescent="0.25">
      <c r="B50">
        <v>0</v>
      </c>
      <c r="C50">
        <v>28.952042628774421</v>
      </c>
      <c r="D50">
        <v>19.360568383658968</v>
      </c>
      <c r="E50">
        <v>30.373001776198933</v>
      </c>
      <c r="F50">
        <v>48.845470692717583</v>
      </c>
      <c r="G50">
        <v>35.879218472468914</v>
      </c>
      <c r="H50">
        <v>27.886323268206038</v>
      </c>
      <c r="I50">
        <v>35.523978685612789</v>
      </c>
      <c r="J50">
        <v>33.392539964476022</v>
      </c>
      <c r="K50">
        <v>40.674955595026638</v>
      </c>
      <c r="L50">
        <v>27.886323268206038</v>
      </c>
      <c r="M50">
        <v>20.603907637655418</v>
      </c>
      <c r="N50">
        <v>40.674955595026638</v>
      </c>
      <c r="O50">
        <v>22.024866785079929</v>
      </c>
      <c r="P50">
        <v>20.24866785079929</v>
      </c>
      <c r="Q50">
        <v>17.939609236234457</v>
      </c>
    </row>
    <row r="51" spans="2:17" x14ac:dyDescent="0.25">
      <c r="B51">
        <v>7.8580481622306717</v>
      </c>
      <c r="C51">
        <v>6.5906210392902409</v>
      </c>
      <c r="D51">
        <v>0</v>
      </c>
      <c r="E51">
        <v>14.068441064638785</v>
      </c>
      <c r="F51">
        <v>15.589353612167301</v>
      </c>
      <c r="G51">
        <v>10.519645120405578</v>
      </c>
      <c r="H51">
        <v>19.64512040557668</v>
      </c>
      <c r="I51">
        <v>12.67427122940431</v>
      </c>
      <c r="J51">
        <v>13.434727503168567</v>
      </c>
      <c r="K51">
        <v>10.519645120405578</v>
      </c>
      <c r="L51">
        <v>9.2522179974651451</v>
      </c>
      <c r="M51">
        <v>19.898605830164765</v>
      </c>
      <c r="N51">
        <v>18.631178707224336</v>
      </c>
      <c r="O51">
        <v>16.603295310519645</v>
      </c>
      <c r="P51">
        <v>8.1115335868187568</v>
      </c>
      <c r="Q51">
        <v>12.67427122940431</v>
      </c>
    </row>
    <row r="52" spans="2:17" x14ac:dyDescent="0.25">
      <c r="B52">
        <v>10.720562390158172</v>
      </c>
      <c r="C52">
        <v>18.980667838312829</v>
      </c>
      <c r="D52">
        <v>0</v>
      </c>
      <c r="E52">
        <v>22.144112478031637</v>
      </c>
      <c r="F52">
        <v>57.644991212653771</v>
      </c>
      <c r="G52">
        <v>48.857644991212659</v>
      </c>
      <c r="H52">
        <v>53.778558875219687</v>
      </c>
      <c r="I52">
        <v>58.523725834797894</v>
      </c>
      <c r="J52">
        <v>40.77328646748682</v>
      </c>
      <c r="K52">
        <v>37.609841827768015</v>
      </c>
      <c r="L52">
        <v>29.525483304042176</v>
      </c>
      <c r="M52">
        <v>44.112478031634446</v>
      </c>
      <c r="N52">
        <v>43.23374340949033</v>
      </c>
      <c r="O52">
        <v>41.82776801405975</v>
      </c>
      <c r="P52">
        <v>52.899824253075565</v>
      </c>
      <c r="Q52">
        <v>54.833040421792624</v>
      </c>
    </row>
    <row r="53" spans="2:17" x14ac:dyDescent="0.25">
      <c r="B53">
        <v>3.1203566121842496</v>
      </c>
      <c r="C53">
        <v>9.6582466567607739</v>
      </c>
      <c r="D53">
        <v>0</v>
      </c>
      <c r="E53">
        <v>23.476968796433876</v>
      </c>
      <c r="F53">
        <v>19.61367013372957</v>
      </c>
      <c r="G53">
        <v>19.167904903417536</v>
      </c>
      <c r="H53">
        <v>34.026745913818722</v>
      </c>
      <c r="I53">
        <v>21.099554234769688</v>
      </c>
      <c r="J53">
        <v>16.344725111441306</v>
      </c>
      <c r="K53">
        <v>14.710252600297178</v>
      </c>
      <c r="L53">
        <v>0.74294205052005935</v>
      </c>
      <c r="M53">
        <v>17.830609212481427</v>
      </c>
      <c r="N53">
        <v>8.618127786032689</v>
      </c>
      <c r="O53">
        <v>7.8751857355126296</v>
      </c>
      <c r="P53">
        <v>26.300148588410106</v>
      </c>
      <c r="Q53">
        <v>12.035661218424963</v>
      </c>
    </row>
    <row r="54" spans="2:17" x14ac:dyDescent="0.25">
      <c r="B54">
        <v>10.535405872193436</v>
      </c>
      <c r="C54">
        <v>19.516407599309154</v>
      </c>
      <c r="D54">
        <v>0</v>
      </c>
      <c r="E54">
        <v>25.906735751295333</v>
      </c>
      <c r="F54">
        <v>32.124352331606218</v>
      </c>
      <c r="G54">
        <v>25.906735751295333</v>
      </c>
      <c r="H54">
        <v>39.37823834196891</v>
      </c>
      <c r="I54">
        <v>32.642487046632127</v>
      </c>
      <c r="J54">
        <v>22.797927461139896</v>
      </c>
      <c r="K54">
        <v>12.262521588946459</v>
      </c>
      <c r="L54">
        <v>20.898100172711572</v>
      </c>
      <c r="M54">
        <v>16.407599309153714</v>
      </c>
      <c r="N54">
        <v>13.81692573402418</v>
      </c>
      <c r="O54">
        <v>26.94300518134715</v>
      </c>
      <c r="P54">
        <v>18.480138169257341</v>
      </c>
      <c r="Q54">
        <v>16.234887737478413</v>
      </c>
    </row>
    <row r="55" spans="2:17" x14ac:dyDescent="0.25">
      <c r="B55">
        <v>3.4351145038167941</v>
      </c>
      <c r="C55">
        <v>15.267175572519085</v>
      </c>
      <c r="D55">
        <v>0</v>
      </c>
      <c r="E55">
        <v>18.447837150127228</v>
      </c>
      <c r="F55">
        <v>11.83206106870229</v>
      </c>
      <c r="G55">
        <v>11.704834605597965</v>
      </c>
      <c r="H55">
        <v>21.119592875318066</v>
      </c>
      <c r="I55">
        <v>20.483460559796438</v>
      </c>
      <c r="J55">
        <v>15.012722646310433</v>
      </c>
      <c r="K55">
        <v>3.6895674300254448</v>
      </c>
      <c r="L55">
        <v>15.394402035623408</v>
      </c>
      <c r="M55">
        <v>5.0890585241730273</v>
      </c>
      <c r="N55">
        <v>4.1984732824427482</v>
      </c>
      <c r="O55">
        <v>10.559796437659033</v>
      </c>
      <c r="P55">
        <v>7.1246819338422389</v>
      </c>
      <c r="Q55">
        <v>8.5241730279898213</v>
      </c>
    </row>
    <row r="56" spans="2:17" x14ac:dyDescent="0.25">
      <c r="B56">
        <v>0.77881619937694702</v>
      </c>
      <c r="C56">
        <v>19.314641744548286</v>
      </c>
      <c r="D56">
        <v>0</v>
      </c>
      <c r="E56">
        <v>13.239875389408098</v>
      </c>
      <c r="F56">
        <v>51.86915887850467</v>
      </c>
      <c r="G56">
        <v>43.613707165109034</v>
      </c>
      <c r="H56">
        <v>36.292834890965729</v>
      </c>
      <c r="I56">
        <v>43.613707165109034</v>
      </c>
      <c r="J56">
        <v>29.439252336448597</v>
      </c>
      <c r="K56">
        <v>25.077881619937692</v>
      </c>
      <c r="L56">
        <v>38.161993769470406</v>
      </c>
      <c r="M56">
        <v>29.439252336448597</v>
      </c>
      <c r="N56">
        <v>26.012461059190027</v>
      </c>
      <c r="O56">
        <v>19.626168224299064</v>
      </c>
      <c r="P56">
        <v>19.003115264797508</v>
      </c>
      <c r="Q56">
        <v>32.087227414330215</v>
      </c>
    </row>
    <row r="57" spans="2:17" x14ac:dyDescent="0.25">
      <c r="B57">
        <v>0</v>
      </c>
      <c r="C57">
        <v>24.393939393939394</v>
      </c>
      <c r="D57">
        <v>5</v>
      </c>
      <c r="E57">
        <v>13.787878787878787</v>
      </c>
      <c r="F57">
        <v>30.606060606060602</v>
      </c>
      <c r="G57">
        <v>24.242424242424242</v>
      </c>
      <c r="H57">
        <v>22.727272727272727</v>
      </c>
      <c r="I57">
        <v>20.909090909090907</v>
      </c>
      <c r="J57">
        <v>15.303030303030301</v>
      </c>
      <c r="K57">
        <v>20.606060606060606</v>
      </c>
      <c r="L57">
        <v>10.757575757575758</v>
      </c>
      <c r="M57">
        <v>13.636363636363635</v>
      </c>
      <c r="N57">
        <v>23.484848484848484</v>
      </c>
      <c r="O57">
        <v>16.515151515151516</v>
      </c>
      <c r="P57">
        <v>13.18181818181818</v>
      </c>
      <c r="Q57">
        <v>11.818181818181818</v>
      </c>
    </row>
    <row r="58" spans="2:17" x14ac:dyDescent="0.25">
      <c r="B58">
        <v>0.38961038961038963</v>
      </c>
      <c r="C58">
        <v>18.571428571428573</v>
      </c>
      <c r="D58">
        <v>3.7662337662337659</v>
      </c>
      <c r="E58">
        <v>16.233766233766232</v>
      </c>
      <c r="F58">
        <v>16.363636363636363</v>
      </c>
      <c r="G58">
        <v>7.7922077922077921</v>
      </c>
      <c r="H58">
        <v>18.831168831168831</v>
      </c>
      <c r="I58">
        <v>17.142857142857142</v>
      </c>
      <c r="J58">
        <v>7.5324675324675319</v>
      </c>
      <c r="K58">
        <v>0</v>
      </c>
      <c r="L58">
        <v>14.285714285714285</v>
      </c>
      <c r="M58">
        <v>9.4805194805194812</v>
      </c>
      <c r="N58">
        <v>7.662337662337662</v>
      </c>
      <c r="O58">
        <v>11.948051948051948</v>
      </c>
      <c r="P58">
        <v>15.064935064935064</v>
      </c>
      <c r="Q58">
        <v>11.688311688311687</v>
      </c>
    </row>
    <row r="59" spans="2:17" x14ac:dyDescent="0.25">
      <c r="B59">
        <v>2.4549918166939442</v>
      </c>
      <c r="C59">
        <v>11.620294599018004</v>
      </c>
      <c r="D59">
        <v>0</v>
      </c>
      <c r="E59">
        <v>17.021276595744681</v>
      </c>
      <c r="F59">
        <v>24.713584288052374</v>
      </c>
      <c r="G59">
        <v>19.312602291325696</v>
      </c>
      <c r="H59">
        <v>17.675941080196399</v>
      </c>
      <c r="I59">
        <v>28.641571194762683</v>
      </c>
      <c r="J59">
        <v>9.4926350245499176</v>
      </c>
      <c r="K59">
        <v>19.148936170212767</v>
      </c>
      <c r="L59">
        <v>9.8199672667757767</v>
      </c>
      <c r="M59">
        <v>22.585924713584287</v>
      </c>
      <c r="N59">
        <v>18.00327332242226</v>
      </c>
      <c r="O59">
        <v>13.584288052373159</v>
      </c>
      <c r="P59">
        <v>14.893617021276595</v>
      </c>
      <c r="Q59">
        <v>13.911620294599016</v>
      </c>
    </row>
    <row r="60" spans="2:17" x14ac:dyDescent="0.25">
      <c r="B60">
        <v>6.2256809338521402</v>
      </c>
      <c r="C60">
        <v>13.878080415045396</v>
      </c>
      <c r="D60">
        <v>1.556420233463035</v>
      </c>
      <c r="E60">
        <v>9.857328145265889</v>
      </c>
      <c r="F60">
        <v>17.120622568093385</v>
      </c>
      <c r="G60">
        <v>6.3553826199740593</v>
      </c>
      <c r="H60">
        <v>19.45525291828794</v>
      </c>
      <c r="I60">
        <v>16.472114137483786</v>
      </c>
      <c r="J60">
        <v>9.4682230869001298</v>
      </c>
      <c r="K60">
        <v>13.748378728923477</v>
      </c>
      <c r="L60">
        <v>1.556420233463035</v>
      </c>
      <c r="M60">
        <v>9.2088197146562916</v>
      </c>
      <c r="N60">
        <v>8.8197146562905324</v>
      </c>
      <c r="O60">
        <v>0.64850843060959795</v>
      </c>
      <c r="P60">
        <v>9.2088197146562916</v>
      </c>
      <c r="Q60">
        <v>0</v>
      </c>
    </row>
    <row r="61" spans="2:17" x14ac:dyDescent="0.25">
      <c r="B61">
        <v>4.9159120310478661</v>
      </c>
      <c r="C61">
        <v>11.513583441138421</v>
      </c>
      <c r="D61">
        <v>0</v>
      </c>
      <c r="E61">
        <v>11.384217335058215</v>
      </c>
      <c r="F61">
        <v>26.26131953428202</v>
      </c>
      <c r="G61">
        <v>18.111254851228978</v>
      </c>
      <c r="H61">
        <v>30.012936610608023</v>
      </c>
      <c r="I61">
        <v>20.181112548512289</v>
      </c>
      <c r="J61">
        <v>15.523932729624837</v>
      </c>
      <c r="K61">
        <v>9.5730918499353166</v>
      </c>
      <c r="L61">
        <v>12.289780077619664</v>
      </c>
      <c r="M61">
        <v>5.6921086675291077</v>
      </c>
      <c r="N61">
        <v>4.2690815006468306</v>
      </c>
      <c r="O61">
        <v>22.380336351875808</v>
      </c>
      <c r="P61">
        <v>20.310478654592497</v>
      </c>
      <c r="Q61">
        <v>12.807244501940493</v>
      </c>
    </row>
    <row r="62" spans="2:17" x14ac:dyDescent="0.25">
      <c r="B62">
        <v>2.8503562945368173</v>
      </c>
      <c r="C62">
        <v>18.408551068883611</v>
      </c>
      <c r="D62">
        <v>4.9881235154394297</v>
      </c>
      <c r="E62">
        <v>16.983372921615203</v>
      </c>
      <c r="F62">
        <v>24.346793349168646</v>
      </c>
      <c r="G62">
        <v>23.396674584323041</v>
      </c>
      <c r="H62">
        <v>29.691211401425178</v>
      </c>
      <c r="I62">
        <v>18.052256532066508</v>
      </c>
      <c r="J62">
        <v>19.47743467933492</v>
      </c>
      <c r="K62">
        <v>0</v>
      </c>
      <c r="L62">
        <v>7.3634204275534438</v>
      </c>
      <c r="M62">
        <v>4.3942992874109263</v>
      </c>
      <c r="N62">
        <v>6.8883610451306403</v>
      </c>
      <c r="O62">
        <v>27.315914489311165</v>
      </c>
      <c r="P62">
        <v>23.040380047505938</v>
      </c>
      <c r="Q62">
        <v>22.090261282660332</v>
      </c>
    </row>
    <row r="63" spans="2:17" x14ac:dyDescent="0.25">
      <c r="B63">
        <v>8.4355828220858893</v>
      </c>
      <c r="C63">
        <v>16.257668711656443</v>
      </c>
      <c r="D63">
        <v>1.0736196319018405</v>
      </c>
      <c r="E63">
        <v>12.73006134969325</v>
      </c>
      <c r="F63">
        <v>29.447852760736197</v>
      </c>
      <c r="G63">
        <v>19.171779141104295</v>
      </c>
      <c r="H63">
        <v>35.582822085889568</v>
      </c>
      <c r="I63">
        <v>26.687116564417181</v>
      </c>
      <c r="J63">
        <v>37.269938650306749</v>
      </c>
      <c r="K63">
        <v>11.503067484662576</v>
      </c>
      <c r="L63">
        <v>10.889570552147239</v>
      </c>
      <c r="M63">
        <v>12.116564417177914</v>
      </c>
      <c r="N63">
        <v>0</v>
      </c>
      <c r="O63">
        <v>17.94478527607362</v>
      </c>
      <c r="P63">
        <v>17.484662576687114</v>
      </c>
      <c r="Q63">
        <v>15.030674846625766</v>
      </c>
    </row>
    <row r="64" spans="2:17" x14ac:dyDescent="0.25">
      <c r="B64">
        <v>0</v>
      </c>
      <c r="C64">
        <v>8.6374695863746958</v>
      </c>
      <c r="D64">
        <v>4.0145985401459852</v>
      </c>
      <c r="E64">
        <v>22.749391727493919</v>
      </c>
      <c r="F64">
        <v>24.330900243309003</v>
      </c>
      <c r="G64">
        <v>17.518248175182482</v>
      </c>
      <c r="H64">
        <v>22.992700729927009</v>
      </c>
      <c r="I64">
        <v>25.669099756691001</v>
      </c>
      <c r="J64">
        <v>13.138686131386862</v>
      </c>
      <c r="K64">
        <v>3.6496350364963499</v>
      </c>
      <c r="L64">
        <v>12.408759124087592</v>
      </c>
      <c r="M64">
        <v>6.8126520681265204</v>
      </c>
      <c r="N64">
        <v>17.761557177615572</v>
      </c>
      <c r="O64">
        <v>28.467153284671532</v>
      </c>
      <c r="P64">
        <v>16.909975669099754</v>
      </c>
      <c r="Q64">
        <v>16.423357664233578</v>
      </c>
    </row>
    <row r="65" spans="2:17" x14ac:dyDescent="0.25">
      <c r="B65">
        <v>1.5027322404371584</v>
      </c>
      <c r="C65">
        <v>6.4207650273224042</v>
      </c>
      <c r="D65">
        <v>0</v>
      </c>
      <c r="E65">
        <v>17.759562841530055</v>
      </c>
      <c r="F65">
        <v>27.868852459016392</v>
      </c>
      <c r="G65">
        <v>25.136612021857925</v>
      </c>
      <c r="H65">
        <v>25.409836065573771</v>
      </c>
      <c r="I65">
        <v>20.355191256830601</v>
      </c>
      <c r="J65">
        <v>23.360655737704921</v>
      </c>
      <c r="K65">
        <v>14.89071038251366</v>
      </c>
      <c r="L65">
        <v>5.8743169398907105</v>
      </c>
      <c r="M65">
        <v>8.3333333333333321</v>
      </c>
      <c r="N65">
        <v>4.2349726775956285</v>
      </c>
      <c r="O65">
        <v>17.076502732240435</v>
      </c>
      <c r="P65">
        <v>14.89071038251366</v>
      </c>
      <c r="Q65">
        <v>5.1912568306010929</v>
      </c>
    </row>
    <row r="66" spans="2:17" x14ac:dyDescent="0.25">
      <c r="B66">
        <v>4.3988269794721413</v>
      </c>
      <c r="C66">
        <v>17.448680351906159</v>
      </c>
      <c r="D66">
        <v>0.2932551319648094</v>
      </c>
      <c r="E66">
        <v>19.061583577712611</v>
      </c>
      <c r="F66">
        <v>23.020527859237536</v>
      </c>
      <c r="G66">
        <v>19.648093841642229</v>
      </c>
      <c r="H66">
        <v>19.061583577712611</v>
      </c>
      <c r="I66">
        <v>17.155425219941346</v>
      </c>
      <c r="J66">
        <v>0</v>
      </c>
      <c r="K66">
        <v>14.222873900293257</v>
      </c>
      <c r="L66">
        <v>21.114369501466275</v>
      </c>
      <c r="M66">
        <v>26.539589442815249</v>
      </c>
      <c r="N66">
        <v>26.832844574780058</v>
      </c>
      <c r="O66">
        <v>19.941348973607038</v>
      </c>
      <c r="P66">
        <v>8.5043988269794717</v>
      </c>
      <c r="Q66">
        <v>7.3313782991202352</v>
      </c>
    </row>
    <row r="67" spans="2:17" x14ac:dyDescent="0.25">
      <c r="B67">
        <v>5.5152394775036289</v>
      </c>
      <c r="C67">
        <v>13.062409288824384</v>
      </c>
      <c r="D67">
        <v>0</v>
      </c>
      <c r="E67">
        <v>4.9346879535558781</v>
      </c>
      <c r="F67">
        <v>29.898403483309146</v>
      </c>
      <c r="G67">
        <v>23.076923076923077</v>
      </c>
      <c r="H67">
        <v>31.640058055152391</v>
      </c>
      <c r="I67">
        <v>27.285921625544269</v>
      </c>
      <c r="J67">
        <v>10.740203193033382</v>
      </c>
      <c r="K67">
        <v>15.09433962264151</v>
      </c>
      <c r="L67">
        <v>13.497822931785198</v>
      </c>
      <c r="M67">
        <v>14.658925979680696</v>
      </c>
      <c r="N67">
        <v>23.657474600870827</v>
      </c>
      <c r="O67">
        <v>28.737300435413644</v>
      </c>
      <c r="P67">
        <v>12.917271407837447</v>
      </c>
      <c r="Q67">
        <v>32.075471698113205</v>
      </c>
    </row>
    <row r="68" spans="2:17" x14ac:dyDescent="0.25">
      <c r="B68">
        <v>0</v>
      </c>
      <c r="C68">
        <v>22.142857142857142</v>
      </c>
      <c r="D68">
        <v>15.178571428571427</v>
      </c>
      <c r="E68">
        <v>20.357142857142858</v>
      </c>
      <c r="F68">
        <v>30.357142857142854</v>
      </c>
      <c r="G68">
        <v>21.071428571428573</v>
      </c>
      <c r="H68">
        <v>14.285714285714285</v>
      </c>
      <c r="I68">
        <v>20.714285714285715</v>
      </c>
      <c r="J68">
        <v>20.714285714285715</v>
      </c>
      <c r="K68">
        <v>29.642857142857142</v>
      </c>
      <c r="L68">
        <v>9.2857142857142865</v>
      </c>
      <c r="M68">
        <v>22.142857142857142</v>
      </c>
      <c r="N68">
        <v>20.357142857142858</v>
      </c>
      <c r="O68">
        <v>14.464285714285715</v>
      </c>
      <c r="P68">
        <v>11.964285714285715</v>
      </c>
      <c r="Q68">
        <v>9.1071428571428559</v>
      </c>
    </row>
    <row r="69" spans="2:17" x14ac:dyDescent="0.25">
      <c r="B69">
        <v>0</v>
      </c>
      <c r="C69">
        <v>12.483574244415244</v>
      </c>
      <c r="D69">
        <v>0.26281208935611039</v>
      </c>
      <c r="E69">
        <v>17.477003942181341</v>
      </c>
      <c r="F69">
        <v>27.726675427069647</v>
      </c>
      <c r="G69">
        <v>25.624178712220765</v>
      </c>
      <c r="H69">
        <v>29.697766097240475</v>
      </c>
      <c r="I69">
        <v>17.21419185282523</v>
      </c>
      <c r="J69">
        <v>17.739816031537451</v>
      </c>
      <c r="K69">
        <v>2.2339027595269383</v>
      </c>
      <c r="L69">
        <v>15.111695137976348</v>
      </c>
      <c r="M69">
        <v>7.0959264126149808</v>
      </c>
      <c r="N69">
        <v>18.265440210249672</v>
      </c>
      <c r="O69">
        <v>12.87779237844941</v>
      </c>
      <c r="P69">
        <v>13.797634691195796</v>
      </c>
      <c r="Q69">
        <v>26.018396846254927</v>
      </c>
    </row>
    <row r="70" spans="2:17" x14ac:dyDescent="0.25">
      <c r="B70">
        <v>5.4888507718696395</v>
      </c>
      <c r="C70">
        <v>18.181818181818183</v>
      </c>
      <c r="D70">
        <v>0</v>
      </c>
      <c r="E70">
        <v>24.013722126929675</v>
      </c>
      <c r="F70">
        <v>38.936535162950257</v>
      </c>
      <c r="G70">
        <v>32.590051457975989</v>
      </c>
      <c r="H70">
        <v>26.586620926243569</v>
      </c>
      <c r="I70">
        <v>34.305317324185246</v>
      </c>
      <c r="J70">
        <v>40.480274442538594</v>
      </c>
      <c r="K70">
        <v>41.509433962264154</v>
      </c>
      <c r="L70">
        <v>33.276157804459693</v>
      </c>
      <c r="M70">
        <v>22.984562607204118</v>
      </c>
      <c r="N70">
        <v>43.39622641509434</v>
      </c>
      <c r="O70">
        <v>29.159519725557459</v>
      </c>
      <c r="P70">
        <v>26.415094339622641</v>
      </c>
      <c r="Q70">
        <v>45.454545454545453</v>
      </c>
    </row>
    <row r="71" spans="2:17" x14ac:dyDescent="0.25">
      <c r="B71">
        <v>2.7900146842878124</v>
      </c>
      <c r="C71">
        <v>6.3142437591776801</v>
      </c>
      <c r="D71">
        <v>1.908957415565345</v>
      </c>
      <c r="E71">
        <v>6.1674008810572687</v>
      </c>
      <c r="F71">
        <v>30.837004405286343</v>
      </c>
      <c r="G71">
        <v>26.578560939794421</v>
      </c>
      <c r="H71">
        <v>30.102790014684288</v>
      </c>
      <c r="I71">
        <v>33.333333333333329</v>
      </c>
      <c r="J71">
        <v>10.279001468428781</v>
      </c>
      <c r="K71">
        <v>7.929515418502203</v>
      </c>
      <c r="L71">
        <v>17.91483113069016</v>
      </c>
      <c r="M71">
        <v>10.279001468428781</v>
      </c>
      <c r="N71">
        <v>0</v>
      </c>
      <c r="O71">
        <v>24.963289280469898</v>
      </c>
      <c r="P71">
        <v>27.312775330396477</v>
      </c>
      <c r="Q71">
        <v>13.215859030837004</v>
      </c>
    </row>
    <row r="72" spans="2:17" x14ac:dyDescent="0.25">
      <c r="B72">
        <v>5.3543307086614176</v>
      </c>
      <c r="C72">
        <v>13.858267716535433</v>
      </c>
      <c r="D72">
        <v>0</v>
      </c>
      <c r="E72">
        <v>17.952755905511811</v>
      </c>
      <c r="F72">
        <v>18.110236220472441</v>
      </c>
      <c r="G72">
        <v>8.0314960629921259</v>
      </c>
      <c r="H72">
        <v>8.0314960629921259</v>
      </c>
      <c r="I72">
        <v>14.173228346456693</v>
      </c>
      <c r="J72">
        <v>9.4488188976377945</v>
      </c>
      <c r="K72">
        <v>12.755905511811024</v>
      </c>
      <c r="L72">
        <v>8.1889763779527556</v>
      </c>
      <c r="M72">
        <v>21.889763779527559</v>
      </c>
      <c r="N72">
        <v>14.173228346456693</v>
      </c>
      <c r="O72">
        <v>4.409448818897638</v>
      </c>
      <c r="P72">
        <v>11.023622047244094</v>
      </c>
      <c r="Q72">
        <v>12.598425196850393</v>
      </c>
    </row>
    <row r="73" spans="2:17" x14ac:dyDescent="0.25">
      <c r="B73">
        <v>6.3988095238095237</v>
      </c>
      <c r="C73">
        <v>16.517857142857142</v>
      </c>
      <c r="D73">
        <v>0</v>
      </c>
      <c r="E73">
        <v>6.9940476190476195</v>
      </c>
      <c r="F73">
        <v>17.261904761904763</v>
      </c>
      <c r="G73">
        <v>12.202380952380953</v>
      </c>
      <c r="H73">
        <v>24.404761904761905</v>
      </c>
      <c r="I73">
        <v>12.946428571428573</v>
      </c>
      <c r="J73">
        <v>9.9702380952380967</v>
      </c>
      <c r="K73">
        <v>17.261904761904763</v>
      </c>
      <c r="L73">
        <v>12.946428571428573</v>
      </c>
      <c r="M73">
        <v>20.535714285714285</v>
      </c>
      <c r="N73">
        <v>6.5476190476190483</v>
      </c>
      <c r="O73">
        <v>18.303571428571427</v>
      </c>
      <c r="P73">
        <v>2.5297619047619047</v>
      </c>
      <c r="Q73">
        <v>17.261904761904763</v>
      </c>
    </row>
    <row r="74" spans="2:17" x14ac:dyDescent="0.25">
      <c r="B74">
        <v>16.039279869067101</v>
      </c>
      <c r="C74">
        <v>24.222585924713584</v>
      </c>
      <c r="D74">
        <v>0</v>
      </c>
      <c r="E74">
        <v>21.603927986906708</v>
      </c>
      <c r="F74">
        <v>25.859247135842882</v>
      </c>
      <c r="G74">
        <v>10.474631751227497</v>
      </c>
      <c r="H74">
        <v>31.096563011456631</v>
      </c>
      <c r="I74">
        <v>26.5139116202946</v>
      </c>
      <c r="J74">
        <v>28.477905073649758</v>
      </c>
      <c r="K74">
        <v>21.276595744680851</v>
      </c>
      <c r="L74">
        <v>12.438625204582651</v>
      </c>
      <c r="M74">
        <v>29.296235679214405</v>
      </c>
      <c r="N74">
        <v>28.968903436988541</v>
      </c>
      <c r="O74">
        <v>24.222585924713584</v>
      </c>
      <c r="P74">
        <v>17.348608837970538</v>
      </c>
      <c r="Q74">
        <v>21.603927986906708</v>
      </c>
    </row>
    <row r="75" spans="2:17" x14ac:dyDescent="0.25">
      <c r="B75">
        <v>0</v>
      </c>
      <c r="C75">
        <v>16.974789915966387</v>
      </c>
      <c r="D75">
        <v>4.53781512605042</v>
      </c>
      <c r="E75">
        <v>14.453781512605044</v>
      </c>
      <c r="F75">
        <v>38.15126050420168</v>
      </c>
      <c r="G75">
        <v>28.739495798319325</v>
      </c>
      <c r="H75">
        <v>30.92436974789916</v>
      </c>
      <c r="I75">
        <v>24.705882352941178</v>
      </c>
      <c r="J75">
        <v>25.042016806722689</v>
      </c>
      <c r="K75">
        <v>27.731092436974791</v>
      </c>
      <c r="L75">
        <v>7.226890756302522</v>
      </c>
      <c r="M75">
        <v>15.46218487394958</v>
      </c>
      <c r="N75">
        <v>20</v>
      </c>
      <c r="O75">
        <v>2.0168067226890756</v>
      </c>
      <c r="P75">
        <v>4.0336134453781511</v>
      </c>
      <c r="Q75">
        <v>13.445378151260504</v>
      </c>
    </row>
    <row r="76" spans="2:17" x14ac:dyDescent="0.25">
      <c r="B76">
        <v>1.437125748502994</v>
      </c>
      <c r="C76">
        <v>5.9880239520958085</v>
      </c>
      <c r="D76">
        <v>1.6766467065868262</v>
      </c>
      <c r="E76">
        <v>3.3532934131736525</v>
      </c>
      <c r="F76">
        <v>13.892215568862277</v>
      </c>
      <c r="G76">
        <v>2.5149700598802394</v>
      </c>
      <c r="H76">
        <v>13.17365269461078</v>
      </c>
      <c r="I76">
        <v>17.485029940119762</v>
      </c>
      <c r="J76">
        <v>2.3952095808383236</v>
      </c>
      <c r="K76">
        <v>6.5868263473053901</v>
      </c>
      <c r="L76">
        <v>2.6347305389221556</v>
      </c>
      <c r="M76">
        <v>2.2754491017964074</v>
      </c>
      <c r="N76">
        <v>3.8323353293413174</v>
      </c>
      <c r="O76">
        <v>0</v>
      </c>
      <c r="P76">
        <v>0.23952095808383234</v>
      </c>
      <c r="Q76">
        <v>6.1077844311377243</v>
      </c>
    </row>
    <row r="77" spans="2:17" x14ac:dyDescent="0.25">
      <c r="B77">
        <v>12.254901960784313</v>
      </c>
      <c r="C77">
        <v>25</v>
      </c>
      <c r="D77">
        <v>1.4705882352941175</v>
      </c>
      <c r="E77">
        <v>20.751633986928105</v>
      </c>
      <c r="F77">
        <v>24.346405228758169</v>
      </c>
      <c r="G77">
        <v>9.3137254901960791</v>
      </c>
      <c r="H77">
        <v>29.411764705882355</v>
      </c>
      <c r="I77">
        <v>27.777777777777779</v>
      </c>
      <c r="J77">
        <v>17.320261437908496</v>
      </c>
      <c r="K77">
        <v>12.745098039215685</v>
      </c>
      <c r="L77">
        <v>21.078431372549019</v>
      </c>
      <c r="M77">
        <v>8.1699346405228752</v>
      </c>
      <c r="N77">
        <v>0</v>
      </c>
      <c r="O77">
        <v>17.973856209150327</v>
      </c>
      <c r="P77">
        <v>17.973856209150327</v>
      </c>
      <c r="Q77">
        <v>25.163398692810457</v>
      </c>
    </row>
    <row r="78" spans="2:17" x14ac:dyDescent="0.25">
      <c r="B78">
        <v>0</v>
      </c>
      <c r="C78">
        <v>12.942779291553133</v>
      </c>
      <c r="D78">
        <v>7.0844686648501369</v>
      </c>
      <c r="E78">
        <v>17.438692098092641</v>
      </c>
      <c r="F78">
        <v>33.378746594005449</v>
      </c>
      <c r="G78">
        <v>24.795640326975477</v>
      </c>
      <c r="H78">
        <v>22.207084468664849</v>
      </c>
      <c r="I78">
        <v>22.070844686648503</v>
      </c>
      <c r="J78">
        <v>22.070844686648503</v>
      </c>
      <c r="K78">
        <v>26.56675749318801</v>
      </c>
      <c r="L78">
        <v>21.117166212534062</v>
      </c>
      <c r="M78">
        <v>19.754768392370572</v>
      </c>
      <c r="N78">
        <v>24.52316076294278</v>
      </c>
      <c r="O78">
        <v>8.8555858310626707</v>
      </c>
      <c r="P78">
        <v>6.5395095367847409</v>
      </c>
      <c r="Q78">
        <v>19.073569482288828</v>
      </c>
    </row>
    <row r="79" spans="2:17" x14ac:dyDescent="0.25">
      <c r="B79">
        <v>0</v>
      </c>
      <c r="C79">
        <v>13.961605584642234</v>
      </c>
      <c r="D79">
        <v>4.3630017452006982</v>
      </c>
      <c r="E79">
        <v>20.244328097731241</v>
      </c>
      <c r="F79">
        <v>27.923211169284468</v>
      </c>
      <c r="G79">
        <v>12.56544502617801</v>
      </c>
      <c r="H79">
        <v>4.7120418848167542</v>
      </c>
      <c r="I79">
        <v>9.4240837696335085</v>
      </c>
      <c r="J79">
        <v>5.4101221640488655</v>
      </c>
      <c r="K79">
        <v>9.7731239092495628</v>
      </c>
      <c r="L79">
        <v>19.546247818499126</v>
      </c>
      <c r="M79">
        <v>8.2024432809773113</v>
      </c>
      <c r="N79">
        <v>18.848167539267017</v>
      </c>
      <c r="O79">
        <v>27.399650959860384</v>
      </c>
      <c r="P79">
        <v>9.7731239092495628</v>
      </c>
      <c r="Q79">
        <v>11.169284467713787</v>
      </c>
    </row>
    <row r="80" spans="2:17" x14ac:dyDescent="0.25">
      <c r="B80">
        <v>0.39761431411530812</v>
      </c>
      <c r="C80">
        <v>11.72962226640159</v>
      </c>
      <c r="D80">
        <v>0</v>
      </c>
      <c r="E80">
        <v>15.109343936381709</v>
      </c>
      <c r="F80">
        <v>17.892644135188867</v>
      </c>
      <c r="G80">
        <v>2.982107355864811</v>
      </c>
      <c r="H80">
        <v>12.127236580516898</v>
      </c>
      <c r="I80">
        <v>1.5904572564612325</v>
      </c>
      <c r="J80">
        <v>6.9582504970178931</v>
      </c>
      <c r="K80">
        <v>18.091451292246521</v>
      </c>
      <c r="L80">
        <v>1.9880715705765408</v>
      </c>
      <c r="M80">
        <v>22.067594433399602</v>
      </c>
      <c r="N80">
        <v>9.5427435387673949</v>
      </c>
      <c r="O80">
        <v>4.7713717693836974</v>
      </c>
      <c r="P80">
        <v>12.922465208747516</v>
      </c>
      <c r="Q80">
        <v>4.5725646123260439</v>
      </c>
    </row>
    <row r="81" spans="1:17" x14ac:dyDescent="0.25">
      <c r="B81">
        <v>0.59288537549407105</v>
      </c>
      <c r="C81">
        <v>25.691699604743086</v>
      </c>
      <c r="D81">
        <v>0</v>
      </c>
      <c r="E81">
        <v>22.33201581027668</v>
      </c>
      <c r="F81">
        <v>52.173913043478258</v>
      </c>
      <c r="G81">
        <v>36.95652173913043</v>
      </c>
      <c r="H81">
        <v>27.07509881422925</v>
      </c>
      <c r="I81">
        <v>39.328063241106719</v>
      </c>
      <c r="J81">
        <v>31.027667984189723</v>
      </c>
      <c r="K81">
        <v>45.8498023715415</v>
      </c>
      <c r="L81">
        <v>24.703557312252965</v>
      </c>
      <c r="M81">
        <v>35.573122529644266</v>
      </c>
      <c r="N81">
        <v>39.525691699604742</v>
      </c>
      <c r="O81">
        <v>32.015810276679844</v>
      </c>
      <c r="P81">
        <v>30.434782608695656</v>
      </c>
      <c r="Q81">
        <v>27.27272727272727</v>
      </c>
    </row>
    <row r="82" spans="1:17" x14ac:dyDescent="0.25">
      <c r="B82">
        <v>0</v>
      </c>
      <c r="C82">
        <v>26.284584980237153</v>
      </c>
      <c r="D82">
        <v>16.600790513833992</v>
      </c>
      <c r="E82">
        <v>36.166007905138343</v>
      </c>
      <c r="F82">
        <v>53.754940711462453</v>
      </c>
      <c r="G82">
        <v>50.197628458498023</v>
      </c>
      <c r="H82">
        <v>34.980237154150196</v>
      </c>
      <c r="I82">
        <v>37.154150197628461</v>
      </c>
      <c r="J82">
        <v>28.260869565217391</v>
      </c>
      <c r="K82">
        <v>50.59288537549407</v>
      </c>
      <c r="L82">
        <v>30.039525691699602</v>
      </c>
      <c r="M82">
        <v>32.411067193675891</v>
      </c>
      <c r="N82">
        <v>33.201581027667984</v>
      </c>
      <c r="O82">
        <v>33.596837944664031</v>
      </c>
      <c r="P82">
        <v>30.434782608695656</v>
      </c>
      <c r="Q82">
        <v>30.039525691699602</v>
      </c>
    </row>
    <row r="83" spans="1:17" x14ac:dyDescent="0.25">
      <c r="B83">
        <v>0</v>
      </c>
      <c r="C83">
        <v>27.404479578392621</v>
      </c>
      <c r="D83">
        <v>11.725955204216074</v>
      </c>
      <c r="E83">
        <v>31.093544137022398</v>
      </c>
      <c r="F83">
        <v>39.920948616600796</v>
      </c>
      <c r="G83">
        <v>31.752305665349144</v>
      </c>
      <c r="H83">
        <v>28.326745718050066</v>
      </c>
      <c r="I83">
        <v>30.303030303030305</v>
      </c>
      <c r="J83">
        <v>21.343873517786559</v>
      </c>
      <c r="K83">
        <v>13.175230566534916</v>
      </c>
      <c r="L83">
        <v>22.266139657444008</v>
      </c>
      <c r="M83">
        <v>7.7733860342555996</v>
      </c>
      <c r="N83">
        <v>14.756258234519104</v>
      </c>
      <c r="O83">
        <v>35.573122529644266</v>
      </c>
      <c r="P83">
        <v>27.404479578392621</v>
      </c>
      <c r="Q83">
        <v>23.715415019762844</v>
      </c>
    </row>
    <row r="84" spans="1:17" x14ac:dyDescent="0.25">
      <c r="B84">
        <v>0</v>
      </c>
      <c r="C84">
        <v>14.285714285714285</v>
      </c>
      <c r="D84">
        <v>0.82417582417582425</v>
      </c>
      <c r="E84">
        <v>26.098901098901102</v>
      </c>
      <c r="F84">
        <v>18.406593406593409</v>
      </c>
      <c r="G84">
        <v>19.093406593406591</v>
      </c>
      <c r="H84">
        <v>25.274725274725274</v>
      </c>
      <c r="I84">
        <v>14.010989010989011</v>
      </c>
      <c r="J84">
        <v>19.368131868131869</v>
      </c>
      <c r="K84">
        <v>9.3406593406593412</v>
      </c>
      <c r="L84">
        <v>11.950549450549451</v>
      </c>
      <c r="M84">
        <v>16.895604395604398</v>
      </c>
      <c r="N84">
        <v>16.758241758241756</v>
      </c>
      <c r="O84">
        <v>20.741758241758244</v>
      </c>
      <c r="P84">
        <v>5.3571428571428568</v>
      </c>
      <c r="Q84">
        <v>19.505494505494507</v>
      </c>
    </row>
    <row r="85" spans="1:17" x14ac:dyDescent="0.25">
      <c r="B85">
        <v>15.241057542768274</v>
      </c>
      <c r="C85">
        <v>23.172628304821149</v>
      </c>
      <c r="D85">
        <v>0</v>
      </c>
      <c r="E85">
        <v>13.841368584758943</v>
      </c>
      <c r="F85">
        <v>50.077760497667192</v>
      </c>
      <c r="G85">
        <v>44.479004665629859</v>
      </c>
      <c r="H85">
        <v>50.855365474339031</v>
      </c>
      <c r="I85">
        <v>45.723172628304823</v>
      </c>
      <c r="J85">
        <v>31.726283048211506</v>
      </c>
      <c r="K85">
        <v>23.32814930015552</v>
      </c>
      <c r="L85">
        <v>36.39191290824261</v>
      </c>
      <c r="M85">
        <v>22.706065318818041</v>
      </c>
      <c r="N85">
        <v>18.195956454121305</v>
      </c>
      <c r="O85">
        <v>39.813374805598755</v>
      </c>
      <c r="P85">
        <v>48.989113530326591</v>
      </c>
      <c r="Q85">
        <v>37.169517884914463</v>
      </c>
    </row>
    <row r="86" spans="1:17" x14ac:dyDescent="0.25">
      <c r="B86">
        <v>4.710632570659488</v>
      </c>
      <c r="C86">
        <v>15.208613728129205</v>
      </c>
      <c r="D86">
        <v>0</v>
      </c>
      <c r="E86">
        <v>19.650067294751008</v>
      </c>
      <c r="F86">
        <v>17.765814266487215</v>
      </c>
      <c r="G86">
        <v>9.690444145356663</v>
      </c>
      <c r="H86">
        <v>17.092866756393001</v>
      </c>
      <c r="I86">
        <v>13.728129205921938</v>
      </c>
      <c r="J86">
        <v>17.227456258411845</v>
      </c>
      <c r="K86">
        <v>19.919246298788696</v>
      </c>
      <c r="L86">
        <v>19.515477792732167</v>
      </c>
      <c r="M86">
        <v>26.917900403768506</v>
      </c>
      <c r="N86">
        <v>23.418573351278603</v>
      </c>
      <c r="O86">
        <v>14.131897711978466</v>
      </c>
      <c r="P86">
        <v>12.651413189771199</v>
      </c>
      <c r="Q86">
        <v>26.648721399730825</v>
      </c>
    </row>
    <row r="87" spans="1:17" x14ac:dyDescent="0.25">
      <c r="B87">
        <v>0</v>
      </c>
      <c r="C87">
        <v>15.330520393811534</v>
      </c>
      <c r="D87">
        <v>7.3136427566807312</v>
      </c>
      <c r="E87">
        <v>22.925457102672294</v>
      </c>
      <c r="F87">
        <v>34.458509142053444</v>
      </c>
      <c r="G87">
        <v>28.973277074542896</v>
      </c>
      <c r="H87">
        <v>33.333333333333329</v>
      </c>
      <c r="I87">
        <v>27.144866385372712</v>
      </c>
      <c r="J87">
        <v>20.112517580872012</v>
      </c>
      <c r="K87">
        <v>1.8284106891701828</v>
      </c>
      <c r="L87">
        <v>11.39240506329114</v>
      </c>
      <c r="M87">
        <v>10.126582278481013</v>
      </c>
      <c r="N87">
        <v>2.5316455696202533</v>
      </c>
      <c r="O87">
        <v>29.817158931082982</v>
      </c>
      <c r="P87">
        <v>22.784810126582279</v>
      </c>
      <c r="Q87">
        <v>10.970464135021098</v>
      </c>
    </row>
    <row r="88" spans="1:17" x14ac:dyDescent="0.25">
      <c r="B88">
        <v>3.9660056657223794</v>
      </c>
      <c r="C88">
        <v>9.3484419263456093</v>
      </c>
      <c r="D88">
        <v>1.6997167138810201</v>
      </c>
      <c r="E88">
        <v>19.546742209631731</v>
      </c>
      <c r="F88">
        <v>23.937677053824363</v>
      </c>
      <c r="G88">
        <v>15.580736543909349</v>
      </c>
      <c r="H88">
        <v>15.014164305949009</v>
      </c>
      <c r="I88">
        <v>14.164305949008499</v>
      </c>
      <c r="J88">
        <v>7.7903682719546747</v>
      </c>
      <c r="K88">
        <v>14.872521246458922</v>
      </c>
      <c r="L88">
        <v>10.764872521246458</v>
      </c>
      <c r="M88">
        <v>0</v>
      </c>
      <c r="N88">
        <v>3.3994334277620402</v>
      </c>
      <c r="O88">
        <v>19.688385269121813</v>
      </c>
      <c r="P88">
        <v>22.804532577903682</v>
      </c>
      <c r="Q88">
        <v>20.679886685552407</v>
      </c>
    </row>
    <row r="89" spans="1:17" x14ac:dyDescent="0.25">
      <c r="B89">
        <v>1.5037593984962405</v>
      </c>
      <c r="C89">
        <v>10.150375939849624</v>
      </c>
      <c r="D89">
        <v>0</v>
      </c>
      <c r="E89">
        <v>11.528822055137844</v>
      </c>
      <c r="F89">
        <v>16.541353383458645</v>
      </c>
      <c r="G89">
        <v>6.2656641604010019</v>
      </c>
      <c r="H89">
        <v>13.659147869674184</v>
      </c>
      <c r="I89">
        <v>7.518796992481203</v>
      </c>
      <c r="J89">
        <v>9.8997493734335826</v>
      </c>
      <c r="K89">
        <v>2.3809523809523809</v>
      </c>
      <c r="L89">
        <v>10.150375939849624</v>
      </c>
      <c r="M89">
        <v>3.3834586466165413</v>
      </c>
      <c r="N89">
        <v>4.8872180451127818</v>
      </c>
      <c r="O89">
        <v>4.1353383458646613</v>
      </c>
      <c r="P89">
        <v>3.132832080200501</v>
      </c>
      <c r="Q89">
        <v>9.6491228070175428</v>
      </c>
    </row>
    <row r="90" spans="1:17" x14ac:dyDescent="0.25">
      <c r="B90">
        <v>6.0901339829476253</v>
      </c>
      <c r="C90">
        <v>2.9232643118148598</v>
      </c>
      <c r="D90">
        <v>0</v>
      </c>
      <c r="E90">
        <v>12.78928136419001</v>
      </c>
      <c r="F90">
        <v>21.07186358099878</v>
      </c>
      <c r="G90">
        <v>20.828258221680876</v>
      </c>
      <c r="H90">
        <v>30.085261875761265</v>
      </c>
      <c r="I90">
        <v>24.238733252131546</v>
      </c>
      <c r="J90">
        <v>6.8209500609013398</v>
      </c>
      <c r="K90">
        <v>5.1157125456760051</v>
      </c>
      <c r="L90">
        <v>15.590742996345918</v>
      </c>
      <c r="M90">
        <v>7.7953714981729592</v>
      </c>
      <c r="N90">
        <v>1.8270401948842874</v>
      </c>
      <c r="O90">
        <v>9.7442143727161987</v>
      </c>
      <c r="P90">
        <v>12.423873325213155</v>
      </c>
      <c r="Q90">
        <v>9.1352009744214371</v>
      </c>
    </row>
    <row r="91" spans="1:17" x14ac:dyDescent="0.25">
      <c r="B91">
        <v>6.5693430656934311</v>
      </c>
      <c r="C91">
        <v>15.766423357664234</v>
      </c>
      <c r="D91">
        <v>0</v>
      </c>
      <c r="E91">
        <v>24.963503649635037</v>
      </c>
      <c r="F91">
        <v>33.722627737226283</v>
      </c>
      <c r="G91">
        <v>22.481751824817518</v>
      </c>
      <c r="H91">
        <v>22.919708029197082</v>
      </c>
      <c r="I91">
        <v>30.802919708029197</v>
      </c>
      <c r="J91">
        <v>28.613138686131386</v>
      </c>
      <c r="K91">
        <v>30.948905109489051</v>
      </c>
      <c r="L91">
        <v>20.437956204379564</v>
      </c>
      <c r="M91">
        <v>25.255474452554743</v>
      </c>
      <c r="N91">
        <v>16.204379562043798</v>
      </c>
      <c r="O91">
        <v>19.562043795620436</v>
      </c>
      <c r="P91">
        <v>45.985401459854018</v>
      </c>
      <c r="Q91">
        <v>33.138686131386862</v>
      </c>
    </row>
    <row r="92" spans="1:17" x14ac:dyDescent="0.25">
      <c r="A92" t="s">
        <v>102</v>
      </c>
      <c r="B92">
        <f>AVERAGE(B2:B91)</f>
        <v>4.1217522246546325</v>
      </c>
      <c r="C92">
        <f t="shared" ref="C92:E92" si="0">AVERAGE(C2:C91)</f>
        <v>15.805058029614894</v>
      </c>
      <c r="D92">
        <f t="shared" si="0"/>
        <v>2.9370706036364189</v>
      </c>
      <c r="E92">
        <f t="shared" si="0"/>
        <v>19.150489977660214</v>
      </c>
      <c r="F92">
        <f t="shared" ref="F92" si="1">AVERAGE(F2:F91)</f>
        <v>29.136834806611322</v>
      </c>
      <c r="G92">
        <f t="shared" ref="G92:H92" si="2">AVERAGE(G2:G91)</f>
        <v>21.121070600289155</v>
      </c>
      <c r="H92">
        <f t="shared" si="2"/>
        <v>25.228732684382944</v>
      </c>
      <c r="I92">
        <f t="shared" ref="I92" si="3">AVERAGE(I2:I91)</f>
        <v>23.400044406618598</v>
      </c>
      <c r="J92">
        <f t="shared" ref="J92:K92" si="4">AVERAGE(J2:J91)</f>
        <v>17.437023260148827</v>
      </c>
      <c r="K92">
        <f t="shared" si="4"/>
        <v>16.495408780248692</v>
      </c>
      <c r="L92">
        <f t="shared" ref="L92" si="5">AVERAGE(L2:L91)</f>
        <v>15.763543677340266</v>
      </c>
      <c r="M92">
        <f t="shared" ref="M92:N92" si="6">AVERAGE(M2:M91)</f>
        <v>16.559734639246631</v>
      </c>
      <c r="N92">
        <f t="shared" si="6"/>
        <v>17.514334435770973</v>
      </c>
      <c r="O92">
        <f t="shared" ref="O92" si="7">AVERAGE(O2:O91)</f>
        <v>18.981181636228602</v>
      </c>
      <c r="P92">
        <f t="shared" ref="P92:Q92" si="8">AVERAGE(P2:P91)</f>
        <v>18.12358169739294</v>
      </c>
      <c r="Q92">
        <f t="shared" si="8"/>
        <v>17.743247205089165</v>
      </c>
    </row>
    <row r="94" spans="1:17" x14ac:dyDescent="0.25">
      <c r="A94" t="s">
        <v>106</v>
      </c>
    </row>
    <row r="95" spans="1:17" x14ac:dyDescent="0.25">
      <c r="B95">
        <v>0</v>
      </c>
      <c r="C95">
        <v>10.089399744572159</v>
      </c>
      <c r="D95">
        <v>1.1494252873563218</v>
      </c>
      <c r="E95">
        <v>8.6845466155810982</v>
      </c>
      <c r="F95">
        <v>36.14303959131545</v>
      </c>
      <c r="G95">
        <v>24.904214559386972</v>
      </c>
      <c r="H95">
        <v>22.094508301404854</v>
      </c>
      <c r="I95">
        <v>24.010217113665387</v>
      </c>
      <c r="J95">
        <v>12.388250319284802</v>
      </c>
      <c r="K95">
        <v>14.814814814814813</v>
      </c>
      <c r="L95">
        <v>20.306513409961685</v>
      </c>
      <c r="M95">
        <v>11.494252873563218</v>
      </c>
      <c r="N95">
        <v>13.154533844189018</v>
      </c>
      <c r="O95">
        <v>21.455938697318008</v>
      </c>
      <c r="P95">
        <v>17.624521072796934</v>
      </c>
      <c r="Q95">
        <v>12.132822477650064</v>
      </c>
    </row>
    <row r="96" spans="1:17" x14ac:dyDescent="0.25">
      <c r="B96">
        <v>2.5252525252525251</v>
      </c>
      <c r="C96">
        <v>15.151515151515152</v>
      </c>
      <c r="D96">
        <v>0</v>
      </c>
      <c r="E96">
        <v>19.065656565656568</v>
      </c>
      <c r="F96">
        <v>21.338383838383837</v>
      </c>
      <c r="G96">
        <v>9.7222222222222232</v>
      </c>
      <c r="H96">
        <v>21.338383838383837</v>
      </c>
      <c r="I96">
        <v>17.045454545454543</v>
      </c>
      <c r="J96">
        <v>16.414141414141415</v>
      </c>
      <c r="K96">
        <v>1.7676767676767675</v>
      </c>
      <c r="L96">
        <v>14.14141414141414</v>
      </c>
      <c r="M96">
        <v>3.6616161616161618</v>
      </c>
      <c r="N96">
        <v>7.4494949494949489</v>
      </c>
      <c r="O96">
        <v>18.055555555555554</v>
      </c>
      <c r="P96">
        <v>17.045454545454543</v>
      </c>
      <c r="Q96">
        <v>15.404040404040403</v>
      </c>
    </row>
    <row r="97" spans="2:17" x14ac:dyDescent="0.25">
      <c r="B97">
        <v>5.2706552706552712</v>
      </c>
      <c r="C97">
        <v>9.5441595441595446</v>
      </c>
      <c r="D97">
        <v>0</v>
      </c>
      <c r="E97">
        <v>15.242165242165242</v>
      </c>
      <c r="F97">
        <v>14.387464387464387</v>
      </c>
      <c r="G97">
        <v>9.9715099715099722</v>
      </c>
      <c r="H97">
        <v>14.957264957264957</v>
      </c>
      <c r="I97">
        <v>3.8461538461538463</v>
      </c>
      <c r="J97">
        <v>5.4131054131054128</v>
      </c>
      <c r="K97">
        <v>17.094017094017094</v>
      </c>
      <c r="L97">
        <v>0.85470085470085477</v>
      </c>
      <c r="M97">
        <v>14.957264957264957</v>
      </c>
      <c r="N97">
        <v>26.353276353276357</v>
      </c>
      <c r="O97">
        <v>16.666666666666664</v>
      </c>
      <c r="P97">
        <v>2.1367521367521367</v>
      </c>
      <c r="Q97">
        <v>7.2649572649572658</v>
      </c>
    </row>
    <row r="98" spans="2:17" x14ac:dyDescent="0.25">
      <c r="B98">
        <v>0</v>
      </c>
      <c r="C98">
        <v>13.520097442143728</v>
      </c>
      <c r="D98">
        <v>0.73081607795371495</v>
      </c>
      <c r="E98">
        <v>15.225334957369064</v>
      </c>
      <c r="F98">
        <v>25.700365408038977</v>
      </c>
      <c r="G98">
        <v>13.398294762484774</v>
      </c>
      <c r="H98">
        <v>15.834348355663824</v>
      </c>
      <c r="I98">
        <v>3.2886723507917175</v>
      </c>
      <c r="J98">
        <v>17.295980511571255</v>
      </c>
      <c r="K98">
        <v>0.73081607795371495</v>
      </c>
      <c r="L98">
        <v>11.936662606577345</v>
      </c>
      <c r="M98">
        <v>1.4616321559074299</v>
      </c>
      <c r="N98">
        <v>2.679658952496955</v>
      </c>
      <c r="O98">
        <v>14.981729598051158</v>
      </c>
      <c r="P98">
        <v>6.577344701583435</v>
      </c>
      <c r="Q98">
        <v>9.9878197320341044</v>
      </c>
    </row>
    <row r="99" spans="2:17" x14ac:dyDescent="0.25">
      <c r="B99">
        <v>4.2962962962962958</v>
      </c>
      <c r="C99">
        <v>17.333333333333336</v>
      </c>
      <c r="D99">
        <v>0</v>
      </c>
      <c r="E99">
        <v>24.888888888888889</v>
      </c>
      <c r="F99">
        <v>14.074074074074074</v>
      </c>
      <c r="G99">
        <v>13.481481481481481</v>
      </c>
      <c r="H99">
        <v>21.925925925925927</v>
      </c>
      <c r="I99">
        <v>22.666666666666664</v>
      </c>
      <c r="J99">
        <v>16.592592592592592</v>
      </c>
      <c r="K99">
        <v>27.111111111111114</v>
      </c>
      <c r="L99">
        <v>19.407407407407405</v>
      </c>
      <c r="M99">
        <v>31.555555555555554</v>
      </c>
      <c r="N99">
        <v>17.185185185185183</v>
      </c>
      <c r="O99">
        <v>7.1111111111111107</v>
      </c>
      <c r="P99">
        <v>21.037037037037038</v>
      </c>
      <c r="Q99">
        <v>36.592592592592595</v>
      </c>
    </row>
    <row r="100" spans="2:17" x14ac:dyDescent="0.25">
      <c r="B100">
        <v>0.73964497041420119</v>
      </c>
      <c r="C100">
        <v>13.313609467455622</v>
      </c>
      <c r="D100">
        <v>1.6272189349112427</v>
      </c>
      <c r="E100">
        <v>13.905325443786982</v>
      </c>
      <c r="F100">
        <v>29.289940828402365</v>
      </c>
      <c r="G100">
        <v>11.390532544378699</v>
      </c>
      <c r="H100">
        <v>5.9171597633136095</v>
      </c>
      <c r="I100">
        <v>0</v>
      </c>
      <c r="J100">
        <v>0.8875739644970414</v>
      </c>
      <c r="K100">
        <v>9.9112426035502956</v>
      </c>
      <c r="L100">
        <v>13.313609467455622</v>
      </c>
      <c r="M100">
        <v>11.390532544378699</v>
      </c>
      <c r="N100">
        <v>5.3254437869822491</v>
      </c>
      <c r="O100">
        <v>8.7278106508875748</v>
      </c>
      <c r="P100">
        <v>22.189349112426036</v>
      </c>
      <c r="Q100">
        <v>11.982248520710058</v>
      </c>
    </row>
    <row r="101" spans="2:17" x14ac:dyDescent="0.25">
      <c r="B101">
        <v>0.54347826086956519</v>
      </c>
      <c r="C101">
        <v>14.809782608695651</v>
      </c>
      <c r="D101">
        <v>10.054347826086957</v>
      </c>
      <c r="E101">
        <v>11.277173913043478</v>
      </c>
      <c r="F101">
        <v>8.695652173913043</v>
      </c>
      <c r="G101">
        <v>15.217391304347828</v>
      </c>
      <c r="H101">
        <v>9.9184782608695645</v>
      </c>
      <c r="I101">
        <v>4.7554347826086962</v>
      </c>
      <c r="J101">
        <v>6.25</v>
      </c>
      <c r="K101">
        <v>8.9673913043478262</v>
      </c>
      <c r="L101">
        <v>10.597826086956522</v>
      </c>
      <c r="M101">
        <v>0</v>
      </c>
      <c r="N101">
        <v>9.7826086956521738</v>
      </c>
      <c r="O101">
        <v>19.429347826086957</v>
      </c>
      <c r="P101">
        <v>3.9402173913043481</v>
      </c>
      <c r="Q101">
        <v>4.3478260869565215</v>
      </c>
    </row>
    <row r="102" spans="2:17" x14ac:dyDescent="0.25">
      <c r="B102">
        <v>3.2745591939546599</v>
      </c>
      <c r="C102">
        <v>8.6901763224181359</v>
      </c>
      <c r="D102">
        <v>7.4307304785894202</v>
      </c>
      <c r="E102">
        <v>6.4231738035264483</v>
      </c>
      <c r="F102">
        <v>16.3727959697733</v>
      </c>
      <c r="G102">
        <v>11.209068010075567</v>
      </c>
      <c r="H102">
        <v>15.239294710327457</v>
      </c>
      <c r="I102">
        <v>19.521410579345087</v>
      </c>
      <c r="J102">
        <v>11.586901763224182</v>
      </c>
      <c r="K102">
        <v>5.9193954659949624</v>
      </c>
      <c r="L102">
        <v>4.9118387909319896</v>
      </c>
      <c r="M102">
        <v>0</v>
      </c>
      <c r="N102">
        <v>2.770780856423174</v>
      </c>
      <c r="O102">
        <v>13.350125944584383</v>
      </c>
      <c r="P102">
        <v>10.70528967254408</v>
      </c>
      <c r="Q102">
        <v>3.1486146095717884</v>
      </c>
    </row>
    <row r="103" spans="2:17" x14ac:dyDescent="0.25">
      <c r="B103">
        <v>0</v>
      </c>
      <c r="C103">
        <v>6.8918918918918921</v>
      </c>
      <c r="D103">
        <v>2.5675675675675675</v>
      </c>
      <c r="E103">
        <v>18.108108108108109</v>
      </c>
      <c r="F103">
        <v>2.5675675675675675</v>
      </c>
      <c r="G103">
        <v>8.7837837837837842</v>
      </c>
      <c r="H103">
        <v>4.0540540540540544</v>
      </c>
      <c r="I103">
        <v>1.2162162162162162</v>
      </c>
      <c r="J103">
        <v>7.8378378378378386</v>
      </c>
      <c r="K103">
        <v>11.756756756756758</v>
      </c>
      <c r="L103">
        <v>19.054054054054053</v>
      </c>
      <c r="M103">
        <v>5</v>
      </c>
      <c r="N103">
        <v>15.405405405405407</v>
      </c>
      <c r="O103">
        <v>15.27027027027027</v>
      </c>
      <c r="P103">
        <v>3.7837837837837842</v>
      </c>
      <c r="Q103">
        <v>3.7837837837837842</v>
      </c>
    </row>
    <row r="104" spans="2:17" x14ac:dyDescent="0.25">
      <c r="B104">
        <v>0</v>
      </c>
      <c r="C104">
        <v>19.015047879616965</v>
      </c>
      <c r="D104">
        <v>12.995896032831739</v>
      </c>
      <c r="E104">
        <v>30.64295485636115</v>
      </c>
      <c r="F104">
        <v>16.552667578659371</v>
      </c>
      <c r="G104">
        <v>16.279069767441861</v>
      </c>
      <c r="H104">
        <v>8.207934336525307</v>
      </c>
      <c r="I104">
        <v>4.3775649794801641</v>
      </c>
      <c r="J104">
        <v>11.901504787961697</v>
      </c>
      <c r="K104">
        <v>23.93980848153215</v>
      </c>
      <c r="L104">
        <v>17.373461012311903</v>
      </c>
      <c r="M104">
        <v>17.920656634746923</v>
      </c>
      <c r="N104">
        <v>13.406292749658002</v>
      </c>
      <c r="O104">
        <v>6.1559507523939807</v>
      </c>
      <c r="P104">
        <v>12.311901504787961</v>
      </c>
      <c r="Q104">
        <v>6.0191518467852259</v>
      </c>
    </row>
    <row r="105" spans="2:17" x14ac:dyDescent="0.25">
      <c r="B105">
        <v>1.8333333333333333</v>
      </c>
      <c r="C105">
        <v>16.833333333333332</v>
      </c>
      <c r="D105">
        <v>3.833333333333333</v>
      </c>
      <c r="E105">
        <v>24</v>
      </c>
      <c r="F105">
        <v>33.833333333333329</v>
      </c>
      <c r="G105">
        <v>21.166666666666668</v>
      </c>
      <c r="H105">
        <v>13.333333333333334</v>
      </c>
      <c r="I105">
        <v>4</v>
      </c>
      <c r="J105">
        <v>0</v>
      </c>
      <c r="K105">
        <v>28.666666666666668</v>
      </c>
      <c r="L105">
        <v>4.5</v>
      </c>
      <c r="M105">
        <v>15.666666666666668</v>
      </c>
      <c r="N105">
        <v>1.6666666666666667</v>
      </c>
      <c r="O105">
        <v>6.166666666666667</v>
      </c>
      <c r="P105">
        <v>1.3333333333333335</v>
      </c>
      <c r="Q105">
        <v>9.8333333333333321</v>
      </c>
    </row>
    <row r="106" spans="2:17" x14ac:dyDescent="0.25">
      <c r="B106">
        <v>6.4017660044150109</v>
      </c>
      <c r="C106">
        <v>15.894039735099339</v>
      </c>
      <c r="D106">
        <v>0</v>
      </c>
      <c r="E106">
        <v>34.87858719646799</v>
      </c>
      <c r="F106">
        <v>18.101545253863137</v>
      </c>
      <c r="G106">
        <v>8.8300220750551883</v>
      </c>
      <c r="H106">
        <v>21.633554083885208</v>
      </c>
      <c r="I106">
        <v>16.777041942604857</v>
      </c>
      <c r="J106">
        <v>29.359823399558501</v>
      </c>
      <c r="K106">
        <v>18.101545253863137</v>
      </c>
      <c r="L106">
        <v>25.827814569536422</v>
      </c>
      <c r="M106">
        <v>48.123620309050771</v>
      </c>
      <c r="N106">
        <v>51.876379690949229</v>
      </c>
      <c r="O106">
        <v>54.746136865342166</v>
      </c>
      <c r="P106">
        <v>43.046357615894038</v>
      </c>
      <c r="Q106">
        <v>22.29580573951435</v>
      </c>
    </row>
    <row r="107" spans="2:17" x14ac:dyDescent="0.25">
      <c r="B107">
        <v>0</v>
      </c>
      <c r="C107">
        <v>14.709677419354838</v>
      </c>
      <c r="D107">
        <v>2.3225806451612905</v>
      </c>
      <c r="E107">
        <v>8.5161290322580641</v>
      </c>
      <c r="F107">
        <v>11.483870967741936</v>
      </c>
      <c r="G107">
        <v>12</v>
      </c>
      <c r="H107">
        <v>8.5161290322580641</v>
      </c>
      <c r="I107">
        <v>6.580645161290323</v>
      </c>
      <c r="J107">
        <v>8.5161290322580641</v>
      </c>
      <c r="K107">
        <v>10.193548387096774</v>
      </c>
      <c r="L107">
        <v>9.935483870967742</v>
      </c>
      <c r="M107">
        <v>2.4516129032258065</v>
      </c>
      <c r="N107">
        <v>3.354838709677419</v>
      </c>
      <c r="O107">
        <v>15.612903225806452</v>
      </c>
      <c r="P107">
        <v>9.4193548387096779</v>
      </c>
      <c r="Q107">
        <v>5.032258064516129</v>
      </c>
    </row>
    <row r="108" spans="2:17" x14ac:dyDescent="0.25">
      <c r="B108">
        <v>10.841423948220065</v>
      </c>
      <c r="C108">
        <v>12.944983818770226</v>
      </c>
      <c r="D108">
        <v>0</v>
      </c>
      <c r="E108">
        <v>18.446601941747574</v>
      </c>
      <c r="F108">
        <v>28.478964401294498</v>
      </c>
      <c r="G108">
        <v>24.271844660194176</v>
      </c>
      <c r="H108">
        <v>36.407766990291265</v>
      </c>
      <c r="I108">
        <v>20.711974110032365</v>
      </c>
      <c r="J108">
        <v>15.048543689320388</v>
      </c>
      <c r="K108">
        <v>11.326860841423949</v>
      </c>
      <c r="L108">
        <v>16.019417475728158</v>
      </c>
      <c r="M108">
        <v>22.815533980582526</v>
      </c>
      <c r="N108">
        <v>4.6925566343042071</v>
      </c>
      <c r="O108">
        <v>15.048543689320388</v>
      </c>
      <c r="P108">
        <v>8.4142394822006477</v>
      </c>
      <c r="Q108">
        <v>6.7961165048543686</v>
      </c>
    </row>
    <row r="109" spans="2:17" x14ac:dyDescent="0.25">
      <c r="B109">
        <v>6.9536423841059598</v>
      </c>
      <c r="C109">
        <v>20.695364238410598</v>
      </c>
      <c r="D109">
        <v>8.443708609271523</v>
      </c>
      <c r="E109">
        <v>17.715231788079468</v>
      </c>
      <c r="F109">
        <v>43.543046357615893</v>
      </c>
      <c r="G109">
        <v>28.807947019867548</v>
      </c>
      <c r="H109">
        <v>35.76158940397351</v>
      </c>
      <c r="I109">
        <v>31.622516556291391</v>
      </c>
      <c r="J109">
        <v>15.894039735099339</v>
      </c>
      <c r="K109">
        <v>10.76158940397351</v>
      </c>
      <c r="L109">
        <v>23.67549668874172</v>
      </c>
      <c r="M109">
        <v>9.7682119205298008</v>
      </c>
      <c r="N109">
        <v>0</v>
      </c>
      <c r="O109">
        <v>15.562913907284766</v>
      </c>
      <c r="P109">
        <v>25.827814569536422</v>
      </c>
      <c r="Q109">
        <v>15.066225165562914</v>
      </c>
    </row>
    <row r="110" spans="2:17" x14ac:dyDescent="0.25">
      <c r="B110">
        <v>2.8037383177570092</v>
      </c>
      <c r="C110">
        <v>16.510903426791277</v>
      </c>
      <c r="D110">
        <v>2.0249221183800623</v>
      </c>
      <c r="E110">
        <v>26.323987538940806</v>
      </c>
      <c r="F110">
        <v>27.881619937694701</v>
      </c>
      <c r="G110">
        <v>30.68535825545171</v>
      </c>
      <c r="H110">
        <v>33.644859813084111</v>
      </c>
      <c r="I110">
        <v>11.059190031152648</v>
      </c>
      <c r="J110">
        <v>34.267912772585667</v>
      </c>
      <c r="K110">
        <v>21.806853582554517</v>
      </c>
      <c r="L110">
        <v>23.052959501557631</v>
      </c>
      <c r="M110">
        <v>5.4517133956386292</v>
      </c>
      <c r="N110">
        <v>0</v>
      </c>
      <c r="O110">
        <v>21.806853582554517</v>
      </c>
      <c r="P110">
        <v>15.109034267912772</v>
      </c>
      <c r="Q110">
        <v>23.831775700934578</v>
      </c>
    </row>
    <row r="111" spans="2:17" x14ac:dyDescent="0.25">
      <c r="B111">
        <v>10.782241014799155</v>
      </c>
      <c r="C111">
        <v>25.792811839323466</v>
      </c>
      <c r="D111">
        <v>12.050739957716702</v>
      </c>
      <c r="E111">
        <v>19.873150105708245</v>
      </c>
      <c r="F111">
        <v>16.490486257928119</v>
      </c>
      <c r="G111">
        <v>13.107822410147993</v>
      </c>
      <c r="H111">
        <v>6.7653276955602539</v>
      </c>
      <c r="I111">
        <v>12.26215644820296</v>
      </c>
      <c r="J111">
        <v>13.107822410147993</v>
      </c>
      <c r="K111">
        <v>16.490486257928119</v>
      </c>
      <c r="L111">
        <v>0</v>
      </c>
      <c r="M111">
        <v>25.369978858350951</v>
      </c>
      <c r="N111">
        <v>27.906976744186046</v>
      </c>
      <c r="O111">
        <v>3.1712473572938689</v>
      </c>
      <c r="P111">
        <v>16.701902748414376</v>
      </c>
      <c r="Q111">
        <v>5.07399577167019</v>
      </c>
    </row>
    <row r="112" spans="2:17" x14ac:dyDescent="0.25">
      <c r="B112">
        <v>2.5604551920341394</v>
      </c>
      <c r="C112">
        <v>7.5391180654338541</v>
      </c>
      <c r="D112">
        <v>1.7069701280227598</v>
      </c>
      <c r="E112">
        <v>11.379800853485063</v>
      </c>
      <c r="F112">
        <v>18.065433854907539</v>
      </c>
      <c r="G112">
        <v>6.9701280227596012</v>
      </c>
      <c r="H112">
        <v>7.2546230440967276</v>
      </c>
      <c r="I112">
        <v>15.078236130867708</v>
      </c>
      <c r="J112">
        <v>2.7027027027027026</v>
      </c>
      <c r="K112">
        <v>0</v>
      </c>
      <c r="L112">
        <v>15.5049786628734</v>
      </c>
      <c r="M112">
        <v>5.4054054054054053</v>
      </c>
      <c r="N112">
        <v>0.56899004267425324</v>
      </c>
      <c r="O112">
        <v>11.095305832147938</v>
      </c>
      <c r="P112">
        <v>3.2716927453769555</v>
      </c>
      <c r="Q112">
        <v>5.8321479374110954</v>
      </c>
    </row>
    <row r="113" spans="2:17" x14ac:dyDescent="0.25">
      <c r="B113">
        <v>0</v>
      </c>
      <c r="C113">
        <v>22.496147919876734</v>
      </c>
      <c r="D113">
        <v>6.1633281972265026</v>
      </c>
      <c r="E113">
        <v>30.200308166409862</v>
      </c>
      <c r="F113">
        <v>22.496147919876734</v>
      </c>
      <c r="G113">
        <v>10.785824345146379</v>
      </c>
      <c r="H113">
        <v>3.3898305084745761</v>
      </c>
      <c r="I113">
        <v>2.4653312788906012</v>
      </c>
      <c r="J113">
        <v>11.248073959938367</v>
      </c>
      <c r="K113">
        <v>22.496147919876734</v>
      </c>
      <c r="L113">
        <v>3.3898305084745761</v>
      </c>
      <c r="M113">
        <v>27.118644067796609</v>
      </c>
      <c r="N113">
        <v>22.496147919876734</v>
      </c>
      <c r="O113">
        <v>8.6286594761171038</v>
      </c>
      <c r="P113">
        <v>14.021571648690292</v>
      </c>
      <c r="Q113">
        <v>7.7041602465331271</v>
      </c>
    </row>
    <row r="114" spans="2:17" x14ac:dyDescent="0.25">
      <c r="B114">
        <v>8.7096774193548381</v>
      </c>
      <c r="C114">
        <v>7.2580645161290329</v>
      </c>
      <c r="D114">
        <v>0</v>
      </c>
      <c r="E114">
        <v>20.806451612903228</v>
      </c>
      <c r="F114">
        <v>13.38709677419355</v>
      </c>
      <c r="G114">
        <v>7.9032258064516121</v>
      </c>
      <c r="H114">
        <v>29.354838709677416</v>
      </c>
      <c r="I114">
        <v>19.677419354838712</v>
      </c>
      <c r="J114">
        <v>16.129032258064516</v>
      </c>
      <c r="K114">
        <v>16.7741935483871</v>
      </c>
      <c r="L114">
        <v>6.935483870967742</v>
      </c>
      <c r="M114">
        <v>20.64516129032258</v>
      </c>
      <c r="N114">
        <v>30.64516129032258</v>
      </c>
      <c r="O114">
        <v>13.064516129032258</v>
      </c>
      <c r="P114">
        <v>10.806451612903226</v>
      </c>
      <c r="Q114">
        <v>41.612903225806456</v>
      </c>
    </row>
    <row r="115" spans="2:17" x14ac:dyDescent="0.25">
      <c r="B115">
        <v>0</v>
      </c>
      <c r="C115">
        <v>13.972602739726028</v>
      </c>
      <c r="D115">
        <v>3.2876712328767121</v>
      </c>
      <c r="E115">
        <v>21.780821917808218</v>
      </c>
      <c r="F115">
        <v>14.520547945205479</v>
      </c>
      <c r="G115">
        <v>6.8493150684931505</v>
      </c>
      <c r="H115">
        <v>11.506849315068493</v>
      </c>
      <c r="I115">
        <v>8.3561643835616444</v>
      </c>
      <c r="J115">
        <v>11.36986301369863</v>
      </c>
      <c r="K115">
        <v>17.260273972602739</v>
      </c>
      <c r="L115">
        <v>15.616438356164384</v>
      </c>
      <c r="M115">
        <v>26.301369863013697</v>
      </c>
      <c r="N115">
        <v>25.890410958904109</v>
      </c>
      <c r="O115">
        <v>1.7808219178082192</v>
      </c>
      <c r="P115">
        <v>5.4794520547945202</v>
      </c>
      <c r="Q115">
        <v>13.698630136986301</v>
      </c>
    </row>
    <row r="116" spans="2:17" x14ac:dyDescent="0.25">
      <c r="B116">
        <v>6.5595716198125835</v>
      </c>
      <c r="C116">
        <v>15.796519410977242</v>
      </c>
      <c r="D116">
        <v>2.2757697456492636</v>
      </c>
      <c r="E116">
        <v>13.922356091030791</v>
      </c>
      <c r="F116">
        <v>31.994645247657296</v>
      </c>
      <c r="G116">
        <v>24.364123159303883</v>
      </c>
      <c r="H116">
        <v>31.191432396251674</v>
      </c>
      <c r="I116">
        <v>25.568942436412318</v>
      </c>
      <c r="J116">
        <v>20.481927710843372</v>
      </c>
      <c r="K116">
        <v>6.2918340026773762</v>
      </c>
      <c r="L116">
        <v>12.048192771084338</v>
      </c>
      <c r="M116">
        <v>0</v>
      </c>
      <c r="N116">
        <v>6.425702811244979</v>
      </c>
      <c r="O116">
        <v>23.560910307898258</v>
      </c>
      <c r="P116">
        <v>21.285140562248998</v>
      </c>
      <c r="Q116">
        <v>20.481927710843372</v>
      </c>
    </row>
    <row r="117" spans="2:17" x14ac:dyDescent="0.25">
      <c r="B117">
        <v>16.993464052287582</v>
      </c>
      <c r="C117">
        <v>12.254901960784313</v>
      </c>
      <c r="D117">
        <v>0</v>
      </c>
      <c r="E117">
        <v>19.77124183006536</v>
      </c>
      <c r="F117">
        <v>16.993464052287582</v>
      </c>
      <c r="G117">
        <v>24.836601307189543</v>
      </c>
      <c r="H117">
        <v>22.058823529411764</v>
      </c>
      <c r="I117">
        <v>26.96078431372549</v>
      </c>
      <c r="J117">
        <v>24.183006535947712</v>
      </c>
      <c r="K117">
        <v>17.647058823529413</v>
      </c>
      <c r="L117">
        <v>20.915032679738562</v>
      </c>
      <c r="M117">
        <v>35.947712418300654</v>
      </c>
      <c r="N117">
        <v>12.908496732026146</v>
      </c>
      <c r="O117">
        <v>7.6797385620915035</v>
      </c>
      <c r="P117">
        <v>15.849673202614378</v>
      </c>
      <c r="Q117">
        <v>23.856209150326798</v>
      </c>
    </row>
    <row r="118" spans="2:17" x14ac:dyDescent="0.25">
      <c r="B118">
        <v>19.660194174757279</v>
      </c>
      <c r="C118">
        <v>27.669902912621357</v>
      </c>
      <c r="D118">
        <v>7.7669902912621351</v>
      </c>
      <c r="E118">
        <v>37.135922330097088</v>
      </c>
      <c r="F118">
        <v>21.359223300970871</v>
      </c>
      <c r="G118">
        <v>21.11650485436893</v>
      </c>
      <c r="H118">
        <v>10.679611650485436</v>
      </c>
      <c r="I118">
        <v>0</v>
      </c>
      <c r="J118">
        <v>28.640776699029125</v>
      </c>
      <c r="K118">
        <v>23.058252427184467</v>
      </c>
      <c r="L118">
        <v>17.233009708737864</v>
      </c>
      <c r="M118">
        <v>33.980582524271846</v>
      </c>
      <c r="N118">
        <v>51.94174757281553</v>
      </c>
      <c r="O118">
        <v>34.708737864077669</v>
      </c>
      <c r="P118">
        <v>9.7087378640776691</v>
      </c>
      <c r="Q118">
        <v>29.61165048543689</v>
      </c>
    </row>
    <row r="119" spans="2:17" x14ac:dyDescent="0.25">
      <c r="B119">
        <v>10.487444608567207</v>
      </c>
      <c r="C119">
        <v>20.384047267355982</v>
      </c>
      <c r="D119">
        <v>3.6927621861152145</v>
      </c>
      <c r="E119">
        <v>18.316100443131461</v>
      </c>
      <c r="F119">
        <v>18.316100443131461</v>
      </c>
      <c r="G119">
        <v>17.577548005908419</v>
      </c>
      <c r="H119">
        <v>0</v>
      </c>
      <c r="I119">
        <v>7.6809453471196454</v>
      </c>
      <c r="J119">
        <v>6.3515509601181686</v>
      </c>
      <c r="K119">
        <v>22.008862629246675</v>
      </c>
      <c r="L119">
        <v>7.9763663220088628</v>
      </c>
      <c r="M119">
        <v>18.316100443131461</v>
      </c>
      <c r="N119">
        <v>18.316100443131461</v>
      </c>
      <c r="O119">
        <v>5.3175775480059082</v>
      </c>
      <c r="P119">
        <v>17.134416543574595</v>
      </c>
      <c r="Q119">
        <v>10.192023633677991</v>
      </c>
    </row>
    <row r="120" spans="2:17" x14ac:dyDescent="0.25">
      <c r="B120">
        <v>6.6856330014224756</v>
      </c>
      <c r="C120">
        <v>14.366998577524893</v>
      </c>
      <c r="D120">
        <v>0</v>
      </c>
      <c r="E120">
        <v>22.33285917496444</v>
      </c>
      <c r="F120">
        <v>32.290184921763867</v>
      </c>
      <c r="G120">
        <v>19.345661450924609</v>
      </c>
      <c r="H120">
        <v>21.194879089615931</v>
      </c>
      <c r="I120">
        <v>21.763869132290186</v>
      </c>
      <c r="J120">
        <v>6.9701280227596012</v>
      </c>
      <c r="K120">
        <v>5.1209103840682788</v>
      </c>
      <c r="L120">
        <v>5.5476529160739689</v>
      </c>
      <c r="M120">
        <v>4.6941678520625887</v>
      </c>
      <c r="N120">
        <v>13.086770981507822</v>
      </c>
      <c r="O120">
        <v>22.901849217638691</v>
      </c>
      <c r="P120">
        <v>13.940256045519202</v>
      </c>
      <c r="Q120">
        <v>21.337126600284495</v>
      </c>
    </row>
    <row r="121" spans="2:17" x14ac:dyDescent="0.25">
      <c r="B121">
        <v>10.578512396694215</v>
      </c>
      <c r="C121">
        <v>19.834710743801654</v>
      </c>
      <c r="D121">
        <v>0</v>
      </c>
      <c r="E121">
        <v>29.421487603305785</v>
      </c>
      <c r="F121">
        <v>23.140495867768596</v>
      </c>
      <c r="G121">
        <v>13.71900826446281</v>
      </c>
      <c r="H121">
        <v>15.702479338842975</v>
      </c>
      <c r="I121">
        <v>14.214876033057852</v>
      </c>
      <c r="J121">
        <v>24.628099173553718</v>
      </c>
      <c r="K121">
        <v>18.347107438016529</v>
      </c>
      <c r="L121">
        <v>12.727272727272727</v>
      </c>
      <c r="M121">
        <v>38.181818181818187</v>
      </c>
      <c r="N121">
        <v>24.628099173553718</v>
      </c>
      <c r="O121">
        <v>37.851239669421489</v>
      </c>
      <c r="P121">
        <v>28.099173553719009</v>
      </c>
      <c r="Q121">
        <v>29.09090909090909</v>
      </c>
    </row>
    <row r="122" spans="2:17" x14ac:dyDescent="0.25">
      <c r="B122">
        <v>0</v>
      </c>
      <c r="C122">
        <v>30.047694753577108</v>
      </c>
      <c r="D122">
        <v>17.806041335453099</v>
      </c>
      <c r="E122">
        <v>36.883942766295711</v>
      </c>
      <c r="F122">
        <v>27.821939586645467</v>
      </c>
      <c r="G122">
        <v>27.027027027027028</v>
      </c>
      <c r="H122">
        <v>22.416534181240063</v>
      </c>
      <c r="I122">
        <v>14.785373608903022</v>
      </c>
      <c r="J122">
        <v>14.785373608903022</v>
      </c>
      <c r="K122">
        <v>35.612082670906197</v>
      </c>
      <c r="L122">
        <v>33.545310015898252</v>
      </c>
      <c r="M122">
        <v>30.047694753577108</v>
      </c>
      <c r="N122">
        <v>38.155802861685217</v>
      </c>
      <c r="O122">
        <v>43.72019077901431</v>
      </c>
      <c r="P122">
        <v>38.155802861685217</v>
      </c>
      <c r="Q122">
        <v>43.72019077901431</v>
      </c>
    </row>
    <row r="123" spans="2:17" x14ac:dyDescent="0.25">
      <c r="B123">
        <v>2.5850340136054419</v>
      </c>
      <c r="C123">
        <v>17.687074829931973</v>
      </c>
      <c r="D123">
        <v>3.5374149659863949</v>
      </c>
      <c r="E123">
        <v>26.394557823129251</v>
      </c>
      <c r="F123">
        <v>17.687074829931973</v>
      </c>
      <c r="G123">
        <v>7.7551020408163263</v>
      </c>
      <c r="H123">
        <v>4.0816326530612246</v>
      </c>
      <c r="I123">
        <v>0</v>
      </c>
      <c r="J123">
        <v>4.4897959183673466</v>
      </c>
      <c r="K123">
        <v>19.047619047619047</v>
      </c>
      <c r="L123">
        <v>5.3061224489795915</v>
      </c>
      <c r="M123">
        <v>18.503401360544217</v>
      </c>
      <c r="N123">
        <v>17.687074829931973</v>
      </c>
      <c r="O123">
        <v>14.965986394557824</v>
      </c>
      <c r="P123">
        <v>2.4489795918367347</v>
      </c>
      <c r="Q123">
        <v>0</v>
      </c>
    </row>
    <row r="124" spans="2:17" x14ac:dyDescent="0.25">
      <c r="B124">
        <v>1.9801980198019802</v>
      </c>
      <c r="C124">
        <v>7.6379066478076378</v>
      </c>
      <c r="D124">
        <v>0</v>
      </c>
      <c r="E124">
        <v>9.0523338048090523</v>
      </c>
      <c r="F124">
        <v>7.2135785007072144</v>
      </c>
      <c r="G124">
        <v>2.5459688826025459</v>
      </c>
      <c r="H124">
        <v>0.42432814710042432</v>
      </c>
      <c r="I124">
        <v>5.7991513437057991</v>
      </c>
      <c r="J124">
        <v>3.6775106082036775</v>
      </c>
      <c r="K124">
        <v>7.4964639321074955</v>
      </c>
      <c r="L124">
        <v>5.7991513437057991</v>
      </c>
      <c r="M124">
        <v>7.9207920792079207</v>
      </c>
      <c r="N124">
        <v>12.588401697312587</v>
      </c>
      <c r="O124">
        <v>7.6379066478076378</v>
      </c>
      <c r="P124">
        <v>0.70721357850070721</v>
      </c>
      <c r="Q124">
        <v>8.9108910891089099</v>
      </c>
    </row>
    <row r="125" spans="2:17" x14ac:dyDescent="0.25">
      <c r="B125">
        <v>5.9047619047619051</v>
      </c>
      <c r="C125">
        <v>24.761904761904763</v>
      </c>
      <c r="D125">
        <v>1.7142857142857144</v>
      </c>
      <c r="E125">
        <v>24.761904761904763</v>
      </c>
      <c r="F125">
        <v>24.761904761904763</v>
      </c>
      <c r="G125">
        <v>16.571428571428569</v>
      </c>
      <c r="H125">
        <v>10.095238095238095</v>
      </c>
      <c r="I125">
        <v>3.4285714285714288</v>
      </c>
      <c r="J125">
        <v>10.666666666666668</v>
      </c>
      <c r="K125">
        <v>24.761904761904763</v>
      </c>
      <c r="L125">
        <v>7.4285714285714288</v>
      </c>
      <c r="M125">
        <v>35.428571428571423</v>
      </c>
      <c r="N125">
        <v>25.523809523809526</v>
      </c>
      <c r="O125">
        <v>17.142857142857142</v>
      </c>
      <c r="P125">
        <v>4.9523809523809526</v>
      </c>
      <c r="Q125">
        <v>0</v>
      </c>
    </row>
    <row r="126" spans="2:17" x14ac:dyDescent="0.25">
      <c r="B126">
        <v>0</v>
      </c>
      <c r="C126">
        <v>22.815533980582526</v>
      </c>
      <c r="D126">
        <v>0.16181229773462785</v>
      </c>
      <c r="E126">
        <v>19.417475728155338</v>
      </c>
      <c r="F126">
        <v>37.055016181229774</v>
      </c>
      <c r="G126">
        <v>28.640776699029125</v>
      </c>
      <c r="H126">
        <v>29.61165048543689</v>
      </c>
      <c r="I126">
        <v>9.0614886731391593</v>
      </c>
      <c r="J126">
        <v>4.6925566343042071</v>
      </c>
      <c r="K126">
        <v>7.9288025889967635</v>
      </c>
      <c r="L126">
        <v>18.122977346278319</v>
      </c>
      <c r="M126">
        <v>16.343042071197409</v>
      </c>
      <c r="N126">
        <v>23.300970873786408</v>
      </c>
      <c r="O126">
        <v>1.6181229773462782</v>
      </c>
      <c r="P126">
        <v>1.6181229773462782</v>
      </c>
      <c r="Q126">
        <v>4.3689320388349513</v>
      </c>
    </row>
    <row r="127" spans="2:17" x14ac:dyDescent="0.25">
      <c r="B127">
        <v>6.4335664335664333</v>
      </c>
      <c r="C127">
        <v>18.601398601398603</v>
      </c>
      <c r="D127">
        <v>0.55944055944055948</v>
      </c>
      <c r="E127">
        <v>26.153846153846157</v>
      </c>
      <c r="F127">
        <v>25.174825174825177</v>
      </c>
      <c r="G127">
        <v>4.6153846153846159</v>
      </c>
      <c r="H127">
        <v>16.783216783216783</v>
      </c>
      <c r="I127">
        <v>0</v>
      </c>
      <c r="J127">
        <v>1.8181818181818181</v>
      </c>
      <c r="K127">
        <v>19.16083916083916</v>
      </c>
      <c r="L127">
        <v>2.5174825174825175</v>
      </c>
      <c r="M127">
        <v>20.6993006993007</v>
      </c>
      <c r="N127">
        <v>26.433566433566437</v>
      </c>
      <c r="O127">
        <v>18.041958041958043</v>
      </c>
      <c r="P127">
        <v>14.265734265734265</v>
      </c>
      <c r="Q127">
        <v>12.727272727272727</v>
      </c>
    </row>
    <row r="128" spans="2:17" x14ac:dyDescent="0.25">
      <c r="B128">
        <v>19.320214669051879</v>
      </c>
      <c r="C128">
        <v>26.654740608228984</v>
      </c>
      <c r="D128">
        <v>17.889087656529519</v>
      </c>
      <c r="E128">
        <v>39.713774597495529</v>
      </c>
      <c r="F128">
        <v>27.191413237924866</v>
      </c>
      <c r="G128">
        <v>4.8300536672629697</v>
      </c>
      <c r="H128">
        <v>30.590339892665476</v>
      </c>
      <c r="I128">
        <v>15.205724508050089</v>
      </c>
      <c r="J128">
        <v>8.0500894454382834</v>
      </c>
      <c r="K128">
        <v>25.044722719141323</v>
      </c>
      <c r="L128">
        <v>0</v>
      </c>
      <c r="M128">
        <v>21.109123434704831</v>
      </c>
      <c r="N128">
        <v>48.300536672629697</v>
      </c>
      <c r="O128">
        <v>37.0304114490161</v>
      </c>
      <c r="P128">
        <v>6.0822898032200357</v>
      </c>
      <c r="Q128">
        <v>25.581395348837212</v>
      </c>
    </row>
    <row r="129" spans="2:17" x14ac:dyDescent="0.25">
      <c r="B129">
        <v>12.241653418124006</v>
      </c>
      <c r="C129">
        <v>17.329093799682035</v>
      </c>
      <c r="D129">
        <v>17.011128775834656</v>
      </c>
      <c r="E129">
        <v>13.036565977742448</v>
      </c>
      <c r="F129">
        <v>22.098569157392685</v>
      </c>
      <c r="G129">
        <v>13.195548489666137</v>
      </c>
      <c r="H129">
        <v>20.190779014308426</v>
      </c>
      <c r="I129">
        <v>19.395866454689983</v>
      </c>
      <c r="J129">
        <v>19.395866454689983</v>
      </c>
      <c r="K129">
        <v>22.098569157392685</v>
      </c>
      <c r="L129">
        <v>0</v>
      </c>
      <c r="M129">
        <v>17.329093799682035</v>
      </c>
      <c r="N129">
        <v>30.683624801271858</v>
      </c>
      <c r="O129">
        <v>7.7901430842607313</v>
      </c>
      <c r="P129">
        <v>30.683624801271858</v>
      </c>
      <c r="Q129">
        <v>7.7901430842607313</v>
      </c>
    </row>
    <row r="130" spans="2:17" x14ac:dyDescent="0.25">
      <c r="B130">
        <v>0</v>
      </c>
      <c r="C130">
        <v>9.0090090090090094</v>
      </c>
      <c r="D130">
        <v>0.15015015015015015</v>
      </c>
      <c r="E130">
        <v>16.366366366366368</v>
      </c>
      <c r="F130">
        <v>10.960960960960961</v>
      </c>
      <c r="G130">
        <v>10.06006006006006</v>
      </c>
      <c r="H130">
        <v>19.36936936936937</v>
      </c>
      <c r="I130">
        <v>12.762762762762764</v>
      </c>
      <c r="J130">
        <v>8.2582582582582589</v>
      </c>
      <c r="K130">
        <v>2.8528528528528527</v>
      </c>
      <c r="L130">
        <v>7.6576576576576567</v>
      </c>
      <c r="M130">
        <v>10.66066066066066</v>
      </c>
      <c r="N130">
        <v>7.6576576576576567</v>
      </c>
      <c r="O130">
        <v>4.2042042042042045</v>
      </c>
      <c r="P130">
        <v>14.414414414414415</v>
      </c>
      <c r="Q130">
        <v>5.7057057057057055</v>
      </c>
    </row>
    <row r="131" spans="2:17" x14ac:dyDescent="0.25">
      <c r="B131">
        <v>6.0959792477302202</v>
      </c>
      <c r="C131">
        <v>25.291828793774318</v>
      </c>
      <c r="D131">
        <v>3.2425421530479901</v>
      </c>
      <c r="E131">
        <v>12.710765239948119</v>
      </c>
      <c r="F131">
        <v>20.752269779507134</v>
      </c>
      <c r="G131">
        <v>14.656290531776914</v>
      </c>
      <c r="H131">
        <v>18.677042801556421</v>
      </c>
      <c r="I131">
        <v>8.3009079118028524</v>
      </c>
      <c r="J131">
        <v>18.158236057068741</v>
      </c>
      <c r="K131">
        <v>14.656290531776914</v>
      </c>
      <c r="L131">
        <v>10.376134889753567</v>
      </c>
      <c r="M131">
        <v>0</v>
      </c>
      <c r="N131">
        <v>10.505836575875486</v>
      </c>
      <c r="O131">
        <v>12.19195849546044</v>
      </c>
      <c r="P131">
        <v>12.840466926070038</v>
      </c>
      <c r="Q131">
        <v>10.505836575875486</v>
      </c>
    </row>
    <row r="132" spans="2:17" x14ac:dyDescent="0.25">
      <c r="B132">
        <v>6.1349693251533743</v>
      </c>
      <c r="C132">
        <v>18.098159509202453</v>
      </c>
      <c r="D132">
        <v>2.4539877300613497</v>
      </c>
      <c r="E132">
        <v>24.539877300613497</v>
      </c>
      <c r="F132">
        <v>11.963190184049081</v>
      </c>
      <c r="G132">
        <v>1.3803680981595092</v>
      </c>
      <c r="H132">
        <v>0</v>
      </c>
      <c r="I132">
        <v>1.5337423312883436</v>
      </c>
      <c r="J132">
        <v>5.2147239263803682</v>
      </c>
      <c r="K132">
        <v>18.098159509202453</v>
      </c>
      <c r="L132">
        <v>8.8957055214723919</v>
      </c>
      <c r="M132">
        <v>20.858895705521473</v>
      </c>
      <c r="N132">
        <v>13.190184049079754</v>
      </c>
      <c r="O132">
        <v>11.503067484662576</v>
      </c>
      <c r="P132">
        <v>2.4539877300613497</v>
      </c>
      <c r="Q132">
        <v>11.349693251533742</v>
      </c>
    </row>
    <row r="133" spans="2:17" x14ac:dyDescent="0.25">
      <c r="B133">
        <v>0</v>
      </c>
      <c r="C133">
        <v>19.462025316455698</v>
      </c>
      <c r="D133">
        <v>12.81645569620253</v>
      </c>
      <c r="E133">
        <v>23.89240506329114</v>
      </c>
      <c r="F133">
        <v>37.183544303797468</v>
      </c>
      <c r="G133">
        <v>32.594936708860764</v>
      </c>
      <c r="H133">
        <v>20.72784810126582</v>
      </c>
      <c r="I133">
        <v>14.715189873417723</v>
      </c>
      <c r="J133">
        <v>12.658227848101266</v>
      </c>
      <c r="K133">
        <v>16.139240506329113</v>
      </c>
      <c r="L133">
        <v>28.481012658227851</v>
      </c>
      <c r="M133">
        <v>15.348101265822786</v>
      </c>
      <c r="N133">
        <v>20.72784810126582</v>
      </c>
      <c r="O133">
        <v>24.841772151898734</v>
      </c>
      <c r="P133">
        <v>7.4367088607594933</v>
      </c>
      <c r="Q133">
        <v>16.61392405063291</v>
      </c>
    </row>
    <row r="134" spans="2:17" x14ac:dyDescent="0.25">
      <c r="B134">
        <v>4.972375690607735</v>
      </c>
      <c r="C134">
        <v>19.613259668508288</v>
      </c>
      <c r="D134">
        <v>0</v>
      </c>
      <c r="E134">
        <v>21.546961325966851</v>
      </c>
      <c r="F134">
        <v>24.585635359116022</v>
      </c>
      <c r="G134">
        <v>14.502762430939226</v>
      </c>
      <c r="H134">
        <v>28.176795580110497</v>
      </c>
      <c r="I134">
        <v>17.541436464088399</v>
      </c>
      <c r="J134">
        <v>18.784530386740332</v>
      </c>
      <c r="K134">
        <v>12.707182320441991</v>
      </c>
      <c r="L134">
        <v>22.790055248618785</v>
      </c>
      <c r="M134">
        <v>9.5303867403314921</v>
      </c>
      <c r="N134">
        <v>5.3867403314917128</v>
      </c>
      <c r="O134">
        <v>0.13812154696132595</v>
      </c>
      <c r="P134">
        <v>23.756906077348066</v>
      </c>
      <c r="Q134">
        <v>13.535911602209943</v>
      </c>
    </row>
    <row r="135" spans="2:17" x14ac:dyDescent="0.25">
      <c r="B135">
        <v>0</v>
      </c>
      <c r="C135">
        <v>13.836477987421384</v>
      </c>
      <c r="D135">
        <v>1.4150943396226416</v>
      </c>
      <c r="E135">
        <v>10.062893081761008</v>
      </c>
      <c r="F135">
        <v>29.088050314465409</v>
      </c>
      <c r="G135">
        <v>19.968553459119498</v>
      </c>
      <c r="H135">
        <v>22.641509433962266</v>
      </c>
      <c r="I135">
        <v>12.10691823899371</v>
      </c>
      <c r="J135">
        <v>20.125786163522015</v>
      </c>
      <c r="K135">
        <v>13.679245283018867</v>
      </c>
      <c r="L135">
        <v>19.811320754716981</v>
      </c>
      <c r="M135">
        <v>6.6037735849056602</v>
      </c>
      <c r="N135">
        <v>5.0314465408805038</v>
      </c>
      <c r="O135">
        <v>21.540880503144656</v>
      </c>
      <c r="P135">
        <v>24.213836477987421</v>
      </c>
      <c r="Q135">
        <v>17.29559748427673</v>
      </c>
    </row>
    <row r="136" spans="2:17" x14ac:dyDescent="0.25">
      <c r="B136">
        <v>9.32475884244373</v>
      </c>
      <c r="C136">
        <v>29.903536977491964</v>
      </c>
      <c r="D136">
        <v>8.6816720257234739</v>
      </c>
      <c r="E136">
        <v>30.868167202572351</v>
      </c>
      <c r="F136">
        <v>31.832797427652732</v>
      </c>
      <c r="G136">
        <v>20.90032154340836</v>
      </c>
      <c r="H136">
        <v>35.20900321543408</v>
      </c>
      <c r="I136">
        <v>20.739549839228296</v>
      </c>
      <c r="J136">
        <v>27.009646302250808</v>
      </c>
      <c r="K136">
        <v>11.736334405144696</v>
      </c>
      <c r="L136">
        <v>27.974276527331188</v>
      </c>
      <c r="M136">
        <v>10.932475884244374</v>
      </c>
      <c r="N136">
        <v>0</v>
      </c>
      <c r="O136">
        <v>19.935691318327976</v>
      </c>
      <c r="P136">
        <v>17.041800643086816</v>
      </c>
      <c r="Q136">
        <v>31.9935691318328</v>
      </c>
    </row>
    <row r="137" spans="2:17" x14ac:dyDescent="0.25">
      <c r="B137">
        <v>20.063694267515924</v>
      </c>
      <c r="C137">
        <v>33.121019108280251</v>
      </c>
      <c r="D137">
        <v>15.127388535031846</v>
      </c>
      <c r="E137">
        <v>28.503184713375795</v>
      </c>
      <c r="F137">
        <v>14.171974522292993</v>
      </c>
      <c r="G137">
        <v>11.146496815286625</v>
      </c>
      <c r="H137">
        <v>25.159235668789808</v>
      </c>
      <c r="I137">
        <v>26.114649681528661</v>
      </c>
      <c r="J137">
        <v>13.216560509554141</v>
      </c>
      <c r="K137">
        <v>1.2738853503184715</v>
      </c>
      <c r="L137">
        <v>6.8471337579617835</v>
      </c>
      <c r="M137">
        <v>0</v>
      </c>
      <c r="N137">
        <v>8.4394904458598727</v>
      </c>
      <c r="O137">
        <v>27.70700636942675</v>
      </c>
      <c r="P137">
        <v>23.089171974522294</v>
      </c>
      <c r="Q137">
        <v>24.840764331210192</v>
      </c>
    </row>
    <row r="138" spans="2:17" x14ac:dyDescent="0.25">
      <c r="B138">
        <v>14.90066225165563</v>
      </c>
      <c r="C138">
        <v>16.556291390728479</v>
      </c>
      <c r="D138">
        <v>1.8211920529801324</v>
      </c>
      <c r="E138">
        <v>29.139072847682119</v>
      </c>
      <c r="F138">
        <v>18.046357615894042</v>
      </c>
      <c r="G138">
        <v>2.9801324503311259</v>
      </c>
      <c r="H138">
        <v>22.185430463576157</v>
      </c>
      <c r="I138">
        <v>17.715231788079468</v>
      </c>
      <c r="J138">
        <v>18.874172185430464</v>
      </c>
      <c r="K138">
        <v>26.986754966887418</v>
      </c>
      <c r="L138">
        <v>26.32450331125828</v>
      </c>
      <c r="M138">
        <v>23.013245033112582</v>
      </c>
      <c r="N138">
        <v>38.410596026490069</v>
      </c>
      <c r="O138">
        <v>31.125827814569533</v>
      </c>
      <c r="P138">
        <v>0</v>
      </c>
      <c r="Q138">
        <v>27.483443708609272</v>
      </c>
    </row>
    <row r="139" spans="2:17" x14ac:dyDescent="0.25">
      <c r="B139">
        <v>10.77170418006431</v>
      </c>
      <c r="C139">
        <v>16.559485530546624</v>
      </c>
      <c r="D139">
        <v>0</v>
      </c>
      <c r="E139">
        <v>27.009646302250808</v>
      </c>
      <c r="F139">
        <v>18.971061093247588</v>
      </c>
      <c r="G139">
        <v>19.614147909967848</v>
      </c>
      <c r="H139">
        <v>24.115755627009648</v>
      </c>
      <c r="I139">
        <v>17.684887459807076</v>
      </c>
      <c r="J139">
        <v>24.59807073954984</v>
      </c>
      <c r="K139">
        <v>11.093247588424438</v>
      </c>
      <c r="L139">
        <v>16.720257234726688</v>
      </c>
      <c r="M139">
        <v>34.083601286173632</v>
      </c>
      <c r="N139">
        <v>30.868167202572351</v>
      </c>
      <c r="O139">
        <v>22.508038585209004</v>
      </c>
      <c r="P139">
        <v>18.006430868167204</v>
      </c>
      <c r="Q139">
        <v>23.633440514469452</v>
      </c>
    </row>
    <row r="140" spans="2:17" x14ac:dyDescent="0.25">
      <c r="B140">
        <v>7.9720279720279716</v>
      </c>
      <c r="C140">
        <v>15.804195804195803</v>
      </c>
      <c r="D140">
        <v>1.9580419580419581</v>
      </c>
      <c r="E140">
        <v>13.566433566433567</v>
      </c>
      <c r="F140">
        <v>23.776223776223777</v>
      </c>
      <c r="G140">
        <v>16.783216783216783</v>
      </c>
      <c r="H140">
        <v>25.734265734265733</v>
      </c>
      <c r="I140">
        <v>13.706293706293707</v>
      </c>
      <c r="J140">
        <v>12.727272727272727</v>
      </c>
      <c r="K140">
        <v>9.93006993006993</v>
      </c>
      <c r="L140">
        <v>16.783216783216783</v>
      </c>
      <c r="M140">
        <v>0</v>
      </c>
      <c r="N140">
        <v>8.6713286713286699</v>
      </c>
      <c r="O140">
        <v>7.6923076923076925</v>
      </c>
      <c r="P140">
        <v>19.02097902097902</v>
      </c>
      <c r="Q140">
        <v>17.482517482517483</v>
      </c>
    </row>
    <row r="141" spans="2:17" x14ac:dyDescent="0.25">
      <c r="B141">
        <v>1.935483870967742</v>
      </c>
      <c r="C141">
        <v>21.774193548387096</v>
      </c>
      <c r="D141">
        <v>2.4193548387096775</v>
      </c>
      <c r="E141">
        <v>24.516129032258064</v>
      </c>
      <c r="F141">
        <v>10.64516129032258</v>
      </c>
      <c r="G141">
        <v>5.967741935483871</v>
      </c>
      <c r="H141">
        <v>4.1935483870967749</v>
      </c>
      <c r="I141">
        <v>1.2903225806451613</v>
      </c>
      <c r="J141">
        <v>0</v>
      </c>
      <c r="K141">
        <v>10.806451612903226</v>
      </c>
      <c r="L141">
        <v>12.258064516129032</v>
      </c>
      <c r="M141">
        <v>9.193548387096774</v>
      </c>
      <c r="N141">
        <v>31.93548387096774</v>
      </c>
      <c r="O141">
        <v>15.161290322580644</v>
      </c>
      <c r="P141">
        <v>7.096774193548387</v>
      </c>
      <c r="Q141">
        <v>12.419354838709678</v>
      </c>
    </row>
    <row r="142" spans="2:17" x14ac:dyDescent="0.25">
      <c r="B142">
        <v>0</v>
      </c>
      <c r="C142">
        <v>7.9617834394904454</v>
      </c>
      <c r="D142">
        <v>7.9617834394904454</v>
      </c>
      <c r="E142">
        <v>11.464968152866243</v>
      </c>
      <c r="F142">
        <v>25.318471337579616</v>
      </c>
      <c r="G142">
        <v>32.165605095541402</v>
      </c>
      <c r="H142">
        <v>11.624203821656051</v>
      </c>
      <c r="I142">
        <v>12.579617834394904</v>
      </c>
      <c r="J142">
        <v>11.464968152866243</v>
      </c>
      <c r="K142">
        <v>10.668789808917198</v>
      </c>
      <c r="L142">
        <v>1.7515923566878981</v>
      </c>
      <c r="M142">
        <v>21.019108280254777</v>
      </c>
      <c r="N142">
        <v>10.35031847133758</v>
      </c>
      <c r="O142">
        <v>5.7324840764331215</v>
      </c>
      <c r="P142">
        <v>33.121019108280251</v>
      </c>
      <c r="Q142">
        <v>12.420382165605096</v>
      </c>
    </row>
    <row r="143" spans="2:17" x14ac:dyDescent="0.25">
      <c r="B143">
        <v>0</v>
      </c>
      <c r="C143">
        <v>28.952042628774421</v>
      </c>
      <c r="D143">
        <v>19.360568383658968</v>
      </c>
      <c r="E143">
        <v>30.373001776198933</v>
      </c>
      <c r="F143">
        <v>40.674955595026638</v>
      </c>
      <c r="G143">
        <v>33.570159857904088</v>
      </c>
      <c r="H143">
        <v>10.301953818827709</v>
      </c>
      <c r="I143">
        <v>17.939609236234457</v>
      </c>
      <c r="J143">
        <v>24.511545293072821</v>
      </c>
      <c r="K143">
        <v>40.674955595026638</v>
      </c>
      <c r="L143">
        <v>27.886323268206038</v>
      </c>
      <c r="M143">
        <v>19.360568383658968</v>
      </c>
      <c r="N143">
        <v>34.813499111900533</v>
      </c>
      <c r="O143">
        <v>21.847246891651864</v>
      </c>
      <c r="P143">
        <v>20.24866785079929</v>
      </c>
      <c r="Q143">
        <v>17.939609236234457</v>
      </c>
    </row>
    <row r="144" spans="2:17" x14ac:dyDescent="0.25">
      <c r="B144">
        <v>7.8580481622306717</v>
      </c>
      <c r="C144">
        <v>6.5906210392902409</v>
      </c>
      <c r="D144">
        <v>0</v>
      </c>
      <c r="E144">
        <v>14.068441064638785</v>
      </c>
      <c r="F144">
        <v>15.589353612167301</v>
      </c>
      <c r="G144">
        <v>10.519645120405578</v>
      </c>
      <c r="H144">
        <v>19.64512040557668</v>
      </c>
      <c r="I144">
        <v>12.67427122940431</v>
      </c>
      <c r="J144">
        <v>13.434727503168567</v>
      </c>
      <c r="K144">
        <v>10.519645120405578</v>
      </c>
      <c r="L144">
        <v>9.2522179974651451</v>
      </c>
      <c r="M144">
        <v>19.898605830164765</v>
      </c>
      <c r="N144">
        <v>18.631178707224336</v>
      </c>
      <c r="O144">
        <v>16.603295310519645</v>
      </c>
      <c r="P144">
        <v>8.1115335868187568</v>
      </c>
      <c r="Q144">
        <v>12.67427122940431</v>
      </c>
    </row>
    <row r="145" spans="2:17" x14ac:dyDescent="0.25">
      <c r="B145">
        <v>10.720562390158172</v>
      </c>
      <c r="C145">
        <v>18.980667838312829</v>
      </c>
      <c r="D145">
        <v>0</v>
      </c>
      <c r="E145">
        <v>22.144112478031637</v>
      </c>
      <c r="F145">
        <v>32.68892794376098</v>
      </c>
      <c r="G145">
        <v>20.562390158172231</v>
      </c>
      <c r="H145">
        <v>30.755711775043938</v>
      </c>
      <c r="I145">
        <v>24.253075571177504</v>
      </c>
      <c r="J145">
        <v>20.210896309314588</v>
      </c>
      <c r="K145">
        <v>20.913884007029875</v>
      </c>
      <c r="L145">
        <v>16.520210896309315</v>
      </c>
      <c r="M145">
        <v>29.173989455184536</v>
      </c>
      <c r="N145">
        <v>30.755711775043938</v>
      </c>
      <c r="O145">
        <v>10.896309314586995</v>
      </c>
      <c r="P145">
        <v>30.755711775043938</v>
      </c>
      <c r="Q145">
        <v>54.833040421792624</v>
      </c>
    </row>
    <row r="146" spans="2:17" x14ac:dyDescent="0.25">
      <c r="B146">
        <v>11.396468699839486</v>
      </c>
      <c r="C146">
        <v>18.459069020866771</v>
      </c>
      <c r="D146">
        <v>8.0256821829855536</v>
      </c>
      <c r="E146">
        <v>33.386837881219904</v>
      </c>
      <c r="F146">
        <v>16.853932584269664</v>
      </c>
      <c r="G146">
        <v>26.003210272873194</v>
      </c>
      <c r="H146">
        <v>21.829855537720707</v>
      </c>
      <c r="I146">
        <v>7.8651685393258424</v>
      </c>
      <c r="J146">
        <v>24.879614767255216</v>
      </c>
      <c r="K146">
        <v>16.853932584269664</v>
      </c>
      <c r="L146">
        <v>3.6918138041733553</v>
      </c>
      <c r="M146">
        <v>21.348314606741571</v>
      </c>
      <c r="N146">
        <v>17.335473515248793</v>
      </c>
      <c r="O146">
        <v>0</v>
      </c>
      <c r="P146">
        <v>22.31139646869984</v>
      </c>
      <c r="Q146">
        <v>5.6179775280898872</v>
      </c>
    </row>
    <row r="147" spans="2:17" x14ac:dyDescent="0.25">
      <c r="B147">
        <v>10.535405872193436</v>
      </c>
      <c r="C147">
        <v>19.516407599309154</v>
      </c>
      <c r="D147">
        <v>0</v>
      </c>
      <c r="E147">
        <v>25.906735751295333</v>
      </c>
      <c r="F147">
        <v>16.407599309153714</v>
      </c>
      <c r="G147">
        <v>13.298791018998275</v>
      </c>
      <c r="H147">
        <v>24.525043177892918</v>
      </c>
      <c r="I147">
        <v>11.226252158894647</v>
      </c>
      <c r="J147">
        <v>21.934369602763386</v>
      </c>
      <c r="K147">
        <v>10.189982728842832</v>
      </c>
      <c r="L147">
        <v>12.780656303972366</v>
      </c>
      <c r="M147">
        <v>16.407599309153714</v>
      </c>
      <c r="N147">
        <v>12.780656303972366</v>
      </c>
      <c r="O147">
        <v>16.407599309153714</v>
      </c>
      <c r="P147">
        <v>11.57167530224525</v>
      </c>
      <c r="Q147">
        <v>9.3264248704663206</v>
      </c>
    </row>
    <row r="148" spans="2:17" x14ac:dyDescent="0.25">
      <c r="B148">
        <v>4.903225806451613</v>
      </c>
      <c r="C148">
        <v>16.903225806451612</v>
      </c>
      <c r="D148">
        <v>1.4193548387096775</v>
      </c>
      <c r="E148">
        <v>20.129032258064516</v>
      </c>
      <c r="F148">
        <v>7.741935483870968</v>
      </c>
      <c r="G148">
        <v>8.3870967741935498</v>
      </c>
      <c r="H148">
        <v>14.451612903225808</v>
      </c>
      <c r="I148">
        <v>11.870967741935484</v>
      </c>
      <c r="J148">
        <v>11.096774193548386</v>
      </c>
      <c r="K148">
        <v>1.1612903225806452</v>
      </c>
      <c r="L148">
        <v>6.3225806451612909</v>
      </c>
      <c r="M148">
        <v>0</v>
      </c>
      <c r="N148">
        <v>5.67741935483871</v>
      </c>
      <c r="O148">
        <v>10.32258064516129</v>
      </c>
      <c r="P148">
        <v>7.741935483870968</v>
      </c>
      <c r="Q148">
        <v>10.064516129032258</v>
      </c>
    </row>
    <row r="149" spans="2:17" x14ac:dyDescent="0.25">
      <c r="B149">
        <v>0.77881619937694702</v>
      </c>
      <c r="C149">
        <v>19.314641744548286</v>
      </c>
      <c r="D149">
        <v>0</v>
      </c>
      <c r="E149">
        <v>13.239875389408098</v>
      </c>
      <c r="F149">
        <v>22.274143302180686</v>
      </c>
      <c r="G149">
        <v>21.495327102803738</v>
      </c>
      <c r="H149">
        <v>16.355140186915886</v>
      </c>
      <c r="I149">
        <v>9.5015576323987538</v>
      </c>
      <c r="J149">
        <v>14.174454828660435</v>
      </c>
      <c r="K149">
        <v>12.92834890965732</v>
      </c>
      <c r="L149">
        <v>11.526479750778815</v>
      </c>
      <c r="M149">
        <v>17.445482866043612</v>
      </c>
      <c r="N149">
        <v>26.012461059190027</v>
      </c>
      <c r="O149">
        <v>19.626168224299064</v>
      </c>
      <c r="P149">
        <v>17.289719626168225</v>
      </c>
      <c r="Q149">
        <v>32.087227414330215</v>
      </c>
    </row>
    <row r="150" spans="2:17" x14ac:dyDescent="0.25">
      <c r="B150">
        <v>0</v>
      </c>
      <c r="C150">
        <v>24.393939393939394</v>
      </c>
      <c r="D150">
        <v>5</v>
      </c>
      <c r="E150">
        <v>13.787878787878787</v>
      </c>
      <c r="F150">
        <v>16.969696969696972</v>
      </c>
      <c r="G150">
        <v>24.242424242424242</v>
      </c>
      <c r="H150">
        <v>9.2424242424242422</v>
      </c>
      <c r="I150">
        <v>8.3333333333333321</v>
      </c>
      <c r="J150">
        <v>8.4848484848484862</v>
      </c>
      <c r="K150">
        <v>17.727272727272727</v>
      </c>
      <c r="L150">
        <v>6.5151515151515156</v>
      </c>
      <c r="M150">
        <v>13.636363636363635</v>
      </c>
      <c r="N150">
        <v>23.484848484848484</v>
      </c>
      <c r="O150">
        <v>10.909090909090908</v>
      </c>
      <c r="P150">
        <v>8.9393939393939394</v>
      </c>
      <c r="Q150">
        <v>6.9696969696969706</v>
      </c>
    </row>
    <row r="151" spans="2:17" x14ac:dyDescent="0.25">
      <c r="B151">
        <v>4.0376850605652752</v>
      </c>
      <c r="C151">
        <v>22.880215343203229</v>
      </c>
      <c r="D151">
        <v>7.5370121130551819</v>
      </c>
      <c r="E151">
        <v>20.457604306864063</v>
      </c>
      <c r="F151">
        <v>18.169582772543741</v>
      </c>
      <c r="G151">
        <v>11.709286675639301</v>
      </c>
      <c r="H151">
        <v>13.324360699865412</v>
      </c>
      <c r="I151">
        <v>15.881561238223419</v>
      </c>
      <c r="J151">
        <v>11.440107671601615</v>
      </c>
      <c r="K151">
        <v>0</v>
      </c>
      <c r="L151">
        <v>10.767160161507402</v>
      </c>
      <c r="M151">
        <v>13.458950201884253</v>
      </c>
      <c r="N151">
        <v>11.574697173620457</v>
      </c>
      <c r="O151">
        <v>15.881561238223419</v>
      </c>
      <c r="P151">
        <v>19.246298788694482</v>
      </c>
      <c r="Q151">
        <v>15.746971736204577</v>
      </c>
    </row>
    <row r="152" spans="2:17" x14ac:dyDescent="0.25">
      <c r="B152">
        <v>0</v>
      </c>
      <c r="C152">
        <v>14.814814814814813</v>
      </c>
      <c r="D152">
        <v>2.861952861952862</v>
      </c>
      <c r="E152">
        <v>20.37037037037037</v>
      </c>
      <c r="F152">
        <v>11.952861952861953</v>
      </c>
      <c r="G152">
        <v>7.2390572390572396</v>
      </c>
      <c r="H152">
        <v>7.2390572390572396</v>
      </c>
      <c r="I152">
        <v>9.2592592592592595</v>
      </c>
      <c r="J152">
        <v>9.7643097643097647</v>
      </c>
      <c r="K152">
        <v>17.845117845117844</v>
      </c>
      <c r="L152">
        <v>12.962962962962962</v>
      </c>
      <c r="M152">
        <v>23.063973063973066</v>
      </c>
      <c r="N152">
        <v>19.865319865319865</v>
      </c>
      <c r="O152">
        <v>16.835016835016837</v>
      </c>
      <c r="P152">
        <v>18.181818181818183</v>
      </c>
      <c r="Q152">
        <v>17.171717171717169</v>
      </c>
    </row>
    <row r="153" spans="2:17" x14ac:dyDescent="0.25">
      <c r="B153">
        <v>6.2337662337662341</v>
      </c>
      <c r="C153">
        <v>14.025974025974024</v>
      </c>
      <c r="D153">
        <v>1.6883116883116882</v>
      </c>
      <c r="E153">
        <v>10</v>
      </c>
      <c r="F153">
        <v>17.272727272727273</v>
      </c>
      <c r="G153">
        <v>6.4935064935064926</v>
      </c>
      <c r="H153">
        <v>19.61038961038961</v>
      </c>
      <c r="I153">
        <v>12.987012987012985</v>
      </c>
      <c r="J153">
        <v>9.6103896103896105</v>
      </c>
      <c r="K153">
        <v>13.896103896103895</v>
      </c>
      <c r="L153">
        <v>0</v>
      </c>
      <c r="M153">
        <v>9.3506493506493502</v>
      </c>
      <c r="N153">
        <v>7.9220779220779223</v>
      </c>
      <c r="O153">
        <v>0.77922077922077926</v>
      </c>
      <c r="P153">
        <v>9.3506493506493502</v>
      </c>
      <c r="Q153">
        <v>0.12987012987012986</v>
      </c>
    </row>
    <row r="154" spans="2:17" x14ac:dyDescent="0.25">
      <c r="B154">
        <v>5.4616384915474647</v>
      </c>
      <c r="C154">
        <v>12.093628088426527</v>
      </c>
      <c r="D154">
        <v>0.52015604681404426</v>
      </c>
      <c r="E154">
        <v>11.963589076723016</v>
      </c>
      <c r="F154">
        <v>20.026007802340704</v>
      </c>
      <c r="G154">
        <v>18.725617685305593</v>
      </c>
      <c r="H154">
        <v>30.689206762028608</v>
      </c>
      <c r="I154">
        <v>16.905071521456435</v>
      </c>
      <c r="J154">
        <v>16.124837451235372</v>
      </c>
      <c r="K154">
        <v>0</v>
      </c>
      <c r="L154">
        <v>5.3315994798439537</v>
      </c>
      <c r="M154">
        <v>1.5604681404421328</v>
      </c>
      <c r="N154">
        <v>4.8114434330299094</v>
      </c>
      <c r="O154">
        <v>19.115734720416125</v>
      </c>
      <c r="P154">
        <v>20.93628088426528</v>
      </c>
      <c r="Q154">
        <v>10.533159947984396</v>
      </c>
    </row>
    <row r="155" spans="2:17" x14ac:dyDescent="0.25">
      <c r="B155">
        <v>2.8503562945368173</v>
      </c>
      <c r="C155">
        <v>18.408551068883611</v>
      </c>
      <c r="D155">
        <v>4.9881235154394297</v>
      </c>
      <c r="E155">
        <v>16.983372921615203</v>
      </c>
      <c r="F155">
        <v>16.270783847980997</v>
      </c>
      <c r="G155">
        <v>23.396674584323041</v>
      </c>
      <c r="H155">
        <v>29.691211401425178</v>
      </c>
      <c r="I155">
        <v>9.8574821852731596</v>
      </c>
      <c r="J155">
        <v>19.47743467933492</v>
      </c>
      <c r="K155">
        <v>0</v>
      </c>
      <c r="L155">
        <v>7.3634204275534438</v>
      </c>
      <c r="M155">
        <v>4.3942992874109263</v>
      </c>
      <c r="N155">
        <v>6.8883610451306403</v>
      </c>
      <c r="O155">
        <v>27.315914489311165</v>
      </c>
      <c r="P155">
        <v>23.040380047505938</v>
      </c>
      <c r="Q155">
        <v>22.090261282660332</v>
      </c>
    </row>
    <row r="156" spans="2:17" x14ac:dyDescent="0.25">
      <c r="B156">
        <v>9.4427244582043333</v>
      </c>
      <c r="C156">
        <v>17.337461300309599</v>
      </c>
      <c r="D156">
        <v>2.0123839009287927</v>
      </c>
      <c r="E156">
        <v>13.777089783281735</v>
      </c>
      <c r="F156">
        <v>23.374613003095977</v>
      </c>
      <c r="G156">
        <v>9.1331269349845208</v>
      </c>
      <c r="H156">
        <v>27.554179566563469</v>
      </c>
      <c r="I156">
        <v>20.743034055727556</v>
      </c>
      <c r="J156">
        <v>27.86377708978328</v>
      </c>
      <c r="K156">
        <v>0</v>
      </c>
      <c r="L156">
        <v>8.9783281733746119</v>
      </c>
      <c r="M156">
        <v>13.157894736842104</v>
      </c>
      <c r="N156">
        <v>0.92879256965944268</v>
      </c>
      <c r="O156">
        <v>19.040247678018577</v>
      </c>
      <c r="P156">
        <v>18.266253869969042</v>
      </c>
      <c r="Q156">
        <v>16.099071207430342</v>
      </c>
    </row>
    <row r="157" spans="2:17" x14ac:dyDescent="0.25">
      <c r="B157">
        <v>0</v>
      </c>
      <c r="C157">
        <v>8.6374695863746958</v>
      </c>
      <c r="D157">
        <v>4.0145985401459852</v>
      </c>
      <c r="E157">
        <v>22.749391727493919</v>
      </c>
      <c r="F157">
        <v>10.827250608272507</v>
      </c>
      <c r="G157">
        <v>11.922141119221411</v>
      </c>
      <c r="H157">
        <v>18.004866180048662</v>
      </c>
      <c r="I157">
        <v>14.963503649635038</v>
      </c>
      <c r="J157">
        <v>13.138686131386862</v>
      </c>
      <c r="K157">
        <v>3.6496350364963499</v>
      </c>
      <c r="L157">
        <v>12.408759124087592</v>
      </c>
      <c r="M157">
        <v>6.8126520681265204</v>
      </c>
      <c r="N157">
        <v>17.761557177615572</v>
      </c>
      <c r="O157">
        <v>16.301703163017031</v>
      </c>
      <c r="P157">
        <v>5.9610705596107056</v>
      </c>
      <c r="Q157">
        <v>16.423357664233578</v>
      </c>
    </row>
    <row r="158" spans="2:17" x14ac:dyDescent="0.25">
      <c r="B158">
        <v>5.0919377652050919</v>
      </c>
      <c r="C158">
        <v>10.183875530410184</v>
      </c>
      <c r="D158">
        <v>3.536067892503536</v>
      </c>
      <c r="E158">
        <v>21.923620933521924</v>
      </c>
      <c r="F158">
        <v>16.548797736916548</v>
      </c>
      <c r="G158">
        <v>29.56152758132956</v>
      </c>
      <c r="H158">
        <v>29.844413012729841</v>
      </c>
      <c r="I158">
        <v>0</v>
      </c>
      <c r="J158">
        <v>27.722772277227726</v>
      </c>
      <c r="K158">
        <v>18.953323903818951</v>
      </c>
      <c r="L158">
        <v>9.618104667609618</v>
      </c>
      <c r="M158">
        <v>12.164073550212164</v>
      </c>
      <c r="N158">
        <v>7.9207920792079207</v>
      </c>
      <c r="O158">
        <v>20.792079207920793</v>
      </c>
      <c r="P158">
        <v>16.265912305516267</v>
      </c>
      <c r="Q158">
        <v>8.9108910891089099</v>
      </c>
    </row>
    <row r="159" spans="2:17" x14ac:dyDescent="0.25">
      <c r="B159">
        <v>4.3988269794721413</v>
      </c>
      <c r="C159">
        <v>17.448680351906159</v>
      </c>
      <c r="D159">
        <v>0.2932551319648094</v>
      </c>
      <c r="E159">
        <v>19.061583577712611</v>
      </c>
      <c r="F159">
        <v>20.234604105571847</v>
      </c>
      <c r="G159">
        <v>19.648093841642229</v>
      </c>
      <c r="H159">
        <v>13.049853372434017</v>
      </c>
      <c r="I159">
        <v>17.155425219941346</v>
      </c>
      <c r="J159">
        <v>0</v>
      </c>
      <c r="K159">
        <v>14.222873900293257</v>
      </c>
      <c r="L159">
        <v>15.542521994134898</v>
      </c>
      <c r="M159">
        <v>20.087976539589441</v>
      </c>
      <c r="N159">
        <v>26.832844574780058</v>
      </c>
      <c r="O159">
        <v>19.941348973607038</v>
      </c>
      <c r="P159">
        <v>1.0263929618768328</v>
      </c>
      <c r="Q159">
        <v>7.3313782991202352</v>
      </c>
    </row>
    <row r="160" spans="2:17" x14ac:dyDescent="0.25">
      <c r="B160">
        <v>5.5152394775036289</v>
      </c>
      <c r="C160">
        <v>13.062409288824384</v>
      </c>
      <c r="D160">
        <v>0</v>
      </c>
      <c r="E160">
        <v>4.9346879535558781</v>
      </c>
      <c r="F160">
        <v>16.110304789550074</v>
      </c>
      <c r="G160">
        <v>17.99709724238026</v>
      </c>
      <c r="H160">
        <v>20.899854862119014</v>
      </c>
      <c r="I160">
        <v>15.384615384615385</v>
      </c>
      <c r="J160">
        <v>9.5791001451378808</v>
      </c>
      <c r="K160">
        <v>13.933236574746008</v>
      </c>
      <c r="L160">
        <v>2.1770682148040637</v>
      </c>
      <c r="M160">
        <v>14.658925979680696</v>
      </c>
      <c r="N160">
        <v>21.915820029027579</v>
      </c>
      <c r="O160">
        <v>28.737300435413644</v>
      </c>
      <c r="P160">
        <v>10.449927431059507</v>
      </c>
      <c r="Q160">
        <v>27.140783744557329</v>
      </c>
    </row>
    <row r="161" spans="2:17" x14ac:dyDescent="0.25">
      <c r="B161">
        <v>0</v>
      </c>
      <c r="C161">
        <v>23.688969258589513</v>
      </c>
      <c r="D161">
        <v>16.636528028933093</v>
      </c>
      <c r="E161">
        <v>21.880650994575046</v>
      </c>
      <c r="F161">
        <v>26.94394213381555</v>
      </c>
      <c r="G161">
        <v>22.603978300180831</v>
      </c>
      <c r="H161">
        <v>15.009041591320072</v>
      </c>
      <c r="I161">
        <v>7.4141048824593128</v>
      </c>
      <c r="J161">
        <v>7.4141048824593128</v>
      </c>
      <c r="K161">
        <v>26.220614828209765</v>
      </c>
      <c r="L161">
        <v>10.669077757685352</v>
      </c>
      <c r="M161">
        <v>23.688969258589513</v>
      </c>
      <c r="N161">
        <v>21.880650994575046</v>
      </c>
      <c r="O161">
        <v>15.913200723327305</v>
      </c>
      <c r="P161">
        <v>13.381555153707053</v>
      </c>
      <c r="Q161">
        <v>10.488245931283906</v>
      </c>
    </row>
    <row r="162" spans="2:17" x14ac:dyDescent="0.25">
      <c r="B162">
        <v>5.9888579387186631</v>
      </c>
      <c r="C162">
        <v>19.220055710306408</v>
      </c>
      <c r="D162">
        <v>6.2674094707520887</v>
      </c>
      <c r="E162">
        <v>23.259052924791089</v>
      </c>
      <c r="F162">
        <v>16.991643454038996</v>
      </c>
      <c r="G162">
        <v>16.295264623955433</v>
      </c>
      <c r="H162">
        <v>24.791086350974929</v>
      </c>
      <c r="I162">
        <v>0</v>
      </c>
      <c r="J162">
        <v>24.791086350974929</v>
      </c>
      <c r="K162">
        <v>8.3565459610027855</v>
      </c>
      <c r="L162">
        <v>13.370473537604457</v>
      </c>
      <c r="M162">
        <v>13.509749303621168</v>
      </c>
      <c r="N162">
        <v>25.348189415041784</v>
      </c>
      <c r="O162">
        <v>19.637883008356546</v>
      </c>
      <c r="P162">
        <v>12.395543175487465</v>
      </c>
      <c r="Q162">
        <v>29.387186629526461</v>
      </c>
    </row>
    <row r="163" spans="2:17" x14ac:dyDescent="0.25">
      <c r="B163">
        <v>5.4888507718696395</v>
      </c>
      <c r="C163">
        <v>18.181818181818183</v>
      </c>
      <c r="D163">
        <v>0</v>
      </c>
      <c r="E163">
        <v>24.013722126929675</v>
      </c>
      <c r="F163">
        <v>25.385934819897081</v>
      </c>
      <c r="G163">
        <v>18.69639794168096</v>
      </c>
      <c r="H163">
        <v>13.036020583190394</v>
      </c>
      <c r="I163">
        <v>20.754716981132077</v>
      </c>
      <c r="J163">
        <v>20.754716981132077</v>
      </c>
      <c r="K163">
        <v>28.473413379073758</v>
      </c>
      <c r="L163">
        <v>17.667238421955403</v>
      </c>
      <c r="M163">
        <v>21.783876500857634</v>
      </c>
      <c r="N163">
        <v>43.39622641509434</v>
      </c>
      <c r="O163">
        <v>28.473413379073758</v>
      </c>
      <c r="P163">
        <v>26.415094339622641</v>
      </c>
      <c r="Q163">
        <v>45.454545454545453</v>
      </c>
    </row>
    <row r="164" spans="2:17" x14ac:dyDescent="0.25">
      <c r="B164">
        <v>4.7904191616766472</v>
      </c>
      <c r="C164">
        <v>8.3832335329341312</v>
      </c>
      <c r="D164">
        <v>3.8922155688622757</v>
      </c>
      <c r="E164">
        <v>8.2335329341317358</v>
      </c>
      <c r="F164">
        <v>15.419161676646706</v>
      </c>
      <c r="G164">
        <v>10.778443113772456</v>
      </c>
      <c r="H164">
        <v>12.724550898203594</v>
      </c>
      <c r="I164">
        <v>26.796407185628741</v>
      </c>
      <c r="J164">
        <v>12.425149700598801</v>
      </c>
      <c r="K164">
        <v>7.9341317365269459</v>
      </c>
      <c r="L164">
        <v>20.209580838323355</v>
      </c>
      <c r="M164">
        <v>12.425149700598801</v>
      </c>
      <c r="N164">
        <v>0</v>
      </c>
      <c r="O164">
        <v>24.550898203592812</v>
      </c>
      <c r="P164">
        <v>22.904191616766468</v>
      </c>
      <c r="Q164">
        <v>11.826347305389222</v>
      </c>
    </row>
    <row r="165" spans="2:17" x14ac:dyDescent="0.25">
      <c r="B165">
        <v>7.9032258064516121</v>
      </c>
      <c r="C165">
        <v>16.612903225806452</v>
      </c>
      <c r="D165">
        <v>2.4193548387096775</v>
      </c>
      <c r="E165">
        <v>15.483870967741936</v>
      </c>
      <c r="F165">
        <v>15.483870967741936</v>
      </c>
      <c r="G165">
        <v>10.64516129032258</v>
      </c>
      <c r="H165">
        <v>2.903225806451613</v>
      </c>
      <c r="I165">
        <v>6.612903225806452</v>
      </c>
      <c r="J165">
        <v>6.612903225806452</v>
      </c>
      <c r="K165">
        <v>15.483870967741936</v>
      </c>
      <c r="L165">
        <v>10.806451612903226</v>
      </c>
      <c r="M165">
        <v>15.483870967741936</v>
      </c>
      <c r="N165">
        <v>15.483870967741936</v>
      </c>
      <c r="O165">
        <v>0</v>
      </c>
      <c r="P165">
        <v>8.5483870967741939</v>
      </c>
      <c r="Q165">
        <v>15.32258064516129</v>
      </c>
    </row>
    <row r="166" spans="2:17" x14ac:dyDescent="0.25">
      <c r="B166">
        <v>6.3988095238095237</v>
      </c>
      <c r="C166">
        <v>16.517857142857142</v>
      </c>
      <c r="D166">
        <v>0</v>
      </c>
      <c r="E166">
        <v>6.9940476190476195</v>
      </c>
      <c r="F166">
        <v>11.011904761904761</v>
      </c>
      <c r="G166">
        <v>8.4821428571428577</v>
      </c>
      <c r="H166">
        <v>18.303571428571427</v>
      </c>
      <c r="I166">
        <v>11.607142857142858</v>
      </c>
      <c r="J166">
        <v>8.4821428571428577</v>
      </c>
      <c r="K166">
        <v>11.011904761904761</v>
      </c>
      <c r="L166">
        <v>5.9523809523809517</v>
      </c>
      <c r="M166">
        <v>20.535714285714285</v>
      </c>
      <c r="N166">
        <v>6.5476190476190483</v>
      </c>
      <c r="O166">
        <v>16.071428571428573</v>
      </c>
      <c r="P166">
        <v>2.5297619047619047</v>
      </c>
      <c r="Q166">
        <v>15.773809523809524</v>
      </c>
    </row>
    <row r="167" spans="2:17" x14ac:dyDescent="0.25">
      <c r="B167">
        <v>16.039279869067101</v>
      </c>
      <c r="C167">
        <v>24.222585924713584</v>
      </c>
      <c r="D167">
        <v>0</v>
      </c>
      <c r="E167">
        <v>21.603927986906708</v>
      </c>
      <c r="F167">
        <v>21.76759410801964</v>
      </c>
      <c r="G167">
        <v>6.7103109656301143</v>
      </c>
      <c r="H167">
        <v>19.967266775777414</v>
      </c>
      <c r="I167">
        <v>12.76595744680851</v>
      </c>
      <c r="J167">
        <v>18.00327332242226</v>
      </c>
      <c r="K167">
        <v>16.693944353518823</v>
      </c>
      <c r="L167">
        <v>4.2553191489361701</v>
      </c>
      <c r="M167">
        <v>29.296235679214405</v>
      </c>
      <c r="N167">
        <v>26.677577741407525</v>
      </c>
      <c r="O167">
        <v>24.222585924713584</v>
      </c>
      <c r="P167">
        <v>16.693944353518823</v>
      </c>
      <c r="Q167">
        <v>21.603927986906708</v>
      </c>
    </row>
    <row r="168" spans="2:17" x14ac:dyDescent="0.25">
      <c r="B168">
        <v>0</v>
      </c>
      <c r="C168">
        <v>16.974789915966387</v>
      </c>
      <c r="D168">
        <v>4.53781512605042</v>
      </c>
      <c r="E168">
        <v>14.453781512605044</v>
      </c>
      <c r="F168">
        <v>24.537815126050418</v>
      </c>
      <c r="G168">
        <v>28.739495798319325</v>
      </c>
      <c r="H168">
        <v>30.92436974789916</v>
      </c>
      <c r="I168">
        <v>21.176470588235293</v>
      </c>
      <c r="J168">
        <v>25.042016806722689</v>
      </c>
      <c r="K168">
        <v>14.117647058823529</v>
      </c>
      <c r="L168">
        <v>1.680672268907563</v>
      </c>
      <c r="M168">
        <v>15.46218487394958</v>
      </c>
      <c r="N168">
        <v>20</v>
      </c>
      <c r="O168">
        <v>2.0168067226890756</v>
      </c>
      <c r="P168">
        <v>4.0336134453781511</v>
      </c>
      <c r="Q168">
        <v>13.445378151260504</v>
      </c>
    </row>
    <row r="169" spans="2:17" x14ac:dyDescent="0.25">
      <c r="B169">
        <v>5.0868486352357323</v>
      </c>
      <c r="C169">
        <v>9.8014888337468982</v>
      </c>
      <c r="D169">
        <v>5.3349875930521087</v>
      </c>
      <c r="E169">
        <v>7.0719602977667497</v>
      </c>
      <c r="F169">
        <v>12.655086848635236</v>
      </c>
      <c r="G169">
        <v>5.3349875930521087</v>
      </c>
      <c r="H169">
        <v>17.245657568238212</v>
      </c>
      <c r="I169">
        <v>21.712158808933001</v>
      </c>
      <c r="J169">
        <v>0</v>
      </c>
      <c r="K169">
        <v>10.421836228287841</v>
      </c>
      <c r="L169">
        <v>5.4590570719602978</v>
      </c>
      <c r="M169">
        <v>5.0868486352357323</v>
      </c>
      <c r="N169">
        <v>6.3275434243176178</v>
      </c>
      <c r="O169">
        <v>3.598014888337469</v>
      </c>
      <c r="P169">
        <v>3.8461538461538463</v>
      </c>
      <c r="Q169">
        <v>5.4590570719602978</v>
      </c>
    </row>
    <row r="170" spans="2:17" x14ac:dyDescent="0.25">
      <c r="B170">
        <v>12.254901960784313</v>
      </c>
      <c r="C170">
        <v>25</v>
      </c>
      <c r="D170">
        <v>1.4705882352941175</v>
      </c>
      <c r="E170">
        <v>20.751633986928105</v>
      </c>
      <c r="F170">
        <v>12.745098039215685</v>
      </c>
      <c r="G170">
        <v>2.9411764705882351</v>
      </c>
      <c r="H170">
        <v>17.483660130718953</v>
      </c>
      <c r="I170">
        <v>15.032679738562091</v>
      </c>
      <c r="J170">
        <v>10.294117647058822</v>
      </c>
      <c r="K170">
        <v>10.620915032679738</v>
      </c>
      <c r="L170">
        <v>19.444444444444446</v>
      </c>
      <c r="M170">
        <v>6.5359477124183014</v>
      </c>
      <c r="N170">
        <v>0</v>
      </c>
      <c r="O170">
        <v>17.483660130718953</v>
      </c>
      <c r="P170">
        <v>11.601307189542483</v>
      </c>
      <c r="Q170">
        <v>25.163398692810457</v>
      </c>
    </row>
    <row r="171" spans="2:17" x14ac:dyDescent="0.25">
      <c r="B171">
        <v>0</v>
      </c>
      <c r="C171">
        <v>12.942779291553133</v>
      </c>
      <c r="D171">
        <v>7.0844686648501369</v>
      </c>
      <c r="E171">
        <v>17.438692098092641</v>
      </c>
      <c r="F171">
        <v>23.43324250681199</v>
      </c>
      <c r="G171">
        <v>19.754768392370572</v>
      </c>
      <c r="H171">
        <v>8.7193460490463206</v>
      </c>
      <c r="I171">
        <v>12.534059945504087</v>
      </c>
      <c r="J171">
        <v>22.070844686648503</v>
      </c>
      <c r="K171">
        <v>26.56675749318801</v>
      </c>
      <c r="L171">
        <v>21.117166212534062</v>
      </c>
      <c r="M171">
        <v>12.125340599455042</v>
      </c>
      <c r="N171">
        <v>24.52316076294278</v>
      </c>
      <c r="O171">
        <v>8.8555858310626707</v>
      </c>
      <c r="P171">
        <v>6.5395095367847409</v>
      </c>
      <c r="Q171">
        <v>11.580381471389646</v>
      </c>
    </row>
    <row r="172" spans="2:17" x14ac:dyDescent="0.25">
      <c r="B172">
        <v>0</v>
      </c>
      <c r="C172">
        <v>13.961605584642234</v>
      </c>
      <c r="D172">
        <v>4.3630017452006982</v>
      </c>
      <c r="E172">
        <v>20.244328097731241</v>
      </c>
      <c r="F172">
        <v>11.867364746945899</v>
      </c>
      <c r="G172">
        <v>12.56544502617801</v>
      </c>
      <c r="H172">
        <v>3.4904013961605584</v>
      </c>
      <c r="I172">
        <v>2.7923211169284468</v>
      </c>
      <c r="J172">
        <v>5.4101221640488655</v>
      </c>
      <c r="K172">
        <v>9.7731239092495628</v>
      </c>
      <c r="L172">
        <v>4.1884816753926701</v>
      </c>
      <c r="M172">
        <v>8.2024432809773113</v>
      </c>
      <c r="N172">
        <v>18.848167539267017</v>
      </c>
      <c r="O172">
        <v>27.399650959860384</v>
      </c>
      <c r="P172">
        <v>9.7731239092495628</v>
      </c>
      <c r="Q172">
        <v>11.169284467713787</v>
      </c>
    </row>
    <row r="173" spans="2:17" x14ac:dyDescent="0.25">
      <c r="B173">
        <v>5.4279749478079333</v>
      </c>
      <c r="C173">
        <v>17.32776617954071</v>
      </c>
      <c r="D173">
        <v>5.010438413361169</v>
      </c>
      <c r="E173">
        <v>20.876826722338205</v>
      </c>
      <c r="F173">
        <v>23.382045929018787</v>
      </c>
      <c r="G173">
        <v>8.1419624217119004</v>
      </c>
      <c r="H173">
        <v>17.536534446764094</v>
      </c>
      <c r="I173">
        <v>0</v>
      </c>
      <c r="J173">
        <v>12.31732776617954</v>
      </c>
      <c r="K173">
        <v>24.008350730688935</v>
      </c>
      <c r="L173">
        <v>7.0981210855949897</v>
      </c>
      <c r="M173">
        <v>28.183716075156578</v>
      </c>
      <c r="N173">
        <v>15.031315240083506</v>
      </c>
      <c r="O173">
        <v>1.4613778705636742</v>
      </c>
      <c r="P173">
        <v>5.8455114822546967</v>
      </c>
      <c r="Q173">
        <v>6.4718162839248432</v>
      </c>
    </row>
    <row r="174" spans="2:17" x14ac:dyDescent="0.25">
      <c r="B174">
        <v>0.59288537549407105</v>
      </c>
      <c r="C174">
        <v>25.691699604743086</v>
      </c>
      <c r="D174">
        <v>0</v>
      </c>
      <c r="E174">
        <v>22.33201581027668</v>
      </c>
      <c r="F174">
        <v>47.628458498023718</v>
      </c>
      <c r="G174">
        <v>36.95652173913043</v>
      </c>
      <c r="H174">
        <v>7.1146245059288544</v>
      </c>
      <c r="I174">
        <v>21.146245059288539</v>
      </c>
      <c r="J174">
        <v>10.869565217391305</v>
      </c>
      <c r="K174">
        <v>41.304347826086953</v>
      </c>
      <c r="L174">
        <v>24.703557312252965</v>
      </c>
      <c r="M174">
        <v>35.573122529644266</v>
      </c>
      <c r="N174">
        <v>39.525691699604742</v>
      </c>
      <c r="O174">
        <v>32.015810276679844</v>
      </c>
      <c r="P174">
        <v>30.434782608695656</v>
      </c>
      <c r="Q174">
        <v>27.27272727272727</v>
      </c>
    </row>
    <row r="175" spans="2:17" x14ac:dyDescent="0.25">
      <c r="B175">
        <v>0</v>
      </c>
      <c r="C175">
        <v>26.284584980237153</v>
      </c>
      <c r="D175">
        <v>16.600790513833992</v>
      </c>
      <c r="E175">
        <v>36.166007905138343</v>
      </c>
      <c r="F175">
        <v>41.304347826086953</v>
      </c>
      <c r="G175">
        <v>38.339920948616601</v>
      </c>
      <c r="H175">
        <v>23.517786561264824</v>
      </c>
      <c r="I175">
        <v>25.691699604743086</v>
      </c>
      <c r="J175">
        <v>7.1146245059288544</v>
      </c>
      <c r="K175">
        <v>50.59288537549407</v>
      </c>
      <c r="L175">
        <v>24.110671936758894</v>
      </c>
      <c r="M175">
        <v>23.122529644268774</v>
      </c>
      <c r="N175">
        <v>28.853754940711461</v>
      </c>
      <c r="O175">
        <v>33.596837944664031</v>
      </c>
      <c r="P175">
        <v>30.434782608695656</v>
      </c>
      <c r="Q175">
        <v>30.039525691699602</v>
      </c>
    </row>
    <row r="176" spans="2:17" x14ac:dyDescent="0.25">
      <c r="B176">
        <v>0</v>
      </c>
      <c r="C176">
        <v>27.404479578392621</v>
      </c>
      <c r="D176">
        <v>11.725955204216074</v>
      </c>
      <c r="E176">
        <v>31.093544137022398</v>
      </c>
      <c r="F176">
        <v>30.698287220026348</v>
      </c>
      <c r="G176">
        <v>31.752305665349144</v>
      </c>
      <c r="H176">
        <v>17.786561264822133</v>
      </c>
      <c r="I176">
        <v>12.648221343873518</v>
      </c>
      <c r="J176">
        <v>21.343873517786559</v>
      </c>
      <c r="K176">
        <v>13.175230566534916</v>
      </c>
      <c r="L176">
        <v>22.266139657444008</v>
      </c>
      <c r="M176">
        <v>7.7733860342555996</v>
      </c>
      <c r="N176">
        <v>9.8814229249011856</v>
      </c>
      <c r="O176">
        <v>22.134387351778656</v>
      </c>
      <c r="P176">
        <v>18.050065876152832</v>
      </c>
      <c r="Q176">
        <v>20.421607378129117</v>
      </c>
    </row>
    <row r="177" spans="1:20" x14ac:dyDescent="0.25">
      <c r="B177">
        <v>0</v>
      </c>
      <c r="C177">
        <v>14.285714285714285</v>
      </c>
      <c r="D177">
        <v>0.82417582417582425</v>
      </c>
      <c r="E177">
        <v>26.098901098901102</v>
      </c>
      <c r="F177">
        <v>5.4945054945054945</v>
      </c>
      <c r="G177">
        <v>4.9450549450549453</v>
      </c>
      <c r="H177">
        <v>13.736263736263737</v>
      </c>
      <c r="I177">
        <v>4.8076923076923084</v>
      </c>
      <c r="J177">
        <v>16.071428571428573</v>
      </c>
      <c r="K177">
        <v>9.3406593406593412</v>
      </c>
      <c r="L177">
        <v>4.395604395604396</v>
      </c>
      <c r="M177">
        <v>16.895604395604398</v>
      </c>
      <c r="N177">
        <v>15.521978021978022</v>
      </c>
      <c r="O177">
        <v>20.741758241758244</v>
      </c>
      <c r="P177">
        <v>5.3571428571428568</v>
      </c>
      <c r="Q177">
        <v>19.505494505494507</v>
      </c>
    </row>
    <row r="178" spans="1:20" x14ac:dyDescent="0.25">
      <c r="B178">
        <v>15.241057542768274</v>
      </c>
      <c r="C178">
        <v>23.172628304821149</v>
      </c>
      <c r="D178">
        <v>0</v>
      </c>
      <c r="E178">
        <v>13.841368584758943</v>
      </c>
      <c r="F178">
        <v>43.856920684292376</v>
      </c>
      <c r="G178">
        <v>30.482115085536549</v>
      </c>
      <c r="H178">
        <v>50.855365474339031</v>
      </c>
      <c r="I178">
        <v>21.928460342146188</v>
      </c>
      <c r="J178">
        <v>25.660964230171075</v>
      </c>
      <c r="K178">
        <v>21.772939346811821</v>
      </c>
      <c r="L178">
        <v>33.592534992223946</v>
      </c>
      <c r="M178">
        <v>22.706065318818041</v>
      </c>
      <c r="N178">
        <v>18.195956454121305</v>
      </c>
      <c r="O178">
        <v>39.813374805598755</v>
      </c>
      <c r="P178">
        <v>42.768273716951789</v>
      </c>
      <c r="Q178">
        <v>37.169517884914463</v>
      </c>
    </row>
    <row r="179" spans="1:20" x14ac:dyDescent="0.25">
      <c r="B179">
        <v>4.710632570659488</v>
      </c>
      <c r="C179">
        <v>15.208613728129205</v>
      </c>
      <c r="D179">
        <v>0</v>
      </c>
      <c r="E179">
        <v>19.650067294751008</v>
      </c>
      <c r="F179">
        <v>15.074024226110364</v>
      </c>
      <c r="G179">
        <v>7.4024226110363394</v>
      </c>
      <c r="H179">
        <v>13.324360699865412</v>
      </c>
      <c r="I179">
        <v>9.2866756393001353</v>
      </c>
      <c r="J179">
        <v>12.24764468371467</v>
      </c>
      <c r="K179">
        <v>18.573351278600271</v>
      </c>
      <c r="L179">
        <v>9.5558546433378204</v>
      </c>
      <c r="M179">
        <v>21.668909825033648</v>
      </c>
      <c r="N179">
        <v>19.784656796769852</v>
      </c>
      <c r="O179">
        <v>12.24764468371467</v>
      </c>
      <c r="P179">
        <v>12.651413189771199</v>
      </c>
      <c r="Q179">
        <v>23.822341857335129</v>
      </c>
    </row>
    <row r="180" spans="1:20" x14ac:dyDescent="0.25">
      <c r="B180">
        <v>1.7167381974248928</v>
      </c>
      <c r="C180">
        <v>17.310443490701001</v>
      </c>
      <c r="D180">
        <v>9.1559370529327602</v>
      </c>
      <c r="E180">
        <v>20.457796852646638</v>
      </c>
      <c r="F180">
        <v>24.463519313304722</v>
      </c>
      <c r="G180">
        <v>15.164520743919885</v>
      </c>
      <c r="H180">
        <v>21.888412017167383</v>
      </c>
      <c r="I180">
        <v>3.0042918454935621</v>
      </c>
      <c r="J180">
        <v>22.17453505007153</v>
      </c>
      <c r="K180">
        <v>3.5765379113018603</v>
      </c>
      <c r="L180">
        <v>3.1473533619456364</v>
      </c>
      <c r="M180">
        <v>8.8698140200286133</v>
      </c>
      <c r="N180">
        <v>0</v>
      </c>
      <c r="O180">
        <v>19.027181688125893</v>
      </c>
      <c r="P180">
        <v>14.735336194563661</v>
      </c>
      <c r="Q180">
        <v>2.8612303290414878</v>
      </c>
    </row>
    <row r="181" spans="1:20" x14ac:dyDescent="0.25">
      <c r="B181">
        <v>3.9660056657223794</v>
      </c>
      <c r="C181">
        <v>9.3484419263456093</v>
      </c>
      <c r="D181">
        <v>1.6997167138810201</v>
      </c>
      <c r="E181">
        <v>17.280453257790366</v>
      </c>
      <c r="F181">
        <v>10.764872521246458</v>
      </c>
      <c r="G181">
        <v>15.580736543909349</v>
      </c>
      <c r="H181">
        <v>8.4985835694050991</v>
      </c>
      <c r="I181">
        <v>1.41643059490085</v>
      </c>
      <c r="J181">
        <v>1.2747875354107647</v>
      </c>
      <c r="K181">
        <v>14.872521246458922</v>
      </c>
      <c r="L181">
        <v>10.764872521246458</v>
      </c>
      <c r="M181">
        <v>0</v>
      </c>
      <c r="N181">
        <v>3.3994334277620402</v>
      </c>
      <c r="O181">
        <v>19.688385269121813</v>
      </c>
      <c r="P181">
        <v>15.864022662889518</v>
      </c>
      <c r="Q181">
        <v>20.679886685552407</v>
      </c>
    </row>
    <row r="182" spans="1:20" x14ac:dyDescent="0.25">
      <c r="B182">
        <v>1.5037593984962405</v>
      </c>
      <c r="C182">
        <v>10.150375939849624</v>
      </c>
      <c r="D182">
        <v>0</v>
      </c>
      <c r="E182">
        <v>11.528822055137844</v>
      </c>
      <c r="F182">
        <v>16.541353383458645</v>
      </c>
      <c r="G182">
        <v>6.2656641604010019</v>
      </c>
      <c r="H182">
        <v>13.659147869674184</v>
      </c>
      <c r="I182">
        <v>3.3834586466165413</v>
      </c>
      <c r="J182">
        <v>9.8997493734335826</v>
      </c>
      <c r="K182">
        <v>2.3809523809523809</v>
      </c>
      <c r="L182">
        <v>10.150375939849624</v>
      </c>
      <c r="M182">
        <v>3.3834586466165413</v>
      </c>
      <c r="N182">
        <v>4.8872180451127818</v>
      </c>
      <c r="O182">
        <v>4.1353383458646613</v>
      </c>
      <c r="P182">
        <v>3.132832080200501</v>
      </c>
      <c r="Q182">
        <v>9.6491228070175428</v>
      </c>
    </row>
    <row r="183" spans="1:20" x14ac:dyDescent="0.25">
      <c r="B183">
        <v>6.0901339829476253</v>
      </c>
      <c r="C183">
        <v>2.9232643118148598</v>
      </c>
      <c r="D183">
        <v>0</v>
      </c>
      <c r="E183">
        <v>12.78928136419001</v>
      </c>
      <c r="F183">
        <v>14.738124238733253</v>
      </c>
      <c r="G183">
        <v>20.828258221680876</v>
      </c>
      <c r="H183">
        <v>30.085261875761265</v>
      </c>
      <c r="I183">
        <v>15.225334957369064</v>
      </c>
      <c r="J183">
        <v>6.8209500609013398</v>
      </c>
      <c r="K183">
        <v>5.1157125456760051</v>
      </c>
      <c r="L183">
        <v>15.590742996345918</v>
      </c>
      <c r="M183">
        <v>7.7953714981729592</v>
      </c>
      <c r="N183">
        <v>1.8270401948842874</v>
      </c>
      <c r="O183">
        <v>9.7442143727161987</v>
      </c>
      <c r="P183">
        <v>9.1352009744214371</v>
      </c>
      <c r="Q183">
        <v>9.1352009744214371</v>
      </c>
    </row>
    <row r="184" spans="1:20" x14ac:dyDescent="0.25">
      <c r="B184">
        <v>7.5110456553755522</v>
      </c>
      <c r="C184">
        <v>16.789396170839467</v>
      </c>
      <c r="D184">
        <v>0</v>
      </c>
      <c r="E184">
        <v>22.385861561119295</v>
      </c>
      <c r="F184">
        <v>21.944035346097202</v>
      </c>
      <c r="G184">
        <v>13.107511045655377</v>
      </c>
      <c r="H184">
        <v>17.525773195876287</v>
      </c>
      <c r="I184">
        <v>6.1855670103092786</v>
      </c>
      <c r="J184">
        <v>16.642120765832104</v>
      </c>
      <c r="K184">
        <v>25.184094256259204</v>
      </c>
      <c r="L184">
        <v>6.6273932253313701</v>
      </c>
      <c r="M184">
        <v>16.789396170839467</v>
      </c>
      <c r="N184">
        <v>17.23122238586156</v>
      </c>
      <c r="O184">
        <v>10.309278350515463</v>
      </c>
      <c r="P184">
        <v>47.275405007363766</v>
      </c>
      <c r="Q184">
        <v>34.315169366715757</v>
      </c>
    </row>
    <row r="185" spans="1:20" x14ac:dyDescent="0.25">
      <c r="A185" t="s">
        <v>102</v>
      </c>
      <c r="B185">
        <f>AVERAGE(B95:B184)</f>
        <v>5.2119355220826957</v>
      </c>
      <c r="C185">
        <f t="shared" ref="C185:Q185" si="9">AVERAGE(C95:C184)</f>
        <v>17.102766055026709</v>
      </c>
      <c r="D185">
        <f t="shared" si="9"/>
        <v>4.0570278107246134</v>
      </c>
      <c r="E185">
        <f t="shared" si="9"/>
        <v>19.989700133987206</v>
      </c>
      <c r="F185">
        <f t="shared" si="9"/>
        <v>21.087993446812394</v>
      </c>
      <c r="G185">
        <f t="shared" si="9"/>
        <v>16.011298156058167</v>
      </c>
      <c r="H185">
        <f t="shared" si="9"/>
        <v>17.967023735470864</v>
      </c>
      <c r="I185">
        <f t="shared" si="9"/>
        <v>12.341108570031498</v>
      </c>
      <c r="J185">
        <f t="shared" si="9"/>
        <v>13.79245011997663</v>
      </c>
      <c r="K185">
        <f t="shared" si="9"/>
        <v>14.87985135988267</v>
      </c>
      <c r="L185">
        <f t="shared" si="9"/>
        <v>12.429582113093717</v>
      </c>
      <c r="M185">
        <f t="shared" si="9"/>
        <v>15.546479104233827</v>
      </c>
      <c r="N185">
        <f t="shared" si="9"/>
        <v>16.698358482343778</v>
      </c>
      <c r="O185">
        <f t="shared" si="9"/>
        <v>16.629227684914778</v>
      </c>
      <c r="P185">
        <f t="shared" si="9"/>
        <v>14.691654133511644</v>
      </c>
      <c r="Q185">
        <f t="shared" si="9"/>
        <v>16.438867024098506</v>
      </c>
    </row>
    <row r="187" spans="1:20" x14ac:dyDescent="0.25">
      <c r="A187" t="s">
        <v>181</v>
      </c>
    </row>
    <row r="188" spans="1:20" x14ac:dyDescent="0.25">
      <c r="B188">
        <v>16.601307189542482</v>
      </c>
      <c r="C188">
        <v>21.830065359477125</v>
      </c>
      <c r="D188">
        <v>7.3202614379084974</v>
      </c>
      <c r="E188">
        <v>19.215686274509807</v>
      </c>
      <c r="F188">
        <v>21.437908496732025</v>
      </c>
      <c r="G188">
        <v>17.908496732026144</v>
      </c>
      <c r="H188">
        <v>30.588235294117649</v>
      </c>
      <c r="I188">
        <v>29.281045751633989</v>
      </c>
      <c r="J188">
        <v>15.947712418300652</v>
      </c>
      <c r="K188">
        <v>13.202614379084968</v>
      </c>
      <c r="L188">
        <v>23.921568627450981</v>
      </c>
      <c r="M188">
        <v>18.169934640522875</v>
      </c>
      <c r="N188">
        <v>17.908496732026144</v>
      </c>
      <c r="O188">
        <v>19.869281045751634</v>
      </c>
      <c r="P188">
        <v>22.483660130718956</v>
      </c>
      <c r="Q188">
        <v>16.078431372549019</v>
      </c>
      <c r="R188">
        <v>1.4379084967320261</v>
      </c>
      <c r="S188">
        <v>0</v>
      </c>
      <c r="T188">
        <v>8.8888888888888893</v>
      </c>
    </row>
    <row r="189" spans="1:20" x14ac:dyDescent="0.25">
      <c r="B189">
        <v>10.25974025974026</v>
      </c>
      <c r="C189">
        <v>13.246753246753245</v>
      </c>
      <c r="D189">
        <v>0</v>
      </c>
      <c r="E189">
        <v>17.532467532467532</v>
      </c>
      <c r="F189">
        <v>20.519480519480521</v>
      </c>
      <c r="G189">
        <v>8.8311688311688314</v>
      </c>
      <c r="H189">
        <v>25.844155844155843</v>
      </c>
      <c r="I189">
        <v>21.428571428571427</v>
      </c>
      <c r="J189">
        <v>21.558441558441558</v>
      </c>
      <c r="K189">
        <v>9.220779220779221</v>
      </c>
      <c r="L189">
        <v>19.220779220779221</v>
      </c>
      <c r="M189">
        <v>6.4935064935064926</v>
      </c>
      <c r="N189">
        <v>13.896103896103895</v>
      </c>
      <c r="O189">
        <v>15.454545454545453</v>
      </c>
      <c r="P189">
        <v>17.662337662337663</v>
      </c>
      <c r="Q189">
        <v>26.88311688311688</v>
      </c>
      <c r="R189">
        <v>2.3376623376623376</v>
      </c>
      <c r="S189">
        <v>5.4545454545454541</v>
      </c>
      <c r="T189">
        <v>5.8441558441558437</v>
      </c>
    </row>
    <row r="190" spans="1:20" x14ac:dyDescent="0.25">
      <c r="B190">
        <v>11.256117455138662</v>
      </c>
      <c r="C190">
        <v>15.171288743882544</v>
      </c>
      <c r="D190">
        <v>5.709624796084829</v>
      </c>
      <c r="E190">
        <v>34.58401305057096</v>
      </c>
      <c r="F190">
        <v>28.058727569331161</v>
      </c>
      <c r="G190">
        <v>20.391517128874391</v>
      </c>
      <c r="H190">
        <v>29.853181076672104</v>
      </c>
      <c r="I190">
        <v>40.130505709624799</v>
      </c>
      <c r="J190">
        <v>33.442088091353995</v>
      </c>
      <c r="K190">
        <v>33.768352365415986</v>
      </c>
      <c r="L190">
        <v>24.469820554649267</v>
      </c>
      <c r="M190">
        <v>22.838499184339316</v>
      </c>
      <c r="N190">
        <v>30.0163132137031</v>
      </c>
      <c r="O190">
        <v>18.433931484502448</v>
      </c>
      <c r="P190">
        <v>49.265905383360518</v>
      </c>
      <c r="Q190">
        <v>37.520391517128878</v>
      </c>
      <c r="R190">
        <v>0</v>
      </c>
      <c r="S190">
        <v>20.880913539967374</v>
      </c>
      <c r="T190">
        <v>10.929853181076671</v>
      </c>
    </row>
    <row r="191" spans="1:20" x14ac:dyDescent="0.25">
      <c r="B191">
        <v>16.518424396442185</v>
      </c>
      <c r="C191">
        <v>12.706480304955528</v>
      </c>
      <c r="D191">
        <v>0</v>
      </c>
      <c r="E191">
        <v>17.026683608640404</v>
      </c>
      <c r="F191">
        <v>20.584498094027953</v>
      </c>
      <c r="G191">
        <v>8.6404066073697585</v>
      </c>
      <c r="H191">
        <v>21.728081321473951</v>
      </c>
      <c r="I191">
        <v>30.622617534942819</v>
      </c>
      <c r="J191">
        <v>14.104193138500634</v>
      </c>
      <c r="K191">
        <v>1.0165184243964422</v>
      </c>
      <c r="L191">
        <v>11.30876747141042</v>
      </c>
      <c r="M191">
        <v>3.1766200762388821</v>
      </c>
      <c r="N191">
        <v>4.5743329097839895</v>
      </c>
      <c r="O191">
        <v>23.252858958068614</v>
      </c>
      <c r="P191">
        <v>23.125794155019062</v>
      </c>
      <c r="Q191">
        <v>13.341804320203304</v>
      </c>
      <c r="R191">
        <v>2.9224904701397714</v>
      </c>
      <c r="S191">
        <v>3.5578144853875475</v>
      </c>
      <c r="T191">
        <v>10.038119440914867</v>
      </c>
    </row>
    <row r="192" spans="1:20" x14ac:dyDescent="0.25">
      <c r="B192">
        <v>2.65625</v>
      </c>
      <c r="C192">
        <v>8.59375</v>
      </c>
      <c r="D192">
        <v>2.96875</v>
      </c>
      <c r="E192">
        <v>31.406250000000004</v>
      </c>
      <c r="F192">
        <v>33.4375</v>
      </c>
      <c r="G192">
        <v>29.843750000000004</v>
      </c>
      <c r="H192">
        <v>30.15625</v>
      </c>
      <c r="I192">
        <v>42.1875</v>
      </c>
      <c r="J192">
        <v>49.375</v>
      </c>
      <c r="K192">
        <v>26.718750000000004</v>
      </c>
      <c r="L192">
        <v>40.78125</v>
      </c>
      <c r="M192">
        <v>46.25</v>
      </c>
      <c r="N192">
        <v>53.125</v>
      </c>
      <c r="O192">
        <v>42.34375</v>
      </c>
      <c r="P192">
        <v>23.4375</v>
      </c>
      <c r="Q192">
        <v>47.8125</v>
      </c>
      <c r="R192">
        <v>0</v>
      </c>
      <c r="S192">
        <v>11.875</v>
      </c>
      <c r="T192">
        <v>15.156249999999998</v>
      </c>
    </row>
    <row r="193" spans="2:20" x14ac:dyDescent="0.25">
      <c r="B193">
        <v>11.447811447811448</v>
      </c>
      <c r="C193">
        <v>27.777777777777779</v>
      </c>
      <c r="D193">
        <v>0</v>
      </c>
      <c r="E193">
        <v>22.053872053872052</v>
      </c>
      <c r="F193">
        <v>41.245791245791246</v>
      </c>
      <c r="G193">
        <v>29.46127946127946</v>
      </c>
      <c r="H193">
        <v>26.936026936026934</v>
      </c>
      <c r="I193">
        <v>28.28282828282828</v>
      </c>
      <c r="J193">
        <v>15.31986531986532</v>
      </c>
      <c r="K193">
        <v>34.343434343434339</v>
      </c>
      <c r="L193">
        <v>34.511784511784512</v>
      </c>
      <c r="M193">
        <v>37.205387205387211</v>
      </c>
      <c r="N193">
        <v>31.818181818181817</v>
      </c>
      <c r="O193">
        <v>16.666666666666664</v>
      </c>
      <c r="P193">
        <v>21.043771043771045</v>
      </c>
      <c r="Q193">
        <v>29.966329966329969</v>
      </c>
      <c r="R193">
        <v>1.1784511784511784</v>
      </c>
      <c r="S193">
        <v>6.0606060606060606</v>
      </c>
      <c r="T193">
        <v>12.121212121212121</v>
      </c>
    </row>
    <row r="194" spans="2:20" x14ac:dyDescent="0.25">
      <c r="B194">
        <v>8.4425036390101891</v>
      </c>
      <c r="C194">
        <v>6.8413391557496359</v>
      </c>
      <c r="D194">
        <v>20.960698689956331</v>
      </c>
      <c r="E194">
        <v>25.909752547307129</v>
      </c>
      <c r="F194">
        <v>26.200873362445414</v>
      </c>
      <c r="G194">
        <v>16.885007278020378</v>
      </c>
      <c r="H194">
        <v>18.195050946142651</v>
      </c>
      <c r="I194">
        <v>27.074235807860266</v>
      </c>
      <c r="J194">
        <v>8.1513828238719075</v>
      </c>
      <c r="K194">
        <v>19.068413391557495</v>
      </c>
      <c r="L194">
        <v>32.023289665211067</v>
      </c>
      <c r="M194">
        <v>19.50509461426492</v>
      </c>
      <c r="N194">
        <v>5.9679767103347885</v>
      </c>
      <c r="O194">
        <v>17.321688500727802</v>
      </c>
      <c r="P194">
        <v>10.771470160116449</v>
      </c>
      <c r="Q194">
        <v>20.378457059679768</v>
      </c>
      <c r="R194">
        <v>11.208151382823871</v>
      </c>
      <c r="S194">
        <v>7.7147016011644833</v>
      </c>
      <c r="T194">
        <v>0</v>
      </c>
    </row>
    <row r="195" spans="2:20" x14ac:dyDescent="0.25">
      <c r="B195">
        <v>8.8541666666666679</v>
      </c>
      <c r="C195">
        <v>2.994791666666667</v>
      </c>
      <c r="D195">
        <v>0</v>
      </c>
      <c r="E195">
        <v>12.109375</v>
      </c>
      <c r="F195">
        <v>20.833333333333336</v>
      </c>
      <c r="G195">
        <v>13.802083333333334</v>
      </c>
      <c r="H195">
        <v>17.057291666666664</v>
      </c>
      <c r="I195">
        <v>19.140625</v>
      </c>
      <c r="J195">
        <v>9.5052083333333321</v>
      </c>
      <c r="K195">
        <v>8.4635416666666679</v>
      </c>
      <c r="L195">
        <v>6.380208333333333</v>
      </c>
      <c r="M195">
        <v>4.9479166666666661</v>
      </c>
      <c r="N195">
        <v>11.328125</v>
      </c>
      <c r="O195">
        <v>22.005208333333336</v>
      </c>
      <c r="P195">
        <v>17.317708333333336</v>
      </c>
      <c r="Q195">
        <v>11.71875</v>
      </c>
      <c r="R195">
        <v>5.859375</v>
      </c>
      <c r="S195">
        <v>6.770833333333333</v>
      </c>
      <c r="T195">
        <v>0.52083333333333326</v>
      </c>
    </row>
    <row r="196" spans="2:20" x14ac:dyDescent="0.25">
      <c r="B196">
        <v>11.969696969696969</v>
      </c>
      <c r="C196">
        <v>15.757575757575756</v>
      </c>
      <c r="D196">
        <v>21.515151515151516</v>
      </c>
      <c r="E196">
        <v>37.424242424242429</v>
      </c>
      <c r="F196">
        <v>40.151515151515149</v>
      </c>
      <c r="G196">
        <v>31.515151515151512</v>
      </c>
      <c r="H196">
        <v>30.909090909090907</v>
      </c>
      <c r="I196">
        <v>36.666666666666664</v>
      </c>
      <c r="J196">
        <v>32.878787878787882</v>
      </c>
      <c r="K196">
        <v>29.242424242424242</v>
      </c>
      <c r="L196">
        <v>28.333333333333332</v>
      </c>
      <c r="M196">
        <v>21.666666666666668</v>
      </c>
      <c r="N196">
        <v>23.939393939393938</v>
      </c>
      <c r="O196">
        <v>36.515151515151516</v>
      </c>
      <c r="P196">
        <v>30.606060606060602</v>
      </c>
      <c r="Q196">
        <v>31.363636363636367</v>
      </c>
      <c r="R196">
        <v>0</v>
      </c>
      <c r="S196">
        <v>12.121212121212121</v>
      </c>
      <c r="T196">
        <v>6.3636363636363633</v>
      </c>
    </row>
    <row r="197" spans="2:20" x14ac:dyDescent="0.25">
      <c r="B197">
        <v>8.3694083694083687</v>
      </c>
      <c r="C197">
        <v>20.779220779220779</v>
      </c>
      <c r="D197">
        <v>11.3997113997114</v>
      </c>
      <c r="E197">
        <v>24.963924963924963</v>
      </c>
      <c r="F197">
        <v>36.075036075036074</v>
      </c>
      <c r="G197">
        <v>18.470418470418469</v>
      </c>
      <c r="H197">
        <v>25.396825396825395</v>
      </c>
      <c r="I197">
        <v>32.178932178932179</v>
      </c>
      <c r="J197">
        <v>25.108225108225106</v>
      </c>
      <c r="K197">
        <v>26.984126984126984</v>
      </c>
      <c r="L197">
        <v>23.665223665223664</v>
      </c>
      <c r="M197">
        <v>4.0404040404040407</v>
      </c>
      <c r="N197">
        <v>17.748917748917751</v>
      </c>
      <c r="O197">
        <v>23.232323232323232</v>
      </c>
      <c r="P197">
        <v>3.318903318903319</v>
      </c>
      <c r="Q197">
        <v>18.903318903318901</v>
      </c>
      <c r="R197">
        <v>0</v>
      </c>
      <c r="S197">
        <v>5.4834054834054831</v>
      </c>
      <c r="T197">
        <v>4.4733044733044736</v>
      </c>
    </row>
    <row r="198" spans="2:20" x14ac:dyDescent="0.25">
      <c r="B198">
        <v>0</v>
      </c>
      <c r="C198">
        <v>11.29032258064516</v>
      </c>
      <c r="D198">
        <v>8.064516129032258</v>
      </c>
      <c r="E198">
        <v>10.573476702508961</v>
      </c>
      <c r="F198">
        <v>38.351254480286741</v>
      </c>
      <c r="G198">
        <v>31.899641577060933</v>
      </c>
      <c r="H198">
        <v>38.888888888888893</v>
      </c>
      <c r="I198">
        <v>38.888888888888893</v>
      </c>
      <c r="J198">
        <v>22.401433691756274</v>
      </c>
      <c r="K198">
        <v>22.401433691756274</v>
      </c>
      <c r="L198">
        <v>24.014336917562723</v>
      </c>
      <c r="M198">
        <v>38.530465949820787</v>
      </c>
      <c r="N198">
        <v>17.921146953405017</v>
      </c>
      <c r="O198">
        <v>22.401433691756274</v>
      </c>
      <c r="P198">
        <v>8.9605734767025087</v>
      </c>
      <c r="Q198">
        <v>8.064516129032258</v>
      </c>
      <c r="R198">
        <v>6.8100358422939076</v>
      </c>
      <c r="S198">
        <v>9.4982078853046588</v>
      </c>
      <c r="T198">
        <v>13.082437275985665</v>
      </c>
    </row>
    <row r="199" spans="2:20" x14ac:dyDescent="0.25">
      <c r="B199">
        <v>9.2970521541950113</v>
      </c>
      <c r="C199">
        <v>17.687074829931973</v>
      </c>
      <c r="D199">
        <v>17.460317460317459</v>
      </c>
      <c r="E199">
        <v>49.206349206349202</v>
      </c>
      <c r="F199">
        <v>48.299319727891152</v>
      </c>
      <c r="G199">
        <v>37.868480725623584</v>
      </c>
      <c r="H199">
        <v>49.65986394557823</v>
      </c>
      <c r="I199">
        <v>54.421768707482997</v>
      </c>
      <c r="J199">
        <v>24.71655328798186</v>
      </c>
      <c r="K199">
        <v>34.467120181405896</v>
      </c>
      <c r="L199">
        <v>31.292517006802722</v>
      </c>
      <c r="M199">
        <v>59.863945578231295</v>
      </c>
      <c r="N199">
        <v>39.909297052154194</v>
      </c>
      <c r="O199">
        <v>27.89115646258503</v>
      </c>
      <c r="P199">
        <v>31.519274376417233</v>
      </c>
      <c r="Q199">
        <v>43.537414965986393</v>
      </c>
      <c r="R199">
        <v>0</v>
      </c>
      <c r="S199">
        <v>9.2970521541950113</v>
      </c>
      <c r="T199">
        <v>1.1337868480725624</v>
      </c>
    </row>
    <row r="200" spans="2:20" x14ac:dyDescent="0.25">
      <c r="B200">
        <v>0</v>
      </c>
      <c r="C200">
        <v>6.8181818181818175</v>
      </c>
      <c r="D200">
        <v>1.8716577540106951</v>
      </c>
      <c r="E200">
        <v>10.962566844919785</v>
      </c>
      <c r="F200">
        <v>18.048128342245988</v>
      </c>
      <c r="G200">
        <v>9.3582887700534751</v>
      </c>
      <c r="H200">
        <v>10.294117647058822</v>
      </c>
      <c r="I200">
        <v>14.572192513368984</v>
      </c>
      <c r="J200">
        <v>6.9518716577540109</v>
      </c>
      <c r="K200">
        <v>11.497326203208557</v>
      </c>
      <c r="L200">
        <v>16.711229946524064</v>
      </c>
      <c r="M200">
        <v>7.8877005347593583</v>
      </c>
      <c r="N200">
        <v>8.5561497326203195</v>
      </c>
      <c r="O200">
        <v>15.508021390374333</v>
      </c>
      <c r="P200">
        <v>13.636363636363635</v>
      </c>
      <c r="Q200">
        <v>6.4171122994652414</v>
      </c>
      <c r="R200">
        <v>5.0802139037433154</v>
      </c>
      <c r="S200">
        <v>3.6096256684491976</v>
      </c>
      <c r="T200">
        <v>3.7433155080213902</v>
      </c>
    </row>
    <row r="201" spans="2:20" x14ac:dyDescent="0.25">
      <c r="B201">
        <v>13.915857605177994</v>
      </c>
      <c r="C201">
        <v>12.459546925566343</v>
      </c>
      <c r="D201">
        <v>4.6925566343042071</v>
      </c>
      <c r="E201">
        <v>28.317152103559874</v>
      </c>
      <c r="F201">
        <v>41.262135922330096</v>
      </c>
      <c r="G201">
        <v>37.055016181229774</v>
      </c>
      <c r="H201">
        <v>48.05825242718447</v>
      </c>
      <c r="I201">
        <v>46.278317152103561</v>
      </c>
      <c r="J201">
        <v>50.485436893203882</v>
      </c>
      <c r="K201">
        <v>31.715210355987054</v>
      </c>
      <c r="L201">
        <v>27.346278317152105</v>
      </c>
      <c r="M201">
        <v>11.488673139158575</v>
      </c>
      <c r="N201">
        <v>18.446601941747574</v>
      </c>
      <c r="O201">
        <v>14.077669902912621</v>
      </c>
      <c r="P201">
        <v>11.650485436893204</v>
      </c>
      <c r="Q201">
        <v>28.964401294498384</v>
      </c>
      <c r="R201">
        <v>1.9417475728155338</v>
      </c>
      <c r="S201">
        <v>8.7378640776699026</v>
      </c>
      <c r="T201">
        <v>0</v>
      </c>
    </row>
    <row r="202" spans="2:20" x14ac:dyDescent="0.25">
      <c r="B202">
        <v>13.709677419354838</v>
      </c>
      <c r="C202">
        <v>6.4516129032258061</v>
      </c>
      <c r="D202">
        <v>6.129032258064516</v>
      </c>
      <c r="E202">
        <v>9.8387096774193559</v>
      </c>
      <c r="F202">
        <v>11.612903225806452</v>
      </c>
      <c r="G202">
        <v>10.806451612903226</v>
      </c>
      <c r="H202">
        <v>23.548387096774192</v>
      </c>
      <c r="I202">
        <v>24.032258064516128</v>
      </c>
      <c r="J202">
        <v>20.64516129032258</v>
      </c>
      <c r="K202">
        <v>4.5161290322580641</v>
      </c>
      <c r="L202">
        <v>3.7096774193548385</v>
      </c>
      <c r="M202">
        <v>14.35483870967742</v>
      </c>
      <c r="N202">
        <v>7.9032258064516121</v>
      </c>
      <c r="O202">
        <v>16.7741935483871</v>
      </c>
      <c r="P202">
        <v>20.806451612903228</v>
      </c>
      <c r="Q202">
        <v>19.35483870967742</v>
      </c>
      <c r="R202">
        <v>0</v>
      </c>
      <c r="S202">
        <v>4.1935483870967749</v>
      </c>
      <c r="T202">
        <v>10.64516129032258</v>
      </c>
    </row>
    <row r="203" spans="2:20" x14ac:dyDescent="0.25">
      <c r="B203">
        <v>9.822866344605476</v>
      </c>
      <c r="C203">
        <v>18.035426731078903</v>
      </c>
      <c r="D203">
        <v>5.9581320450885666</v>
      </c>
      <c r="E203">
        <v>28.824476650563607</v>
      </c>
      <c r="F203">
        <v>31.884057971014489</v>
      </c>
      <c r="G203">
        <v>27.053140096618357</v>
      </c>
      <c r="H203">
        <v>38.164251207729464</v>
      </c>
      <c r="I203">
        <v>28.985507246376812</v>
      </c>
      <c r="J203">
        <v>27.858293075684383</v>
      </c>
      <c r="K203">
        <v>31.07890499194847</v>
      </c>
      <c r="L203">
        <v>36.714975845410628</v>
      </c>
      <c r="M203">
        <v>23.027375201288244</v>
      </c>
      <c r="N203">
        <v>10.466988727858293</v>
      </c>
      <c r="O203">
        <v>30.917874396135264</v>
      </c>
      <c r="P203">
        <v>20.128824476650564</v>
      </c>
      <c r="Q203">
        <v>24.798711755233494</v>
      </c>
      <c r="R203">
        <v>0</v>
      </c>
      <c r="S203">
        <v>8.2125603864734309</v>
      </c>
      <c r="T203">
        <v>8.0515297906602257</v>
      </c>
    </row>
    <row r="204" spans="2:20" x14ac:dyDescent="0.25">
      <c r="B204">
        <v>9.0697674418604652</v>
      </c>
      <c r="C204">
        <v>23.720930232558139</v>
      </c>
      <c r="D204">
        <v>1.6279069767441861</v>
      </c>
      <c r="E204">
        <v>27.674418604651162</v>
      </c>
      <c r="F204">
        <v>30.465116279069765</v>
      </c>
      <c r="G204">
        <v>25.813953488372093</v>
      </c>
      <c r="H204">
        <v>15.58139534883721</v>
      </c>
      <c r="I204">
        <v>17.906976744186046</v>
      </c>
      <c r="J204">
        <v>8.1395348837209305</v>
      </c>
      <c r="K204">
        <v>31.627906976744185</v>
      </c>
      <c r="L204">
        <v>23.02325581395349</v>
      </c>
      <c r="M204">
        <v>26.279069767441861</v>
      </c>
      <c r="N204">
        <v>31.86046511627907</v>
      </c>
      <c r="O204">
        <v>26.744186046511626</v>
      </c>
      <c r="P204">
        <v>4.6511627906976747</v>
      </c>
      <c r="Q204">
        <v>23.953488372093023</v>
      </c>
      <c r="R204">
        <v>0</v>
      </c>
      <c r="S204">
        <v>18.837209302325579</v>
      </c>
      <c r="T204">
        <v>16.744186046511629</v>
      </c>
    </row>
    <row r="205" spans="2:20" x14ac:dyDescent="0.25">
      <c r="B205">
        <v>3.6231884057971016</v>
      </c>
      <c r="C205">
        <v>4.9275362318840585</v>
      </c>
      <c r="D205">
        <v>5.6521739130434785</v>
      </c>
      <c r="E205">
        <v>18.840579710144929</v>
      </c>
      <c r="F205">
        <v>15.65217391304348</v>
      </c>
      <c r="G205">
        <v>3.4782608695652173</v>
      </c>
      <c r="H205">
        <v>2.7536231884057969</v>
      </c>
      <c r="I205">
        <v>8.695652173913043</v>
      </c>
      <c r="J205">
        <v>4.3478260869565215</v>
      </c>
      <c r="K205">
        <v>7.5362318840579716</v>
      </c>
      <c r="L205">
        <v>13.333333333333334</v>
      </c>
      <c r="M205">
        <v>5.0724637681159424</v>
      </c>
      <c r="N205">
        <v>5.9420289855072461</v>
      </c>
      <c r="O205">
        <v>16.956521739130434</v>
      </c>
      <c r="P205">
        <v>11.884057971014492</v>
      </c>
      <c r="Q205">
        <v>0.86956521739130432</v>
      </c>
      <c r="R205">
        <v>11.304347826086957</v>
      </c>
      <c r="S205">
        <v>4.4927536231884062</v>
      </c>
      <c r="T205">
        <v>0</v>
      </c>
    </row>
    <row r="206" spans="2:20" x14ac:dyDescent="0.25">
      <c r="B206">
        <v>1.5649452269170578</v>
      </c>
      <c r="C206">
        <v>24.413145539906104</v>
      </c>
      <c r="D206">
        <v>1.5649452269170578</v>
      </c>
      <c r="E206">
        <v>24.413145539906104</v>
      </c>
      <c r="F206">
        <v>32.081377151799693</v>
      </c>
      <c r="G206">
        <v>28.638497652582164</v>
      </c>
      <c r="H206">
        <v>21.283255086071986</v>
      </c>
      <c r="I206">
        <v>18.779342723004692</v>
      </c>
      <c r="J206">
        <v>24.569640062597809</v>
      </c>
      <c r="K206">
        <v>24.413145539906104</v>
      </c>
      <c r="L206">
        <v>17.84037558685446</v>
      </c>
      <c r="M206">
        <v>28.638497652582164</v>
      </c>
      <c r="N206">
        <v>25.508607198748045</v>
      </c>
      <c r="O206">
        <v>13.928012519561817</v>
      </c>
      <c r="P206">
        <v>12.206572769953052</v>
      </c>
      <c r="Q206">
        <v>8.1377151799687013</v>
      </c>
      <c r="R206">
        <v>1.4084507042253522</v>
      </c>
      <c r="S206">
        <v>0</v>
      </c>
      <c r="T206">
        <v>7.1987480438184663</v>
      </c>
    </row>
    <row r="207" spans="2:20" x14ac:dyDescent="0.25">
      <c r="B207">
        <v>3.5775127768313459</v>
      </c>
      <c r="C207">
        <v>4.9403747870528107</v>
      </c>
      <c r="D207">
        <v>0</v>
      </c>
      <c r="E207">
        <v>17.035775127768314</v>
      </c>
      <c r="F207">
        <v>52.640545144804086</v>
      </c>
      <c r="G207">
        <v>40.715502555366271</v>
      </c>
      <c r="H207">
        <v>51.107325383304939</v>
      </c>
      <c r="I207">
        <v>50.085178875638839</v>
      </c>
      <c r="J207">
        <v>21.465076660988075</v>
      </c>
      <c r="K207">
        <v>17.035775127768314</v>
      </c>
      <c r="L207">
        <v>6.9846678023850082</v>
      </c>
      <c r="M207">
        <v>33.049403747870528</v>
      </c>
      <c r="N207">
        <v>36.115843270868822</v>
      </c>
      <c r="O207">
        <v>40.374787052810902</v>
      </c>
      <c r="P207">
        <v>37.478705281090292</v>
      </c>
      <c r="Q207">
        <v>37.819420783645654</v>
      </c>
      <c r="R207">
        <v>22.316865417376491</v>
      </c>
      <c r="S207">
        <v>10.90289608177172</v>
      </c>
      <c r="T207">
        <v>2.8960817717206133</v>
      </c>
    </row>
    <row r="208" spans="2:20" x14ac:dyDescent="0.25">
      <c r="B208">
        <v>7.3667711598746077</v>
      </c>
      <c r="C208">
        <v>26.489028213166144</v>
      </c>
      <c r="D208">
        <v>13.009404388714735</v>
      </c>
      <c r="E208">
        <v>42.16300940438871</v>
      </c>
      <c r="F208">
        <v>37.61755485893417</v>
      </c>
      <c r="G208">
        <v>29.780564263322884</v>
      </c>
      <c r="H208">
        <v>28.213166144200624</v>
      </c>
      <c r="I208">
        <v>42.476489028213166</v>
      </c>
      <c r="J208">
        <v>24.294670846394983</v>
      </c>
      <c r="K208">
        <v>28.996865203761757</v>
      </c>
      <c r="L208">
        <v>30.094043887147336</v>
      </c>
      <c r="M208">
        <v>40.752351097178682</v>
      </c>
      <c r="N208">
        <v>50.156739811912217</v>
      </c>
      <c r="O208">
        <v>34.639498432601876</v>
      </c>
      <c r="P208">
        <v>41.849529780564268</v>
      </c>
      <c r="Q208">
        <v>31.347962382445143</v>
      </c>
      <c r="R208">
        <v>0</v>
      </c>
      <c r="S208">
        <v>13.793103448275861</v>
      </c>
      <c r="T208">
        <v>5.1724137931034484</v>
      </c>
    </row>
    <row r="209" spans="2:20" x14ac:dyDescent="0.25">
      <c r="B209">
        <v>6.982872200263504</v>
      </c>
      <c r="C209">
        <v>11.330698287220025</v>
      </c>
      <c r="D209">
        <v>4.0843214756258233</v>
      </c>
      <c r="E209">
        <v>19.499341238471672</v>
      </c>
      <c r="F209">
        <v>26.21870882740448</v>
      </c>
      <c r="G209">
        <v>18.708827404479578</v>
      </c>
      <c r="H209">
        <v>21.607378129117262</v>
      </c>
      <c r="I209">
        <v>21.739130434782609</v>
      </c>
      <c r="J209">
        <v>9.6179183135704882</v>
      </c>
      <c r="K209">
        <v>10.671936758893279</v>
      </c>
      <c r="L209">
        <v>10.144927536231885</v>
      </c>
      <c r="M209">
        <v>0</v>
      </c>
      <c r="N209">
        <v>5.5335968379446641</v>
      </c>
      <c r="O209">
        <v>16.337285902503293</v>
      </c>
      <c r="P209">
        <v>19.762845849802371</v>
      </c>
      <c r="Q209">
        <v>17.786561264822133</v>
      </c>
      <c r="R209">
        <v>10.408432147562582</v>
      </c>
      <c r="S209">
        <v>4.6113306982872198</v>
      </c>
      <c r="T209">
        <v>5.928853754940711</v>
      </c>
    </row>
    <row r="210" spans="2:20" x14ac:dyDescent="0.25">
      <c r="B210">
        <v>15.476190476190476</v>
      </c>
      <c r="C210">
        <v>11.394557823129253</v>
      </c>
      <c r="D210">
        <v>4.2517006802721085</v>
      </c>
      <c r="E210">
        <v>23.299319727891156</v>
      </c>
      <c r="F210">
        <v>40.816326530612244</v>
      </c>
      <c r="G210">
        <v>31.122448979591837</v>
      </c>
      <c r="H210">
        <v>39.115646258503403</v>
      </c>
      <c r="I210">
        <v>45.238095238095241</v>
      </c>
      <c r="J210">
        <v>34.863945578231295</v>
      </c>
      <c r="K210">
        <v>27.721088435374146</v>
      </c>
      <c r="L210">
        <v>25.510204081632654</v>
      </c>
      <c r="M210">
        <v>25</v>
      </c>
      <c r="N210">
        <v>37.074829931972793</v>
      </c>
      <c r="O210">
        <v>24.319727891156461</v>
      </c>
      <c r="P210">
        <v>38.945578231292515</v>
      </c>
      <c r="Q210">
        <v>37.074829931972793</v>
      </c>
      <c r="R210">
        <v>0</v>
      </c>
      <c r="S210">
        <v>21.768707482993197</v>
      </c>
      <c r="T210">
        <v>9.0136054421768712</v>
      </c>
    </row>
    <row r="211" spans="2:20" x14ac:dyDescent="0.25">
      <c r="B211">
        <v>5.6603773584905666</v>
      </c>
      <c r="C211">
        <v>22.169811320754718</v>
      </c>
      <c r="D211">
        <v>0</v>
      </c>
      <c r="E211">
        <v>25</v>
      </c>
      <c r="F211">
        <v>37.971698113207545</v>
      </c>
      <c r="G211">
        <v>37.028301886792455</v>
      </c>
      <c r="H211">
        <v>33.254716981132077</v>
      </c>
      <c r="I211">
        <v>23.349056603773587</v>
      </c>
      <c r="J211">
        <v>9.433962264150944</v>
      </c>
      <c r="K211">
        <v>24.528301886792452</v>
      </c>
      <c r="L211">
        <v>18.867924528301888</v>
      </c>
      <c r="M211">
        <v>40.801886792452827</v>
      </c>
      <c r="N211">
        <v>37.5</v>
      </c>
      <c r="O211">
        <v>43.39622641509434</v>
      </c>
      <c r="P211">
        <v>12.264150943396226</v>
      </c>
      <c r="Q211">
        <v>25</v>
      </c>
      <c r="R211">
        <v>5.4245283018867925</v>
      </c>
      <c r="S211">
        <v>0.70754716981132082</v>
      </c>
      <c r="T211">
        <v>4.716981132075472</v>
      </c>
    </row>
    <row r="212" spans="2:20" x14ac:dyDescent="0.25">
      <c r="B212">
        <v>1.0903426791277258</v>
      </c>
      <c r="C212">
        <v>24.766355140186917</v>
      </c>
      <c r="D212">
        <v>9.9688473520249214</v>
      </c>
      <c r="E212">
        <v>24.766355140186917</v>
      </c>
      <c r="F212">
        <v>30.218068535825545</v>
      </c>
      <c r="G212">
        <v>23.987538940809969</v>
      </c>
      <c r="H212">
        <v>9.0342679127725845</v>
      </c>
      <c r="I212">
        <v>16.978193146417446</v>
      </c>
      <c r="J212">
        <v>26.947040498442366</v>
      </c>
      <c r="K212">
        <v>36.292834890965729</v>
      </c>
      <c r="L212">
        <v>22.897196261682243</v>
      </c>
      <c r="M212">
        <v>24.766355140186917</v>
      </c>
      <c r="N212">
        <v>24.766355140186917</v>
      </c>
      <c r="O212">
        <v>15.420560747663551</v>
      </c>
      <c r="P212">
        <v>14.018691588785046</v>
      </c>
      <c r="Q212">
        <v>22.429906542056074</v>
      </c>
      <c r="R212">
        <v>11.993769470404985</v>
      </c>
      <c r="S212">
        <v>0</v>
      </c>
      <c r="T212">
        <v>3.7383177570093453</v>
      </c>
    </row>
    <row r="213" spans="2:20" x14ac:dyDescent="0.25">
      <c r="B213">
        <v>14.114114114114114</v>
      </c>
      <c r="C213">
        <v>13.813813813813812</v>
      </c>
      <c r="D213">
        <v>7.3573573573573565</v>
      </c>
      <c r="E213">
        <v>26.276276276276278</v>
      </c>
      <c r="F213">
        <v>27.477477477477478</v>
      </c>
      <c r="G213">
        <v>24.024024024024023</v>
      </c>
      <c r="H213">
        <v>33.633633633633636</v>
      </c>
      <c r="I213">
        <v>34.084084084084083</v>
      </c>
      <c r="J213">
        <v>29.72972972972973</v>
      </c>
      <c r="K213">
        <v>18.618618618618619</v>
      </c>
      <c r="L213">
        <v>28.978978978978979</v>
      </c>
      <c r="M213">
        <v>27.177177177177175</v>
      </c>
      <c r="N213">
        <v>22.372372372372375</v>
      </c>
      <c r="O213">
        <v>31.381381381381381</v>
      </c>
      <c r="P213">
        <v>27.777777777777779</v>
      </c>
      <c r="Q213">
        <v>32.432432432432435</v>
      </c>
      <c r="R213">
        <v>15.465465465465467</v>
      </c>
      <c r="S213">
        <v>0</v>
      </c>
      <c r="T213">
        <v>8.5585585585585591</v>
      </c>
    </row>
    <row r="214" spans="2:20" x14ac:dyDescent="0.25">
      <c r="B214">
        <v>12.824956672443674</v>
      </c>
      <c r="C214">
        <v>24.090121317157713</v>
      </c>
      <c r="D214">
        <v>2.0797227036395149</v>
      </c>
      <c r="E214">
        <v>32.23570190641248</v>
      </c>
      <c r="F214">
        <v>53.032928942807622</v>
      </c>
      <c r="G214">
        <v>51.993067590987877</v>
      </c>
      <c r="H214">
        <v>44.367417677642976</v>
      </c>
      <c r="I214">
        <v>43.327556325823224</v>
      </c>
      <c r="J214">
        <v>36.221837088388213</v>
      </c>
      <c r="K214">
        <v>45.233968804159446</v>
      </c>
      <c r="L214">
        <v>40.207972270363953</v>
      </c>
      <c r="M214">
        <v>61.178509532062385</v>
      </c>
      <c r="N214">
        <v>46.620450606585791</v>
      </c>
      <c r="O214">
        <v>47.313691507798964</v>
      </c>
      <c r="P214">
        <v>40.034662045060657</v>
      </c>
      <c r="Q214">
        <v>45.060658578856149</v>
      </c>
      <c r="R214">
        <v>0</v>
      </c>
      <c r="S214">
        <v>14.384748700173311</v>
      </c>
      <c r="T214">
        <v>10.918544194107453</v>
      </c>
    </row>
    <row r="215" spans="2:20" x14ac:dyDescent="0.25">
      <c r="B215">
        <v>12.939297124600637</v>
      </c>
      <c r="C215">
        <v>21.246006389776358</v>
      </c>
      <c r="D215">
        <v>0</v>
      </c>
      <c r="E215">
        <v>16.453674121405751</v>
      </c>
      <c r="F215">
        <v>53.354632587859427</v>
      </c>
      <c r="G215">
        <v>45.207667731629392</v>
      </c>
      <c r="H215">
        <v>49.201277955271564</v>
      </c>
      <c r="I215">
        <v>43.450479233226837</v>
      </c>
      <c r="J215">
        <v>26.837060702875398</v>
      </c>
      <c r="K215">
        <v>40.095846645367409</v>
      </c>
      <c r="L215">
        <v>37.859424920127793</v>
      </c>
      <c r="M215">
        <v>28.274760383386582</v>
      </c>
      <c r="N215">
        <v>24.440894568690098</v>
      </c>
      <c r="O215">
        <v>34.664536741214057</v>
      </c>
      <c r="P215">
        <v>45.047923322683708</v>
      </c>
      <c r="Q215">
        <v>30.670926517571885</v>
      </c>
      <c r="R215">
        <v>23.003194888178914</v>
      </c>
      <c r="S215">
        <v>0.47923322683706071</v>
      </c>
      <c r="T215">
        <v>2.5559105431309903</v>
      </c>
    </row>
    <row r="216" spans="2:20" x14ac:dyDescent="0.25">
      <c r="B216">
        <v>10.140845070422536</v>
      </c>
      <c r="C216">
        <v>21.830985915492956</v>
      </c>
      <c r="D216">
        <v>12.253521126760564</v>
      </c>
      <c r="E216">
        <v>21.830985915492956</v>
      </c>
      <c r="F216">
        <v>25.211267605633804</v>
      </c>
      <c r="G216">
        <v>19.014084507042252</v>
      </c>
      <c r="H216">
        <v>18.169014084507044</v>
      </c>
      <c r="I216">
        <v>15.211267605633802</v>
      </c>
      <c r="J216">
        <v>23.52112676056338</v>
      </c>
      <c r="K216">
        <v>24.366197183098592</v>
      </c>
      <c r="L216">
        <v>19.718309859154928</v>
      </c>
      <c r="M216">
        <v>23.52112676056338</v>
      </c>
      <c r="N216">
        <v>26.619718309859152</v>
      </c>
      <c r="O216">
        <v>21.408450704225352</v>
      </c>
      <c r="P216">
        <v>13.661971830985916</v>
      </c>
      <c r="Q216">
        <v>27.887323943661972</v>
      </c>
      <c r="R216">
        <v>0</v>
      </c>
      <c r="S216">
        <v>3.6619718309859155</v>
      </c>
      <c r="T216">
        <v>4.225352112676056</v>
      </c>
    </row>
    <row r="217" spans="2:20" x14ac:dyDescent="0.25">
      <c r="B217">
        <v>6.4564564564564568</v>
      </c>
      <c r="C217">
        <v>13.813813813813812</v>
      </c>
      <c r="D217">
        <v>7.8078078078078077</v>
      </c>
      <c r="E217">
        <v>15.315315315315313</v>
      </c>
      <c r="F217">
        <v>19.96996996996997</v>
      </c>
      <c r="G217">
        <v>14.114114114114114</v>
      </c>
      <c r="H217">
        <v>16.516516516516518</v>
      </c>
      <c r="I217">
        <v>18.468468468468469</v>
      </c>
      <c r="J217">
        <v>16.816816816816818</v>
      </c>
      <c r="K217">
        <v>14.714714714714713</v>
      </c>
      <c r="L217">
        <v>12.312312312312311</v>
      </c>
      <c r="M217">
        <v>15.315315315315313</v>
      </c>
      <c r="N217">
        <v>13.813813813813812</v>
      </c>
      <c r="O217">
        <v>6.3063063063063058</v>
      </c>
      <c r="P217">
        <v>14.114114114114114</v>
      </c>
      <c r="Q217">
        <v>16.966966966966968</v>
      </c>
      <c r="R217">
        <v>0</v>
      </c>
      <c r="S217">
        <v>1.8018018018018018</v>
      </c>
      <c r="T217">
        <v>0.3003003003003003</v>
      </c>
    </row>
    <row r="218" spans="2:20" x14ac:dyDescent="0.25">
      <c r="B218">
        <v>4.7619047619047619</v>
      </c>
      <c r="C218">
        <v>29.960317460317459</v>
      </c>
      <c r="D218">
        <v>6.5476190476190483</v>
      </c>
      <c r="E218">
        <v>33.928571428571431</v>
      </c>
      <c r="F218">
        <v>41.468253968253968</v>
      </c>
      <c r="G218">
        <v>39.484126984126981</v>
      </c>
      <c r="H218">
        <v>21.825396825396826</v>
      </c>
      <c r="I218">
        <v>28.174603174603174</v>
      </c>
      <c r="J218">
        <v>27.18253968253968</v>
      </c>
      <c r="K218">
        <v>36.904761904761905</v>
      </c>
      <c r="L218">
        <v>21.825396825396826</v>
      </c>
      <c r="M218">
        <v>44.642857142857146</v>
      </c>
      <c r="N218">
        <v>39.880952380952387</v>
      </c>
      <c r="O218">
        <v>30.357142857142854</v>
      </c>
      <c r="P218">
        <v>26.587301587301589</v>
      </c>
      <c r="Q218">
        <v>24.206349206349206</v>
      </c>
      <c r="R218">
        <v>0</v>
      </c>
      <c r="S218">
        <v>4.7619047619047619</v>
      </c>
      <c r="T218">
        <v>3.373015873015873</v>
      </c>
    </row>
    <row r="219" spans="2:20" x14ac:dyDescent="0.25">
      <c r="B219">
        <v>0.3236245954692557</v>
      </c>
      <c r="C219">
        <v>11.488673139158575</v>
      </c>
      <c r="D219">
        <v>11.488673139158575</v>
      </c>
      <c r="E219">
        <v>20.388349514563107</v>
      </c>
      <c r="F219">
        <v>32.200647249190936</v>
      </c>
      <c r="G219">
        <v>22.815533980582526</v>
      </c>
      <c r="H219">
        <v>21.68284789644013</v>
      </c>
      <c r="I219">
        <v>31.067961165048541</v>
      </c>
      <c r="J219">
        <v>10.194174757281553</v>
      </c>
      <c r="K219">
        <v>21.68284789644013</v>
      </c>
      <c r="L219">
        <v>8.4142394822006477</v>
      </c>
      <c r="M219">
        <v>9.8705501618122966</v>
      </c>
      <c r="N219">
        <v>23.78640776699029</v>
      </c>
      <c r="O219">
        <v>11.974110032362459</v>
      </c>
      <c r="P219">
        <v>11.650485436893204</v>
      </c>
      <c r="Q219">
        <v>8.7378640776699026</v>
      </c>
      <c r="R219">
        <v>7.6051779935275077</v>
      </c>
      <c r="S219">
        <v>0</v>
      </c>
      <c r="T219">
        <v>9.8705501618122966</v>
      </c>
    </row>
    <row r="220" spans="2:20" x14ac:dyDescent="0.25">
      <c r="B220">
        <v>10.245901639344263</v>
      </c>
      <c r="C220">
        <v>13.524590163934427</v>
      </c>
      <c r="D220">
        <v>4.918032786885246</v>
      </c>
      <c r="E220">
        <v>19.672131147540984</v>
      </c>
      <c r="F220">
        <v>26.092896174863391</v>
      </c>
      <c r="G220">
        <v>15.710382513661203</v>
      </c>
      <c r="H220">
        <v>19.398907103825135</v>
      </c>
      <c r="I220">
        <v>19.94535519125683</v>
      </c>
      <c r="J220">
        <v>14.207650273224044</v>
      </c>
      <c r="K220">
        <v>16.120218579234972</v>
      </c>
      <c r="L220">
        <v>21.448087431693988</v>
      </c>
      <c r="M220">
        <v>32.650273224043715</v>
      </c>
      <c r="N220">
        <v>32.240437158469945</v>
      </c>
      <c r="O220">
        <v>20.491803278688526</v>
      </c>
      <c r="P220">
        <v>10.792349726775956</v>
      </c>
      <c r="Q220">
        <v>11.475409836065573</v>
      </c>
      <c r="R220">
        <v>2.1857923497267762</v>
      </c>
      <c r="S220">
        <v>0</v>
      </c>
      <c r="T220">
        <v>8.3333333333333321</v>
      </c>
    </row>
    <row r="221" spans="2:20" x14ac:dyDescent="0.25">
      <c r="B221">
        <v>13.846153846153847</v>
      </c>
      <c r="C221">
        <v>18.974358974358974</v>
      </c>
      <c r="D221">
        <v>4.6153846153846159</v>
      </c>
      <c r="E221">
        <v>18.974358974358974</v>
      </c>
      <c r="F221">
        <v>52.991452991452995</v>
      </c>
      <c r="G221">
        <v>48.547008547008545</v>
      </c>
      <c r="H221">
        <v>45.641025641025642</v>
      </c>
      <c r="I221">
        <v>46.153846153846153</v>
      </c>
      <c r="J221">
        <v>17.948717948717949</v>
      </c>
      <c r="K221">
        <v>18.461538461538463</v>
      </c>
      <c r="L221">
        <v>14.358974358974358</v>
      </c>
      <c r="M221">
        <v>27.008547008547009</v>
      </c>
      <c r="N221">
        <v>42.222222222222221</v>
      </c>
      <c r="O221">
        <v>35.213675213675216</v>
      </c>
      <c r="P221">
        <v>36.239316239316238</v>
      </c>
      <c r="Q221">
        <v>42.051282051282051</v>
      </c>
      <c r="R221">
        <v>0</v>
      </c>
      <c r="S221">
        <v>13.504273504273504</v>
      </c>
      <c r="T221">
        <v>13.846153846153847</v>
      </c>
    </row>
    <row r="222" spans="2:20" x14ac:dyDescent="0.25">
      <c r="B222">
        <v>12.626262626262626</v>
      </c>
      <c r="C222">
        <v>23.569023569023571</v>
      </c>
      <c r="D222">
        <v>6.2289562289562292</v>
      </c>
      <c r="E222">
        <v>25.589225589225588</v>
      </c>
      <c r="F222">
        <v>24.074074074074073</v>
      </c>
      <c r="G222">
        <v>21.380471380471381</v>
      </c>
      <c r="H222">
        <v>18.013468013468014</v>
      </c>
      <c r="I222">
        <v>17.676767676767678</v>
      </c>
      <c r="J222">
        <v>31.144781144781149</v>
      </c>
      <c r="K222">
        <v>22.053872053872052</v>
      </c>
      <c r="L222">
        <v>27.27272727272727</v>
      </c>
      <c r="M222">
        <v>32.996632996632997</v>
      </c>
      <c r="N222">
        <v>22.222222222222221</v>
      </c>
      <c r="O222">
        <v>15.824915824915825</v>
      </c>
      <c r="P222">
        <v>26.599326599326602</v>
      </c>
      <c r="Q222">
        <v>31.986531986531986</v>
      </c>
      <c r="R222">
        <v>0</v>
      </c>
      <c r="S222">
        <v>12.457912457912458</v>
      </c>
      <c r="T222">
        <v>6.5656565656565666</v>
      </c>
    </row>
    <row r="223" spans="2:20" x14ac:dyDescent="0.25">
      <c r="B223">
        <v>20.683760683760681</v>
      </c>
      <c r="C223">
        <v>26.495726495726498</v>
      </c>
      <c r="D223">
        <v>0</v>
      </c>
      <c r="E223">
        <v>24.615384615384617</v>
      </c>
      <c r="F223">
        <v>43.418803418803421</v>
      </c>
      <c r="G223">
        <v>34.188034188034187</v>
      </c>
      <c r="H223">
        <v>51.111111111111107</v>
      </c>
      <c r="I223">
        <v>43.589743589743591</v>
      </c>
      <c r="J223">
        <v>37.264957264957268</v>
      </c>
      <c r="K223">
        <v>29.401709401709404</v>
      </c>
      <c r="L223">
        <v>24.786324786324787</v>
      </c>
      <c r="M223">
        <v>19.145299145299148</v>
      </c>
      <c r="N223">
        <v>17.094017094017094</v>
      </c>
      <c r="O223">
        <v>38.632478632478637</v>
      </c>
      <c r="P223">
        <v>34.871794871794869</v>
      </c>
      <c r="Q223">
        <v>37.264957264957268</v>
      </c>
      <c r="R223">
        <v>8.7179487179487172</v>
      </c>
      <c r="S223">
        <v>15.213675213675213</v>
      </c>
      <c r="T223">
        <v>7.6923076923076925</v>
      </c>
    </row>
    <row r="224" spans="2:20" x14ac:dyDescent="0.25">
      <c r="B224">
        <v>13.77899045020464</v>
      </c>
      <c r="C224">
        <v>26.057298772169169</v>
      </c>
      <c r="D224">
        <v>14.733969986357435</v>
      </c>
      <c r="E224">
        <v>34.242837653478851</v>
      </c>
      <c r="F224">
        <v>25.238744884038201</v>
      </c>
      <c r="G224">
        <v>20.600272851296044</v>
      </c>
      <c r="H224">
        <v>26.739427012278309</v>
      </c>
      <c r="I224">
        <v>29.604365620736701</v>
      </c>
      <c r="J224">
        <v>26.875852660300136</v>
      </c>
      <c r="K224">
        <v>40.791268758526606</v>
      </c>
      <c r="L224">
        <v>28.512960436562075</v>
      </c>
      <c r="M224">
        <v>18.826739427012278</v>
      </c>
      <c r="N224">
        <v>31.105047748976805</v>
      </c>
      <c r="O224">
        <v>26.466575716234651</v>
      </c>
      <c r="P224">
        <v>5.8663028649386089</v>
      </c>
      <c r="Q224">
        <v>13.915416098226466</v>
      </c>
      <c r="R224">
        <v>0</v>
      </c>
      <c r="S224">
        <v>6.4120054570259208</v>
      </c>
      <c r="T224">
        <v>6.1391541609822644</v>
      </c>
    </row>
    <row r="225" spans="2:20" x14ac:dyDescent="0.25">
      <c r="B225">
        <v>16.34446397188049</v>
      </c>
      <c r="C225">
        <v>28.295254833040424</v>
      </c>
      <c r="D225">
        <v>25.83479789103691</v>
      </c>
      <c r="E225">
        <v>40.597539543057998</v>
      </c>
      <c r="F225">
        <v>39.718804920913882</v>
      </c>
      <c r="G225">
        <v>35.500878734622141</v>
      </c>
      <c r="H225">
        <v>23.725834797891039</v>
      </c>
      <c r="I225">
        <v>33.919156414762739</v>
      </c>
      <c r="J225">
        <v>23.901581722319857</v>
      </c>
      <c r="K225">
        <v>34.973637961335676</v>
      </c>
      <c r="L225">
        <v>31.107205623901578</v>
      </c>
      <c r="M225">
        <v>51.493848857644984</v>
      </c>
      <c r="N225">
        <v>35.325131810193319</v>
      </c>
      <c r="O225">
        <v>34.797891036906854</v>
      </c>
      <c r="P225">
        <v>37.082601054481543</v>
      </c>
      <c r="Q225">
        <v>29.173989455184536</v>
      </c>
      <c r="R225">
        <v>2.6362038664323375</v>
      </c>
      <c r="S225">
        <v>5.7996485061511418</v>
      </c>
      <c r="T225">
        <v>0</v>
      </c>
    </row>
    <row r="226" spans="2:20" x14ac:dyDescent="0.25">
      <c r="B226">
        <v>16.19496855345912</v>
      </c>
      <c r="C226">
        <v>15.880503144654087</v>
      </c>
      <c r="D226">
        <v>1.5723270440251573</v>
      </c>
      <c r="E226">
        <v>11.163522012578616</v>
      </c>
      <c r="F226">
        <v>35.691823899371066</v>
      </c>
      <c r="G226">
        <v>24.685534591194969</v>
      </c>
      <c r="H226">
        <v>37.893081761006293</v>
      </c>
      <c r="I226">
        <v>35.849056603773583</v>
      </c>
      <c r="J226">
        <v>18.867924528301888</v>
      </c>
      <c r="K226">
        <v>22.484276729559749</v>
      </c>
      <c r="L226">
        <v>39.937106918238996</v>
      </c>
      <c r="M226">
        <v>23.89937106918239</v>
      </c>
      <c r="N226">
        <v>14.937106918238992</v>
      </c>
      <c r="O226">
        <v>39.937106918238996</v>
      </c>
      <c r="P226">
        <v>18.867924528301888</v>
      </c>
      <c r="Q226">
        <v>24.685534591194969</v>
      </c>
      <c r="R226">
        <v>13.522012578616351</v>
      </c>
      <c r="S226">
        <v>0</v>
      </c>
      <c r="T226">
        <v>3.7735849056603774</v>
      </c>
    </row>
    <row r="227" spans="2:20" x14ac:dyDescent="0.25">
      <c r="B227">
        <v>11.88707280832095</v>
      </c>
      <c r="C227">
        <v>20.059435364041605</v>
      </c>
      <c r="D227">
        <v>0</v>
      </c>
      <c r="E227">
        <v>26.002971768202084</v>
      </c>
      <c r="F227">
        <v>29.123328380386333</v>
      </c>
      <c r="G227">
        <v>17.087667161961367</v>
      </c>
      <c r="H227">
        <v>39.821693907875186</v>
      </c>
      <c r="I227">
        <v>27.488855869242201</v>
      </c>
      <c r="J227">
        <v>39.227340267459141</v>
      </c>
      <c r="K227">
        <v>32.540861812778601</v>
      </c>
      <c r="L227">
        <v>35.512630014858843</v>
      </c>
      <c r="M227">
        <v>14.561664190193166</v>
      </c>
      <c r="N227">
        <v>17.682020802377416</v>
      </c>
      <c r="O227">
        <v>35.958395245170877</v>
      </c>
      <c r="P227">
        <v>36.701337295690934</v>
      </c>
      <c r="Q227">
        <v>27.191679049034175</v>
      </c>
      <c r="R227">
        <v>1.3372956909361069</v>
      </c>
      <c r="S227">
        <v>12.035661218424963</v>
      </c>
      <c r="T227">
        <v>3.5661218424962851</v>
      </c>
    </row>
    <row r="228" spans="2:20" x14ac:dyDescent="0.25">
      <c r="B228">
        <v>14.845024469820556</v>
      </c>
      <c r="C228">
        <v>11.745513866231647</v>
      </c>
      <c r="D228">
        <v>15.660685154975528</v>
      </c>
      <c r="E228">
        <v>24.469820554649267</v>
      </c>
      <c r="F228">
        <v>15.986949429037519</v>
      </c>
      <c r="G228">
        <v>13.539967373572596</v>
      </c>
      <c r="H228">
        <v>18.760195758564439</v>
      </c>
      <c r="I228">
        <v>25.285481239804241</v>
      </c>
      <c r="J228">
        <v>23.327895595432299</v>
      </c>
      <c r="K228">
        <v>14.845024469820556</v>
      </c>
      <c r="L228">
        <v>25.285481239804241</v>
      </c>
      <c r="M228">
        <v>14.192495921696574</v>
      </c>
      <c r="N228">
        <v>20.391517128874391</v>
      </c>
      <c r="O228">
        <v>25.122349102773246</v>
      </c>
      <c r="P228">
        <v>22.349102773246329</v>
      </c>
      <c r="Q228">
        <v>19.249592169657422</v>
      </c>
      <c r="R228">
        <v>0</v>
      </c>
      <c r="S228">
        <v>4.5676998368678632</v>
      </c>
      <c r="T228">
        <v>0.48939641109298526</v>
      </c>
    </row>
    <row r="229" spans="2:20" x14ac:dyDescent="0.25">
      <c r="B229">
        <v>8</v>
      </c>
      <c r="C229">
        <v>25.919999999999998</v>
      </c>
      <c r="D229">
        <v>15.2</v>
      </c>
      <c r="E229">
        <v>35.68</v>
      </c>
      <c r="F229">
        <v>28.000000000000004</v>
      </c>
      <c r="G229">
        <v>23.200000000000003</v>
      </c>
      <c r="H229">
        <v>20.96</v>
      </c>
      <c r="I229">
        <v>21.92</v>
      </c>
      <c r="J229">
        <v>25.28</v>
      </c>
      <c r="K229">
        <v>12.479999999999999</v>
      </c>
      <c r="L229">
        <v>17.760000000000002</v>
      </c>
      <c r="M229">
        <v>3.52</v>
      </c>
      <c r="N229">
        <v>9.2799999999999994</v>
      </c>
      <c r="O229">
        <v>28.48</v>
      </c>
      <c r="P229">
        <v>14.879999999999999</v>
      </c>
      <c r="Q229">
        <v>34.08</v>
      </c>
      <c r="R229">
        <v>0</v>
      </c>
      <c r="S229">
        <v>5.6000000000000005</v>
      </c>
      <c r="T229">
        <v>9.76</v>
      </c>
    </row>
    <row r="230" spans="2:20" x14ac:dyDescent="0.25">
      <c r="B230">
        <v>11.490683229813664</v>
      </c>
      <c r="C230">
        <v>21.894409937888199</v>
      </c>
      <c r="D230">
        <v>10.093167701863354</v>
      </c>
      <c r="E230">
        <v>18.16770186335404</v>
      </c>
      <c r="F230">
        <v>28.105590062111801</v>
      </c>
      <c r="G230">
        <v>21.428571428571427</v>
      </c>
      <c r="H230">
        <v>27.173913043478258</v>
      </c>
      <c r="I230">
        <v>23.602484472049689</v>
      </c>
      <c r="J230">
        <v>16.614906832298139</v>
      </c>
      <c r="K230">
        <v>5.5900621118012426</v>
      </c>
      <c r="L230">
        <v>11.801242236024844</v>
      </c>
      <c r="M230">
        <v>7.1428571428571423</v>
      </c>
      <c r="N230">
        <v>9.316770186335404</v>
      </c>
      <c r="O230">
        <v>22.826086956521738</v>
      </c>
      <c r="P230">
        <v>18.012422360248447</v>
      </c>
      <c r="Q230">
        <v>24.689440993788818</v>
      </c>
      <c r="R230">
        <v>0</v>
      </c>
      <c r="S230">
        <v>4.9689440993788816</v>
      </c>
      <c r="T230">
        <v>15.838509316770185</v>
      </c>
    </row>
    <row r="231" spans="2:20" x14ac:dyDescent="0.25">
      <c r="B231">
        <v>9.0909090909090917</v>
      </c>
      <c r="C231">
        <v>19.786096256684495</v>
      </c>
      <c r="D231">
        <v>4.8128342245989302</v>
      </c>
      <c r="E231">
        <v>28.163992869875219</v>
      </c>
      <c r="F231">
        <v>50.445632798573982</v>
      </c>
      <c r="G231">
        <v>40.463458110516939</v>
      </c>
      <c r="H231">
        <v>40.998217468805706</v>
      </c>
      <c r="I231">
        <v>50.802139037433157</v>
      </c>
      <c r="J231">
        <v>17.468805704099822</v>
      </c>
      <c r="K231">
        <v>34.937611408199643</v>
      </c>
      <c r="L231">
        <v>38.32442067736185</v>
      </c>
      <c r="M231">
        <v>39.037433155080215</v>
      </c>
      <c r="N231">
        <v>19.786096256684495</v>
      </c>
      <c r="O231">
        <v>24.598930481283425</v>
      </c>
      <c r="P231">
        <v>22.816399286987522</v>
      </c>
      <c r="Q231">
        <v>36.007130124777184</v>
      </c>
      <c r="R231">
        <v>0</v>
      </c>
      <c r="S231">
        <v>16.577540106951872</v>
      </c>
      <c r="T231">
        <v>9.2691622103386813</v>
      </c>
    </row>
    <row r="232" spans="2:20" x14ac:dyDescent="0.25">
      <c r="B232">
        <v>10.062893081761008</v>
      </c>
      <c r="C232">
        <v>8.8050314465408803</v>
      </c>
      <c r="D232">
        <v>0.47169811320754718</v>
      </c>
      <c r="E232">
        <v>18.081761006289305</v>
      </c>
      <c r="F232">
        <v>41.352201257861637</v>
      </c>
      <c r="G232">
        <v>29.088050314465409</v>
      </c>
      <c r="H232">
        <v>41.509433962264154</v>
      </c>
      <c r="I232">
        <v>39.779874213836479</v>
      </c>
      <c r="J232">
        <v>26.886792452830189</v>
      </c>
      <c r="K232">
        <v>2.5157232704402519</v>
      </c>
      <c r="L232">
        <v>39.779874213836479</v>
      </c>
      <c r="M232">
        <v>24.371069182389938</v>
      </c>
      <c r="N232">
        <v>19.339622641509436</v>
      </c>
      <c r="O232">
        <v>44.496855345911953</v>
      </c>
      <c r="P232">
        <v>41.823899371069182</v>
      </c>
      <c r="Q232">
        <v>20.440251572327046</v>
      </c>
      <c r="R232">
        <v>4.8742138364779874</v>
      </c>
      <c r="S232">
        <v>8.3333333333333321</v>
      </c>
      <c r="T232">
        <v>0</v>
      </c>
    </row>
    <row r="233" spans="2:20" x14ac:dyDescent="0.25">
      <c r="B233">
        <v>2.3319615912208507</v>
      </c>
      <c r="C233">
        <v>7.270233196159122</v>
      </c>
      <c r="D233">
        <v>3.5665294924554183</v>
      </c>
      <c r="E233">
        <v>24.96570644718793</v>
      </c>
      <c r="F233">
        <v>26.886145404663925</v>
      </c>
      <c r="G233">
        <v>18.244170096021946</v>
      </c>
      <c r="H233">
        <v>25.651577503429358</v>
      </c>
      <c r="I233">
        <v>36.351165980795606</v>
      </c>
      <c r="J233">
        <v>11.659807956104252</v>
      </c>
      <c r="K233">
        <v>11.934156378600823</v>
      </c>
      <c r="L233">
        <v>18.381344307270233</v>
      </c>
      <c r="M233">
        <v>2.880658436213992</v>
      </c>
      <c r="N233">
        <v>16.323731138545952</v>
      </c>
      <c r="O233">
        <v>23.73113854595336</v>
      </c>
      <c r="P233">
        <v>19.067215363511661</v>
      </c>
      <c r="Q233">
        <v>22.085048010973939</v>
      </c>
      <c r="R233">
        <v>3.2921810699588478</v>
      </c>
      <c r="S233">
        <v>2.6063100137174211</v>
      </c>
      <c r="T233">
        <v>0</v>
      </c>
    </row>
    <row r="234" spans="2:20" x14ac:dyDescent="0.25">
      <c r="B234">
        <v>4.918032786885246</v>
      </c>
      <c r="C234">
        <v>15.245901639344261</v>
      </c>
      <c r="D234">
        <v>7.8688524590163942</v>
      </c>
      <c r="E234">
        <v>24.590163934426229</v>
      </c>
      <c r="F234">
        <v>37.213114754098356</v>
      </c>
      <c r="G234">
        <v>29.672131147540981</v>
      </c>
      <c r="H234">
        <v>36.229508196721312</v>
      </c>
      <c r="I234">
        <v>33.606557377049178</v>
      </c>
      <c r="J234">
        <v>20.819672131147541</v>
      </c>
      <c r="K234">
        <v>25.409836065573771</v>
      </c>
      <c r="L234">
        <v>19.836065573770494</v>
      </c>
      <c r="M234">
        <v>32.622950819672134</v>
      </c>
      <c r="N234">
        <v>28.360655737704921</v>
      </c>
      <c r="O234">
        <v>17.540983606557379</v>
      </c>
      <c r="P234">
        <v>5.9016393442622954</v>
      </c>
      <c r="Q234">
        <v>7.2131147540983616</v>
      </c>
      <c r="R234">
        <v>0</v>
      </c>
      <c r="S234">
        <v>3.7704918032786887</v>
      </c>
      <c r="T234">
        <v>4.4262295081967213</v>
      </c>
    </row>
    <row r="235" spans="2:20" x14ac:dyDescent="0.25">
      <c r="B235">
        <v>15.3184165232358</v>
      </c>
      <c r="C235">
        <v>12.736660929432015</v>
      </c>
      <c r="D235">
        <v>0.6884681583476765</v>
      </c>
      <c r="E235">
        <v>16.006884681583479</v>
      </c>
      <c r="F235">
        <v>45.094664371772808</v>
      </c>
      <c r="G235">
        <v>37.005163511187604</v>
      </c>
      <c r="H235">
        <v>46.471600688468158</v>
      </c>
      <c r="I235">
        <v>46.299483648881242</v>
      </c>
      <c r="J235">
        <v>30.808950086058516</v>
      </c>
      <c r="K235">
        <v>25.989672977624785</v>
      </c>
      <c r="L235">
        <v>0</v>
      </c>
      <c r="M235">
        <v>19.793459552495698</v>
      </c>
      <c r="N235">
        <v>44.578313253012048</v>
      </c>
      <c r="O235">
        <v>22.719449225473323</v>
      </c>
      <c r="P235">
        <v>32.358003442340795</v>
      </c>
      <c r="Q235">
        <v>29.776247848537007</v>
      </c>
      <c r="R235">
        <v>6.8846815834767634</v>
      </c>
      <c r="S235">
        <v>8.4337349397590362</v>
      </c>
      <c r="T235">
        <v>9.4664371772805502</v>
      </c>
    </row>
    <row r="236" spans="2:20" x14ac:dyDescent="0.25">
      <c r="B236">
        <v>15.630550621669629</v>
      </c>
      <c r="C236">
        <v>21.669626998223801</v>
      </c>
      <c r="D236">
        <v>9.769094138543517</v>
      </c>
      <c r="E236">
        <v>22.912966252220247</v>
      </c>
      <c r="F236">
        <v>26.642984014209592</v>
      </c>
      <c r="G236">
        <v>24.866785079928952</v>
      </c>
      <c r="H236">
        <v>31.793960923623445</v>
      </c>
      <c r="I236">
        <v>29.662522202486681</v>
      </c>
      <c r="J236">
        <v>24.333925399644759</v>
      </c>
      <c r="K236">
        <v>27.353463587921844</v>
      </c>
      <c r="L236">
        <v>25.044404973357015</v>
      </c>
      <c r="M236">
        <v>26.287744227353464</v>
      </c>
      <c r="N236">
        <v>30.195381882770871</v>
      </c>
      <c r="O236">
        <v>18.117229129662523</v>
      </c>
      <c r="P236">
        <v>36.234458259325045</v>
      </c>
      <c r="Q236">
        <v>27.708703374777976</v>
      </c>
      <c r="R236">
        <v>2.6642984014209592</v>
      </c>
      <c r="S236">
        <v>0</v>
      </c>
      <c r="T236">
        <v>3.197158081705151</v>
      </c>
    </row>
    <row r="237" spans="2:20" x14ac:dyDescent="0.25">
      <c r="B237">
        <v>7.3076923076923084</v>
      </c>
      <c r="C237">
        <v>5.7692307692307692</v>
      </c>
      <c r="D237">
        <v>1.4102564102564104</v>
      </c>
      <c r="E237">
        <v>14.102564102564102</v>
      </c>
      <c r="F237">
        <v>15.256410256410257</v>
      </c>
      <c r="G237">
        <v>7.948717948717948</v>
      </c>
      <c r="H237">
        <v>9.6153846153846168</v>
      </c>
      <c r="I237">
        <v>14.487179487179489</v>
      </c>
      <c r="J237">
        <v>21.025641025641026</v>
      </c>
      <c r="K237">
        <v>14.102564102564102</v>
      </c>
      <c r="L237">
        <v>2.4358974358974361</v>
      </c>
      <c r="M237">
        <v>15.512820512820513</v>
      </c>
      <c r="N237">
        <v>6.7948717948717947</v>
      </c>
      <c r="O237">
        <v>4.8717948717948723</v>
      </c>
      <c r="P237">
        <v>14.102564102564102</v>
      </c>
      <c r="Q237">
        <v>6.5384615384615392</v>
      </c>
      <c r="R237">
        <v>1.5384615384615385</v>
      </c>
      <c r="S237">
        <v>7.1794871794871788</v>
      </c>
      <c r="T237">
        <v>0</v>
      </c>
    </row>
    <row r="238" spans="2:20" x14ac:dyDescent="0.25">
      <c r="B238">
        <v>14.678899082568808</v>
      </c>
      <c r="C238">
        <v>23.669724770642205</v>
      </c>
      <c r="D238">
        <v>11.192660550458717</v>
      </c>
      <c r="E238">
        <v>34.4954128440367</v>
      </c>
      <c r="F238">
        <v>64.77064220183486</v>
      </c>
      <c r="G238">
        <v>55.412844036697251</v>
      </c>
      <c r="H238">
        <v>60.550458715596335</v>
      </c>
      <c r="I238">
        <v>65.504587155963307</v>
      </c>
      <c r="J238">
        <v>45.137614678899084</v>
      </c>
      <c r="K238">
        <v>51.559633027522935</v>
      </c>
      <c r="L238">
        <v>47.889908256880737</v>
      </c>
      <c r="M238">
        <v>43.302752293577981</v>
      </c>
      <c r="N238">
        <v>44.220183486238533</v>
      </c>
      <c r="O238">
        <v>38.348623853211009</v>
      </c>
      <c r="P238">
        <v>49.72477064220184</v>
      </c>
      <c r="Q238">
        <v>43.302752293577981</v>
      </c>
      <c r="R238">
        <v>0</v>
      </c>
      <c r="S238">
        <v>14.678899082568808</v>
      </c>
      <c r="T238">
        <v>9.3577981651376145</v>
      </c>
    </row>
    <row r="239" spans="2:20" x14ac:dyDescent="0.25">
      <c r="B239">
        <v>18.781725888324875</v>
      </c>
      <c r="C239">
        <v>18.781725888324875</v>
      </c>
      <c r="D239">
        <v>0</v>
      </c>
      <c r="E239">
        <v>21.82741116751269</v>
      </c>
      <c r="F239">
        <v>46.362098138747889</v>
      </c>
      <c r="G239">
        <v>37.394247038917086</v>
      </c>
      <c r="H239">
        <v>47.038917089678513</v>
      </c>
      <c r="I239">
        <v>38.747884940778341</v>
      </c>
      <c r="J239">
        <v>40.270727580372252</v>
      </c>
      <c r="K239">
        <v>42.808798646362099</v>
      </c>
      <c r="L239">
        <v>4.9069373942470387</v>
      </c>
      <c r="M239">
        <v>37.394247038917086</v>
      </c>
      <c r="N239">
        <v>40.947546531302876</v>
      </c>
      <c r="O239">
        <v>9.8138747884940774</v>
      </c>
      <c r="P239">
        <v>26.395939086294419</v>
      </c>
      <c r="Q239">
        <v>19.289340101522843</v>
      </c>
      <c r="R239">
        <v>3.2148900169204735</v>
      </c>
      <c r="S239">
        <v>9.4754653130287654</v>
      </c>
      <c r="T239">
        <v>9.8138747884940774</v>
      </c>
    </row>
    <row r="240" spans="2:20" x14ac:dyDescent="0.25">
      <c r="B240">
        <v>4.2158516020236094</v>
      </c>
      <c r="C240">
        <v>12.310286677908937</v>
      </c>
      <c r="D240">
        <v>9.2748735244519391</v>
      </c>
      <c r="E240">
        <v>17.36930860033727</v>
      </c>
      <c r="F240">
        <v>36.42495784148398</v>
      </c>
      <c r="G240">
        <v>22.091062394603711</v>
      </c>
      <c r="H240">
        <v>32.209106239460375</v>
      </c>
      <c r="I240">
        <v>29.679595278246207</v>
      </c>
      <c r="J240">
        <v>21.079258010118043</v>
      </c>
      <c r="K240">
        <v>0</v>
      </c>
      <c r="L240">
        <v>18.887015177065766</v>
      </c>
      <c r="M240">
        <v>8.768971332209107</v>
      </c>
      <c r="N240">
        <v>9.6121416526138272</v>
      </c>
      <c r="O240">
        <v>5.9021922428330518</v>
      </c>
      <c r="P240">
        <v>18.549747048903878</v>
      </c>
      <c r="Q240">
        <v>17.200674536256326</v>
      </c>
      <c r="R240">
        <v>0.16863406408094433</v>
      </c>
      <c r="S240">
        <v>7.925801011804384</v>
      </c>
      <c r="T240">
        <v>3.0354131534569984</v>
      </c>
    </row>
    <row r="241" spans="2:20" x14ac:dyDescent="0.25">
      <c r="B241">
        <v>1.4804845222072678</v>
      </c>
      <c r="C241">
        <v>12.382234185733513</v>
      </c>
      <c r="D241">
        <v>6.3257065948855997</v>
      </c>
      <c r="E241">
        <v>29.744279946164198</v>
      </c>
      <c r="F241">
        <v>18.707940780619111</v>
      </c>
      <c r="G241">
        <v>16.01615074024226</v>
      </c>
      <c r="H241">
        <v>21.265141318977122</v>
      </c>
      <c r="I241">
        <v>24.360699865410499</v>
      </c>
      <c r="J241">
        <v>16.150740242261101</v>
      </c>
      <c r="K241">
        <v>12.382234185733513</v>
      </c>
      <c r="L241">
        <v>17.496635262449526</v>
      </c>
      <c r="M241">
        <v>4.9798115746971741</v>
      </c>
      <c r="N241">
        <v>5.7873485868102286</v>
      </c>
      <c r="O241">
        <v>27.456258411843876</v>
      </c>
      <c r="P241">
        <v>24.764468371467025</v>
      </c>
      <c r="Q241">
        <v>8.7483176312247632</v>
      </c>
      <c r="R241">
        <v>1.2113055181695829</v>
      </c>
      <c r="S241">
        <v>4.5760430686406455</v>
      </c>
      <c r="T241">
        <v>0</v>
      </c>
    </row>
    <row r="242" spans="2:20" x14ac:dyDescent="0.25">
      <c r="B242">
        <v>5.081967213114754</v>
      </c>
      <c r="C242">
        <v>22.131147540983605</v>
      </c>
      <c r="D242">
        <v>19.836065573770494</v>
      </c>
      <c r="E242">
        <v>30</v>
      </c>
      <c r="F242">
        <v>59.83606557377049</v>
      </c>
      <c r="G242">
        <v>46.721311475409841</v>
      </c>
      <c r="H242">
        <v>45.737704918032783</v>
      </c>
      <c r="I242">
        <v>53.442622950819676</v>
      </c>
      <c r="J242">
        <v>34.918032786885242</v>
      </c>
      <c r="K242">
        <v>44.918032786885249</v>
      </c>
      <c r="L242">
        <v>26.557377049180324</v>
      </c>
      <c r="M242">
        <v>10.655737704918032</v>
      </c>
      <c r="N242">
        <v>11.803278688524591</v>
      </c>
      <c r="O242">
        <v>24.754098360655739</v>
      </c>
      <c r="P242">
        <v>26.065573770491802</v>
      </c>
      <c r="Q242">
        <v>12.131147540983607</v>
      </c>
      <c r="R242">
        <v>0</v>
      </c>
      <c r="S242">
        <v>6.0655737704918034</v>
      </c>
      <c r="T242">
        <v>10.163934426229508</v>
      </c>
    </row>
    <row r="243" spans="2:20" x14ac:dyDescent="0.25">
      <c r="B243">
        <v>9.8765432098765427</v>
      </c>
      <c r="C243">
        <v>19.753086419753085</v>
      </c>
      <c r="D243">
        <v>4.4753086419753085</v>
      </c>
      <c r="E243">
        <v>20.216049382716051</v>
      </c>
      <c r="F243">
        <v>30.401234567901238</v>
      </c>
      <c r="G243">
        <v>21.141975308641975</v>
      </c>
      <c r="H243">
        <v>30.555555555555557</v>
      </c>
      <c r="I243">
        <v>31.790123456790127</v>
      </c>
      <c r="J243">
        <v>16.358024691358025</v>
      </c>
      <c r="K243">
        <v>26.697530864197532</v>
      </c>
      <c r="L243">
        <v>18.981481481481481</v>
      </c>
      <c r="M243">
        <v>13.734567901234568</v>
      </c>
      <c r="N243">
        <v>35.185185185185183</v>
      </c>
      <c r="O243">
        <v>25.308641975308642</v>
      </c>
      <c r="P243">
        <v>12.191358024691358</v>
      </c>
      <c r="Q243">
        <v>11.419753086419753</v>
      </c>
      <c r="R243">
        <v>0</v>
      </c>
      <c r="S243">
        <v>1.8518518518518516</v>
      </c>
      <c r="T243">
        <v>1.6975308641975309</v>
      </c>
    </row>
    <row r="244" spans="2:20" x14ac:dyDescent="0.25">
      <c r="B244">
        <v>7.0105820105820102</v>
      </c>
      <c r="C244">
        <v>10.582010582010582</v>
      </c>
      <c r="D244">
        <v>6.481481481481481</v>
      </c>
      <c r="E244">
        <v>17.328042328042329</v>
      </c>
      <c r="F244">
        <v>19.576719576719576</v>
      </c>
      <c r="G244">
        <v>8.7301587301587293</v>
      </c>
      <c r="H244">
        <v>15.211640211640212</v>
      </c>
      <c r="I244">
        <v>19.841269841269842</v>
      </c>
      <c r="J244">
        <v>15.74074074074074</v>
      </c>
      <c r="K244">
        <v>12.301587301587301</v>
      </c>
      <c r="L244">
        <v>7.6719576719576716</v>
      </c>
      <c r="M244">
        <v>0</v>
      </c>
      <c r="N244">
        <v>1.3227513227513228</v>
      </c>
      <c r="O244">
        <v>7.4074074074074066</v>
      </c>
      <c r="P244">
        <v>18.915343915343914</v>
      </c>
      <c r="Q244">
        <v>14.947089947089948</v>
      </c>
      <c r="R244">
        <v>3.8359788359788358</v>
      </c>
      <c r="S244">
        <v>1.4550264550264549</v>
      </c>
      <c r="T244">
        <v>8.2010582010582009</v>
      </c>
    </row>
    <row r="245" spans="2:20" x14ac:dyDescent="0.25">
      <c r="B245">
        <v>10.17274472168906</v>
      </c>
      <c r="C245">
        <v>18.234165067178505</v>
      </c>
      <c r="D245">
        <v>11.324376199616124</v>
      </c>
      <c r="E245">
        <v>38.387715930902111</v>
      </c>
      <c r="F245">
        <v>46.641074856046068</v>
      </c>
      <c r="G245">
        <v>37.236084452975049</v>
      </c>
      <c r="H245">
        <v>34.548944337811896</v>
      </c>
      <c r="I245">
        <v>48.368522072936656</v>
      </c>
      <c r="J245">
        <v>36.084452975047988</v>
      </c>
      <c r="K245">
        <v>10.556621880998081</v>
      </c>
      <c r="L245">
        <v>30.518234165067177</v>
      </c>
      <c r="M245">
        <v>21.880998080614201</v>
      </c>
      <c r="N245">
        <v>26.29558541266795</v>
      </c>
      <c r="O245">
        <v>40.307101727447211</v>
      </c>
      <c r="P245">
        <v>48.368522072936656</v>
      </c>
      <c r="Q245">
        <v>42.610364683301341</v>
      </c>
      <c r="R245">
        <v>0</v>
      </c>
      <c r="S245">
        <v>15.738963531669867</v>
      </c>
      <c r="T245">
        <v>12.476007677543185</v>
      </c>
    </row>
    <row r="246" spans="2:20" x14ac:dyDescent="0.25">
      <c r="B246">
        <v>10.818307905686545</v>
      </c>
      <c r="C246">
        <v>14.424410540915394</v>
      </c>
      <c r="D246">
        <v>5.825242718446602</v>
      </c>
      <c r="E246">
        <v>16.227461858529821</v>
      </c>
      <c r="F246">
        <v>18.585298196948681</v>
      </c>
      <c r="G246">
        <v>12.89875173370319</v>
      </c>
      <c r="H246">
        <v>15.811373092926493</v>
      </c>
      <c r="I246">
        <v>11.650485436893204</v>
      </c>
      <c r="J246">
        <v>23.300970873786408</v>
      </c>
      <c r="K246">
        <v>23.300970873786408</v>
      </c>
      <c r="L246">
        <v>17.059639389736478</v>
      </c>
      <c r="M246">
        <v>21.775312066574202</v>
      </c>
      <c r="N246">
        <v>22.330097087378643</v>
      </c>
      <c r="O246">
        <v>7.4895977808599161</v>
      </c>
      <c r="P246">
        <v>8.8765603328710121</v>
      </c>
      <c r="Q246">
        <v>10.957004160887656</v>
      </c>
      <c r="R246">
        <v>9.7087378640776691</v>
      </c>
      <c r="S246">
        <v>13.453536754507628</v>
      </c>
      <c r="T246">
        <v>0</v>
      </c>
    </row>
    <row r="247" spans="2:20" x14ac:dyDescent="0.25">
      <c r="B247">
        <v>10.9375</v>
      </c>
      <c r="C247">
        <v>8.59375</v>
      </c>
      <c r="D247">
        <v>0.26041666666666663</v>
      </c>
      <c r="E247">
        <v>9.5052083333333321</v>
      </c>
      <c r="F247">
        <v>25.390625</v>
      </c>
      <c r="G247">
        <v>18.880208333333336</v>
      </c>
      <c r="H247">
        <v>32.03125</v>
      </c>
      <c r="I247">
        <v>27.083333333333332</v>
      </c>
      <c r="J247">
        <v>23.046875</v>
      </c>
      <c r="K247">
        <v>7.8125</v>
      </c>
      <c r="L247">
        <v>12.760416666666666</v>
      </c>
      <c r="M247">
        <v>6.770833333333333</v>
      </c>
      <c r="N247">
        <v>5.078125</v>
      </c>
      <c r="O247">
        <v>12.5</v>
      </c>
      <c r="P247">
        <v>11.197916666666668</v>
      </c>
      <c r="Q247">
        <v>15.885416666666666</v>
      </c>
      <c r="R247">
        <v>0</v>
      </c>
      <c r="S247">
        <v>4.5572916666666661</v>
      </c>
      <c r="T247">
        <v>6.510416666666667</v>
      </c>
    </row>
    <row r="248" spans="2:20" x14ac:dyDescent="0.25">
      <c r="B248">
        <v>13.085234093637455</v>
      </c>
      <c r="C248">
        <v>14.285714285714285</v>
      </c>
      <c r="D248">
        <v>2.7611044417767108</v>
      </c>
      <c r="E248">
        <v>15.966386554621847</v>
      </c>
      <c r="F248">
        <v>23.52941176470588</v>
      </c>
      <c r="G248">
        <v>17.286914765906364</v>
      </c>
      <c r="H248">
        <v>39.015606242497</v>
      </c>
      <c r="I248">
        <v>27.250900360144058</v>
      </c>
      <c r="J248">
        <v>32.052821128451384</v>
      </c>
      <c r="K248">
        <v>6.602641056422569</v>
      </c>
      <c r="L248">
        <v>16.326530612244898</v>
      </c>
      <c r="M248">
        <v>14.765906362545017</v>
      </c>
      <c r="N248">
        <v>4.9219687875150058</v>
      </c>
      <c r="O248">
        <v>16.686674669867948</v>
      </c>
      <c r="P248">
        <v>11.404561824729893</v>
      </c>
      <c r="Q248">
        <v>21.84873949579832</v>
      </c>
      <c r="R248">
        <v>0</v>
      </c>
      <c r="S248">
        <v>4.9219687875150058</v>
      </c>
      <c r="T248">
        <v>8.1632653061224492</v>
      </c>
    </row>
    <row r="249" spans="2:20" x14ac:dyDescent="0.25">
      <c r="B249">
        <v>10.613598673300165</v>
      </c>
      <c r="C249">
        <v>25.207296849087896</v>
      </c>
      <c r="D249">
        <v>20.398009950248756</v>
      </c>
      <c r="E249">
        <v>34.660033167495854</v>
      </c>
      <c r="F249">
        <v>37.976782752902153</v>
      </c>
      <c r="G249">
        <v>26.865671641791046</v>
      </c>
      <c r="H249">
        <v>37.810945273631837</v>
      </c>
      <c r="I249">
        <v>38.805970149253731</v>
      </c>
      <c r="J249">
        <v>23.880597014925371</v>
      </c>
      <c r="K249">
        <v>33.830845771144283</v>
      </c>
      <c r="L249">
        <v>25.373134328358208</v>
      </c>
      <c r="M249">
        <v>38.308457711442784</v>
      </c>
      <c r="N249">
        <v>28.855721393034827</v>
      </c>
      <c r="O249">
        <v>35.489220563847432</v>
      </c>
      <c r="P249">
        <v>38.805970149253731</v>
      </c>
      <c r="Q249">
        <v>19.402985074626866</v>
      </c>
      <c r="R249">
        <v>0</v>
      </c>
      <c r="S249">
        <v>9.9502487562189064</v>
      </c>
      <c r="T249">
        <v>14.096185737976782</v>
      </c>
    </row>
    <row r="250" spans="2:20" x14ac:dyDescent="0.25">
      <c r="B250">
        <v>8.6294416243654819</v>
      </c>
      <c r="C250">
        <v>7.9949238578680211</v>
      </c>
      <c r="D250">
        <v>4.4416243654822338</v>
      </c>
      <c r="E250">
        <v>18.781725888324875</v>
      </c>
      <c r="F250">
        <v>31.725888324873097</v>
      </c>
      <c r="G250">
        <v>20.558375634517766</v>
      </c>
      <c r="H250">
        <v>27.157360406091367</v>
      </c>
      <c r="I250">
        <v>31.472081218274113</v>
      </c>
      <c r="J250">
        <v>18.401015228426395</v>
      </c>
      <c r="K250">
        <v>10.786802030456853</v>
      </c>
      <c r="L250">
        <v>20.050761421319795</v>
      </c>
      <c r="M250">
        <v>12.81725888324873</v>
      </c>
      <c r="N250">
        <v>6.7258883248730958</v>
      </c>
      <c r="O250">
        <v>24.746192893401016</v>
      </c>
      <c r="P250">
        <v>24.873096446700508</v>
      </c>
      <c r="Q250">
        <v>10.152284263959391</v>
      </c>
      <c r="R250">
        <v>8.1218274111675122</v>
      </c>
      <c r="S250">
        <v>4.5685279187817258</v>
      </c>
      <c r="T250">
        <v>0</v>
      </c>
    </row>
    <row r="251" spans="2:20" x14ac:dyDescent="0.25">
      <c r="B251">
        <v>9.5808383233532943</v>
      </c>
      <c r="C251">
        <v>10.479041916167663</v>
      </c>
      <c r="D251">
        <v>1.0479041916167664</v>
      </c>
      <c r="E251">
        <v>16.766467065868262</v>
      </c>
      <c r="F251">
        <v>36.976047904191617</v>
      </c>
      <c r="G251">
        <v>33.982035928143709</v>
      </c>
      <c r="H251">
        <v>45.658682634730539</v>
      </c>
      <c r="I251">
        <v>40.119760479041915</v>
      </c>
      <c r="J251">
        <v>26.19760479041916</v>
      </c>
      <c r="K251">
        <v>17.365269461077844</v>
      </c>
      <c r="L251">
        <v>35.928143712574851</v>
      </c>
      <c r="M251">
        <v>33.083832335329348</v>
      </c>
      <c r="N251">
        <v>30.08982035928144</v>
      </c>
      <c r="O251">
        <v>20.808383233532936</v>
      </c>
      <c r="P251">
        <v>18.263473053892216</v>
      </c>
      <c r="Q251">
        <v>33.083832335329348</v>
      </c>
      <c r="R251">
        <v>0</v>
      </c>
      <c r="S251">
        <v>5.9880239520958085</v>
      </c>
      <c r="T251">
        <v>13.622754491017963</v>
      </c>
    </row>
    <row r="252" spans="2:20" x14ac:dyDescent="0.25">
      <c r="B252">
        <v>9.0370370370370363</v>
      </c>
      <c r="C252">
        <v>21.185185185185183</v>
      </c>
      <c r="D252">
        <v>4.5925925925925926</v>
      </c>
      <c r="E252">
        <v>11.851851851851853</v>
      </c>
      <c r="F252">
        <v>40.444444444444443</v>
      </c>
      <c r="G252">
        <v>26.222222222222225</v>
      </c>
      <c r="H252">
        <v>31.111111111111111</v>
      </c>
      <c r="I252">
        <v>36.444444444444443</v>
      </c>
      <c r="J252">
        <v>11.703703703703704</v>
      </c>
      <c r="K252">
        <v>21.925925925925927</v>
      </c>
      <c r="L252">
        <v>7.1111111111111107</v>
      </c>
      <c r="M252">
        <v>17.925925925925927</v>
      </c>
      <c r="N252">
        <v>21.62962962962963</v>
      </c>
      <c r="O252">
        <v>1.3333333333333335</v>
      </c>
      <c r="P252">
        <v>21.925925925925927</v>
      </c>
      <c r="Q252">
        <v>2.666666666666667</v>
      </c>
      <c r="R252">
        <v>0.14814814814814814</v>
      </c>
      <c r="S252">
        <v>0</v>
      </c>
      <c r="T252">
        <v>3.4074074074074074</v>
      </c>
    </row>
    <row r="253" spans="2:20" x14ac:dyDescent="0.25">
      <c r="B253">
        <v>5.5469953775038521</v>
      </c>
      <c r="C253">
        <v>9.2449922958397526</v>
      </c>
      <c r="D253">
        <v>17.257318952234208</v>
      </c>
      <c r="E253">
        <v>26.194144838212637</v>
      </c>
      <c r="F253">
        <v>36.209553158705695</v>
      </c>
      <c r="G253">
        <v>30.662557781201848</v>
      </c>
      <c r="H253">
        <v>30.816640986132509</v>
      </c>
      <c r="I253">
        <v>39.599383667180277</v>
      </c>
      <c r="J253">
        <v>12.63482280431433</v>
      </c>
      <c r="K253">
        <v>18.798151001540834</v>
      </c>
      <c r="L253">
        <v>12.788906009244993</v>
      </c>
      <c r="M253">
        <v>9.5531587057010778</v>
      </c>
      <c r="N253">
        <v>11.710323574730355</v>
      </c>
      <c r="O253">
        <v>18.952234206471495</v>
      </c>
      <c r="P253">
        <v>12.788906009244993</v>
      </c>
      <c r="Q253">
        <v>21.263482280431433</v>
      </c>
      <c r="R253">
        <v>8.3204930662557786</v>
      </c>
      <c r="S253">
        <v>8.6286594761171038</v>
      </c>
      <c r="T253">
        <v>0</v>
      </c>
    </row>
    <row r="254" spans="2:20" x14ac:dyDescent="0.25">
      <c r="B254">
        <v>10.545454545454545</v>
      </c>
      <c r="C254">
        <v>10.545454545454545</v>
      </c>
      <c r="D254">
        <v>5.8181818181818183</v>
      </c>
      <c r="E254">
        <v>15.818181818181817</v>
      </c>
      <c r="F254">
        <v>15.818181818181817</v>
      </c>
      <c r="G254">
        <v>14.545454545454545</v>
      </c>
      <c r="H254">
        <v>17.272727272727273</v>
      </c>
      <c r="I254">
        <v>12.363636363636363</v>
      </c>
      <c r="J254">
        <v>12.181818181818182</v>
      </c>
      <c r="K254">
        <v>32.727272727272727</v>
      </c>
      <c r="L254">
        <v>25.272727272727273</v>
      </c>
      <c r="M254">
        <v>22.545454545454547</v>
      </c>
      <c r="N254">
        <v>22.545454545454547</v>
      </c>
      <c r="O254">
        <v>8.7272727272727284</v>
      </c>
      <c r="P254">
        <v>18.72727272727273</v>
      </c>
      <c r="Q254">
        <v>23.09090909090909</v>
      </c>
      <c r="R254">
        <v>0</v>
      </c>
      <c r="S254">
        <v>0.36363636363636365</v>
      </c>
      <c r="T254">
        <v>2.5454545454545454</v>
      </c>
    </row>
    <row r="255" spans="2:20" x14ac:dyDescent="0.25">
      <c r="B255">
        <v>20.389805097451273</v>
      </c>
      <c r="C255">
        <v>22.788605697151425</v>
      </c>
      <c r="D255">
        <v>0</v>
      </c>
      <c r="E255">
        <v>22.038980509745127</v>
      </c>
      <c r="F255">
        <v>36.58170914542729</v>
      </c>
      <c r="G255">
        <v>34.182908545727138</v>
      </c>
      <c r="H255">
        <v>44.677661169415295</v>
      </c>
      <c r="I255">
        <v>39.130434782608695</v>
      </c>
      <c r="J255">
        <v>43.478260869565219</v>
      </c>
      <c r="K255">
        <v>17.691154422788603</v>
      </c>
      <c r="L255">
        <v>26.536731634182907</v>
      </c>
      <c r="M255">
        <v>24.737631184407796</v>
      </c>
      <c r="N255">
        <v>15.292353823088456</v>
      </c>
      <c r="O255">
        <v>30.584707646176913</v>
      </c>
      <c r="P255">
        <v>32.38380809595202</v>
      </c>
      <c r="Q255">
        <v>32.533733133433287</v>
      </c>
      <c r="R255">
        <v>11.394302848575713</v>
      </c>
      <c r="S255">
        <v>12.743628185907047</v>
      </c>
      <c r="T255">
        <v>18.140929535232384</v>
      </c>
    </row>
    <row r="256" spans="2:20" x14ac:dyDescent="0.25">
      <c r="B256">
        <v>5.3097345132743365</v>
      </c>
      <c r="C256">
        <v>21.946902654867255</v>
      </c>
      <c r="D256">
        <v>7.610619469026549</v>
      </c>
      <c r="E256">
        <v>29.911504424778762</v>
      </c>
      <c r="F256">
        <v>41.238938053097343</v>
      </c>
      <c r="G256">
        <v>34.336283185840713</v>
      </c>
      <c r="H256">
        <v>27.43362831858407</v>
      </c>
      <c r="I256">
        <v>37.168141592920357</v>
      </c>
      <c r="J256">
        <v>27.256637168141594</v>
      </c>
      <c r="K256">
        <v>27.256637168141594</v>
      </c>
      <c r="L256">
        <v>39.646017699115042</v>
      </c>
      <c r="M256">
        <v>39.469026548672566</v>
      </c>
      <c r="N256">
        <v>25.486725663716815</v>
      </c>
      <c r="O256">
        <v>41.238938053097343</v>
      </c>
      <c r="P256">
        <v>38.584070796460182</v>
      </c>
      <c r="Q256">
        <v>32.035398230088497</v>
      </c>
      <c r="R256">
        <v>0</v>
      </c>
      <c r="S256">
        <v>8.8495575221238933</v>
      </c>
      <c r="T256">
        <v>1.9469026548672566</v>
      </c>
    </row>
    <row r="257" spans="2:20" x14ac:dyDescent="0.25">
      <c r="B257">
        <v>6.2111801242236027</v>
      </c>
      <c r="C257">
        <v>12.577639751552795</v>
      </c>
      <c r="D257">
        <v>7.608695652173914</v>
      </c>
      <c r="E257">
        <v>27.173913043478258</v>
      </c>
      <c r="F257">
        <v>24.534161490683228</v>
      </c>
      <c r="G257">
        <v>20.80745341614907</v>
      </c>
      <c r="H257">
        <v>20.186335403726709</v>
      </c>
      <c r="I257">
        <v>27.795031055900623</v>
      </c>
      <c r="J257">
        <v>19.409937888198758</v>
      </c>
      <c r="K257">
        <v>2.639751552795031</v>
      </c>
      <c r="L257">
        <v>17.546583850931675</v>
      </c>
      <c r="M257">
        <v>8.695652173913043</v>
      </c>
      <c r="N257">
        <v>5.7453416149068319</v>
      </c>
      <c r="O257">
        <v>23.757763975155282</v>
      </c>
      <c r="P257">
        <v>29.347826086956523</v>
      </c>
      <c r="Q257">
        <v>22.51552795031056</v>
      </c>
      <c r="R257">
        <v>8.3850931677018643</v>
      </c>
      <c r="S257">
        <v>0.77639751552795033</v>
      </c>
      <c r="T257">
        <v>0</v>
      </c>
    </row>
    <row r="258" spans="2:20" x14ac:dyDescent="0.25">
      <c r="B258">
        <v>3.4602076124567476</v>
      </c>
      <c r="C258">
        <v>23.875432525951556</v>
      </c>
      <c r="D258">
        <v>11.418685121107266</v>
      </c>
      <c r="E258">
        <v>35.294117647058826</v>
      </c>
      <c r="F258">
        <v>29.757785467128027</v>
      </c>
      <c r="G258">
        <v>28.20069204152249</v>
      </c>
      <c r="H258">
        <v>16.782006920415224</v>
      </c>
      <c r="I258">
        <v>19.896193771626297</v>
      </c>
      <c r="J258">
        <v>24.394463667820069</v>
      </c>
      <c r="K258">
        <v>34.775086505190309</v>
      </c>
      <c r="L258">
        <v>16.782006920415224</v>
      </c>
      <c r="M258">
        <v>29.584775086505189</v>
      </c>
      <c r="N258">
        <v>27.508650519031143</v>
      </c>
      <c r="O258">
        <v>15.397923875432525</v>
      </c>
      <c r="P258">
        <v>31.833910034602077</v>
      </c>
      <c r="Q258">
        <v>20.415224913494807</v>
      </c>
      <c r="R258">
        <v>0</v>
      </c>
      <c r="S258">
        <v>4.4982698961937722</v>
      </c>
      <c r="T258">
        <v>4.6712802768166091</v>
      </c>
    </row>
    <row r="259" spans="2:20" x14ac:dyDescent="0.25">
      <c r="B259">
        <v>0</v>
      </c>
      <c r="C259">
        <v>20.559210526315788</v>
      </c>
      <c r="D259">
        <v>12.335526315789473</v>
      </c>
      <c r="E259">
        <v>24.506578947368421</v>
      </c>
      <c r="F259">
        <v>36.67763157894737</v>
      </c>
      <c r="G259">
        <v>25.164473684210524</v>
      </c>
      <c r="H259">
        <v>28.289473684210524</v>
      </c>
      <c r="I259">
        <v>23.190789473684212</v>
      </c>
      <c r="J259">
        <v>16.940789473684212</v>
      </c>
      <c r="K259">
        <v>24.013157894736842</v>
      </c>
      <c r="L259">
        <v>18.256578947368421</v>
      </c>
      <c r="M259">
        <v>22.039473684210524</v>
      </c>
      <c r="N259">
        <v>39.144736842105267</v>
      </c>
      <c r="O259">
        <v>19.407894736842106</v>
      </c>
      <c r="P259">
        <v>33.55263157894737</v>
      </c>
      <c r="Q259">
        <v>33.881578947368425</v>
      </c>
      <c r="R259">
        <v>11.184210526315789</v>
      </c>
      <c r="S259">
        <v>10.855263157894738</v>
      </c>
      <c r="T259">
        <v>9.0460526315789469</v>
      </c>
    </row>
    <row r="260" spans="2:20" x14ac:dyDescent="0.25">
      <c r="B260">
        <v>6.988352745424292</v>
      </c>
      <c r="C260">
        <v>18.635607321131449</v>
      </c>
      <c r="D260">
        <v>10.8153078202995</v>
      </c>
      <c r="E260">
        <v>25.79034941763727</v>
      </c>
      <c r="F260">
        <v>28.785357737104828</v>
      </c>
      <c r="G260">
        <v>22.296173044925123</v>
      </c>
      <c r="H260">
        <v>21.963394342762061</v>
      </c>
      <c r="I260">
        <v>22.628951747088184</v>
      </c>
      <c r="J260">
        <v>29.950083194675543</v>
      </c>
      <c r="K260">
        <v>24.625623960066555</v>
      </c>
      <c r="L260">
        <v>23.460898502495841</v>
      </c>
      <c r="M260">
        <v>18.635607321131449</v>
      </c>
      <c r="N260">
        <v>38.435940099833608</v>
      </c>
      <c r="O260">
        <v>22.795341098169715</v>
      </c>
      <c r="P260">
        <v>32.612312811980033</v>
      </c>
      <c r="Q260">
        <v>22.462562396006653</v>
      </c>
      <c r="R260">
        <v>1.8302828618968388</v>
      </c>
      <c r="S260">
        <v>12.9783693843594</v>
      </c>
      <c r="T260">
        <v>0</v>
      </c>
    </row>
    <row r="261" spans="2:20" x14ac:dyDescent="0.25">
      <c r="B261">
        <v>5.7192374350086661</v>
      </c>
      <c r="C261">
        <v>18.024263431542462</v>
      </c>
      <c r="D261">
        <v>2.2530329289428077</v>
      </c>
      <c r="E261">
        <v>19.75736568457539</v>
      </c>
      <c r="F261">
        <v>24.610051993067593</v>
      </c>
      <c r="G261">
        <v>22.703639514731368</v>
      </c>
      <c r="H261">
        <v>25.649913344887349</v>
      </c>
      <c r="I261">
        <v>22.876949740034664</v>
      </c>
      <c r="J261">
        <v>15.771230502599654</v>
      </c>
      <c r="K261">
        <v>19.75736568457539</v>
      </c>
      <c r="L261">
        <v>6.239168110918544</v>
      </c>
      <c r="M261">
        <v>22.183708838821488</v>
      </c>
      <c r="N261">
        <v>18.717504332755635</v>
      </c>
      <c r="O261">
        <v>9.5320623916811087</v>
      </c>
      <c r="P261">
        <v>0.6932409012131715</v>
      </c>
      <c r="Q261">
        <v>7.625649913344887</v>
      </c>
      <c r="R261">
        <v>0</v>
      </c>
      <c r="S261">
        <v>3.119584055459272</v>
      </c>
      <c r="T261">
        <v>17.157712305025996</v>
      </c>
    </row>
    <row r="262" spans="2:20" x14ac:dyDescent="0.25">
      <c r="B262">
        <v>11.707988980716253</v>
      </c>
      <c r="C262">
        <v>16.391184573002754</v>
      </c>
      <c r="D262">
        <v>2.3415977961432506</v>
      </c>
      <c r="E262">
        <v>22.176308539944902</v>
      </c>
      <c r="F262">
        <v>18.181818181818183</v>
      </c>
      <c r="G262">
        <v>12.809917355371899</v>
      </c>
      <c r="H262">
        <v>24.931129476584022</v>
      </c>
      <c r="I262">
        <v>20.24793388429752</v>
      </c>
      <c r="J262">
        <v>21.349862258953166</v>
      </c>
      <c r="K262">
        <v>25.619834710743799</v>
      </c>
      <c r="L262">
        <v>17.217630853994489</v>
      </c>
      <c r="M262">
        <v>22.03856749311295</v>
      </c>
      <c r="N262">
        <v>29.0633608815427</v>
      </c>
      <c r="O262">
        <v>17.630853994490359</v>
      </c>
      <c r="P262">
        <v>11.707988980716253</v>
      </c>
      <c r="Q262">
        <v>24.655647382920108</v>
      </c>
      <c r="R262">
        <v>0</v>
      </c>
      <c r="S262">
        <v>16.666666666666664</v>
      </c>
      <c r="T262">
        <v>8.2644628099173563</v>
      </c>
    </row>
    <row r="263" spans="2:20" x14ac:dyDescent="0.25">
      <c r="B263">
        <v>10.469314079422382</v>
      </c>
      <c r="C263">
        <v>17.148014440433212</v>
      </c>
      <c r="D263">
        <v>10.830324909747292</v>
      </c>
      <c r="E263">
        <v>31.949458483754512</v>
      </c>
      <c r="F263">
        <v>29.061371841155236</v>
      </c>
      <c r="G263">
        <v>23.646209386281587</v>
      </c>
      <c r="H263">
        <v>38.989169675090253</v>
      </c>
      <c r="I263">
        <v>28.339350180505413</v>
      </c>
      <c r="J263">
        <v>42.599277978339352</v>
      </c>
      <c r="K263">
        <v>25.090252707581229</v>
      </c>
      <c r="L263">
        <v>36.281588447653426</v>
      </c>
      <c r="M263">
        <v>20.216606498194945</v>
      </c>
      <c r="N263">
        <v>7.7617328519855606</v>
      </c>
      <c r="O263">
        <v>30.144404332129966</v>
      </c>
      <c r="P263">
        <v>29.422382671480147</v>
      </c>
      <c r="Q263">
        <v>28.158844765342963</v>
      </c>
      <c r="R263">
        <v>0</v>
      </c>
      <c r="S263">
        <v>14.259927797833935</v>
      </c>
      <c r="T263">
        <v>10.649819494584838</v>
      </c>
    </row>
    <row r="264" spans="2:20" x14ac:dyDescent="0.25">
      <c r="B264">
        <v>9.7046413502109701</v>
      </c>
      <c r="C264">
        <v>9.0014064697608998</v>
      </c>
      <c r="D264">
        <v>6.6104078762306617</v>
      </c>
      <c r="E264">
        <v>15.18987341772152</v>
      </c>
      <c r="F264">
        <v>30.801687763713083</v>
      </c>
      <c r="G264">
        <v>20.815752461322081</v>
      </c>
      <c r="H264">
        <v>29.817158931082982</v>
      </c>
      <c r="I264">
        <v>30.37974683544304</v>
      </c>
      <c r="J264">
        <v>15.611814345991561</v>
      </c>
      <c r="K264">
        <v>18.565400843881857</v>
      </c>
      <c r="L264">
        <v>18.706047819971872</v>
      </c>
      <c r="M264">
        <v>28.551336146272853</v>
      </c>
      <c r="N264">
        <v>26.300984528832632</v>
      </c>
      <c r="O264">
        <v>12.517580872011253</v>
      </c>
      <c r="P264">
        <v>23.488045007032348</v>
      </c>
      <c r="Q264">
        <v>14.064697609001406</v>
      </c>
      <c r="R264">
        <v>15.752461322081576</v>
      </c>
      <c r="S264">
        <v>0</v>
      </c>
      <c r="T264">
        <v>5.3445850914205346</v>
      </c>
    </row>
    <row r="265" spans="2:20" x14ac:dyDescent="0.25">
      <c r="B265">
        <v>9.7966728280961188</v>
      </c>
      <c r="C265">
        <v>14.78743068391867</v>
      </c>
      <c r="D265">
        <v>4.066543438077634</v>
      </c>
      <c r="E265">
        <v>23.659889094269872</v>
      </c>
      <c r="F265">
        <v>17.560073937153419</v>
      </c>
      <c r="G265">
        <v>13.67837338262477</v>
      </c>
      <c r="H265">
        <v>23.475046210720887</v>
      </c>
      <c r="I265">
        <v>12.56931608133087</v>
      </c>
      <c r="J265">
        <v>19.223659889094268</v>
      </c>
      <c r="K265">
        <v>19.593345656192238</v>
      </c>
      <c r="L265">
        <v>24.953789279112755</v>
      </c>
      <c r="M265">
        <v>8.317929759704251</v>
      </c>
      <c r="N265">
        <v>24.584103512014789</v>
      </c>
      <c r="O265">
        <v>26.802218114602589</v>
      </c>
      <c r="P265">
        <v>19.038817005545287</v>
      </c>
      <c r="Q265">
        <v>13.493530499075785</v>
      </c>
      <c r="R265">
        <v>4.251386321626617</v>
      </c>
      <c r="S265">
        <v>0</v>
      </c>
      <c r="T265">
        <v>8.8724584103512019</v>
      </c>
    </row>
    <row r="266" spans="2:20" x14ac:dyDescent="0.25">
      <c r="B266">
        <v>9.67741935483871</v>
      </c>
      <c r="C266">
        <v>26.958525345622121</v>
      </c>
      <c r="D266">
        <v>5.9907834101382482</v>
      </c>
      <c r="E266">
        <v>31.797235023041477</v>
      </c>
      <c r="F266">
        <v>39.631336405529957</v>
      </c>
      <c r="G266">
        <v>36.175115207373274</v>
      </c>
      <c r="H266">
        <v>23.732718894009217</v>
      </c>
      <c r="I266">
        <v>33.179723502304149</v>
      </c>
      <c r="J266">
        <v>11.981566820276496</v>
      </c>
      <c r="K266">
        <v>36.866359447004612</v>
      </c>
      <c r="L266">
        <v>17.511520737327189</v>
      </c>
      <c r="M266">
        <v>43.317972350230413</v>
      </c>
      <c r="N266">
        <v>37.557603686635943</v>
      </c>
      <c r="O266">
        <v>27.188940092165897</v>
      </c>
      <c r="P266">
        <v>16.129032258064516</v>
      </c>
      <c r="Q266">
        <v>31.797235023041477</v>
      </c>
      <c r="R266">
        <v>0</v>
      </c>
      <c r="S266">
        <v>6.4516129032258061</v>
      </c>
      <c r="T266">
        <v>6.4516129032258061</v>
      </c>
    </row>
    <row r="267" spans="2:20" x14ac:dyDescent="0.25">
      <c r="B267">
        <v>0.3669724770642202</v>
      </c>
      <c r="C267">
        <v>10.091743119266056</v>
      </c>
      <c r="D267">
        <v>7.3394495412844041</v>
      </c>
      <c r="E267">
        <v>18.165137614678901</v>
      </c>
      <c r="F267">
        <v>33.211009174311926</v>
      </c>
      <c r="G267">
        <v>27.706422018348626</v>
      </c>
      <c r="H267">
        <v>28.623853211009177</v>
      </c>
      <c r="I267">
        <v>26.422018348623855</v>
      </c>
      <c r="J267">
        <v>26.605504587155966</v>
      </c>
      <c r="K267">
        <v>30.275229357798167</v>
      </c>
      <c r="L267">
        <v>33.211009174311926</v>
      </c>
      <c r="M267">
        <v>36.697247706422019</v>
      </c>
      <c r="N267">
        <v>24.770642201834864</v>
      </c>
      <c r="O267">
        <v>20.183486238532112</v>
      </c>
      <c r="P267">
        <v>20</v>
      </c>
      <c r="Q267">
        <v>13.394495412844037</v>
      </c>
      <c r="R267">
        <v>8.2568807339449553</v>
      </c>
      <c r="S267">
        <v>0</v>
      </c>
      <c r="T267">
        <v>3.4862385321100922</v>
      </c>
    </row>
    <row r="268" spans="2:20" x14ac:dyDescent="0.25">
      <c r="B268">
        <v>18.661257606490871</v>
      </c>
      <c r="C268">
        <v>19.269776876267748</v>
      </c>
      <c r="D268">
        <v>8.9249492900608516</v>
      </c>
      <c r="E268">
        <v>29.817444219066935</v>
      </c>
      <c r="F268">
        <v>55.780933062880322</v>
      </c>
      <c r="G268">
        <v>46.653144016227181</v>
      </c>
      <c r="H268">
        <v>54.766734279918857</v>
      </c>
      <c r="I268">
        <v>64.503042596348877</v>
      </c>
      <c r="J268">
        <v>22.920892494929006</v>
      </c>
      <c r="K268">
        <v>40.56795131845842</v>
      </c>
      <c r="L268">
        <v>34.482758620689658</v>
      </c>
      <c r="M268">
        <v>49.492900608519271</v>
      </c>
      <c r="N268">
        <v>48.884381338742394</v>
      </c>
      <c r="O268">
        <v>41.582150101419877</v>
      </c>
      <c r="P268">
        <v>31.237322515212984</v>
      </c>
      <c r="Q268">
        <v>47.058823529411761</v>
      </c>
      <c r="R268">
        <v>0</v>
      </c>
      <c r="S268">
        <v>4.2596348884381339</v>
      </c>
      <c r="T268">
        <v>9.3306288032454354</v>
      </c>
    </row>
    <row r="269" spans="2:20" x14ac:dyDescent="0.25">
      <c r="B269">
        <v>11.451398135818907</v>
      </c>
      <c r="C269">
        <v>19.70705725699068</v>
      </c>
      <c r="D269">
        <v>10.785619174434089</v>
      </c>
      <c r="E269">
        <v>28.495339547270305</v>
      </c>
      <c r="F269">
        <v>36.884154460719046</v>
      </c>
      <c r="G269">
        <v>20.372836218375497</v>
      </c>
      <c r="H269">
        <v>28.22902796271638</v>
      </c>
      <c r="I269">
        <v>34.886817576564582</v>
      </c>
      <c r="J269">
        <v>22.63648468708389</v>
      </c>
      <c r="K269">
        <v>12.78295605858855</v>
      </c>
      <c r="L269">
        <v>31.025299600532623</v>
      </c>
      <c r="M269">
        <v>18.774966711051931</v>
      </c>
      <c r="N269">
        <v>21.304926764314246</v>
      </c>
      <c r="O269">
        <v>26.364846870838882</v>
      </c>
      <c r="P269">
        <v>23.302263648468706</v>
      </c>
      <c r="Q269">
        <v>25.832223701731028</v>
      </c>
      <c r="R269">
        <v>13.448735019973368</v>
      </c>
      <c r="S269">
        <v>0</v>
      </c>
      <c r="T269">
        <v>8.6551264980026623</v>
      </c>
    </row>
    <row r="270" spans="2:20" x14ac:dyDescent="0.25">
      <c r="B270">
        <v>7.9763663220088628</v>
      </c>
      <c r="C270">
        <v>18.46381093057607</v>
      </c>
      <c r="D270">
        <v>16.838995568685377</v>
      </c>
      <c r="E270">
        <v>22.599704579025108</v>
      </c>
      <c r="F270">
        <v>35.302806499261443</v>
      </c>
      <c r="G270">
        <v>27.031019202363364</v>
      </c>
      <c r="H270">
        <v>37.518463810930577</v>
      </c>
      <c r="I270">
        <v>35.007385524372232</v>
      </c>
      <c r="J270">
        <v>18.611521418020679</v>
      </c>
      <c r="K270">
        <v>11.669128508124077</v>
      </c>
      <c r="L270">
        <v>34.859675036927626</v>
      </c>
      <c r="M270">
        <v>18.020679468242246</v>
      </c>
      <c r="N270">
        <v>20.384047267355982</v>
      </c>
      <c r="O270">
        <v>28.212703101920241</v>
      </c>
      <c r="P270">
        <v>41.211225997045794</v>
      </c>
      <c r="Q270">
        <v>31.166912850812405</v>
      </c>
      <c r="R270">
        <v>1.6248153618906942</v>
      </c>
      <c r="S270">
        <v>0</v>
      </c>
      <c r="T270">
        <v>8.1240768094534719</v>
      </c>
    </row>
    <row r="271" spans="2:20" x14ac:dyDescent="0.25">
      <c r="B271">
        <v>9.1049382716049383</v>
      </c>
      <c r="C271">
        <v>10.648148148148149</v>
      </c>
      <c r="D271">
        <v>4.1666666666666661</v>
      </c>
      <c r="E271">
        <v>26.543209876543212</v>
      </c>
      <c r="F271">
        <v>33.950617283950621</v>
      </c>
      <c r="G271">
        <v>22.685185185185187</v>
      </c>
      <c r="H271">
        <v>23.148148148148149</v>
      </c>
      <c r="I271">
        <v>36.111111111111107</v>
      </c>
      <c r="J271">
        <v>28.549382716049383</v>
      </c>
      <c r="K271">
        <v>27.006172839506171</v>
      </c>
      <c r="L271">
        <v>17.901234567901234</v>
      </c>
      <c r="M271">
        <v>6.9444444444444446</v>
      </c>
      <c r="N271">
        <v>6.9444444444444446</v>
      </c>
      <c r="O271">
        <v>23.919753086419753</v>
      </c>
      <c r="P271">
        <v>38.73456790123457</v>
      </c>
      <c r="Q271">
        <v>25.308641975308642</v>
      </c>
      <c r="R271">
        <v>0</v>
      </c>
      <c r="S271">
        <v>14.351851851851851</v>
      </c>
      <c r="T271">
        <v>4.1666666666666661</v>
      </c>
    </row>
    <row r="272" spans="2:20" x14ac:dyDescent="0.25">
      <c r="B272">
        <v>5.8238636363636358</v>
      </c>
      <c r="C272">
        <v>14.914772727272727</v>
      </c>
      <c r="D272">
        <v>13.210227272727273</v>
      </c>
      <c r="E272">
        <v>25.426136363636363</v>
      </c>
      <c r="F272">
        <v>30.681818181818183</v>
      </c>
      <c r="G272">
        <v>24.289772727272727</v>
      </c>
      <c r="H272">
        <v>24.005681818181817</v>
      </c>
      <c r="I272">
        <v>18.323863636363637</v>
      </c>
      <c r="J272">
        <v>15.625</v>
      </c>
      <c r="K272">
        <v>32.954545454545453</v>
      </c>
      <c r="L272">
        <v>31.25</v>
      </c>
      <c r="M272">
        <v>19.318181818181817</v>
      </c>
      <c r="N272">
        <v>18.607954545454543</v>
      </c>
      <c r="O272">
        <v>28.693181818181817</v>
      </c>
      <c r="P272">
        <v>25</v>
      </c>
      <c r="Q272">
        <v>8.9488636363636367</v>
      </c>
      <c r="R272">
        <v>2.1306818181818179</v>
      </c>
      <c r="S272">
        <v>7.6704545454545459</v>
      </c>
      <c r="T272">
        <v>0</v>
      </c>
    </row>
    <row r="273" spans="2:20" x14ac:dyDescent="0.25">
      <c r="B273">
        <v>5.211267605633803</v>
      </c>
      <c r="C273">
        <v>16.056338028169016</v>
      </c>
      <c r="D273">
        <v>6.3380281690140841</v>
      </c>
      <c r="E273">
        <v>22.253521126760564</v>
      </c>
      <c r="F273">
        <v>32.535211267605632</v>
      </c>
      <c r="G273">
        <v>29.154929577464788</v>
      </c>
      <c r="H273">
        <v>33.802816901408448</v>
      </c>
      <c r="I273">
        <v>31.408450704225356</v>
      </c>
      <c r="J273">
        <v>21.408450704225352</v>
      </c>
      <c r="K273">
        <v>13.521126760563378</v>
      </c>
      <c r="L273">
        <v>7.323943661971831</v>
      </c>
      <c r="M273">
        <v>5.211267605633803</v>
      </c>
      <c r="N273">
        <v>9.4366197183098599</v>
      </c>
      <c r="O273">
        <v>16.197183098591552</v>
      </c>
      <c r="P273">
        <v>13.802816901408452</v>
      </c>
      <c r="Q273">
        <v>6.3380281690140841</v>
      </c>
      <c r="R273">
        <v>5.4929577464788739</v>
      </c>
      <c r="S273">
        <v>0</v>
      </c>
      <c r="T273">
        <v>8.7323943661971821</v>
      </c>
    </row>
    <row r="274" spans="2:20" x14ac:dyDescent="0.25">
      <c r="B274">
        <v>7.9439252336448591</v>
      </c>
      <c r="C274">
        <v>15.732087227414329</v>
      </c>
      <c r="D274">
        <v>20.093457943925234</v>
      </c>
      <c r="E274">
        <v>37.694704049844233</v>
      </c>
      <c r="F274">
        <v>39.096573208722738</v>
      </c>
      <c r="G274">
        <v>28.037383177570092</v>
      </c>
      <c r="H274">
        <v>26.479750778816197</v>
      </c>
      <c r="I274">
        <v>41.121495327102799</v>
      </c>
      <c r="J274">
        <v>19.937694704049843</v>
      </c>
      <c r="K274">
        <v>28.348909657320871</v>
      </c>
      <c r="L274">
        <v>37.071651090342677</v>
      </c>
      <c r="M274">
        <v>28.19314641744548</v>
      </c>
      <c r="N274">
        <v>16.510903426791277</v>
      </c>
      <c r="O274">
        <v>35.046728971962615</v>
      </c>
      <c r="P274">
        <v>19.003115264797508</v>
      </c>
      <c r="Q274">
        <v>23.5202492211838</v>
      </c>
      <c r="R274">
        <v>0</v>
      </c>
      <c r="S274">
        <v>7.3208722741433014</v>
      </c>
      <c r="T274">
        <v>11.370716510903426</v>
      </c>
    </row>
    <row r="275" spans="2:20" x14ac:dyDescent="0.25">
      <c r="B275">
        <v>4.6391752577319592</v>
      </c>
      <c r="C275">
        <v>9.1494845360824737</v>
      </c>
      <c r="D275">
        <v>4.768041237113402</v>
      </c>
      <c r="E275">
        <v>12.757731958762886</v>
      </c>
      <c r="F275">
        <v>13.530927835051546</v>
      </c>
      <c r="G275">
        <v>6.0567010309278349</v>
      </c>
      <c r="H275">
        <v>10.051546391752577</v>
      </c>
      <c r="I275">
        <v>15.850515463917525</v>
      </c>
      <c r="J275">
        <v>7.3453608247422686</v>
      </c>
      <c r="K275">
        <v>11.984536082474227</v>
      </c>
      <c r="L275">
        <v>16.881443298969074</v>
      </c>
      <c r="M275">
        <v>12.757731958762886</v>
      </c>
      <c r="N275">
        <v>6.3144329896907214</v>
      </c>
      <c r="O275">
        <v>9.0206185567010309</v>
      </c>
      <c r="P275">
        <v>16.365979381443299</v>
      </c>
      <c r="Q275">
        <v>7.216494845360824</v>
      </c>
      <c r="R275">
        <v>2.7061855670103094</v>
      </c>
      <c r="S275">
        <v>4.3814432989690717</v>
      </c>
      <c r="T275">
        <v>0</v>
      </c>
    </row>
    <row r="276" spans="2:20" x14ac:dyDescent="0.25">
      <c r="B276">
        <v>13.272010512483574</v>
      </c>
      <c r="C276">
        <v>11.957950065703022</v>
      </c>
      <c r="D276">
        <v>0</v>
      </c>
      <c r="E276">
        <v>18.528252299605782</v>
      </c>
      <c r="F276">
        <v>27.332457293035478</v>
      </c>
      <c r="G276">
        <v>25.492772667542706</v>
      </c>
      <c r="H276">
        <v>34.296977660972402</v>
      </c>
      <c r="I276">
        <v>33.245729303547961</v>
      </c>
      <c r="J276">
        <v>19.842312746386334</v>
      </c>
      <c r="K276">
        <v>14.980289093298291</v>
      </c>
      <c r="L276">
        <v>26.018396846254927</v>
      </c>
      <c r="M276">
        <v>6.438896189224705</v>
      </c>
      <c r="N276">
        <v>10.38107752956636</v>
      </c>
      <c r="O276">
        <v>33.63994743758213</v>
      </c>
      <c r="P276">
        <v>34.165571616294351</v>
      </c>
      <c r="Q276">
        <v>27.332457293035478</v>
      </c>
      <c r="R276">
        <v>7.6215505913272015</v>
      </c>
      <c r="S276">
        <v>14.454664914586072</v>
      </c>
      <c r="T276">
        <v>1.5768725361366622</v>
      </c>
    </row>
    <row r="277" spans="2:20" x14ac:dyDescent="0.25">
      <c r="B277">
        <v>8.8566827697262482</v>
      </c>
      <c r="C277">
        <v>27.697262479871178</v>
      </c>
      <c r="D277">
        <v>4.5088566827697258</v>
      </c>
      <c r="E277">
        <v>32.045088566827694</v>
      </c>
      <c r="F277">
        <v>47.504025764895331</v>
      </c>
      <c r="G277">
        <v>40.74074074074074</v>
      </c>
      <c r="H277">
        <v>42.028985507246375</v>
      </c>
      <c r="I277">
        <v>44.283413848631241</v>
      </c>
      <c r="J277">
        <v>42.834138486312398</v>
      </c>
      <c r="K277">
        <v>43.478260869565219</v>
      </c>
      <c r="L277">
        <v>33.494363929146537</v>
      </c>
      <c r="M277">
        <v>37.681159420289859</v>
      </c>
      <c r="N277">
        <v>42.351046698872786</v>
      </c>
      <c r="O277">
        <v>32.367149758454104</v>
      </c>
      <c r="P277">
        <v>38.325281803542673</v>
      </c>
      <c r="Q277">
        <v>34.943639291465381</v>
      </c>
      <c r="R277">
        <v>0</v>
      </c>
      <c r="S277">
        <v>15.942028985507244</v>
      </c>
      <c r="T277">
        <v>6.9243156199677944</v>
      </c>
    </row>
    <row r="281" spans="2:20" x14ac:dyDescent="0.25">
      <c r="B281">
        <v>16.601307189542482</v>
      </c>
      <c r="C281">
        <v>21.830065359477125</v>
      </c>
      <c r="D281">
        <v>7.3202614379084974</v>
      </c>
      <c r="E281">
        <v>19.215686274509807</v>
      </c>
      <c r="F281">
        <v>14.640522875816995</v>
      </c>
      <c r="G281">
        <v>17.908496732026144</v>
      </c>
      <c r="H281">
        <v>24.836601307189543</v>
      </c>
      <c r="I281">
        <v>24.705882352941178</v>
      </c>
      <c r="J281">
        <v>15.947712418300652</v>
      </c>
      <c r="K281">
        <v>13.202614379084968</v>
      </c>
      <c r="L281">
        <v>16.993464052287582</v>
      </c>
      <c r="M281">
        <v>18.169934640522875</v>
      </c>
      <c r="N281">
        <v>17.908496732026144</v>
      </c>
      <c r="O281">
        <v>18.03921568627451</v>
      </c>
      <c r="P281">
        <v>15.816993464052286</v>
      </c>
      <c r="Q281">
        <v>16.078431372549019</v>
      </c>
      <c r="R281">
        <v>1.4379084967320261</v>
      </c>
      <c r="S281">
        <v>0</v>
      </c>
      <c r="T281">
        <v>8.8888888888888893</v>
      </c>
    </row>
    <row r="282" spans="2:20" x14ac:dyDescent="0.25">
      <c r="B282">
        <v>11.41732283464567</v>
      </c>
      <c r="C282">
        <v>14.435695538057743</v>
      </c>
      <c r="D282">
        <v>0</v>
      </c>
      <c r="E282">
        <v>17.716535433070867</v>
      </c>
      <c r="F282">
        <v>14.041994750656167</v>
      </c>
      <c r="G282">
        <v>5.6430446194225725</v>
      </c>
      <c r="H282">
        <v>16.404199475065617</v>
      </c>
      <c r="I282">
        <v>8.530183727034121</v>
      </c>
      <c r="J282">
        <v>22.834645669291341</v>
      </c>
      <c r="K282">
        <v>4.5931758530183728</v>
      </c>
      <c r="L282">
        <v>18.635170603674542</v>
      </c>
      <c r="M282">
        <v>7.6115485564304457</v>
      </c>
      <c r="N282">
        <v>15.091863517060366</v>
      </c>
      <c r="O282">
        <v>16.666666666666664</v>
      </c>
      <c r="P282">
        <v>18.897637795275589</v>
      </c>
      <c r="Q282">
        <v>28.215223097112862</v>
      </c>
      <c r="R282">
        <v>3.4120734908136483</v>
      </c>
      <c r="S282">
        <v>6.5616797900262469</v>
      </c>
      <c r="T282">
        <v>6.9553805774278219</v>
      </c>
    </row>
    <row r="283" spans="2:20" x14ac:dyDescent="0.25">
      <c r="B283">
        <v>11.256117455138662</v>
      </c>
      <c r="C283">
        <v>15.171288743882544</v>
      </c>
      <c r="D283">
        <v>5.709624796084829</v>
      </c>
      <c r="E283">
        <v>34.58401305057096</v>
      </c>
      <c r="F283">
        <v>16.802610114192497</v>
      </c>
      <c r="G283">
        <v>10.766721044045676</v>
      </c>
      <c r="H283">
        <v>20.880913539967374</v>
      </c>
      <c r="I283">
        <v>24.95921696574225</v>
      </c>
      <c r="J283">
        <v>33.442088091353995</v>
      </c>
      <c r="K283">
        <v>17.781402936378466</v>
      </c>
      <c r="L283">
        <v>17.29200652528548</v>
      </c>
      <c r="M283">
        <v>21.37030995106036</v>
      </c>
      <c r="N283">
        <v>26.753670473083197</v>
      </c>
      <c r="O283">
        <v>15.00815660685155</v>
      </c>
      <c r="P283">
        <v>49.265905383360518</v>
      </c>
      <c r="Q283">
        <v>37.520391517128878</v>
      </c>
      <c r="R283">
        <v>0</v>
      </c>
      <c r="S283">
        <v>20.880913539967374</v>
      </c>
      <c r="T283">
        <v>10.929853181076671</v>
      </c>
    </row>
    <row r="284" spans="2:20" x14ac:dyDescent="0.25">
      <c r="B284">
        <v>16.518424396442185</v>
      </c>
      <c r="C284">
        <v>12.706480304955528</v>
      </c>
      <c r="D284">
        <v>0</v>
      </c>
      <c r="E284">
        <v>17.026683608640404</v>
      </c>
      <c r="F284">
        <v>13.468869123252858</v>
      </c>
      <c r="G284">
        <v>8.6404066073697585</v>
      </c>
      <c r="H284">
        <v>21.728081321473951</v>
      </c>
      <c r="I284">
        <v>20.076238881829735</v>
      </c>
      <c r="J284">
        <v>14.104193138500634</v>
      </c>
      <c r="K284">
        <v>1.0165184243964422</v>
      </c>
      <c r="L284">
        <v>11.30876747141042</v>
      </c>
      <c r="M284">
        <v>3.1766200762388821</v>
      </c>
      <c r="N284">
        <v>4.5743329097839895</v>
      </c>
      <c r="O284">
        <v>13.341804320203304</v>
      </c>
      <c r="P284">
        <v>11.181702668360865</v>
      </c>
      <c r="Q284">
        <v>13.341804320203304</v>
      </c>
      <c r="R284">
        <v>2.9224904701397714</v>
      </c>
      <c r="S284">
        <v>3.5578144853875475</v>
      </c>
      <c r="T284">
        <v>10.038119440914867</v>
      </c>
    </row>
    <row r="285" spans="2:20" x14ac:dyDescent="0.25">
      <c r="B285">
        <v>2.65625</v>
      </c>
      <c r="C285">
        <v>8.59375</v>
      </c>
      <c r="D285">
        <v>2.96875</v>
      </c>
      <c r="E285">
        <v>31.406250000000004</v>
      </c>
      <c r="F285">
        <v>22.5</v>
      </c>
      <c r="G285">
        <v>21.09375</v>
      </c>
      <c r="H285">
        <v>14.21875</v>
      </c>
      <c r="I285">
        <v>26.25</v>
      </c>
      <c r="J285">
        <v>23.4375</v>
      </c>
      <c r="K285">
        <v>26.718750000000004</v>
      </c>
      <c r="L285">
        <v>27.34375</v>
      </c>
      <c r="M285">
        <v>46.25</v>
      </c>
      <c r="N285">
        <v>34.21875</v>
      </c>
      <c r="O285">
        <v>41.875</v>
      </c>
      <c r="P285">
        <v>17.34375</v>
      </c>
      <c r="Q285">
        <v>47.03125</v>
      </c>
      <c r="R285">
        <v>0</v>
      </c>
      <c r="S285">
        <v>11.875</v>
      </c>
      <c r="T285">
        <v>15.156249999999998</v>
      </c>
    </row>
    <row r="286" spans="2:20" x14ac:dyDescent="0.25">
      <c r="B286">
        <v>11.447811447811448</v>
      </c>
      <c r="C286">
        <v>27.777777777777779</v>
      </c>
      <c r="D286">
        <v>0</v>
      </c>
      <c r="E286">
        <v>22.053872053872052</v>
      </c>
      <c r="F286">
        <v>36.195286195286194</v>
      </c>
      <c r="G286">
        <v>29.46127946127946</v>
      </c>
      <c r="H286">
        <v>14.478114478114479</v>
      </c>
      <c r="I286">
        <v>15.151515151515152</v>
      </c>
      <c r="J286">
        <v>7.5757575757575761</v>
      </c>
      <c r="K286">
        <v>30.471380471380471</v>
      </c>
      <c r="L286">
        <v>23.063973063973066</v>
      </c>
      <c r="M286">
        <v>37.205387205387211</v>
      </c>
      <c r="N286">
        <v>24.410774410774412</v>
      </c>
      <c r="O286">
        <v>12.121212121212121</v>
      </c>
      <c r="P286">
        <v>16.161616161616163</v>
      </c>
      <c r="Q286">
        <v>28.787878787878789</v>
      </c>
      <c r="R286">
        <v>1.1784511784511784</v>
      </c>
      <c r="S286">
        <v>6.0606060606060606</v>
      </c>
      <c r="T286">
        <v>8.0808080808080813</v>
      </c>
    </row>
    <row r="287" spans="2:20" x14ac:dyDescent="0.25">
      <c r="B287">
        <v>8.4425036390101891</v>
      </c>
      <c r="C287">
        <v>6.8413391557496359</v>
      </c>
      <c r="D287">
        <v>20.960698689956331</v>
      </c>
      <c r="E287">
        <v>25.909752547307129</v>
      </c>
      <c r="F287">
        <v>15.72052401746725</v>
      </c>
      <c r="G287">
        <v>10.771470160116449</v>
      </c>
      <c r="H287">
        <v>18.195050946142651</v>
      </c>
      <c r="I287">
        <v>15.283842794759824</v>
      </c>
      <c r="J287">
        <v>8.1513828238719075</v>
      </c>
      <c r="K287">
        <v>19.068413391557495</v>
      </c>
      <c r="L287">
        <v>13.828238719068414</v>
      </c>
      <c r="M287">
        <v>19.50509461426492</v>
      </c>
      <c r="N287">
        <v>5.9679767103347885</v>
      </c>
      <c r="O287">
        <v>17.321688500727802</v>
      </c>
      <c r="P287">
        <v>5.5312954876273652</v>
      </c>
      <c r="Q287">
        <v>20.378457059679768</v>
      </c>
      <c r="R287">
        <v>11.208151382823871</v>
      </c>
      <c r="S287">
        <v>7.7147016011644833</v>
      </c>
      <c r="T287">
        <v>0</v>
      </c>
    </row>
    <row r="288" spans="2:20" x14ac:dyDescent="0.25">
      <c r="B288">
        <v>8.8541666666666679</v>
      </c>
      <c r="C288">
        <v>2.994791666666667</v>
      </c>
      <c r="D288">
        <v>0</v>
      </c>
      <c r="E288">
        <v>12.109375</v>
      </c>
      <c r="F288">
        <v>20.833333333333336</v>
      </c>
      <c r="G288">
        <v>13.802083333333334</v>
      </c>
      <c r="H288">
        <v>17.057291666666664</v>
      </c>
      <c r="I288">
        <v>19.140625</v>
      </c>
      <c r="J288">
        <v>9.5052083333333321</v>
      </c>
      <c r="K288">
        <v>8.4635416666666679</v>
      </c>
      <c r="L288">
        <v>6.380208333333333</v>
      </c>
      <c r="M288">
        <v>4.9479166666666661</v>
      </c>
      <c r="N288">
        <v>11.328125</v>
      </c>
      <c r="O288">
        <v>22.005208333333336</v>
      </c>
      <c r="P288">
        <v>17.317708333333336</v>
      </c>
      <c r="Q288">
        <v>11.71875</v>
      </c>
      <c r="R288">
        <v>5.859375</v>
      </c>
      <c r="S288">
        <v>6.770833333333333</v>
      </c>
      <c r="T288">
        <v>0.52083333333333326</v>
      </c>
    </row>
    <row r="289" spans="2:20" x14ac:dyDescent="0.25">
      <c r="B289">
        <v>11.969696969696969</v>
      </c>
      <c r="C289">
        <v>15.757575757575756</v>
      </c>
      <c r="D289">
        <v>21.515151515151516</v>
      </c>
      <c r="E289">
        <v>37.424242424242429</v>
      </c>
      <c r="F289">
        <v>25.151515151515152</v>
      </c>
      <c r="G289">
        <v>25.757575757575758</v>
      </c>
      <c r="H289">
        <v>22.424242424242426</v>
      </c>
      <c r="I289">
        <v>20.909090909090907</v>
      </c>
      <c r="J289">
        <v>32.878787878787882</v>
      </c>
      <c r="K289">
        <v>29.242424242424242</v>
      </c>
      <c r="L289">
        <v>27.27272727272727</v>
      </c>
      <c r="M289">
        <v>21.666666666666668</v>
      </c>
      <c r="N289">
        <v>23.939393939393938</v>
      </c>
      <c r="O289">
        <v>29.393939393939394</v>
      </c>
      <c r="P289">
        <v>24.393939393939394</v>
      </c>
      <c r="Q289">
        <v>31.363636363636367</v>
      </c>
      <c r="R289">
        <v>0</v>
      </c>
      <c r="S289">
        <v>12.121212121212121</v>
      </c>
      <c r="T289">
        <v>6.3636363636363633</v>
      </c>
    </row>
    <row r="290" spans="2:20" x14ac:dyDescent="0.25">
      <c r="B290">
        <v>8.3694083694083687</v>
      </c>
      <c r="C290">
        <v>20.779220779220779</v>
      </c>
      <c r="D290">
        <v>11.3997113997114</v>
      </c>
      <c r="E290">
        <v>24.963924963924963</v>
      </c>
      <c r="F290">
        <v>22.655122655122657</v>
      </c>
      <c r="G290">
        <v>17.748917748917751</v>
      </c>
      <c r="H290">
        <v>15.007215007215008</v>
      </c>
      <c r="I290">
        <v>31.601731601731604</v>
      </c>
      <c r="J290">
        <v>5.0505050505050502</v>
      </c>
      <c r="K290">
        <v>18.326118326118326</v>
      </c>
      <c r="L290">
        <v>11.688311688311687</v>
      </c>
      <c r="M290">
        <v>4.0404040404040407</v>
      </c>
      <c r="N290">
        <v>16.450216450216452</v>
      </c>
      <c r="O290">
        <v>23.232323232323232</v>
      </c>
      <c r="P290">
        <v>3.0303030303030303</v>
      </c>
      <c r="Q290">
        <v>18.903318903318901</v>
      </c>
      <c r="R290">
        <v>0</v>
      </c>
      <c r="S290">
        <v>5.4834054834054831</v>
      </c>
      <c r="T290">
        <v>4.4733044733044736</v>
      </c>
    </row>
    <row r="291" spans="2:20" x14ac:dyDescent="0.25">
      <c r="B291">
        <v>0</v>
      </c>
      <c r="C291">
        <v>11.29032258064516</v>
      </c>
      <c r="D291">
        <v>8.064516129032258</v>
      </c>
      <c r="E291">
        <v>6.2724014336917557</v>
      </c>
      <c r="F291">
        <v>16.666666666666664</v>
      </c>
      <c r="G291">
        <v>31.899641577060933</v>
      </c>
      <c r="H291">
        <v>38.888888888888893</v>
      </c>
      <c r="I291">
        <v>34.767025089605738</v>
      </c>
      <c r="J291">
        <v>22.401433691756274</v>
      </c>
      <c r="K291">
        <v>16.487455197132618</v>
      </c>
      <c r="L291">
        <v>14.874551971326163</v>
      </c>
      <c r="M291">
        <v>38.530465949820787</v>
      </c>
      <c r="N291">
        <v>17.921146953405017</v>
      </c>
      <c r="O291">
        <v>22.401433691756274</v>
      </c>
      <c r="P291">
        <v>7.5268817204301079</v>
      </c>
      <c r="Q291">
        <v>0.53763440860215062</v>
      </c>
      <c r="R291">
        <v>6.8100358422939076</v>
      </c>
      <c r="S291">
        <v>9.4982078853046588</v>
      </c>
      <c r="T291">
        <v>13.082437275985665</v>
      </c>
    </row>
    <row r="292" spans="2:20" x14ac:dyDescent="0.25">
      <c r="B292">
        <v>9.2970521541950113</v>
      </c>
      <c r="C292">
        <v>17.687074829931973</v>
      </c>
      <c r="D292">
        <v>17.460317460317459</v>
      </c>
      <c r="E292">
        <v>49.206349206349202</v>
      </c>
      <c r="F292">
        <v>32.879818594104307</v>
      </c>
      <c r="G292">
        <v>22.448979591836736</v>
      </c>
      <c r="H292">
        <v>24.036281179138321</v>
      </c>
      <c r="I292">
        <v>29.705215419501137</v>
      </c>
      <c r="J292">
        <v>22.67573696145125</v>
      </c>
      <c r="K292">
        <v>34.467120181405896</v>
      </c>
      <c r="L292">
        <v>31.292517006802722</v>
      </c>
      <c r="M292">
        <v>59.863945578231295</v>
      </c>
      <c r="N292">
        <v>18.820861678004537</v>
      </c>
      <c r="O292">
        <v>19.047619047619047</v>
      </c>
      <c r="P292">
        <v>14.285714285714285</v>
      </c>
      <c r="Q292">
        <v>29.251700680272108</v>
      </c>
      <c r="R292">
        <v>0</v>
      </c>
      <c r="S292">
        <v>9.2970521541950113</v>
      </c>
      <c r="T292">
        <v>1.1337868480725624</v>
      </c>
    </row>
    <row r="293" spans="2:20" x14ac:dyDescent="0.25">
      <c r="B293">
        <v>0</v>
      </c>
      <c r="C293">
        <v>6.8181818181818175</v>
      </c>
      <c r="D293">
        <v>1.8716577540106951</v>
      </c>
      <c r="E293">
        <v>8.1550802139037444</v>
      </c>
      <c r="F293">
        <v>11.229946524064172</v>
      </c>
      <c r="G293">
        <v>6.5508021390374331</v>
      </c>
      <c r="H293">
        <v>10.294117647058822</v>
      </c>
      <c r="I293">
        <v>3.7433155080213902</v>
      </c>
      <c r="J293">
        <v>6.9518716577540109</v>
      </c>
      <c r="K293">
        <v>11.497326203208557</v>
      </c>
      <c r="L293">
        <v>14.839572192513369</v>
      </c>
      <c r="M293">
        <v>7.8877005347593583</v>
      </c>
      <c r="N293">
        <v>8.5561497326203195</v>
      </c>
      <c r="O293">
        <v>15.508021390374333</v>
      </c>
      <c r="P293">
        <v>11.497326203208557</v>
      </c>
      <c r="Q293">
        <v>6.4171122994652414</v>
      </c>
      <c r="R293">
        <v>5.0802139037433154</v>
      </c>
      <c r="S293">
        <v>3.6096256684491976</v>
      </c>
      <c r="T293">
        <v>3.7433155080213902</v>
      </c>
    </row>
    <row r="294" spans="2:20" x14ac:dyDescent="0.25">
      <c r="B294">
        <v>13.915857605177994</v>
      </c>
      <c r="C294">
        <v>12.459546925566343</v>
      </c>
      <c r="D294">
        <v>4.6925566343042071</v>
      </c>
      <c r="E294">
        <v>28.317152103559874</v>
      </c>
      <c r="F294">
        <v>19.741100323624593</v>
      </c>
      <c r="G294">
        <v>20.873786407766989</v>
      </c>
      <c r="H294">
        <v>22.491909385113267</v>
      </c>
      <c r="I294">
        <v>20.711974110032365</v>
      </c>
      <c r="J294">
        <v>30.582524271844658</v>
      </c>
      <c r="K294">
        <v>15.53398058252427</v>
      </c>
      <c r="L294">
        <v>27.346278317152105</v>
      </c>
      <c r="M294">
        <v>11.488673139158575</v>
      </c>
      <c r="N294">
        <v>18.446601941747574</v>
      </c>
      <c r="O294">
        <v>14.077669902912621</v>
      </c>
      <c r="P294">
        <v>11.488673139158575</v>
      </c>
      <c r="Q294">
        <v>28.964401294498384</v>
      </c>
      <c r="R294">
        <v>1.9417475728155338</v>
      </c>
      <c r="S294">
        <v>8.7378640776699026</v>
      </c>
      <c r="T294">
        <v>0</v>
      </c>
    </row>
    <row r="295" spans="2:20" x14ac:dyDescent="0.25">
      <c r="B295">
        <v>13.709677419354838</v>
      </c>
      <c r="C295">
        <v>6.4516129032258061</v>
      </c>
      <c r="D295">
        <v>6.129032258064516</v>
      </c>
      <c r="E295">
        <v>9.8387096774193559</v>
      </c>
      <c r="F295">
        <v>10</v>
      </c>
      <c r="G295">
        <v>9.0322580645161281</v>
      </c>
      <c r="H295">
        <v>23.548387096774192</v>
      </c>
      <c r="I295">
        <v>24.032258064516128</v>
      </c>
      <c r="J295">
        <v>20.64516129032258</v>
      </c>
      <c r="K295">
        <v>4.5161290322580641</v>
      </c>
      <c r="L295">
        <v>3.7096774193548385</v>
      </c>
      <c r="M295">
        <v>14.35483870967742</v>
      </c>
      <c r="N295">
        <v>2.4193548387096775</v>
      </c>
      <c r="O295">
        <v>16.7741935483871</v>
      </c>
      <c r="P295">
        <v>20.806451612903228</v>
      </c>
      <c r="Q295">
        <v>19.35483870967742</v>
      </c>
      <c r="R295">
        <v>0</v>
      </c>
      <c r="S295">
        <v>4.1935483870967749</v>
      </c>
      <c r="T295">
        <v>10.64516129032258</v>
      </c>
    </row>
    <row r="296" spans="2:20" x14ac:dyDescent="0.25">
      <c r="B296">
        <v>9.822866344605476</v>
      </c>
      <c r="C296">
        <v>18.035426731078903</v>
      </c>
      <c r="D296">
        <v>5.9581320450885666</v>
      </c>
      <c r="E296">
        <v>28.824476650563607</v>
      </c>
      <c r="F296">
        <v>22.866344605475039</v>
      </c>
      <c r="G296">
        <v>19.323671497584542</v>
      </c>
      <c r="H296">
        <v>25.28180354267311</v>
      </c>
      <c r="I296">
        <v>22.866344605475039</v>
      </c>
      <c r="J296">
        <v>27.858293075684383</v>
      </c>
      <c r="K296">
        <v>31.07890499194847</v>
      </c>
      <c r="L296">
        <v>34.460547504025762</v>
      </c>
      <c r="M296">
        <v>23.027375201288244</v>
      </c>
      <c r="N296">
        <v>10.466988727858293</v>
      </c>
      <c r="O296">
        <v>19.162640901771336</v>
      </c>
      <c r="P296">
        <v>15.136876006441224</v>
      </c>
      <c r="Q296">
        <v>23.993558776167472</v>
      </c>
      <c r="R296">
        <v>0</v>
      </c>
      <c r="S296">
        <v>8.2125603864734309</v>
      </c>
      <c r="T296">
        <v>8.0515297906602257</v>
      </c>
    </row>
    <row r="297" spans="2:20" x14ac:dyDescent="0.25">
      <c r="B297">
        <v>8.6513994910941463</v>
      </c>
      <c r="C297">
        <v>35.368956743002542</v>
      </c>
      <c r="D297">
        <v>4.8346055979643765</v>
      </c>
      <c r="E297">
        <v>39.694656488549619</v>
      </c>
      <c r="F297">
        <v>42.748091603053432</v>
      </c>
      <c r="G297">
        <v>37.659033078880405</v>
      </c>
      <c r="H297">
        <v>12.213740458015266</v>
      </c>
      <c r="I297">
        <v>23.409669211195929</v>
      </c>
      <c r="J297">
        <v>13.486005089058525</v>
      </c>
      <c r="K297">
        <v>44.020356234096688</v>
      </c>
      <c r="L297">
        <v>34.605597964376585</v>
      </c>
      <c r="M297">
        <v>37.404580152671755</v>
      </c>
      <c r="N297">
        <v>44.274809160305345</v>
      </c>
      <c r="O297">
        <v>38.676844783715012</v>
      </c>
      <c r="P297">
        <v>4.5801526717557248</v>
      </c>
      <c r="Q297">
        <v>18.829516539440203</v>
      </c>
      <c r="R297">
        <v>0</v>
      </c>
      <c r="S297">
        <v>30.025445292620866</v>
      </c>
      <c r="T297">
        <v>27.735368956743002</v>
      </c>
    </row>
    <row r="298" spans="2:20" x14ac:dyDescent="0.25">
      <c r="B298">
        <v>3.6231884057971016</v>
      </c>
      <c r="C298">
        <v>4.9275362318840585</v>
      </c>
      <c r="D298">
        <v>5.6521739130434785</v>
      </c>
      <c r="E298">
        <v>18.840579710144929</v>
      </c>
      <c r="F298">
        <v>15.65217391304348</v>
      </c>
      <c r="G298">
        <v>3.4782608695652173</v>
      </c>
      <c r="H298">
        <v>2.7536231884057969</v>
      </c>
      <c r="I298">
        <v>1.8840579710144929</v>
      </c>
      <c r="J298">
        <v>4.3478260869565215</v>
      </c>
      <c r="K298">
        <v>7.5362318840579716</v>
      </c>
      <c r="L298">
        <v>13.333333333333334</v>
      </c>
      <c r="M298">
        <v>5.0724637681159424</v>
      </c>
      <c r="N298">
        <v>5.9420289855072461</v>
      </c>
      <c r="O298">
        <v>16.956521739130434</v>
      </c>
      <c r="P298">
        <v>5.6521739130434785</v>
      </c>
      <c r="Q298">
        <v>0.86956521739130432</v>
      </c>
      <c r="R298">
        <v>11.304347826086957</v>
      </c>
      <c r="S298">
        <v>4.4927536231884062</v>
      </c>
      <c r="T298">
        <v>0</v>
      </c>
    </row>
    <row r="299" spans="2:20" x14ac:dyDescent="0.25">
      <c r="B299">
        <v>1.5649452269170578</v>
      </c>
      <c r="C299">
        <v>24.413145539906104</v>
      </c>
      <c r="D299">
        <v>1.5649452269170578</v>
      </c>
      <c r="E299">
        <v>24.413145539906104</v>
      </c>
      <c r="F299">
        <v>24.413145539906104</v>
      </c>
      <c r="G299">
        <v>20.500782472613459</v>
      </c>
      <c r="H299">
        <v>9.2331768388106426</v>
      </c>
      <c r="I299">
        <v>6.7292644757433493</v>
      </c>
      <c r="J299">
        <v>20.344287949921753</v>
      </c>
      <c r="K299">
        <v>24.413145539906104</v>
      </c>
      <c r="L299">
        <v>17.84037558685446</v>
      </c>
      <c r="M299">
        <v>24.413145539906104</v>
      </c>
      <c r="N299">
        <v>24.413145539906104</v>
      </c>
      <c r="O299">
        <v>13.928012519561817</v>
      </c>
      <c r="P299">
        <v>12.206572769953052</v>
      </c>
      <c r="Q299">
        <v>6.7292644757433493</v>
      </c>
      <c r="R299">
        <v>1.4084507042253522</v>
      </c>
      <c r="S299">
        <v>0</v>
      </c>
      <c r="T299">
        <v>5.6338028169014089</v>
      </c>
    </row>
    <row r="300" spans="2:20" x14ac:dyDescent="0.25">
      <c r="B300">
        <v>3.6144578313253009</v>
      </c>
      <c r="C300">
        <v>6.024096385542169</v>
      </c>
      <c r="D300">
        <v>0</v>
      </c>
      <c r="E300">
        <v>18.244406196213426</v>
      </c>
      <c r="F300">
        <v>23.924268502581754</v>
      </c>
      <c r="G300">
        <v>10.499139414802066</v>
      </c>
      <c r="H300">
        <v>34.079173838209982</v>
      </c>
      <c r="I300">
        <v>33.04647160068847</v>
      </c>
      <c r="J300">
        <v>20.998278829604132</v>
      </c>
      <c r="K300">
        <v>14.802065404475043</v>
      </c>
      <c r="L300">
        <v>8.0895008605851988</v>
      </c>
      <c r="M300">
        <v>34.42340791738382</v>
      </c>
      <c r="N300">
        <v>20.309810671256454</v>
      </c>
      <c r="O300">
        <v>12.392426850258175</v>
      </c>
      <c r="P300">
        <v>25.473321858864029</v>
      </c>
      <c r="Q300">
        <v>14.457831325301203</v>
      </c>
      <c r="R300">
        <v>23.580034423407916</v>
      </c>
      <c r="S300">
        <v>12.048192771084338</v>
      </c>
      <c r="T300">
        <v>3.9586919104991396</v>
      </c>
    </row>
    <row r="301" spans="2:20" x14ac:dyDescent="0.25">
      <c r="B301">
        <v>4.0752351097178678</v>
      </c>
      <c r="C301">
        <v>26.489028213166144</v>
      </c>
      <c r="D301">
        <v>12.38244514106583</v>
      </c>
      <c r="E301">
        <v>36.520376175548591</v>
      </c>
      <c r="F301">
        <v>26.175548589341691</v>
      </c>
      <c r="G301">
        <v>17.711598746081506</v>
      </c>
      <c r="H301">
        <v>10.501567398119123</v>
      </c>
      <c r="I301">
        <v>29.310344827586203</v>
      </c>
      <c r="J301">
        <v>13.009404388714735</v>
      </c>
      <c r="K301">
        <v>28.996865203761757</v>
      </c>
      <c r="L301">
        <v>15.987460815047022</v>
      </c>
      <c r="M301">
        <v>21.003134796238246</v>
      </c>
      <c r="N301">
        <v>34.326018808777434</v>
      </c>
      <c r="O301">
        <v>23.040752351097179</v>
      </c>
      <c r="P301">
        <v>23.667711598746084</v>
      </c>
      <c r="Q301">
        <v>31.347962382445143</v>
      </c>
      <c r="R301">
        <v>0</v>
      </c>
      <c r="S301">
        <v>13.793103448275861</v>
      </c>
      <c r="T301">
        <v>5.1724137931034484</v>
      </c>
    </row>
    <row r="302" spans="2:20" x14ac:dyDescent="0.25">
      <c r="B302">
        <v>6.982872200263504</v>
      </c>
      <c r="C302">
        <v>11.330698287220025</v>
      </c>
      <c r="D302">
        <v>4.0843214756258233</v>
      </c>
      <c r="E302">
        <v>19.499341238471672</v>
      </c>
      <c r="F302">
        <v>22.266139657444008</v>
      </c>
      <c r="G302">
        <v>18.708827404479578</v>
      </c>
      <c r="H302">
        <v>15.546772068511199</v>
      </c>
      <c r="I302">
        <v>17.654808959156785</v>
      </c>
      <c r="J302">
        <v>9.6179183135704882</v>
      </c>
      <c r="K302">
        <v>10.671936758893279</v>
      </c>
      <c r="L302">
        <v>10.144927536231885</v>
      </c>
      <c r="M302">
        <v>0</v>
      </c>
      <c r="N302">
        <v>5.5335968379446641</v>
      </c>
      <c r="O302">
        <v>11.594202898550725</v>
      </c>
      <c r="P302">
        <v>18.57707509881423</v>
      </c>
      <c r="Q302">
        <v>17.786561264822133</v>
      </c>
      <c r="R302">
        <v>4.2160737812911728</v>
      </c>
      <c r="S302">
        <v>4.6113306982872198</v>
      </c>
      <c r="T302">
        <v>5.928853754940711</v>
      </c>
    </row>
    <row r="303" spans="2:20" x14ac:dyDescent="0.25">
      <c r="B303">
        <v>15.476190476190476</v>
      </c>
      <c r="C303">
        <v>11.394557823129253</v>
      </c>
      <c r="D303">
        <v>4.2517006802721085</v>
      </c>
      <c r="E303">
        <v>23.299319727891156</v>
      </c>
      <c r="F303">
        <v>29.421768707482993</v>
      </c>
      <c r="G303">
        <v>17.176870748299319</v>
      </c>
      <c r="H303">
        <v>35.884353741496597</v>
      </c>
      <c r="I303">
        <v>37.925170068027207</v>
      </c>
      <c r="J303">
        <v>34.693877551020407</v>
      </c>
      <c r="K303">
        <v>27.721088435374146</v>
      </c>
      <c r="L303">
        <v>25.510204081632654</v>
      </c>
      <c r="M303">
        <v>17.687074829931973</v>
      </c>
      <c r="N303">
        <v>35.544217687074834</v>
      </c>
      <c r="O303">
        <v>22.278911564625851</v>
      </c>
      <c r="P303">
        <v>38.945578231292515</v>
      </c>
      <c r="Q303">
        <v>37.074829931972793</v>
      </c>
      <c r="R303">
        <v>0</v>
      </c>
      <c r="S303">
        <v>21.768707482993197</v>
      </c>
      <c r="T303">
        <v>9.0136054421768712</v>
      </c>
    </row>
    <row r="304" spans="2:20" x14ac:dyDescent="0.25">
      <c r="B304">
        <v>8.2125603864734309</v>
      </c>
      <c r="C304">
        <v>25.120772946859905</v>
      </c>
      <c r="D304">
        <v>2.4154589371980677</v>
      </c>
      <c r="E304">
        <v>22.946859903381643</v>
      </c>
      <c r="F304">
        <v>23.188405797101449</v>
      </c>
      <c r="G304">
        <v>40.338164251207729</v>
      </c>
      <c r="H304">
        <v>18.840579710144929</v>
      </c>
      <c r="I304">
        <v>5.3140096618357484</v>
      </c>
      <c r="J304">
        <v>7.7294685990338161</v>
      </c>
      <c r="K304">
        <v>20.772946859903382</v>
      </c>
      <c r="L304">
        <v>19.806763285024154</v>
      </c>
      <c r="M304">
        <v>24.637681159420293</v>
      </c>
      <c r="N304">
        <v>40.821256038647341</v>
      </c>
      <c r="O304">
        <v>29.710144927536231</v>
      </c>
      <c r="P304">
        <v>0</v>
      </c>
      <c r="Q304">
        <v>25.845410628019323</v>
      </c>
      <c r="R304">
        <v>7.9710144927536222</v>
      </c>
      <c r="S304">
        <v>3.1400966183574881</v>
      </c>
      <c r="T304">
        <v>6.2801932367149762</v>
      </c>
    </row>
    <row r="305" spans="2:20" x14ac:dyDescent="0.25">
      <c r="B305">
        <v>0</v>
      </c>
      <c r="C305">
        <v>27.547770700636942</v>
      </c>
      <c r="D305">
        <v>12.420382165605096</v>
      </c>
      <c r="E305">
        <v>27.547770700636942</v>
      </c>
      <c r="F305">
        <v>27.547770700636942</v>
      </c>
      <c r="G305">
        <v>26.751592356687897</v>
      </c>
      <c r="H305">
        <v>5.5732484076433124</v>
      </c>
      <c r="I305">
        <v>8.1210191082802545</v>
      </c>
      <c r="J305">
        <v>21.97452229299363</v>
      </c>
      <c r="K305">
        <v>39.331210191082803</v>
      </c>
      <c r="L305">
        <v>10.509554140127388</v>
      </c>
      <c r="M305">
        <v>27.547770700636942</v>
      </c>
      <c r="N305">
        <v>27.547770700636942</v>
      </c>
      <c r="O305">
        <v>17.993630573248407</v>
      </c>
      <c r="P305">
        <v>16.560509554140125</v>
      </c>
      <c r="Q305">
        <v>25.159235668789808</v>
      </c>
      <c r="R305">
        <v>10.828025477707007</v>
      </c>
      <c r="S305">
        <v>0</v>
      </c>
      <c r="T305">
        <v>0.79617834394904463</v>
      </c>
    </row>
    <row r="306" spans="2:20" x14ac:dyDescent="0.25">
      <c r="B306">
        <v>14.114114114114114</v>
      </c>
      <c r="C306">
        <v>13.813813813813812</v>
      </c>
      <c r="D306">
        <v>7.3573573573573565</v>
      </c>
      <c r="E306">
        <v>26.276276276276278</v>
      </c>
      <c r="F306">
        <v>19.51951951951952</v>
      </c>
      <c r="G306">
        <v>20.12012012012012</v>
      </c>
      <c r="H306">
        <v>29.72972972972973</v>
      </c>
      <c r="I306">
        <v>13.963963963963963</v>
      </c>
      <c r="J306">
        <v>29.72972972972973</v>
      </c>
      <c r="K306">
        <v>18.618618618618619</v>
      </c>
      <c r="L306">
        <v>24.924924924924923</v>
      </c>
      <c r="M306">
        <v>27.177177177177175</v>
      </c>
      <c r="N306">
        <v>18.318318318318319</v>
      </c>
      <c r="O306">
        <v>16.516516516516518</v>
      </c>
      <c r="P306">
        <v>27.777777777777779</v>
      </c>
      <c r="Q306">
        <v>32.432432432432435</v>
      </c>
      <c r="R306">
        <v>15.465465465465467</v>
      </c>
      <c r="S306">
        <v>0</v>
      </c>
      <c r="T306">
        <v>8.5585585585585591</v>
      </c>
    </row>
    <row r="307" spans="2:20" x14ac:dyDescent="0.25">
      <c r="B307">
        <v>14.010507880910684</v>
      </c>
      <c r="C307">
        <v>25.39404553415061</v>
      </c>
      <c r="D307">
        <v>3.1523642732049035</v>
      </c>
      <c r="E307">
        <v>32.574430823117339</v>
      </c>
      <c r="F307">
        <v>36.427320490367777</v>
      </c>
      <c r="G307">
        <v>35.376532399299478</v>
      </c>
      <c r="H307">
        <v>28.546409807355516</v>
      </c>
      <c r="I307">
        <v>18.739054290718038</v>
      </c>
      <c r="J307">
        <v>27.320490367775829</v>
      </c>
      <c r="K307">
        <v>34.676007005253936</v>
      </c>
      <c r="L307">
        <v>33.975481611208409</v>
      </c>
      <c r="M307">
        <v>54.115586690017516</v>
      </c>
      <c r="N307">
        <v>33.800350262697023</v>
      </c>
      <c r="O307">
        <v>43.082311733800353</v>
      </c>
      <c r="P307">
        <v>34.500875656742558</v>
      </c>
      <c r="Q307">
        <v>31.523642732049034</v>
      </c>
      <c r="R307">
        <v>0</v>
      </c>
      <c r="S307">
        <v>15.236427320490368</v>
      </c>
      <c r="T307">
        <v>12.084063047285463</v>
      </c>
    </row>
    <row r="308" spans="2:20" x14ac:dyDescent="0.25">
      <c r="B308">
        <v>12.939297124600637</v>
      </c>
      <c r="C308">
        <v>21.246006389776358</v>
      </c>
      <c r="D308">
        <v>0</v>
      </c>
      <c r="E308">
        <v>16.453674121405751</v>
      </c>
      <c r="F308">
        <v>33.865814696485621</v>
      </c>
      <c r="G308">
        <v>31.948881789137378</v>
      </c>
      <c r="H308">
        <v>19.169329073482427</v>
      </c>
      <c r="I308">
        <v>21.725239616613418</v>
      </c>
      <c r="J308">
        <v>11.821086261980831</v>
      </c>
      <c r="K308">
        <v>37.38019169329074</v>
      </c>
      <c r="L308">
        <v>37.859424920127793</v>
      </c>
      <c r="M308">
        <v>27.795527156549522</v>
      </c>
      <c r="N308">
        <v>24.440894568690098</v>
      </c>
      <c r="O308">
        <v>27.635782747603834</v>
      </c>
      <c r="P308">
        <v>35.623003194888184</v>
      </c>
      <c r="Q308">
        <v>30.670926517571885</v>
      </c>
      <c r="R308">
        <v>23.003194888178914</v>
      </c>
      <c r="S308">
        <v>0.47923322683706071</v>
      </c>
      <c r="T308">
        <v>2.5559105431309903</v>
      </c>
    </row>
    <row r="309" spans="2:20" x14ac:dyDescent="0.25">
      <c r="B309">
        <v>12.195121951219512</v>
      </c>
      <c r="C309">
        <v>24.103299856527975</v>
      </c>
      <c r="D309">
        <v>14.347202295552366</v>
      </c>
      <c r="E309">
        <v>24.103299856527975</v>
      </c>
      <c r="F309">
        <v>24.103299856527975</v>
      </c>
      <c r="G309">
        <v>21.233859397417504</v>
      </c>
      <c r="H309">
        <v>10.9038737446198</v>
      </c>
      <c r="I309">
        <v>8.6083213773314213</v>
      </c>
      <c r="J309">
        <v>10.186513629842182</v>
      </c>
      <c r="K309">
        <v>24.103299856527975</v>
      </c>
      <c r="L309">
        <v>12.051649928263988</v>
      </c>
      <c r="M309">
        <v>24.103299856527975</v>
      </c>
      <c r="N309">
        <v>28.981348637015781</v>
      </c>
      <c r="O309">
        <v>23.52941176470588</v>
      </c>
      <c r="P309">
        <v>14.490674318507891</v>
      </c>
      <c r="Q309">
        <v>30.272596843615496</v>
      </c>
      <c r="R309">
        <v>0</v>
      </c>
      <c r="S309">
        <v>5.5954088952654235</v>
      </c>
      <c r="T309">
        <v>0</v>
      </c>
    </row>
    <row r="310" spans="2:20" x14ac:dyDescent="0.25">
      <c r="B310">
        <v>6.4564564564564568</v>
      </c>
      <c r="C310">
        <v>13.813813813813812</v>
      </c>
      <c r="D310">
        <v>7.8078078078078077</v>
      </c>
      <c r="E310">
        <v>15.315315315315313</v>
      </c>
      <c r="F310">
        <v>14.714714714714713</v>
      </c>
      <c r="G310">
        <v>13.363363363363364</v>
      </c>
      <c r="H310">
        <v>16.516516516516518</v>
      </c>
      <c r="I310">
        <v>15.315315315315313</v>
      </c>
      <c r="J310">
        <v>16.816816816816818</v>
      </c>
      <c r="K310">
        <v>14.714714714714713</v>
      </c>
      <c r="L310">
        <v>12.312312312312311</v>
      </c>
      <c r="M310">
        <v>13.813813813813812</v>
      </c>
      <c r="N310">
        <v>13.813813813813812</v>
      </c>
      <c r="O310">
        <v>5.2552552552552552</v>
      </c>
      <c r="P310">
        <v>14.114114114114114</v>
      </c>
      <c r="Q310">
        <v>16.966966966966968</v>
      </c>
      <c r="R310">
        <v>0</v>
      </c>
      <c r="S310">
        <v>1.8018018018018018</v>
      </c>
      <c r="T310">
        <v>0.3003003003003003</v>
      </c>
    </row>
    <row r="311" spans="2:20" x14ac:dyDescent="0.25">
      <c r="B311">
        <v>4.7619047619047619</v>
      </c>
      <c r="C311">
        <v>29.960317460317459</v>
      </c>
      <c r="D311">
        <v>5.753968253968254</v>
      </c>
      <c r="E311">
        <v>33.928571428571431</v>
      </c>
      <c r="F311">
        <v>29.960317460317459</v>
      </c>
      <c r="G311">
        <v>29.166666666666668</v>
      </c>
      <c r="H311">
        <v>13.293650793650794</v>
      </c>
      <c r="I311">
        <v>21.031746031746032</v>
      </c>
      <c r="J311">
        <v>23.015873015873016</v>
      </c>
      <c r="K311">
        <v>29.960317460317459</v>
      </c>
      <c r="L311">
        <v>21.825396825396826</v>
      </c>
      <c r="M311">
        <v>44.642857142857146</v>
      </c>
      <c r="N311">
        <v>35.515873015873019</v>
      </c>
      <c r="O311">
        <v>24.00793650793651</v>
      </c>
      <c r="P311">
        <v>18.055555555555554</v>
      </c>
      <c r="Q311">
        <v>12.103174603174603</v>
      </c>
      <c r="R311">
        <v>0</v>
      </c>
      <c r="S311">
        <v>4.7619047619047619</v>
      </c>
      <c r="T311">
        <v>2.5793650793650791</v>
      </c>
    </row>
    <row r="312" spans="2:20" x14ac:dyDescent="0.25">
      <c r="B312">
        <v>0.99833610648918469</v>
      </c>
      <c r="C312">
        <v>14.64226289517471</v>
      </c>
      <c r="D312">
        <v>14.64226289517471</v>
      </c>
      <c r="E312">
        <v>23.793677204658902</v>
      </c>
      <c r="F312">
        <v>35.940099833610653</v>
      </c>
      <c r="G312">
        <v>10.149750415973378</v>
      </c>
      <c r="H312">
        <v>23.627287853577371</v>
      </c>
      <c r="I312">
        <v>23.627287853577371</v>
      </c>
      <c r="J312">
        <v>0</v>
      </c>
      <c r="K312">
        <v>25.124792013311147</v>
      </c>
      <c r="L312">
        <v>2.1630615640599005</v>
      </c>
      <c r="M312">
        <v>9.484193011647255</v>
      </c>
      <c r="N312">
        <v>27.287853577371045</v>
      </c>
      <c r="O312">
        <v>10.316139767054908</v>
      </c>
      <c r="P312">
        <v>13.311148086522461</v>
      </c>
      <c r="Q312">
        <v>1.1647254575707155</v>
      </c>
      <c r="R312">
        <v>9.3178036605657244</v>
      </c>
      <c r="S312">
        <v>2.828618968386023</v>
      </c>
      <c r="T312">
        <v>12.9783693843594</v>
      </c>
    </row>
    <row r="313" spans="2:20" x14ac:dyDescent="0.25">
      <c r="B313">
        <v>10.245901639344263</v>
      </c>
      <c r="C313">
        <v>13.524590163934427</v>
      </c>
      <c r="D313">
        <v>4.918032786885246</v>
      </c>
      <c r="E313">
        <v>19.672131147540984</v>
      </c>
      <c r="F313">
        <v>12.704918032786885</v>
      </c>
      <c r="G313">
        <v>11.612021857923498</v>
      </c>
      <c r="H313">
        <v>3.4153005464480879</v>
      </c>
      <c r="I313">
        <v>12.568306010928962</v>
      </c>
      <c r="J313">
        <v>14.207650273224044</v>
      </c>
      <c r="K313">
        <v>16.120218579234972</v>
      </c>
      <c r="L313">
        <v>21.448087431693988</v>
      </c>
      <c r="M313">
        <v>32.650273224043715</v>
      </c>
      <c r="N313">
        <v>24.043715846994534</v>
      </c>
      <c r="O313">
        <v>12.704918032786885</v>
      </c>
      <c r="P313">
        <v>3.6885245901639343</v>
      </c>
      <c r="Q313">
        <v>9.6994535519125673</v>
      </c>
      <c r="R313">
        <v>2.1857923497267762</v>
      </c>
      <c r="S313">
        <v>0</v>
      </c>
      <c r="T313">
        <v>0.81967213114754101</v>
      </c>
    </row>
    <row r="314" spans="2:20" x14ac:dyDescent="0.25">
      <c r="B314">
        <v>13.846153846153847</v>
      </c>
      <c r="C314">
        <v>18.974358974358974</v>
      </c>
      <c r="D314">
        <v>4.6153846153846159</v>
      </c>
      <c r="E314">
        <v>18.974358974358974</v>
      </c>
      <c r="F314">
        <v>37.094017094017097</v>
      </c>
      <c r="G314">
        <v>31.452991452991451</v>
      </c>
      <c r="H314">
        <v>45.641025641025642</v>
      </c>
      <c r="I314">
        <v>41.70940170940171</v>
      </c>
      <c r="J314">
        <v>17.948717948717949</v>
      </c>
      <c r="K314">
        <v>18.461538461538463</v>
      </c>
      <c r="L314">
        <v>14.358974358974358</v>
      </c>
      <c r="M314">
        <v>27.008547008547009</v>
      </c>
      <c r="N314">
        <v>29.572649572649574</v>
      </c>
      <c r="O314">
        <v>18.119658119658119</v>
      </c>
      <c r="P314">
        <v>36.239316239316238</v>
      </c>
      <c r="Q314">
        <v>33.846153846153847</v>
      </c>
      <c r="R314">
        <v>0</v>
      </c>
      <c r="S314">
        <v>13.504273504273504</v>
      </c>
      <c r="T314">
        <v>13.846153846153847</v>
      </c>
    </row>
    <row r="315" spans="2:20" x14ac:dyDescent="0.25">
      <c r="B315">
        <v>13.197969543147209</v>
      </c>
      <c r="C315">
        <v>24.196277495769884</v>
      </c>
      <c r="D315">
        <v>6.7681895093062607</v>
      </c>
      <c r="E315">
        <v>26.057529610829107</v>
      </c>
      <c r="F315">
        <v>24.703891708967852</v>
      </c>
      <c r="G315">
        <v>21.996615905245349</v>
      </c>
      <c r="H315">
        <v>17.089678510998308</v>
      </c>
      <c r="I315">
        <v>11.844331641285956</v>
      </c>
      <c r="J315">
        <v>31.810490693739425</v>
      </c>
      <c r="K315">
        <v>22.673434856175973</v>
      </c>
      <c r="L315">
        <v>27.918781725888326</v>
      </c>
      <c r="M315">
        <v>33.671742808798641</v>
      </c>
      <c r="N315">
        <v>21.658206429780034</v>
      </c>
      <c r="O315">
        <v>16.412859560067684</v>
      </c>
      <c r="P315">
        <v>27.241962774957702</v>
      </c>
      <c r="Q315">
        <v>32.656514382402705</v>
      </c>
      <c r="R315">
        <v>0</v>
      </c>
      <c r="S315">
        <v>13.028764805414554</v>
      </c>
      <c r="T315">
        <v>7.1065989847715745</v>
      </c>
    </row>
    <row r="316" spans="2:20" x14ac:dyDescent="0.25">
      <c r="B316">
        <v>19.658119658119659</v>
      </c>
      <c r="C316">
        <v>26.495726495726498</v>
      </c>
      <c r="D316">
        <v>0</v>
      </c>
      <c r="E316">
        <v>24.615384615384617</v>
      </c>
      <c r="F316">
        <v>21.53846153846154</v>
      </c>
      <c r="G316">
        <v>19.145299145299148</v>
      </c>
      <c r="H316">
        <v>33.162393162393158</v>
      </c>
      <c r="I316">
        <v>17.777777777777779</v>
      </c>
      <c r="J316">
        <v>25.641025641025639</v>
      </c>
      <c r="K316">
        <v>16.923076923076923</v>
      </c>
      <c r="L316">
        <v>20</v>
      </c>
      <c r="M316">
        <v>19.145299145299148</v>
      </c>
      <c r="N316">
        <v>17.094017094017094</v>
      </c>
      <c r="O316">
        <v>28.034188034188034</v>
      </c>
      <c r="P316">
        <v>34.871794871794869</v>
      </c>
      <c r="Q316">
        <v>37.264957264957268</v>
      </c>
      <c r="R316">
        <v>6.3247863247863245</v>
      </c>
      <c r="S316">
        <v>14.188034188034187</v>
      </c>
      <c r="T316">
        <v>7.6923076923076925</v>
      </c>
    </row>
    <row r="317" spans="2:20" x14ac:dyDescent="0.25">
      <c r="B317">
        <v>25.602409638554217</v>
      </c>
      <c r="C317">
        <v>39.156626506024097</v>
      </c>
      <c r="D317">
        <v>26.656626506024097</v>
      </c>
      <c r="E317">
        <v>47.891566265060241</v>
      </c>
      <c r="F317">
        <v>25.451807228915662</v>
      </c>
      <c r="G317">
        <v>27.861445783132531</v>
      </c>
      <c r="H317">
        <v>30.873493975903614</v>
      </c>
      <c r="I317">
        <v>26.054216867469883</v>
      </c>
      <c r="J317">
        <v>23.64457831325301</v>
      </c>
      <c r="K317">
        <v>33.734939759036145</v>
      </c>
      <c r="L317">
        <v>36.295180722891565</v>
      </c>
      <c r="M317">
        <v>31.174698795180721</v>
      </c>
      <c r="N317">
        <v>37.349397590361441</v>
      </c>
      <c r="O317">
        <v>39.608433734939759</v>
      </c>
      <c r="P317">
        <v>14.006024096385541</v>
      </c>
      <c r="Q317">
        <v>25.753012048192769</v>
      </c>
      <c r="R317">
        <v>10.391566265060241</v>
      </c>
      <c r="S317">
        <v>17.46987951807229</v>
      </c>
      <c r="T317">
        <v>0</v>
      </c>
    </row>
    <row r="318" spans="2:20" x14ac:dyDescent="0.25">
      <c r="B318">
        <v>16.34446397188049</v>
      </c>
      <c r="C318">
        <v>28.295254833040424</v>
      </c>
      <c r="D318">
        <v>25.83479789103691</v>
      </c>
      <c r="E318">
        <v>40.597539543057998</v>
      </c>
      <c r="F318">
        <v>28.295254833040424</v>
      </c>
      <c r="G318">
        <v>35.500878734622141</v>
      </c>
      <c r="H318">
        <v>11.599297012302284</v>
      </c>
      <c r="I318">
        <v>29.701230228471005</v>
      </c>
      <c r="J318">
        <v>21.968365553602812</v>
      </c>
      <c r="K318">
        <v>28.295254833040424</v>
      </c>
      <c r="L318">
        <v>31.107205623901578</v>
      </c>
      <c r="M318">
        <v>51.493848857644984</v>
      </c>
      <c r="N318">
        <v>32.68892794376098</v>
      </c>
      <c r="O318">
        <v>34.797891036906854</v>
      </c>
      <c r="P318">
        <v>30.404217926186295</v>
      </c>
      <c r="Q318">
        <v>26.713532513181022</v>
      </c>
      <c r="R318">
        <v>2.6362038664323375</v>
      </c>
      <c r="S318">
        <v>5.7996485061511418</v>
      </c>
      <c r="T318">
        <v>0</v>
      </c>
    </row>
    <row r="319" spans="2:20" x14ac:dyDescent="0.25">
      <c r="B319">
        <v>16.19496855345912</v>
      </c>
      <c r="C319">
        <v>15.880503144654087</v>
      </c>
      <c r="D319">
        <v>1.5723270440251573</v>
      </c>
      <c r="E319">
        <v>11.163522012578616</v>
      </c>
      <c r="F319">
        <v>26.10062893081761</v>
      </c>
      <c r="G319">
        <v>19.339622641509436</v>
      </c>
      <c r="H319">
        <v>37.893081761006293</v>
      </c>
      <c r="I319">
        <v>21.855345911949687</v>
      </c>
      <c r="J319">
        <v>18.867924528301888</v>
      </c>
      <c r="K319">
        <v>22.484276729559749</v>
      </c>
      <c r="L319">
        <v>39.937106918238996</v>
      </c>
      <c r="M319">
        <v>23.89937106918239</v>
      </c>
      <c r="N319">
        <v>13.20754716981132</v>
      </c>
      <c r="O319">
        <v>39.937106918238996</v>
      </c>
      <c r="P319">
        <v>7.8616352201257858</v>
      </c>
      <c r="Q319">
        <v>19.49685534591195</v>
      </c>
      <c r="R319">
        <v>13.522012578616351</v>
      </c>
      <c r="S319">
        <v>0</v>
      </c>
      <c r="T319">
        <v>3.7735849056603774</v>
      </c>
    </row>
    <row r="320" spans="2:20" x14ac:dyDescent="0.25">
      <c r="B320">
        <v>11.88707280832095</v>
      </c>
      <c r="C320">
        <v>20.059435364041605</v>
      </c>
      <c r="D320">
        <v>0</v>
      </c>
      <c r="E320">
        <v>26.002971768202084</v>
      </c>
      <c r="F320">
        <v>29.123328380386333</v>
      </c>
      <c r="G320">
        <v>17.087667161961367</v>
      </c>
      <c r="H320">
        <v>39.821693907875186</v>
      </c>
      <c r="I320">
        <v>27.488855869242201</v>
      </c>
      <c r="J320">
        <v>39.227340267459141</v>
      </c>
      <c r="K320">
        <v>32.540861812778601</v>
      </c>
      <c r="L320">
        <v>35.512630014858843</v>
      </c>
      <c r="M320">
        <v>14.561664190193166</v>
      </c>
      <c r="N320">
        <v>17.682020802377416</v>
      </c>
      <c r="O320">
        <v>35.958395245170877</v>
      </c>
      <c r="P320">
        <v>36.701337295690934</v>
      </c>
      <c r="Q320">
        <v>27.191679049034175</v>
      </c>
      <c r="R320">
        <v>1.3372956909361069</v>
      </c>
      <c r="S320">
        <v>12.035661218424963</v>
      </c>
      <c r="T320">
        <v>3.5661218424962851</v>
      </c>
    </row>
    <row r="321" spans="2:20" x14ac:dyDescent="0.25">
      <c r="B321">
        <v>14.845024469820556</v>
      </c>
      <c r="C321">
        <v>11.745513866231647</v>
      </c>
      <c r="D321">
        <v>15.660685154975528</v>
      </c>
      <c r="E321">
        <v>24.469820554649267</v>
      </c>
      <c r="F321">
        <v>15.171288743882544</v>
      </c>
      <c r="G321">
        <v>13.539967373572596</v>
      </c>
      <c r="H321">
        <v>18.760195758564439</v>
      </c>
      <c r="I321">
        <v>19.412724306688418</v>
      </c>
      <c r="J321">
        <v>23.327895595432299</v>
      </c>
      <c r="K321">
        <v>14.845024469820556</v>
      </c>
      <c r="L321">
        <v>25.285481239804241</v>
      </c>
      <c r="M321">
        <v>14.192495921696574</v>
      </c>
      <c r="N321">
        <v>20.391517128874391</v>
      </c>
      <c r="O321">
        <v>25.122349102773246</v>
      </c>
      <c r="P321">
        <v>22.349102773246329</v>
      </c>
      <c r="Q321">
        <v>19.249592169657422</v>
      </c>
      <c r="R321">
        <v>0</v>
      </c>
      <c r="S321">
        <v>4.5676998368678632</v>
      </c>
      <c r="T321">
        <v>0.48939641109298526</v>
      </c>
    </row>
    <row r="322" spans="2:20" x14ac:dyDescent="0.25">
      <c r="B322">
        <v>8</v>
      </c>
      <c r="C322">
        <v>25.919999999999998</v>
      </c>
      <c r="D322">
        <v>15.2</v>
      </c>
      <c r="E322">
        <v>35.68</v>
      </c>
      <c r="F322">
        <v>28.000000000000004</v>
      </c>
      <c r="G322">
        <v>20.96</v>
      </c>
      <c r="H322">
        <v>18.399999999999999</v>
      </c>
      <c r="I322">
        <v>8.64</v>
      </c>
      <c r="J322">
        <v>25.28</v>
      </c>
      <c r="K322">
        <v>12.479999999999999</v>
      </c>
      <c r="L322">
        <v>17.760000000000002</v>
      </c>
      <c r="M322">
        <v>3.52</v>
      </c>
      <c r="N322">
        <v>1.76</v>
      </c>
      <c r="O322">
        <v>17.28</v>
      </c>
      <c r="P322">
        <v>8.7999999999999989</v>
      </c>
      <c r="Q322">
        <v>24.48</v>
      </c>
      <c r="R322">
        <v>0</v>
      </c>
      <c r="S322">
        <v>5.6000000000000005</v>
      </c>
      <c r="T322">
        <v>9.76</v>
      </c>
    </row>
    <row r="323" spans="2:20" x14ac:dyDescent="0.25">
      <c r="B323">
        <v>11.490683229813664</v>
      </c>
      <c r="C323">
        <v>21.894409937888199</v>
      </c>
      <c r="D323">
        <v>10.093167701863354</v>
      </c>
      <c r="E323">
        <v>18.16770186335404</v>
      </c>
      <c r="F323">
        <v>9.7826086956521738</v>
      </c>
      <c r="G323">
        <v>15.372670807453417</v>
      </c>
      <c r="H323">
        <v>16.149068322981368</v>
      </c>
      <c r="I323">
        <v>21.739130434782609</v>
      </c>
      <c r="J323">
        <v>16.614906832298139</v>
      </c>
      <c r="K323">
        <v>5.5900621118012426</v>
      </c>
      <c r="L323">
        <v>11.801242236024844</v>
      </c>
      <c r="M323">
        <v>7.1428571428571423</v>
      </c>
      <c r="N323">
        <v>1.7080745341614907</v>
      </c>
      <c r="O323">
        <v>22.826086956521738</v>
      </c>
      <c r="P323">
        <v>17.236024844720497</v>
      </c>
      <c r="Q323">
        <v>24.689440993788818</v>
      </c>
      <c r="R323">
        <v>0</v>
      </c>
      <c r="S323">
        <v>4.9689440993788816</v>
      </c>
      <c r="T323">
        <v>15.838509316770185</v>
      </c>
    </row>
    <row r="324" spans="2:20" x14ac:dyDescent="0.25">
      <c r="B324">
        <v>8.7344028520499108</v>
      </c>
      <c r="C324">
        <v>19.786096256684495</v>
      </c>
      <c r="D324">
        <v>4.8128342245989302</v>
      </c>
      <c r="E324">
        <v>28.163992869875219</v>
      </c>
      <c r="F324">
        <v>32.085561497326204</v>
      </c>
      <c r="G324">
        <v>28.877005347593581</v>
      </c>
      <c r="H324">
        <v>19.251336898395721</v>
      </c>
      <c r="I324">
        <v>29.055258467023172</v>
      </c>
      <c r="J324">
        <v>16.22103386809269</v>
      </c>
      <c r="K324">
        <v>34.581105169340468</v>
      </c>
      <c r="L324">
        <v>22.281639928698752</v>
      </c>
      <c r="M324">
        <v>34.581105169340468</v>
      </c>
      <c r="N324">
        <v>15.86452762923351</v>
      </c>
      <c r="O324">
        <v>24.598930481283425</v>
      </c>
      <c r="P324">
        <v>22.638146167557931</v>
      </c>
      <c r="Q324">
        <v>36.007130124777184</v>
      </c>
      <c r="R324">
        <v>0</v>
      </c>
      <c r="S324">
        <v>16.577540106951872</v>
      </c>
      <c r="T324">
        <v>9.2691622103386813</v>
      </c>
    </row>
    <row r="325" spans="2:20" x14ac:dyDescent="0.25">
      <c r="B325">
        <v>13.636363636363635</v>
      </c>
      <c r="C325">
        <v>12.337662337662337</v>
      </c>
      <c r="D325">
        <v>0</v>
      </c>
      <c r="E325">
        <v>21.266233766233768</v>
      </c>
      <c r="F325">
        <v>30.357142857142854</v>
      </c>
      <c r="G325">
        <v>21.428571428571427</v>
      </c>
      <c r="H325">
        <v>32.954545454545453</v>
      </c>
      <c r="I325">
        <v>25</v>
      </c>
      <c r="J325">
        <v>31.006493506493506</v>
      </c>
      <c r="K325">
        <v>5.8441558441558437</v>
      </c>
      <c r="L325">
        <v>44.31818181818182</v>
      </c>
      <c r="M325">
        <v>28.40909090909091</v>
      </c>
      <c r="N325">
        <v>18.181818181818183</v>
      </c>
      <c r="O325">
        <v>21.915584415584416</v>
      </c>
      <c r="P325">
        <v>28.084415584415584</v>
      </c>
      <c r="Q325">
        <v>13.474025974025974</v>
      </c>
      <c r="R325">
        <v>8.279220779220779</v>
      </c>
      <c r="S325">
        <v>11.85064935064935</v>
      </c>
      <c r="T325">
        <v>3.2467532467532463</v>
      </c>
    </row>
    <row r="326" spans="2:20" x14ac:dyDescent="0.25">
      <c r="B326">
        <v>9.5447870778267259</v>
      </c>
      <c r="C326">
        <v>14.831130690161526</v>
      </c>
      <c r="D326">
        <v>10.866372980910425</v>
      </c>
      <c r="E326">
        <v>33.773861967694572</v>
      </c>
      <c r="F326">
        <v>21.439060205580031</v>
      </c>
      <c r="G326">
        <v>12.481644640234949</v>
      </c>
      <c r="H326">
        <v>17.474302496328928</v>
      </c>
      <c r="I326">
        <v>24.522760646108662</v>
      </c>
      <c r="J326">
        <v>12.62848751835536</v>
      </c>
      <c r="K326">
        <v>19.823788546255507</v>
      </c>
      <c r="L326">
        <v>25.697503671071953</v>
      </c>
      <c r="M326">
        <v>10.13215859030837</v>
      </c>
      <c r="N326">
        <v>17.033773861967695</v>
      </c>
      <c r="O326">
        <v>22.760646108663728</v>
      </c>
      <c r="P326">
        <v>19.383259911894275</v>
      </c>
      <c r="Q326">
        <v>26.284875183553595</v>
      </c>
      <c r="R326">
        <v>0</v>
      </c>
      <c r="S326">
        <v>9.8384728340675487</v>
      </c>
      <c r="T326">
        <v>7.0484581497797363</v>
      </c>
    </row>
    <row r="327" spans="2:20" x14ac:dyDescent="0.25">
      <c r="B327">
        <v>13.475177304964539</v>
      </c>
      <c r="C327">
        <v>24.645390070921984</v>
      </c>
      <c r="D327">
        <v>16.666666666666664</v>
      </c>
      <c r="E327">
        <v>34.751773049645394</v>
      </c>
      <c r="F327">
        <v>22.340425531914892</v>
      </c>
      <c r="G327">
        <v>9.9290780141843982</v>
      </c>
      <c r="H327">
        <v>24.113475177304963</v>
      </c>
      <c r="I327">
        <v>16.843971631205672</v>
      </c>
      <c r="J327">
        <v>10.815602836879433</v>
      </c>
      <c r="K327">
        <v>27.127659574468083</v>
      </c>
      <c r="L327">
        <v>9.2198581560283674</v>
      </c>
      <c r="M327">
        <v>32.978723404255319</v>
      </c>
      <c r="N327">
        <v>38.829787234042549</v>
      </c>
      <c r="O327">
        <v>22.872340425531913</v>
      </c>
      <c r="P327">
        <v>13.829787234042554</v>
      </c>
      <c r="Q327">
        <v>0</v>
      </c>
      <c r="R327">
        <v>8.1560283687943276</v>
      </c>
      <c r="S327">
        <v>12.23404255319149</v>
      </c>
      <c r="T327">
        <v>12.943262411347517</v>
      </c>
    </row>
    <row r="328" spans="2:20" x14ac:dyDescent="0.25">
      <c r="B328">
        <v>14.795008912655971</v>
      </c>
      <c r="C328">
        <v>16.755793226381464</v>
      </c>
      <c r="D328">
        <v>4.2780748663101598</v>
      </c>
      <c r="E328">
        <v>20.14260249554367</v>
      </c>
      <c r="F328">
        <v>30.481283422459892</v>
      </c>
      <c r="G328">
        <v>20.14260249554367</v>
      </c>
      <c r="H328">
        <v>44.206773618538328</v>
      </c>
      <c r="I328">
        <v>37.967914438502675</v>
      </c>
      <c r="J328">
        <v>25.846702317290553</v>
      </c>
      <c r="K328">
        <v>22.459893048128343</v>
      </c>
      <c r="L328">
        <v>0</v>
      </c>
      <c r="M328">
        <v>20.499108734402853</v>
      </c>
      <c r="N328">
        <v>49.732620320855617</v>
      </c>
      <c r="O328">
        <v>27.094474153297682</v>
      </c>
      <c r="P328">
        <v>14.438502673796791</v>
      </c>
      <c r="Q328">
        <v>23.52941176470588</v>
      </c>
      <c r="R328">
        <v>9.0909090909090917</v>
      </c>
      <c r="S328">
        <v>12.299465240641712</v>
      </c>
      <c r="T328">
        <v>13.368983957219251</v>
      </c>
    </row>
    <row r="329" spans="2:20" x14ac:dyDescent="0.25">
      <c r="B329">
        <v>15.630550621669629</v>
      </c>
      <c r="C329">
        <v>21.669626998223801</v>
      </c>
      <c r="D329">
        <v>9.769094138543517</v>
      </c>
      <c r="E329">
        <v>22.912966252220247</v>
      </c>
      <c r="F329">
        <v>16.518650088809945</v>
      </c>
      <c r="G329">
        <v>19.360568383658968</v>
      </c>
      <c r="H329">
        <v>31.793960923623445</v>
      </c>
      <c r="I329">
        <v>18.827708703374778</v>
      </c>
      <c r="J329">
        <v>6.3943161634103021</v>
      </c>
      <c r="K329">
        <v>22.557726465364119</v>
      </c>
      <c r="L329">
        <v>17.584369449378332</v>
      </c>
      <c r="M329">
        <v>25.932504440497333</v>
      </c>
      <c r="N329">
        <v>28.952042628774421</v>
      </c>
      <c r="O329">
        <v>16.696269982238011</v>
      </c>
      <c r="P329">
        <v>34.635879218472468</v>
      </c>
      <c r="Q329">
        <v>27.708703374777976</v>
      </c>
      <c r="R329">
        <v>2.6642984014209592</v>
      </c>
      <c r="S329">
        <v>0</v>
      </c>
      <c r="T329">
        <v>0.17761989342806395</v>
      </c>
    </row>
    <row r="330" spans="2:20" x14ac:dyDescent="0.25">
      <c r="B330">
        <v>7.3076923076923084</v>
      </c>
      <c r="C330">
        <v>5.7692307692307692</v>
      </c>
      <c r="D330">
        <v>1.4102564102564104</v>
      </c>
      <c r="E330">
        <v>14.102564102564102</v>
      </c>
      <c r="F330">
        <v>15.256410256410257</v>
      </c>
      <c r="G330">
        <v>7.948717948717948</v>
      </c>
      <c r="H330">
        <v>9.6153846153846168</v>
      </c>
      <c r="I330">
        <v>14.487179487179489</v>
      </c>
      <c r="J330">
        <v>21.025641025641026</v>
      </c>
      <c r="K330">
        <v>14.102564102564102</v>
      </c>
      <c r="L330">
        <v>2.4358974358974361</v>
      </c>
      <c r="M330">
        <v>15.512820512820513</v>
      </c>
      <c r="N330">
        <v>6.7948717948717947</v>
      </c>
      <c r="O330">
        <v>4.8717948717948723</v>
      </c>
      <c r="P330">
        <v>14.102564102564102</v>
      </c>
      <c r="Q330">
        <v>6.5384615384615392</v>
      </c>
      <c r="R330">
        <v>1.5384615384615385</v>
      </c>
      <c r="S330">
        <v>7.1794871794871788</v>
      </c>
      <c r="T330">
        <v>0</v>
      </c>
    </row>
    <row r="331" spans="2:20" x14ac:dyDescent="0.25">
      <c r="B331">
        <v>14.678899082568808</v>
      </c>
      <c r="C331">
        <v>23.669724770642205</v>
      </c>
      <c r="D331">
        <v>11.192660550458717</v>
      </c>
      <c r="E331">
        <v>34.4954128440367</v>
      </c>
      <c r="F331">
        <v>27.155963302752294</v>
      </c>
      <c r="G331">
        <v>26.238532110091743</v>
      </c>
      <c r="H331">
        <v>33.394495412844037</v>
      </c>
      <c r="I331">
        <v>32.11009174311927</v>
      </c>
      <c r="J331">
        <v>38.532110091743121</v>
      </c>
      <c r="K331">
        <v>51.559633027522935</v>
      </c>
      <c r="L331">
        <v>17.798165137614681</v>
      </c>
      <c r="M331">
        <v>22.385321100917434</v>
      </c>
      <c r="N331">
        <v>44.220183486238533</v>
      </c>
      <c r="O331">
        <v>38.348623853211009</v>
      </c>
      <c r="P331">
        <v>49.72477064220184</v>
      </c>
      <c r="Q331">
        <v>43.302752293577981</v>
      </c>
      <c r="R331">
        <v>0</v>
      </c>
      <c r="S331">
        <v>14.678899082568808</v>
      </c>
      <c r="T331">
        <v>9.3577981651376145</v>
      </c>
    </row>
    <row r="332" spans="2:20" x14ac:dyDescent="0.25">
      <c r="B332">
        <v>18.781725888324875</v>
      </c>
      <c r="C332">
        <v>18.781725888324875</v>
      </c>
      <c r="D332">
        <v>0</v>
      </c>
      <c r="E332">
        <v>21.82741116751269</v>
      </c>
      <c r="F332">
        <v>35.194585448392559</v>
      </c>
      <c r="G332">
        <v>21.150592216582066</v>
      </c>
      <c r="H332">
        <v>47.038917089678513</v>
      </c>
      <c r="I332">
        <v>30.287648054145517</v>
      </c>
      <c r="J332">
        <v>18.781725888324875</v>
      </c>
      <c r="K332">
        <v>40.77834179357022</v>
      </c>
      <c r="L332">
        <v>4.0609137055837561</v>
      </c>
      <c r="M332">
        <v>35.194585448392559</v>
      </c>
      <c r="N332">
        <v>40.947546531302876</v>
      </c>
      <c r="O332">
        <v>8.9678510998307956</v>
      </c>
      <c r="P332">
        <v>12.18274111675127</v>
      </c>
      <c r="Q332">
        <v>19.289340101522843</v>
      </c>
      <c r="R332">
        <v>3.2148900169204735</v>
      </c>
      <c r="S332">
        <v>9.4754653130287654</v>
      </c>
      <c r="T332">
        <v>9.8138747884940774</v>
      </c>
    </row>
    <row r="333" spans="2:20" x14ac:dyDescent="0.25">
      <c r="B333">
        <v>5.5944055944055942</v>
      </c>
      <c r="C333">
        <v>16.433566433566433</v>
      </c>
      <c r="D333">
        <v>13.286713286713287</v>
      </c>
      <c r="E333">
        <v>19.230769230769234</v>
      </c>
      <c r="F333">
        <v>25.699300699300696</v>
      </c>
      <c r="G333">
        <v>17.132867132867133</v>
      </c>
      <c r="H333">
        <v>29.895104895104897</v>
      </c>
      <c r="I333">
        <v>19.755244755244757</v>
      </c>
      <c r="J333">
        <v>25.524475524475527</v>
      </c>
      <c r="K333">
        <v>0</v>
      </c>
      <c r="L333">
        <v>23.251748251748253</v>
      </c>
      <c r="M333">
        <v>12.762237762237763</v>
      </c>
      <c r="N333">
        <v>13.636363636363635</v>
      </c>
      <c r="O333">
        <v>6.8181818181818175</v>
      </c>
      <c r="P333">
        <v>22.202797202797203</v>
      </c>
      <c r="Q333">
        <v>21.503496503496503</v>
      </c>
      <c r="R333">
        <v>1.3986013986013985</v>
      </c>
      <c r="S333">
        <v>11.888111888111888</v>
      </c>
      <c r="T333">
        <v>6.8181818181818175</v>
      </c>
    </row>
    <row r="334" spans="2:20" x14ac:dyDescent="0.25">
      <c r="B334">
        <v>3.7138927097661623</v>
      </c>
      <c r="C334">
        <v>14.855570839064649</v>
      </c>
      <c r="D334">
        <v>8.6657496561210454</v>
      </c>
      <c r="E334">
        <v>32.599724896836314</v>
      </c>
      <c r="F334">
        <v>15.268225584594223</v>
      </c>
      <c r="G334">
        <v>13.342503438789546</v>
      </c>
      <c r="H334">
        <v>18.43191196698762</v>
      </c>
      <c r="I334">
        <v>16.093535075653371</v>
      </c>
      <c r="J334">
        <v>13.204951856946353</v>
      </c>
      <c r="K334">
        <v>11.829436038514443</v>
      </c>
      <c r="L334">
        <v>18.294360385144429</v>
      </c>
      <c r="M334">
        <v>5.5020632737276474</v>
      </c>
      <c r="N334">
        <v>6.7400275103163683</v>
      </c>
      <c r="O334">
        <v>24.346629986244842</v>
      </c>
      <c r="P334">
        <v>23.246217331499309</v>
      </c>
      <c r="Q334">
        <v>11.141678129298487</v>
      </c>
      <c r="R334">
        <v>3.4387895460797799</v>
      </c>
      <c r="S334">
        <v>6.8775790921595599</v>
      </c>
      <c r="T334">
        <v>0</v>
      </c>
    </row>
    <row r="335" spans="2:20" x14ac:dyDescent="0.25">
      <c r="B335">
        <v>5.081967213114754</v>
      </c>
      <c r="C335">
        <v>22.131147540983605</v>
      </c>
      <c r="D335">
        <v>19.836065573770494</v>
      </c>
      <c r="E335">
        <v>30</v>
      </c>
      <c r="F335">
        <v>35.73770491803279</v>
      </c>
      <c r="G335">
        <v>23.114754098360656</v>
      </c>
      <c r="H335">
        <v>19.836065573770494</v>
      </c>
      <c r="I335">
        <v>24.590163934426229</v>
      </c>
      <c r="J335">
        <v>22.131147540983605</v>
      </c>
      <c r="K335">
        <v>29.016393442622952</v>
      </c>
      <c r="L335">
        <v>26.557377049180324</v>
      </c>
      <c r="M335">
        <v>10.655737704918032</v>
      </c>
      <c r="N335">
        <v>11.803278688524591</v>
      </c>
      <c r="O335">
        <v>24.754098360655739</v>
      </c>
      <c r="P335">
        <v>19.836065573770494</v>
      </c>
      <c r="Q335">
        <v>12.131147540983607</v>
      </c>
      <c r="R335">
        <v>0</v>
      </c>
      <c r="S335">
        <v>6.0655737704918034</v>
      </c>
      <c r="T335">
        <v>4.0983606557377046</v>
      </c>
    </row>
    <row r="336" spans="2:20" x14ac:dyDescent="0.25">
      <c r="B336">
        <v>16.530278232405891</v>
      </c>
      <c r="C336">
        <v>27.004909983633389</v>
      </c>
      <c r="D336">
        <v>10.801963993453354</v>
      </c>
      <c r="E336">
        <v>27.495908346972175</v>
      </c>
      <c r="F336">
        <v>12.274959083469723</v>
      </c>
      <c r="G336">
        <v>13.584288052373159</v>
      </c>
      <c r="H336">
        <v>18.166939443535188</v>
      </c>
      <c r="I336">
        <v>21.76759410801964</v>
      </c>
      <c r="J336">
        <v>15.220949263502456</v>
      </c>
      <c r="K336">
        <v>34.369885433715218</v>
      </c>
      <c r="L336">
        <v>18.657937806873978</v>
      </c>
      <c r="M336">
        <v>13.911620294599016</v>
      </c>
      <c r="N336">
        <v>43.371522094926348</v>
      </c>
      <c r="O336">
        <v>32.896890343698857</v>
      </c>
      <c r="P336">
        <v>12.929623567921441</v>
      </c>
      <c r="Q336">
        <v>18.166939443535188</v>
      </c>
      <c r="R336">
        <v>6.0556464811783961</v>
      </c>
      <c r="S336">
        <v>8.0196399345335507</v>
      </c>
      <c r="T336">
        <v>0</v>
      </c>
    </row>
    <row r="337" spans="2:20" x14ac:dyDescent="0.25">
      <c r="B337">
        <v>9.7260273972602747</v>
      </c>
      <c r="C337">
        <v>14.520547945205479</v>
      </c>
      <c r="D337">
        <v>10.273972602739725</v>
      </c>
      <c r="E337">
        <v>21.506849315068493</v>
      </c>
      <c r="F337">
        <v>13.835616438356164</v>
      </c>
      <c r="G337">
        <v>6.9863013698630141</v>
      </c>
      <c r="H337">
        <v>19.315068493150687</v>
      </c>
      <c r="I337">
        <v>21.095890410958905</v>
      </c>
      <c r="J337">
        <v>9.8630136986301373</v>
      </c>
      <c r="K337">
        <v>16.301369863013697</v>
      </c>
      <c r="L337">
        <v>8.2191780821917799</v>
      </c>
      <c r="M337">
        <v>0</v>
      </c>
      <c r="N337">
        <v>4.9315068493150687</v>
      </c>
      <c r="O337">
        <v>11.232876712328768</v>
      </c>
      <c r="P337">
        <v>23.150684931506849</v>
      </c>
      <c r="Q337">
        <v>19.041095890410958</v>
      </c>
      <c r="R337">
        <v>7.5342465753424657</v>
      </c>
      <c r="S337">
        <v>5.0684931506849313</v>
      </c>
      <c r="T337">
        <v>12.054794520547945</v>
      </c>
    </row>
    <row r="338" spans="2:20" x14ac:dyDescent="0.25">
      <c r="B338">
        <v>10.17274472168906</v>
      </c>
      <c r="C338">
        <v>18.234165067178505</v>
      </c>
      <c r="D338">
        <v>11.324376199616124</v>
      </c>
      <c r="E338">
        <v>38.387715930902111</v>
      </c>
      <c r="F338">
        <v>26.103646833013432</v>
      </c>
      <c r="G338">
        <v>20.153550863723606</v>
      </c>
      <c r="H338">
        <v>11.708253358925145</v>
      </c>
      <c r="I338">
        <v>14.011516314779271</v>
      </c>
      <c r="J338">
        <v>23.224568138195778</v>
      </c>
      <c r="K338">
        <v>9.5969289827255277</v>
      </c>
      <c r="L338">
        <v>18.042226487523994</v>
      </c>
      <c r="M338">
        <v>18.426103646833013</v>
      </c>
      <c r="N338">
        <v>16.506717850287909</v>
      </c>
      <c r="O338">
        <v>23.224568138195778</v>
      </c>
      <c r="P338">
        <v>20.72936660268714</v>
      </c>
      <c r="Q338">
        <v>14.011516314779271</v>
      </c>
      <c r="R338">
        <v>0</v>
      </c>
      <c r="S338">
        <v>15.738963531669867</v>
      </c>
      <c r="T338">
        <v>12.476007677543185</v>
      </c>
    </row>
    <row r="339" spans="2:20" x14ac:dyDescent="0.25">
      <c r="B339">
        <v>10.818307905686545</v>
      </c>
      <c r="C339">
        <v>14.424410540915394</v>
      </c>
      <c r="D339">
        <v>5.825242718446602</v>
      </c>
      <c r="E339">
        <v>14.701803051317613</v>
      </c>
      <c r="F339">
        <v>18.585298196948681</v>
      </c>
      <c r="G339">
        <v>12.89875173370319</v>
      </c>
      <c r="H339">
        <v>13.037447988904299</v>
      </c>
      <c r="I339">
        <v>3.0513176144244105</v>
      </c>
      <c r="J339">
        <v>23.300970873786408</v>
      </c>
      <c r="K339">
        <v>23.300970873786408</v>
      </c>
      <c r="L339">
        <v>17.059639389736478</v>
      </c>
      <c r="M339">
        <v>15.53398058252427</v>
      </c>
      <c r="N339">
        <v>22.330097087378643</v>
      </c>
      <c r="O339">
        <v>7.4895977808599161</v>
      </c>
      <c r="P339">
        <v>8.8765603328710121</v>
      </c>
      <c r="Q339">
        <v>10.957004160887656</v>
      </c>
      <c r="R339">
        <v>9.7087378640776691</v>
      </c>
      <c r="S339">
        <v>13.453536754507628</v>
      </c>
      <c r="T339">
        <v>0</v>
      </c>
    </row>
    <row r="340" spans="2:20" x14ac:dyDescent="0.25">
      <c r="B340">
        <v>14.516129032258066</v>
      </c>
      <c r="C340">
        <v>12.096774193548388</v>
      </c>
      <c r="D340">
        <v>3.4946236559139781</v>
      </c>
      <c r="E340">
        <v>13.03763440860215</v>
      </c>
      <c r="F340">
        <v>16.93548387096774</v>
      </c>
      <c r="G340">
        <v>20.56451612903226</v>
      </c>
      <c r="H340">
        <v>31.85483870967742</v>
      </c>
      <c r="I340">
        <v>22.446236559139784</v>
      </c>
      <c r="J340">
        <v>27.016129032258064</v>
      </c>
      <c r="K340">
        <v>9.9462365591397841</v>
      </c>
      <c r="L340">
        <v>15.86021505376344</v>
      </c>
      <c r="M340">
        <v>10.21505376344086</v>
      </c>
      <c r="N340">
        <v>8.4677419354838701</v>
      </c>
      <c r="O340">
        <v>12.096774193548388</v>
      </c>
      <c r="P340">
        <v>14.78494623655914</v>
      </c>
      <c r="Q340">
        <v>19.623655913978492</v>
      </c>
      <c r="R340">
        <v>0</v>
      </c>
      <c r="S340">
        <v>7.93010752688172</v>
      </c>
      <c r="T340">
        <v>9.9462365591397841</v>
      </c>
    </row>
    <row r="341" spans="2:20" x14ac:dyDescent="0.25">
      <c r="B341">
        <v>13.085234093637455</v>
      </c>
      <c r="C341">
        <v>14.285714285714285</v>
      </c>
      <c r="D341">
        <v>2.7611044417767108</v>
      </c>
      <c r="E341">
        <v>15.966386554621847</v>
      </c>
      <c r="F341">
        <v>23.52941176470588</v>
      </c>
      <c r="G341">
        <v>17.286914765906364</v>
      </c>
      <c r="H341">
        <v>39.015606242497</v>
      </c>
      <c r="I341">
        <v>25.210084033613445</v>
      </c>
      <c r="J341">
        <v>32.052821128451384</v>
      </c>
      <c r="K341">
        <v>6.602641056422569</v>
      </c>
      <c r="L341">
        <v>16.326530612244898</v>
      </c>
      <c r="M341">
        <v>14.765906362545017</v>
      </c>
      <c r="N341">
        <v>4.9219687875150058</v>
      </c>
      <c r="O341">
        <v>10.444177671068427</v>
      </c>
      <c r="P341">
        <v>10.324129651860744</v>
      </c>
      <c r="Q341">
        <v>21.84873949579832</v>
      </c>
      <c r="R341">
        <v>0</v>
      </c>
      <c r="S341">
        <v>4.9219687875150058</v>
      </c>
      <c r="T341">
        <v>8.1632653061224492</v>
      </c>
    </row>
    <row r="342" spans="2:20" x14ac:dyDescent="0.25">
      <c r="B342">
        <v>10.613598673300165</v>
      </c>
      <c r="C342">
        <v>25.207296849087896</v>
      </c>
      <c r="D342">
        <v>20.398009950248756</v>
      </c>
      <c r="E342">
        <v>34.660033167495854</v>
      </c>
      <c r="F342">
        <v>18.739635157545607</v>
      </c>
      <c r="G342">
        <v>18.905472636815919</v>
      </c>
      <c r="H342">
        <v>27.860696517412936</v>
      </c>
      <c r="I342">
        <v>19.734660033167494</v>
      </c>
      <c r="J342">
        <v>9.2868988391376437</v>
      </c>
      <c r="K342">
        <v>18.24212271973466</v>
      </c>
      <c r="L342">
        <v>16.58374792703151</v>
      </c>
      <c r="M342">
        <v>38.308457711442784</v>
      </c>
      <c r="N342">
        <v>22.553897180762853</v>
      </c>
      <c r="O342">
        <v>31.343283582089555</v>
      </c>
      <c r="P342">
        <v>23.880597014925371</v>
      </c>
      <c r="Q342">
        <v>15.257048092868988</v>
      </c>
      <c r="R342">
        <v>0</v>
      </c>
      <c r="S342">
        <v>9.9502487562189064</v>
      </c>
      <c r="T342">
        <v>0.49751243781094528</v>
      </c>
    </row>
    <row r="343" spans="2:20" x14ac:dyDescent="0.25">
      <c r="B343">
        <v>8.6294416243654819</v>
      </c>
      <c r="C343">
        <v>7.9949238578680211</v>
      </c>
      <c r="D343">
        <v>4.4416243654822338</v>
      </c>
      <c r="E343">
        <v>18.781725888324875</v>
      </c>
      <c r="F343">
        <v>18.274111675126903</v>
      </c>
      <c r="G343">
        <v>15.355329949238577</v>
      </c>
      <c r="H343">
        <v>21.319796954314722</v>
      </c>
      <c r="I343">
        <v>19.670050761421322</v>
      </c>
      <c r="J343">
        <v>18.401015228426395</v>
      </c>
      <c r="K343">
        <v>10.786802030456853</v>
      </c>
      <c r="L343">
        <v>17.893401015228427</v>
      </c>
      <c r="M343">
        <v>12.81725888324873</v>
      </c>
      <c r="N343">
        <v>6.7258883248730958</v>
      </c>
      <c r="O343">
        <v>12.055837563451776</v>
      </c>
      <c r="P343">
        <v>13.451776649746192</v>
      </c>
      <c r="Q343">
        <v>10.152284263959391</v>
      </c>
      <c r="R343">
        <v>8.1218274111675122</v>
      </c>
      <c r="S343">
        <v>4.5685279187817258</v>
      </c>
      <c r="T343">
        <v>0</v>
      </c>
    </row>
    <row r="344" spans="2:20" x14ac:dyDescent="0.25">
      <c r="B344">
        <v>9.5808383233532943</v>
      </c>
      <c r="C344">
        <v>10.479041916167663</v>
      </c>
      <c r="D344">
        <v>1.0479041916167664</v>
      </c>
      <c r="E344">
        <v>16.766467065868262</v>
      </c>
      <c r="F344">
        <v>20.508982035928145</v>
      </c>
      <c r="G344">
        <v>22.155688622754489</v>
      </c>
      <c r="H344">
        <v>37.724550898203589</v>
      </c>
      <c r="I344">
        <v>21.257485029940121</v>
      </c>
      <c r="J344">
        <v>26.19760479041916</v>
      </c>
      <c r="K344">
        <v>17.365269461077844</v>
      </c>
      <c r="L344">
        <v>22.754491017964071</v>
      </c>
      <c r="M344">
        <v>33.083832335329348</v>
      </c>
      <c r="N344">
        <v>17.065868263473057</v>
      </c>
      <c r="O344">
        <v>14.820359281437126</v>
      </c>
      <c r="P344">
        <v>18.263473053892216</v>
      </c>
      <c r="Q344">
        <v>33.083832335329348</v>
      </c>
      <c r="R344">
        <v>0</v>
      </c>
      <c r="S344">
        <v>5.9880239520958085</v>
      </c>
      <c r="T344">
        <v>13.622754491017963</v>
      </c>
    </row>
    <row r="345" spans="2:20" x14ac:dyDescent="0.25">
      <c r="B345">
        <v>13.230769230769232</v>
      </c>
      <c r="C345">
        <v>25.846153846153847</v>
      </c>
      <c r="D345">
        <v>8.615384615384615</v>
      </c>
      <c r="E345">
        <v>15.846153846153847</v>
      </c>
      <c r="F345">
        <v>39.53846153846154</v>
      </c>
      <c r="G345">
        <v>21.076923076923077</v>
      </c>
      <c r="H345">
        <v>33.384615384615387</v>
      </c>
      <c r="I345">
        <v>41.692307692307686</v>
      </c>
      <c r="J345">
        <v>16</v>
      </c>
      <c r="K345">
        <v>23.692307692307693</v>
      </c>
      <c r="L345">
        <v>11.23076923076923</v>
      </c>
      <c r="M345">
        <v>22.46153846153846</v>
      </c>
      <c r="N345">
        <v>20.615384615384617</v>
      </c>
      <c r="O345">
        <v>5.2307692307692308</v>
      </c>
      <c r="P345">
        <v>26.615384615384613</v>
      </c>
      <c r="Q345">
        <v>0</v>
      </c>
      <c r="R345">
        <v>4</v>
      </c>
      <c r="S345">
        <v>3.8461538461538463</v>
      </c>
      <c r="T345">
        <v>7.384615384615385</v>
      </c>
    </row>
    <row r="346" spans="2:20" x14ac:dyDescent="0.25">
      <c r="B346">
        <v>5.5469953775038521</v>
      </c>
      <c r="C346">
        <v>9.2449922958397526</v>
      </c>
      <c r="D346">
        <v>17.257318952234208</v>
      </c>
      <c r="E346">
        <v>26.194144838212637</v>
      </c>
      <c r="F346">
        <v>21.571648690292758</v>
      </c>
      <c r="G346">
        <v>20.030816640986131</v>
      </c>
      <c r="H346">
        <v>17.565485362095533</v>
      </c>
      <c r="I346">
        <v>22.804314329738059</v>
      </c>
      <c r="J346">
        <v>7.2419106317411401</v>
      </c>
      <c r="K346">
        <v>18.798151001540834</v>
      </c>
      <c r="L346">
        <v>12.480739599383666</v>
      </c>
      <c r="M346">
        <v>9.5531587057010778</v>
      </c>
      <c r="N346">
        <v>4.6224961479198763</v>
      </c>
      <c r="O346">
        <v>15.870570107858242</v>
      </c>
      <c r="P346">
        <v>10.16949152542373</v>
      </c>
      <c r="Q346">
        <v>12.326656394453005</v>
      </c>
      <c r="R346">
        <v>8.3204930662557786</v>
      </c>
      <c r="S346">
        <v>8.6286594761171038</v>
      </c>
      <c r="T346">
        <v>0</v>
      </c>
    </row>
    <row r="347" spans="2:20" x14ac:dyDescent="0.25">
      <c r="B347">
        <v>10.545454545454545</v>
      </c>
      <c r="C347">
        <v>10.545454545454545</v>
      </c>
      <c r="D347">
        <v>5.8181818181818183</v>
      </c>
      <c r="E347">
        <v>10.727272727272727</v>
      </c>
      <c r="F347">
        <v>12.181818181818182</v>
      </c>
      <c r="G347">
        <v>11.090909090909092</v>
      </c>
      <c r="H347">
        <v>11.818181818181818</v>
      </c>
      <c r="I347">
        <v>7.4545454545454541</v>
      </c>
      <c r="J347">
        <v>7.4545454545454541</v>
      </c>
      <c r="K347">
        <v>32.727272727272727</v>
      </c>
      <c r="L347">
        <v>25.272727272727273</v>
      </c>
      <c r="M347">
        <v>22.545454545454547</v>
      </c>
      <c r="N347">
        <v>22.545454545454547</v>
      </c>
      <c r="O347">
        <v>8.7272727272727284</v>
      </c>
      <c r="P347">
        <v>18.72727272727273</v>
      </c>
      <c r="Q347">
        <v>18.545454545454547</v>
      </c>
      <c r="R347">
        <v>0</v>
      </c>
      <c r="S347">
        <v>0.36363636363636365</v>
      </c>
      <c r="T347">
        <v>2.5454545454545454</v>
      </c>
    </row>
    <row r="348" spans="2:20" x14ac:dyDescent="0.25">
      <c r="B348">
        <v>20.389805097451273</v>
      </c>
      <c r="C348">
        <v>22.788605697151425</v>
      </c>
      <c r="D348">
        <v>0</v>
      </c>
      <c r="E348">
        <v>22.038980509745127</v>
      </c>
      <c r="F348">
        <v>17.841079460269864</v>
      </c>
      <c r="G348">
        <v>34.032983508245877</v>
      </c>
      <c r="H348">
        <v>32.533733133433287</v>
      </c>
      <c r="I348">
        <v>19.640179910044978</v>
      </c>
      <c r="J348">
        <v>43.478260869565219</v>
      </c>
      <c r="K348">
        <v>15.892053973013493</v>
      </c>
      <c r="L348">
        <v>18.740629685157419</v>
      </c>
      <c r="M348">
        <v>24.737631184407796</v>
      </c>
      <c r="N348">
        <v>15.292353823088456</v>
      </c>
      <c r="O348">
        <v>19.490254872563717</v>
      </c>
      <c r="P348">
        <v>22.338830584707647</v>
      </c>
      <c r="Q348">
        <v>22.038980509745127</v>
      </c>
      <c r="R348">
        <v>2.5487256371814091</v>
      </c>
      <c r="S348">
        <v>12.743628185907047</v>
      </c>
      <c r="T348">
        <v>8.2458770614692654</v>
      </c>
    </row>
    <row r="349" spans="2:20" x14ac:dyDescent="0.25">
      <c r="B349">
        <v>5.3097345132743365</v>
      </c>
      <c r="C349">
        <v>21.946902654867255</v>
      </c>
      <c r="D349">
        <v>7.610619469026549</v>
      </c>
      <c r="E349">
        <v>29.911504424778762</v>
      </c>
      <c r="F349">
        <v>27.256637168141594</v>
      </c>
      <c r="G349">
        <v>21.415929203539825</v>
      </c>
      <c r="H349">
        <v>16.63716814159292</v>
      </c>
      <c r="I349">
        <v>26.725663716814157</v>
      </c>
      <c r="J349">
        <v>27.256637168141594</v>
      </c>
      <c r="K349">
        <v>21.415929203539825</v>
      </c>
      <c r="L349">
        <v>29.734513274336283</v>
      </c>
      <c r="M349">
        <v>35.398230088495573</v>
      </c>
      <c r="N349">
        <v>25.486725663716815</v>
      </c>
      <c r="O349">
        <v>37.522123893805308</v>
      </c>
      <c r="P349">
        <v>37.69911504424779</v>
      </c>
      <c r="Q349">
        <v>32.035398230088497</v>
      </c>
      <c r="R349">
        <v>0</v>
      </c>
      <c r="S349">
        <v>8.8495575221238933</v>
      </c>
      <c r="T349">
        <v>1.9469026548672566</v>
      </c>
    </row>
    <row r="350" spans="2:20" x14ac:dyDescent="0.25">
      <c r="B350">
        <v>6.2111801242236027</v>
      </c>
      <c r="C350">
        <v>12.577639751552795</v>
      </c>
      <c r="D350">
        <v>7.608695652173914</v>
      </c>
      <c r="E350">
        <v>27.173913043478258</v>
      </c>
      <c r="F350">
        <v>13.043478260869565</v>
      </c>
      <c r="G350">
        <v>20.496894409937887</v>
      </c>
      <c r="H350">
        <v>19.254658385093169</v>
      </c>
      <c r="I350">
        <v>15.217391304347828</v>
      </c>
      <c r="J350">
        <v>19.409937888198758</v>
      </c>
      <c r="K350">
        <v>2.639751552795031</v>
      </c>
      <c r="L350">
        <v>17.546583850931675</v>
      </c>
      <c r="M350">
        <v>8.695652173913043</v>
      </c>
      <c r="N350">
        <v>3.4161490683229814</v>
      </c>
      <c r="O350">
        <v>22.049689440993788</v>
      </c>
      <c r="P350">
        <v>15.838509316770185</v>
      </c>
      <c r="Q350">
        <v>11.956521739130435</v>
      </c>
      <c r="R350">
        <v>8.3850931677018643</v>
      </c>
      <c r="S350">
        <v>0.77639751552795033</v>
      </c>
      <c r="T350">
        <v>0</v>
      </c>
    </row>
    <row r="351" spans="2:20" x14ac:dyDescent="0.25">
      <c r="B351">
        <v>3.4602076124567476</v>
      </c>
      <c r="C351">
        <v>23.875432525951556</v>
      </c>
      <c r="D351">
        <v>11.418685121107266</v>
      </c>
      <c r="E351">
        <v>35.294117647058826</v>
      </c>
      <c r="F351">
        <v>23.875432525951556</v>
      </c>
      <c r="G351">
        <v>18.685121107266436</v>
      </c>
      <c r="H351">
        <v>7.7854671280276815</v>
      </c>
      <c r="I351">
        <v>12.629757785467127</v>
      </c>
      <c r="J351">
        <v>17.474048442906575</v>
      </c>
      <c r="K351">
        <v>34.775086505190309</v>
      </c>
      <c r="L351">
        <v>16.782006920415224</v>
      </c>
      <c r="M351">
        <v>23.875432525951556</v>
      </c>
      <c r="N351">
        <v>27.508650519031143</v>
      </c>
      <c r="O351">
        <v>10.207612456747404</v>
      </c>
      <c r="P351">
        <v>16.262975778546711</v>
      </c>
      <c r="Q351">
        <v>20.415224913494807</v>
      </c>
      <c r="R351">
        <v>0</v>
      </c>
      <c r="S351">
        <v>4.4982698961937722</v>
      </c>
      <c r="T351">
        <v>4.6712802768166091</v>
      </c>
    </row>
    <row r="352" spans="2:20" x14ac:dyDescent="0.25">
      <c r="B352">
        <v>0</v>
      </c>
      <c r="C352">
        <v>20.559210526315788</v>
      </c>
      <c r="D352">
        <v>12.335526315789473</v>
      </c>
      <c r="E352">
        <v>24.506578947368421</v>
      </c>
      <c r="F352">
        <v>27.796052631578949</v>
      </c>
      <c r="G352">
        <v>24.342105263157894</v>
      </c>
      <c r="H352">
        <v>21.217105263157894</v>
      </c>
      <c r="I352">
        <v>16.118421052631579</v>
      </c>
      <c r="J352">
        <v>15.296052631578947</v>
      </c>
      <c r="K352">
        <v>24.013157894736842</v>
      </c>
      <c r="L352">
        <v>18.256578947368421</v>
      </c>
      <c r="M352">
        <v>22.039473684210524</v>
      </c>
      <c r="N352">
        <v>37.664473684210527</v>
      </c>
      <c r="O352">
        <v>16.940789473684212</v>
      </c>
      <c r="P352">
        <v>32.894736842105267</v>
      </c>
      <c r="Q352">
        <v>33.881578947368425</v>
      </c>
      <c r="R352">
        <v>11.184210526315789</v>
      </c>
      <c r="S352">
        <v>10.855263157894738</v>
      </c>
      <c r="T352">
        <v>9.0460526315789469</v>
      </c>
    </row>
    <row r="353" spans="2:20" x14ac:dyDescent="0.25">
      <c r="B353">
        <v>6.988352745424292</v>
      </c>
      <c r="C353">
        <v>18.635607321131449</v>
      </c>
      <c r="D353">
        <v>10.8153078202995</v>
      </c>
      <c r="E353">
        <v>25.79034941763727</v>
      </c>
      <c r="F353">
        <v>28.785357737104828</v>
      </c>
      <c r="G353">
        <v>22.296173044925123</v>
      </c>
      <c r="H353">
        <v>20.299500831946755</v>
      </c>
      <c r="I353">
        <v>18.302828618968388</v>
      </c>
      <c r="J353">
        <v>29.950083194675543</v>
      </c>
      <c r="K353">
        <v>24.292845257903494</v>
      </c>
      <c r="L353">
        <v>23.460898502495841</v>
      </c>
      <c r="M353">
        <v>18.635607321131449</v>
      </c>
      <c r="N353">
        <v>38.435940099833608</v>
      </c>
      <c r="O353">
        <v>15.806988352745424</v>
      </c>
      <c r="P353">
        <v>30.282861896838604</v>
      </c>
      <c r="Q353">
        <v>17.470881863560734</v>
      </c>
      <c r="R353">
        <v>1.8302828618968388</v>
      </c>
      <c r="S353">
        <v>12.9783693843594</v>
      </c>
      <c r="T353">
        <v>0</v>
      </c>
    </row>
    <row r="354" spans="2:20" x14ac:dyDescent="0.25">
      <c r="B354">
        <v>5.7192374350086661</v>
      </c>
      <c r="C354">
        <v>18.024263431542462</v>
      </c>
      <c r="D354">
        <v>2.2530329289428077</v>
      </c>
      <c r="E354">
        <v>19.75736568457539</v>
      </c>
      <c r="F354">
        <v>16.811091854419409</v>
      </c>
      <c r="G354">
        <v>15.077989601386482</v>
      </c>
      <c r="H354">
        <v>15.944540727902945</v>
      </c>
      <c r="I354">
        <v>14.384748700173311</v>
      </c>
      <c r="J354">
        <v>15.771230502599654</v>
      </c>
      <c r="K354">
        <v>11.438474870017332</v>
      </c>
      <c r="L354">
        <v>6.239168110918544</v>
      </c>
      <c r="M354">
        <v>22.183708838821488</v>
      </c>
      <c r="N354">
        <v>18.717504332755635</v>
      </c>
      <c r="O354">
        <v>9.5320623916811087</v>
      </c>
      <c r="P354">
        <v>0.6932409012131715</v>
      </c>
      <c r="Q354">
        <v>7.625649913344887</v>
      </c>
      <c r="R354">
        <v>0</v>
      </c>
      <c r="S354">
        <v>3.119584055459272</v>
      </c>
      <c r="T354">
        <v>17.157712305025996</v>
      </c>
    </row>
    <row r="355" spans="2:20" x14ac:dyDescent="0.25">
      <c r="B355">
        <v>11.707988980716253</v>
      </c>
      <c r="C355">
        <v>16.391184573002754</v>
      </c>
      <c r="D355">
        <v>2.3415977961432506</v>
      </c>
      <c r="E355">
        <v>22.176308539944902</v>
      </c>
      <c r="F355">
        <v>17.768595041322314</v>
      </c>
      <c r="G355">
        <v>12.809917355371899</v>
      </c>
      <c r="H355">
        <v>14.46280991735537</v>
      </c>
      <c r="I355">
        <v>14.87603305785124</v>
      </c>
      <c r="J355">
        <v>21.349862258953166</v>
      </c>
      <c r="K355">
        <v>21.487603305785125</v>
      </c>
      <c r="L355">
        <v>11.294765840220386</v>
      </c>
      <c r="M355">
        <v>17.079889807162534</v>
      </c>
      <c r="N355">
        <v>29.0633608815427</v>
      </c>
      <c r="O355">
        <v>17.630853994490359</v>
      </c>
      <c r="P355">
        <v>11.707988980716253</v>
      </c>
      <c r="Q355">
        <v>24.655647382920108</v>
      </c>
      <c r="R355">
        <v>0</v>
      </c>
      <c r="S355">
        <v>16.666666666666664</v>
      </c>
      <c r="T355">
        <v>8.2644628099173563</v>
      </c>
    </row>
    <row r="356" spans="2:20" x14ac:dyDescent="0.25">
      <c r="B356">
        <v>10.661764705882353</v>
      </c>
      <c r="C356">
        <v>19.301470588235293</v>
      </c>
      <c r="D356">
        <v>12.867647058823529</v>
      </c>
      <c r="E356">
        <v>34.375</v>
      </c>
      <c r="F356">
        <v>25.367647058823529</v>
      </c>
      <c r="G356">
        <v>22.426470588235293</v>
      </c>
      <c r="H356">
        <v>34.375</v>
      </c>
      <c r="I356">
        <v>16.176470588235293</v>
      </c>
      <c r="J356">
        <v>45.220588235294116</v>
      </c>
      <c r="K356">
        <v>27.389705882352942</v>
      </c>
      <c r="L356">
        <v>37.867647058823529</v>
      </c>
      <c r="M356">
        <v>21.507352941176471</v>
      </c>
      <c r="N356">
        <v>9.742647058823529</v>
      </c>
      <c r="O356">
        <v>32.536764705882355</v>
      </c>
      <c r="P356">
        <v>20.588235294117645</v>
      </c>
      <c r="Q356">
        <v>30.514705882352942</v>
      </c>
      <c r="R356">
        <v>0</v>
      </c>
      <c r="S356">
        <v>16.360294117647058</v>
      </c>
      <c r="T356">
        <v>12.683823529411764</v>
      </c>
    </row>
    <row r="357" spans="2:20" x14ac:dyDescent="0.25">
      <c r="B357">
        <v>9.7046413502109701</v>
      </c>
      <c r="C357">
        <v>9.0014064697608998</v>
      </c>
      <c r="D357">
        <v>6.6104078762306617</v>
      </c>
      <c r="E357">
        <v>15.18987341772152</v>
      </c>
      <c r="F357">
        <v>16.877637130801688</v>
      </c>
      <c r="G357">
        <v>12.09563994374121</v>
      </c>
      <c r="H357">
        <v>25.59774964838256</v>
      </c>
      <c r="I357">
        <v>17.721518987341771</v>
      </c>
      <c r="J357">
        <v>15.611814345991561</v>
      </c>
      <c r="K357">
        <v>18.565400843881857</v>
      </c>
      <c r="L357">
        <v>18.706047819971872</v>
      </c>
      <c r="M357">
        <v>28.551336146272853</v>
      </c>
      <c r="N357">
        <v>24.613220815752463</v>
      </c>
      <c r="O357">
        <v>2.2503516174402249</v>
      </c>
      <c r="P357">
        <v>15.752461322081576</v>
      </c>
      <c r="Q357">
        <v>14.064697609001406</v>
      </c>
      <c r="R357">
        <v>15.752461322081576</v>
      </c>
      <c r="S357">
        <v>0</v>
      </c>
      <c r="T357">
        <v>5.3445850914205346</v>
      </c>
    </row>
    <row r="358" spans="2:20" x14ac:dyDescent="0.25">
      <c r="B358">
        <v>9.7966728280961188</v>
      </c>
      <c r="C358">
        <v>14.78743068391867</v>
      </c>
      <c r="D358">
        <v>4.066543438077634</v>
      </c>
      <c r="E358">
        <v>23.659889094269872</v>
      </c>
      <c r="F358">
        <v>14.78743068391867</v>
      </c>
      <c r="G358">
        <v>12.56931608133087</v>
      </c>
      <c r="H358">
        <v>18.853974121996302</v>
      </c>
      <c r="I358">
        <v>10.536044362292053</v>
      </c>
      <c r="J358">
        <v>19.223659889094268</v>
      </c>
      <c r="K358">
        <v>18.484288354898336</v>
      </c>
      <c r="L358">
        <v>15.89648798521257</v>
      </c>
      <c r="M358">
        <v>0</v>
      </c>
      <c r="N358">
        <v>24.584103512014789</v>
      </c>
      <c r="O358">
        <v>26.802218114602589</v>
      </c>
      <c r="P358">
        <v>18.11460258780037</v>
      </c>
      <c r="Q358">
        <v>13.493530499075785</v>
      </c>
      <c r="R358">
        <v>4.251386321626617</v>
      </c>
      <c r="S358">
        <v>0</v>
      </c>
      <c r="T358">
        <v>2.2181146025878005</v>
      </c>
    </row>
    <row r="359" spans="2:20" x14ac:dyDescent="0.25">
      <c r="B359">
        <v>9.67741935483871</v>
      </c>
      <c r="C359">
        <v>26.958525345622121</v>
      </c>
      <c r="D359">
        <v>5.7603686635944698</v>
      </c>
      <c r="E359">
        <v>31.566820276497698</v>
      </c>
      <c r="F359">
        <v>27.880184331797235</v>
      </c>
      <c r="G359">
        <v>26.036866359447004</v>
      </c>
      <c r="H359">
        <v>11.52073732718894</v>
      </c>
      <c r="I359">
        <v>21.889400921658986</v>
      </c>
      <c r="J359">
        <v>11.981566820276496</v>
      </c>
      <c r="K359">
        <v>36.866359447004612</v>
      </c>
      <c r="L359">
        <v>17.511520737327189</v>
      </c>
      <c r="M359">
        <v>43.317972350230413</v>
      </c>
      <c r="N359">
        <v>31.105990783410135</v>
      </c>
      <c r="O359">
        <v>27.188940092165897</v>
      </c>
      <c r="P359">
        <v>3.6866359447004609</v>
      </c>
      <c r="Q359">
        <v>19.35483870967742</v>
      </c>
      <c r="R359">
        <v>0</v>
      </c>
      <c r="S359">
        <v>6.4516129032258061</v>
      </c>
      <c r="T359">
        <v>6.4516129032258061</v>
      </c>
    </row>
    <row r="360" spans="2:20" x14ac:dyDescent="0.25">
      <c r="B360">
        <v>0.3669724770642202</v>
      </c>
      <c r="C360">
        <v>10.091743119266056</v>
      </c>
      <c r="D360">
        <v>7.3394495412844041</v>
      </c>
      <c r="E360">
        <v>18.165137614678901</v>
      </c>
      <c r="F360">
        <v>17.61467889908257</v>
      </c>
      <c r="G360">
        <v>13.577981651376147</v>
      </c>
      <c r="H360">
        <v>22.385321100917434</v>
      </c>
      <c r="I360">
        <v>20.183486238532112</v>
      </c>
      <c r="J360">
        <v>7.522935779816514</v>
      </c>
      <c r="K360">
        <v>28.990825688073397</v>
      </c>
      <c r="L360">
        <v>19.082568807339449</v>
      </c>
      <c r="M360">
        <v>36.697247706422019</v>
      </c>
      <c r="N360">
        <v>23.486238532110093</v>
      </c>
      <c r="O360">
        <v>19.449541284403672</v>
      </c>
      <c r="P360">
        <v>6.4220183486238538</v>
      </c>
      <c r="Q360">
        <v>12.293577981651376</v>
      </c>
      <c r="R360">
        <v>8.2568807339449553</v>
      </c>
      <c r="S360">
        <v>0</v>
      </c>
      <c r="T360">
        <v>3.4862385321100922</v>
      </c>
    </row>
    <row r="361" spans="2:20" x14ac:dyDescent="0.25">
      <c r="B361">
        <v>18.661257606490871</v>
      </c>
      <c r="C361">
        <v>19.269776876267748</v>
      </c>
      <c r="D361">
        <v>8.9249492900608516</v>
      </c>
      <c r="E361">
        <v>29.817444219066935</v>
      </c>
      <c r="F361">
        <v>44.016227180527387</v>
      </c>
      <c r="G361">
        <v>34.888438133874239</v>
      </c>
      <c r="H361">
        <v>41.987829614604458</v>
      </c>
      <c r="I361">
        <v>44.827586206896555</v>
      </c>
      <c r="J361">
        <v>20.28397565922921</v>
      </c>
      <c r="K361">
        <v>40.56795131845842</v>
      </c>
      <c r="L361">
        <v>17.444219066937119</v>
      </c>
      <c r="M361">
        <v>32.454361054766736</v>
      </c>
      <c r="N361">
        <v>39.553752535496955</v>
      </c>
      <c r="O361">
        <v>26.369168356997974</v>
      </c>
      <c r="P361">
        <v>13.995943204868155</v>
      </c>
      <c r="Q361">
        <v>33.671399594320491</v>
      </c>
      <c r="R361">
        <v>0</v>
      </c>
      <c r="S361">
        <v>4.2596348884381339</v>
      </c>
      <c r="T361">
        <v>9.3306288032454354</v>
      </c>
    </row>
    <row r="362" spans="2:20" x14ac:dyDescent="0.25">
      <c r="B362">
        <v>11.451398135818907</v>
      </c>
      <c r="C362">
        <v>19.70705725699068</v>
      </c>
      <c r="D362">
        <v>10.785619174434089</v>
      </c>
      <c r="E362">
        <v>28.495339547270305</v>
      </c>
      <c r="F362">
        <v>21.704394141145141</v>
      </c>
      <c r="G362">
        <v>14.11451398135819</v>
      </c>
      <c r="H362">
        <v>19.973368841544605</v>
      </c>
      <c r="I362">
        <v>18.774966711051931</v>
      </c>
      <c r="J362">
        <v>22.63648468708389</v>
      </c>
      <c r="K362">
        <v>12.78295605858855</v>
      </c>
      <c r="L362">
        <v>30.492676431424766</v>
      </c>
      <c r="M362">
        <v>18.774966711051931</v>
      </c>
      <c r="N362">
        <v>16.378162450066576</v>
      </c>
      <c r="O362">
        <v>12.78295605858855</v>
      </c>
      <c r="P362">
        <v>14.780292942743008</v>
      </c>
      <c r="Q362">
        <v>21.304926764314246</v>
      </c>
      <c r="R362">
        <v>12.516644474034621</v>
      </c>
      <c r="S362">
        <v>0</v>
      </c>
      <c r="T362">
        <v>8.6551264980026623</v>
      </c>
    </row>
    <row r="363" spans="2:20" x14ac:dyDescent="0.25">
      <c r="B363">
        <v>7.9763663220088628</v>
      </c>
      <c r="C363">
        <v>18.46381093057607</v>
      </c>
      <c r="D363">
        <v>16.838995568685377</v>
      </c>
      <c r="E363">
        <v>22.599704579025108</v>
      </c>
      <c r="F363">
        <v>32.496307237813888</v>
      </c>
      <c r="G363">
        <v>27.031019202363364</v>
      </c>
      <c r="H363">
        <v>33.973412112259972</v>
      </c>
      <c r="I363">
        <v>23.929098966026586</v>
      </c>
      <c r="J363">
        <v>18.611521418020679</v>
      </c>
      <c r="K363">
        <v>11.669128508124077</v>
      </c>
      <c r="L363">
        <v>34.859675036927626</v>
      </c>
      <c r="M363">
        <v>18.020679468242246</v>
      </c>
      <c r="N363">
        <v>12.259970457902511</v>
      </c>
      <c r="O363">
        <v>21.861152141802069</v>
      </c>
      <c r="P363">
        <v>30.871491875923191</v>
      </c>
      <c r="Q363">
        <v>25.11078286558346</v>
      </c>
      <c r="R363">
        <v>1.6248153618906942</v>
      </c>
      <c r="S363">
        <v>0</v>
      </c>
      <c r="T363">
        <v>8.1240768094534719</v>
      </c>
    </row>
    <row r="364" spans="2:20" x14ac:dyDescent="0.25">
      <c r="B364">
        <v>9.7826086956521738</v>
      </c>
      <c r="C364">
        <v>11.335403726708075</v>
      </c>
      <c r="D364">
        <v>1.0869565217391304</v>
      </c>
      <c r="E364">
        <v>24.22360248447205</v>
      </c>
      <c r="F364">
        <v>22.981366459627328</v>
      </c>
      <c r="G364">
        <v>14.751552795031056</v>
      </c>
      <c r="H364">
        <v>6.8322981366459627</v>
      </c>
      <c r="I364">
        <v>17.701863354037268</v>
      </c>
      <c r="J364">
        <v>15.993788819875776</v>
      </c>
      <c r="K364">
        <v>27.795031055900623</v>
      </c>
      <c r="L364">
        <v>17.701863354037268</v>
      </c>
      <c r="M364">
        <v>5.2795031055900621</v>
      </c>
      <c r="N364">
        <v>7.608695652173914</v>
      </c>
      <c r="O364">
        <v>10.403726708074535</v>
      </c>
      <c r="P364">
        <v>39.596273291925463</v>
      </c>
      <c r="Q364">
        <v>26.086956521739129</v>
      </c>
      <c r="R364">
        <v>0</v>
      </c>
      <c r="S364">
        <v>15.062111801242237</v>
      </c>
      <c r="T364">
        <v>4.8136645962732922</v>
      </c>
    </row>
    <row r="365" spans="2:20" x14ac:dyDescent="0.25">
      <c r="B365">
        <v>5.8238636363636358</v>
      </c>
      <c r="C365">
        <v>14.914772727272727</v>
      </c>
      <c r="D365">
        <v>13.210227272727273</v>
      </c>
      <c r="E365">
        <v>21.732954545454543</v>
      </c>
      <c r="F365">
        <v>20.3125</v>
      </c>
      <c r="G365">
        <v>21.59090909090909</v>
      </c>
      <c r="H365">
        <v>21.164772727272727</v>
      </c>
      <c r="I365">
        <v>7.1022727272727275</v>
      </c>
      <c r="J365">
        <v>10.653409090909092</v>
      </c>
      <c r="K365">
        <v>30.113636363636363</v>
      </c>
      <c r="L365">
        <v>31.25</v>
      </c>
      <c r="M365">
        <v>19.318181818181817</v>
      </c>
      <c r="N365">
        <v>18.181818181818183</v>
      </c>
      <c r="O365">
        <v>27.982954545454547</v>
      </c>
      <c r="P365">
        <v>16.761363636363637</v>
      </c>
      <c r="Q365">
        <v>8.9488636363636367</v>
      </c>
      <c r="R365">
        <v>2.1306818181818179</v>
      </c>
      <c r="S365">
        <v>7.6704545454545459</v>
      </c>
      <c r="T365">
        <v>0</v>
      </c>
    </row>
    <row r="366" spans="2:20" x14ac:dyDescent="0.25">
      <c r="B366">
        <v>8.8921282798833818</v>
      </c>
      <c r="C366">
        <v>20.11661807580175</v>
      </c>
      <c r="D366">
        <v>10.058309037900875</v>
      </c>
      <c r="E366">
        <v>21.282798833819243</v>
      </c>
      <c r="F366">
        <v>18.658892128279884</v>
      </c>
      <c r="G366">
        <v>15.160349854227405</v>
      </c>
      <c r="H366">
        <v>28.862973760932949</v>
      </c>
      <c r="I366">
        <v>22.448979591836736</v>
      </c>
      <c r="J366">
        <v>25.655976676384839</v>
      </c>
      <c r="K366">
        <v>17.492711370262391</v>
      </c>
      <c r="L366">
        <v>11.078717201166182</v>
      </c>
      <c r="M366">
        <v>8.8921282798833818</v>
      </c>
      <c r="N366">
        <v>5.685131195335277</v>
      </c>
      <c r="O366">
        <v>16.034985422740526</v>
      </c>
      <c r="P366">
        <v>8.6005830903790095</v>
      </c>
      <c r="Q366">
        <v>9.7667638483965007</v>
      </c>
      <c r="R366">
        <v>0</v>
      </c>
      <c r="S366">
        <v>3.4985422740524781</v>
      </c>
      <c r="T366">
        <v>12.536443148688047</v>
      </c>
    </row>
    <row r="367" spans="2:20" x14ac:dyDescent="0.25">
      <c r="B367">
        <v>7.9439252336448591</v>
      </c>
      <c r="C367">
        <v>15.732087227414329</v>
      </c>
      <c r="D367">
        <v>20.093457943925234</v>
      </c>
      <c r="E367">
        <v>37.694704049844233</v>
      </c>
      <c r="F367">
        <v>25.077881619937692</v>
      </c>
      <c r="G367">
        <v>20.872274143302182</v>
      </c>
      <c r="H367">
        <v>26.479750778816197</v>
      </c>
      <c r="I367">
        <v>22.897196261682243</v>
      </c>
      <c r="J367">
        <v>19.937694704049843</v>
      </c>
      <c r="K367">
        <v>28.348909657320871</v>
      </c>
      <c r="L367">
        <v>22.585669781931465</v>
      </c>
      <c r="M367">
        <v>28.19314641744548</v>
      </c>
      <c r="N367">
        <v>16.510903426791277</v>
      </c>
      <c r="O367">
        <v>35.046728971962615</v>
      </c>
      <c r="P367">
        <v>16.510903426791277</v>
      </c>
      <c r="Q367">
        <v>20.404984423676012</v>
      </c>
      <c r="R367">
        <v>0</v>
      </c>
      <c r="S367">
        <v>7.3208722741433014</v>
      </c>
      <c r="T367">
        <v>11.370716510903426</v>
      </c>
    </row>
    <row r="368" spans="2:20" x14ac:dyDescent="0.25">
      <c r="B368">
        <v>4.6391752577319592</v>
      </c>
      <c r="C368">
        <v>9.1494845360824737</v>
      </c>
      <c r="D368">
        <v>4.768041237113402</v>
      </c>
      <c r="E368">
        <v>12.757731958762886</v>
      </c>
      <c r="F368">
        <v>7.216494845360824</v>
      </c>
      <c r="G368">
        <v>6.0567010309278349</v>
      </c>
      <c r="H368">
        <v>10.051546391752577</v>
      </c>
      <c r="I368">
        <v>15.850515463917525</v>
      </c>
      <c r="J368">
        <v>7.3453608247422686</v>
      </c>
      <c r="K368">
        <v>11.984536082474227</v>
      </c>
      <c r="L368">
        <v>16.881443298969074</v>
      </c>
      <c r="M368">
        <v>12.757731958762886</v>
      </c>
      <c r="N368">
        <v>6.3144329896907214</v>
      </c>
      <c r="O368">
        <v>9.0206185567010309</v>
      </c>
      <c r="P368">
        <v>16.365979381443299</v>
      </c>
      <c r="Q368">
        <v>7.216494845360824</v>
      </c>
      <c r="R368">
        <v>1.0309278350515463</v>
      </c>
      <c r="S368">
        <v>4.3814432989690717</v>
      </c>
      <c r="T368">
        <v>0</v>
      </c>
    </row>
    <row r="369" spans="2:20" x14ac:dyDescent="0.25">
      <c r="B369">
        <v>13.272010512483574</v>
      </c>
      <c r="C369">
        <v>11.957950065703022</v>
      </c>
      <c r="D369">
        <v>0</v>
      </c>
      <c r="E369">
        <v>18.528252299605782</v>
      </c>
      <c r="F369">
        <v>20.49934296977661</v>
      </c>
      <c r="G369">
        <v>25.492772667542706</v>
      </c>
      <c r="H369">
        <v>34.296977660972402</v>
      </c>
      <c r="I369">
        <v>23.521681997371878</v>
      </c>
      <c r="J369">
        <v>19.842312746386334</v>
      </c>
      <c r="K369">
        <v>14.980289093298291</v>
      </c>
      <c r="L369">
        <v>26.018396846254927</v>
      </c>
      <c r="M369">
        <v>6.438896189224705</v>
      </c>
      <c r="N369">
        <v>10.38107752956636</v>
      </c>
      <c r="O369">
        <v>25.75558475689882</v>
      </c>
      <c r="P369">
        <v>24.57293035479632</v>
      </c>
      <c r="Q369">
        <v>27.332457293035478</v>
      </c>
      <c r="R369">
        <v>7.6215505913272015</v>
      </c>
      <c r="S369">
        <v>14.454664914586072</v>
      </c>
      <c r="T369">
        <v>1.5768725361366622</v>
      </c>
    </row>
    <row r="370" spans="2:20" x14ac:dyDescent="0.25">
      <c r="B370">
        <v>8.8566827697262482</v>
      </c>
      <c r="C370">
        <v>27.697262479871178</v>
      </c>
      <c r="D370">
        <v>4.5088566827697258</v>
      </c>
      <c r="E370">
        <v>32.045088566827694</v>
      </c>
      <c r="F370">
        <v>30.112721417069245</v>
      </c>
      <c r="G370">
        <v>24.476650563607087</v>
      </c>
      <c r="H370">
        <v>17.391304347826086</v>
      </c>
      <c r="I370">
        <v>27.536231884057973</v>
      </c>
      <c r="J370">
        <v>29.629629629629626</v>
      </c>
      <c r="K370">
        <v>31.561996779388085</v>
      </c>
      <c r="L370">
        <v>25.120772946859905</v>
      </c>
      <c r="M370">
        <v>36.876006441223829</v>
      </c>
      <c r="N370">
        <v>42.351046698872786</v>
      </c>
      <c r="O370">
        <v>32.367149758454104</v>
      </c>
      <c r="P370">
        <v>37.037037037037038</v>
      </c>
      <c r="Q370">
        <v>34.943639291465381</v>
      </c>
      <c r="R370">
        <v>0</v>
      </c>
      <c r="S370">
        <v>15.942028985507244</v>
      </c>
      <c r="T370">
        <v>6.9243156199677944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70"/>
  <sheetViews>
    <sheetView topLeftCell="A162" workbookViewId="0">
      <selection activeCell="J185" sqref="J185"/>
    </sheetView>
  </sheetViews>
  <sheetFormatPr baseColWidth="10" defaultRowHeight="15" x14ac:dyDescent="0.25"/>
  <cols>
    <col min="1" max="1" width="14" customWidth="1"/>
  </cols>
  <sheetData>
    <row r="1" spans="1:17" x14ac:dyDescent="0.25">
      <c r="A1" t="s">
        <v>103</v>
      </c>
    </row>
    <row r="2" spans="1:17" x14ac:dyDescent="0.25">
      <c r="B2">
        <v>0</v>
      </c>
      <c r="C2">
        <v>34.724501758499414</v>
      </c>
      <c r="D2">
        <v>10.668229777256741</v>
      </c>
      <c r="E2">
        <v>25.041031652989449</v>
      </c>
      <c r="F2">
        <v>48.792497069167645</v>
      </c>
      <c r="G2">
        <v>27.291910902696365</v>
      </c>
      <c r="H2">
        <v>38.10082063305979</v>
      </c>
      <c r="I2">
        <v>35.33411488862837</v>
      </c>
      <c r="J2">
        <v>33.130128956623686</v>
      </c>
      <c r="K2">
        <v>14.88862837045721</v>
      </c>
      <c r="L2">
        <v>29.871043376318873</v>
      </c>
      <c r="M2">
        <v>22.837045720984761</v>
      </c>
      <c r="N2">
        <v>16.060961313012896</v>
      </c>
      <c r="O2">
        <v>30.011723329425553</v>
      </c>
      <c r="P2">
        <v>36.694021101992966</v>
      </c>
      <c r="Q2">
        <v>25.087924970691677</v>
      </c>
    </row>
    <row r="3" spans="1:17" x14ac:dyDescent="0.25">
      <c r="B3">
        <v>0</v>
      </c>
      <c r="C3">
        <v>32.849573830914537</v>
      </c>
      <c r="D3">
        <v>2.02718267680258</v>
      </c>
      <c r="E3">
        <v>30.361667818475009</v>
      </c>
      <c r="F3">
        <v>43.561391384473623</v>
      </c>
      <c r="G3">
        <v>21.492743607463719</v>
      </c>
      <c r="H3">
        <v>30.983644321584887</v>
      </c>
      <c r="I3">
        <v>24.395300621976503</v>
      </c>
      <c r="J3">
        <v>25.06334945865008</v>
      </c>
      <c r="K3">
        <v>4.4690163556784155</v>
      </c>
      <c r="L3">
        <v>28.772172310527527</v>
      </c>
      <c r="M3">
        <v>3.1789910158949555</v>
      </c>
      <c r="N3">
        <v>9.3757198802119337</v>
      </c>
      <c r="O3">
        <v>23.58903478461184</v>
      </c>
      <c r="P3">
        <v>31.651693158258464</v>
      </c>
      <c r="Q3">
        <v>24.556553789449438</v>
      </c>
    </row>
    <row r="4" spans="1:17" x14ac:dyDescent="0.25">
      <c r="B4">
        <v>0</v>
      </c>
      <c r="C4">
        <v>58.975136446331113</v>
      </c>
      <c r="D4">
        <v>12.825955124317767</v>
      </c>
      <c r="E4">
        <v>63.402061855670098</v>
      </c>
      <c r="F4">
        <v>72.134627046694959</v>
      </c>
      <c r="G4">
        <v>46.967859308671919</v>
      </c>
      <c r="H4">
        <v>34.172225591267434</v>
      </c>
      <c r="I4">
        <v>18.950879320800485</v>
      </c>
      <c r="J4">
        <v>16.919345057610673</v>
      </c>
      <c r="K4">
        <v>71.801091570648879</v>
      </c>
      <c r="L4">
        <v>37.841115827774409</v>
      </c>
      <c r="M4">
        <v>57.519708914493627</v>
      </c>
      <c r="N4">
        <v>80.078835657974537</v>
      </c>
      <c r="O4">
        <v>49.909035779260158</v>
      </c>
      <c r="P4">
        <v>20.891449363250455</v>
      </c>
      <c r="Q4">
        <v>27.046694966646452</v>
      </c>
    </row>
    <row r="5" spans="1:17" x14ac:dyDescent="0.25">
      <c r="B5">
        <v>6.7476383265856948E-2</v>
      </c>
      <c r="C5">
        <v>30.499325236167341</v>
      </c>
      <c r="D5">
        <v>2.6765632028789921</v>
      </c>
      <c r="E5">
        <v>24.089068825910932</v>
      </c>
      <c r="F5">
        <v>43.072424651372017</v>
      </c>
      <c r="G5">
        <v>20.78272604588394</v>
      </c>
      <c r="H5">
        <v>33.940620782726043</v>
      </c>
      <c r="I5">
        <v>24.583895636527213</v>
      </c>
      <c r="J5">
        <v>34.997750787224476</v>
      </c>
      <c r="K5">
        <v>2.0467836257309941</v>
      </c>
      <c r="L5">
        <v>24.696356275303643</v>
      </c>
      <c r="M5">
        <v>0</v>
      </c>
      <c r="N5">
        <v>8.254610886189834</v>
      </c>
      <c r="O5">
        <v>32.343679712100766</v>
      </c>
      <c r="P5">
        <v>35.087719298245609</v>
      </c>
      <c r="Q5">
        <v>28.78992352676563</v>
      </c>
    </row>
    <row r="6" spans="1:17" x14ac:dyDescent="0.25">
      <c r="B6">
        <v>0</v>
      </c>
      <c r="C6">
        <v>82.836787564766837</v>
      </c>
      <c r="D6">
        <v>21.405440414507773</v>
      </c>
      <c r="E6">
        <v>70.466321243523311</v>
      </c>
      <c r="F6">
        <v>92.487046632124347</v>
      </c>
      <c r="G6">
        <v>68.717616580310874</v>
      </c>
      <c r="H6">
        <v>68.199481865284966</v>
      </c>
      <c r="I6">
        <v>48.413212435233163</v>
      </c>
      <c r="J6">
        <v>62.435233160621763</v>
      </c>
      <c r="K6">
        <v>80.213730569948183</v>
      </c>
      <c r="L6">
        <v>79.598445595854926</v>
      </c>
      <c r="M6">
        <v>93.717616580310874</v>
      </c>
      <c r="N6">
        <v>75.032383419689126</v>
      </c>
      <c r="O6">
        <v>55.27849740932642</v>
      </c>
      <c r="P6">
        <v>76.003886010362692</v>
      </c>
      <c r="Q6">
        <v>75.582901554404145</v>
      </c>
    </row>
    <row r="7" spans="1:17" x14ac:dyDescent="0.25">
      <c r="B7">
        <v>0</v>
      </c>
      <c r="C7">
        <v>41.713483146067418</v>
      </c>
      <c r="D7">
        <v>3.707865168539326</v>
      </c>
      <c r="E7">
        <v>34.971910112359552</v>
      </c>
      <c r="F7">
        <v>53.230337078651694</v>
      </c>
      <c r="G7">
        <v>31.629213483146067</v>
      </c>
      <c r="H7">
        <v>29.325842696629213</v>
      </c>
      <c r="I7">
        <v>28.567415730337082</v>
      </c>
      <c r="J7">
        <v>31.292134831460672</v>
      </c>
      <c r="K7">
        <v>37.752808988764045</v>
      </c>
      <c r="L7">
        <v>24.269662921348313</v>
      </c>
      <c r="M7">
        <v>49.522471910112358</v>
      </c>
      <c r="N7">
        <v>34.185393258426963</v>
      </c>
      <c r="O7">
        <v>21.067415730337078</v>
      </c>
      <c r="P7">
        <v>37.949438202247194</v>
      </c>
      <c r="Q7">
        <v>26.910112359550563</v>
      </c>
    </row>
    <row r="8" spans="1:17" x14ac:dyDescent="0.25">
      <c r="B8">
        <v>0</v>
      </c>
      <c r="C8">
        <v>38.912660458092127</v>
      </c>
      <c r="D8">
        <v>13.138686131386862</v>
      </c>
      <c r="E8">
        <v>32.091618424364462</v>
      </c>
      <c r="F8">
        <v>45.129624968537627</v>
      </c>
      <c r="G8">
        <v>23.357664233576642</v>
      </c>
      <c r="H8">
        <v>26.302542159577147</v>
      </c>
      <c r="I8">
        <v>24.087591240875913</v>
      </c>
      <c r="J8">
        <v>22.376038258243142</v>
      </c>
      <c r="K8">
        <v>17.618927762396176</v>
      </c>
      <c r="L8">
        <v>25.094387113012839</v>
      </c>
      <c r="M8">
        <v>0.60407752328215458</v>
      </c>
      <c r="N8">
        <v>3.5237855524792345</v>
      </c>
      <c r="O8">
        <v>24.968537628995723</v>
      </c>
      <c r="P8">
        <v>28.316133903850993</v>
      </c>
      <c r="Q8">
        <v>26.705260508431916</v>
      </c>
    </row>
    <row r="9" spans="1:17" x14ac:dyDescent="0.25">
      <c r="B9">
        <v>0</v>
      </c>
      <c r="C9">
        <v>27.406386400183781</v>
      </c>
      <c r="D9">
        <v>9.2120376751665507</v>
      </c>
      <c r="E9">
        <v>19.43487250172295</v>
      </c>
      <c r="F9">
        <v>35.148173673328735</v>
      </c>
      <c r="G9">
        <v>16.586262347806109</v>
      </c>
      <c r="H9">
        <v>27.957730300941879</v>
      </c>
      <c r="I9">
        <v>20.192970365265335</v>
      </c>
      <c r="J9">
        <v>25.132092809556628</v>
      </c>
      <c r="K9">
        <v>14.564668045026419</v>
      </c>
      <c r="L9">
        <v>17.160578911095797</v>
      </c>
      <c r="M9">
        <v>11.509303928325293</v>
      </c>
      <c r="N9">
        <v>5.628302320238916</v>
      </c>
      <c r="O9">
        <v>21.594302779692164</v>
      </c>
      <c r="P9">
        <v>22.030783367792328</v>
      </c>
      <c r="Q9">
        <v>22.651045256145188</v>
      </c>
    </row>
    <row r="10" spans="1:17" x14ac:dyDescent="0.25">
      <c r="B10">
        <v>0</v>
      </c>
      <c r="C10">
        <v>50.788900979325355</v>
      </c>
      <c r="D10">
        <v>10.500544069640915</v>
      </c>
      <c r="E10">
        <v>45.212187159956471</v>
      </c>
      <c r="F10">
        <v>59.412404787812847</v>
      </c>
      <c r="G10">
        <v>37.05114254624592</v>
      </c>
      <c r="H10">
        <v>42.165397170837863</v>
      </c>
      <c r="I10">
        <v>26.387377584330796</v>
      </c>
      <c r="J10">
        <v>39.03699673558215</v>
      </c>
      <c r="K10">
        <v>36.153427638737753</v>
      </c>
      <c r="L10">
        <v>42.19260065288357</v>
      </c>
      <c r="M10">
        <v>17.899891186071816</v>
      </c>
      <c r="N10">
        <v>28.536452665941241</v>
      </c>
      <c r="O10">
        <v>34.793253536452667</v>
      </c>
      <c r="P10">
        <v>47.823721436343853</v>
      </c>
      <c r="Q10">
        <v>42.818280739934714</v>
      </c>
    </row>
    <row r="11" spans="1:17" x14ac:dyDescent="0.25">
      <c r="B11">
        <v>0</v>
      </c>
      <c r="C11">
        <v>37.347294938917976</v>
      </c>
      <c r="D11">
        <v>6.1082024432809776</v>
      </c>
      <c r="E11">
        <v>45.99850411368736</v>
      </c>
      <c r="F11">
        <v>54.799301919720769</v>
      </c>
      <c r="G11">
        <v>27.225130890052355</v>
      </c>
      <c r="H11">
        <v>30.366492146596858</v>
      </c>
      <c r="I11">
        <v>23.784592370979809</v>
      </c>
      <c r="J11">
        <v>17.726252804786835</v>
      </c>
      <c r="K11">
        <v>53.876838693592624</v>
      </c>
      <c r="L11">
        <v>21.141859885315384</v>
      </c>
      <c r="M11">
        <v>31.737721266517077</v>
      </c>
      <c r="N11">
        <v>41.211667913238593</v>
      </c>
      <c r="O11">
        <v>26.726502119172274</v>
      </c>
      <c r="P11">
        <v>20.967339815507355</v>
      </c>
      <c r="Q11">
        <v>36.225380204437798</v>
      </c>
    </row>
    <row r="12" spans="1:17" x14ac:dyDescent="0.25">
      <c r="B12">
        <v>0</v>
      </c>
      <c r="C12">
        <v>51.721876024926203</v>
      </c>
      <c r="D12">
        <v>3.0829780255821579</v>
      </c>
      <c r="E12">
        <v>48.179731059363732</v>
      </c>
      <c r="F12">
        <v>68.8422433584782</v>
      </c>
      <c r="G12">
        <v>44.080026238110861</v>
      </c>
      <c r="H12">
        <v>39.127582814037389</v>
      </c>
      <c r="I12">
        <v>30.764184978681534</v>
      </c>
      <c r="J12">
        <v>27.845195145949493</v>
      </c>
      <c r="K12">
        <v>64.316169235815025</v>
      </c>
      <c r="L12">
        <v>16.366021646441457</v>
      </c>
      <c r="M12">
        <v>51.557887832076091</v>
      </c>
      <c r="N12">
        <v>36.766152836995737</v>
      </c>
      <c r="O12">
        <v>32.469662184322729</v>
      </c>
      <c r="P12">
        <v>24.07346671039685</v>
      </c>
      <c r="Q12">
        <v>16.661200393571661</v>
      </c>
    </row>
    <row r="13" spans="1:17" x14ac:dyDescent="0.25">
      <c r="B13">
        <v>0</v>
      </c>
      <c r="C13">
        <v>108.48393574297188</v>
      </c>
      <c r="D13">
        <v>37.148594377510044</v>
      </c>
      <c r="E13">
        <v>80.57228915662651</v>
      </c>
      <c r="F13">
        <v>132.58032128514057</v>
      </c>
      <c r="G13">
        <v>104.86947791164658</v>
      </c>
      <c r="H13">
        <v>83.333333333333343</v>
      </c>
      <c r="I13">
        <v>56.777108433734938</v>
      </c>
      <c r="J13">
        <v>55.371485943775099</v>
      </c>
      <c r="K13">
        <v>120.73293172690762</v>
      </c>
      <c r="L13">
        <v>64.156626506024097</v>
      </c>
      <c r="M13">
        <v>106.17469879518073</v>
      </c>
      <c r="N13">
        <v>133.63453815261045</v>
      </c>
      <c r="O13">
        <v>109.68875502008034</v>
      </c>
      <c r="P13">
        <v>111.44578313253012</v>
      </c>
      <c r="Q13">
        <v>61.49598393574297</v>
      </c>
    </row>
    <row r="14" spans="1:17" x14ac:dyDescent="0.25">
      <c r="B14">
        <v>2.1933962264150941</v>
      </c>
      <c r="C14">
        <v>37.405660377358494</v>
      </c>
      <c r="D14">
        <v>1.5801886792452831</v>
      </c>
      <c r="E14">
        <v>28.679245283018869</v>
      </c>
      <c r="F14">
        <v>34.433962264150942</v>
      </c>
      <c r="G14">
        <v>14.858490566037736</v>
      </c>
      <c r="H14">
        <v>28.30188679245283</v>
      </c>
      <c r="I14">
        <v>26.415094339622641</v>
      </c>
      <c r="J14">
        <v>29.528301886792452</v>
      </c>
      <c r="K14">
        <v>11.462264150943396</v>
      </c>
      <c r="L14">
        <v>24.952830188679247</v>
      </c>
      <c r="M14">
        <v>9.9292452830188687</v>
      </c>
      <c r="N14">
        <v>0</v>
      </c>
      <c r="O14">
        <v>22.287735849056602</v>
      </c>
      <c r="P14">
        <v>31.533018867924529</v>
      </c>
      <c r="Q14">
        <v>23.938679245283019</v>
      </c>
    </row>
    <row r="15" spans="1:17" x14ac:dyDescent="0.25">
      <c r="B15">
        <v>0</v>
      </c>
      <c r="C15">
        <v>71.83339023557528</v>
      </c>
      <c r="D15">
        <v>25.16217138955275</v>
      </c>
      <c r="E15">
        <v>55.889382041652439</v>
      </c>
      <c r="F15">
        <v>97.678388528508023</v>
      </c>
      <c r="G15">
        <v>68.111983612154319</v>
      </c>
      <c r="H15">
        <v>81.017412086036188</v>
      </c>
      <c r="I15">
        <v>53.567770570160469</v>
      </c>
      <c r="J15">
        <v>43.837487196995561</v>
      </c>
      <c r="K15">
        <v>29.771252987367703</v>
      </c>
      <c r="L15">
        <v>59.269375213383398</v>
      </c>
      <c r="M15">
        <v>57.801297371116419</v>
      </c>
      <c r="N15">
        <v>29.771252987367703</v>
      </c>
      <c r="O15">
        <v>56.913622396722431</v>
      </c>
      <c r="P15">
        <v>49.470809149880509</v>
      </c>
      <c r="Q15">
        <v>40.730624786616595</v>
      </c>
    </row>
    <row r="16" spans="1:17" x14ac:dyDescent="0.25">
      <c r="B16">
        <v>0</v>
      </c>
      <c r="C16">
        <v>31.208728107952915</v>
      </c>
      <c r="D16">
        <v>7.6083835773758253</v>
      </c>
      <c r="E16">
        <v>33.878840080390468</v>
      </c>
      <c r="F16">
        <v>43.00890037324146</v>
      </c>
      <c r="G16">
        <v>21.360895779500432</v>
      </c>
      <c r="H16">
        <v>30.60579959804766</v>
      </c>
      <c r="I16">
        <v>30.117714613838647</v>
      </c>
      <c r="J16">
        <v>17.456215905828309</v>
      </c>
      <c r="K16">
        <v>5.5412001148435257</v>
      </c>
      <c r="L16">
        <v>23.313235716336493</v>
      </c>
      <c r="M16">
        <v>2.957220786678151</v>
      </c>
      <c r="N16">
        <v>3.6175710594315245</v>
      </c>
      <c r="O16">
        <v>20.671834625322997</v>
      </c>
      <c r="P16">
        <v>23.686477174849269</v>
      </c>
      <c r="Q16">
        <v>15.188056273327591</v>
      </c>
    </row>
    <row r="17" spans="2:17" x14ac:dyDescent="0.25">
      <c r="B17">
        <v>0</v>
      </c>
      <c r="C17">
        <v>61.915159076731129</v>
      </c>
      <c r="D17">
        <v>16.936993137866498</v>
      </c>
      <c r="E17">
        <v>62.57018091079226</v>
      </c>
      <c r="F17">
        <v>73.892701185277616</v>
      </c>
      <c r="G17">
        <v>47.847785402370555</v>
      </c>
      <c r="H17">
        <v>52.183406113537124</v>
      </c>
      <c r="I17">
        <v>39.17654398003743</v>
      </c>
      <c r="J17">
        <v>54.865876481597006</v>
      </c>
      <c r="K17">
        <v>44.479101684341856</v>
      </c>
      <c r="L17">
        <v>58.608858390517781</v>
      </c>
      <c r="M17">
        <v>7.4235807860262017</v>
      </c>
      <c r="N17">
        <v>21.896444167186523</v>
      </c>
      <c r="O17">
        <v>62.164691203992518</v>
      </c>
      <c r="P17">
        <v>29.663131628197132</v>
      </c>
      <c r="Q17">
        <v>32.938240798502804</v>
      </c>
    </row>
    <row r="18" spans="2:17" x14ac:dyDescent="0.25">
      <c r="B18">
        <v>1.549243821468093</v>
      </c>
      <c r="C18">
        <v>42.272224271486536</v>
      </c>
      <c r="D18">
        <v>0</v>
      </c>
      <c r="E18">
        <v>44.632976761342682</v>
      </c>
      <c r="F18">
        <v>41.534489118406491</v>
      </c>
      <c r="G18">
        <v>22.53780892659535</v>
      </c>
      <c r="H18">
        <v>5.422353375138325</v>
      </c>
      <c r="I18">
        <v>0.55330136481003322</v>
      </c>
      <c r="J18">
        <v>4.5739579490962745</v>
      </c>
      <c r="K18">
        <v>37.698266322390261</v>
      </c>
      <c r="L18">
        <v>23.423091110291406</v>
      </c>
      <c r="M18">
        <v>29.546292880855773</v>
      </c>
      <c r="N18">
        <v>42.124677240870525</v>
      </c>
      <c r="O18">
        <v>15.123570638140906</v>
      </c>
      <c r="P18">
        <v>8.8897085946145324</v>
      </c>
      <c r="Q18">
        <v>3.3935817041682035</v>
      </c>
    </row>
    <row r="19" spans="2:17" x14ac:dyDescent="0.25">
      <c r="B19">
        <v>0</v>
      </c>
      <c r="C19">
        <v>25.853413654618475</v>
      </c>
      <c r="D19">
        <v>2.9618473895582329</v>
      </c>
      <c r="E19">
        <v>24.548192771084338</v>
      </c>
      <c r="F19">
        <v>30.220883534136544</v>
      </c>
      <c r="G19">
        <v>11.295180722891567</v>
      </c>
      <c r="H19">
        <v>18.473895582329316</v>
      </c>
      <c r="I19">
        <v>16.390562248995984</v>
      </c>
      <c r="J19">
        <v>15.085341365461847</v>
      </c>
      <c r="K19">
        <v>2.8865461847389562</v>
      </c>
      <c r="L19">
        <v>22.08835341365462</v>
      </c>
      <c r="M19">
        <v>3.8905622489959839</v>
      </c>
      <c r="N19">
        <v>3.3634538152610443</v>
      </c>
      <c r="O19">
        <v>17.520080321285143</v>
      </c>
      <c r="P19">
        <v>17.645582329317268</v>
      </c>
      <c r="Q19">
        <v>20.833333333333336</v>
      </c>
    </row>
    <row r="20" spans="2:17" x14ac:dyDescent="0.25">
      <c r="B20">
        <v>0</v>
      </c>
      <c r="C20">
        <v>61.194029850746269</v>
      </c>
      <c r="D20">
        <v>25.283582089552237</v>
      </c>
      <c r="E20">
        <v>53.820895522388057</v>
      </c>
      <c r="F20">
        <v>59.910447761194028</v>
      </c>
      <c r="G20">
        <v>40.92537313432836</v>
      </c>
      <c r="H20">
        <v>15.91044776119403</v>
      </c>
      <c r="I20">
        <v>11.582089552238806</v>
      </c>
      <c r="J20">
        <v>15.343283582089553</v>
      </c>
      <c r="K20">
        <v>59.492537313432834</v>
      </c>
      <c r="L20">
        <v>19.402985074626866</v>
      </c>
      <c r="M20">
        <v>63.104477611940304</v>
      </c>
      <c r="N20">
        <v>56.149253731343286</v>
      </c>
      <c r="O20">
        <v>37.283582089552233</v>
      </c>
      <c r="P20">
        <v>34.238805970149258</v>
      </c>
      <c r="Q20">
        <v>24.507462686567163</v>
      </c>
    </row>
    <row r="21" spans="2:17" x14ac:dyDescent="0.25">
      <c r="B21">
        <v>0</v>
      </c>
      <c r="C21">
        <v>60.287721646035465</v>
      </c>
      <c r="D21">
        <v>24.289059886249582</v>
      </c>
      <c r="E21">
        <v>47.039143526262968</v>
      </c>
      <c r="F21">
        <v>96.25292740046838</v>
      </c>
      <c r="G21">
        <v>69.153563064570093</v>
      </c>
      <c r="H21">
        <v>72.164603546336565</v>
      </c>
      <c r="I21">
        <v>44.09501505520241</v>
      </c>
      <c r="J21">
        <v>34.42622950819672</v>
      </c>
      <c r="K21">
        <v>72.867179658748753</v>
      </c>
      <c r="L21">
        <v>62.462361993977922</v>
      </c>
      <c r="M21">
        <v>50.585480093676814</v>
      </c>
      <c r="N21">
        <v>82.937437269989971</v>
      </c>
      <c r="O21">
        <v>64.971562395449993</v>
      </c>
      <c r="P21">
        <v>58.380729340916695</v>
      </c>
      <c r="Q21">
        <v>56.13917698226831</v>
      </c>
    </row>
    <row r="22" spans="2:17" x14ac:dyDescent="0.25">
      <c r="B22">
        <v>0</v>
      </c>
      <c r="C22">
        <v>57.190916736753572</v>
      </c>
      <c r="D22">
        <v>12.363330529857022</v>
      </c>
      <c r="E22">
        <v>61.984861227922629</v>
      </c>
      <c r="F22">
        <v>66.302214746285387</v>
      </c>
      <c r="G22">
        <v>44.379029997196525</v>
      </c>
      <c r="H22">
        <v>40.061676478833753</v>
      </c>
      <c r="I22">
        <v>34.454723857583403</v>
      </c>
      <c r="J22">
        <v>33.30529857022708</v>
      </c>
      <c r="K22">
        <v>60.695262125035043</v>
      </c>
      <c r="L22">
        <v>39.332772638071205</v>
      </c>
      <c r="M22">
        <v>60.078497336697502</v>
      </c>
      <c r="N22">
        <v>73.254835996635819</v>
      </c>
      <c r="O22">
        <v>47.350714886459208</v>
      </c>
      <c r="P22">
        <v>20.99803756658256</v>
      </c>
      <c r="Q22">
        <v>38.54779927109616</v>
      </c>
    </row>
    <row r="23" spans="2:17" x14ac:dyDescent="0.25">
      <c r="B23">
        <v>0</v>
      </c>
      <c r="C23">
        <v>35.015546519971295</v>
      </c>
      <c r="D23">
        <v>10.810810810810811</v>
      </c>
      <c r="E23">
        <v>27.098780196125325</v>
      </c>
      <c r="F23">
        <v>44.893566132504183</v>
      </c>
      <c r="G23">
        <v>23.678545802439608</v>
      </c>
      <c r="H23">
        <v>38.579287251853621</v>
      </c>
      <c r="I23">
        <v>27.864147333173882</v>
      </c>
      <c r="J23">
        <v>35.948337718249221</v>
      </c>
      <c r="K23">
        <v>6.4338674958143978</v>
      </c>
      <c r="L23">
        <v>23.845969863668977</v>
      </c>
      <c r="M23">
        <v>8.5147093996651524</v>
      </c>
      <c r="N23">
        <v>10.930399425974647</v>
      </c>
      <c r="O23">
        <v>31.069122219564697</v>
      </c>
      <c r="P23">
        <v>35.613489595790483</v>
      </c>
      <c r="Q23">
        <v>29.155704376943316</v>
      </c>
    </row>
    <row r="24" spans="2:17" x14ac:dyDescent="0.25">
      <c r="B24">
        <v>0</v>
      </c>
      <c r="C24">
        <v>51.696234049175224</v>
      </c>
      <c r="D24">
        <v>12.916277622159974</v>
      </c>
      <c r="E24">
        <v>32.524120759414878</v>
      </c>
      <c r="F24">
        <v>69.032057267351391</v>
      </c>
      <c r="G24">
        <v>47.432306255835663</v>
      </c>
      <c r="H24">
        <v>44.444444444444443</v>
      </c>
      <c r="I24">
        <v>36.539060068471834</v>
      </c>
      <c r="J24">
        <v>19.265483971366322</v>
      </c>
      <c r="K24">
        <v>42.639277933395583</v>
      </c>
      <c r="L24">
        <v>35.823218176159358</v>
      </c>
      <c r="M24">
        <v>42.701525054466231</v>
      </c>
      <c r="N24">
        <v>62.807345160286332</v>
      </c>
      <c r="O24">
        <v>44.849050731403672</v>
      </c>
      <c r="P24">
        <v>10.550887021475257</v>
      </c>
      <c r="Q24">
        <v>16.184251478369124</v>
      </c>
    </row>
    <row r="25" spans="2:17" x14ac:dyDescent="0.25">
      <c r="B25">
        <v>11.05726872246696</v>
      </c>
      <c r="C25">
        <v>49.515418502202643</v>
      </c>
      <c r="D25">
        <v>0</v>
      </c>
      <c r="E25">
        <v>49.118942731277535</v>
      </c>
      <c r="F25">
        <v>72.334801762114537</v>
      </c>
      <c r="G25">
        <v>48.986784140969164</v>
      </c>
      <c r="H25">
        <v>23.964757709251099</v>
      </c>
      <c r="I25">
        <v>8.2819383259911898</v>
      </c>
      <c r="J25">
        <v>26.519823788546255</v>
      </c>
      <c r="K25">
        <v>61.806167400881066</v>
      </c>
      <c r="L25">
        <v>19.735682819383261</v>
      </c>
      <c r="M25">
        <v>53.348017621145374</v>
      </c>
      <c r="N25">
        <v>65.550660792951547</v>
      </c>
      <c r="O25">
        <v>42.290748898678416</v>
      </c>
      <c r="P25">
        <v>31.321585903083697</v>
      </c>
      <c r="Q25">
        <v>28.325991189427313</v>
      </c>
    </row>
    <row r="26" spans="2:17" x14ac:dyDescent="0.25">
      <c r="B26">
        <v>0</v>
      </c>
      <c r="C26">
        <v>45.533769063180827</v>
      </c>
      <c r="D26">
        <v>4.3572984749455337</v>
      </c>
      <c r="E26">
        <v>37.037037037037038</v>
      </c>
      <c r="F26">
        <v>38.398692810457518</v>
      </c>
      <c r="G26">
        <v>21.895424836601308</v>
      </c>
      <c r="H26">
        <v>28.976034858387798</v>
      </c>
      <c r="I26">
        <v>26.47058823529412</v>
      </c>
      <c r="J26">
        <v>28.267973856209149</v>
      </c>
      <c r="K26">
        <v>32.679738562091501</v>
      </c>
      <c r="L26">
        <v>28.513071895424837</v>
      </c>
      <c r="M26">
        <v>47.249455337690634</v>
      </c>
      <c r="N26">
        <v>41.721132897603482</v>
      </c>
      <c r="O26">
        <v>22.739651416122005</v>
      </c>
      <c r="P26">
        <v>17.102396514161221</v>
      </c>
      <c r="Q26">
        <v>6.0457516339869279</v>
      </c>
    </row>
    <row r="27" spans="2:17" x14ac:dyDescent="0.25">
      <c r="B27">
        <v>0</v>
      </c>
      <c r="C27">
        <v>39.625545011541419</v>
      </c>
      <c r="D27">
        <v>8.5150038471402922</v>
      </c>
      <c r="E27">
        <v>43.139266478584254</v>
      </c>
      <c r="F27">
        <v>47.70453962554501</v>
      </c>
      <c r="G27">
        <v>25.827135162862273</v>
      </c>
      <c r="H27">
        <v>37.932803282893055</v>
      </c>
      <c r="I27">
        <v>30.571941523467554</v>
      </c>
      <c r="J27">
        <v>33.752244165170559</v>
      </c>
      <c r="K27">
        <v>14.619133111054117</v>
      </c>
      <c r="L27">
        <v>27.878943318799692</v>
      </c>
      <c r="M27">
        <v>4.8986919723005906</v>
      </c>
      <c r="N27">
        <v>11.772249294690946</v>
      </c>
      <c r="O27">
        <v>35.111567068479097</v>
      </c>
      <c r="P27">
        <v>20.59502436522185</v>
      </c>
      <c r="Q27">
        <v>42.344190818158502</v>
      </c>
    </row>
    <row r="28" spans="2:17" x14ac:dyDescent="0.25">
      <c r="B28">
        <v>0</v>
      </c>
      <c r="C28">
        <v>72.615486872715181</v>
      </c>
      <c r="D28">
        <v>22.299767364572947</v>
      </c>
      <c r="E28">
        <v>53.572615486872706</v>
      </c>
      <c r="F28">
        <v>97.208374875373877</v>
      </c>
      <c r="G28">
        <v>70.48853439680957</v>
      </c>
      <c r="H28">
        <v>55.599867065470256</v>
      </c>
      <c r="I28">
        <v>33.931538717181787</v>
      </c>
      <c r="J28">
        <v>40.112994350282491</v>
      </c>
      <c r="K28">
        <v>78.364905284147554</v>
      </c>
      <c r="L28">
        <v>46.89265536723164</v>
      </c>
      <c r="M28">
        <v>63.143901628447985</v>
      </c>
      <c r="N28">
        <v>89.764041209704232</v>
      </c>
      <c r="O28">
        <v>73.612495845795948</v>
      </c>
      <c r="P28">
        <v>34.695912263210374</v>
      </c>
      <c r="Q28">
        <v>44.267198404785638</v>
      </c>
    </row>
    <row r="29" spans="2:17" x14ac:dyDescent="0.25">
      <c r="B29">
        <v>0</v>
      </c>
      <c r="C29">
        <v>104.75701574264203</v>
      </c>
      <c r="D29">
        <v>31.177275838466805</v>
      </c>
      <c r="E29">
        <v>87.26899383983573</v>
      </c>
      <c r="F29">
        <v>109.71937029431895</v>
      </c>
      <c r="G29">
        <v>82.238193018480487</v>
      </c>
      <c r="H29">
        <v>83.846680355920597</v>
      </c>
      <c r="I29">
        <v>66.735112936344962</v>
      </c>
      <c r="J29">
        <v>68.377823408624224</v>
      </c>
      <c r="K29">
        <v>109.00068446269677</v>
      </c>
      <c r="L29">
        <v>47.707049965776868</v>
      </c>
      <c r="M29">
        <v>102.29295003422314</v>
      </c>
      <c r="N29">
        <v>88.398357289527723</v>
      </c>
      <c r="O29">
        <v>70.94455852156058</v>
      </c>
      <c r="P29">
        <v>80.83504449007529</v>
      </c>
      <c r="Q29">
        <v>72.55304585900069</v>
      </c>
    </row>
    <row r="30" spans="2:17" x14ac:dyDescent="0.25">
      <c r="B30">
        <v>3.9823008849557522</v>
      </c>
      <c r="C30">
        <v>46.53826132222801</v>
      </c>
      <c r="D30">
        <v>11.738677771993753</v>
      </c>
      <c r="E30">
        <v>53.253513794898488</v>
      </c>
      <c r="F30">
        <v>58.250910983862568</v>
      </c>
      <c r="G30">
        <v>34.409161894846434</v>
      </c>
      <c r="H30">
        <v>13.066111400312339</v>
      </c>
      <c r="I30">
        <v>0</v>
      </c>
      <c r="J30">
        <v>0.31233732431025507</v>
      </c>
      <c r="K30">
        <v>56.949505465903172</v>
      </c>
      <c r="L30">
        <v>11.192087454450807</v>
      </c>
      <c r="M30">
        <v>48.204060385216039</v>
      </c>
      <c r="N30">
        <v>46.147839666840184</v>
      </c>
      <c r="O30">
        <v>30.973451327433626</v>
      </c>
      <c r="P30">
        <v>14.809994794377928</v>
      </c>
      <c r="Q30">
        <v>11.244143675169182</v>
      </c>
    </row>
    <row r="31" spans="2:17" x14ac:dyDescent="0.25">
      <c r="B31">
        <v>0</v>
      </c>
      <c r="C31">
        <v>42.628475147430493</v>
      </c>
      <c r="D31">
        <v>11.934849761303004</v>
      </c>
      <c r="E31">
        <v>47.458579050828419</v>
      </c>
      <c r="F31">
        <v>44.369559112608819</v>
      </c>
      <c r="G31">
        <v>31.56416736871665</v>
      </c>
      <c r="H31">
        <v>12.187587756248245</v>
      </c>
      <c r="I31">
        <v>2.2465599550688009</v>
      </c>
      <c r="J31">
        <v>4.1561359168772816</v>
      </c>
      <c r="K31">
        <v>41.814097163718053</v>
      </c>
      <c r="L31">
        <v>10.221847795563043</v>
      </c>
      <c r="M31">
        <v>53.496208930075817</v>
      </c>
      <c r="N31">
        <v>41.561359168772817</v>
      </c>
      <c r="O31">
        <v>28.39090143218197</v>
      </c>
      <c r="P31">
        <v>13.928671721426566</v>
      </c>
      <c r="Q31">
        <v>11.176635776467284</v>
      </c>
    </row>
    <row r="32" spans="2:17" x14ac:dyDescent="0.25">
      <c r="B32">
        <v>0</v>
      </c>
      <c r="C32">
        <v>92.43394715772618</v>
      </c>
      <c r="D32">
        <v>18.014411529223377</v>
      </c>
      <c r="E32">
        <v>62.409927942353882</v>
      </c>
      <c r="F32">
        <v>84.787830264211379</v>
      </c>
      <c r="G32">
        <v>56.365092073658928</v>
      </c>
      <c r="H32">
        <v>41.673338670936751</v>
      </c>
      <c r="I32">
        <v>32.385908726981583</v>
      </c>
      <c r="J32">
        <v>29.183346677341877</v>
      </c>
      <c r="K32">
        <v>83.506805444355479</v>
      </c>
      <c r="L32">
        <v>32.105684547638106</v>
      </c>
      <c r="M32">
        <v>82.906325060048033</v>
      </c>
      <c r="N32">
        <v>96.917534027221777</v>
      </c>
      <c r="O32">
        <v>67.093674939951967</v>
      </c>
      <c r="P32">
        <v>28.462770216172938</v>
      </c>
      <c r="Q32">
        <v>13.090472377902321</v>
      </c>
    </row>
    <row r="33" spans="2:17" x14ac:dyDescent="0.25">
      <c r="B33">
        <v>0</v>
      </c>
      <c r="C33">
        <v>58.467482292337415</v>
      </c>
      <c r="D33">
        <v>15.228589826142949</v>
      </c>
      <c r="E33">
        <v>48.197037990985194</v>
      </c>
      <c r="F33">
        <v>71.764327108821632</v>
      </c>
      <c r="G33">
        <v>48.100450740502254</v>
      </c>
      <c r="H33">
        <v>43.947198969735993</v>
      </c>
      <c r="I33">
        <v>35.383129426915652</v>
      </c>
      <c r="J33">
        <v>25.04829362524147</v>
      </c>
      <c r="K33">
        <v>33.96651641983258</v>
      </c>
      <c r="L33">
        <v>36.89632968448165</v>
      </c>
      <c r="M33">
        <v>42.337411461687054</v>
      </c>
      <c r="N33">
        <v>68.319381841596908</v>
      </c>
      <c r="O33">
        <v>39.729555698647779</v>
      </c>
      <c r="P33">
        <v>12.491951062459755</v>
      </c>
      <c r="Q33">
        <v>8.3386992916934961</v>
      </c>
    </row>
    <row r="34" spans="2:17" x14ac:dyDescent="0.25">
      <c r="B34">
        <v>0</v>
      </c>
      <c r="C34">
        <v>29.617062530295684</v>
      </c>
      <c r="D34">
        <v>3.562772661173049</v>
      </c>
      <c r="E34">
        <v>28.405235094522542</v>
      </c>
      <c r="F34">
        <v>49.515269025690742</v>
      </c>
      <c r="G34">
        <v>25.933107125545323</v>
      </c>
      <c r="H34">
        <v>24.551623848763938</v>
      </c>
      <c r="I34">
        <v>8.4585555016965586</v>
      </c>
      <c r="J34">
        <v>5.7198254968492481</v>
      </c>
      <c r="K34">
        <v>39.335918565196316</v>
      </c>
      <c r="L34">
        <v>4.507998061076103</v>
      </c>
      <c r="M34">
        <v>35.773145904023266</v>
      </c>
      <c r="N34">
        <v>48.20649539505574</v>
      </c>
      <c r="O34">
        <v>25.933107125545323</v>
      </c>
      <c r="P34">
        <v>27.556955889481337</v>
      </c>
      <c r="Q34">
        <v>17.014057198254971</v>
      </c>
    </row>
    <row r="35" spans="2:17" x14ac:dyDescent="0.25">
      <c r="B35">
        <v>9.3481717011128769</v>
      </c>
      <c r="C35">
        <v>50.23847376788553</v>
      </c>
      <c r="D35">
        <v>19.682034976152625</v>
      </c>
      <c r="E35">
        <v>41.17647058823529</v>
      </c>
      <c r="F35">
        <v>82.130365659777425</v>
      </c>
      <c r="G35">
        <v>55.16693163751988</v>
      </c>
      <c r="H35">
        <v>32.909379968203496</v>
      </c>
      <c r="I35">
        <v>17.201907790143085</v>
      </c>
      <c r="J35">
        <v>0</v>
      </c>
      <c r="K35">
        <v>59.268680445151034</v>
      </c>
      <c r="L35">
        <v>21.462639109697935</v>
      </c>
      <c r="M35">
        <v>26.263910969793326</v>
      </c>
      <c r="N35">
        <v>82.9570747217806</v>
      </c>
      <c r="O35">
        <v>54.213036565977745</v>
      </c>
      <c r="P35">
        <v>32.305246422893482</v>
      </c>
      <c r="Q35">
        <v>34.467408585055644</v>
      </c>
    </row>
    <row r="36" spans="2:17" x14ac:dyDescent="0.25">
      <c r="B36">
        <v>0</v>
      </c>
      <c r="C36">
        <v>48.904232963074151</v>
      </c>
      <c r="D36">
        <v>19.933953767637348</v>
      </c>
      <c r="E36">
        <v>56.679675773041126</v>
      </c>
      <c r="F36">
        <v>51.305914139897922</v>
      </c>
      <c r="G36">
        <v>31.522065445812071</v>
      </c>
      <c r="H36">
        <v>25.247673371359951</v>
      </c>
      <c r="I36">
        <v>18.853197238066645</v>
      </c>
      <c r="J36">
        <v>20.054037826478535</v>
      </c>
      <c r="K36">
        <v>51.305914139897922</v>
      </c>
      <c r="L36">
        <v>41.248874211948369</v>
      </c>
      <c r="M36">
        <v>48.904232963074151</v>
      </c>
      <c r="N36">
        <v>59.561693185229657</v>
      </c>
      <c r="O36">
        <v>28.039627739417593</v>
      </c>
      <c r="P36">
        <v>30.981687181026718</v>
      </c>
      <c r="Q36">
        <v>4.9534674271990395</v>
      </c>
    </row>
    <row r="37" spans="2:17" x14ac:dyDescent="0.25">
      <c r="B37">
        <v>0</v>
      </c>
      <c r="C37">
        <v>57.191780821917803</v>
      </c>
      <c r="D37">
        <v>12.79576587795766</v>
      </c>
      <c r="E37">
        <v>56.849315068493155</v>
      </c>
      <c r="F37">
        <v>76.276463262764636</v>
      </c>
      <c r="G37">
        <v>50.093399750933997</v>
      </c>
      <c r="H37">
        <v>61.021170610211705</v>
      </c>
      <c r="I37">
        <v>37.173100871731009</v>
      </c>
      <c r="J37">
        <v>46.388542963885435</v>
      </c>
      <c r="K37">
        <v>24.750933997509339</v>
      </c>
      <c r="L37">
        <v>39.414694894146947</v>
      </c>
      <c r="M37">
        <v>33.779576587795766</v>
      </c>
      <c r="N37">
        <v>11.955168119551681</v>
      </c>
      <c r="O37">
        <v>25.529265255292653</v>
      </c>
      <c r="P37">
        <v>63.542963885429636</v>
      </c>
      <c r="Q37">
        <v>47.665006226650064</v>
      </c>
    </row>
    <row r="38" spans="2:17" x14ac:dyDescent="0.25">
      <c r="B38">
        <v>1.43232275005968</v>
      </c>
      <c r="C38">
        <v>47.600859393650033</v>
      </c>
      <c r="D38">
        <v>0.85939365003580814</v>
      </c>
      <c r="E38">
        <v>35.855812843160663</v>
      </c>
      <c r="F38">
        <v>53.640486989735024</v>
      </c>
      <c r="G38">
        <v>31.51110050131296</v>
      </c>
      <c r="H38">
        <v>33.110527572212938</v>
      </c>
      <c r="I38">
        <v>26.235378371926476</v>
      </c>
      <c r="J38">
        <v>34.113153497254714</v>
      </c>
      <c r="K38">
        <v>23.991406063499642</v>
      </c>
      <c r="L38">
        <v>34.1847696347577</v>
      </c>
      <c r="M38">
        <v>0</v>
      </c>
      <c r="N38">
        <v>8.6655526378610652</v>
      </c>
      <c r="O38">
        <v>27.357364526139889</v>
      </c>
      <c r="P38">
        <v>35.975173072332304</v>
      </c>
      <c r="Q38">
        <v>34.1847696347577</v>
      </c>
    </row>
    <row r="39" spans="2:17" x14ac:dyDescent="0.25">
      <c r="B39">
        <v>4.9016641452344931</v>
      </c>
      <c r="C39">
        <v>49.803328290468983</v>
      </c>
      <c r="D39">
        <v>8.472012102874432</v>
      </c>
      <c r="E39">
        <v>57.186081694402425</v>
      </c>
      <c r="F39">
        <v>58.66868381240544</v>
      </c>
      <c r="G39">
        <v>39.576399394856274</v>
      </c>
      <c r="H39">
        <v>8.2602118003025726</v>
      </c>
      <c r="I39">
        <v>6.1422087745839642</v>
      </c>
      <c r="J39">
        <v>0</v>
      </c>
      <c r="K39">
        <v>60.877458396369136</v>
      </c>
      <c r="L39">
        <v>14.341906202723148</v>
      </c>
      <c r="M39">
        <v>57.246596066565814</v>
      </c>
      <c r="N39">
        <v>58.940998487140696</v>
      </c>
      <c r="O39">
        <v>33.827534039334338</v>
      </c>
      <c r="P39">
        <v>27.352496217851741</v>
      </c>
      <c r="Q39">
        <v>18.335854765506806</v>
      </c>
    </row>
    <row r="40" spans="2:17" x14ac:dyDescent="0.25">
      <c r="B40">
        <v>0</v>
      </c>
      <c r="C40">
        <v>61.021094466523998</v>
      </c>
      <c r="D40">
        <v>15.499847141546926</v>
      </c>
      <c r="E40">
        <v>50.626719657597064</v>
      </c>
      <c r="F40">
        <v>70.804035463161114</v>
      </c>
      <c r="G40">
        <v>46.132681137266893</v>
      </c>
      <c r="H40">
        <v>54.662182818709873</v>
      </c>
      <c r="I40">
        <v>37.389177621522471</v>
      </c>
      <c r="J40">
        <v>33.690003057169058</v>
      </c>
      <c r="K40">
        <v>38.061754815041269</v>
      </c>
      <c r="L40">
        <v>43.44237236319168</v>
      </c>
      <c r="M40">
        <v>23.784775298073985</v>
      </c>
      <c r="N40">
        <v>29.379394680525834</v>
      </c>
      <c r="O40">
        <v>43.534087435035154</v>
      </c>
      <c r="P40">
        <v>35.249159278508102</v>
      </c>
      <c r="Q40">
        <v>45.429532253133601</v>
      </c>
    </row>
    <row r="41" spans="2:17" x14ac:dyDescent="0.25">
      <c r="B41">
        <v>0</v>
      </c>
      <c r="C41">
        <v>43.162503219160442</v>
      </c>
      <c r="D41">
        <v>8.6015967035797054</v>
      </c>
      <c r="E41">
        <v>39.325263971156318</v>
      </c>
      <c r="F41">
        <v>53.566829770795778</v>
      </c>
      <c r="G41">
        <v>26.73190831831058</v>
      </c>
      <c r="H41">
        <v>38.398145763584857</v>
      </c>
      <c r="I41">
        <v>19.392222508369816</v>
      </c>
      <c r="J41">
        <v>20.885912953901624</v>
      </c>
      <c r="K41">
        <v>23.847540561421582</v>
      </c>
      <c r="L41">
        <v>31.470512490342518</v>
      </c>
      <c r="M41">
        <v>6.0262683492145248</v>
      </c>
      <c r="N41">
        <v>12.953901622456861</v>
      </c>
      <c r="O41">
        <v>17.357713108421326</v>
      </c>
      <c r="P41">
        <v>42.98223023435488</v>
      </c>
      <c r="Q41">
        <v>26.886428019572495</v>
      </c>
    </row>
    <row r="42" spans="2:17" x14ac:dyDescent="0.25">
      <c r="B42">
        <v>0</v>
      </c>
      <c r="C42">
        <v>36.901408450704224</v>
      </c>
      <c r="D42">
        <v>11.070422535211268</v>
      </c>
      <c r="E42">
        <v>31.943661971830984</v>
      </c>
      <c r="F42">
        <v>39.408450704225352</v>
      </c>
      <c r="G42">
        <v>19.690140845070424</v>
      </c>
      <c r="H42">
        <v>32.056338028169016</v>
      </c>
      <c r="I42">
        <v>25.267605633802816</v>
      </c>
      <c r="J42">
        <v>28.25352112676056</v>
      </c>
      <c r="K42">
        <v>14.366197183098592</v>
      </c>
      <c r="L42">
        <v>26.95774647887324</v>
      </c>
      <c r="M42">
        <v>12</v>
      </c>
      <c r="N42">
        <v>5.7464788732394361</v>
      </c>
      <c r="O42">
        <v>27.239436619718312</v>
      </c>
      <c r="P42">
        <v>34.366197183098592</v>
      </c>
      <c r="Q42">
        <v>21.352112676056336</v>
      </c>
    </row>
    <row r="43" spans="2:17" x14ac:dyDescent="0.25">
      <c r="B43">
        <v>0.74895977808599168</v>
      </c>
      <c r="C43">
        <v>37.503467406380025</v>
      </c>
      <c r="D43">
        <v>9.4313453536754501</v>
      </c>
      <c r="E43">
        <v>44.493758668515952</v>
      </c>
      <c r="F43">
        <v>44.937586685159502</v>
      </c>
      <c r="G43">
        <v>22.135922330097088</v>
      </c>
      <c r="H43">
        <v>34.729542302357835</v>
      </c>
      <c r="I43">
        <v>32.288488210818308</v>
      </c>
      <c r="J43">
        <v>27.545076282940361</v>
      </c>
      <c r="K43">
        <v>10.818307905686545</v>
      </c>
      <c r="L43">
        <v>36.08876560332871</v>
      </c>
      <c r="M43">
        <v>0</v>
      </c>
      <c r="N43">
        <v>7.517337031900138</v>
      </c>
      <c r="O43">
        <v>30.929264909847433</v>
      </c>
      <c r="P43">
        <v>17.170596393897362</v>
      </c>
      <c r="Q43">
        <v>36.14424410540915</v>
      </c>
    </row>
    <row r="44" spans="2:17" x14ac:dyDescent="0.25">
      <c r="B44">
        <v>2.7103042700076707</v>
      </c>
      <c r="C44">
        <v>30.017898235745331</v>
      </c>
      <c r="D44">
        <v>5.3439018153924831</v>
      </c>
      <c r="E44">
        <v>20.48069547430325</v>
      </c>
      <c r="F44">
        <v>38.532344668882637</v>
      </c>
      <c r="G44">
        <v>19.918179493735618</v>
      </c>
      <c r="H44">
        <v>16.031705446177451</v>
      </c>
      <c r="I44">
        <v>18.000511378164152</v>
      </c>
      <c r="J44">
        <v>11.04576834569164</v>
      </c>
      <c r="K44">
        <v>3.170544617744822</v>
      </c>
      <c r="L44">
        <v>11.684991050882127</v>
      </c>
      <c r="M44">
        <v>0</v>
      </c>
      <c r="N44">
        <v>0.92048069547430322</v>
      </c>
      <c r="O44">
        <v>29.122986448478649</v>
      </c>
      <c r="P44">
        <v>27.307593965737663</v>
      </c>
      <c r="Q44">
        <v>9.307082587573511</v>
      </c>
    </row>
    <row r="45" spans="2:17" x14ac:dyDescent="0.25">
      <c r="B45">
        <v>0</v>
      </c>
      <c r="C45">
        <v>40.645719227443067</v>
      </c>
      <c r="D45">
        <v>9.3686941481695012</v>
      </c>
      <c r="E45">
        <v>32.487748630729321</v>
      </c>
      <c r="F45">
        <v>54.136638800807148</v>
      </c>
      <c r="G45">
        <v>33.813779187085615</v>
      </c>
      <c r="H45">
        <v>35.91813202652061</v>
      </c>
      <c r="I45">
        <v>27.587200922456041</v>
      </c>
      <c r="J45">
        <v>15.739406168924763</v>
      </c>
      <c r="K45">
        <v>45.430959930815796</v>
      </c>
      <c r="L45">
        <v>34.707408475064859</v>
      </c>
      <c r="M45">
        <v>42.346497549726145</v>
      </c>
      <c r="N45">
        <v>62.20812914384549</v>
      </c>
      <c r="O45">
        <v>40.443931968867105</v>
      </c>
      <c r="P45">
        <v>18.968002306140097</v>
      </c>
      <c r="Q45">
        <v>35.139809743441916</v>
      </c>
    </row>
    <row r="46" spans="2:17" x14ac:dyDescent="0.25">
      <c r="B46">
        <v>0</v>
      </c>
      <c r="C46">
        <v>62.421580928481802</v>
      </c>
      <c r="D46">
        <v>17.032622333751569</v>
      </c>
      <c r="E46">
        <v>44.698870765370138</v>
      </c>
      <c r="F46">
        <v>81.80677540777917</v>
      </c>
      <c r="G46">
        <v>57.151819322459218</v>
      </c>
      <c r="H46">
        <v>65.652446675031371</v>
      </c>
      <c r="I46">
        <v>44.887076537013805</v>
      </c>
      <c r="J46">
        <v>64.899623588456706</v>
      </c>
      <c r="K46">
        <v>31.367628607277293</v>
      </c>
      <c r="L46">
        <v>70.16938519447929</v>
      </c>
      <c r="M46">
        <v>52.352572145545793</v>
      </c>
      <c r="N46">
        <v>31.210790464240901</v>
      </c>
      <c r="O46">
        <v>54.360100376411545</v>
      </c>
      <c r="P46">
        <v>50.250941028858222</v>
      </c>
      <c r="Q46">
        <v>69.447929736511909</v>
      </c>
    </row>
    <row r="47" spans="2:17" x14ac:dyDescent="0.25">
      <c r="B47">
        <v>0</v>
      </c>
      <c r="C47">
        <v>65.131948343627172</v>
      </c>
      <c r="D47">
        <v>13.503649635036496</v>
      </c>
      <c r="E47">
        <v>51.37563166760247</v>
      </c>
      <c r="F47">
        <v>77.091521617069063</v>
      </c>
      <c r="G47">
        <v>49.129702414373952</v>
      </c>
      <c r="H47">
        <v>62.043795620437962</v>
      </c>
      <c r="I47">
        <v>49.803481190342502</v>
      </c>
      <c r="J47">
        <v>50.533408197641769</v>
      </c>
      <c r="K47">
        <v>14.093206064008983</v>
      </c>
      <c r="L47">
        <v>43.79562043795621</v>
      </c>
      <c r="M47">
        <v>12.212240314430096</v>
      </c>
      <c r="N47">
        <v>21.364402021336328</v>
      </c>
      <c r="O47">
        <v>40.174059517125208</v>
      </c>
      <c r="P47">
        <v>61.11734980348119</v>
      </c>
      <c r="Q47">
        <v>63.58787198203256</v>
      </c>
    </row>
    <row r="48" spans="2:17" x14ac:dyDescent="0.25">
      <c r="B48">
        <v>0</v>
      </c>
      <c r="C48">
        <v>54.039776258545679</v>
      </c>
      <c r="D48">
        <v>16.65630826600373</v>
      </c>
      <c r="E48">
        <v>45.929148539465508</v>
      </c>
      <c r="F48">
        <v>75.761342448725927</v>
      </c>
      <c r="G48">
        <v>50.652579241765075</v>
      </c>
      <c r="H48">
        <v>43.194530764449965</v>
      </c>
      <c r="I48">
        <v>26.693598508390302</v>
      </c>
      <c r="J48">
        <v>11.901802361715351</v>
      </c>
      <c r="K48">
        <v>51.522684897451832</v>
      </c>
      <c r="L48">
        <v>29.552517091361093</v>
      </c>
      <c r="M48">
        <v>54.692355500310754</v>
      </c>
      <c r="N48">
        <v>70.354257302672465</v>
      </c>
      <c r="O48">
        <v>48.694841516469857</v>
      </c>
      <c r="P48">
        <v>37.383467992541952</v>
      </c>
      <c r="Q48">
        <v>16.221255438160348</v>
      </c>
    </row>
    <row r="49" spans="2:17" x14ac:dyDescent="0.25">
      <c r="B49">
        <v>0</v>
      </c>
      <c r="C49">
        <v>58.884903814802733</v>
      </c>
      <c r="D49">
        <v>22.562764916856864</v>
      </c>
      <c r="E49">
        <v>52.55950440169547</v>
      </c>
      <c r="F49">
        <v>82.523638734920112</v>
      </c>
      <c r="G49">
        <v>56.406912292142167</v>
      </c>
      <c r="H49">
        <v>55.135311379197915</v>
      </c>
      <c r="I49">
        <v>31.235735246168893</v>
      </c>
      <c r="J49">
        <v>22.921421584610368</v>
      </c>
      <c r="K49">
        <v>53.374633192044342</v>
      </c>
      <c r="L49">
        <v>55.070101075970001</v>
      </c>
      <c r="M49">
        <v>59.569611998695791</v>
      </c>
      <c r="N49">
        <v>62.764916856863387</v>
      </c>
      <c r="O49">
        <v>47.701336811216173</v>
      </c>
      <c r="P49">
        <v>55.526573198565373</v>
      </c>
      <c r="Q49">
        <v>39.484838604499508</v>
      </c>
    </row>
    <row r="50" spans="2:17" x14ac:dyDescent="0.25">
      <c r="B50">
        <v>0</v>
      </c>
      <c r="C50">
        <v>62.362362362362369</v>
      </c>
      <c r="D50">
        <v>13.646980313646981</v>
      </c>
      <c r="E50">
        <v>53.453453453453456</v>
      </c>
      <c r="F50">
        <v>68.335001668335011</v>
      </c>
      <c r="G50">
        <v>42.542542542542542</v>
      </c>
      <c r="H50">
        <v>56.723390056723389</v>
      </c>
      <c r="I50">
        <v>52.485819152485824</v>
      </c>
      <c r="J50">
        <v>53.453453453453456</v>
      </c>
      <c r="K50">
        <v>62.796129462796124</v>
      </c>
      <c r="L50">
        <v>44.177510844177512</v>
      </c>
      <c r="M50">
        <v>47.213880547213883</v>
      </c>
      <c r="N50">
        <v>55.35535535535535</v>
      </c>
      <c r="O50">
        <v>32.198865532198866</v>
      </c>
      <c r="P50">
        <v>27.227227227227228</v>
      </c>
      <c r="Q50">
        <v>31.865198531865197</v>
      </c>
    </row>
    <row r="51" spans="2:17" x14ac:dyDescent="0.25">
      <c r="B51">
        <v>0</v>
      </c>
      <c r="C51">
        <v>20.228596075048522</v>
      </c>
      <c r="D51">
        <v>9.1654086693983174</v>
      </c>
      <c r="E51">
        <v>16.282078930342895</v>
      </c>
      <c r="F51">
        <v>29.113651067500541</v>
      </c>
      <c r="G51">
        <v>14.556825533750271</v>
      </c>
      <c r="H51">
        <v>17.381927970670695</v>
      </c>
      <c r="I51">
        <v>5.9089928833297387</v>
      </c>
      <c r="J51">
        <v>10.049601035152039</v>
      </c>
      <c r="K51">
        <v>23.183092516713391</v>
      </c>
      <c r="L51">
        <v>18.611171015742936</v>
      </c>
      <c r="M51">
        <v>22.73021350010783</v>
      </c>
      <c r="N51">
        <v>23.161526849255985</v>
      </c>
      <c r="O51">
        <v>11.731723096829846</v>
      </c>
      <c r="P51">
        <v>9.3594996765149894</v>
      </c>
      <c r="Q51">
        <v>13.413845158507657</v>
      </c>
    </row>
    <row r="52" spans="2:17" x14ac:dyDescent="0.25">
      <c r="B52">
        <v>0</v>
      </c>
      <c r="C52">
        <v>108.99427636958299</v>
      </c>
      <c r="D52">
        <v>37.040065412919049</v>
      </c>
      <c r="E52">
        <v>83.156173344235484</v>
      </c>
      <c r="F52">
        <v>140.67865903515943</v>
      </c>
      <c r="G52">
        <v>107.27718724448079</v>
      </c>
      <c r="H52">
        <v>95.870809484873263</v>
      </c>
      <c r="I52">
        <v>80.335241210139003</v>
      </c>
      <c r="J52">
        <v>56.17334423548651</v>
      </c>
      <c r="K52">
        <v>118.43826655764514</v>
      </c>
      <c r="L52">
        <v>77.187244480784955</v>
      </c>
      <c r="M52">
        <v>101.71708912510221</v>
      </c>
      <c r="N52">
        <v>128.69991823385118</v>
      </c>
      <c r="O52">
        <v>108.83074407195421</v>
      </c>
      <c r="P52">
        <v>76.328699918233852</v>
      </c>
      <c r="Q52">
        <v>79.231398201144728</v>
      </c>
    </row>
    <row r="53" spans="2:17" x14ac:dyDescent="0.25">
      <c r="B53">
        <v>0</v>
      </c>
      <c r="C53">
        <v>33.711911357340718</v>
      </c>
      <c r="D53">
        <v>4.8753462603878122</v>
      </c>
      <c r="E53">
        <v>44.238227146814403</v>
      </c>
      <c r="F53">
        <v>54.875346260387815</v>
      </c>
      <c r="G53">
        <v>32.991689750692522</v>
      </c>
      <c r="H53">
        <v>27.72853185595568</v>
      </c>
      <c r="I53">
        <v>7.1468144044321331</v>
      </c>
      <c r="J53">
        <v>21.10803324099723</v>
      </c>
      <c r="K53">
        <v>47.340720221606645</v>
      </c>
      <c r="L53">
        <v>21.606648199445981</v>
      </c>
      <c r="M53">
        <v>42.548476454293628</v>
      </c>
      <c r="N53">
        <v>41.662049861495845</v>
      </c>
      <c r="O53">
        <v>27.89473684210526</v>
      </c>
      <c r="P53">
        <v>25.955678670360111</v>
      </c>
      <c r="Q53">
        <v>1.3296398891966759</v>
      </c>
    </row>
    <row r="54" spans="2:17" x14ac:dyDescent="0.25">
      <c r="B54">
        <v>0</v>
      </c>
      <c r="C54">
        <v>48.532227185705167</v>
      </c>
      <c r="D54">
        <v>11.423101467772815</v>
      </c>
      <c r="E54">
        <v>38.608806636885767</v>
      </c>
      <c r="F54">
        <v>63.560944479897898</v>
      </c>
      <c r="G54">
        <v>40.810465858328016</v>
      </c>
      <c r="H54">
        <v>51.691129546904911</v>
      </c>
      <c r="I54">
        <v>31.90810465858328</v>
      </c>
      <c r="J54">
        <v>38.959795788130187</v>
      </c>
      <c r="K54">
        <v>18.761965539246969</v>
      </c>
      <c r="L54">
        <v>34.141671984684109</v>
      </c>
      <c r="M54">
        <v>31.525207402680284</v>
      </c>
      <c r="N54">
        <v>14.00765794511806</v>
      </c>
      <c r="O54">
        <v>31.078493937460117</v>
      </c>
      <c r="P54">
        <v>46.87300574345884</v>
      </c>
      <c r="Q54">
        <v>41.28908742820677</v>
      </c>
    </row>
    <row r="55" spans="2:17" x14ac:dyDescent="0.25">
      <c r="B55">
        <v>0</v>
      </c>
      <c r="C55">
        <v>39.805352798053526</v>
      </c>
      <c r="D55">
        <v>6.0340632603406323</v>
      </c>
      <c r="E55">
        <v>37.226277372262771</v>
      </c>
      <c r="F55">
        <v>46.155717761557177</v>
      </c>
      <c r="G55">
        <v>28.175182481751825</v>
      </c>
      <c r="H55">
        <v>32.116788321167881</v>
      </c>
      <c r="I55">
        <v>27.080291970802921</v>
      </c>
      <c r="J55">
        <v>22.481751824817518</v>
      </c>
      <c r="K55">
        <v>23.625304136253042</v>
      </c>
      <c r="L55">
        <v>33.917274939172749</v>
      </c>
      <c r="M55">
        <v>4.1362530413625302</v>
      </c>
      <c r="N55">
        <v>8.5158150851581507</v>
      </c>
      <c r="O55">
        <v>18.953771289537713</v>
      </c>
      <c r="P55">
        <v>38.126520681265205</v>
      </c>
      <c r="Q55">
        <v>31.776155717761554</v>
      </c>
    </row>
    <row r="56" spans="2:17" x14ac:dyDescent="0.25">
      <c r="B56">
        <v>0</v>
      </c>
      <c r="C56">
        <v>80.227500836400139</v>
      </c>
      <c r="D56">
        <v>18.936099029775843</v>
      </c>
      <c r="E56">
        <v>55.001672800267642</v>
      </c>
      <c r="F56">
        <v>100.26764804282368</v>
      </c>
      <c r="G56">
        <v>71.294747407159591</v>
      </c>
      <c r="H56">
        <v>76.714620274339239</v>
      </c>
      <c r="I56">
        <v>69.555035128805613</v>
      </c>
      <c r="J56">
        <v>74.238875878220142</v>
      </c>
      <c r="K56">
        <v>40.28103044496487</v>
      </c>
      <c r="L56">
        <v>67.781866845098691</v>
      </c>
      <c r="M56">
        <v>62.194713951154235</v>
      </c>
      <c r="N56">
        <v>39.277350284376041</v>
      </c>
      <c r="O56">
        <v>51.254600200736036</v>
      </c>
      <c r="P56">
        <v>63.332218133154903</v>
      </c>
      <c r="Q56">
        <v>86.316493810639003</v>
      </c>
    </row>
    <row r="57" spans="2:17" x14ac:dyDescent="0.25">
      <c r="B57">
        <v>0</v>
      </c>
      <c r="C57">
        <v>56.60377358490566</v>
      </c>
      <c r="D57">
        <v>8.2728592162554424</v>
      </c>
      <c r="E57">
        <v>40.058055152394772</v>
      </c>
      <c r="F57">
        <v>62.380261248185775</v>
      </c>
      <c r="G57">
        <v>40.783744557329463</v>
      </c>
      <c r="H57">
        <v>35.152394775036285</v>
      </c>
      <c r="I57">
        <v>29.172714078374458</v>
      </c>
      <c r="J57">
        <v>27.198838896952104</v>
      </c>
      <c r="K57">
        <v>44.963715529753266</v>
      </c>
      <c r="L57">
        <v>31.523947750362847</v>
      </c>
      <c r="M57">
        <v>39.912917271407835</v>
      </c>
      <c r="N57">
        <v>52.162554426705363</v>
      </c>
      <c r="O57">
        <v>34.049346879535555</v>
      </c>
      <c r="P57">
        <v>17.706821480406386</v>
      </c>
      <c r="Q57">
        <v>11.582002902757619</v>
      </c>
    </row>
    <row r="58" spans="2:17" x14ac:dyDescent="0.25">
      <c r="B58">
        <v>0</v>
      </c>
      <c r="C58">
        <v>32.004689331770223</v>
      </c>
      <c r="D58">
        <v>6.5650644783118413</v>
      </c>
      <c r="E58">
        <v>24.03282532239156</v>
      </c>
      <c r="F58">
        <v>37.842907385697536</v>
      </c>
      <c r="G58">
        <v>19.413833528722158</v>
      </c>
      <c r="H58">
        <v>23.02461899179367</v>
      </c>
      <c r="I58">
        <v>21.383352872215706</v>
      </c>
      <c r="J58">
        <v>17.373974208675264</v>
      </c>
      <c r="K58">
        <v>8.2063305978898011</v>
      </c>
      <c r="L58">
        <v>24.126611957796015</v>
      </c>
      <c r="M58">
        <v>12.426729191090271</v>
      </c>
      <c r="N58">
        <v>8.581477139507621</v>
      </c>
      <c r="O58">
        <v>20.539273153575614</v>
      </c>
      <c r="P58">
        <v>30.480656506447829</v>
      </c>
      <c r="Q58">
        <v>21.242672919109026</v>
      </c>
    </row>
    <row r="59" spans="2:17" x14ac:dyDescent="0.25">
      <c r="B59">
        <v>0</v>
      </c>
      <c r="C59">
        <v>68.372749735262971</v>
      </c>
      <c r="D59">
        <v>10.271796681962583</v>
      </c>
      <c r="E59">
        <v>59.230497705612429</v>
      </c>
      <c r="F59">
        <v>78.750441228379813</v>
      </c>
      <c r="G59">
        <v>56.124249911754319</v>
      </c>
      <c r="H59">
        <v>45.570067066713733</v>
      </c>
      <c r="I59">
        <v>43.381574302859164</v>
      </c>
      <c r="J59">
        <v>20.33180374161666</v>
      </c>
      <c r="K59">
        <v>68.61983762795623</v>
      </c>
      <c r="L59">
        <v>40.345923049770562</v>
      </c>
      <c r="M59">
        <v>70.172961524885281</v>
      </c>
      <c r="N59">
        <v>75.079421108365679</v>
      </c>
      <c r="O59">
        <v>53.37098482174374</v>
      </c>
      <c r="P59">
        <v>28.803388633956935</v>
      </c>
      <c r="Q59">
        <v>18.072714436992587</v>
      </c>
    </row>
    <row r="60" spans="2:17" x14ac:dyDescent="0.25">
      <c r="B60">
        <v>6.3480392156862742</v>
      </c>
      <c r="C60">
        <v>34.583333333333336</v>
      </c>
      <c r="D60">
        <v>11.593137254901961</v>
      </c>
      <c r="E60">
        <v>34.264705882352942</v>
      </c>
      <c r="F60">
        <v>39.509803921568626</v>
      </c>
      <c r="G60">
        <v>21.004901960784313</v>
      </c>
      <c r="H60">
        <v>23.823529411764703</v>
      </c>
      <c r="I60">
        <v>20.343137254901961</v>
      </c>
      <c r="J60">
        <v>12.401960784313726</v>
      </c>
      <c r="K60">
        <v>38.700980392156865</v>
      </c>
      <c r="L60">
        <v>15.269607843137257</v>
      </c>
      <c r="M60">
        <v>30.637254901960787</v>
      </c>
      <c r="N60">
        <v>39.926470588235297</v>
      </c>
      <c r="O60">
        <v>23.406862745098039</v>
      </c>
      <c r="P60">
        <v>19.901960784313726</v>
      </c>
      <c r="Q60">
        <v>0</v>
      </c>
    </row>
    <row r="61" spans="2:17" x14ac:dyDescent="0.25">
      <c r="B61">
        <v>0</v>
      </c>
      <c r="C61">
        <v>31.725591196441115</v>
      </c>
      <c r="D61">
        <v>6.4621868414891122</v>
      </c>
      <c r="E61">
        <v>26.176539452118941</v>
      </c>
      <c r="F61">
        <v>45.516272535705923</v>
      </c>
      <c r="G61">
        <v>24.678061343947551</v>
      </c>
      <c r="H61">
        <v>37.344884102083817</v>
      </c>
      <c r="I61">
        <v>20.346523062514635</v>
      </c>
      <c r="J61">
        <v>26.012643409037693</v>
      </c>
      <c r="K61">
        <v>11.636619058768439</v>
      </c>
      <c r="L61">
        <v>19.808007492390541</v>
      </c>
      <c r="M61">
        <v>4.0037461952704287</v>
      </c>
      <c r="N61">
        <v>5.5490517443221723</v>
      </c>
      <c r="O61">
        <v>26.87895106532428</v>
      </c>
      <c r="P61">
        <v>38.094123156169516</v>
      </c>
      <c r="Q61">
        <v>27.417466635448374</v>
      </c>
    </row>
    <row r="62" spans="2:17" x14ac:dyDescent="0.25">
      <c r="B62">
        <v>0</v>
      </c>
      <c r="C62">
        <v>35.665864858954734</v>
      </c>
      <c r="D62">
        <v>8.4189809752897435</v>
      </c>
      <c r="E62">
        <v>32.516947299365846</v>
      </c>
      <c r="F62">
        <v>44.150448283402582</v>
      </c>
      <c r="G62">
        <v>21.736278154384429</v>
      </c>
      <c r="H62">
        <v>42.204242291712227</v>
      </c>
      <c r="I62">
        <v>24.032363874917998</v>
      </c>
      <c r="J62">
        <v>36.912311392958671</v>
      </c>
      <c r="K62">
        <v>4.7671113054887382</v>
      </c>
      <c r="L62">
        <v>30.527006341570086</v>
      </c>
      <c r="M62">
        <v>7.5880166192871208</v>
      </c>
      <c r="N62">
        <v>14.301333916466213</v>
      </c>
      <c r="O62">
        <v>40.258036300021864</v>
      </c>
      <c r="P62">
        <v>33.588453968948173</v>
      </c>
      <c r="Q62">
        <v>28.865077629564841</v>
      </c>
    </row>
    <row r="63" spans="2:17" x14ac:dyDescent="0.25">
      <c r="B63">
        <v>0</v>
      </c>
      <c r="C63">
        <v>39.721448467966574</v>
      </c>
      <c r="D63">
        <v>6.350974930362117</v>
      </c>
      <c r="E63">
        <v>34.707520891364901</v>
      </c>
      <c r="F63">
        <v>53.036211699164348</v>
      </c>
      <c r="G63">
        <v>31.47632311977716</v>
      </c>
      <c r="H63">
        <v>36.685236768802227</v>
      </c>
      <c r="I63">
        <v>23.537604456824511</v>
      </c>
      <c r="J63">
        <v>40.250696378830078</v>
      </c>
      <c r="K63">
        <v>14.289693593314764</v>
      </c>
      <c r="L63">
        <v>14.986072423398328</v>
      </c>
      <c r="M63">
        <v>24.846796657381613</v>
      </c>
      <c r="N63">
        <v>10.111420612813371</v>
      </c>
      <c r="O63">
        <v>28.913649025069638</v>
      </c>
      <c r="P63">
        <v>31.364902506963787</v>
      </c>
      <c r="Q63">
        <v>22.423398328690809</v>
      </c>
    </row>
    <row r="64" spans="2:17" x14ac:dyDescent="0.25">
      <c r="B64">
        <v>0</v>
      </c>
      <c r="C64">
        <v>52.832543049663094</v>
      </c>
      <c r="D64">
        <v>16.0219615672573</v>
      </c>
      <c r="E64">
        <v>48.340404292488145</v>
      </c>
      <c r="F64">
        <v>60.494135263289238</v>
      </c>
      <c r="G64">
        <v>36.985275767407039</v>
      </c>
      <c r="H64">
        <v>55.103568754679308</v>
      </c>
      <c r="I64">
        <v>43.648614923883208</v>
      </c>
      <c r="J64">
        <v>51.43498876965311</v>
      </c>
      <c r="K64">
        <v>11.754429747941103</v>
      </c>
      <c r="L64">
        <v>44.372348390316944</v>
      </c>
      <c r="M64">
        <v>14.225106064387322</v>
      </c>
      <c r="N64">
        <v>25.081108060893438</v>
      </c>
      <c r="O64">
        <v>49.238832043923139</v>
      </c>
      <c r="P64">
        <v>41.103069628150735</v>
      </c>
      <c r="Q64">
        <v>57.823808335413027</v>
      </c>
    </row>
    <row r="65" spans="2:17" x14ac:dyDescent="0.25">
      <c r="B65">
        <v>0</v>
      </c>
      <c r="C65">
        <v>47.158009246668477</v>
      </c>
      <c r="D65">
        <v>9.7361979874898008</v>
      </c>
      <c r="E65">
        <v>45.662224639651889</v>
      </c>
      <c r="F65">
        <v>65.134620614631487</v>
      </c>
      <c r="G65">
        <v>40.930106064726679</v>
      </c>
      <c r="H65">
        <v>50.992657057383738</v>
      </c>
      <c r="I65">
        <v>30.894751155833561</v>
      </c>
      <c r="J65">
        <v>46.314930649986401</v>
      </c>
      <c r="K65">
        <v>23.932553712265435</v>
      </c>
      <c r="L65">
        <v>17.323905357628501</v>
      </c>
      <c r="M65">
        <v>31.982594506391081</v>
      </c>
      <c r="N65">
        <v>19.173239053576285</v>
      </c>
      <c r="O65">
        <v>38.536850693500135</v>
      </c>
      <c r="P65">
        <v>46.015773728583085</v>
      </c>
      <c r="Q65">
        <v>34.022300788686429</v>
      </c>
    </row>
    <row r="66" spans="2:17" x14ac:dyDescent="0.25">
      <c r="B66">
        <v>0</v>
      </c>
      <c r="C66">
        <v>20.407162129016434</v>
      </c>
      <c r="D66">
        <v>7.971547706647045</v>
      </c>
      <c r="E66">
        <v>12.190336031395633</v>
      </c>
      <c r="F66">
        <v>33.529556046112333</v>
      </c>
      <c r="G66">
        <v>19.499632082413541</v>
      </c>
      <c r="H66">
        <v>11.748834927642875</v>
      </c>
      <c r="I66">
        <v>13.686534216335541</v>
      </c>
      <c r="J66">
        <v>0.17169487368162864</v>
      </c>
      <c r="K66">
        <v>19.426048565121413</v>
      </c>
      <c r="L66">
        <v>11.23375030659799</v>
      </c>
      <c r="M66">
        <v>24.724061810154527</v>
      </c>
      <c r="N66">
        <v>40.887907775324997</v>
      </c>
      <c r="O66">
        <v>19.720382634289919</v>
      </c>
      <c r="P66">
        <v>15.256315918567573</v>
      </c>
      <c r="Q66">
        <v>8.7073828795683088</v>
      </c>
    </row>
    <row r="67" spans="2:17" x14ac:dyDescent="0.25">
      <c r="B67">
        <v>0</v>
      </c>
      <c r="C67">
        <v>55.461448598130836</v>
      </c>
      <c r="D67">
        <v>11.390186915887851</v>
      </c>
      <c r="E67">
        <v>38.31775700934579</v>
      </c>
      <c r="F67">
        <v>75.175233644859816</v>
      </c>
      <c r="G67">
        <v>50.087616822429901</v>
      </c>
      <c r="H67">
        <v>51.431074766355145</v>
      </c>
      <c r="I67">
        <v>28.417056074766357</v>
      </c>
      <c r="J67">
        <v>19.947429906542055</v>
      </c>
      <c r="K67">
        <v>43.896028037383175</v>
      </c>
      <c r="L67">
        <v>38.872663551401871</v>
      </c>
      <c r="M67">
        <v>20.414719626168225</v>
      </c>
      <c r="N67">
        <v>27.394859813084111</v>
      </c>
      <c r="O67">
        <v>34.521028037383175</v>
      </c>
      <c r="P67">
        <v>39.339953271028037</v>
      </c>
      <c r="Q67">
        <v>68.866822429906534</v>
      </c>
    </row>
    <row r="68" spans="2:17" x14ac:dyDescent="0.25">
      <c r="B68">
        <v>0</v>
      </c>
      <c r="C68">
        <v>27.750611246943762</v>
      </c>
      <c r="D68">
        <v>0.55012224938875309</v>
      </c>
      <c r="E68">
        <v>38.905867970660147</v>
      </c>
      <c r="F68">
        <v>30.990220048899758</v>
      </c>
      <c r="G68">
        <v>16.014669926650367</v>
      </c>
      <c r="H68">
        <v>21.821515892420535</v>
      </c>
      <c r="I68">
        <v>17.298288508557459</v>
      </c>
      <c r="J68">
        <v>17.298288508557459</v>
      </c>
      <c r="K68">
        <v>30.226161369193154</v>
      </c>
      <c r="L68">
        <v>8.679706601466993</v>
      </c>
      <c r="M68">
        <v>27.231051344743278</v>
      </c>
      <c r="N68">
        <v>22.127139364303179</v>
      </c>
      <c r="O68">
        <v>5.3484107579462101</v>
      </c>
      <c r="P68">
        <v>21.913202933985328</v>
      </c>
      <c r="Q68">
        <v>10.69682151589242</v>
      </c>
    </row>
    <row r="69" spans="2:17" x14ac:dyDescent="0.25">
      <c r="B69">
        <v>0</v>
      </c>
      <c r="C69">
        <v>42.984466513878274</v>
      </c>
      <c r="D69">
        <v>9.8293862999745354</v>
      </c>
      <c r="E69">
        <v>38.859180035650624</v>
      </c>
      <c r="F69">
        <v>56.888209829386305</v>
      </c>
      <c r="G69">
        <v>32.849503437738733</v>
      </c>
      <c r="H69">
        <v>42.093200916730325</v>
      </c>
      <c r="I69">
        <v>23.478482302011713</v>
      </c>
      <c r="J69">
        <v>37.280366692131402</v>
      </c>
      <c r="K69">
        <v>14.438502673796791</v>
      </c>
      <c r="L69">
        <v>45.632798573975045</v>
      </c>
      <c r="M69">
        <v>19.480519480519483</v>
      </c>
      <c r="N69">
        <v>26.712503183091417</v>
      </c>
      <c r="O69">
        <v>41.736694677871149</v>
      </c>
      <c r="P69">
        <v>22.969187675070028</v>
      </c>
      <c r="Q69">
        <v>38.32442067736185</v>
      </c>
    </row>
    <row r="70" spans="2:17" x14ac:dyDescent="0.25">
      <c r="B70">
        <v>0</v>
      </c>
      <c r="C70">
        <v>97.107438016528931</v>
      </c>
      <c r="D70">
        <v>26.897069872276486</v>
      </c>
      <c r="E70">
        <v>77.272727272727266</v>
      </c>
      <c r="F70">
        <v>96.694214876033058</v>
      </c>
      <c r="G70">
        <v>69.083395942900069</v>
      </c>
      <c r="H70">
        <v>65.439519158527432</v>
      </c>
      <c r="I70">
        <v>57.212622088655152</v>
      </c>
      <c r="J70">
        <v>62.622088655146499</v>
      </c>
      <c r="K70">
        <v>96.468820435762581</v>
      </c>
      <c r="L70">
        <v>61.682945154019528</v>
      </c>
      <c r="M70">
        <v>94.552967693463557</v>
      </c>
      <c r="N70">
        <v>97.069872276483849</v>
      </c>
      <c r="O70">
        <v>74.042073628850488</v>
      </c>
      <c r="P70">
        <v>48.685199098422238</v>
      </c>
      <c r="Q70">
        <v>75.507137490608571</v>
      </c>
    </row>
    <row r="71" spans="2:17" x14ac:dyDescent="0.25">
      <c r="B71">
        <v>0</v>
      </c>
      <c r="C71">
        <v>39.92049971607041</v>
      </c>
      <c r="D71">
        <v>12.208972174900625</v>
      </c>
      <c r="E71">
        <v>28.052243043725156</v>
      </c>
      <c r="F71">
        <v>53.265190232822256</v>
      </c>
      <c r="G71">
        <v>31.090289608177173</v>
      </c>
      <c r="H71">
        <v>41.198182850653033</v>
      </c>
      <c r="I71">
        <v>42.986939239068711</v>
      </c>
      <c r="J71">
        <v>27.85349233390119</v>
      </c>
      <c r="K71">
        <v>10.33503691084611</v>
      </c>
      <c r="L71">
        <v>25.979557069846678</v>
      </c>
      <c r="M71">
        <v>27.370812038614424</v>
      </c>
      <c r="N71">
        <v>14.67915956842703</v>
      </c>
      <c r="O71">
        <v>39.92049971607041</v>
      </c>
      <c r="P71">
        <v>50.596252129471885</v>
      </c>
      <c r="Q71">
        <v>31.3458262350937</v>
      </c>
    </row>
    <row r="72" spans="2:17" x14ac:dyDescent="0.25">
      <c r="B72">
        <v>0.68350668647845469</v>
      </c>
      <c r="C72">
        <v>39.762258543833582</v>
      </c>
      <c r="D72">
        <v>0</v>
      </c>
      <c r="E72">
        <v>37.295690936106986</v>
      </c>
      <c r="F72">
        <v>43.982169390787519</v>
      </c>
      <c r="G72">
        <v>26.508172362555722</v>
      </c>
      <c r="H72">
        <v>15.334323922734027</v>
      </c>
      <c r="I72">
        <v>18.335809806835066</v>
      </c>
      <c r="J72">
        <v>11.263001485884102</v>
      </c>
      <c r="K72">
        <v>38.632986627043095</v>
      </c>
      <c r="L72">
        <v>20.921248142644874</v>
      </c>
      <c r="M72">
        <v>38.098068350668647</v>
      </c>
      <c r="N72">
        <v>43.982169390787519</v>
      </c>
      <c r="O72">
        <v>22.050520059435364</v>
      </c>
      <c r="P72">
        <v>3.5958395245170873</v>
      </c>
      <c r="Q72">
        <v>6.5378900445765238</v>
      </c>
    </row>
    <row r="73" spans="2:17" x14ac:dyDescent="0.25">
      <c r="B73">
        <v>1.1449315833566043</v>
      </c>
      <c r="C73">
        <v>45.406311086288746</v>
      </c>
      <c r="D73">
        <v>0</v>
      </c>
      <c r="E73">
        <v>32.839988829935777</v>
      </c>
      <c r="F73">
        <v>53.979335381178437</v>
      </c>
      <c r="G73">
        <v>35.269477799497345</v>
      </c>
      <c r="H73">
        <v>28.064786372521645</v>
      </c>
      <c r="I73">
        <v>8.8522759005864291</v>
      </c>
      <c r="J73">
        <v>6.9254398212789727</v>
      </c>
      <c r="K73">
        <v>51.689472214465241</v>
      </c>
      <c r="L73">
        <v>7.9307456017872102</v>
      </c>
      <c r="M73">
        <v>49.958112259145487</v>
      </c>
      <c r="N73">
        <v>26.668528344037977</v>
      </c>
      <c r="O73">
        <v>31.332030159173414</v>
      </c>
      <c r="P73">
        <v>27.254956716001118</v>
      </c>
      <c r="Q73">
        <v>22.898631667132086</v>
      </c>
    </row>
    <row r="74" spans="2:17" x14ac:dyDescent="0.25">
      <c r="B74">
        <v>0</v>
      </c>
      <c r="C74">
        <v>37.294281729428178</v>
      </c>
      <c r="D74">
        <v>2.0641562064156207</v>
      </c>
      <c r="E74">
        <v>29.260808926080895</v>
      </c>
      <c r="F74">
        <v>43.821478382147838</v>
      </c>
      <c r="G74">
        <v>23.403068340306834</v>
      </c>
      <c r="H74">
        <v>26.778242677824267</v>
      </c>
      <c r="I74">
        <v>16.457461645746164</v>
      </c>
      <c r="J74">
        <v>22.036262203626219</v>
      </c>
      <c r="K74">
        <v>43.84937238493724</v>
      </c>
      <c r="L74">
        <v>22.203626220362622</v>
      </c>
      <c r="M74">
        <v>39.6652719665272</v>
      </c>
      <c r="N74">
        <v>36.569037656903767</v>
      </c>
      <c r="O74">
        <v>24.10041841004184</v>
      </c>
      <c r="P74">
        <v>14.114365411436541</v>
      </c>
      <c r="Q74">
        <v>25.216178521617856</v>
      </c>
    </row>
    <row r="75" spans="2:17" x14ac:dyDescent="0.25">
      <c r="B75">
        <v>0</v>
      </c>
      <c r="C75">
        <v>54.703135423615748</v>
      </c>
      <c r="D75">
        <v>12.108072048032021</v>
      </c>
      <c r="E75">
        <v>50.133422281521014</v>
      </c>
      <c r="F75">
        <v>67.37825216811207</v>
      </c>
      <c r="G75">
        <v>42.361574382921944</v>
      </c>
      <c r="H75">
        <v>44.529686457638427</v>
      </c>
      <c r="I75">
        <v>31.187458305537024</v>
      </c>
      <c r="J75">
        <v>37.591727818545692</v>
      </c>
      <c r="K75">
        <v>57.271514342895266</v>
      </c>
      <c r="L75">
        <v>30.386924616410944</v>
      </c>
      <c r="M75">
        <v>45.196797865243497</v>
      </c>
      <c r="N75">
        <v>53.068712474983329</v>
      </c>
      <c r="O75">
        <v>28.719146097398269</v>
      </c>
      <c r="P75">
        <v>10.673782521681121</v>
      </c>
      <c r="Q75">
        <v>29.819879919946629</v>
      </c>
    </row>
    <row r="76" spans="2:17" x14ac:dyDescent="0.25">
      <c r="B76">
        <v>0</v>
      </c>
      <c r="C76">
        <v>38.336907314748629</v>
      </c>
      <c r="D76">
        <v>10.459852275434836</v>
      </c>
      <c r="E76">
        <v>34.882058613295207</v>
      </c>
      <c r="F76">
        <v>37.836549916607098</v>
      </c>
      <c r="G76">
        <v>19.013581129378128</v>
      </c>
      <c r="H76">
        <v>26.590421729807005</v>
      </c>
      <c r="I76">
        <v>24.612818680009529</v>
      </c>
      <c r="J76">
        <v>17.012151536812009</v>
      </c>
      <c r="K76">
        <v>33.809864188706214</v>
      </c>
      <c r="L76">
        <v>21.062663807481535</v>
      </c>
      <c r="M76">
        <v>37.16940671908506</v>
      </c>
      <c r="N76">
        <v>35.692161067429119</v>
      </c>
      <c r="O76">
        <v>23.659756969263761</v>
      </c>
      <c r="P76">
        <v>11.079342387419585</v>
      </c>
      <c r="Q76">
        <v>18.775315701691682</v>
      </c>
    </row>
    <row r="77" spans="2:17" x14ac:dyDescent="0.25">
      <c r="B77">
        <v>1.9082794706063406</v>
      </c>
      <c r="C77">
        <v>51.061865189289016</v>
      </c>
      <c r="D77">
        <v>3.5703293321021854</v>
      </c>
      <c r="E77">
        <v>41.889812249923054</v>
      </c>
      <c r="F77">
        <v>54.847645429362878</v>
      </c>
      <c r="G77">
        <v>30.686365035395507</v>
      </c>
      <c r="H77">
        <v>38.6580486303478</v>
      </c>
      <c r="I77">
        <v>28.962757771622037</v>
      </c>
      <c r="J77">
        <v>27.146814404432135</v>
      </c>
      <c r="K77">
        <v>31.825176977531548</v>
      </c>
      <c r="L77">
        <v>37.303785780240077</v>
      </c>
      <c r="M77">
        <v>0</v>
      </c>
      <c r="N77">
        <v>11.018775007694675</v>
      </c>
      <c r="O77">
        <v>28.68574946137273</v>
      </c>
      <c r="P77">
        <v>41.920590951061868</v>
      </c>
      <c r="Q77">
        <v>49.7383810403201</v>
      </c>
    </row>
    <row r="78" spans="2:17" x14ac:dyDescent="0.25">
      <c r="B78">
        <v>0</v>
      </c>
      <c r="C78">
        <v>39.199395770392748</v>
      </c>
      <c r="D78">
        <v>8.4592145015105746</v>
      </c>
      <c r="E78">
        <v>33.81168177240685</v>
      </c>
      <c r="F78">
        <v>52.819738167170193</v>
      </c>
      <c r="G78">
        <v>31.19335347432024</v>
      </c>
      <c r="H78">
        <v>36.102719033232624</v>
      </c>
      <c r="I78">
        <v>27.089627391742194</v>
      </c>
      <c r="J78">
        <v>26.787512588116819</v>
      </c>
      <c r="K78">
        <v>46.75226586102719</v>
      </c>
      <c r="L78">
        <v>32.477341389728096</v>
      </c>
      <c r="M78">
        <v>32.552870090634443</v>
      </c>
      <c r="N78">
        <v>31.394763343403824</v>
      </c>
      <c r="O78">
        <v>21.324269889224574</v>
      </c>
      <c r="P78">
        <v>18.856998992950654</v>
      </c>
      <c r="Q78">
        <v>33.962739174219536</v>
      </c>
    </row>
    <row r="79" spans="2:17" x14ac:dyDescent="0.25">
      <c r="B79">
        <v>6.2479338842975203</v>
      </c>
      <c r="C79">
        <v>39.801652892561982</v>
      </c>
      <c r="D79">
        <v>0</v>
      </c>
      <c r="E79">
        <v>36</v>
      </c>
      <c r="F79">
        <v>55.900826446280995</v>
      </c>
      <c r="G79">
        <v>24.462809917355372</v>
      </c>
      <c r="H79">
        <v>29.32231404958678</v>
      </c>
      <c r="I79">
        <v>24.132231404958677</v>
      </c>
      <c r="J79">
        <v>30.876033057851238</v>
      </c>
      <c r="K79">
        <v>22.975206611570247</v>
      </c>
      <c r="L79">
        <v>45.421487603305785</v>
      </c>
      <c r="M79">
        <v>23.140495867768596</v>
      </c>
      <c r="N79">
        <v>22.743801652892561</v>
      </c>
      <c r="O79">
        <v>39.933884297520663</v>
      </c>
      <c r="P79">
        <v>22.545454545454547</v>
      </c>
      <c r="Q79">
        <v>28.066115702479337</v>
      </c>
    </row>
    <row r="80" spans="2:17" x14ac:dyDescent="0.25">
      <c r="B80">
        <v>2.3789991796554553</v>
      </c>
      <c r="C80">
        <v>56.521739130434781</v>
      </c>
      <c r="D80">
        <v>5.8244462674323216</v>
      </c>
      <c r="E80">
        <v>46.800656275635767</v>
      </c>
      <c r="F80">
        <v>75.307629204265794</v>
      </c>
      <c r="G80">
        <v>44.70877768662838</v>
      </c>
      <c r="H80">
        <v>18.252666119770304</v>
      </c>
      <c r="I80">
        <v>0</v>
      </c>
      <c r="J80">
        <v>12.346185397867105</v>
      </c>
      <c r="K80">
        <v>73.461853978671044</v>
      </c>
      <c r="L80">
        <v>34.4954881050041</v>
      </c>
      <c r="M80">
        <v>55.414273995077934</v>
      </c>
      <c r="N80">
        <v>68.867924528301884</v>
      </c>
      <c r="O80">
        <v>46.349466776045936</v>
      </c>
      <c r="P80">
        <v>16.940114848236259</v>
      </c>
      <c r="Q80">
        <v>2.9942575881870384</v>
      </c>
    </row>
    <row r="81" spans="1:17" x14ac:dyDescent="0.25">
      <c r="B81">
        <v>0</v>
      </c>
      <c r="C81">
        <v>70.162538699690401</v>
      </c>
      <c r="D81">
        <v>23.839009287925698</v>
      </c>
      <c r="E81">
        <v>44.233746130030958</v>
      </c>
      <c r="F81">
        <v>87.616099071207429</v>
      </c>
      <c r="G81">
        <v>61.958204334365327</v>
      </c>
      <c r="H81">
        <v>47.445820433436531</v>
      </c>
      <c r="I81">
        <v>55.766253869969042</v>
      </c>
      <c r="J81">
        <v>46.013931888544889</v>
      </c>
      <c r="K81">
        <v>85.061919504643967</v>
      </c>
      <c r="L81">
        <v>46.246130030959755</v>
      </c>
      <c r="M81">
        <v>72.561919504643967</v>
      </c>
      <c r="N81">
        <v>62.461300309597526</v>
      </c>
      <c r="O81">
        <v>47.678018575851397</v>
      </c>
      <c r="P81">
        <v>51.702786377708975</v>
      </c>
      <c r="Q81">
        <v>39.39628482972136</v>
      </c>
    </row>
    <row r="82" spans="1:17" x14ac:dyDescent="0.25">
      <c r="B82">
        <v>0</v>
      </c>
      <c r="C82">
        <v>109.17832167832169</v>
      </c>
      <c r="D82">
        <v>34.30944055944056</v>
      </c>
      <c r="E82">
        <v>85.4458041958042</v>
      </c>
      <c r="F82">
        <v>129.85139860139861</v>
      </c>
      <c r="G82">
        <v>100.48076923076923</v>
      </c>
      <c r="H82">
        <v>77.229020979020973</v>
      </c>
      <c r="I82">
        <v>58.260489510489514</v>
      </c>
      <c r="J82">
        <v>44.099650349650346</v>
      </c>
      <c r="K82">
        <v>124.91258741258741</v>
      </c>
      <c r="L82">
        <v>70.1486013986014</v>
      </c>
      <c r="M82">
        <v>80.638111888111879</v>
      </c>
      <c r="N82">
        <v>94.449300699300693</v>
      </c>
      <c r="O82">
        <v>72.639860139860133</v>
      </c>
      <c r="P82">
        <v>60.314685314685313</v>
      </c>
      <c r="Q82">
        <v>52.22902097902098</v>
      </c>
    </row>
    <row r="83" spans="1:17" x14ac:dyDescent="0.25">
      <c r="B83">
        <v>0</v>
      </c>
      <c r="C83">
        <v>53.773818361791633</v>
      </c>
      <c r="D83">
        <v>13.090819104182133</v>
      </c>
      <c r="E83">
        <v>49.220489977728285</v>
      </c>
      <c r="F83">
        <v>61.519425884682008</v>
      </c>
      <c r="G83">
        <v>37.070032170254883</v>
      </c>
      <c r="H83">
        <v>53.798564711705019</v>
      </c>
      <c r="I83">
        <v>47.290274684484039</v>
      </c>
      <c r="J83">
        <v>48.75030932937392</v>
      </c>
      <c r="K83">
        <v>7.2506805246226183</v>
      </c>
      <c r="L83">
        <v>35.164563226924031</v>
      </c>
      <c r="M83">
        <v>13.560999752536501</v>
      </c>
      <c r="N83">
        <v>25.760950259836672</v>
      </c>
      <c r="O83">
        <v>49.888641425389757</v>
      </c>
      <c r="P83">
        <v>48.379114080673105</v>
      </c>
      <c r="Q83">
        <v>48.082157881712448</v>
      </c>
    </row>
    <row r="84" spans="1:17" x14ac:dyDescent="0.25">
      <c r="B84">
        <v>0</v>
      </c>
      <c r="C84">
        <v>38.388013433221388</v>
      </c>
      <c r="D84">
        <v>9.2999225006458275</v>
      </c>
      <c r="E84">
        <v>39.834668044432966</v>
      </c>
      <c r="F84">
        <v>49.987083440971325</v>
      </c>
      <c r="G84">
        <v>29.088090932575561</v>
      </c>
      <c r="H84">
        <v>41.51382071816068</v>
      </c>
      <c r="I84">
        <v>22.655644536295529</v>
      </c>
      <c r="J84">
        <v>39.111340738827174</v>
      </c>
      <c r="K84">
        <v>13.588220098165849</v>
      </c>
      <c r="L84">
        <v>39.008008266597777</v>
      </c>
      <c r="M84">
        <v>25.032291397571687</v>
      </c>
      <c r="N84">
        <v>18.109015758202016</v>
      </c>
      <c r="O84">
        <v>30.405579953500389</v>
      </c>
      <c r="P84">
        <v>20.769826918109015</v>
      </c>
      <c r="Q84">
        <v>39.834668044432966</v>
      </c>
    </row>
    <row r="85" spans="1:17" x14ac:dyDescent="0.25">
      <c r="B85">
        <v>0</v>
      </c>
      <c r="C85">
        <v>59.483009003775777</v>
      </c>
      <c r="D85">
        <v>9.4684867847807155</v>
      </c>
      <c r="E85">
        <v>40.981702004066221</v>
      </c>
      <c r="F85">
        <v>72.146383967470229</v>
      </c>
      <c r="G85">
        <v>48.533255881498697</v>
      </c>
      <c r="H85">
        <v>55.126343305257045</v>
      </c>
      <c r="I85">
        <v>43.769968051118212</v>
      </c>
      <c r="J85">
        <v>46.906767354051695</v>
      </c>
      <c r="K85">
        <v>23.119372640139414</v>
      </c>
      <c r="L85">
        <v>42.085390647690971</v>
      </c>
      <c r="M85">
        <v>40.778390938135345</v>
      </c>
      <c r="N85">
        <v>29.160615742085387</v>
      </c>
      <c r="O85">
        <v>52.599477200116176</v>
      </c>
      <c r="P85">
        <v>69.183851292477499</v>
      </c>
      <c r="Q85">
        <v>47.545744989834446</v>
      </c>
    </row>
    <row r="86" spans="1:17" x14ac:dyDescent="0.25">
      <c r="B86">
        <v>0</v>
      </c>
      <c r="C86">
        <v>39.584859584859586</v>
      </c>
      <c r="D86">
        <v>3.7362637362637363</v>
      </c>
      <c r="E86">
        <v>33.846153846153847</v>
      </c>
      <c r="F86">
        <v>45.90964590964591</v>
      </c>
      <c r="G86">
        <v>23.223443223443223</v>
      </c>
      <c r="H86">
        <v>27.887667887667888</v>
      </c>
      <c r="I86">
        <v>14.432234432234431</v>
      </c>
      <c r="J86">
        <v>24.737484737484738</v>
      </c>
      <c r="K86">
        <v>38.754578754578759</v>
      </c>
      <c r="L86">
        <v>28.083028083028083</v>
      </c>
      <c r="M86">
        <v>41.147741147741144</v>
      </c>
      <c r="N86">
        <v>33.260073260073256</v>
      </c>
      <c r="O86">
        <v>24.273504273504273</v>
      </c>
      <c r="P86">
        <v>26.275946275946279</v>
      </c>
      <c r="Q86">
        <v>38.925518925518929</v>
      </c>
    </row>
    <row r="87" spans="1:17" x14ac:dyDescent="0.25">
      <c r="B87">
        <v>0</v>
      </c>
      <c r="C87">
        <v>44.154797097554422</v>
      </c>
      <c r="D87">
        <v>11.636656812684762</v>
      </c>
      <c r="E87">
        <v>42.031711905401778</v>
      </c>
      <c r="F87">
        <v>64.445041655468955</v>
      </c>
      <c r="G87">
        <v>39.962375705455521</v>
      </c>
      <c r="H87">
        <v>48.965331900026875</v>
      </c>
      <c r="I87">
        <v>33.055630206933621</v>
      </c>
      <c r="J87">
        <v>43.805428648212846</v>
      </c>
      <c r="K87">
        <v>9.4598226283257194</v>
      </c>
      <c r="L87">
        <v>30.260682612201023</v>
      </c>
      <c r="M87">
        <v>15.049717817790917</v>
      </c>
      <c r="N87">
        <v>12.147272238645526</v>
      </c>
      <c r="O87">
        <v>35.93120128997581</v>
      </c>
      <c r="P87">
        <v>48.266595001343724</v>
      </c>
      <c r="Q87">
        <v>30.395055092717012</v>
      </c>
    </row>
    <row r="88" spans="1:17" x14ac:dyDescent="0.25">
      <c r="B88">
        <v>3.1834683049427532</v>
      </c>
      <c r="C88">
        <v>48.366378106674112</v>
      </c>
      <c r="D88">
        <v>11.086288746160291</v>
      </c>
      <c r="E88">
        <v>43.144373080145208</v>
      </c>
      <c r="F88">
        <v>60.569673275621341</v>
      </c>
      <c r="G88">
        <v>39.123149958112258</v>
      </c>
      <c r="H88">
        <v>40.68695895001396</v>
      </c>
      <c r="I88">
        <v>22.647305222005027</v>
      </c>
      <c r="J88">
        <v>30.326724378665176</v>
      </c>
      <c r="K88">
        <v>38.676347388997485</v>
      </c>
      <c r="L88">
        <v>37.140463557665456</v>
      </c>
      <c r="M88">
        <v>0</v>
      </c>
      <c r="N88">
        <v>9.2990784697012003</v>
      </c>
      <c r="O88">
        <v>39.681653169505729</v>
      </c>
      <c r="P88">
        <v>52.722703155543151</v>
      </c>
      <c r="Q88">
        <v>54.063110862887463</v>
      </c>
    </row>
    <row r="89" spans="1:17" x14ac:dyDescent="0.25">
      <c r="B89">
        <v>1.4909011181758385</v>
      </c>
      <c r="C89">
        <v>21.925016443762331</v>
      </c>
      <c r="D89">
        <v>0</v>
      </c>
      <c r="E89">
        <v>19.09668932251699</v>
      </c>
      <c r="F89">
        <v>25.45494409120807</v>
      </c>
      <c r="G89">
        <v>7.3010304757728575</v>
      </c>
      <c r="H89">
        <v>21.552291164218374</v>
      </c>
      <c r="I89">
        <v>14.75553606665205</v>
      </c>
      <c r="J89">
        <v>18.438938829204123</v>
      </c>
      <c r="K89">
        <v>2.5871519403639551</v>
      </c>
      <c r="L89">
        <v>19.403639552729665</v>
      </c>
      <c r="M89">
        <v>3.9245779434334578</v>
      </c>
      <c r="N89">
        <v>7.1694803771102826</v>
      </c>
      <c r="O89">
        <v>18.197763648322738</v>
      </c>
      <c r="P89">
        <v>4.8673536505152377</v>
      </c>
      <c r="Q89">
        <v>16.575312431484324</v>
      </c>
    </row>
    <row r="90" spans="1:17" x14ac:dyDescent="0.25">
      <c r="B90">
        <v>0</v>
      </c>
      <c r="C90">
        <v>42.092632589392849</v>
      </c>
      <c r="D90">
        <v>13.270938324934006</v>
      </c>
      <c r="E90">
        <v>36.333093352531797</v>
      </c>
      <c r="F90">
        <v>52.651787856971445</v>
      </c>
      <c r="G90">
        <v>29.589632829373652</v>
      </c>
      <c r="H90">
        <v>46.580273578113754</v>
      </c>
      <c r="I90">
        <v>28.845692344612434</v>
      </c>
      <c r="J90">
        <v>28.173746100311973</v>
      </c>
      <c r="K90">
        <v>9.7192224622030245</v>
      </c>
      <c r="L90">
        <v>26.421886249100073</v>
      </c>
      <c r="M90">
        <v>27.453803695704345</v>
      </c>
      <c r="N90">
        <v>11.999040076793857</v>
      </c>
      <c r="O90">
        <v>35.253179745620351</v>
      </c>
      <c r="P90">
        <v>37.868970482361412</v>
      </c>
      <c r="Q90">
        <v>38.492920566354691</v>
      </c>
    </row>
    <row r="91" spans="1:17" x14ac:dyDescent="0.25">
      <c r="B91">
        <v>0</v>
      </c>
      <c r="C91">
        <v>63.099850968703429</v>
      </c>
      <c r="D91">
        <v>4.4411326378539489</v>
      </c>
      <c r="E91">
        <v>55.529061102831591</v>
      </c>
      <c r="F91">
        <v>80.327868852459019</v>
      </c>
      <c r="G91">
        <v>54.962742175856924</v>
      </c>
      <c r="H91">
        <v>39.135618479880776</v>
      </c>
      <c r="I91">
        <v>39.314456035767506</v>
      </c>
      <c r="J91">
        <v>39.672131147540988</v>
      </c>
      <c r="K91">
        <v>74.754098360655746</v>
      </c>
      <c r="L91">
        <v>48.941877794336811</v>
      </c>
      <c r="M91">
        <v>66.676602086438152</v>
      </c>
      <c r="N91">
        <v>59.49329359165425</v>
      </c>
      <c r="O91">
        <v>45.216095380029806</v>
      </c>
      <c r="P91">
        <v>79.821162444113256</v>
      </c>
      <c r="Q91">
        <v>50.789865871833086</v>
      </c>
    </row>
    <row r="92" spans="1:17" x14ac:dyDescent="0.25">
      <c r="A92" t="s">
        <v>102</v>
      </c>
      <c r="B92">
        <f>AVERAGE(B2:B91)</f>
        <v>0.68196853473635222</v>
      </c>
      <c r="C92">
        <f t="shared" ref="C92:Q92" si="0">AVERAGE(C2:C91)</f>
        <v>50.286588503807209</v>
      </c>
      <c r="D92">
        <f t="shared" si="0"/>
        <v>11.337604702115316</v>
      </c>
      <c r="E92">
        <f t="shared" si="0"/>
        <v>43.368705852221076</v>
      </c>
      <c r="F92">
        <f t="shared" si="0"/>
        <v>61.929926205143957</v>
      </c>
      <c r="G92">
        <f t="shared" si="0"/>
        <v>39.059785994721679</v>
      </c>
      <c r="H92">
        <f t="shared" si="0"/>
        <v>39.785263013942519</v>
      </c>
      <c r="I92">
        <f t="shared" si="0"/>
        <v>29.114173493687176</v>
      </c>
      <c r="J92">
        <f t="shared" si="0"/>
        <v>29.6252915680599</v>
      </c>
      <c r="K92">
        <f t="shared" si="0"/>
        <v>39.499257717673842</v>
      </c>
      <c r="L92">
        <f t="shared" si="0"/>
        <v>33.398037787615586</v>
      </c>
      <c r="M92">
        <f t="shared" si="0"/>
        <v>35.725296131537441</v>
      </c>
      <c r="N92">
        <f t="shared" si="0"/>
        <v>38.520373207056508</v>
      </c>
      <c r="O92">
        <f t="shared" si="0"/>
        <v>37.759281050611754</v>
      </c>
      <c r="P92">
        <f t="shared" si="0"/>
        <v>34.511807227642237</v>
      </c>
      <c r="Q92">
        <f t="shared" si="0"/>
        <v>32.083941032563999</v>
      </c>
    </row>
    <row r="94" spans="1:17" x14ac:dyDescent="0.25">
      <c r="A94" t="s">
        <v>107</v>
      </c>
    </row>
    <row r="95" spans="1:17" x14ac:dyDescent="0.25">
      <c r="B95">
        <v>0</v>
      </c>
      <c r="C95">
        <v>34.724501758499414</v>
      </c>
      <c r="D95">
        <v>10.668229777256741</v>
      </c>
      <c r="E95">
        <v>23.681125439624854</v>
      </c>
      <c r="F95">
        <v>48.792497069167645</v>
      </c>
      <c r="G95">
        <v>27.291910902696365</v>
      </c>
      <c r="H95">
        <v>38.10082063305979</v>
      </c>
      <c r="I95">
        <v>35.33411488862837</v>
      </c>
      <c r="J95">
        <v>33.130128956623686</v>
      </c>
      <c r="K95">
        <v>14.88862837045721</v>
      </c>
      <c r="L95">
        <v>27.901524032825321</v>
      </c>
      <c r="M95">
        <v>22.837045720984761</v>
      </c>
      <c r="N95">
        <v>15.240328253223915</v>
      </c>
      <c r="O95">
        <v>26.82297772567409</v>
      </c>
      <c r="P95">
        <v>35.943728018757326</v>
      </c>
      <c r="Q95">
        <v>25.087924970691677</v>
      </c>
    </row>
    <row r="96" spans="1:17" x14ac:dyDescent="0.25">
      <c r="B96">
        <v>0.13840830449826988</v>
      </c>
      <c r="C96">
        <v>33.033448673587081</v>
      </c>
      <c r="D96">
        <v>2.1683967704728953</v>
      </c>
      <c r="E96">
        <v>30.54209919261822</v>
      </c>
      <c r="F96">
        <v>35.271049596309112</v>
      </c>
      <c r="G96">
        <v>14.440599769319492</v>
      </c>
      <c r="H96">
        <v>30.288350634371398</v>
      </c>
      <c r="I96">
        <v>23.990772779700116</v>
      </c>
      <c r="J96">
        <v>25.236447520184548</v>
      </c>
      <c r="K96">
        <v>3.3679354094579006</v>
      </c>
      <c r="L96">
        <v>27.081891580161475</v>
      </c>
      <c r="M96">
        <v>0</v>
      </c>
      <c r="N96">
        <v>9.5271049596309112</v>
      </c>
      <c r="O96">
        <v>23.760092272203</v>
      </c>
      <c r="P96">
        <v>31.833910034602077</v>
      </c>
      <c r="Q96">
        <v>24.728950403690888</v>
      </c>
    </row>
    <row r="97" spans="2:17" x14ac:dyDescent="0.25">
      <c r="B97">
        <v>0</v>
      </c>
      <c r="C97">
        <v>58.975136446331113</v>
      </c>
      <c r="D97">
        <v>12.825955124317767</v>
      </c>
      <c r="E97">
        <v>63.402061855670098</v>
      </c>
      <c r="F97">
        <v>63.402061855670098</v>
      </c>
      <c r="G97">
        <v>46.967859308671919</v>
      </c>
      <c r="H97">
        <v>29.442086112795636</v>
      </c>
      <c r="I97">
        <v>13.523347483323226</v>
      </c>
      <c r="J97">
        <v>15.069739235900546</v>
      </c>
      <c r="K97">
        <v>70.709520921770775</v>
      </c>
      <c r="L97">
        <v>28.107944208611279</v>
      </c>
      <c r="M97">
        <v>57.519708914493627</v>
      </c>
      <c r="N97">
        <v>80.078835657974537</v>
      </c>
      <c r="O97">
        <v>49.909035779260158</v>
      </c>
      <c r="P97">
        <v>10.157671315949059</v>
      </c>
      <c r="Q97">
        <v>19.405700424499699</v>
      </c>
    </row>
    <row r="98" spans="2:17" x14ac:dyDescent="0.25">
      <c r="B98">
        <v>6.7476383265856948E-2</v>
      </c>
      <c r="C98">
        <v>30.499325236167341</v>
      </c>
      <c r="D98">
        <v>2.6765632028789921</v>
      </c>
      <c r="E98">
        <v>24.089068825910932</v>
      </c>
      <c r="F98">
        <v>43.072424651372017</v>
      </c>
      <c r="G98">
        <v>20.78272604588394</v>
      </c>
      <c r="H98">
        <v>33.940620782726043</v>
      </c>
      <c r="I98">
        <v>22.334682860998651</v>
      </c>
      <c r="J98">
        <v>34.997750787224476</v>
      </c>
      <c r="K98">
        <v>2.0467836257309941</v>
      </c>
      <c r="L98">
        <v>23.301844354475936</v>
      </c>
      <c r="M98">
        <v>0</v>
      </c>
      <c r="N98">
        <v>8.254610886189834</v>
      </c>
      <c r="O98">
        <v>15.699505173189385</v>
      </c>
      <c r="P98">
        <v>33.063427800269906</v>
      </c>
      <c r="Q98">
        <v>28.78992352676563</v>
      </c>
    </row>
    <row r="99" spans="2:17" x14ac:dyDescent="0.25">
      <c r="B99">
        <v>0</v>
      </c>
      <c r="C99">
        <v>82.836787564766837</v>
      </c>
      <c r="D99">
        <v>21.405440414507773</v>
      </c>
      <c r="E99">
        <v>70.336787564766837</v>
      </c>
      <c r="F99">
        <v>74.546632124352328</v>
      </c>
      <c r="G99">
        <v>53.626943005181346</v>
      </c>
      <c r="H99">
        <v>62.564766839378237</v>
      </c>
      <c r="I99">
        <v>41.677461139896373</v>
      </c>
      <c r="J99">
        <v>57.059585492227981</v>
      </c>
      <c r="K99">
        <v>79.825129533678748</v>
      </c>
      <c r="L99">
        <v>61.042746113989629</v>
      </c>
      <c r="M99">
        <v>92.001295336787564</v>
      </c>
      <c r="N99">
        <v>58.6139896373057</v>
      </c>
      <c r="O99">
        <v>36.625647668393782</v>
      </c>
      <c r="P99">
        <v>71.470207253886002</v>
      </c>
      <c r="Q99">
        <v>72.765544041450781</v>
      </c>
    </row>
    <row r="100" spans="2:17" x14ac:dyDescent="0.25">
      <c r="B100">
        <v>0</v>
      </c>
      <c r="C100">
        <v>41.713483146067418</v>
      </c>
      <c r="D100">
        <v>0.5898876404494382</v>
      </c>
      <c r="E100">
        <v>34.971910112359552</v>
      </c>
      <c r="F100">
        <v>53.230337078651694</v>
      </c>
      <c r="G100">
        <v>26.067415730337078</v>
      </c>
      <c r="H100">
        <v>25.730337078651683</v>
      </c>
      <c r="I100">
        <v>22.921348314606739</v>
      </c>
      <c r="J100">
        <v>27.780898876404493</v>
      </c>
      <c r="K100">
        <v>32.275280898876403</v>
      </c>
      <c r="L100">
        <v>23.988764044943821</v>
      </c>
      <c r="M100">
        <v>49.522471910112358</v>
      </c>
      <c r="N100">
        <v>32.837078651685388</v>
      </c>
      <c r="O100">
        <v>17.837078651685392</v>
      </c>
      <c r="P100">
        <v>37.415730337078649</v>
      </c>
      <c r="Q100">
        <v>26.292134831460672</v>
      </c>
    </row>
    <row r="101" spans="2:17" x14ac:dyDescent="0.25">
      <c r="B101">
        <v>0</v>
      </c>
      <c r="C101">
        <v>38.912660458092127</v>
      </c>
      <c r="D101">
        <v>13.138686131386862</v>
      </c>
      <c r="E101">
        <v>29.373269569594761</v>
      </c>
      <c r="F101">
        <v>20.991693934054869</v>
      </c>
      <c r="G101">
        <v>23.357664233576642</v>
      </c>
      <c r="H101">
        <v>26.302542159577147</v>
      </c>
      <c r="I101">
        <v>20.035237855524795</v>
      </c>
      <c r="J101">
        <v>22.376038258243142</v>
      </c>
      <c r="K101">
        <v>17.618927762396176</v>
      </c>
      <c r="L101">
        <v>24.364460105713569</v>
      </c>
      <c r="M101">
        <v>0.60407752328215458</v>
      </c>
      <c r="N101">
        <v>3.5237855524792345</v>
      </c>
      <c r="O101">
        <v>23.659702995217717</v>
      </c>
      <c r="P101">
        <v>27.41001761892776</v>
      </c>
      <c r="Q101">
        <v>26.705260508431916</v>
      </c>
    </row>
    <row r="102" spans="2:17" x14ac:dyDescent="0.25">
      <c r="B102">
        <v>0</v>
      </c>
      <c r="C102">
        <v>27.406386400183781</v>
      </c>
      <c r="D102">
        <v>9.2120376751665507</v>
      </c>
      <c r="E102">
        <v>19.43487250172295</v>
      </c>
      <c r="F102">
        <v>35.148173673328735</v>
      </c>
      <c r="G102">
        <v>16.586262347806109</v>
      </c>
      <c r="H102">
        <v>27.957730300941879</v>
      </c>
      <c r="I102">
        <v>20.192970365265335</v>
      </c>
      <c r="J102">
        <v>25.132092809556628</v>
      </c>
      <c r="K102">
        <v>14.564668045026419</v>
      </c>
      <c r="L102">
        <v>17.160578911095797</v>
      </c>
      <c r="M102">
        <v>11.509303928325293</v>
      </c>
      <c r="N102">
        <v>5.628302320238916</v>
      </c>
      <c r="O102">
        <v>21.594302779692164</v>
      </c>
      <c r="P102">
        <v>22.030783367792328</v>
      </c>
      <c r="Q102">
        <v>22.651045256145188</v>
      </c>
    </row>
    <row r="103" spans="2:17" x14ac:dyDescent="0.25">
      <c r="B103">
        <v>0</v>
      </c>
      <c r="C103">
        <v>50.788900979325355</v>
      </c>
      <c r="D103">
        <v>10.500544069640915</v>
      </c>
      <c r="E103">
        <v>45.212187159956471</v>
      </c>
      <c r="F103">
        <v>38.955386289445052</v>
      </c>
      <c r="G103">
        <v>31.202393906420024</v>
      </c>
      <c r="H103">
        <v>35.690968443960827</v>
      </c>
      <c r="I103">
        <v>21.789989118607181</v>
      </c>
      <c r="J103">
        <v>37.023939064200221</v>
      </c>
      <c r="K103">
        <v>34.085963003264418</v>
      </c>
      <c r="L103">
        <v>37.94885745375408</v>
      </c>
      <c r="M103">
        <v>16.566920565832426</v>
      </c>
      <c r="N103">
        <v>28.536452665941241</v>
      </c>
      <c r="O103">
        <v>34.793253536452667</v>
      </c>
      <c r="P103">
        <v>46.871599564744287</v>
      </c>
      <c r="Q103">
        <v>42.818280739934714</v>
      </c>
    </row>
    <row r="104" spans="2:17" x14ac:dyDescent="0.25">
      <c r="B104">
        <v>0</v>
      </c>
      <c r="C104">
        <v>37.347294938917976</v>
      </c>
      <c r="D104">
        <v>6.1082024432809776</v>
      </c>
      <c r="E104">
        <v>45.99850411368736</v>
      </c>
      <c r="F104">
        <v>36.724008975317872</v>
      </c>
      <c r="G104">
        <v>24.507604088755922</v>
      </c>
      <c r="H104">
        <v>20.344053851907255</v>
      </c>
      <c r="I104">
        <v>12.141610570929942</v>
      </c>
      <c r="J104">
        <v>17.70132136624283</v>
      </c>
      <c r="K104">
        <v>40.563450511094487</v>
      </c>
      <c r="L104">
        <v>20.019945150835202</v>
      </c>
      <c r="M104">
        <v>28.496634255796561</v>
      </c>
      <c r="N104">
        <v>39.042632759910248</v>
      </c>
      <c r="O104">
        <v>26.277736225380206</v>
      </c>
      <c r="P104">
        <v>20.967339815507355</v>
      </c>
      <c r="Q104">
        <v>17.925704313138869</v>
      </c>
    </row>
    <row r="105" spans="2:17" x14ac:dyDescent="0.25">
      <c r="B105">
        <v>0</v>
      </c>
      <c r="C105">
        <v>51.721876024926203</v>
      </c>
      <c r="D105">
        <v>3.0829780255821579</v>
      </c>
      <c r="E105">
        <v>48.179731059363732</v>
      </c>
      <c r="F105">
        <v>68.8422433584782</v>
      </c>
      <c r="G105">
        <v>44.080026238110861</v>
      </c>
      <c r="H105">
        <v>35.782223679895047</v>
      </c>
      <c r="I105">
        <v>26.795670711708759</v>
      </c>
      <c r="J105">
        <v>23.876680878976714</v>
      </c>
      <c r="K105">
        <v>64.316169235815025</v>
      </c>
      <c r="L105">
        <v>14.660544440800264</v>
      </c>
      <c r="M105">
        <v>51.557887832076091</v>
      </c>
      <c r="N105">
        <v>36.700557559855689</v>
      </c>
      <c r="O105">
        <v>31.68251885864218</v>
      </c>
      <c r="P105">
        <v>22.466382420465727</v>
      </c>
      <c r="Q105">
        <v>16.267628730731388</v>
      </c>
    </row>
    <row r="106" spans="2:17" x14ac:dyDescent="0.25">
      <c r="B106">
        <v>0</v>
      </c>
      <c r="C106">
        <v>108.48393574297188</v>
      </c>
      <c r="D106">
        <v>35.742971887550198</v>
      </c>
      <c r="E106">
        <v>80.371485943775099</v>
      </c>
      <c r="F106">
        <v>95.03012048192771</v>
      </c>
      <c r="G106">
        <v>65.010040160642575</v>
      </c>
      <c r="H106">
        <v>62.349397590361441</v>
      </c>
      <c r="I106">
        <v>39.257028112449802</v>
      </c>
      <c r="J106">
        <v>40.562248995983936</v>
      </c>
      <c r="K106">
        <v>98.042168674698786</v>
      </c>
      <c r="L106">
        <v>58.734939759036145</v>
      </c>
      <c r="M106">
        <v>91.716867469879517</v>
      </c>
      <c r="N106">
        <v>131.92771084337349</v>
      </c>
      <c r="O106">
        <v>102.86144578313252</v>
      </c>
      <c r="P106">
        <v>107.32931726907631</v>
      </c>
      <c r="Q106">
        <v>58.23293172690763</v>
      </c>
    </row>
    <row r="107" spans="2:17" x14ac:dyDescent="0.25">
      <c r="B107">
        <v>2.1933962264150941</v>
      </c>
      <c r="C107">
        <v>37.405660377358494</v>
      </c>
      <c r="D107">
        <v>1.5801886792452831</v>
      </c>
      <c r="E107">
        <v>27.452830188679243</v>
      </c>
      <c r="F107">
        <v>18.325471698113208</v>
      </c>
      <c r="G107">
        <v>14.858490566037736</v>
      </c>
      <c r="H107">
        <v>28.30188679245283</v>
      </c>
      <c r="I107">
        <v>24.952830188679247</v>
      </c>
      <c r="J107">
        <v>29.528301886792452</v>
      </c>
      <c r="K107">
        <v>11.462264150943396</v>
      </c>
      <c r="L107">
        <v>20.660377358490567</v>
      </c>
      <c r="M107">
        <v>9.6226415094339632</v>
      </c>
      <c r="N107">
        <v>0</v>
      </c>
      <c r="O107">
        <v>22.240566037735849</v>
      </c>
      <c r="P107">
        <v>30.731132075471695</v>
      </c>
      <c r="Q107">
        <v>23.938679245283019</v>
      </c>
    </row>
    <row r="108" spans="2:17" x14ac:dyDescent="0.25">
      <c r="B108">
        <v>0</v>
      </c>
      <c r="C108">
        <v>71.83339023557528</v>
      </c>
      <c r="D108">
        <v>25.16217138955275</v>
      </c>
      <c r="E108">
        <v>55.889382041652439</v>
      </c>
      <c r="F108">
        <v>74.598839194264258</v>
      </c>
      <c r="G108">
        <v>44.964151587572552</v>
      </c>
      <c r="H108">
        <v>72.618641174462269</v>
      </c>
      <c r="I108">
        <v>38.135882553772618</v>
      </c>
      <c r="J108">
        <v>43.837487196995561</v>
      </c>
      <c r="K108">
        <v>29.224991464663709</v>
      </c>
      <c r="L108">
        <v>42.403550699897572</v>
      </c>
      <c r="M108">
        <v>51.792420621372479</v>
      </c>
      <c r="N108">
        <v>26.425401160805734</v>
      </c>
      <c r="O108">
        <v>41.140320928644584</v>
      </c>
      <c r="P108">
        <v>41.276886309320588</v>
      </c>
      <c r="Q108">
        <v>37.657903721406619</v>
      </c>
    </row>
    <row r="109" spans="2:17" x14ac:dyDescent="0.25">
      <c r="B109">
        <v>0</v>
      </c>
      <c r="C109">
        <v>31.208728107952915</v>
      </c>
      <c r="D109">
        <v>7.6083835773758253</v>
      </c>
      <c r="E109">
        <v>33.878840080390468</v>
      </c>
      <c r="F109">
        <v>43.00890037324146</v>
      </c>
      <c r="G109">
        <v>21.360895779500432</v>
      </c>
      <c r="H109">
        <v>30.60579959804766</v>
      </c>
      <c r="I109">
        <v>30.117714613838647</v>
      </c>
      <c r="J109">
        <v>17.456215905828309</v>
      </c>
      <c r="K109">
        <v>5.5412001148435257</v>
      </c>
      <c r="L109">
        <v>23.313235716336493</v>
      </c>
      <c r="M109">
        <v>2.957220786678151</v>
      </c>
      <c r="N109">
        <v>3.6175710594315245</v>
      </c>
      <c r="O109">
        <v>20.671834625322997</v>
      </c>
      <c r="P109">
        <v>23.686477174849269</v>
      </c>
      <c r="Q109">
        <v>15.188056273327591</v>
      </c>
    </row>
    <row r="110" spans="2:17" x14ac:dyDescent="0.25">
      <c r="B110">
        <v>0</v>
      </c>
      <c r="C110">
        <v>61.915159076731129</v>
      </c>
      <c r="D110">
        <v>16.936993137866498</v>
      </c>
      <c r="E110">
        <v>62.57018091079226</v>
      </c>
      <c r="F110">
        <v>61.915159076731129</v>
      </c>
      <c r="G110">
        <v>47.847785402370555</v>
      </c>
      <c r="H110">
        <v>52.183406113537124</v>
      </c>
      <c r="I110">
        <v>32.501559575795383</v>
      </c>
      <c r="J110">
        <v>54.865876481597006</v>
      </c>
      <c r="K110">
        <v>44.479101684341856</v>
      </c>
      <c r="L110">
        <v>58.608858390517781</v>
      </c>
      <c r="M110">
        <v>7.4235807860262017</v>
      </c>
      <c r="N110">
        <v>21.896444167186523</v>
      </c>
      <c r="O110">
        <v>60.823456019962578</v>
      </c>
      <c r="P110">
        <v>28.820960698689959</v>
      </c>
      <c r="Q110">
        <v>31.65938864628821</v>
      </c>
    </row>
    <row r="111" spans="2:17" x14ac:dyDescent="0.25">
      <c r="B111">
        <v>2.1142433234421367</v>
      </c>
      <c r="C111">
        <v>43.063798219584569</v>
      </c>
      <c r="D111">
        <v>0.55637982195845703</v>
      </c>
      <c r="E111">
        <v>45.437685459940653</v>
      </c>
      <c r="F111">
        <v>41.13501483679525</v>
      </c>
      <c r="G111">
        <v>23.219584569732937</v>
      </c>
      <c r="H111">
        <v>3.5608308605341246</v>
      </c>
      <c r="I111">
        <v>0</v>
      </c>
      <c r="J111">
        <v>5.1557863501483681</v>
      </c>
      <c r="K111">
        <v>38.46439169139466</v>
      </c>
      <c r="L111">
        <v>18.694362017804153</v>
      </c>
      <c r="M111">
        <v>30.267062314540063</v>
      </c>
      <c r="N111">
        <v>42.915430267062312</v>
      </c>
      <c r="O111">
        <v>15.764094955489613</v>
      </c>
      <c r="P111">
        <v>9.4955489614243334</v>
      </c>
      <c r="Q111">
        <v>3.9688427299703268</v>
      </c>
    </row>
    <row r="112" spans="2:17" x14ac:dyDescent="0.25">
      <c r="B112">
        <v>0</v>
      </c>
      <c r="C112">
        <v>25.853413654618475</v>
      </c>
      <c r="D112">
        <v>2.9618473895582329</v>
      </c>
      <c r="E112">
        <v>24.548192771084338</v>
      </c>
      <c r="F112">
        <v>30.220883534136544</v>
      </c>
      <c r="G112">
        <v>11.295180722891567</v>
      </c>
      <c r="H112">
        <v>18.473895582329316</v>
      </c>
      <c r="I112">
        <v>16.390562248995984</v>
      </c>
      <c r="J112">
        <v>15.085341365461847</v>
      </c>
      <c r="K112">
        <v>2.8865461847389562</v>
      </c>
      <c r="L112">
        <v>22.08835341365462</v>
      </c>
      <c r="M112">
        <v>3.8905622489959839</v>
      </c>
      <c r="N112">
        <v>3.3634538152610443</v>
      </c>
      <c r="O112">
        <v>16.189759036144576</v>
      </c>
      <c r="P112">
        <v>16.566265060240966</v>
      </c>
      <c r="Q112">
        <v>20.833333333333336</v>
      </c>
    </row>
    <row r="113" spans="2:17" x14ac:dyDescent="0.25">
      <c r="B113">
        <v>0</v>
      </c>
      <c r="C113">
        <v>61.194029850746269</v>
      </c>
      <c r="D113">
        <v>25.283582089552237</v>
      </c>
      <c r="E113">
        <v>53.820895522388057</v>
      </c>
      <c r="F113">
        <v>59.910447761194028</v>
      </c>
      <c r="G113">
        <v>30.686567164179106</v>
      </c>
      <c r="H113">
        <v>12.865671641791046</v>
      </c>
      <c r="I113">
        <v>6.9253731343283578</v>
      </c>
      <c r="J113">
        <v>14.059701492537313</v>
      </c>
      <c r="K113">
        <v>59.492537313432834</v>
      </c>
      <c r="L113">
        <v>19.223880597014926</v>
      </c>
      <c r="M113">
        <v>61.820895522388064</v>
      </c>
      <c r="N113">
        <v>56.149253731343286</v>
      </c>
      <c r="O113">
        <v>27.46268656716418</v>
      </c>
      <c r="P113">
        <v>27.432835820895523</v>
      </c>
      <c r="Q113">
        <v>20.835820895522389</v>
      </c>
    </row>
    <row r="114" spans="2:17" x14ac:dyDescent="0.25">
      <c r="B114">
        <v>0</v>
      </c>
      <c r="C114">
        <v>60.287721646035465</v>
      </c>
      <c r="D114">
        <v>24.289059886249582</v>
      </c>
      <c r="E114">
        <v>47.039143526262968</v>
      </c>
      <c r="F114">
        <v>67.781866845098691</v>
      </c>
      <c r="G114">
        <v>41.686182669789233</v>
      </c>
      <c r="H114">
        <v>54.031448645031787</v>
      </c>
      <c r="I114">
        <v>28.303780528604882</v>
      </c>
      <c r="J114">
        <v>24.188691870190699</v>
      </c>
      <c r="K114">
        <v>71.027099364335896</v>
      </c>
      <c r="L114">
        <v>58.113081298093007</v>
      </c>
      <c r="M114">
        <v>47.106055536968888</v>
      </c>
      <c r="N114">
        <v>66.912010705921716</v>
      </c>
      <c r="O114">
        <v>39.712278353964535</v>
      </c>
      <c r="P114">
        <v>33.957845433255265</v>
      </c>
      <c r="Q114">
        <v>55.135496821679489</v>
      </c>
    </row>
    <row r="115" spans="2:17" x14ac:dyDescent="0.25">
      <c r="B115">
        <v>0</v>
      </c>
      <c r="C115">
        <v>57.190916736753572</v>
      </c>
      <c r="D115">
        <v>12.363330529857022</v>
      </c>
      <c r="E115">
        <v>61.984861227922629</v>
      </c>
      <c r="F115">
        <v>51.724137931034484</v>
      </c>
      <c r="G115">
        <v>32.239977572189517</v>
      </c>
      <c r="H115">
        <v>33.894028595458373</v>
      </c>
      <c r="I115">
        <v>26.997476871320437</v>
      </c>
      <c r="J115">
        <v>30.922343706195683</v>
      </c>
      <c r="K115">
        <v>59.461732548359969</v>
      </c>
      <c r="L115">
        <v>37.510513036164845</v>
      </c>
      <c r="M115">
        <v>59.321558732828706</v>
      </c>
      <c r="N115">
        <v>72.890384076254549</v>
      </c>
      <c r="O115">
        <v>32.099803756658254</v>
      </c>
      <c r="P115">
        <v>15.951780207457247</v>
      </c>
      <c r="Q115">
        <v>30.389683207176898</v>
      </c>
    </row>
    <row r="116" spans="2:17" x14ac:dyDescent="0.25">
      <c r="B116">
        <v>0</v>
      </c>
      <c r="C116">
        <v>35.015546519971295</v>
      </c>
      <c r="D116">
        <v>10.810810810810811</v>
      </c>
      <c r="E116">
        <v>27.098780196125325</v>
      </c>
      <c r="F116">
        <v>44.893566132504183</v>
      </c>
      <c r="G116">
        <v>23.678545802439608</v>
      </c>
      <c r="H116">
        <v>38.579287251853621</v>
      </c>
      <c r="I116">
        <v>27.864147333173882</v>
      </c>
      <c r="J116">
        <v>35.948337718249221</v>
      </c>
      <c r="K116">
        <v>6.4338674958143978</v>
      </c>
      <c r="L116">
        <v>23.845969863668977</v>
      </c>
      <c r="M116">
        <v>8.5147093996651524</v>
      </c>
      <c r="N116">
        <v>10.930399425974647</v>
      </c>
      <c r="O116">
        <v>31.069122219564697</v>
      </c>
      <c r="P116">
        <v>35.039464243004062</v>
      </c>
      <c r="Q116">
        <v>29.155704376943316</v>
      </c>
    </row>
    <row r="117" spans="2:17" x14ac:dyDescent="0.25">
      <c r="B117">
        <v>0</v>
      </c>
      <c r="C117">
        <v>51.696234049175224</v>
      </c>
      <c r="D117">
        <v>12.916277622159974</v>
      </c>
      <c r="E117">
        <v>32.524120759414878</v>
      </c>
      <c r="F117">
        <v>39.402427637721757</v>
      </c>
      <c r="G117">
        <v>43.604108309990664</v>
      </c>
      <c r="H117">
        <v>40.273887332710864</v>
      </c>
      <c r="I117">
        <v>35.014005602240893</v>
      </c>
      <c r="J117">
        <v>19.265483971366322</v>
      </c>
      <c r="K117">
        <v>42.639277933395583</v>
      </c>
      <c r="L117">
        <v>35.823218176159358</v>
      </c>
      <c r="M117">
        <v>42.701525054466231</v>
      </c>
      <c r="N117">
        <v>62.527233115468405</v>
      </c>
      <c r="O117">
        <v>44.693432928727042</v>
      </c>
      <c r="P117">
        <v>8.7457205104263931</v>
      </c>
      <c r="Q117">
        <v>16.184251478369124</v>
      </c>
    </row>
    <row r="118" spans="2:17" x14ac:dyDescent="0.25">
      <c r="B118">
        <v>11.05726872246696</v>
      </c>
      <c r="C118">
        <v>49.515418502202643</v>
      </c>
      <c r="D118">
        <v>0</v>
      </c>
      <c r="E118">
        <v>49.118942731277535</v>
      </c>
      <c r="F118">
        <v>51.189427312775329</v>
      </c>
      <c r="G118">
        <v>43.744493392070481</v>
      </c>
      <c r="H118">
        <v>19.118942731277532</v>
      </c>
      <c r="I118">
        <v>2.0264317180616742</v>
      </c>
      <c r="J118">
        <v>24.008810572687224</v>
      </c>
      <c r="K118">
        <v>54.096916299559474</v>
      </c>
      <c r="L118">
        <v>18.14977973568282</v>
      </c>
      <c r="M118">
        <v>52.995594713656388</v>
      </c>
      <c r="N118">
        <v>64.36123348017621</v>
      </c>
      <c r="O118">
        <v>42.290748898678416</v>
      </c>
      <c r="P118">
        <v>25.462555066079297</v>
      </c>
      <c r="Q118">
        <v>28.325991189427313</v>
      </c>
    </row>
    <row r="119" spans="2:17" x14ac:dyDescent="0.25">
      <c r="B119">
        <v>0</v>
      </c>
      <c r="C119">
        <v>45.533769063180827</v>
      </c>
      <c r="D119">
        <v>4.3572984749455337</v>
      </c>
      <c r="E119">
        <v>37.037037037037038</v>
      </c>
      <c r="F119">
        <v>27.287581699346404</v>
      </c>
      <c r="G119">
        <v>21.895424836601308</v>
      </c>
      <c r="H119">
        <v>25.108932461873639</v>
      </c>
      <c r="I119">
        <v>24.31917211328976</v>
      </c>
      <c r="J119">
        <v>26.307189542483663</v>
      </c>
      <c r="K119">
        <v>32.679738562091501</v>
      </c>
      <c r="L119">
        <v>17.075163398692812</v>
      </c>
      <c r="M119">
        <v>47.249455337690634</v>
      </c>
      <c r="N119">
        <v>41.721132897603482</v>
      </c>
      <c r="O119">
        <v>22.739651416122005</v>
      </c>
      <c r="P119">
        <v>17.102396514161221</v>
      </c>
      <c r="Q119">
        <v>6.0457516339869279</v>
      </c>
    </row>
    <row r="120" spans="2:17" x14ac:dyDescent="0.25">
      <c r="B120">
        <v>4.0333422963162144</v>
      </c>
      <c r="C120">
        <v>46.383436407636466</v>
      </c>
      <c r="D120">
        <v>12.745361656359236</v>
      </c>
      <c r="E120">
        <v>44.904544232320518</v>
      </c>
      <c r="F120">
        <v>51.626781392847541</v>
      </c>
      <c r="G120">
        <v>25.894057542350097</v>
      </c>
      <c r="H120">
        <v>41.919870933046518</v>
      </c>
      <c r="I120">
        <v>36.300080666845922</v>
      </c>
      <c r="J120">
        <v>35.923635385856414</v>
      </c>
      <c r="K120">
        <v>0</v>
      </c>
      <c r="L120">
        <v>33.261629470287716</v>
      </c>
      <c r="M120">
        <v>9.9220220489378868</v>
      </c>
      <c r="N120">
        <v>7.0180155955902128</v>
      </c>
      <c r="O120">
        <v>33.906964237698304</v>
      </c>
      <c r="P120">
        <v>26.109169131486958</v>
      </c>
      <c r="Q120">
        <v>46.168324818499599</v>
      </c>
    </row>
    <row r="121" spans="2:17" x14ac:dyDescent="0.25">
      <c r="B121">
        <v>0</v>
      </c>
      <c r="C121">
        <v>73.538255930504519</v>
      </c>
      <c r="D121">
        <v>22.953558302706316</v>
      </c>
      <c r="E121">
        <v>54.126294687604414</v>
      </c>
      <c r="F121">
        <v>72.335449381891081</v>
      </c>
      <c r="G121">
        <v>49.883060474440363</v>
      </c>
      <c r="H121">
        <v>43.869027731373208</v>
      </c>
      <c r="I121">
        <v>23.989308386234548</v>
      </c>
      <c r="J121">
        <v>33.645172068159042</v>
      </c>
      <c r="K121">
        <v>69.72936852656197</v>
      </c>
      <c r="L121">
        <v>47.477447377213501</v>
      </c>
      <c r="M121">
        <v>62.612763113932516</v>
      </c>
      <c r="N121">
        <v>63.982626127631136</v>
      </c>
      <c r="O121">
        <v>74.540594721015708</v>
      </c>
      <c r="P121">
        <v>35.115268960908786</v>
      </c>
      <c r="Q121">
        <v>42.365519545606418</v>
      </c>
    </row>
    <row r="122" spans="2:17" x14ac:dyDescent="0.25">
      <c r="B122">
        <v>0</v>
      </c>
      <c r="C122">
        <v>104.75701574264203</v>
      </c>
      <c r="D122">
        <v>31.177275838466805</v>
      </c>
      <c r="E122">
        <v>87.26899383983573</v>
      </c>
      <c r="F122">
        <v>67.898699520876121</v>
      </c>
      <c r="G122">
        <v>50.889801505817935</v>
      </c>
      <c r="H122">
        <v>72.963723477070502</v>
      </c>
      <c r="I122">
        <v>51.745379876796719</v>
      </c>
      <c r="J122">
        <v>52.019164955509922</v>
      </c>
      <c r="K122">
        <v>71.01300479123887</v>
      </c>
      <c r="L122">
        <v>46.851471594798085</v>
      </c>
      <c r="M122">
        <v>102.29295003422314</v>
      </c>
      <c r="N122">
        <v>87.097878165639969</v>
      </c>
      <c r="O122">
        <v>70.328542094455855</v>
      </c>
      <c r="P122">
        <v>80.184804928131413</v>
      </c>
      <c r="Q122">
        <v>72.039698836413407</v>
      </c>
    </row>
    <row r="123" spans="2:17" x14ac:dyDescent="0.25">
      <c r="B123">
        <v>4.8831714360724598</v>
      </c>
      <c r="C123">
        <v>47.807823575741665</v>
      </c>
      <c r="D123">
        <v>12.706747177736938</v>
      </c>
      <c r="E123">
        <v>54.58125492255185</v>
      </c>
      <c r="F123">
        <v>59.621948017852453</v>
      </c>
      <c r="G123">
        <v>35.573641375689157</v>
      </c>
      <c r="H123">
        <v>7.9548437910212657</v>
      </c>
      <c r="I123">
        <v>0</v>
      </c>
      <c r="J123">
        <v>1.1814124442110789</v>
      </c>
      <c r="K123">
        <v>58.309267524284593</v>
      </c>
      <c r="L123">
        <v>12.155421370438436</v>
      </c>
      <c r="M123">
        <v>49.488054607508531</v>
      </c>
      <c r="N123">
        <v>43.528485166710425</v>
      </c>
      <c r="O123">
        <v>32.108164872669995</v>
      </c>
      <c r="P123">
        <v>14.859543187188237</v>
      </c>
      <c r="Q123">
        <v>10.422683118928852</v>
      </c>
    </row>
    <row r="124" spans="2:17" x14ac:dyDescent="0.25">
      <c r="B124">
        <v>0</v>
      </c>
      <c r="C124">
        <v>42.628475147430493</v>
      </c>
      <c r="D124">
        <v>11.934849761303004</v>
      </c>
      <c r="E124">
        <v>47.458579050828419</v>
      </c>
      <c r="F124">
        <v>43.246279135074417</v>
      </c>
      <c r="G124">
        <v>29.626509407469815</v>
      </c>
      <c r="H124">
        <v>8.3122718337545631</v>
      </c>
      <c r="I124">
        <v>2.2465599550688009</v>
      </c>
      <c r="J124">
        <v>4.1561359168772816</v>
      </c>
      <c r="K124">
        <v>41.814097163718053</v>
      </c>
      <c r="L124">
        <v>10.137601797247964</v>
      </c>
      <c r="M124">
        <v>53.411962931760741</v>
      </c>
      <c r="N124">
        <v>41.561359168772817</v>
      </c>
      <c r="O124">
        <v>28.39090143218197</v>
      </c>
      <c r="P124">
        <v>7.6663858466722825</v>
      </c>
      <c r="Q124">
        <v>11.176635776467284</v>
      </c>
    </row>
    <row r="125" spans="2:17" x14ac:dyDescent="0.25">
      <c r="B125">
        <v>0</v>
      </c>
      <c r="C125">
        <v>92.43394715772618</v>
      </c>
      <c r="D125">
        <v>18.014411529223377</v>
      </c>
      <c r="E125">
        <v>62.409927942353882</v>
      </c>
      <c r="F125">
        <v>77.101681345076059</v>
      </c>
      <c r="G125">
        <v>48.078462770216177</v>
      </c>
      <c r="H125">
        <v>36.068855084067252</v>
      </c>
      <c r="I125">
        <v>23.098478783026422</v>
      </c>
      <c r="J125">
        <v>22.297838270616495</v>
      </c>
      <c r="K125">
        <v>79.023218574859882</v>
      </c>
      <c r="L125">
        <v>20.576461168935147</v>
      </c>
      <c r="M125">
        <v>79.223378702962364</v>
      </c>
      <c r="N125">
        <v>84.747798238590875</v>
      </c>
      <c r="O125">
        <v>63.730984787830266</v>
      </c>
      <c r="P125">
        <v>16.933546837469976</v>
      </c>
      <c r="Q125">
        <v>10.408326661329063</v>
      </c>
    </row>
    <row r="126" spans="2:17" x14ac:dyDescent="0.25">
      <c r="B126">
        <v>0</v>
      </c>
      <c r="C126">
        <v>58.467482292337415</v>
      </c>
      <c r="D126">
        <v>15.228589826142949</v>
      </c>
      <c r="E126">
        <v>48.197037990985194</v>
      </c>
      <c r="F126">
        <v>71.764327108821632</v>
      </c>
      <c r="G126">
        <v>48.100450740502254</v>
      </c>
      <c r="H126">
        <v>43.947198969735993</v>
      </c>
      <c r="I126">
        <v>31.584030907920152</v>
      </c>
      <c r="J126">
        <v>21.989697359948487</v>
      </c>
      <c r="K126">
        <v>33.322601416613004</v>
      </c>
      <c r="L126">
        <v>36.89632968448165</v>
      </c>
      <c r="M126">
        <v>42.337411461687054</v>
      </c>
      <c r="N126">
        <v>68.319381841596908</v>
      </c>
      <c r="O126">
        <v>35.479716677398585</v>
      </c>
      <c r="P126">
        <v>2.4468770122343853</v>
      </c>
      <c r="Q126">
        <v>8.3386992916934961</v>
      </c>
    </row>
    <row r="127" spans="2:17" x14ac:dyDescent="0.25">
      <c r="B127">
        <v>4.7739969527679023</v>
      </c>
      <c r="C127">
        <v>35.804977145759267</v>
      </c>
      <c r="D127">
        <v>8.5068562722194017</v>
      </c>
      <c r="E127">
        <v>34.535297105129509</v>
      </c>
      <c r="F127">
        <v>47.714575926866431</v>
      </c>
      <c r="G127">
        <v>20.289487049263585</v>
      </c>
      <c r="H127">
        <v>23.031995937023868</v>
      </c>
      <c r="I127">
        <v>0</v>
      </c>
      <c r="J127">
        <v>0.45708481462671408</v>
      </c>
      <c r="K127">
        <v>45.987811071609954</v>
      </c>
      <c r="L127">
        <v>8.2783138649060444</v>
      </c>
      <c r="M127">
        <v>37.023869984763842</v>
      </c>
      <c r="N127">
        <v>54.570848146267139</v>
      </c>
      <c r="O127">
        <v>31.945149822244794</v>
      </c>
      <c r="P127">
        <v>25.21584560690706</v>
      </c>
      <c r="Q127">
        <v>22.016251904520061</v>
      </c>
    </row>
    <row r="128" spans="2:17" x14ac:dyDescent="0.25">
      <c r="B128">
        <v>12.754098360655739</v>
      </c>
      <c r="C128">
        <v>54.918032786885249</v>
      </c>
      <c r="D128">
        <v>23.409836065573771</v>
      </c>
      <c r="E128">
        <v>45.57377049180328</v>
      </c>
      <c r="F128">
        <v>61.639344262295083</v>
      </c>
      <c r="G128">
        <v>28.262295081967213</v>
      </c>
      <c r="H128">
        <v>28.852459016393446</v>
      </c>
      <c r="I128">
        <v>4.9836065573770494</v>
      </c>
      <c r="J128">
        <v>0</v>
      </c>
      <c r="K128">
        <v>64.229508196721312</v>
      </c>
      <c r="L128">
        <v>16.622950819672131</v>
      </c>
      <c r="M128">
        <v>28.655737704918032</v>
      </c>
      <c r="N128">
        <v>77.803278688524586</v>
      </c>
      <c r="O128">
        <v>59.016393442622949</v>
      </c>
      <c r="P128">
        <v>18.721311475409834</v>
      </c>
      <c r="Q128">
        <v>35.606557377049178</v>
      </c>
    </row>
    <row r="129" spans="2:17" x14ac:dyDescent="0.25">
      <c r="B129">
        <v>0</v>
      </c>
      <c r="C129">
        <v>48.904232963074151</v>
      </c>
      <c r="D129">
        <v>19.933953767637348</v>
      </c>
      <c r="E129">
        <v>55.9291504052837</v>
      </c>
      <c r="F129">
        <v>46.202341639147406</v>
      </c>
      <c r="G129">
        <v>31.522065445812071</v>
      </c>
      <c r="H129">
        <v>25.247673371359951</v>
      </c>
      <c r="I129">
        <v>16.1513059141399</v>
      </c>
      <c r="J129">
        <v>17.352146502551786</v>
      </c>
      <c r="K129">
        <v>46.202341639147406</v>
      </c>
      <c r="L129">
        <v>23.236265385770039</v>
      </c>
      <c r="M129">
        <v>48.904232963074151</v>
      </c>
      <c r="N129">
        <v>59.561693185229657</v>
      </c>
      <c r="O129">
        <v>28.039627739417593</v>
      </c>
      <c r="P129">
        <v>30.981687181026718</v>
      </c>
      <c r="Q129">
        <v>4.9534674271990395</v>
      </c>
    </row>
    <row r="130" spans="2:17" x14ac:dyDescent="0.25">
      <c r="B130">
        <v>0</v>
      </c>
      <c r="C130">
        <v>58.973551637279598</v>
      </c>
      <c r="D130">
        <v>13.318639798488666</v>
      </c>
      <c r="E130">
        <v>57.178841309823682</v>
      </c>
      <c r="F130">
        <v>48.17380352644836</v>
      </c>
      <c r="G130">
        <v>29.187657430730479</v>
      </c>
      <c r="H130">
        <v>53.337531486146098</v>
      </c>
      <c r="I130">
        <v>34.162468513853902</v>
      </c>
      <c r="J130">
        <v>38.507556675062972</v>
      </c>
      <c r="K130">
        <v>16.215365239294709</v>
      </c>
      <c r="L130">
        <v>36.996221662468514</v>
      </c>
      <c r="M130">
        <v>35.295969773299745</v>
      </c>
      <c r="N130">
        <v>11.712846347607053</v>
      </c>
      <c r="O130">
        <v>15.239294710327457</v>
      </c>
      <c r="P130">
        <v>64.011335012594458</v>
      </c>
      <c r="Q130">
        <v>49.338790931989926</v>
      </c>
    </row>
    <row r="131" spans="2:17" x14ac:dyDescent="0.25">
      <c r="B131">
        <v>3.0310378273520855</v>
      </c>
      <c r="C131">
        <v>49.927255092143554</v>
      </c>
      <c r="D131">
        <v>2.4490785645004851</v>
      </c>
      <c r="E131">
        <v>37.997090203685744</v>
      </c>
      <c r="F131">
        <v>38.021338506304559</v>
      </c>
      <c r="G131">
        <v>24.92725509214355</v>
      </c>
      <c r="H131">
        <v>34.335596508244421</v>
      </c>
      <c r="I131">
        <v>25.096993210475265</v>
      </c>
      <c r="J131">
        <v>35.935984481086322</v>
      </c>
      <c r="K131">
        <v>25.654704170708047</v>
      </c>
      <c r="L131">
        <v>29.607177497575172</v>
      </c>
      <c r="M131">
        <v>0</v>
      </c>
      <c r="N131">
        <v>10.281280310378275</v>
      </c>
      <c r="O131">
        <v>28.70999030067895</v>
      </c>
      <c r="P131">
        <v>37.997090203685744</v>
      </c>
      <c r="Q131">
        <v>36.299709020368574</v>
      </c>
    </row>
    <row r="132" spans="2:17" x14ac:dyDescent="0.25">
      <c r="B132">
        <v>4.9016641452344931</v>
      </c>
      <c r="C132">
        <v>49.803328290468983</v>
      </c>
      <c r="D132">
        <v>8.472012102874432</v>
      </c>
      <c r="E132">
        <v>57.186081694402425</v>
      </c>
      <c r="F132">
        <v>58.66868381240544</v>
      </c>
      <c r="G132">
        <v>37.155824508320727</v>
      </c>
      <c r="H132">
        <v>2.632375189107413</v>
      </c>
      <c r="I132">
        <v>4.3872919818456886</v>
      </c>
      <c r="J132">
        <v>0</v>
      </c>
      <c r="K132">
        <v>60.877458396369136</v>
      </c>
      <c r="L132">
        <v>14.341906202723148</v>
      </c>
      <c r="M132">
        <v>57.246596066565814</v>
      </c>
      <c r="N132">
        <v>41.996974281391829</v>
      </c>
      <c r="O132">
        <v>30.650529500756431</v>
      </c>
      <c r="P132">
        <v>19.364599092284418</v>
      </c>
      <c r="Q132">
        <v>15.612708018154311</v>
      </c>
    </row>
    <row r="133" spans="2:17" x14ac:dyDescent="0.25">
      <c r="B133">
        <v>0</v>
      </c>
      <c r="C133">
        <v>61.021094466523998</v>
      </c>
      <c r="D133">
        <v>15.499847141546926</v>
      </c>
      <c r="E133">
        <v>49.770712320391318</v>
      </c>
      <c r="F133">
        <v>68.32772852338735</v>
      </c>
      <c r="G133">
        <v>46.132681137266893</v>
      </c>
      <c r="H133">
        <v>50.504432895139104</v>
      </c>
      <c r="I133">
        <v>33.476001222867623</v>
      </c>
      <c r="J133">
        <v>32.864567410577806</v>
      </c>
      <c r="K133">
        <v>35.585447875267498</v>
      </c>
      <c r="L133">
        <v>43.320085600733719</v>
      </c>
      <c r="M133">
        <v>23.784775298073985</v>
      </c>
      <c r="N133">
        <v>29.379394680525834</v>
      </c>
      <c r="O133">
        <v>41.822072760623662</v>
      </c>
      <c r="P133">
        <v>28.890247630693977</v>
      </c>
      <c r="Q133">
        <v>44.940385203301744</v>
      </c>
    </row>
    <row r="134" spans="2:17" x14ac:dyDescent="0.25">
      <c r="B134">
        <v>0</v>
      </c>
      <c r="C134">
        <v>43.162503219160442</v>
      </c>
      <c r="D134">
        <v>8.6015967035797054</v>
      </c>
      <c r="E134">
        <v>39.325263971156318</v>
      </c>
      <c r="F134">
        <v>53.566829770795778</v>
      </c>
      <c r="G134">
        <v>22.637136234869946</v>
      </c>
      <c r="H134">
        <v>37.728560391449911</v>
      </c>
      <c r="I134">
        <v>18.851403553953126</v>
      </c>
      <c r="J134">
        <v>20.216327581766674</v>
      </c>
      <c r="K134">
        <v>21.684264743754827</v>
      </c>
      <c r="L134">
        <v>31.470512490342518</v>
      </c>
      <c r="M134">
        <v>6.0262683492145248</v>
      </c>
      <c r="N134">
        <v>12.567602369302087</v>
      </c>
      <c r="O134">
        <v>13.62348699459181</v>
      </c>
      <c r="P134">
        <v>42.98223023435488</v>
      </c>
      <c r="Q134">
        <v>26.886428019572495</v>
      </c>
    </row>
    <row r="135" spans="2:17" x14ac:dyDescent="0.25">
      <c r="B135">
        <v>0</v>
      </c>
      <c r="C135">
        <v>36.901408450704224</v>
      </c>
      <c r="D135">
        <v>11.070422535211268</v>
      </c>
      <c r="E135">
        <v>31.943661971830984</v>
      </c>
      <c r="F135">
        <v>39.408450704225352</v>
      </c>
      <c r="G135">
        <v>19.690140845070424</v>
      </c>
      <c r="H135">
        <v>32.056338028169016</v>
      </c>
      <c r="I135">
        <v>23.35211267605634</v>
      </c>
      <c r="J135">
        <v>28.25352112676056</v>
      </c>
      <c r="K135">
        <v>14.366197183098592</v>
      </c>
      <c r="L135">
        <v>26.95774647887324</v>
      </c>
      <c r="M135">
        <v>12</v>
      </c>
      <c r="N135">
        <v>5.7464788732394361</v>
      </c>
      <c r="O135">
        <v>27.239436619718312</v>
      </c>
      <c r="P135">
        <v>34.366197183098592</v>
      </c>
      <c r="Q135">
        <v>21.352112676056336</v>
      </c>
    </row>
    <row r="136" spans="2:17" x14ac:dyDescent="0.25">
      <c r="B136">
        <v>1.5659955257270695</v>
      </c>
      <c r="C136">
        <v>38.618568232662192</v>
      </c>
      <c r="D136">
        <v>10.318791946308725</v>
      </c>
      <c r="E136">
        <v>45.050335570469798</v>
      </c>
      <c r="F136">
        <v>39.401565995525729</v>
      </c>
      <c r="G136">
        <v>23.126398210290827</v>
      </c>
      <c r="H136">
        <v>35.822147651006716</v>
      </c>
      <c r="I136">
        <v>31.543624161073826</v>
      </c>
      <c r="J136">
        <v>28.579418344519013</v>
      </c>
      <c r="K136">
        <v>11.717002237136466</v>
      </c>
      <c r="L136">
        <v>37.192393736017898</v>
      </c>
      <c r="M136">
        <v>0.81096196868008941</v>
      </c>
      <c r="N136">
        <v>0</v>
      </c>
      <c r="O136">
        <v>27.181208053691275</v>
      </c>
      <c r="P136">
        <v>18.120805369127517</v>
      </c>
      <c r="Q136">
        <v>36.185682326621929</v>
      </c>
    </row>
    <row r="137" spans="2:17" x14ac:dyDescent="0.25">
      <c r="B137">
        <v>3.2117163412127439</v>
      </c>
      <c r="C137">
        <v>30.652620760534425</v>
      </c>
      <c r="D137">
        <v>5.8581706063720453</v>
      </c>
      <c r="E137">
        <v>21.068859198355604</v>
      </c>
      <c r="F137">
        <v>17.677286742034941</v>
      </c>
      <c r="G137">
        <v>13.823227132579651</v>
      </c>
      <c r="H137">
        <v>14.182939362795477</v>
      </c>
      <c r="I137">
        <v>17.574511819116136</v>
      </c>
      <c r="J137">
        <v>4.6505652620760536</v>
      </c>
      <c r="K137">
        <v>0.59095580678314497</v>
      </c>
      <c r="L137">
        <v>7.0143884892086321</v>
      </c>
      <c r="M137">
        <v>0</v>
      </c>
      <c r="N137">
        <v>1.1562178828365879</v>
      </c>
      <c r="O137">
        <v>28.956834532374099</v>
      </c>
      <c r="P137">
        <v>21.45426515930113</v>
      </c>
      <c r="Q137">
        <v>9.8406988694758475</v>
      </c>
    </row>
    <row r="138" spans="2:17" x14ac:dyDescent="0.25">
      <c r="B138">
        <v>0</v>
      </c>
      <c r="C138">
        <v>40.645719227443067</v>
      </c>
      <c r="D138">
        <v>9.3686941481695012</v>
      </c>
      <c r="E138">
        <v>32.487748630729321</v>
      </c>
      <c r="F138">
        <v>36.321706543672526</v>
      </c>
      <c r="G138">
        <v>12.280196021908331</v>
      </c>
      <c r="H138">
        <v>24.445085038916115</v>
      </c>
      <c r="I138">
        <v>17.613144998558663</v>
      </c>
      <c r="J138">
        <v>13.000864802536755</v>
      </c>
      <c r="K138">
        <v>45.430959930815796</v>
      </c>
      <c r="L138">
        <v>29.720380513116172</v>
      </c>
      <c r="M138">
        <v>35.543384260593832</v>
      </c>
      <c r="N138">
        <v>57.365234938022482</v>
      </c>
      <c r="O138">
        <v>40.443931968867105</v>
      </c>
      <c r="P138">
        <v>1.1818968002306141</v>
      </c>
      <c r="Q138">
        <v>22.917267223983856</v>
      </c>
    </row>
    <row r="139" spans="2:17" x14ac:dyDescent="0.25">
      <c r="B139">
        <v>0</v>
      </c>
      <c r="C139">
        <v>62.421580928481802</v>
      </c>
      <c r="D139">
        <v>17.032622333751569</v>
      </c>
      <c r="E139">
        <v>44.008782936010036</v>
      </c>
      <c r="F139">
        <v>54.705144291091592</v>
      </c>
      <c r="G139">
        <v>39.366373902132999</v>
      </c>
      <c r="H139">
        <v>57.685069008782939</v>
      </c>
      <c r="I139">
        <v>34.15934755332497</v>
      </c>
      <c r="J139">
        <v>60.570890840652446</v>
      </c>
      <c r="K139">
        <v>29.015056461731493</v>
      </c>
      <c r="L139">
        <v>52.227101631116689</v>
      </c>
      <c r="M139">
        <v>52.352572145545793</v>
      </c>
      <c r="N139">
        <v>30.081555834378921</v>
      </c>
      <c r="O139">
        <v>30.520702634880802</v>
      </c>
      <c r="P139">
        <v>46.486825595984946</v>
      </c>
      <c r="Q139">
        <v>63.644918444165619</v>
      </c>
    </row>
    <row r="140" spans="2:17" x14ac:dyDescent="0.25">
      <c r="B140">
        <v>0</v>
      </c>
      <c r="C140">
        <v>65.131948343627172</v>
      </c>
      <c r="D140">
        <v>13.503649635036496</v>
      </c>
      <c r="E140">
        <v>51.37563166760247</v>
      </c>
      <c r="F140">
        <v>54.295339696799552</v>
      </c>
      <c r="G140">
        <v>31.583380123526112</v>
      </c>
      <c r="H140">
        <v>53.846153846153847</v>
      </c>
      <c r="I140">
        <v>37.647389107243121</v>
      </c>
      <c r="J140">
        <v>50.533408197641769</v>
      </c>
      <c r="K140">
        <v>14.093206064008983</v>
      </c>
      <c r="L140">
        <v>43.79562043795621</v>
      </c>
      <c r="M140">
        <v>12.212240314430096</v>
      </c>
      <c r="N140">
        <v>10.920830993823696</v>
      </c>
      <c r="O140">
        <v>27.681078046041552</v>
      </c>
      <c r="P140">
        <v>59.264458169567661</v>
      </c>
      <c r="Q140">
        <v>61.734980348119038</v>
      </c>
    </row>
    <row r="141" spans="2:17" x14ac:dyDescent="0.25">
      <c r="B141">
        <v>0</v>
      </c>
      <c r="C141">
        <v>54.039776258545679</v>
      </c>
      <c r="D141">
        <v>16.65630826600373</v>
      </c>
      <c r="E141">
        <v>45.929148539465508</v>
      </c>
      <c r="F141">
        <v>41.889372280919822</v>
      </c>
      <c r="G141">
        <v>19.049098819142323</v>
      </c>
      <c r="H141">
        <v>22.249844623990057</v>
      </c>
      <c r="I141">
        <v>13.673088875077688</v>
      </c>
      <c r="J141">
        <v>10.503418272218768</v>
      </c>
      <c r="K141">
        <v>40.770665009322556</v>
      </c>
      <c r="L141">
        <v>24.673710379117463</v>
      </c>
      <c r="M141">
        <v>43.474207582349287</v>
      </c>
      <c r="N141">
        <v>68.831572405220626</v>
      </c>
      <c r="O141">
        <v>45.152268489745182</v>
      </c>
      <c r="P141">
        <v>15.755127408328153</v>
      </c>
      <c r="Q141">
        <v>16.221255438160348</v>
      </c>
    </row>
    <row r="142" spans="2:17" x14ac:dyDescent="0.25">
      <c r="B142">
        <v>0</v>
      </c>
      <c r="C142">
        <v>58.884903814802733</v>
      </c>
      <c r="D142">
        <v>22.562764916856864</v>
      </c>
      <c r="E142">
        <v>52.55950440169547</v>
      </c>
      <c r="F142">
        <v>76.817737202477986</v>
      </c>
      <c r="G142">
        <v>56.113465927616566</v>
      </c>
      <c r="H142">
        <v>28.692533420280402</v>
      </c>
      <c r="I142">
        <v>20.606455820019562</v>
      </c>
      <c r="J142">
        <v>22.106292794261492</v>
      </c>
      <c r="K142">
        <v>53.374633192044342</v>
      </c>
      <c r="L142">
        <v>39.060971633518093</v>
      </c>
      <c r="M142">
        <v>59.373981089012062</v>
      </c>
      <c r="N142">
        <v>57.776328659928268</v>
      </c>
      <c r="O142">
        <v>40.854254972285617</v>
      </c>
      <c r="P142">
        <v>55.396152592109551</v>
      </c>
      <c r="Q142">
        <v>31.855233126834037</v>
      </c>
    </row>
    <row r="143" spans="2:17" x14ac:dyDescent="0.25">
      <c r="B143">
        <v>0</v>
      </c>
      <c r="C143">
        <v>62.362362362362369</v>
      </c>
      <c r="D143">
        <v>13.646980313646981</v>
      </c>
      <c r="E143">
        <v>53.453453453453456</v>
      </c>
      <c r="F143">
        <v>60.393727060393729</v>
      </c>
      <c r="G143">
        <v>40.373707040373709</v>
      </c>
      <c r="H143">
        <v>47.113780447113776</v>
      </c>
      <c r="I143">
        <v>45.578912245578913</v>
      </c>
      <c r="J143">
        <v>51.117784451117785</v>
      </c>
      <c r="K143">
        <v>62.796129462796124</v>
      </c>
      <c r="L143">
        <v>40.14014014014014</v>
      </c>
      <c r="M143">
        <v>45.578912245578913</v>
      </c>
      <c r="N143">
        <v>52.052052052052055</v>
      </c>
      <c r="O143">
        <v>31.831831831831831</v>
      </c>
      <c r="P143">
        <v>25.091758425091758</v>
      </c>
      <c r="Q143">
        <v>30.296963630296965</v>
      </c>
    </row>
    <row r="144" spans="2:17" x14ac:dyDescent="0.25">
      <c r="B144">
        <v>0</v>
      </c>
      <c r="C144">
        <v>20.228596075048522</v>
      </c>
      <c r="D144">
        <v>9.1654086693983174</v>
      </c>
      <c r="E144">
        <v>16.282078930342895</v>
      </c>
      <c r="F144">
        <v>29.113651067500541</v>
      </c>
      <c r="G144">
        <v>14.556825533750271</v>
      </c>
      <c r="H144">
        <v>17.381927970670695</v>
      </c>
      <c r="I144">
        <v>5.9089928833297387</v>
      </c>
      <c r="J144">
        <v>10.049601035152039</v>
      </c>
      <c r="K144">
        <v>23.183092516713391</v>
      </c>
      <c r="L144">
        <v>18.611171015742936</v>
      </c>
      <c r="M144">
        <v>22.73021350010783</v>
      </c>
      <c r="N144">
        <v>23.161526849255985</v>
      </c>
      <c r="O144">
        <v>11.731723096829846</v>
      </c>
      <c r="P144">
        <v>9.3594996765149894</v>
      </c>
      <c r="Q144">
        <v>13.413845158507657</v>
      </c>
    </row>
    <row r="145" spans="2:17" x14ac:dyDescent="0.25">
      <c r="B145">
        <v>0</v>
      </c>
      <c r="C145">
        <v>110.54365733113673</v>
      </c>
      <c r="D145">
        <v>38.056013179571664</v>
      </c>
      <c r="E145">
        <v>84.514003294892916</v>
      </c>
      <c r="F145">
        <v>102.84184514003294</v>
      </c>
      <c r="G145">
        <v>71.993410214168037</v>
      </c>
      <c r="H145">
        <v>79.942339373970356</v>
      </c>
      <c r="I145">
        <v>49.011532125205932</v>
      </c>
      <c r="J145">
        <v>46.210873146622731</v>
      </c>
      <c r="K145">
        <v>100.24711696869852</v>
      </c>
      <c r="L145">
        <v>55.10708401976936</v>
      </c>
      <c r="M145">
        <v>94.439868204283357</v>
      </c>
      <c r="N145">
        <v>114.12685337726525</v>
      </c>
      <c r="O145">
        <v>82.53706754530478</v>
      </c>
      <c r="P145">
        <v>58.48434925864909</v>
      </c>
      <c r="Q145">
        <v>80.560131795716643</v>
      </c>
    </row>
    <row r="146" spans="2:17" x14ac:dyDescent="0.25">
      <c r="B146">
        <v>5.3706946876824286</v>
      </c>
      <c r="C146">
        <v>40.893169877408056</v>
      </c>
      <c r="D146">
        <v>10.507880910683012</v>
      </c>
      <c r="E146">
        <v>51.98482194979568</v>
      </c>
      <c r="F146">
        <v>52.072387624051373</v>
      </c>
      <c r="G146">
        <v>36.660828955049617</v>
      </c>
      <c r="H146">
        <v>19.81903093987157</v>
      </c>
      <c r="I146">
        <v>1.6637478108581436</v>
      </c>
      <c r="J146">
        <v>26.970227670753065</v>
      </c>
      <c r="K146">
        <v>50.612959719789842</v>
      </c>
      <c r="L146">
        <v>23.934617629889082</v>
      </c>
      <c r="M146">
        <v>49.12434325744308</v>
      </c>
      <c r="N146">
        <v>49.270286047869234</v>
      </c>
      <c r="O146">
        <v>17.133683596030355</v>
      </c>
      <c r="P146">
        <v>22.679509632224168</v>
      </c>
      <c r="Q146">
        <v>0</v>
      </c>
    </row>
    <row r="147" spans="2:17" x14ac:dyDescent="0.25">
      <c r="B147">
        <v>0</v>
      </c>
      <c r="C147">
        <v>48.532227185705167</v>
      </c>
      <c r="D147">
        <v>11.040204211869815</v>
      </c>
      <c r="E147">
        <v>38.22590938098277</v>
      </c>
      <c r="F147">
        <v>43.522654754307595</v>
      </c>
      <c r="G147">
        <v>24.505424377791961</v>
      </c>
      <c r="H147">
        <v>44.41608168474793</v>
      </c>
      <c r="I147">
        <v>22.527121888959794</v>
      </c>
      <c r="J147">
        <v>38.034460753031269</v>
      </c>
      <c r="K147">
        <v>16.081684747925973</v>
      </c>
      <c r="L147">
        <v>26.834716017868537</v>
      </c>
      <c r="M147">
        <v>31.525207402680284</v>
      </c>
      <c r="N147">
        <v>10.625398851308232</v>
      </c>
      <c r="O147">
        <v>15.794511805998724</v>
      </c>
      <c r="P147">
        <v>43.203573707721759</v>
      </c>
      <c r="Q147">
        <v>38.736439055520101</v>
      </c>
    </row>
    <row r="148" spans="2:17" x14ac:dyDescent="0.25">
      <c r="B148">
        <v>0</v>
      </c>
      <c r="C148">
        <v>39.805352798053526</v>
      </c>
      <c r="D148">
        <v>6.0340632603406323</v>
      </c>
      <c r="E148">
        <v>37.226277372262771</v>
      </c>
      <c r="F148">
        <v>38.029197080291972</v>
      </c>
      <c r="G148">
        <v>21.703163017031628</v>
      </c>
      <c r="H148">
        <v>27.737226277372262</v>
      </c>
      <c r="I148">
        <v>22.700729927007298</v>
      </c>
      <c r="J148">
        <v>20.389294403892944</v>
      </c>
      <c r="K148">
        <v>19.099756690997566</v>
      </c>
      <c r="L148">
        <v>23.333333333333332</v>
      </c>
      <c r="M148">
        <v>0.51094890510948909</v>
      </c>
      <c r="N148">
        <v>8.5158150851581507</v>
      </c>
      <c r="O148">
        <v>17.591240875912408</v>
      </c>
      <c r="P148">
        <v>36.934306569343065</v>
      </c>
      <c r="Q148">
        <v>31.776155717761554</v>
      </c>
    </row>
    <row r="149" spans="2:17" x14ac:dyDescent="0.25">
      <c r="B149">
        <v>0</v>
      </c>
      <c r="C149">
        <v>80.227500836400139</v>
      </c>
      <c r="D149">
        <v>18.936099029775843</v>
      </c>
      <c r="E149">
        <v>55.001672800267642</v>
      </c>
      <c r="F149">
        <v>56.841753094680492</v>
      </c>
      <c r="G149">
        <v>41.585814653730345</v>
      </c>
      <c r="H149">
        <v>63.867514218802278</v>
      </c>
      <c r="I149">
        <v>39.678822348611575</v>
      </c>
      <c r="J149">
        <v>59.016393442622949</v>
      </c>
      <c r="K149">
        <v>27.233188357310141</v>
      </c>
      <c r="L149">
        <v>34.192037470725992</v>
      </c>
      <c r="M149">
        <v>54.466376714620282</v>
      </c>
      <c r="N149">
        <v>39.277350284376041</v>
      </c>
      <c r="O149">
        <v>49.849447975911673</v>
      </c>
      <c r="P149">
        <v>62.127801940448315</v>
      </c>
      <c r="Q149">
        <v>86.316493810639003</v>
      </c>
    </row>
    <row r="150" spans="2:17" x14ac:dyDescent="0.25">
      <c r="B150">
        <v>0</v>
      </c>
      <c r="C150">
        <v>56.60377358490566</v>
      </c>
      <c r="D150">
        <v>8.2728592162554424</v>
      </c>
      <c r="E150">
        <v>40.058055152394772</v>
      </c>
      <c r="F150">
        <v>41.480406386066768</v>
      </c>
      <c r="G150">
        <v>40.783744557329463</v>
      </c>
      <c r="H150">
        <v>22.786647314949203</v>
      </c>
      <c r="I150">
        <v>18.461538461538463</v>
      </c>
      <c r="J150">
        <v>20.986937590711175</v>
      </c>
      <c r="K150">
        <v>43.309143686502175</v>
      </c>
      <c r="L150">
        <v>27.373004354136434</v>
      </c>
      <c r="M150">
        <v>38.519593613933232</v>
      </c>
      <c r="N150">
        <v>52.162554426705363</v>
      </c>
      <c r="O150">
        <v>30.827285921625545</v>
      </c>
      <c r="P150">
        <v>11.204644412191582</v>
      </c>
      <c r="Q150">
        <v>5.0798258345428158</v>
      </c>
    </row>
    <row r="151" spans="2:17" x14ac:dyDescent="0.25">
      <c r="B151">
        <v>0</v>
      </c>
      <c r="C151">
        <v>32.004689331770223</v>
      </c>
      <c r="D151">
        <v>6.5650644783118413</v>
      </c>
      <c r="E151">
        <v>24.03282532239156</v>
      </c>
      <c r="F151">
        <v>34.536928487690503</v>
      </c>
      <c r="G151">
        <v>19.413833528722158</v>
      </c>
      <c r="H151">
        <v>19.60140679953107</v>
      </c>
      <c r="I151">
        <v>20.422039859320044</v>
      </c>
      <c r="J151">
        <v>17.373974208675264</v>
      </c>
      <c r="K151">
        <v>3.8452520515826496</v>
      </c>
      <c r="L151">
        <v>19.4841735052755</v>
      </c>
      <c r="M151">
        <v>12.426729191090271</v>
      </c>
      <c r="N151">
        <v>8.581477139507621</v>
      </c>
      <c r="O151">
        <v>20.351699882766706</v>
      </c>
      <c r="P151">
        <v>30.480656506447829</v>
      </c>
      <c r="Q151">
        <v>21.242672919109026</v>
      </c>
    </row>
    <row r="152" spans="2:17" x14ac:dyDescent="0.25">
      <c r="B152">
        <v>0</v>
      </c>
      <c r="C152">
        <v>80.613404013631197</v>
      </c>
      <c r="D152">
        <v>18.288527073078377</v>
      </c>
      <c r="E152">
        <v>70.80651268458918</v>
      </c>
      <c r="F152">
        <v>62.589928057553955</v>
      </c>
      <c r="G152">
        <v>49.716016660355926</v>
      </c>
      <c r="H152">
        <v>46.081029912911774</v>
      </c>
      <c r="I152">
        <v>38.621734191594093</v>
      </c>
      <c r="J152">
        <v>23.513820522529343</v>
      </c>
      <c r="K152">
        <v>78.07648617947747</v>
      </c>
      <c r="L152">
        <v>50.549034456645217</v>
      </c>
      <c r="M152">
        <v>81.862930708065136</v>
      </c>
      <c r="N152">
        <v>86.785308595229083</v>
      </c>
      <c r="O152">
        <v>64.521014767133664</v>
      </c>
      <c r="P152">
        <v>38.167360848163575</v>
      </c>
      <c r="Q152">
        <v>23.854600530102235</v>
      </c>
    </row>
    <row r="153" spans="2:17" x14ac:dyDescent="0.25">
      <c r="B153">
        <v>6.2009803921568629</v>
      </c>
      <c r="C153">
        <v>34.583333333333336</v>
      </c>
      <c r="D153">
        <v>11.593137254901961</v>
      </c>
      <c r="E153">
        <v>34.264705882352942</v>
      </c>
      <c r="F153">
        <v>39.509803921568626</v>
      </c>
      <c r="G153">
        <v>21.004901960784313</v>
      </c>
      <c r="H153">
        <v>23.823529411764703</v>
      </c>
      <c r="I153">
        <v>16.225490196078432</v>
      </c>
      <c r="J153">
        <v>12.401960784313726</v>
      </c>
      <c r="K153">
        <v>38.03921568627451</v>
      </c>
      <c r="L153">
        <v>13.676470588235295</v>
      </c>
      <c r="M153">
        <v>30.637254901960787</v>
      </c>
      <c r="N153">
        <v>39.534313725490193</v>
      </c>
      <c r="O153">
        <v>23.406862745098039</v>
      </c>
      <c r="P153">
        <v>19.117647058823529</v>
      </c>
      <c r="Q153">
        <v>0</v>
      </c>
    </row>
    <row r="154" spans="2:17" x14ac:dyDescent="0.25">
      <c r="B154">
        <v>1.7874165872259293</v>
      </c>
      <c r="C154">
        <v>34.080076263107721</v>
      </c>
      <c r="D154">
        <v>8.3651096282173505</v>
      </c>
      <c r="E154">
        <v>28.431839847473782</v>
      </c>
      <c r="F154">
        <v>38.012392755004768</v>
      </c>
      <c r="G154">
        <v>26.90657769304099</v>
      </c>
      <c r="H154">
        <v>39.799809342230695</v>
      </c>
      <c r="I154">
        <v>18.922783603431839</v>
      </c>
      <c r="J154">
        <v>28.265014299332698</v>
      </c>
      <c r="K154">
        <v>3.3603431839847473</v>
      </c>
      <c r="L154">
        <v>18.803622497616779</v>
      </c>
      <c r="M154">
        <v>0</v>
      </c>
      <c r="N154">
        <v>7.4356530028598673</v>
      </c>
      <c r="O154">
        <v>23.427073403241184</v>
      </c>
      <c r="P154">
        <v>40.562440419447093</v>
      </c>
      <c r="Q154">
        <v>27.597712106768352</v>
      </c>
    </row>
    <row r="155" spans="2:17" x14ac:dyDescent="0.25">
      <c r="B155">
        <v>0</v>
      </c>
      <c r="C155">
        <v>35.665864858954734</v>
      </c>
      <c r="D155">
        <v>8.4189809752897435</v>
      </c>
      <c r="E155">
        <v>32.516947299365846</v>
      </c>
      <c r="F155">
        <v>32.254537502733442</v>
      </c>
      <c r="G155">
        <v>21.736278154384429</v>
      </c>
      <c r="H155">
        <v>42.204242291712227</v>
      </c>
      <c r="I155">
        <v>22.523507544281653</v>
      </c>
      <c r="J155">
        <v>36.912311392958671</v>
      </c>
      <c r="K155">
        <v>4.7671113054887382</v>
      </c>
      <c r="L155">
        <v>30.527006341570086</v>
      </c>
      <c r="M155">
        <v>7.5880166192871208</v>
      </c>
      <c r="N155">
        <v>14.301333916466213</v>
      </c>
      <c r="O155">
        <v>40.258036300021864</v>
      </c>
      <c r="P155">
        <v>33.588453968948173</v>
      </c>
      <c r="Q155">
        <v>28.865077629564841</v>
      </c>
    </row>
    <row r="156" spans="2:17" x14ac:dyDescent="0.25">
      <c r="B156">
        <v>0</v>
      </c>
      <c r="C156">
        <v>39.721448467966574</v>
      </c>
      <c r="D156">
        <v>6.350974930362117</v>
      </c>
      <c r="E156">
        <v>34.707520891364901</v>
      </c>
      <c r="F156">
        <v>44.763231197771589</v>
      </c>
      <c r="G156">
        <v>21.559888579387188</v>
      </c>
      <c r="H156">
        <v>27.715877437325904</v>
      </c>
      <c r="I156">
        <v>18.077994428969362</v>
      </c>
      <c r="J156">
        <v>30.640668523676879</v>
      </c>
      <c r="K156">
        <v>1.1699164345403901</v>
      </c>
      <c r="L156">
        <v>13.398328690807798</v>
      </c>
      <c r="M156">
        <v>24.846796657381613</v>
      </c>
      <c r="N156">
        <v>9.3036211699164344</v>
      </c>
      <c r="O156">
        <v>28.551532033426184</v>
      </c>
      <c r="P156">
        <v>30.974930362116993</v>
      </c>
      <c r="Q156">
        <v>21.727019498607241</v>
      </c>
    </row>
    <row r="157" spans="2:17" x14ac:dyDescent="0.25">
      <c r="B157">
        <v>0</v>
      </c>
      <c r="C157">
        <v>52.832543049663094</v>
      </c>
      <c r="D157">
        <v>16.0219615672573</v>
      </c>
      <c r="E157">
        <v>47.741452458198154</v>
      </c>
      <c r="F157">
        <v>39.580733715997006</v>
      </c>
      <c r="G157">
        <v>28.949338657349639</v>
      </c>
      <c r="H157">
        <v>53.057149987521832</v>
      </c>
      <c r="I157">
        <v>41.452458198153231</v>
      </c>
      <c r="J157">
        <v>51.43498876965311</v>
      </c>
      <c r="K157">
        <v>11.754429747941103</v>
      </c>
      <c r="L157">
        <v>43.623658597454458</v>
      </c>
      <c r="M157">
        <v>14.225106064387322</v>
      </c>
      <c r="N157">
        <v>25.081108060893438</v>
      </c>
      <c r="O157">
        <v>29.273770900923385</v>
      </c>
      <c r="P157">
        <v>38.857000249563264</v>
      </c>
      <c r="Q157">
        <v>57.823808335413027</v>
      </c>
    </row>
    <row r="158" spans="2:17" x14ac:dyDescent="0.25">
      <c r="B158">
        <v>0</v>
      </c>
      <c r="C158">
        <v>47.801147227533455</v>
      </c>
      <c r="D158">
        <v>10.215788036055724</v>
      </c>
      <c r="E158">
        <v>46.298825457525268</v>
      </c>
      <c r="F158">
        <v>41.382136028407537</v>
      </c>
      <c r="G158">
        <v>41.546025676044792</v>
      </c>
      <c r="H158">
        <v>51.652553947009018</v>
      </c>
      <c r="I158">
        <v>20.97787489756897</v>
      </c>
      <c r="J158">
        <v>46.954384048074296</v>
      </c>
      <c r="K158">
        <v>24.474187380497131</v>
      </c>
      <c r="L158">
        <v>16.361649822452883</v>
      </c>
      <c r="M158">
        <v>32.55940999726851</v>
      </c>
      <c r="N158">
        <v>18.628789948101613</v>
      </c>
      <c r="O158">
        <v>38.623326959847034</v>
      </c>
      <c r="P158">
        <v>46.134935809888013</v>
      </c>
      <c r="Q158">
        <v>34.608030592734224</v>
      </c>
    </row>
    <row r="159" spans="2:17" x14ac:dyDescent="0.25">
      <c r="B159">
        <v>0</v>
      </c>
      <c r="C159">
        <v>20.94111850209411</v>
      </c>
      <c r="D159">
        <v>8.4503572308450359</v>
      </c>
      <c r="E159">
        <v>12.687854151268784</v>
      </c>
      <c r="F159">
        <v>31.313131313131315</v>
      </c>
      <c r="G159">
        <v>20.029563932002954</v>
      </c>
      <c r="H159">
        <v>10.224193151022419</v>
      </c>
      <c r="I159">
        <v>14.190687361419069</v>
      </c>
      <c r="J159">
        <v>4.9273220004927322E-2</v>
      </c>
      <c r="K159">
        <v>19.857107661985708</v>
      </c>
      <c r="L159">
        <v>6.1098792806109881</v>
      </c>
      <c r="M159">
        <v>23.404779502340478</v>
      </c>
      <c r="N159">
        <v>41.512687854151267</v>
      </c>
      <c r="O159">
        <v>20.251293422025128</v>
      </c>
      <c r="P159">
        <v>10.889381621088939</v>
      </c>
      <c r="Q159">
        <v>9.189455530918945</v>
      </c>
    </row>
    <row r="160" spans="2:17" x14ac:dyDescent="0.25">
      <c r="B160">
        <v>0</v>
      </c>
      <c r="C160">
        <v>55.461448598130836</v>
      </c>
      <c r="D160">
        <v>11.390186915887851</v>
      </c>
      <c r="E160">
        <v>38.31775700934579</v>
      </c>
      <c r="F160">
        <v>53.417056074766357</v>
      </c>
      <c r="G160">
        <v>42.93224299065421</v>
      </c>
      <c r="H160">
        <v>38.463785046728972</v>
      </c>
      <c r="I160">
        <v>18.662383177570092</v>
      </c>
      <c r="J160">
        <v>19.246495327102803</v>
      </c>
      <c r="K160">
        <v>42.727803738317753</v>
      </c>
      <c r="L160">
        <v>29.264018691588785</v>
      </c>
      <c r="M160">
        <v>20.414719626168225</v>
      </c>
      <c r="N160">
        <v>27.044392523364486</v>
      </c>
      <c r="O160">
        <v>33.148364485981304</v>
      </c>
      <c r="P160">
        <v>38.843457943925237</v>
      </c>
      <c r="Q160">
        <v>61.915887850467286</v>
      </c>
    </row>
    <row r="161" spans="2:17" x14ac:dyDescent="0.25">
      <c r="B161">
        <v>0</v>
      </c>
      <c r="C161">
        <v>28.024502297090354</v>
      </c>
      <c r="D161">
        <v>0.76569678407350694</v>
      </c>
      <c r="E161">
        <v>39.203675344563557</v>
      </c>
      <c r="F161">
        <v>24.410413476263397</v>
      </c>
      <c r="G161">
        <v>16.263399693721286</v>
      </c>
      <c r="H161">
        <v>21.837672281776417</v>
      </c>
      <c r="I161">
        <v>15.038284839203675</v>
      </c>
      <c r="J161">
        <v>15.038284839203675</v>
      </c>
      <c r="K161">
        <v>23.644716692189892</v>
      </c>
      <c r="L161">
        <v>8.4839203675344557</v>
      </c>
      <c r="M161">
        <v>27.503828483920365</v>
      </c>
      <c r="N161">
        <v>22.38897396630934</v>
      </c>
      <c r="O161">
        <v>5.5742725880551296</v>
      </c>
      <c r="P161">
        <v>21.715160796324657</v>
      </c>
      <c r="Q161">
        <v>10.934150076569678</v>
      </c>
    </row>
    <row r="162" spans="2:17" x14ac:dyDescent="0.25">
      <c r="B162">
        <v>0</v>
      </c>
      <c r="C162">
        <v>42.984466513878274</v>
      </c>
      <c r="D162">
        <v>9.1418385536032591</v>
      </c>
      <c r="E162">
        <v>38.400814871403107</v>
      </c>
      <c r="F162">
        <v>34.148204736440029</v>
      </c>
      <c r="G162">
        <v>11.280875986758341</v>
      </c>
      <c r="H162">
        <v>37.458619811560986</v>
      </c>
      <c r="I162">
        <v>10.160427807486631</v>
      </c>
      <c r="J162">
        <v>37.280366692131402</v>
      </c>
      <c r="K162">
        <v>14.132925897631779</v>
      </c>
      <c r="L162">
        <v>39.317545199898142</v>
      </c>
      <c r="M162">
        <v>19.480519480519483</v>
      </c>
      <c r="N162">
        <v>26.712503183091417</v>
      </c>
      <c r="O162">
        <v>39.266615737203978</v>
      </c>
      <c r="P162">
        <v>19.938884644766997</v>
      </c>
      <c r="Q162">
        <v>36.796536796536792</v>
      </c>
    </row>
    <row r="163" spans="2:17" x14ac:dyDescent="0.25">
      <c r="B163">
        <v>0</v>
      </c>
      <c r="C163">
        <v>97.107438016528931</v>
      </c>
      <c r="D163">
        <v>26.897069872276486</v>
      </c>
      <c r="E163">
        <v>76.408715251690467</v>
      </c>
      <c r="F163">
        <v>73.178061607813675</v>
      </c>
      <c r="G163">
        <v>49.060856498873029</v>
      </c>
      <c r="H163">
        <v>57.776108189331332</v>
      </c>
      <c r="I163">
        <v>51.314800901577762</v>
      </c>
      <c r="J163">
        <v>50.638617580766343</v>
      </c>
      <c r="K163">
        <v>73.62885048835463</v>
      </c>
      <c r="L163">
        <v>44.064613072877535</v>
      </c>
      <c r="M163">
        <v>92.712246431254698</v>
      </c>
      <c r="N163">
        <v>96.882043576258454</v>
      </c>
      <c r="O163">
        <v>73.703981968444779</v>
      </c>
      <c r="P163">
        <v>46.356123215627349</v>
      </c>
      <c r="Q163">
        <v>75.319308790383161</v>
      </c>
    </row>
    <row r="164" spans="2:17" x14ac:dyDescent="0.25">
      <c r="B164">
        <v>0</v>
      </c>
      <c r="C164">
        <v>40.478905359179016</v>
      </c>
      <c r="D164">
        <v>12.656784492588368</v>
      </c>
      <c r="E164">
        <v>28.56328392246294</v>
      </c>
      <c r="F164">
        <v>31.641961231470923</v>
      </c>
      <c r="G164">
        <v>10.718358038768528</v>
      </c>
      <c r="H164">
        <v>34.179019384264535</v>
      </c>
      <c r="I164">
        <v>41.818700114025084</v>
      </c>
      <c r="J164">
        <v>28.363740022805018</v>
      </c>
      <c r="K164">
        <v>8.3808437856328393</v>
      </c>
      <c r="L164">
        <v>26.482326111744587</v>
      </c>
      <c r="M164">
        <v>27.879133409350054</v>
      </c>
      <c r="N164">
        <v>10.319270239452679</v>
      </c>
      <c r="O164">
        <v>35.689851767388824</v>
      </c>
      <c r="P164">
        <v>47.263397947548462</v>
      </c>
      <c r="Q164">
        <v>30.50171037628278</v>
      </c>
    </row>
    <row r="165" spans="2:17" x14ac:dyDescent="0.25">
      <c r="B165">
        <v>1.680672268907563</v>
      </c>
      <c r="C165">
        <v>41.146458583433372</v>
      </c>
      <c r="D165">
        <v>0</v>
      </c>
      <c r="E165">
        <v>37.665066026410564</v>
      </c>
      <c r="F165">
        <v>37.244897959183675</v>
      </c>
      <c r="G165">
        <v>27.761104441776713</v>
      </c>
      <c r="H165">
        <v>10.714285714285714</v>
      </c>
      <c r="I165">
        <v>15.906362545018007</v>
      </c>
      <c r="J165">
        <v>9.2436974789915975</v>
      </c>
      <c r="K165">
        <v>40.006002400960384</v>
      </c>
      <c r="L165">
        <v>22.118847539015608</v>
      </c>
      <c r="M165">
        <v>37.725090036014407</v>
      </c>
      <c r="N165">
        <v>44.597839135654262</v>
      </c>
      <c r="O165">
        <v>15.006002400960384</v>
      </c>
      <c r="P165">
        <v>2.7010804321728692</v>
      </c>
      <c r="Q165">
        <v>7.5930372148859542</v>
      </c>
    </row>
    <row r="166" spans="2:17" x14ac:dyDescent="0.25">
      <c r="B166">
        <v>1.1449315833566043</v>
      </c>
      <c r="C166">
        <v>45.406311086288746</v>
      </c>
      <c r="D166">
        <v>0</v>
      </c>
      <c r="E166">
        <v>32.839988829935777</v>
      </c>
      <c r="F166">
        <v>44.596481429768218</v>
      </c>
      <c r="G166">
        <v>30.382574699804525</v>
      </c>
      <c r="H166">
        <v>23.485060039095224</v>
      </c>
      <c r="I166">
        <v>7.5956436749511314</v>
      </c>
      <c r="J166">
        <v>5.4733314716559622</v>
      </c>
      <c r="K166">
        <v>42.306618263055014</v>
      </c>
      <c r="L166">
        <v>2.5411896118402679</v>
      </c>
      <c r="M166">
        <v>49.958112259145487</v>
      </c>
      <c r="N166">
        <v>26.668528344037977</v>
      </c>
      <c r="O166">
        <v>30.913152750628313</v>
      </c>
      <c r="P166">
        <v>27.254956716001118</v>
      </c>
      <c r="Q166">
        <v>20.35744205529182</v>
      </c>
    </row>
    <row r="167" spans="2:17" x14ac:dyDescent="0.25">
      <c r="B167">
        <v>0</v>
      </c>
      <c r="C167">
        <v>37.294281729428178</v>
      </c>
      <c r="D167">
        <v>2.0641562064156207</v>
      </c>
      <c r="E167">
        <v>29.260808926080895</v>
      </c>
      <c r="F167">
        <v>39.246861924686193</v>
      </c>
      <c r="G167">
        <v>18.91213389121339</v>
      </c>
      <c r="H167">
        <v>22.984658298465828</v>
      </c>
      <c r="I167">
        <v>11.938633193863319</v>
      </c>
      <c r="J167">
        <v>20.251046025104603</v>
      </c>
      <c r="K167">
        <v>38.382147838214784</v>
      </c>
      <c r="L167">
        <v>15.230125523012553</v>
      </c>
      <c r="M167">
        <v>39.6652719665272</v>
      </c>
      <c r="N167">
        <v>33.835425383542542</v>
      </c>
      <c r="O167">
        <v>24.10041841004184</v>
      </c>
      <c r="P167">
        <v>13.556485355648535</v>
      </c>
      <c r="Q167">
        <v>25.216178521617856</v>
      </c>
    </row>
    <row r="168" spans="2:17" x14ac:dyDescent="0.25">
      <c r="B168">
        <v>0</v>
      </c>
      <c r="C168">
        <v>54.703135423615748</v>
      </c>
      <c r="D168">
        <v>12.108072048032021</v>
      </c>
      <c r="E168">
        <v>50.133422281521014</v>
      </c>
      <c r="F168">
        <v>45.763842561707804</v>
      </c>
      <c r="G168">
        <v>42.361574382921944</v>
      </c>
      <c r="H168">
        <v>44.529686457638427</v>
      </c>
      <c r="I168">
        <v>26.98465643762508</v>
      </c>
      <c r="J168">
        <v>37.591727818545692</v>
      </c>
      <c r="K168">
        <v>35.657104736490993</v>
      </c>
      <c r="L168">
        <v>21.314209472981986</v>
      </c>
      <c r="M168">
        <v>45.196797865243497</v>
      </c>
      <c r="N168">
        <v>53.068712474983329</v>
      </c>
      <c r="O168">
        <v>28.719146097398269</v>
      </c>
      <c r="P168">
        <v>10.673782521681121</v>
      </c>
      <c r="Q168">
        <v>29.819879919946629</v>
      </c>
    </row>
    <row r="169" spans="2:17" x14ac:dyDescent="0.25">
      <c r="B169">
        <v>0</v>
      </c>
      <c r="C169">
        <v>38.336907314748629</v>
      </c>
      <c r="D169">
        <v>10.459852275434836</v>
      </c>
      <c r="E169">
        <v>34.882058613295207</v>
      </c>
      <c r="F169">
        <v>30.164403145103648</v>
      </c>
      <c r="G169">
        <v>17.941386704789135</v>
      </c>
      <c r="H169">
        <v>26.590421729807005</v>
      </c>
      <c r="I169">
        <v>24.612818680009529</v>
      </c>
      <c r="J169">
        <v>15.844650941148439</v>
      </c>
      <c r="K169">
        <v>33.809864188706214</v>
      </c>
      <c r="L169">
        <v>20.729092208720516</v>
      </c>
      <c r="M169">
        <v>36.001906123421492</v>
      </c>
      <c r="N169">
        <v>34.024303073624019</v>
      </c>
      <c r="O169">
        <v>22.563736001906122</v>
      </c>
      <c r="P169">
        <v>11.079342387419585</v>
      </c>
      <c r="Q169">
        <v>14.486538003335717</v>
      </c>
    </row>
    <row r="170" spans="2:17" x14ac:dyDescent="0.25">
      <c r="B170">
        <v>4.4809088040391289</v>
      </c>
      <c r="C170">
        <v>54.875355001577788</v>
      </c>
      <c r="D170">
        <v>6.1849163774061218</v>
      </c>
      <c r="E170">
        <v>45.471757652256237</v>
      </c>
      <c r="F170">
        <v>43.294414641842856</v>
      </c>
      <c r="G170">
        <v>26.443673082991481</v>
      </c>
      <c r="H170">
        <v>37.551278005680025</v>
      </c>
      <c r="I170">
        <v>29.757021142316187</v>
      </c>
      <c r="J170">
        <v>27.642789523508991</v>
      </c>
      <c r="K170">
        <v>33.070369201640901</v>
      </c>
      <c r="L170">
        <v>38.718838750394447</v>
      </c>
      <c r="M170">
        <v>0</v>
      </c>
      <c r="N170">
        <v>13.821394761754496</v>
      </c>
      <c r="O170">
        <v>31.555695803092458</v>
      </c>
      <c r="P170">
        <v>44.272641211738716</v>
      </c>
      <c r="Q170">
        <v>53.518460082044804</v>
      </c>
    </row>
    <row r="171" spans="2:17" x14ac:dyDescent="0.25">
      <c r="B171">
        <v>0</v>
      </c>
      <c r="C171">
        <v>39.199395770392748</v>
      </c>
      <c r="D171">
        <v>8.4592145015105746</v>
      </c>
      <c r="E171">
        <v>33.81168177240685</v>
      </c>
      <c r="F171">
        <v>46.727089627391742</v>
      </c>
      <c r="G171">
        <v>28.95266868076536</v>
      </c>
      <c r="H171">
        <v>26.409869083585097</v>
      </c>
      <c r="I171">
        <v>17.044310171198386</v>
      </c>
      <c r="J171">
        <v>25.478348439073518</v>
      </c>
      <c r="K171">
        <v>45.594159113796579</v>
      </c>
      <c r="L171">
        <v>30.815709969788518</v>
      </c>
      <c r="M171">
        <v>28.323262839879153</v>
      </c>
      <c r="N171">
        <v>30.966767371601208</v>
      </c>
      <c r="O171">
        <v>21.324269889224574</v>
      </c>
      <c r="P171">
        <v>18.856998992950654</v>
      </c>
      <c r="Q171">
        <v>22.205438066465259</v>
      </c>
    </row>
    <row r="172" spans="2:17" x14ac:dyDescent="0.25">
      <c r="B172">
        <v>6.2479338842975203</v>
      </c>
      <c r="C172">
        <v>39.801652892561982</v>
      </c>
      <c r="D172">
        <v>0</v>
      </c>
      <c r="E172">
        <v>36</v>
      </c>
      <c r="F172">
        <v>31.5702479338843</v>
      </c>
      <c r="G172">
        <v>24.462809917355372</v>
      </c>
      <c r="H172">
        <v>27.471074380165287</v>
      </c>
      <c r="I172">
        <v>22.876033057851238</v>
      </c>
      <c r="J172">
        <v>30.644628099173556</v>
      </c>
      <c r="K172">
        <v>22.975206611570247</v>
      </c>
      <c r="L172">
        <v>33.785123966942152</v>
      </c>
      <c r="M172">
        <v>22.90909090909091</v>
      </c>
      <c r="N172">
        <v>22.743801652892561</v>
      </c>
      <c r="O172">
        <v>39.933884297520663</v>
      </c>
      <c r="P172">
        <v>22.545454545454547</v>
      </c>
      <c r="Q172">
        <v>26.545454545454543</v>
      </c>
    </row>
    <row r="173" spans="2:17" x14ac:dyDescent="0.25">
      <c r="B173">
        <v>4.0867389491242703</v>
      </c>
      <c r="C173">
        <v>59.132610508757303</v>
      </c>
      <c r="D173">
        <v>7.5896580483736447</v>
      </c>
      <c r="E173">
        <v>49.249374478732278</v>
      </c>
      <c r="F173">
        <v>77.564637197664723</v>
      </c>
      <c r="G173">
        <v>47.122602168473726</v>
      </c>
      <c r="H173">
        <v>20.141784820683903</v>
      </c>
      <c r="I173">
        <v>0</v>
      </c>
      <c r="J173">
        <v>14.220183486238533</v>
      </c>
      <c r="K173">
        <v>76.355296080066722</v>
      </c>
      <c r="L173">
        <v>36.738949124270228</v>
      </c>
      <c r="M173">
        <v>58.006672226855713</v>
      </c>
      <c r="N173">
        <v>71.684737281067555</v>
      </c>
      <c r="O173">
        <v>36.822351959966639</v>
      </c>
      <c r="P173">
        <v>10.9674728940784</v>
      </c>
      <c r="Q173">
        <v>4.0450375312760638</v>
      </c>
    </row>
    <row r="174" spans="2:17" x14ac:dyDescent="0.25">
      <c r="B174">
        <v>0</v>
      </c>
      <c r="C174">
        <v>70.162538699690401</v>
      </c>
      <c r="D174">
        <v>23.839009287925698</v>
      </c>
      <c r="E174">
        <v>44.233746130030958</v>
      </c>
      <c r="F174">
        <v>82.275541795665632</v>
      </c>
      <c r="G174">
        <v>61.958204334365327</v>
      </c>
      <c r="H174">
        <v>37.151702786377712</v>
      </c>
      <c r="I174">
        <v>47.407120743034056</v>
      </c>
      <c r="J174">
        <v>34.636222910216716</v>
      </c>
      <c r="K174">
        <v>79.721362229102169</v>
      </c>
      <c r="L174">
        <v>42.221362229102169</v>
      </c>
      <c r="M174">
        <v>72.561919504643967</v>
      </c>
      <c r="N174">
        <v>62.190402476780179</v>
      </c>
      <c r="O174">
        <v>47.678018575851397</v>
      </c>
      <c r="P174">
        <v>51.702786377708975</v>
      </c>
      <c r="Q174">
        <v>39.39628482972136</v>
      </c>
    </row>
    <row r="175" spans="2:17" x14ac:dyDescent="0.25">
      <c r="B175">
        <v>0</v>
      </c>
      <c r="C175">
        <v>109.17832167832169</v>
      </c>
      <c r="D175">
        <v>34.30944055944056</v>
      </c>
      <c r="E175">
        <v>85.358391608391599</v>
      </c>
      <c r="F175">
        <v>113.33041958041959</v>
      </c>
      <c r="G175">
        <v>87.36888111888112</v>
      </c>
      <c r="H175">
        <v>69.27447552447552</v>
      </c>
      <c r="I175">
        <v>52.578671328671334</v>
      </c>
      <c r="J175">
        <v>37.718531468531467</v>
      </c>
      <c r="K175">
        <v>124.91258741258741</v>
      </c>
      <c r="L175">
        <v>57.298951048951054</v>
      </c>
      <c r="M175">
        <v>76.092657342657347</v>
      </c>
      <c r="N175">
        <v>90.515734265734267</v>
      </c>
      <c r="O175">
        <v>72.552447552447546</v>
      </c>
      <c r="P175">
        <v>60.314685314685313</v>
      </c>
      <c r="Q175">
        <v>50.56818181818182</v>
      </c>
    </row>
    <row r="176" spans="2:17" x14ac:dyDescent="0.25">
      <c r="B176">
        <v>0</v>
      </c>
      <c r="C176">
        <v>53.773818361791633</v>
      </c>
      <c r="D176">
        <v>13.090819104182133</v>
      </c>
      <c r="E176">
        <v>49.220489977728285</v>
      </c>
      <c r="F176">
        <v>51.125958921059144</v>
      </c>
      <c r="G176">
        <v>37.070032170254883</v>
      </c>
      <c r="H176">
        <v>49.839148725562978</v>
      </c>
      <c r="I176">
        <v>41.202672605790646</v>
      </c>
      <c r="J176">
        <v>48.75030932937392</v>
      </c>
      <c r="K176">
        <v>7.2506805246226183</v>
      </c>
      <c r="L176">
        <v>35.164563226924031</v>
      </c>
      <c r="M176">
        <v>13.560999752536501</v>
      </c>
      <c r="N176">
        <v>19.351645632269239</v>
      </c>
      <c r="O176">
        <v>31.625835189309576</v>
      </c>
      <c r="P176">
        <v>44.988864142538972</v>
      </c>
      <c r="Q176">
        <v>46.547884187082403</v>
      </c>
    </row>
    <row r="177" spans="1:20" x14ac:dyDescent="0.25">
      <c r="B177">
        <v>0</v>
      </c>
      <c r="C177">
        <v>38.388013433221388</v>
      </c>
      <c r="D177">
        <v>9.2999225006458275</v>
      </c>
      <c r="E177">
        <v>39.834668044432966</v>
      </c>
      <c r="F177">
        <v>33.092224231464741</v>
      </c>
      <c r="G177">
        <v>10.462412813226557</v>
      </c>
      <c r="H177">
        <v>35.055541203823303</v>
      </c>
      <c r="I177">
        <v>17.463187806768275</v>
      </c>
      <c r="J177">
        <v>36.192198398346683</v>
      </c>
      <c r="K177">
        <v>13.174890209248256</v>
      </c>
      <c r="L177">
        <v>33.324722293980884</v>
      </c>
      <c r="M177">
        <v>25.032291397571687</v>
      </c>
      <c r="N177">
        <v>17.230689744252132</v>
      </c>
      <c r="O177">
        <v>30.405579953500389</v>
      </c>
      <c r="P177">
        <v>20.666494445879618</v>
      </c>
      <c r="Q177">
        <v>39.834668044432966</v>
      </c>
    </row>
    <row r="178" spans="1:20" x14ac:dyDescent="0.25">
      <c r="B178">
        <v>0</v>
      </c>
      <c r="C178">
        <v>59.483009003775777</v>
      </c>
      <c r="D178">
        <v>9.2942201568399643</v>
      </c>
      <c r="E178">
        <v>40.807435376125476</v>
      </c>
      <c r="F178">
        <v>62.852163810630266</v>
      </c>
      <c r="G178">
        <v>30.816148707522512</v>
      </c>
      <c r="H178">
        <v>55.126343305257045</v>
      </c>
      <c r="I178">
        <v>33.633459192564622</v>
      </c>
      <c r="J178">
        <v>42.375835027592217</v>
      </c>
      <c r="K178">
        <v>20.795817600929421</v>
      </c>
      <c r="L178">
        <v>39.994191112401978</v>
      </c>
      <c r="M178">
        <v>40.778390938135345</v>
      </c>
      <c r="N178">
        <v>29.160615742085387</v>
      </c>
      <c r="O178">
        <v>52.599477200116176</v>
      </c>
      <c r="P178">
        <v>65.698518733662496</v>
      </c>
      <c r="Q178">
        <v>47.545744989834446</v>
      </c>
    </row>
    <row r="179" spans="1:20" x14ac:dyDescent="0.25">
      <c r="B179">
        <v>0</v>
      </c>
      <c r="C179">
        <v>39.584859584859586</v>
      </c>
      <c r="D179">
        <v>3.7362637362637363</v>
      </c>
      <c r="E179">
        <v>33.846153846153847</v>
      </c>
      <c r="F179">
        <v>42.002442002442002</v>
      </c>
      <c r="G179">
        <v>21.978021978021978</v>
      </c>
      <c r="H179">
        <v>23.785103785103782</v>
      </c>
      <c r="I179">
        <v>12.454212454212454</v>
      </c>
      <c r="J179">
        <v>23.833943833943835</v>
      </c>
      <c r="K179">
        <v>36.874236874236878</v>
      </c>
      <c r="L179">
        <v>21.904761904761905</v>
      </c>
      <c r="M179">
        <v>34.481074481074479</v>
      </c>
      <c r="N179">
        <v>32.600732600732599</v>
      </c>
      <c r="O179">
        <v>22.222222222222221</v>
      </c>
      <c r="P179">
        <v>26.275946275946279</v>
      </c>
      <c r="Q179">
        <v>34.82295482295482</v>
      </c>
    </row>
    <row r="180" spans="1:20" x14ac:dyDescent="0.25">
      <c r="B180">
        <v>0</v>
      </c>
      <c r="C180">
        <v>44.154797097554422</v>
      </c>
      <c r="D180">
        <v>9.8629400698736891</v>
      </c>
      <c r="E180">
        <v>40.231120666487499</v>
      </c>
      <c r="F180">
        <v>50.577801666218761</v>
      </c>
      <c r="G180">
        <v>25.638269282450953</v>
      </c>
      <c r="H180">
        <v>43.805428648212846</v>
      </c>
      <c r="I180">
        <v>18.543402311206663</v>
      </c>
      <c r="J180">
        <v>43.805428648212846</v>
      </c>
      <c r="K180">
        <v>7.2023649556570817</v>
      </c>
      <c r="L180">
        <v>24.536414942219835</v>
      </c>
      <c r="M180">
        <v>11.502284332168772</v>
      </c>
      <c r="N180">
        <v>6.5036280569739313</v>
      </c>
      <c r="O180">
        <v>19.699005643644181</v>
      </c>
      <c r="P180">
        <v>44.799785004031172</v>
      </c>
      <c r="Q180">
        <v>25.0201558720774</v>
      </c>
    </row>
    <row r="181" spans="1:20" x14ac:dyDescent="0.25">
      <c r="B181">
        <v>3.1834683049427532</v>
      </c>
      <c r="C181">
        <v>48.366378106674112</v>
      </c>
      <c r="D181">
        <v>11.086288746160291</v>
      </c>
      <c r="E181">
        <v>41.357162803686123</v>
      </c>
      <c r="F181">
        <v>39.793353811784414</v>
      </c>
      <c r="G181">
        <v>39.123149958112258</v>
      </c>
      <c r="H181">
        <v>38.11784417760402</v>
      </c>
      <c r="I181">
        <v>20.134040770734433</v>
      </c>
      <c r="J181">
        <v>27.757609606255233</v>
      </c>
      <c r="K181">
        <v>38.676347388997485</v>
      </c>
      <c r="L181">
        <v>37.140463557665456</v>
      </c>
      <c r="M181">
        <v>0</v>
      </c>
      <c r="N181">
        <v>9.2990784697012003</v>
      </c>
      <c r="O181">
        <v>39.067299636972912</v>
      </c>
      <c r="P181">
        <v>51.354370287629159</v>
      </c>
      <c r="Q181">
        <v>54.063110862887463</v>
      </c>
    </row>
    <row r="182" spans="1:20" x14ac:dyDescent="0.25">
      <c r="B182">
        <v>1.4909011181758385</v>
      </c>
      <c r="C182">
        <v>21.925016443762331</v>
      </c>
      <c r="D182">
        <v>0</v>
      </c>
      <c r="E182">
        <v>19.09668932251699</v>
      </c>
      <c r="F182">
        <v>25.45494409120807</v>
      </c>
      <c r="G182">
        <v>7.3010304757728575</v>
      </c>
      <c r="H182">
        <v>21.552291164218374</v>
      </c>
      <c r="I182">
        <v>12.278009208506907</v>
      </c>
      <c r="J182">
        <v>18.438938829204123</v>
      </c>
      <c r="K182">
        <v>2.5871519403639551</v>
      </c>
      <c r="L182">
        <v>19.403639552729665</v>
      </c>
      <c r="M182">
        <v>3.9245779434334578</v>
      </c>
      <c r="N182">
        <v>7.1694803771102826</v>
      </c>
      <c r="O182">
        <v>18.197763648322738</v>
      </c>
      <c r="P182">
        <v>4.8673536505152377</v>
      </c>
      <c r="Q182">
        <v>16.575312431484324</v>
      </c>
    </row>
    <row r="183" spans="1:20" x14ac:dyDescent="0.25">
      <c r="B183">
        <v>0</v>
      </c>
      <c r="C183">
        <v>42.092632589392849</v>
      </c>
      <c r="D183">
        <v>13.270938324934006</v>
      </c>
      <c r="E183">
        <v>36.333093352531797</v>
      </c>
      <c r="F183">
        <v>42.668586513078957</v>
      </c>
      <c r="G183">
        <v>29.589632829373652</v>
      </c>
      <c r="H183">
        <v>46.580273578113754</v>
      </c>
      <c r="I183">
        <v>27.069834413246941</v>
      </c>
      <c r="J183">
        <v>28.173746100311973</v>
      </c>
      <c r="K183">
        <v>9.7192224622030245</v>
      </c>
      <c r="L183">
        <v>26.421886249100073</v>
      </c>
      <c r="M183">
        <v>27.453803695704345</v>
      </c>
      <c r="N183">
        <v>11.999040076793857</v>
      </c>
      <c r="O183">
        <v>35.253179745620351</v>
      </c>
      <c r="P183">
        <v>37.221022318214544</v>
      </c>
      <c r="Q183">
        <v>38.492920566354691</v>
      </c>
    </row>
    <row r="184" spans="1:20" x14ac:dyDescent="0.25">
      <c r="B184">
        <v>0</v>
      </c>
      <c r="C184">
        <v>63.099850968703429</v>
      </c>
      <c r="D184">
        <v>3.1892697466467959</v>
      </c>
      <c r="E184">
        <v>54.038748137108797</v>
      </c>
      <c r="F184">
        <v>60.655737704918032</v>
      </c>
      <c r="G184">
        <v>41.639344262295083</v>
      </c>
      <c r="H184">
        <v>36.512667660208642</v>
      </c>
      <c r="I184">
        <v>24.023845007451563</v>
      </c>
      <c r="J184">
        <v>34.843517138599104</v>
      </c>
      <c r="K184">
        <v>64.292101341281665</v>
      </c>
      <c r="L184">
        <v>31.982116244411323</v>
      </c>
      <c r="M184">
        <v>58.509687034277199</v>
      </c>
      <c r="N184">
        <v>59.49329359165425</v>
      </c>
      <c r="O184">
        <v>43.129657228017884</v>
      </c>
      <c r="P184">
        <v>79.821162444113256</v>
      </c>
      <c r="Q184">
        <v>50.611028315946349</v>
      </c>
    </row>
    <row r="185" spans="1:20" x14ac:dyDescent="0.25">
      <c r="A185" t="s">
        <v>102</v>
      </c>
      <c r="B185">
        <f>AVERAGE(B95:B184)</f>
        <v>1.0044495825037325</v>
      </c>
      <c r="C185">
        <f t="shared" ref="C185:Q185" si="1">AVERAGE(C95:C184)</f>
        <v>50.950975904936364</v>
      </c>
      <c r="D185">
        <f t="shared" si="1"/>
        <v>11.698846930467433</v>
      </c>
      <c r="E185">
        <f t="shared" si="1"/>
        <v>43.751792993895066</v>
      </c>
      <c r="F185">
        <f t="shared" si="1"/>
        <v>49.520699570132557</v>
      </c>
      <c r="G185">
        <f t="shared" si="1"/>
        <v>31.875135924359302</v>
      </c>
      <c r="H185">
        <f t="shared" si="1"/>
        <v>35.126839653272995</v>
      </c>
      <c r="I185">
        <f t="shared" si="1"/>
        <v>23.480336164237855</v>
      </c>
      <c r="J185">
        <f t="shared" si="1"/>
        <v>27.434752234544248</v>
      </c>
      <c r="K185">
        <f t="shared" si="1"/>
        <v>36.366524664151527</v>
      </c>
      <c r="L185">
        <f t="shared" si="1"/>
        <v>29.25282225422302</v>
      </c>
      <c r="M185">
        <f t="shared" si="1"/>
        <v>34.823440688766055</v>
      </c>
      <c r="N185">
        <f t="shared" si="1"/>
        <v>36.780646488220398</v>
      </c>
      <c r="O185">
        <f t="shared" si="1"/>
        <v>34.229964626922104</v>
      </c>
      <c r="P185">
        <f t="shared" si="1"/>
        <v>31.848112584200727</v>
      </c>
      <c r="Q185">
        <f t="shared" si="1"/>
        <v>30.834864512764373</v>
      </c>
    </row>
    <row r="187" spans="1:20" x14ac:dyDescent="0.25">
      <c r="A187" t="s">
        <v>181</v>
      </c>
    </row>
    <row r="188" spans="1:20" x14ac:dyDescent="0.25">
      <c r="B188">
        <v>4.9941107184923439</v>
      </c>
      <c r="C188">
        <v>43.415783274440514</v>
      </c>
      <c r="D188">
        <v>15.005889281507656</v>
      </c>
      <c r="E188">
        <v>28.786808009422849</v>
      </c>
      <c r="F188">
        <v>39.929328621908127</v>
      </c>
      <c r="G188">
        <v>18.256772673733803</v>
      </c>
      <c r="H188">
        <v>38.84570082449941</v>
      </c>
      <c r="I188">
        <v>33.404004711425209</v>
      </c>
      <c r="J188">
        <v>31.04829210836278</v>
      </c>
      <c r="K188">
        <v>14.252061248527681</v>
      </c>
      <c r="L188">
        <v>34.369846878680796</v>
      </c>
      <c r="M188">
        <v>21.766784452296818</v>
      </c>
      <c r="N188">
        <v>14.252061248527681</v>
      </c>
      <c r="O188">
        <v>26.690223792697292</v>
      </c>
      <c r="P188">
        <v>39.434628975265021</v>
      </c>
      <c r="Q188">
        <v>31.260306242638396</v>
      </c>
      <c r="R188">
        <v>1.2014134275618376</v>
      </c>
      <c r="S188">
        <v>0</v>
      </c>
      <c r="T188">
        <v>15.029446407538281</v>
      </c>
    </row>
    <row r="189" spans="1:20" x14ac:dyDescent="0.25">
      <c r="B189">
        <v>3.7011009604122744</v>
      </c>
      <c r="C189">
        <v>30.334973061606934</v>
      </c>
      <c r="D189">
        <v>4.6380885453267746</v>
      </c>
      <c r="E189">
        <v>27.172639962520496</v>
      </c>
      <c r="F189">
        <v>43.827594284375735</v>
      </c>
      <c r="G189">
        <v>21.620988521902085</v>
      </c>
      <c r="H189">
        <v>30.709768095572731</v>
      </c>
      <c r="I189">
        <v>20.004684937924573</v>
      </c>
      <c r="J189">
        <v>28.835792925743736</v>
      </c>
      <c r="K189">
        <v>8.9716561255563363</v>
      </c>
      <c r="L189">
        <v>30.077301475755448</v>
      </c>
      <c r="M189">
        <v>1.8271257905832747</v>
      </c>
      <c r="N189">
        <v>9.8852190208479733</v>
      </c>
      <c r="O189">
        <v>26.868118997423284</v>
      </c>
      <c r="P189">
        <v>27.87538065120637</v>
      </c>
      <c r="Q189">
        <v>40.009369875849146</v>
      </c>
      <c r="R189">
        <v>3.9353478566408993</v>
      </c>
      <c r="S189">
        <v>0</v>
      </c>
      <c r="T189">
        <v>17.146872803935349</v>
      </c>
    </row>
    <row r="190" spans="1:20" x14ac:dyDescent="0.25">
      <c r="B190">
        <v>0</v>
      </c>
      <c r="C190">
        <v>64.2214071357119</v>
      </c>
      <c r="D190">
        <v>13.837945981993999</v>
      </c>
      <c r="E190">
        <v>68.022674224741579</v>
      </c>
      <c r="F190">
        <v>85.895298432810947</v>
      </c>
      <c r="G190">
        <v>59.41980660220073</v>
      </c>
      <c r="H190">
        <v>35.011670556852287</v>
      </c>
      <c r="I190">
        <v>40.046682227409136</v>
      </c>
      <c r="J190">
        <v>38.679559853284431</v>
      </c>
      <c r="K190">
        <v>84.1947315771924</v>
      </c>
      <c r="L190">
        <v>53.384461487162383</v>
      </c>
      <c r="M190">
        <v>68.256085361787271</v>
      </c>
      <c r="N190">
        <v>75.225075025008337</v>
      </c>
      <c r="O190">
        <v>53.684561520506833</v>
      </c>
      <c r="P190">
        <v>65.488496165388469</v>
      </c>
      <c r="Q190">
        <v>34.111370456818939</v>
      </c>
      <c r="R190">
        <v>13.337779259753251</v>
      </c>
      <c r="S190">
        <v>8.3361120373457815</v>
      </c>
      <c r="T190">
        <v>18.906302100700234</v>
      </c>
    </row>
    <row r="191" spans="1:20" x14ac:dyDescent="0.25">
      <c r="B191">
        <v>1.1799410029498525</v>
      </c>
      <c r="C191">
        <v>32.334921715452694</v>
      </c>
      <c r="D191">
        <v>0.2269117313365101</v>
      </c>
      <c r="E191">
        <v>22.21465849784434</v>
      </c>
      <c r="F191">
        <v>37.349670977989561</v>
      </c>
      <c r="G191">
        <v>16.609938733832539</v>
      </c>
      <c r="H191">
        <v>23.12230542319038</v>
      </c>
      <c r="I191">
        <v>28.568186975266624</v>
      </c>
      <c r="J191">
        <v>23.689584751531655</v>
      </c>
      <c r="K191">
        <v>1.5883821193555705</v>
      </c>
      <c r="L191">
        <v>21.806217381438621</v>
      </c>
      <c r="M191">
        <v>0</v>
      </c>
      <c r="N191">
        <v>4.9012933968686179</v>
      </c>
      <c r="O191">
        <v>22.91808486498752</v>
      </c>
      <c r="P191">
        <v>37.871567960063537</v>
      </c>
      <c r="Q191">
        <v>29.657363285681871</v>
      </c>
      <c r="R191">
        <v>9.257998638529612</v>
      </c>
      <c r="S191">
        <v>1.0211027910142956</v>
      </c>
      <c r="T191">
        <v>5.3324256864079871</v>
      </c>
    </row>
    <row r="192" spans="1:20" x14ac:dyDescent="0.25">
      <c r="B192">
        <v>0</v>
      </c>
      <c r="C192">
        <v>91.370010787486507</v>
      </c>
      <c r="D192">
        <v>36.965120460266093</v>
      </c>
      <c r="E192">
        <v>86.40776699029125</v>
      </c>
      <c r="F192">
        <v>110.64365336209995</v>
      </c>
      <c r="G192">
        <v>81.229773462783172</v>
      </c>
      <c r="H192">
        <v>66.846458108594035</v>
      </c>
      <c r="I192">
        <v>67.565623876303491</v>
      </c>
      <c r="J192">
        <v>78.35311039194535</v>
      </c>
      <c r="K192">
        <v>94.318590435095288</v>
      </c>
      <c r="L192">
        <v>96.476087738223654</v>
      </c>
      <c r="M192">
        <v>115.10248112189861</v>
      </c>
      <c r="N192">
        <v>105.46565983459186</v>
      </c>
      <c r="O192">
        <v>80.942107155699389</v>
      </c>
      <c r="P192">
        <v>69.219705142035238</v>
      </c>
      <c r="Q192">
        <v>99.101042790363181</v>
      </c>
      <c r="R192">
        <v>21.467098166127293</v>
      </c>
      <c r="S192">
        <v>10.823444804027329</v>
      </c>
      <c r="T192">
        <v>44.732110751528225</v>
      </c>
    </row>
    <row r="193" spans="2:20" x14ac:dyDescent="0.25">
      <c r="B193">
        <v>0</v>
      </c>
      <c r="C193">
        <v>60.036719706242344</v>
      </c>
      <c r="D193">
        <v>8.537331701346389</v>
      </c>
      <c r="E193">
        <v>37.056303549571602</v>
      </c>
      <c r="F193">
        <v>65.789473684210535</v>
      </c>
      <c r="G193">
        <v>42.441860465116278</v>
      </c>
      <c r="H193">
        <v>41.309669522643823</v>
      </c>
      <c r="I193">
        <v>34.730722154222768</v>
      </c>
      <c r="J193">
        <v>27.050183598531213</v>
      </c>
      <c r="K193">
        <v>54.253365973072221</v>
      </c>
      <c r="L193">
        <v>45.991432068543453</v>
      </c>
      <c r="M193">
        <v>54.559363525091797</v>
      </c>
      <c r="N193">
        <v>47.766217870257037</v>
      </c>
      <c r="O193">
        <v>35.556915544675647</v>
      </c>
      <c r="P193">
        <v>32.435740514075889</v>
      </c>
      <c r="Q193">
        <v>47.490820073439409</v>
      </c>
      <c r="R193">
        <v>2.9375764993880051</v>
      </c>
      <c r="S193">
        <v>0.18359853121175032</v>
      </c>
      <c r="T193">
        <v>21.78702570379437</v>
      </c>
    </row>
    <row r="194" spans="2:20" x14ac:dyDescent="0.25">
      <c r="B194">
        <v>0</v>
      </c>
      <c r="C194">
        <v>34.809960681520316</v>
      </c>
      <c r="D194">
        <v>19.501965923984272</v>
      </c>
      <c r="E194">
        <v>43.695937090432501</v>
      </c>
      <c r="F194">
        <v>40.419397116644824</v>
      </c>
      <c r="G194">
        <v>20</v>
      </c>
      <c r="H194">
        <v>31.559633027522938</v>
      </c>
      <c r="I194">
        <v>31.009174311926607</v>
      </c>
      <c r="J194">
        <v>25.504587155963304</v>
      </c>
      <c r="K194">
        <v>22.123197903014415</v>
      </c>
      <c r="L194">
        <v>35.045871559633028</v>
      </c>
      <c r="M194">
        <v>21.756225425950195</v>
      </c>
      <c r="N194">
        <v>13.577981651376147</v>
      </c>
      <c r="O194">
        <v>32.11009174311927</v>
      </c>
      <c r="P194">
        <v>16.173001310615991</v>
      </c>
      <c r="Q194">
        <v>39.292267365661857</v>
      </c>
      <c r="R194">
        <v>29.672346002621232</v>
      </c>
      <c r="S194">
        <v>4.1415465268676277</v>
      </c>
      <c r="T194">
        <v>6.8938401048492786</v>
      </c>
    </row>
    <row r="195" spans="2:20" x14ac:dyDescent="0.25">
      <c r="B195">
        <v>0</v>
      </c>
      <c r="C195">
        <v>27.985246657445828</v>
      </c>
      <c r="D195">
        <v>9.7049331489165525</v>
      </c>
      <c r="E195">
        <v>20.562471184877822</v>
      </c>
      <c r="F195">
        <v>34.370677731673581</v>
      </c>
      <c r="G195">
        <v>15.975103734439832</v>
      </c>
      <c r="H195">
        <v>26.924850161364684</v>
      </c>
      <c r="I195">
        <v>16.874135546334717</v>
      </c>
      <c r="J195">
        <v>27.385892116182575</v>
      </c>
      <c r="K195">
        <v>5.739972337482711</v>
      </c>
      <c r="L195">
        <v>15.237436606731213</v>
      </c>
      <c r="M195">
        <v>8.9442139234670357</v>
      </c>
      <c r="N195">
        <v>8.4831719686491471</v>
      </c>
      <c r="O195">
        <v>26.671277086214847</v>
      </c>
      <c r="P195">
        <v>23.167358229598893</v>
      </c>
      <c r="Q195">
        <v>28.976486860304291</v>
      </c>
      <c r="R195">
        <v>25.426463808206545</v>
      </c>
      <c r="S195">
        <v>0.34578146611341631</v>
      </c>
      <c r="T195">
        <v>10.073766712770862</v>
      </c>
    </row>
    <row r="196" spans="2:20" x14ac:dyDescent="0.25">
      <c r="B196">
        <v>0.96127437517165626</v>
      </c>
      <c r="C196">
        <v>52.430650920076907</v>
      </c>
      <c r="D196">
        <v>20.131831914309256</v>
      </c>
      <c r="E196">
        <v>55.561658884921727</v>
      </c>
      <c r="F196">
        <v>62.537764350453173</v>
      </c>
      <c r="G196">
        <v>40.510848667948366</v>
      </c>
      <c r="H196">
        <v>46.498214776160395</v>
      </c>
      <c r="I196">
        <v>36.830541060148306</v>
      </c>
      <c r="J196">
        <v>51.386981598461958</v>
      </c>
      <c r="K196">
        <v>25.872013183191434</v>
      </c>
      <c r="L196">
        <v>39.329854435594619</v>
      </c>
      <c r="M196">
        <v>33.534743202416919</v>
      </c>
      <c r="N196">
        <v>25.789618236748147</v>
      </c>
      <c r="O196">
        <v>45.893985168909637</v>
      </c>
      <c r="P196">
        <v>37.379840703103547</v>
      </c>
      <c r="Q196">
        <v>54.051084866794838</v>
      </c>
      <c r="R196">
        <v>21.697335896731669</v>
      </c>
      <c r="S196">
        <v>0</v>
      </c>
      <c r="T196">
        <v>25.460038450975009</v>
      </c>
    </row>
    <row r="197" spans="2:20" x14ac:dyDescent="0.25">
      <c r="B197">
        <v>0</v>
      </c>
      <c r="C197">
        <v>47.327044025157235</v>
      </c>
      <c r="D197">
        <v>8.1236897274633115</v>
      </c>
      <c r="E197">
        <v>49.0041928721174</v>
      </c>
      <c r="F197">
        <v>56.839622641509436</v>
      </c>
      <c r="G197">
        <v>32.59958071278826</v>
      </c>
      <c r="H197">
        <v>38.390985324947593</v>
      </c>
      <c r="I197">
        <v>28.013626834381551</v>
      </c>
      <c r="J197">
        <v>30.870020964360588</v>
      </c>
      <c r="K197">
        <v>38.784067085953879</v>
      </c>
      <c r="L197">
        <v>30.345911949685533</v>
      </c>
      <c r="M197">
        <v>1.519916142557652</v>
      </c>
      <c r="N197">
        <v>20.728511530398322</v>
      </c>
      <c r="O197">
        <v>26.860587002096437</v>
      </c>
      <c r="P197">
        <v>20.283018867924529</v>
      </c>
      <c r="Q197">
        <v>47.772536687631032</v>
      </c>
      <c r="R197">
        <v>12.735849056603774</v>
      </c>
      <c r="S197">
        <v>1.8081761006289307</v>
      </c>
      <c r="T197">
        <v>27.017819706498951</v>
      </c>
    </row>
    <row r="198" spans="2:20" x14ac:dyDescent="0.25">
      <c r="B198">
        <v>0</v>
      </c>
      <c r="C198">
        <v>66.062665156662888</v>
      </c>
      <c r="D198">
        <v>25.103812759531895</v>
      </c>
      <c r="E198">
        <v>48.206870517176291</v>
      </c>
      <c r="F198">
        <v>92.449981124952814</v>
      </c>
      <c r="G198">
        <v>66.704416761041912</v>
      </c>
      <c r="H198">
        <v>62.853907134767837</v>
      </c>
      <c r="I198">
        <v>49.905624764061912</v>
      </c>
      <c r="J198">
        <v>43.186107965269912</v>
      </c>
      <c r="K198">
        <v>74.178935447338617</v>
      </c>
      <c r="L198">
        <v>60.28690071725179</v>
      </c>
      <c r="M198">
        <v>68.591921479803702</v>
      </c>
      <c r="N198">
        <v>59.796149490373729</v>
      </c>
      <c r="O198">
        <v>50.88712721781804</v>
      </c>
      <c r="P198">
        <v>41.827104567761417</v>
      </c>
      <c r="Q198">
        <v>29.331823329558325</v>
      </c>
      <c r="R198">
        <v>7.323518308795772</v>
      </c>
      <c r="S198">
        <v>15.100037750094375</v>
      </c>
      <c r="T198">
        <v>30.879577198942997</v>
      </c>
    </row>
    <row r="199" spans="2:20" x14ac:dyDescent="0.25">
      <c r="B199">
        <v>0</v>
      </c>
      <c r="C199">
        <v>129.52691680261012</v>
      </c>
      <c r="D199">
        <v>59.760739532354549</v>
      </c>
      <c r="E199">
        <v>126.10114192495922</v>
      </c>
      <c r="F199">
        <v>157.15062533985861</v>
      </c>
      <c r="G199">
        <v>120.71778140293638</v>
      </c>
      <c r="H199">
        <v>89.505165851005984</v>
      </c>
      <c r="I199">
        <v>69.385535617183251</v>
      </c>
      <c r="J199">
        <v>39.912996193583467</v>
      </c>
      <c r="K199">
        <v>130.34257748776511</v>
      </c>
      <c r="L199">
        <v>87.601957585644371</v>
      </c>
      <c r="M199">
        <v>137.5747688961392</v>
      </c>
      <c r="N199">
        <v>153.67047308319738</v>
      </c>
      <c r="O199">
        <v>115.71506253398587</v>
      </c>
      <c r="P199">
        <v>41.707449700924414</v>
      </c>
      <c r="Q199">
        <v>44.643828167482333</v>
      </c>
      <c r="R199">
        <v>44.915715062533984</v>
      </c>
      <c r="S199">
        <v>8.3197389885807507</v>
      </c>
      <c r="T199">
        <v>52.69168026101142</v>
      </c>
    </row>
    <row r="200" spans="2:20" x14ac:dyDescent="0.25">
      <c r="B200">
        <v>0</v>
      </c>
      <c r="C200">
        <v>35.311871227364186</v>
      </c>
      <c r="D200">
        <v>10.689134808853119</v>
      </c>
      <c r="E200">
        <v>32.520120724346071</v>
      </c>
      <c r="F200">
        <v>33.123742454728372</v>
      </c>
      <c r="G200">
        <v>13.80784708249497</v>
      </c>
      <c r="H200">
        <v>34.230382293762574</v>
      </c>
      <c r="I200">
        <v>25.754527162977869</v>
      </c>
      <c r="J200">
        <v>32.092555331991953</v>
      </c>
      <c r="K200">
        <v>17.655935613682093</v>
      </c>
      <c r="L200">
        <v>27.791750503018108</v>
      </c>
      <c r="M200">
        <v>15.995975855130784</v>
      </c>
      <c r="N200">
        <v>9.9346076458752517</v>
      </c>
      <c r="O200">
        <v>24.698189134808853</v>
      </c>
      <c r="P200">
        <v>39.537223340040242</v>
      </c>
      <c r="Q200">
        <v>29.124748490945674</v>
      </c>
      <c r="R200">
        <v>32.74647887323944</v>
      </c>
      <c r="S200">
        <v>7.5452716297786715</v>
      </c>
      <c r="T200">
        <v>24.72334004024145</v>
      </c>
    </row>
    <row r="201" spans="2:20" x14ac:dyDescent="0.25">
      <c r="B201">
        <v>4.1362530413625302</v>
      </c>
      <c r="C201">
        <v>76.711852624261383</v>
      </c>
      <c r="D201">
        <v>22.940563086548487</v>
      </c>
      <c r="E201">
        <v>66.284323948557528</v>
      </c>
      <c r="F201">
        <v>100</v>
      </c>
      <c r="G201">
        <v>71.185262426138337</v>
      </c>
      <c r="H201">
        <v>85.540493569690639</v>
      </c>
      <c r="I201">
        <v>57.594716718804307</v>
      </c>
      <c r="J201">
        <v>71.498088286409455</v>
      </c>
      <c r="K201">
        <v>69.899200556134872</v>
      </c>
      <c r="L201">
        <v>67.605144247480013</v>
      </c>
      <c r="M201">
        <v>5.9784497740702127</v>
      </c>
      <c r="N201">
        <v>38.060479666319083</v>
      </c>
      <c r="O201">
        <v>49.35696906499826</v>
      </c>
      <c r="P201">
        <v>42.266249565519637</v>
      </c>
      <c r="Q201">
        <v>68.474104970455343</v>
      </c>
      <c r="R201">
        <v>18.004866180048662</v>
      </c>
      <c r="S201">
        <v>0</v>
      </c>
      <c r="T201">
        <v>41.049704553354189</v>
      </c>
    </row>
    <row r="202" spans="2:20" x14ac:dyDescent="0.25">
      <c r="B202">
        <v>3.0127462340672073</v>
      </c>
      <c r="C202">
        <v>28.157589803012744</v>
      </c>
      <c r="D202">
        <v>16.251448435689454</v>
      </c>
      <c r="E202">
        <v>11.819235225955968</v>
      </c>
      <c r="F202">
        <v>22.885283893395133</v>
      </c>
      <c r="G202">
        <v>7.0973348783314014</v>
      </c>
      <c r="H202">
        <v>39.107763615295482</v>
      </c>
      <c r="I202">
        <v>26.506373117033604</v>
      </c>
      <c r="J202">
        <v>16.396292004634994</v>
      </c>
      <c r="K202">
        <v>9.2410196987253759</v>
      </c>
      <c r="L202">
        <v>15.15063731170336</v>
      </c>
      <c r="M202">
        <v>13.470451911935111</v>
      </c>
      <c r="N202">
        <v>9.4727694090382375</v>
      </c>
      <c r="O202">
        <v>18.163383545770568</v>
      </c>
      <c r="P202">
        <v>32.300115874855159</v>
      </c>
      <c r="Q202">
        <v>17.120509849362691</v>
      </c>
      <c r="R202">
        <v>0</v>
      </c>
      <c r="S202">
        <v>0.40556199304750867</v>
      </c>
      <c r="T202">
        <v>12.891077636152955</v>
      </c>
    </row>
    <row r="203" spans="2:20" x14ac:dyDescent="0.25">
      <c r="B203">
        <v>0.69313169502205418</v>
      </c>
      <c r="C203">
        <v>63.232514177693766</v>
      </c>
      <c r="D203">
        <v>16.887208569628228</v>
      </c>
      <c r="E203">
        <v>56.805293005671075</v>
      </c>
      <c r="F203">
        <v>71.235034656584745</v>
      </c>
      <c r="G203">
        <v>46.502835538752365</v>
      </c>
      <c r="H203">
        <v>58.128544423440452</v>
      </c>
      <c r="I203">
        <v>39.918084436042847</v>
      </c>
      <c r="J203">
        <v>49.621928166351609</v>
      </c>
      <c r="K203">
        <v>47.038437303087591</v>
      </c>
      <c r="L203">
        <v>64.996849401386257</v>
      </c>
      <c r="M203">
        <v>27.252678008821675</v>
      </c>
      <c r="N203">
        <v>23.408947700063013</v>
      </c>
      <c r="O203">
        <v>61.562696912413358</v>
      </c>
      <c r="P203">
        <v>33.14429741650914</v>
      </c>
      <c r="Q203">
        <v>44.801512287334596</v>
      </c>
      <c r="R203">
        <v>12.19281663516068</v>
      </c>
      <c r="S203">
        <v>0</v>
      </c>
      <c r="T203">
        <v>35.255198487712661</v>
      </c>
    </row>
    <row r="204" spans="2:20" x14ac:dyDescent="0.25">
      <c r="B204">
        <v>0</v>
      </c>
      <c r="C204">
        <v>73.930131004366814</v>
      </c>
      <c r="D204">
        <v>15.37117903930131</v>
      </c>
      <c r="E204">
        <v>53.711790393013104</v>
      </c>
      <c r="F204">
        <v>66.768558951965062</v>
      </c>
      <c r="G204">
        <v>47.336244541484717</v>
      </c>
      <c r="H204">
        <v>30.305676855895197</v>
      </c>
      <c r="I204">
        <v>20.742358078602621</v>
      </c>
      <c r="J204">
        <v>14.759825327510917</v>
      </c>
      <c r="K204">
        <v>67.598253275109172</v>
      </c>
      <c r="L204">
        <v>32.227074235807862</v>
      </c>
      <c r="M204">
        <v>55.1528384279476</v>
      </c>
      <c r="N204">
        <v>68.558951965065503</v>
      </c>
      <c r="O204">
        <v>55.807860262008738</v>
      </c>
      <c r="P204">
        <v>7.2052401746724897</v>
      </c>
      <c r="Q204">
        <v>27.598253275109169</v>
      </c>
      <c r="R204">
        <v>4.1484716157205241</v>
      </c>
      <c r="S204">
        <v>12.882096069868995</v>
      </c>
      <c r="T204">
        <v>29.301310043668121</v>
      </c>
    </row>
    <row r="205" spans="2:20" x14ac:dyDescent="0.25">
      <c r="B205">
        <v>0</v>
      </c>
      <c r="C205">
        <v>27.323092420045331</v>
      </c>
      <c r="D205">
        <v>8.335431881138252</v>
      </c>
      <c r="E205">
        <v>24.124905565348779</v>
      </c>
      <c r="F205">
        <v>26.340972047343236</v>
      </c>
      <c r="G205">
        <v>6.270460841097961</v>
      </c>
      <c r="H205">
        <v>17.577436414001511</v>
      </c>
      <c r="I205">
        <v>13.195668597330648</v>
      </c>
      <c r="J205">
        <v>15.86502140518761</v>
      </c>
      <c r="K205">
        <v>9.8715688743389567</v>
      </c>
      <c r="L205">
        <v>17.250062956434149</v>
      </c>
      <c r="M205">
        <v>3.4751951649458572</v>
      </c>
      <c r="N205">
        <v>6.0186351045076814</v>
      </c>
      <c r="O205">
        <v>19.793502895995971</v>
      </c>
      <c r="P205">
        <v>19.642407454041802</v>
      </c>
      <c r="Q205">
        <v>11.231427851926465</v>
      </c>
      <c r="R205">
        <v>23.797532107781414</v>
      </c>
      <c r="S205">
        <v>0.32737345756736336</v>
      </c>
      <c r="T205">
        <v>15.084361621757743</v>
      </c>
    </row>
    <row r="206" spans="2:20" x14ac:dyDescent="0.25">
      <c r="B206">
        <v>1.8333333333333333</v>
      </c>
      <c r="C206">
        <v>88.133333333333326</v>
      </c>
      <c r="D206">
        <v>15.933333333333334</v>
      </c>
      <c r="E206">
        <v>69.63333333333334</v>
      </c>
      <c r="F206">
        <v>71.966666666666669</v>
      </c>
      <c r="G206">
        <v>53.7</v>
      </c>
      <c r="H206">
        <v>55.966666666666661</v>
      </c>
      <c r="I206">
        <v>42.266666666666666</v>
      </c>
      <c r="J206">
        <v>52</v>
      </c>
      <c r="K206">
        <v>63.766666666666673</v>
      </c>
      <c r="L206">
        <v>49.9</v>
      </c>
      <c r="M206">
        <v>64.066666666666677</v>
      </c>
      <c r="N206">
        <v>77.3</v>
      </c>
      <c r="O206">
        <v>57.499999999999993</v>
      </c>
      <c r="P206">
        <v>24.099999999999998</v>
      </c>
      <c r="Q206">
        <v>21.733333333333331</v>
      </c>
      <c r="R206">
        <v>28.799999999999997</v>
      </c>
      <c r="S206">
        <v>0</v>
      </c>
      <c r="T206">
        <v>37.666666666666664</v>
      </c>
    </row>
    <row r="207" spans="2:20" x14ac:dyDescent="0.25">
      <c r="B207">
        <v>0</v>
      </c>
      <c r="C207">
        <v>89.267528397963176</v>
      </c>
      <c r="D207">
        <v>36.976106541323936</v>
      </c>
      <c r="E207">
        <v>67.802585193889541</v>
      </c>
      <c r="F207">
        <v>128.04543674108893</v>
      </c>
      <c r="G207">
        <v>96.788092440266354</v>
      </c>
      <c r="H207">
        <v>103.29024676850764</v>
      </c>
      <c r="I207">
        <v>69.408538973756364</v>
      </c>
      <c r="J207">
        <v>27.732079905992951</v>
      </c>
      <c r="K207">
        <v>96.083039561300438</v>
      </c>
      <c r="L207">
        <v>28.28045436741089</v>
      </c>
      <c r="M207">
        <v>89.150019584802195</v>
      </c>
      <c r="N207">
        <v>121.15158636897768</v>
      </c>
      <c r="O207">
        <v>95.299647473560526</v>
      </c>
      <c r="P207">
        <v>77.2816294555425</v>
      </c>
      <c r="Q207">
        <v>56.404230317273793</v>
      </c>
      <c r="R207">
        <v>76.929103016059543</v>
      </c>
      <c r="S207">
        <v>9.6748922835879352</v>
      </c>
      <c r="T207">
        <v>52.448100274187226</v>
      </c>
    </row>
    <row r="208" spans="2:20" x14ac:dyDescent="0.25">
      <c r="B208">
        <v>0</v>
      </c>
      <c r="C208">
        <v>78.090766823161189</v>
      </c>
      <c r="D208">
        <v>24.538341158059467</v>
      </c>
      <c r="E208">
        <v>71.70579029733959</v>
      </c>
      <c r="F208">
        <v>87.104851330203445</v>
      </c>
      <c r="G208">
        <v>60.375586854460096</v>
      </c>
      <c r="H208">
        <v>40.845070422535215</v>
      </c>
      <c r="I208">
        <v>57.840375586854464</v>
      </c>
      <c r="J208">
        <v>48.920187793427225</v>
      </c>
      <c r="K208">
        <v>59.530516431924887</v>
      </c>
      <c r="L208">
        <v>51.799687010954621</v>
      </c>
      <c r="M208">
        <v>62.754303599374019</v>
      </c>
      <c r="N208">
        <v>81.345852895148667</v>
      </c>
      <c r="O208">
        <v>54.084507042253513</v>
      </c>
      <c r="P208">
        <v>81.283255086071989</v>
      </c>
      <c r="Q208">
        <v>58.810641627543035</v>
      </c>
      <c r="R208">
        <v>9.3270735524256647</v>
      </c>
      <c r="S208">
        <v>9.3583724569640072</v>
      </c>
      <c r="T208">
        <v>19.374021909233178</v>
      </c>
    </row>
    <row r="209" spans="2:20" x14ac:dyDescent="0.25">
      <c r="B209">
        <v>2.7052908786210197</v>
      </c>
      <c r="C209">
        <v>35.527890830739764</v>
      </c>
      <c r="D209">
        <v>7.9722288723964567</v>
      </c>
      <c r="E209">
        <v>33.899928178118266</v>
      </c>
      <c r="F209">
        <v>42.159444577447928</v>
      </c>
      <c r="G209">
        <v>22.264783337323436</v>
      </c>
      <c r="H209">
        <v>41.584869523581517</v>
      </c>
      <c r="I209">
        <v>28.51328704812066</v>
      </c>
      <c r="J209">
        <v>23.820924108211635</v>
      </c>
      <c r="K209">
        <v>9.3847258798180508</v>
      </c>
      <c r="L209">
        <v>18.74551113239167</v>
      </c>
      <c r="M209">
        <v>6.9427819008858025</v>
      </c>
      <c r="N209">
        <v>10.102944697151067</v>
      </c>
      <c r="O209">
        <v>25.951639932966241</v>
      </c>
      <c r="P209">
        <v>34.40268135025137</v>
      </c>
      <c r="Q209">
        <v>30.213071582475457</v>
      </c>
      <c r="R209">
        <v>32.248024898252339</v>
      </c>
      <c r="S209">
        <v>0</v>
      </c>
      <c r="T209">
        <v>15.250179554704332</v>
      </c>
    </row>
    <row r="210" spans="2:20" x14ac:dyDescent="0.25">
      <c r="B210">
        <v>0</v>
      </c>
      <c r="C210">
        <v>62.217043941411454</v>
      </c>
      <c r="D210">
        <v>22.103861517976032</v>
      </c>
      <c r="E210">
        <v>50.299600532623167</v>
      </c>
      <c r="F210">
        <v>81.491344873501987</v>
      </c>
      <c r="G210">
        <v>57.290279627163784</v>
      </c>
      <c r="H210">
        <v>48.934753661784285</v>
      </c>
      <c r="I210">
        <v>40.013315579227701</v>
      </c>
      <c r="J210">
        <v>27.962716378162451</v>
      </c>
      <c r="K210">
        <v>68.242343541944066</v>
      </c>
      <c r="L210">
        <v>46.438082556591212</v>
      </c>
      <c r="M210">
        <v>63.415446071904128</v>
      </c>
      <c r="N210">
        <v>77.996005326231682</v>
      </c>
      <c r="O210">
        <v>55.492676431424769</v>
      </c>
      <c r="P210">
        <v>34.720372836218374</v>
      </c>
      <c r="Q210">
        <v>28.428761651131822</v>
      </c>
      <c r="R210">
        <v>2.1970705725699067</v>
      </c>
      <c r="S210">
        <v>6.9573901464713721</v>
      </c>
      <c r="T210">
        <v>9.7536617842876172</v>
      </c>
    </row>
    <row r="211" spans="2:20" x14ac:dyDescent="0.25">
      <c r="B211">
        <v>0</v>
      </c>
      <c r="C211">
        <v>81.557177615571774</v>
      </c>
      <c r="D211">
        <v>18.053527980535282</v>
      </c>
      <c r="E211">
        <v>58.053527980535279</v>
      </c>
      <c r="F211">
        <v>81.265206812652067</v>
      </c>
      <c r="G211">
        <v>64.282238442822376</v>
      </c>
      <c r="H211">
        <v>62.968369829683702</v>
      </c>
      <c r="I211">
        <v>34.89051094890511</v>
      </c>
      <c r="J211">
        <v>26.131386861313871</v>
      </c>
      <c r="K211">
        <v>78.004866180048666</v>
      </c>
      <c r="L211">
        <v>53.625304136253035</v>
      </c>
      <c r="M211">
        <v>81.167883211678841</v>
      </c>
      <c r="N211">
        <v>85.985401459854018</v>
      </c>
      <c r="O211">
        <v>72.311435523114355</v>
      </c>
      <c r="P211">
        <v>27.737226277372262</v>
      </c>
      <c r="Q211">
        <v>47.055961070559611</v>
      </c>
      <c r="R211">
        <v>21.265206812652067</v>
      </c>
      <c r="S211">
        <v>3.990267639902676</v>
      </c>
      <c r="T211">
        <v>16.788321167883211</v>
      </c>
    </row>
    <row r="212" spans="2:20" x14ac:dyDescent="0.25">
      <c r="B212">
        <v>0.65604498594189309</v>
      </c>
      <c r="C212">
        <v>74.85160887222743</v>
      </c>
      <c r="D212">
        <v>17.619493908153704</v>
      </c>
      <c r="E212">
        <v>63.667603873789439</v>
      </c>
      <c r="F212">
        <v>64.323648859731335</v>
      </c>
      <c r="G212">
        <v>44.892221180880973</v>
      </c>
      <c r="H212">
        <v>36.394876601062172</v>
      </c>
      <c r="I212">
        <v>28.803498906591692</v>
      </c>
      <c r="J212">
        <v>41.174632927210247</v>
      </c>
      <c r="K212">
        <v>63.792564823492661</v>
      </c>
      <c r="L212">
        <v>38.206810371758827</v>
      </c>
      <c r="M212">
        <v>66.166822867853796</v>
      </c>
      <c r="N212">
        <v>51.577631990003127</v>
      </c>
      <c r="O212">
        <v>36.363636363636367</v>
      </c>
      <c r="P212">
        <v>24.523586379256482</v>
      </c>
      <c r="Q212">
        <v>38.394251796313647</v>
      </c>
      <c r="R212">
        <v>41.080912214932837</v>
      </c>
      <c r="S212">
        <v>0</v>
      </c>
      <c r="T212">
        <v>30.990315526398</v>
      </c>
    </row>
    <row r="213" spans="2:20" x14ac:dyDescent="0.25">
      <c r="B213">
        <v>1.4247551202137132</v>
      </c>
      <c r="C213">
        <v>61.383199762540819</v>
      </c>
      <c r="D213">
        <v>22.528940338379343</v>
      </c>
      <c r="E213">
        <v>43.751855149896116</v>
      </c>
      <c r="F213">
        <v>66.904125853368953</v>
      </c>
      <c r="G213">
        <v>43.365983971504896</v>
      </c>
      <c r="H213">
        <v>63.075096467794602</v>
      </c>
      <c r="I213">
        <v>42.980112793113683</v>
      </c>
      <c r="J213">
        <v>58.207183140397746</v>
      </c>
      <c r="K213">
        <v>32.116355001484123</v>
      </c>
      <c r="L213">
        <v>53.547046601365388</v>
      </c>
      <c r="M213">
        <v>42.475512021371323</v>
      </c>
      <c r="N213">
        <v>30.780647076283763</v>
      </c>
      <c r="O213">
        <v>54.31878895814782</v>
      </c>
      <c r="P213">
        <v>41.763134461264471</v>
      </c>
      <c r="Q213">
        <v>71.386168002374589</v>
      </c>
      <c r="R213">
        <v>57.079252003561884</v>
      </c>
      <c r="S213">
        <v>0</v>
      </c>
      <c r="T213">
        <v>29.118432769367764</v>
      </c>
    </row>
    <row r="214" spans="2:20" x14ac:dyDescent="0.25">
      <c r="B214">
        <v>0</v>
      </c>
      <c r="C214">
        <v>91.493116837274968</v>
      </c>
      <c r="D214">
        <v>25.273561595481819</v>
      </c>
      <c r="E214">
        <v>68.019767031415455</v>
      </c>
      <c r="F214">
        <v>104.30638898693965</v>
      </c>
      <c r="G214">
        <v>78.150370631839039</v>
      </c>
      <c r="H214">
        <v>63.0780091775503</v>
      </c>
      <c r="I214">
        <v>47.017296152488527</v>
      </c>
      <c r="J214">
        <v>43.875750088245674</v>
      </c>
      <c r="K214">
        <v>94.352276738439826</v>
      </c>
      <c r="L214">
        <v>56.547829156371343</v>
      </c>
      <c r="M214">
        <v>94.352276738439826</v>
      </c>
      <c r="N214">
        <v>106.38898693963996</v>
      </c>
      <c r="O214">
        <v>80.515354747617366</v>
      </c>
      <c r="P214">
        <v>60.607130250617722</v>
      </c>
      <c r="Q214">
        <v>52.453229791740206</v>
      </c>
      <c r="R214">
        <v>7.7303212142605009</v>
      </c>
      <c r="S214">
        <v>1.2001411930815391</v>
      </c>
      <c r="T214">
        <v>33.003882809742322</v>
      </c>
    </row>
    <row r="215" spans="2:20" x14ac:dyDescent="0.25">
      <c r="B215">
        <v>8.2819986310746074</v>
      </c>
      <c r="C215">
        <v>92.573579739904176</v>
      </c>
      <c r="D215">
        <v>20.328542094455852</v>
      </c>
      <c r="E215">
        <v>60.164271047227928</v>
      </c>
      <c r="F215">
        <v>101.91649555099247</v>
      </c>
      <c r="G215">
        <v>73.066392881587944</v>
      </c>
      <c r="H215">
        <v>96.167008898015055</v>
      </c>
      <c r="I215">
        <v>61.190965092402458</v>
      </c>
      <c r="J215">
        <v>65.468856947296374</v>
      </c>
      <c r="K215">
        <v>75.667351129363453</v>
      </c>
      <c r="L215">
        <v>60.574948665297747</v>
      </c>
      <c r="M215">
        <v>48.11772758384668</v>
      </c>
      <c r="N215">
        <v>47.399041752224505</v>
      </c>
      <c r="O215">
        <v>57.323750855578368</v>
      </c>
      <c r="P215">
        <v>107.15263518138261</v>
      </c>
      <c r="Q215">
        <v>74.503764544832308</v>
      </c>
      <c r="R215">
        <v>61.738535249828885</v>
      </c>
      <c r="S215">
        <v>0</v>
      </c>
      <c r="T215">
        <v>18.822724161533198</v>
      </c>
    </row>
    <row r="216" spans="2:20" x14ac:dyDescent="0.25">
      <c r="B216">
        <v>7.9772850189291509</v>
      </c>
      <c r="C216">
        <v>61.70903190914008</v>
      </c>
      <c r="D216">
        <v>21.714440237966468</v>
      </c>
      <c r="E216">
        <v>51.919956733369389</v>
      </c>
      <c r="F216">
        <v>52.298539751216879</v>
      </c>
      <c r="G216">
        <v>37.885343428880475</v>
      </c>
      <c r="H216">
        <v>34.991887506760413</v>
      </c>
      <c r="I216">
        <v>17.198485667928608</v>
      </c>
      <c r="J216">
        <v>27.934018388318009</v>
      </c>
      <c r="K216">
        <v>56.246619794483507</v>
      </c>
      <c r="L216">
        <v>31.773931855056787</v>
      </c>
      <c r="M216">
        <v>62.709572742022715</v>
      </c>
      <c r="N216">
        <v>55.840995132504055</v>
      </c>
      <c r="O216">
        <v>38.29096809085992</v>
      </c>
      <c r="P216">
        <v>18.171984856679284</v>
      </c>
      <c r="Q216">
        <v>39.345592212006494</v>
      </c>
      <c r="R216">
        <v>22.769064359113035</v>
      </c>
      <c r="S216">
        <v>0</v>
      </c>
      <c r="T216">
        <v>21.9848566792861</v>
      </c>
    </row>
    <row r="217" spans="2:20" x14ac:dyDescent="0.25">
      <c r="B217">
        <v>4.8948854722309383</v>
      </c>
      <c r="C217">
        <v>68.308754314402265</v>
      </c>
      <c r="D217">
        <v>22.05836209601506</v>
      </c>
      <c r="E217">
        <v>71.320991528082828</v>
      </c>
      <c r="F217">
        <v>56.291182930655793</v>
      </c>
      <c r="G217">
        <v>40.978977094446186</v>
      </c>
      <c r="H217">
        <v>41.857546281769693</v>
      </c>
      <c r="I217">
        <v>27.706306871666143</v>
      </c>
      <c r="J217">
        <v>26.137433322874177</v>
      </c>
      <c r="K217">
        <v>53.435833071854411</v>
      </c>
      <c r="L217">
        <v>36.868528396611232</v>
      </c>
      <c r="M217">
        <v>63.288358958267963</v>
      </c>
      <c r="N217">
        <v>52.996548478192665</v>
      </c>
      <c r="O217">
        <v>36.084091622215247</v>
      </c>
      <c r="P217">
        <v>23.972387825541261</v>
      </c>
      <c r="Q217">
        <v>23.093818638217758</v>
      </c>
      <c r="R217">
        <v>22.654534044556009</v>
      </c>
      <c r="S217">
        <v>0</v>
      </c>
      <c r="T217">
        <v>32.820834640727959</v>
      </c>
    </row>
    <row r="218" spans="2:20" x14ac:dyDescent="0.25">
      <c r="B218">
        <v>4.4247787610619467</v>
      </c>
      <c r="C218">
        <v>119.82300884955752</v>
      </c>
      <c r="D218">
        <v>26.946902654867255</v>
      </c>
      <c r="E218">
        <v>98.407079646017706</v>
      </c>
      <c r="F218">
        <v>107.30088495575221</v>
      </c>
      <c r="G218">
        <v>85.044247787610615</v>
      </c>
      <c r="H218">
        <v>59.955752212389378</v>
      </c>
      <c r="I218">
        <v>50.663716814159287</v>
      </c>
      <c r="J218">
        <v>46.017699115044245</v>
      </c>
      <c r="K218">
        <v>99.292035398230084</v>
      </c>
      <c r="L218">
        <v>46.017699115044245</v>
      </c>
      <c r="M218">
        <v>98.672566371681413</v>
      </c>
      <c r="N218">
        <v>113.09734513274337</v>
      </c>
      <c r="O218">
        <v>87.56637168141593</v>
      </c>
      <c r="P218">
        <v>47.256637168141594</v>
      </c>
      <c r="Q218">
        <v>34.203539823008846</v>
      </c>
      <c r="R218">
        <v>38.008849557522126</v>
      </c>
      <c r="S218">
        <v>0</v>
      </c>
      <c r="T218">
        <v>50.752212389380539</v>
      </c>
    </row>
    <row r="219" spans="2:20" x14ac:dyDescent="0.25">
      <c r="B219">
        <v>3.6281179138321997</v>
      </c>
      <c r="C219">
        <v>49.238743116294138</v>
      </c>
      <c r="D219">
        <v>20.34337544541626</v>
      </c>
      <c r="E219">
        <v>45.481049562682216</v>
      </c>
      <c r="F219">
        <v>71.687722708130877</v>
      </c>
      <c r="G219">
        <v>46.388079041140266</v>
      </c>
      <c r="H219">
        <v>35.082604470359577</v>
      </c>
      <c r="I219">
        <v>38.969873663751216</v>
      </c>
      <c r="J219">
        <v>15.063168124392615</v>
      </c>
      <c r="K219">
        <v>65.273728539034664</v>
      </c>
      <c r="L219">
        <v>18.367346938775512</v>
      </c>
      <c r="M219">
        <v>43.245869776482024</v>
      </c>
      <c r="N219">
        <v>50.210560414642046</v>
      </c>
      <c r="O219">
        <v>25.7207644962747</v>
      </c>
      <c r="P219">
        <v>35.827664399092974</v>
      </c>
      <c r="Q219">
        <v>21.768707482993197</v>
      </c>
      <c r="R219">
        <v>38.095238095238095</v>
      </c>
      <c r="S219">
        <v>0</v>
      </c>
      <c r="T219">
        <v>17.136378360868157</v>
      </c>
    </row>
    <row r="220" spans="2:20" x14ac:dyDescent="0.25">
      <c r="B220">
        <v>9.3347357349460953</v>
      </c>
      <c r="C220">
        <v>45.674467525637652</v>
      </c>
      <c r="D220">
        <v>7.7833289508282926</v>
      </c>
      <c r="E220">
        <v>46.174073100184067</v>
      </c>
      <c r="F220">
        <v>58.217196949776493</v>
      </c>
      <c r="G220">
        <v>38.101498816723641</v>
      </c>
      <c r="H220">
        <v>36.339731790691559</v>
      </c>
      <c r="I220">
        <v>19.405732316592164</v>
      </c>
      <c r="J220">
        <v>26.137260057849065</v>
      </c>
      <c r="K220">
        <v>45.64817249539837</v>
      </c>
      <c r="L220">
        <v>35.603470943991582</v>
      </c>
      <c r="M220">
        <v>53.61556665790166</v>
      </c>
      <c r="N220">
        <v>67.814882987115439</v>
      </c>
      <c r="O220">
        <v>42.703129108598475</v>
      </c>
      <c r="P220">
        <v>18.695766500131477</v>
      </c>
      <c r="Q220">
        <v>22.298185642913491</v>
      </c>
      <c r="R220">
        <v>22.718906126742045</v>
      </c>
      <c r="S220">
        <v>0</v>
      </c>
      <c r="T220">
        <v>28.135682356034707</v>
      </c>
    </row>
    <row r="221" spans="2:20" x14ac:dyDescent="0.25">
      <c r="B221">
        <v>0</v>
      </c>
      <c r="C221">
        <v>75.73278800272665</v>
      </c>
      <c r="D221">
        <v>21.165644171779142</v>
      </c>
      <c r="E221">
        <v>54.805725971370144</v>
      </c>
      <c r="F221">
        <v>92.501704158145884</v>
      </c>
      <c r="G221">
        <v>68.268575323790046</v>
      </c>
      <c r="H221">
        <v>60.190865712338102</v>
      </c>
      <c r="I221">
        <v>39.093387866394004</v>
      </c>
      <c r="J221">
        <v>11.281526925698705</v>
      </c>
      <c r="K221">
        <v>73.312883435582819</v>
      </c>
      <c r="L221">
        <v>27.368779822767554</v>
      </c>
      <c r="M221">
        <v>60.59986366734833</v>
      </c>
      <c r="N221">
        <v>91.172460804362643</v>
      </c>
      <c r="O221">
        <v>64.758009543285624</v>
      </c>
      <c r="P221">
        <v>41.342876618950235</v>
      </c>
      <c r="Q221">
        <v>31.492842535787318</v>
      </c>
      <c r="R221">
        <v>13.87184730743013</v>
      </c>
      <c r="S221">
        <v>6.850715746421268</v>
      </c>
      <c r="T221">
        <v>39.97955010224949</v>
      </c>
    </row>
    <row r="222" spans="2:20" x14ac:dyDescent="0.25">
      <c r="B222">
        <v>0</v>
      </c>
      <c r="C222">
        <v>85.552218885552222</v>
      </c>
      <c r="D222">
        <v>22.956289622956287</v>
      </c>
      <c r="E222">
        <v>66.166166166166164</v>
      </c>
      <c r="F222">
        <v>62.662662662662662</v>
      </c>
      <c r="G222">
        <v>45.178511845178512</v>
      </c>
      <c r="H222">
        <v>37.504170837504169</v>
      </c>
      <c r="I222">
        <v>18.351685018351684</v>
      </c>
      <c r="J222">
        <v>39.83983983983984</v>
      </c>
      <c r="K222">
        <v>54.921588254921581</v>
      </c>
      <c r="L222">
        <v>37.237237237237238</v>
      </c>
      <c r="M222">
        <v>80.947614280947604</v>
      </c>
      <c r="N222">
        <v>62.062062062062061</v>
      </c>
      <c r="O222">
        <v>46.713380046713382</v>
      </c>
      <c r="P222">
        <v>28.561895228561895</v>
      </c>
      <c r="Q222">
        <v>33.133133133133136</v>
      </c>
      <c r="R222">
        <v>7.374040707374041</v>
      </c>
      <c r="S222">
        <v>0.26693360026693363</v>
      </c>
      <c r="T222">
        <v>17.951284617951284</v>
      </c>
    </row>
    <row r="223" spans="2:20" x14ac:dyDescent="0.25">
      <c r="B223">
        <v>1.5503875968992249</v>
      </c>
      <c r="C223">
        <v>67.151162790697668</v>
      </c>
      <c r="D223">
        <v>13.372093023255813</v>
      </c>
      <c r="E223">
        <v>42.151162790697676</v>
      </c>
      <c r="F223">
        <v>80.10335917312662</v>
      </c>
      <c r="G223">
        <v>54.489664082687341</v>
      </c>
      <c r="H223">
        <v>68.604651162790702</v>
      </c>
      <c r="I223">
        <v>45.962532299741603</v>
      </c>
      <c r="J223">
        <v>50.258397932816536</v>
      </c>
      <c r="K223">
        <v>34.076227390180883</v>
      </c>
      <c r="L223">
        <v>27.487080103359173</v>
      </c>
      <c r="M223">
        <v>43.34625322997416</v>
      </c>
      <c r="N223">
        <v>21.543927648578812</v>
      </c>
      <c r="O223">
        <v>47.545219638242891</v>
      </c>
      <c r="P223">
        <v>62.080103359173123</v>
      </c>
      <c r="Q223">
        <v>64.308785529715763</v>
      </c>
      <c r="R223">
        <v>31.944444444444443</v>
      </c>
      <c r="S223">
        <v>0</v>
      </c>
      <c r="T223">
        <v>19.799741602067183</v>
      </c>
    </row>
    <row r="224" spans="2:20" x14ac:dyDescent="0.25">
      <c r="B224">
        <v>5.0677370797792278</v>
      </c>
      <c r="C224">
        <v>47.516307074761663</v>
      </c>
      <c r="D224">
        <v>8.3542398394380335</v>
      </c>
      <c r="E224">
        <v>54.139488208730555</v>
      </c>
      <c r="F224">
        <v>51.680883090817865</v>
      </c>
      <c r="G224">
        <v>30.230807827395882</v>
      </c>
      <c r="H224">
        <v>37.230306071249373</v>
      </c>
      <c r="I224">
        <v>32.814851981936776</v>
      </c>
      <c r="J224">
        <v>41.821374811841444</v>
      </c>
      <c r="K224">
        <v>56.848971399899654</v>
      </c>
      <c r="L224">
        <v>32.538886101354741</v>
      </c>
      <c r="M224">
        <v>31.334671349724037</v>
      </c>
      <c r="N224">
        <v>39.212242849974913</v>
      </c>
      <c r="O224">
        <v>31.710988459608629</v>
      </c>
      <c r="P224">
        <v>13.773206221776215</v>
      </c>
      <c r="Q224">
        <v>26.04114400401405</v>
      </c>
      <c r="R224">
        <v>3.1359759157049671</v>
      </c>
      <c r="S224">
        <v>0</v>
      </c>
      <c r="T224">
        <v>4.9422980431510286</v>
      </c>
    </row>
    <row r="225" spans="2:20" x14ac:dyDescent="0.25">
      <c r="B225">
        <v>13.017543859649122</v>
      </c>
      <c r="C225">
        <v>86.561403508771932</v>
      </c>
      <c r="D225">
        <v>34.070175438596486</v>
      </c>
      <c r="E225">
        <v>86.350877192982452</v>
      </c>
      <c r="F225">
        <v>83.614035087719301</v>
      </c>
      <c r="G225">
        <v>61.89473684210526</v>
      </c>
      <c r="H225">
        <v>41.929824561403514</v>
      </c>
      <c r="I225">
        <v>39.824561403508774</v>
      </c>
      <c r="J225">
        <v>33.964912280701753</v>
      </c>
      <c r="K225">
        <v>78.21052631578948</v>
      </c>
      <c r="L225">
        <v>38.877192982456137</v>
      </c>
      <c r="M225">
        <v>95.017543859649123</v>
      </c>
      <c r="N225">
        <v>82.526315789473685</v>
      </c>
      <c r="O225">
        <v>58.140350877192979</v>
      </c>
      <c r="P225">
        <v>52.701754385964918</v>
      </c>
      <c r="Q225">
        <v>34.771929824561404</v>
      </c>
      <c r="R225">
        <v>31.719298245614034</v>
      </c>
      <c r="S225">
        <v>0</v>
      </c>
      <c r="T225">
        <v>20.210526315789473</v>
      </c>
    </row>
    <row r="226" spans="2:20" x14ac:dyDescent="0.25">
      <c r="B226">
        <v>1.9847328244274809</v>
      </c>
      <c r="C226">
        <v>57.618320610687022</v>
      </c>
      <c r="D226">
        <v>8.9465648854961835</v>
      </c>
      <c r="E226">
        <v>35.389312977099237</v>
      </c>
      <c r="F226">
        <v>64.854961832061065</v>
      </c>
      <c r="G226">
        <v>41.068702290076338</v>
      </c>
      <c r="H226">
        <v>60.213740458015266</v>
      </c>
      <c r="I226">
        <v>36.152671755725194</v>
      </c>
      <c r="J226">
        <v>45.160305343511446</v>
      </c>
      <c r="K226">
        <v>38.44274809160305</v>
      </c>
      <c r="L226">
        <v>61.374045801526719</v>
      </c>
      <c r="M226">
        <v>36.030534351145036</v>
      </c>
      <c r="N226">
        <v>24.763358778625953</v>
      </c>
      <c r="O226">
        <v>55.908396946564885</v>
      </c>
      <c r="P226">
        <v>36.122137404580151</v>
      </c>
      <c r="Q226">
        <v>56.916030534351151</v>
      </c>
      <c r="R226">
        <v>48.732824427480914</v>
      </c>
      <c r="S226">
        <v>0</v>
      </c>
      <c r="T226">
        <v>9.9847328244274802</v>
      </c>
    </row>
    <row r="227" spans="2:20" x14ac:dyDescent="0.25">
      <c r="B227">
        <v>0</v>
      </c>
      <c r="C227">
        <v>49.282037388241669</v>
      </c>
      <c r="D227">
        <v>10.51205635329179</v>
      </c>
      <c r="E227">
        <v>37.306962882687614</v>
      </c>
      <c r="F227">
        <v>57.680845299376863</v>
      </c>
      <c r="G227">
        <v>33.784882145759958</v>
      </c>
      <c r="H227">
        <v>46.193443511243565</v>
      </c>
      <c r="I227">
        <v>25.657003522080736</v>
      </c>
      <c r="J227">
        <v>42.23787591438635</v>
      </c>
      <c r="K227">
        <v>34.922785153075047</v>
      </c>
      <c r="L227">
        <v>45.245191005147653</v>
      </c>
      <c r="M227">
        <v>11.920888648062855</v>
      </c>
      <c r="N227">
        <v>21.376320780276348</v>
      </c>
      <c r="O227">
        <v>43.890544567867785</v>
      </c>
      <c r="P227">
        <v>42.942292061771873</v>
      </c>
      <c r="Q227">
        <v>27.878623679219722</v>
      </c>
      <c r="R227">
        <v>1.7881332972094284</v>
      </c>
      <c r="S227">
        <v>3.1156868057437008</v>
      </c>
      <c r="T227">
        <v>25.088052018423191</v>
      </c>
    </row>
    <row r="228" spans="2:20" x14ac:dyDescent="0.25">
      <c r="B228">
        <v>5.7233247052056369</v>
      </c>
      <c r="C228">
        <v>37.417313776243887</v>
      </c>
      <c r="D228">
        <v>18.464193270060399</v>
      </c>
      <c r="E228">
        <v>31.090020132297958</v>
      </c>
      <c r="F228">
        <v>31.809030773655451</v>
      </c>
      <c r="G228">
        <v>23.267184354328442</v>
      </c>
      <c r="H228">
        <v>27.379925222893299</v>
      </c>
      <c r="I228">
        <v>26.689675007190104</v>
      </c>
      <c r="J228">
        <v>23.238423928674145</v>
      </c>
      <c r="K228">
        <v>21.541558815070463</v>
      </c>
      <c r="L228">
        <v>30.71613459879206</v>
      </c>
      <c r="M228">
        <v>8.570606844981306</v>
      </c>
      <c r="N228">
        <v>16.594765602530916</v>
      </c>
      <c r="O228">
        <v>29.508196721311474</v>
      </c>
      <c r="P228">
        <v>31.895312050618351</v>
      </c>
      <c r="Q228">
        <v>26.287029048029908</v>
      </c>
      <c r="R228">
        <v>8.944492378487201</v>
      </c>
      <c r="S228">
        <v>0</v>
      </c>
      <c r="T228">
        <v>12.366983031348864</v>
      </c>
    </row>
    <row r="229" spans="2:20" x14ac:dyDescent="0.25">
      <c r="B229">
        <v>5.5555555555555554</v>
      </c>
      <c r="C229">
        <v>42.403628117913833</v>
      </c>
      <c r="D229">
        <v>7.1145124716553294</v>
      </c>
      <c r="E229">
        <v>44.982993197278915</v>
      </c>
      <c r="F229">
        <v>48.752834467120181</v>
      </c>
      <c r="G229">
        <v>28.911564625850339</v>
      </c>
      <c r="H229">
        <v>37.896825396825392</v>
      </c>
      <c r="I229">
        <v>26.955782312925169</v>
      </c>
      <c r="J229">
        <v>33.786848072562357</v>
      </c>
      <c r="K229">
        <v>10.034013605442176</v>
      </c>
      <c r="L229">
        <v>30.045351473922903</v>
      </c>
      <c r="M229">
        <v>12.84013605442177</v>
      </c>
      <c r="N229">
        <v>10.827664399092971</v>
      </c>
      <c r="O229">
        <v>37.188208616780045</v>
      </c>
      <c r="P229">
        <v>17.630385487528343</v>
      </c>
      <c r="Q229">
        <v>41.383219954648524</v>
      </c>
      <c r="R229">
        <v>12.15986394557823</v>
      </c>
      <c r="S229">
        <v>0</v>
      </c>
      <c r="T229">
        <v>19.331065759637191</v>
      </c>
    </row>
    <row r="230" spans="2:20" x14ac:dyDescent="0.25">
      <c r="B230">
        <v>5.937767627747645</v>
      </c>
      <c r="C230">
        <v>42.734798743933773</v>
      </c>
      <c r="D230">
        <v>13.18869540393948</v>
      </c>
      <c r="E230">
        <v>31.94404795889238</v>
      </c>
      <c r="F230">
        <v>57.322295175563795</v>
      </c>
      <c r="G230">
        <v>35.398230088495573</v>
      </c>
      <c r="H230">
        <v>21.9811590065658</v>
      </c>
      <c r="I230">
        <v>17.784755923494146</v>
      </c>
      <c r="J230">
        <v>20.610904938624035</v>
      </c>
      <c r="K230">
        <v>15.472452183842419</v>
      </c>
      <c r="L230">
        <v>24.036540108478448</v>
      </c>
      <c r="M230">
        <v>10.476734227804739</v>
      </c>
      <c r="N230">
        <v>17.58492720525264</v>
      </c>
      <c r="O230">
        <v>25.777904653154437</v>
      </c>
      <c r="P230">
        <v>36.140451041964035</v>
      </c>
      <c r="Q230">
        <v>32.743362831858406</v>
      </c>
      <c r="R230">
        <v>6.5943477019697401</v>
      </c>
      <c r="S230">
        <v>0</v>
      </c>
      <c r="T230">
        <v>34.798743933771057</v>
      </c>
    </row>
    <row r="231" spans="2:20" x14ac:dyDescent="0.25">
      <c r="B231">
        <v>0</v>
      </c>
      <c r="C231">
        <v>76.848178867652365</v>
      </c>
      <c r="D231">
        <v>22.863324918860439</v>
      </c>
      <c r="E231">
        <v>61.810313739632171</v>
      </c>
      <c r="F231">
        <v>92.715470609448246</v>
      </c>
      <c r="G231">
        <v>66.606563288856833</v>
      </c>
      <c r="H231">
        <v>67.111431662459438</v>
      </c>
      <c r="I231">
        <v>60.259646592138481</v>
      </c>
      <c r="J231">
        <v>45.798773891092679</v>
      </c>
      <c r="K231">
        <v>57.807428777497293</v>
      </c>
      <c r="L231">
        <v>61.16119725928597</v>
      </c>
      <c r="M231">
        <v>51.496574107464845</v>
      </c>
      <c r="N231">
        <v>47.782185358817166</v>
      </c>
      <c r="O231">
        <v>63.324918860439958</v>
      </c>
      <c r="P231">
        <v>39.235485034258929</v>
      </c>
      <c r="Q231">
        <v>65.272268301478547</v>
      </c>
      <c r="R231">
        <v>33.357374684457263</v>
      </c>
      <c r="S231">
        <v>12.405337179949512</v>
      </c>
      <c r="T231">
        <v>39.92066354129102</v>
      </c>
    </row>
    <row r="232" spans="2:20" x14ac:dyDescent="0.25">
      <c r="B232">
        <v>0</v>
      </c>
      <c r="C232">
        <v>62.149234693877553</v>
      </c>
      <c r="D232">
        <v>23.501275510204081</v>
      </c>
      <c r="E232">
        <v>47.959183673469383</v>
      </c>
      <c r="F232">
        <v>81.664540816326522</v>
      </c>
      <c r="G232">
        <v>56.441326530612244</v>
      </c>
      <c r="H232">
        <v>70.184948979591837</v>
      </c>
      <c r="I232">
        <v>46.460459183673471</v>
      </c>
      <c r="J232">
        <v>62.786989795918366</v>
      </c>
      <c r="K232">
        <v>11.065051020408163</v>
      </c>
      <c r="L232">
        <v>58.832908163265309</v>
      </c>
      <c r="M232">
        <v>37.659438775510203</v>
      </c>
      <c r="N232">
        <v>40.497448979591837</v>
      </c>
      <c r="O232">
        <v>66.900510204081627</v>
      </c>
      <c r="P232">
        <v>86.607142857142861</v>
      </c>
      <c r="Q232">
        <v>60.491071428571431</v>
      </c>
      <c r="R232">
        <v>24.776785714285715</v>
      </c>
      <c r="S232">
        <v>1.6581632653061225</v>
      </c>
      <c r="T232">
        <v>8.4821428571428577</v>
      </c>
    </row>
    <row r="233" spans="2:20" x14ac:dyDescent="0.25">
      <c r="B233">
        <v>0</v>
      </c>
      <c r="C233">
        <v>66.931450426596058</v>
      </c>
      <c r="D233">
        <v>28.920270667843482</v>
      </c>
      <c r="E233">
        <v>55.545748749632239</v>
      </c>
      <c r="F233">
        <v>77.37569873492204</v>
      </c>
      <c r="G233">
        <v>52.897911150338338</v>
      </c>
      <c r="H233">
        <v>56.016475433951165</v>
      </c>
      <c r="I233">
        <v>64.636657840541332</v>
      </c>
      <c r="J233">
        <v>64.51897616946161</v>
      </c>
      <c r="K233">
        <v>28.743748161223891</v>
      </c>
      <c r="L233">
        <v>52.839070314798477</v>
      </c>
      <c r="M233">
        <v>36.540158870255958</v>
      </c>
      <c r="N233">
        <v>30.77375698734922</v>
      </c>
      <c r="O233">
        <v>50.1323918799647</v>
      </c>
      <c r="P233">
        <v>64.783759929390996</v>
      </c>
      <c r="Q233">
        <v>75.610473668726101</v>
      </c>
      <c r="R233">
        <v>18.358340688437778</v>
      </c>
      <c r="S233">
        <v>3.3833480435422185</v>
      </c>
      <c r="T233">
        <v>16.328331862312446</v>
      </c>
    </row>
    <row r="234" spans="2:20" x14ac:dyDescent="0.25">
      <c r="B234">
        <v>2.3601681215648238</v>
      </c>
      <c r="C234">
        <v>50.953766569673455</v>
      </c>
      <c r="D234">
        <v>18.331716779825413</v>
      </c>
      <c r="E234">
        <v>50.210151956029748</v>
      </c>
      <c r="F234">
        <v>77.69156159068865</v>
      </c>
      <c r="G234">
        <v>52.247009376010347</v>
      </c>
      <c r="H234">
        <v>52.861299709020372</v>
      </c>
      <c r="I234">
        <v>34.400258648561262</v>
      </c>
      <c r="J234">
        <v>27.449078564500486</v>
      </c>
      <c r="K234">
        <v>64.047849983834453</v>
      </c>
      <c r="L234">
        <v>34.529582929194959</v>
      </c>
      <c r="M234">
        <v>52.473326867119297</v>
      </c>
      <c r="N234">
        <v>60.653087617200129</v>
      </c>
      <c r="O234">
        <v>39.896540575493049</v>
      </c>
      <c r="P234">
        <v>17.070805043646946</v>
      </c>
      <c r="Q234">
        <v>14.872292272874233</v>
      </c>
      <c r="R234">
        <v>1.7135467183963791</v>
      </c>
      <c r="S234">
        <v>0</v>
      </c>
      <c r="T234">
        <v>21.564823795667635</v>
      </c>
    </row>
    <row r="235" spans="2:20" x14ac:dyDescent="0.25">
      <c r="B235">
        <v>0</v>
      </c>
      <c r="C235">
        <v>64.300341296928337</v>
      </c>
      <c r="D235">
        <v>16.450511945392492</v>
      </c>
      <c r="E235">
        <v>43.481228668941981</v>
      </c>
      <c r="F235">
        <v>84.778156996587029</v>
      </c>
      <c r="G235">
        <v>59.317406143344712</v>
      </c>
      <c r="H235">
        <v>68.668941979522174</v>
      </c>
      <c r="I235">
        <v>41.501706484641637</v>
      </c>
      <c r="J235">
        <v>29.658703071672356</v>
      </c>
      <c r="K235">
        <v>70.61433447098976</v>
      </c>
      <c r="L235">
        <v>30.409556313993175</v>
      </c>
      <c r="M235">
        <v>34.436860068259385</v>
      </c>
      <c r="N235">
        <v>82.457337883959042</v>
      </c>
      <c r="O235">
        <v>56.109215017064848</v>
      </c>
      <c r="P235">
        <v>42.662116040955631</v>
      </c>
      <c r="Q235">
        <v>37.167235494880543</v>
      </c>
      <c r="R235">
        <v>26.587030716723547</v>
      </c>
      <c r="S235">
        <v>2.3890784982935154</v>
      </c>
      <c r="T235">
        <v>23.242320819112628</v>
      </c>
    </row>
    <row r="236" spans="2:20" x14ac:dyDescent="0.25">
      <c r="B236">
        <v>2.0087043856712423</v>
      </c>
      <c r="C236">
        <v>57.415467023769672</v>
      </c>
      <c r="D236">
        <v>11.416136591898224</v>
      </c>
      <c r="E236">
        <v>41.379310344827587</v>
      </c>
      <c r="F236">
        <v>47.74020756611985</v>
      </c>
      <c r="G236">
        <v>32.641446267157683</v>
      </c>
      <c r="H236">
        <v>59.25677937730164</v>
      </c>
      <c r="I236">
        <v>42.048878473384669</v>
      </c>
      <c r="J236">
        <v>37.897556076330766</v>
      </c>
      <c r="K236">
        <v>52.761968530297956</v>
      </c>
      <c r="L236">
        <v>35.15232674924674</v>
      </c>
      <c r="M236">
        <v>61.265483762972885</v>
      </c>
      <c r="N236">
        <v>49.782390358218947</v>
      </c>
      <c r="O236">
        <v>28.45664546367593</v>
      </c>
      <c r="P236">
        <v>64.245061935051893</v>
      </c>
      <c r="Q236">
        <v>42.216270505523937</v>
      </c>
      <c r="R236">
        <v>0</v>
      </c>
      <c r="S236">
        <v>0.33478406427854035</v>
      </c>
      <c r="T236">
        <v>0.40174087713424839</v>
      </c>
    </row>
    <row r="237" spans="2:20" x14ac:dyDescent="0.25">
      <c r="B237">
        <v>0</v>
      </c>
      <c r="C237">
        <v>25.845410628019323</v>
      </c>
      <c r="D237">
        <v>8.1466842336407552</v>
      </c>
      <c r="E237">
        <v>18.291611769872638</v>
      </c>
      <c r="F237">
        <v>30.259112867808518</v>
      </c>
      <c r="G237">
        <v>14.426877470355731</v>
      </c>
      <c r="H237">
        <v>13.85595081247255</v>
      </c>
      <c r="I237">
        <v>11.133069828722004</v>
      </c>
      <c r="J237">
        <v>18.050065876152832</v>
      </c>
      <c r="K237">
        <v>27.448397013614407</v>
      </c>
      <c r="L237">
        <v>7.4000878348704431</v>
      </c>
      <c r="M237">
        <v>21.607378129117262</v>
      </c>
      <c r="N237">
        <v>23.649538866930172</v>
      </c>
      <c r="O237">
        <v>11.198945981554678</v>
      </c>
      <c r="P237">
        <v>14.514712340799296</v>
      </c>
      <c r="Q237">
        <v>2.1958717610891525</v>
      </c>
      <c r="R237">
        <v>14.053579270970577</v>
      </c>
      <c r="S237">
        <v>1.668862538427756</v>
      </c>
      <c r="T237">
        <v>4.8528765920070267</v>
      </c>
    </row>
    <row r="238" spans="2:20" x14ac:dyDescent="0.25">
      <c r="B238">
        <v>0</v>
      </c>
      <c r="C238">
        <v>114.53098827470687</v>
      </c>
      <c r="D238">
        <v>39.447236180904518</v>
      </c>
      <c r="E238">
        <v>92.79731993299832</v>
      </c>
      <c r="F238">
        <v>146.60804020100502</v>
      </c>
      <c r="G238">
        <v>112.31155778894473</v>
      </c>
      <c r="H238">
        <v>100.6281407035176</v>
      </c>
      <c r="I238">
        <v>84.715242881072029</v>
      </c>
      <c r="J238">
        <v>66.708542713567837</v>
      </c>
      <c r="K238">
        <v>129.98324958123953</v>
      </c>
      <c r="L238">
        <v>97.194304857621432</v>
      </c>
      <c r="M238">
        <v>116.4572864321608</v>
      </c>
      <c r="N238">
        <v>132.95644891122279</v>
      </c>
      <c r="O238">
        <v>101.96817420435511</v>
      </c>
      <c r="P238">
        <v>73.073701842546072</v>
      </c>
      <c r="Q238">
        <v>57.495812395309883</v>
      </c>
      <c r="R238">
        <v>22.068676716917924</v>
      </c>
      <c r="S238">
        <v>0</v>
      </c>
      <c r="T238">
        <v>32.45393634840871</v>
      </c>
    </row>
    <row r="239" spans="2:20" x14ac:dyDescent="0.25">
      <c r="B239">
        <v>1.646754924120116</v>
      </c>
      <c r="C239">
        <v>62.124636745237325</v>
      </c>
      <c r="D239">
        <v>13.044882144010334</v>
      </c>
      <c r="E239">
        <v>50.40361640297062</v>
      </c>
      <c r="F239">
        <v>81.627381336777532</v>
      </c>
      <c r="G239">
        <v>60.768485631256056</v>
      </c>
      <c r="H239">
        <v>54.375201808201489</v>
      </c>
      <c r="I239">
        <v>26.025185663545365</v>
      </c>
      <c r="J239">
        <v>37.487891507910881</v>
      </c>
      <c r="K239">
        <v>78.172424927349056</v>
      </c>
      <c r="L239">
        <v>32.579916047788181</v>
      </c>
      <c r="M239">
        <v>68.001291572489507</v>
      </c>
      <c r="N239">
        <v>83.726186632224724</v>
      </c>
      <c r="O239">
        <v>46.690345495640948</v>
      </c>
      <c r="P239">
        <v>24.152405553761707</v>
      </c>
      <c r="Q239">
        <v>20.988052954472071</v>
      </c>
      <c r="R239">
        <v>16.047788182111724</v>
      </c>
      <c r="S239">
        <v>0</v>
      </c>
      <c r="T239">
        <v>39.683564740071034</v>
      </c>
    </row>
    <row r="240" spans="2:20" x14ac:dyDescent="0.25">
      <c r="B240">
        <v>0</v>
      </c>
      <c r="C240">
        <v>52.892561983471076</v>
      </c>
      <c r="D240">
        <v>21.15702479338843</v>
      </c>
      <c r="E240">
        <v>45.685950413223139</v>
      </c>
      <c r="F240">
        <v>67.074380165289256</v>
      </c>
      <c r="G240">
        <v>43.735537190082646</v>
      </c>
      <c r="H240">
        <v>58.876033057851238</v>
      </c>
      <c r="I240">
        <v>35.768595041322314</v>
      </c>
      <c r="J240">
        <v>42.809917355371901</v>
      </c>
      <c r="K240">
        <v>10.942148760330578</v>
      </c>
      <c r="L240">
        <v>37.553719008264466</v>
      </c>
      <c r="M240">
        <v>14.380165289256198</v>
      </c>
      <c r="N240">
        <v>9.6859504132231411</v>
      </c>
      <c r="O240">
        <v>16.892561983471076</v>
      </c>
      <c r="P240">
        <v>60.760330578512402</v>
      </c>
      <c r="Q240">
        <v>59.603305785123972</v>
      </c>
      <c r="R240">
        <v>0.56198347107438007</v>
      </c>
      <c r="S240">
        <v>0.72727272727272729</v>
      </c>
      <c r="T240">
        <v>18.677685950413224</v>
      </c>
    </row>
    <row r="241" spans="2:20" x14ac:dyDescent="0.25">
      <c r="B241">
        <v>0</v>
      </c>
      <c r="C241">
        <v>50.556733828207847</v>
      </c>
      <c r="D241">
        <v>16.436903499469775</v>
      </c>
      <c r="E241">
        <v>51.749734888653229</v>
      </c>
      <c r="F241">
        <v>59.650053022269354</v>
      </c>
      <c r="G241">
        <v>39.448568398727467</v>
      </c>
      <c r="H241">
        <v>34.835630965005308</v>
      </c>
      <c r="I241">
        <v>37.168610816542945</v>
      </c>
      <c r="J241">
        <v>44.803817603393426</v>
      </c>
      <c r="K241">
        <v>20.758218451749734</v>
      </c>
      <c r="L241">
        <v>30.381760339342524</v>
      </c>
      <c r="M241">
        <v>24.36373276776246</v>
      </c>
      <c r="N241">
        <v>11.930010604453871</v>
      </c>
      <c r="O241">
        <v>41.01272534464475</v>
      </c>
      <c r="P241">
        <v>59.676564156945922</v>
      </c>
      <c r="Q241">
        <v>33.244962884411457</v>
      </c>
      <c r="R241">
        <v>17.470837751855779</v>
      </c>
      <c r="S241">
        <v>3.1018027571580067</v>
      </c>
      <c r="T241">
        <v>20.572640509013787</v>
      </c>
    </row>
    <row r="242" spans="2:20" x14ac:dyDescent="0.25">
      <c r="B242">
        <v>0</v>
      </c>
      <c r="C242">
        <v>80.013619339462039</v>
      </c>
      <c r="D242">
        <v>33.094994892747707</v>
      </c>
      <c r="E242">
        <v>67.143343547837929</v>
      </c>
      <c r="F242">
        <v>101.22574055158324</v>
      </c>
      <c r="G242">
        <v>70.820565202587673</v>
      </c>
      <c r="H242">
        <v>82.431052093973449</v>
      </c>
      <c r="I242">
        <v>74.668028600612871</v>
      </c>
      <c r="J242">
        <v>72.454885938032007</v>
      </c>
      <c r="K242">
        <v>65.440926115083414</v>
      </c>
      <c r="L242">
        <v>61.082737487231867</v>
      </c>
      <c r="M242">
        <v>16.581545795028941</v>
      </c>
      <c r="N242">
        <v>39.155600953353762</v>
      </c>
      <c r="O242">
        <v>68.335035750766096</v>
      </c>
      <c r="P242">
        <v>49.880830779707189</v>
      </c>
      <c r="Q242">
        <v>36.601974804221996</v>
      </c>
      <c r="R242">
        <v>12.427647259107934</v>
      </c>
      <c r="S242">
        <v>1.7705141300646918</v>
      </c>
      <c r="T242">
        <v>23.697650663942799</v>
      </c>
    </row>
    <row r="243" spans="2:20" x14ac:dyDescent="0.25">
      <c r="B243">
        <v>3.931924882629108</v>
      </c>
      <c r="C243">
        <v>47.535211267605632</v>
      </c>
      <c r="D243">
        <v>8.8028169014084501</v>
      </c>
      <c r="E243">
        <v>45.481220657276992</v>
      </c>
      <c r="F243">
        <v>57.04225352112676</v>
      </c>
      <c r="G243">
        <v>34.829812206572768</v>
      </c>
      <c r="H243">
        <v>42.72300469483568</v>
      </c>
      <c r="I243">
        <v>35.035211267605632</v>
      </c>
      <c r="J243">
        <v>25.997652582159624</v>
      </c>
      <c r="K243">
        <v>57.218309859154928</v>
      </c>
      <c r="L243">
        <v>35.944835680751176</v>
      </c>
      <c r="M243">
        <v>38.438967136150239</v>
      </c>
      <c r="N243">
        <v>66.167840375586849</v>
      </c>
      <c r="O243">
        <v>44.688967136150239</v>
      </c>
      <c r="P243">
        <v>12.822769953051644</v>
      </c>
      <c r="Q243">
        <v>9.3016431924882621</v>
      </c>
      <c r="R243">
        <v>3.4624413145539905</v>
      </c>
      <c r="S243">
        <v>0</v>
      </c>
      <c r="T243">
        <v>14.084507042253522</v>
      </c>
    </row>
    <row r="244" spans="2:20" x14ac:dyDescent="0.25">
      <c r="B244">
        <v>3.116883116883117</v>
      </c>
      <c r="C244">
        <v>28.122786304604485</v>
      </c>
      <c r="D244">
        <v>10.436835891381346</v>
      </c>
      <c r="E244">
        <v>27.060212514757971</v>
      </c>
      <c r="F244">
        <v>36.127508854781581</v>
      </c>
      <c r="G244">
        <v>17.756788665879576</v>
      </c>
      <c r="H244">
        <v>18.134592680047227</v>
      </c>
      <c r="I244">
        <v>20.684769775678866</v>
      </c>
      <c r="J244">
        <v>20.165289256198346</v>
      </c>
      <c r="K244">
        <v>19.268004722550177</v>
      </c>
      <c r="L244">
        <v>19.645808736717825</v>
      </c>
      <c r="M244">
        <v>0</v>
      </c>
      <c r="N244">
        <v>1.3223140495867769</v>
      </c>
      <c r="O244">
        <v>18.323494687131049</v>
      </c>
      <c r="P244">
        <v>33.081463990554901</v>
      </c>
      <c r="Q244">
        <v>23.234946871310509</v>
      </c>
      <c r="R244">
        <v>6.1629279811097986</v>
      </c>
      <c r="S244">
        <v>0.28335301062573792</v>
      </c>
      <c r="T244">
        <v>17.756788665879576</v>
      </c>
    </row>
    <row r="245" spans="2:20" x14ac:dyDescent="0.25">
      <c r="B245">
        <v>0</v>
      </c>
      <c r="C245">
        <v>87.886178861788622</v>
      </c>
      <c r="D245">
        <v>26.626016260162601</v>
      </c>
      <c r="E245">
        <v>71.260162601626021</v>
      </c>
      <c r="F245">
        <v>109.02439024390245</v>
      </c>
      <c r="G245">
        <v>81.17886178861788</v>
      </c>
      <c r="H245">
        <v>64.308943089430898</v>
      </c>
      <c r="I245">
        <v>63.617886178861795</v>
      </c>
      <c r="J245">
        <v>56.869918699186996</v>
      </c>
      <c r="K245">
        <v>43.536585365853661</v>
      </c>
      <c r="L245">
        <v>66.382113821138205</v>
      </c>
      <c r="M245">
        <v>53.983739837398367</v>
      </c>
      <c r="N245">
        <v>53.292682926829272</v>
      </c>
      <c r="O245">
        <v>64.756097560975618</v>
      </c>
      <c r="P245">
        <v>107.07317073170732</v>
      </c>
      <c r="Q245">
        <v>75.894308943089428</v>
      </c>
      <c r="R245">
        <v>39.796747967479675</v>
      </c>
      <c r="S245">
        <v>9.9593495934959346</v>
      </c>
      <c r="T245">
        <v>57.357723577235774</v>
      </c>
    </row>
    <row r="246" spans="2:20" x14ac:dyDescent="0.25">
      <c r="B246">
        <v>0</v>
      </c>
      <c r="C246">
        <v>39.872173058013765</v>
      </c>
      <c r="D246">
        <v>6.0963618485742384</v>
      </c>
      <c r="E246">
        <v>30.088495575221241</v>
      </c>
      <c r="F246">
        <v>35.619469026548671</v>
      </c>
      <c r="G246">
        <v>24.778761061946902</v>
      </c>
      <c r="H246">
        <v>24.877089478859389</v>
      </c>
      <c r="I246">
        <v>6.2192723697148473</v>
      </c>
      <c r="J246">
        <v>23.23008849557522</v>
      </c>
      <c r="K246">
        <v>39.208456243854471</v>
      </c>
      <c r="L246">
        <v>23.598820058997049</v>
      </c>
      <c r="M246">
        <v>37.094395280235986</v>
      </c>
      <c r="N246">
        <v>45.157325467059977</v>
      </c>
      <c r="O246">
        <v>26.081612586037366</v>
      </c>
      <c r="P246">
        <v>6.3421828908554581</v>
      </c>
      <c r="Q246">
        <v>6.809242871189773</v>
      </c>
      <c r="R246">
        <v>18.85447394296952</v>
      </c>
      <c r="S246">
        <v>4.277286135693215</v>
      </c>
      <c r="T246">
        <v>16.125860373647985</v>
      </c>
    </row>
    <row r="247" spans="2:20" x14ac:dyDescent="0.25">
      <c r="B247">
        <v>5.2669379937754366</v>
      </c>
      <c r="C247">
        <v>32.559253052429973</v>
      </c>
      <c r="D247">
        <v>8.0919320086186257</v>
      </c>
      <c r="E247">
        <v>23.413933445056259</v>
      </c>
      <c r="F247">
        <v>45.128082355757719</v>
      </c>
      <c r="G247">
        <v>24.754608570744555</v>
      </c>
      <c r="H247">
        <v>43.787407230069434</v>
      </c>
      <c r="I247">
        <v>25.281302370122098</v>
      </c>
      <c r="J247">
        <v>28.345702657409621</v>
      </c>
      <c r="K247">
        <v>13.454632511371797</v>
      </c>
      <c r="L247">
        <v>22.767536509456548</v>
      </c>
      <c r="M247">
        <v>16.375389035192722</v>
      </c>
      <c r="N247">
        <v>5.6978692841752459</v>
      </c>
      <c r="O247">
        <v>24.395499162078046</v>
      </c>
      <c r="P247">
        <v>25.37706487909983</v>
      </c>
      <c r="Q247">
        <v>31.577687335408189</v>
      </c>
      <c r="R247">
        <v>9.1213789801292791</v>
      </c>
      <c r="S247">
        <v>0</v>
      </c>
      <c r="T247">
        <v>20.732583193679673</v>
      </c>
    </row>
    <row r="248" spans="2:20" x14ac:dyDescent="0.25">
      <c r="B248">
        <v>0.85171434811094127</v>
      </c>
      <c r="C248">
        <v>35.837519108975755</v>
      </c>
      <c r="D248">
        <v>6.9884254203974665</v>
      </c>
      <c r="E248">
        <v>29.569775060056781</v>
      </c>
      <c r="F248">
        <v>43.350076435903034</v>
      </c>
      <c r="G248">
        <v>21.27101987333479</v>
      </c>
      <c r="H248">
        <v>43.350076435903034</v>
      </c>
      <c r="I248">
        <v>24.372133653636165</v>
      </c>
      <c r="J248">
        <v>31.098493120768726</v>
      </c>
      <c r="K248">
        <v>16.422799737934046</v>
      </c>
      <c r="L248">
        <v>29.831841013321686</v>
      </c>
      <c r="M248">
        <v>5.4378685302467789</v>
      </c>
      <c r="N248">
        <v>6.8355536143262716</v>
      </c>
      <c r="O248">
        <v>27.713474557763707</v>
      </c>
      <c r="P248">
        <v>19.807818300939068</v>
      </c>
      <c r="Q248">
        <v>31.972046298318414</v>
      </c>
      <c r="R248">
        <v>4.236732911115964</v>
      </c>
      <c r="S248">
        <v>0</v>
      </c>
      <c r="T248">
        <v>17.580257698187378</v>
      </c>
    </row>
    <row r="249" spans="2:20" x14ac:dyDescent="0.25">
      <c r="B249">
        <v>0.8150470219435737</v>
      </c>
      <c r="C249">
        <v>60.909090909090914</v>
      </c>
      <c r="D249">
        <v>18.996865203761757</v>
      </c>
      <c r="E249">
        <v>58.369905956112852</v>
      </c>
      <c r="F249">
        <v>70.43887147335424</v>
      </c>
      <c r="G249">
        <v>44.137931034482762</v>
      </c>
      <c r="H249">
        <v>57.58620689655173</v>
      </c>
      <c r="I249">
        <v>43.824451410658305</v>
      </c>
      <c r="J249">
        <v>46.645768025078368</v>
      </c>
      <c r="K249">
        <v>58.056426332288403</v>
      </c>
      <c r="L249">
        <v>34.420062695924763</v>
      </c>
      <c r="M249">
        <v>68.526645768025077</v>
      </c>
      <c r="N249">
        <v>47.554858934169282</v>
      </c>
      <c r="O249">
        <v>39.623824451410663</v>
      </c>
      <c r="P249">
        <v>68.965517241379317</v>
      </c>
      <c r="Q249">
        <v>42.413793103448278</v>
      </c>
      <c r="R249">
        <v>0.62695924764890276</v>
      </c>
      <c r="S249">
        <v>0</v>
      </c>
      <c r="T249">
        <v>28.589341692789972</v>
      </c>
    </row>
    <row r="250" spans="2:20" x14ac:dyDescent="0.25">
      <c r="B250">
        <v>3.0416355023684867</v>
      </c>
      <c r="C250">
        <v>48.41685365245575</v>
      </c>
      <c r="D250">
        <v>14.884068810770382</v>
      </c>
      <c r="E250">
        <v>42.084268262278734</v>
      </c>
      <c r="F250">
        <v>59.486412365993516</v>
      </c>
      <c r="G250">
        <v>36.574420344053856</v>
      </c>
      <c r="H250">
        <v>51.857392171528296</v>
      </c>
      <c r="I250">
        <v>42.483171278982795</v>
      </c>
      <c r="J250">
        <v>47.045624532535527</v>
      </c>
      <c r="K250">
        <v>15.6320119670905</v>
      </c>
      <c r="L250">
        <v>40.114684617302423</v>
      </c>
      <c r="M250">
        <v>30.416355023684865</v>
      </c>
      <c r="N250">
        <v>23.036649214659686</v>
      </c>
      <c r="O250">
        <v>45.450012465719269</v>
      </c>
      <c r="P250">
        <v>49.61356270256794</v>
      </c>
      <c r="Q250">
        <v>37.07304911493393</v>
      </c>
      <c r="R250">
        <v>26.252804786836197</v>
      </c>
      <c r="S250">
        <v>0</v>
      </c>
      <c r="T250">
        <v>7.2051857392171526</v>
      </c>
    </row>
    <row r="251" spans="2:20" x14ac:dyDescent="0.25">
      <c r="B251">
        <v>0</v>
      </c>
      <c r="C251">
        <v>47.853463079564968</v>
      </c>
      <c r="D251">
        <v>16.141957641671436</v>
      </c>
      <c r="E251">
        <v>35.43216943331425</v>
      </c>
      <c r="F251">
        <v>66.342301087578704</v>
      </c>
      <c r="G251">
        <v>41.471093302804803</v>
      </c>
      <c r="H251">
        <v>66.342301087578704</v>
      </c>
      <c r="I251">
        <v>43.989696622781906</v>
      </c>
      <c r="J251">
        <v>49.713795077275329</v>
      </c>
      <c r="K251">
        <v>22.49570692615913</v>
      </c>
      <c r="L251">
        <v>61.219232970807106</v>
      </c>
      <c r="M251">
        <v>42.701774470520895</v>
      </c>
      <c r="N251">
        <v>36.348025186033198</v>
      </c>
      <c r="O251">
        <v>44.504865483686316</v>
      </c>
      <c r="P251">
        <v>29.765311963365772</v>
      </c>
      <c r="Q251">
        <v>62.478534630795643</v>
      </c>
      <c r="R251">
        <v>1.4310246136233544</v>
      </c>
      <c r="S251">
        <v>3.5775615340583857</v>
      </c>
      <c r="T251">
        <v>26.416714367487121</v>
      </c>
    </row>
    <row r="252" spans="2:20" x14ac:dyDescent="0.25">
      <c r="B252">
        <v>0</v>
      </c>
      <c r="C252">
        <v>50.082964601769909</v>
      </c>
      <c r="D252">
        <v>7.2455752212389379</v>
      </c>
      <c r="E252">
        <v>41.31637168141593</v>
      </c>
      <c r="F252">
        <v>54.839601769911503</v>
      </c>
      <c r="G252">
        <v>31.775442477876105</v>
      </c>
      <c r="H252">
        <v>35.48119469026549</v>
      </c>
      <c r="I252">
        <v>35.896017699115049</v>
      </c>
      <c r="J252">
        <v>17.311946902654867</v>
      </c>
      <c r="K252">
        <v>52.903761061946909</v>
      </c>
      <c r="L252">
        <v>26.272123893805311</v>
      </c>
      <c r="M252">
        <v>31.498893805309734</v>
      </c>
      <c r="N252">
        <v>34.043141592920357</v>
      </c>
      <c r="O252">
        <v>12.417035398230089</v>
      </c>
      <c r="P252">
        <v>46.487831858407077</v>
      </c>
      <c r="Q252">
        <v>16.067477876106196</v>
      </c>
      <c r="R252">
        <v>0.4701327433628319</v>
      </c>
      <c r="S252">
        <v>3.7610619469026552</v>
      </c>
      <c r="T252">
        <v>3.3738938053097343</v>
      </c>
    </row>
    <row r="253" spans="2:20" x14ac:dyDescent="0.25">
      <c r="B253">
        <v>0</v>
      </c>
      <c r="C253">
        <v>64.511041009463725</v>
      </c>
      <c r="D253">
        <v>31.671924290220822</v>
      </c>
      <c r="E253">
        <v>60.914826498422713</v>
      </c>
      <c r="F253">
        <v>83.470031545741335</v>
      </c>
      <c r="G253">
        <v>56.403785488958988</v>
      </c>
      <c r="H253">
        <v>50.977917981072551</v>
      </c>
      <c r="I253">
        <v>53.186119873817042</v>
      </c>
      <c r="J253">
        <v>31.861198738170348</v>
      </c>
      <c r="K253">
        <v>53.943217665615137</v>
      </c>
      <c r="L253">
        <v>43.501577287066247</v>
      </c>
      <c r="M253">
        <v>17.003154574132491</v>
      </c>
      <c r="N253">
        <v>15.173501577287066</v>
      </c>
      <c r="O253">
        <v>27.003154574132495</v>
      </c>
      <c r="P253">
        <v>62.64984227129338</v>
      </c>
      <c r="Q253">
        <v>72.965299684542586</v>
      </c>
      <c r="R253">
        <v>15.709779179810726</v>
      </c>
      <c r="S253">
        <v>4.4794952681388018</v>
      </c>
      <c r="T253">
        <v>5.2681388012618298</v>
      </c>
    </row>
    <row r="254" spans="2:20" x14ac:dyDescent="0.25">
      <c r="B254">
        <v>10.10332950631458</v>
      </c>
      <c r="C254">
        <v>65.633371603520857</v>
      </c>
      <c r="D254">
        <v>29.429774205893612</v>
      </c>
      <c r="E254">
        <v>54.381936471488714</v>
      </c>
      <c r="F254">
        <v>36.815920398009951</v>
      </c>
      <c r="G254">
        <v>21.048603138155379</v>
      </c>
      <c r="H254">
        <v>56.71641791044776</v>
      </c>
      <c r="I254">
        <v>39.494833524684267</v>
      </c>
      <c r="J254">
        <v>56.371986222732495</v>
      </c>
      <c r="K254">
        <v>52.544967470340609</v>
      </c>
      <c r="L254">
        <v>43.398392652123995</v>
      </c>
      <c r="M254">
        <v>76.502104860313807</v>
      </c>
      <c r="N254">
        <v>70.838117106773822</v>
      </c>
      <c r="O254">
        <v>49.559892843474934</v>
      </c>
      <c r="P254">
        <v>31.572904707233068</v>
      </c>
      <c r="Q254">
        <v>45.197091465748187</v>
      </c>
      <c r="R254">
        <v>7.9984691924990425</v>
      </c>
      <c r="S254">
        <v>0</v>
      </c>
      <c r="T254">
        <v>23.383084577114428</v>
      </c>
    </row>
    <row r="255" spans="2:20" x14ac:dyDescent="0.25">
      <c r="B255">
        <v>0</v>
      </c>
      <c r="C255">
        <v>53.425399404278359</v>
      </c>
      <c r="D255">
        <v>6.2821554291903601</v>
      </c>
      <c r="E255">
        <v>32.06065529379908</v>
      </c>
      <c r="F255">
        <v>61.196858922285401</v>
      </c>
      <c r="G255">
        <v>37.34091524505822</v>
      </c>
      <c r="H255">
        <v>56.431085838072029</v>
      </c>
      <c r="I255">
        <v>36.095315461684265</v>
      </c>
      <c r="J255">
        <v>46.520444083401031</v>
      </c>
      <c r="K255">
        <v>21.337665854318981</v>
      </c>
      <c r="L255">
        <v>39.425940969401566</v>
      </c>
      <c r="M255">
        <v>30.760898998104523</v>
      </c>
      <c r="N255">
        <v>20.958570268074737</v>
      </c>
      <c r="O255">
        <v>38.748984565393989</v>
      </c>
      <c r="P255">
        <v>53.885729759003517</v>
      </c>
      <c r="Q255">
        <v>37.070132683455185</v>
      </c>
      <c r="R255">
        <v>18.061196858922283</v>
      </c>
      <c r="S255">
        <v>1.2455997833739507</v>
      </c>
      <c r="T255">
        <v>19.767126997021393</v>
      </c>
    </row>
    <row r="256" spans="2:20" x14ac:dyDescent="0.25">
      <c r="B256">
        <v>0</v>
      </c>
      <c r="C256">
        <v>100.87719298245614</v>
      </c>
      <c r="D256">
        <v>31.922196796338675</v>
      </c>
      <c r="E256">
        <v>85.774218154080856</v>
      </c>
      <c r="F256">
        <v>98.474446987032806</v>
      </c>
      <c r="G256">
        <v>70.671243325705575</v>
      </c>
      <c r="H256">
        <v>63.844393592677349</v>
      </c>
      <c r="I256">
        <v>59.000762776506491</v>
      </c>
      <c r="J256">
        <v>62.013729977116704</v>
      </c>
      <c r="K256">
        <v>64.950419527078566</v>
      </c>
      <c r="L256">
        <v>63.310450038138825</v>
      </c>
      <c r="M256">
        <v>65.751334858886352</v>
      </c>
      <c r="N256">
        <v>48.970251716247134</v>
      </c>
      <c r="O256">
        <v>72.540045766590396</v>
      </c>
      <c r="P256">
        <v>83.218916857360796</v>
      </c>
      <c r="Q256">
        <v>65.026697177726916</v>
      </c>
      <c r="R256">
        <v>45.690312738367659</v>
      </c>
      <c r="S256">
        <v>1.5255530129672006</v>
      </c>
      <c r="T256">
        <v>48.893974065598776</v>
      </c>
    </row>
    <row r="257" spans="2:20" x14ac:dyDescent="0.25">
      <c r="B257">
        <v>4.2519685039370074</v>
      </c>
      <c r="C257">
        <v>60.976377952755897</v>
      </c>
      <c r="D257">
        <v>21.41732283464567</v>
      </c>
      <c r="E257">
        <v>46.519685039370081</v>
      </c>
      <c r="F257">
        <v>64.251968503937007</v>
      </c>
      <c r="G257">
        <v>41.228346456692918</v>
      </c>
      <c r="H257">
        <v>51.1496062992126</v>
      </c>
      <c r="I257">
        <v>49.228346456692911</v>
      </c>
      <c r="J257">
        <v>44.818897637795274</v>
      </c>
      <c r="K257">
        <v>17.921259842519685</v>
      </c>
      <c r="L257">
        <v>38.393700787401578</v>
      </c>
      <c r="M257">
        <v>28.15748031496063</v>
      </c>
      <c r="N257">
        <v>22.456692913385826</v>
      </c>
      <c r="O257">
        <v>41.133858267716533</v>
      </c>
      <c r="P257">
        <v>68</v>
      </c>
      <c r="Q257">
        <v>48.188976377952756</v>
      </c>
      <c r="R257">
        <v>49.732283464566926</v>
      </c>
      <c r="S257">
        <v>0</v>
      </c>
      <c r="T257">
        <v>38.14173228346457</v>
      </c>
    </row>
    <row r="258" spans="2:20" x14ac:dyDescent="0.25">
      <c r="B258">
        <v>1.3219006788138621</v>
      </c>
      <c r="C258">
        <v>83.637013219006789</v>
      </c>
      <c r="D258">
        <v>23.401214719542693</v>
      </c>
      <c r="E258">
        <v>78.420864594498028</v>
      </c>
      <c r="F258">
        <v>74.383708467309745</v>
      </c>
      <c r="G258">
        <v>57.556270096463024</v>
      </c>
      <c r="H258">
        <v>39.013933547695608</v>
      </c>
      <c r="I258">
        <v>35.619864237227581</v>
      </c>
      <c r="J258">
        <v>37.477670596641659</v>
      </c>
      <c r="K258">
        <v>76.563058235083957</v>
      </c>
      <c r="L258">
        <v>49.374776705966418</v>
      </c>
      <c r="M258">
        <v>62.415148267238294</v>
      </c>
      <c r="N258">
        <v>68.667381207574124</v>
      </c>
      <c r="O258">
        <v>49.339049660593069</v>
      </c>
      <c r="P258">
        <v>52.44730260807431</v>
      </c>
      <c r="Q258">
        <v>35.012504465880674</v>
      </c>
      <c r="R258">
        <v>23.829939264022865</v>
      </c>
      <c r="S258">
        <v>0</v>
      </c>
      <c r="T258">
        <v>16.613076098606644</v>
      </c>
    </row>
    <row r="259" spans="2:20" x14ac:dyDescent="0.25">
      <c r="B259">
        <v>0</v>
      </c>
      <c r="C259">
        <v>64.26951733074182</v>
      </c>
      <c r="D259">
        <v>27.923550372529967</v>
      </c>
      <c r="E259">
        <v>60.479429867184962</v>
      </c>
      <c r="F259">
        <v>71.363783608681558</v>
      </c>
      <c r="G259">
        <v>46.064139941690961</v>
      </c>
      <c r="H259">
        <v>42.338840298023975</v>
      </c>
      <c r="I259">
        <v>31.098153547133141</v>
      </c>
      <c r="J259">
        <v>27.016520894071917</v>
      </c>
      <c r="K259">
        <v>54.745707806932295</v>
      </c>
      <c r="L259">
        <v>53.482345319080018</v>
      </c>
      <c r="M259">
        <v>54.745707806932295</v>
      </c>
      <c r="N259">
        <v>65.921606737933274</v>
      </c>
      <c r="O259">
        <v>49.271137026239067</v>
      </c>
      <c r="P259">
        <v>41.431810819565925</v>
      </c>
      <c r="Q259">
        <v>44.574020084224166</v>
      </c>
      <c r="R259">
        <v>34.369938451571102</v>
      </c>
      <c r="S259">
        <v>7.6773566569484935</v>
      </c>
      <c r="T259">
        <v>26.789763524457399</v>
      </c>
    </row>
    <row r="260" spans="2:20" x14ac:dyDescent="0.25">
      <c r="B260">
        <v>0</v>
      </c>
      <c r="C260">
        <v>58.099688473520253</v>
      </c>
      <c r="D260">
        <v>19.470404984423677</v>
      </c>
      <c r="E260">
        <v>45.295950155763236</v>
      </c>
      <c r="F260">
        <v>57.63239875389408</v>
      </c>
      <c r="G260">
        <v>37.725856697819317</v>
      </c>
      <c r="H260">
        <v>33.395638629283489</v>
      </c>
      <c r="I260">
        <v>26.386292834890966</v>
      </c>
      <c r="J260">
        <v>33.987538940809969</v>
      </c>
      <c r="K260">
        <v>46.54205607476635</v>
      </c>
      <c r="L260">
        <v>30.467289719626166</v>
      </c>
      <c r="M260">
        <v>59.750778816199379</v>
      </c>
      <c r="N260">
        <v>55.295950155763244</v>
      </c>
      <c r="O260">
        <v>30.218068535825545</v>
      </c>
      <c r="P260">
        <v>50.436137071651089</v>
      </c>
      <c r="Q260">
        <v>26.915887850467289</v>
      </c>
      <c r="R260">
        <v>17.725856697819314</v>
      </c>
      <c r="S260">
        <v>7.009345794392523</v>
      </c>
      <c r="T260">
        <v>24.080996884735203</v>
      </c>
    </row>
    <row r="261" spans="2:20" x14ac:dyDescent="0.25">
      <c r="B261">
        <v>0.56704469646430955</v>
      </c>
      <c r="C261">
        <v>53.535690460306874</v>
      </c>
      <c r="D261">
        <v>10.773849232821881</v>
      </c>
      <c r="E261">
        <v>40.793862575050035</v>
      </c>
      <c r="F261">
        <v>60.206804536357573</v>
      </c>
      <c r="G261">
        <v>37.124749833222147</v>
      </c>
      <c r="H261">
        <v>35.923949299533021</v>
      </c>
      <c r="I261">
        <v>30.18679119412942</v>
      </c>
      <c r="J261">
        <v>17.044696464309538</v>
      </c>
      <c r="K261">
        <v>60.273515677118084</v>
      </c>
      <c r="L261">
        <v>23.582388258839227</v>
      </c>
      <c r="M261">
        <v>37.825216811207476</v>
      </c>
      <c r="N261">
        <v>46.197464976651098</v>
      </c>
      <c r="O261">
        <v>25.383589059372913</v>
      </c>
      <c r="P261">
        <v>13.108739159439626</v>
      </c>
      <c r="Q261">
        <v>13.24216144096064</v>
      </c>
      <c r="R261">
        <v>2.1681120747164777</v>
      </c>
      <c r="S261">
        <v>0</v>
      </c>
      <c r="T261">
        <v>30.55370246831221</v>
      </c>
    </row>
    <row r="262" spans="2:20" x14ac:dyDescent="0.25">
      <c r="B262">
        <v>0</v>
      </c>
      <c r="C262">
        <v>44.881505008551187</v>
      </c>
      <c r="D262">
        <v>10.847788907891522</v>
      </c>
      <c r="E262">
        <v>31.492792572685076</v>
      </c>
      <c r="F262">
        <v>36.52577571463474</v>
      </c>
      <c r="G262">
        <v>23.161495235768385</v>
      </c>
      <c r="H262">
        <v>29.660395797703398</v>
      </c>
      <c r="I262">
        <v>20.718299535792816</v>
      </c>
      <c r="J262">
        <v>21.426826288785733</v>
      </c>
      <c r="K262">
        <v>44.832641094551676</v>
      </c>
      <c r="L262">
        <v>27.681407280723185</v>
      </c>
      <c r="M262">
        <v>38.529196188614705</v>
      </c>
      <c r="N262">
        <v>38.30930857561691</v>
      </c>
      <c r="O262">
        <v>21.182506718788176</v>
      </c>
      <c r="P262">
        <v>18.714879061812852</v>
      </c>
      <c r="Q262">
        <v>26.435377473735645</v>
      </c>
      <c r="R262">
        <v>9.4795993159052045</v>
      </c>
      <c r="S262">
        <v>2.3454678719765454</v>
      </c>
      <c r="T262">
        <v>14.317126801856828</v>
      </c>
    </row>
    <row r="263" spans="2:20" x14ac:dyDescent="0.25">
      <c r="B263">
        <v>0</v>
      </c>
      <c r="C263">
        <v>59.513043478260876</v>
      </c>
      <c r="D263">
        <v>20.104347826086958</v>
      </c>
      <c r="E263">
        <v>55.408695652173911</v>
      </c>
      <c r="F263">
        <v>70.399999999999991</v>
      </c>
      <c r="G263">
        <v>49.217391304347821</v>
      </c>
      <c r="H263">
        <v>56.556521739130439</v>
      </c>
      <c r="I263">
        <v>32</v>
      </c>
      <c r="J263">
        <v>58.713043478260872</v>
      </c>
      <c r="K263">
        <v>40.939130434782612</v>
      </c>
      <c r="L263">
        <v>66.086956521739125</v>
      </c>
      <c r="M263">
        <v>14.956521739130435</v>
      </c>
      <c r="N263">
        <v>26.57391304347826</v>
      </c>
      <c r="O263">
        <v>66.365217391304341</v>
      </c>
      <c r="P263">
        <v>36.347826086956516</v>
      </c>
      <c r="Q263">
        <v>47.373913043478261</v>
      </c>
      <c r="R263">
        <v>3.7217391304347829</v>
      </c>
      <c r="S263">
        <v>6.4695652173913043</v>
      </c>
      <c r="T263">
        <v>30.121739130434783</v>
      </c>
    </row>
    <row r="264" spans="2:20" x14ac:dyDescent="0.25">
      <c r="B264">
        <v>1.5372168284789645</v>
      </c>
      <c r="C264">
        <v>48.004314994606254</v>
      </c>
      <c r="D264">
        <v>15.965480043149945</v>
      </c>
      <c r="E264">
        <v>34.681769147788565</v>
      </c>
      <c r="F264">
        <v>58.737864077669897</v>
      </c>
      <c r="G264">
        <v>37.02804746494067</v>
      </c>
      <c r="H264">
        <v>51.186623516720609</v>
      </c>
      <c r="I264">
        <v>32.065803667745413</v>
      </c>
      <c r="J264">
        <v>30.555555555555557</v>
      </c>
      <c r="K264">
        <v>45.064724919093848</v>
      </c>
      <c r="L264">
        <v>40.938511326860841</v>
      </c>
      <c r="M264">
        <v>51.456310679611647</v>
      </c>
      <c r="N264">
        <v>40.965480043149945</v>
      </c>
      <c r="O264">
        <v>21.628910463861921</v>
      </c>
      <c r="P264">
        <v>46.548004314994607</v>
      </c>
      <c r="Q264">
        <v>38.942826321467102</v>
      </c>
      <c r="R264">
        <v>44.417475728155345</v>
      </c>
      <c r="S264">
        <v>0</v>
      </c>
      <c r="T264">
        <v>31.175836030204962</v>
      </c>
    </row>
    <row r="265" spans="2:20" x14ac:dyDescent="0.25">
      <c r="B265">
        <v>0</v>
      </c>
      <c r="C265">
        <v>59.816384180790962</v>
      </c>
      <c r="D265">
        <v>19.032485875706215</v>
      </c>
      <c r="E265">
        <v>41.38418079096045</v>
      </c>
      <c r="F265">
        <v>38.418079096045197</v>
      </c>
      <c r="G265">
        <v>28.001412429378529</v>
      </c>
      <c r="H265">
        <v>51.55367231638418</v>
      </c>
      <c r="I265">
        <v>24.046610169491526</v>
      </c>
      <c r="J265">
        <v>51.58898305084746</v>
      </c>
      <c r="K265">
        <v>25</v>
      </c>
      <c r="L265">
        <v>39.583333333333329</v>
      </c>
      <c r="M265">
        <v>21.574858757062145</v>
      </c>
      <c r="N265">
        <v>22.245762711864405</v>
      </c>
      <c r="O265">
        <v>37.853107344632768</v>
      </c>
      <c r="P265">
        <v>48.375706214689266</v>
      </c>
      <c r="Q265">
        <v>45.056497175141239</v>
      </c>
      <c r="R265">
        <v>19.985875706214689</v>
      </c>
      <c r="S265">
        <v>4.4491525423728815</v>
      </c>
      <c r="T265">
        <v>21.78672316384181</v>
      </c>
    </row>
    <row r="266" spans="2:20" x14ac:dyDescent="0.25">
      <c r="B266">
        <v>0</v>
      </c>
      <c r="C266">
        <v>98.50187265917603</v>
      </c>
      <c r="D266">
        <v>28.651685393258425</v>
      </c>
      <c r="E266">
        <v>69.850187265917612</v>
      </c>
      <c r="F266">
        <v>97.518726591760299</v>
      </c>
      <c r="G266">
        <v>76.966292134831463</v>
      </c>
      <c r="H266">
        <v>43.024344569288395</v>
      </c>
      <c r="I266">
        <v>34.784644194756552</v>
      </c>
      <c r="J266">
        <v>11.329588014981272</v>
      </c>
      <c r="K266">
        <v>96.722846441947567</v>
      </c>
      <c r="L266">
        <v>41.853932584269664</v>
      </c>
      <c r="M266">
        <v>76.779026217228463</v>
      </c>
      <c r="N266">
        <v>99.812734082397</v>
      </c>
      <c r="O266">
        <v>75.749063670411985</v>
      </c>
      <c r="P266">
        <v>19.007490636704119</v>
      </c>
      <c r="Q266">
        <v>28.698501872659175</v>
      </c>
      <c r="R266">
        <v>33.801498127340821</v>
      </c>
      <c r="S266">
        <v>3.9794007490636703</v>
      </c>
      <c r="T266">
        <v>42.883895131086142</v>
      </c>
    </row>
    <row r="267" spans="2:20" x14ac:dyDescent="0.25">
      <c r="B267">
        <v>0</v>
      </c>
      <c r="C267">
        <v>59.738805970149258</v>
      </c>
      <c r="D267">
        <v>21.417910447761194</v>
      </c>
      <c r="E267">
        <v>59.962686567164184</v>
      </c>
      <c r="F267">
        <v>73.656716417910445</v>
      </c>
      <c r="G267">
        <v>50.597014925373131</v>
      </c>
      <c r="H267">
        <v>51.492537313432841</v>
      </c>
      <c r="I267">
        <v>35.634328358208954</v>
      </c>
      <c r="J267">
        <v>46.305970149253731</v>
      </c>
      <c r="K267">
        <v>66.977611940298516</v>
      </c>
      <c r="L267">
        <v>49.477611940298502</v>
      </c>
      <c r="M267">
        <v>73.880597014925371</v>
      </c>
      <c r="N267">
        <v>55.820895522388057</v>
      </c>
      <c r="O267">
        <v>37.276119402985074</v>
      </c>
      <c r="P267">
        <v>55.522388059701491</v>
      </c>
      <c r="Q267">
        <v>32.238805970149251</v>
      </c>
      <c r="R267">
        <v>39.253731343283583</v>
      </c>
      <c r="S267">
        <v>1.9402985074626864</v>
      </c>
      <c r="T267">
        <v>10.335820895522389</v>
      </c>
    </row>
    <row r="268" spans="2:20" x14ac:dyDescent="0.25">
      <c r="B268">
        <v>1.1457378551787352</v>
      </c>
      <c r="C268">
        <v>104.44546287809348</v>
      </c>
      <c r="D268">
        <v>37.121906507791017</v>
      </c>
      <c r="E268">
        <v>76.122823098075159</v>
      </c>
      <c r="F268">
        <v>128.46012832263978</v>
      </c>
      <c r="G268">
        <v>95.692025664527961</v>
      </c>
      <c r="H268">
        <v>89.230064161319888</v>
      </c>
      <c r="I268">
        <v>81.393217231897339</v>
      </c>
      <c r="J268">
        <v>41.934005499541705</v>
      </c>
      <c r="K268">
        <v>121.08157653528873</v>
      </c>
      <c r="L268">
        <v>73.556370302474789</v>
      </c>
      <c r="M268">
        <v>85.976168652612287</v>
      </c>
      <c r="N268">
        <v>134.6929422548121</v>
      </c>
      <c r="O268">
        <v>108.98258478460127</v>
      </c>
      <c r="P268">
        <v>64.436296975252063</v>
      </c>
      <c r="Q268">
        <v>82.12648945921174</v>
      </c>
      <c r="R268">
        <v>0</v>
      </c>
      <c r="S268">
        <v>1.7873510540788267</v>
      </c>
      <c r="T268">
        <v>13.79468377635197</v>
      </c>
    </row>
    <row r="269" spans="2:20" x14ac:dyDescent="0.25">
      <c r="B269">
        <v>4.0336550358822079</v>
      </c>
      <c r="C269">
        <v>47.463499133877754</v>
      </c>
      <c r="D269">
        <v>15.045780747339768</v>
      </c>
      <c r="E269">
        <v>42.662707250680526</v>
      </c>
      <c r="F269">
        <v>56.594902251917844</v>
      </c>
      <c r="G269">
        <v>31.749566938876516</v>
      </c>
      <c r="H269">
        <v>44.221727295223957</v>
      </c>
      <c r="I269">
        <v>46.448898787428853</v>
      </c>
      <c r="J269">
        <v>48.329621380846326</v>
      </c>
      <c r="K269">
        <v>12.521653056174214</v>
      </c>
      <c r="L269">
        <v>46.275674338035138</v>
      </c>
      <c r="M269">
        <v>26.800296956198959</v>
      </c>
      <c r="N269">
        <v>26.379609007671366</v>
      </c>
      <c r="O269">
        <v>46.770601336302896</v>
      </c>
      <c r="P269">
        <v>37.861915367483299</v>
      </c>
      <c r="Q269">
        <v>50.705270972531544</v>
      </c>
      <c r="R269">
        <v>20.885919326899284</v>
      </c>
      <c r="S269">
        <v>0</v>
      </c>
      <c r="T269">
        <v>13.363028953229399</v>
      </c>
    </row>
    <row r="270" spans="2:20" x14ac:dyDescent="0.25">
      <c r="B270">
        <v>0.62024245841556247</v>
      </c>
      <c r="C270">
        <v>56.160135325627294</v>
      </c>
      <c r="D270">
        <v>22.272342824922468</v>
      </c>
      <c r="E270">
        <v>49.450239639131659</v>
      </c>
      <c r="F270">
        <v>60.98111079785734</v>
      </c>
      <c r="G270">
        <v>42.486608401466022</v>
      </c>
      <c r="H270">
        <v>57.485198759515086</v>
      </c>
      <c r="I270">
        <v>40.513109670143784</v>
      </c>
      <c r="J270">
        <v>44.882999718071609</v>
      </c>
      <c r="K270">
        <v>17.423174513673526</v>
      </c>
      <c r="L270">
        <v>52.438680575133908</v>
      </c>
      <c r="M270">
        <v>21.116436425148013</v>
      </c>
      <c r="N270">
        <v>32.393572032703695</v>
      </c>
      <c r="O270">
        <v>49.703975190301662</v>
      </c>
      <c r="P270">
        <v>67.239921060050747</v>
      </c>
      <c r="Q270">
        <v>43.614321962221595</v>
      </c>
      <c r="R270">
        <v>13.983648153369044</v>
      </c>
      <c r="S270">
        <v>0</v>
      </c>
      <c r="T270">
        <v>29.37693825768255</v>
      </c>
    </row>
    <row r="271" spans="2:20" x14ac:dyDescent="0.25">
      <c r="B271">
        <v>0</v>
      </c>
      <c r="C271">
        <v>63.359013867488443</v>
      </c>
      <c r="D271">
        <v>23.759630200308166</v>
      </c>
      <c r="E271">
        <v>50.015408320493073</v>
      </c>
      <c r="F271">
        <v>71.833590138674879</v>
      </c>
      <c r="G271">
        <v>45.546995377503855</v>
      </c>
      <c r="H271">
        <v>42.896764252696457</v>
      </c>
      <c r="I271">
        <v>52.080123266563952</v>
      </c>
      <c r="J271">
        <v>50.292758089368263</v>
      </c>
      <c r="K271">
        <v>47.457627118644069</v>
      </c>
      <c r="L271">
        <v>34.175654853620955</v>
      </c>
      <c r="M271">
        <v>20.369799691833592</v>
      </c>
      <c r="N271">
        <v>21.325115562403699</v>
      </c>
      <c r="O271">
        <v>37.288135593220339</v>
      </c>
      <c r="P271">
        <v>81.20184899845917</v>
      </c>
      <c r="Q271">
        <v>53.46687211093991</v>
      </c>
      <c r="R271">
        <v>0.95531587057010781</v>
      </c>
      <c r="S271">
        <v>6.1016949152542379</v>
      </c>
      <c r="T271">
        <v>23.759630200308166</v>
      </c>
    </row>
    <row r="272" spans="2:20" x14ac:dyDescent="0.25">
      <c r="B272">
        <v>0</v>
      </c>
      <c r="C272">
        <v>50.197836982326564</v>
      </c>
      <c r="D272">
        <v>16.117119493537324</v>
      </c>
      <c r="E272">
        <v>45.898179899762596</v>
      </c>
      <c r="F272">
        <v>48.958058559746767</v>
      </c>
      <c r="G272">
        <v>31.152730150356106</v>
      </c>
      <c r="H272">
        <v>43.260353468741755</v>
      </c>
      <c r="I272">
        <v>21.076233183856502</v>
      </c>
      <c r="J272">
        <v>44.552888419941965</v>
      </c>
      <c r="K272">
        <v>41.651279345819049</v>
      </c>
      <c r="L272">
        <v>38.987074650487997</v>
      </c>
      <c r="M272">
        <v>40.675283566341335</v>
      </c>
      <c r="N272">
        <v>20.759694012134002</v>
      </c>
      <c r="O272">
        <v>38.063835399630705</v>
      </c>
      <c r="P272">
        <v>52.123450276971774</v>
      </c>
      <c r="Q272">
        <v>30.704299657082561</v>
      </c>
      <c r="R272">
        <v>9.4434186230546029</v>
      </c>
      <c r="S272">
        <v>1.1342653653389607</v>
      </c>
      <c r="T272">
        <v>15.800580321814826</v>
      </c>
    </row>
    <row r="273" spans="2:20" x14ac:dyDescent="0.25">
      <c r="B273">
        <v>1.1835948252133224</v>
      </c>
      <c r="C273">
        <v>51.197357555739053</v>
      </c>
      <c r="D273">
        <v>12.028626479493532</v>
      </c>
      <c r="E273">
        <v>43.159922928709058</v>
      </c>
      <c r="F273">
        <v>64.905037159372412</v>
      </c>
      <c r="G273">
        <v>40.379851362510323</v>
      </c>
      <c r="H273">
        <v>55.656482246077623</v>
      </c>
      <c r="I273">
        <v>38.563170933113128</v>
      </c>
      <c r="J273">
        <v>38.563170933113128</v>
      </c>
      <c r="K273">
        <v>30.360583539774289</v>
      </c>
      <c r="L273">
        <v>30.360583539774289</v>
      </c>
      <c r="M273">
        <v>12.441508395265622</v>
      </c>
      <c r="N273">
        <v>18.965042664464629</v>
      </c>
      <c r="O273">
        <v>39.08615469309111</v>
      </c>
      <c r="P273">
        <v>28.846683181943298</v>
      </c>
      <c r="Q273">
        <v>18.331957060280761</v>
      </c>
      <c r="R273">
        <v>19.983484723369116</v>
      </c>
      <c r="S273">
        <v>0</v>
      </c>
      <c r="T273">
        <v>23.314065510597302</v>
      </c>
    </row>
    <row r="274" spans="2:20" x14ac:dyDescent="0.25">
      <c r="B274">
        <v>0</v>
      </c>
      <c r="C274">
        <v>57.708585247883917</v>
      </c>
      <c r="D274">
        <v>23.216444981862153</v>
      </c>
      <c r="E274">
        <v>65.568319226118504</v>
      </c>
      <c r="F274">
        <v>69.770253929866982</v>
      </c>
      <c r="G274">
        <v>44.740024183796855</v>
      </c>
      <c r="H274">
        <v>45.525997581620317</v>
      </c>
      <c r="I274">
        <v>51.330108827085851</v>
      </c>
      <c r="J274">
        <v>45.223700120918984</v>
      </c>
      <c r="K274">
        <v>44.256348246674726</v>
      </c>
      <c r="L274">
        <v>55.71342200725514</v>
      </c>
      <c r="M274">
        <v>38.57315598548972</v>
      </c>
      <c r="N274">
        <v>29.564691656590085</v>
      </c>
      <c r="O274">
        <v>51.481257557436521</v>
      </c>
      <c r="P274">
        <v>40.87061668681983</v>
      </c>
      <c r="Q274">
        <v>55.35066505441354</v>
      </c>
      <c r="R274">
        <v>9.9455864570737607</v>
      </c>
      <c r="S274">
        <v>3.8089480048367594</v>
      </c>
      <c r="T274">
        <v>26.027811366384523</v>
      </c>
    </row>
    <row r="275" spans="2:20" x14ac:dyDescent="0.25">
      <c r="B275">
        <v>0.58327932598833443</v>
      </c>
      <c r="C275">
        <v>18.44890905163102</v>
      </c>
      <c r="D275">
        <v>1.8362497299632752</v>
      </c>
      <c r="E275">
        <v>16.591056383668178</v>
      </c>
      <c r="F275">
        <v>17.368762151652625</v>
      </c>
      <c r="G275">
        <v>4.3853964139122921</v>
      </c>
      <c r="H275">
        <v>14.99243897170015</v>
      </c>
      <c r="I275">
        <v>16.094188809678116</v>
      </c>
      <c r="J275">
        <v>16.115791747677687</v>
      </c>
      <c r="K275">
        <v>10.650248433786995</v>
      </c>
      <c r="L275">
        <v>21.81896737956362</v>
      </c>
      <c r="M275">
        <v>8.1875135018362499</v>
      </c>
      <c r="N275">
        <v>0</v>
      </c>
      <c r="O275">
        <v>7.928278245841434</v>
      </c>
      <c r="P275">
        <v>25.556275653488875</v>
      </c>
      <c r="Q275">
        <v>18.556923741628861</v>
      </c>
      <c r="R275">
        <v>8.5979693238280408</v>
      </c>
      <c r="S275">
        <v>0</v>
      </c>
      <c r="T275">
        <v>5.6599697558868005</v>
      </c>
    </row>
    <row r="276" spans="2:20" x14ac:dyDescent="0.25">
      <c r="B276">
        <v>0.28797696184305255</v>
      </c>
      <c r="C276">
        <v>41.132709383249342</v>
      </c>
      <c r="D276">
        <v>13.030957523398129</v>
      </c>
      <c r="E276">
        <v>29.037676985841131</v>
      </c>
      <c r="F276">
        <v>51.379889608831299</v>
      </c>
      <c r="G276">
        <v>29.301655867530595</v>
      </c>
      <c r="H276">
        <v>38.012958963282941</v>
      </c>
      <c r="I276">
        <v>32.181425485961121</v>
      </c>
      <c r="J276">
        <v>36.14110871130309</v>
      </c>
      <c r="K276">
        <v>12.742980561555076</v>
      </c>
      <c r="L276">
        <v>32.757379409647228</v>
      </c>
      <c r="M276">
        <v>22.870170386369089</v>
      </c>
      <c r="N276">
        <v>18.718502519798417</v>
      </c>
      <c r="O276">
        <v>41.348692104631631</v>
      </c>
      <c r="P276">
        <v>41.060715142788581</v>
      </c>
      <c r="Q276">
        <v>36.981041516678665</v>
      </c>
      <c r="R276">
        <v>14.902807775377969</v>
      </c>
      <c r="S276">
        <v>0</v>
      </c>
      <c r="T276">
        <v>11.351091912646988</v>
      </c>
    </row>
    <row r="277" spans="2:20" x14ac:dyDescent="0.25">
      <c r="B277">
        <v>0</v>
      </c>
      <c r="C277">
        <v>82.829268292682926</v>
      </c>
      <c r="D277">
        <v>21.040650406504067</v>
      </c>
      <c r="E277">
        <v>63.447154471544721</v>
      </c>
      <c r="F277">
        <v>94.60162601626017</v>
      </c>
      <c r="G277">
        <v>67.024390243902445</v>
      </c>
      <c r="H277">
        <v>63.642276422764233</v>
      </c>
      <c r="I277">
        <v>54.146341463414636</v>
      </c>
      <c r="J277">
        <v>51.642276422764233</v>
      </c>
      <c r="K277">
        <v>91.349593495934954</v>
      </c>
      <c r="L277">
        <v>59.382113821138219</v>
      </c>
      <c r="M277">
        <v>79.837398373983731</v>
      </c>
      <c r="N277">
        <v>85.00813008130082</v>
      </c>
      <c r="O277">
        <v>62.439024390243901</v>
      </c>
      <c r="P277">
        <v>46.764227642276424</v>
      </c>
      <c r="Q277">
        <v>33.365853658536587</v>
      </c>
      <c r="R277">
        <v>0.52032520325203246</v>
      </c>
      <c r="S277">
        <v>4.3577235772357721</v>
      </c>
      <c r="T277">
        <v>6.9268292682926838</v>
      </c>
    </row>
    <row r="281" spans="2:20" x14ac:dyDescent="0.25">
      <c r="B281">
        <v>4.9941107184923439</v>
      </c>
      <c r="C281">
        <v>43.415783274440514</v>
      </c>
      <c r="D281">
        <v>15.005889281507656</v>
      </c>
      <c r="E281">
        <v>27.232037691401651</v>
      </c>
      <c r="F281">
        <v>33.639575971731453</v>
      </c>
      <c r="G281">
        <v>18.256772673733803</v>
      </c>
      <c r="H281">
        <v>36.772673733804481</v>
      </c>
      <c r="I281">
        <v>32.579505300353354</v>
      </c>
      <c r="J281">
        <v>31.04829210836278</v>
      </c>
      <c r="K281">
        <v>14.252061248527681</v>
      </c>
      <c r="L281">
        <v>28.7396937573616</v>
      </c>
      <c r="M281">
        <v>21.766784452296818</v>
      </c>
      <c r="N281">
        <v>14.252061248527681</v>
      </c>
      <c r="O281">
        <v>24.051825677267374</v>
      </c>
      <c r="P281">
        <v>38.233215547703182</v>
      </c>
      <c r="Q281">
        <v>31.260306242638396</v>
      </c>
      <c r="R281">
        <v>1.2014134275618376</v>
      </c>
      <c r="S281">
        <v>0</v>
      </c>
      <c r="T281">
        <v>15.029446407538281</v>
      </c>
    </row>
    <row r="282" spans="2:20" x14ac:dyDescent="0.25">
      <c r="B282">
        <v>3.7011009604122744</v>
      </c>
      <c r="C282">
        <v>30.334973061606934</v>
      </c>
      <c r="D282">
        <v>3.3263059264464747</v>
      </c>
      <c r="E282">
        <v>26.797844928554699</v>
      </c>
      <c r="F282">
        <v>33.427032091824785</v>
      </c>
      <c r="G282">
        <v>16.584680252986647</v>
      </c>
      <c r="H282">
        <v>25.181541344577184</v>
      </c>
      <c r="I282">
        <v>15.507144530334974</v>
      </c>
      <c r="J282">
        <v>28.835792925743736</v>
      </c>
      <c r="K282">
        <v>2.7875380651206374</v>
      </c>
      <c r="L282">
        <v>29.421410166315297</v>
      </c>
      <c r="M282">
        <v>1.1712344811431248</v>
      </c>
      <c r="N282">
        <v>9.8852190208479733</v>
      </c>
      <c r="O282">
        <v>26.868118997423284</v>
      </c>
      <c r="P282">
        <v>27.87538065120637</v>
      </c>
      <c r="Q282">
        <v>40.009369875849146</v>
      </c>
      <c r="R282">
        <v>3.9353478566408993</v>
      </c>
      <c r="S282">
        <v>0</v>
      </c>
      <c r="T282">
        <v>17.146872803935349</v>
      </c>
    </row>
    <row r="283" spans="2:20" x14ac:dyDescent="0.25">
      <c r="B283">
        <v>0</v>
      </c>
      <c r="C283">
        <v>64.2214071357119</v>
      </c>
      <c r="D283">
        <v>13.837945981993999</v>
      </c>
      <c r="E283">
        <v>68.022674224741579</v>
      </c>
      <c r="F283">
        <v>69.823274424808261</v>
      </c>
      <c r="G283">
        <v>49.583194398132711</v>
      </c>
      <c r="H283">
        <v>31.34378126042014</v>
      </c>
      <c r="I283">
        <v>36.945648549516505</v>
      </c>
      <c r="J283">
        <v>36.245415138379464</v>
      </c>
      <c r="K283">
        <v>61.320440146715569</v>
      </c>
      <c r="L283">
        <v>44.281427142380792</v>
      </c>
      <c r="M283">
        <v>66.488829609869953</v>
      </c>
      <c r="N283">
        <v>69.889963321107047</v>
      </c>
      <c r="O283">
        <v>48.782927642547513</v>
      </c>
      <c r="P283">
        <v>65.488496165388469</v>
      </c>
      <c r="Q283">
        <v>34.111370456818939</v>
      </c>
      <c r="R283">
        <v>13.337779259753251</v>
      </c>
      <c r="S283">
        <v>8.3361120373457815</v>
      </c>
      <c r="T283">
        <v>18.906302100700234</v>
      </c>
    </row>
    <row r="284" spans="2:20" x14ac:dyDescent="0.25">
      <c r="B284">
        <v>1.1799410029498525</v>
      </c>
      <c r="C284">
        <v>32.334921715452694</v>
      </c>
      <c r="D284">
        <v>0.2269117313365101</v>
      </c>
      <c r="E284">
        <v>21.828908554572273</v>
      </c>
      <c r="F284">
        <v>27.910142954390743</v>
      </c>
      <c r="G284">
        <v>16.609938733832539</v>
      </c>
      <c r="H284">
        <v>23.12230542319038</v>
      </c>
      <c r="I284">
        <v>26.344452008168822</v>
      </c>
      <c r="J284">
        <v>23.689584751531655</v>
      </c>
      <c r="K284">
        <v>1.5883821193555705</v>
      </c>
      <c r="L284">
        <v>21.806217381438621</v>
      </c>
      <c r="M284">
        <v>0</v>
      </c>
      <c r="N284">
        <v>4.9012933968686179</v>
      </c>
      <c r="O284">
        <v>8.7587928295892894</v>
      </c>
      <c r="P284">
        <v>35.738597685500338</v>
      </c>
      <c r="Q284">
        <v>29.657363285681871</v>
      </c>
      <c r="R284">
        <v>9.257998638529612</v>
      </c>
      <c r="S284">
        <v>1.0211027910142956</v>
      </c>
      <c r="T284">
        <v>5.3324256864079871</v>
      </c>
    </row>
    <row r="285" spans="2:20" x14ac:dyDescent="0.25">
      <c r="B285">
        <v>0</v>
      </c>
      <c r="C285">
        <v>91.370010787486507</v>
      </c>
      <c r="D285">
        <v>36.965120460266093</v>
      </c>
      <c r="E285">
        <v>86.335850413520319</v>
      </c>
      <c r="F285">
        <v>90.938511326860834</v>
      </c>
      <c r="G285">
        <v>67.493707299532545</v>
      </c>
      <c r="H285">
        <v>57.713052858683923</v>
      </c>
      <c r="I285">
        <v>57.928802588996767</v>
      </c>
      <c r="J285">
        <v>72.384034519956856</v>
      </c>
      <c r="K285">
        <v>94.318590435095288</v>
      </c>
      <c r="L285">
        <v>81.014023732470335</v>
      </c>
      <c r="M285">
        <v>115.10248112189861</v>
      </c>
      <c r="N285">
        <v>80.402732829917298</v>
      </c>
      <c r="O285">
        <v>80.726357425386553</v>
      </c>
      <c r="P285">
        <v>62.207838906868027</v>
      </c>
      <c r="Q285">
        <v>97.66271125494427</v>
      </c>
      <c r="R285">
        <v>21.467098166127293</v>
      </c>
      <c r="S285">
        <v>10.823444804027329</v>
      </c>
      <c r="T285">
        <v>44.732110751528225</v>
      </c>
    </row>
    <row r="286" spans="2:20" x14ac:dyDescent="0.25">
      <c r="B286">
        <v>0</v>
      </c>
      <c r="C286">
        <v>60.036719706242344</v>
      </c>
      <c r="D286">
        <v>8.537331701346389</v>
      </c>
      <c r="E286">
        <v>37.056303549571602</v>
      </c>
      <c r="F286">
        <v>60.281517747858018</v>
      </c>
      <c r="G286">
        <v>42.441860465116278</v>
      </c>
      <c r="H286">
        <v>36.780905752753981</v>
      </c>
      <c r="I286">
        <v>30.263157894736842</v>
      </c>
      <c r="J286">
        <v>25.642594859241125</v>
      </c>
      <c r="K286">
        <v>49.755201958384333</v>
      </c>
      <c r="L286">
        <v>35.587515299877602</v>
      </c>
      <c r="M286">
        <v>54.559363525091797</v>
      </c>
      <c r="N286">
        <v>41.891064871481028</v>
      </c>
      <c r="O286">
        <v>31.364749082007343</v>
      </c>
      <c r="P286">
        <v>26.407588739290084</v>
      </c>
      <c r="Q286">
        <v>46.634026927784575</v>
      </c>
      <c r="R286">
        <v>2.9375764993880051</v>
      </c>
      <c r="S286">
        <v>0.18359853121175032</v>
      </c>
      <c r="T286">
        <v>15.911872705018359</v>
      </c>
    </row>
    <row r="287" spans="2:20" x14ac:dyDescent="0.25">
      <c r="B287">
        <v>0</v>
      </c>
      <c r="C287">
        <v>34.809960681520316</v>
      </c>
      <c r="D287">
        <v>19.501965923984272</v>
      </c>
      <c r="E287">
        <v>40.602883355176935</v>
      </c>
      <c r="F287">
        <v>25.137614678899084</v>
      </c>
      <c r="G287">
        <v>13.263433813892531</v>
      </c>
      <c r="H287">
        <v>31.559633027522938</v>
      </c>
      <c r="I287">
        <v>27.732634338138922</v>
      </c>
      <c r="J287">
        <v>25.504587155963304</v>
      </c>
      <c r="K287">
        <v>22.123197903014415</v>
      </c>
      <c r="L287">
        <v>23.014416775884666</v>
      </c>
      <c r="M287">
        <v>21.756225425950195</v>
      </c>
      <c r="N287">
        <v>13.577981651376147</v>
      </c>
      <c r="O287">
        <v>30.747051114023595</v>
      </c>
      <c r="P287">
        <v>15.229357798165138</v>
      </c>
      <c r="Q287">
        <v>39.292267365661857</v>
      </c>
      <c r="R287">
        <v>29.672346002621232</v>
      </c>
      <c r="S287">
        <v>4.1415465268676277</v>
      </c>
      <c r="T287">
        <v>6.8938401048492786</v>
      </c>
    </row>
    <row r="288" spans="2:20" x14ac:dyDescent="0.25">
      <c r="B288">
        <v>0</v>
      </c>
      <c r="C288">
        <v>27.985246657445828</v>
      </c>
      <c r="D288">
        <v>9.7049331489165525</v>
      </c>
      <c r="E288">
        <v>20.562471184877822</v>
      </c>
      <c r="F288">
        <v>34.370677731673581</v>
      </c>
      <c r="G288">
        <v>15.975103734439832</v>
      </c>
      <c r="H288">
        <v>26.924850161364684</v>
      </c>
      <c r="I288">
        <v>16.874135546334717</v>
      </c>
      <c r="J288">
        <v>27.385892116182575</v>
      </c>
      <c r="K288">
        <v>5.739972337482711</v>
      </c>
      <c r="L288">
        <v>15.237436606731213</v>
      </c>
      <c r="M288">
        <v>8.9442139234670357</v>
      </c>
      <c r="N288">
        <v>8.4831719686491471</v>
      </c>
      <c r="O288">
        <v>26.671277086214847</v>
      </c>
      <c r="P288">
        <v>23.167358229598893</v>
      </c>
      <c r="Q288">
        <v>28.976486860304291</v>
      </c>
      <c r="R288">
        <v>25.426463808206545</v>
      </c>
      <c r="S288">
        <v>0.34578146611341631</v>
      </c>
      <c r="T288">
        <v>10.073766712770862</v>
      </c>
    </row>
    <row r="289" spans="2:20" x14ac:dyDescent="0.25">
      <c r="B289">
        <v>0.96127437517165626</v>
      </c>
      <c r="C289">
        <v>52.430650920076907</v>
      </c>
      <c r="D289">
        <v>20.131831914309256</v>
      </c>
      <c r="E289">
        <v>53.309530348805282</v>
      </c>
      <c r="F289">
        <v>41.0601483109036</v>
      </c>
      <c r="G289">
        <v>33.205163416643778</v>
      </c>
      <c r="H289">
        <v>43.422136775611101</v>
      </c>
      <c r="I289">
        <v>31.612194452073606</v>
      </c>
      <c r="J289">
        <v>51.386981598461958</v>
      </c>
      <c r="K289">
        <v>25.872013183191434</v>
      </c>
      <c r="L289">
        <v>38.560834935457294</v>
      </c>
      <c r="M289">
        <v>33.534743202416919</v>
      </c>
      <c r="N289">
        <v>25.789618236748147</v>
      </c>
      <c r="O289">
        <v>35.567151881351279</v>
      </c>
      <c r="P289">
        <v>36.253776435045317</v>
      </c>
      <c r="Q289">
        <v>54.051084866794838</v>
      </c>
      <c r="R289">
        <v>21.697335896731669</v>
      </c>
      <c r="S289">
        <v>0</v>
      </c>
      <c r="T289">
        <v>25.460038450975009</v>
      </c>
    </row>
    <row r="290" spans="2:20" x14ac:dyDescent="0.25">
      <c r="B290">
        <v>0</v>
      </c>
      <c r="C290">
        <v>47.327044025157235</v>
      </c>
      <c r="D290">
        <v>8.1236897274633115</v>
      </c>
      <c r="E290">
        <v>49.0041928721174</v>
      </c>
      <c r="F290">
        <v>37.342767295597483</v>
      </c>
      <c r="G290">
        <v>32.10167714884696</v>
      </c>
      <c r="H290">
        <v>33.988469601677153</v>
      </c>
      <c r="I290">
        <v>27.69916142557652</v>
      </c>
      <c r="J290">
        <v>23.689727463312369</v>
      </c>
      <c r="K290">
        <v>27.777777777777779</v>
      </c>
      <c r="L290">
        <v>19.470649895178198</v>
      </c>
      <c r="M290">
        <v>1.519916142557652</v>
      </c>
      <c r="N290">
        <v>20.49266247379455</v>
      </c>
      <c r="O290">
        <v>25.026205450733752</v>
      </c>
      <c r="P290">
        <v>19.916142557651991</v>
      </c>
      <c r="Q290">
        <v>47.772536687631032</v>
      </c>
      <c r="R290">
        <v>12.735849056603774</v>
      </c>
      <c r="S290">
        <v>1.8081761006289307</v>
      </c>
      <c r="T290">
        <v>27.017819706498951</v>
      </c>
    </row>
    <row r="291" spans="2:20" x14ac:dyDescent="0.25">
      <c r="B291">
        <v>0</v>
      </c>
      <c r="C291">
        <v>66.062665156662888</v>
      </c>
      <c r="D291">
        <v>25.103812759531895</v>
      </c>
      <c r="E291">
        <v>47.300868252170631</v>
      </c>
      <c r="F291">
        <v>56.625141562853912</v>
      </c>
      <c r="G291">
        <v>66.704416761041912</v>
      </c>
      <c r="H291">
        <v>62.853907134767837</v>
      </c>
      <c r="I291">
        <v>45.564363910909776</v>
      </c>
      <c r="J291">
        <v>43.186107965269912</v>
      </c>
      <c r="K291">
        <v>68.138920347300868</v>
      </c>
      <c r="L291">
        <v>50.660626651566631</v>
      </c>
      <c r="M291">
        <v>68.591921479803702</v>
      </c>
      <c r="N291">
        <v>59.41864854662137</v>
      </c>
      <c r="O291">
        <v>48.433371083427708</v>
      </c>
      <c r="P291">
        <v>37.070592676481688</v>
      </c>
      <c r="Q291">
        <v>22.989807474518685</v>
      </c>
      <c r="R291">
        <v>7.323518308795772</v>
      </c>
      <c r="S291">
        <v>15.100037750094375</v>
      </c>
      <c r="T291">
        <v>30.879577198942997</v>
      </c>
    </row>
    <row r="292" spans="2:20" x14ac:dyDescent="0.25">
      <c r="B292">
        <v>0</v>
      </c>
      <c r="C292">
        <v>129.52691680261012</v>
      </c>
      <c r="D292">
        <v>59.760739532354549</v>
      </c>
      <c r="E292">
        <v>126.10114192495922</v>
      </c>
      <c r="F292">
        <v>127.7868406742795</v>
      </c>
      <c r="G292">
        <v>95.486677542142473</v>
      </c>
      <c r="H292">
        <v>66.122892876563355</v>
      </c>
      <c r="I292">
        <v>52.800435019032086</v>
      </c>
      <c r="J292">
        <v>38.934203371397494</v>
      </c>
      <c r="K292">
        <v>130.23382272974442</v>
      </c>
      <c r="L292">
        <v>87.601957585644371</v>
      </c>
      <c r="M292">
        <v>137.5747688961392</v>
      </c>
      <c r="N292">
        <v>122.62098966829799</v>
      </c>
      <c r="O292">
        <v>102.17509516041328</v>
      </c>
      <c r="P292">
        <v>33.442088091353995</v>
      </c>
      <c r="Q292">
        <v>28.928765633496468</v>
      </c>
      <c r="R292">
        <v>44.915715062533984</v>
      </c>
      <c r="S292">
        <v>8.3197389885807507</v>
      </c>
      <c r="T292">
        <v>52.69168026101142</v>
      </c>
    </row>
    <row r="293" spans="2:20" x14ac:dyDescent="0.25">
      <c r="B293">
        <v>0</v>
      </c>
      <c r="C293">
        <v>35.311871227364186</v>
      </c>
      <c r="D293">
        <v>10.689134808853119</v>
      </c>
      <c r="E293">
        <v>30.155935613682093</v>
      </c>
      <c r="F293">
        <v>22.535211267605636</v>
      </c>
      <c r="G293">
        <v>10.211267605633804</v>
      </c>
      <c r="H293">
        <v>34.230382293762574</v>
      </c>
      <c r="I293">
        <v>22.761569416498993</v>
      </c>
      <c r="J293">
        <v>32.092555331991953</v>
      </c>
      <c r="K293">
        <v>17.655935613682093</v>
      </c>
      <c r="L293">
        <v>24.496981891348089</v>
      </c>
      <c r="M293">
        <v>15.995975855130784</v>
      </c>
      <c r="N293">
        <v>9.9346076458752517</v>
      </c>
      <c r="O293">
        <v>23.843058350100605</v>
      </c>
      <c r="P293">
        <v>39.134808853118713</v>
      </c>
      <c r="Q293">
        <v>29.124748490945674</v>
      </c>
      <c r="R293">
        <v>32.74647887323944</v>
      </c>
      <c r="S293">
        <v>7.5452716297786715</v>
      </c>
      <c r="T293">
        <v>24.72334004024145</v>
      </c>
    </row>
    <row r="294" spans="2:20" x14ac:dyDescent="0.25">
      <c r="B294">
        <v>4.1362530413625302</v>
      </c>
      <c r="C294">
        <v>76.711852624261383</v>
      </c>
      <c r="D294">
        <v>22.940563086548487</v>
      </c>
      <c r="E294">
        <v>66.284323948557528</v>
      </c>
      <c r="F294">
        <v>69.377824122349679</v>
      </c>
      <c r="G294">
        <v>51.164407368786932</v>
      </c>
      <c r="H294">
        <v>62.59993048314216</v>
      </c>
      <c r="I294">
        <v>45.429266597149805</v>
      </c>
      <c r="J294">
        <v>62.947514772332291</v>
      </c>
      <c r="K294">
        <v>46.332985749044141</v>
      </c>
      <c r="L294">
        <v>67.605144247480013</v>
      </c>
      <c r="M294">
        <v>5.9784497740702127</v>
      </c>
      <c r="N294">
        <v>35.279805352798057</v>
      </c>
      <c r="O294">
        <v>47.201946472019465</v>
      </c>
      <c r="P294">
        <v>38.755648244699344</v>
      </c>
      <c r="Q294">
        <v>66.736183524504682</v>
      </c>
      <c r="R294">
        <v>18.004866180048662</v>
      </c>
      <c r="S294">
        <v>0</v>
      </c>
      <c r="T294">
        <v>41.049704553354189</v>
      </c>
    </row>
    <row r="295" spans="2:20" x14ac:dyDescent="0.25">
      <c r="B295">
        <v>3.0127462340672073</v>
      </c>
      <c r="C295">
        <v>28.157589803012744</v>
      </c>
      <c r="D295">
        <v>16.251448435689454</v>
      </c>
      <c r="E295">
        <v>11.819235225955968</v>
      </c>
      <c r="F295">
        <v>20.712630359212049</v>
      </c>
      <c r="G295">
        <v>5.5330243337195828</v>
      </c>
      <c r="H295">
        <v>39.107763615295482</v>
      </c>
      <c r="I295">
        <v>26.506373117033604</v>
      </c>
      <c r="J295">
        <v>16.396292004634994</v>
      </c>
      <c r="K295">
        <v>9.2410196987253759</v>
      </c>
      <c r="L295">
        <v>15.15063731170336</v>
      </c>
      <c r="M295">
        <v>13.470451911935111</v>
      </c>
      <c r="N295">
        <v>5.5330243337195828</v>
      </c>
      <c r="O295">
        <v>18.163383545770568</v>
      </c>
      <c r="P295">
        <v>32.300115874855159</v>
      </c>
      <c r="Q295">
        <v>17.120509849362691</v>
      </c>
      <c r="R295">
        <v>0</v>
      </c>
      <c r="S295">
        <v>0.40556199304750867</v>
      </c>
      <c r="T295">
        <v>12.891077636152955</v>
      </c>
    </row>
    <row r="296" spans="2:20" x14ac:dyDescent="0.25">
      <c r="B296">
        <v>0.69313169502205418</v>
      </c>
      <c r="C296">
        <v>63.232514177693766</v>
      </c>
      <c r="D296">
        <v>16.887208569628228</v>
      </c>
      <c r="E296">
        <v>56.805293005671075</v>
      </c>
      <c r="F296">
        <v>59.955891619407687</v>
      </c>
      <c r="G296">
        <v>39.319470699432891</v>
      </c>
      <c r="H296">
        <v>53.087586641461883</v>
      </c>
      <c r="I296">
        <v>38.720856962822936</v>
      </c>
      <c r="J296">
        <v>49.621928166351609</v>
      </c>
      <c r="K296">
        <v>47.038437303087591</v>
      </c>
      <c r="L296">
        <v>63.232514177693766</v>
      </c>
      <c r="M296">
        <v>27.252678008821675</v>
      </c>
      <c r="N296">
        <v>23.408947700063013</v>
      </c>
      <c r="O296">
        <v>56.773787019533714</v>
      </c>
      <c r="P296">
        <v>32.167611846250786</v>
      </c>
      <c r="Q296">
        <v>43.037177063642091</v>
      </c>
      <c r="R296">
        <v>12.19281663516068</v>
      </c>
      <c r="S296">
        <v>0</v>
      </c>
      <c r="T296">
        <v>35.255198487712661</v>
      </c>
    </row>
    <row r="297" spans="2:20" x14ac:dyDescent="0.25">
      <c r="B297">
        <v>0</v>
      </c>
      <c r="C297">
        <v>79.414414414414409</v>
      </c>
      <c r="D297">
        <v>13.378378378378377</v>
      </c>
      <c r="E297">
        <v>58.558558558558559</v>
      </c>
      <c r="F297">
        <v>72.027027027027017</v>
      </c>
      <c r="G297">
        <v>51.981981981981981</v>
      </c>
      <c r="H297">
        <v>28.783783783783782</v>
      </c>
      <c r="I297">
        <v>23.558558558558559</v>
      </c>
      <c r="J297">
        <v>15.900900900900902</v>
      </c>
      <c r="K297">
        <v>72.882882882882882</v>
      </c>
      <c r="L297">
        <v>36.396396396396398</v>
      </c>
      <c r="M297">
        <v>58.648648648648646</v>
      </c>
      <c r="N297">
        <v>73.873873873873876</v>
      </c>
      <c r="O297">
        <v>60.495495495495497</v>
      </c>
      <c r="P297">
        <v>7.0720720720720722</v>
      </c>
      <c r="Q297">
        <v>28.648648648648649</v>
      </c>
      <c r="R297">
        <v>4.0990990990990985</v>
      </c>
      <c r="S297">
        <v>16.441441441441444</v>
      </c>
      <c r="T297">
        <v>33.378378378378379</v>
      </c>
    </row>
    <row r="298" spans="2:20" x14ac:dyDescent="0.25">
      <c r="B298">
        <v>0</v>
      </c>
      <c r="C298">
        <v>27.323092420045331</v>
      </c>
      <c r="D298">
        <v>8.335431881138252</v>
      </c>
      <c r="E298">
        <v>24.124905565348779</v>
      </c>
      <c r="F298">
        <v>26.340972047343236</v>
      </c>
      <c r="G298">
        <v>6.270460841097961</v>
      </c>
      <c r="H298">
        <v>17.577436414001511</v>
      </c>
      <c r="I298">
        <v>12.012087635356334</v>
      </c>
      <c r="J298">
        <v>15.86502140518761</v>
      </c>
      <c r="K298">
        <v>9.8715688743389567</v>
      </c>
      <c r="L298">
        <v>17.250062956434149</v>
      </c>
      <c r="M298">
        <v>3.4751951649458572</v>
      </c>
      <c r="N298">
        <v>6.0186351045076814</v>
      </c>
      <c r="O298">
        <v>18.458826492067491</v>
      </c>
      <c r="P298">
        <v>18.559556786703602</v>
      </c>
      <c r="Q298">
        <v>11.231427851926465</v>
      </c>
      <c r="R298">
        <v>23.797532107781414</v>
      </c>
      <c r="S298">
        <v>0.32737345756736336</v>
      </c>
      <c r="T298">
        <v>15.084361621757743</v>
      </c>
    </row>
    <row r="299" spans="2:20" x14ac:dyDescent="0.25">
      <c r="B299">
        <v>1.8333333333333333</v>
      </c>
      <c r="C299">
        <v>88.133333333333326</v>
      </c>
      <c r="D299">
        <v>15.933333333333334</v>
      </c>
      <c r="E299">
        <v>69.63333333333334</v>
      </c>
      <c r="F299">
        <v>58.9</v>
      </c>
      <c r="G299">
        <v>41.56666666666667</v>
      </c>
      <c r="H299">
        <v>47.5</v>
      </c>
      <c r="I299">
        <v>37.9</v>
      </c>
      <c r="J299">
        <v>50.2</v>
      </c>
      <c r="K299">
        <v>63.766666666666673</v>
      </c>
      <c r="L299">
        <v>49</v>
      </c>
      <c r="M299">
        <v>63.166666666666671</v>
      </c>
      <c r="N299">
        <v>75.433333333333337</v>
      </c>
      <c r="O299">
        <v>57.499999999999993</v>
      </c>
      <c r="P299">
        <v>24.099999999999998</v>
      </c>
      <c r="Q299">
        <v>21.433333333333334</v>
      </c>
      <c r="R299">
        <v>28.799999999999997</v>
      </c>
      <c r="S299">
        <v>0</v>
      </c>
      <c r="T299">
        <v>35</v>
      </c>
    </row>
    <row r="300" spans="2:20" x14ac:dyDescent="0.25">
      <c r="B300">
        <v>0</v>
      </c>
      <c r="C300">
        <v>92.894211576846303</v>
      </c>
      <c r="D300">
        <v>38.163672654690615</v>
      </c>
      <c r="E300">
        <v>70.459081836327343</v>
      </c>
      <c r="F300">
        <v>85.149700598802397</v>
      </c>
      <c r="G300">
        <v>59.361277445109785</v>
      </c>
      <c r="H300">
        <v>92.894211576846303</v>
      </c>
      <c r="I300">
        <v>60.199600798403196</v>
      </c>
      <c r="J300">
        <v>28.183632734530939</v>
      </c>
      <c r="K300">
        <v>95.049900199600799</v>
      </c>
      <c r="L300">
        <v>30.738522954091817</v>
      </c>
      <c r="M300">
        <v>92.774451097804388</v>
      </c>
      <c r="N300">
        <v>95.928143712574851</v>
      </c>
      <c r="O300">
        <v>79.920159680638719</v>
      </c>
      <c r="P300">
        <v>68.502994011976043</v>
      </c>
      <c r="Q300">
        <v>46.387225548902194</v>
      </c>
      <c r="R300">
        <v>80.319361277445111</v>
      </c>
      <c r="S300">
        <v>11.776447105788424</v>
      </c>
      <c r="T300">
        <v>55.369261477045903</v>
      </c>
    </row>
    <row r="301" spans="2:20" x14ac:dyDescent="0.25">
      <c r="B301">
        <v>0</v>
      </c>
      <c r="C301">
        <v>83.489197033215092</v>
      </c>
      <c r="D301">
        <v>27.281522089648501</v>
      </c>
      <c r="E301">
        <v>73.814898419864562</v>
      </c>
      <c r="F301">
        <v>76.97516930022573</v>
      </c>
      <c r="G301">
        <v>49.790390196710739</v>
      </c>
      <c r="H301">
        <v>33.247339567881326</v>
      </c>
      <c r="I301">
        <v>54.498548855207993</v>
      </c>
      <c r="J301">
        <v>44.469525959367942</v>
      </c>
      <c r="K301">
        <v>63.52789422766849</v>
      </c>
      <c r="L301">
        <v>45.533698806836505</v>
      </c>
      <c r="M301">
        <v>36.891325378910025</v>
      </c>
      <c r="N301">
        <v>76.846178652047726</v>
      </c>
      <c r="O301">
        <v>51.789745243469852</v>
      </c>
      <c r="P301">
        <v>68.203805224121254</v>
      </c>
      <c r="Q301">
        <v>63.624637213802004</v>
      </c>
      <c r="R301">
        <v>12.641083521444695</v>
      </c>
      <c r="S301">
        <v>12.673331183489198</v>
      </c>
      <c r="T301">
        <v>22.960335375685261</v>
      </c>
    </row>
    <row r="302" spans="2:20" x14ac:dyDescent="0.25">
      <c r="B302">
        <v>2.7052908786210197</v>
      </c>
      <c r="C302">
        <v>35.527890830739764</v>
      </c>
      <c r="D302">
        <v>7.9722288723964567</v>
      </c>
      <c r="E302">
        <v>32.607134306918837</v>
      </c>
      <c r="F302">
        <v>37.850131673449845</v>
      </c>
      <c r="G302">
        <v>22.264783337323436</v>
      </c>
      <c r="H302">
        <v>39.382331817093608</v>
      </c>
      <c r="I302">
        <v>26.286808714388314</v>
      </c>
      <c r="J302">
        <v>23.820924108211635</v>
      </c>
      <c r="K302">
        <v>9.3847258798180508</v>
      </c>
      <c r="L302">
        <v>18.74551113239167</v>
      </c>
      <c r="M302">
        <v>6.9427819008858025</v>
      </c>
      <c r="N302">
        <v>10.102944697151067</v>
      </c>
      <c r="O302">
        <v>19.056739286569307</v>
      </c>
      <c r="P302">
        <v>34.187215705051472</v>
      </c>
      <c r="Q302">
        <v>30.213071582475457</v>
      </c>
      <c r="R302">
        <v>29.997605937275555</v>
      </c>
      <c r="S302">
        <v>0</v>
      </c>
      <c r="T302">
        <v>15.250179554704332</v>
      </c>
    </row>
    <row r="303" spans="2:20" x14ac:dyDescent="0.25">
      <c r="B303">
        <v>0</v>
      </c>
      <c r="C303">
        <v>62.217043941411454</v>
      </c>
      <c r="D303">
        <v>22.103861517976032</v>
      </c>
      <c r="E303">
        <v>50.299600532623167</v>
      </c>
      <c r="F303">
        <v>63.648468708388819</v>
      </c>
      <c r="G303">
        <v>39.114513981358186</v>
      </c>
      <c r="H303">
        <v>45.139813581890813</v>
      </c>
      <c r="I303">
        <v>33.455392809587217</v>
      </c>
      <c r="J303">
        <v>27.762982689747005</v>
      </c>
      <c r="K303">
        <v>68.242343541944066</v>
      </c>
      <c r="L303">
        <v>45.006657789613847</v>
      </c>
      <c r="M303">
        <v>61.984021304926763</v>
      </c>
      <c r="N303">
        <v>75.898801597869507</v>
      </c>
      <c r="O303">
        <v>53.095872170439421</v>
      </c>
      <c r="P303">
        <v>34.720372836218374</v>
      </c>
      <c r="Q303">
        <v>28.428761651131822</v>
      </c>
      <c r="R303">
        <v>2.1970705725699067</v>
      </c>
      <c r="S303">
        <v>6.9573901464713721</v>
      </c>
      <c r="T303">
        <v>9.7536617842876172</v>
      </c>
    </row>
    <row r="304" spans="2:20" x14ac:dyDescent="0.25">
      <c r="B304">
        <v>0</v>
      </c>
      <c r="C304">
        <v>81.557177615571774</v>
      </c>
      <c r="D304">
        <v>18.053527980535282</v>
      </c>
      <c r="E304">
        <v>53.965936739659369</v>
      </c>
      <c r="F304">
        <v>53.430656934306562</v>
      </c>
      <c r="G304">
        <v>64.282238442822376</v>
      </c>
      <c r="H304">
        <v>55.863746958637471</v>
      </c>
      <c r="I304">
        <v>28.126520681265205</v>
      </c>
      <c r="J304">
        <v>20.875912408759124</v>
      </c>
      <c r="K304">
        <v>72.554744525547449</v>
      </c>
      <c r="L304">
        <v>47.737226277372265</v>
      </c>
      <c r="M304">
        <v>77.226277372262771</v>
      </c>
      <c r="N304">
        <v>85.985401459854018</v>
      </c>
      <c r="O304">
        <v>65.401459854014604</v>
      </c>
      <c r="P304">
        <v>19.221411192214109</v>
      </c>
      <c r="Q304">
        <v>45.742092457420924</v>
      </c>
      <c r="R304">
        <v>21.265206812652067</v>
      </c>
      <c r="S304">
        <v>3.990267639902676</v>
      </c>
      <c r="T304">
        <v>15.231143552311435</v>
      </c>
    </row>
    <row r="305" spans="2:20" x14ac:dyDescent="0.25">
      <c r="B305">
        <v>0.43928459366175088</v>
      </c>
      <c r="C305">
        <v>75.619705051772826</v>
      </c>
      <c r="D305">
        <v>18.136178224035142</v>
      </c>
      <c r="E305">
        <v>64.38657044242234</v>
      </c>
      <c r="F305">
        <v>56.259805459679946</v>
      </c>
      <c r="G305">
        <v>45.528710385942894</v>
      </c>
      <c r="H305">
        <v>34.67210542830248</v>
      </c>
      <c r="I305">
        <v>27.110134923125194</v>
      </c>
      <c r="J305">
        <v>40.257295262001882</v>
      </c>
      <c r="K305">
        <v>63.225604016316282</v>
      </c>
      <c r="L305">
        <v>23.90963288358958</v>
      </c>
      <c r="M305">
        <v>66.896768120489497</v>
      </c>
      <c r="N305">
        <v>52.24348917477252</v>
      </c>
      <c r="O305">
        <v>36.962660809538747</v>
      </c>
      <c r="P305">
        <v>25.070599309695641</v>
      </c>
      <c r="Q305">
        <v>39.002196422968311</v>
      </c>
      <c r="R305">
        <v>40.257295262001882</v>
      </c>
      <c r="S305">
        <v>0</v>
      </c>
      <c r="T305">
        <v>26.388453090680891</v>
      </c>
    </row>
    <row r="306" spans="2:20" x14ac:dyDescent="0.25">
      <c r="B306">
        <v>1.4247551202137132</v>
      </c>
      <c r="C306">
        <v>61.383199762540819</v>
      </c>
      <c r="D306">
        <v>22.528940338379343</v>
      </c>
      <c r="E306">
        <v>43.751855149896116</v>
      </c>
      <c r="F306">
        <v>54.378153754823387</v>
      </c>
      <c r="G306">
        <v>38.913624220837043</v>
      </c>
      <c r="H306">
        <v>61.531611754229743</v>
      </c>
      <c r="I306">
        <v>31.16651825467498</v>
      </c>
      <c r="J306">
        <v>56.901157613535169</v>
      </c>
      <c r="K306">
        <v>32.116355001484123</v>
      </c>
      <c r="L306">
        <v>50.341347580884531</v>
      </c>
      <c r="M306">
        <v>42.475512021371323</v>
      </c>
      <c r="N306">
        <v>28.910655981003263</v>
      </c>
      <c r="O306">
        <v>29.207479964381122</v>
      </c>
      <c r="P306">
        <v>41.763134461264471</v>
      </c>
      <c r="Q306">
        <v>71.386168002374589</v>
      </c>
      <c r="R306">
        <v>57.079252003561884</v>
      </c>
      <c r="S306">
        <v>0</v>
      </c>
      <c r="T306">
        <v>29.118432769367764</v>
      </c>
    </row>
    <row r="307" spans="2:20" x14ac:dyDescent="0.25">
      <c r="B307">
        <v>0</v>
      </c>
      <c r="C307">
        <v>91.899540148567382</v>
      </c>
      <c r="D307">
        <v>25.539441103643441</v>
      </c>
      <c r="E307">
        <v>67.527414220021214</v>
      </c>
      <c r="F307">
        <v>77.290413866289356</v>
      </c>
      <c r="G307">
        <v>53.625751680226386</v>
      </c>
      <c r="H307">
        <v>56.420233463035018</v>
      </c>
      <c r="I307">
        <v>36.116024053767241</v>
      </c>
      <c r="J307">
        <v>38.450654403961799</v>
      </c>
      <c r="K307">
        <v>78.669968164131589</v>
      </c>
      <c r="L307">
        <v>52.210824195259995</v>
      </c>
      <c r="M307">
        <v>81.464449946940221</v>
      </c>
      <c r="N307">
        <v>84.577290413866294</v>
      </c>
      <c r="O307">
        <v>72.727272727272734</v>
      </c>
      <c r="P307">
        <v>58.118146444994693</v>
      </c>
      <c r="Q307">
        <v>48.673505482844007</v>
      </c>
      <c r="R307">
        <v>6.2610541209763007</v>
      </c>
      <c r="S307">
        <v>0.84895649097983739</v>
      </c>
      <c r="T307">
        <v>33.215422709586136</v>
      </c>
    </row>
    <row r="308" spans="2:20" x14ac:dyDescent="0.25">
      <c r="B308">
        <v>8.2819986310746074</v>
      </c>
      <c r="C308">
        <v>92.573579739904176</v>
      </c>
      <c r="D308">
        <v>20.328542094455852</v>
      </c>
      <c r="E308">
        <v>60.164271047227928</v>
      </c>
      <c r="F308">
        <v>74.743326488706359</v>
      </c>
      <c r="G308">
        <v>53.524982888432582</v>
      </c>
      <c r="H308">
        <v>73.511293634496923</v>
      </c>
      <c r="I308">
        <v>49.555099247091036</v>
      </c>
      <c r="J308">
        <v>57.597535934291578</v>
      </c>
      <c r="K308">
        <v>73.340177960301162</v>
      </c>
      <c r="L308">
        <v>59.377138945927442</v>
      </c>
      <c r="M308">
        <v>46.50924024640657</v>
      </c>
      <c r="N308">
        <v>46.098562628336751</v>
      </c>
      <c r="O308">
        <v>54.893908281998627</v>
      </c>
      <c r="P308">
        <v>90.109514031485276</v>
      </c>
      <c r="Q308">
        <v>74.503764544832308</v>
      </c>
      <c r="R308">
        <v>61.738535249828885</v>
      </c>
      <c r="S308">
        <v>0</v>
      </c>
      <c r="T308">
        <v>18.822724161533198</v>
      </c>
    </row>
    <row r="309" spans="2:20" x14ac:dyDescent="0.25">
      <c r="B309">
        <v>7.9772850189291509</v>
      </c>
      <c r="C309">
        <v>61.70903190914008</v>
      </c>
      <c r="D309">
        <v>21.714440237966468</v>
      </c>
      <c r="E309">
        <v>51.919956733369389</v>
      </c>
      <c r="F309">
        <v>47.431043807463489</v>
      </c>
      <c r="G309">
        <v>37.885343428880475</v>
      </c>
      <c r="H309">
        <v>31.422390481341267</v>
      </c>
      <c r="I309">
        <v>14.737696051919958</v>
      </c>
      <c r="J309">
        <v>20.930232558139537</v>
      </c>
      <c r="K309">
        <v>52.352623039480804</v>
      </c>
      <c r="L309">
        <v>21.957815035154137</v>
      </c>
      <c r="M309">
        <v>61.736073553272043</v>
      </c>
      <c r="N309">
        <v>55.840995132504055</v>
      </c>
      <c r="O309">
        <v>38.236884802596002</v>
      </c>
      <c r="P309">
        <v>16.711736073553272</v>
      </c>
      <c r="Q309">
        <v>39.345592212006494</v>
      </c>
      <c r="R309">
        <v>20.308274743104381</v>
      </c>
      <c r="S309">
        <v>0</v>
      </c>
      <c r="T309">
        <v>13.845321795565171</v>
      </c>
    </row>
    <row r="310" spans="2:20" x14ac:dyDescent="0.25">
      <c r="B310">
        <v>4.8948854722309383</v>
      </c>
      <c r="C310">
        <v>68.308754314402265</v>
      </c>
      <c r="D310">
        <v>22.05836209601506</v>
      </c>
      <c r="E310">
        <v>71.320991528082828</v>
      </c>
      <c r="F310">
        <v>47.693755883275806</v>
      </c>
      <c r="G310">
        <v>39.88076561029181</v>
      </c>
      <c r="H310">
        <v>41.857546281769693</v>
      </c>
      <c r="I310">
        <v>25.729526200188264</v>
      </c>
      <c r="J310">
        <v>26.137433322874177</v>
      </c>
      <c r="K310">
        <v>53.435833071854411</v>
      </c>
      <c r="L310">
        <v>36.617508628804515</v>
      </c>
      <c r="M310">
        <v>62.974584248509572</v>
      </c>
      <c r="N310">
        <v>52.996548478192665</v>
      </c>
      <c r="O310">
        <v>35.205522434891748</v>
      </c>
      <c r="P310">
        <v>23.62723564480703</v>
      </c>
      <c r="Q310">
        <v>23.093818638217758</v>
      </c>
      <c r="R310">
        <v>22.654534044556009</v>
      </c>
      <c r="S310">
        <v>0</v>
      </c>
      <c r="T310">
        <v>32.820834640727959</v>
      </c>
    </row>
    <row r="311" spans="2:20" x14ac:dyDescent="0.25">
      <c r="B311">
        <v>4.4247787610619467</v>
      </c>
      <c r="C311">
        <v>119.82300884955752</v>
      </c>
      <c r="D311">
        <v>25.884955752212392</v>
      </c>
      <c r="E311">
        <v>98.230088495575217</v>
      </c>
      <c r="F311">
        <v>86.769911504424783</v>
      </c>
      <c r="G311">
        <v>68.938053097345133</v>
      </c>
      <c r="H311">
        <v>56.150442477876105</v>
      </c>
      <c r="I311">
        <v>46.769911504424776</v>
      </c>
      <c r="J311">
        <v>41.858407079646014</v>
      </c>
      <c r="K311">
        <v>93.097345132743357</v>
      </c>
      <c r="L311">
        <v>46.017699115044245</v>
      </c>
      <c r="M311">
        <v>98.672566371681413</v>
      </c>
      <c r="N311">
        <v>105.30973451327435</v>
      </c>
      <c r="O311">
        <v>81.460176991150448</v>
      </c>
      <c r="P311">
        <v>37.876106194690266</v>
      </c>
      <c r="Q311">
        <v>29.646017699115045</v>
      </c>
      <c r="R311">
        <v>38.008849557522126</v>
      </c>
      <c r="S311">
        <v>0</v>
      </c>
      <c r="T311">
        <v>49.336283185840706</v>
      </c>
    </row>
    <row r="312" spans="2:20" x14ac:dyDescent="0.25">
      <c r="B312">
        <v>1.1013929381276319</v>
      </c>
      <c r="C312">
        <v>49.238743116294138</v>
      </c>
      <c r="D312">
        <v>20.34337544541626</v>
      </c>
      <c r="E312">
        <v>45.481049562682216</v>
      </c>
      <c r="F312">
        <v>71.687722708130877</v>
      </c>
      <c r="G312">
        <v>24.392614188532555</v>
      </c>
      <c r="H312">
        <v>33.333333333333329</v>
      </c>
      <c r="I312">
        <v>30.644638807904112</v>
      </c>
      <c r="J312">
        <v>12.471655328798185</v>
      </c>
      <c r="K312">
        <v>65.273728539034664</v>
      </c>
      <c r="L312">
        <v>8.5519922254616141</v>
      </c>
      <c r="M312">
        <v>41.755749919015223</v>
      </c>
      <c r="N312">
        <v>50.178166504697117</v>
      </c>
      <c r="O312">
        <v>21.023647554259799</v>
      </c>
      <c r="P312">
        <v>33.236151603498541</v>
      </c>
      <c r="Q312">
        <v>19.695497246517654</v>
      </c>
      <c r="R312">
        <v>37.836086815678655</v>
      </c>
      <c r="S312">
        <v>0</v>
      </c>
      <c r="T312">
        <v>17.136378360868157</v>
      </c>
    </row>
    <row r="313" spans="2:20" x14ac:dyDescent="0.25">
      <c r="B313">
        <v>9.3347357349460953</v>
      </c>
      <c r="C313">
        <v>45.674467525637652</v>
      </c>
      <c r="D313">
        <v>7.7833289508282926</v>
      </c>
      <c r="E313">
        <v>46.174073100184067</v>
      </c>
      <c r="F313">
        <v>37.601893242177233</v>
      </c>
      <c r="G313">
        <v>33.473573494609518</v>
      </c>
      <c r="H313">
        <v>26.347620299763346</v>
      </c>
      <c r="I313">
        <v>14.725216933999475</v>
      </c>
      <c r="J313">
        <v>26.137260057849065</v>
      </c>
      <c r="K313">
        <v>45.64817249539837</v>
      </c>
      <c r="L313">
        <v>35.603470943991582</v>
      </c>
      <c r="M313">
        <v>53.61556665790166</v>
      </c>
      <c r="N313">
        <v>63.081777544044172</v>
      </c>
      <c r="O313">
        <v>39.705495661320015</v>
      </c>
      <c r="P313">
        <v>14.435971601367342</v>
      </c>
      <c r="Q313">
        <v>21.141204312384961</v>
      </c>
      <c r="R313">
        <v>22.718906126742045</v>
      </c>
      <c r="S313">
        <v>0</v>
      </c>
      <c r="T313">
        <v>23.797002366552721</v>
      </c>
    </row>
    <row r="314" spans="2:20" x14ac:dyDescent="0.25">
      <c r="B314">
        <v>0</v>
      </c>
      <c r="C314">
        <v>75.73278800272665</v>
      </c>
      <c r="D314">
        <v>21.165644171779142</v>
      </c>
      <c r="E314">
        <v>54.805725971370144</v>
      </c>
      <c r="F314">
        <v>67.177914110429455</v>
      </c>
      <c r="G314">
        <v>45.978186775732787</v>
      </c>
      <c r="H314">
        <v>60.190865712338102</v>
      </c>
      <c r="I314">
        <v>34.662576687116562</v>
      </c>
      <c r="J314">
        <v>11.281526925698705</v>
      </c>
      <c r="K314">
        <v>73.312883435582819</v>
      </c>
      <c r="L314">
        <v>27.368779822767554</v>
      </c>
      <c r="M314">
        <v>60.59986366734833</v>
      </c>
      <c r="N314">
        <v>70.995228357191536</v>
      </c>
      <c r="O314">
        <v>42.467620995228359</v>
      </c>
      <c r="P314">
        <v>41.342876618950235</v>
      </c>
      <c r="Q314">
        <v>23.312883435582819</v>
      </c>
      <c r="R314">
        <v>13.87184730743013</v>
      </c>
      <c r="S314">
        <v>6.850715746421268</v>
      </c>
      <c r="T314">
        <v>39.97955010224949</v>
      </c>
    </row>
    <row r="315" spans="2:20" x14ac:dyDescent="0.25">
      <c r="B315">
        <v>0</v>
      </c>
      <c r="C315">
        <v>85.552218885552222</v>
      </c>
      <c r="D315">
        <v>22.956289622956287</v>
      </c>
      <c r="E315">
        <v>65.965965965965964</v>
      </c>
      <c r="F315">
        <v>62.662662662662662</v>
      </c>
      <c r="G315">
        <v>45.178511845178512</v>
      </c>
      <c r="H315">
        <v>36.903570236903569</v>
      </c>
      <c r="I315">
        <v>17.083750417083753</v>
      </c>
      <c r="J315">
        <v>37.404070737404069</v>
      </c>
      <c r="K315">
        <v>54.921588254921581</v>
      </c>
      <c r="L315">
        <v>37.237237237237238</v>
      </c>
      <c r="M315">
        <v>80.947614280947604</v>
      </c>
      <c r="N315">
        <v>60.89422756089423</v>
      </c>
      <c r="O315">
        <v>46.713380046713382</v>
      </c>
      <c r="P315">
        <v>28.561895228561895</v>
      </c>
      <c r="Q315">
        <v>33.133133133133136</v>
      </c>
      <c r="R315">
        <v>6.9736403069736399</v>
      </c>
      <c r="S315">
        <v>0.26693360026693363</v>
      </c>
      <c r="T315">
        <v>17.951284617951284</v>
      </c>
    </row>
    <row r="316" spans="2:20" x14ac:dyDescent="0.25">
      <c r="B316">
        <v>1.5655577299412915</v>
      </c>
      <c r="C316">
        <v>68.786692759295505</v>
      </c>
      <c r="D316">
        <v>14.481409001956946</v>
      </c>
      <c r="E316">
        <v>43.542074363992171</v>
      </c>
      <c r="F316">
        <v>56.555772994129164</v>
      </c>
      <c r="G316">
        <v>37.671232876712331</v>
      </c>
      <c r="H316">
        <v>60.534898891063271</v>
      </c>
      <c r="I316">
        <v>32.485322896281801</v>
      </c>
      <c r="J316">
        <v>45.075016307893016</v>
      </c>
      <c r="K316">
        <v>21.232876712328768</v>
      </c>
      <c r="L316">
        <v>25.081539465101109</v>
      </c>
      <c r="M316">
        <v>44.74885844748858</v>
      </c>
      <c r="N316">
        <v>21.265492498369209</v>
      </c>
      <c r="O316">
        <v>30.984996738421394</v>
      </c>
      <c r="P316">
        <v>63.666014350945858</v>
      </c>
      <c r="Q316">
        <v>65.00326157860404</v>
      </c>
      <c r="R316">
        <v>32.778864970645792</v>
      </c>
      <c r="S316">
        <v>0</v>
      </c>
      <c r="T316">
        <v>20.971950424005218</v>
      </c>
    </row>
    <row r="317" spans="2:20" x14ac:dyDescent="0.25">
      <c r="B317">
        <v>6.6462948815889984</v>
      </c>
      <c r="C317">
        <v>49.732620320855617</v>
      </c>
      <c r="D317">
        <v>9.8803157626687046</v>
      </c>
      <c r="E317">
        <v>56.353450471097531</v>
      </c>
      <c r="F317">
        <v>38.528138528138527</v>
      </c>
      <c r="G317">
        <v>27.501909854851032</v>
      </c>
      <c r="H317">
        <v>35.064935064935064</v>
      </c>
      <c r="I317">
        <v>29.488158899923604</v>
      </c>
      <c r="J317">
        <v>40.157881334351927</v>
      </c>
      <c r="K317">
        <v>29.870129870129869</v>
      </c>
      <c r="L317">
        <v>31.270690094219507</v>
      </c>
      <c r="M317">
        <v>33.30786860198625</v>
      </c>
      <c r="N317">
        <v>37.382225617519737</v>
      </c>
      <c r="O317">
        <v>33.460656990068756</v>
      </c>
      <c r="P317">
        <v>13.623631270690096</v>
      </c>
      <c r="Q317">
        <v>27.934810287751468</v>
      </c>
      <c r="R317">
        <v>4.6855105678635089</v>
      </c>
      <c r="S317">
        <v>1.5024191494779731</v>
      </c>
      <c r="T317">
        <v>0</v>
      </c>
    </row>
    <row r="318" spans="2:20" x14ac:dyDescent="0.25">
      <c r="B318">
        <v>13.017543859649122</v>
      </c>
      <c r="C318">
        <v>86.561403508771932</v>
      </c>
      <c r="D318">
        <v>34.070175438596486</v>
      </c>
      <c r="E318">
        <v>86.350877192982452</v>
      </c>
      <c r="F318">
        <v>65.368421052631575</v>
      </c>
      <c r="G318">
        <v>61.89473684210526</v>
      </c>
      <c r="H318">
        <v>33.929824561403507</v>
      </c>
      <c r="I318">
        <v>35.614035087719301</v>
      </c>
      <c r="J318">
        <v>32.035087719298247</v>
      </c>
      <c r="K318">
        <v>70.21052631578948</v>
      </c>
      <c r="L318">
        <v>38.877192982456137</v>
      </c>
      <c r="M318">
        <v>95.017543859649123</v>
      </c>
      <c r="N318">
        <v>78.315789473684205</v>
      </c>
      <c r="O318">
        <v>58.140350877192979</v>
      </c>
      <c r="P318">
        <v>47.368421052631575</v>
      </c>
      <c r="Q318">
        <v>33.298245614035089</v>
      </c>
      <c r="R318">
        <v>31.719298245614034</v>
      </c>
      <c r="S318">
        <v>0</v>
      </c>
      <c r="T318">
        <v>20.210526315789473</v>
      </c>
    </row>
    <row r="319" spans="2:20" x14ac:dyDescent="0.25">
      <c r="B319">
        <v>1.9847328244274809</v>
      </c>
      <c r="C319">
        <v>57.618320610687022</v>
      </c>
      <c r="D319">
        <v>8.9465648854961835</v>
      </c>
      <c r="E319">
        <v>34.625954198473281</v>
      </c>
      <c r="F319">
        <v>50.229007633587784</v>
      </c>
      <c r="G319">
        <v>33.801526717557252</v>
      </c>
      <c r="H319">
        <v>60.213740458015266</v>
      </c>
      <c r="I319">
        <v>33.435114503816791</v>
      </c>
      <c r="J319">
        <v>45.160305343511446</v>
      </c>
      <c r="K319">
        <v>38.44274809160305</v>
      </c>
      <c r="L319">
        <v>61.374045801526719</v>
      </c>
      <c r="M319">
        <v>36.030534351145036</v>
      </c>
      <c r="N319">
        <v>22.503816793893129</v>
      </c>
      <c r="O319">
        <v>54.809160305343511</v>
      </c>
      <c r="P319">
        <v>30.381679389312978</v>
      </c>
      <c r="Q319">
        <v>48.854961832061065</v>
      </c>
      <c r="R319">
        <v>48.732824427480914</v>
      </c>
      <c r="S319">
        <v>0</v>
      </c>
      <c r="T319">
        <v>9.9847328244274802</v>
      </c>
    </row>
    <row r="320" spans="2:20" x14ac:dyDescent="0.25">
      <c r="B320">
        <v>0</v>
      </c>
      <c r="C320">
        <v>49.282037388241669</v>
      </c>
      <c r="D320">
        <v>10.51205635329179</v>
      </c>
      <c r="E320">
        <v>37.306962882687614</v>
      </c>
      <c r="F320">
        <v>57.680845299376863</v>
      </c>
      <c r="G320">
        <v>33.784882145759958</v>
      </c>
      <c r="H320">
        <v>46.193443511243565</v>
      </c>
      <c r="I320">
        <v>25.657003522080736</v>
      </c>
      <c r="J320">
        <v>42.23787591438635</v>
      </c>
      <c r="K320">
        <v>34.922785153075047</v>
      </c>
      <c r="L320">
        <v>45.245191005147653</v>
      </c>
      <c r="M320">
        <v>11.920888648062855</v>
      </c>
      <c r="N320">
        <v>21.376320780276348</v>
      </c>
      <c r="O320">
        <v>43.890544567867785</v>
      </c>
      <c r="P320">
        <v>42.942292061771873</v>
      </c>
      <c r="Q320">
        <v>27.878623679219722</v>
      </c>
      <c r="R320">
        <v>1.7881332972094284</v>
      </c>
      <c r="S320">
        <v>3.1156868057437008</v>
      </c>
      <c r="T320">
        <v>25.088052018423191</v>
      </c>
    </row>
    <row r="321" spans="2:20" x14ac:dyDescent="0.25">
      <c r="B321">
        <v>5.7233247052056369</v>
      </c>
      <c r="C321">
        <v>37.417313776243887</v>
      </c>
      <c r="D321">
        <v>18.464193270060399</v>
      </c>
      <c r="E321">
        <v>31.090020132297958</v>
      </c>
      <c r="F321">
        <v>30.946218004026459</v>
      </c>
      <c r="G321">
        <v>23.267184354328442</v>
      </c>
      <c r="H321">
        <v>27.379925222893299</v>
      </c>
      <c r="I321">
        <v>25.654299683635319</v>
      </c>
      <c r="J321">
        <v>23.238423928674145</v>
      </c>
      <c r="K321">
        <v>20.707506471095773</v>
      </c>
      <c r="L321">
        <v>30.71613459879206</v>
      </c>
      <c r="M321">
        <v>8.570606844981306</v>
      </c>
      <c r="N321">
        <v>16.594765602530916</v>
      </c>
      <c r="O321">
        <v>29.508196721311474</v>
      </c>
      <c r="P321">
        <v>31.895312050618351</v>
      </c>
      <c r="Q321">
        <v>26.287029048029908</v>
      </c>
      <c r="R321">
        <v>8.944492378487201</v>
      </c>
      <c r="S321">
        <v>0</v>
      </c>
      <c r="T321">
        <v>12.366983031348864</v>
      </c>
    </row>
    <row r="322" spans="2:20" x14ac:dyDescent="0.25">
      <c r="B322">
        <v>5.5555555555555554</v>
      </c>
      <c r="C322">
        <v>42.403628117913833</v>
      </c>
      <c r="D322">
        <v>7.1145124716553294</v>
      </c>
      <c r="E322">
        <v>44.982993197278915</v>
      </c>
      <c r="F322">
        <v>48.752834467120181</v>
      </c>
      <c r="G322">
        <v>26.13378684807256</v>
      </c>
      <c r="H322">
        <v>36.989795918367349</v>
      </c>
      <c r="I322">
        <v>24.603174603174601</v>
      </c>
      <c r="J322">
        <v>33.786848072562357</v>
      </c>
      <c r="K322">
        <v>10.034013605442176</v>
      </c>
      <c r="L322">
        <v>30.045351473922903</v>
      </c>
      <c r="M322">
        <v>12.84013605442177</v>
      </c>
      <c r="N322">
        <v>1.5022675736961451</v>
      </c>
      <c r="O322">
        <v>25.283446712018144</v>
      </c>
      <c r="P322">
        <v>14.399092970521544</v>
      </c>
      <c r="Q322">
        <v>37.981859410430843</v>
      </c>
      <c r="R322">
        <v>12.15986394557823</v>
      </c>
      <c r="S322">
        <v>0</v>
      </c>
      <c r="T322">
        <v>19.331065759637191</v>
      </c>
    </row>
    <row r="323" spans="2:20" x14ac:dyDescent="0.25">
      <c r="B323">
        <v>5.937767627747645</v>
      </c>
      <c r="C323">
        <v>42.734798743933773</v>
      </c>
      <c r="D323">
        <v>13.18869540393948</v>
      </c>
      <c r="E323">
        <v>31.94404795889238</v>
      </c>
      <c r="F323">
        <v>34.427633457036826</v>
      </c>
      <c r="G323">
        <v>27.604910077076788</v>
      </c>
      <c r="H323">
        <v>17.927490722238083</v>
      </c>
      <c r="I323">
        <v>16.071938338566945</v>
      </c>
      <c r="J323">
        <v>19.269197830431057</v>
      </c>
      <c r="K323">
        <v>15.472452183842419</v>
      </c>
      <c r="L323">
        <v>24.036540108478448</v>
      </c>
      <c r="M323">
        <v>10.476734227804739</v>
      </c>
      <c r="N323">
        <v>11.989723094490436</v>
      </c>
      <c r="O323">
        <v>25.777904653154437</v>
      </c>
      <c r="P323">
        <v>35.28404224950043</v>
      </c>
      <c r="Q323">
        <v>32.743362831858406</v>
      </c>
      <c r="R323">
        <v>6.5943477019697401</v>
      </c>
      <c r="S323">
        <v>0</v>
      </c>
      <c r="T323">
        <v>34.798743933771057</v>
      </c>
    </row>
    <row r="324" spans="2:20" x14ac:dyDescent="0.25">
      <c r="B324">
        <v>0</v>
      </c>
      <c r="C324">
        <v>77.745559985501984</v>
      </c>
      <c r="D324">
        <v>23.486770569046755</v>
      </c>
      <c r="E324">
        <v>62.631388184124681</v>
      </c>
      <c r="F324">
        <v>66.255889815150411</v>
      </c>
      <c r="G324">
        <v>51.540413193185941</v>
      </c>
      <c r="H324">
        <v>55.563610003624497</v>
      </c>
      <c r="I324">
        <v>50.199347589706413</v>
      </c>
      <c r="J324">
        <v>45.777455599855024</v>
      </c>
      <c r="K324">
        <v>58.318231243204053</v>
      </c>
      <c r="L324">
        <v>49.003262051467921</v>
      </c>
      <c r="M324">
        <v>45.233780355201162</v>
      </c>
      <c r="N324">
        <v>44.980065241029358</v>
      </c>
      <c r="O324">
        <v>64.153678869155499</v>
      </c>
      <c r="P324">
        <v>39.905762957593332</v>
      </c>
      <c r="Q324">
        <v>66.110909749909382</v>
      </c>
      <c r="R324">
        <v>34.034070315331647</v>
      </c>
      <c r="S324">
        <v>12.975715839072127</v>
      </c>
      <c r="T324">
        <v>40.630663283798476</v>
      </c>
    </row>
    <row r="325" spans="2:20" x14ac:dyDescent="0.25">
      <c r="B325">
        <v>0</v>
      </c>
      <c r="C325">
        <v>62.149234693877553</v>
      </c>
      <c r="D325">
        <v>19.03698979591837</v>
      </c>
      <c r="E325">
        <v>46.683673469387756</v>
      </c>
      <c r="F325">
        <v>58.322704081632651</v>
      </c>
      <c r="G325">
        <v>40.146683673469383</v>
      </c>
      <c r="H325">
        <v>65.019132653061234</v>
      </c>
      <c r="I325">
        <v>36.54336734693878</v>
      </c>
      <c r="J325">
        <v>62.786989795918366</v>
      </c>
      <c r="K325">
        <v>11.065051020408163</v>
      </c>
      <c r="L325">
        <v>58.832908163265309</v>
      </c>
      <c r="M325">
        <v>37.659438775510203</v>
      </c>
      <c r="N325">
        <v>37.308673469387756</v>
      </c>
      <c r="O325">
        <v>29.336734693877553</v>
      </c>
      <c r="P325">
        <v>76.243622448979593</v>
      </c>
      <c r="Q325">
        <v>55.452806122448983</v>
      </c>
      <c r="R325">
        <v>24.776785714285715</v>
      </c>
      <c r="S325">
        <v>1.6581632653061225</v>
      </c>
      <c r="T325">
        <v>8.4821428571428577</v>
      </c>
    </row>
    <row r="326" spans="2:20" x14ac:dyDescent="0.25">
      <c r="B326">
        <v>0</v>
      </c>
      <c r="C326">
        <v>66.931450426596058</v>
      </c>
      <c r="D326">
        <v>28.920270667843482</v>
      </c>
      <c r="E326">
        <v>55.545748749632239</v>
      </c>
      <c r="F326">
        <v>56.8696675492792</v>
      </c>
      <c r="G326">
        <v>34.01000294204178</v>
      </c>
      <c r="H326">
        <v>44.189467490438368</v>
      </c>
      <c r="I326">
        <v>52.044719035010303</v>
      </c>
      <c r="J326">
        <v>60.135333921741683</v>
      </c>
      <c r="K326">
        <v>28.743748161223891</v>
      </c>
      <c r="L326">
        <v>51.515151515151516</v>
      </c>
      <c r="M326">
        <v>36.540158870255958</v>
      </c>
      <c r="N326">
        <v>21.68284789644013</v>
      </c>
      <c r="O326">
        <v>37.363930567814066</v>
      </c>
      <c r="P326">
        <v>60.723742277140339</v>
      </c>
      <c r="Q326">
        <v>70.756104736687263</v>
      </c>
      <c r="R326">
        <v>16.24007060900265</v>
      </c>
      <c r="S326">
        <v>3.3833480435422185</v>
      </c>
      <c r="T326">
        <v>16.328331862312446</v>
      </c>
    </row>
    <row r="327" spans="2:20" x14ac:dyDescent="0.25">
      <c r="B327">
        <v>2.3601681215648238</v>
      </c>
      <c r="C327">
        <v>50.953766569673455</v>
      </c>
      <c r="D327">
        <v>16.844487552537991</v>
      </c>
      <c r="E327">
        <v>49.466537342386033</v>
      </c>
      <c r="F327">
        <v>42.127384416424185</v>
      </c>
      <c r="G327">
        <v>21.338506304558681</v>
      </c>
      <c r="H327">
        <v>41.674749434206269</v>
      </c>
      <c r="I327">
        <v>20.627222761073391</v>
      </c>
      <c r="J327">
        <v>19.88360814742968</v>
      </c>
      <c r="K327">
        <v>56.029744584545746</v>
      </c>
      <c r="L327">
        <v>17.846750727449077</v>
      </c>
      <c r="M327">
        <v>46.55674102812803</v>
      </c>
      <c r="N327">
        <v>60.653087617200129</v>
      </c>
      <c r="O327">
        <v>36.792757840284516</v>
      </c>
      <c r="P327">
        <v>16.036210798577432</v>
      </c>
      <c r="Q327">
        <v>7.0805043646944714</v>
      </c>
      <c r="R327">
        <v>1.7135467183963791</v>
      </c>
      <c r="S327">
        <v>0</v>
      </c>
      <c r="T327">
        <v>21.564823795667635</v>
      </c>
    </row>
    <row r="328" spans="2:20" x14ac:dyDescent="0.25">
      <c r="B328">
        <v>0</v>
      </c>
      <c r="C328">
        <v>68.793828892005621</v>
      </c>
      <c r="D328">
        <v>19.635343618513325</v>
      </c>
      <c r="E328">
        <v>47.405329593267879</v>
      </c>
      <c r="F328">
        <v>60.589060308555396</v>
      </c>
      <c r="G328">
        <v>38.464235624123418</v>
      </c>
      <c r="H328">
        <v>64.446002805049091</v>
      </c>
      <c r="I328">
        <v>31.136044880785413</v>
      </c>
      <c r="J328">
        <v>18.05750350631136</v>
      </c>
      <c r="K328">
        <v>69.495091164095371</v>
      </c>
      <c r="L328">
        <v>30.469845722300143</v>
      </c>
      <c r="M328">
        <v>37.41234221598878</v>
      </c>
      <c r="N328">
        <v>85.273492286115001</v>
      </c>
      <c r="O328">
        <v>60.378681626928476</v>
      </c>
      <c r="P328">
        <v>27.208976157082748</v>
      </c>
      <c r="Q328">
        <v>38.779803646563813</v>
      </c>
      <c r="R328">
        <v>26.647966339410939</v>
      </c>
      <c r="S328">
        <v>5.1893408134642351</v>
      </c>
      <c r="T328">
        <v>26.612903225806448</v>
      </c>
    </row>
    <row r="329" spans="2:20" x14ac:dyDescent="0.25">
      <c r="B329">
        <v>4.3493150684931505</v>
      </c>
      <c r="C329">
        <v>61.027397260273972</v>
      </c>
      <c r="D329">
        <v>13.972602739726028</v>
      </c>
      <c r="E329">
        <v>44.623287671232873</v>
      </c>
      <c r="F329">
        <v>41.609589041095887</v>
      </c>
      <c r="G329">
        <v>32.5</v>
      </c>
      <c r="H329">
        <v>62.910958904109592</v>
      </c>
      <c r="I329">
        <v>35</v>
      </c>
      <c r="J329">
        <v>31.883561643835616</v>
      </c>
      <c r="K329">
        <v>52.568493150684937</v>
      </c>
      <c r="L329">
        <v>30.924657534246574</v>
      </c>
      <c r="M329">
        <v>64.828767123287662</v>
      </c>
      <c r="N329">
        <v>51.541095890410958</v>
      </c>
      <c r="O329">
        <v>31.13013698630137</v>
      </c>
      <c r="P329">
        <v>63.732876712328768</v>
      </c>
      <c r="Q329">
        <v>43.972602739726028</v>
      </c>
      <c r="R329">
        <v>2.2945205479452055</v>
      </c>
      <c r="S329">
        <v>2.6369863013698631</v>
      </c>
      <c r="T329">
        <v>0</v>
      </c>
    </row>
    <row r="330" spans="2:20" x14ac:dyDescent="0.25">
      <c r="B330">
        <v>0</v>
      </c>
      <c r="C330">
        <v>25.845410628019323</v>
      </c>
      <c r="D330">
        <v>8.1466842336407552</v>
      </c>
      <c r="E330">
        <v>18.291611769872638</v>
      </c>
      <c r="F330">
        <v>30.259112867808518</v>
      </c>
      <c r="G330">
        <v>14.426877470355731</v>
      </c>
      <c r="H330">
        <v>13.85595081247255</v>
      </c>
      <c r="I330">
        <v>11.133069828722004</v>
      </c>
      <c r="J330">
        <v>18.050065876152832</v>
      </c>
      <c r="K330">
        <v>27.448397013614407</v>
      </c>
      <c r="L330">
        <v>7.4000878348704431</v>
      </c>
      <c r="M330">
        <v>21.607378129117262</v>
      </c>
      <c r="N330">
        <v>23.649538866930172</v>
      </c>
      <c r="O330">
        <v>11.198945981554678</v>
      </c>
      <c r="P330">
        <v>14.514712340799296</v>
      </c>
      <c r="Q330">
        <v>2.1958717610891525</v>
      </c>
      <c r="R330">
        <v>14.053579270970577</v>
      </c>
      <c r="S330">
        <v>1.668862538427756</v>
      </c>
      <c r="T330">
        <v>4.8528765920070267</v>
      </c>
    </row>
    <row r="331" spans="2:20" x14ac:dyDescent="0.25">
      <c r="B331">
        <v>0</v>
      </c>
      <c r="C331">
        <v>114.53098827470687</v>
      </c>
      <c r="D331">
        <v>39.447236180904518</v>
      </c>
      <c r="E331">
        <v>92.79731993299832</v>
      </c>
      <c r="F331">
        <v>95.77051926298158</v>
      </c>
      <c r="G331">
        <v>76.256281407035175</v>
      </c>
      <c r="H331">
        <v>76.256281407035175</v>
      </c>
      <c r="I331">
        <v>58.165829145728644</v>
      </c>
      <c r="J331">
        <v>65.201005025125625</v>
      </c>
      <c r="K331">
        <v>126.25628140703517</v>
      </c>
      <c r="L331">
        <v>65.368509212730316</v>
      </c>
      <c r="M331">
        <v>94.137353433835841</v>
      </c>
      <c r="N331">
        <v>132.95644891122279</v>
      </c>
      <c r="O331">
        <v>101.96817420435511</v>
      </c>
      <c r="P331">
        <v>73.073701842546072</v>
      </c>
      <c r="Q331">
        <v>57.077051926298161</v>
      </c>
      <c r="R331">
        <v>22.068676716917924</v>
      </c>
      <c r="S331">
        <v>0</v>
      </c>
      <c r="T331">
        <v>32.45393634840871</v>
      </c>
    </row>
    <row r="332" spans="2:20" x14ac:dyDescent="0.25">
      <c r="B332">
        <v>1.646754924120116</v>
      </c>
      <c r="C332">
        <v>62.124636745237325</v>
      </c>
      <c r="D332">
        <v>13.044882144010334</v>
      </c>
      <c r="E332">
        <v>50.40361640297062</v>
      </c>
      <c r="F332">
        <v>64.772360348724561</v>
      </c>
      <c r="G332">
        <v>39.845011301259284</v>
      </c>
      <c r="H332">
        <v>54.375201808201489</v>
      </c>
      <c r="I332">
        <v>18.50177591217307</v>
      </c>
      <c r="J332">
        <v>19.59961252825315</v>
      </c>
      <c r="K332">
        <v>73.942525024216991</v>
      </c>
      <c r="L332">
        <v>31.482079431708105</v>
      </c>
      <c r="M332">
        <v>66.742008395221191</v>
      </c>
      <c r="N332">
        <v>81.046173716499837</v>
      </c>
      <c r="O332">
        <v>45.172747820471429</v>
      </c>
      <c r="P332">
        <v>18.178882789796578</v>
      </c>
      <c r="Q332">
        <v>20.180820148530838</v>
      </c>
      <c r="R332">
        <v>16.047788182111724</v>
      </c>
      <c r="S332">
        <v>0</v>
      </c>
      <c r="T332">
        <v>39.683564740071034</v>
      </c>
    </row>
    <row r="333" spans="2:20" x14ac:dyDescent="0.25">
      <c r="B333">
        <v>0</v>
      </c>
      <c r="C333">
        <v>58.771026433230347</v>
      </c>
      <c r="D333">
        <v>25.815310676278752</v>
      </c>
      <c r="E333">
        <v>49.364915894267078</v>
      </c>
      <c r="F333">
        <v>50.01716443529007</v>
      </c>
      <c r="G333">
        <v>38.208032955715758</v>
      </c>
      <c r="H333">
        <v>62.169584620665987</v>
      </c>
      <c r="I333">
        <v>35.770683144524547</v>
      </c>
      <c r="J333">
        <v>48.300720906282187</v>
      </c>
      <c r="K333">
        <v>10.298661174047375</v>
      </c>
      <c r="L333">
        <v>42.842430484037074</v>
      </c>
      <c r="M333">
        <v>18.777892207346376</v>
      </c>
      <c r="N333">
        <v>13.903192584963955</v>
      </c>
      <c r="O333">
        <v>17.542052866460693</v>
      </c>
      <c r="P333">
        <v>66.803982148987302</v>
      </c>
      <c r="Q333">
        <v>65.739787161002411</v>
      </c>
      <c r="R333">
        <v>0.58359079986268447</v>
      </c>
      <c r="S333">
        <v>4.6000686577411605</v>
      </c>
      <c r="T333">
        <v>23.240645382766907</v>
      </c>
    </row>
    <row r="334" spans="2:20" x14ac:dyDescent="0.25">
      <c r="B334">
        <v>0</v>
      </c>
      <c r="C334">
        <v>50.556733828207847</v>
      </c>
      <c r="D334">
        <v>16.436903499469775</v>
      </c>
      <c r="E334">
        <v>51.749734888653229</v>
      </c>
      <c r="F334">
        <v>51.166489925768822</v>
      </c>
      <c r="G334">
        <v>32.3966065747614</v>
      </c>
      <c r="H334">
        <v>32.714740190880171</v>
      </c>
      <c r="I334">
        <v>32.3966065747614</v>
      </c>
      <c r="J334">
        <v>39.501590668080595</v>
      </c>
      <c r="K334">
        <v>18.001060445387061</v>
      </c>
      <c r="L334">
        <v>28.313891834570519</v>
      </c>
      <c r="M334">
        <v>24.019088016967128</v>
      </c>
      <c r="N334">
        <v>10.737009544008485</v>
      </c>
      <c r="O334">
        <v>39.872746553552489</v>
      </c>
      <c r="P334">
        <v>53.923647932131487</v>
      </c>
      <c r="Q334">
        <v>33.244962884411457</v>
      </c>
      <c r="R334">
        <v>17.470837751855779</v>
      </c>
      <c r="S334">
        <v>3.1018027571580067</v>
      </c>
      <c r="T334">
        <v>16.781548250265111</v>
      </c>
    </row>
    <row r="335" spans="2:20" x14ac:dyDescent="0.25">
      <c r="B335">
        <v>0</v>
      </c>
      <c r="C335">
        <v>80.013619339462039</v>
      </c>
      <c r="D335">
        <v>33.094994892747707</v>
      </c>
      <c r="E335">
        <v>67.007150153217566</v>
      </c>
      <c r="F335">
        <v>65.67926455566905</v>
      </c>
      <c r="G335">
        <v>45.624787197820908</v>
      </c>
      <c r="H335">
        <v>60.91249574395642</v>
      </c>
      <c r="I335">
        <v>54.443309499489281</v>
      </c>
      <c r="J335">
        <v>67.143343547837929</v>
      </c>
      <c r="K335">
        <v>42.322097378277149</v>
      </c>
      <c r="L335">
        <v>59.278175008512093</v>
      </c>
      <c r="M335">
        <v>14.776983316309158</v>
      </c>
      <c r="N335">
        <v>39.155600953353762</v>
      </c>
      <c r="O335">
        <v>64.896152536601974</v>
      </c>
      <c r="P335">
        <v>48.586993530813757</v>
      </c>
      <c r="Q335">
        <v>35.784814436499829</v>
      </c>
      <c r="R335">
        <v>12.427647259107934</v>
      </c>
      <c r="S335">
        <v>1.7705141300646918</v>
      </c>
      <c r="T335">
        <v>15.764385427306776</v>
      </c>
    </row>
    <row r="336" spans="2:20" x14ac:dyDescent="0.25">
      <c r="B336">
        <v>3.931924882629108</v>
      </c>
      <c r="C336">
        <v>47.535211267605632</v>
      </c>
      <c r="D336">
        <v>8.8028169014084501</v>
      </c>
      <c r="E336">
        <v>45.481220657276992</v>
      </c>
      <c r="F336">
        <v>27.816901408450708</v>
      </c>
      <c r="G336">
        <v>21.156103286384976</v>
      </c>
      <c r="H336">
        <v>31.396713615023476</v>
      </c>
      <c r="I336">
        <v>19.718309859154928</v>
      </c>
      <c r="J336">
        <v>22.593896713615024</v>
      </c>
      <c r="K336">
        <v>57.218309859154928</v>
      </c>
      <c r="L336">
        <v>29.782863849765256</v>
      </c>
      <c r="M336">
        <v>37.235915492957744</v>
      </c>
      <c r="N336">
        <v>66.167840375586849</v>
      </c>
      <c r="O336">
        <v>44.688967136150239</v>
      </c>
      <c r="P336">
        <v>6.3086854460093891</v>
      </c>
      <c r="Q336">
        <v>9.3016431924882621</v>
      </c>
      <c r="R336">
        <v>3.4624413145539905</v>
      </c>
      <c r="S336">
        <v>0</v>
      </c>
      <c r="T336">
        <v>12.676056338028168</v>
      </c>
    </row>
    <row r="337" spans="2:20" x14ac:dyDescent="0.25">
      <c r="B337">
        <v>5.497190324945028</v>
      </c>
      <c r="C337">
        <v>32.567798680674322</v>
      </c>
      <c r="D337">
        <v>14.268262887857317</v>
      </c>
      <c r="E337">
        <v>31.272904959687271</v>
      </c>
      <c r="F337">
        <v>26.58196921573418</v>
      </c>
      <c r="G337">
        <v>15.636452479843635</v>
      </c>
      <c r="H337">
        <v>22.23308086977767</v>
      </c>
      <c r="I337">
        <v>23.259223063767408</v>
      </c>
      <c r="J337">
        <v>20.767163449792328</v>
      </c>
      <c r="K337">
        <v>23.405814805765942</v>
      </c>
      <c r="L337">
        <v>22.623992181773762</v>
      </c>
      <c r="M337">
        <v>0</v>
      </c>
      <c r="N337">
        <v>4.8375274859516244</v>
      </c>
      <c r="O337">
        <v>22.40410456877596</v>
      </c>
      <c r="P337">
        <v>37.405326166625947</v>
      </c>
      <c r="Q337">
        <v>27.510383581724895</v>
      </c>
      <c r="R337">
        <v>9.8460786709015391</v>
      </c>
      <c r="S337">
        <v>3.7625213779623747</v>
      </c>
      <c r="T337">
        <v>21.842169557781581</v>
      </c>
    </row>
    <row r="338" spans="2:20" x14ac:dyDescent="0.25">
      <c r="B338">
        <v>0</v>
      </c>
      <c r="C338">
        <v>87.886178861788622</v>
      </c>
      <c r="D338">
        <v>26.626016260162601</v>
      </c>
      <c r="E338">
        <v>71.260162601626021</v>
      </c>
      <c r="F338">
        <v>77.39837398373983</v>
      </c>
      <c r="G338">
        <v>57.235772357723583</v>
      </c>
      <c r="H338">
        <v>47.479674796747965</v>
      </c>
      <c r="I338">
        <v>43.902439024390247</v>
      </c>
      <c r="J338">
        <v>43.902439024390247</v>
      </c>
      <c r="K338">
        <v>41.91056910569106</v>
      </c>
      <c r="L338">
        <v>55.691056910569102</v>
      </c>
      <c r="M338">
        <v>49.59349593495935</v>
      </c>
      <c r="N338">
        <v>46.788617886178862</v>
      </c>
      <c r="O338">
        <v>54.024390243902445</v>
      </c>
      <c r="P338">
        <v>66.707317073170742</v>
      </c>
      <c r="Q338">
        <v>45.894308943089428</v>
      </c>
      <c r="R338">
        <v>39.796747967479675</v>
      </c>
      <c r="S338">
        <v>9.9593495934959346</v>
      </c>
      <c r="T338">
        <v>57.357723577235774</v>
      </c>
    </row>
    <row r="339" spans="2:20" x14ac:dyDescent="0.25">
      <c r="B339">
        <v>0</v>
      </c>
      <c r="C339">
        <v>39.872173058013765</v>
      </c>
      <c r="D339">
        <v>6.0963618485742384</v>
      </c>
      <c r="E339">
        <v>29.129793510324486</v>
      </c>
      <c r="F339">
        <v>35.619469026548671</v>
      </c>
      <c r="G339">
        <v>24.778761061946902</v>
      </c>
      <c r="H339">
        <v>23.377581120943951</v>
      </c>
      <c r="I339">
        <v>4.6951819075712882</v>
      </c>
      <c r="J339">
        <v>23.23008849557522</v>
      </c>
      <c r="K339">
        <v>39.208456243854471</v>
      </c>
      <c r="L339">
        <v>23.598820058997049</v>
      </c>
      <c r="M339">
        <v>34.882005899705014</v>
      </c>
      <c r="N339">
        <v>45.157325467059977</v>
      </c>
      <c r="O339">
        <v>26.081612586037366</v>
      </c>
      <c r="P339">
        <v>6.3421828908554581</v>
      </c>
      <c r="Q339">
        <v>6.809242871189773</v>
      </c>
      <c r="R339">
        <v>18.85447394296952</v>
      </c>
      <c r="S339">
        <v>4.277286135693215</v>
      </c>
      <c r="T339">
        <v>16.125860373647985</v>
      </c>
    </row>
    <row r="340" spans="2:20" x14ac:dyDescent="0.25">
      <c r="B340">
        <v>5.2669379937754366</v>
      </c>
      <c r="C340">
        <v>32.559253052429973</v>
      </c>
      <c r="D340">
        <v>8.0919320086186257</v>
      </c>
      <c r="E340">
        <v>23.413933445056259</v>
      </c>
      <c r="F340">
        <v>29.183624610964809</v>
      </c>
      <c r="G340">
        <v>22.073258319367966</v>
      </c>
      <c r="H340">
        <v>42.207325831936799</v>
      </c>
      <c r="I340">
        <v>20.612880057457506</v>
      </c>
      <c r="J340">
        <v>28.345702657409621</v>
      </c>
      <c r="K340">
        <v>10.485994733062007</v>
      </c>
      <c r="L340">
        <v>22.240842710079004</v>
      </c>
      <c r="M340">
        <v>16.375389035192722</v>
      </c>
      <c r="N340">
        <v>5.6978692841752459</v>
      </c>
      <c r="O340">
        <v>18.649748623413934</v>
      </c>
      <c r="P340">
        <v>25.37706487909983</v>
      </c>
      <c r="Q340">
        <v>31.577687335408189</v>
      </c>
      <c r="R340">
        <v>8.5468039262628679</v>
      </c>
      <c r="S340">
        <v>0</v>
      </c>
      <c r="T340">
        <v>20.732583193679673</v>
      </c>
    </row>
    <row r="341" spans="2:20" x14ac:dyDescent="0.25">
      <c r="B341">
        <v>0.85171434811094127</v>
      </c>
      <c r="C341">
        <v>35.837519108975755</v>
      </c>
      <c r="D341">
        <v>6.9884254203974665</v>
      </c>
      <c r="E341">
        <v>29.569775060056781</v>
      </c>
      <c r="F341">
        <v>43.350076435903034</v>
      </c>
      <c r="G341">
        <v>21.27101987333479</v>
      </c>
      <c r="H341">
        <v>43.350076435903034</v>
      </c>
      <c r="I341">
        <v>24.000873553177549</v>
      </c>
      <c r="J341">
        <v>31.098493120768726</v>
      </c>
      <c r="K341">
        <v>16.422799737934046</v>
      </c>
      <c r="L341">
        <v>29.831841013321686</v>
      </c>
      <c r="M341">
        <v>5.4378685302467789</v>
      </c>
      <c r="N341">
        <v>6.8355536143262716</v>
      </c>
      <c r="O341">
        <v>19.764140642061587</v>
      </c>
      <c r="P341">
        <v>19.611268835990391</v>
      </c>
      <c r="Q341">
        <v>31.972046298318414</v>
      </c>
      <c r="R341">
        <v>4.236732911115964</v>
      </c>
      <c r="S341">
        <v>0</v>
      </c>
      <c r="T341">
        <v>17.580257698187378</v>
      </c>
    </row>
    <row r="342" spans="2:20" x14ac:dyDescent="0.25">
      <c r="B342">
        <v>0.8150470219435737</v>
      </c>
      <c r="C342">
        <v>60.909090909090914</v>
      </c>
      <c r="D342">
        <v>18.996865203761757</v>
      </c>
      <c r="E342">
        <v>58.369905956112852</v>
      </c>
      <c r="F342">
        <v>50</v>
      </c>
      <c r="G342">
        <v>36.551724137931032</v>
      </c>
      <c r="H342">
        <v>51.253918495297803</v>
      </c>
      <c r="I342">
        <v>30.438871473354233</v>
      </c>
      <c r="J342">
        <v>34.482758620689658</v>
      </c>
      <c r="K342">
        <v>41.473354231974923</v>
      </c>
      <c r="L342">
        <v>26.112852664576803</v>
      </c>
      <c r="M342">
        <v>68.526645768025077</v>
      </c>
      <c r="N342">
        <v>40.689655172413794</v>
      </c>
      <c r="O342">
        <v>34.921630094043884</v>
      </c>
      <c r="P342">
        <v>49.21630094043887</v>
      </c>
      <c r="Q342">
        <v>37.711598746081506</v>
      </c>
      <c r="R342">
        <v>0.62695924764890276</v>
      </c>
      <c r="S342">
        <v>0</v>
      </c>
      <c r="T342">
        <v>17.492163009404386</v>
      </c>
    </row>
    <row r="343" spans="2:20" x14ac:dyDescent="0.25">
      <c r="B343">
        <v>3.0416355023684867</v>
      </c>
      <c r="C343">
        <v>48.41685365245575</v>
      </c>
      <c r="D343">
        <v>14.884068810770382</v>
      </c>
      <c r="E343">
        <v>41.460982298678637</v>
      </c>
      <c r="F343">
        <v>39.242084268262275</v>
      </c>
      <c r="G343">
        <v>29.419097481924705</v>
      </c>
      <c r="H343">
        <v>49.563699825479929</v>
      </c>
      <c r="I343">
        <v>40.164547494390426</v>
      </c>
      <c r="J343">
        <v>47.045624532535527</v>
      </c>
      <c r="K343">
        <v>15.6320119670905</v>
      </c>
      <c r="L343">
        <v>36.225380204437798</v>
      </c>
      <c r="M343">
        <v>30.416355023684865</v>
      </c>
      <c r="N343">
        <v>23.036649214659686</v>
      </c>
      <c r="O343">
        <v>25.504861630516078</v>
      </c>
      <c r="P343">
        <v>47.369733233607583</v>
      </c>
      <c r="Q343">
        <v>37.07304911493393</v>
      </c>
      <c r="R343">
        <v>26.252804786836197</v>
      </c>
      <c r="S343">
        <v>0</v>
      </c>
      <c r="T343">
        <v>7.2051857392171526</v>
      </c>
    </row>
    <row r="344" spans="2:20" x14ac:dyDescent="0.25">
      <c r="B344">
        <v>0</v>
      </c>
      <c r="C344">
        <v>47.853463079564968</v>
      </c>
      <c r="D344">
        <v>16.141957641671436</v>
      </c>
      <c r="E344">
        <v>35.43216943331425</v>
      </c>
      <c r="F344">
        <v>45.935890097309674</v>
      </c>
      <c r="G344">
        <v>25.643961076130513</v>
      </c>
      <c r="H344">
        <v>60.274756725815678</v>
      </c>
      <c r="I344">
        <v>34.716657126502575</v>
      </c>
      <c r="J344">
        <v>49.713795077275329</v>
      </c>
      <c r="K344">
        <v>21.436748712077847</v>
      </c>
      <c r="L344">
        <v>51.144819690898679</v>
      </c>
      <c r="M344">
        <v>42.701774470520895</v>
      </c>
      <c r="N344">
        <v>33.743560389238695</v>
      </c>
      <c r="O344">
        <v>35.346307956496851</v>
      </c>
      <c r="P344">
        <v>29.765311963365772</v>
      </c>
      <c r="Q344">
        <v>62.478534630795643</v>
      </c>
      <c r="R344">
        <v>1.4310246136233544</v>
      </c>
      <c r="S344">
        <v>3.1196336576989125</v>
      </c>
      <c r="T344">
        <v>26.416714367487121</v>
      </c>
    </row>
    <row r="345" spans="2:20" x14ac:dyDescent="0.25">
      <c r="B345">
        <v>0</v>
      </c>
      <c r="C345">
        <v>50.082964601769909</v>
      </c>
      <c r="D345">
        <v>7.2455752212389379</v>
      </c>
      <c r="E345">
        <v>41.095132743362832</v>
      </c>
      <c r="F345">
        <v>46.100663716814161</v>
      </c>
      <c r="G345">
        <v>20.630530973451329</v>
      </c>
      <c r="H345">
        <v>32.494469026548671</v>
      </c>
      <c r="I345">
        <v>35.896017699115049</v>
      </c>
      <c r="J345">
        <v>17.311946902654867</v>
      </c>
      <c r="K345">
        <v>49.751106194690266</v>
      </c>
      <c r="L345">
        <v>24.972345132743364</v>
      </c>
      <c r="M345">
        <v>31.498893805309734</v>
      </c>
      <c r="N345">
        <v>27.903761061946902</v>
      </c>
      <c r="O345">
        <v>12.417035398230089</v>
      </c>
      <c r="P345">
        <v>45.105088495575217</v>
      </c>
      <c r="Q345">
        <v>14.878318584070795</v>
      </c>
      <c r="R345">
        <v>0.4701327433628319</v>
      </c>
      <c r="S345">
        <v>3.7610619469026552</v>
      </c>
      <c r="T345">
        <v>3.3738938053097343</v>
      </c>
    </row>
    <row r="346" spans="2:20" x14ac:dyDescent="0.25">
      <c r="B346">
        <v>0</v>
      </c>
      <c r="C346">
        <v>64.511041009463725</v>
      </c>
      <c r="D346">
        <v>31.671924290220822</v>
      </c>
      <c r="E346">
        <v>59.526813880126184</v>
      </c>
      <c r="F346">
        <v>61.388012618296528</v>
      </c>
      <c r="G346">
        <v>45.520504731861202</v>
      </c>
      <c r="H346">
        <v>45.552050473186121</v>
      </c>
      <c r="I346">
        <v>44.511041009463717</v>
      </c>
      <c r="J346">
        <v>29.652996845425868</v>
      </c>
      <c r="K346">
        <v>53.943217665615137</v>
      </c>
      <c r="L346">
        <v>43.438485804416402</v>
      </c>
      <c r="M346">
        <v>17.003154574132491</v>
      </c>
      <c r="N346">
        <v>9.3690851735015777</v>
      </c>
      <c r="O346">
        <v>23.154574132492115</v>
      </c>
      <c r="P346">
        <v>61.356466876971602</v>
      </c>
      <c r="Q346">
        <v>60.157728706624603</v>
      </c>
      <c r="R346">
        <v>15.709779179810726</v>
      </c>
      <c r="S346">
        <v>4.4794952681388018</v>
      </c>
      <c r="T346">
        <v>5.2681388012618298</v>
      </c>
    </row>
    <row r="347" spans="2:20" x14ac:dyDescent="0.25">
      <c r="B347">
        <v>10.10332950631458</v>
      </c>
      <c r="C347">
        <v>65.633371603520857</v>
      </c>
      <c r="D347">
        <v>29.429774205893612</v>
      </c>
      <c r="E347">
        <v>50.057405281285881</v>
      </c>
      <c r="F347">
        <v>30.692690394182932</v>
      </c>
      <c r="G347">
        <v>16.073478760045926</v>
      </c>
      <c r="H347">
        <v>52.123995407577496</v>
      </c>
      <c r="I347">
        <v>37.925755836203592</v>
      </c>
      <c r="J347">
        <v>53.501722158438582</v>
      </c>
      <c r="K347">
        <v>52.544967470340609</v>
      </c>
      <c r="L347">
        <v>43.398392652123995</v>
      </c>
      <c r="M347">
        <v>76.502104860313807</v>
      </c>
      <c r="N347">
        <v>70.838117106773822</v>
      </c>
      <c r="O347">
        <v>49.559892843474934</v>
      </c>
      <c r="P347">
        <v>31.572904707233068</v>
      </c>
      <c r="Q347">
        <v>37.543053960964407</v>
      </c>
      <c r="R347">
        <v>7.9984691924990425</v>
      </c>
      <c r="S347">
        <v>0</v>
      </c>
      <c r="T347">
        <v>23.383084577114428</v>
      </c>
    </row>
    <row r="348" spans="2:20" x14ac:dyDescent="0.25">
      <c r="B348">
        <v>0</v>
      </c>
      <c r="C348">
        <v>53.925563705514804</v>
      </c>
      <c r="D348">
        <v>6.6286335234990483</v>
      </c>
      <c r="E348">
        <v>32.49117087747895</v>
      </c>
      <c r="F348">
        <v>42.108122792719371</v>
      </c>
      <c r="G348">
        <v>37.65281173594132</v>
      </c>
      <c r="H348">
        <v>51.725074707959791</v>
      </c>
      <c r="I348">
        <v>24.640043466449335</v>
      </c>
      <c r="J348">
        <v>46.998098342841622</v>
      </c>
      <c r="K348">
        <v>19.125237707144798</v>
      </c>
      <c r="L348">
        <v>35.017658245042114</v>
      </c>
      <c r="M348">
        <v>31.187177397446348</v>
      </c>
      <c r="N348">
        <v>20.700896495517522</v>
      </c>
      <c r="O348">
        <v>34.610160282531922</v>
      </c>
      <c r="P348">
        <v>50.122249388753062</v>
      </c>
      <c r="Q348">
        <v>33.713664765009511</v>
      </c>
      <c r="R348">
        <v>16.843249117087748</v>
      </c>
      <c r="S348">
        <v>1.5756587883727247</v>
      </c>
      <c r="T348">
        <v>13.230100516164086</v>
      </c>
    </row>
    <row r="349" spans="2:20" x14ac:dyDescent="0.25">
      <c r="B349">
        <v>0</v>
      </c>
      <c r="C349">
        <v>100.87719298245614</v>
      </c>
      <c r="D349">
        <v>31.922196796338675</v>
      </c>
      <c r="E349">
        <v>84.858886346300537</v>
      </c>
      <c r="F349">
        <v>74.599542334096114</v>
      </c>
      <c r="G349">
        <v>51.716247139588098</v>
      </c>
      <c r="H349">
        <v>57.36079328756675</v>
      </c>
      <c r="I349">
        <v>53.775743707093824</v>
      </c>
      <c r="J349">
        <v>60.526315789473685</v>
      </c>
      <c r="K349">
        <v>57.398932112890918</v>
      </c>
      <c r="L349">
        <v>51.372997711670479</v>
      </c>
      <c r="M349">
        <v>64.874141876430201</v>
      </c>
      <c r="N349">
        <v>48.970251716247134</v>
      </c>
      <c r="O349">
        <v>67.009916094584284</v>
      </c>
      <c r="P349">
        <v>80.739893211289086</v>
      </c>
      <c r="Q349">
        <v>65.026697177726916</v>
      </c>
      <c r="R349">
        <v>45.690312738367659</v>
      </c>
      <c r="S349">
        <v>1.5255530129672006</v>
      </c>
      <c r="T349">
        <v>48.893974065598776</v>
      </c>
    </row>
    <row r="350" spans="2:20" x14ac:dyDescent="0.25">
      <c r="B350">
        <v>4.2519685039370074</v>
      </c>
      <c r="C350">
        <v>60.976377952755897</v>
      </c>
      <c r="D350">
        <v>21.41732283464567</v>
      </c>
      <c r="E350">
        <v>45.480314960629919</v>
      </c>
      <c r="F350">
        <v>45.606299212598429</v>
      </c>
      <c r="G350">
        <v>40.787401574803148</v>
      </c>
      <c r="H350">
        <v>50.771653543307082</v>
      </c>
      <c r="I350">
        <v>46.236220472440948</v>
      </c>
      <c r="J350">
        <v>44.818897637795274</v>
      </c>
      <c r="K350">
        <v>17.480314960629922</v>
      </c>
      <c r="L350">
        <v>38.393700787401578</v>
      </c>
      <c r="M350">
        <v>28.15748031496063</v>
      </c>
      <c r="N350">
        <v>17.00787401574803</v>
      </c>
      <c r="O350">
        <v>35.023622047244096</v>
      </c>
      <c r="P350">
        <v>59.779527559055126</v>
      </c>
      <c r="Q350">
        <v>43.905511811023622</v>
      </c>
      <c r="R350">
        <v>49.732283464566926</v>
      </c>
      <c r="S350">
        <v>0</v>
      </c>
      <c r="T350">
        <v>38.14173228346457</v>
      </c>
    </row>
    <row r="351" spans="2:20" x14ac:dyDescent="0.25">
      <c r="B351">
        <v>1.3219006788138621</v>
      </c>
      <c r="C351">
        <v>83.637013219006789</v>
      </c>
      <c r="D351">
        <v>23.401214719542693</v>
      </c>
      <c r="E351">
        <v>78.420864594498028</v>
      </c>
      <c r="F351">
        <v>64.66595212575919</v>
      </c>
      <c r="G351">
        <v>43.801357627724187</v>
      </c>
      <c r="H351">
        <v>35.298320828867453</v>
      </c>
      <c r="I351">
        <v>31.761343336906041</v>
      </c>
      <c r="J351">
        <v>34.619506966773848</v>
      </c>
      <c r="K351">
        <v>76.563058235083957</v>
      </c>
      <c r="L351">
        <v>48.195784208645946</v>
      </c>
      <c r="M351">
        <v>61.236155769917829</v>
      </c>
      <c r="N351">
        <v>68.667381207574124</v>
      </c>
      <c r="O351">
        <v>41.836370132190069</v>
      </c>
      <c r="P351">
        <v>41.872097177563418</v>
      </c>
      <c r="Q351">
        <v>35.012504465880674</v>
      </c>
      <c r="R351">
        <v>23.829939264022865</v>
      </c>
      <c r="S351">
        <v>0</v>
      </c>
      <c r="T351">
        <v>16.613076098606644</v>
      </c>
    </row>
    <row r="352" spans="2:20" x14ac:dyDescent="0.25">
      <c r="B352">
        <v>0</v>
      </c>
      <c r="C352">
        <v>64.26951733074182</v>
      </c>
      <c r="D352">
        <v>27.923550372529967</v>
      </c>
      <c r="E352">
        <v>60.479429867184962</v>
      </c>
      <c r="F352">
        <v>62.87657920310982</v>
      </c>
      <c r="G352">
        <v>45.254292193067705</v>
      </c>
      <c r="H352">
        <v>38.062844185293166</v>
      </c>
      <c r="I352">
        <v>29.122125040492385</v>
      </c>
      <c r="J352">
        <v>24.9757045675413</v>
      </c>
      <c r="K352">
        <v>54.745707806932295</v>
      </c>
      <c r="L352">
        <v>53.482345319080018</v>
      </c>
      <c r="M352">
        <v>54.745707806932295</v>
      </c>
      <c r="N352">
        <v>64.463880790411395</v>
      </c>
      <c r="O352">
        <v>48.299319727891152</v>
      </c>
      <c r="P352">
        <v>40.783932620667315</v>
      </c>
      <c r="Q352">
        <v>44.574020084224166</v>
      </c>
      <c r="R352">
        <v>34.369938451571102</v>
      </c>
      <c r="S352">
        <v>7.6773566569484935</v>
      </c>
      <c r="T352">
        <v>26.789763524457399</v>
      </c>
    </row>
    <row r="353" spans="2:20" x14ac:dyDescent="0.25">
      <c r="B353">
        <v>0</v>
      </c>
      <c r="C353">
        <v>58.099688473520253</v>
      </c>
      <c r="D353">
        <v>19.470404984423677</v>
      </c>
      <c r="E353">
        <v>45.295950155763236</v>
      </c>
      <c r="F353">
        <v>57.63239875389408</v>
      </c>
      <c r="G353">
        <v>37.725856697819317</v>
      </c>
      <c r="H353">
        <v>32.772585669781932</v>
      </c>
      <c r="I353">
        <v>25.576323987538942</v>
      </c>
      <c r="J353">
        <v>33.987538940809969</v>
      </c>
      <c r="K353">
        <v>46.168224299065422</v>
      </c>
      <c r="L353">
        <v>30.467289719626166</v>
      </c>
      <c r="M353">
        <v>59.750778816199379</v>
      </c>
      <c r="N353">
        <v>55.295950155763244</v>
      </c>
      <c r="O353">
        <v>24.984423676012462</v>
      </c>
      <c r="P353">
        <v>47.383177570093459</v>
      </c>
      <c r="Q353">
        <v>23.177570093457945</v>
      </c>
      <c r="R353">
        <v>17.725856697819314</v>
      </c>
      <c r="S353">
        <v>7.009345794392523</v>
      </c>
      <c r="T353">
        <v>24.080996884735203</v>
      </c>
    </row>
    <row r="354" spans="2:20" x14ac:dyDescent="0.25">
      <c r="B354">
        <v>0.56704469646430955</v>
      </c>
      <c r="C354">
        <v>53.535690460306874</v>
      </c>
      <c r="D354">
        <v>10.773849232821881</v>
      </c>
      <c r="E354">
        <v>40.793862575050035</v>
      </c>
      <c r="F354">
        <v>49.666444296197469</v>
      </c>
      <c r="G354">
        <v>31.987991994663105</v>
      </c>
      <c r="H354">
        <v>32.188125416944629</v>
      </c>
      <c r="I354">
        <v>28.552368245497</v>
      </c>
      <c r="J354">
        <v>17.044696464309538</v>
      </c>
      <c r="K354">
        <v>46.364242828552364</v>
      </c>
      <c r="L354">
        <v>21.947965310206804</v>
      </c>
      <c r="M354">
        <v>37.825216811207476</v>
      </c>
      <c r="N354">
        <v>46.197464976651098</v>
      </c>
      <c r="O354">
        <v>25.383589059372913</v>
      </c>
      <c r="P354">
        <v>11.874583055370246</v>
      </c>
      <c r="Q354">
        <v>13.24216144096064</v>
      </c>
      <c r="R354">
        <v>2.1681120747164777</v>
      </c>
      <c r="S354">
        <v>0</v>
      </c>
      <c r="T354">
        <v>30.55370246831221</v>
      </c>
    </row>
    <row r="355" spans="2:20" x14ac:dyDescent="0.25">
      <c r="B355">
        <v>0</v>
      </c>
      <c r="C355">
        <v>44.881505008551187</v>
      </c>
      <c r="D355">
        <v>10.847788907891522</v>
      </c>
      <c r="E355">
        <v>31.492792572685076</v>
      </c>
      <c r="F355">
        <v>35.939408746640602</v>
      </c>
      <c r="G355">
        <v>23.161495235768385</v>
      </c>
      <c r="H355">
        <v>25.946738333740534</v>
      </c>
      <c r="I355">
        <v>19.081358416809184</v>
      </c>
      <c r="J355">
        <v>21.426826288785733</v>
      </c>
      <c r="K355">
        <v>41.998534082580015</v>
      </c>
      <c r="L355">
        <v>26.484241387735157</v>
      </c>
      <c r="M355">
        <v>34.546787197654531</v>
      </c>
      <c r="N355">
        <v>38.30930857561691</v>
      </c>
      <c r="O355">
        <v>21.182506718788176</v>
      </c>
      <c r="P355">
        <v>18.714879061812852</v>
      </c>
      <c r="Q355">
        <v>25.262643537747376</v>
      </c>
      <c r="R355">
        <v>9.4795993159052045</v>
      </c>
      <c r="S355">
        <v>2.3454678719765454</v>
      </c>
      <c r="T355">
        <v>14.317126801856828</v>
      </c>
    </row>
    <row r="356" spans="2:20" x14ac:dyDescent="0.25">
      <c r="B356">
        <v>0</v>
      </c>
      <c r="C356">
        <v>64.078711985688727</v>
      </c>
      <c r="D356">
        <v>23.542039355992845</v>
      </c>
      <c r="E356">
        <v>59.069767441860463</v>
      </c>
      <c r="F356">
        <v>66.797853309481212</v>
      </c>
      <c r="G356">
        <v>48.729874776386403</v>
      </c>
      <c r="H356">
        <v>58.246869409660107</v>
      </c>
      <c r="I356">
        <v>30.447227191413241</v>
      </c>
      <c r="J356">
        <v>63.255813953488371</v>
      </c>
      <c r="K356">
        <v>44.973166368515209</v>
      </c>
      <c r="L356">
        <v>70.483005366726289</v>
      </c>
      <c r="M356">
        <v>16.994633273703041</v>
      </c>
      <c r="N356">
        <v>30.196779964221825</v>
      </c>
      <c r="O356">
        <v>70.697674418604649</v>
      </c>
      <c r="P356">
        <v>38.067978533094809</v>
      </c>
      <c r="Q356">
        <v>51.592128801431123</v>
      </c>
      <c r="R356">
        <v>3.8282647584973164</v>
      </c>
      <c r="S356">
        <v>9.5169946332737023</v>
      </c>
      <c r="T356">
        <v>33.846153846153847</v>
      </c>
    </row>
    <row r="357" spans="2:20" x14ac:dyDescent="0.25">
      <c r="B357">
        <v>1.5372168284789645</v>
      </c>
      <c r="C357">
        <v>48.004314994606254</v>
      </c>
      <c r="D357">
        <v>15.965480043149945</v>
      </c>
      <c r="E357">
        <v>34.681769147788565</v>
      </c>
      <c r="F357">
        <v>37.378640776699029</v>
      </c>
      <c r="G357">
        <v>25.323624595469258</v>
      </c>
      <c r="H357">
        <v>46.33225458468177</v>
      </c>
      <c r="I357">
        <v>20.118662351672061</v>
      </c>
      <c r="J357">
        <v>30.555555555555557</v>
      </c>
      <c r="K357">
        <v>45.064724919093848</v>
      </c>
      <c r="L357">
        <v>40.938511326860841</v>
      </c>
      <c r="M357">
        <v>51.456310679611647</v>
      </c>
      <c r="N357">
        <v>39.670981661272926</v>
      </c>
      <c r="O357">
        <v>14.347357065803667</v>
      </c>
      <c r="P357">
        <v>37.108953613807984</v>
      </c>
      <c r="Q357">
        <v>38.942826321467102</v>
      </c>
      <c r="R357">
        <v>44.417475728155345</v>
      </c>
      <c r="S357">
        <v>0</v>
      </c>
      <c r="T357">
        <v>31.175836030204962</v>
      </c>
    </row>
    <row r="358" spans="2:20" x14ac:dyDescent="0.25">
      <c r="B358">
        <v>0</v>
      </c>
      <c r="C358">
        <v>59.816384180790962</v>
      </c>
      <c r="D358">
        <v>19.032485875706215</v>
      </c>
      <c r="E358">
        <v>41.38418079096045</v>
      </c>
      <c r="F358">
        <v>37.358757062146893</v>
      </c>
      <c r="G358">
        <v>26.518361581920903</v>
      </c>
      <c r="H358">
        <v>49.788135593220339</v>
      </c>
      <c r="I358">
        <v>23.163841807909606</v>
      </c>
      <c r="J358">
        <v>51.58898305084746</v>
      </c>
      <c r="K358">
        <v>23.728813559322035</v>
      </c>
      <c r="L358">
        <v>29.484463276836159</v>
      </c>
      <c r="M358">
        <v>19.985875706214689</v>
      </c>
      <c r="N358">
        <v>22.245762711864405</v>
      </c>
      <c r="O358">
        <v>37.394067796610173</v>
      </c>
      <c r="P358">
        <v>48.199152542372879</v>
      </c>
      <c r="Q358">
        <v>45.056497175141239</v>
      </c>
      <c r="R358">
        <v>19.985875706214689</v>
      </c>
      <c r="S358">
        <v>4.4491525423728815</v>
      </c>
      <c r="T358">
        <v>12.888418079096045</v>
      </c>
    </row>
    <row r="359" spans="2:20" x14ac:dyDescent="0.25">
      <c r="B359">
        <v>0</v>
      </c>
      <c r="C359">
        <v>98.50187265917603</v>
      </c>
      <c r="D359">
        <v>28.277153558052436</v>
      </c>
      <c r="E359">
        <v>69.709737827715358</v>
      </c>
      <c r="F359">
        <v>78.417602996254672</v>
      </c>
      <c r="G359">
        <v>62.546816479400746</v>
      </c>
      <c r="H359">
        <v>38.061797752808992</v>
      </c>
      <c r="I359">
        <v>28.932584269662918</v>
      </c>
      <c r="J359">
        <v>11.329588014981272</v>
      </c>
      <c r="K359">
        <v>96.722846441947567</v>
      </c>
      <c r="L359">
        <v>41.807116104868911</v>
      </c>
      <c r="M359">
        <v>76.732209737827716</v>
      </c>
      <c r="N359">
        <v>89.325842696629209</v>
      </c>
      <c r="O359">
        <v>75.749063670411985</v>
      </c>
      <c r="P359">
        <v>13.951310861423222</v>
      </c>
      <c r="Q359">
        <v>26.170411985018728</v>
      </c>
      <c r="R359">
        <v>33.801498127340821</v>
      </c>
      <c r="S359">
        <v>3.9794007490636703</v>
      </c>
      <c r="T359">
        <v>42.883895131086142</v>
      </c>
    </row>
    <row r="360" spans="2:20" x14ac:dyDescent="0.25">
      <c r="B360">
        <v>0</v>
      </c>
      <c r="C360">
        <v>60.097232610321619</v>
      </c>
      <c r="D360">
        <v>21.690351533283469</v>
      </c>
      <c r="E360">
        <v>59.872849663425576</v>
      </c>
      <c r="F360">
        <v>48.017950635751681</v>
      </c>
      <c r="G360">
        <v>31.787584143605084</v>
      </c>
      <c r="H360">
        <v>46.746447270007479</v>
      </c>
      <c r="I360">
        <v>32.124158563949138</v>
      </c>
      <c r="J360">
        <v>42.74495138369484</v>
      </c>
      <c r="K360">
        <v>65.519820493642484</v>
      </c>
      <c r="L360">
        <v>35.415108451757668</v>
      </c>
      <c r="M360">
        <v>74.270755422587882</v>
      </c>
      <c r="N360">
        <v>53.889304412864625</v>
      </c>
      <c r="O360">
        <v>36.68661181750187</v>
      </c>
      <c r="P360">
        <v>35.527299925205682</v>
      </c>
      <c r="Q360">
        <v>30.964846671652957</v>
      </c>
      <c r="R360">
        <v>39.566192969334331</v>
      </c>
      <c r="S360">
        <v>2.169035153328347</v>
      </c>
      <c r="T360">
        <v>10.583395661929694</v>
      </c>
    </row>
    <row r="361" spans="2:20" x14ac:dyDescent="0.25">
      <c r="B361">
        <v>1.1457378551787352</v>
      </c>
      <c r="C361">
        <v>104.44546287809348</v>
      </c>
      <c r="D361">
        <v>37.121906507791017</v>
      </c>
      <c r="E361">
        <v>76.031164069660861</v>
      </c>
      <c r="F361">
        <v>108.02016498625116</v>
      </c>
      <c r="G361">
        <v>79.101741521539864</v>
      </c>
      <c r="H361">
        <v>83.45554537121906</v>
      </c>
      <c r="I361">
        <v>71.173235563703031</v>
      </c>
      <c r="J361">
        <v>40.146654445462879</v>
      </c>
      <c r="K361">
        <v>121.08157653528873</v>
      </c>
      <c r="L361">
        <v>52.612282309807512</v>
      </c>
      <c r="M361">
        <v>82.12648945921174</v>
      </c>
      <c r="N361">
        <v>127.40604949587535</v>
      </c>
      <c r="O361">
        <v>97.571035747021085</v>
      </c>
      <c r="P361">
        <v>49.495875343721359</v>
      </c>
      <c r="Q361">
        <v>79.101741521539864</v>
      </c>
      <c r="R361">
        <v>0</v>
      </c>
      <c r="S361">
        <v>1.7873510540788267</v>
      </c>
      <c r="T361">
        <v>13.79468377635197</v>
      </c>
    </row>
    <row r="362" spans="2:20" x14ac:dyDescent="0.25">
      <c r="B362">
        <v>4.0336550358822079</v>
      </c>
      <c r="C362">
        <v>47.463499133877754</v>
      </c>
      <c r="D362">
        <v>15.045780747339768</v>
      </c>
      <c r="E362">
        <v>42.662707250680526</v>
      </c>
      <c r="F362">
        <v>36.055431823805989</v>
      </c>
      <c r="G362">
        <v>23.608017817371937</v>
      </c>
      <c r="H362">
        <v>41.153179905963874</v>
      </c>
      <c r="I362">
        <v>40.732491957436281</v>
      </c>
      <c r="J362">
        <v>48.329621380846326</v>
      </c>
      <c r="K362">
        <v>12.521653056174214</v>
      </c>
      <c r="L362">
        <v>42.538975501113583</v>
      </c>
      <c r="M362">
        <v>26.800296956198959</v>
      </c>
      <c r="N362">
        <v>20.885919326899284</v>
      </c>
      <c r="O362">
        <v>29.200692897797577</v>
      </c>
      <c r="P362">
        <v>35.337787676317745</v>
      </c>
      <c r="Q362">
        <v>47.908933432318733</v>
      </c>
      <c r="R362">
        <v>20.712694877505569</v>
      </c>
      <c r="S362">
        <v>0</v>
      </c>
      <c r="T362">
        <v>13.363028953229399</v>
      </c>
    </row>
    <row r="363" spans="2:20" x14ac:dyDescent="0.25">
      <c r="B363">
        <v>0.62024245841556247</v>
      </c>
      <c r="C363">
        <v>56.160135325627294</v>
      </c>
      <c r="D363">
        <v>22.272342824922468</v>
      </c>
      <c r="E363">
        <v>49.450239639131659</v>
      </c>
      <c r="F363">
        <v>56.695799266986192</v>
      </c>
      <c r="G363">
        <v>42.486608401466022</v>
      </c>
      <c r="H363">
        <v>56.131942486608402</v>
      </c>
      <c r="I363">
        <v>37.947561319424864</v>
      </c>
      <c r="J363">
        <v>43.952636030448268</v>
      </c>
      <c r="K363">
        <v>17.423174513673526</v>
      </c>
      <c r="L363">
        <v>52.438680575133908</v>
      </c>
      <c r="M363">
        <v>21.116436425148013</v>
      </c>
      <c r="N363">
        <v>22.103185790809135</v>
      </c>
      <c r="O363">
        <v>43.078658020862704</v>
      </c>
      <c r="P363">
        <v>61.319424866084013</v>
      </c>
      <c r="Q363">
        <v>41.302509162672678</v>
      </c>
      <c r="R363">
        <v>13.983648153369044</v>
      </c>
      <c r="S363">
        <v>0</v>
      </c>
      <c r="T363">
        <v>29.37693825768255</v>
      </c>
    </row>
    <row r="364" spans="2:20" x14ac:dyDescent="0.25">
      <c r="B364">
        <v>0</v>
      </c>
      <c r="C364">
        <v>63.560629435359459</v>
      </c>
      <c r="D364">
        <v>17.988275223696391</v>
      </c>
      <c r="E364">
        <v>48.349274915149643</v>
      </c>
      <c r="F364">
        <v>56.988583770441224</v>
      </c>
      <c r="G364">
        <v>34.865782165998148</v>
      </c>
      <c r="H364">
        <v>33.816723233569881</v>
      </c>
      <c r="I364">
        <v>44.369021906818887</v>
      </c>
      <c r="J364">
        <v>42.918852206109229</v>
      </c>
      <c r="K364">
        <v>47.639617402036407</v>
      </c>
      <c r="L364">
        <v>32.212280160444308</v>
      </c>
      <c r="M364">
        <v>16.383832150570811</v>
      </c>
      <c r="N364">
        <v>21.042887997531626</v>
      </c>
      <c r="O364">
        <v>34.248688676334467</v>
      </c>
      <c r="P364">
        <v>80.839247145942608</v>
      </c>
      <c r="Q364">
        <v>53.44029620487504</v>
      </c>
      <c r="R364">
        <v>0.21598272138228944</v>
      </c>
      <c r="S364">
        <v>6.2326442456032094</v>
      </c>
      <c r="T364">
        <v>23.912372724467758</v>
      </c>
    </row>
    <row r="365" spans="2:20" x14ac:dyDescent="0.25">
      <c r="B365">
        <v>0</v>
      </c>
      <c r="C365">
        <v>50.197836982326564</v>
      </c>
      <c r="D365">
        <v>16.117119493537324</v>
      </c>
      <c r="E365">
        <v>43.550514376154048</v>
      </c>
      <c r="F365">
        <v>34.608282774993405</v>
      </c>
      <c r="G365">
        <v>27.64442099709839</v>
      </c>
      <c r="H365">
        <v>42.205222896333424</v>
      </c>
      <c r="I365">
        <v>17.67343708783962</v>
      </c>
      <c r="J365">
        <v>42.627275125296755</v>
      </c>
      <c r="K365">
        <v>38.485887628594043</v>
      </c>
      <c r="L365">
        <v>38.301239778422577</v>
      </c>
      <c r="M365">
        <v>40.675283566341335</v>
      </c>
      <c r="N365">
        <v>20.390398311791085</v>
      </c>
      <c r="O365">
        <v>37.193352677393825</v>
      </c>
      <c r="P365">
        <v>44.763914534423634</v>
      </c>
      <c r="Q365">
        <v>30.625164864151937</v>
      </c>
      <c r="R365">
        <v>9.4434186230546029</v>
      </c>
      <c r="S365">
        <v>1.1342653653389607</v>
      </c>
      <c r="T365">
        <v>15.800580321814826</v>
      </c>
    </row>
    <row r="366" spans="2:20" x14ac:dyDescent="0.25">
      <c r="B366">
        <v>1.1835948252133224</v>
      </c>
      <c r="C366">
        <v>51.197357555739053</v>
      </c>
      <c r="D366">
        <v>9.8816405174786688</v>
      </c>
      <c r="E366">
        <v>41.178089733003027</v>
      </c>
      <c r="F366">
        <v>38.865951004679324</v>
      </c>
      <c r="G366">
        <v>19.322873658133773</v>
      </c>
      <c r="H366">
        <v>52.023121387283233</v>
      </c>
      <c r="I366">
        <v>36.003303055326171</v>
      </c>
      <c r="J366">
        <v>38.563170933113128</v>
      </c>
      <c r="K366">
        <v>30.2504816955684</v>
      </c>
      <c r="L366">
        <v>29.232039636663913</v>
      </c>
      <c r="M366">
        <v>10.597302504816955</v>
      </c>
      <c r="N366">
        <v>12.744288466831819</v>
      </c>
      <c r="O366">
        <v>32.617671345995049</v>
      </c>
      <c r="P366">
        <v>20.616570327552985</v>
      </c>
      <c r="Q366">
        <v>17.974126066611614</v>
      </c>
      <c r="R366">
        <v>18.249380677126343</v>
      </c>
      <c r="S366">
        <v>0</v>
      </c>
      <c r="T366">
        <v>23.314065510597302</v>
      </c>
    </row>
    <row r="367" spans="2:20" x14ac:dyDescent="0.25">
      <c r="B367">
        <v>0</v>
      </c>
      <c r="C367">
        <v>57.708585247883917</v>
      </c>
      <c r="D367">
        <v>23.216444981862153</v>
      </c>
      <c r="E367">
        <v>64.359129383313189</v>
      </c>
      <c r="F367">
        <v>48.004836759371223</v>
      </c>
      <c r="G367">
        <v>35.006045949214027</v>
      </c>
      <c r="H367">
        <v>45.525997581620317</v>
      </c>
      <c r="I367">
        <v>43.984280532043528</v>
      </c>
      <c r="J367">
        <v>44.98186215235792</v>
      </c>
      <c r="K367">
        <v>44.256348246674726</v>
      </c>
      <c r="L367">
        <v>44.467956469165657</v>
      </c>
      <c r="M367">
        <v>38.57315598548972</v>
      </c>
      <c r="N367">
        <v>29.564691656590085</v>
      </c>
      <c r="O367">
        <v>51.058041112454653</v>
      </c>
      <c r="P367">
        <v>40.3869407496977</v>
      </c>
      <c r="Q367">
        <v>53.536880290205559</v>
      </c>
      <c r="R367">
        <v>9.9455864570737607</v>
      </c>
      <c r="S367">
        <v>3.8089480048367594</v>
      </c>
      <c r="T367">
        <v>26.027811366384523</v>
      </c>
    </row>
    <row r="368" spans="2:20" x14ac:dyDescent="0.25">
      <c r="B368">
        <v>0.58327932598833443</v>
      </c>
      <c r="C368">
        <v>18.44890905163102</v>
      </c>
      <c r="D368">
        <v>1.8362497299632752</v>
      </c>
      <c r="E368">
        <v>16.591056383668178</v>
      </c>
      <c r="F368">
        <v>9.4620868438107593</v>
      </c>
      <c r="G368">
        <v>4.3853964139122921</v>
      </c>
      <c r="H368">
        <v>14.99243897170015</v>
      </c>
      <c r="I368">
        <v>16.094188809678116</v>
      </c>
      <c r="J368">
        <v>16.115791747677687</v>
      </c>
      <c r="K368">
        <v>10.650248433786995</v>
      </c>
      <c r="L368">
        <v>21.81896737956362</v>
      </c>
      <c r="M368">
        <v>8.1875135018362499</v>
      </c>
      <c r="N368">
        <v>0</v>
      </c>
      <c r="O368">
        <v>7.928278245841434</v>
      </c>
      <c r="P368">
        <v>25.556275653488875</v>
      </c>
      <c r="Q368">
        <v>18.556923741628861</v>
      </c>
      <c r="R368">
        <v>8.0362929358392741</v>
      </c>
      <c r="S368">
        <v>0</v>
      </c>
      <c r="T368">
        <v>5.6599697558868005</v>
      </c>
    </row>
    <row r="369" spans="2:20" x14ac:dyDescent="0.25">
      <c r="B369">
        <v>0.28797696184305255</v>
      </c>
      <c r="C369">
        <v>41.132709383249342</v>
      </c>
      <c r="D369">
        <v>13.030957523398129</v>
      </c>
      <c r="E369">
        <v>29.037676985841131</v>
      </c>
      <c r="F369">
        <v>41.396688264938803</v>
      </c>
      <c r="G369">
        <v>29.301655867530595</v>
      </c>
      <c r="H369">
        <v>38.012958963282941</v>
      </c>
      <c r="I369">
        <v>30.405567554595631</v>
      </c>
      <c r="J369">
        <v>36.14110871130309</v>
      </c>
      <c r="K369">
        <v>12.742980561555076</v>
      </c>
      <c r="L369">
        <v>32.757379409647228</v>
      </c>
      <c r="M369">
        <v>22.870170386369089</v>
      </c>
      <c r="N369">
        <v>18.718502519798417</v>
      </c>
      <c r="O369">
        <v>29.781617470602349</v>
      </c>
      <c r="P369">
        <v>39.30885529157667</v>
      </c>
      <c r="Q369">
        <v>36.981041516678665</v>
      </c>
      <c r="R369">
        <v>14.902807775377969</v>
      </c>
      <c r="S369">
        <v>0</v>
      </c>
      <c r="T369">
        <v>11.351091912646988</v>
      </c>
    </row>
    <row r="370" spans="2:20" x14ac:dyDescent="0.25">
      <c r="B370">
        <v>0</v>
      </c>
      <c r="C370">
        <v>82.829268292682926</v>
      </c>
      <c r="D370">
        <v>21.040650406504067</v>
      </c>
      <c r="E370">
        <v>63.447154471544721</v>
      </c>
      <c r="F370">
        <v>69.626016260162601</v>
      </c>
      <c r="G370">
        <v>45.463414634146346</v>
      </c>
      <c r="H370">
        <v>48.357723577235774</v>
      </c>
      <c r="I370">
        <v>47.512195121951216</v>
      </c>
      <c r="J370">
        <v>39.121951219512198</v>
      </c>
      <c r="K370">
        <v>74.504065040650403</v>
      </c>
      <c r="L370">
        <v>49.073170731707314</v>
      </c>
      <c r="M370">
        <v>77.788617886178855</v>
      </c>
      <c r="N370">
        <v>84.292682926829272</v>
      </c>
      <c r="O370">
        <v>62.439024390243901</v>
      </c>
      <c r="P370">
        <v>44.682926829268297</v>
      </c>
      <c r="Q370">
        <v>33.365853658536587</v>
      </c>
      <c r="R370">
        <v>0.52032520325203246</v>
      </c>
      <c r="S370">
        <v>4.3577235772357721</v>
      </c>
      <c r="T370">
        <v>6.9268292682926838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70"/>
  <sheetViews>
    <sheetView topLeftCell="E333" workbookViewId="0">
      <selection activeCell="S358" sqref="S358"/>
    </sheetView>
  </sheetViews>
  <sheetFormatPr baseColWidth="10" defaultRowHeight="15" x14ac:dyDescent="0.25"/>
  <sheetData>
    <row r="1" spans="1:17" x14ac:dyDescent="0.25">
      <c r="A1" t="s">
        <v>97</v>
      </c>
    </row>
    <row r="2" spans="1:17" x14ac:dyDescent="0.25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f t="shared" si="0"/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</row>
    <row r="13" spans="1:17" x14ac:dyDescent="0.25">
      <c r="A13">
        <f t="shared" si="0"/>
        <v>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</row>
    <row r="19" spans="1:17" x14ac:dyDescent="0.25">
      <c r="A19">
        <f t="shared" si="0"/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1</v>
      </c>
    </row>
    <row r="37" spans="1:17" x14ac:dyDescent="0.25">
      <c r="A37">
        <f t="shared" si="0"/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f t="shared" si="0"/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f t="shared" si="0"/>
        <v>1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</row>
    <row r="61" spans="1:17" x14ac:dyDescent="0.25">
      <c r="A61">
        <f t="shared" si="0"/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f t="shared" si="1"/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>
        <f t="shared" si="1"/>
        <v>1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>
        <f t="shared" si="1"/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</row>
    <row r="77" spans="1:17" x14ac:dyDescent="0.25">
      <c r="A77">
        <f t="shared" si="1"/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91</v>
      </c>
      <c r="B92">
        <f>SUM(B2:B91)</f>
        <v>26</v>
      </c>
      <c r="C92">
        <f>SUM(C2:C91)</f>
        <v>0</v>
      </c>
      <c r="D92">
        <f>SUM(D2:D91)</f>
        <v>41</v>
      </c>
      <c r="E92">
        <f>SUM(E2:E91)</f>
        <v>0</v>
      </c>
      <c r="F92">
        <f t="shared" ref="F92:Q92" si="2">SUM(F2:F91)</f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2</v>
      </c>
      <c r="K92">
        <f t="shared" si="2"/>
        <v>3</v>
      </c>
      <c r="L92">
        <f t="shared" si="2"/>
        <v>1</v>
      </c>
      <c r="M92">
        <f t="shared" si="2"/>
        <v>7</v>
      </c>
      <c r="N92">
        <f t="shared" si="2"/>
        <v>5</v>
      </c>
      <c r="O92">
        <f t="shared" si="2"/>
        <v>3</v>
      </c>
      <c r="P92">
        <f t="shared" si="2"/>
        <v>1</v>
      </c>
      <c r="Q92">
        <f t="shared" si="2"/>
        <v>2</v>
      </c>
    </row>
    <row r="94" spans="1:17" x14ac:dyDescent="0.25">
      <c r="A94" t="s">
        <v>108</v>
      </c>
    </row>
    <row r="95" spans="1:17" x14ac:dyDescent="0.25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f t="shared" si="3"/>
        <v>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f t="shared" si="3"/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f t="shared" si="3"/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</row>
    <row r="111" spans="1:17" x14ac:dyDescent="0.25">
      <c r="A111">
        <f t="shared" si="3"/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f t="shared" si="3"/>
        <v>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</row>
    <row r="124" spans="1:17" x14ac:dyDescent="0.25">
      <c r="A124">
        <f t="shared" si="3"/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</row>
    <row r="126" spans="1:17" x14ac:dyDescent="0.25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f t="shared" si="3"/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</row>
    <row r="137" spans="1:17" x14ac:dyDescent="0.25">
      <c r="A137">
        <f t="shared" si="3"/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</row>
    <row r="139" spans="1:17" x14ac:dyDescent="0.25">
      <c r="A139">
        <f t="shared" si="3"/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</row>
    <row r="147" spans="1:17" x14ac:dyDescent="0.25">
      <c r="A147">
        <f t="shared" si="3"/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>
        <f t="shared" si="3"/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f t="shared" si="4"/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4"/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f t="shared" si="4"/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f t="shared" si="4"/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1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 x14ac:dyDescent="0.25">
      <c r="A179">
        <f t="shared" si="4"/>
        <v>1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91</v>
      </c>
      <c r="B185">
        <f t="shared" ref="B185:Q185" si="5">SUM(B95:B184)</f>
        <v>24</v>
      </c>
      <c r="C185">
        <f t="shared" si="5"/>
        <v>0</v>
      </c>
      <c r="D185">
        <f t="shared" si="5"/>
        <v>26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2</v>
      </c>
      <c r="I185">
        <f t="shared" si="5"/>
        <v>7</v>
      </c>
      <c r="J185">
        <f t="shared" si="5"/>
        <v>4</v>
      </c>
      <c r="K185">
        <f t="shared" si="5"/>
        <v>5</v>
      </c>
      <c r="L185">
        <f t="shared" si="5"/>
        <v>4</v>
      </c>
      <c r="M185">
        <f t="shared" si="5"/>
        <v>8</v>
      </c>
      <c r="N185">
        <f t="shared" si="5"/>
        <v>6</v>
      </c>
      <c r="O185">
        <f t="shared" si="5"/>
        <v>2</v>
      </c>
      <c r="P185">
        <f t="shared" si="5"/>
        <v>1</v>
      </c>
      <c r="Q185">
        <f t="shared" si="5"/>
        <v>2</v>
      </c>
    </row>
    <row r="187" spans="1:20" x14ac:dyDescent="0.25">
      <c r="A187" t="s">
        <v>181</v>
      </c>
    </row>
    <row r="188" spans="1:20" x14ac:dyDescent="0.25">
      <c r="A188">
        <f>SUM(B188:T188)</f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</row>
    <row r="189" spans="1:20" x14ac:dyDescent="0.25">
      <c r="A189">
        <f t="shared" ref="A189:A252" si="6">SUM(B189:T189)</f>
        <v>1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>
        <f t="shared" si="6"/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</row>
    <row r="191" spans="1:20" x14ac:dyDescent="0.25">
      <c r="A191">
        <f t="shared" si="6"/>
        <v>1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>
        <f t="shared" si="6"/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</row>
    <row r="193" spans="1:20" x14ac:dyDescent="0.25">
      <c r="A193">
        <f t="shared" si="6"/>
        <v>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>
        <f t="shared" si="6"/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</row>
    <row r="195" spans="1:20" x14ac:dyDescent="0.25">
      <c r="A195">
        <f t="shared" si="6"/>
        <v>1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>
        <f t="shared" si="6"/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</row>
    <row r="197" spans="1:20" x14ac:dyDescent="0.25">
      <c r="A197">
        <f t="shared" si="6"/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</row>
    <row r="198" spans="1:20" x14ac:dyDescent="0.25">
      <c r="A198">
        <f t="shared" si="6"/>
        <v>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5">
      <c r="A199">
        <f t="shared" si="6"/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1:20" x14ac:dyDescent="0.25">
      <c r="A200">
        <f t="shared" si="6"/>
        <v>1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>
        <f t="shared" si="6"/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</row>
    <row r="202" spans="1:20" x14ac:dyDescent="0.25">
      <c r="A202">
        <f t="shared" si="6"/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1:20" x14ac:dyDescent="0.25">
      <c r="A203">
        <f t="shared" si="6"/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</row>
    <row r="204" spans="1:20" x14ac:dyDescent="0.25">
      <c r="A204">
        <f t="shared" si="6"/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</row>
    <row r="205" spans="1:20" x14ac:dyDescent="0.25">
      <c r="A205">
        <f t="shared" si="6"/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</row>
    <row r="206" spans="1:20" x14ac:dyDescent="0.25">
      <c r="A206">
        <f t="shared" si="6"/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</row>
    <row r="207" spans="1:20" x14ac:dyDescent="0.25">
      <c r="A207">
        <f t="shared" si="6"/>
        <v>1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>
        <f t="shared" si="6"/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</row>
    <row r="209" spans="1:20" x14ac:dyDescent="0.25">
      <c r="A209">
        <f t="shared" si="6"/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>
        <f t="shared" si="6"/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</row>
    <row r="211" spans="1:20" x14ac:dyDescent="0.25">
      <c r="A211">
        <f t="shared" si="6"/>
        <v>1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>
        <f t="shared" si="6"/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</row>
    <row r="213" spans="1:20" x14ac:dyDescent="0.25">
      <c r="A213">
        <f t="shared" si="6"/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</row>
    <row r="214" spans="1:20" x14ac:dyDescent="0.25">
      <c r="A214">
        <f t="shared" si="6"/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1:20" x14ac:dyDescent="0.25">
      <c r="A215">
        <f t="shared" si="6"/>
        <v>1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>
        <f t="shared" si="6"/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</row>
    <row r="217" spans="1:20" x14ac:dyDescent="0.25">
      <c r="A217">
        <f t="shared" si="6"/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1:20" x14ac:dyDescent="0.25">
      <c r="A218">
        <f t="shared" si="6"/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</row>
    <row r="219" spans="1:20" x14ac:dyDescent="0.25">
      <c r="A219">
        <f t="shared" si="6"/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</row>
    <row r="220" spans="1:20" x14ac:dyDescent="0.25">
      <c r="A220">
        <f t="shared" si="6"/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</row>
    <row r="221" spans="1:20" x14ac:dyDescent="0.25">
      <c r="A221">
        <f t="shared" si="6"/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1:20" x14ac:dyDescent="0.25">
      <c r="A222">
        <f t="shared" si="6"/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1:20" x14ac:dyDescent="0.25">
      <c r="A223">
        <f t="shared" si="6"/>
        <v>1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>
        <f t="shared" si="6"/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</row>
    <row r="225" spans="1:20" x14ac:dyDescent="0.25">
      <c r="A225">
        <f t="shared" si="6"/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</row>
    <row r="226" spans="1:20" x14ac:dyDescent="0.25">
      <c r="A226">
        <f t="shared" si="6"/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</row>
    <row r="227" spans="1:20" x14ac:dyDescent="0.25">
      <c r="A227">
        <f t="shared" si="6"/>
        <v>1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>
        <f t="shared" si="6"/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</row>
    <row r="229" spans="1:20" x14ac:dyDescent="0.25">
      <c r="A229">
        <f t="shared" si="6"/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</row>
    <row r="230" spans="1:20" x14ac:dyDescent="0.25">
      <c r="A230">
        <f t="shared" si="6"/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</row>
    <row r="231" spans="1:20" x14ac:dyDescent="0.25">
      <c r="A231">
        <f t="shared" si="6"/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</row>
    <row r="232" spans="1:20" x14ac:dyDescent="0.25">
      <c r="A232">
        <f t="shared" si="6"/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</row>
    <row r="233" spans="1:20" x14ac:dyDescent="0.25">
      <c r="A233">
        <f t="shared" si="6"/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</row>
    <row r="234" spans="1:20" x14ac:dyDescent="0.25">
      <c r="A234">
        <f t="shared" si="6"/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</row>
    <row r="235" spans="1:20" x14ac:dyDescent="0.25">
      <c r="A235">
        <f t="shared" si="6"/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>
        <f t="shared" si="6"/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</row>
    <row r="237" spans="1:20" x14ac:dyDescent="0.25">
      <c r="A237">
        <f t="shared" si="6"/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</row>
    <row r="238" spans="1:20" x14ac:dyDescent="0.25">
      <c r="A238">
        <f t="shared" si="6"/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</row>
    <row r="239" spans="1:20" x14ac:dyDescent="0.25">
      <c r="A239">
        <f t="shared" si="6"/>
        <v>1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>
        <f t="shared" si="6"/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>
        <f t="shared" si="6"/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</row>
    <row r="242" spans="1:20" x14ac:dyDescent="0.25">
      <c r="A242">
        <f t="shared" si="6"/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</row>
    <row r="243" spans="1:20" x14ac:dyDescent="0.25">
      <c r="A243">
        <f t="shared" si="6"/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</row>
    <row r="244" spans="1:20" x14ac:dyDescent="0.25">
      <c r="A244">
        <f t="shared" si="6"/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>
        <f t="shared" si="6"/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1:20" x14ac:dyDescent="0.25">
      <c r="A246">
        <f t="shared" si="6"/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</row>
    <row r="247" spans="1:20" x14ac:dyDescent="0.25">
      <c r="A247">
        <f t="shared" si="6"/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1:20" x14ac:dyDescent="0.25">
      <c r="A248">
        <f t="shared" si="6"/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</row>
    <row r="249" spans="1:20" x14ac:dyDescent="0.25">
      <c r="A249">
        <f t="shared" si="6"/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</row>
    <row r="250" spans="1:20" x14ac:dyDescent="0.25">
      <c r="A250">
        <f t="shared" si="6"/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</row>
    <row r="251" spans="1:20" x14ac:dyDescent="0.25">
      <c r="A251">
        <f t="shared" si="6"/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</row>
    <row r="252" spans="1:20" x14ac:dyDescent="0.25">
      <c r="A252">
        <f t="shared" si="6"/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</row>
    <row r="253" spans="1:20" x14ac:dyDescent="0.25">
      <c r="A253">
        <f t="shared" ref="A253:A276" si="7">SUM(B253:T253)</f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</row>
    <row r="254" spans="1:20" x14ac:dyDescent="0.25">
      <c r="A254">
        <f t="shared" si="7"/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</row>
    <row r="255" spans="1:20" x14ac:dyDescent="0.25">
      <c r="A255">
        <f t="shared" si="7"/>
        <v>1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>
        <f t="shared" si="7"/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</row>
    <row r="257" spans="1:20" x14ac:dyDescent="0.25">
      <c r="A257">
        <f t="shared" si="7"/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</row>
    <row r="258" spans="1:20" x14ac:dyDescent="0.25">
      <c r="A258">
        <f t="shared" si="7"/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1:20" x14ac:dyDescent="0.25">
      <c r="A259">
        <f t="shared" si="7"/>
        <v>1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>
        <f t="shared" si="7"/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</row>
    <row r="261" spans="1:20" x14ac:dyDescent="0.25">
      <c r="A261">
        <f t="shared" si="7"/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1:20" x14ac:dyDescent="0.25">
      <c r="A262">
        <f t="shared" si="7"/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</row>
    <row r="263" spans="1:20" x14ac:dyDescent="0.25">
      <c r="A263">
        <f t="shared" si="7"/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1:20" x14ac:dyDescent="0.25">
      <c r="A264">
        <f t="shared" si="7"/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</row>
    <row r="265" spans="1:20" x14ac:dyDescent="0.25">
      <c r="A265">
        <f t="shared" si="7"/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</row>
    <row r="266" spans="1:20" x14ac:dyDescent="0.25">
      <c r="A266">
        <f t="shared" si="7"/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</row>
    <row r="267" spans="1:20" x14ac:dyDescent="0.25">
      <c r="A267">
        <f t="shared" si="7"/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</row>
    <row r="268" spans="1:20" x14ac:dyDescent="0.25">
      <c r="A268">
        <f t="shared" si="7"/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</row>
    <row r="269" spans="1:20" x14ac:dyDescent="0.25">
      <c r="A269">
        <f t="shared" si="7"/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</row>
    <row r="270" spans="1:20" x14ac:dyDescent="0.25">
      <c r="A270">
        <f t="shared" si="7"/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</row>
    <row r="271" spans="1:20" x14ac:dyDescent="0.25">
      <c r="A271">
        <f t="shared" si="7"/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</row>
    <row r="272" spans="1:20" x14ac:dyDescent="0.25">
      <c r="A272">
        <f t="shared" si="7"/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</row>
    <row r="273" spans="1:20" x14ac:dyDescent="0.25">
      <c r="A273">
        <f t="shared" si="7"/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</row>
    <row r="274" spans="1:20" x14ac:dyDescent="0.25">
      <c r="A274">
        <f t="shared" si="7"/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1:20" x14ac:dyDescent="0.25">
      <c r="A275">
        <f t="shared" si="7"/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</row>
    <row r="276" spans="1:20" x14ac:dyDescent="0.25">
      <c r="A276">
        <f t="shared" si="7"/>
        <v>1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>
        <f>SUM(B277:T277)</f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78" spans="1:20" x14ac:dyDescent="0.25">
      <c r="A278">
        <f>SUM(A188:A277)</f>
        <v>90</v>
      </c>
      <c r="B278">
        <f t="shared" ref="B278:T278" si="8">SUM(B188:B277)</f>
        <v>3</v>
      </c>
      <c r="C278">
        <f t="shared" si="8"/>
        <v>0</v>
      </c>
      <c r="D278">
        <f t="shared" si="8"/>
        <v>12</v>
      </c>
      <c r="E278">
        <f t="shared" si="8"/>
        <v>0</v>
      </c>
      <c r="F278">
        <f t="shared" si="8"/>
        <v>0</v>
      </c>
      <c r="G278">
        <f t="shared" si="8"/>
        <v>0</v>
      </c>
      <c r="H278">
        <f t="shared" si="8"/>
        <v>0</v>
      </c>
      <c r="I278">
        <f t="shared" si="8"/>
        <v>0</v>
      </c>
      <c r="J278">
        <f t="shared" si="8"/>
        <v>0</v>
      </c>
      <c r="K278">
        <f t="shared" si="8"/>
        <v>1</v>
      </c>
      <c r="L278">
        <f t="shared" si="8"/>
        <v>1</v>
      </c>
      <c r="M278">
        <f t="shared" si="8"/>
        <v>2</v>
      </c>
      <c r="N278">
        <f t="shared" si="8"/>
        <v>0</v>
      </c>
      <c r="O278">
        <f t="shared" si="8"/>
        <v>0</v>
      </c>
      <c r="P278">
        <f t="shared" si="8"/>
        <v>0</v>
      </c>
      <c r="Q278">
        <f t="shared" si="8"/>
        <v>0</v>
      </c>
      <c r="R278">
        <f t="shared" si="8"/>
        <v>41</v>
      </c>
      <c r="S278">
        <f t="shared" si="8"/>
        <v>15</v>
      </c>
      <c r="T278">
        <f t="shared" si="8"/>
        <v>15</v>
      </c>
    </row>
    <row r="281" spans="1:20" x14ac:dyDescent="0.25">
      <c r="A281">
        <f>SUM(B281:T281)</f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</row>
    <row r="282" spans="1:20" x14ac:dyDescent="0.25">
      <c r="A282">
        <f t="shared" ref="A282:A345" si="9">SUM(B282:T282)</f>
        <v>1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>
        <f t="shared" si="9"/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</row>
    <row r="284" spans="1:20" x14ac:dyDescent="0.25">
      <c r="A284">
        <f t="shared" si="9"/>
        <v>1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>
        <f t="shared" si="9"/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</row>
    <row r="286" spans="1:20" x14ac:dyDescent="0.25">
      <c r="A286">
        <f t="shared" si="9"/>
        <v>1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>
        <f t="shared" si="9"/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</row>
    <row r="288" spans="1:20" x14ac:dyDescent="0.25">
      <c r="A288">
        <f t="shared" si="9"/>
        <v>1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>
        <f t="shared" si="9"/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</row>
    <row r="290" spans="1:20" x14ac:dyDescent="0.25">
      <c r="A290">
        <f t="shared" si="9"/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1:20" x14ac:dyDescent="0.25">
      <c r="A291">
        <f t="shared" si="9"/>
        <v>1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>
        <f t="shared" si="9"/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</row>
    <row r="293" spans="1:20" x14ac:dyDescent="0.25">
      <c r="A293">
        <f t="shared" si="9"/>
        <v>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>
        <f t="shared" si="9"/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</row>
    <row r="295" spans="1:20" x14ac:dyDescent="0.25">
      <c r="A295">
        <f t="shared" si="9"/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1:20" x14ac:dyDescent="0.25">
      <c r="A296">
        <f t="shared" si="9"/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</row>
    <row r="297" spans="1:20" x14ac:dyDescent="0.25">
      <c r="A297">
        <f t="shared" si="9"/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1:20" x14ac:dyDescent="0.25">
      <c r="A298">
        <f t="shared" si="9"/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</row>
    <row r="299" spans="1:20" x14ac:dyDescent="0.25">
      <c r="A299">
        <f t="shared" si="9"/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</row>
    <row r="300" spans="1:20" x14ac:dyDescent="0.25">
      <c r="A300">
        <f t="shared" si="9"/>
        <v>1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>
        <f t="shared" si="9"/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</row>
    <row r="302" spans="1:20" x14ac:dyDescent="0.25">
      <c r="A302">
        <f t="shared" si="9"/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>
        <f t="shared" si="9"/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</row>
    <row r="304" spans="1:20" x14ac:dyDescent="0.25">
      <c r="A304">
        <f t="shared" si="9"/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>
        <f t="shared" si="9"/>
        <v>2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</row>
    <row r="306" spans="1:20" x14ac:dyDescent="0.25">
      <c r="A306">
        <f t="shared" si="9"/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</row>
    <row r="307" spans="1:20" x14ac:dyDescent="0.25">
      <c r="A307">
        <f t="shared" si="9"/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</row>
    <row r="308" spans="1:20" x14ac:dyDescent="0.25">
      <c r="A308">
        <f t="shared" si="9"/>
        <v>1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>
        <f t="shared" si="9"/>
        <v>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1</v>
      </c>
    </row>
    <row r="310" spans="1:20" x14ac:dyDescent="0.25">
      <c r="A310">
        <f t="shared" si="9"/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1:20" x14ac:dyDescent="0.25">
      <c r="A311">
        <f t="shared" si="9"/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</row>
    <row r="312" spans="1:20" x14ac:dyDescent="0.25">
      <c r="A312">
        <f t="shared" si="9"/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>
        <f t="shared" si="9"/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</row>
    <row r="314" spans="1:20" x14ac:dyDescent="0.25">
      <c r="A314">
        <f t="shared" si="9"/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</row>
    <row r="315" spans="1:20" x14ac:dyDescent="0.25">
      <c r="A315">
        <f t="shared" si="9"/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1:20" x14ac:dyDescent="0.25">
      <c r="A316">
        <f t="shared" si="9"/>
        <v>1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>
        <f t="shared" si="9"/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</row>
    <row r="318" spans="1:20" x14ac:dyDescent="0.25">
      <c r="A318">
        <f t="shared" si="9"/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</row>
    <row r="319" spans="1:20" x14ac:dyDescent="0.25">
      <c r="A319">
        <f t="shared" si="9"/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</row>
    <row r="320" spans="1:20" x14ac:dyDescent="0.25">
      <c r="A320">
        <f t="shared" si="9"/>
        <v>1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>
        <f t="shared" si="9"/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</row>
    <row r="322" spans="1:20" x14ac:dyDescent="0.25">
      <c r="A322">
        <f t="shared" si="9"/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</row>
    <row r="323" spans="1:20" x14ac:dyDescent="0.25">
      <c r="A323">
        <f t="shared" si="9"/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1:20" x14ac:dyDescent="0.25">
      <c r="A324">
        <f t="shared" si="9"/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</row>
    <row r="325" spans="1:20" x14ac:dyDescent="0.25">
      <c r="A325">
        <f t="shared" si="9"/>
        <v>1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>
        <f t="shared" si="9"/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</row>
    <row r="327" spans="1:20" x14ac:dyDescent="0.25">
      <c r="A327">
        <f t="shared" si="9"/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</row>
    <row r="328" spans="1:20" x14ac:dyDescent="0.25">
      <c r="A328">
        <f t="shared" si="9"/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5">
      <c r="A329">
        <f t="shared" si="9"/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</row>
    <row r="330" spans="1:20" x14ac:dyDescent="0.25">
      <c r="A330">
        <f t="shared" si="9"/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</row>
    <row r="331" spans="1:20" x14ac:dyDescent="0.25">
      <c r="A331">
        <f t="shared" si="9"/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</row>
    <row r="332" spans="1:20" x14ac:dyDescent="0.25">
      <c r="A332">
        <f t="shared" si="9"/>
        <v>1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>
        <f t="shared" si="9"/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>
        <f t="shared" si="9"/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</row>
    <row r="335" spans="1:20" x14ac:dyDescent="0.25">
      <c r="A335">
        <f t="shared" si="9"/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</row>
    <row r="336" spans="1:20" x14ac:dyDescent="0.25">
      <c r="A336">
        <f t="shared" si="9"/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</row>
    <row r="337" spans="1:20" x14ac:dyDescent="0.25">
      <c r="A337">
        <f t="shared" si="9"/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5">
      <c r="A338">
        <f t="shared" si="9"/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1:20" x14ac:dyDescent="0.25">
      <c r="A339">
        <f t="shared" si="9"/>
        <v>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</row>
    <row r="340" spans="1:20" x14ac:dyDescent="0.25">
      <c r="A340">
        <f t="shared" si="9"/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1:20" x14ac:dyDescent="0.25">
      <c r="A341">
        <f t="shared" si="9"/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</row>
    <row r="342" spans="1:20" x14ac:dyDescent="0.25">
      <c r="A342">
        <f t="shared" si="9"/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</row>
    <row r="343" spans="1:20" x14ac:dyDescent="0.25">
      <c r="A343">
        <f t="shared" si="9"/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</row>
    <row r="344" spans="1:20" x14ac:dyDescent="0.25">
      <c r="A344">
        <f t="shared" si="9"/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</row>
    <row r="345" spans="1:20" x14ac:dyDescent="0.25">
      <c r="A345">
        <f t="shared" si="9"/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</row>
    <row r="346" spans="1:20" x14ac:dyDescent="0.25">
      <c r="A346">
        <f t="shared" ref="A346:A370" si="10">SUM(B346:T346)</f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</row>
    <row r="347" spans="1:20" x14ac:dyDescent="0.25">
      <c r="A347">
        <f t="shared" si="10"/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</row>
    <row r="348" spans="1:20" x14ac:dyDescent="0.25">
      <c r="A348">
        <f t="shared" si="10"/>
        <v>1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>
        <f t="shared" si="10"/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</row>
    <row r="350" spans="1:20" x14ac:dyDescent="0.25">
      <c r="A350">
        <f t="shared" si="10"/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</row>
    <row r="351" spans="1:20" x14ac:dyDescent="0.25">
      <c r="A351">
        <f t="shared" si="10"/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1:20" x14ac:dyDescent="0.25">
      <c r="A352">
        <f t="shared" si="10"/>
        <v>1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>
        <f t="shared" si="10"/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</row>
    <row r="354" spans="1:20" x14ac:dyDescent="0.25">
      <c r="A354">
        <f t="shared" si="10"/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</row>
    <row r="355" spans="1:20" x14ac:dyDescent="0.25">
      <c r="A355">
        <f t="shared" si="10"/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</row>
    <row r="356" spans="1:20" x14ac:dyDescent="0.25">
      <c r="A356">
        <f t="shared" si="10"/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1:20" x14ac:dyDescent="0.25">
      <c r="A357">
        <f t="shared" si="10"/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</row>
    <row r="358" spans="1:20" x14ac:dyDescent="0.25">
      <c r="A358">
        <f t="shared" si="10"/>
        <v>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</row>
    <row r="359" spans="1:20" x14ac:dyDescent="0.25">
      <c r="A359">
        <f t="shared" si="10"/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</row>
    <row r="360" spans="1:20" x14ac:dyDescent="0.25">
      <c r="A360">
        <f t="shared" si="10"/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</row>
    <row r="361" spans="1:20" x14ac:dyDescent="0.25">
      <c r="A361">
        <f t="shared" si="10"/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</row>
    <row r="362" spans="1:20" x14ac:dyDescent="0.25">
      <c r="A362">
        <f t="shared" si="10"/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</row>
    <row r="363" spans="1:20" x14ac:dyDescent="0.25">
      <c r="A363">
        <f t="shared" si="10"/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</row>
    <row r="364" spans="1:20" x14ac:dyDescent="0.25">
      <c r="A364">
        <f t="shared" si="10"/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</row>
    <row r="365" spans="1:20" x14ac:dyDescent="0.25">
      <c r="A365">
        <f t="shared" si="10"/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</row>
    <row r="366" spans="1:20" x14ac:dyDescent="0.25">
      <c r="A366">
        <f t="shared" si="10"/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</row>
    <row r="367" spans="1:20" x14ac:dyDescent="0.25">
      <c r="A367">
        <f t="shared" si="10"/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1:20" x14ac:dyDescent="0.25">
      <c r="A368">
        <f t="shared" si="10"/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</row>
    <row r="369" spans="1:20" x14ac:dyDescent="0.25">
      <c r="A369">
        <f t="shared" si="10"/>
        <v>1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>
        <f t="shared" si="10"/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371"/>
  <sheetViews>
    <sheetView topLeftCell="H343" workbookViewId="0">
      <selection activeCell="V368" sqref="V368"/>
    </sheetView>
  </sheetViews>
  <sheetFormatPr baseColWidth="10" defaultRowHeight="15" x14ac:dyDescent="0.25"/>
  <sheetData>
    <row r="1" spans="1:17" x14ac:dyDescent="0.25">
      <c r="A1" t="s">
        <v>98</v>
      </c>
    </row>
    <row r="2" spans="1:17" x14ac:dyDescent="0.25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f t="shared" si="0"/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</row>
    <row r="61" spans="1:17" x14ac:dyDescent="0.25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f t="shared" si="1"/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1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90</v>
      </c>
      <c r="B92">
        <f t="shared" ref="B92:Q92" si="2">SUM(B2:B91)</f>
        <v>72</v>
      </c>
      <c r="C92">
        <f t="shared" si="2"/>
        <v>0</v>
      </c>
      <c r="D92">
        <f t="shared" si="2"/>
        <v>6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2</v>
      </c>
      <c r="J92">
        <f t="shared" si="2"/>
        <v>2</v>
      </c>
      <c r="K92">
        <f t="shared" si="2"/>
        <v>0</v>
      </c>
      <c r="L92">
        <f t="shared" si="2"/>
        <v>0</v>
      </c>
      <c r="M92">
        <f t="shared" si="2"/>
        <v>6</v>
      </c>
      <c r="N92">
        <f t="shared" si="2"/>
        <v>1</v>
      </c>
      <c r="O92">
        <f t="shared" si="2"/>
        <v>0</v>
      </c>
      <c r="P92">
        <f t="shared" si="2"/>
        <v>0</v>
      </c>
      <c r="Q92">
        <f t="shared" si="2"/>
        <v>1</v>
      </c>
    </row>
    <row r="94" spans="1:17" x14ac:dyDescent="0.25">
      <c r="A94" t="s">
        <v>109</v>
      </c>
    </row>
    <row r="95" spans="1:17" x14ac:dyDescent="0.25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>
        <f t="shared" si="3"/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f t="shared" si="3"/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</row>
    <row r="137" spans="1:17" x14ac:dyDescent="0.25">
      <c r="A137">
        <f t="shared" si="3"/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</row>
    <row r="147" spans="1:17" x14ac:dyDescent="0.25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</row>
    <row r="154" spans="1:17" x14ac:dyDescent="0.25">
      <c r="A154">
        <f t="shared" si="3"/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 x14ac:dyDescent="0.25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90</v>
      </c>
      <c r="B185">
        <f t="shared" ref="B185:Q185" si="5">SUM(B95:B184)</f>
        <v>67</v>
      </c>
      <c r="C185">
        <f t="shared" si="5"/>
        <v>0</v>
      </c>
      <c r="D185">
        <f t="shared" si="5"/>
        <v>5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0</v>
      </c>
      <c r="I185">
        <f t="shared" si="5"/>
        <v>4</v>
      </c>
      <c r="J185">
        <f t="shared" si="5"/>
        <v>2</v>
      </c>
      <c r="K185">
        <f t="shared" si="5"/>
        <v>1</v>
      </c>
      <c r="L185">
        <f t="shared" si="5"/>
        <v>0</v>
      </c>
      <c r="M185">
        <f t="shared" si="5"/>
        <v>7</v>
      </c>
      <c r="N185">
        <f t="shared" si="5"/>
        <v>2</v>
      </c>
      <c r="O185">
        <f t="shared" si="5"/>
        <v>0</v>
      </c>
      <c r="P185">
        <f t="shared" si="5"/>
        <v>0</v>
      </c>
      <c r="Q185">
        <f t="shared" si="5"/>
        <v>2</v>
      </c>
    </row>
    <row r="187" spans="1:20" x14ac:dyDescent="0.25">
      <c r="A187" t="s">
        <v>181</v>
      </c>
    </row>
    <row r="188" spans="1:20" x14ac:dyDescent="0.25">
      <c r="A188">
        <f>SUM(B188:T188)</f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</row>
    <row r="189" spans="1:20" x14ac:dyDescent="0.25">
      <c r="A189">
        <f t="shared" ref="A189:A252" si="6">SUM(B189:T189)</f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</row>
    <row r="190" spans="1:20" x14ac:dyDescent="0.25">
      <c r="A190">
        <f t="shared" si="6"/>
        <v>1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>
        <f t="shared" si="6"/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>
        <f t="shared" si="6"/>
        <v>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>
        <f t="shared" si="6"/>
        <v>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>
        <f t="shared" si="6"/>
        <v>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>
        <f t="shared" si="6"/>
        <v>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>
        <f t="shared" si="6"/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</row>
    <row r="197" spans="1:20" x14ac:dyDescent="0.25">
      <c r="A197">
        <f t="shared" si="6"/>
        <v>1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>
        <f t="shared" si="6"/>
        <v>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5">
      <c r="A199">
        <f t="shared" si="6"/>
        <v>1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5">
      <c r="A200">
        <f t="shared" si="6"/>
        <v>1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>
        <f t="shared" si="6"/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</row>
    <row r="202" spans="1:20" x14ac:dyDescent="0.25">
      <c r="A202">
        <f t="shared" si="6"/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1:20" x14ac:dyDescent="0.25">
      <c r="A203">
        <f t="shared" si="6"/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</row>
    <row r="204" spans="1:20" x14ac:dyDescent="0.25">
      <c r="A204">
        <f t="shared" si="6"/>
        <v>1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>
        <f t="shared" si="6"/>
        <v>1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5">
      <c r="A206">
        <f t="shared" si="6"/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</row>
    <row r="207" spans="1:20" x14ac:dyDescent="0.25">
      <c r="A207">
        <f t="shared" si="6"/>
        <v>1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>
        <f t="shared" si="6"/>
        <v>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5">
      <c r="A209">
        <f t="shared" si="6"/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</row>
    <row r="210" spans="1:20" x14ac:dyDescent="0.25">
      <c r="A210">
        <f t="shared" si="6"/>
        <v>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5">
      <c r="A211">
        <f t="shared" si="6"/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>
        <f t="shared" si="6"/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</row>
    <row r="213" spans="1:20" x14ac:dyDescent="0.25">
      <c r="A213">
        <f t="shared" si="6"/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</row>
    <row r="214" spans="1:20" x14ac:dyDescent="0.25">
      <c r="A214">
        <f t="shared" si="6"/>
        <v>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>
        <f t="shared" si="6"/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</row>
    <row r="216" spans="1:20" x14ac:dyDescent="0.25">
      <c r="A216">
        <f t="shared" si="6"/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</row>
    <row r="217" spans="1:20" x14ac:dyDescent="0.25">
      <c r="A217">
        <f t="shared" si="6"/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</row>
    <row r="218" spans="1:20" x14ac:dyDescent="0.25">
      <c r="A218">
        <f t="shared" si="6"/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</row>
    <row r="219" spans="1:20" x14ac:dyDescent="0.25">
      <c r="A219">
        <f t="shared" si="6"/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</row>
    <row r="220" spans="1:20" x14ac:dyDescent="0.25">
      <c r="A220">
        <f t="shared" si="6"/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</row>
    <row r="221" spans="1:20" x14ac:dyDescent="0.25">
      <c r="A221">
        <f t="shared" si="6"/>
        <v>1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>
        <f t="shared" si="6"/>
        <v>1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>
        <f t="shared" si="6"/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</row>
    <row r="224" spans="1:20" x14ac:dyDescent="0.25">
      <c r="A224">
        <f t="shared" si="6"/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</row>
    <row r="225" spans="1:20" x14ac:dyDescent="0.25">
      <c r="A225">
        <f t="shared" si="6"/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</row>
    <row r="226" spans="1:20" x14ac:dyDescent="0.25">
      <c r="A226">
        <f t="shared" si="6"/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</row>
    <row r="227" spans="1:20" x14ac:dyDescent="0.25">
      <c r="A227">
        <f t="shared" si="6"/>
        <v>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>
        <f t="shared" si="6"/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</row>
    <row r="229" spans="1:20" x14ac:dyDescent="0.25">
      <c r="A229">
        <f t="shared" si="6"/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</row>
    <row r="230" spans="1:20" x14ac:dyDescent="0.25">
      <c r="A230">
        <f t="shared" si="6"/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</row>
    <row r="231" spans="1:20" x14ac:dyDescent="0.25">
      <c r="A231">
        <f t="shared" si="6"/>
        <v>1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>
        <f t="shared" si="6"/>
        <v>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5">
      <c r="A233">
        <f t="shared" si="6"/>
        <v>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>
        <f t="shared" si="6"/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</row>
    <row r="235" spans="1:20" x14ac:dyDescent="0.25">
      <c r="A235">
        <f t="shared" si="6"/>
        <v>1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>
        <f t="shared" si="6"/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1:20" x14ac:dyDescent="0.25">
      <c r="A237">
        <f t="shared" si="6"/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>
        <f t="shared" si="6"/>
        <v>2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</row>
    <row r="239" spans="1:20" x14ac:dyDescent="0.25">
      <c r="A239">
        <f t="shared" si="6"/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</row>
    <row r="240" spans="1:20" x14ac:dyDescent="0.25">
      <c r="A240">
        <f t="shared" si="6"/>
        <v>1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>
        <f t="shared" si="6"/>
        <v>1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>
        <f t="shared" si="6"/>
        <v>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>
        <f t="shared" si="6"/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</row>
    <row r="244" spans="1:20" x14ac:dyDescent="0.25">
      <c r="A244">
        <f t="shared" si="6"/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>
        <f t="shared" si="6"/>
        <v>1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5">
      <c r="A246">
        <f t="shared" si="6"/>
        <v>1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>
        <f t="shared" si="6"/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</row>
    <row r="248" spans="1:20" x14ac:dyDescent="0.25">
      <c r="A248">
        <f t="shared" si="6"/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</row>
    <row r="249" spans="1:20" x14ac:dyDescent="0.25">
      <c r="A249">
        <f t="shared" si="6"/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</row>
    <row r="250" spans="1:20" x14ac:dyDescent="0.25">
      <c r="A250">
        <f t="shared" si="6"/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</row>
    <row r="251" spans="1:20" x14ac:dyDescent="0.25">
      <c r="A251">
        <f t="shared" si="6"/>
        <v>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>
        <f t="shared" si="6"/>
        <v>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>
        <f t="shared" ref="A253:A277" si="7">SUM(B253:T253)</f>
        <v>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>
        <f t="shared" si="7"/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</row>
    <row r="255" spans="1:20" x14ac:dyDescent="0.25">
      <c r="A255">
        <f t="shared" si="7"/>
        <v>1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>
        <f t="shared" si="7"/>
        <v>1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>
        <f t="shared" si="7"/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</row>
    <row r="258" spans="1:20" x14ac:dyDescent="0.25">
      <c r="A258">
        <f t="shared" si="7"/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</row>
    <row r="259" spans="1:20" x14ac:dyDescent="0.25">
      <c r="A259">
        <f t="shared" si="7"/>
        <v>1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>
        <f t="shared" si="7"/>
        <v>1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>
        <f t="shared" si="7"/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</row>
    <row r="262" spans="1:20" x14ac:dyDescent="0.25">
      <c r="A262">
        <f t="shared" si="7"/>
        <v>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>
        <f t="shared" si="7"/>
        <v>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>
        <f t="shared" si="7"/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</row>
    <row r="265" spans="1:20" x14ac:dyDescent="0.25">
      <c r="A265">
        <f t="shared" si="7"/>
        <v>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>
        <f t="shared" si="7"/>
        <v>1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>
        <f t="shared" si="7"/>
        <v>1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>
        <f t="shared" si="7"/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</row>
    <row r="269" spans="1:20" x14ac:dyDescent="0.25">
      <c r="A269">
        <f t="shared" si="7"/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</row>
    <row r="270" spans="1:20" x14ac:dyDescent="0.25">
      <c r="A270">
        <f t="shared" si="7"/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</row>
    <row r="271" spans="1:20" x14ac:dyDescent="0.25">
      <c r="A271">
        <f t="shared" si="7"/>
        <v>1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>
        <f t="shared" si="7"/>
        <v>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>
        <f t="shared" si="7"/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</row>
    <row r="274" spans="1:20" x14ac:dyDescent="0.25">
      <c r="A274">
        <f t="shared" si="7"/>
        <v>1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>
        <f t="shared" si="7"/>
        <v>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</row>
    <row r="276" spans="1:20" x14ac:dyDescent="0.25">
      <c r="A276">
        <f t="shared" si="7"/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</row>
    <row r="277" spans="1:20" x14ac:dyDescent="0.25">
      <c r="A277">
        <f t="shared" si="7"/>
        <v>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>
        <f>SUM(A188:A277)</f>
        <v>92</v>
      </c>
      <c r="B278">
        <f t="shared" ref="B278:T278" si="8">SUM(B188:B277)</f>
        <v>46</v>
      </c>
      <c r="C278">
        <f t="shared" si="8"/>
        <v>0</v>
      </c>
      <c r="D278">
        <f t="shared" si="8"/>
        <v>0</v>
      </c>
      <c r="E278">
        <f t="shared" si="8"/>
        <v>0</v>
      </c>
      <c r="F278">
        <f t="shared" si="8"/>
        <v>0</v>
      </c>
      <c r="G278">
        <f t="shared" si="8"/>
        <v>0</v>
      </c>
      <c r="H278">
        <f t="shared" si="8"/>
        <v>0</v>
      </c>
      <c r="I278">
        <f t="shared" si="8"/>
        <v>0</v>
      </c>
      <c r="J278">
        <f t="shared" si="8"/>
        <v>0</v>
      </c>
      <c r="K278">
        <f t="shared" si="8"/>
        <v>0</v>
      </c>
      <c r="L278">
        <f t="shared" si="8"/>
        <v>0</v>
      </c>
      <c r="M278">
        <f t="shared" si="8"/>
        <v>2</v>
      </c>
      <c r="N278">
        <f t="shared" si="8"/>
        <v>1</v>
      </c>
      <c r="O278">
        <f t="shared" si="8"/>
        <v>0</v>
      </c>
      <c r="P278">
        <f t="shared" si="8"/>
        <v>0</v>
      </c>
      <c r="Q278">
        <f t="shared" si="8"/>
        <v>0</v>
      </c>
      <c r="R278">
        <f t="shared" si="8"/>
        <v>3</v>
      </c>
      <c r="S278">
        <f t="shared" si="8"/>
        <v>40</v>
      </c>
      <c r="T278">
        <f t="shared" si="8"/>
        <v>0</v>
      </c>
    </row>
    <row r="281" spans="1:20" x14ac:dyDescent="0.25">
      <c r="A281">
        <f>SUM(B281:T281)</f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</row>
    <row r="282" spans="1:20" x14ac:dyDescent="0.25">
      <c r="A282">
        <f t="shared" ref="A282:A345" si="9">SUM(B282:T282)</f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</row>
    <row r="283" spans="1:20" x14ac:dyDescent="0.25">
      <c r="A283">
        <f t="shared" si="9"/>
        <v>1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>
        <f t="shared" si="9"/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>
        <f t="shared" si="9"/>
        <v>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>
        <f t="shared" si="9"/>
        <v>1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>
        <f t="shared" si="9"/>
        <v>1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>
        <f t="shared" si="9"/>
        <v>1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>
        <f t="shared" si="9"/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</row>
    <row r="290" spans="1:20" x14ac:dyDescent="0.25">
      <c r="A290">
        <f t="shared" si="9"/>
        <v>1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>
        <f t="shared" si="9"/>
        <v>1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>
        <f t="shared" si="9"/>
        <v>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>
        <f t="shared" si="9"/>
        <v>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>
        <f t="shared" si="9"/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</row>
    <row r="295" spans="1:20" x14ac:dyDescent="0.25">
      <c r="A295">
        <f t="shared" si="9"/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1:20" x14ac:dyDescent="0.25">
      <c r="A296">
        <f t="shared" si="9"/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</row>
    <row r="297" spans="1:20" x14ac:dyDescent="0.25">
      <c r="A297">
        <f t="shared" si="9"/>
        <v>1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>
        <f t="shared" si="9"/>
        <v>1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>
        <f t="shared" si="9"/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</row>
    <row r="300" spans="1:20" x14ac:dyDescent="0.25">
      <c r="A300">
        <f t="shared" si="9"/>
        <v>1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>
        <f t="shared" si="9"/>
        <v>1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>
        <f t="shared" si="9"/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</row>
    <row r="303" spans="1:20" x14ac:dyDescent="0.25">
      <c r="A303">
        <f t="shared" si="9"/>
        <v>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>
        <f t="shared" si="9"/>
        <v>1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>
        <f t="shared" si="9"/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</row>
    <row r="306" spans="1:20" x14ac:dyDescent="0.25">
      <c r="A306">
        <f t="shared" si="9"/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</row>
    <row r="307" spans="1:20" x14ac:dyDescent="0.25">
      <c r="A307">
        <f t="shared" si="9"/>
        <v>1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>
        <f t="shared" si="9"/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</row>
    <row r="309" spans="1:20" x14ac:dyDescent="0.25">
      <c r="A309">
        <f t="shared" si="9"/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</row>
    <row r="310" spans="1:20" x14ac:dyDescent="0.25">
      <c r="A310">
        <f t="shared" si="9"/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</row>
    <row r="311" spans="1:20" x14ac:dyDescent="0.25">
      <c r="A311">
        <f t="shared" si="9"/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</row>
    <row r="312" spans="1:20" x14ac:dyDescent="0.25">
      <c r="A312">
        <f t="shared" si="9"/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</row>
    <row r="313" spans="1:20" x14ac:dyDescent="0.25">
      <c r="A313">
        <f t="shared" si="9"/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</row>
    <row r="314" spans="1:20" x14ac:dyDescent="0.25">
      <c r="A314">
        <f t="shared" si="9"/>
        <v>1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>
        <f t="shared" si="9"/>
        <v>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>
        <f t="shared" si="9"/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</row>
    <row r="317" spans="1:20" x14ac:dyDescent="0.25">
      <c r="A317">
        <f t="shared" si="9"/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</row>
    <row r="318" spans="1:20" x14ac:dyDescent="0.25">
      <c r="A318">
        <f t="shared" si="9"/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</row>
    <row r="319" spans="1:20" x14ac:dyDescent="0.25">
      <c r="A319">
        <f t="shared" si="9"/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</row>
    <row r="320" spans="1:20" x14ac:dyDescent="0.25">
      <c r="A320">
        <f t="shared" si="9"/>
        <v>1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>
        <f t="shared" si="9"/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</row>
    <row r="322" spans="1:20" x14ac:dyDescent="0.25">
      <c r="A322">
        <f t="shared" si="9"/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</row>
    <row r="323" spans="1:20" x14ac:dyDescent="0.25">
      <c r="A323">
        <f t="shared" si="9"/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</row>
    <row r="324" spans="1:20" x14ac:dyDescent="0.25">
      <c r="A324">
        <f t="shared" si="9"/>
        <v>1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>
        <f t="shared" si="9"/>
        <v>1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>
        <f t="shared" si="9"/>
        <v>1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>
        <f t="shared" si="9"/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</row>
    <row r="328" spans="1:20" x14ac:dyDescent="0.25">
      <c r="A328">
        <f t="shared" si="9"/>
        <v>1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5">
      <c r="A329">
        <f t="shared" si="9"/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</row>
    <row r="330" spans="1:20" x14ac:dyDescent="0.25">
      <c r="A330">
        <f t="shared" si="9"/>
        <v>1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5">
      <c r="A331">
        <f t="shared" si="9"/>
        <v>2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</row>
    <row r="332" spans="1:20" x14ac:dyDescent="0.25">
      <c r="A332">
        <f t="shared" si="9"/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</row>
    <row r="333" spans="1:20" x14ac:dyDescent="0.25">
      <c r="A333">
        <f t="shared" si="9"/>
        <v>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>
        <f t="shared" si="9"/>
        <v>1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>
        <f t="shared" si="9"/>
        <v>1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>
        <f t="shared" si="9"/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</row>
    <row r="337" spans="1:20" x14ac:dyDescent="0.25">
      <c r="A337">
        <f t="shared" si="9"/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5">
      <c r="A338">
        <f t="shared" si="9"/>
        <v>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5">
      <c r="A339">
        <f t="shared" si="9"/>
        <v>1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5">
      <c r="A340">
        <f t="shared" si="9"/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</row>
    <row r="341" spans="1:20" x14ac:dyDescent="0.25">
      <c r="A341">
        <f t="shared" si="9"/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</row>
    <row r="342" spans="1:20" x14ac:dyDescent="0.25">
      <c r="A342">
        <f t="shared" si="9"/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</row>
    <row r="343" spans="1:20" x14ac:dyDescent="0.25">
      <c r="A343">
        <f t="shared" si="9"/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</row>
    <row r="344" spans="1:20" x14ac:dyDescent="0.25">
      <c r="A344">
        <f t="shared" si="9"/>
        <v>1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5">
      <c r="A345">
        <f t="shared" si="9"/>
        <v>1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5">
      <c r="A346">
        <f t="shared" ref="A346:A370" si="10">SUM(B346:T346)</f>
        <v>1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5">
      <c r="A347">
        <f t="shared" si="10"/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</row>
    <row r="348" spans="1:20" x14ac:dyDescent="0.25">
      <c r="A348">
        <f t="shared" si="10"/>
        <v>1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>
        <f t="shared" si="10"/>
        <v>1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>
        <f t="shared" si="10"/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</row>
    <row r="351" spans="1:20" x14ac:dyDescent="0.25">
      <c r="A351">
        <f t="shared" si="10"/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</row>
    <row r="352" spans="1:20" x14ac:dyDescent="0.25">
      <c r="A352">
        <f t="shared" si="10"/>
        <v>1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>
        <f t="shared" si="10"/>
        <v>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>
        <f t="shared" si="10"/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</row>
    <row r="355" spans="1:20" x14ac:dyDescent="0.25">
      <c r="A355">
        <f t="shared" si="10"/>
        <v>1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>
        <f t="shared" si="10"/>
        <v>1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>
        <f t="shared" si="10"/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</row>
    <row r="358" spans="1:20" x14ac:dyDescent="0.25">
      <c r="A358">
        <f t="shared" si="10"/>
        <v>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5">
      <c r="A359">
        <f t="shared" si="10"/>
        <v>1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5">
      <c r="A360">
        <f t="shared" si="10"/>
        <v>1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>
        <f t="shared" si="10"/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</row>
    <row r="362" spans="1:20" x14ac:dyDescent="0.25">
      <c r="A362">
        <f t="shared" si="10"/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</row>
    <row r="363" spans="1:20" x14ac:dyDescent="0.25">
      <c r="A363">
        <f t="shared" si="10"/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</row>
    <row r="364" spans="1:20" x14ac:dyDescent="0.25">
      <c r="A364">
        <f t="shared" si="10"/>
        <v>1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>
        <f t="shared" si="10"/>
        <v>1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5">
      <c r="A366">
        <f t="shared" si="10"/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</row>
    <row r="367" spans="1:20" x14ac:dyDescent="0.25">
      <c r="A367">
        <f t="shared" si="10"/>
        <v>1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>
        <f t="shared" si="10"/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</row>
    <row r="369" spans="1:20" x14ac:dyDescent="0.25">
      <c r="A369">
        <f t="shared" si="10"/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</row>
    <row r="370" spans="1:20" x14ac:dyDescent="0.25">
      <c r="A370">
        <f t="shared" si="10"/>
        <v>1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>
        <f>SUM(A281:A370)</f>
        <v>92</v>
      </c>
      <c r="B371">
        <f t="shared" ref="B371:T371" si="11">SUM(B281:B370)</f>
        <v>46</v>
      </c>
      <c r="C371">
        <f t="shared" si="11"/>
        <v>0</v>
      </c>
      <c r="D371">
        <f t="shared" si="11"/>
        <v>0</v>
      </c>
      <c r="E371">
        <f t="shared" si="11"/>
        <v>0</v>
      </c>
      <c r="F371">
        <f t="shared" si="11"/>
        <v>0</v>
      </c>
      <c r="G371">
        <f t="shared" si="11"/>
        <v>0</v>
      </c>
      <c r="H371">
        <f t="shared" si="11"/>
        <v>0</v>
      </c>
      <c r="I371">
        <f t="shared" si="11"/>
        <v>0</v>
      </c>
      <c r="J371">
        <f t="shared" si="11"/>
        <v>0</v>
      </c>
      <c r="K371">
        <f t="shared" si="11"/>
        <v>0</v>
      </c>
      <c r="L371">
        <f t="shared" si="11"/>
        <v>0</v>
      </c>
      <c r="M371">
        <f t="shared" si="11"/>
        <v>2</v>
      </c>
      <c r="N371">
        <f t="shared" si="11"/>
        <v>1</v>
      </c>
      <c r="O371">
        <f t="shared" si="11"/>
        <v>0</v>
      </c>
      <c r="P371">
        <f t="shared" si="11"/>
        <v>0</v>
      </c>
      <c r="Q371">
        <f t="shared" si="11"/>
        <v>0</v>
      </c>
      <c r="R371">
        <f t="shared" si="11"/>
        <v>2</v>
      </c>
      <c r="S371">
        <f t="shared" si="11"/>
        <v>39</v>
      </c>
      <c r="T371">
        <f t="shared" si="11"/>
        <v>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14"/>
  <sheetViews>
    <sheetView topLeftCell="R22" zoomScale="62" zoomScaleNormal="62" workbookViewId="0">
      <pane xSplit="18765" topLeftCell="AE1"/>
      <selection activeCell="AM73" sqref="AM73"/>
      <selection pane="topRight" activeCell="AE22" sqref="AE22"/>
    </sheetView>
  </sheetViews>
  <sheetFormatPr baseColWidth="10" defaultRowHeight="15" x14ac:dyDescent="0.2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0" bestFit="1" customWidth="1"/>
    <col min="21" max="21" width="9" bestFit="1" customWidth="1"/>
    <col min="22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 x14ac:dyDescent="0.5">
      <c r="A1" s="14" t="s">
        <v>69</v>
      </c>
    </row>
    <row r="2" spans="1:33" x14ac:dyDescent="0.25">
      <c r="A2" s="6"/>
      <c r="B2" s="585" t="s">
        <v>36</v>
      </c>
      <c r="C2" s="585"/>
      <c r="D2" s="585"/>
      <c r="E2" s="585"/>
      <c r="F2" s="585"/>
      <c r="G2" s="585"/>
      <c r="H2" s="585"/>
      <c r="I2" s="585"/>
      <c r="J2" s="585"/>
      <c r="K2" s="585"/>
      <c r="L2" s="585"/>
      <c r="M2" s="585"/>
      <c r="N2" s="585"/>
      <c r="O2" s="585"/>
      <c r="P2" s="585"/>
      <c r="Q2" s="585"/>
      <c r="R2" s="583" t="s">
        <v>38</v>
      </c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1017.9555555555555</v>
      </c>
      <c r="C5" s="10">
        <v>1106.4666666666667</v>
      </c>
      <c r="D5" s="10">
        <v>1004.6777777777778</v>
      </c>
      <c r="E5" s="10">
        <v>1126.5999999999999</v>
      </c>
      <c r="F5" s="10">
        <v>1236.7333333333333</v>
      </c>
      <c r="G5" s="10">
        <v>1173.9444444444443</v>
      </c>
      <c r="H5" s="10">
        <v>1205.8444444444444</v>
      </c>
      <c r="I5" s="10">
        <v>1191.2666666666667</v>
      </c>
      <c r="J5" s="4">
        <v>1114.2</v>
      </c>
      <c r="K5" s="4">
        <v>1121.0222222222221</v>
      </c>
      <c r="L5" s="4">
        <v>1118.2444444444445</v>
      </c>
      <c r="M5" s="4">
        <v>1122.5555555555557</v>
      </c>
      <c r="N5" s="4">
        <v>1138.0111111111112</v>
      </c>
      <c r="O5" s="4">
        <v>1132.911111111111</v>
      </c>
      <c r="P5" s="4">
        <v>1132.6111111111111</v>
      </c>
      <c r="Q5" s="4">
        <v>1131.0333333333333</v>
      </c>
      <c r="R5" s="10">
        <v>1017.7111111111111</v>
      </c>
      <c r="S5" s="10">
        <v>1106.4666666666667</v>
      </c>
      <c r="T5" s="10">
        <v>1004.6222222222223</v>
      </c>
      <c r="U5" s="10">
        <v>1125.5111111111112</v>
      </c>
      <c r="V5" s="10">
        <v>1119.1444444444444</v>
      </c>
      <c r="W5" s="10">
        <v>1080.2777777777778</v>
      </c>
      <c r="X5" s="10">
        <v>1074.7777777777778</v>
      </c>
      <c r="Y5" s="10">
        <v>1084.3666666666666</v>
      </c>
      <c r="Z5" s="2">
        <v>1068.3444444444444</v>
      </c>
      <c r="AA5" s="2">
        <v>1088.3333333333333</v>
      </c>
      <c r="AB5" s="2">
        <v>1076.6444444444444</v>
      </c>
      <c r="AC5" s="2">
        <v>1091.8555555555556</v>
      </c>
      <c r="AD5" s="2">
        <v>1121.9888888888888</v>
      </c>
      <c r="AE5" s="2">
        <v>1108.1444444444444</v>
      </c>
      <c r="AF5" s="2">
        <v>1107.411111111111</v>
      </c>
      <c r="AG5" s="2">
        <v>1102.2111111111112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7405.4444444444443</v>
      </c>
      <c r="C7" s="10">
        <v>10520.155555555555</v>
      </c>
      <c r="D7" s="10">
        <v>8123.7777777777774</v>
      </c>
      <c r="E7" s="10">
        <v>9891.4666666666672</v>
      </c>
      <c r="F7" s="10">
        <v>11362.211111111112</v>
      </c>
      <c r="G7" s="10">
        <v>10193.488888888889</v>
      </c>
      <c r="H7" s="10">
        <v>9438.9111111111106</v>
      </c>
      <c r="I7" s="10">
        <v>9577.2777777777774</v>
      </c>
      <c r="J7" s="4">
        <v>9092.2666666666664</v>
      </c>
      <c r="K7" s="4">
        <v>9899.7222222222226</v>
      </c>
      <c r="L7" s="4">
        <v>9533.7222222222226</v>
      </c>
      <c r="M7" s="4">
        <v>9577.0333333333328</v>
      </c>
      <c r="N7" s="4">
        <v>9850</v>
      </c>
      <c r="O7" s="4">
        <v>9715.4444444444453</v>
      </c>
      <c r="P7" s="4">
        <v>9342.1444444444442</v>
      </c>
      <c r="Q7" s="4">
        <v>9401.7555555555555</v>
      </c>
      <c r="R7" s="10">
        <v>7402.4333333333334</v>
      </c>
      <c r="S7" s="10">
        <v>10520.155555555555</v>
      </c>
      <c r="T7" s="10">
        <v>8121.8111111111111</v>
      </c>
      <c r="U7" s="10">
        <v>9885.7666666666664</v>
      </c>
      <c r="V7" s="10">
        <v>10062.411111111111</v>
      </c>
      <c r="W7" s="10">
        <v>9256.322222222223</v>
      </c>
      <c r="X7" s="10">
        <v>8981.7111111111117</v>
      </c>
      <c r="Y7" s="10">
        <v>9132.8333333333339</v>
      </c>
      <c r="Z7" s="2">
        <v>8921.4555555555562</v>
      </c>
      <c r="AA7" s="2">
        <v>9547.0555555555547</v>
      </c>
      <c r="AB7" s="2">
        <v>9216.9888888888891</v>
      </c>
      <c r="AC7" s="2">
        <v>9436.7777777777774</v>
      </c>
      <c r="AD7" s="2">
        <v>9735.1</v>
      </c>
      <c r="AE7" s="2">
        <v>9505.7333333333336</v>
      </c>
      <c r="AF7" s="2">
        <v>9199.5111111111109</v>
      </c>
      <c r="AG7" s="2">
        <v>9235.6666666666661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2.9528239939628853</v>
      </c>
      <c r="C15" s="10">
        <v>11.990349914487027</v>
      </c>
      <c r="D15" s="10">
        <v>1.5722524505476387</v>
      </c>
      <c r="E15" s="10">
        <v>14.044303390044108</v>
      </c>
      <c r="F15" s="10">
        <v>25.322708834963215</v>
      </c>
      <c r="G15" s="10">
        <v>18.98189048269472</v>
      </c>
      <c r="H15" s="10">
        <v>22.095154572559842</v>
      </c>
      <c r="I15" s="10">
        <v>20.620979555415477</v>
      </c>
      <c r="J15" s="4">
        <v>12.900417759651873</v>
      </c>
      <c r="K15" s="4">
        <v>13.730792250905187</v>
      </c>
      <c r="L15" s="4">
        <v>13.210539738615509</v>
      </c>
      <c r="M15" s="4">
        <v>13.751784291029175</v>
      </c>
      <c r="N15" s="4">
        <v>15.351162376977497</v>
      </c>
      <c r="O15" s="4">
        <v>14.76698212233334</v>
      </c>
      <c r="P15" s="4">
        <v>14.759972284815467</v>
      </c>
      <c r="Q15" s="4">
        <v>14.64076056054528</v>
      </c>
      <c r="R15" s="10">
        <v>4.6423339723942911</v>
      </c>
      <c r="S15" s="10">
        <v>13.862789380656833</v>
      </c>
      <c r="T15" s="10">
        <v>3.2759836058105432</v>
      </c>
      <c r="U15" s="10">
        <v>15.837383253068742</v>
      </c>
      <c r="V15" s="10">
        <v>15.102967824102215</v>
      </c>
      <c r="W15" s="10">
        <v>11.137443767096022</v>
      </c>
      <c r="X15" s="10">
        <v>10.3563147384672</v>
      </c>
      <c r="Y15" s="10">
        <v>11.432363455653707</v>
      </c>
      <c r="Z15" s="2">
        <v>9.8180544457676042</v>
      </c>
      <c r="AA15" s="2">
        <v>12.155212499043596</v>
      </c>
      <c r="AB15" s="2">
        <v>10.678855525835708</v>
      </c>
      <c r="AC15" s="2">
        <v>12.442832022959685</v>
      </c>
      <c r="AD15" s="2">
        <v>15.574987328652997</v>
      </c>
      <c r="AE15" s="2">
        <v>14.03034022434958</v>
      </c>
      <c r="AF15" s="2">
        <v>13.995354738045929</v>
      </c>
      <c r="AG15" s="2">
        <v>13.49720647465492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0.45449782493248281</v>
      </c>
      <c r="C17" s="10">
        <v>43.632002403931502</v>
      </c>
      <c r="D17" s="10">
        <v>10.467897969990904</v>
      </c>
      <c r="E17" s="10">
        <v>34.868158997438243</v>
      </c>
      <c r="F17" s="10">
        <v>55.189578921483474</v>
      </c>
      <c r="G17" s="10">
        <v>39.254132870831775</v>
      </c>
      <c r="H17" s="10">
        <v>28.653072237595076</v>
      </c>
      <c r="I17" s="10">
        <v>30.631815954155936</v>
      </c>
      <c r="J17" s="4">
        <v>24.017715327151073</v>
      </c>
      <c r="K17" s="4">
        <v>35.442369631568113</v>
      </c>
      <c r="L17" s="4">
        <v>29.88657792101305</v>
      </c>
      <c r="M17" s="4">
        <v>30.829216540650744</v>
      </c>
      <c r="N17" s="4">
        <v>34.746579925591519</v>
      </c>
      <c r="O17" s="4">
        <v>32.709691246864168</v>
      </c>
      <c r="P17" s="4">
        <v>27.251771129365924</v>
      </c>
      <c r="Q17" s="4">
        <v>28.181041595503672</v>
      </c>
      <c r="R17" s="10">
        <v>0.68416681939231894</v>
      </c>
      <c r="S17" s="10">
        <v>43.99977096707552</v>
      </c>
      <c r="T17" s="10">
        <v>10.727611147414571</v>
      </c>
      <c r="U17" s="10">
        <v>35.150298579923899</v>
      </c>
      <c r="V17" s="10">
        <v>37.502124227308428</v>
      </c>
      <c r="W17" s="10">
        <v>26.597233687464794</v>
      </c>
      <c r="X17" s="10">
        <v>22.506716737807643</v>
      </c>
      <c r="Y17" s="10">
        <v>24.735922477961303</v>
      </c>
      <c r="Z17" s="2">
        <v>21.842810982330093</v>
      </c>
      <c r="AA17" s="2">
        <v>30.825154752035395</v>
      </c>
      <c r="AB17" s="2">
        <v>25.783157387241793</v>
      </c>
      <c r="AC17" s="2">
        <v>29.275974173195724</v>
      </c>
      <c r="AD17" s="2">
        <v>33.522303997543396</v>
      </c>
      <c r="AE17" s="2">
        <v>30.105354322169752</v>
      </c>
      <c r="AF17" s="2">
        <v>25.54544731566526</v>
      </c>
      <c r="AG17" s="2">
        <v>26.137970712291942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70</v>
      </c>
    </row>
    <row r="25" spans="1:39" x14ac:dyDescent="0.25">
      <c r="A25" s="69"/>
      <c r="B25" s="583" t="s">
        <v>37</v>
      </c>
      <c r="C25" s="583"/>
      <c r="D25" s="583"/>
      <c r="E25" s="583"/>
      <c r="F25" s="583"/>
      <c r="G25" s="583"/>
      <c r="H25" s="583"/>
      <c r="I25" s="583"/>
      <c r="J25" s="583"/>
      <c r="K25" s="583"/>
      <c r="L25" s="583"/>
      <c r="M25" s="583"/>
      <c r="N25" s="583"/>
      <c r="O25" s="583"/>
      <c r="P25" s="583"/>
      <c r="Q25" s="583"/>
      <c r="R25" s="583"/>
      <c r="S25" s="583"/>
      <c r="T25" s="583"/>
      <c r="U25" s="583" t="s">
        <v>39</v>
      </c>
      <c r="V25" s="583"/>
      <c r="W25" s="583"/>
      <c r="X25" s="583"/>
      <c r="Y25" s="583"/>
      <c r="Z25" s="583"/>
      <c r="AA25" s="583"/>
      <c r="AB25" s="583"/>
      <c r="AC25" s="583"/>
      <c r="AD25" s="583"/>
      <c r="AE25" s="583"/>
      <c r="AF25" s="583"/>
      <c r="AG25" s="583"/>
      <c r="AH25" s="583"/>
      <c r="AI25" s="583"/>
      <c r="AJ25" s="583"/>
      <c r="AK25" s="583"/>
      <c r="AL25" s="583"/>
      <c r="AM25" s="583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1004.2</v>
      </c>
      <c r="C28" s="10">
        <v>1052.9444444444443</v>
      </c>
      <c r="D28" s="10">
        <v>983.25555555555559</v>
      </c>
      <c r="E28" s="10">
        <v>1097.1888888888889</v>
      </c>
      <c r="F28" s="10">
        <v>1210.5999999999999</v>
      </c>
      <c r="G28" s="10">
        <v>1149.4777777777779</v>
      </c>
      <c r="H28" s="10">
        <v>1212.7888888888888</v>
      </c>
      <c r="I28" s="10">
        <v>1162.6111111111111</v>
      </c>
      <c r="J28" s="2">
        <v>1115.9555555555555</v>
      </c>
      <c r="K28" s="2">
        <v>1118.7111111111112</v>
      </c>
      <c r="L28" s="2">
        <v>1119.3777777777777</v>
      </c>
      <c r="M28" s="2">
        <v>1118.1555555555556</v>
      </c>
      <c r="N28" s="2">
        <v>1133.1555555555556</v>
      </c>
      <c r="O28" s="2">
        <v>1125.5555555555557</v>
      </c>
      <c r="P28" s="2">
        <v>1126.6111111111111</v>
      </c>
      <c r="Q28" s="2">
        <v>1133.4888888888888</v>
      </c>
      <c r="R28" s="10">
        <v>969.98888888888894</v>
      </c>
      <c r="S28" s="10">
        <v>988.6</v>
      </c>
      <c r="T28" s="10">
        <v>985.5333333333333</v>
      </c>
      <c r="U28" s="2">
        <v>1003.8111111111111</v>
      </c>
      <c r="V28" s="2">
        <v>1052.9444444444443</v>
      </c>
      <c r="W28" s="2">
        <v>982.25555555555559</v>
      </c>
      <c r="X28" s="2">
        <v>1095.5444444444445</v>
      </c>
      <c r="Y28" s="2">
        <v>1099.7</v>
      </c>
      <c r="Z28" s="2">
        <v>1069.8888888888889</v>
      </c>
      <c r="AA28" s="2">
        <v>1097.9777777777779</v>
      </c>
      <c r="AB28" s="2">
        <v>1062.2222222222222</v>
      </c>
      <c r="AC28" s="10">
        <v>1078.1777777777777</v>
      </c>
      <c r="AD28" s="10">
        <v>1091.2555555555555</v>
      </c>
      <c r="AE28" s="10">
        <v>1078.2888888888888</v>
      </c>
      <c r="AF28" s="10">
        <v>1093.3222222222223</v>
      </c>
      <c r="AG28" s="10">
        <v>1111.4555555555555</v>
      </c>
      <c r="AH28" s="10">
        <v>1091.6333333333334</v>
      </c>
      <c r="AI28" s="10">
        <v>1096.6222222222223</v>
      </c>
      <c r="AJ28" s="10">
        <v>1099.588888888889</v>
      </c>
      <c r="AK28" s="2">
        <v>965.74444444444441</v>
      </c>
      <c r="AL28" s="2">
        <v>988.16666666666663</v>
      </c>
      <c r="AM28" s="2">
        <v>969.28888888888889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6920.1555555555551</v>
      </c>
      <c r="C30" s="10">
        <v>10532.144444444444</v>
      </c>
      <c r="D30" s="10">
        <v>8018.4111111111115</v>
      </c>
      <c r="E30" s="10">
        <v>9664.1888888888898</v>
      </c>
      <c r="F30" s="10">
        <v>11066.433333333332</v>
      </c>
      <c r="G30" s="10">
        <v>9962.5666666666675</v>
      </c>
      <c r="H30" s="10">
        <v>9512.9777777777781</v>
      </c>
      <c r="I30" s="10">
        <v>9564.1111111111113</v>
      </c>
      <c r="J30" s="2">
        <v>9159.6333333333332</v>
      </c>
      <c r="K30" s="2">
        <v>9848.7555555555555</v>
      </c>
      <c r="L30" s="2">
        <v>9454.5333333333328</v>
      </c>
      <c r="M30" s="2">
        <v>9699.2666666666664</v>
      </c>
      <c r="N30" s="2">
        <v>9724.0333333333328</v>
      </c>
      <c r="O30" s="2">
        <v>9565.3333333333339</v>
      </c>
      <c r="P30" s="2">
        <v>9368.3555555555558</v>
      </c>
      <c r="Q30" s="2">
        <v>9509.7111111111117</v>
      </c>
      <c r="R30" s="10">
        <v>7980.1555555555551</v>
      </c>
      <c r="S30" s="10">
        <v>6992.166666666667</v>
      </c>
      <c r="T30" s="10">
        <v>8388.5888888888894</v>
      </c>
      <c r="U30" s="2">
        <v>6916.1888888888889</v>
      </c>
      <c r="V30" s="2">
        <v>10532.144444444444</v>
      </c>
      <c r="W30" s="2">
        <v>8008.6888888888889</v>
      </c>
      <c r="X30" s="2">
        <v>9655.7555555555555</v>
      </c>
      <c r="Y30" s="2">
        <v>9839.3555555555558</v>
      </c>
      <c r="Z30" s="2">
        <v>9150.6</v>
      </c>
      <c r="AA30" s="2">
        <v>9122.3888888888887</v>
      </c>
      <c r="AB30" s="2">
        <v>9143.7666666666664</v>
      </c>
      <c r="AC30" s="10">
        <v>8998.4222222222215</v>
      </c>
      <c r="AD30" s="10">
        <v>9574.2000000000007</v>
      </c>
      <c r="AE30" s="10">
        <v>9159.3333333333339</v>
      </c>
      <c r="AF30" s="10">
        <v>9543.4666666666672</v>
      </c>
      <c r="AG30" s="10">
        <v>9527.2555555555555</v>
      </c>
      <c r="AH30" s="10">
        <v>9282.4666666666672</v>
      </c>
      <c r="AI30" s="10">
        <v>9194.9222222222215</v>
      </c>
      <c r="AJ30" s="10">
        <v>9311.8666666666668</v>
      </c>
      <c r="AK30" s="2">
        <v>7972.3</v>
      </c>
      <c r="AL30" s="2">
        <v>6987.3</v>
      </c>
      <c r="AM30" s="2">
        <v>8251.9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6.7151697281519471</v>
      </c>
      <c r="C38" s="10">
        <v>12.032971804092552</v>
      </c>
      <c r="D38" s="10">
        <v>4.5269860707012839</v>
      </c>
      <c r="E38" s="10">
        <v>16.75971716996926</v>
      </c>
      <c r="F38" s="10">
        <v>28.794705983448793</v>
      </c>
      <c r="G38" s="10">
        <v>22.353708217592427</v>
      </c>
      <c r="H38" s="10">
        <v>28.973519878409434</v>
      </c>
      <c r="I38" s="10">
        <v>23.685894818702049</v>
      </c>
      <c r="J38" s="2">
        <v>18.697916539737886</v>
      </c>
      <c r="K38" s="2">
        <v>19.249630458679029</v>
      </c>
      <c r="L38" s="2">
        <v>19.016680561472093</v>
      </c>
      <c r="M38" s="2">
        <v>19.112235611201154</v>
      </c>
      <c r="N38" s="2">
        <v>20.76085428373289</v>
      </c>
      <c r="O38" s="2">
        <v>19.779820073549605</v>
      </c>
      <c r="P38" s="2">
        <v>19.92890999064803</v>
      </c>
      <c r="Q38" s="2">
        <v>20.602972072666287</v>
      </c>
      <c r="R38" s="10">
        <v>3.0324653415153868</v>
      </c>
      <c r="S38" s="10">
        <v>5.0785752050875397</v>
      </c>
      <c r="T38" s="10">
        <v>4.7949313344283544</v>
      </c>
      <c r="U38" s="2">
        <v>7.7026404065408034</v>
      </c>
      <c r="V38" s="2">
        <v>13.11427004447183</v>
      </c>
      <c r="W38" s="2">
        <v>5.4101806410623361</v>
      </c>
      <c r="X38" s="2">
        <v>17.694399108478208</v>
      </c>
      <c r="Y38" s="2">
        <v>18.044803794992315</v>
      </c>
      <c r="Z38" s="2">
        <v>14.940186508880613</v>
      </c>
      <c r="AA38" s="2">
        <v>17.741034124187625</v>
      </c>
      <c r="AB38" s="2">
        <v>13.949978453196463</v>
      </c>
      <c r="AC38" s="10">
        <v>15.706337106770967</v>
      </c>
      <c r="AD38" s="10">
        <v>17.350030961681114</v>
      </c>
      <c r="AE38" s="10">
        <v>15.68713679026656</v>
      </c>
      <c r="AF38" s="10">
        <v>17.444844262300496</v>
      </c>
      <c r="AG38" s="10">
        <v>19.58001532253207</v>
      </c>
      <c r="AH38" s="10">
        <v>17.309129607852196</v>
      </c>
      <c r="AI38" s="10">
        <v>17.793203068382123</v>
      </c>
      <c r="AJ38" s="10">
        <v>18.123445078377483</v>
      </c>
      <c r="AK38" s="2">
        <v>3.5630233084899978</v>
      </c>
      <c r="AL38" s="2">
        <v>6.0240935290903117</v>
      </c>
      <c r="AM38" s="2">
        <v>4.0093677225080713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1.2524098584552397</v>
      </c>
      <c r="C40" s="10">
        <v>55.224792627035718</v>
      </c>
      <c r="D40" s="10">
        <v>17.714441531866015</v>
      </c>
      <c r="E40" s="10">
        <v>42.236814425661095</v>
      </c>
      <c r="F40" s="10">
        <v>63.113280653411465</v>
      </c>
      <c r="G40" s="10">
        <v>46.870861448631935</v>
      </c>
      <c r="H40" s="10">
        <v>39.871631064681189</v>
      </c>
      <c r="I40" s="10">
        <v>40.737391293918279</v>
      </c>
      <c r="J40" s="2">
        <v>34.479329122998735</v>
      </c>
      <c r="K40" s="2">
        <v>45.679995953784662</v>
      </c>
      <c r="L40" s="2">
        <v>39.069560996951729</v>
      </c>
      <c r="M40" s="2">
        <v>43.258731159745722</v>
      </c>
      <c r="N40" s="2">
        <v>43.925857221591585</v>
      </c>
      <c r="O40" s="2">
        <v>41.030029574057821</v>
      </c>
      <c r="P40" s="2">
        <v>37.509759528599702</v>
      </c>
      <c r="Q40" s="2">
        <v>39.623332725979459</v>
      </c>
      <c r="R40" s="10">
        <v>16.860398919773143</v>
      </c>
      <c r="S40" s="10">
        <v>2.3760470335115609</v>
      </c>
      <c r="T40" s="10">
        <v>23.246828149499741</v>
      </c>
      <c r="U40" s="2">
        <v>1.3047419508320506</v>
      </c>
      <c r="V40" s="2">
        <v>55.396907395453205</v>
      </c>
      <c r="W40" s="2">
        <v>17.694328343766841</v>
      </c>
      <c r="X40" s="2">
        <v>42.285600200599738</v>
      </c>
      <c r="Y40" s="2">
        <v>44.910242904303047</v>
      </c>
      <c r="Z40" s="2">
        <v>34.80360405758713</v>
      </c>
      <c r="AA40" s="2">
        <v>34.125805500940665</v>
      </c>
      <c r="AB40" s="2">
        <v>34.481873426283784</v>
      </c>
      <c r="AC40" s="10">
        <v>32.169067805801063</v>
      </c>
      <c r="AD40" s="10">
        <v>41.616385713534974</v>
      </c>
      <c r="AE40" s="10">
        <v>34.823724904950225</v>
      </c>
      <c r="AF40" s="10">
        <v>40.985470681514371</v>
      </c>
      <c r="AG40" s="10">
        <v>41.150170859067551</v>
      </c>
      <c r="AH40" s="10">
        <v>37.008819864646625</v>
      </c>
      <c r="AI40" s="10">
        <v>35.00404165306314</v>
      </c>
      <c r="AJ40" s="10">
        <v>36.789610673089932</v>
      </c>
      <c r="AK40" s="2">
        <v>16.863106646705475</v>
      </c>
      <c r="AL40" s="2">
        <v>2.4058501447973413</v>
      </c>
      <c r="AM40" s="2">
        <v>21.327141551842615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71</v>
      </c>
    </row>
    <row r="48" spans="1:39" x14ac:dyDescent="0.25">
      <c r="A48" s="6"/>
      <c r="B48" s="583" t="s">
        <v>36</v>
      </c>
      <c r="C48" s="583"/>
      <c r="D48" s="583"/>
      <c r="E48" s="583"/>
      <c r="F48" s="583"/>
      <c r="G48" s="583"/>
      <c r="H48" s="583"/>
      <c r="I48" s="583"/>
      <c r="J48" s="583"/>
      <c r="K48" s="583"/>
      <c r="L48" s="583"/>
      <c r="M48" s="583"/>
      <c r="N48" s="583"/>
      <c r="O48" s="583"/>
      <c r="P48" s="583"/>
      <c r="Q48" s="583"/>
      <c r="R48" s="583" t="s">
        <v>38</v>
      </c>
      <c r="S48" s="583"/>
      <c r="T48" s="583"/>
      <c r="U48" s="583"/>
      <c r="V48" s="583"/>
      <c r="W48" s="583"/>
      <c r="X48" s="583"/>
      <c r="Y48" s="583"/>
      <c r="Z48" s="583"/>
      <c r="AA48" s="583"/>
      <c r="AB48" s="583"/>
      <c r="AC48" s="583"/>
      <c r="AD48" s="583"/>
      <c r="AE48" s="583"/>
      <c r="AF48" s="583"/>
      <c r="AG48" s="583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24</v>
      </c>
      <c r="C50" s="11">
        <v>0</v>
      </c>
      <c r="D50" s="11">
        <v>44</v>
      </c>
      <c r="E50" s="11">
        <v>0</v>
      </c>
      <c r="F50" s="11">
        <v>0</v>
      </c>
      <c r="G50" s="11">
        <v>1</v>
      </c>
      <c r="H50" s="11">
        <v>0</v>
      </c>
      <c r="I50" s="11">
        <v>0</v>
      </c>
      <c r="J50" s="9">
        <v>5</v>
      </c>
      <c r="K50" s="9">
        <v>2</v>
      </c>
      <c r="L50" s="9">
        <v>1</v>
      </c>
      <c r="M50" s="9">
        <v>2</v>
      </c>
      <c r="N50" s="9">
        <v>4</v>
      </c>
      <c r="O50" s="9">
        <v>1</v>
      </c>
      <c r="P50" s="9">
        <v>2</v>
      </c>
      <c r="Q50" s="9">
        <v>4</v>
      </c>
      <c r="R50" s="11">
        <v>14</v>
      </c>
      <c r="S50" s="11">
        <v>0</v>
      </c>
      <c r="T50" s="11">
        <v>33</v>
      </c>
      <c r="U50" s="11">
        <v>0</v>
      </c>
      <c r="V50" s="11">
        <v>0</v>
      </c>
      <c r="W50" s="11">
        <v>4</v>
      </c>
      <c r="X50" s="11">
        <v>8</v>
      </c>
      <c r="Y50" s="11">
        <v>5</v>
      </c>
      <c r="Z50" s="9">
        <v>3</v>
      </c>
      <c r="AA50" s="9">
        <v>6</v>
      </c>
      <c r="AB50" s="9">
        <v>2</v>
      </c>
      <c r="AC50" s="9">
        <v>6</v>
      </c>
      <c r="AD50" s="9">
        <v>1</v>
      </c>
      <c r="AE50" s="9">
        <v>1</v>
      </c>
      <c r="AF50" s="9">
        <v>2</v>
      </c>
      <c r="AG50" s="9">
        <v>5</v>
      </c>
      <c r="AH50" s="49"/>
    </row>
    <row r="51" spans="1:39" x14ac:dyDescent="0.25">
      <c r="A51" s="3" t="s">
        <v>42</v>
      </c>
      <c r="B51" s="11">
        <v>80</v>
      </c>
      <c r="C51" s="11">
        <v>0</v>
      </c>
      <c r="D51" s="11">
        <v>5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1</v>
      </c>
      <c r="K51" s="9">
        <v>0</v>
      </c>
      <c r="L51" s="9">
        <v>0</v>
      </c>
      <c r="M51" s="9">
        <v>1</v>
      </c>
      <c r="N51" s="9">
        <v>0</v>
      </c>
      <c r="O51" s="9">
        <v>0</v>
      </c>
      <c r="P51" s="9">
        <v>1</v>
      </c>
      <c r="Q51" s="9">
        <v>2</v>
      </c>
      <c r="R51" s="11">
        <v>74</v>
      </c>
      <c r="S51" s="11">
        <v>0</v>
      </c>
      <c r="T51" s="11">
        <v>5</v>
      </c>
      <c r="U51" s="11">
        <v>0</v>
      </c>
      <c r="V51" s="11">
        <v>0</v>
      </c>
      <c r="W51" s="11">
        <v>0</v>
      </c>
      <c r="X51" s="11">
        <v>2</v>
      </c>
      <c r="Y51" s="11">
        <v>0</v>
      </c>
      <c r="Z51" s="9">
        <v>1</v>
      </c>
      <c r="AA51" s="9">
        <v>0</v>
      </c>
      <c r="AB51" s="9">
        <v>0</v>
      </c>
      <c r="AC51" s="9">
        <v>1</v>
      </c>
      <c r="AD51" s="9">
        <v>1</v>
      </c>
      <c r="AE51" s="9">
        <v>1</v>
      </c>
      <c r="AF51" s="9">
        <v>2</v>
      </c>
      <c r="AG51" s="9">
        <v>3</v>
      </c>
      <c r="AH51" s="49"/>
    </row>
    <row r="52" spans="1:39" x14ac:dyDescent="0.25">
      <c r="A52" s="3" t="s">
        <v>43</v>
      </c>
      <c r="B52" s="10">
        <v>40.922222222222224</v>
      </c>
      <c r="C52" s="10">
        <v>63.533333333333331</v>
      </c>
      <c r="D52" s="10">
        <v>32.177777777777777</v>
      </c>
      <c r="E52" s="10">
        <v>77.066666666666663</v>
      </c>
      <c r="F52" s="10">
        <v>219.22222222222223</v>
      </c>
      <c r="G52" s="10">
        <v>0</v>
      </c>
      <c r="H52" s="10">
        <v>65.544444444444451</v>
      </c>
      <c r="I52" s="10">
        <v>41.655555555555559</v>
      </c>
      <c r="J52" s="2">
        <v>57.033333333333331</v>
      </c>
      <c r="K52" s="2">
        <v>78.8</v>
      </c>
      <c r="L52" s="2">
        <v>52.577777777777776</v>
      </c>
      <c r="M52" s="2">
        <v>83.7</v>
      </c>
      <c r="N52" s="2">
        <v>82.944444444444443</v>
      </c>
      <c r="O52" s="2">
        <v>65.466666666666669</v>
      </c>
      <c r="P52" s="2">
        <v>53.977777777777774</v>
      </c>
      <c r="Q52" s="2">
        <v>54.277777777777779</v>
      </c>
      <c r="R52" s="10">
        <v>30.788888888888888</v>
      </c>
      <c r="S52" s="10">
        <v>63.533333333333331</v>
      </c>
      <c r="T52" s="10">
        <v>24.244444444444444</v>
      </c>
      <c r="U52" s="10">
        <v>77.066666666666663</v>
      </c>
      <c r="V52" s="10">
        <v>60.222222222222221</v>
      </c>
      <c r="W52" s="10">
        <v>0</v>
      </c>
      <c r="X52" s="10">
        <v>41.833333333333336</v>
      </c>
      <c r="Y52" s="10">
        <v>38.18888888888889</v>
      </c>
      <c r="Z52" s="2">
        <v>42.455555555555556</v>
      </c>
      <c r="AA52" s="2">
        <v>48.733333333333334</v>
      </c>
      <c r="AB52" s="2">
        <v>41.333333333333336</v>
      </c>
      <c r="AC52" s="2">
        <v>36.544444444444444</v>
      </c>
      <c r="AD52" s="2">
        <v>73.544444444444451</v>
      </c>
      <c r="AE52" s="2">
        <v>22.888888888888889</v>
      </c>
      <c r="AF52" s="2">
        <v>34.844444444444441</v>
      </c>
      <c r="AG52" s="2">
        <v>31.077777777777779</v>
      </c>
    </row>
    <row r="53" spans="1:39" x14ac:dyDescent="0.25">
      <c r="A53" s="3" t="s">
        <v>96</v>
      </c>
      <c r="B53" s="10">
        <v>346.97777777777776</v>
      </c>
      <c r="C53" s="10">
        <v>540.38888888888891</v>
      </c>
      <c r="D53" s="10">
        <v>365.81111111111113</v>
      </c>
      <c r="E53" s="10">
        <v>525.35555555555561</v>
      </c>
      <c r="F53" s="10">
        <v>626.25555555555559</v>
      </c>
      <c r="G53" s="10">
        <v>727.35555555555561</v>
      </c>
      <c r="H53" s="10">
        <v>656.88888888888891</v>
      </c>
      <c r="I53" s="10">
        <v>734.05555555555554</v>
      </c>
      <c r="J53" s="2">
        <v>543.75555555555559</v>
      </c>
      <c r="K53" s="2">
        <v>540.28888888888889</v>
      </c>
      <c r="L53" s="2">
        <v>565.92222222222222</v>
      </c>
      <c r="M53" s="2">
        <v>526.73333333333335</v>
      </c>
      <c r="N53" s="2">
        <v>575.0333333333333</v>
      </c>
      <c r="O53" s="2">
        <v>579</v>
      </c>
      <c r="P53" s="2">
        <v>565.04444444444448</v>
      </c>
      <c r="Q53" s="2">
        <v>585.47777777777776</v>
      </c>
      <c r="R53" s="10">
        <v>356.74444444444447</v>
      </c>
      <c r="S53" s="10">
        <v>400.14444444444445</v>
      </c>
      <c r="T53" s="10">
        <v>295.9111111111111</v>
      </c>
      <c r="U53" s="10">
        <v>523.4666666666667</v>
      </c>
      <c r="V53" s="10">
        <v>536.84444444444443</v>
      </c>
      <c r="W53" s="10">
        <v>527.48888888888894</v>
      </c>
      <c r="X53" s="10">
        <v>467.04444444444442</v>
      </c>
      <c r="Y53" s="10">
        <v>444.31111111111113</v>
      </c>
      <c r="Z53" s="2">
        <v>432.37777777777779</v>
      </c>
      <c r="AA53" s="2">
        <v>488.44444444444446</v>
      </c>
      <c r="AB53" s="2">
        <v>477.54444444444442</v>
      </c>
      <c r="AC53" s="2">
        <v>484.63333333333333</v>
      </c>
      <c r="AD53" s="2">
        <v>527.29999999999995</v>
      </c>
      <c r="AE53" s="2">
        <v>546.83333333333337</v>
      </c>
      <c r="AF53" s="2">
        <v>512.07777777777778</v>
      </c>
      <c r="AG53" s="2">
        <v>546.35555555555561</v>
      </c>
    </row>
    <row r="54" spans="1:39" x14ac:dyDescent="0.25">
      <c r="A54" s="3" t="s">
        <v>95</v>
      </c>
      <c r="B54" s="10">
        <v>192.5</v>
      </c>
      <c r="C54" s="10">
        <v>153.5</v>
      </c>
      <c r="D54" s="10">
        <v>155.85555555555555</v>
      </c>
      <c r="E54" s="10">
        <v>195.26666666666668</v>
      </c>
      <c r="F54" s="10">
        <v>172.47777777777779</v>
      </c>
      <c r="G54" s="10">
        <v>165.02222222222221</v>
      </c>
      <c r="H54" s="10">
        <v>233.74444444444444</v>
      </c>
      <c r="I54" s="10">
        <v>151.3111111111111</v>
      </c>
      <c r="J54" s="2">
        <v>172.1</v>
      </c>
      <c r="K54" s="2">
        <v>167.44444444444446</v>
      </c>
      <c r="L54" s="2">
        <v>162.47777777777779</v>
      </c>
      <c r="M54" s="2">
        <v>179.16666666666666</v>
      </c>
      <c r="N54" s="2">
        <v>162.53333333333333</v>
      </c>
      <c r="O54" s="2">
        <v>165.84444444444443</v>
      </c>
      <c r="P54" s="2">
        <v>190.6888888888889</v>
      </c>
      <c r="Q54" s="2">
        <v>166.8</v>
      </c>
      <c r="R54" s="10">
        <v>192.37777777777777</v>
      </c>
      <c r="S54" s="10">
        <v>293.74444444444447</v>
      </c>
      <c r="T54" s="10">
        <v>233.57777777777778</v>
      </c>
      <c r="U54" s="10">
        <v>194.97777777777779</v>
      </c>
      <c r="V54" s="10">
        <v>185.71111111111111</v>
      </c>
      <c r="W54" s="10">
        <v>177.55555555555554</v>
      </c>
      <c r="X54" s="10">
        <v>185.16666666666666</v>
      </c>
      <c r="Y54" s="10">
        <v>230.72222222222223</v>
      </c>
      <c r="Z54" s="2">
        <v>206.34444444444443</v>
      </c>
      <c r="AA54" s="2">
        <v>183.97777777777779</v>
      </c>
      <c r="AB54" s="2">
        <v>178.9</v>
      </c>
      <c r="AC54" s="2">
        <v>207.02222222222221</v>
      </c>
      <c r="AD54" s="2">
        <v>187.62222222222223</v>
      </c>
      <c r="AE54" s="2">
        <v>191.05555555555554</v>
      </c>
      <c r="AF54" s="2">
        <v>212.38888888888889</v>
      </c>
      <c r="AG54" s="2">
        <v>171.47777777777779</v>
      </c>
    </row>
    <row r="55" spans="1:39" x14ac:dyDescent="0.25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 x14ac:dyDescent="0.25">
      <c r="A56" s="3" t="s">
        <v>45</v>
      </c>
      <c r="B56" s="10">
        <v>15.855555555555556</v>
      </c>
      <c r="C56" s="10">
        <v>183.6888888888889</v>
      </c>
      <c r="D56" s="10">
        <v>18.377777777777776</v>
      </c>
      <c r="E56" s="10">
        <v>183.6888888888889</v>
      </c>
      <c r="F56" s="10">
        <v>183.6888888888889</v>
      </c>
      <c r="G56" s="10">
        <v>133</v>
      </c>
      <c r="H56" s="10">
        <v>94</v>
      </c>
      <c r="I56" s="10">
        <v>96.911111111111111</v>
      </c>
      <c r="J56" s="2">
        <v>94.033333333333331</v>
      </c>
      <c r="K56" s="2">
        <v>135.6</v>
      </c>
      <c r="L56" s="2">
        <v>95.222222222222229</v>
      </c>
      <c r="M56" s="2">
        <v>135.25555555555556</v>
      </c>
      <c r="N56" s="2">
        <v>129.47777777777779</v>
      </c>
      <c r="O56" s="2">
        <v>119.42222222222222</v>
      </c>
      <c r="P56" s="2">
        <v>97.86666666666666</v>
      </c>
      <c r="Q56" s="2">
        <v>102.16666666666667</v>
      </c>
      <c r="R56" s="10">
        <v>15.855555555555556</v>
      </c>
      <c r="S56" s="10">
        <v>183.6888888888889</v>
      </c>
      <c r="T56" s="10">
        <v>18.377777777777776</v>
      </c>
      <c r="U56" s="10">
        <v>183.6888888888889</v>
      </c>
      <c r="V56" s="10">
        <v>183.6888888888889</v>
      </c>
      <c r="W56" s="10">
        <v>133</v>
      </c>
      <c r="X56" s="10">
        <v>94</v>
      </c>
      <c r="Y56" s="10">
        <v>96.911111111111111</v>
      </c>
      <c r="Z56" s="2">
        <v>94.033333333333331</v>
      </c>
      <c r="AA56" s="2">
        <v>135.6</v>
      </c>
      <c r="AB56" s="2">
        <v>95.222222222222229</v>
      </c>
      <c r="AC56" s="2">
        <v>135.25555555555556</v>
      </c>
      <c r="AD56" s="2">
        <v>129.47777777777779</v>
      </c>
      <c r="AE56" s="2">
        <v>119.42222222222222</v>
      </c>
      <c r="AF56" s="2">
        <v>97.86666666666666</v>
      </c>
      <c r="AG56" s="2">
        <v>102.16666666666667</v>
      </c>
    </row>
    <row r="57" spans="1:39" x14ac:dyDescent="0.25">
      <c r="A57" s="3" t="s">
        <v>46</v>
      </c>
      <c r="B57" s="10">
        <v>226.96666666666667</v>
      </c>
      <c r="C57" s="10">
        <v>147.64444444444445</v>
      </c>
      <c r="D57" s="10">
        <v>211.16666666666666</v>
      </c>
      <c r="E57" s="10">
        <v>167.77777777777777</v>
      </c>
      <c r="F57" s="10">
        <v>277.9111111111111</v>
      </c>
      <c r="G57" s="10">
        <v>265.81111111111113</v>
      </c>
      <c r="H57" s="10">
        <v>336.71111111111111</v>
      </c>
      <c r="I57" s="10">
        <v>319.22222222222223</v>
      </c>
      <c r="J57" s="2">
        <v>245.03333333333333</v>
      </c>
      <c r="K57" s="2">
        <v>210.28888888888889</v>
      </c>
      <c r="L57" s="2">
        <v>247.88888888888889</v>
      </c>
      <c r="M57" s="2">
        <v>212.16666666666666</v>
      </c>
      <c r="N57" s="2">
        <v>233.4</v>
      </c>
      <c r="O57" s="2">
        <v>238.35555555555555</v>
      </c>
      <c r="P57" s="2">
        <v>259.61111111111109</v>
      </c>
      <c r="Q57" s="2">
        <v>253.73333333333332</v>
      </c>
      <c r="R57" s="10">
        <v>226.72222222222223</v>
      </c>
      <c r="S57" s="10">
        <v>147.64444444444445</v>
      </c>
      <c r="T57" s="10">
        <v>211.11111111111111</v>
      </c>
      <c r="U57" s="10">
        <v>166.6888888888889</v>
      </c>
      <c r="V57" s="10">
        <v>160.32222222222222</v>
      </c>
      <c r="W57" s="10">
        <v>172.14444444444445</v>
      </c>
      <c r="X57" s="10">
        <v>205.64444444444445</v>
      </c>
      <c r="Y57" s="10">
        <v>212.32222222222222</v>
      </c>
      <c r="Z57" s="2">
        <v>199.17777777777778</v>
      </c>
      <c r="AA57" s="2">
        <v>177.6</v>
      </c>
      <c r="AB57" s="2">
        <v>206.28888888888889</v>
      </c>
      <c r="AC57" s="2">
        <v>181.46666666666667</v>
      </c>
      <c r="AD57" s="2">
        <v>217.37777777777777</v>
      </c>
      <c r="AE57" s="2">
        <v>213.5888888888889</v>
      </c>
      <c r="AF57" s="2">
        <v>234.4111111111111</v>
      </c>
      <c r="AG57" s="2">
        <v>224.9111111111111</v>
      </c>
    </row>
    <row r="58" spans="1:39" x14ac:dyDescent="0.25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3">
        <f t="shared" ref="B59:AF59" si="0">SUM(B56:B58)</f>
        <v>242.82222222222222</v>
      </c>
      <c r="C59" s="13">
        <f t="shared" si="0"/>
        <v>331.33333333333337</v>
      </c>
      <c r="D59" s="13">
        <f t="shared" si="0"/>
        <v>229.54444444444442</v>
      </c>
      <c r="E59" s="13">
        <f t="shared" si="0"/>
        <v>351.4666666666667</v>
      </c>
      <c r="F59" s="13">
        <f t="shared" si="0"/>
        <v>461.6</v>
      </c>
      <c r="G59" s="13">
        <f t="shared" si="0"/>
        <v>398.81111111111113</v>
      </c>
      <c r="H59" s="13">
        <f t="shared" si="0"/>
        <v>430.71111111111111</v>
      </c>
      <c r="I59" s="13">
        <f t="shared" si="0"/>
        <v>416.13333333333333</v>
      </c>
      <c r="J59" s="13">
        <f t="shared" si="0"/>
        <v>339.06666666666666</v>
      </c>
      <c r="K59" s="13">
        <f t="shared" si="0"/>
        <v>345.88888888888891</v>
      </c>
      <c r="L59" s="13">
        <f t="shared" si="0"/>
        <v>343.11111111111109</v>
      </c>
      <c r="M59" s="13">
        <f t="shared" si="0"/>
        <v>347.42222222222222</v>
      </c>
      <c r="N59" s="13">
        <f t="shared" si="0"/>
        <v>362.87777777777779</v>
      </c>
      <c r="O59" s="13">
        <f t="shared" si="0"/>
        <v>357.77777777777777</v>
      </c>
      <c r="P59" s="13">
        <f t="shared" si="0"/>
        <v>357.47777777777776</v>
      </c>
      <c r="Q59" s="13">
        <f t="shared" si="0"/>
        <v>355.9</v>
      </c>
      <c r="R59" s="13">
        <f t="shared" si="0"/>
        <v>242.57777777777778</v>
      </c>
      <c r="S59" s="13">
        <f t="shared" si="0"/>
        <v>331.33333333333337</v>
      </c>
      <c r="T59" s="13">
        <f t="shared" si="0"/>
        <v>229.48888888888888</v>
      </c>
      <c r="U59" s="13">
        <f t="shared" si="0"/>
        <v>350.37777777777779</v>
      </c>
      <c r="V59" s="13">
        <f t="shared" si="0"/>
        <v>344.01111111111112</v>
      </c>
      <c r="W59" s="13">
        <f t="shared" si="0"/>
        <v>305.14444444444445</v>
      </c>
      <c r="X59" s="13">
        <f t="shared" si="0"/>
        <v>299.64444444444445</v>
      </c>
      <c r="Y59" s="13">
        <f t="shared" si="0"/>
        <v>309.23333333333335</v>
      </c>
      <c r="Z59" s="13">
        <f t="shared" si="0"/>
        <v>293.21111111111111</v>
      </c>
      <c r="AA59" s="13">
        <f t="shared" si="0"/>
        <v>313.2</v>
      </c>
      <c r="AB59" s="13">
        <f t="shared" si="0"/>
        <v>301.51111111111112</v>
      </c>
      <c r="AC59" s="13">
        <f t="shared" si="0"/>
        <v>316.72222222222223</v>
      </c>
      <c r="AD59" s="13">
        <f t="shared" si="0"/>
        <v>346.85555555555555</v>
      </c>
      <c r="AE59" s="13">
        <f t="shared" si="0"/>
        <v>333.01111111111112</v>
      </c>
      <c r="AF59" s="13">
        <f t="shared" si="0"/>
        <v>332.27777777777777</v>
      </c>
      <c r="AG59" s="13">
        <f>SUM(AG56:AG58)</f>
        <v>327.07777777777778</v>
      </c>
    </row>
    <row r="61" spans="1:39" ht="31.5" x14ac:dyDescent="0.5">
      <c r="A61" s="14" t="s">
        <v>72</v>
      </c>
    </row>
    <row r="62" spans="1:39" x14ac:dyDescent="0.25">
      <c r="A62" s="69"/>
      <c r="B62" s="583" t="s">
        <v>37</v>
      </c>
      <c r="C62" s="583"/>
      <c r="D62" s="583"/>
      <c r="E62" s="583"/>
      <c r="F62" s="583"/>
      <c r="G62" s="583"/>
      <c r="H62" s="583"/>
      <c r="I62" s="583"/>
      <c r="J62" s="583"/>
      <c r="K62" s="583"/>
      <c r="L62" s="583"/>
      <c r="M62" s="583"/>
      <c r="N62" s="583"/>
      <c r="O62" s="583"/>
      <c r="P62" s="583"/>
      <c r="Q62" s="583"/>
      <c r="R62" s="583"/>
      <c r="S62" s="583"/>
      <c r="T62" s="583"/>
      <c r="U62" s="583" t="s">
        <v>39</v>
      </c>
      <c r="V62" s="583"/>
      <c r="W62" s="583"/>
      <c r="X62" s="583"/>
      <c r="Y62" s="583"/>
      <c r="Z62" s="583"/>
      <c r="AA62" s="583"/>
      <c r="AB62" s="583"/>
      <c r="AC62" s="583"/>
      <c r="AD62" s="583"/>
      <c r="AE62" s="583"/>
      <c r="AF62" s="583"/>
      <c r="AG62" s="583"/>
      <c r="AH62" s="583"/>
      <c r="AI62" s="583"/>
      <c r="AJ62" s="583"/>
      <c r="AK62" s="583"/>
      <c r="AL62" s="583"/>
      <c r="AM62" s="583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3</v>
      </c>
      <c r="C64" s="11">
        <v>0</v>
      </c>
      <c r="D64" s="11">
        <v>18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1</v>
      </c>
      <c r="K64" s="9">
        <v>1</v>
      </c>
      <c r="L64" s="9">
        <v>0</v>
      </c>
      <c r="M64" s="9">
        <v>0</v>
      </c>
      <c r="N64" s="9">
        <v>1</v>
      </c>
      <c r="O64" s="9">
        <v>0</v>
      </c>
      <c r="P64" s="9">
        <v>0</v>
      </c>
      <c r="Q64" s="9">
        <v>1</v>
      </c>
      <c r="R64" s="11">
        <v>41</v>
      </c>
      <c r="S64" s="11">
        <v>11</v>
      </c>
      <c r="T64" s="11">
        <v>13</v>
      </c>
      <c r="U64" s="26">
        <v>3</v>
      </c>
      <c r="V64" s="26">
        <v>0</v>
      </c>
      <c r="W64" s="26">
        <v>14</v>
      </c>
      <c r="X64" s="26">
        <v>0</v>
      </c>
      <c r="Y64" s="26">
        <v>0</v>
      </c>
      <c r="Z64" s="26">
        <v>0</v>
      </c>
      <c r="AA64" s="26">
        <v>0</v>
      </c>
      <c r="AB64" s="26">
        <v>3</v>
      </c>
      <c r="AC64" s="11">
        <v>1</v>
      </c>
      <c r="AD64" s="11">
        <v>1</v>
      </c>
      <c r="AE64" s="11">
        <v>1</v>
      </c>
      <c r="AF64" s="11">
        <v>1</v>
      </c>
      <c r="AG64" s="11">
        <v>1</v>
      </c>
      <c r="AH64" s="71">
        <v>0</v>
      </c>
      <c r="AI64" s="71">
        <v>2</v>
      </c>
      <c r="AJ64" s="71">
        <v>0</v>
      </c>
      <c r="AK64" s="3">
        <v>31</v>
      </c>
      <c r="AL64" s="3">
        <v>8</v>
      </c>
      <c r="AM64" s="3">
        <v>24</v>
      </c>
    </row>
    <row r="65" spans="1:39" x14ac:dyDescent="0.25">
      <c r="A65" s="3" t="s">
        <v>42</v>
      </c>
      <c r="B65" s="11">
        <v>50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4</v>
      </c>
      <c r="S65" s="11">
        <v>36</v>
      </c>
      <c r="T65" s="11">
        <v>0</v>
      </c>
      <c r="U65" s="26">
        <v>50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71">
        <v>0</v>
      </c>
      <c r="AI65" s="71">
        <v>0</v>
      </c>
      <c r="AJ65" s="71">
        <v>0</v>
      </c>
      <c r="AK65" s="3">
        <v>4</v>
      </c>
      <c r="AL65" s="3">
        <v>36</v>
      </c>
      <c r="AM65" s="3">
        <v>0</v>
      </c>
    </row>
    <row r="66" spans="1:39" x14ac:dyDescent="0.25">
      <c r="A66" s="3" t="s">
        <v>43</v>
      </c>
      <c r="B66" s="10">
        <v>15.066666666666666</v>
      </c>
      <c r="C66" s="10">
        <v>92.555555555555557</v>
      </c>
      <c r="D66" s="10">
        <v>11.544444444444444</v>
      </c>
      <c r="E66" s="10">
        <v>99.733333333333334</v>
      </c>
      <c r="F66" s="10">
        <v>226.9111111111111</v>
      </c>
      <c r="G66" s="10">
        <v>0</v>
      </c>
      <c r="H66" s="10">
        <v>66.155555555555551</v>
      </c>
      <c r="I66" s="10">
        <v>39.733333333333334</v>
      </c>
      <c r="J66" s="2">
        <v>51.633333333333333</v>
      </c>
      <c r="K66" s="2">
        <v>85.777777777777771</v>
      </c>
      <c r="L66" s="2">
        <v>47.677777777777777</v>
      </c>
      <c r="M66" s="2">
        <v>80.922222222222217</v>
      </c>
      <c r="N66" s="2">
        <v>82.544444444444451</v>
      </c>
      <c r="O66" s="2">
        <v>63.422222222222224</v>
      </c>
      <c r="P66" s="2">
        <v>50.977777777777774</v>
      </c>
      <c r="Q66" s="2">
        <v>56.655555555555559</v>
      </c>
      <c r="R66" s="10">
        <v>22.777777777777779</v>
      </c>
      <c r="S66" s="10">
        <v>32.37777777777778</v>
      </c>
      <c r="T66" s="10">
        <v>3.1444444444444444</v>
      </c>
      <c r="U66" s="4">
        <v>11.555555555555555</v>
      </c>
      <c r="V66" s="4">
        <v>90.977777777777774</v>
      </c>
      <c r="W66" s="4">
        <v>7.677777777777778</v>
      </c>
      <c r="X66" s="4">
        <v>96.688888888888883</v>
      </c>
      <c r="Y66" s="4">
        <v>52.266666666666666</v>
      </c>
      <c r="Z66" s="4">
        <v>0</v>
      </c>
      <c r="AA66" s="4">
        <v>51.822222222222223</v>
      </c>
      <c r="AB66" s="4">
        <v>33.577777777777776</v>
      </c>
      <c r="AC66" s="10">
        <v>43.944444444444443</v>
      </c>
      <c r="AD66" s="10">
        <v>50.355555555555554</v>
      </c>
      <c r="AE66" s="10">
        <v>39.588888888888889</v>
      </c>
      <c r="AF66" s="10">
        <v>41.011111111111113</v>
      </c>
      <c r="AG66" s="10">
        <v>62.522222222222226</v>
      </c>
      <c r="AH66" s="71">
        <v>18.977777777777778</v>
      </c>
      <c r="AI66" s="71">
        <v>30.466666666666665</v>
      </c>
      <c r="AJ66" s="71">
        <v>30.277777777777779</v>
      </c>
      <c r="AK66" s="3">
        <v>15.644444444444444</v>
      </c>
      <c r="AL66" s="3">
        <v>22.555555555555557</v>
      </c>
      <c r="AM66" s="3">
        <v>2.588888888888889</v>
      </c>
    </row>
    <row r="67" spans="1:39" x14ac:dyDescent="0.25">
      <c r="A67" s="3" t="s">
        <v>96</v>
      </c>
      <c r="B67" s="10">
        <v>289.92222222222222</v>
      </c>
      <c r="C67" s="10">
        <v>480.64444444444445</v>
      </c>
      <c r="D67" s="10">
        <v>379.68888888888887</v>
      </c>
      <c r="E67" s="10">
        <v>416.9111111111111</v>
      </c>
      <c r="F67" s="10">
        <v>572.91111111111115</v>
      </c>
      <c r="G67" s="10">
        <v>688.73333333333335</v>
      </c>
      <c r="H67" s="10">
        <v>646.62222222222226</v>
      </c>
      <c r="I67" s="10">
        <v>710.88888888888891</v>
      </c>
      <c r="J67" s="2">
        <v>555.9666666666667</v>
      </c>
      <c r="K67" s="2">
        <v>532.98888888888894</v>
      </c>
      <c r="L67" s="2">
        <v>569.26666666666665</v>
      </c>
      <c r="M67" s="2">
        <v>532.93333333333328</v>
      </c>
      <c r="N67" s="2">
        <v>552.47777777777776</v>
      </c>
      <c r="O67" s="2">
        <v>555.79999999999995</v>
      </c>
      <c r="P67" s="2">
        <v>557.92222222222222</v>
      </c>
      <c r="Q67" s="2">
        <v>593.48888888888894</v>
      </c>
      <c r="R67" s="10">
        <v>381.76666666666665</v>
      </c>
      <c r="S67" s="10">
        <v>292.32222222222219</v>
      </c>
      <c r="T67" s="10">
        <v>435.32222222222219</v>
      </c>
      <c r="U67" s="4">
        <v>292.65555555555557</v>
      </c>
      <c r="V67" s="4">
        <v>410.4111111111111</v>
      </c>
      <c r="W67" s="4">
        <v>307.54444444444442</v>
      </c>
      <c r="X67" s="4">
        <v>416.5888888888889</v>
      </c>
      <c r="Y67" s="4">
        <v>506.72222222222223</v>
      </c>
      <c r="Z67" s="4">
        <v>513.9666666666667</v>
      </c>
      <c r="AA67" s="4">
        <v>475.16666666666669</v>
      </c>
      <c r="AB67" s="4">
        <v>455.36666666666667</v>
      </c>
      <c r="AC67" s="10">
        <v>450.73333333333335</v>
      </c>
      <c r="AD67" s="10">
        <v>501.02222222222224</v>
      </c>
      <c r="AE67" s="10">
        <v>475.73333333333335</v>
      </c>
      <c r="AF67" s="10">
        <v>492.01111111111112</v>
      </c>
      <c r="AG67" s="10">
        <v>503.76666666666665</v>
      </c>
      <c r="AH67" s="71">
        <v>508.87777777777779</v>
      </c>
      <c r="AI67" s="71">
        <v>494.37777777777779</v>
      </c>
      <c r="AJ67" s="71">
        <v>530.85555555555561</v>
      </c>
      <c r="AK67" s="3">
        <v>375.06666666666666</v>
      </c>
      <c r="AL67" s="3">
        <v>301.27777777777777</v>
      </c>
      <c r="AM67" s="3">
        <v>397.45555555555558</v>
      </c>
    </row>
    <row r="68" spans="1:39" x14ac:dyDescent="0.25">
      <c r="A68" s="3" t="s">
        <v>95</v>
      </c>
      <c r="B68" s="10">
        <v>247.9</v>
      </c>
      <c r="C68" s="10">
        <v>77.177777777777777</v>
      </c>
      <c r="D68" s="10">
        <v>119.76666666666667</v>
      </c>
      <c r="E68" s="10">
        <v>222.22222222222223</v>
      </c>
      <c r="F68" s="10">
        <v>165.86666666666667</v>
      </c>
      <c r="G68" s="10">
        <v>154.71111111111111</v>
      </c>
      <c r="H68" s="10">
        <v>257.28888888888889</v>
      </c>
      <c r="I68" s="10">
        <v>119.08888888888889</v>
      </c>
      <c r="J68" s="2">
        <v>168.8</v>
      </c>
      <c r="K68" s="2">
        <v>163.14444444444445</v>
      </c>
      <c r="L68" s="2">
        <v>166.3</v>
      </c>
      <c r="M68" s="2">
        <v>166.94444444444446</v>
      </c>
      <c r="N68" s="2">
        <v>175.77777777777777</v>
      </c>
      <c r="O68" s="2">
        <v>176.37777777777777</v>
      </c>
      <c r="P68" s="2">
        <v>188.8111111111111</v>
      </c>
      <c r="Q68" s="2">
        <v>161.32222222222222</v>
      </c>
      <c r="R68" s="10">
        <v>79.922222222222217</v>
      </c>
      <c r="S68" s="10">
        <v>196.98888888888888</v>
      </c>
      <c r="T68" s="10">
        <v>77.088888888888889</v>
      </c>
      <c r="U68" s="4">
        <v>247.9</v>
      </c>
      <c r="V68" s="4">
        <v>148.98888888888888</v>
      </c>
      <c r="W68" s="4">
        <v>193.77777777777777</v>
      </c>
      <c r="X68" s="4">
        <v>222.3</v>
      </c>
      <c r="Y68" s="4">
        <v>184.9</v>
      </c>
      <c r="Z68" s="4">
        <v>170.3</v>
      </c>
      <c r="AA68" s="4">
        <v>213.45555555555555</v>
      </c>
      <c r="AB68" s="4">
        <v>179.98888888888888</v>
      </c>
      <c r="AC68" s="10">
        <v>206.16666666666666</v>
      </c>
      <c r="AD68" s="10">
        <v>175.62222222222223</v>
      </c>
      <c r="AE68" s="10">
        <v>185.74444444444444</v>
      </c>
      <c r="AF68" s="10">
        <v>198.11111111111111</v>
      </c>
      <c r="AG68" s="10">
        <v>201.11111111111111</v>
      </c>
      <c r="AH68" s="71">
        <v>199.9</v>
      </c>
      <c r="AI68" s="71">
        <v>212.88888888888889</v>
      </c>
      <c r="AJ68" s="71">
        <v>182.53333333333333</v>
      </c>
      <c r="AK68" s="3">
        <v>85.266666666666666</v>
      </c>
      <c r="AL68" s="3">
        <v>196.98888888888888</v>
      </c>
      <c r="AM68" s="3">
        <v>83.022222222222226</v>
      </c>
    </row>
    <row r="69" spans="1:39" x14ac:dyDescent="0.25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 x14ac:dyDescent="0.25">
      <c r="A70" s="3" t="s">
        <v>45</v>
      </c>
      <c r="B70" s="10">
        <v>29.222222222222221</v>
      </c>
      <c r="C70" s="10">
        <v>174.64444444444445</v>
      </c>
      <c r="D70" s="10">
        <v>35.366666666666667</v>
      </c>
      <c r="E70" s="10">
        <v>174.64444444444445</v>
      </c>
      <c r="F70" s="10">
        <v>174.64444444444445</v>
      </c>
      <c r="G70" s="10">
        <v>153.13333333333333</v>
      </c>
      <c r="H70" s="10">
        <v>99.2</v>
      </c>
      <c r="I70" s="10">
        <v>100.86666666666666</v>
      </c>
      <c r="J70" s="2">
        <v>94.088888888888889</v>
      </c>
      <c r="K70" s="2">
        <v>130.62222222222223</v>
      </c>
      <c r="L70" s="2">
        <v>94.577777777777783</v>
      </c>
      <c r="M70" s="2">
        <v>143.87777777777777</v>
      </c>
      <c r="N70" s="2">
        <v>130.85555555555555</v>
      </c>
      <c r="O70" s="2">
        <v>121.21111111111111</v>
      </c>
      <c r="P70" s="2">
        <v>98.166666666666671</v>
      </c>
      <c r="Q70" s="2">
        <v>99.511111111111106</v>
      </c>
      <c r="R70" s="10">
        <v>43.62222222222222</v>
      </c>
      <c r="S70" s="10">
        <v>16.033333333333335</v>
      </c>
      <c r="T70" s="10">
        <v>49.211111111111109</v>
      </c>
      <c r="U70" s="4">
        <v>29.222222222222221</v>
      </c>
      <c r="V70" s="4">
        <v>174.64444444444445</v>
      </c>
      <c r="W70" s="4">
        <v>35.366666666666667</v>
      </c>
      <c r="X70" s="4">
        <v>174.64444444444445</v>
      </c>
      <c r="Y70" s="4">
        <v>174.64444444444445</v>
      </c>
      <c r="Z70" s="4">
        <v>153.13333333333333</v>
      </c>
      <c r="AA70" s="4">
        <v>99.2</v>
      </c>
      <c r="AB70" s="4">
        <v>100.86666666666666</v>
      </c>
      <c r="AC70" s="10">
        <v>94.088888888888889</v>
      </c>
      <c r="AD70" s="10">
        <v>130.62222222222223</v>
      </c>
      <c r="AE70" s="10">
        <v>94.577777777777783</v>
      </c>
      <c r="AF70" s="10">
        <v>143.87777777777777</v>
      </c>
      <c r="AG70" s="10">
        <v>130.85555555555555</v>
      </c>
      <c r="AH70" s="71">
        <v>121.21111111111111</v>
      </c>
      <c r="AI70" s="71">
        <v>98.166666666666671</v>
      </c>
      <c r="AJ70" s="71">
        <v>99.511111111111106</v>
      </c>
      <c r="AK70" s="3">
        <v>43.62222222222222</v>
      </c>
      <c r="AL70" s="3">
        <v>16.033333333333335</v>
      </c>
      <c r="AM70" s="3">
        <v>49.211111111111109</v>
      </c>
    </row>
    <row r="71" spans="1:39" x14ac:dyDescent="0.25">
      <c r="A71" s="3" t="s">
        <v>46</v>
      </c>
      <c r="B71" s="10">
        <v>199.84444444444443</v>
      </c>
      <c r="C71" s="10">
        <v>103.16666666666667</v>
      </c>
      <c r="D71" s="10">
        <v>172.75555555555556</v>
      </c>
      <c r="E71" s="10">
        <v>147.4111111111111</v>
      </c>
      <c r="F71" s="10">
        <v>260.82222222222219</v>
      </c>
      <c r="G71" s="10">
        <v>221.21111111111111</v>
      </c>
      <c r="H71" s="10">
        <v>338.45555555555558</v>
      </c>
      <c r="I71" s="10">
        <v>286.61111111111109</v>
      </c>
      <c r="J71" s="2">
        <v>246.73333333333332</v>
      </c>
      <c r="K71" s="2">
        <v>212.95555555555555</v>
      </c>
      <c r="L71" s="2">
        <v>249.66666666666666</v>
      </c>
      <c r="M71" s="2">
        <v>199.14444444444445</v>
      </c>
      <c r="N71" s="2">
        <v>227.16666666666666</v>
      </c>
      <c r="O71" s="2">
        <v>229.21111111111111</v>
      </c>
      <c r="P71" s="2">
        <v>253.3111111111111</v>
      </c>
      <c r="Q71" s="2">
        <v>258.84444444444443</v>
      </c>
      <c r="R71" s="10">
        <v>151.23333333333332</v>
      </c>
      <c r="S71" s="10">
        <v>197.43333333333334</v>
      </c>
      <c r="T71" s="10">
        <v>161.1888888888889</v>
      </c>
      <c r="U71" s="4">
        <v>199.45555555555555</v>
      </c>
      <c r="V71" s="4">
        <v>103.16666666666667</v>
      </c>
      <c r="W71" s="4">
        <v>171.75555555555556</v>
      </c>
      <c r="X71" s="4">
        <v>145.76666666666668</v>
      </c>
      <c r="Y71" s="4">
        <v>149.92222222222222</v>
      </c>
      <c r="Z71" s="4">
        <v>141.62222222222223</v>
      </c>
      <c r="AA71" s="4">
        <v>223.64444444444445</v>
      </c>
      <c r="AB71" s="4">
        <v>186.22222222222223</v>
      </c>
      <c r="AC71" s="10">
        <v>208.95555555555555</v>
      </c>
      <c r="AD71" s="10">
        <v>185.5</v>
      </c>
      <c r="AE71" s="10">
        <v>208.57777777777778</v>
      </c>
      <c r="AF71" s="10">
        <v>174.3111111111111</v>
      </c>
      <c r="AG71" s="10">
        <v>205.46666666666667</v>
      </c>
      <c r="AH71" s="71">
        <v>195.28888888888889</v>
      </c>
      <c r="AI71" s="71">
        <v>223.32222222222222</v>
      </c>
      <c r="AJ71" s="71">
        <v>224.94444444444446</v>
      </c>
      <c r="AK71" s="3">
        <v>146.98888888888888</v>
      </c>
      <c r="AL71" s="3">
        <v>197</v>
      </c>
      <c r="AM71" s="3">
        <v>144.94444444444446</v>
      </c>
    </row>
    <row r="72" spans="1:39" x14ac:dyDescent="0.25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2">
        <f t="shared" ref="B73:Q73" si="1">SUM(B70:B72)</f>
        <v>229.06666666666666</v>
      </c>
      <c r="C73" s="12">
        <f t="shared" si="1"/>
        <v>277.81111111111113</v>
      </c>
      <c r="D73" s="12">
        <f t="shared" si="1"/>
        <v>208.12222222222223</v>
      </c>
      <c r="E73" s="12">
        <f t="shared" si="1"/>
        <v>322.05555555555554</v>
      </c>
      <c r="F73" s="12">
        <f t="shared" si="1"/>
        <v>435.46666666666664</v>
      </c>
      <c r="G73" s="12">
        <f t="shared" si="1"/>
        <v>374.34444444444443</v>
      </c>
      <c r="H73" s="12">
        <f t="shared" si="1"/>
        <v>437.65555555555557</v>
      </c>
      <c r="I73" s="12">
        <f t="shared" si="1"/>
        <v>387.47777777777776</v>
      </c>
      <c r="J73" s="12">
        <f t="shared" si="1"/>
        <v>340.82222222222219</v>
      </c>
      <c r="K73" s="12">
        <f t="shared" si="1"/>
        <v>343.57777777777778</v>
      </c>
      <c r="L73" s="12">
        <f t="shared" si="1"/>
        <v>344.24444444444441</v>
      </c>
      <c r="M73" s="12">
        <f t="shared" si="1"/>
        <v>343.02222222222224</v>
      </c>
      <c r="N73" s="12">
        <f t="shared" si="1"/>
        <v>358.02222222222224</v>
      </c>
      <c r="O73" s="12">
        <f t="shared" si="1"/>
        <v>350.42222222222222</v>
      </c>
      <c r="P73" s="12">
        <f t="shared" si="1"/>
        <v>351.47777777777776</v>
      </c>
      <c r="Q73" s="12">
        <f t="shared" si="1"/>
        <v>358.35555555555555</v>
      </c>
      <c r="R73" s="12">
        <f t="shared" ref="R73" si="2">SUM(R70:R72)</f>
        <v>194.85555555555555</v>
      </c>
      <c r="S73" s="12">
        <f t="shared" ref="S73" si="3">SUM(S70:S72)</f>
        <v>213.46666666666667</v>
      </c>
      <c r="T73" s="12">
        <f t="shared" ref="T73" si="4">SUM(T70:T72)</f>
        <v>210.4</v>
      </c>
      <c r="U73" s="12">
        <f t="shared" ref="U73:AL73" si="5">SUM(U70:U72)</f>
        <v>228.67777777777778</v>
      </c>
      <c r="V73" s="12">
        <f t="shared" si="5"/>
        <v>277.81111111111113</v>
      </c>
      <c r="W73" s="12">
        <f t="shared" si="5"/>
        <v>207.12222222222223</v>
      </c>
      <c r="X73" s="12">
        <f t="shared" si="5"/>
        <v>320.41111111111115</v>
      </c>
      <c r="Y73" s="12">
        <f t="shared" si="5"/>
        <v>324.56666666666666</v>
      </c>
      <c r="Z73" s="12">
        <f t="shared" si="5"/>
        <v>294.75555555555559</v>
      </c>
      <c r="AA73" s="12">
        <f t="shared" si="5"/>
        <v>322.84444444444443</v>
      </c>
      <c r="AB73" s="12">
        <f t="shared" si="5"/>
        <v>287.0888888888889</v>
      </c>
      <c r="AC73" s="12">
        <f t="shared" si="5"/>
        <v>303.04444444444442</v>
      </c>
      <c r="AD73" s="12">
        <f t="shared" si="5"/>
        <v>316.12222222222226</v>
      </c>
      <c r="AE73" s="12">
        <f t="shared" si="5"/>
        <v>303.15555555555557</v>
      </c>
      <c r="AF73" s="12">
        <f t="shared" si="5"/>
        <v>318.18888888888887</v>
      </c>
      <c r="AG73" s="12">
        <f t="shared" si="5"/>
        <v>336.32222222222219</v>
      </c>
      <c r="AH73" s="12">
        <f t="shared" si="5"/>
        <v>316.5</v>
      </c>
      <c r="AI73" s="12">
        <f t="shared" si="5"/>
        <v>321.48888888888888</v>
      </c>
      <c r="AJ73" s="12">
        <f t="shared" si="5"/>
        <v>324.45555555555558</v>
      </c>
      <c r="AK73" s="12">
        <f t="shared" si="5"/>
        <v>190.61111111111109</v>
      </c>
      <c r="AL73" s="12">
        <f t="shared" si="5"/>
        <v>213.03333333333333</v>
      </c>
      <c r="AM73" s="12">
        <f>SUM(AM70:AM72)</f>
        <v>194.15555555555557</v>
      </c>
    </row>
    <row r="74" spans="1:39" ht="31.5" hidden="1" x14ac:dyDescent="0.5">
      <c r="A74" s="14" t="s">
        <v>48</v>
      </c>
    </row>
    <row r="75" spans="1:39" hidden="1" x14ac:dyDescent="0.25">
      <c r="B75" s="584" t="s">
        <v>53</v>
      </c>
      <c r="C75" s="584"/>
      <c r="D75" s="584"/>
      <c r="E75" s="584"/>
      <c r="F75" s="584"/>
      <c r="G75" s="584"/>
      <c r="H75" s="584" t="s">
        <v>54</v>
      </c>
      <c r="I75" s="584"/>
      <c r="J75" s="584"/>
      <c r="K75" s="584"/>
      <c r="L75" s="584"/>
      <c r="M75" s="584"/>
    </row>
    <row r="76" spans="1:39" hidden="1" x14ac:dyDescent="0.25">
      <c r="A76" s="17"/>
      <c r="B76" s="584" t="s">
        <v>49</v>
      </c>
      <c r="C76" s="584"/>
      <c r="D76" s="584" t="s">
        <v>40</v>
      </c>
      <c r="E76" s="584"/>
      <c r="F76" s="584" t="s">
        <v>52</v>
      </c>
      <c r="G76" s="584"/>
      <c r="H76" s="584" t="s">
        <v>49</v>
      </c>
      <c r="I76" s="584"/>
      <c r="J76" s="584" t="s">
        <v>40</v>
      </c>
      <c r="K76" s="584"/>
      <c r="L76" s="584" t="s">
        <v>52</v>
      </c>
      <c r="M76" s="584"/>
    </row>
    <row r="77" spans="1:39" hidden="1" x14ac:dyDescent="0.25">
      <c r="A77" s="17"/>
      <c r="B77" s="19" t="s">
        <v>50</v>
      </c>
      <c r="C77" s="19" t="s">
        <v>51</v>
      </c>
      <c r="D77" s="19" t="s">
        <v>50</v>
      </c>
      <c r="E77" s="19" t="s">
        <v>51</v>
      </c>
      <c r="F77" s="19" t="s">
        <v>50</v>
      </c>
      <c r="G77" s="19" t="s">
        <v>51</v>
      </c>
      <c r="H77" s="19" t="s">
        <v>50</v>
      </c>
      <c r="I77" s="19" t="s">
        <v>51</v>
      </c>
      <c r="J77" s="19" t="s">
        <v>50</v>
      </c>
      <c r="K77" s="19" t="s">
        <v>51</v>
      </c>
      <c r="L77" s="19" t="s">
        <v>50</v>
      </c>
      <c r="M77" s="19" t="s">
        <v>51</v>
      </c>
    </row>
    <row r="78" spans="1:39" hidden="1" x14ac:dyDescent="0.25">
      <c r="A78" s="17" t="s">
        <v>29</v>
      </c>
      <c r="B78" s="15">
        <f t="array" ref="B78:B85">TRANSPOSE(B5:I5)</f>
        <v>1017.9555555555555</v>
      </c>
      <c r="C78" s="15">
        <f t="array" ref="C78:C85">TRANSPOSE(J5:Q5)</f>
        <v>1114.2</v>
      </c>
      <c r="D78" s="16">
        <f t="array" ref="D78:D85">TRANSPOSE(B50:I50)</f>
        <v>24</v>
      </c>
      <c r="E78" s="16">
        <f t="array" ref="E78:E85">TRANSPOSE(J50:Q50)</f>
        <v>5</v>
      </c>
      <c r="F78" s="15">
        <f t="array" ref="F78:F85">TRANSPOSE(B15:I15)</f>
        <v>2.9528239939628853</v>
      </c>
      <c r="G78" s="15">
        <f t="array" ref="G78:G85">TRANSPOSE(J15:Q15)</f>
        <v>12.900417759651873</v>
      </c>
      <c r="H78" s="15">
        <f t="array" ref="H78:H85">TRANSPOSE(R5:Y5)</f>
        <v>1017.7111111111111</v>
      </c>
      <c r="I78" s="15">
        <f t="array" ref="I78:I85">TRANSPOSE(Z5:AG5)</f>
        <v>1068.3444444444444</v>
      </c>
      <c r="J78" s="16">
        <f t="array" ref="J78:J85">TRANSPOSE(R50:Y50)</f>
        <v>14</v>
      </c>
      <c r="K78" s="16">
        <f t="array" ref="K78:K85">TRANSPOSE(Z50:AG50)</f>
        <v>3</v>
      </c>
      <c r="L78" s="15">
        <f t="array" ref="L78:L85">TRANSPOSE(R15:Y15)</f>
        <v>4.6423339723942911</v>
      </c>
      <c r="M78" s="15">
        <f t="array" ref="M78:M85">TRANSPOSE(Z15:AG15)</f>
        <v>9.8180544457676042</v>
      </c>
    </row>
    <row r="79" spans="1:39" hidden="1" x14ac:dyDescent="0.25">
      <c r="A79" s="17" t="s">
        <v>30</v>
      </c>
      <c r="B79" s="15">
        <v>1106.4666666666667</v>
      </c>
      <c r="C79" s="15">
        <v>1121.0222222222221</v>
      </c>
      <c r="D79" s="16">
        <v>0</v>
      </c>
      <c r="E79" s="16">
        <v>2</v>
      </c>
      <c r="F79" s="15">
        <v>11.990349914487027</v>
      </c>
      <c r="G79" s="15">
        <v>13.730792250905187</v>
      </c>
      <c r="H79" s="15">
        <v>1106.4666666666667</v>
      </c>
      <c r="I79" s="15">
        <v>1088.3333333333333</v>
      </c>
      <c r="J79" s="16">
        <v>0</v>
      </c>
      <c r="K79" s="16">
        <v>6</v>
      </c>
      <c r="L79" s="15">
        <v>13.862789380656833</v>
      </c>
      <c r="M79" s="15">
        <v>12.155212499043596</v>
      </c>
    </row>
    <row r="80" spans="1:39" hidden="1" x14ac:dyDescent="0.25">
      <c r="A80" s="17" t="s">
        <v>31</v>
      </c>
      <c r="B80" s="15">
        <v>1004.6777777777778</v>
      </c>
      <c r="C80" s="15">
        <v>1118.2444444444445</v>
      </c>
      <c r="D80" s="16">
        <v>44</v>
      </c>
      <c r="E80" s="16">
        <v>1</v>
      </c>
      <c r="F80" s="15">
        <v>1.5722524505476387</v>
      </c>
      <c r="G80" s="15">
        <v>13.210539738615509</v>
      </c>
      <c r="H80" s="15">
        <v>1004.6222222222223</v>
      </c>
      <c r="I80" s="15">
        <v>1076.6444444444444</v>
      </c>
      <c r="J80" s="16">
        <v>33</v>
      </c>
      <c r="K80" s="16">
        <v>2</v>
      </c>
      <c r="L80" s="15">
        <v>3.2759836058105432</v>
      </c>
      <c r="M80" s="15">
        <v>10.678855525835708</v>
      </c>
    </row>
    <row r="81" spans="1:13" hidden="1" x14ac:dyDescent="0.25">
      <c r="A81" s="17" t="s">
        <v>32</v>
      </c>
      <c r="B81" s="15">
        <v>1126.5999999999999</v>
      </c>
      <c r="C81" s="15">
        <v>1122.5555555555557</v>
      </c>
      <c r="D81" s="16">
        <v>0</v>
      </c>
      <c r="E81" s="16">
        <v>2</v>
      </c>
      <c r="F81" s="15">
        <v>14.044303390044108</v>
      </c>
      <c r="G81" s="15">
        <v>13.751784291029175</v>
      </c>
      <c r="H81" s="15">
        <v>1125.5111111111112</v>
      </c>
      <c r="I81" s="15">
        <v>1091.8555555555556</v>
      </c>
      <c r="J81" s="16">
        <v>0</v>
      </c>
      <c r="K81" s="16">
        <v>6</v>
      </c>
      <c r="L81" s="15">
        <v>15.837383253068742</v>
      </c>
      <c r="M81" s="15">
        <v>12.442832022959685</v>
      </c>
    </row>
    <row r="82" spans="1:13" hidden="1" x14ac:dyDescent="0.25">
      <c r="A82" s="17" t="s">
        <v>9</v>
      </c>
      <c r="B82" s="15">
        <v>1236.7333333333333</v>
      </c>
      <c r="C82" s="15">
        <v>1138.0111111111112</v>
      </c>
      <c r="D82" s="16">
        <v>0</v>
      </c>
      <c r="E82" s="16">
        <v>4</v>
      </c>
      <c r="F82" s="15">
        <v>25.322708834963215</v>
      </c>
      <c r="G82" s="15">
        <v>15.351162376977497</v>
      </c>
      <c r="H82" s="15">
        <v>1119.1444444444444</v>
      </c>
      <c r="I82" s="15">
        <v>1121.9888888888888</v>
      </c>
      <c r="J82" s="16">
        <v>0</v>
      </c>
      <c r="K82" s="16">
        <v>1</v>
      </c>
      <c r="L82" s="15">
        <v>15.102967824102215</v>
      </c>
      <c r="M82" s="15">
        <v>15.574987328652997</v>
      </c>
    </row>
    <row r="83" spans="1:13" hidden="1" x14ac:dyDescent="0.25">
      <c r="A83" s="17" t="s">
        <v>10</v>
      </c>
      <c r="B83" s="15">
        <v>1173.9444444444443</v>
      </c>
      <c r="C83" s="15">
        <v>1132.911111111111</v>
      </c>
      <c r="D83" s="16">
        <v>1</v>
      </c>
      <c r="E83" s="16">
        <v>1</v>
      </c>
      <c r="F83" s="15">
        <v>18.98189048269472</v>
      </c>
      <c r="G83" s="15">
        <v>14.76698212233334</v>
      </c>
      <c r="H83" s="15">
        <v>1080.2777777777778</v>
      </c>
      <c r="I83" s="15">
        <v>1108.1444444444444</v>
      </c>
      <c r="J83" s="16">
        <v>4</v>
      </c>
      <c r="K83" s="16">
        <v>1</v>
      </c>
      <c r="L83" s="15">
        <v>11.137443767096022</v>
      </c>
      <c r="M83" s="15">
        <v>14.03034022434958</v>
      </c>
    </row>
    <row r="84" spans="1:13" hidden="1" x14ac:dyDescent="0.25">
      <c r="A84" s="17" t="s">
        <v>11</v>
      </c>
      <c r="B84" s="15">
        <v>1205.8444444444444</v>
      </c>
      <c r="C84" s="15">
        <v>1132.6111111111111</v>
      </c>
      <c r="D84" s="16">
        <v>0</v>
      </c>
      <c r="E84" s="16">
        <v>2</v>
      </c>
      <c r="F84" s="15">
        <v>22.095154572559842</v>
      </c>
      <c r="G84" s="15">
        <v>14.759972284815467</v>
      </c>
      <c r="H84" s="15">
        <v>1074.7777777777778</v>
      </c>
      <c r="I84" s="15">
        <v>1107.411111111111</v>
      </c>
      <c r="J84" s="16">
        <v>8</v>
      </c>
      <c r="K84" s="16">
        <v>2</v>
      </c>
      <c r="L84" s="15">
        <v>10.3563147384672</v>
      </c>
      <c r="M84" s="15">
        <v>13.995354738045929</v>
      </c>
    </row>
    <row r="85" spans="1:13" hidden="1" x14ac:dyDescent="0.25">
      <c r="A85" s="17" t="s">
        <v>12</v>
      </c>
      <c r="B85" s="15">
        <v>1191.2666666666667</v>
      </c>
      <c r="C85" s="15">
        <v>1131.0333333333333</v>
      </c>
      <c r="D85" s="16">
        <v>0</v>
      </c>
      <c r="E85" s="16">
        <v>4</v>
      </c>
      <c r="F85" s="15">
        <v>20.620979555415477</v>
      </c>
      <c r="G85" s="15">
        <v>14.64076056054528</v>
      </c>
      <c r="H85" s="15">
        <v>1084.3666666666666</v>
      </c>
      <c r="I85" s="15">
        <v>1102.2111111111112</v>
      </c>
      <c r="J85" s="16">
        <v>5</v>
      </c>
      <c r="K85" s="16">
        <v>5</v>
      </c>
      <c r="L85" s="15">
        <v>11.432363455653707</v>
      </c>
      <c r="M85" s="15">
        <v>13.49720647465492</v>
      </c>
    </row>
    <row r="86" spans="1:13" hidden="1" x14ac:dyDescent="0.25"/>
    <row r="87" spans="1:13" ht="31.5" hidden="1" x14ac:dyDescent="0.5">
      <c r="A87" s="18" t="s">
        <v>55</v>
      </c>
    </row>
    <row r="88" spans="1:13" hidden="1" x14ac:dyDescent="0.25">
      <c r="B88" s="584" t="s">
        <v>53</v>
      </c>
      <c r="C88" s="584"/>
      <c r="D88" s="584"/>
      <c r="E88" s="584"/>
      <c r="F88" s="584"/>
      <c r="G88" s="584"/>
      <c r="H88" s="584" t="s">
        <v>54</v>
      </c>
      <c r="I88" s="584"/>
      <c r="J88" s="584"/>
      <c r="K88" s="584"/>
      <c r="L88" s="584"/>
      <c r="M88" s="584"/>
    </row>
    <row r="89" spans="1:13" hidden="1" x14ac:dyDescent="0.25">
      <c r="A89" s="17"/>
      <c r="B89" s="584" t="s">
        <v>56</v>
      </c>
      <c r="C89" s="584"/>
      <c r="D89" s="584" t="s">
        <v>40</v>
      </c>
      <c r="E89" s="584"/>
      <c r="F89" s="584" t="s">
        <v>57</v>
      </c>
      <c r="G89" s="584"/>
      <c r="H89" s="584" t="s">
        <v>56</v>
      </c>
      <c r="I89" s="584"/>
      <c r="J89" s="584" t="s">
        <v>40</v>
      </c>
      <c r="K89" s="584"/>
      <c r="L89" s="584" t="s">
        <v>57</v>
      </c>
      <c r="M89" s="584"/>
    </row>
    <row r="90" spans="1:13" hidden="1" x14ac:dyDescent="0.25">
      <c r="A90" s="17"/>
      <c r="B90" s="19" t="s">
        <v>50</v>
      </c>
      <c r="C90" s="19" t="s">
        <v>51</v>
      </c>
      <c r="D90" s="19" t="s">
        <v>50</v>
      </c>
      <c r="E90" s="19" t="s">
        <v>51</v>
      </c>
      <c r="F90" s="19" t="s">
        <v>50</v>
      </c>
      <c r="G90" s="19" t="s">
        <v>51</v>
      </c>
      <c r="H90" s="19" t="s">
        <v>50</v>
      </c>
      <c r="I90" s="19" t="s">
        <v>51</v>
      </c>
      <c r="J90" s="19" t="s">
        <v>50</v>
      </c>
      <c r="K90" s="19" t="s">
        <v>51</v>
      </c>
      <c r="L90" s="19" t="s">
        <v>50</v>
      </c>
      <c r="M90" s="19" t="s">
        <v>51</v>
      </c>
    </row>
    <row r="91" spans="1:13" hidden="1" x14ac:dyDescent="0.25">
      <c r="A91" s="17" t="s">
        <v>29</v>
      </c>
      <c r="B91" s="15">
        <f t="array" ref="B91:B98">TRANSPOSE(B7:I7)</f>
        <v>7405.4444444444443</v>
      </c>
      <c r="C91" s="15">
        <f t="array" ref="C91:C98">TRANSPOSE(J7:Q7)</f>
        <v>9092.2666666666664</v>
      </c>
      <c r="D91" s="16">
        <f t="array" ref="D91:D98">TRANSPOSE(B51:I51)</f>
        <v>80</v>
      </c>
      <c r="E91" s="16">
        <f t="array" ref="E91:E98">TRANSPOSE(J51:Q51)</f>
        <v>1</v>
      </c>
      <c r="F91" s="15">
        <f t="array" ref="F91:F98">TRANSPOSE(B17:I17)</f>
        <v>0.45449782493248281</v>
      </c>
      <c r="G91" s="15">
        <f t="array" ref="G91:G98">TRANSPOSE(J17:Q17)</f>
        <v>24.017715327151073</v>
      </c>
      <c r="H91" s="15">
        <f t="array" ref="H91:H98">TRANSPOSE(R7:Y7)</f>
        <v>7402.4333333333334</v>
      </c>
      <c r="I91" s="15">
        <f t="array" ref="I91:I98">TRANSPOSE(Z7:AG7)</f>
        <v>8921.4555555555562</v>
      </c>
      <c r="J91" s="16">
        <f t="array" ref="J91:J98">TRANSPOSE(R51:Y51)</f>
        <v>74</v>
      </c>
      <c r="K91" s="16">
        <f t="array" ref="K91:K98">TRANSPOSE(Z51:AG51)</f>
        <v>1</v>
      </c>
      <c r="L91" s="15">
        <f t="array" ref="L91:L98">TRANSPOSE(R17:Y17)</f>
        <v>0.68416681939231894</v>
      </c>
      <c r="M91" s="15">
        <f t="array" ref="M91:M98">TRANSPOSE(Z17:AG17)</f>
        <v>21.842810982330093</v>
      </c>
    </row>
    <row r="92" spans="1:13" hidden="1" x14ac:dyDescent="0.25">
      <c r="A92" s="17" t="s">
        <v>30</v>
      </c>
      <c r="B92" s="15">
        <v>10520.155555555555</v>
      </c>
      <c r="C92" s="15">
        <v>9899.7222222222226</v>
      </c>
      <c r="D92" s="16">
        <v>0</v>
      </c>
      <c r="E92" s="16">
        <v>0</v>
      </c>
      <c r="F92" s="15">
        <v>43.632002403931502</v>
      </c>
      <c r="G92" s="15">
        <v>35.442369631568113</v>
      </c>
      <c r="H92" s="15">
        <v>10520.155555555555</v>
      </c>
      <c r="I92" s="15">
        <v>9547.0555555555547</v>
      </c>
      <c r="J92" s="16">
        <v>0</v>
      </c>
      <c r="K92" s="16">
        <v>0</v>
      </c>
      <c r="L92" s="15">
        <v>43.99977096707552</v>
      </c>
      <c r="M92" s="15">
        <v>30.825154752035395</v>
      </c>
    </row>
    <row r="93" spans="1:13" hidden="1" x14ac:dyDescent="0.25">
      <c r="A93" s="17" t="s">
        <v>31</v>
      </c>
      <c r="B93" s="15">
        <v>8123.7777777777774</v>
      </c>
      <c r="C93" s="15">
        <v>9533.7222222222226</v>
      </c>
      <c r="D93" s="16">
        <v>5</v>
      </c>
      <c r="E93" s="16">
        <v>0</v>
      </c>
      <c r="F93" s="15">
        <v>10.467897969990904</v>
      </c>
      <c r="G93" s="15">
        <v>29.88657792101305</v>
      </c>
      <c r="H93" s="15">
        <v>8121.8111111111111</v>
      </c>
      <c r="I93" s="15">
        <v>9216.9888888888891</v>
      </c>
      <c r="J93" s="16">
        <v>5</v>
      </c>
      <c r="K93" s="16">
        <v>0</v>
      </c>
      <c r="L93" s="15">
        <v>10.727611147414571</v>
      </c>
      <c r="M93" s="15">
        <v>25.783157387241793</v>
      </c>
    </row>
    <row r="94" spans="1:13" hidden="1" x14ac:dyDescent="0.25">
      <c r="A94" s="17" t="s">
        <v>32</v>
      </c>
      <c r="B94" s="15">
        <v>9891.4666666666672</v>
      </c>
      <c r="C94" s="15">
        <v>9577.0333333333328</v>
      </c>
      <c r="D94" s="16">
        <v>0</v>
      </c>
      <c r="E94" s="16">
        <v>1</v>
      </c>
      <c r="F94" s="15">
        <v>34.868158997438243</v>
      </c>
      <c r="G94" s="15">
        <v>30.829216540650744</v>
      </c>
      <c r="H94" s="15">
        <v>9885.7666666666664</v>
      </c>
      <c r="I94" s="15">
        <v>9436.7777777777774</v>
      </c>
      <c r="J94" s="16">
        <v>0</v>
      </c>
      <c r="K94" s="16">
        <v>1</v>
      </c>
      <c r="L94" s="15">
        <v>35.150298579923899</v>
      </c>
      <c r="M94" s="15">
        <v>29.275974173195724</v>
      </c>
    </row>
    <row r="95" spans="1:13" hidden="1" x14ac:dyDescent="0.25">
      <c r="A95" s="17" t="s">
        <v>9</v>
      </c>
      <c r="B95" s="15">
        <v>11362.211111111112</v>
      </c>
      <c r="C95" s="15">
        <v>9850</v>
      </c>
      <c r="D95" s="16">
        <v>0</v>
      </c>
      <c r="E95" s="16">
        <v>0</v>
      </c>
      <c r="F95" s="15">
        <v>55.189578921483474</v>
      </c>
      <c r="G95" s="15">
        <v>34.746579925591519</v>
      </c>
      <c r="H95" s="15">
        <v>10062.411111111111</v>
      </c>
      <c r="I95" s="15">
        <v>9735.1</v>
      </c>
      <c r="J95" s="16">
        <v>0</v>
      </c>
      <c r="K95" s="16">
        <v>1</v>
      </c>
      <c r="L95" s="15">
        <v>37.502124227308428</v>
      </c>
      <c r="M95" s="15">
        <v>33.522303997543396</v>
      </c>
    </row>
    <row r="96" spans="1:13" hidden="1" x14ac:dyDescent="0.25">
      <c r="A96" s="17" t="s">
        <v>10</v>
      </c>
      <c r="B96" s="15">
        <v>10193.488888888889</v>
      </c>
      <c r="C96" s="15">
        <v>9715.4444444444453</v>
      </c>
      <c r="D96" s="16">
        <v>0</v>
      </c>
      <c r="E96" s="16">
        <v>0</v>
      </c>
      <c r="F96" s="15">
        <v>39.254132870831775</v>
      </c>
      <c r="G96" s="15">
        <v>32.709691246864168</v>
      </c>
      <c r="H96" s="15">
        <v>9256.322222222223</v>
      </c>
      <c r="I96" s="15">
        <v>9505.7333333333336</v>
      </c>
      <c r="J96" s="16">
        <v>0</v>
      </c>
      <c r="K96" s="16">
        <v>1</v>
      </c>
      <c r="L96" s="15">
        <v>26.597233687464794</v>
      </c>
      <c r="M96" s="15">
        <v>30.105354322169752</v>
      </c>
    </row>
    <row r="97" spans="1:26" hidden="1" x14ac:dyDescent="0.25">
      <c r="A97" s="17" t="s">
        <v>11</v>
      </c>
      <c r="B97" s="15">
        <v>9438.9111111111106</v>
      </c>
      <c r="C97" s="15">
        <v>9342.1444444444442</v>
      </c>
      <c r="D97" s="16">
        <v>0</v>
      </c>
      <c r="E97" s="16">
        <v>1</v>
      </c>
      <c r="F97" s="15">
        <v>28.653072237595076</v>
      </c>
      <c r="G97" s="15">
        <v>27.251771129365924</v>
      </c>
      <c r="H97" s="15">
        <v>8981.7111111111117</v>
      </c>
      <c r="I97" s="15">
        <v>9199.5111111111109</v>
      </c>
      <c r="J97" s="16">
        <v>2</v>
      </c>
      <c r="K97" s="16">
        <v>2</v>
      </c>
      <c r="L97" s="15">
        <v>22.506716737807643</v>
      </c>
      <c r="M97" s="15">
        <v>25.54544731566526</v>
      </c>
    </row>
    <row r="98" spans="1:26" hidden="1" x14ac:dyDescent="0.25">
      <c r="A98" s="17" t="s">
        <v>12</v>
      </c>
      <c r="B98" s="15">
        <v>9577.2777777777774</v>
      </c>
      <c r="C98" s="15">
        <v>9401.7555555555555</v>
      </c>
      <c r="D98" s="16">
        <v>0</v>
      </c>
      <c r="E98" s="16">
        <v>2</v>
      </c>
      <c r="F98" s="15">
        <v>30.631815954155936</v>
      </c>
      <c r="G98" s="15">
        <v>28.181041595503672</v>
      </c>
      <c r="H98" s="15">
        <v>9132.8333333333339</v>
      </c>
      <c r="I98" s="15">
        <v>9235.6666666666661</v>
      </c>
      <c r="J98" s="16">
        <v>0</v>
      </c>
      <c r="K98" s="16">
        <v>3</v>
      </c>
      <c r="L98" s="15">
        <v>24.735922477961303</v>
      </c>
      <c r="M98" s="15">
        <v>26.137970712291942</v>
      </c>
    </row>
    <row r="99" spans="1:26" hidden="1" x14ac:dyDescent="0.25"/>
    <row r="100" spans="1:26" ht="31.5" hidden="1" x14ac:dyDescent="0.5">
      <c r="A100" s="18" t="s">
        <v>58</v>
      </c>
    </row>
    <row r="101" spans="1:26" ht="31.5" hidden="1" x14ac:dyDescent="0.5">
      <c r="A101" s="20"/>
      <c r="B101" s="584" t="s">
        <v>53</v>
      </c>
      <c r="C101" s="584"/>
      <c r="D101" s="584"/>
      <c r="E101" s="584"/>
      <c r="F101" s="584"/>
      <c r="G101" s="584"/>
      <c r="H101" s="584"/>
      <c r="I101" s="584"/>
      <c r="J101" s="584"/>
      <c r="K101" s="584"/>
      <c r="L101" s="584"/>
      <c r="M101" s="584"/>
      <c r="N101" s="584" t="s">
        <v>54</v>
      </c>
      <c r="O101" s="584"/>
      <c r="P101" s="584"/>
      <c r="Q101" s="584"/>
      <c r="R101" s="584"/>
      <c r="S101" s="584"/>
      <c r="T101" s="584"/>
      <c r="U101" s="584"/>
      <c r="V101" s="584"/>
      <c r="W101" s="584"/>
      <c r="X101" s="584"/>
      <c r="Y101" s="584"/>
    </row>
    <row r="102" spans="1:26" hidden="1" x14ac:dyDescent="0.25">
      <c r="A102" s="3"/>
      <c r="B102" s="584" t="s">
        <v>61</v>
      </c>
      <c r="C102" s="584"/>
      <c r="D102" s="584"/>
      <c r="E102" s="584"/>
      <c r="F102" s="584"/>
      <c r="G102" s="584"/>
      <c r="H102" s="584" t="s">
        <v>62</v>
      </c>
      <c r="I102" s="584"/>
      <c r="J102" s="584"/>
      <c r="K102" s="584"/>
      <c r="L102" s="584"/>
      <c r="M102" s="584"/>
      <c r="N102" s="584" t="s">
        <v>61</v>
      </c>
      <c r="O102" s="584"/>
      <c r="P102" s="584"/>
      <c r="Q102" s="584"/>
      <c r="R102" s="584"/>
      <c r="S102" s="584"/>
      <c r="T102" s="584" t="s">
        <v>62</v>
      </c>
      <c r="U102" s="584"/>
      <c r="V102" s="584"/>
      <c r="W102" s="584"/>
      <c r="X102" s="584"/>
      <c r="Y102" s="584"/>
    </row>
    <row r="103" spans="1:26" hidden="1" x14ac:dyDescent="0.25">
      <c r="A103" s="17"/>
      <c r="B103" s="584" t="s">
        <v>60</v>
      </c>
      <c r="C103" s="584"/>
      <c r="D103" s="584" t="s">
        <v>59</v>
      </c>
      <c r="E103" s="584"/>
      <c r="F103" s="584" t="s">
        <v>63</v>
      </c>
      <c r="G103" s="584"/>
      <c r="H103" s="584" t="s">
        <v>64</v>
      </c>
      <c r="I103" s="584"/>
      <c r="J103" s="584" t="s">
        <v>65</v>
      </c>
      <c r="K103" s="584"/>
      <c r="L103" s="584" t="s">
        <v>63</v>
      </c>
      <c r="M103" s="584"/>
      <c r="N103" s="584" t="s">
        <v>60</v>
      </c>
      <c r="O103" s="584"/>
      <c r="P103" s="584" t="s">
        <v>59</v>
      </c>
      <c r="Q103" s="584"/>
      <c r="R103" s="584" t="s">
        <v>63</v>
      </c>
      <c r="S103" s="584"/>
      <c r="T103" s="584" t="s">
        <v>64</v>
      </c>
      <c r="U103" s="584"/>
      <c r="V103" s="584" t="s">
        <v>65</v>
      </c>
      <c r="W103" s="584"/>
      <c r="X103" s="584" t="s">
        <v>63</v>
      </c>
      <c r="Y103" s="584"/>
    </row>
    <row r="104" spans="1:26" hidden="1" x14ac:dyDescent="0.25">
      <c r="A104" s="17"/>
      <c r="B104" s="19" t="s">
        <v>50</v>
      </c>
      <c r="C104" s="19" t="s">
        <v>51</v>
      </c>
      <c r="D104" s="19" t="s">
        <v>50</v>
      </c>
      <c r="E104" s="19" t="s">
        <v>51</v>
      </c>
      <c r="F104" s="19" t="s">
        <v>50</v>
      </c>
      <c r="G104" s="19" t="s">
        <v>51</v>
      </c>
      <c r="H104" s="19" t="s">
        <v>50</v>
      </c>
      <c r="I104" s="19" t="s">
        <v>51</v>
      </c>
      <c r="J104" s="19" t="s">
        <v>50</v>
      </c>
      <c r="K104" s="19" t="s">
        <v>51</v>
      </c>
      <c r="L104" s="19" t="s">
        <v>50</v>
      </c>
      <c r="M104" s="19" t="s">
        <v>51</v>
      </c>
      <c r="N104" s="19" t="s">
        <v>50</v>
      </c>
      <c r="O104" s="19" t="s">
        <v>51</v>
      </c>
      <c r="P104" s="19" t="s">
        <v>50</v>
      </c>
      <c r="Q104" s="19" t="s">
        <v>51</v>
      </c>
      <c r="R104" s="19" t="s">
        <v>50</v>
      </c>
      <c r="S104" s="19" t="s">
        <v>51</v>
      </c>
      <c r="T104" s="19" t="s">
        <v>50</v>
      </c>
      <c r="U104" s="19" t="s">
        <v>51</v>
      </c>
      <c r="V104" s="19" t="s">
        <v>50</v>
      </c>
      <c r="W104" s="19" t="s">
        <v>51</v>
      </c>
      <c r="X104" s="19" t="s">
        <v>50</v>
      </c>
      <c r="Y104" s="19" t="s">
        <v>51</v>
      </c>
    </row>
    <row r="105" spans="1:26" hidden="1" x14ac:dyDescent="0.25">
      <c r="A105" s="17" t="s">
        <v>29</v>
      </c>
      <c r="B105" s="4">
        <f t="array" ref="B105:B112">TRANSPOSE(B52:I52)</f>
        <v>40.922222222222224</v>
      </c>
      <c r="C105" s="4">
        <f t="array" ref="C105:C112">TRANSPOSE(J52:Q52)</f>
        <v>57.033333333333331</v>
      </c>
      <c r="D105" s="4">
        <f t="array" ref="D105:D112">TRANSPOSE(B53:I53)</f>
        <v>346.97777777777776</v>
      </c>
      <c r="E105" s="4">
        <f t="array" ref="E105:E112">TRANSPOSE(J53:Q53)</f>
        <v>543.75555555555559</v>
      </c>
      <c r="F105" s="4">
        <f t="array" ref="F105:F112">TRANSPOSE(B54:I54)</f>
        <v>192.5</v>
      </c>
      <c r="G105" s="4">
        <f t="array" ref="G105:G112">TRANSPOSE(J54:Q54)</f>
        <v>172.1</v>
      </c>
      <c r="H105" s="4">
        <f t="array" ref="H105:H112">TRANSPOSE(B55:I55)</f>
        <v>0</v>
      </c>
      <c r="I105" s="4">
        <f t="array" ref="I105:I112">TRANSPOSE(J55:Q55)</f>
        <v>0</v>
      </c>
      <c r="J105" s="4">
        <f t="array" ref="J105:J112">TRANSPOSE(B56:I56)</f>
        <v>15.855555555555556</v>
      </c>
      <c r="K105" s="4">
        <f t="array" ref="K105:K112">TRANSPOSE(J56:Q56)</f>
        <v>94.033333333333331</v>
      </c>
      <c r="L105" s="4">
        <f t="array" ref="L105:L112">TRANSPOSE(B57:I57)</f>
        <v>226.96666666666667</v>
      </c>
      <c r="M105" s="4">
        <f t="array" ref="M105:M112">TRANSPOSE(J57:Q57)</f>
        <v>245.03333333333333</v>
      </c>
      <c r="N105" s="4">
        <f t="array" ref="N105:N112">TRANSPOSE(R52:Y52)</f>
        <v>30.788888888888888</v>
      </c>
      <c r="O105" s="4">
        <f t="array" ref="O105:O112">TRANSPOSE(Z52:AG52)</f>
        <v>42.455555555555556</v>
      </c>
      <c r="P105" s="4">
        <f t="array" ref="P105:P112">TRANSPOSE(R53:Y53)</f>
        <v>356.74444444444447</v>
      </c>
      <c r="Q105" s="4">
        <f t="array" ref="Q105:Q112">TRANSPOSE(Z53:AG53)</f>
        <v>432.37777777777779</v>
      </c>
      <c r="R105" s="4">
        <f t="array" ref="R105:R112">TRANSPOSE(R54:Y54)</f>
        <v>192.37777777777777</v>
      </c>
      <c r="S105" s="4">
        <f t="array" ref="S105:S112">TRANSPOSE(Z54:AG54)</f>
        <v>206.34444444444443</v>
      </c>
      <c r="T105" s="4">
        <f t="array" ref="T105:T112">TRANSPOSE(R55:Y55)</f>
        <v>0</v>
      </c>
      <c r="U105" s="4">
        <f t="array" ref="U105:U112">TRANSPOSE(Z55:AG55)</f>
        <v>0</v>
      </c>
      <c r="V105" s="4">
        <f t="array" ref="V105:V112">TRANSPOSE(R56:Y56)</f>
        <v>15.855555555555556</v>
      </c>
      <c r="W105" s="4">
        <f t="array" ref="W105:W112">TRANSPOSE(Z56:AG56)</f>
        <v>94.033333333333331</v>
      </c>
      <c r="X105" s="4">
        <f t="array" ref="X105:X112">TRANSPOSE(R57:Y57)</f>
        <v>226.72222222222223</v>
      </c>
      <c r="Y105" s="4">
        <f t="array" ref="Y105:Y112">TRANSPOSE(Z57:AG57)</f>
        <v>199.17777777777778</v>
      </c>
      <c r="Z105" s="21"/>
    </row>
    <row r="106" spans="1:26" hidden="1" x14ac:dyDescent="0.25">
      <c r="A106" s="17" t="s">
        <v>30</v>
      </c>
      <c r="B106" s="4">
        <v>63.533333333333331</v>
      </c>
      <c r="C106" s="4">
        <v>78.8</v>
      </c>
      <c r="D106" s="4">
        <v>540.38888888888891</v>
      </c>
      <c r="E106" s="4">
        <v>540.28888888888889</v>
      </c>
      <c r="F106" s="4">
        <v>153.5</v>
      </c>
      <c r="G106" s="4">
        <v>167.44444444444446</v>
      </c>
      <c r="H106" s="4">
        <v>0</v>
      </c>
      <c r="I106" s="4">
        <v>0</v>
      </c>
      <c r="J106" s="4">
        <v>183.6888888888889</v>
      </c>
      <c r="K106" s="4">
        <v>135.6</v>
      </c>
      <c r="L106" s="4">
        <v>147.64444444444445</v>
      </c>
      <c r="M106" s="4">
        <v>210.28888888888889</v>
      </c>
      <c r="N106" s="4">
        <v>63.533333333333331</v>
      </c>
      <c r="O106" s="4">
        <v>48.733333333333334</v>
      </c>
      <c r="P106" s="4">
        <v>400.14444444444445</v>
      </c>
      <c r="Q106" s="4">
        <v>488.44444444444446</v>
      </c>
      <c r="R106" s="4">
        <v>293.74444444444447</v>
      </c>
      <c r="S106" s="4">
        <v>183.97777777777779</v>
      </c>
      <c r="T106" s="4">
        <v>0</v>
      </c>
      <c r="U106" s="4">
        <v>0</v>
      </c>
      <c r="V106" s="4">
        <v>183.6888888888889</v>
      </c>
      <c r="W106" s="4">
        <v>135.6</v>
      </c>
      <c r="X106" s="4">
        <v>147.64444444444445</v>
      </c>
      <c r="Y106" s="4">
        <v>177.6</v>
      </c>
      <c r="Z106" s="21"/>
    </row>
    <row r="107" spans="1:26" hidden="1" x14ac:dyDescent="0.25">
      <c r="A107" s="17" t="s">
        <v>31</v>
      </c>
      <c r="B107" s="4">
        <v>32.177777777777777</v>
      </c>
      <c r="C107" s="4">
        <v>52.577777777777776</v>
      </c>
      <c r="D107" s="4">
        <v>365.81111111111113</v>
      </c>
      <c r="E107" s="4">
        <v>565.92222222222222</v>
      </c>
      <c r="F107" s="4">
        <v>155.85555555555555</v>
      </c>
      <c r="G107" s="4">
        <v>162.47777777777779</v>
      </c>
      <c r="H107" s="4">
        <v>0</v>
      </c>
      <c r="I107" s="4">
        <v>0</v>
      </c>
      <c r="J107" s="4">
        <v>18.377777777777776</v>
      </c>
      <c r="K107" s="4">
        <v>95.222222222222229</v>
      </c>
      <c r="L107" s="4">
        <v>211.16666666666666</v>
      </c>
      <c r="M107" s="4">
        <v>247.88888888888889</v>
      </c>
      <c r="N107" s="4">
        <v>24.244444444444444</v>
      </c>
      <c r="O107" s="4">
        <v>41.333333333333336</v>
      </c>
      <c r="P107" s="4">
        <v>295.9111111111111</v>
      </c>
      <c r="Q107" s="4">
        <v>477.54444444444442</v>
      </c>
      <c r="R107" s="4">
        <v>233.57777777777778</v>
      </c>
      <c r="S107" s="4">
        <v>178.9</v>
      </c>
      <c r="T107" s="4">
        <v>0</v>
      </c>
      <c r="U107" s="4">
        <v>0</v>
      </c>
      <c r="V107" s="4">
        <v>18.377777777777776</v>
      </c>
      <c r="W107" s="4">
        <v>95.222222222222229</v>
      </c>
      <c r="X107" s="4">
        <v>211.11111111111111</v>
      </c>
      <c r="Y107" s="4">
        <v>206.28888888888889</v>
      </c>
      <c r="Z107" s="21"/>
    </row>
    <row r="108" spans="1:26" hidden="1" x14ac:dyDescent="0.25">
      <c r="A108" s="17" t="s">
        <v>32</v>
      </c>
      <c r="B108" s="4">
        <v>77.066666666666663</v>
      </c>
      <c r="C108" s="4">
        <v>83.7</v>
      </c>
      <c r="D108" s="4">
        <v>525.35555555555561</v>
      </c>
      <c r="E108" s="4">
        <v>526.73333333333335</v>
      </c>
      <c r="F108" s="4">
        <v>195.26666666666668</v>
      </c>
      <c r="G108" s="4">
        <v>179.16666666666666</v>
      </c>
      <c r="H108" s="4">
        <v>0</v>
      </c>
      <c r="I108" s="4">
        <v>0</v>
      </c>
      <c r="J108" s="4">
        <v>183.6888888888889</v>
      </c>
      <c r="K108" s="4">
        <v>135.25555555555556</v>
      </c>
      <c r="L108" s="4">
        <v>167.77777777777777</v>
      </c>
      <c r="M108" s="4">
        <v>212.16666666666666</v>
      </c>
      <c r="N108" s="4">
        <v>77.066666666666663</v>
      </c>
      <c r="O108" s="4">
        <v>36.544444444444444</v>
      </c>
      <c r="P108" s="4">
        <v>523.4666666666667</v>
      </c>
      <c r="Q108" s="4">
        <v>484.63333333333333</v>
      </c>
      <c r="R108" s="4">
        <v>194.97777777777779</v>
      </c>
      <c r="S108" s="4">
        <v>207.02222222222221</v>
      </c>
      <c r="T108" s="4">
        <v>0</v>
      </c>
      <c r="U108" s="4">
        <v>0</v>
      </c>
      <c r="V108" s="4">
        <v>183.6888888888889</v>
      </c>
      <c r="W108" s="4">
        <v>135.25555555555556</v>
      </c>
      <c r="X108" s="4">
        <v>166.6888888888889</v>
      </c>
      <c r="Y108" s="4">
        <v>181.46666666666667</v>
      </c>
      <c r="Z108" s="21"/>
    </row>
    <row r="109" spans="1:26" hidden="1" x14ac:dyDescent="0.25">
      <c r="A109" s="17" t="s">
        <v>9</v>
      </c>
      <c r="B109" s="4">
        <v>219.22222222222223</v>
      </c>
      <c r="C109" s="4">
        <v>82.944444444444443</v>
      </c>
      <c r="D109" s="4">
        <v>626.25555555555559</v>
      </c>
      <c r="E109" s="4">
        <v>575.0333333333333</v>
      </c>
      <c r="F109" s="4">
        <v>172.47777777777779</v>
      </c>
      <c r="G109" s="4">
        <v>162.53333333333333</v>
      </c>
      <c r="H109" s="4">
        <v>0</v>
      </c>
      <c r="I109" s="4">
        <v>0</v>
      </c>
      <c r="J109" s="4">
        <v>183.6888888888889</v>
      </c>
      <c r="K109" s="4">
        <v>129.47777777777779</v>
      </c>
      <c r="L109" s="4">
        <v>277.9111111111111</v>
      </c>
      <c r="M109" s="4">
        <v>233.4</v>
      </c>
      <c r="N109" s="4">
        <v>60.222222222222221</v>
      </c>
      <c r="O109" s="4">
        <v>73.544444444444451</v>
      </c>
      <c r="P109" s="4">
        <v>536.84444444444443</v>
      </c>
      <c r="Q109" s="4">
        <v>527.29999999999995</v>
      </c>
      <c r="R109" s="4">
        <v>185.71111111111111</v>
      </c>
      <c r="S109" s="4">
        <v>187.62222222222223</v>
      </c>
      <c r="T109" s="4">
        <v>0</v>
      </c>
      <c r="U109" s="4">
        <v>0</v>
      </c>
      <c r="V109" s="4">
        <v>183.6888888888889</v>
      </c>
      <c r="W109" s="4">
        <v>129.47777777777779</v>
      </c>
      <c r="X109" s="4">
        <v>160.32222222222222</v>
      </c>
      <c r="Y109" s="4">
        <v>217.37777777777777</v>
      </c>
      <c r="Z109" s="21"/>
    </row>
    <row r="110" spans="1:26" hidden="1" x14ac:dyDescent="0.25">
      <c r="A110" s="17" t="s">
        <v>10</v>
      </c>
      <c r="B110" s="4">
        <v>0</v>
      </c>
      <c r="C110" s="4">
        <v>65.466666666666669</v>
      </c>
      <c r="D110" s="4">
        <v>727.35555555555561</v>
      </c>
      <c r="E110" s="4">
        <v>579</v>
      </c>
      <c r="F110" s="4">
        <v>165.02222222222221</v>
      </c>
      <c r="G110" s="4">
        <v>165.84444444444443</v>
      </c>
      <c r="H110" s="4">
        <v>0</v>
      </c>
      <c r="I110" s="4">
        <v>0</v>
      </c>
      <c r="J110" s="4">
        <v>133</v>
      </c>
      <c r="K110" s="4">
        <v>119.42222222222222</v>
      </c>
      <c r="L110" s="4">
        <v>265.81111111111113</v>
      </c>
      <c r="M110" s="4">
        <v>238.35555555555555</v>
      </c>
      <c r="N110" s="4">
        <v>0</v>
      </c>
      <c r="O110" s="4">
        <v>22.888888888888889</v>
      </c>
      <c r="P110" s="4">
        <v>527.48888888888894</v>
      </c>
      <c r="Q110" s="4">
        <v>546.83333333333337</v>
      </c>
      <c r="R110" s="4">
        <v>177.55555555555554</v>
      </c>
      <c r="S110" s="4">
        <v>191.05555555555554</v>
      </c>
      <c r="T110" s="4">
        <v>0</v>
      </c>
      <c r="U110" s="4">
        <v>0</v>
      </c>
      <c r="V110" s="4">
        <v>133</v>
      </c>
      <c r="W110" s="4">
        <v>119.42222222222222</v>
      </c>
      <c r="X110" s="4">
        <v>172.14444444444445</v>
      </c>
      <c r="Y110" s="4">
        <v>213.5888888888889</v>
      </c>
      <c r="Z110" s="21"/>
    </row>
    <row r="111" spans="1:26" hidden="1" x14ac:dyDescent="0.25">
      <c r="A111" s="17" t="s">
        <v>11</v>
      </c>
      <c r="B111" s="4">
        <v>65.544444444444451</v>
      </c>
      <c r="C111" s="4">
        <v>53.977777777777774</v>
      </c>
      <c r="D111" s="4">
        <v>656.88888888888891</v>
      </c>
      <c r="E111" s="4">
        <v>565.04444444444448</v>
      </c>
      <c r="F111" s="4">
        <v>233.74444444444444</v>
      </c>
      <c r="G111" s="4">
        <v>190.6888888888889</v>
      </c>
      <c r="H111" s="4">
        <v>0</v>
      </c>
      <c r="I111" s="4">
        <v>0</v>
      </c>
      <c r="J111" s="4">
        <v>94</v>
      </c>
      <c r="K111" s="4">
        <v>97.86666666666666</v>
      </c>
      <c r="L111" s="4">
        <v>336.71111111111111</v>
      </c>
      <c r="M111" s="4">
        <v>259.61111111111109</v>
      </c>
      <c r="N111" s="4">
        <v>41.833333333333336</v>
      </c>
      <c r="O111" s="4">
        <v>34.844444444444441</v>
      </c>
      <c r="P111" s="4">
        <v>467.04444444444442</v>
      </c>
      <c r="Q111" s="4">
        <v>512.07777777777778</v>
      </c>
      <c r="R111" s="4">
        <v>185.16666666666666</v>
      </c>
      <c r="S111" s="4">
        <v>212.38888888888889</v>
      </c>
      <c r="T111" s="4">
        <v>0</v>
      </c>
      <c r="U111" s="4">
        <v>0</v>
      </c>
      <c r="V111" s="4">
        <v>94</v>
      </c>
      <c r="W111" s="4">
        <v>97.86666666666666</v>
      </c>
      <c r="X111" s="4">
        <v>205.64444444444445</v>
      </c>
      <c r="Y111" s="4">
        <v>234.4111111111111</v>
      </c>
      <c r="Z111" s="21"/>
    </row>
    <row r="112" spans="1:26" hidden="1" x14ac:dyDescent="0.25">
      <c r="A112" s="17" t="s">
        <v>12</v>
      </c>
      <c r="B112" s="4">
        <v>41.655555555555559</v>
      </c>
      <c r="C112" s="4">
        <v>54.277777777777779</v>
      </c>
      <c r="D112" s="4">
        <v>734.05555555555554</v>
      </c>
      <c r="E112" s="4">
        <v>585.47777777777776</v>
      </c>
      <c r="F112" s="4">
        <v>151.3111111111111</v>
      </c>
      <c r="G112" s="4">
        <v>166.8</v>
      </c>
      <c r="H112" s="4">
        <v>0</v>
      </c>
      <c r="I112" s="4">
        <v>0</v>
      </c>
      <c r="J112" s="4">
        <v>96.911111111111111</v>
      </c>
      <c r="K112" s="4">
        <v>102.16666666666667</v>
      </c>
      <c r="L112" s="4">
        <v>319.22222222222223</v>
      </c>
      <c r="M112" s="4">
        <v>253.73333333333332</v>
      </c>
      <c r="N112" s="4">
        <v>38.18888888888889</v>
      </c>
      <c r="O112" s="4">
        <v>31.077777777777779</v>
      </c>
      <c r="P112" s="4">
        <v>444.31111111111113</v>
      </c>
      <c r="Q112" s="4">
        <v>546.35555555555561</v>
      </c>
      <c r="R112" s="4">
        <v>230.72222222222223</v>
      </c>
      <c r="S112" s="4">
        <v>171.47777777777779</v>
      </c>
      <c r="T112" s="4">
        <v>0</v>
      </c>
      <c r="U112" s="4">
        <v>0</v>
      </c>
      <c r="V112" s="4">
        <v>96.911111111111111</v>
      </c>
      <c r="W112" s="4">
        <v>102.16666666666667</v>
      </c>
      <c r="X112" s="4">
        <v>212.32222222222222</v>
      </c>
      <c r="Y112" s="4">
        <v>224.9111111111111</v>
      </c>
      <c r="Z112" s="21"/>
    </row>
    <row r="113" spans="2:26" hidden="1" x14ac:dyDescent="0.25">
      <c r="B113" s="22"/>
      <c r="C113" s="22"/>
      <c r="D113" s="22"/>
      <c r="E113" s="22"/>
      <c r="F113" s="22"/>
      <c r="G113" s="22"/>
      <c r="H113" s="22"/>
      <c r="I113" s="22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2:26" hidden="1" x14ac:dyDescent="0.25">
      <c r="B114" s="22"/>
      <c r="C114" s="22"/>
      <c r="D114" s="22"/>
      <c r="E114" s="22"/>
      <c r="F114" s="22"/>
      <c r="G114" s="22"/>
      <c r="H114" s="22"/>
      <c r="I114" s="22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</sheetData>
  <mergeCells count="42">
    <mergeCell ref="B2:Q2"/>
    <mergeCell ref="R2:AG2"/>
    <mergeCell ref="B48:Q48"/>
    <mergeCell ref="R48:AG48"/>
    <mergeCell ref="B25:T25"/>
    <mergeCell ref="U25:AM25"/>
    <mergeCell ref="B75:G75"/>
    <mergeCell ref="H75:M75"/>
    <mergeCell ref="B76:C76"/>
    <mergeCell ref="D76:E76"/>
    <mergeCell ref="F76:G76"/>
    <mergeCell ref="H76:I76"/>
    <mergeCell ref="J76:K76"/>
    <mergeCell ref="L76:M76"/>
    <mergeCell ref="B102:G102"/>
    <mergeCell ref="H102:M102"/>
    <mergeCell ref="N102:S102"/>
    <mergeCell ref="T102:Y102"/>
    <mergeCell ref="B88:G88"/>
    <mergeCell ref="H88:M88"/>
    <mergeCell ref="B89:C89"/>
    <mergeCell ref="D89:E89"/>
    <mergeCell ref="F89:G89"/>
    <mergeCell ref="H89:I89"/>
    <mergeCell ref="J89:K89"/>
    <mergeCell ref="L89:M89"/>
    <mergeCell ref="B62:T62"/>
    <mergeCell ref="U62:AM62"/>
    <mergeCell ref="V103:W103"/>
    <mergeCell ref="X103:Y103"/>
    <mergeCell ref="L103:M103"/>
    <mergeCell ref="N103:O103"/>
    <mergeCell ref="P103:Q103"/>
    <mergeCell ref="R103:S103"/>
    <mergeCell ref="T103:U103"/>
    <mergeCell ref="B103:C103"/>
    <mergeCell ref="D103:E103"/>
    <mergeCell ref="F103:G103"/>
    <mergeCell ref="H103:I103"/>
    <mergeCell ref="J103:K103"/>
    <mergeCell ref="B101:M101"/>
    <mergeCell ref="N101:Y101"/>
  </mergeCells>
  <conditionalFormatting sqref="B78:B85">
    <cfRule type="cellIs" dxfId="39" priority="12" operator="equal">
      <formula>MIN($B$78:$B$85)</formula>
    </cfRule>
  </conditionalFormatting>
  <conditionalFormatting sqref="C78:C85">
    <cfRule type="cellIs" dxfId="38" priority="11" operator="equal">
      <formula>MIN($C$78:$C$85)</formula>
    </cfRule>
  </conditionalFormatting>
  <conditionalFormatting sqref="H78:H85">
    <cfRule type="cellIs" dxfId="37" priority="10" operator="equal">
      <formula>MIN($H$78:$H$85)</formula>
    </cfRule>
  </conditionalFormatting>
  <conditionalFormatting sqref="I78:I85">
    <cfRule type="cellIs" dxfId="36" priority="9" operator="equal">
      <formula>MIN($I$78:$I$85)</formula>
    </cfRule>
  </conditionalFormatting>
  <conditionalFormatting sqref="B91:B98">
    <cfRule type="cellIs" dxfId="35" priority="8" operator="equal">
      <formula>MIN($B$91:$B$98)</formula>
    </cfRule>
  </conditionalFormatting>
  <conditionalFormatting sqref="C91:C98">
    <cfRule type="cellIs" dxfId="34" priority="7" operator="equal">
      <formula>MIN($C$91:$C$98)</formula>
    </cfRule>
  </conditionalFormatting>
  <conditionalFormatting sqref="H91:H98">
    <cfRule type="cellIs" dxfId="33" priority="6" operator="equal">
      <formula>MIN($H$91:$H$98)</formula>
    </cfRule>
  </conditionalFormatting>
  <conditionalFormatting sqref="I91:I98">
    <cfRule type="cellIs" dxfId="32" priority="5" operator="equal">
      <formula>MIN($I$91:$I$98)</formula>
    </cfRule>
  </conditionalFormatting>
  <conditionalFormatting sqref="F105:F112">
    <cfRule type="cellIs" dxfId="31" priority="4" operator="equal">
      <formula>MIN($F$105:$F$112)</formula>
    </cfRule>
  </conditionalFormatting>
  <conditionalFormatting sqref="L105:L112">
    <cfRule type="cellIs" dxfId="30" priority="3" operator="equal">
      <formula>MIN($L$105:$L$112)</formula>
    </cfRule>
  </conditionalFormatting>
  <conditionalFormatting sqref="R105:R112">
    <cfRule type="cellIs" dxfId="29" priority="2" operator="equal">
      <formula>MIN($R$105:$R$112)</formula>
    </cfRule>
  </conditionalFormatting>
  <conditionalFormatting sqref="X105:X112">
    <cfRule type="cellIs" dxfId="28" priority="1" operator="equal">
      <formula>MIN($X$105:$X$112)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46"/>
  <sheetViews>
    <sheetView zoomScale="90" zoomScaleNormal="90" workbookViewId="0">
      <selection activeCell="O552" sqref="O552"/>
    </sheetView>
  </sheetViews>
  <sheetFormatPr baseColWidth="10" defaultRowHeight="15" x14ac:dyDescent="0.25"/>
  <cols>
    <col min="1" max="1" width="18.140625" bestFit="1" customWidth="1"/>
    <col min="2" max="2" width="11.42578125" customWidth="1"/>
  </cols>
  <sheetData>
    <row r="1" spans="1:18" x14ac:dyDescent="0.25">
      <c r="A1" t="s">
        <v>403</v>
      </c>
      <c r="B1" t="s">
        <v>1024</v>
      </c>
      <c r="C1" t="s">
        <v>29</v>
      </c>
      <c r="D1" t="s">
        <v>30</v>
      </c>
      <c r="E1" t="s">
        <v>182</v>
      </c>
      <c r="F1" t="s">
        <v>91</v>
      </c>
      <c r="G1" t="s">
        <v>9</v>
      </c>
      <c r="H1" t="s">
        <v>10</v>
      </c>
      <c r="I1" t="s">
        <v>11</v>
      </c>
      <c r="J1" t="s">
        <v>12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</row>
    <row r="2" spans="1:18" x14ac:dyDescent="0.25">
      <c r="B2" s="1"/>
      <c r="C2">
        <v>1113</v>
      </c>
      <c r="D2">
        <v>1171</v>
      </c>
      <c r="E2">
        <v>1095</v>
      </c>
      <c r="F2">
        <v>1256</v>
      </c>
      <c r="G2">
        <v>1299</v>
      </c>
      <c r="H2">
        <v>1223</v>
      </c>
      <c r="I2">
        <v>1272</v>
      </c>
      <c r="J2">
        <v>1260</v>
      </c>
      <c r="K2">
        <v>1099</v>
      </c>
      <c r="L2">
        <v>1112</v>
      </c>
      <c r="M2">
        <v>1083</v>
      </c>
      <c r="N2">
        <v>1207</v>
      </c>
      <c r="O2">
        <v>1248</v>
      </c>
      <c r="P2">
        <v>1134</v>
      </c>
      <c r="Q2">
        <v>1216</v>
      </c>
      <c r="R2">
        <v>1140</v>
      </c>
    </row>
    <row r="3" spans="1:18" x14ac:dyDescent="0.25">
      <c r="B3" s="1">
        <v>915</v>
      </c>
      <c r="C3">
        <v>1053</v>
      </c>
      <c r="D3">
        <v>1135</v>
      </c>
      <c r="E3">
        <v>1047</v>
      </c>
      <c r="F3">
        <v>1215</v>
      </c>
      <c r="G3">
        <v>1293</v>
      </c>
      <c r="H3">
        <v>1243</v>
      </c>
      <c r="I3">
        <v>1233</v>
      </c>
      <c r="J3">
        <v>1276</v>
      </c>
      <c r="K3">
        <v>1162</v>
      </c>
      <c r="L3">
        <v>1260</v>
      </c>
      <c r="M3">
        <v>1178</v>
      </c>
      <c r="N3">
        <v>1222</v>
      </c>
      <c r="O3">
        <v>1201</v>
      </c>
      <c r="P3">
        <v>1165</v>
      </c>
      <c r="Q3">
        <v>1225</v>
      </c>
      <c r="R3">
        <v>1245</v>
      </c>
    </row>
    <row r="4" spans="1:18" x14ac:dyDescent="0.25">
      <c r="B4" s="1"/>
      <c r="C4">
        <v>1012</v>
      </c>
      <c r="D4">
        <v>1093</v>
      </c>
      <c r="E4">
        <v>1016</v>
      </c>
      <c r="F4">
        <v>1133</v>
      </c>
      <c r="G4">
        <v>1333</v>
      </c>
      <c r="H4">
        <v>1305</v>
      </c>
      <c r="I4">
        <v>1295</v>
      </c>
      <c r="J4">
        <v>1274</v>
      </c>
      <c r="K4">
        <v>1258</v>
      </c>
      <c r="L4">
        <v>1265</v>
      </c>
      <c r="M4">
        <v>1044</v>
      </c>
      <c r="N4">
        <v>1026</v>
      </c>
      <c r="O4">
        <v>1121</v>
      </c>
      <c r="P4">
        <v>1164</v>
      </c>
      <c r="Q4">
        <v>1226</v>
      </c>
      <c r="R4">
        <v>1173</v>
      </c>
    </row>
    <row r="5" spans="1:18" x14ac:dyDescent="0.25">
      <c r="B5" s="1">
        <v>864</v>
      </c>
      <c r="C5">
        <v>1018</v>
      </c>
      <c r="D5">
        <v>1075</v>
      </c>
      <c r="E5">
        <v>953</v>
      </c>
      <c r="F5">
        <v>1106</v>
      </c>
      <c r="G5">
        <v>1157</v>
      </c>
      <c r="H5">
        <v>1077</v>
      </c>
      <c r="I5">
        <v>1123</v>
      </c>
      <c r="J5">
        <v>1181</v>
      </c>
      <c r="K5">
        <v>994</v>
      </c>
      <c r="L5">
        <v>1085</v>
      </c>
      <c r="M5">
        <v>995</v>
      </c>
      <c r="N5">
        <v>1207</v>
      </c>
      <c r="O5">
        <v>1079</v>
      </c>
      <c r="P5">
        <v>1081</v>
      </c>
      <c r="Q5">
        <v>1058</v>
      </c>
      <c r="R5">
        <v>1081</v>
      </c>
    </row>
    <row r="6" spans="1:18" x14ac:dyDescent="0.25">
      <c r="B6" s="1"/>
      <c r="C6">
        <v>981</v>
      </c>
      <c r="D6">
        <v>1094</v>
      </c>
      <c r="E6">
        <v>1034</v>
      </c>
      <c r="F6">
        <v>1084</v>
      </c>
      <c r="G6">
        <v>1177</v>
      </c>
      <c r="H6">
        <v>1096</v>
      </c>
      <c r="I6">
        <v>1126</v>
      </c>
      <c r="J6">
        <v>1109</v>
      </c>
      <c r="K6">
        <v>979</v>
      </c>
      <c r="L6">
        <v>1031</v>
      </c>
      <c r="M6">
        <v>1045</v>
      </c>
      <c r="N6">
        <v>1003</v>
      </c>
      <c r="O6">
        <v>1045</v>
      </c>
      <c r="P6">
        <v>1145</v>
      </c>
      <c r="Q6">
        <v>964</v>
      </c>
      <c r="R6">
        <v>988</v>
      </c>
    </row>
    <row r="7" spans="1:18" x14ac:dyDescent="0.25">
      <c r="B7" s="1"/>
      <c r="C7">
        <v>1203</v>
      </c>
      <c r="D7">
        <v>1304</v>
      </c>
      <c r="E7">
        <v>1220</v>
      </c>
      <c r="F7">
        <v>1236</v>
      </c>
      <c r="G7">
        <v>1356</v>
      </c>
      <c r="H7">
        <v>1262</v>
      </c>
      <c r="I7">
        <v>1329</v>
      </c>
      <c r="J7">
        <v>1329</v>
      </c>
      <c r="K7">
        <v>1251</v>
      </c>
      <c r="L7">
        <v>1194</v>
      </c>
      <c r="M7">
        <v>1246</v>
      </c>
      <c r="N7">
        <v>1262</v>
      </c>
      <c r="O7">
        <v>1209</v>
      </c>
      <c r="P7">
        <v>1229</v>
      </c>
      <c r="Q7">
        <v>1242</v>
      </c>
      <c r="R7">
        <v>1170</v>
      </c>
    </row>
    <row r="8" spans="1:18" x14ac:dyDescent="0.25">
      <c r="B8" s="1"/>
      <c r="C8">
        <v>1071</v>
      </c>
      <c r="D8">
        <v>1117</v>
      </c>
      <c r="E8">
        <v>1025</v>
      </c>
      <c r="F8">
        <v>1133</v>
      </c>
      <c r="G8">
        <v>1370</v>
      </c>
      <c r="H8">
        <v>1311</v>
      </c>
      <c r="I8">
        <v>1376</v>
      </c>
      <c r="J8">
        <v>1315</v>
      </c>
      <c r="K8">
        <v>1221</v>
      </c>
      <c r="L8">
        <v>1257</v>
      </c>
      <c r="M8">
        <v>1287</v>
      </c>
      <c r="N8">
        <v>1253</v>
      </c>
      <c r="O8">
        <v>1185</v>
      </c>
      <c r="P8">
        <v>1269</v>
      </c>
      <c r="Q8">
        <v>1170</v>
      </c>
      <c r="R8">
        <v>1239</v>
      </c>
    </row>
    <row r="9" spans="1:18" x14ac:dyDescent="0.25">
      <c r="B9" s="1"/>
      <c r="C9">
        <v>1023</v>
      </c>
      <c r="D9">
        <v>1099</v>
      </c>
      <c r="E9">
        <v>989</v>
      </c>
      <c r="F9">
        <v>1114</v>
      </c>
      <c r="G9">
        <v>1177</v>
      </c>
      <c r="H9">
        <v>1123</v>
      </c>
      <c r="I9">
        <v>1205</v>
      </c>
      <c r="J9">
        <v>1138</v>
      </c>
      <c r="K9">
        <v>1161</v>
      </c>
      <c r="L9">
        <v>1147</v>
      </c>
      <c r="M9">
        <v>1126</v>
      </c>
      <c r="N9">
        <v>1068</v>
      </c>
      <c r="O9">
        <v>1062</v>
      </c>
      <c r="P9">
        <v>1025</v>
      </c>
      <c r="Q9">
        <v>1142</v>
      </c>
      <c r="R9">
        <v>1093</v>
      </c>
    </row>
    <row r="10" spans="1:18" x14ac:dyDescent="0.25">
      <c r="B10" s="1"/>
      <c r="C10">
        <v>1019</v>
      </c>
      <c r="D10">
        <v>1082</v>
      </c>
      <c r="E10">
        <v>1026</v>
      </c>
      <c r="F10">
        <v>1115</v>
      </c>
      <c r="G10">
        <v>1217</v>
      </c>
      <c r="H10">
        <v>1144</v>
      </c>
      <c r="I10">
        <v>1121</v>
      </c>
      <c r="J10">
        <v>1164</v>
      </c>
      <c r="K10">
        <v>1074</v>
      </c>
      <c r="L10">
        <v>1107</v>
      </c>
      <c r="M10">
        <v>1068</v>
      </c>
      <c r="N10">
        <v>1163</v>
      </c>
      <c r="O10">
        <v>1200</v>
      </c>
      <c r="P10">
        <v>1083</v>
      </c>
      <c r="Q10">
        <v>1144</v>
      </c>
      <c r="R10">
        <v>1162</v>
      </c>
    </row>
    <row r="11" spans="1:18" x14ac:dyDescent="0.25">
      <c r="B11" s="1"/>
      <c r="C11">
        <v>1120</v>
      </c>
      <c r="D11">
        <v>1107</v>
      </c>
      <c r="E11">
        <v>1059</v>
      </c>
      <c r="F11">
        <v>1224</v>
      </c>
      <c r="G11">
        <v>1352</v>
      </c>
      <c r="H11">
        <v>1290</v>
      </c>
      <c r="I11">
        <v>1369</v>
      </c>
      <c r="J11">
        <v>1278</v>
      </c>
      <c r="K11">
        <v>1152</v>
      </c>
      <c r="L11">
        <v>1129</v>
      </c>
      <c r="M11">
        <v>1204</v>
      </c>
      <c r="N11">
        <v>1188</v>
      </c>
      <c r="O11">
        <v>1214</v>
      </c>
      <c r="P11">
        <v>1206</v>
      </c>
      <c r="Q11">
        <v>1202</v>
      </c>
      <c r="R11">
        <v>1257</v>
      </c>
    </row>
    <row r="12" spans="1:18" x14ac:dyDescent="0.25">
      <c r="B12" s="1"/>
      <c r="C12">
        <v>923</v>
      </c>
      <c r="D12">
        <v>988</v>
      </c>
      <c r="E12">
        <v>904</v>
      </c>
      <c r="F12">
        <v>1031</v>
      </c>
      <c r="G12">
        <v>1125</v>
      </c>
      <c r="H12">
        <v>1102</v>
      </c>
      <c r="I12">
        <v>1069</v>
      </c>
      <c r="J12">
        <v>1039</v>
      </c>
      <c r="K12">
        <v>1058</v>
      </c>
      <c r="L12">
        <v>1151</v>
      </c>
      <c r="M12">
        <v>999</v>
      </c>
      <c r="N12">
        <v>951</v>
      </c>
      <c r="O12">
        <v>1030</v>
      </c>
      <c r="P12">
        <v>1003</v>
      </c>
      <c r="Q12">
        <v>976</v>
      </c>
      <c r="R12">
        <v>946</v>
      </c>
    </row>
    <row r="13" spans="1:18" x14ac:dyDescent="0.25">
      <c r="B13" s="1"/>
      <c r="C13">
        <v>1011</v>
      </c>
      <c r="D13">
        <v>1124</v>
      </c>
      <c r="E13">
        <v>1049</v>
      </c>
      <c r="F13">
        <v>1116</v>
      </c>
      <c r="G13">
        <v>1136</v>
      </c>
      <c r="H13">
        <v>1033</v>
      </c>
      <c r="I13">
        <v>1141</v>
      </c>
      <c r="J13">
        <v>1181</v>
      </c>
      <c r="K13">
        <v>1057</v>
      </c>
      <c r="L13">
        <v>1045</v>
      </c>
      <c r="M13">
        <v>1117</v>
      </c>
      <c r="N13">
        <v>1116</v>
      </c>
      <c r="O13">
        <v>1118</v>
      </c>
      <c r="P13">
        <v>1136</v>
      </c>
      <c r="Q13">
        <v>1209</v>
      </c>
      <c r="R13">
        <v>1129</v>
      </c>
    </row>
    <row r="14" spans="1:18" x14ac:dyDescent="0.25">
      <c r="B14" s="1"/>
      <c r="C14">
        <v>1032</v>
      </c>
      <c r="D14">
        <v>1056</v>
      </c>
      <c r="E14">
        <v>953</v>
      </c>
      <c r="F14">
        <v>1092</v>
      </c>
      <c r="G14">
        <v>1101</v>
      </c>
      <c r="H14">
        <v>1083</v>
      </c>
      <c r="I14">
        <v>1133</v>
      </c>
      <c r="J14">
        <v>1126</v>
      </c>
      <c r="K14">
        <v>1017</v>
      </c>
      <c r="L14">
        <v>1033</v>
      </c>
      <c r="M14">
        <v>1056</v>
      </c>
      <c r="N14">
        <v>1064</v>
      </c>
      <c r="O14">
        <v>1072</v>
      </c>
      <c r="P14">
        <v>1072</v>
      </c>
      <c r="Q14">
        <v>1082</v>
      </c>
      <c r="R14">
        <v>1020</v>
      </c>
    </row>
    <row r="15" spans="1:18" x14ac:dyDescent="0.25">
      <c r="B15" s="1"/>
      <c r="C15">
        <v>983</v>
      </c>
      <c r="D15">
        <v>1039</v>
      </c>
      <c r="E15">
        <v>996</v>
      </c>
      <c r="F15">
        <v>1064</v>
      </c>
      <c r="G15">
        <v>1133</v>
      </c>
      <c r="H15">
        <v>1099</v>
      </c>
      <c r="I15">
        <v>1131</v>
      </c>
      <c r="J15">
        <v>1114</v>
      </c>
      <c r="K15">
        <v>1116</v>
      </c>
      <c r="L15">
        <v>1001</v>
      </c>
      <c r="M15">
        <v>1046</v>
      </c>
      <c r="N15">
        <v>962</v>
      </c>
      <c r="O15">
        <v>1056</v>
      </c>
      <c r="P15">
        <v>1115</v>
      </c>
      <c r="Q15">
        <v>1141</v>
      </c>
      <c r="R15">
        <v>1169</v>
      </c>
    </row>
    <row r="16" spans="1:18" x14ac:dyDescent="0.25">
      <c r="B16" s="1"/>
      <c r="C16">
        <v>996</v>
      </c>
      <c r="D16">
        <v>1065</v>
      </c>
      <c r="E16">
        <v>989</v>
      </c>
      <c r="F16">
        <v>1061</v>
      </c>
      <c r="G16">
        <v>1240</v>
      </c>
      <c r="H16">
        <v>1179</v>
      </c>
      <c r="I16">
        <v>1198</v>
      </c>
      <c r="J16">
        <v>1243</v>
      </c>
      <c r="K16">
        <v>974</v>
      </c>
      <c r="L16">
        <v>1115</v>
      </c>
      <c r="M16">
        <v>993</v>
      </c>
      <c r="N16">
        <v>1084</v>
      </c>
      <c r="O16">
        <v>1280</v>
      </c>
      <c r="P16">
        <v>1226</v>
      </c>
      <c r="Q16">
        <v>1181</v>
      </c>
      <c r="R16">
        <v>1161</v>
      </c>
    </row>
    <row r="17" spans="2:18" x14ac:dyDescent="0.25">
      <c r="B17" s="1">
        <v>1118</v>
      </c>
      <c r="C17">
        <v>1080</v>
      </c>
      <c r="D17">
        <v>1209</v>
      </c>
      <c r="E17">
        <v>1092</v>
      </c>
      <c r="F17">
        <v>1141</v>
      </c>
      <c r="G17">
        <v>1399</v>
      </c>
      <c r="H17">
        <v>1309</v>
      </c>
      <c r="I17">
        <v>1339</v>
      </c>
      <c r="J17">
        <v>1307</v>
      </c>
      <c r="K17">
        <v>1178</v>
      </c>
      <c r="L17">
        <v>1215</v>
      </c>
      <c r="M17">
        <v>1304</v>
      </c>
      <c r="N17">
        <v>1182</v>
      </c>
      <c r="O17">
        <v>1151</v>
      </c>
      <c r="P17">
        <v>1264</v>
      </c>
      <c r="Q17">
        <v>1321</v>
      </c>
      <c r="R17">
        <v>1302</v>
      </c>
    </row>
    <row r="18" spans="2:18" x14ac:dyDescent="0.25">
      <c r="B18" s="1"/>
      <c r="C18">
        <v>847</v>
      </c>
      <c r="D18">
        <v>915</v>
      </c>
      <c r="E18">
        <v>807</v>
      </c>
      <c r="F18">
        <v>907</v>
      </c>
      <c r="G18">
        <v>1048</v>
      </c>
      <c r="H18">
        <v>970</v>
      </c>
      <c r="I18">
        <v>1051</v>
      </c>
      <c r="J18">
        <v>1015</v>
      </c>
      <c r="K18">
        <v>1001</v>
      </c>
      <c r="L18">
        <v>942</v>
      </c>
      <c r="M18">
        <v>920</v>
      </c>
      <c r="N18">
        <v>858</v>
      </c>
      <c r="O18">
        <v>871</v>
      </c>
      <c r="P18">
        <v>1003</v>
      </c>
      <c r="Q18">
        <v>964</v>
      </c>
      <c r="R18">
        <v>942</v>
      </c>
    </row>
    <row r="19" spans="2:18" x14ac:dyDescent="0.25">
      <c r="B19" s="1"/>
      <c r="C19">
        <v>1015</v>
      </c>
      <c r="D19">
        <v>1071</v>
      </c>
      <c r="E19">
        <v>970</v>
      </c>
      <c r="F19">
        <v>1103</v>
      </c>
      <c r="G19">
        <v>1249</v>
      </c>
      <c r="H19">
        <v>1228</v>
      </c>
      <c r="I19">
        <v>1224</v>
      </c>
      <c r="J19">
        <v>1263</v>
      </c>
      <c r="K19">
        <v>1093</v>
      </c>
      <c r="L19">
        <v>1151</v>
      </c>
      <c r="M19">
        <v>1091</v>
      </c>
      <c r="N19">
        <v>1272</v>
      </c>
      <c r="O19">
        <v>1051</v>
      </c>
      <c r="P19">
        <v>1146</v>
      </c>
      <c r="Q19">
        <v>1116</v>
      </c>
      <c r="R19">
        <v>1103</v>
      </c>
    </row>
    <row r="20" spans="2:18" x14ac:dyDescent="0.25">
      <c r="B20" s="1"/>
      <c r="C20">
        <v>929</v>
      </c>
      <c r="D20">
        <v>1034</v>
      </c>
      <c r="E20">
        <v>968</v>
      </c>
      <c r="F20">
        <v>1080</v>
      </c>
      <c r="G20">
        <v>1169</v>
      </c>
      <c r="H20">
        <v>1113</v>
      </c>
      <c r="I20">
        <v>1046</v>
      </c>
      <c r="J20">
        <v>1013</v>
      </c>
      <c r="K20">
        <v>1086</v>
      </c>
      <c r="L20">
        <v>1268</v>
      </c>
      <c r="M20">
        <v>1079</v>
      </c>
      <c r="N20">
        <v>1008</v>
      </c>
      <c r="O20">
        <v>1203</v>
      </c>
      <c r="P20">
        <v>1064</v>
      </c>
      <c r="Q20">
        <v>1035</v>
      </c>
      <c r="R20">
        <v>1087</v>
      </c>
    </row>
    <row r="21" spans="2:18" x14ac:dyDescent="0.25">
      <c r="B21" s="1"/>
      <c r="C21">
        <v>865</v>
      </c>
      <c r="D21">
        <v>948</v>
      </c>
      <c r="E21">
        <v>841</v>
      </c>
      <c r="F21">
        <v>1024</v>
      </c>
      <c r="G21">
        <v>1046</v>
      </c>
      <c r="H21">
        <v>964</v>
      </c>
      <c r="I21">
        <v>962</v>
      </c>
      <c r="J21">
        <v>971</v>
      </c>
      <c r="K21">
        <v>876</v>
      </c>
      <c r="L21">
        <v>944</v>
      </c>
      <c r="M21">
        <v>859</v>
      </c>
      <c r="N21">
        <v>970</v>
      </c>
      <c r="O21">
        <v>1041</v>
      </c>
      <c r="P21">
        <v>960</v>
      </c>
      <c r="Q21">
        <v>996</v>
      </c>
      <c r="R21">
        <v>972</v>
      </c>
    </row>
    <row r="22" spans="2:18" x14ac:dyDescent="0.25">
      <c r="B22" s="1"/>
      <c r="C22">
        <v>1143</v>
      </c>
      <c r="D22">
        <v>1210</v>
      </c>
      <c r="E22">
        <v>1060</v>
      </c>
      <c r="F22">
        <v>1238</v>
      </c>
      <c r="G22">
        <v>1378</v>
      </c>
      <c r="H22">
        <v>1291</v>
      </c>
      <c r="I22">
        <v>1372</v>
      </c>
      <c r="J22">
        <v>1329</v>
      </c>
      <c r="K22">
        <v>1231</v>
      </c>
      <c r="L22">
        <v>1092</v>
      </c>
      <c r="M22">
        <v>1209</v>
      </c>
      <c r="N22">
        <v>1076</v>
      </c>
      <c r="O22">
        <v>1143</v>
      </c>
      <c r="P22">
        <v>1258</v>
      </c>
      <c r="Q22">
        <v>1081</v>
      </c>
      <c r="R22">
        <v>1163</v>
      </c>
    </row>
    <row r="23" spans="2:18" x14ac:dyDescent="0.25">
      <c r="B23" s="1">
        <v>1103</v>
      </c>
      <c r="C23">
        <v>940</v>
      </c>
      <c r="D23">
        <v>1028</v>
      </c>
      <c r="E23">
        <v>888</v>
      </c>
      <c r="F23">
        <v>1068</v>
      </c>
      <c r="G23">
        <v>1106</v>
      </c>
      <c r="H23">
        <v>1096</v>
      </c>
      <c r="I23">
        <v>1079</v>
      </c>
      <c r="J23">
        <v>1018</v>
      </c>
      <c r="K23">
        <v>1000</v>
      </c>
      <c r="L23">
        <v>1028</v>
      </c>
      <c r="M23">
        <v>925</v>
      </c>
      <c r="N23">
        <v>1129</v>
      </c>
      <c r="O23">
        <v>1049</v>
      </c>
      <c r="P23">
        <v>966</v>
      </c>
      <c r="Q23">
        <v>955</v>
      </c>
      <c r="R23">
        <v>1004</v>
      </c>
    </row>
    <row r="24" spans="2:18" x14ac:dyDescent="0.25">
      <c r="B24" s="1"/>
      <c r="C24">
        <v>947</v>
      </c>
      <c r="D24">
        <v>1148</v>
      </c>
      <c r="E24">
        <v>960</v>
      </c>
      <c r="F24">
        <v>1212</v>
      </c>
      <c r="G24">
        <v>1271</v>
      </c>
      <c r="H24">
        <v>1215</v>
      </c>
      <c r="I24">
        <v>1184</v>
      </c>
      <c r="J24">
        <v>1139</v>
      </c>
      <c r="K24">
        <v>1092</v>
      </c>
      <c r="L24">
        <v>1137</v>
      </c>
      <c r="M24">
        <v>1082</v>
      </c>
      <c r="N24">
        <v>1202</v>
      </c>
      <c r="O24">
        <v>1227</v>
      </c>
      <c r="P24">
        <v>1113</v>
      </c>
      <c r="Q24">
        <v>1052</v>
      </c>
      <c r="R24">
        <v>1168</v>
      </c>
    </row>
    <row r="25" spans="2:18" x14ac:dyDescent="0.25">
      <c r="B25" s="1"/>
      <c r="C25">
        <v>892</v>
      </c>
      <c r="D25">
        <v>995</v>
      </c>
      <c r="E25">
        <v>872</v>
      </c>
      <c r="F25">
        <v>1008</v>
      </c>
      <c r="G25">
        <v>1076</v>
      </c>
      <c r="H25">
        <v>1014</v>
      </c>
      <c r="I25">
        <v>1020</v>
      </c>
      <c r="J25">
        <v>1051</v>
      </c>
      <c r="K25">
        <v>1038</v>
      </c>
      <c r="L25">
        <v>1043</v>
      </c>
      <c r="M25">
        <v>994</v>
      </c>
      <c r="N25">
        <v>930</v>
      </c>
      <c r="O25">
        <v>995</v>
      </c>
      <c r="P25">
        <v>988</v>
      </c>
      <c r="Q25">
        <v>1096</v>
      </c>
      <c r="R25">
        <v>958</v>
      </c>
    </row>
    <row r="26" spans="2:18" x14ac:dyDescent="0.25">
      <c r="B26" s="1"/>
      <c r="C26">
        <v>984</v>
      </c>
      <c r="D26">
        <v>1039</v>
      </c>
      <c r="E26">
        <v>898</v>
      </c>
      <c r="F26">
        <v>1011</v>
      </c>
      <c r="G26">
        <v>1147</v>
      </c>
      <c r="H26">
        <v>1035</v>
      </c>
      <c r="I26">
        <v>1141</v>
      </c>
      <c r="J26">
        <v>1177</v>
      </c>
      <c r="K26">
        <v>1094</v>
      </c>
      <c r="L26">
        <v>923</v>
      </c>
      <c r="M26">
        <v>999</v>
      </c>
      <c r="N26">
        <v>1096</v>
      </c>
      <c r="O26">
        <v>879</v>
      </c>
      <c r="P26">
        <v>976</v>
      </c>
      <c r="Q26">
        <v>1098</v>
      </c>
      <c r="R26">
        <v>1141</v>
      </c>
    </row>
    <row r="27" spans="2:18" x14ac:dyDescent="0.25">
      <c r="B27" s="1"/>
      <c r="C27">
        <v>1089</v>
      </c>
      <c r="D27">
        <v>1231</v>
      </c>
      <c r="E27">
        <v>1077</v>
      </c>
      <c r="F27">
        <v>1251</v>
      </c>
      <c r="G27">
        <v>1267</v>
      </c>
      <c r="H27">
        <v>1219</v>
      </c>
      <c r="I27">
        <v>1172</v>
      </c>
      <c r="J27">
        <v>1195</v>
      </c>
      <c r="K27">
        <v>1152</v>
      </c>
      <c r="L27">
        <v>1161</v>
      </c>
      <c r="M27">
        <v>1127</v>
      </c>
      <c r="N27">
        <v>1210</v>
      </c>
      <c r="O27">
        <v>1343</v>
      </c>
      <c r="P27">
        <v>1213</v>
      </c>
      <c r="Q27">
        <v>1219</v>
      </c>
      <c r="R27">
        <v>1136</v>
      </c>
    </row>
    <row r="28" spans="2:18" x14ac:dyDescent="0.25">
      <c r="B28" s="1"/>
      <c r="C28">
        <v>987</v>
      </c>
      <c r="D28">
        <v>1074</v>
      </c>
      <c r="E28">
        <v>975</v>
      </c>
      <c r="F28">
        <v>1046</v>
      </c>
      <c r="G28">
        <v>1129</v>
      </c>
      <c r="H28">
        <v>1051</v>
      </c>
      <c r="I28">
        <v>1115</v>
      </c>
      <c r="J28">
        <v>1053</v>
      </c>
      <c r="K28">
        <v>1009</v>
      </c>
      <c r="L28">
        <v>1059</v>
      </c>
      <c r="M28">
        <v>1076</v>
      </c>
      <c r="N28">
        <v>1021</v>
      </c>
      <c r="O28">
        <v>1164</v>
      </c>
      <c r="P28">
        <v>1053</v>
      </c>
      <c r="Q28">
        <v>1088</v>
      </c>
      <c r="R28">
        <v>1105</v>
      </c>
    </row>
    <row r="29" spans="2:18" x14ac:dyDescent="0.25">
      <c r="B29" s="1">
        <v>892</v>
      </c>
      <c r="C29">
        <v>971</v>
      </c>
      <c r="D29">
        <v>1089</v>
      </c>
      <c r="E29">
        <v>969</v>
      </c>
      <c r="F29">
        <v>1104</v>
      </c>
      <c r="G29">
        <v>1245</v>
      </c>
      <c r="H29">
        <v>1179</v>
      </c>
      <c r="I29">
        <v>1179</v>
      </c>
      <c r="J29">
        <v>1213</v>
      </c>
      <c r="K29">
        <v>1072</v>
      </c>
      <c r="L29">
        <v>1030</v>
      </c>
      <c r="M29">
        <v>1193</v>
      </c>
      <c r="N29">
        <v>1124</v>
      </c>
      <c r="O29">
        <v>1049</v>
      </c>
      <c r="P29">
        <v>1119</v>
      </c>
      <c r="Q29">
        <v>1051</v>
      </c>
      <c r="R29">
        <v>1061</v>
      </c>
    </row>
    <row r="30" spans="2:18" x14ac:dyDescent="0.25">
      <c r="B30" s="1"/>
      <c r="C30">
        <v>1104</v>
      </c>
      <c r="D30">
        <v>1168</v>
      </c>
      <c r="E30">
        <v>1075</v>
      </c>
      <c r="F30">
        <v>1213</v>
      </c>
      <c r="G30">
        <v>1275</v>
      </c>
      <c r="H30">
        <v>1228</v>
      </c>
      <c r="I30">
        <v>1341</v>
      </c>
      <c r="J30">
        <v>1321</v>
      </c>
      <c r="K30">
        <v>1174</v>
      </c>
      <c r="L30">
        <v>1047</v>
      </c>
      <c r="M30">
        <v>1120</v>
      </c>
      <c r="N30">
        <v>1090</v>
      </c>
      <c r="O30">
        <v>1042</v>
      </c>
      <c r="P30">
        <v>1137</v>
      </c>
      <c r="Q30">
        <v>1165</v>
      </c>
      <c r="R30">
        <v>1106</v>
      </c>
    </row>
    <row r="31" spans="2:18" x14ac:dyDescent="0.25">
      <c r="B31" s="1"/>
      <c r="C31">
        <v>981</v>
      </c>
      <c r="D31">
        <v>1074</v>
      </c>
      <c r="E31">
        <v>931</v>
      </c>
      <c r="F31">
        <v>1104</v>
      </c>
      <c r="G31">
        <v>1290</v>
      </c>
      <c r="H31">
        <v>1242</v>
      </c>
      <c r="I31">
        <v>1245</v>
      </c>
      <c r="J31">
        <v>1248</v>
      </c>
      <c r="K31">
        <v>1113</v>
      </c>
      <c r="L31">
        <v>1184</v>
      </c>
      <c r="M31">
        <v>1124</v>
      </c>
      <c r="N31">
        <v>1183</v>
      </c>
      <c r="O31">
        <v>1151</v>
      </c>
      <c r="P31">
        <v>1072</v>
      </c>
      <c r="Q31">
        <v>1162</v>
      </c>
      <c r="R31">
        <v>1139</v>
      </c>
    </row>
    <row r="32" spans="2:18" x14ac:dyDescent="0.25">
      <c r="B32" s="1"/>
      <c r="C32">
        <v>1084</v>
      </c>
      <c r="D32">
        <v>1181</v>
      </c>
      <c r="E32">
        <v>1036</v>
      </c>
      <c r="F32">
        <v>1206</v>
      </c>
      <c r="G32">
        <v>1120</v>
      </c>
      <c r="H32">
        <v>1034</v>
      </c>
      <c r="I32">
        <v>1151</v>
      </c>
      <c r="J32">
        <v>1154</v>
      </c>
      <c r="K32">
        <v>1109</v>
      </c>
      <c r="L32">
        <v>1138</v>
      </c>
      <c r="M32">
        <v>1064</v>
      </c>
      <c r="N32">
        <v>1091</v>
      </c>
      <c r="O32">
        <v>1102</v>
      </c>
      <c r="P32">
        <v>1076</v>
      </c>
      <c r="Q32">
        <v>1158</v>
      </c>
      <c r="R32">
        <v>1106</v>
      </c>
    </row>
    <row r="33" spans="2:18" x14ac:dyDescent="0.25">
      <c r="B33" s="1"/>
      <c r="C33">
        <v>831</v>
      </c>
      <c r="D33">
        <v>982</v>
      </c>
      <c r="E33">
        <v>836</v>
      </c>
      <c r="F33">
        <v>987</v>
      </c>
      <c r="G33">
        <v>1042</v>
      </c>
      <c r="H33">
        <v>1023</v>
      </c>
      <c r="I33">
        <v>1021</v>
      </c>
      <c r="J33">
        <v>1001</v>
      </c>
      <c r="K33">
        <v>960</v>
      </c>
      <c r="L33">
        <v>1049</v>
      </c>
      <c r="M33">
        <v>1000</v>
      </c>
      <c r="N33">
        <v>1018</v>
      </c>
      <c r="O33">
        <v>1021</v>
      </c>
      <c r="P33">
        <v>992</v>
      </c>
      <c r="Q33">
        <v>1034</v>
      </c>
      <c r="R33">
        <v>1022</v>
      </c>
    </row>
    <row r="34" spans="2:18" x14ac:dyDescent="0.25">
      <c r="B34" s="1"/>
      <c r="C34">
        <v>1042</v>
      </c>
      <c r="D34">
        <v>1111</v>
      </c>
      <c r="E34">
        <v>1019</v>
      </c>
      <c r="F34">
        <v>1146</v>
      </c>
      <c r="G34">
        <v>1252</v>
      </c>
      <c r="H34">
        <v>1169</v>
      </c>
      <c r="I34">
        <v>1237</v>
      </c>
      <c r="J34">
        <v>1188</v>
      </c>
      <c r="K34">
        <v>1117</v>
      </c>
      <c r="L34">
        <v>1054</v>
      </c>
      <c r="M34">
        <v>1171</v>
      </c>
      <c r="N34">
        <v>1041</v>
      </c>
      <c r="O34">
        <v>1064</v>
      </c>
      <c r="P34">
        <v>1063</v>
      </c>
      <c r="Q34">
        <v>1096</v>
      </c>
      <c r="R34">
        <v>1160</v>
      </c>
    </row>
    <row r="35" spans="2:18" x14ac:dyDescent="0.25">
      <c r="B35" s="1"/>
      <c r="C35">
        <v>1135</v>
      </c>
      <c r="D35">
        <v>1253</v>
      </c>
      <c r="E35">
        <v>1168</v>
      </c>
      <c r="F35">
        <v>1292</v>
      </c>
      <c r="G35">
        <v>1362</v>
      </c>
      <c r="H35">
        <v>1256</v>
      </c>
      <c r="I35">
        <v>1300</v>
      </c>
      <c r="J35">
        <v>1285</v>
      </c>
      <c r="K35">
        <v>1191</v>
      </c>
      <c r="L35">
        <v>1106</v>
      </c>
      <c r="M35">
        <v>1261</v>
      </c>
      <c r="N35">
        <v>1142</v>
      </c>
      <c r="O35">
        <v>1285</v>
      </c>
      <c r="P35">
        <v>1278</v>
      </c>
      <c r="Q35">
        <v>1251</v>
      </c>
      <c r="R35">
        <v>1235</v>
      </c>
    </row>
    <row r="36" spans="2:18" x14ac:dyDescent="0.25">
      <c r="B36" s="1"/>
      <c r="C36">
        <v>1157</v>
      </c>
      <c r="D36">
        <v>1174</v>
      </c>
      <c r="E36">
        <v>1124</v>
      </c>
      <c r="F36">
        <v>1158</v>
      </c>
      <c r="G36">
        <v>1301</v>
      </c>
      <c r="H36">
        <v>1224</v>
      </c>
      <c r="I36">
        <v>1365</v>
      </c>
      <c r="J36">
        <v>1292</v>
      </c>
      <c r="K36">
        <v>1262</v>
      </c>
      <c r="L36">
        <v>1156</v>
      </c>
      <c r="M36">
        <v>1215</v>
      </c>
      <c r="N36">
        <v>1198</v>
      </c>
      <c r="O36">
        <v>1144</v>
      </c>
      <c r="P36">
        <v>1323</v>
      </c>
      <c r="Q36">
        <v>1229</v>
      </c>
      <c r="R36">
        <v>1274</v>
      </c>
    </row>
    <row r="37" spans="2:18" x14ac:dyDescent="0.25">
      <c r="B37" s="1"/>
      <c r="C37">
        <v>1035</v>
      </c>
      <c r="D37">
        <v>1080</v>
      </c>
      <c r="E37">
        <v>1011</v>
      </c>
      <c r="F37">
        <v>1160</v>
      </c>
      <c r="G37">
        <v>1174</v>
      </c>
      <c r="H37">
        <v>1140</v>
      </c>
      <c r="I37">
        <v>1211</v>
      </c>
      <c r="J37">
        <v>1173</v>
      </c>
      <c r="K37">
        <v>1165</v>
      </c>
      <c r="L37">
        <v>1173</v>
      </c>
      <c r="M37">
        <v>1154</v>
      </c>
      <c r="N37">
        <v>1116</v>
      </c>
      <c r="O37">
        <v>1129</v>
      </c>
      <c r="P37">
        <v>1057</v>
      </c>
      <c r="Q37">
        <v>1123</v>
      </c>
      <c r="R37">
        <v>1089</v>
      </c>
    </row>
    <row r="38" spans="2:18" x14ac:dyDescent="0.25">
      <c r="B38" s="1"/>
      <c r="C38">
        <v>1154</v>
      </c>
      <c r="D38">
        <v>1242</v>
      </c>
      <c r="E38">
        <v>1137</v>
      </c>
      <c r="F38">
        <v>1274</v>
      </c>
      <c r="G38">
        <v>1361</v>
      </c>
      <c r="H38">
        <v>1268</v>
      </c>
      <c r="I38">
        <v>1350</v>
      </c>
      <c r="J38">
        <v>1307</v>
      </c>
      <c r="K38">
        <v>1308</v>
      </c>
      <c r="L38">
        <v>1233</v>
      </c>
      <c r="M38">
        <v>1255</v>
      </c>
      <c r="N38">
        <v>1196</v>
      </c>
      <c r="O38">
        <v>1217</v>
      </c>
      <c r="P38">
        <v>1332</v>
      </c>
      <c r="Q38">
        <v>1288</v>
      </c>
      <c r="R38">
        <v>1261</v>
      </c>
    </row>
    <row r="39" spans="2:18" x14ac:dyDescent="0.25">
      <c r="B39" s="1"/>
      <c r="C39">
        <v>1131</v>
      </c>
      <c r="D39">
        <v>1167</v>
      </c>
      <c r="E39">
        <v>1056</v>
      </c>
      <c r="F39">
        <v>1204</v>
      </c>
      <c r="G39">
        <v>1393</v>
      </c>
      <c r="H39">
        <v>1305</v>
      </c>
      <c r="I39">
        <v>1412</v>
      </c>
      <c r="J39">
        <v>1406</v>
      </c>
      <c r="K39">
        <v>1294</v>
      </c>
      <c r="L39">
        <v>1229</v>
      </c>
      <c r="M39">
        <v>1296</v>
      </c>
      <c r="N39">
        <v>1246</v>
      </c>
      <c r="O39">
        <v>1215</v>
      </c>
      <c r="P39">
        <v>1311</v>
      </c>
      <c r="Q39">
        <v>1239</v>
      </c>
      <c r="R39">
        <v>1250</v>
      </c>
    </row>
    <row r="40" spans="2:18" x14ac:dyDescent="0.25">
      <c r="B40" s="1">
        <v>1584</v>
      </c>
      <c r="C40">
        <v>1162</v>
      </c>
      <c r="D40">
        <v>1219</v>
      </c>
      <c r="E40">
        <v>1145</v>
      </c>
      <c r="F40">
        <v>1254</v>
      </c>
      <c r="G40">
        <v>1327</v>
      </c>
      <c r="H40">
        <v>1238</v>
      </c>
      <c r="I40">
        <v>1288</v>
      </c>
      <c r="J40">
        <v>1284</v>
      </c>
      <c r="K40">
        <v>1255</v>
      </c>
      <c r="L40">
        <v>1259</v>
      </c>
      <c r="M40">
        <v>1177</v>
      </c>
      <c r="N40">
        <v>1247</v>
      </c>
      <c r="O40">
        <v>1296</v>
      </c>
      <c r="P40">
        <v>1153</v>
      </c>
      <c r="Q40">
        <v>1160</v>
      </c>
      <c r="R40">
        <v>1257</v>
      </c>
    </row>
    <row r="41" spans="2:18" x14ac:dyDescent="0.25">
      <c r="B41" s="1">
        <v>916</v>
      </c>
      <c r="C41">
        <v>1149</v>
      </c>
      <c r="D41">
        <v>1217</v>
      </c>
      <c r="E41">
        <v>1099</v>
      </c>
      <c r="F41">
        <v>1252</v>
      </c>
      <c r="G41">
        <v>1334</v>
      </c>
      <c r="H41">
        <v>1258</v>
      </c>
      <c r="I41">
        <v>1348</v>
      </c>
      <c r="J41">
        <v>1349</v>
      </c>
      <c r="K41">
        <v>1104</v>
      </c>
      <c r="L41">
        <v>1083</v>
      </c>
      <c r="M41">
        <v>1174</v>
      </c>
      <c r="N41">
        <v>1121</v>
      </c>
      <c r="O41">
        <v>1062</v>
      </c>
      <c r="P41">
        <v>1151</v>
      </c>
      <c r="Q41">
        <v>1193</v>
      </c>
      <c r="R41">
        <v>1091</v>
      </c>
    </row>
    <row r="42" spans="2:18" x14ac:dyDescent="0.25">
      <c r="B42" s="1">
        <v>816</v>
      </c>
      <c r="C42">
        <v>1002</v>
      </c>
      <c r="D42">
        <v>1057</v>
      </c>
      <c r="E42">
        <v>935</v>
      </c>
      <c r="F42">
        <v>1087</v>
      </c>
      <c r="G42">
        <v>1108</v>
      </c>
      <c r="H42">
        <v>1037</v>
      </c>
      <c r="I42">
        <v>1111</v>
      </c>
      <c r="J42">
        <v>1020</v>
      </c>
      <c r="K42">
        <v>1061</v>
      </c>
      <c r="L42">
        <v>1007</v>
      </c>
      <c r="M42">
        <v>1067</v>
      </c>
      <c r="N42">
        <v>1192</v>
      </c>
      <c r="O42">
        <v>1053</v>
      </c>
      <c r="P42">
        <v>991</v>
      </c>
      <c r="Q42">
        <v>1135</v>
      </c>
      <c r="R42">
        <v>1039</v>
      </c>
    </row>
    <row r="43" spans="2:18" x14ac:dyDescent="0.25">
      <c r="B43" s="1"/>
      <c r="C43">
        <v>1008</v>
      </c>
      <c r="D43">
        <v>1172</v>
      </c>
      <c r="E43">
        <v>1050</v>
      </c>
      <c r="F43">
        <v>1112</v>
      </c>
      <c r="G43">
        <v>1169</v>
      </c>
      <c r="H43">
        <v>1119</v>
      </c>
      <c r="I43">
        <v>1125</v>
      </c>
      <c r="J43">
        <v>1148</v>
      </c>
      <c r="K43">
        <v>1049</v>
      </c>
      <c r="L43">
        <v>1136</v>
      </c>
      <c r="M43">
        <v>1072</v>
      </c>
      <c r="N43">
        <v>1111</v>
      </c>
      <c r="O43">
        <v>1150</v>
      </c>
      <c r="P43">
        <v>1098</v>
      </c>
      <c r="Q43">
        <v>1004</v>
      </c>
      <c r="R43">
        <v>1027</v>
      </c>
    </row>
    <row r="44" spans="2:18" x14ac:dyDescent="0.25">
      <c r="B44" s="1"/>
      <c r="C44">
        <v>975</v>
      </c>
      <c r="D44">
        <v>1057</v>
      </c>
      <c r="E44">
        <v>1025</v>
      </c>
      <c r="F44">
        <v>1071</v>
      </c>
      <c r="G44">
        <v>1254</v>
      </c>
      <c r="H44">
        <v>1233</v>
      </c>
      <c r="I44">
        <v>1227</v>
      </c>
      <c r="J44">
        <v>1266</v>
      </c>
      <c r="K44">
        <v>1120</v>
      </c>
      <c r="L44">
        <v>1149</v>
      </c>
      <c r="M44">
        <v>1070</v>
      </c>
      <c r="N44">
        <v>1150</v>
      </c>
      <c r="O44">
        <v>1112</v>
      </c>
      <c r="P44">
        <v>1099</v>
      </c>
      <c r="Q44">
        <v>1146</v>
      </c>
      <c r="R44">
        <v>1193</v>
      </c>
    </row>
    <row r="45" spans="2:18" x14ac:dyDescent="0.25">
      <c r="B45" s="1">
        <v>979</v>
      </c>
      <c r="C45">
        <v>1102</v>
      </c>
      <c r="D45">
        <v>1173</v>
      </c>
      <c r="E45">
        <v>1061</v>
      </c>
      <c r="F45">
        <v>1153</v>
      </c>
      <c r="G45">
        <v>1293</v>
      </c>
      <c r="H45">
        <v>1205</v>
      </c>
      <c r="I45">
        <v>1321</v>
      </c>
      <c r="J45">
        <v>1269</v>
      </c>
      <c r="K45">
        <v>1205</v>
      </c>
      <c r="L45">
        <v>1165</v>
      </c>
      <c r="M45">
        <v>1240</v>
      </c>
      <c r="N45">
        <v>1222</v>
      </c>
      <c r="O45">
        <v>1231</v>
      </c>
      <c r="P45">
        <v>1143</v>
      </c>
      <c r="Q45">
        <v>1201</v>
      </c>
      <c r="R45">
        <v>1177</v>
      </c>
    </row>
    <row r="46" spans="2:18" x14ac:dyDescent="0.25">
      <c r="B46" s="1"/>
      <c r="C46">
        <v>1011</v>
      </c>
      <c r="D46">
        <v>1084</v>
      </c>
      <c r="E46">
        <v>965</v>
      </c>
      <c r="F46">
        <v>1138</v>
      </c>
      <c r="G46">
        <v>1294</v>
      </c>
      <c r="H46">
        <v>1242</v>
      </c>
      <c r="I46">
        <v>1309</v>
      </c>
      <c r="J46">
        <v>1257</v>
      </c>
      <c r="K46">
        <v>1074</v>
      </c>
      <c r="L46">
        <v>1123</v>
      </c>
      <c r="M46">
        <v>1150</v>
      </c>
      <c r="N46">
        <v>1082</v>
      </c>
      <c r="O46">
        <v>1114</v>
      </c>
      <c r="P46">
        <v>1154</v>
      </c>
      <c r="Q46">
        <v>1131</v>
      </c>
      <c r="R46">
        <v>1140</v>
      </c>
    </row>
    <row r="47" spans="2:18" x14ac:dyDescent="0.25">
      <c r="B47" s="1">
        <v>1452</v>
      </c>
      <c r="C47">
        <v>973</v>
      </c>
      <c r="D47">
        <v>1129</v>
      </c>
      <c r="E47">
        <v>970</v>
      </c>
      <c r="F47">
        <v>1136</v>
      </c>
      <c r="G47">
        <v>1225</v>
      </c>
      <c r="H47">
        <v>1169</v>
      </c>
      <c r="I47">
        <v>1138</v>
      </c>
      <c r="J47">
        <v>1099</v>
      </c>
      <c r="K47">
        <v>1098</v>
      </c>
      <c r="L47">
        <v>1203</v>
      </c>
      <c r="M47">
        <v>1135</v>
      </c>
      <c r="N47">
        <v>1106</v>
      </c>
      <c r="O47">
        <v>1172</v>
      </c>
      <c r="P47">
        <v>1129</v>
      </c>
      <c r="Q47">
        <v>1228</v>
      </c>
      <c r="R47">
        <v>1089</v>
      </c>
    </row>
    <row r="48" spans="2:18" x14ac:dyDescent="0.25">
      <c r="B48" s="1"/>
      <c r="C48">
        <v>1008</v>
      </c>
      <c r="D48">
        <v>1100</v>
      </c>
      <c r="E48">
        <v>1016</v>
      </c>
      <c r="F48">
        <v>1184</v>
      </c>
      <c r="G48">
        <v>1199</v>
      </c>
      <c r="H48">
        <v>1138</v>
      </c>
      <c r="I48">
        <v>1122</v>
      </c>
      <c r="J48">
        <v>1216</v>
      </c>
      <c r="K48">
        <v>990</v>
      </c>
      <c r="L48">
        <v>1146</v>
      </c>
      <c r="M48">
        <v>1031</v>
      </c>
      <c r="N48">
        <v>1146</v>
      </c>
      <c r="O48">
        <v>1154</v>
      </c>
      <c r="P48">
        <v>1146</v>
      </c>
      <c r="Q48">
        <v>1077</v>
      </c>
      <c r="R48">
        <v>1091</v>
      </c>
    </row>
    <row r="49" spans="2:18" x14ac:dyDescent="0.25">
      <c r="B49" s="1"/>
      <c r="C49">
        <v>1010</v>
      </c>
      <c r="D49">
        <v>1056</v>
      </c>
      <c r="E49">
        <v>964</v>
      </c>
      <c r="F49">
        <v>1028</v>
      </c>
      <c r="G49">
        <v>1240</v>
      </c>
      <c r="H49">
        <v>1188</v>
      </c>
      <c r="I49">
        <v>1274</v>
      </c>
      <c r="J49">
        <v>1194</v>
      </c>
      <c r="K49">
        <v>1083</v>
      </c>
      <c r="L49">
        <v>1019</v>
      </c>
      <c r="M49">
        <v>1195</v>
      </c>
      <c r="N49">
        <v>1171</v>
      </c>
      <c r="O49">
        <v>1135</v>
      </c>
      <c r="P49">
        <v>1131</v>
      </c>
      <c r="Q49">
        <v>1183</v>
      </c>
      <c r="R49">
        <v>1165</v>
      </c>
    </row>
    <row r="50" spans="2:18" x14ac:dyDescent="0.25">
      <c r="B50" s="1"/>
      <c r="C50">
        <v>1039</v>
      </c>
      <c r="D50">
        <v>1151</v>
      </c>
      <c r="E50">
        <v>1043</v>
      </c>
      <c r="F50">
        <v>1148</v>
      </c>
      <c r="G50">
        <v>1207</v>
      </c>
      <c r="H50">
        <v>1123</v>
      </c>
      <c r="I50">
        <v>1140</v>
      </c>
      <c r="J50">
        <v>1164</v>
      </c>
      <c r="K50">
        <v>996</v>
      </c>
      <c r="L50">
        <v>1123</v>
      </c>
      <c r="M50">
        <v>1094</v>
      </c>
      <c r="N50">
        <v>1099</v>
      </c>
      <c r="O50">
        <v>1233</v>
      </c>
      <c r="P50">
        <v>1194</v>
      </c>
      <c r="Q50">
        <v>1135</v>
      </c>
      <c r="R50">
        <v>1149</v>
      </c>
    </row>
    <row r="51" spans="2:18" x14ac:dyDescent="0.25">
      <c r="B51" s="1">
        <v>1265</v>
      </c>
      <c r="C51">
        <v>885</v>
      </c>
      <c r="D51">
        <v>1002</v>
      </c>
      <c r="E51">
        <v>888</v>
      </c>
      <c r="F51">
        <v>982</v>
      </c>
      <c r="G51">
        <v>1227</v>
      </c>
      <c r="H51">
        <v>1163</v>
      </c>
      <c r="I51">
        <v>1158</v>
      </c>
      <c r="J51">
        <v>1137</v>
      </c>
      <c r="K51">
        <v>1113</v>
      </c>
      <c r="L51">
        <v>1117</v>
      </c>
      <c r="M51">
        <v>1079</v>
      </c>
      <c r="N51">
        <v>992</v>
      </c>
      <c r="O51">
        <v>1213</v>
      </c>
      <c r="P51">
        <v>1071</v>
      </c>
      <c r="Q51">
        <v>1109</v>
      </c>
      <c r="R51">
        <v>1063</v>
      </c>
    </row>
    <row r="52" spans="2:18" x14ac:dyDescent="0.25">
      <c r="B52" s="1"/>
      <c r="C52">
        <v>963</v>
      </c>
      <c r="D52">
        <v>1130</v>
      </c>
      <c r="E52">
        <v>1000</v>
      </c>
      <c r="F52">
        <v>1075</v>
      </c>
      <c r="G52">
        <v>1236</v>
      </c>
      <c r="H52">
        <v>1157</v>
      </c>
      <c r="I52">
        <v>1144</v>
      </c>
      <c r="J52">
        <v>1093</v>
      </c>
      <c r="K52">
        <v>1059</v>
      </c>
      <c r="L52">
        <v>1010</v>
      </c>
      <c r="M52">
        <v>1128</v>
      </c>
      <c r="N52">
        <v>974</v>
      </c>
      <c r="O52">
        <v>1087</v>
      </c>
      <c r="P52">
        <v>1144</v>
      </c>
      <c r="Q52">
        <v>1081</v>
      </c>
      <c r="R52">
        <v>1158</v>
      </c>
    </row>
    <row r="53" spans="2:18" x14ac:dyDescent="0.25">
      <c r="B53" s="1"/>
      <c r="C53">
        <v>970</v>
      </c>
      <c r="D53">
        <v>1076</v>
      </c>
      <c r="E53">
        <v>1001</v>
      </c>
      <c r="F53">
        <v>1143</v>
      </c>
      <c r="G53">
        <v>1270</v>
      </c>
      <c r="H53">
        <v>1195</v>
      </c>
      <c r="I53">
        <v>1214</v>
      </c>
      <c r="J53">
        <v>1266</v>
      </c>
      <c r="K53">
        <v>1100</v>
      </c>
      <c r="L53">
        <v>1118</v>
      </c>
      <c r="M53">
        <v>1102</v>
      </c>
      <c r="N53">
        <v>1194</v>
      </c>
      <c r="O53">
        <v>1217</v>
      </c>
      <c r="P53">
        <v>1118</v>
      </c>
      <c r="Q53">
        <v>1047</v>
      </c>
      <c r="R53">
        <v>1050</v>
      </c>
    </row>
    <row r="54" spans="2:18" x14ac:dyDescent="0.25">
      <c r="B54" s="1"/>
      <c r="C54">
        <v>904</v>
      </c>
      <c r="D54">
        <v>962</v>
      </c>
      <c r="E54">
        <v>837</v>
      </c>
      <c r="F54">
        <v>989</v>
      </c>
      <c r="G54">
        <v>1104</v>
      </c>
      <c r="H54">
        <v>1074</v>
      </c>
      <c r="I54">
        <v>1052</v>
      </c>
      <c r="J54">
        <v>1119</v>
      </c>
      <c r="K54">
        <v>1043</v>
      </c>
      <c r="L54">
        <v>1026</v>
      </c>
      <c r="M54">
        <v>981</v>
      </c>
      <c r="N54">
        <v>1020</v>
      </c>
      <c r="O54">
        <v>1028</v>
      </c>
      <c r="P54">
        <v>967</v>
      </c>
      <c r="Q54">
        <v>1000</v>
      </c>
      <c r="R54">
        <v>1030</v>
      </c>
    </row>
    <row r="55" spans="2:18" x14ac:dyDescent="0.25">
      <c r="B55" s="1"/>
      <c r="C55">
        <v>1091</v>
      </c>
      <c r="D55">
        <v>1122</v>
      </c>
      <c r="E55">
        <v>1008</v>
      </c>
      <c r="F55">
        <v>1242</v>
      </c>
      <c r="G55">
        <v>1375</v>
      </c>
      <c r="H55">
        <v>1316</v>
      </c>
      <c r="I55">
        <v>1423</v>
      </c>
      <c r="J55">
        <v>1322</v>
      </c>
      <c r="K55">
        <v>1279</v>
      </c>
      <c r="L55">
        <v>1140</v>
      </c>
      <c r="M55">
        <v>1291</v>
      </c>
      <c r="N55">
        <v>1169</v>
      </c>
      <c r="O55">
        <v>1260</v>
      </c>
      <c r="P55">
        <v>1291</v>
      </c>
      <c r="Q55">
        <v>1276</v>
      </c>
      <c r="R55">
        <v>1291</v>
      </c>
    </row>
    <row r="56" spans="2:18" x14ac:dyDescent="0.25">
      <c r="B56" s="1"/>
      <c r="C56">
        <v>830</v>
      </c>
      <c r="D56">
        <v>891</v>
      </c>
      <c r="E56">
        <v>829</v>
      </c>
      <c r="F56">
        <v>948</v>
      </c>
      <c r="G56">
        <v>1076</v>
      </c>
      <c r="H56">
        <v>999</v>
      </c>
      <c r="I56">
        <v>1010</v>
      </c>
      <c r="J56">
        <v>958</v>
      </c>
      <c r="K56">
        <v>1008</v>
      </c>
      <c r="L56">
        <v>1032</v>
      </c>
      <c r="M56">
        <v>916</v>
      </c>
      <c r="N56">
        <v>848</v>
      </c>
      <c r="O56">
        <v>997</v>
      </c>
      <c r="P56">
        <v>913</v>
      </c>
      <c r="Q56">
        <v>943</v>
      </c>
      <c r="R56">
        <v>985</v>
      </c>
    </row>
    <row r="57" spans="2:18" x14ac:dyDescent="0.25">
      <c r="B57" s="1"/>
      <c r="C57">
        <v>1014</v>
      </c>
      <c r="D57">
        <v>1115</v>
      </c>
      <c r="E57">
        <v>1010</v>
      </c>
      <c r="F57">
        <v>1090</v>
      </c>
      <c r="G57">
        <v>1176</v>
      </c>
      <c r="H57">
        <v>1154</v>
      </c>
      <c r="I57">
        <v>1164</v>
      </c>
      <c r="J57">
        <v>1181</v>
      </c>
      <c r="K57">
        <v>1079</v>
      </c>
      <c r="L57">
        <v>1149</v>
      </c>
      <c r="M57">
        <v>1168</v>
      </c>
      <c r="N57">
        <v>1158</v>
      </c>
      <c r="O57">
        <v>1119</v>
      </c>
      <c r="P57">
        <v>1056</v>
      </c>
      <c r="Q57">
        <v>1068</v>
      </c>
      <c r="R57">
        <v>1089</v>
      </c>
    </row>
    <row r="58" spans="2:18" x14ac:dyDescent="0.25">
      <c r="B58" s="1"/>
      <c r="C58">
        <v>1145</v>
      </c>
      <c r="D58">
        <v>1200</v>
      </c>
      <c r="E58">
        <v>1154</v>
      </c>
      <c r="F58">
        <v>1223</v>
      </c>
      <c r="G58">
        <v>1252</v>
      </c>
      <c r="H58">
        <v>1180</v>
      </c>
      <c r="I58">
        <v>1228</v>
      </c>
      <c r="J58">
        <v>1223</v>
      </c>
      <c r="K58">
        <v>1222</v>
      </c>
      <c r="L58">
        <v>1215</v>
      </c>
      <c r="M58">
        <v>1197</v>
      </c>
      <c r="N58">
        <v>1168</v>
      </c>
      <c r="O58">
        <v>1233</v>
      </c>
      <c r="P58">
        <v>1125</v>
      </c>
      <c r="Q58">
        <v>1132</v>
      </c>
      <c r="R58">
        <v>1169</v>
      </c>
    </row>
    <row r="59" spans="2:18" x14ac:dyDescent="0.25">
      <c r="B59" s="1"/>
      <c r="C59">
        <v>899</v>
      </c>
      <c r="D59">
        <v>1020</v>
      </c>
      <c r="E59">
        <v>943</v>
      </c>
      <c r="F59">
        <v>970</v>
      </c>
      <c r="G59">
        <v>1233</v>
      </c>
      <c r="H59">
        <v>1177</v>
      </c>
      <c r="I59">
        <v>1157</v>
      </c>
      <c r="J59">
        <v>1094</v>
      </c>
      <c r="K59">
        <v>1100</v>
      </c>
      <c r="L59">
        <v>1161</v>
      </c>
      <c r="M59">
        <v>965</v>
      </c>
      <c r="N59">
        <v>1068</v>
      </c>
      <c r="O59">
        <v>1143</v>
      </c>
      <c r="P59">
        <v>1146</v>
      </c>
      <c r="Q59">
        <v>1091</v>
      </c>
      <c r="R59">
        <v>1116</v>
      </c>
    </row>
    <row r="60" spans="2:18" x14ac:dyDescent="0.25">
      <c r="B60" s="1"/>
      <c r="C60">
        <v>906</v>
      </c>
      <c r="D60">
        <v>970</v>
      </c>
      <c r="E60">
        <v>897</v>
      </c>
      <c r="F60">
        <v>993</v>
      </c>
      <c r="G60">
        <v>1066</v>
      </c>
      <c r="H60">
        <v>995</v>
      </c>
      <c r="I60">
        <v>1022</v>
      </c>
      <c r="J60">
        <v>994</v>
      </c>
      <c r="K60">
        <v>974</v>
      </c>
      <c r="L60">
        <v>995</v>
      </c>
      <c r="M60">
        <v>935</v>
      </c>
      <c r="N60">
        <v>1016</v>
      </c>
      <c r="O60">
        <v>1089</v>
      </c>
      <c r="P60">
        <v>949</v>
      </c>
      <c r="Q60">
        <v>1006</v>
      </c>
      <c r="R60">
        <v>1087</v>
      </c>
    </row>
    <row r="61" spans="2:18" x14ac:dyDescent="0.25">
      <c r="B61" s="1"/>
      <c r="C61">
        <v>926</v>
      </c>
      <c r="D61">
        <v>1098</v>
      </c>
      <c r="E61">
        <v>936</v>
      </c>
      <c r="F61">
        <v>1013</v>
      </c>
      <c r="G61">
        <v>1156</v>
      </c>
      <c r="H61">
        <v>1130</v>
      </c>
      <c r="I61">
        <v>1049</v>
      </c>
      <c r="J61">
        <v>994</v>
      </c>
      <c r="K61">
        <v>1020</v>
      </c>
      <c r="L61">
        <v>1176</v>
      </c>
      <c r="M61">
        <v>967</v>
      </c>
      <c r="N61">
        <v>1125</v>
      </c>
      <c r="O61">
        <v>1174</v>
      </c>
      <c r="P61">
        <v>1092</v>
      </c>
      <c r="Q61">
        <v>1029</v>
      </c>
      <c r="R61">
        <v>1029</v>
      </c>
    </row>
    <row r="62" spans="2:18" x14ac:dyDescent="0.25">
      <c r="B62" s="1">
        <v>929</v>
      </c>
      <c r="C62">
        <v>988</v>
      </c>
      <c r="D62">
        <v>1118</v>
      </c>
      <c r="E62">
        <v>1061</v>
      </c>
      <c r="F62">
        <v>1144</v>
      </c>
      <c r="G62">
        <v>1358</v>
      </c>
      <c r="H62">
        <v>1281</v>
      </c>
      <c r="I62">
        <v>1272</v>
      </c>
      <c r="J62">
        <v>1286</v>
      </c>
      <c r="K62">
        <v>1205</v>
      </c>
      <c r="L62">
        <v>1149</v>
      </c>
      <c r="M62">
        <v>1246</v>
      </c>
      <c r="N62">
        <v>1040</v>
      </c>
      <c r="O62">
        <v>1191</v>
      </c>
      <c r="P62">
        <v>1290</v>
      </c>
      <c r="Q62">
        <v>1280</v>
      </c>
      <c r="R62">
        <v>1279</v>
      </c>
    </row>
    <row r="63" spans="2:18" x14ac:dyDescent="0.25">
      <c r="B63" s="1">
        <v>835</v>
      </c>
      <c r="C63">
        <v>1034</v>
      </c>
      <c r="D63">
        <v>1158</v>
      </c>
      <c r="E63">
        <v>1052</v>
      </c>
      <c r="F63">
        <v>1132</v>
      </c>
      <c r="G63">
        <v>1238</v>
      </c>
      <c r="H63">
        <v>1130</v>
      </c>
      <c r="I63">
        <v>1169</v>
      </c>
      <c r="J63">
        <v>1180</v>
      </c>
      <c r="K63">
        <v>1020</v>
      </c>
      <c r="L63">
        <v>1081</v>
      </c>
      <c r="M63">
        <v>1116</v>
      </c>
      <c r="N63">
        <v>1092</v>
      </c>
      <c r="O63">
        <v>1055</v>
      </c>
      <c r="P63">
        <v>1035</v>
      </c>
      <c r="Q63">
        <v>1103</v>
      </c>
      <c r="R63">
        <v>1140</v>
      </c>
    </row>
    <row r="64" spans="2:18" x14ac:dyDescent="0.25">
      <c r="B64" s="1"/>
      <c r="C64">
        <v>1021</v>
      </c>
      <c r="D64">
        <v>1186</v>
      </c>
      <c r="E64">
        <v>1018</v>
      </c>
      <c r="F64">
        <v>1211</v>
      </c>
      <c r="G64">
        <v>1426</v>
      </c>
      <c r="H64">
        <v>1361</v>
      </c>
      <c r="I64">
        <v>1316</v>
      </c>
      <c r="J64">
        <v>1352</v>
      </c>
      <c r="K64">
        <v>1196</v>
      </c>
      <c r="L64">
        <v>1154</v>
      </c>
      <c r="M64">
        <v>1227</v>
      </c>
      <c r="N64">
        <v>1270</v>
      </c>
      <c r="O64">
        <v>1172</v>
      </c>
      <c r="P64">
        <v>1158</v>
      </c>
      <c r="Q64">
        <v>1178</v>
      </c>
      <c r="R64">
        <v>1203</v>
      </c>
    </row>
    <row r="65" spans="2:18" x14ac:dyDescent="0.25">
      <c r="B65" s="1"/>
      <c r="C65">
        <v>994</v>
      </c>
      <c r="D65">
        <v>1155</v>
      </c>
      <c r="E65">
        <v>1002</v>
      </c>
      <c r="F65">
        <v>1109</v>
      </c>
      <c r="G65">
        <v>1228</v>
      </c>
      <c r="H65">
        <v>1216</v>
      </c>
      <c r="I65">
        <v>1170</v>
      </c>
      <c r="J65">
        <v>1209</v>
      </c>
      <c r="K65">
        <v>1158</v>
      </c>
      <c r="L65">
        <v>1195</v>
      </c>
      <c r="M65">
        <v>1101</v>
      </c>
      <c r="N65">
        <v>1115</v>
      </c>
      <c r="O65">
        <v>1107</v>
      </c>
      <c r="P65">
        <v>1049</v>
      </c>
      <c r="Q65">
        <v>1177</v>
      </c>
      <c r="R65">
        <v>1062</v>
      </c>
    </row>
    <row r="66" spans="2:18" x14ac:dyDescent="0.25">
      <c r="B66" s="1"/>
      <c r="C66">
        <v>976</v>
      </c>
      <c r="D66">
        <v>1008</v>
      </c>
      <c r="E66">
        <v>910</v>
      </c>
      <c r="F66">
        <v>1087</v>
      </c>
      <c r="G66">
        <v>1231</v>
      </c>
      <c r="H66">
        <v>1184</v>
      </c>
      <c r="I66">
        <v>1285</v>
      </c>
      <c r="J66">
        <v>1215</v>
      </c>
      <c r="K66">
        <v>1110</v>
      </c>
      <c r="L66">
        <v>1071</v>
      </c>
      <c r="M66">
        <v>1139</v>
      </c>
      <c r="N66">
        <v>1113</v>
      </c>
      <c r="O66">
        <v>1065</v>
      </c>
      <c r="P66">
        <v>1223</v>
      </c>
      <c r="Q66">
        <v>1073</v>
      </c>
      <c r="R66">
        <v>1162</v>
      </c>
    </row>
    <row r="67" spans="2:18" x14ac:dyDescent="0.25">
      <c r="B67" s="1"/>
      <c r="C67">
        <v>993</v>
      </c>
      <c r="D67">
        <v>1104</v>
      </c>
      <c r="E67">
        <v>1012</v>
      </c>
      <c r="F67">
        <v>1094</v>
      </c>
      <c r="G67">
        <v>1123</v>
      </c>
      <c r="H67">
        <v>1034</v>
      </c>
      <c r="I67">
        <v>1070</v>
      </c>
      <c r="J67">
        <v>1137</v>
      </c>
      <c r="K67">
        <v>1009</v>
      </c>
      <c r="L67">
        <v>1060</v>
      </c>
      <c r="M67">
        <v>1090</v>
      </c>
      <c r="N67">
        <v>1186</v>
      </c>
      <c r="O67">
        <v>1113</v>
      </c>
      <c r="P67">
        <v>1031</v>
      </c>
      <c r="Q67">
        <v>1047</v>
      </c>
      <c r="R67">
        <v>1022</v>
      </c>
    </row>
    <row r="68" spans="2:18" x14ac:dyDescent="0.25">
      <c r="B68" s="1"/>
      <c r="C68">
        <v>1043</v>
      </c>
      <c r="D68">
        <v>1145</v>
      </c>
      <c r="E68">
        <v>991</v>
      </c>
      <c r="F68">
        <v>1163</v>
      </c>
      <c r="G68">
        <v>1235</v>
      </c>
      <c r="H68">
        <v>1230</v>
      </c>
      <c r="I68">
        <v>1246</v>
      </c>
      <c r="J68">
        <v>1186</v>
      </c>
      <c r="K68">
        <v>1230</v>
      </c>
      <c r="L68">
        <v>1198</v>
      </c>
      <c r="M68">
        <v>1116</v>
      </c>
      <c r="N68">
        <v>1187</v>
      </c>
      <c r="O68">
        <v>1257</v>
      </c>
      <c r="P68">
        <v>1184</v>
      </c>
      <c r="Q68">
        <v>1267</v>
      </c>
      <c r="R68">
        <v>1277</v>
      </c>
    </row>
    <row r="69" spans="2:18" x14ac:dyDescent="0.25">
      <c r="B69" s="1">
        <v>931</v>
      </c>
      <c r="C69">
        <v>1122</v>
      </c>
      <c r="D69">
        <v>1195</v>
      </c>
      <c r="E69">
        <v>1092</v>
      </c>
      <c r="F69">
        <v>1246</v>
      </c>
      <c r="G69">
        <v>1280</v>
      </c>
      <c r="H69">
        <v>1239</v>
      </c>
      <c r="I69">
        <v>1248</v>
      </c>
      <c r="J69">
        <v>1243</v>
      </c>
      <c r="K69">
        <v>1068</v>
      </c>
      <c r="L69">
        <v>1142</v>
      </c>
      <c r="M69">
        <v>1154</v>
      </c>
      <c r="N69">
        <v>1335</v>
      </c>
      <c r="O69">
        <v>1191</v>
      </c>
      <c r="P69">
        <v>1217</v>
      </c>
      <c r="Q69">
        <v>1145</v>
      </c>
      <c r="R69">
        <v>1035</v>
      </c>
    </row>
    <row r="70" spans="2:18" x14ac:dyDescent="0.25">
      <c r="B70" s="1">
        <v>1239</v>
      </c>
      <c r="C70">
        <v>998</v>
      </c>
      <c r="D70">
        <v>1100</v>
      </c>
      <c r="E70">
        <v>975</v>
      </c>
      <c r="F70">
        <v>1253</v>
      </c>
      <c r="G70">
        <v>1382</v>
      </c>
      <c r="H70">
        <v>1311</v>
      </c>
      <c r="I70">
        <v>1325</v>
      </c>
      <c r="J70">
        <v>1264</v>
      </c>
      <c r="K70">
        <v>1144</v>
      </c>
      <c r="L70">
        <v>1165</v>
      </c>
      <c r="M70">
        <v>1307</v>
      </c>
      <c r="N70">
        <v>1276</v>
      </c>
      <c r="O70">
        <v>1228</v>
      </c>
      <c r="P70">
        <v>1277</v>
      </c>
      <c r="Q70">
        <v>1188</v>
      </c>
      <c r="R70">
        <v>1199</v>
      </c>
    </row>
    <row r="71" spans="2:18" x14ac:dyDescent="0.25">
      <c r="B71" s="1"/>
      <c r="C71">
        <v>909</v>
      </c>
      <c r="D71">
        <v>1037</v>
      </c>
      <c r="E71">
        <v>933</v>
      </c>
      <c r="F71">
        <v>1039</v>
      </c>
      <c r="G71">
        <v>1175</v>
      </c>
      <c r="H71">
        <v>1096</v>
      </c>
      <c r="I71">
        <v>1071</v>
      </c>
      <c r="J71">
        <v>1087</v>
      </c>
      <c r="K71">
        <v>1063</v>
      </c>
      <c r="L71">
        <v>1113</v>
      </c>
      <c r="M71">
        <v>1059</v>
      </c>
      <c r="N71">
        <v>1067</v>
      </c>
      <c r="O71">
        <v>1137</v>
      </c>
      <c r="P71">
        <v>1039</v>
      </c>
      <c r="Q71">
        <v>1023</v>
      </c>
      <c r="R71">
        <v>1046</v>
      </c>
    </row>
    <row r="72" spans="2:18" x14ac:dyDescent="0.25">
      <c r="B72" s="1"/>
      <c r="C72">
        <v>916</v>
      </c>
      <c r="D72">
        <v>972</v>
      </c>
      <c r="E72">
        <v>912</v>
      </c>
      <c r="F72">
        <v>922</v>
      </c>
      <c r="G72">
        <v>998</v>
      </c>
      <c r="H72">
        <v>886</v>
      </c>
      <c r="I72">
        <v>955</v>
      </c>
      <c r="J72">
        <v>992</v>
      </c>
      <c r="K72">
        <v>874</v>
      </c>
      <c r="L72">
        <v>969</v>
      </c>
      <c r="M72">
        <v>903</v>
      </c>
      <c r="N72">
        <v>983</v>
      </c>
      <c r="O72">
        <v>955</v>
      </c>
      <c r="P72">
        <v>920</v>
      </c>
      <c r="Q72">
        <v>955</v>
      </c>
      <c r="R72">
        <v>1008</v>
      </c>
    </row>
    <row r="73" spans="2:18" x14ac:dyDescent="0.25">
      <c r="B73" s="1"/>
      <c r="C73">
        <v>958</v>
      </c>
      <c r="D73">
        <v>1014</v>
      </c>
      <c r="E73">
        <v>941</v>
      </c>
      <c r="F73">
        <v>1050</v>
      </c>
      <c r="G73">
        <v>1072</v>
      </c>
      <c r="H73">
        <v>1024</v>
      </c>
      <c r="I73">
        <v>1074</v>
      </c>
      <c r="J73">
        <v>1075</v>
      </c>
      <c r="K73">
        <v>1029</v>
      </c>
      <c r="L73">
        <v>1023</v>
      </c>
      <c r="M73">
        <v>996</v>
      </c>
      <c r="N73">
        <v>1071</v>
      </c>
      <c r="O73">
        <v>965</v>
      </c>
      <c r="P73">
        <v>954</v>
      </c>
      <c r="Q73">
        <v>953</v>
      </c>
      <c r="R73">
        <v>939</v>
      </c>
    </row>
    <row r="74" spans="2:18" x14ac:dyDescent="0.25">
      <c r="B74" s="1"/>
      <c r="C74">
        <v>1123</v>
      </c>
      <c r="D74">
        <v>1147</v>
      </c>
      <c r="E74">
        <v>1024</v>
      </c>
      <c r="F74">
        <v>1220</v>
      </c>
      <c r="G74">
        <v>1240</v>
      </c>
      <c r="H74">
        <v>1176</v>
      </c>
      <c r="I74">
        <v>1275</v>
      </c>
      <c r="J74">
        <v>1201</v>
      </c>
      <c r="K74">
        <v>1135</v>
      </c>
      <c r="L74">
        <v>1126</v>
      </c>
      <c r="M74">
        <v>1169</v>
      </c>
      <c r="N74">
        <v>1219</v>
      </c>
      <c r="O74">
        <v>1255</v>
      </c>
      <c r="P74">
        <v>1101</v>
      </c>
      <c r="Q74">
        <v>1077</v>
      </c>
      <c r="R74">
        <v>1202</v>
      </c>
    </row>
    <row r="75" spans="2:18" x14ac:dyDescent="0.25">
      <c r="B75" s="1"/>
      <c r="C75">
        <v>1032</v>
      </c>
      <c r="D75">
        <v>1164</v>
      </c>
      <c r="E75">
        <v>1067</v>
      </c>
      <c r="F75">
        <v>1116</v>
      </c>
      <c r="G75">
        <v>1297</v>
      </c>
      <c r="H75">
        <v>1221</v>
      </c>
      <c r="I75">
        <v>1220</v>
      </c>
      <c r="J75">
        <v>1236</v>
      </c>
      <c r="K75">
        <v>1213</v>
      </c>
      <c r="L75">
        <v>1226</v>
      </c>
      <c r="M75">
        <v>1172</v>
      </c>
      <c r="N75">
        <v>1110</v>
      </c>
      <c r="O75">
        <v>1034</v>
      </c>
      <c r="P75">
        <v>1171</v>
      </c>
      <c r="Q75">
        <v>1172</v>
      </c>
      <c r="R75">
        <v>1006</v>
      </c>
    </row>
    <row r="76" spans="2:18" x14ac:dyDescent="0.25">
      <c r="B76" s="1"/>
      <c r="C76">
        <v>920</v>
      </c>
      <c r="D76">
        <v>1093</v>
      </c>
      <c r="E76">
        <v>921</v>
      </c>
      <c r="F76">
        <v>1146</v>
      </c>
      <c r="G76">
        <v>1246</v>
      </c>
      <c r="H76">
        <v>1192</v>
      </c>
      <c r="I76">
        <v>1108</v>
      </c>
      <c r="J76">
        <v>1110</v>
      </c>
      <c r="K76">
        <v>1107</v>
      </c>
      <c r="L76">
        <v>1205</v>
      </c>
      <c r="M76">
        <v>1017</v>
      </c>
      <c r="N76">
        <v>1061</v>
      </c>
      <c r="O76">
        <v>1100</v>
      </c>
      <c r="P76">
        <v>1069</v>
      </c>
      <c r="Q76">
        <v>1061</v>
      </c>
      <c r="R76">
        <v>1003</v>
      </c>
    </row>
    <row r="77" spans="2:18" x14ac:dyDescent="0.25">
      <c r="B77" s="1"/>
      <c r="C77">
        <v>1035</v>
      </c>
      <c r="D77">
        <v>1170</v>
      </c>
      <c r="E77">
        <v>1040</v>
      </c>
      <c r="F77">
        <v>1154</v>
      </c>
      <c r="G77">
        <v>1210</v>
      </c>
      <c r="H77">
        <v>1166</v>
      </c>
      <c r="I77">
        <v>1199</v>
      </c>
      <c r="J77">
        <v>1189</v>
      </c>
      <c r="K77">
        <v>1084</v>
      </c>
      <c r="L77">
        <v>1027</v>
      </c>
      <c r="M77">
        <v>1130</v>
      </c>
      <c r="N77">
        <v>1053</v>
      </c>
      <c r="O77">
        <v>1026</v>
      </c>
      <c r="P77">
        <v>1101</v>
      </c>
      <c r="Q77">
        <v>1118</v>
      </c>
      <c r="R77">
        <v>1090</v>
      </c>
    </row>
    <row r="78" spans="2:18" x14ac:dyDescent="0.25">
      <c r="B78" s="1"/>
      <c r="C78">
        <v>1125</v>
      </c>
      <c r="D78">
        <v>1241</v>
      </c>
      <c r="E78">
        <v>1142</v>
      </c>
      <c r="F78">
        <v>1258</v>
      </c>
      <c r="G78">
        <v>1321</v>
      </c>
      <c r="H78">
        <v>1245</v>
      </c>
      <c r="I78">
        <v>1278</v>
      </c>
      <c r="J78">
        <v>1243</v>
      </c>
      <c r="K78">
        <v>1204</v>
      </c>
      <c r="L78">
        <v>1182</v>
      </c>
      <c r="M78">
        <v>1200</v>
      </c>
      <c r="N78">
        <v>1153</v>
      </c>
      <c r="O78">
        <v>1182</v>
      </c>
      <c r="P78">
        <v>1278</v>
      </c>
      <c r="Q78">
        <v>1259</v>
      </c>
      <c r="R78">
        <v>1272</v>
      </c>
    </row>
    <row r="79" spans="2:18" x14ac:dyDescent="0.25">
      <c r="B79" s="1">
        <v>1005</v>
      </c>
      <c r="C79">
        <v>1060</v>
      </c>
      <c r="D79">
        <v>1145</v>
      </c>
      <c r="E79">
        <v>1085</v>
      </c>
      <c r="F79">
        <v>1208</v>
      </c>
      <c r="G79">
        <v>1373</v>
      </c>
      <c r="H79">
        <v>1310</v>
      </c>
      <c r="I79">
        <v>1324</v>
      </c>
      <c r="J79">
        <v>1303</v>
      </c>
      <c r="K79">
        <v>1305</v>
      </c>
      <c r="L79">
        <v>1223</v>
      </c>
      <c r="M79">
        <v>1297</v>
      </c>
      <c r="N79">
        <v>1240</v>
      </c>
      <c r="O79">
        <v>1205</v>
      </c>
      <c r="P79">
        <v>1367</v>
      </c>
      <c r="Q79">
        <v>1255</v>
      </c>
      <c r="R79">
        <v>1269</v>
      </c>
    </row>
    <row r="80" spans="2:18" x14ac:dyDescent="0.25">
      <c r="B80" s="1"/>
      <c r="C80">
        <v>1073</v>
      </c>
      <c r="D80">
        <v>1087</v>
      </c>
      <c r="E80">
        <v>1032</v>
      </c>
      <c r="F80">
        <v>1097</v>
      </c>
      <c r="G80">
        <v>1290</v>
      </c>
      <c r="H80">
        <v>1224</v>
      </c>
      <c r="I80">
        <v>1317</v>
      </c>
      <c r="J80">
        <v>1325</v>
      </c>
      <c r="K80">
        <v>1075</v>
      </c>
      <c r="L80">
        <v>1024</v>
      </c>
      <c r="M80">
        <v>1172</v>
      </c>
      <c r="N80">
        <v>1129</v>
      </c>
      <c r="O80">
        <v>1113</v>
      </c>
      <c r="P80">
        <v>1084</v>
      </c>
      <c r="Q80">
        <v>1245</v>
      </c>
      <c r="R80">
        <v>1157</v>
      </c>
    </row>
    <row r="81" spans="1:18" x14ac:dyDescent="0.25">
      <c r="B81" s="1"/>
      <c r="C81">
        <v>1060</v>
      </c>
      <c r="D81">
        <v>1203</v>
      </c>
      <c r="E81">
        <v>1115</v>
      </c>
      <c r="F81">
        <v>1186</v>
      </c>
      <c r="G81">
        <v>1283</v>
      </c>
      <c r="H81">
        <v>1215</v>
      </c>
      <c r="I81">
        <v>1208</v>
      </c>
      <c r="J81">
        <v>1222</v>
      </c>
      <c r="K81">
        <v>1137</v>
      </c>
      <c r="L81">
        <v>1075</v>
      </c>
      <c r="M81">
        <v>1205</v>
      </c>
      <c r="N81">
        <v>1073</v>
      </c>
      <c r="O81">
        <v>1168</v>
      </c>
      <c r="P81">
        <v>1238</v>
      </c>
      <c r="Q81">
        <v>1218</v>
      </c>
      <c r="R81">
        <v>1227</v>
      </c>
    </row>
    <row r="82" spans="1:18" x14ac:dyDescent="0.25">
      <c r="B82" s="1"/>
      <c r="C82">
        <v>885</v>
      </c>
      <c r="D82">
        <v>1013</v>
      </c>
      <c r="E82">
        <v>892</v>
      </c>
      <c r="F82">
        <v>1045</v>
      </c>
      <c r="G82">
        <v>1248</v>
      </c>
      <c r="H82">
        <v>1186</v>
      </c>
      <c r="I82">
        <v>1163</v>
      </c>
      <c r="J82">
        <v>1138</v>
      </c>
      <c r="K82">
        <v>1084</v>
      </c>
      <c r="L82">
        <v>1160</v>
      </c>
      <c r="M82">
        <v>1067</v>
      </c>
      <c r="N82">
        <v>1127</v>
      </c>
      <c r="O82">
        <v>1182</v>
      </c>
      <c r="P82">
        <v>1182</v>
      </c>
      <c r="Q82">
        <v>1156</v>
      </c>
      <c r="R82">
        <v>1196</v>
      </c>
    </row>
    <row r="83" spans="1:18" x14ac:dyDescent="0.25">
      <c r="B83" s="1"/>
      <c r="C83">
        <v>964</v>
      </c>
      <c r="D83">
        <v>999</v>
      </c>
      <c r="E83">
        <v>905</v>
      </c>
      <c r="F83">
        <v>1168</v>
      </c>
      <c r="G83">
        <v>1310</v>
      </c>
      <c r="H83">
        <v>1255</v>
      </c>
      <c r="I83">
        <v>1328</v>
      </c>
      <c r="J83">
        <v>1252</v>
      </c>
      <c r="K83">
        <v>1171</v>
      </c>
      <c r="L83">
        <v>1115</v>
      </c>
      <c r="M83">
        <v>1284</v>
      </c>
      <c r="N83">
        <v>1203</v>
      </c>
      <c r="O83">
        <v>1134</v>
      </c>
      <c r="P83">
        <v>1295</v>
      </c>
      <c r="Q83">
        <v>1139</v>
      </c>
      <c r="R83">
        <v>1198</v>
      </c>
    </row>
    <row r="84" spans="1:18" x14ac:dyDescent="0.25">
      <c r="B84" s="1"/>
      <c r="C84">
        <v>1132</v>
      </c>
      <c r="D84">
        <v>1194</v>
      </c>
      <c r="E84">
        <v>1098</v>
      </c>
      <c r="F84">
        <v>1218</v>
      </c>
      <c r="G84">
        <v>1359</v>
      </c>
      <c r="H84">
        <v>1272</v>
      </c>
      <c r="I84">
        <v>1301</v>
      </c>
      <c r="J84">
        <v>1328</v>
      </c>
      <c r="K84">
        <v>1185</v>
      </c>
      <c r="L84">
        <v>1259</v>
      </c>
      <c r="M84">
        <v>1311</v>
      </c>
      <c r="N84">
        <v>1343</v>
      </c>
      <c r="O84">
        <v>1244</v>
      </c>
      <c r="P84">
        <v>1123</v>
      </c>
      <c r="Q84">
        <v>1175</v>
      </c>
      <c r="R84">
        <v>1157</v>
      </c>
    </row>
    <row r="85" spans="1:18" x14ac:dyDescent="0.25">
      <c r="B85" s="1"/>
      <c r="C85">
        <v>1138</v>
      </c>
      <c r="D85">
        <v>1184</v>
      </c>
      <c r="E85">
        <v>1086</v>
      </c>
      <c r="F85">
        <v>1233</v>
      </c>
      <c r="G85">
        <v>1193</v>
      </c>
      <c r="H85">
        <v>1140</v>
      </c>
      <c r="I85">
        <v>1216</v>
      </c>
      <c r="J85">
        <v>1124</v>
      </c>
      <c r="K85">
        <v>1113</v>
      </c>
      <c r="L85">
        <v>1131</v>
      </c>
      <c r="M85">
        <v>1133</v>
      </c>
      <c r="N85">
        <v>1186</v>
      </c>
      <c r="O85">
        <v>1291</v>
      </c>
      <c r="P85">
        <v>1231</v>
      </c>
      <c r="Q85">
        <v>1172</v>
      </c>
      <c r="R85">
        <v>1114</v>
      </c>
    </row>
    <row r="86" spans="1:18" x14ac:dyDescent="0.25">
      <c r="B86" s="1"/>
      <c r="C86">
        <v>1037</v>
      </c>
      <c r="D86">
        <v>1145</v>
      </c>
      <c r="E86">
        <v>1083</v>
      </c>
      <c r="F86">
        <v>1175</v>
      </c>
      <c r="G86">
        <v>1238</v>
      </c>
      <c r="H86">
        <v>1195</v>
      </c>
      <c r="I86">
        <v>1202</v>
      </c>
      <c r="J86">
        <v>1233</v>
      </c>
      <c r="K86">
        <v>1151</v>
      </c>
      <c r="L86">
        <v>1192</v>
      </c>
      <c r="M86">
        <v>1131</v>
      </c>
      <c r="N86">
        <v>1257</v>
      </c>
      <c r="O86">
        <v>1300</v>
      </c>
      <c r="P86">
        <v>1304</v>
      </c>
      <c r="Q86">
        <v>1188</v>
      </c>
      <c r="R86">
        <v>1192</v>
      </c>
    </row>
    <row r="87" spans="1:18" x14ac:dyDescent="0.25">
      <c r="B87" s="1"/>
      <c r="C87">
        <v>1002</v>
      </c>
      <c r="D87">
        <v>1057</v>
      </c>
      <c r="E87">
        <v>873</v>
      </c>
      <c r="F87">
        <v>1052</v>
      </c>
      <c r="G87">
        <v>1341</v>
      </c>
      <c r="H87">
        <v>1309</v>
      </c>
      <c r="I87">
        <v>1339</v>
      </c>
      <c r="J87">
        <v>1278</v>
      </c>
      <c r="K87">
        <v>1285</v>
      </c>
      <c r="L87">
        <v>1156</v>
      </c>
      <c r="M87">
        <v>1236</v>
      </c>
      <c r="N87">
        <v>1204</v>
      </c>
      <c r="O87">
        <v>1172</v>
      </c>
      <c r="P87">
        <v>1238</v>
      </c>
      <c r="Q87">
        <v>1191</v>
      </c>
      <c r="R87">
        <v>1254</v>
      </c>
    </row>
    <row r="88" spans="1:18" x14ac:dyDescent="0.25">
      <c r="B88" s="1"/>
      <c r="C88">
        <v>949</v>
      </c>
      <c r="D88">
        <v>1100</v>
      </c>
      <c r="E88">
        <v>1064</v>
      </c>
      <c r="F88">
        <v>1075</v>
      </c>
      <c r="G88">
        <v>1272</v>
      </c>
      <c r="H88">
        <v>1187</v>
      </c>
      <c r="I88">
        <v>1210</v>
      </c>
      <c r="J88">
        <v>1196</v>
      </c>
      <c r="K88">
        <v>1005</v>
      </c>
      <c r="L88">
        <v>1084</v>
      </c>
      <c r="M88">
        <v>1128</v>
      </c>
      <c r="N88">
        <v>1028</v>
      </c>
      <c r="O88">
        <v>1113</v>
      </c>
      <c r="P88">
        <v>1218</v>
      </c>
      <c r="Q88">
        <v>1137</v>
      </c>
      <c r="R88">
        <v>1116</v>
      </c>
    </row>
    <row r="89" spans="1:18" x14ac:dyDescent="0.25">
      <c r="B89" s="1"/>
      <c r="C89">
        <v>1039</v>
      </c>
      <c r="D89">
        <v>1157</v>
      </c>
      <c r="E89">
        <v>1035</v>
      </c>
      <c r="F89">
        <v>1194</v>
      </c>
      <c r="G89">
        <v>1254</v>
      </c>
      <c r="H89">
        <v>1204</v>
      </c>
      <c r="I89">
        <v>1239</v>
      </c>
      <c r="J89">
        <v>1142</v>
      </c>
      <c r="K89">
        <v>1246</v>
      </c>
      <c r="L89">
        <v>1255</v>
      </c>
      <c r="M89">
        <v>1112</v>
      </c>
      <c r="N89">
        <v>1144</v>
      </c>
      <c r="O89">
        <v>1259</v>
      </c>
      <c r="P89">
        <v>1126</v>
      </c>
      <c r="Q89">
        <v>1260</v>
      </c>
      <c r="R89">
        <v>1264</v>
      </c>
    </row>
    <row r="90" spans="1:18" x14ac:dyDescent="0.25">
      <c r="B90" s="1"/>
      <c r="C90">
        <v>1076</v>
      </c>
      <c r="D90">
        <v>1118</v>
      </c>
      <c r="E90">
        <v>1067</v>
      </c>
      <c r="F90">
        <v>1066</v>
      </c>
      <c r="G90">
        <v>1306</v>
      </c>
      <c r="H90">
        <v>1215</v>
      </c>
      <c r="I90">
        <v>1289</v>
      </c>
      <c r="J90">
        <v>1306</v>
      </c>
      <c r="K90">
        <v>1176</v>
      </c>
      <c r="L90">
        <v>1102</v>
      </c>
      <c r="M90">
        <v>1121</v>
      </c>
      <c r="N90">
        <v>1032</v>
      </c>
      <c r="O90">
        <v>1062</v>
      </c>
      <c r="P90">
        <v>1147</v>
      </c>
      <c r="Q90">
        <v>1182</v>
      </c>
      <c r="R90">
        <v>1178</v>
      </c>
    </row>
    <row r="91" spans="1:18" x14ac:dyDescent="0.25">
      <c r="B91" s="1"/>
      <c r="C91">
        <v>1141</v>
      </c>
      <c r="D91">
        <v>1200</v>
      </c>
      <c r="E91">
        <v>1092</v>
      </c>
      <c r="F91">
        <v>1185</v>
      </c>
      <c r="G91">
        <v>1392</v>
      </c>
      <c r="H91">
        <v>1318</v>
      </c>
      <c r="I91">
        <v>1447</v>
      </c>
      <c r="J91">
        <v>1369</v>
      </c>
      <c r="K91">
        <v>1276</v>
      </c>
      <c r="L91">
        <v>1184</v>
      </c>
      <c r="M91">
        <v>1164</v>
      </c>
      <c r="N91">
        <v>1179</v>
      </c>
      <c r="O91">
        <v>1217</v>
      </c>
      <c r="P91">
        <v>1234</v>
      </c>
      <c r="Q91">
        <v>1171</v>
      </c>
      <c r="R91">
        <v>1284</v>
      </c>
    </row>
    <row r="92" spans="1:18" x14ac:dyDescent="0.25">
      <c r="A92" t="s">
        <v>1026</v>
      </c>
      <c r="B92">
        <f>AVERAGE(B2:B91)</f>
        <v>1052.6875</v>
      </c>
      <c r="C92">
        <f>AVERAGE(C2:C91)</f>
        <v>1017.9555555555555</v>
      </c>
      <c r="D92">
        <f t="shared" ref="D92:R92" si="0">AVERAGE(D2:D91)</f>
        <v>1106.4666666666667</v>
      </c>
      <c r="E92">
        <f t="shared" si="0"/>
        <v>1004.6777777777778</v>
      </c>
      <c r="F92">
        <f t="shared" si="0"/>
        <v>1126.5999999999999</v>
      </c>
      <c r="G92">
        <f t="shared" si="0"/>
        <v>1236.7333333333333</v>
      </c>
      <c r="H92">
        <f t="shared" si="0"/>
        <v>1173.9444444444443</v>
      </c>
      <c r="I92">
        <f t="shared" si="0"/>
        <v>1205.8444444444444</v>
      </c>
      <c r="J92">
        <f t="shared" si="0"/>
        <v>1191.2666666666667</v>
      </c>
      <c r="K92">
        <f t="shared" si="0"/>
        <v>1114.2</v>
      </c>
      <c r="L92">
        <f t="shared" si="0"/>
        <v>1121.0222222222221</v>
      </c>
      <c r="M92">
        <f t="shared" si="0"/>
        <v>1118.2444444444445</v>
      </c>
      <c r="N92">
        <f t="shared" si="0"/>
        <v>1122.5555555555557</v>
      </c>
      <c r="O92">
        <f t="shared" si="0"/>
        <v>1138.0111111111112</v>
      </c>
      <c r="P92">
        <f t="shared" si="0"/>
        <v>1132.911111111111</v>
      </c>
      <c r="Q92">
        <f t="shared" si="0"/>
        <v>1132.6111111111111</v>
      </c>
      <c r="R92">
        <f t="shared" si="0"/>
        <v>1131.0333333333333</v>
      </c>
    </row>
    <row r="94" spans="1:18" x14ac:dyDescent="0.25">
      <c r="A94" t="s">
        <v>404</v>
      </c>
      <c r="B94" t="s">
        <v>1024</v>
      </c>
      <c r="C94" t="s">
        <v>29</v>
      </c>
      <c r="D94" t="s">
        <v>30</v>
      </c>
      <c r="E94" t="s">
        <v>182</v>
      </c>
      <c r="F94" t="s">
        <v>91</v>
      </c>
      <c r="G94" t="s">
        <v>9</v>
      </c>
      <c r="H94" t="s">
        <v>10</v>
      </c>
      <c r="I94" t="s">
        <v>11</v>
      </c>
      <c r="J94" t="s">
        <v>12</v>
      </c>
      <c r="K94" t="s">
        <v>248</v>
      </c>
      <c r="L94" t="s">
        <v>249</v>
      </c>
      <c r="M94" t="s">
        <v>250</v>
      </c>
      <c r="N94" t="s">
        <v>251</v>
      </c>
      <c r="O94" t="s">
        <v>252</v>
      </c>
      <c r="P94" t="s">
        <v>253</v>
      </c>
      <c r="Q94" t="s">
        <v>254</v>
      </c>
      <c r="R94" t="s">
        <v>255</v>
      </c>
    </row>
    <row r="95" spans="1:18" x14ac:dyDescent="0.25">
      <c r="B95" s="1"/>
      <c r="C95">
        <v>1113</v>
      </c>
      <c r="D95">
        <v>1171</v>
      </c>
      <c r="E95">
        <v>1095</v>
      </c>
      <c r="F95">
        <v>1256</v>
      </c>
      <c r="G95">
        <v>1157</v>
      </c>
      <c r="H95">
        <v>1057</v>
      </c>
      <c r="I95">
        <v>1201</v>
      </c>
      <c r="J95">
        <v>1196</v>
      </c>
      <c r="K95">
        <v>1099</v>
      </c>
      <c r="L95">
        <v>1089</v>
      </c>
      <c r="M95">
        <v>1068</v>
      </c>
      <c r="N95">
        <v>1097</v>
      </c>
      <c r="O95">
        <v>1230</v>
      </c>
      <c r="P95">
        <v>1114</v>
      </c>
      <c r="Q95">
        <v>1216</v>
      </c>
      <c r="R95">
        <v>1140</v>
      </c>
    </row>
    <row r="96" spans="1:18" x14ac:dyDescent="0.25">
      <c r="B96" s="1">
        <v>915</v>
      </c>
      <c r="C96">
        <v>1053</v>
      </c>
      <c r="D96">
        <v>1135</v>
      </c>
      <c r="E96">
        <v>1047</v>
      </c>
      <c r="F96">
        <v>1215</v>
      </c>
      <c r="G96">
        <v>1218</v>
      </c>
      <c r="H96">
        <v>1147</v>
      </c>
      <c r="I96">
        <v>1134</v>
      </c>
      <c r="J96">
        <v>1194</v>
      </c>
      <c r="K96">
        <v>1155</v>
      </c>
      <c r="L96">
        <v>1218</v>
      </c>
      <c r="M96">
        <v>1122</v>
      </c>
      <c r="N96">
        <v>1153</v>
      </c>
      <c r="O96">
        <v>1188</v>
      </c>
      <c r="P96">
        <v>1165</v>
      </c>
      <c r="Q96">
        <v>1158</v>
      </c>
      <c r="R96">
        <v>1245</v>
      </c>
    </row>
    <row r="97" spans="2:18" x14ac:dyDescent="0.25">
      <c r="B97" s="1"/>
      <c r="C97">
        <v>1012</v>
      </c>
      <c r="D97">
        <v>1093</v>
      </c>
      <c r="E97">
        <v>1016</v>
      </c>
      <c r="F97">
        <v>1133</v>
      </c>
      <c r="G97">
        <v>1300</v>
      </c>
      <c r="H97">
        <v>1216</v>
      </c>
      <c r="I97">
        <v>1143</v>
      </c>
      <c r="J97">
        <v>1221</v>
      </c>
      <c r="K97">
        <v>1205</v>
      </c>
      <c r="L97">
        <v>1176</v>
      </c>
      <c r="M97">
        <v>1039</v>
      </c>
      <c r="N97">
        <v>1026</v>
      </c>
      <c r="O97">
        <v>1109</v>
      </c>
      <c r="P97">
        <v>1164</v>
      </c>
      <c r="Q97">
        <v>1226</v>
      </c>
      <c r="R97">
        <v>1173</v>
      </c>
    </row>
    <row r="98" spans="2:18" x14ac:dyDescent="0.25">
      <c r="B98" s="1">
        <v>864</v>
      </c>
      <c r="C98">
        <v>1007</v>
      </c>
      <c r="D98">
        <v>1075</v>
      </c>
      <c r="E98">
        <v>953</v>
      </c>
      <c r="F98">
        <v>1085</v>
      </c>
      <c r="G98">
        <v>1139</v>
      </c>
      <c r="H98">
        <v>1027</v>
      </c>
      <c r="I98">
        <v>1062</v>
      </c>
      <c r="J98">
        <v>1119</v>
      </c>
      <c r="K98">
        <v>986</v>
      </c>
      <c r="L98">
        <v>1030</v>
      </c>
      <c r="M98">
        <v>970</v>
      </c>
      <c r="N98">
        <v>1207</v>
      </c>
      <c r="O98">
        <v>1064</v>
      </c>
      <c r="P98">
        <v>1080</v>
      </c>
      <c r="Q98">
        <v>1041</v>
      </c>
      <c r="R98">
        <v>1081</v>
      </c>
    </row>
    <row r="99" spans="2:18" x14ac:dyDescent="0.25">
      <c r="B99" s="1"/>
      <c r="C99">
        <v>981</v>
      </c>
      <c r="D99">
        <v>1094</v>
      </c>
      <c r="E99">
        <v>1034</v>
      </c>
      <c r="F99">
        <v>1084</v>
      </c>
      <c r="G99">
        <v>1015</v>
      </c>
      <c r="H99">
        <v>1085</v>
      </c>
      <c r="I99">
        <v>966</v>
      </c>
      <c r="J99">
        <v>1029</v>
      </c>
      <c r="K99">
        <v>949</v>
      </c>
      <c r="L99">
        <v>1012</v>
      </c>
      <c r="M99">
        <v>1000</v>
      </c>
      <c r="N99">
        <v>913</v>
      </c>
      <c r="O99">
        <v>1045</v>
      </c>
      <c r="P99">
        <v>1145</v>
      </c>
      <c r="Q99">
        <v>937</v>
      </c>
      <c r="R99">
        <v>956</v>
      </c>
    </row>
    <row r="100" spans="2:18" x14ac:dyDescent="0.25">
      <c r="B100" s="1"/>
      <c r="C100">
        <v>1203</v>
      </c>
      <c r="D100">
        <v>1304</v>
      </c>
      <c r="E100">
        <v>1220</v>
      </c>
      <c r="F100">
        <v>1236</v>
      </c>
      <c r="G100">
        <v>1337</v>
      </c>
      <c r="H100">
        <v>1238</v>
      </c>
      <c r="I100">
        <v>1240</v>
      </c>
      <c r="J100">
        <v>1329</v>
      </c>
      <c r="K100">
        <v>1251</v>
      </c>
      <c r="L100">
        <v>1184</v>
      </c>
      <c r="M100">
        <v>1246</v>
      </c>
      <c r="N100">
        <v>1262</v>
      </c>
      <c r="O100">
        <v>1209</v>
      </c>
      <c r="P100">
        <v>1229</v>
      </c>
      <c r="Q100">
        <v>1242</v>
      </c>
      <c r="R100">
        <v>1138</v>
      </c>
    </row>
    <row r="101" spans="2:18" x14ac:dyDescent="0.25">
      <c r="B101" s="1"/>
      <c r="C101">
        <v>1071</v>
      </c>
      <c r="D101">
        <v>1117</v>
      </c>
      <c r="E101">
        <v>1025</v>
      </c>
      <c r="F101">
        <v>1133</v>
      </c>
      <c r="G101">
        <v>1222</v>
      </c>
      <c r="H101">
        <v>1167</v>
      </c>
      <c r="I101">
        <v>1193</v>
      </c>
      <c r="J101">
        <v>1172</v>
      </c>
      <c r="K101">
        <v>1130</v>
      </c>
      <c r="L101">
        <v>1243</v>
      </c>
      <c r="M101">
        <v>1287</v>
      </c>
      <c r="N101">
        <v>1201</v>
      </c>
      <c r="O101">
        <v>1185</v>
      </c>
      <c r="P101">
        <v>1269</v>
      </c>
      <c r="Q101">
        <v>1160</v>
      </c>
      <c r="R101">
        <v>1239</v>
      </c>
    </row>
    <row r="102" spans="2:18" x14ac:dyDescent="0.25">
      <c r="B102" s="1"/>
      <c r="C102">
        <v>1023</v>
      </c>
      <c r="D102">
        <v>1099</v>
      </c>
      <c r="E102">
        <v>989</v>
      </c>
      <c r="F102">
        <v>1114</v>
      </c>
      <c r="G102">
        <v>1066</v>
      </c>
      <c r="H102">
        <v>1082</v>
      </c>
      <c r="I102">
        <v>1092</v>
      </c>
      <c r="J102">
        <v>975</v>
      </c>
      <c r="K102">
        <v>1051</v>
      </c>
      <c r="L102">
        <v>1114</v>
      </c>
      <c r="M102">
        <v>1071</v>
      </c>
      <c r="N102">
        <v>1064</v>
      </c>
      <c r="O102">
        <v>1061</v>
      </c>
      <c r="P102">
        <v>1016</v>
      </c>
      <c r="Q102">
        <v>1136</v>
      </c>
      <c r="R102">
        <v>1072</v>
      </c>
    </row>
    <row r="103" spans="2:18" x14ac:dyDescent="0.25">
      <c r="B103" s="1"/>
      <c r="C103">
        <v>1019</v>
      </c>
      <c r="D103">
        <v>1082</v>
      </c>
      <c r="E103">
        <v>1026</v>
      </c>
      <c r="F103">
        <v>1115</v>
      </c>
      <c r="G103">
        <v>1118</v>
      </c>
      <c r="H103">
        <v>1035</v>
      </c>
      <c r="I103">
        <v>971</v>
      </c>
      <c r="J103">
        <v>1024</v>
      </c>
      <c r="K103">
        <v>1043</v>
      </c>
      <c r="L103">
        <v>1082</v>
      </c>
      <c r="M103">
        <v>1050</v>
      </c>
      <c r="N103">
        <v>1132</v>
      </c>
      <c r="O103">
        <v>1137</v>
      </c>
      <c r="P103">
        <v>1074</v>
      </c>
      <c r="Q103">
        <v>1099</v>
      </c>
      <c r="R103">
        <v>1073</v>
      </c>
    </row>
    <row r="104" spans="2:18" x14ac:dyDescent="0.25">
      <c r="B104" s="1"/>
      <c r="C104">
        <v>1120</v>
      </c>
      <c r="D104">
        <v>1107</v>
      </c>
      <c r="E104">
        <v>1059</v>
      </c>
      <c r="F104">
        <v>1223</v>
      </c>
      <c r="G104">
        <v>1259</v>
      </c>
      <c r="H104">
        <v>1240</v>
      </c>
      <c r="I104">
        <v>1293</v>
      </c>
      <c r="J104">
        <v>1262</v>
      </c>
      <c r="K104">
        <v>1152</v>
      </c>
      <c r="L104">
        <v>1129</v>
      </c>
      <c r="M104">
        <v>1203</v>
      </c>
      <c r="N104">
        <v>1188</v>
      </c>
      <c r="O104">
        <v>1214</v>
      </c>
      <c r="P104">
        <v>1120</v>
      </c>
      <c r="Q104">
        <v>1188</v>
      </c>
      <c r="R104">
        <v>1193</v>
      </c>
    </row>
    <row r="105" spans="2:18" x14ac:dyDescent="0.25">
      <c r="B105" s="1"/>
      <c r="C105">
        <v>923</v>
      </c>
      <c r="D105">
        <v>988</v>
      </c>
      <c r="E105">
        <v>904</v>
      </c>
      <c r="F105">
        <v>1031</v>
      </c>
      <c r="G105">
        <v>991</v>
      </c>
      <c r="H105">
        <v>992</v>
      </c>
      <c r="I105">
        <v>977</v>
      </c>
      <c r="J105">
        <v>940</v>
      </c>
      <c r="K105">
        <v>966</v>
      </c>
      <c r="L105">
        <v>1028</v>
      </c>
      <c r="M105">
        <v>984</v>
      </c>
      <c r="N105">
        <v>951</v>
      </c>
      <c r="O105">
        <v>1030</v>
      </c>
      <c r="P105">
        <v>1003</v>
      </c>
      <c r="Q105">
        <v>976</v>
      </c>
      <c r="R105">
        <v>945</v>
      </c>
    </row>
    <row r="106" spans="2:18" x14ac:dyDescent="0.25">
      <c r="B106" s="1"/>
      <c r="C106">
        <v>1011</v>
      </c>
      <c r="D106">
        <v>1124</v>
      </c>
      <c r="E106">
        <v>1049</v>
      </c>
      <c r="F106">
        <v>1116</v>
      </c>
      <c r="G106">
        <v>1003</v>
      </c>
      <c r="H106">
        <v>886</v>
      </c>
      <c r="I106">
        <v>1037</v>
      </c>
      <c r="J106">
        <v>994</v>
      </c>
      <c r="K106">
        <v>1057</v>
      </c>
      <c r="L106">
        <v>1045</v>
      </c>
      <c r="M106">
        <v>1056</v>
      </c>
      <c r="N106">
        <v>1076</v>
      </c>
      <c r="O106">
        <v>1118</v>
      </c>
      <c r="P106">
        <v>1124</v>
      </c>
      <c r="Q106">
        <v>1209</v>
      </c>
      <c r="R106">
        <v>1085</v>
      </c>
    </row>
    <row r="107" spans="2:18" x14ac:dyDescent="0.25">
      <c r="B107" s="1"/>
      <c r="C107">
        <v>1032</v>
      </c>
      <c r="D107">
        <v>1056</v>
      </c>
      <c r="E107">
        <v>953</v>
      </c>
      <c r="F107">
        <v>1092</v>
      </c>
      <c r="G107">
        <v>1070</v>
      </c>
      <c r="H107">
        <v>1037</v>
      </c>
      <c r="I107">
        <v>1051</v>
      </c>
      <c r="J107">
        <v>1126</v>
      </c>
      <c r="K107">
        <v>1001</v>
      </c>
      <c r="L107">
        <v>1033</v>
      </c>
      <c r="M107">
        <v>990</v>
      </c>
      <c r="N107">
        <v>1064</v>
      </c>
      <c r="O107">
        <v>1046</v>
      </c>
      <c r="P107">
        <v>1051</v>
      </c>
      <c r="Q107">
        <v>1082</v>
      </c>
      <c r="R107">
        <v>1003</v>
      </c>
    </row>
    <row r="108" spans="2:18" x14ac:dyDescent="0.25">
      <c r="B108" s="1"/>
      <c r="C108">
        <v>983</v>
      </c>
      <c r="D108">
        <v>1039</v>
      </c>
      <c r="E108">
        <v>996</v>
      </c>
      <c r="F108">
        <v>1064</v>
      </c>
      <c r="G108">
        <v>1061</v>
      </c>
      <c r="H108">
        <v>1043</v>
      </c>
      <c r="I108">
        <v>1051</v>
      </c>
      <c r="J108">
        <v>1018</v>
      </c>
      <c r="K108">
        <v>1066</v>
      </c>
      <c r="L108">
        <v>966</v>
      </c>
      <c r="M108">
        <v>986</v>
      </c>
      <c r="N108">
        <v>960</v>
      </c>
      <c r="O108">
        <v>1034</v>
      </c>
      <c r="P108">
        <v>1093</v>
      </c>
      <c r="Q108">
        <v>1083</v>
      </c>
      <c r="R108">
        <v>1126</v>
      </c>
    </row>
    <row r="109" spans="2:18" x14ac:dyDescent="0.25">
      <c r="B109" s="1"/>
      <c r="C109">
        <v>996</v>
      </c>
      <c r="D109">
        <v>1065</v>
      </c>
      <c r="E109">
        <v>989</v>
      </c>
      <c r="F109">
        <v>1061</v>
      </c>
      <c r="G109">
        <v>943</v>
      </c>
      <c r="H109">
        <v>977</v>
      </c>
      <c r="I109">
        <v>877</v>
      </c>
      <c r="J109">
        <v>918</v>
      </c>
      <c r="K109">
        <v>972</v>
      </c>
      <c r="L109">
        <v>1115</v>
      </c>
      <c r="M109">
        <v>933</v>
      </c>
      <c r="N109">
        <v>1084</v>
      </c>
      <c r="O109">
        <v>1280</v>
      </c>
      <c r="P109">
        <v>1169</v>
      </c>
      <c r="Q109">
        <v>1058</v>
      </c>
      <c r="R109">
        <v>1127</v>
      </c>
    </row>
    <row r="110" spans="2:18" x14ac:dyDescent="0.25">
      <c r="B110" s="1">
        <v>1118</v>
      </c>
      <c r="C110">
        <v>1080</v>
      </c>
      <c r="D110">
        <v>1209</v>
      </c>
      <c r="E110">
        <v>1092</v>
      </c>
      <c r="F110">
        <v>1141</v>
      </c>
      <c r="G110">
        <v>1187</v>
      </c>
      <c r="H110">
        <v>1142</v>
      </c>
      <c r="I110">
        <v>1117</v>
      </c>
      <c r="J110">
        <v>1131</v>
      </c>
      <c r="K110">
        <v>1126</v>
      </c>
      <c r="L110">
        <v>1146</v>
      </c>
      <c r="M110">
        <v>1176</v>
      </c>
      <c r="N110">
        <v>1068</v>
      </c>
      <c r="O110">
        <v>1135</v>
      </c>
      <c r="P110">
        <v>1264</v>
      </c>
      <c r="Q110">
        <v>1321</v>
      </c>
      <c r="R110">
        <v>1264</v>
      </c>
    </row>
    <row r="111" spans="2:18" x14ac:dyDescent="0.25">
      <c r="B111" s="1"/>
      <c r="C111">
        <v>847</v>
      </c>
      <c r="D111">
        <v>915</v>
      </c>
      <c r="E111">
        <v>807</v>
      </c>
      <c r="F111">
        <v>891</v>
      </c>
      <c r="G111">
        <v>909</v>
      </c>
      <c r="H111">
        <v>845</v>
      </c>
      <c r="I111">
        <v>928</v>
      </c>
      <c r="J111">
        <v>920</v>
      </c>
      <c r="K111">
        <v>898</v>
      </c>
      <c r="L111">
        <v>868</v>
      </c>
      <c r="M111">
        <v>886</v>
      </c>
      <c r="N111">
        <v>858</v>
      </c>
      <c r="O111">
        <v>871</v>
      </c>
      <c r="P111">
        <v>972</v>
      </c>
      <c r="Q111">
        <v>964</v>
      </c>
      <c r="R111">
        <v>942</v>
      </c>
    </row>
    <row r="112" spans="2:18" x14ac:dyDescent="0.25">
      <c r="B112" s="1"/>
      <c r="C112">
        <v>1015</v>
      </c>
      <c r="D112">
        <v>1071</v>
      </c>
      <c r="E112">
        <v>970</v>
      </c>
      <c r="F112">
        <v>1103</v>
      </c>
      <c r="G112">
        <v>1161</v>
      </c>
      <c r="H112">
        <v>1164</v>
      </c>
      <c r="I112">
        <v>1108</v>
      </c>
      <c r="J112">
        <v>1113</v>
      </c>
      <c r="K112">
        <v>1056</v>
      </c>
      <c r="L112">
        <v>1039</v>
      </c>
      <c r="M112">
        <v>1025</v>
      </c>
      <c r="N112">
        <v>1191</v>
      </c>
      <c r="O112">
        <v>999</v>
      </c>
      <c r="P112">
        <v>1146</v>
      </c>
      <c r="Q112">
        <v>1057</v>
      </c>
      <c r="R112">
        <v>1094</v>
      </c>
    </row>
    <row r="113" spans="2:18" x14ac:dyDescent="0.25">
      <c r="B113" s="1"/>
      <c r="C113">
        <v>929</v>
      </c>
      <c r="D113">
        <v>1034</v>
      </c>
      <c r="E113">
        <v>968</v>
      </c>
      <c r="F113">
        <v>1080</v>
      </c>
      <c r="G113">
        <v>1137</v>
      </c>
      <c r="H113">
        <v>1088</v>
      </c>
      <c r="I113">
        <v>910</v>
      </c>
      <c r="J113">
        <v>945</v>
      </c>
      <c r="K113">
        <v>978</v>
      </c>
      <c r="L113">
        <v>1268</v>
      </c>
      <c r="M113">
        <v>1079</v>
      </c>
      <c r="N113">
        <v>1008</v>
      </c>
      <c r="O113">
        <v>1203</v>
      </c>
      <c r="P113">
        <v>1064</v>
      </c>
      <c r="Q113">
        <v>1035</v>
      </c>
      <c r="R113">
        <v>1029</v>
      </c>
    </row>
    <row r="114" spans="2:18" x14ac:dyDescent="0.25">
      <c r="B114" s="1"/>
      <c r="C114">
        <v>865</v>
      </c>
      <c r="D114">
        <v>948</v>
      </c>
      <c r="E114">
        <v>841</v>
      </c>
      <c r="F114">
        <v>1024</v>
      </c>
      <c r="G114">
        <v>840</v>
      </c>
      <c r="H114">
        <v>881</v>
      </c>
      <c r="I114">
        <v>714</v>
      </c>
      <c r="J114">
        <v>784</v>
      </c>
      <c r="K114">
        <v>795</v>
      </c>
      <c r="L114">
        <v>936</v>
      </c>
      <c r="M114">
        <v>843</v>
      </c>
      <c r="N114">
        <v>848</v>
      </c>
      <c r="O114">
        <v>981</v>
      </c>
      <c r="P114">
        <v>955</v>
      </c>
      <c r="Q114">
        <v>996</v>
      </c>
      <c r="R114">
        <v>951</v>
      </c>
    </row>
    <row r="115" spans="2:18" x14ac:dyDescent="0.25">
      <c r="B115" s="1"/>
      <c r="C115">
        <v>1143</v>
      </c>
      <c r="D115">
        <v>1210</v>
      </c>
      <c r="E115">
        <v>1060</v>
      </c>
      <c r="F115">
        <v>1238</v>
      </c>
      <c r="G115">
        <v>1226</v>
      </c>
      <c r="H115">
        <v>1129</v>
      </c>
      <c r="I115">
        <v>1160</v>
      </c>
      <c r="J115">
        <v>1199</v>
      </c>
      <c r="K115">
        <v>1207</v>
      </c>
      <c r="L115">
        <v>1034</v>
      </c>
      <c r="M115">
        <v>1114</v>
      </c>
      <c r="N115">
        <v>1076</v>
      </c>
      <c r="O115">
        <v>1143</v>
      </c>
      <c r="P115">
        <v>1226</v>
      </c>
      <c r="Q115">
        <v>1072</v>
      </c>
      <c r="R115">
        <v>1098</v>
      </c>
    </row>
    <row r="116" spans="2:18" x14ac:dyDescent="0.25">
      <c r="B116" s="1">
        <v>1103</v>
      </c>
      <c r="C116">
        <v>940</v>
      </c>
      <c r="D116">
        <v>1028</v>
      </c>
      <c r="E116">
        <v>888</v>
      </c>
      <c r="F116">
        <v>1068</v>
      </c>
      <c r="G116">
        <v>1028</v>
      </c>
      <c r="H116">
        <v>1023</v>
      </c>
      <c r="I116">
        <v>942</v>
      </c>
      <c r="J116">
        <v>933</v>
      </c>
      <c r="K116">
        <v>989</v>
      </c>
      <c r="L116">
        <v>1028</v>
      </c>
      <c r="M116">
        <v>925</v>
      </c>
      <c r="N116">
        <v>1129</v>
      </c>
      <c r="O116">
        <v>1042</v>
      </c>
      <c r="P116">
        <v>966</v>
      </c>
      <c r="Q116">
        <v>909</v>
      </c>
      <c r="R116">
        <v>967</v>
      </c>
    </row>
    <row r="117" spans="2:18" x14ac:dyDescent="0.25">
      <c r="B117" s="1"/>
      <c r="C117">
        <v>947</v>
      </c>
      <c r="D117">
        <v>1148</v>
      </c>
      <c r="E117">
        <v>960</v>
      </c>
      <c r="F117">
        <v>1212</v>
      </c>
      <c r="G117">
        <v>1052</v>
      </c>
      <c r="H117">
        <v>1141</v>
      </c>
      <c r="I117">
        <v>1052</v>
      </c>
      <c r="J117">
        <v>1018</v>
      </c>
      <c r="K117">
        <v>1002</v>
      </c>
      <c r="L117">
        <v>1128</v>
      </c>
      <c r="M117">
        <v>1030</v>
      </c>
      <c r="N117">
        <v>1126</v>
      </c>
      <c r="O117">
        <v>1227</v>
      </c>
      <c r="P117">
        <v>1113</v>
      </c>
      <c r="Q117">
        <v>1049</v>
      </c>
      <c r="R117">
        <v>1074</v>
      </c>
    </row>
    <row r="118" spans="2:18" x14ac:dyDescent="0.25">
      <c r="B118" s="1"/>
      <c r="C118">
        <v>892</v>
      </c>
      <c r="D118">
        <v>995</v>
      </c>
      <c r="E118">
        <v>872</v>
      </c>
      <c r="F118">
        <v>999</v>
      </c>
      <c r="G118">
        <v>1002</v>
      </c>
      <c r="H118">
        <v>931</v>
      </c>
      <c r="I118">
        <v>880</v>
      </c>
      <c r="J118">
        <v>986</v>
      </c>
      <c r="K118">
        <v>882</v>
      </c>
      <c r="L118">
        <v>964</v>
      </c>
      <c r="M118">
        <v>967</v>
      </c>
      <c r="N118">
        <v>930</v>
      </c>
      <c r="O118">
        <v>990</v>
      </c>
      <c r="P118">
        <v>965</v>
      </c>
      <c r="Q118">
        <v>1060</v>
      </c>
      <c r="R118">
        <v>941</v>
      </c>
    </row>
    <row r="119" spans="2:18" x14ac:dyDescent="0.25">
      <c r="B119" s="1"/>
      <c r="C119">
        <v>984</v>
      </c>
      <c r="D119">
        <v>1039</v>
      </c>
      <c r="E119">
        <v>898</v>
      </c>
      <c r="F119">
        <v>1011</v>
      </c>
      <c r="G119">
        <v>1070</v>
      </c>
      <c r="H119">
        <v>911</v>
      </c>
      <c r="I119">
        <v>1077</v>
      </c>
      <c r="J119">
        <v>1093</v>
      </c>
      <c r="K119">
        <v>1094</v>
      </c>
      <c r="L119">
        <v>895</v>
      </c>
      <c r="M119">
        <v>916</v>
      </c>
      <c r="N119">
        <v>987</v>
      </c>
      <c r="O119">
        <v>861</v>
      </c>
      <c r="P119">
        <v>879</v>
      </c>
      <c r="Q119">
        <v>1098</v>
      </c>
      <c r="R119">
        <v>1141</v>
      </c>
    </row>
    <row r="120" spans="2:18" x14ac:dyDescent="0.25">
      <c r="B120" s="1"/>
      <c r="C120">
        <v>1089</v>
      </c>
      <c r="D120">
        <v>1231</v>
      </c>
      <c r="E120">
        <v>1077</v>
      </c>
      <c r="F120">
        <v>1251</v>
      </c>
      <c r="G120">
        <v>1153</v>
      </c>
      <c r="H120">
        <v>1111</v>
      </c>
      <c r="I120">
        <v>1033</v>
      </c>
      <c r="J120">
        <v>1047</v>
      </c>
      <c r="K120">
        <v>1152</v>
      </c>
      <c r="L120">
        <v>1161</v>
      </c>
      <c r="M120">
        <v>1080</v>
      </c>
      <c r="N120">
        <v>1153</v>
      </c>
      <c r="O120">
        <v>1280</v>
      </c>
      <c r="P120">
        <v>1149</v>
      </c>
      <c r="Q120">
        <v>1164</v>
      </c>
      <c r="R120">
        <v>1092</v>
      </c>
    </row>
    <row r="121" spans="2:18" x14ac:dyDescent="0.25">
      <c r="B121" s="1"/>
      <c r="C121">
        <v>987</v>
      </c>
      <c r="D121">
        <v>1074</v>
      </c>
      <c r="E121">
        <v>975</v>
      </c>
      <c r="F121">
        <v>1046</v>
      </c>
      <c r="G121">
        <v>1000</v>
      </c>
      <c r="H121">
        <v>958</v>
      </c>
      <c r="I121">
        <v>944</v>
      </c>
      <c r="J121">
        <v>923</v>
      </c>
      <c r="K121">
        <v>1003</v>
      </c>
      <c r="L121">
        <v>1025</v>
      </c>
      <c r="M121">
        <v>1022</v>
      </c>
      <c r="N121">
        <v>1021</v>
      </c>
      <c r="O121">
        <v>1164</v>
      </c>
      <c r="P121">
        <v>1053</v>
      </c>
      <c r="Q121">
        <v>1088</v>
      </c>
      <c r="R121">
        <v>1105</v>
      </c>
    </row>
    <row r="122" spans="2:18" x14ac:dyDescent="0.25">
      <c r="B122" s="1">
        <v>892</v>
      </c>
      <c r="C122">
        <v>971</v>
      </c>
      <c r="D122">
        <v>1089</v>
      </c>
      <c r="E122">
        <v>969</v>
      </c>
      <c r="F122">
        <v>1104</v>
      </c>
      <c r="G122">
        <v>1018</v>
      </c>
      <c r="H122">
        <v>1064</v>
      </c>
      <c r="I122">
        <v>1004</v>
      </c>
      <c r="J122">
        <v>1045</v>
      </c>
      <c r="K122">
        <v>1072</v>
      </c>
      <c r="L122">
        <v>1026</v>
      </c>
      <c r="M122">
        <v>1123</v>
      </c>
      <c r="N122">
        <v>1055</v>
      </c>
      <c r="O122">
        <v>1049</v>
      </c>
      <c r="P122">
        <v>1119</v>
      </c>
      <c r="Q122">
        <v>1051</v>
      </c>
      <c r="R122">
        <v>1061</v>
      </c>
    </row>
    <row r="123" spans="2:18" x14ac:dyDescent="0.25">
      <c r="B123" s="1"/>
      <c r="C123">
        <v>1104</v>
      </c>
      <c r="D123">
        <v>1168</v>
      </c>
      <c r="E123">
        <v>1075</v>
      </c>
      <c r="F123">
        <v>1213</v>
      </c>
      <c r="G123">
        <v>1173</v>
      </c>
      <c r="H123">
        <v>1098</v>
      </c>
      <c r="I123">
        <v>1267</v>
      </c>
      <c r="J123">
        <v>1222</v>
      </c>
      <c r="K123">
        <v>1174</v>
      </c>
      <c r="L123">
        <v>1010</v>
      </c>
      <c r="M123">
        <v>1077</v>
      </c>
      <c r="N123">
        <v>1078</v>
      </c>
      <c r="O123">
        <v>1042</v>
      </c>
      <c r="P123">
        <v>1137</v>
      </c>
      <c r="Q123">
        <v>1165</v>
      </c>
      <c r="R123">
        <v>1096</v>
      </c>
    </row>
    <row r="124" spans="2:18" x14ac:dyDescent="0.25">
      <c r="B124" s="1"/>
      <c r="C124">
        <v>981</v>
      </c>
      <c r="D124">
        <v>1074</v>
      </c>
      <c r="E124">
        <v>931</v>
      </c>
      <c r="F124">
        <v>1104</v>
      </c>
      <c r="G124">
        <v>1062</v>
      </c>
      <c r="H124">
        <v>996</v>
      </c>
      <c r="I124">
        <v>981</v>
      </c>
      <c r="J124">
        <v>1027</v>
      </c>
      <c r="K124">
        <v>1045</v>
      </c>
      <c r="L124">
        <v>1184</v>
      </c>
      <c r="M124">
        <v>989</v>
      </c>
      <c r="N124">
        <v>1024</v>
      </c>
      <c r="O124">
        <v>1056</v>
      </c>
      <c r="P124">
        <v>937</v>
      </c>
      <c r="Q124">
        <v>1061</v>
      </c>
      <c r="R124">
        <v>1018</v>
      </c>
    </row>
    <row r="125" spans="2:18" x14ac:dyDescent="0.25">
      <c r="B125" s="1"/>
      <c r="C125">
        <v>1084</v>
      </c>
      <c r="D125">
        <v>1181</v>
      </c>
      <c r="E125">
        <v>1036</v>
      </c>
      <c r="F125">
        <v>1206</v>
      </c>
      <c r="G125">
        <v>1098</v>
      </c>
      <c r="H125">
        <v>1006</v>
      </c>
      <c r="I125">
        <v>1051</v>
      </c>
      <c r="J125">
        <v>1088</v>
      </c>
      <c r="K125">
        <v>1077</v>
      </c>
      <c r="L125">
        <v>1138</v>
      </c>
      <c r="M125">
        <v>1064</v>
      </c>
      <c r="N125">
        <v>1080</v>
      </c>
      <c r="O125">
        <v>1092</v>
      </c>
      <c r="P125">
        <v>1072</v>
      </c>
      <c r="Q125">
        <v>1136</v>
      </c>
      <c r="R125">
        <v>1106</v>
      </c>
    </row>
    <row r="126" spans="2:18" x14ac:dyDescent="0.25">
      <c r="B126" s="1"/>
      <c r="C126">
        <v>831</v>
      </c>
      <c r="D126">
        <v>982</v>
      </c>
      <c r="E126">
        <v>836</v>
      </c>
      <c r="F126">
        <v>987</v>
      </c>
      <c r="G126">
        <v>925</v>
      </c>
      <c r="H126">
        <v>969</v>
      </c>
      <c r="I126">
        <v>934</v>
      </c>
      <c r="J126">
        <v>930</v>
      </c>
      <c r="K126">
        <v>953</v>
      </c>
      <c r="L126">
        <v>1019</v>
      </c>
      <c r="M126">
        <v>965</v>
      </c>
      <c r="N126">
        <v>1016</v>
      </c>
      <c r="O126">
        <v>987</v>
      </c>
      <c r="P126">
        <v>941</v>
      </c>
      <c r="Q126">
        <v>926</v>
      </c>
      <c r="R126">
        <v>1004</v>
      </c>
    </row>
    <row r="127" spans="2:18" x14ac:dyDescent="0.25">
      <c r="B127" s="1"/>
      <c r="C127">
        <v>1042</v>
      </c>
      <c r="D127">
        <v>1111</v>
      </c>
      <c r="E127">
        <v>1019</v>
      </c>
      <c r="F127">
        <v>1146</v>
      </c>
      <c r="G127">
        <v>1133</v>
      </c>
      <c r="H127">
        <v>1108</v>
      </c>
      <c r="I127">
        <v>1067</v>
      </c>
      <c r="J127">
        <v>1115</v>
      </c>
      <c r="K127">
        <v>1117</v>
      </c>
      <c r="L127">
        <v>1039</v>
      </c>
      <c r="M127">
        <v>1171</v>
      </c>
      <c r="N127">
        <v>1041</v>
      </c>
      <c r="O127">
        <v>1064</v>
      </c>
      <c r="P127">
        <v>1053</v>
      </c>
      <c r="Q127">
        <v>1090</v>
      </c>
      <c r="R127">
        <v>1086</v>
      </c>
    </row>
    <row r="128" spans="2:18" x14ac:dyDescent="0.25">
      <c r="B128" s="1"/>
      <c r="C128">
        <v>1135</v>
      </c>
      <c r="D128">
        <v>1253</v>
      </c>
      <c r="E128">
        <v>1168</v>
      </c>
      <c r="F128">
        <v>1292</v>
      </c>
      <c r="G128">
        <v>1184</v>
      </c>
      <c r="H128">
        <v>1163</v>
      </c>
      <c r="I128">
        <v>1159</v>
      </c>
      <c r="J128">
        <v>1186</v>
      </c>
      <c r="K128">
        <v>1191</v>
      </c>
      <c r="L128">
        <v>1102</v>
      </c>
      <c r="M128">
        <v>1212</v>
      </c>
      <c r="N128">
        <v>1103</v>
      </c>
      <c r="O128">
        <v>1285</v>
      </c>
      <c r="P128">
        <v>1278</v>
      </c>
      <c r="Q128">
        <v>1251</v>
      </c>
      <c r="R128">
        <v>1197</v>
      </c>
    </row>
    <row r="129" spans="2:18" x14ac:dyDescent="0.25">
      <c r="B129" s="1"/>
      <c r="C129">
        <v>1157</v>
      </c>
      <c r="D129">
        <v>1174</v>
      </c>
      <c r="E129">
        <v>1124</v>
      </c>
      <c r="F129">
        <v>1158</v>
      </c>
      <c r="G129">
        <v>1199</v>
      </c>
      <c r="H129">
        <v>1184</v>
      </c>
      <c r="I129">
        <v>1365</v>
      </c>
      <c r="J129">
        <v>1255</v>
      </c>
      <c r="K129">
        <v>1262</v>
      </c>
      <c r="L129">
        <v>1116</v>
      </c>
      <c r="M129">
        <v>1162</v>
      </c>
      <c r="N129">
        <v>1198</v>
      </c>
      <c r="O129">
        <v>1144</v>
      </c>
      <c r="P129">
        <v>1323</v>
      </c>
      <c r="Q129">
        <v>1229</v>
      </c>
      <c r="R129">
        <v>1274</v>
      </c>
    </row>
    <row r="130" spans="2:18" x14ac:dyDescent="0.25">
      <c r="B130" s="1"/>
      <c r="C130">
        <v>1035</v>
      </c>
      <c r="D130">
        <v>1080</v>
      </c>
      <c r="E130">
        <v>1011</v>
      </c>
      <c r="F130">
        <v>1160</v>
      </c>
      <c r="G130">
        <v>1112</v>
      </c>
      <c r="H130">
        <v>1140</v>
      </c>
      <c r="I130">
        <v>1102</v>
      </c>
      <c r="J130">
        <v>1099</v>
      </c>
      <c r="K130">
        <v>1077</v>
      </c>
      <c r="L130">
        <v>1136</v>
      </c>
      <c r="M130">
        <v>1076</v>
      </c>
      <c r="N130">
        <v>1116</v>
      </c>
      <c r="O130">
        <v>1125</v>
      </c>
      <c r="P130">
        <v>1057</v>
      </c>
      <c r="Q130">
        <v>1123</v>
      </c>
      <c r="R130">
        <v>1089</v>
      </c>
    </row>
    <row r="131" spans="2:18" x14ac:dyDescent="0.25">
      <c r="B131" s="1"/>
      <c r="C131">
        <v>1154</v>
      </c>
      <c r="D131">
        <v>1242</v>
      </c>
      <c r="E131">
        <v>1137</v>
      </c>
      <c r="F131">
        <v>1253</v>
      </c>
      <c r="G131">
        <v>1231</v>
      </c>
      <c r="H131">
        <v>1205</v>
      </c>
      <c r="I131">
        <v>1216</v>
      </c>
      <c r="J131">
        <v>1234</v>
      </c>
      <c r="K131">
        <v>1288</v>
      </c>
      <c r="L131">
        <v>1233</v>
      </c>
      <c r="M131">
        <v>1215</v>
      </c>
      <c r="N131">
        <v>1196</v>
      </c>
      <c r="O131">
        <v>1217</v>
      </c>
      <c r="P131">
        <v>1332</v>
      </c>
      <c r="Q131">
        <v>1288</v>
      </c>
      <c r="R131">
        <v>1252</v>
      </c>
    </row>
    <row r="132" spans="2:18" x14ac:dyDescent="0.25">
      <c r="B132" s="1"/>
      <c r="C132">
        <v>1131</v>
      </c>
      <c r="D132">
        <v>1167</v>
      </c>
      <c r="E132">
        <v>1056</v>
      </c>
      <c r="F132">
        <v>1204</v>
      </c>
      <c r="G132">
        <v>1200</v>
      </c>
      <c r="H132">
        <v>1165</v>
      </c>
      <c r="I132">
        <v>1266</v>
      </c>
      <c r="J132">
        <v>1207</v>
      </c>
      <c r="K132">
        <v>1294</v>
      </c>
      <c r="L132">
        <v>1203</v>
      </c>
      <c r="M132">
        <v>1217</v>
      </c>
      <c r="N132">
        <v>1158</v>
      </c>
      <c r="O132">
        <v>1215</v>
      </c>
      <c r="P132">
        <v>1305</v>
      </c>
      <c r="Q132">
        <v>1185</v>
      </c>
      <c r="R132">
        <v>1250</v>
      </c>
    </row>
    <row r="133" spans="2:18" x14ac:dyDescent="0.25">
      <c r="B133" s="1">
        <v>1584</v>
      </c>
      <c r="C133">
        <v>1162</v>
      </c>
      <c r="D133">
        <v>1219</v>
      </c>
      <c r="E133">
        <v>1145</v>
      </c>
      <c r="F133">
        <v>1254</v>
      </c>
      <c r="G133">
        <v>1184</v>
      </c>
      <c r="H133">
        <v>1208</v>
      </c>
      <c r="I133">
        <v>1185</v>
      </c>
      <c r="J133">
        <v>1178</v>
      </c>
      <c r="K133">
        <v>1133</v>
      </c>
      <c r="L133">
        <v>1178</v>
      </c>
      <c r="M133">
        <v>1142</v>
      </c>
      <c r="N133">
        <v>1247</v>
      </c>
      <c r="O133">
        <v>1273</v>
      </c>
      <c r="P133">
        <v>1153</v>
      </c>
      <c r="Q133">
        <v>1160</v>
      </c>
      <c r="R133">
        <v>1257</v>
      </c>
    </row>
    <row r="134" spans="2:18" x14ac:dyDescent="0.25">
      <c r="B134" s="1">
        <v>916</v>
      </c>
      <c r="C134">
        <v>1138</v>
      </c>
      <c r="D134">
        <v>1217</v>
      </c>
      <c r="E134">
        <v>1099</v>
      </c>
      <c r="F134">
        <v>1252</v>
      </c>
      <c r="G134">
        <v>1119</v>
      </c>
      <c r="H134">
        <v>1004</v>
      </c>
      <c r="I134">
        <v>1047</v>
      </c>
      <c r="J134">
        <v>1107</v>
      </c>
      <c r="K134">
        <v>1029</v>
      </c>
      <c r="L134">
        <v>1020</v>
      </c>
      <c r="M134">
        <v>1162</v>
      </c>
      <c r="N134">
        <v>1121</v>
      </c>
      <c r="O134">
        <v>1036</v>
      </c>
      <c r="P134">
        <v>1137</v>
      </c>
      <c r="Q134">
        <v>1164</v>
      </c>
      <c r="R134">
        <v>1073</v>
      </c>
    </row>
    <row r="135" spans="2:18" x14ac:dyDescent="0.25">
      <c r="B135" s="1">
        <v>816</v>
      </c>
      <c r="C135">
        <v>1002</v>
      </c>
      <c r="D135">
        <v>1057</v>
      </c>
      <c r="E135">
        <v>935</v>
      </c>
      <c r="F135">
        <v>1087</v>
      </c>
      <c r="G135">
        <v>1023</v>
      </c>
      <c r="H135">
        <v>987</v>
      </c>
      <c r="I135">
        <v>999</v>
      </c>
      <c r="J135">
        <v>932</v>
      </c>
      <c r="K135">
        <v>1061</v>
      </c>
      <c r="L135">
        <v>1001</v>
      </c>
      <c r="M135">
        <v>1000</v>
      </c>
      <c r="N135">
        <v>1149</v>
      </c>
      <c r="O135">
        <v>1031</v>
      </c>
      <c r="P135">
        <v>975</v>
      </c>
      <c r="Q135">
        <v>1135</v>
      </c>
      <c r="R135">
        <v>1039</v>
      </c>
    </row>
    <row r="136" spans="2:18" x14ac:dyDescent="0.25">
      <c r="B136" s="1"/>
      <c r="C136">
        <v>1008</v>
      </c>
      <c r="D136">
        <v>1172</v>
      </c>
      <c r="E136">
        <v>1050</v>
      </c>
      <c r="F136">
        <v>1112</v>
      </c>
      <c r="G136">
        <v>1126</v>
      </c>
      <c r="H136">
        <v>1065</v>
      </c>
      <c r="I136">
        <v>1007</v>
      </c>
      <c r="J136">
        <v>1060</v>
      </c>
      <c r="K136">
        <v>1046</v>
      </c>
      <c r="L136">
        <v>1136</v>
      </c>
      <c r="M136">
        <v>1035</v>
      </c>
      <c r="N136">
        <v>1111</v>
      </c>
      <c r="O136">
        <v>1140</v>
      </c>
      <c r="P136">
        <v>1078</v>
      </c>
      <c r="Q136">
        <v>988</v>
      </c>
      <c r="R136">
        <v>1007</v>
      </c>
    </row>
    <row r="137" spans="2:18" x14ac:dyDescent="0.25">
      <c r="B137" s="1"/>
      <c r="C137">
        <v>975</v>
      </c>
      <c r="D137">
        <v>1057</v>
      </c>
      <c r="E137">
        <v>1025</v>
      </c>
      <c r="F137">
        <v>1071</v>
      </c>
      <c r="G137">
        <v>1078</v>
      </c>
      <c r="H137">
        <v>1116</v>
      </c>
      <c r="I137">
        <v>959</v>
      </c>
      <c r="J137">
        <v>1089</v>
      </c>
      <c r="K137">
        <v>1097</v>
      </c>
      <c r="L137">
        <v>1078</v>
      </c>
      <c r="M137">
        <v>1017</v>
      </c>
      <c r="N137">
        <v>1150</v>
      </c>
      <c r="O137">
        <v>1050</v>
      </c>
      <c r="P137">
        <v>1036</v>
      </c>
      <c r="Q137">
        <v>1111</v>
      </c>
      <c r="R137">
        <v>1052</v>
      </c>
    </row>
    <row r="138" spans="2:18" x14ac:dyDescent="0.25">
      <c r="B138" s="1">
        <v>979</v>
      </c>
      <c r="C138">
        <v>1102</v>
      </c>
      <c r="D138">
        <v>1173</v>
      </c>
      <c r="E138">
        <v>1061</v>
      </c>
      <c r="F138">
        <v>1153</v>
      </c>
      <c r="G138">
        <v>1232</v>
      </c>
      <c r="H138">
        <v>1188</v>
      </c>
      <c r="I138">
        <v>1182</v>
      </c>
      <c r="J138">
        <v>1151</v>
      </c>
      <c r="K138">
        <v>1085</v>
      </c>
      <c r="L138">
        <v>1161</v>
      </c>
      <c r="M138">
        <v>1213</v>
      </c>
      <c r="N138">
        <v>1157</v>
      </c>
      <c r="O138">
        <v>1188</v>
      </c>
      <c r="P138">
        <v>1091</v>
      </c>
      <c r="Q138">
        <v>1165</v>
      </c>
      <c r="R138">
        <v>1163</v>
      </c>
    </row>
    <row r="139" spans="2:18" x14ac:dyDescent="0.25">
      <c r="B139" s="1"/>
      <c r="C139">
        <v>1011</v>
      </c>
      <c r="D139">
        <v>1084</v>
      </c>
      <c r="E139">
        <v>965</v>
      </c>
      <c r="F139">
        <v>1138</v>
      </c>
      <c r="G139">
        <v>1096</v>
      </c>
      <c r="H139">
        <v>1081</v>
      </c>
      <c r="I139">
        <v>1195</v>
      </c>
      <c r="J139">
        <v>1143</v>
      </c>
      <c r="K139">
        <v>1074</v>
      </c>
      <c r="L139">
        <v>1123</v>
      </c>
      <c r="M139">
        <v>1148</v>
      </c>
      <c r="N139">
        <v>1082</v>
      </c>
      <c r="O139">
        <v>1079</v>
      </c>
      <c r="P139">
        <v>1149</v>
      </c>
      <c r="Q139">
        <v>1131</v>
      </c>
      <c r="R139">
        <v>1129</v>
      </c>
    </row>
    <row r="140" spans="2:18" x14ac:dyDescent="0.25">
      <c r="B140" s="1">
        <v>1452</v>
      </c>
      <c r="C140">
        <v>973</v>
      </c>
      <c r="D140">
        <v>1129</v>
      </c>
      <c r="E140">
        <v>970</v>
      </c>
      <c r="F140">
        <v>1136</v>
      </c>
      <c r="G140">
        <v>1117</v>
      </c>
      <c r="H140">
        <v>1048</v>
      </c>
      <c r="I140">
        <v>1072</v>
      </c>
      <c r="J140">
        <v>1000</v>
      </c>
      <c r="K140">
        <v>996</v>
      </c>
      <c r="L140">
        <v>1061</v>
      </c>
      <c r="M140">
        <v>1080</v>
      </c>
      <c r="N140">
        <v>1081</v>
      </c>
      <c r="O140">
        <v>1124</v>
      </c>
      <c r="P140">
        <v>1053</v>
      </c>
      <c r="Q140">
        <v>1175</v>
      </c>
      <c r="R140">
        <v>1089</v>
      </c>
    </row>
    <row r="141" spans="2:18" x14ac:dyDescent="0.25">
      <c r="B141" s="1"/>
      <c r="C141">
        <v>1008</v>
      </c>
      <c r="D141">
        <v>1100</v>
      </c>
      <c r="E141">
        <v>1016</v>
      </c>
      <c r="F141">
        <v>1184</v>
      </c>
      <c r="G141">
        <v>1154</v>
      </c>
      <c r="H141">
        <v>1042</v>
      </c>
      <c r="I141">
        <v>1021</v>
      </c>
      <c r="J141">
        <v>1110</v>
      </c>
      <c r="K141">
        <v>972</v>
      </c>
      <c r="L141">
        <v>1099</v>
      </c>
      <c r="M141">
        <v>1031</v>
      </c>
      <c r="N141">
        <v>1097</v>
      </c>
      <c r="O141">
        <v>1078</v>
      </c>
      <c r="P141">
        <v>1024</v>
      </c>
      <c r="Q141">
        <v>1000</v>
      </c>
      <c r="R141">
        <v>949</v>
      </c>
    </row>
    <row r="142" spans="2:18" x14ac:dyDescent="0.25">
      <c r="B142" s="1"/>
      <c r="C142">
        <v>1010</v>
      </c>
      <c r="D142">
        <v>1056</v>
      </c>
      <c r="E142">
        <v>964</v>
      </c>
      <c r="F142">
        <v>1019</v>
      </c>
      <c r="G142">
        <v>1018</v>
      </c>
      <c r="H142">
        <v>1007</v>
      </c>
      <c r="I142">
        <v>1048</v>
      </c>
      <c r="J142">
        <v>1085</v>
      </c>
      <c r="K142">
        <v>1083</v>
      </c>
      <c r="L142">
        <v>1019</v>
      </c>
      <c r="M142">
        <v>1001</v>
      </c>
      <c r="N142">
        <v>1171</v>
      </c>
      <c r="O142">
        <v>1130</v>
      </c>
      <c r="P142">
        <v>1118</v>
      </c>
      <c r="Q142">
        <v>1137</v>
      </c>
      <c r="R142">
        <v>1108</v>
      </c>
    </row>
    <row r="143" spans="2:18" x14ac:dyDescent="0.25">
      <c r="B143" s="1"/>
      <c r="C143">
        <v>1039</v>
      </c>
      <c r="D143">
        <v>1151</v>
      </c>
      <c r="E143">
        <v>1043</v>
      </c>
      <c r="F143">
        <v>1148</v>
      </c>
      <c r="G143">
        <v>1079</v>
      </c>
      <c r="H143">
        <v>1031</v>
      </c>
      <c r="I143">
        <v>1047</v>
      </c>
      <c r="J143">
        <v>1012</v>
      </c>
      <c r="K143">
        <v>996</v>
      </c>
      <c r="L143">
        <v>1123</v>
      </c>
      <c r="M143">
        <v>961</v>
      </c>
      <c r="N143">
        <v>1047</v>
      </c>
      <c r="O143">
        <v>1233</v>
      </c>
      <c r="P143">
        <v>1194</v>
      </c>
      <c r="Q143">
        <v>1094</v>
      </c>
      <c r="R143">
        <v>1104</v>
      </c>
    </row>
    <row r="144" spans="2:18" x14ac:dyDescent="0.25">
      <c r="B144" s="1">
        <v>1265</v>
      </c>
      <c r="C144">
        <v>885</v>
      </c>
      <c r="D144">
        <v>1002</v>
      </c>
      <c r="E144">
        <v>888</v>
      </c>
      <c r="F144">
        <v>982</v>
      </c>
      <c r="G144">
        <v>1044</v>
      </c>
      <c r="H144">
        <v>1104</v>
      </c>
      <c r="I144">
        <v>982</v>
      </c>
      <c r="J144">
        <v>1052</v>
      </c>
      <c r="K144">
        <v>917</v>
      </c>
      <c r="L144">
        <v>1081</v>
      </c>
      <c r="M144">
        <v>1007</v>
      </c>
      <c r="N144">
        <v>976</v>
      </c>
      <c r="O144">
        <v>1213</v>
      </c>
      <c r="P144">
        <v>1071</v>
      </c>
      <c r="Q144">
        <v>1109</v>
      </c>
      <c r="R144">
        <v>1063</v>
      </c>
    </row>
    <row r="145" spans="2:18" x14ac:dyDescent="0.25">
      <c r="B145" s="1"/>
      <c r="C145">
        <v>963</v>
      </c>
      <c r="D145">
        <v>1130</v>
      </c>
      <c r="E145">
        <v>1000</v>
      </c>
      <c r="F145">
        <v>1075</v>
      </c>
      <c r="G145">
        <v>1099</v>
      </c>
      <c r="H145">
        <v>1048</v>
      </c>
      <c r="I145">
        <v>1071</v>
      </c>
      <c r="J145">
        <v>1014</v>
      </c>
      <c r="K145">
        <v>1059</v>
      </c>
      <c r="L145">
        <v>1001</v>
      </c>
      <c r="M145">
        <v>1128</v>
      </c>
      <c r="N145">
        <v>974</v>
      </c>
      <c r="O145">
        <v>1087</v>
      </c>
      <c r="P145">
        <v>1126</v>
      </c>
      <c r="Q145">
        <v>1081</v>
      </c>
      <c r="R145">
        <v>1115</v>
      </c>
    </row>
    <row r="146" spans="2:18" x14ac:dyDescent="0.25">
      <c r="B146" s="1"/>
      <c r="C146">
        <v>970</v>
      </c>
      <c r="D146">
        <v>1076</v>
      </c>
      <c r="E146">
        <v>1001</v>
      </c>
      <c r="F146">
        <v>1143</v>
      </c>
      <c r="G146">
        <v>1083</v>
      </c>
      <c r="H146">
        <v>983</v>
      </c>
      <c r="I146">
        <v>1011</v>
      </c>
      <c r="J146">
        <v>1095</v>
      </c>
      <c r="K146">
        <v>1075</v>
      </c>
      <c r="L146">
        <v>1081</v>
      </c>
      <c r="M146">
        <v>945</v>
      </c>
      <c r="N146">
        <v>1148</v>
      </c>
      <c r="O146">
        <v>1106</v>
      </c>
      <c r="P146">
        <v>1019</v>
      </c>
      <c r="Q146">
        <v>892</v>
      </c>
      <c r="R146">
        <v>983</v>
      </c>
    </row>
    <row r="147" spans="2:18" x14ac:dyDescent="0.25">
      <c r="B147" s="1"/>
      <c r="C147">
        <v>904</v>
      </c>
      <c r="D147">
        <v>962</v>
      </c>
      <c r="E147">
        <v>837</v>
      </c>
      <c r="F147">
        <v>989</v>
      </c>
      <c r="G147">
        <v>1042</v>
      </c>
      <c r="H147">
        <v>990</v>
      </c>
      <c r="I147">
        <v>905</v>
      </c>
      <c r="J147">
        <v>1008</v>
      </c>
      <c r="K147">
        <v>998</v>
      </c>
      <c r="L147">
        <v>941</v>
      </c>
      <c r="M147">
        <v>971</v>
      </c>
      <c r="N147">
        <v>1020</v>
      </c>
      <c r="O147">
        <v>1010</v>
      </c>
      <c r="P147">
        <v>888</v>
      </c>
      <c r="Q147">
        <v>1000</v>
      </c>
      <c r="R147">
        <v>1030</v>
      </c>
    </row>
    <row r="148" spans="2:18" x14ac:dyDescent="0.25">
      <c r="B148" s="1"/>
      <c r="C148">
        <v>1091</v>
      </c>
      <c r="D148">
        <v>1122</v>
      </c>
      <c r="E148">
        <v>1008</v>
      </c>
      <c r="F148">
        <v>1242</v>
      </c>
      <c r="G148">
        <v>1226</v>
      </c>
      <c r="H148">
        <v>1166</v>
      </c>
      <c r="I148">
        <v>1238</v>
      </c>
      <c r="J148">
        <v>1136</v>
      </c>
      <c r="K148">
        <v>1195</v>
      </c>
      <c r="L148">
        <v>1121</v>
      </c>
      <c r="M148">
        <v>1285</v>
      </c>
      <c r="N148">
        <v>1152</v>
      </c>
      <c r="O148">
        <v>1260</v>
      </c>
      <c r="P148">
        <v>1172</v>
      </c>
      <c r="Q148">
        <v>1191</v>
      </c>
      <c r="R148">
        <v>1225</v>
      </c>
    </row>
    <row r="149" spans="2:18" x14ac:dyDescent="0.25">
      <c r="B149" s="1"/>
      <c r="C149">
        <v>830</v>
      </c>
      <c r="D149">
        <v>891</v>
      </c>
      <c r="E149">
        <v>829</v>
      </c>
      <c r="F149">
        <v>948</v>
      </c>
      <c r="G149">
        <v>1037</v>
      </c>
      <c r="H149">
        <v>999</v>
      </c>
      <c r="I149">
        <v>872</v>
      </c>
      <c r="J149">
        <v>875</v>
      </c>
      <c r="K149">
        <v>882</v>
      </c>
      <c r="L149">
        <v>1032</v>
      </c>
      <c r="M149">
        <v>916</v>
      </c>
      <c r="N149">
        <v>848</v>
      </c>
      <c r="O149">
        <v>997</v>
      </c>
      <c r="P149">
        <v>913</v>
      </c>
      <c r="Q149">
        <v>943</v>
      </c>
      <c r="R149">
        <v>985</v>
      </c>
    </row>
    <row r="150" spans="2:18" x14ac:dyDescent="0.25">
      <c r="B150" s="1"/>
      <c r="C150">
        <v>1014</v>
      </c>
      <c r="D150">
        <v>1115</v>
      </c>
      <c r="E150">
        <v>1010</v>
      </c>
      <c r="F150">
        <v>1090</v>
      </c>
      <c r="G150">
        <v>1139</v>
      </c>
      <c r="H150">
        <v>1060</v>
      </c>
      <c r="I150">
        <v>1060</v>
      </c>
      <c r="J150">
        <v>1107</v>
      </c>
      <c r="K150">
        <v>1079</v>
      </c>
      <c r="L150">
        <v>1072</v>
      </c>
      <c r="M150">
        <v>1075</v>
      </c>
      <c r="N150">
        <v>1086</v>
      </c>
      <c r="O150">
        <v>1119</v>
      </c>
      <c r="P150">
        <v>1031</v>
      </c>
      <c r="Q150">
        <v>1044</v>
      </c>
      <c r="R150">
        <v>1088</v>
      </c>
    </row>
    <row r="151" spans="2:18" x14ac:dyDescent="0.25">
      <c r="B151" s="1"/>
      <c r="C151">
        <v>1145</v>
      </c>
      <c r="D151">
        <v>1200</v>
      </c>
      <c r="E151">
        <v>1154</v>
      </c>
      <c r="F151">
        <v>1223</v>
      </c>
      <c r="G151">
        <v>1151</v>
      </c>
      <c r="H151">
        <v>1180</v>
      </c>
      <c r="I151">
        <v>1209</v>
      </c>
      <c r="J151">
        <v>1118</v>
      </c>
      <c r="K151">
        <v>1203</v>
      </c>
      <c r="L151">
        <v>1215</v>
      </c>
      <c r="M151">
        <v>1165</v>
      </c>
      <c r="N151">
        <v>1168</v>
      </c>
      <c r="O151">
        <v>1186</v>
      </c>
      <c r="P151">
        <v>1098</v>
      </c>
      <c r="Q151">
        <v>1132</v>
      </c>
      <c r="R151">
        <v>1155</v>
      </c>
    </row>
    <row r="152" spans="2:18" x14ac:dyDescent="0.25">
      <c r="B152" s="1"/>
      <c r="C152">
        <v>899</v>
      </c>
      <c r="D152">
        <v>1020</v>
      </c>
      <c r="E152">
        <v>943</v>
      </c>
      <c r="F152">
        <v>970</v>
      </c>
      <c r="G152">
        <v>960</v>
      </c>
      <c r="H152">
        <v>1069</v>
      </c>
      <c r="I152">
        <v>896</v>
      </c>
      <c r="J152">
        <v>919</v>
      </c>
      <c r="K152">
        <v>926</v>
      </c>
      <c r="L152">
        <v>1019</v>
      </c>
      <c r="M152">
        <v>939</v>
      </c>
      <c r="N152">
        <v>931</v>
      </c>
      <c r="O152">
        <v>1076</v>
      </c>
      <c r="P152">
        <v>1073</v>
      </c>
      <c r="Q152">
        <v>1061</v>
      </c>
      <c r="R152">
        <v>1050</v>
      </c>
    </row>
    <row r="153" spans="2:18" x14ac:dyDescent="0.25">
      <c r="B153" s="1"/>
      <c r="C153">
        <v>906</v>
      </c>
      <c r="D153">
        <v>970</v>
      </c>
      <c r="E153">
        <v>897</v>
      </c>
      <c r="F153">
        <v>993</v>
      </c>
      <c r="G153">
        <v>975</v>
      </c>
      <c r="H153">
        <v>922</v>
      </c>
      <c r="I153">
        <v>946</v>
      </c>
      <c r="J153">
        <v>940</v>
      </c>
      <c r="K153">
        <v>942</v>
      </c>
      <c r="L153">
        <v>949</v>
      </c>
      <c r="M153">
        <v>926</v>
      </c>
      <c r="N153">
        <v>1016</v>
      </c>
      <c r="O153">
        <v>1089</v>
      </c>
      <c r="P153">
        <v>938</v>
      </c>
      <c r="Q153">
        <v>1006</v>
      </c>
      <c r="R153">
        <v>1087</v>
      </c>
    </row>
    <row r="154" spans="2:18" x14ac:dyDescent="0.25">
      <c r="B154" s="1"/>
      <c r="C154">
        <v>926</v>
      </c>
      <c r="D154">
        <v>1098</v>
      </c>
      <c r="E154">
        <v>936</v>
      </c>
      <c r="F154">
        <v>1013</v>
      </c>
      <c r="G154">
        <v>1148</v>
      </c>
      <c r="H154">
        <v>1082</v>
      </c>
      <c r="I154">
        <v>949</v>
      </c>
      <c r="J154">
        <v>946</v>
      </c>
      <c r="K154">
        <v>1006</v>
      </c>
      <c r="L154">
        <v>1173</v>
      </c>
      <c r="M154">
        <v>951</v>
      </c>
      <c r="N154">
        <v>1125</v>
      </c>
      <c r="O154">
        <v>1145</v>
      </c>
      <c r="P154">
        <v>1092</v>
      </c>
      <c r="Q154">
        <v>1025</v>
      </c>
      <c r="R154">
        <v>1029</v>
      </c>
    </row>
    <row r="155" spans="2:18" x14ac:dyDescent="0.25">
      <c r="B155" s="1">
        <v>929</v>
      </c>
      <c r="C155">
        <v>988</v>
      </c>
      <c r="D155">
        <v>1118</v>
      </c>
      <c r="E155">
        <v>1061</v>
      </c>
      <c r="F155">
        <v>1144</v>
      </c>
      <c r="G155">
        <v>1236</v>
      </c>
      <c r="H155">
        <v>1202</v>
      </c>
      <c r="I155">
        <v>1081</v>
      </c>
      <c r="J155">
        <v>1138</v>
      </c>
      <c r="K155">
        <v>1141</v>
      </c>
      <c r="L155">
        <v>1081</v>
      </c>
      <c r="M155">
        <v>1246</v>
      </c>
      <c r="N155">
        <v>1040</v>
      </c>
      <c r="O155">
        <v>1191</v>
      </c>
      <c r="P155">
        <v>1200</v>
      </c>
      <c r="Q155">
        <v>1263</v>
      </c>
      <c r="R155">
        <v>1153</v>
      </c>
    </row>
    <row r="156" spans="2:18" x14ac:dyDescent="0.25">
      <c r="B156" s="1">
        <v>835</v>
      </c>
      <c r="C156">
        <v>1034</v>
      </c>
      <c r="D156">
        <v>1158</v>
      </c>
      <c r="E156">
        <v>1052</v>
      </c>
      <c r="F156">
        <v>1132</v>
      </c>
      <c r="G156">
        <v>1166</v>
      </c>
      <c r="H156">
        <v>998</v>
      </c>
      <c r="I156">
        <v>1069</v>
      </c>
      <c r="J156">
        <v>1180</v>
      </c>
      <c r="K156">
        <v>967</v>
      </c>
      <c r="L156">
        <v>1042</v>
      </c>
      <c r="M156">
        <v>1041</v>
      </c>
      <c r="N156">
        <v>1087</v>
      </c>
      <c r="O156">
        <v>1055</v>
      </c>
      <c r="P156">
        <v>1035</v>
      </c>
      <c r="Q156">
        <v>1054</v>
      </c>
      <c r="R156">
        <v>1118</v>
      </c>
    </row>
    <row r="157" spans="2:18" x14ac:dyDescent="0.25">
      <c r="B157" s="1"/>
      <c r="C157">
        <v>1021</v>
      </c>
      <c r="D157">
        <v>1186</v>
      </c>
      <c r="E157">
        <v>1018</v>
      </c>
      <c r="F157">
        <v>1211</v>
      </c>
      <c r="G157">
        <v>1293</v>
      </c>
      <c r="H157">
        <v>1292</v>
      </c>
      <c r="I157">
        <v>1250</v>
      </c>
      <c r="J157">
        <v>1277</v>
      </c>
      <c r="K157">
        <v>1196</v>
      </c>
      <c r="L157">
        <v>1154</v>
      </c>
      <c r="M157">
        <v>1212</v>
      </c>
      <c r="N157">
        <v>1141</v>
      </c>
      <c r="O157">
        <v>1132</v>
      </c>
      <c r="P157">
        <v>1144</v>
      </c>
      <c r="Q157">
        <v>1171</v>
      </c>
      <c r="R157">
        <v>1203</v>
      </c>
    </row>
    <row r="158" spans="2:18" x14ac:dyDescent="0.25">
      <c r="B158" s="1"/>
      <c r="C158">
        <v>994</v>
      </c>
      <c r="D158">
        <v>1155</v>
      </c>
      <c r="E158">
        <v>1002</v>
      </c>
      <c r="F158">
        <v>1109</v>
      </c>
      <c r="G158">
        <v>1158</v>
      </c>
      <c r="H158">
        <v>1122</v>
      </c>
      <c r="I158">
        <v>1043</v>
      </c>
      <c r="J158">
        <v>1185</v>
      </c>
      <c r="K158">
        <v>1035</v>
      </c>
      <c r="L158">
        <v>1102</v>
      </c>
      <c r="M158">
        <v>1067</v>
      </c>
      <c r="N158">
        <v>1115</v>
      </c>
      <c r="O158">
        <v>1107</v>
      </c>
      <c r="P158">
        <v>1049</v>
      </c>
      <c r="Q158">
        <v>1177</v>
      </c>
      <c r="R158">
        <v>1062</v>
      </c>
    </row>
    <row r="159" spans="2:18" x14ac:dyDescent="0.25">
      <c r="B159" s="1"/>
      <c r="C159">
        <v>976</v>
      </c>
      <c r="D159">
        <v>1008</v>
      </c>
      <c r="E159">
        <v>910</v>
      </c>
      <c r="F159">
        <v>1087</v>
      </c>
      <c r="G159">
        <v>1128</v>
      </c>
      <c r="H159">
        <v>1025</v>
      </c>
      <c r="I159">
        <v>1187</v>
      </c>
      <c r="J159">
        <v>1117</v>
      </c>
      <c r="K159">
        <v>1050</v>
      </c>
      <c r="L159">
        <v>1047</v>
      </c>
      <c r="M159">
        <v>1069</v>
      </c>
      <c r="N159">
        <v>1113</v>
      </c>
      <c r="O159">
        <v>1053</v>
      </c>
      <c r="P159">
        <v>1172</v>
      </c>
      <c r="Q159">
        <v>1061</v>
      </c>
      <c r="R159">
        <v>1081</v>
      </c>
    </row>
    <row r="160" spans="2:18" x14ac:dyDescent="0.25">
      <c r="B160" s="1"/>
      <c r="C160">
        <v>993</v>
      </c>
      <c r="D160">
        <v>1104</v>
      </c>
      <c r="E160">
        <v>1012</v>
      </c>
      <c r="F160">
        <v>1094</v>
      </c>
      <c r="G160">
        <v>1042</v>
      </c>
      <c r="H160">
        <v>1002</v>
      </c>
      <c r="I160">
        <v>987</v>
      </c>
      <c r="J160">
        <v>1050</v>
      </c>
      <c r="K160">
        <v>972</v>
      </c>
      <c r="L160">
        <v>1060</v>
      </c>
      <c r="M160">
        <v>1044</v>
      </c>
      <c r="N160">
        <v>1144</v>
      </c>
      <c r="O160">
        <v>1063</v>
      </c>
      <c r="P160">
        <v>1022</v>
      </c>
      <c r="Q160">
        <v>1047</v>
      </c>
      <c r="R160">
        <v>1022</v>
      </c>
    </row>
    <row r="161" spans="2:18" x14ac:dyDescent="0.25">
      <c r="B161" s="1"/>
      <c r="C161">
        <v>1043</v>
      </c>
      <c r="D161">
        <v>1145</v>
      </c>
      <c r="E161">
        <v>991</v>
      </c>
      <c r="F161">
        <v>1163</v>
      </c>
      <c r="G161">
        <v>1099</v>
      </c>
      <c r="H161">
        <v>1088</v>
      </c>
      <c r="I161">
        <v>1053</v>
      </c>
      <c r="J161">
        <v>1054</v>
      </c>
      <c r="K161">
        <v>1090</v>
      </c>
      <c r="L161">
        <v>1161</v>
      </c>
      <c r="M161">
        <v>1057</v>
      </c>
      <c r="N161">
        <v>1149</v>
      </c>
      <c r="O161">
        <v>1257</v>
      </c>
      <c r="P161">
        <v>1184</v>
      </c>
      <c r="Q161">
        <v>1267</v>
      </c>
      <c r="R161">
        <v>1277</v>
      </c>
    </row>
    <row r="162" spans="2:18" x14ac:dyDescent="0.25">
      <c r="B162" s="1">
        <v>931</v>
      </c>
      <c r="C162">
        <v>1122</v>
      </c>
      <c r="D162">
        <v>1195</v>
      </c>
      <c r="E162">
        <v>1092</v>
      </c>
      <c r="F162">
        <v>1246</v>
      </c>
      <c r="G162">
        <v>1159</v>
      </c>
      <c r="H162">
        <v>1161</v>
      </c>
      <c r="I162">
        <v>1120</v>
      </c>
      <c r="J162">
        <v>1150</v>
      </c>
      <c r="K162">
        <v>1068</v>
      </c>
      <c r="L162">
        <v>1096</v>
      </c>
      <c r="M162">
        <v>1144</v>
      </c>
      <c r="N162">
        <v>1228</v>
      </c>
      <c r="O162">
        <v>1191</v>
      </c>
      <c r="P162">
        <v>1217</v>
      </c>
      <c r="Q162">
        <v>1058</v>
      </c>
      <c r="R162">
        <v>992</v>
      </c>
    </row>
    <row r="163" spans="2:18" x14ac:dyDescent="0.25">
      <c r="B163" s="1">
        <v>1239</v>
      </c>
      <c r="C163">
        <v>998</v>
      </c>
      <c r="D163">
        <v>1100</v>
      </c>
      <c r="E163">
        <v>975</v>
      </c>
      <c r="F163">
        <v>1253</v>
      </c>
      <c r="G163">
        <v>1230</v>
      </c>
      <c r="H163">
        <v>1159</v>
      </c>
      <c r="I163">
        <v>1121</v>
      </c>
      <c r="J163">
        <v>1162</v>
      </c>
      <c r="K163">
        <v>1144</v>
      </c>
      <c r="L163">
        <v>1165</v>
      </c>
      <c r="M163">
        <v>1307</v>
      </c>
      <c r="N163">
        <v>1276</v>
      </c>
      <c r="O163">
        <v>1205</v>
      </c>
      <c r="P163">
        <v>1210</v>
      </c>
      <c r="Q163">
        <v>1158</v>
      </c>
      <c r="R163">
        <v>1127</v>
      </c>
    </row>
    <row r="164" spans="2:18" x14ac:dyDescent="0.25">
      <c r="B164" s="1"/>
      <c r="C164">
        <v>909</v>
      </c>
      <c r="D164">
        <v>1037</v>
      </c>
      <c r="E164">
        <v>933</v>
      </c>
      <c r="F164">
        <v>1039</v>
      </c>
      <c r="G164">
        <v>1031</v>
      </c>
      <c r="H164">
        <v>1063</v>
      </c>
      <c r="I164">
        <v>948</v>
      </c>
      <c r="J164">
        <v>1033</v>
      </c>
      <c r="K164">
        <v>958</v>
      </c>
      <c r="L164">
        <v>1020</v>
      </c>
      <c r="M164">
        <v>959</v>
      </c>
      <c r="N164">
        <v>1067</v>
      </c>
      <c r="O164">
        <v>1137</v>
      </c>
      <c r="P164">
        <v>1039</v>
      </c>
      <c r="Q164">
        <v>1023</v>
      </c>
      <c r="R164">
        <v>1046</v>
      </c>
    </row>
    <row r="165" spans="2:18" x14ac:dyDescent="0.25">
      <c r="B165" s="1"/>
      <c r="C165">
        <v>916</v>
      </c>
      <c r="D165">
        <v>972</v>
      </c>
      <c r="E165">
        <v>912</v>
      </c>
      <c r="F165">
        <v>922</v>
      </c>
      <c r="G165">
        <v>952</v>
      </c>
      <c r="H165">
        <v>884</v>
      </c>
      <c r="I165">
        <v>925</v>
      </c>
      <c r="J165">
        <v>902</v>
      </c>
      <c r="K165">
        <v>870</v>
      </c>
      <c r="L165">
        <v>969</v>
      </c>
      <c r="M165">
        <v>868</v>
      </c>
      <c r="N165">
        <v>983</v>
      </c>
      <c r="O165">
        <v>955</v>
      </c>
      <c r="P165">
        <v>920</v>
      </c>
      <c r="Q165">
        <v>934</v>
      </c>
      <c r="R165">
        <v>1008</v>
      </c>
    </row>
    <row r="166" spans="2:18" x14ac:dyDescent="0.25">
      <c r="B166" s="1"/>
      <c r="C166">
        <v>958</v>
      </c>
      <c r="D166">
        <v>1014</v>
      </c>
      <c r="E166">
        <v>941</v>
      </c>
      <c r="F166">
        <v>1050</v>
      </c>
      <c r="G166">
        <v>959</v>
      </c>
      <c r="H166">
        <v>928</v>
      </c>
      <c r="I166">
        <v>946</v>
      </c>
      <c r="J166">
        <v>917</v>
      </c>
      <c r="K166">
        <v>1029</v>
      </c>
      <c r="L166">
        <v>994</v>
      </c>
      <c r="M166">
        <v>996</v>
      </c>
      <c r="N166">
        <v>1071</v>
      </c>
      <c r="O166">
        <v>965</v>
      </c>
      <c r="P166">
        <v>954</v>
      </c>
      <c r="Q166">
        <v>951</v>
      </c>
      <c r="R166">
        <v>939</v>
      </c>
    </row>
    <row r="167" spans="2:18" x14ac:dyDescent="0.25">
      <c r="B167" s="1"/>
      <c r="C167">
        <v>1123</v>
      </c>
      <c r="D167">
        <v>1147</v>
      </c>
      <c r="E167">
        <v>1024</v>
      </c>
      <c r="F167">
        <v>1220</v>
      </c>
      <c r="G167">
        <v>1116</v>
      </c>
      <c r="H167">
        <v>1116</v>
      </c>
      <c r="I167">
        <v>1135</v>
      </c>
      <c r="J167">
        <v>1038</v>
      </c>
      <c r="K167">
        <v>1135</v>
      </c>
      <c r="L167">
        <v>1126</v>
      </c>
      <c r="M167">
        <v>1117</v>
      </c>
      <c r="N167">
        <v>1137</v>
      </c>
      <c r="O167">
        <v>1245</v>
      </c>
      <c r="P167">
        <v>1042</v>
      </c>
      <c r="Q167">
        <v>1029</v>
      </c>
      <c r="R167">
        <v>1184</v>
      </c>
    </row>
    <row r="168" spans="2:18" x14ac:dyDescent="0.25">
      <c r="B168" s="1"/>
      <c r="C168">
        <v>1032</v>
      </c>
      <c r="D168">
        <v>1164</v>
      </c>
      <c r="E168">
        <v>1067</v>
      </c>
      <c r="F168">
        <v>1116</v>
      </c>
      <c r="G168">
        <v>1106</v>
      </c>
      <c r="H168">
        <v>1128</v>
      </c>
      <c r="I168">
        <v>1046</v>
      </c>
      <c r="J168">
        <v>1102</v>
      </c>
      <c r="K168">
        <v>1039</v>
      </c>
      <c r="L168">
        <v>1130</v>
      </c>
      <c r="M168">
        <v>1135</v>
      </c>
      <c r="N168">
        <v>1110</v>
      </c>
      <c r="O168">
        <v>1034</v>
      </c>
      <c r="P168">
        <v>1147</v>
      </c>
      <c r="Q168">
        <v>1128</v>
      </c>
      <c r="R168">
        <v>982</v>
      </c>
    </row>
    <row r="169" spans="2:18" x14ac:dyDescent="0.25">
      <c r="B169" s="1"/>
      <c r="C169">
        <v>920</v>
      </c>
      <c r="D169">
        <v>1093</v>
      </c>
      <c r="E169">
        <v>921</v>
      </c>
      <c r="F169">
        <v>1146</v>
      </c>
      <c r="G169">
        <v>1193</v>
      </c>
      <c r="H169">
        <v>1158</v>
      </c>
      <c r="I169">
        <v>885</v>
      </c>
      <c r="J169">
        <v>994</v>
      </c>
      <c r="K169">
        <v>910</v>
      </c>
      <c r="L169">
        <v>1152</v>
      </c>
      <c r="M169">
        <v>999</v>
      </c>
      <c r="N169">
        <v>1061</v>
      </c>
      <c r="O169">
        <v>1100</v>
      </c>
      <c r="P169">
        <v>1069</v>
      </c>
      <c r="Q169">
        <v>984</v>
      </c>
      <c r="R169">
        <v>1003</v>
      </c>
    </row>
    <row r="170" spans="2:18" x14ac:dyDescent="0.25">
      <c r="B170" s="1"/>
      <c r="C170">
        <v>1035</v>
      </c>
      <c r="D170">
        <v>1170</v>
      </c>
      <c r="E170">
        <v>1040</v>
      </c>
      <c r="F170">
        <v>1154</v>
      </c>
      <c r="G170">
        <v>1094</v>
      </c>
      <c r="H170">
        <v>1074</v>
      </c>
      <c r="I170">
        <v>1102</v>
      </c>
      <c r="J170">
        <v>1055</v>
      </c>
      <c r="K170">
        <v>1063</v>
      </c>
      <c r="L170">
        <v>1023</v>
      </c>
      <c r="M170">
        <v>1130</v>
      </c>
      <c r="N170">
        <v>1053</v>
      </c>
      <c r="O170">
        <v>1026</v>
      </c>
      <c r="P170">
        <v>1101</v>
      </c>
      <c r="Q170">
        <v>1080</v>
      </c>
      <c r="R170">
        <v>1069</v>
      </c>
    </row>
    <row r="171" spans="2:18" x14ac:dyDescent="0.25">
      <c r="B171" s="1"/>
      <c r="C171">
        <v>1125</v>
      </c>
      <c r="D171">
        <v>1241</v>
      </c>
      <c r="E171">
        <v>1142</v>
      </c>
      <c r="F171">
        <v>1258</v>
      </c>
      <c r="G171">
        <v>1321</v>
      </c>
      <c r="H171">
        <v>1208</v>
      </c>
      <c r="I171">
        <v>1213</v>
      </c>
      <c r="J171">
        <v>1192</v>
      </c>
      <c r="K171">
        <v>1204</v>
      </c>
      <c r="L171">
        <v>1182</v>
      </c>
      <c r="M171">
        <v>1200</v>
      </c>
      <c r="N171">
        <v>1062</v>
      </c>
      <c r="O171">
        <v>1182</v>
      </c>
      <c r="P171">
        <v>1278</v>
      </c>
      <c r="Q171">
        <v>1252</v>
      </c>
      <c r="R171">
        <v>1216</v>
      </c>
    </row>
    <row r="172" spans="2:18" x14ac:dyDescent="0.25">
      <c r="B172" s="1">
        <v>1005</v>
      </c>
      <c r="C172">
        <v>1060</v>
      </c>
      <c r="D172">
        <v>1145</v>
      </c>
      <c r="E172">
        <v>1085</v>
      </c>
      <c r="F172">
        <v>1208</v>
      </c>
      <c r="G172">
        <v>1137</v>
      </c>
      <c r="H172">
        <v>1066</v>
      </c>
      <c r="I172">
        <v>1147</v>
      </c>
      <c r="J172">
        <v>1073</v>
      </c>
      <c r="K172">
        <v>1211</v>
      </c>
      <c r="L172">
        <v>1138</v>
      </c>
      <c r="M172">
        <v>1274</v>
      </c>
      <c r="N172">
        <v>1107</v>
      </c>
      <c r="O172">
        <v>1198</v>
      </c>
      <c r="P172">
        <v>1367</v>
      </c>
      <c r="Q172">
        <v>1255</v>
      </c>
      <c r="R172">
        <v>1250</v>
      </c>
    </row>
    <row r="173" spans="2:18" x14ac:dyDescent="0.25">
      <c r="B173" s="1"/>
      <c r="C173">
        <v>1073</v>
      </c>
      <c r="D173">
        <v>1087</v>
      </c>
      <c r="E173">
        <v>1032</v>
      </c>
      <c r="F173">
        <v>1097</v>
      </c>
      <c r="G173">
        <v>1269</v>
      </c>
      <c r="H173">
        <v>1167</v>
      </c>
      <c r="I173">
        <v>1317</v>
      </c>
      <c r="J173">
        <v>1325</v>
      </c>
      <c r="K173">
        <v>1075</v>
      </c>
      <c r="L173">
        <v>1024</v>
      </c>
      <c r="M173">
        <v>1172</v>
      </c>
      <c r="N173">
        <v>1129</v>
      </c>
      <c r="O173">
        <v>1113</v>
      </c>
      <c r="P173">
        <v>1045</v>
      </c>
      <c r="Q173">
        <v>1245</v>
      </c>
      <c r="R173">
        <v>1157</v>
      </c>
    </row>
    <row r="174" spans="2:18" x14ac:dyDescent="0.25">
      <c r="B174" s="1"/>
      <c r="C174">
        <v>1060</v>
      </c>
      <c r="D174">
        <v>1203</v>
      </c>
      <c r="E174">
        <v>1115</v>
      </c>
      <c r="F174">
        <v>1186</v>
      </c>
      <c r="G174">
        <v>1168</v>
      </c>
      <c r="H174">
        <v>1101</v>
      </c>
      <c r="I174">
        <v>1119</v>
      </c>
      <c r="J174">
        <v>1161</v>
      </c>
      <c r="K174">
        <v>1137</v>
      </c>
      <c r="L174">
        <v>1075</v>
      </c>
      <c r="M174">
        <v>1148</v>
      </c>
      <c r="N174">
        <v>1070</v>
      </c>
      <c r="O174">
        <v>1168</v>
      </c>
      <c r="P174">
        <v>1238</v>
      </c>
      <c r="Q174">
        <v>1218</v>
      </c>
      <c r="R174">
        <v>1161</v>
      </c>
    </row>
    <row r="175" spans="2:18" x14ac:dyDescent="0.25">
      <c r="B175" s="1"/>
      <c r="C175">
        <v>885</v>
      </c>
      <c r="D175">
        <v>1013</v>
      </c>
      <c r="E175">
        <v>892</v>
      </c>
      <c r="F175">
        <v>1024</v>
      </c>
      <c r="G175">
        <v>1017</v>
      </c>
      <c r="H175">
        <v>946</v>
      </c>
      <c r="I175">
        <v>939</v>
      </c>
      <c r="J175">
        <v>906</v>
      </c>
      <c r="K175">
        <v>918</v>
      </c>
      <c r="L175">
        <v>1010</v>
      </c>
      <c r="M175">
        <v>972</v>
      </c>
      <c r="N175">
        <v>998</v>
      </c>
      <c r="O175">
        <v>1126</v>
      </c>
      <c r="P175">
        <v>1020</v>
      </c>
      <c r="Q175">
        <v>1081</v>
      </c>
      <c r="R175">
        <v>1081</v>
      </c>
    </row>
    <row r="176" spans="2:18" x14ac:dyDescent="0.25">
      <c r="B176" s="1"/>
      <c r="C176">
        <v>964</v>
      </c>
      <c r="D176">
        <v>999</v>
      </c>
      <c r="E176">
        <v>905</v>
      </c>
      <c r="F176">
        <v>1168</v>
      </c>
      <c r="G176">
        <v>1101</v>
      </c>
      <c r="H176">
        <v>1056</v>
      </c>
      <c r="I176">
        <v>1087</v>
      </c>
      <c r="J176">
        <v>1066</v>
      </c>
      <c r="K176">
        <v>1171</v>
      </c>
      <c r="L176">
        <v>1106</v>
      </c>
      <c r="M176">
        <v>1153</v>
      </c>
      <c r="N176">
        <v>1203</v>
      </c>
      <c r="O176">
        <v>1113</v>
      </c>
      <c r="P176">
        <v>1219</v>
      </c>
      <c r="Q176">
        <v>1091</v>
      </c>
      <c r="R176">
        <v>1134</v>
      </c>
    </row>
    <row r="177" spans="1:21" x14ac:dyDescent="0.25">
      <c r="B177" s="1"/>
      <c r="C177">
        <v>1132</v>
      </c>
      <c r="D177">
        <v>1194</v>
      </c>
      <c r="E177">
        <v>1098</v>
      </c>
      <c r="F177">
        <v>1218</v>
      </c>
      <c r="G177">
        <v>1300</v>
      </c>
      <c r="H177">
        <v>1222</v>
      </c>
      <c r="I177">
        <v>1205</v>
      </c>
      <c r="J177">
        <v>1232</v>
      </c>
      <c r="K177">
        <v>1185</v>
      </c>
      <c r="L177">
        <v>1259</v>
      </c>
      <c r="M177">
        <v>1235</v>
      </c>
      <c r="N177">
        <v>1343</v>
      </c>
      <c r="O177">
        <v>1244</v>
      </c>
      <c r="P177">
        <v>1123</v>
      </c>
      <c r="Q177">
        <v>1175</v>
      </c>
      <c r="R177">
        <v>1157</v>
      </c>
    </row>
    <row r="178" spans="1:21" x14ac:dyDescent="0.25">
      <c r="B178" s="1"/>
      <c r="C178">
        <v>1138</v>
      </c>
      <c r="D178">
        <v>1184</v>
      </c>
      <c r="E178">
        <v>1086</v>
      </c>
      <c r="F178">
        <v>1233</v>
      </c>
      <c r="G178">
        <v>1104</v>
      </c>
      <c r="H178">
        <v>1100</v>
      </c>
      <c r="I178">
        <v>1099</v>
      </c>
      <c r="J178">
        <v>1066</v>
      </c>
      <c r="K178">
        <v>1093</v>
      </c>
      <c r="L178">
        <v>1102</v>
      </c>
      <c r="M178">
        <v>1133</v>
      </c>
      <c r="N178">
        <v>1169</v>
      </c>
      <c r="O178">
        <v>1291</v>
      </c>
      <c r="P178">
        <v>1231</v>
      </c>
      <c r="Q178">
        <v>1082</v>
      </c>
      <c r="R178">
        <v>1065</v>
      </c>
    </row>
    <row r="179" spans="1:21" x14ac:dyDescent="0.25">
      <c r="B179" s="1"/>
      <c r="C179">
        <v>1037</v>
      </c>
      <c r="D179">
        <v>1145</v>
      </c>
      <c r="E179">
        <v>1083</v>
      </c>
      <c r="F179">
        <v>1175</v>
      </c>
      <c r="G179">
        <v>1121</v>
      </c>
      <c r="H179">
        <v>1067</v>
      </c>
      <c r="I179">
        <v>1112</v>
      </c>
      <c r="J179">
        <v>1144</v>
      </c>
      <c r="K179">
        <v>1041</v>
      </c>
      <c r="L179">
        <v>1127</v>
      </c>
      <c r="M179">
        <v>1131</v>
      </c>
      <c r="N179">
        <v>1252</v>
      </c>
      <c r="O179">
        <v>1300</v>
      </c>
      <c r="P179">
        <v>1304</v>
      </c>
      <c r="Q179">
        <v>1171</v>
      </c>
      <c r="R179">
        <v>1192</v>
      </c>
    </row>
    <row r="180" spans="1:21" x14ac:dyDescent="0.25">
      <c r="B180" s="1"/>
      <c r="C180">
        <v>1002</v>
      </c>
      <c r="D180">
        <v>1057</v>
      </c>
      <c r="E180">
        <v>868</v>
      </c>
      <c r="F180">
        <v>1052</v>
      </c>
      <c r="G180">
        <v>1147</v>
      </c>
      <c r="H180">
        <v>1087</v>
      </c>
      <c r="I180">
        <v>1238</v>
      </c>
      <c r="J180">
        <v>1154</v>
      </c>
      <c r="K180">
        <v>1198</v>
      </c>
      <c r="L180">
        <v>1156</v>
      </c>
      <c r="M180">
        <v>1152</v>
      </c>
      <c r="N180">
        <v>1204</v>
      </c>
      <c r="O180">
        <v>1120</v>
      </c>
      <c r="P180">
        <v>1238</v>
      </c>
      <c r="Q180">
        <v>1131</v>
      </c>
      <c r="R180">
        <v>1176</v>
      </c>
    </row>
    <row r="181" spans="1:21" x14ac:dyDescent="0.25">
      <c r="B181" s="1"/>
      <c r="C181">
        <v>949</v>
      </c>
      <c r="D181">
        <v>1100</v>
      </c>
      <c r="E181">
        <v>1064</v>
      </c>
      <c r="F181">
        <v>1075</v>
      </c>
      <c r="G181">
        <v>1191</v>
      </c>
      <c r="H181">
        <v>1139</v>
      </c>
      <c r="I181">
        <v>1192</v>
      </c>
      <c r="J181">
        <v>1196</v>
      </c>
      <c r="K181">
        <v>1005</v>
      </c>
      <c r="L181">
        <v>1084</v>
      </c>
      <c r="M181">
        <v>1128</v>
      </c>
      <c r="N181">
        <v>1028</v>
      </c>
      <c r="O181">
        <v>1113</v>
      </c>
      <c r="P181">
        <v>1163</v>
      </c>
      <c r="Q181">
        <v>1137</v>
      </c>
      <c r="R181">
        <v>1116</v>
      </c>
    </row>
    <row r="182" spans="1:21" x14ac:dyDescent="0.25">
      <c r="B182" s="1"/>
      <c r="C182">
        <v>1039</v>
      </c>
      <c r="D182">
        <v>1157</v>
      </c>
      <c r="E182">
        <v>1035</v>
      </c>
      <c r="F182">
        <v>1194</v>
      </c>
      <c r="G182">
        <v>1167</v>
      </c>
      <c r="H182">
        <v>1194</v>
      </c>
      <c r="I182">
        <v>1143</v>
      </c>
      <c r="J182">
        <v>1016</v>
      </c>
      <c r="K182">
        <v>1125</v>
      </c>
      <c r="L182">
        <v>1250</v>
      </c>
      <c r="M182">
        <v>1112</v>
      </c>
      <c r="N182">
        <v>1144</v>
      </c>
      <c r="O182">
        <v>1244</v>
      </c>
      <c r="P182">
        <v>1100</v>
      </c>
      <c r="Q182">
        <v>1260</v>
      </c>
      <c r="R182">
        <v>1264</v>
      </c>
    </row>
    <row r="183" spans="1:21" x14ac:dyDescent="0.25">
      <c r="B183" s="1"/>
      <c r="C183">
        <v>1076</v>
      </c>
      <c r="D183">
        <v>1118</v>
      </c>
      <c r="E183">
        <v>1067</v>
      </c>
      <c r="F183">
        <v>1066</v>
      </c>
      <c r="G183">
        <v>1274</v>
      </c>
      <c r="H183">
        <v>1146</v>
      </c>
      <c r="I183">
        <v>1200</v>
      </c>
      <c r="J183">
        <v>1306</v>
      </c>
      <c r="K183">
        <v>1176</v>
      </c>
      <c r="L183">
        <v>1102</v>
      </c>
      <c r="M183">
        <v>1103</v>
      </c>
      <c r="N183">
        <v>1032</v>
      </c>
      <c r="O183">
        <v>1062</v>
      </c>
      <c r="P183">
        <v>1117</v>
      </c>
      <c r="Q183">
        <v>1140</v>
      </c>
      <c r="R183">
        <v>1173</v>
      </c>
    </row>
    <row r="184" spans="1:21" x14ac:dyDescent="0.25">
      <c r="B184" s="1"/>
      <c r="C184">
        <v>1141</v>
      </c>
      <c r="D184">
        <v>1200</v>
      </c>
      <c r="E184">
        <v>1092</v>
      </c>
      <c r="F184">
        <v>1185</v>
      </c>
      <c r="G184">
        <v>1315</v>
      </c>
      <c r="H184">
        <v>1295</v>
      </c>
      <c r="I184">
        <v>1355</v>
      </c>
      <c r="J184">
        <v>1308</v>
      </c>
      <c r="K184">
        <v>1276</v>
      </c>
      <c r="L184">
        <v>1167</v>
      </c>
      <c r="M184">
        <v>1157</v>
      </c>
      <c r="N184">
        <v>1056</v>
      </c>
      <c r="O184">
        <v>1217</v>
      </c>
      <c r="P184">
        <v>1234</v>
      </c>
      <c r="Q184">
        <v>1171</v>
      </c>
      <c r="R184">
        <v>1284</v>
      </c>
    </row>
    <row r="185" spans="1:21" x14ac:dyDescent="0.25">
      <c r="A185" t="s">
        <v>1026</v>
      </c>
      <c r="B185">
        <f>AVERAGE(B95:B184)</f>
        <v>1052.6875</v>
      </c>
      <c r="C185">
        <f>AVERAGE(C95:C184)</f>
        <v>1017.7111111111111</v>
      </c>
      <c r="D185">
        <f t="shared" ref="D185:R185" si="1">AVERAGE(D95:D184)</f>
        <v>1106.4666666666667</v>
      </c>
      <c r="E185">
        <f t="shared" si="1"/>
        <v>1004.6222222222223</v>
      </c>
      <c r="F185">
        <f t="shared" si="1"/>
        <v>1125.5111111111112</v>
      </c>
      <c r="G185">
        <f t="shared" si="1"/>
        <v>1119.1444444444444</v>
      </c>
      <c r="H185">
        <f t="shared" si="1"/>
        <v>1080.2777777777778</v>
      </c>
      <c r="I185">
        <f t="shared" si="1"/>
        <v>1074.7777777777778</v>
      </c>
      <c r="J185">
        <f t="shared" si="1"/>
        <v>1084.3666666666666</v>
      </c>
      <c r="K185">
        <f t="shared" si="1"/>
        <v>1068.3444444444444</v>
      </c>
      <c r="L185">
        <f t="shared" si="1"/>
        <v>1088.3333333333333</v>
      </c>
      <c r="M185">
        <f t="shared" si="1"/>
        <v>1076.6444444444444</v>
      </c>
      <c r="N185">
        <f t="shared" si="1"/>
        <v>1091.8555555555556</v>
      </c>
      <c r="O185">
        <f t="shared" si="1"/>
        <v>1121.9888888888888</v>
      </c>
      <c r="P185">
        <f t="shared" si="1"/>
        <v>1108.1444444444444</v>
      </c>
      <c r="Q185">
        <f t="shared" si="1"/>
        <v>1107.411111111111</v>
      </c>
      <c r="R185">
        <f t="shared" si="1"/>
        <v>1102.2111111111112</v>
      </c>
    </row>
    <row r="187" spans="1:21" x14ac:dyDescent="0.25">
      <c r="A187" t="s">
        <v>181</v>
      </c>
      <c r="B187" t="s">
        <v>1024</v>
      </c>
      <c r="C187" t="s">
        <v>29</v>
      </c>
      <c r="D187" t="s">
        <v>30</v>
      </c>
      <c r="E187" t="s">
        <v>182</v>
      </c>
      <c r="F187" t="s">
        <v>91</v>
      </c>
      <c r="G187" t="s">
        <v>9</v>
      </c>
      <c r="H187" t="s">
        <v>10</v>
      </c>
      <c r="I187" t="s">
        <v>11</v>
      </c>
      <c r="J187" t="s">
        <v>12</v>
      </c>
      <c r="K187" t="s">
        <v>248</v>
      </c>
      <c r="L187" t="s">
        <v>249</v>
      </c>
      <c r="M187" t="s">
        <v>250</v>
      </c>
      <c r="N187" t="s">
        <v>251</v>
      </c>
      <c r="O187" t="s">
        <v>252</v>
      </c>
      <c r="P187" t="s">
        <v>253</v>
      </c>
      <c r="Q187" t="s">
        <v>254</v>
      </c>
      <c r="R187" t="s">
        <v>255</v>
      </c>
    </row>
    <row r="188" spans="1:21" x14ac:dyDescent="0.25">
      <c r="B188" s="1"/>
      <c r="C188">
        <v>1055</v>
      </c>
      <c r="D188">
        <v>1115</v>
      </c>
      <c r="E188">
        <v>1108</v>
      </c>
      <c r="F188">
        <v>1116</v>
      </c>
      <c r="G188">
        <v>1280</v>
      </c>
      <c r="H188">
        <v>1228</v>
      </c>
      <c r="I188">
        <v>1233</v>
      </c>
      <c r="J188">
        <v>1231</v>
      </c>
      <c r="K188">
        <v>1030</v>
      </c>
      <c r="L188">
        <v>1100</v>
      </c>
      <c r="M188">
        <v>1217</v>
      </c>
      <c r="N188">
        <v>1208</v>
      </c>
      <c r="O188">
        <v>1142</v>
      </c>
      <c r="P188">
        <v>1148</v>
      </c>
      <c r="Q188">
        <v>1140</v>
      </c>
      <c r="R188">
        <v>1209</v>
      </c>
      <c r="S188">
        <v>1033</v>
      </c>
      <c r="T188">
        <v>1100</v>
      </c>
      <c r="U188">
        <v>1146</v>
      </c>
    </row>
    <row r="189" spans="1:21" x14ac:dyDescent="0.25">
      <c r="B189" s="1">
        <v>915</v>
      </c>
      <c r="C189">
        <v>1036</v>
      </c>
      <c r="D189">
        <v>1072</v>
      </c>
      <c r="E189">
        <v>1085</v>
      </c>
      <c r="F189">
        <v>1129</v>
      </c>
      <c r="G189">
        <v>1267</v>
      </c>
      <c r="H189">
        <v>1183</v>
      </c>
      <c r="I189">
        <v>1257</v>
      </c>
      <c r="J189">
        <v>1164</v>
      </c>
      <c r="K189">
        <v>1172</v>
      </c>
      <c r="L189">
        <v>1210</v>
      </c>
      <c r="M189">
        <v>1193</v>
      </c>
      <c r="N189">
        <v>1226</v>
      </c>
      <c r="O189">
        <v>1326</v>
      </c>
      <c r="P189">
        <v>1194</v>
      </c>
      <c r="Q189">
        <v>1186</v>
      </c>
      <c r="R189">
        <v>1267</v>
      </c>
      <c r="S189">
        <v>973</v>
      </c>
      <c r="T189">
        <v>1002</v>
      </c>
      <c r="U189">
        <v>965</v>
      </c>
    </row>
    <row r="190" spans="1:21" x14ac:dyDescent="0.25">
      <c r="B190" s="1"/>
      <c r="C190">
        <v>1073</v>
      </c>
      <c r="D190">
        <v>1044</v>
      </c>
      <c r="E190">
        <v>1028</v>
      </c>
      <c r="F190">
        <v>1175</v>
      </c>
      <c r="G190">
        <v>1333</v>
      </c>
      <c r="H190">
        <v>1243</v>
      </c>
      <c r="I190">
        <v>1380</v>
      </c>
      <c r="J190">
        <v>1273</v>
      </c>
      <c r="K190">
        <v>1303</v>
      </c>
      <c r="L190">
        <v>1206</v>
      </c>
      <c r="M190">
        <v>1249</v>
      </c>
      <c r="N190">
        <v>1259</v>
      </c>
      <c r="O190">
        <v>1165</v>
      </c>
      <c r="P190">
        <v>1126</v>
      </c>
      <c r="Q190">
        <v>1172</v>
      </c>
      <c r="R190">
        <v>1111</v>
      </c>
      <c r="S190">
        <v>1051</v>
      </c>
      <c r="T190">
        <v>989</v>
      </c>
      <c r="U190">
        <v>1043</v>
      </c>
    </row>
    <row r="191" spans="1:21" x14ac:dyDescent="0.25">
      <c r="B191" s="1">
        <v>864</v>
      </c>
      <c r="C191">
        <v>903</v>
      </c>
      <c r="D191">
        <v>982</v>
      </c>
      <c r="E191">
        <v>943</v>
      </c>
      <c r="F191">
        <v>1060</v>
      </c>
      <c r="G191">
        <v>1112</v>
      </c>
      <c r="H191">
        <v>1084</v>
      </c>
      <c r="I191">
        <v>1095</v>
      </c>
      <c r="J191">
        <v>1077</v>
      </c>
      <c r="K191">
        <v>1070</v>
      </c>
      <c r="L191">
        <v>1119</v>
      </c>
      <c r="M191">
        <v>1066</v>
      </c>
      <c r="N191">
        <v>1136</v>
      </c>
      <c r="O191">
        <v>1131</v>
      </c>
      <c r="P191">
        <v>1081</v>
      </c>
      <c r="Q191">
        <v>1125</v>
      </c>
      <c r="R191">
        <v>1057</v>
      </c>
      <c r="S191">
        <v>877</v>
      </c>
      <c r="T191">
        <v>938</v>
      </c>
      <c r="U191">
        <v>930</v>
      </c>
    </row>
    <row r="192" spans="1:21" x14ac:dyDescent="0.25">
      <c r="B192" s="1"/>
      <c r="C192">
        <v>1030</v>
      </c>
      <c r="D192">
        <v>1066</v>
      </c>
      <c r="E192">
        <v>971</v>
      </c>
      <c r="F192">
        <v>1051</v>
      </c>
      <c r="G192">
        <v>1184</v>
      </c>
      <c r="H192">
        <v>1115</v>
      </c>
      <c r="I192">
        <v>1193</v>
      </c>
      <c r="J192">
        <v>1188</v>
      </c>
      <c r="K192">
        <v>1069</v>
      </c>
      <c r="L192">
        <v>1068</v>
      </c>
      <c r="M192">
        <v>1038</v>
      </c>
      <c r="N192">
        <v>1152</v>
      </c>
      <c r="O192">
        <v>995</v>
      </c>
      <c r="P192">
        <v>1048</v>
      </c>
      <c r="Q192">
        <v>1084</v>
      </c>
      <c r="R192">
        <v>1164</v>
      </c>
      <c r="S192">
        <v>940</v>
      </c>
      <c r="T192">
        <v>937</v>
      </c>
      <c r="U192">
        <v>980</v>
      </c>
    </row>
    <row r="193" spans="2:21" x14ac:dyDescent="0.25">
      <c r="B193" s="1"/>
      <c r="C193">
        <v>1114</v>
      </c>
      <c r="D193">
        <v>1227</v>
      </c>
      <c r="E193">
        <v>1091</v>
      </c>
      <c r="F193">
        <v>1303</v>
      </c>
      <c r="G193">
        <v>1266</v>
      </c>
      <c r="H193">
        <v>1208</v>
      </c>
      <c r="I193">
        <v>1293</v>
      </c>
      <c r="J193">
        <v>1255</v>
      </c>
      <c r="K193">
        <v>1248</v>
      </c>
      <c r="L193">
        <v>1163</v>
      </c>
      <c r="M193">
        <v>1255</v>
      </c>
      <c r="N193">
        <v>1180</v>
      </c>
      <c r="O193">
        <v>1225</v>
      </c>
      <c r="P193">
        <v>1305</v>
      </c>
      <c r="Q193">
        <v>1313</v>
      </c>
      <c r="R193">
        <v>1317</v>
      </c>
      <c r="S193">
        <v>1053</v>
      </c>
      <c r="T193">
        <v>1138</v>
      </c>
      <c r="U193">
        <v>1097</v>
      </c>
    </row>
    <row r="194" spans="2:21" x14ac:dyDescent="0.25">
      <c r="B194" s="1"/>
      <c r="C194">
        <v>1067</v>
      </c>
      <c r="D194">
        <v>1041</v>
      </c>
      <c r="E194">
        <v>980</v>
      </c>
      <c r="F194">
        <v>1195</v>
      </c>
      <c r="G194">
        <v>1377</v>
      </c>
      <c r="H194">
        <v>1310</v>
      </c>
      <c r="I194">
        <v>1402</v>
      </c>
      <c r="J194">
        <v>1322</v>
      </c>
      <c r="K194">
        <v>1116</v>
      </c>
      <c r="L194">
        <v>1123</v>
      </c>
      <c r="M194">
        <v>1248</v>
      </c>
      <c r="N194">
        <v>1141</v>
      </c>
      <c r="O194">
        <v>1235</v>
      </c>
      <c r="P194">
        <v>1338</v>
      </c>
      <c r="Q194">
        <v>1225</v>
      </c>
      <c r="R194">
        <v>1273</v>
      </c>
      <c r="S194">
        <v>1096</v>
      </c>
      <c r="T194">
        <v>1071</v>
      </c>
      <c r="U194">
        <v>997</v>
      </c>
    </row>
    <row r="195" spans="2:21" x14ac:dyDescent="0.25">
      <c r="B195" s="1"/>
      <c r="C195">
        <v>973</v>
      </c>
      <c r="D195">
        <v>1040</v>
      </c>
      <c r="E195">
        <v>958</v>
      </c>
      <c r="F195">
        <v>1060</v>
      </c>
      <c r="G195">
        <v>1179</v>
      </c>
      <c r="H195">
        <v>1077</v>
      </c>
      <c r="I195">
        <v>1160</v>
      </c>
      <c r="J195">
        <v>1092</v>
      </c>
      <c r="K195">
        <v>1141</v>
      </c>
      <c r="L195">
        <v>1163</v>
      </c>
      <c r="M195">
        <v>1089</v>
      </c>
      <c r="N195">
        <v>1041</v>
      </c>
      <c r="O195">
        <v>1130</v>
      </c>
      <c r="P195">
        <v>1116</v>
      </c>
      <c r="Q195">
        <v>1050</v>
      </c>
      <c r="R195">
        <v>1123</v>
      </c>
      <c r="S195">
        <v>940</v>
      </c>
      <c r="T195">
        <v>1039</v>
      </c>
      <c r="U195">
        <v>971</v>
      </c>
    </row>
    <row r="196" spans="2:21" x14ac:dyDescent="0.25">
      <c r="B196" s="1"/>
      <c r="C196">
        <v>1018</v>
      </c>
      <c r="D196">
        <v>1078</v>
      </c>
      <c r="E196">
        <v>1020</v>
      </c>
      <c r="F196">
        <v>1077</v>
      </c>
      <c r="G196">
        <v>1215</v>
      </c>
      <c r="H196">
        <v>1166</v>
      </c>
      <c r="I196">
        <v>1205</v>
      </c>
      <c r="J196">
        <v>1167</v>
      </c>
      <c r="K196">
        <v>1102</v>
      </c>
      <c r="L196">
        <v>1078</v>
      </c>
      <c r="M196">
        <v>1070</v>
      </c>
      <c r="N196">
        <v>1222</v>
      </c>
      <c r="O196">
        <v>1156</v>
      </c>
      <c r="P196">
        <v>1137</v>
      </c>
      <c r="Q196">
        <v>1204</v>
      </c>
      <c r="R196">
        <v>1184</v>
      </c>
      <c r="S196">
        <v>937</v>
      </c>
      <c r="T196">
        <v>984</v>
      </c>
      <c r="U196">
        <v>1000</v>
      </c>
    </row>
    <row r="197" spans="2:21" x14ac:dyDescent="0.25">
      <c r="B197" s="1"/>
      <c r="C197">
        <v>1128</v>
      </c>
      <c r="D197">
        <v>1087</v>
      </c>
      <c r="E197">
        <v>1045</v>
      </c>
      <c r="F197">
        <v>1235</v>
      </c>
      <c r="G197">
        <v>1286</v>
      </c>
      <c r="H197">
        <v>1171</v>
      </c>
      <c r="I197">
        <v>1362</v>
      </c>
      <c r="J197">
        <v>1222</v>
      </c>
      <c r="K197">
        <v>1225</v>
      </c>
      <c r="L197">
        <v>1256</v>
      </c>
      <c r="M197">
        <v>1209</v>
      </c>
      <c r="N197">
        <v>1195</v>
      </c>
      <c r="O197">
        <v>1219</v>
      </c>
      <c r="P197">
        <v>1293</v>
      </c>
      <c r="Q197">
        <v>1200</v>
      </c>
      <c r="R197">
        <v>1219</v>
      </c>
      <c r="S197">
        <v>1089</v>
      </c>
      <c r="T197">
        <v>1118</v>
      </c>
      <c r="U197">
        <v>1062</v>
      </c>
    </row>
    <row r="198" spans="2:21" x14ac:dyDescent="0.25">
      <c r="B198" s="1"/>
      <c r="C198">
        <v>843</v>
      </c>
      <c r="D198">
        <v>911</v>
      </c>
      <c r="E198">
        <v>882</v>
      </c>
      <c r="F198">
        <v>897</v>
      </c>
      <c r="G198">
        <v>1052</v>
      </c>
      <c r="H198">
        <v>999</v>
      </c>
      <c r="I198">
        <v>1097</v>
      </c>
      <c r="J198">
        <v>1008</v>
      </c>
      <c r="K198">
        <v>963</v>
      </c>
      <c r="L198">
        <v>1124</v>
      </c>
      <c r="M198">
        <v>945</v>
      </c>
      <c r="N198">
        <v>1005</v>
      </c>
      <c r="O198">
        <v>1091</v>
      </c>
      <c r="P198">
        <v>1037</v>
      </c>
      <c r="Q198">
        <v>1004</v>
      </c>
      <c r="R198">
        <v>986</v>
      </c>
      <c r="S198">
        <v>803</v>
      </c>
      <c r="T198">
        <v>828</v>
      </c>
      <c r="U198">
        <v>885</v>
      </c>
    </row>
    <row r="199" spans="2:21" x14ac:dyDescent="0.25">
      <c r="B199" s="1"/>
      <c r="C199">
        <v>963</v>
      </c>
      <c r="D199">
        <v>1009</v>
      </c>
      <c r="E199">
        <v>938</v>
      </c>
      <c r="F199">
        <v>1069</v>
      </c>
      <c r="G199">
        <v>1107</v>
      </c>
      <c r="H199">
        <v>1055</v>
      </c>
      <c r="I199">
        <v>1135</v>
      </c>
      <c r="J199">
        <v>1067</v>
      </c>
      <c r="K199">
        <v>1027</v>
      </c>
      <c r="L199">
        <v>987</v>
      </c>
      <c r="M199">
        <v>1044</v>
      </c>
      <c r="N199">
        <v>995</v>
      </c>
      <c r="O199">
        <v>1027</v>
      </c>
      <c r="P199">
        <v>1189</v>
      </c>
      <c r="Q199">
        <v>1077</v>
      </c>
      <c r="R199">
        <v>1049</v>
      </c>
      <c r="S199">
        <v>918</v>
      </c>
      <c r="T199">
        <v>961</v>
      </c>
      <c r="U199">
        <v>958</v>
      </c>
    </row>
    <row r="200" spans="2:21" x14ac:dyDescent="0.25">
      <c r="B200" s="1"/>
      <c r="C200">
        <v>975</v>
      </c>
      <c r="D200">
        <v>1002</v>
      </c>
      <c r="E200">
        <v>980</v>
      </c>
      <c r="F200">
        <v>1035</v>
      </c>
      <c r="G200">
        <v>1101</v>
      </c>
      <c r="H200">
        <v>1054</v>
      </c>
      <c r="I200">
        <v>1114</v>
      </c>
      <c r="J200">
        <v>1082</v>
      </c>
      <c r="K200">
        <v>1074</v>
      </c>
      <c r="L200">
        <v>1005</v>
      </c>
      <c r="M200">
        <v>1049</v>
      </c>
      <c r="N200">
        <v>999</v>
      </c>
      <c r="O200">
        <v>1023</v>
      </c>
      <c r="P200">
        <v>1052</v>
      </c>
      <c r="Q200">
        <v>1141</v>
      </c>
      <c r="R200">
        <v>1149</v>
      </c>
      <c r="S200">
        <v>904</v>
      </c>
      <c r="T200">
        <v>1012</v>
      </c>
      <c r="U200">
        <v>900</v>
      </c>
    </row>
    <row r="201" spans="2:21" x14ac:dyDescent="0.25">
      <c r="B201" s="1"/>
      <c r="C201">
        <v>957</v>
      </c>
      <c r="D201">
        <v>1027</v>
      </c>
      <c r="E201">
        <v>913</v>
      </c>
      <c r="F201">
        <v>1033</v>
      </c>
      <c r="G201">
        <v>1124</v>
      </c>
      <c r="H201">
        <v>1048</v>
      </c>
      <c r="I201">
        <v>1162</v>
      </c>
      <c r="J201">
        <v>1096</v>
      </c>
      <c r="K201">
        <v>998</v>
      </c>
      <c r="L201">
        <v>951</v>
      </c>
      <c r="M201">
        <v>1113</v>
      </c>
      <c r="N201">
        <v>988</v>
      </c>
      <c r="O201">
        <v>1051</v>
      </c>
      <c r="P201">
        <v>1086</v>
      </c>
      <c r="Q201">
        <v>1046</v>
      </c>
      <c r="R201">
        <v>1014</v>
      </c>
      <c r="S201">
        <v>910</v>
      </c>
      <c r="T201">
        <v>933</v>
      </c>
      <c r="U201">
        <v>937</v>
      </c>
    </row>
    <row r="202" spans="2:21" x14ac:dyDescent="0.25">
      <c r="B202" s="1"/>
      <c r="C202">
        <v>954</v>
      </c>
      <c r="D202">
        <v>1018</v>
      </c>
      <c r="E202">
        <v>925</v>
      </c>
      <c r="F202">
        <v>1064</v>
      </c>
      <c r="G202">
        <v>1266</v>
      </c>
      <c r="H202">
        <v>1212</v>
      </c>
      <c r="I202">
        <v>1254</v>
      </c>
      <c r="J202">
        <v>1237</v>
      </c>
      <c r="K202">
        <v>1017</v>
      </c>
      <c r="L202">
        <v>1034</v>
      </c>
      <c r="M202">
        <v>959</v>
      </c>
      <c r="N202">
        <v>1126</v>
      </c>
      <c r="O202">
        <v>1119</v>
      </c>
      <c r="P202">
        <v>1124</v>
      </c>
      <c r="Q202">
        <v>1094</v>
      </c>
      <c r="R202">
        <v>1059</v>
      </c>
      <c r="S202">
        <v>952</v>
      </c>
      <c r="T202">
        <v>932</v>
      </c>
      <c r="U202">
        <v>1004</v>
      </c>
    </row>
    <row r="203" spans="2:21" x14ac:dyDescent="0.25">
      <c r="B203" s="1">
        <v>1118</v>
      </c>
      <c r="C203">
        <v>1021</v>
      </c>
      <c r="D203">
        <v>1121</v>
      </c>
      <c r="E203">
        <v>982</v>
      </c>
      <c r="F203">
        <v>1203</v>
      </c>
      <c r="G203">
        <v>1314</v>
      </c>
      <c r="H203">
        <v>1258</v>
      </c>
      <c r="I203">
        <v>1270</v>
      </c>
      <c r="J203">
        <v>1270</v>
      </c>
      <c r="K203">
        <v>1345</v>
      </c>
      <c r="L203">
        <v>1303</v>
      </c>
      <c r="M203">
        <v>1179</v>
      </c>
      <c r="N203">
        <v>1154</v>
      </c>
      <c r="O203">
        <v>1203</v>
      </c>
      <c r="P203">
        <v>1199</v>
      </c>
      <c r="Q203">
        <v>1172</v>
      </c>
      <c r="R203">
        <v>1197</v>
      </c>
      <c r="S203">
        <v>1054</v>
      </c>
      <c r="T203">
        <v>1027</v>
      </c>
      <c r="U203">
        <v>1059</v>
      </c>
    </row>
    <row r="204" spans="2:21" x14ac:dyDescent="0.25">
      <c r="B204" s="1"/>
      <c r="C204">
        <v>880</v>
      </c>
      <c r="D204">
        <v>885</v>
      </c>
      <c r="E204">
        <v>869</v>
      </c>
      <c r="F204">
        <v>866</v>
      </c>
      <c r="G204">
        <v>1020</v>
      </c>
      <c r="H204">
        <v>968</v>
      </c>
      <c r="I204">
        <v>1007</v>
      </c>
      <c r="J204">
        <v>966</v>
      </c>
      <c r="K204">
        <v>940</v>
      </c>
      <c r="L204">
        <v>931</v>
      </c>
      <c r="M204">
        <v>963</v>
      </c>
      <c r="N204">
        <v>883</v>
      </c>
      <c r="O204">
        <v>871</v>
      </c>
      <c r="P204">
        <v>943</v>
      </c>
      <c r="Q204">
        <v>968</v>
      </c>
      <c r="R204">
        <v>970</v>
      </c>
      <c r="S204">
        <v>774</v>
      </c>
      <c r="T204">
        <v>832</v>
      </c>
      <c r="U204">
        <v>841</v>
      </c>
    </row>
    <row r="205" spans="2:21" x14ac:dyDescent="0.25">
      <c r="B205" s="1"/>
      <c r="C205">
        <v>1007</v>
      </c>
      <c r="D205">
        <v>1004</v>
      </c>
      <c r="E205">
        <v>900</v>
      </c>
      <c r="F205">
        <v>1073</v>
      </c>
      <c r="G205">
        <v>1185</v>
      </c>
      <c r="H205">
        <v>1041</v>
      </c>
      <c r="I205">
        <v>1218</v>
      </c>
      <c r="J205">
        <v>1113</v>
      </c>
      <c r="K205">
        <v>1097</v>
      </c>
      <c r="L205">
        <v>1086</v>
      </c>
      <c r="M205">
        <v>1039</v>
      </c>
      <c r="N205">
        <v>1161</v>
      </c>
      <c r="O205">
        <v>1165</v>
      </c>
      <c r="P205">
        <v>1087</v>
      </c>
      <c r="Q205">
        <v>1143</v>
      </c>
      <c r="R205">
        <v>1176</v>
      </c>
      <c r="S205">
        <v>880</v>
      </c>
      <c r="T205">
        <v>978</v>
      </c>
      <c r="U205">
        <v>986</v>
      </c>
    </row>
    <row r="206" spans="2:21" x14ac:dyDescent="0.25">
      <c r="B206" s="1"/>
      <c r="C206">
        <v>916</v>
      </c>
      <c r="D206">
        <v>1003</v>
      </c>
      <c r="E206">
        <v>936</v>
      </c>
      <c r="F206">
        <v>1042</v>
      </c>
      <c r="G206">
        <v>1152</v>
      </c>
      <c r="H206">
        <v>1134</v>
      </c>
      <c r="I206">
        <v>1167</v>
      </c>
      <c r="J206">
        <v>1151</v>
      </c>
      <c r="K206">
        <v>1134</v>
      </c>
      <c r="L206">
        <v>1276</v>
      </c>
      <c r="M206">
        <v>1066</v>
      </c>
      <c r="N206">
        <v>1007</v>
      </c>
      <c r="O206">
        <v>1130</v>
      </c>
      <c r="P206">
        <v>1088</v>
      </c>
      <c r="Q206">
        <v>1085</v>
      </c>
      <c r="R206">
        <v>1096</v>
      </c>
      <c r="S206">
        <v>893</v>
      </c>
      <c r="T206">
        <v>912</v>
      </c>
      <c r="U206">
        <v>944</v>
      </c>
    </row>
    <row r="207" spans="2:21" x14ac:dyDescent="0.25">
      <c r="B207" s="1"/>
      <c r="C207">
        <v>785</v>
      </c>
      <c r="D207">
        <v>872</v>
      </c>
      <c r="E207">
        <v>832</v>
      </c>
      <c r="F207">
        <v>881</v>
      </c>
      <c r="G207">
        <v>1064</v>
      </c>
      <c r="H207">
        <v>1071</v>
      </c>
      <c r="I207">
        <v>991</v>
      </c>
      <c r="J207">
        <v>1024</v>
      </c>
      <c r="K207">
        <v>799</v>
      </c>
      <c r="L207">
        <v>900</v>
      </c>
      <c r="M207">
        <v>861</v>
      </c>
      <c r="N207">
        <v>939</v>
      </c>
      <c r="O207">
        <v>940</v>
      </c>
      <c r="P207">
        <v>923</v>
      </c>
      <c r="Q207">
        <v>840</v>
      </c>
      <c r="R207">
        <v>846</v>
      </c>
      <c r="S207">
        <v>767</v>
      </c>
      <c r="T207">
        <v>797</v>
      </c>
      <c r="U207">
        <v>848</v>
      </c>
    </row>
    <row r="208" spans="2:21" x14ac:dyDescent="0.25">
      <c r="B208" s="1"/>
      <c r="C208">
        <v>1170</v>
      </c>
      <c r="D208">
        <v>1194</v>
      </c>
      <c r="E208">
        <v>1049</v>
      </c>
      <c r="F208">
        <v>1134</v>
      </c>
      <c r="G208">
        <v>1297</v>
      </c>
      <c r="H208">
        <v>1181</v>
      </c>
      <c r="I208">
        <v>1350</v>
      </c>
      <c r="J208">
        <v>1223</v>
      </c>
      <c r="K208">
        <v>1127</v>
      </c>
      <c r="L208">
        <v>1104</v>
      </c>
      <c r="M208">
        <v>1231</v>
      </c>
      <c r="N208">
        <v>1224</v>
      </c>
      <c r="O208">
        <v>1203</v>
      </c>
      <c r="P208">
        <v>1270</v>
      </c>
      <c r="Q208">
        <v>1199</v>
      </c>
      <c r="R208">
        <v>1233</v>
      </c>
      <c r="S208">
        <v>1149</v>
      </c>
      <c r="T208">
        <v>1050</v>
      </c>
      <c r="U208">
        <v>1077</v>
      </c>
    </row>
    <row r="209" spans="2:21" x14ac:dyDescent="0.25">
      <c r="B209" s="1">
        <v>1103</v>
      </c>
      <c r="C209">
        <v>902</v>
      </c>
      <c r="D209">
        <v>1028</v>
      </c>
      <c r="E209">
        <v>901</v>
      </c>
      <c r="F209">
        <v>1066</v>
      </c>
      <c r="G209">
        <v>1088</v>
      </c>
      <c r="H209">
        <v>1038</v>
      </c>
      <c r="I209">
        <v>1049</v>
      </c>
      <c r="J209">
        <v>1005</v>
      </c>
      <c r="K209">
        <v>1069</v>
      </c>
      <c r="L209">
        <v>1123</v>
      </c>
      <c r="M209">
        <v>1015</v>
      </c>
      <c r="N209">
        <v>1028</v>
      </c>
      <c r="O209">
        <v>1131</v>
      </c>
      <c r="P209">
        <v>1095</v>
      </c>
      <c r="Q209">
        <v>1022</v>
      </c>
      <c r="R209">
        <v>1012</v>
      </c>
      <c r="S209">
        <v>887</v>
      </c>
      <c r="T209">
        <v>912</v>
      </c>
      <c r="U209">
        <v>902</v>
      </c>
    </row>
    <row r="210" spans="2:21" x14ac:dyDescent="0.25">
      <c r="B210" s="1"/>
      <c r="C210">
        <v>965</v>
      </c>
      <c r="D210">
        <v>1060</v>
      </c>
      <c r="E210">
        <v>941</v>
      </c>
      <c r="F210">
        <v>1082</v>
      </c>
      <c r="G210">
        <v>1211</v>
      </c>
      <c r="H210">
        <v>1164</v>
      </c>
      <c r="I210">
        <v>1166</v>
      </c>
      <c r="J210">
        <v>1125</v>
      </c>
      <c r="K210">
        <v>1026</v>
      </c>
      <c r="L210">
        <v>1084</v>
      </c>
      <c r="M210">
        <v>1110</v>
      </c>
      <c r="N210">
        <v>1211</v>
      </c>
      <c r="O210">
        <v>1198</v>
      </c>
      <c r="P210">
        <v>1117</v>
      </c>
      <c r="Q210">
        <v>1209</v>
      </c>
      <c r="R210">
        <v>1163</v>
      </c>
      <c r="S210">
        <v>1130</v>
      </c>
      <c r="T210">
        <v>935</v>
      </c>
      <c r="U210">
        <v>909</v>
      </c>
    </row>
    <row r="211" spans="2:21" x14ac:dyDescent="0.25">
      <c r="B211" s="1"/>
      <c r="C211">
        <v>892</v>
      </c>
      <c r="D211">
        <v>925</v>
      </c>
      <c r="E211">
        <v>906</v>
      </c>
      <c r="F211">
        <v>973</v>
      </c>
      <c r="G211">
        <v>1022</v>
      </c>
      <c r="H211">
        <v>990</v>
      </c>
      <c r="I211">
        <v>956</v>
      </c>
      <c r="J211">
        <v>949</v>
      </c>
      <c r="K211">
        <v>933</v>
      </c>
      <c r="L211">
        <v>1025</v>
      </c>
      <c r="M211">
        <v>917</v>
      </c>
      <c r="N211">
        <v>1038</v>
      </c>
      <c r="O211">
        <v>1054</v>
      </c>
      <c r="P211">
        <v>948</v>
      </c>
      <c r="Q211">
        <v>1049</v>
      </c>
      <c r="R211">
        <v>1036</v>
      </c>
      <c r="S211">
        <v>840</v>
      </c>
      <c r="T211">
        <v>871</v>
      </c>
      <c r="U211">
        <v>861</v>
      </c>
    </row>
    <row r="212" spans="2:21" x14ac:dyDescent="0.25">
      <c r="B212" s="1"/>
      <c r="C212">
        <v>952</v>
      </c>
      <c r="D212">
        <v>967</v>
      </c>
      <c r="E212">
        <v>939</v>
      </c>
      <c r="F212">
        <v>1060</v>
      </c>
      <c r="G212">
        <v>1072</v>
      </c>
      <c r="H212">
        <v>998</v>
      </c>
      <c r="I212">
        <v>1091</v>
      </c>
      <c r="J212">
        <v>1044</v>
      </c>
      <c r="K212">
        <v>1105</v>
      </c>
      <c r="L212">
        <v>1059</v>
      </c>
      <c r="M212">
        <v>996</v>
      </c>
      <c r="N212">
        <v>1052</v>
      </c>
      <c r="O212">
        <v>974</v>
      </c>
      <c r="P212">
        <v>1061</v>
      </c>
      <c r="Q212">
        <v>1080</v>
      </c>
      <c r="R212">
        <v>1136</v>
      </c>
      <c r="S212">
        <v>865</v>
      </c>
      <c r="T212">
        <v>932</v>
      </c>
      <c r="U212">
        <v>852</v>
      </c>
    </row>
    <row r="213" spans="2:21" x14ac:dyDescent="0.25">
      <c r="B213" s="1"/>
      <c r="C213">
        <v>1110</v>
      </c>
      <c r="D213">
        <v>1208</v>
      </c>
      <c r="E213">
        <v>1113</v>
      </c>
      <c r="F213">
        <v>1216</v>
      </c>
      <c r="G213">
        <v>1372</v>
      </c>
      <c r="H213">
        <v>1333</v>
      </c>
      <c r="I213">
        <v>1269</v>
      </c>
      <c r="J213">
        <v>1225</v>
      </c>
      <c r="K213">
        <v>1236</v>
      </c>
      <c r="L213">
        <v>1203</v>
      </c>
      <c r="M213">
        <v>1222</v>
      </c>
      <c r="N213">
        <v>1219</v>
      </c>
      <c r="O213">
        <v>1325</v>
      </c>
      <c r="P213">
        <v>1267</v>
      </c>
      <c r="Q213">
        <v>1327</v>
      </c>
      <c r="R213">
        <v>1369</v>
      </c>
      <c r="S213">
        <v>1073</v>
      </c>
      <c r="T213">
        <v>1071</v>
      </c>
      <c r="U213">
        <v>1128</v>
      </c>
    </row>
    <row r="214" spans="2:21" x14ac:dyDescent="0.25">
      <c r="B214" s="1"/>
      <c r="C214">
        <v>863</v>
      </c>
      <c r="D214">
        <v>982</v>
      </c>
      <c r="E214">
        <v>944</v>
      </c>
      <c r="F214">
        <v>983</v>
      </c>
      <c r="G214">
        <v>1092</v>
      </c>
      <c r="H214">
        <v>1074</v>
      </c>
      <c r="I214">
        <v>1011</v>
      </c>
      <c r="J214">
        <v>978</v>
      </c>
      <c r="K214">
        <v>1032</v>
      </c>
      <c r="L214">
        <v>1144</v>
      </c>
      <c r="M214">
        <v>1037</v>
      </c>
      <c r="N214">
        <v>964</v>
      </c>
      <c r="O214">
        <v>1105</v>
      </c>
      <c r="P214">
        <v>1035</v>
      </c>
      <c r="Q214">
        <v>1011</v>
      </c>
      <c r="R214">
        <v>1032</v>
      </c>
      <c r="S214">
        <v>908</v>
      </c>
      <c r="T214">
        <v>914</v>
      </c>
      <c r="U214">
        <v>900</v>
      </c>
    </row>
    <row r="215" spans="2:21" x14ac:dyDescent="0.25">
      <c r="B215" s="1">
        <v>892</v>
      </c>
      <c r="C215">
        <v>990</v>
      </c>
      <c r="D215">
        <v>1034</v>
      </c>
      <c r="E215">
        <v>939</v>
      </c>
      <c r="F215">
        <v>1109</v>
      </c>
      <c r="G215">
        <v>1244</v>
      </c>
      <c r="H215">
        <v>1216</v>
      </c>
      <c r="I215">
        <v>1220</v>
      </c>
      <c r="J215">
        <v>1234</v>
      </c>
      <c r="K215">
        <v>1155</v>
      </c>
      <c r="L215">
        <v>1234</v>
      </c>
      <c r="M215">
        <v>1074</v>
      </c>
      <c r="N215">
        <v>1147</v>
      </c>
      <c r="O215">
        <v>1150</v>
      </c>
      <c r="P215">
        <v>1207</v>
      </c>
      <c r="Q215">
        <v>1188</v>
      </c>
      <c r="R215">
        <v>1056</v>
      </c>
      <c r="S215">
        <v>1026</v>
      </c>
      <c r="T215">
        <v>896</v>
      </c>
      <c r="U215">
        <v>966</v>
      </c>
    </row>
    <row r="216" spans="2:21" x14ac:dyDescent="0.25">
      <c r="B216" s="1"/>
      <c r="C216">
        <v>1067</v>
      </c>
      <c r="D216">
        <v>1060</v>
      </c>
      <c r="E216">
        <v>1031</v>
      </c>
      <c r="F216">
        <v>1161</v>
      </c>
      <c r="G216">
        <v>1326</v>
      </c>
      <c r="H216">
        <v>1252</v>
      </c>
      <c r="I216">
        <v>1353</v>
      </c>
      <c r="J216">
        <v>1307</v>
      </c>
      <c r="K216">
        <v>1204</v>
      </c>
      <c r="L216">
        <v>1140</v>
      </c>
      <c r="M216">
        <v>1234</v>
      </c>
      <c r="N216">
        <v>1053</v>
      </c>
      <c r="O216">
        <v>1111</v>
      </c>
      <c r="P216">
        <v>1146</v>
      </c>
      <c r="Q216">
        <v>1209</v>
      </c>
      <c r="R216">
        <v>1308</v>
      </c>
      <c r="S216">
        <v>990</v>
      </c>
      <c r="T216">
        <v>1064</v>
      </c>
      <c r="U216">
        <v>1040</v>
      </c>
    </row>
    <row r="217" spans="2:21" x14ac:dyDescent="0.25">
      <c r="B217" s="1"/>
      <c r="C217">
        <v>962</v>
      </c>
      <c r="D217">
        <v>1055</v>
      </c>
      <c r="E217">
        <v>915</v>
      </c>
      <c r="F217">
        <v>1122</v>
      </c>
      <c r="G217">
        <v>1274</v>
      </c>
      <c r="H217">
        <v>1202</v>
      </c>
      <c r="I217">
        <v>1297</v>
      </c>
      <c r="J217">
        <v>1240</v>
      </c>
      <c r="K217">
        <v>1055</v>
      </c>
      <c r="L217">
        <v>1138</v>
      </c>
      <c r="M217">
        <v>1060</v>
      </c>
      <c r="N217">
        <v>1102</v>
      </c>
      <c r="O217">
        <v>1221</v>
      </c>
      <c r="P217">
        <v>1159</v>
      </c>
      <c r="Q217">
        <v>1051</v>
      </c>
      <c r="R217">
        <v>1042</v>
      </c>
      <c r="S217">
        <v>917</v>
      </c>
      <c r="T217">
        <v>967</v>
      </c>
      <c r="U217">
        <v>960</v>
      </c>
    </row>
    <row r="218" spans="2:21" x14ac:dyDescent="0.25">
      <c r="B218" s="1"/>
      <c r="C218">
        <v>1017</v>
      </c>
      <c r="D218">
        <v>1087</v>
      </c>
      <c r="E218">
        <v>933</v>
      </c>
      <c r="F218">
        <v>1118</v>
      </c>
      <c r="G218">
        <v>1102</v>
      </c>
      <c r="H218">
        <v>1020</v>
      </c>
      <c r="I218">
        <v>1101</v>
      </c>
      <c r="J218">
        <v>1042</v>
      </c>
      <c r="K218">
        <v>1151</v>
      </c>
      <c r="L218">
        <v>1065</v>
      </c>
      <c r="M218">
        <v>1071</v>
      </c>
      <c r="N218">
        <v>1073</v>
      </c>
      <c r="O218">
        <v>1020</v>
      </c>
      <c r="P218">
        <v>1060</v>
      </c>
      <c r="Q218">
        <v>1098</v>
      </c>
      <c r="R218">
        <v>1057</v>
      </c>
      <c r="S218">
        <v>979</v>
      </c>
      <c r="T218">
        <v>1023</v>
      </c>
      <c r="U218">
        <v>995</v>
      </c>
    </row>
    <row r="219" spans="2:21" x14ac:dyDescent="0.25">
      <c r="B219" s="1"/>
      <c r="C219">
        <v>876</v>
      </c>
      <c r="D219">
        <v>923</v>
      </c>
      <c r="E219">
        <v>833</v>
      </c>
      <c r="F219">
        <v>955</v>
      </c>
      <c r="G219">
        <v>1010</v>
      </c>
      <c r="H219">
        <v>978</v>
      </c>
      <c r="I219">
        <v>1061</v>
      </c>
      <c r="J219">
        <v>1034</v>
      </c>
      <c r="K219">
        <v>874</v>
      </c>
      <c r="L219">
        <v>1042</v>
      </c>
      <c r="M219">
        <v>955</v>
      </c>
      <c r="N219">
        <v>1008</v>
      </c>
      <c r="O219">
        <v>1058</v>
      </c>
      <c r="P219">
        <v>1007</v>
      </c>
      <c r="Q219">
        <v>971</v>
      </c>
      <c r="R219">
        <v>995</v>
      </c>
      <c r="S219">
        <v>790</v>
      </c>
      <c r="T219">
        <v>783</v>
      </c>
      <c r="U219">
        <v>774</v>
      </c>
    </row>
    <row r="220" spans="2:21" x14ac:dyDescent="0.25">
      <c r="B220" s="1"/>
      <c r="C220">
        <v>1019</v>
      </c>
      <c r="D220">
        <v>1081</v>
      </c>
      <c r="E220">
        <v>992</v>
      </c>
      <c r="F220">
        <v>1066</v>
      </c>
      <c r="G220">
        <v>1222</v>
      </c>
      <c r="H220">
        <v>1159</v>
      </c>
      <c r="I220">
        <v>1237</v>
      </c>
      <c r="J220">
        <v>1131</v>
      </c>
      <c r="K220">
        <v>1064</v>
      </c>
      <c r="L220">
        <v>1097</v>
      </c>
      <c r="M220">
        <v>1248</v>
      </c>
      <c r="N220">
        <v>1096</v>
      </c>
      <c r="O220">
        <v>1100</v>
      </c>
      <c r="P220">
        <v>1151</v>
      </c>
      <c r="Q220">
        <v>1086</v>
      </c>
      <c r="R220">
        <v>1049</v>
      </c>
      <c r="S220">
        <v>1055</v>
      </c>
      <c r="T220">
        <v>988</v>
      </c>
      <c r="U220">
        <v>1011</v>
      </c>
    </row>
    <row r="221" spans="2:21" x14ac:dyDescent="0.25">
      <c r="B221" s="1"/>
      <c r="C221">
        <v>1120</v>
      </c>
      <c r="D221">
        <v>1228</v>
      </c>
      <c r="E221">
        <v>1131</v>
      </c>
      <c r="F221">
        <v>1286</v>
      </c>
      <c r="G221">
        <v>1281</v>
      </c>
      <c r="H221">
        <v>1258</v>
      </c>
      <c r="I221">
        <v>1316</v>
      </c>
      <c r="J221">
        <v>1331</v>
      </c>
      <c r="K221">
        <v>1259</v>
      </c>
      <c r="L221">
        <v>1153</v>
      </c>
      <c r="M221">
        <v>1194</v>
      </c>
      <c r="N221">
        <v>1089</v>
      </c>
      <c r="O221">
        <v>1205</v>
      </c>
      <c r="P221">
        <v>1274</v>
      </c>
      <c r="Q221">
        <v>1201</v>
      </c>
      <c r="R221">
        <v>1223</v>
      </c>
      <c r="S221">
        <v>1041</v>
      </c>
      <c r="T221">
        <v>1114</v>
      </c>
      <c r="U221">
        <v>1132</v>
      </c>
    </row>
    <row r="222" spans="2:21" x14ac:dyDescent="0.25">
      <c r="B222" s="1"/>
      <c r="C222">
        <v>1151</v>
      </c>
      <c r="D222">
        <v>1125</v>
      </c>
      <c r="E222">
        <v>1025</v>
      </c>
      <c r="F222">
        <v>1230</v>
      </c>
      <c r="G222">
        <v>1330</v>
      </c>
      <c r="H222">
        <v>1265</v>
      </c>
      <c r="I222">
        <v>1325</v>
      </c>
      <c r="J222">
        <v>1291</v>
      </c>
      <c r="K222">
        <v>1270</v>
      </c>
      <c r="L222">
        <v>1239</v>
      </c>
      <c r="M222">
        <v>1243</v>
      </c>
      <c r="N222">
        <v>1315</v>
      </c>
      <c r="O222">
        <v>1150</v>
      </c>
      <c r="P222">
        <v>1154</v>
      </c>
      <c r="Q222">
        <v>1151</v>
      </c>
      <c r="R222">
        <v>1246</v>
      </c>
      <c r="S222">
        <v>1010</v>
      </c>
      <c r="T222">
        <v>1155</v>
      </c>
      <c r="U222">
        <v>1064</v>
      </c>
    </row>
    <row r="223" spans="2:21" x14ac:dyDescent="0.25">
      <c r="B223" s="1"/>
      <c r="C223">
        <v>981</v>
      </c>
      <c r="D223">
        <v>1039</v>
      </c>
      <c r="E223">
        <v>914</v>
      </c>
      <c r="F223">
        <v>1134</v>
      </c>
      <c r="G223">
        <v>1089</v>
      </c>
      <c r="H223">
        <v>1079</v>
      </c>
      <c r="I223">
        <v>1145</v>
      </c>
      <c r="J223">
        <v>1116</v>
      </c>
      <c r="K223">
        <v>1072</v>
      </c>
      <c r="L223">
        <v>1115</v>
      </c>
      <c r="M223">
        <v>1117</v>
      </c>
      <c r="N223">
        <v>1117</v>
      </c>
      <c r="O223">
        <v>1152</v>
      </c>
      <c r="P223">
        <v>1098</v>
      </c>
      <c r="Q223">
        <v>1075</v>
      </c>
      <c r="R223">
        <v>1147</v>
      </c>
      <c r="S223">
        <v>960</v>
      </c>
      <c r="T223">
        <v>1023</v>
      </c>
      <c r="U223">
        <v>953</v>
      </c>
    </row>
    <row r="224" spans="2:21" x14ac:dyDescent="0.25">
      <c r="B224" s="1"/>
      <c r="C224">
        <v>1095</v>
      </c>
      <c r="D224">
        <v>1183</v>
      </c>
      <c r="E224">
        <v>1060</v>
      </c>
      <c r="F224">
        <v>1244</v>
      </c>
      <c r="G224">
        <v>1303</v>
      </c>
      <c r="H224">
        <v>1255</v>
      </c>
      <c r="I224">
        <v>1279</v>
      </c>
      <c r="J224">
        <v>1239</v>
      </c>
      <c r="K224">
        <v>1237</v>
      </c>
      <c r="L224">
        <v>1232</v>
      </c>
      <c r="M224">
        <v>1241</v>
      </c>
      <c r="N224">
        <v>1154</v>
      </c>
      <c r="O224">
        <v>1225</v>
      </c>
      <c r="P224">
        <v>1247</v>
      </c>
      <c r="Q224">
        <v>1232</v>
      </c>
      <c r="R224">
        <v>1314</v>
      </c>
      <c r="S224">
        <v>1116</v>
      </c>
      <c r="T224">
        <v>1121</v>
      </c>
      <c r="U224">
        <v>1038</v>
      </c>
    </row>
    <row r="225" spans="2:21" x14ac:dyDescent="0.25">
      <c r="B225" s="1"/>
      <c r="C225">
        <v>1169</v>
      </c>
      <c r="D225">
        <v>1123</v>
      </c>
      <c r="E225">
        <v>1048</v>
      </c>
      <c r="F225">
        <v>1151</v>
      </c>
      <c r="G225">
        <v>1372</v>
      </c>
      <c r="H225">
        <v>1247</v>
      </c>
      <c r="I225">
        <v>1435</v>
      </c>
      <c r="J225">
        <v>1315</v>
      </c>
      <c r="K225">
        <v>1367</v>
      </c>
      <c r="L225">
        <v>1223</v>
      </c>
      <c r="M225">
        <v>1287</v>
      </c>
      <c r="N225">
        <v>1187</v>
      </c>
      <c r="O225">
        <v>1179</v>
      </c>
      <c r="P225">
        <v>1115</v>
      </c>
      <c r="Q225">
        <v>1329</v>
      </c>
      <c r="R225">
        <v>1167</v>
      </c>
      <c r="S225">
        <v>1098</v>
      </c>
      <c r="T225">
        <v>1136</v>
      </c>
      <c r="U225">
        <v>1123</v>
      </c>
    </row>
    <row r="226" spans="2:21" x14ac:dyDescent="0.25">
      <c r="B226" s="1">
        <v>1584</v>
      </c>
      <c r="C226">
        <v>1097</v>
      </c>
      <c r="D226">
        <v>1145</v>
      </c>
      <c r="E226">
        <v>1146</v>
      </c>
      <c r="F226">
        <v>1267</v>
      </c>
      <c r="G226">
        <v>1309</v>
      </c>
      <c r="H226">
        <v>1234</v>
      </c>
      <c r="I226">
        <v>1312</v>
      </c>
      <c r="J226">
        <v>1233</v>
      </c>
      <c r="K226">
        <v>1146</v>
      </c>
      <c r="L226">
        <v>1212</v>
      </c>
      <c r="M226">
        <v>1213</v>
      </c>
      <c r="N226">
        <v>1276</v>
      </c>
      <c r="O226">
        <v>1180</v>
      </c>
      <c r="P226">
        <v>1261</v>
      </c>
      <c r="Q226">
        <v>1148</v>
      </c>
      <c r="R226">
        <v>1245</v>
      </c>
      <c r="S226">
        <v>1030</v>
      </c>
      <c r="T226">
        <v>1127</v>
      </c>
      <c r="U226">
        <v>1113</v>
      </c>
    </row>
    <row r="227" spans="2:21" x14ac:dyDescent="0.25">
      <c r="B227" s="1">
        <v>916</v>
      </c>
      <c r="C227">
        <v>1080</v>
      </c>
      <c r="D227">
        <v>1139</v>
      </c>
      <c r="E227">
        <v>1068</v>
      </c>
      <c r="F227">
        <v>1132</v>
      </c>
      <c r="G227">
        <v>1346</v>
      </c>
      <c r="H227">
        <v>1279</v>
      </c>
      <c r="I227">
        <v>1346</v>
      </c>
      <c r="J227">
        <v>1304</v>
      </c>
      <c r="K227">
        <v>1258</v>
      </c>
      <c r="L227">
        <v>1172</v>
      </c>
      <c r="M227">
        <v>1295</v>
      </c>
      <c r="N227">
        <v>1183</v>
      </c>
      <c r="O227">
        <v>1173</v>
      </c>
      <c r="P227">
        <v>1147</v>
      </c>
      <c r="Q227">
        <v>1268</v>
      </c>
      <c r="R227">
        <v>1189</v>
      </c>
      <c r="S227">
        <v>997</v>
      </c>
      <c r="T227">
        <v>1066</v>
      </c>
      <c r="U227">
        <v>1100</v>
      </c>
    </row>
    <row r="228" spans="2:21" x14ac:dyDescent="0.25">
      <c r="B228" s="1">
        <v>816</v>
      </c>
      <c r="C228">
        <v>912</v>
      </c>
      <c r="D228">
        <v>1023</v>
      </c>
      <c r="E228">
        <v>831</v>
      </c>
      <c r="F228">
        <v>1132</v>
      </c>
      <c r="G228">
        <v>1103</v>
      </c>
      <c r="H228">
        <v>1075</v>
      </c>
      <c r="I228">
        <v>1069</v>
      </c>
      <c r="J228">
        <v>1048</v>
      </c>
      <c r="K228">
        <v>1139</v>
      </c>
      <c r="L228">
        <v>1117</v>
      </c>
      <c r="M228">
        <v>1112</v>
      </c>
      <c r="N228">
        <v>1048</v>
      </c>
      <c r="O228">
        <v>1127</v>
      </c>
      <c r="P228">
        <v>1084</v>
      </c>
      <c r="Q228">
        <v>1037</v>
      </c>
      <c r="R228">
        <v>1040</v>
      </c>
      <c r="S228">
        <v>835</v>
      </c>
      <c r="T228">
        <v>951</v>
      </c>
      <c r="U228">
        <v>924</v>
      </c>
    </row>
    <row r="229" spans="2:21" x14ac:dyDescent="0.25">
      <c r="B229" s="1"/>
      <c r="C229">
        <v>1072</v>
      </c>
      <c r="D229">
        <v>1166</v>
      </c>
      <c r="E229">
        <v>1027</v>
      </c>
      <c r="F229">
        <v>1144</v>
      </c>
      <c r="G229">
        <v>1176</v>
      </c>
      <c r="H229">
        <v>1125</v>
      </c>
      <c r="I229">
        <v>1197</v>
      </c>
      <c r="J229">
        <v>1187</v>
      </c>
      <c r="K229">
        <v>1052</v>
      </c>
      <c r="L229">
        <v>1119</v>
      </c>
      <c r="M229">
        <v>1083</v>
      </c>
      <c r="N229">
        <v>1137</v>
      </c>
      <c r="O229">
        <v>1133</v>
      </c>
      <c r="P229">
        <v>1046</v>
      </c>
      <c r="Q229">
        <v>1076</v>
      </c>
      <c r="R229">
        <v>1045</v>
      </c>
      <c r="S229">
        <v>1032</v>
      </c>
      <c r="T229">
        <v>963</v>
      </c>
      <c r="U229">
        <v>1008</v>
      </c>
    </row>
    <row r="230" spans="2:21" x14ac:dyDescent="0.25">
      <c r="B230" s="1"/>
      <c r="C230">
        <v>1042</v>
      </c>
      <c r="D230">
        <v>1052</v>
      </c>
      <c r="E230">
        <v>1002</v>
      </c>
      <c r="F230">
        <v>1099</v>
      </c>
      <c r="G230">
        <v>1268</v>
      </c>
      <c r="H230">
        <v>1179</v>
      </c>
      <c r="I230">
        <v>1263</v>
      </c>
      <c r="J230">
        <v>1164</v>
      </c>
      <c r="K230">
        <v>1119</v>
      </c>
      <c r="L230">
        <v>1183</v>
      </c>
      <c r="M230">
        <v>1087</v>
      </c>
      <c r="N230">
        <v>1222</v>
      </c>
      <c r="O230">
        <v>1085</v>
      </c>
      <c r="P230">
        <v>1011</v>
      </c>
      <c r="Q230">
        <v>1108</v>
      </c>
      <c r="R230">
        <v>1066</v>
      </c>
      <c r="S230">
        <v>916</v>
      </c>
      <c r="T230">
        <v>978</v>
      </c>
      <c r="U230">
        <v>992</v>
      </c>
    </row>
    <row r="231" spans="2:21" x14ac:dyDescent="0.25">
      <c r="B231" s="1">
        <v>979</v>
      </c>
      <c r="C231">
        <v>1086</v>
      </c>
      <c r="D231">
        <v>1178</v>
      </c>
      <c r="E231">
        <v>1066</v>
      </c>
      <c r="F231">
        <v>1141</v>
      </c>
      <c r="G231">
        <v>1211</v>
      </c>
      <c r="H231">
        <v>1107</v>
      </c>
      <c r="I231">
        <v>1265</v>
      </c>
      <c r="J231">
        <v>1200</v>
      </c>
      <c r="K231">
        <v>1153</v>
      </c>
      <c r="L231">
        <v>1270</v>
      </c>
      <c r="M231">
        <v>1227</v>
      </c>
      <c r="N231">
        <v>1137</v>
      </c>
      <c r="O231">
        <v>1305</v>
      </c>
      <c r="P231">
        <v>1194</v>
      </c>
      <c r="Q231">
        <v>1201</v>
      </c>
      <c r="R231">
        <v>1183</v>
      </c>
      <c r="S231">
        <v>1116</v>
      </c>
      <c r="T231">
        <v>1102</v>
      </c>
      <c r="U231">
        <v>1029</v>
      </c>
    </row>
    <row r="232" spans="2:21" x14ac:dyDescent="0.25">
      <c r="B232" s="1"/>
      <c r="C232">
        <v>1040</v>
      </c>
      <c r="D232">
        <v>1126</v>
      </c>
      <c r="E232">
        <v>1016</v>
      </c>
      <c r="F232">
        <v>1094</v>
      </c>
      <c r="G232">
        <v>1291</v>
      </c>
      <c r="H232">
        <v>1208</v>
      </c>
      <c r="I232">
        <v>1304</v>
      </c>
      <c r="J232">
        <v>1246</v>
      </c>
      <c r="K232">
        <v>1086</v>
      </c>
      <c r="L232">
        <v>962</v>
      </c>
      <c r="M232">
        <v>1061</v>
      </c>
      <c r="N232">
        <v>1132</v>
      </c>
      <c r="O232">
        <v>1127</v>
      </c>
      <c r="P232">
        <v>1193</v>
      </c>
      <c r="Q232">
        <v>1151</v>
      </c>
      <c r="R232">
        <v>1212</v>
      </c>
      <c r="S232">
        <v>980</v>
      </c>
      <c r="T232">
        <v>1012</v>
      </c>
      <c r="U232">
        <v>1008</v>
      </c>
    </row>
    <row r="233" spans="2:21" x14ac:dyDescent="0.25">
      <c r="B233" s="1">
        <v>1452</v>
      </c>
      <c r="C233">
        <v>976</v>
      </c>
      <c r="D233">
        <v>1076</v>
      </c>
      <c r="E233">
        <v>1016</v>
      </c>
      <c r="F233">
        <v>1064</v>
      </c>
      <c r="G233">
        <v>1246</v>
      </c>
      <c r="H233">
        <v>1168</v>
      </c>
      <c r="I233">
        <v>1200</v>
      </c>
      <c r="J233">
        <v>1135</v>
      </c>
      <c r="K233">
        <v>1081</v>
      </c>
      <c r="L233">
        <v>1146</v>
      </c>
      <c r="M233">
        <v>1216</v>
      </c>
      <c r="N233">
        <v>1169</v>
      </c>
      <c r="O233">
        <v>1094</v>
      </c>
      <c r="P233">
        <v>1131</v>
      </c>
      <c r="Q233">
        <v>1044</v>
      </c>
      <c r="R233">
        <v>1099</v>
      </c>
      <c r="S233">
        <v>918</v>
      </c>
      <c r="T233">
        <v>950</v>
      </c>
      <c r="U233">
        <v>933</v>
      </c>
    </row>
    <row r="234" spans="2:21" x14ac:dyDescent="0.25">
      <c r="B234" s="1"/>
      <c r="C234">
        <v>977</v>
      </c>
      <c r="D234">
        <v>1045</v>
      </c>
      <c r="E234">
        <v>936</v>
      </c>
      <c r="F234">
        <v>1139</v>
      </c>
      <c r="G234">
        <v>1159</v>
      </c>
      <c r="H234">
        <v>1128</v>
      </c>
      <c r="I234">
        <v>1182</v>
      </c>
      <c r="J234">
        <v>1109</v>
      </c>
      <c r="K234">
        <v>1161</v>
      </c>
      <c r="L234">
        <v>1109</v>
      </c>
      <c r="M234">
        <v>1161</v>
      </c>
      <c r="N234">
        <v>1137</v>
      </c>
      <c r="O234">
        <v>1091</v>
      </c>
      <c r="P234">
        <v>1056</v>
      </c>
      <c r="Q234">
        <v>1164</v>
      </c>
      <c r="R234">
        <v>1162</v>
      </c>
      <c r="S234">
        <v>894</v>
      </c>
      <c r="T234">
        <v>941</v>
      </c>
      <c r="U234">
        <v>979</v>
      </c>
    </row>
    <row r="235" spans="2:21" x14ac:dyDescent="0.25">
      <c r="B235" s="1"/>
      <c r="C235">
        <v>936</v>
      </c>
      <c r="D235">
        <v>978</v>
      </c>
      <c r="E235">
        <v>929</v>
      </c>
      <c r="F235">
        <v>1075</v>
      </c>
      <c r="G235">
        <v>1313</v>
      </c>
      <c r="H235">
        <v>1236</v>
      </c>
      <c r="I235">
        <v>1248</v>
      </c>
      <c r="J235">
        <v>1190</v>
      </c>
      <c r="K235">
        <v>1151</v>
      </c>
      <c r="L235">
        <v>1046</v>
      </c>
      <c r="M235">
        <v>1236</v>
      </c>
      <c r="N235">
        <v>1083</v>
      </c>
      <c r="O235">
        <v>1093</v>
      </c>
      <c r="P235">
        <v>1104</v>
      </c>
      <c r="Q235">
        <v>1193</v>
      </c>
      <c r="R235">
        <v>1122</v>
      </c>
      <c r="S235">
        <v>962</v>
      </c>
      <c r="T235">
        <v>948</v>
      </c>
      <c r="U235">
        <v>1033</v>
      </c>
    </row>
    <row r="236" spans="2:21" x14ac:dyDescent="0.25">
      <c r="B236" s="1"/>
      <c r="C236">
        <v>990</v>
      </c>
      <c r="D236">
        <v>1081</v>
      </c>
      <c r="E236">
        <v>1007</v>
      </c>
      <c r="F236">
        <v>1093</v>
      </c>
      <c r="G236">
        <v>1251</v>
      </c>
      <c r="H236">
        <v>1143</v>
      </c>
      <c r="I236">
        <v>1216</v>
      </c>
      <c r="J236">
        <v>1152</v>
      </c>
      <c r="K236">
        <v>1021</v>
      </c>
      <c r="L236">
        <v>1116</v>
      </c>
      <c r="M236">
        <v>1084</v>
      </c>
      <c r="N236">
        <v>1109</v>
      </c>
      <c r="O236">
        <v>1247</v>
      </c>
      <c r="P236">
        <v>1147</v>
      </c>
      <c r="Q236">
        <v>1063</v>
      </c>
      <c r="R236">
        <v>1081</v>
      </c>
      <c r="S236">
        <v>943</v>
      </c>
      <c r="T236">
        <v>977</v>
      </c>
      <c r="U236">
        <v>971</v>
      </c>
    </row>
    <row r="237" spans="2:21" x14ac:dyDescent="0.25">
      <c r="B237" s="1">
        <v>1265</v>
      </c>
      <c r="C237">
        <v>882</v>
      </c>
      <c r="D237">
        <v>922</v>
      </c>
      <c r="E237">
        <v>883</v>
      </c>
      <c r="F237">
        <v>951</v>
      </c>
      <c r="G237">
        <v>1154</v>
      </c>
      <c r="H237">
        <v>1125</v>
      </c>
      <c r="I237">
        <v>1195</v>
      </c>
      <c r="J237">
        <v>1170</v>
      </c>
      <c r="K237">
        <v>1056</v>
      </c>
      <c r="L237">
        <v>1077</v>
      </c>
      <c r="M237">
        <v>959</v>
      </c>
      <c r="N237">
        <v>1073</v>
      </c>
      <c r="O237">
        <v>1100</v>
      </c>
      <c r="P237">
        <v>1045</v>
      </c>
      <c r="Q237">
        <v>1169</v>
      </c>
      <c r="R237">
        <v>1057</v>
      </c>
      <c r="S237">
        <v>921</v>
      </c>
      <c r="T237">
        <v>887</v>
      </c>
      <c r="U237">
        <v>940</v>
      </c>
    </row>
    <row r="238" spans="2:21" x14ac:dyDescent="0.25">
      <c r="B238" s="1"/>
      <c r="C238">
        <v>1003</v>
      </c>
      <c r="D238">
        <v>1098</v>
      </c>
      <c r="E238">
        <v>923</v>
      </c>
      <c r="F238">
        <v>1119</v>
      </c>
      <c r="G238">
        <v>1184</v>
      </c>
      <c r="H238">
        <v>1147</v>
      </c>
      <c r="I238">
        <v>1193</v>
      </c>
      <c r="J238">
        <v>1152</v>
      </c>
      <c r="K238">
        <v>1094</v>
      </c>
      <c r="L238">
        <v>1034</v>
      </c>
      <c r="M238">
        <v>1058</v>
      </c>
      <c r="N238">
        <v>1156</v>
      </c>
      <c r="O238">
        <v>1079</v>
      </c>
      <c r="P238">
        <v>1047</v>
      </c>
      <c r="Q238">
        <v>998</v>
      </c>
      <c r="R238">
        <v>1078</v>
      </c>
      <c r="S238">
        <v>979</v>
      </c>
      <c r="T238">
        <v>952</v>
      </c>
      <c r="U238">
        <v>968</v>
      </c>
    </row>
    <row r="239" spans="2:21" x14ac:dyDescent="0.25">
      <c r="B239" s="1"/>
      <c r="C239">
        <v>1043</v>
      </c>
      <c r="D239">
        <v>1069</v>
      </c>
      <c r="E239">
        <v>966</v>
      </c>
      <c r="F239">
        <v>1100</v>
      </c>
      <c r="G239">
        <v>1317</v>
      </c>
      <c r="H239">
        <v>1221</v>
      </c>
      <c r="I239">
        <v>1295</v>
      </c>
      <c r="J239">
        <v>1212</v>
      </c>
      <c r="K239">
        <v>1089</v>
      </c>
      <c r="L239">
        <v>1049</v>
      </c>
      <c r="M239">
        <v>1139</v>
      </c>
      <c r="N239">
        <v>1025</v>
      </c>
      <c r="O239">
        <v>1141</v>
      </c>
      <c r="P239">
        <v>1188</v>
      </c>
      <c r="Q239">
        <v>1173</v>
      </c>
      <c r="R239">
        <v>1080</v>
      </c>
      <c r="S239">
        <v>969</v>
      </c>
      <c r="T239">
        <v>964</v>
      </c>
      <c r="U239">
        <v>1054</v>
      </c>
    </row>
    <row r="240" spans="2:21" x14ac:dyDescent="0.25">
      <c r="B240" s="1"/>
      <c r="C240">
        <v>865</v>
      </c>
      <c r="D240">
        <v>899</v>
      </c>
      <c r="E240">
        <v>773</v>
      </c>
      <c r="F240">
        <v>972</v>
      </c>
      <c r="G240">
        <v>1066</v>
      </c>
      <c r="H240">
        <v>1032</v>
      </c>
      <c r="I240">
        <v>1081</v>
      </c>
      <c r="J240">
        <v>1046</v>
      </c>
      <c r="K240">
        <v>979</v>
      </c>
      <c r="L240">
        <v>1048</v>
      </c>
      <c r="M240">
        <v>928</v>
      </c>
      <c r="N240">
        <v>1037</v>
      </c>
      <c r="O240">
        <v>1113</v>
      </c>
      <c r="P240">
        <v>953</v>
      </c>
      <c r="Q240">
        <v>995</v>
      </c>
      <c r="R240">
        <v>1036</v>
      </c>
      <c r="S240">
        <v>784</v>
      </c>
      <c r="T240">
        <v>860</v>
      </c>
      <c r="U240">
        <v>823</v>
      </c>
    </row>
    <row r="241" spans="2:21" x14ac:dyDescent="0.25">
      <c r="B241" s="1"/>
      <c r="C241">
        <v>1105</v>
      </c>
      <c r="D241">
        <v>1105</v>
      </c>
      <c r="E241">
        <v>1010</v>
      </c>
      <c r="F241">
        <v>1227</v>
      </c>
      <c r="G241">
        <v>1367</v>
      </c>
      <c r="H241">
        <v>1266</v>
      </c>
      <c r="I241">
        <v>1417</v>
      </c>
      <c r="J241">
        <v>1308</v>
      </c>
      <c r="K241">
        <v>1295</v>
      </c>
      <c r="L241">
        <v>1185</v>
      </c>
      <c r="M241">
        <v>1326</v>
      </c>
      <c r="N241">
        <v>1156</v>
      </c>
      <c r="O241">
        <v>1233</v>
      </c>
      <c r="P241">
        <v>1272</v>
      </c>
      <c r="Q241">
        <v>1266</v>
      </c>
      <c r="R241">
        <v>1316</v>
      </c>
      <c r="S241">
        <v>1173</v>
      </c>
      <c r="T241">
        <v>1091</v>
      </c>
      <c r="U241">
        <v>990</v>
      </c>
    </row>
    <row r="242" spans="2:21" x14ac:dyDescent="0.25">
      <c r="B242" s="1"/>
      <c r="C242">
        <v>857</v>
      </c>
      <c r="D242">
        <v>876</v>
      </c>
      <c r="E242">
        <v>876</v>
      </c>
      <c r="F242">
        <v>856</v>
      </c>
      <c r="G242">
        <v>981</v>
      </c>
      <c r="H242">
        <v>922</v>
      </c>
      <c r="I242">
        <v>1024</v>
      </c>
      <c r="J242">
        <v>962</v>
      </c>
      <c r="K242">
        <v>940</v>
      </c>
      <c r="L242">
        <v>986</v>
      </c>
      <c r="M242">
        <v>924</v>
      </c>
      <c r="N242">
        <v>847</v>
      </c>
      <c r="O242">
        <v>953</v>
      </c>
      <c r="P242">
        <v>911</v>
      </c>
      <c r="Q242">
        <v>923</v>
      </c>
      <c r="R242">
        <v>899</v>
      </c>
      <c r="S242">
        <v>807</v>
      </c>
      <c r="T242">
        <v>830</v>
      </c>
      <c r="U242">
        <v>873</v>
      </c>
    </row>
    <row r="243" spans="2:21" x14ac:dyDescent="0.25">
      <c r="B243" s="1"/>
      <c r="C243">
        <v>969</v>
      </c>
      <c r="D243">
        <v>1047</v>
      </c>
      <c r="E243">
        <v>996</v>
      </c>
      <c r="F243">
        <v>1066</v>
      </c>
      <c r="G243">
        <v>1128</v>
      </c>
      <c r="H243">
        <v>1111</v>
      </c>
      <c r="I243">
        <v>1119</v>
      </c>
      <c r="J243">
        <v>1140</v>
      </c>
      <c r="K243">
        <v>1060</v>
      </c>
      <c r="L243">
        <v>1051</v>
      </c>
      <c r="M243">
        <v>1126</v>
      </c>
      <c r="N243">
        <v>1189</v>
      </c>
      <c r="O243">
        <v>1180</v>
      </c>
      <c r="P243">
        <v>1090</v>
      </c>
      <c r="Q243">
        <v>1184</v>
      </c>
      <c r="R243">
        <v>1191</v>
      </c>
      <c r="S243">
        <v>941</v>
      </c>
      <c r="T243">
        <v>981</v>
      </c>
      <c r="U243">
        <v>959</v>
      </c>
    </row>
    <row r="244" spans="2:21" x14ac:dyDescent="0.25">
      <c r="B244" s="1"/>
      <c r="C244">
        <v>1093</v>
      </c>
      <c r="D244">
        <v>1103</v>
      </c>
      <c r="E244">
        <v>1091</v>
      </c>
      <c r="F244">
        <v>1159</v>
      </c>
      <c r="G244">
        <v>1261</v>
      </c>
      <c r="H244">
        <v>1239</v>
      </c>
      <c r="I244">
        <v>1208</v>
      </c>
      <c r="J244">
        <v>1199</v>
      </c>
      <c r="K244">
        <v>1066</v>
      </c>
      <c r="L244">
        <v>1161</v>
      </c>
      <c r="M244">
        <v>1176</v>
      </c>
      <c r="N244">
        <v>1213</v>
      </c>
      <c r="O244">
        <v>1192</v>
      </c>
      <c r="P244">
        <v>1112</v>
      </c>
      <c r="Q244">
        <v>1020</v>
      </c>
      <c r="R244">
        <v>1019</v>
      </c>
      <c r="S244">
        <v>1146</v>
      </c>
      <c r="T244">
        <v>1087</v>
      </c>
      <c r="U244">
        <v>1119</v>
      </c>
    </row>
    <row r="245" spans="2:21" x14ac:dyDescent="0.25">
      <c r="B245" s="1"/>
      <c r="C245">
        <v>882</v>
      </c>
      <c r="D245">
        <v>977</v>
      </c>
      <c r="E245">
        <v>833</v>
      </c>
      <c r="F245">
        <v>1066</v>
      </c>
      <c r="G245">
        <v>1223</v>
      </c>
      <c r="H245">
        <v>1163</v>
      </c>
      <c r="I245">
        <v>1198</v>
      </c>
      <c r="J245">
        <v>1139</v>
      </c>
      <c r="K245">
        <v>1014</v>
      </c>
      <c r="L245">
        <v>1056</v>
      </c>
      <c r="M245">
        <v>1075</v>
      </c>
      <c r="N245">
        <v>1085</v>
      </c>
      <c r="O245">
        <v>1148</v>
      </c>
      <c r="P245">
        <v>1129</v>
      </c>
      <c r="Q245">
        <v>1084</v>
      </c>
      <c r="R245">
        <v>1065</v>
      </c>
      <c r="S245">
        <v>826</v>
      </c>
      <c r="T245">
        <v>849</v>
      </c>
      <c r="U245">
        <v>872</v>
      </c>
    </row>
    <row r="246" spans="2:21" x14ac:dyDescent="0.25">
      <c r="B246" s="1"/>
      <c r="C246">
        <v>903</v>
      </c>
      <c r="D246">
        <v>961</v>
      </c>
      <c r="E246">
        <v>862</v>
      </c>
      <c r="F246">
        <v>1019</v>
      </c>
      <c r="G246">
        <v>1003</v>
      </c>
      <c r="H246">
        <v>963</v>
      </c>
      <c r="I246">
        <v>1026</v>
      </c>
      <c r="J246">
        <v>979</v>
      </c>
      <c r="K246">
        <v>1032</v>
      </c>
      <c r="L246">
        <v>965</v>
      </c>
      <c r="M246">
        <v>915</v>
      </c>
      <c r="N246">
        <v>1048</v>
      </c>
      <c r="O246">
        <v>985</v>
      </c>
      <c r="P246">
        <v>984</v>
      </c>
      <c r="Q246">
        <v>1084</v>
      </c>
      <c r="R246">
        <v>987</v>
      </c>
      <c r="S246">
        <v>839</v>
      </c>
      <c r="T246">
        <v>866</v>
      </c>
      <c r="U246">
        <v>846</v>
      </c>
    </row>
    <row r="247" spans="2:21" x14ac:dyDescent="0.25">
      <c r="B247" s="1"/>
      <c r="C247">
        <v>941</v>
      </c>
      <c r="D247">
        <v>991</v>
      </c>
      <c r="E247">
        <v>906</v>
      </c>
      <c r="F247">
        <v>1070</v>
      </c>
      <c r="G247">
        <v>1173</v>
      </c>
      <c r="H247">
        <v>1119</v>
      </c>
      <c r="I247">
        <v>1138</v>
      </c>
      <c r="J247">
        <v>1087</v>
      </c>
      <c r="K247">
        <v>1108</v>
      </c>
      <c r="L247">
        <v>1223</v>
      </c>
      <c r="M247">
        <v>1171</v>
      </c>
      <c r="N247">
        <v>1055</v>
      </c>
      <c r="O247">
        <v>1127</v>
      </c>
      <c r="P247">
        <v>1036</v>
      </c>
      <c r="Q247">
        <v>1086</v>
      </c>
      <c r="R247">
        <v>1087</v>
      </c>
      <c r="S247">
        <v>912</v>
      </c>
      <c r="T247">
        <v>900</v>
      </c>
      <c r="U247">
        <v>909</v>
      </c>
    </row>
    <row r="248" spans="2:21" x14ac:dyDescent="0.25">
      <c r="B248" s="1">
        <v>929</v>
      </c>
      <c r="C248">
        <v>1052</v>
      </c>
      <c r="D248">
        <v>1069</v>
      </c>
      <c r="E248">
        <v>1002</v>
      </c>
      <c r="F248">
        <v>1172</v>
      </c>
      <c r="G248">
        <v>1296</v>
      </c>
      <c r="H248">
        <v>1220</v>
      </c>
      <c r="I248">
        <v>1337</v>
      </c>
      <c r="J248">
        <v>1254</v>
      </c>
      <c r="K248">
        <v>1148</v>
      </c>
      <c r="L248">
        <v>1128</v>
      </c>
      <c r="M248">
        <v>1040</v>
      </c>
      <c r="N248">
        <v>1172</v>
      </c>
      <c r="O248">
        <v>1224</v>
      </c>
      <c r="P248">
        <v>1264</v>
      </c>
      <c r="Q248">
        <v>1164</v>
      </c>
      <c r="R248">
        <v>1174</v>
      </c>
      <c r="S248">
        <v>1123</v>
      </c>
      <c r="T248">
        <v>1058</v>
      </c>
      <c r="U248">
        <v>999</v>
      </c>
    </row>
    <row r="249" spans="2:21" x14ac:dyDescent="0.25">
      <c r="B249" s="1">
        <v>835</v>
      </c>
      <c r="C249">
        <v>966</v>
      </c>
      <c r="D249">
        <v>1065</v>
      </c>
      <c r="E249">
        <v>951</v>
      </c>
      <c r="F249">
        <v>1085</v>
      </c>
      <c r="G249">
        <v>1187</v>
      </c>
      <c r="H249">
        <v>1131</v>
      </c>
      <c r="I249">
        <v>1104</v>
      </c>
      <c r="J249">
        <v>1089</v>
      </c>
      <c r="K249">
        <v>983</v>
      </c>
      <c r="L249">
        <v>1049</v>
      </c>
      <c r="M249">
        <v>1052</v>
      </c>
      <c r="N249">
        <v>1163</v>
      </c>
      <c r="O249">
        <v>1148</v>
      </c>
      <c r="P249">
        <v>1028</v>
      </c>
      <c r="Q249">
        <v>995</v>
      </c>
      <c r="R249">
        <v>1089</v>
      </c>
      <c r="S249">
        <v>954</v>
      </c>
      <c r="T249">
        <v>1013</v>
      </c>
      <c r="U249">
        <v>1008</v>
      </c>
    </row>
    <row r="250" spans="2:21" x14ac:dyDescent="0.25">
      <c r="B250" s="1"/>
      <c r="C250">
        <v>1131</v>
      </c>
      <c r="D250">
        <v>1091</v>
      </c>
      <c r="E250">
        <v>1148</v>
      </c>
      <c r="F250">
        <v>1129</v>
      </c>
      <c r="G250">
        <v>1289</v>
      </c>
      <c r="H250">
        <v>1273</v>
      </c>
      <c r="I250">
        <v>1283</v>
      </c>
      <c r="J250">
        <v>1284</v>
      </c>
      <c r="K250">
        <v>1186</v>
      </c>
      <c r="L250">
        <v>1116</v>
      </c>
      <c r="M250">
        <v>1304</v>
      </c>
      <c r="N250">
        <v>1258</v>
      </c>
      <c r="O250">
        <v>1169</v>
      </c>
      <c r="P250">
        <v>1143</v>
      </c>
      <c r="Q250">
        <v>1168</v>
      </c>
      <c r="R250">
        <v>1171</v>
      </c>
      <c r="S250">
        <v>1155</v>
      </c>
      <c r="T250">
        <v>1021</v>
      </c>
      <c r="U250">
        <v>1071</v>
      </c>
    </row>
    <row r="251" spans="2:21" x14ac:dyDescent="0.25">
      <c r="B251" s="1"/>
      <c r="C251">
        <v>966</v>
      </c>
      <c r="D251">
        <v>1001</v>
      </c>
      <c r="E251">
        <v>990</v>
      </c>
      <c r="F251">
        <v>1052</v>
      </c>
      <c r="G251">
        <v>1194</v>
      </c>
      <c r="H251">
        <v>1129</v>
      </c>
      <c r="I251">
        <v>1205</v>
      </c>
      <c r="J251">
        <v>1191</v>
      </c>
      <c r="K251">
        <v>1126</v>
      </c>
      <c r="L251">
        <v>1082</v>
      </c>
      <c r="M251">
        <v>1156</v>
      </c>
      <c r="N251">
        <v>1061</v>
      </c>
      <c r="O251">
        <v>1103</v>
      </c>
      <c r="P251">
        <v>1176</v>
      </c>
      <c r="Q251">
        <v>1192</v>
      </c>
      <c r="R251">
        <v>1093</v>
      </c>
      <c r="S251">
        <v>900</v>
      </c>
      <c r="T251">
        <v>975</v>
      </c>
      <c r="U251">
        <v>983</v>
      </c>
    </row>
    <row r="252" spans="2:21" x14ac:dyDescent="0.25">
      <c r="B252" s="1"/>
      <c r="C252">
        <v>992</v>
      </c>
      <c r="D252">
        <v>982</v>
      </c>
      <c r="E252">
        <v>1017</v>
      </c>
      <c r="F252">
        <v>1054</v>
      </c>
      <c r="G252">
        <v>1197</v>
      </c>
      <c r="H252">
        <v>1104</v>
      </c>
      <c r="I252">
        <v>1266</v>
      </c>
      <c r="J252">
        <v>1161</v>
      </c>
      <c r="K252">
        <v>1089</v>
      </c>
      <c r="L252">
        <v>1100</v>
      </c>
      <c r="M252">
        <v>1079</v>
      </c>
      <c r="N252">
        <v>994</v>
      </c>
      <c r="O252">
        <v>1091</v>
      </c>
      <c r="P252">
        <v>1143</v>
      </c>
      <c r="Q252">
        <v>1106</v>
      </c>
      <c r="R252">
        <v>1208</v>
      </c>
      <c r="S252">
        <v>996</v>
      </c>
      <c r="T252">
        <v>972</v>
      </c>
      <c r="U252">
        <v>934</v>
      </c>
    </row>
    <row r="253" spans="2:21" x14ac:dyDescent="0.25">
      <c r="B253" s="1"/>
      <c r="C253">
        <v>998</v>
      </c>
      <c r="D253">
        <v>1003</v>
      </c>
      <c r="E253">
        <v>969</v>
      </c>
      <c r="F253">
        <v>1021</v>
      </c>
      <c r="G253">
        <v>1179</v>
      </c>
      <c r="H253">
        <v>1046</v>
      </c>
      <c r="I253">
        <v>1167</v>
      </c>
      <c r="J253">
        <v>1075</v>
      </c>
      <c r="K253">
        <v>1074</v>
      </c>
      <c r="L253">
        <v>1032</v>
      </c>
      <c r="M253">
        <v>1012</v>
      </c>
      <c r="N253">
        <v>1197</v>
      </c>
      <c r="O253">
        <v>1077</v>
      </c>
      <c r="P253">
        <v>992</v>
      </c>
      <c r="Q253">
        <v>1093</v>
      </c>
      <c r="R253">
        <v>1146</v>
      </c>
      <c r="S253">
        <v>911</v>
      </c>
      <c r="T253">
        <v>963</v>
      </c>
      <c r="U253">
        <v>930</v>
      </c>
    </row>
    <row r="254" spans="2:21" x14ac:dyDescent="0.25">
      <c r="B254" s="1"/>
      <c r="C254">
        <v>1000</v>
      </c>
      <c r="D254">
        <v>1070</v>
      </c>
      <c r="E254">
        <v>1027</v>
      </c>
      <c r="F254">
        <v>1128</v>
      </c>
      <c r="G254">
        <v>1233</v>
      </c>
      <c r="H254">
        <v>1196</v>
      </c>
      <c r="I254">
        <v>1238</v>
      </c>
      <c r="J254">
        <v>1169</v>
      </c>
      <c r="K254">
        <v>1309</v>
      </c>
      <c r="L254">
        <v>1272</v>
      </c>
      <c r="M254">
        <v>1186</v>
      </c>
      <c r="N254">
        <v>1196</v>
      </c>
      <c r="O254">
        <v>1218</v>
      </c>
      <c r="P254">
        <v>1217</v>
      </c>
      <c r="Q254">
        <v>1304</v>
      </c>
      <c r="R254">
        <v>1206</v>
      </c>
      <c r="S254">
        <v>968</v>
      </c>
      <c r="T254">
        <v>1005</v>
      </c>
      <c r="U254">
        <v>996</v>
      </c>
    </row>
    <row r="255" spans="2:21" x14ac:dyDescent="0.25">
      <c r="B255" s="1">
        <v>931</v>
      </c>
      <c r="C255">
        <v>1141</v>
      </c>
      <c r="D255">
        <v>1158</v>
      </c>
      <c r="E255">
        <v>1054</v>
      </c>
      <c r="F255">
        <v>1140</v>
      </c>
      <c r="G255">
        <v>1319</v>
      </c>
      <c r="H255">
        <v>1237</v>
      </c>
      <c r="I255">
        <v>1265</v>
      </c>
      <c r="J255">
        <v>1237</v>
      </c>
      <c r="K255">
        <v>1140</v>
      </c>
      <c r="L255">
        <v>1198</v>
      </c>
      <c r="M255">
        <v>1084</v>
      </c>
      <c r="N255">
        <v>1149</v>
      </c>
      <c r="O255">
        <v>1304</v>
      </c>
      <c r="P255">
        <v>1126</v>
      </c>
      <c r="Q255">
        <v>1083</v>
      </c>
      <c r="R255">
        <v>1177</v>
      </c>
      <c r="S255">
        <v>1061</v>
      </c>
      <c r="T255">
        <v>1064</v>
      </c>
      <c r="U255">
        <v>1082</v>
      </c>
    </row>
    <row r="256" spans="2:21" x14ac:dyDescent="0.25">
      <c r="B256" s="1">
        <v>1239</v>
      </c>
      <c r="C256">
        <v>1034</v>
      </c>
      <c r="D256">
        <v>1044</v>
      </c>
      <c r="E256">
        <v>1014</v>
      </c>
      <c r="F256">
        <v>1129</v>
      </c>
      <c r="G256">
        <v>1289</v>
      </c>
      <c r="H256">
        <v>1218</v>
      </c>
      <c r="I256">
        <v>1339</v>
      </c>
      <c r="J256">
        <v>1248</v>
      </c>
      <c r="K256">
        <v>1145</v>
      </c>
      <c r="L256">
        <v>1150</v>
      </c>
      <c r="M256">
        <v>1262</v>
      </c>
      <c r="N256">
        <v>1185</v>
      </c>
      <c r="O256">
        <v>1177</v>
      </c>
      <c r="P256">
        <v>1264</v>
      </c>
      <c r="Q256">
        <v>1221</v>
      </c>
      <c r="R256">
        <v>1274</v>
      </c>
      <c r="S256">
        <v>1059</v>
      </c>
      <c r="T256">
        <v>983</v>
      </c>
      <c r="U256">
        <v>967</v>
      </c>
    </row>
    <row r="257" spans="2:21" x14ac:dyDescent="0.25">
      <c r="B257" s="1"/>
      <c r="C257">
        <v>861</v>
      </c>
      <c r="D257">
        <v>983</v>
      </c>
      <c r="E257">
        <v>901</v>
      </c>
      <c r="F257">
        <v>998</v>
      </c>
      <c r="G257">
        <v>1103</v>
      </c>
      <c r="H257">
        <v>1069</v>
      </c>
      <c r="I257">
        <v>1039</v>
      </c>
      <c r="J257">
        <v>1001</v>
      </c>
      <c r="K257">
        <v>1010</v>
      </c>
      <c r="L257">
        <v>1083</v>
      </c>
      <c r="M257">
        <v>1001</v>
      </c>
      <c r="N257">
        <v>1024</v>
      </c>
      <c r="O257">
        <v>1044</v>
      </c>
      <c r="P257">
        <v>1011</v>
      </c>
      <c r="Q257">
        <v>967</v>
      </c>
      <c r="R257">
        <v>933</v>
      </c>
      <c r="S257">
        <v>862</v>
      </c>
      <c r="T257">
        <v>909</v>
      </c>
      <c r="U257">
        <v>931</v>
      </c>
    </row>
    <row r="258" spans="2:21" x14ac:dyDescent="0.25">
      <c r="B258" s="1"/>
      <c r="C258">
        <v>804</v>
      </c>
      <c r="D258">
        <v>886</v>
      </c>
      <c r="E258">
        <v>791</v>
      </c>
      <c r="F258">
        <v>910</v>
      </c>
      <c r="G258">
        <v>918</v>
      </c>
      <c r="H258">
        <v>897</v>
      </c>
      <c r="I258">
        <v>883</v>
      </c>
      <c r="J258">
        <v>904</v>
      </c>
      <c r="K258">
        <v>899</v>
      </c>
      <c r="L258">
        <v>960</v>
      </c>
      <c r="M258">
        <v>916</v>
      </c>
      <c r="N258">
        <v>962</v>
      </c>
      <c r="O258">
        <v>978</v>
      </c>
      <c r="P258">
        <v>915</v>
      </c>
      <c r="Q258">
        <v>911</v>
      </c>
      <c r="R258">
        <v>993</v>
      </c>
      <c r="S258">
        <v>819</v>
      </c>
      <c r="T258">
        <v>849</v>
      </c>
      <c r="U258">
        <v>821</v>
      </c>
    </row>
    <row r="259" spans="2:21" x14ac:dyDescent="0.25">
      <c r="B259" s="1"/>
      <c r="C259">
        <v>901</v>
      </c>
      <c r="D259">
        <v>977</v>
      </c>
      <c r="E259">
        <v>902</v>
      </c>
      <c r="F259">
        <v>1060</v>
      </c>
      <c r="G259">
        <v>1097</v>
      </c>
      <c r="H259">
        <v>1031</v>
      </c>
      <c r="I259">
        <v>1076</v>
      </c>
      <c r="J259">
        <v>1018</v>
      </c>
      <c r="K259">
        <v>978</v>
      </c>
      <c r="L259">
        <v>1024</v>
      </c>
      <c r="M259">
        <v>1006</v>
      </c>
      <c r="N259">
        <v>1073</v>
      </c>
      <c r="O259">
        <v>1068</v>
      </c>
      <c r="P259">
        <v>968</v>
      </c>
      <c r="Q259">
        <v>1039</v>
      </c>
      <c r="R259">
        <v>975</v>
      </c>
      <c r="S259">
        <v>868</v>
      </c>
      <c r="T259">
        <v>904</v>
      </c>
      <c r="U259">
        <v>873</v>
      </c>
    </row>
    <row r="260" spans="2:21" x14ac:dyDescent="0.25">
      <c r="B260" s="1"/>
      <c r="C260">
        <v>1043</v>
      </c>
      <c r="D260">
        <v>1073</v>
      </c>
      <c r="E260">
        <v>951</v>
      </c>
      <c r="F260">
        <v>1213</v>
      </c>
      <c r="G260">
        <v>1171</v>
      </c>
      <c r="H260">
        <v>1151</v>
      </c>
      <c r="I260">
        <v>1228</v>
      </c>
      <c r="J260">
        <v>1184</v>
      </c>
      <c r="K260">
        <v>1187</v>
      </c>
      <c r="L260">
        <v>1199</v>
      </c>
      <c r="M260">
        <v>1214</v>
      </c>
      <c r="N260">
        <v>1214</v>
      </c>
      <c r="O260">
        <v>1157</v>
      </c>
      <c r="P260">
        <v>1058</v>
      </c>
      <c r="Q260">
        <v>1250</v>
      </c>
      <c r="R260">
        <v>1263</v>
      </c>
      <c r="S260">
        <v>1003</v>
      </c>
      <c r="T260">
        <v>1049</v>
      </c>
      <c r="U260">
        <v>1030</v>
      </c>
    </row>
    <row r="261" spans="2:21" x14ac:dyDescent="0.25">
      <c r="B261" s="1"/>
      <c r="C261">
        <v>1101</v>
      </c>
      <c r="D261">
        <v>1142</v>
      </c>
      <c r="E261">
        <v>1017</v>
      </c>
      <c r="F261">
        <v>1084</v>
      </c>
      <c r="G261">
        <v>1202</v>
      </c>
      <c r="H261">
        <v>1161</v>
      </c>
      <c r="I261">
        <v>1280</v>
      </c>
      <c r="J261">
        <v>1246</v>
      </c>
      <c r="K261">
        <v>1146</v>
      </c>
      <c r="L261">
        <v>1119</v>
      </c>
      <c r="M261">
        <v>1108</v>
      </c>
      <c r="N261">
        <v>1087</v>
      </c>
      <c r="O261">
        <v>1197</v>
      </c>
      <c r="P261">
        <v>1241</v>
      </c>
      <c r="Q261">
        <v>1245</v>
      </c>
      <c r="R261">
        <v>1235</v>
      </c>
      <c r="S261">
        <v>1003</v>
      </c>
      <c r="T261">
        <v>1013</v>
      </c>
      <c r="U261">
        <v>1050</v>
      </c>
    </row>
    <row r="262" spans="2:21" x14ac:dyDescent="0.25">
      <c r="B262" s="1"/>
      <c r="C262">
        <v>964</v>
      </c>
      <c r="D262">
        <v>994</v>
      </c>
      <c r="E262">
        <v>916</v>
      </c>
      <c r="F262">
        <v>1072</v>
      </c>
      <c r="G262">
        <v>1145</v>
      </c>
      <c r="H262">
        <v>1103</v>
      </c>
      <c r="I262">
        <v>1189</v>
      </c>
      <c r="J262">
        <v>1155</v>
      </c>
      <c r="K262">
        <v>1064</v>
      </c>
      <c r="L262">
        <v>1200</v>
      </c>
      <c r="M262">
        <v>980</v>
      </c>
      <c r="N262">
        <v>1027</v>
      </c>
      <c r="O262">
        <v>1132</v>
      </c>
      <c r="P262">
        <v>1051</v>
      </c>
      <c r="Q262">
        <v>1015</v>
      </c>
      <c r="R262">
        <v>1085</v>
      </c>
      <c r="S262">
        <v>919</v>
      </c>
      <c r="T262">
        <v>904</v>
      </c>
      <c r="U262">
        <v>948</v>
      </c>
    </row>
    <row r="263" spans="2:21" x14ac:dyDescent="0.25">
      <c r="B263" s="1"/>
      <c r="C263">
        <v>954</v>
      </c>
      <c r="D263">
        <v>1087</v>
      </c>
      <c r="E263">
        <v>939</v>
      </c>
      <c r="F263">
        <v>1121</v>
      </c>
      <c r="G263">
        <v>1121</v>
      </c>
      <c r="H263">
        <v>1111</v>
      </c>
      <c r="I263">
        <v>1109</v>
      </c>
      <c r="J263">
        <v>1098</v>
      </c>
      <c r="K263">
        <v>1143</v>
      </c>
      <c r="L263">
        <v>1044</v>
      </c>
      <c r="M263">
        <v>1132</v>
      </c>
      <c r="N263">
        <v>1048</v>
      </c>
      <c r="O263">
        <v>999</v>
      </c>
      <c r="P263">
        <v>1054</v>
      </c>
      <c r="Q263">
        <v>1093</v>
      </c>
      <c r="R263">
        <v>1139</v>
      </c>
      <c r="S263">
        <v>991</v>
      </c>
      <c r="T263">
        <v>1021</v>
      </c>
      <c r="U263">
        <v>1002</v>
      </c>
    </row>
    <row r="264" spans="2:21" x14ac:dyDescent="0.25">
      <c r="B264" s="1"/>
      <c r="C264">
        <v>1139</v>
      </c>
      <c r="D264">
        <v>1167</v>
      </c>
      <c r="E264">
        <v>1121</v>
      </c>
      <c r="F264">
        <v>1196</v>
      </c>
      <c r="G264">
        <v>1343</v>
      </c>
      <c r="H264">
        <v>1276</v>
      </c>
      <c r="I264">
        <v>1347</v>
      </c>
      <c r="J264">
        <v>1284</v>
      </c>
      <c r="K264">
        <v>1289</v>
      </c>
      <c r="L264">
        <v>1187</v>
      </c>
      <c r="M264">
        <v>1200</v>
      </c>
      <c r="N264">
        <v>1195</v>
      </c>
      <c r="O264">
        <v>1262</v>
      </c>
      <c r="P264">
        <v>1187</v>
      </c>
      <c r="Q264">
        <v>1265</v>
      </c>
      <c r="R264">
        <v>1240</v>
      </c>
      <c r="S264">
        <v>1066</v>
      </c>
      <c r="T264">
        <v>1109</v>
      </c>
      <c r="U264">
        <v>1077</v>
      </c>
    </row>
    <row r="265" spans="2:21" x14ac:dyDescent="0.25">
      <c r="B265" s="1">
        <v>1005</v>
      </c>
      <c r="C265">
        <v>1084</v>
      </c>
      <c r="D265">
        <v>1124</v>
      </c>
      <c r="E265">
        <v>1166</v>
      </c>
      <c r="F265">
        <v>1136</v>
      </c>
      <c r="G265">
        <v>1361</v>
      </c>
      <c r="H265">
        <v>1279</v>
      </c>
      <c r="I265">
        <v>1371</v>
      </c>
      <c r="J265">
        <v>1311</v>
      </c>
      <c r="K265">
        <v>1223</v>
      </c>
      <c r="L265">
        <v>1163</v>
      </c>
      <c r="M265">
        <v>1336</v>
      </c>
      <c r="N265">
        <v>1238</v>
      </c>
      <c r="O265">
        <v>1194</v>
      </c>
      <c r="P265">
        <v>1265</v>
      </c>
      <c r="Q265">
        <v>1192</v>
      </c>
      <c r="R265">
        <v>1308</v>
      </c>
      <c r="S265">
        <v>988</v>
      </c>
      <c r="T265">
        <v>1028</v>
      </c>
      <c r="U265">
        <v>1095</v>
      </c>
    </row>
    <row r="266" spans="2:21" x14ac:dyDescent="0.25">
      <c r="B266" s="1"/>
      <c r="C266">
        <v>1087</v>
      </c>
      <c r="D266">
        <v>1091</v>
      </c>
      <c r="E266">
        <v>1073</v>
      </c>
      <c r="F266">
        <v>1145</v>
      </c>
      <c r="G266">
        <v>1309</v>
      </c>
      <c r="H266">
        <v>1239</v>
      </c>
      <c r="I266">
        <v>1318</v>
      </c>
      <c r="J266">
        <v>1257</v>
      </c>
      <c r="K266">
        <v>1200</v>
      </c>
      <c r="L266">
        <v>1140</v>
      </c>
      <c r="M266">
        <v>1111</v>
      </c>
      <c r="N266">
        <v>1136</v>
      </c>
      <c r="O266">
        <v>1034</v>
      </c>
      <c r="P266">
        <v>1130</v>
      </c>
      <c r="Q266">
        <v>1185</v>
      </c>
      <c r="R266">
        <v>1138</v>
      </c>
      <c r="S266">
        <v>1066</v>
      </c>
      <c r="T266">
        <v>1064</v>
      </c>
      <c r="U266">
        <v>1049</v>
      </c>
    </row>
    <row r="267" spans="2:21" x14ac:dyDescent="0.25">
      <c r="B267" s="1"/>
      <c r="C267">
        <v>1040</v>
      </c>
      <c r="D267">
        <v>1125</v>
      </c>
      <c r="E267">
        <v>1059</v>
      </c>
      <c r="F267">
        <v>1137</v>
      </c>
      <c r="G267">
        <v>1251</v>
      </c>
      <c r="H267">
        <v>1164</v>
      </c>
      <c r="I267">
        <v>1226</v>
      </c>
      <c r="J267">
        <v>1186</v>
      </c>
      <c r="K267">
        <v>1163</v>
      </c>
      <c r="L267">
        <v>1082</v>
      </c>
      <c r="M267">
        <v>1209</v>
      </c>
      <c r="N267">
        <v>1041</v>
      </c>
      <c r="O267">
        <v>1155</v>
      </c>
      <c r="P267">
        <v>1191</v>
      </c>
      <c r="Q267">
        <v>1264</v>
      </c>
      <c r="R267">
        <v>1231</v>
      </c>
      <c r="S267">
        <v>1037</v>
      </c>
      <c r="T267">
        <v>1047</v>
      </c>
      <c r="U267">
        <v>1043</v>
      </c>
    </row>
    <row r="268" spans="2:21" x14ac:dyDescent="0.25">
      <c r="B268" s="1"/>
      <c r="C268">
        <v>872</v>
      </c>
      <c r="D268">
        <v>1005</v>
      </c>
      <c r="E268">
        <v>874</v>
      </c>
      <c r="F268">
        <v>1031</v>
      </c>
      <c r="G268">
        <v>1256</v>
      </c>
      <c r="H268">
        <v>1201</v>
      </c>
      <c r="I268">
        <v>1182</v>
      </c>
      <c r="J268">
        <v>1143</v>
      </c>
      <c r="K268">
        <v>1068</v>
      </c>
      <c r="L268">
        <v>999</v>
      </c>
      <c r="M268">
        <v>1086</v>
      </c>
      <c r="N268">
        <v>1204</v>
      </c>
      <c r="O268">
        <v>1105</v>
      </c>
      <c r="P268">
        <v>1020</v>
      </c>
      <c r="Q268">
        <v>1065</v>
      </c>
      <c r="R268">
        <v>1025</v>
      </c>
      <c r="S268">
        <v>851</v>
      </c>
      <c r="T268">
        <v>880</v>
      </c>
      <c r="U268">
        <v>928</v>
      </c>
    </row>
    <row r="269" spans="2:21" x14ac:dyDescent="0.25">
      <c r="B269" s="1"/>
      <c r="C269">
        <v>972</v>
      </c>
      <c r="D269">
        <v>1003</v>
      </c>
      <c r="E269">
        <v>936</v>
      </c>
      <c r="F269">
        <v>1065</v>
      </c>
      <c r="G269">
        <v>1305</v>
      </c>
      <c r="H269">
        <v>1206</v>
      </c>
      <c r="I269">
        <v>1375</v>
      </c>
      <c r="J269">
        <v>1247</v>
      </c>
      <c r="K269">
        <v>1234</v>
      </c>
      <c r="L269">
        <v>1177</v>
      </c>
      <c r="M269">
        <v>1145</v>
      </c>
      <c r="N269">
        <v>1130</v>
      </c>
      <c r="O269">
        <v>1125</v>
      </c>
      <c r="P269">
        <v>1255</v>
      </c>
      <c r="Q269">
        <v>1138</v>
      </c>
      <c r="R269">
        <v>1190</v>
      </c>
      <c r="S269">
        <v>1028</v>
      </c>
      <c r="T269">
        <v>953</v>
      </c>
      <c r="U269">
        <v>908</v>
      </c>
    </row>
    <row r="270" spans="2:21" x14ac:dyDescent="0.25">
      <c r="B270" s="1"/>
      <c r="C270">
        <v>1149</v>
      </c>
      <c r="D270">
        <v>1116</v>
      </c>
      <c r="E270">
        <v>1142</v>
      </c>
      <c r="F270">
        <v>1134</v>
      </c>
      <c r="G270">
        <v>1299</v>
      </c>
      <c r="H270">
        <v>1183</v>
      </c>
      <c r="I270">
        <v>1349</v>
      </c>
      <c r="J270">
        <v>1236</v>
      </c>
      <c r="K270">
        <v>1233</v>
      </c>
      <c r="L270">
        <v>1260</v>
      </c>
      <c r="M270">
        <v>1204</v>
      </c>
      <c r="N270">
        <v>1244</v>
      </c>
      <c r="O270">
        <v>1114</v>
      </c>
      <c r="P270">
        <v>1116</v>
      </c>
      <c r="Q270">
        <v>1157</v>
      </c>
      <c r="R270">
        <v>1179</v>
      </c>
      <c r="S270">
        <v>1063</v>
      </c>
      <c r="T270">
        <v>1134</v>
      </c>
      <c r="U270">
        <v>1082</v>
      </c>
    </row>
    <row r="271" spans="2:21" x14ac:dyDescent="0.25">
      <c r="B271" s="1"/>
      <c r="C271">
        <v>1065</v>
      </c>
      <c r="D271">
        <v>1096</v>
      </c>
      <c r="E271">
        <v>1090</v>
      </c>
      <c r="F271">
        <v>1152</v>
      </c>
      <c r="G271">
        <v>1247</v>
      </c>
      <c r="H271">
        <v>1194</v>
      </c>
      <c r="I271">
        <v>1236</v>
      </c>
      <c r="J271">
        <v>1214</v>
      </c>
      <c r="K271">
        <v>1119</v>
      </c>
      <c r="L271">
        <v>1163</v>
      </c>
      <c r="M271">
        <v>1066</v>
      </c>
      <c r="N271">
        <v>1235</v>
      </c>
      <c r="O271">
        <v>1236</v>
      </c>
      <c r="P271">
        <v>1135</v>
      </c>
      <c r="Q271">
        <v>1166</v>
      </c>
      <c r="R271">
        <v>1163</v>
      </c>
      <c r="S271">
        <v>975</v>
      </c>
      <c r="T271">
        <v>1082</v>
      </c>
      <c r="U271">
        <v>1060</v>
      </c>
    </row>
    <row r="272" spans="2:21" x14ac:dyDescent="0.25">
      <c r="B272" s="1"/>
      <c r="C272">
        <v>993</v>
      </c>
      <c r="D272">
        <v>1112</v>
      </c>
      <c r="E272">
        <v>993</v>
      </c>
      <c r="F272">
        <v>1125</v>
      </c>
      <c r="G272">
        <v>1240</v>
      </c>
      <c r="H272">
        <v>1170</v>
      </c>
      <c r="I272">
        <v>1134</v>
      </c>
      <c r="J272">
        <v>1125</v>
      </c>
      <c r="K272">
        <v>1163</v>
      </c>
      <c r="L272">
        <v>1095</v>
      </c>
      <c r="M272">
        <v>1220</v>
      </c>
      <c r="N272">
        <v>1140</v>
      </c>
      <c r="O272">
        <v>1197</v>
      </c>
      <c r="P272">
        <v>1294</v>
      </c>
      <c r="Q272">
        <v>1181</v>
      </c>
      <c r="R272">
        <v>1178</v>
      </c>
      <c r="S272">
        <v>986</v>
      </c>
      <c r="T272">
        <v>1035</v>
      </c>
      <c r="U272">
        <v>1040</v>
      </c>
    </row>
    <row r="273" spans="1:21" x14ac:dyDescent="0.25">
      <c r="B273" s="1"/>
      <c r="C273">
        <v>1010</v>
      </c>
      <c r="D273">
        <v>1010</v>
      </c>
      <c r="E273">
        <v>978</v>
      </c>
      <c r="F273">
        <v>1084</v>
      </c>
      <c r="G273">
        <v>1294</v>
      </c>
      <c r="H273">
        <v>1218</v>
      </c>
      <c r="I273">
        <v>1323</v>
      </c>
      <c r="J273">
        <v>1235</v>
      </c>
      <c r="K273">
        <v>1211</v>
      </c>
      <c r="L273">
        <v>1149</v>
      </c>
      <c r="M273">
        <v>1106</v>
      </c>
      <c r="N273">
        <v>1255</v>
      </c>
      <c r="O273">
        <v>1233</v>
      </c>
      <c r="P273">
        <v>1191</v>
      </c>
      <c r="Q273">
        <v>1131</v>
      </c>
      <c r="R273">
        <v>1180</v>
      </c>
      <c r="S273">
        <v>1014</v>
      </c>
      <c r="T273">
        <v>962</v>
      </c>
      <c r="U273">
        <v>948</v>
      </c>
    </row>
    <row r="274" spans="1:21" x14ac:dyDescent="0.25">
      <c r="B274" s="1"/>
      <c r="C274">
        <v>1021</v>
      </c>
      <c r="D274">
        <v>1072</v>
      </c>
      <c r="E274">
        <v>1020</v>
      </c>
      <c r="F274">
        <v>1115</v>
      </c>
      <c r="G274">
        <v>1131</v>
      </c>
      <c r="H274">
        <v>1075</v>
      </c>
      <c r="I274">
        <v>1204</v>
      </c>
      <c r="J274">
        <v>1165</v>
      </c>
      <c r="K274">
        <v>1092</v>
      </c>
      <c r="L274">
        <v>1128</v>
      </c>
      <c r="M274">
        <v>1226</v>
      </c>
      <c r="N274">
        <v>1011</v>
      </c>
      <c r="O274">
        <v>994</v>
      </c>
      <c r="P274">
        <v>1112</v>
      </c>
      <c r="Q274">
        <v>1121</v>
      </c>
      <c r="R274">
        <v>1116</v>
      </c>
      <c r="S274">
        <v>1011</v>
      </c>
      <c r="T274">
        <v>978</v>
      </c>
      <c r="U274">
        <v>999</v>
      </c>
    </row>
    <row r="275" spans="1:21" x14ac:dyDescent="0.25">
      <c r="B275" s="1"/>
      <c r="C275">
        <v>1075</v>
      </c>
      <c r="D275">
        <v>1041</v>
      </c>
      <c r="E275">
        <v>1155</v>
      </c>
      <c r="F275">
        <v>1124</v>
      </c>
      <c r="G275">
        <v>1270</v>
      </c>
      <c r="H275">
        <v>1192</v>
      </c>
      <c r="I275">
        <v>1282</v>
      </c>
      <c r="J275">
        <v>1189</v>
      </c>
      <c r="K275">
        <v>1177</v>
      </c>
      <c r="L275">
        <v>1240</v>
      </c>
      <c r="M275">
        <v>1227</v>
      </c>
      <c r="N275">
        <v>1010</v>
      </c>
      <c r="O275">
        <v>1170</v>
      </c>
      <c r="P275">
        <v>1246</v>
      </c>
      <c r="Q275">
        <v>1212</v>
      </c>
      <c r="R275">
        <v>1260</v>
      </c>
      <c r="S275">
        <v>964</v>
      </c>
      <c r="T275">
        <v>1021</v>
      </c>
      <c r="U275">
        <v>1049</v>
      </c>
    </row>
    <row r="276" spans="1:21" x14ac:dyDescent="0.25">
      <c r="B276" s="1"/>
      <c r="C276">
        <v>1021</v>
      </c>
      <c r="D276">
        <v>1039</v>
      </c>
      <c r="E276">
        <v>1008</v>
      </c>
      <c r="F276">
        <v>1122</v>
      </c>
      <c r="G276">
        <v>1169</v>
      </c>
      <c r="H276">
        <v>1098</v>
      </c>
      <c r="I276">
        <v>1231</v>
      </c>
      <c r="J276">
        <v>1179</v>
      </c>
      <c r="K276">
        <v>1103</v>
      </c>
      <c r="L276">
        <v>1090</v>
      </c>
      <c r="M276">
        <v>1136</v>
      </c>
      <c r="N276">
        <v>1096</v>
      </c>
      <c r="O276">
        <v>1076</v>
      </c>
      <c r="P276">
        <v>1147</v>
      </c>
      <c r="Q276">
        <v>1091</v>
      </c>
      <c r="R276">
        <v>1147</v>
      </c>
      <c r="S276">
        <v>995</v>
      </c>
      <c r="T276">
        <v>1068</v>
      </c>
      <c r="U276">
        <v>999</v>
      </c>
    </row>
    <row r="277" spans="1:21" x14ac:dyDescent="0.25">
      <c r="B277" s="1"/>
      <c r="C277">
        <v>1192</v>
      </c>
      <c r="D277">
        <v>1176</v>
      </c>
      <c r="E277">
        <v>1126</v>
      </c>
      <c r="F277">
        <v>1174</v>
      </c>
      <c r="G277">
        <v>1418</v>
      </c>
      <c r="H277">
        <v>1357</v>
      </c>
      <c r="I277">
        <v>1413</v>
      </c>
      <c r="J277">
        <v>1354</v>
      </c>
      <c r="K277">
        <v>1328</v>
      </c>
      <c r="L277">
        <v>1265</v>
      </c>
      <c r="M277">
        <v>1264</v>
      </c>
      <c r="N277">
        <v>1278</v>
      </c>
      <c r="O277">
        <v>1192</v>
      </c>
      <c r="P277">
        <v>1294</v>
      </c>
      <c r="Q277">
        <v>1189</v>
      </c>
      <c r="R277">
        <v>1188</v>
      </c>
      <c r="S277">
        <v>1065</v>
      </c>
      <c r="T277">
        <v>1145</v>
      </c>
      <c r="U277">
        <v>1115</v>
      </c>
    </row>
    <row r="278" spans="1:21" x14ac:dyDescent="0.25">
      <c r="A278" t="s">
        <v>1026</v>
      </c>
      <c r="B278">
        <f>AVERAGE(B188:B277)</f>
        <v>1052.6875</v>
      </c>
      <c r="C278">
        <f>AVERAGE(C188:C277)</f>
        <v>1004.2</v>
      </c>
      <c r="D278">
        <f t="shared" ref="D278:U278" si="2">AVERAGE(D188:D277)</f>
        <v>1052.9444444444443</v>
      </c>
      <c r="E278">
        <f t="shared" si="2"/>
        <v>983.25555555555559</v>
      </c>
      <c r="F278">
        <f t="shared" si="2"/>
        <v>1097.1888888888889</v>
      </c>
      <c r="G278">
        <f t="shared" si="2"/>
        <v>1210.5999999999999</v>
      </c>
      <c r="H278">
        <f t="shared" si="2"/>
        <v>1149.4777777777779</v>
      </c>
      <c r="I278">
        <f t="shared" si="2"/>
        <v>1212.7888888888888</v>
      </c>
      <c r="J278">
        <f t="shared" si="2"/>
        <v>1162.6111111111111</v>
      </c>
      <c r="K278">
        <f t="shared" si="2"/>
        <v>1115.9555555555555</v>
      </c>
      <c r="L278">
        <f t="shared" si="2"/>
        <v>1118.7111111111112</v>
      </c>
      <c r="M278">
        <f t="shared" si="2"/>
        <v>1119.3777777777777</v>
      </c>
      <c r="N278">
        <f t="shared" si="2"/>
        <v>1118.1555555555556</v>
      </c>
      <c r="O278">
        <f t="shared" si="2"/>
        <v>1133.1555555555556</v>
      </c>
      <c r="P278">
        <f t="shared" si="2"/>
        <v>1125.5555555555557</v>
      </c>
      <c r="Q278">
        <f t="shared" si="2"/>
        <v>1126.6111111111111</v>
      </c>
      <c r="R278">
        <f t="shared" si="2"/>
        <v>1133.4888888888888</v>
      </c>
      <c r="S278">
        <f t="shared" si="2"/>
        <v>969.98888888888894</v>
      </c>
      <c r="T278">
        <f t="shared" si="2"/>
        <v>988.6</v>
      </c>
      <c r="U278">
        <f t="shared" si="2"/>
        <v>985.5333333333333</v>
      </c>
    </row>
    <row r="280" spans="1:21" x14ac:dyDescent="0.25">
      <c r="A280" t="s">
        <v>234</v>
      </c>
      <c r="B280" t="s">
        <v>1024</v>
      </c>
      <c r="C280" t="s">
        <v>29</v>
      </c>
      <c r="D280" t="s">
        <v>30</v>
      </c>
      <c r="E280" t="s">
        <v>182</v>
      </c>
      <c r="F280" t="s">
        <v>91</v>
      </c>
      <c r="G280" t="s">
        <v>9</v>
      </c>
      <c r="H280" t="s">
        <v>10</v>
      </c>
      <c r="I280" t="s">
        <v>11</v>
      </c>
      <c r="J280" t="s">
        <v>12</v>
      </c>
      <c r="K280" t="s">
        <v>248</v>
      </c>
      <c r="L280" t="s">
        <v>249</v>
      </c>
      <c r="M280" t="s">
        <v>250</v>
      </c>
      <c r="N280" t="s">
        <v>251</v>
      </c>
      <c r="O280" t="s">
        <v>252</v>
      </c>
      <c r="P280" t="s">
        <v>253</v>
      </c>
      <c r="Q280" t="s">
        <v>254</v>
      </c>
      <c r="R280" t="s">
        <v>255</v>
      </c>
    </row>
    <row r="281" spans="1:21" x14ac:dyDescent="0.25">
      <c r="B281" s="1"/>
      <c r="C281">
        <v>1055</v>
      </c>
      <c r="D281">
        <v>1115</v>
      </c>
      <c r="E281">
        <v>1108</v>
      </c>
      <c r="F281">
        <v>1116</v>
      </c>
      <c r="G281">
        <v>1133</v>
      </c>
      <c r="H281">
        <v>1097</v>
      </c>
      <c r="I281">
        <v>1099</v>
      </c>
      <c r="J281">
        <v>1139</v>
      </c>
      <c r="K281">
        <v>1007</v>
      </c>
      <c r="L281">
        <v>1093</v>
      </c>
      <c r="M281">
        <v>1167</v>
      </c>
      <c r="N281">
        <v>1159</v>
      </c>
      <c r="O281">
        <v>1090</v>
      </c>
      <c r="P281">
        <v>1111</v>
      </c>
      <c r="Q281">
        <v>1115</v>
      </c>
      <c r="R281">
        <v>1209</v>
      </c>
      <c r="S281">
        <v>1033</v>
      </c>
      <c r="T281">
        <v>1100</v>
      </c>
      <c r="U281">
        <v>1146</v>
      </c>
    </row>
    <row r="282" spans="1:21" x14ac:dyDescent="0.25">
      <c r="B282" s="1">
        <v>915</v>
      </c>
      <c r="C282">
        <v>1036</v>
      </c>
      <c r="D282">
        <v>1072</v>
      </c>
      <c r="E282">
        <v>1038</v>
      </c>
      <c r="F282">
        <v>1129</v>
      </c>
      <c r="G282">
        <v>1117</v>
      </c>
      <c r="H282">
        <v>1117</v>
      </c>
      <c r="I282">
        <v>1078</v>
      </c>
      <c r="J282">
        <v>1027</v>
      </c>
      <c r="K282">
        <v>1113</v>
      </c>
      <c r="L282">
        <v>1210</v>
      </c>
      <c r="M282">
        <v>1179</v>
      </c>
      <c r="N282">
        <v>1226</v>
      </c>
      <c r="O282">
        <v>1254</v>
      </c>
      <c r="P282">
        <v>1147</v>
      </c>
      <c r="Q282">
        <v>1111</v>
      </c>
      <c r="R282">
        <v>1168</v>
      </c>
      <c r="S282">
        <v>973</v>
      </c>
      <c r="T282">
        <v>1002</v>
      </c>
      <c r="U282">
        <v>965</v>
      </c>
    </row>
    <row r="283" spans="1:21" x14ac:dyDescent="0.25">
      <c r="B283" s="1"/>
      <c r="C283">
        <v>1073</v>
      </c>
      <c r="D283">
        <v>1044</v>
      </c>
      <c r="E283">
        <v>1028</v>
      </c>
      <c r="F283">
        <v>1175</v>
      </c>
      <c r="G283">
        <v>1178</v>
      </c>
      <c r="H283">
        <v>1120</v>
      </c>
      <c r="I283">
        <v>1286</v>
      </c>
      <c r="J283">
        <v>1204</v>
      </c>
      <c r="K283">
        <v>1303</v>
      </c>
      <c r="L283">
        <v>1107</v>
      </c>
      <c r="M283">
        <v>1204</v>
      </c>
      <c r="N283">
        <v>1259</v>
      </c>
      <c r="O283">
        <v>1165</v>
      </c>
      <c r="P283">
        <v>1102</v>
      </c>
      <c r="Q283">
        <v>1172</v>
      </c>
      <c r="R283">
        <v>1111</v>
      </c>
      <c r="S283">
        <v>1051</v>
      </c>
      <c r="T283">
        <v>989</v>
      </c>
      <c r="U283">
        <v>1043</v>
      </c>
    </row>
    <row r="284" spans="1:21" x14ac:dyDescent="0.25">
      <c r="B284" s="1">
        <v>864</v>
      </c>
      <c r="C284">
        <v>903</v>
      </c>
      <c r="D284">
        <v>982</v>
      </c>
      <c r="E284">
        <v>943</v>
      </c>
      <c r="F284">
        <v>1060</v>
      </c>
      <c r="G284">
        <v>1028</v>
      </c>
      <c r="H284">
        <v>1044</v>
      </c>
      <c r="I284">
        <v>1024</v>
      </c>
      <c r="J284">
        <v>1006</v>
      </c>
      <c r="K284">
        <v>1070</v>
      </c>
      <c r="L284">
        <v>1119</v>
      </c>
      <c r="M284">
        <v>1040</v>
      </c>
      <c r="N284">
        <v>1058</v>
      </c>
      <c r="O284">
        <v>1131</v>
      </c>
      <c r="P284">
        <v>1081</v>
      </c>
      <c r="Q284">
        <v>1125</v>
      </c>
      <c r="R284">
        <v>1057</v>
      </c>
      <c r="S284">
        <v>877</v>
      </c>
      <c r="T284">
        <v>938</v>
      </c>
      <c r="U284">
        <v>930</v>
      </c>
    </row>
    <row r="285" spans="1:21" x14ac:dyDescent="0.25">
      <c r="B285" s="1"/>
      <c r="C285">
        <v>1030</v>
      </c>
      <c r="D285">
        <v>1066</v>
      </c>
      <c r="E285">
        <v>971</v>
      </c>
      <c r="F285">
        <v>1051</v>
      </c>
      <c r="G285">
        <v>1074</v>
      </c>
      <c r="H285">
        <v>1086</v>
      </c>
      <c r="I285">
        <v>1078</v>
      </c>
      <c r="J285">
        <v>1084</v>
      </c>
      <c r="K285">
        <v>1009</v>
      </c>
      <c r="L285">
        <v>1068</v>
      </c>
      <c r="M285">
        <v>1008</v>
      </c>
      <c r="N285">
        <v>1137</v>
      </c>
      <c r="O285">
        <v>963</v>
      </c>
      <c r="P285">
        <v>1048</v>
      </c>
      <c r="Q285">
        <v>1084</v>
      </c>
      <c r="R285">
        <v>1164</v>
      </c>
      <c r="S285">
        <v>940</v>
      </c>
      <c r="T285">
        <v>937</v>
      </c>
      <c r="U285">
        <v>980</v>
      </c>
    </row>
    <row r="286" spans="1:21" x14ac:dyDescent="0.25">
      <c r="B286" s="1"/>
      <c r="C286">
        <v>1114</v>
      </c>
      <c r="D286">
        <v>1227</v>
      </c>
      <c r="E286">
        <v>1091</v>
      </c>
      <c r="F286">
        <v>1303</v>
      </c>
      <c r="G286">
        <v>1265</v>
      </c>
      <c r="H286">
        <v>1202</v>
      </c>
      <c r="I286">
        <v>1286</v>
      </c>
      <c r="J286">
        <v>1245</v>
      </c>
      <c r="K286">
        <v>1248</v>
      </c>
      <c r="L286">
        <v>1163</v>
      </c>
      <c r="M286">
        <v>1224</v>
      </c>
      <c r="N286">
        <v>1165</v>
      </c>
      <c r="O286">
        <v>1210</v>
      </c>
      <c r="P286">
        <v>1305</v>
      </c>
      <c r="Q286">
        <v>1313</v>
      </c>
      <c r="R286">
        <v>1317</v>
      </c>
      <c r="S286">
        <v>1044</v>
      </c>
      <c r="T286">
        <v>1138</v>
      </c>
      <c r="U286">
        <v>1095</v>
      </c>
    </row>
    <row r="287" spans="1:21" x14ac:dyDescent="0.25">
      <c r="B287" s="1"/>
      <c r="C287">
        <v>1067</v>
      </c>
      <c r="D287">
        <v>1041</v>
      </c>
      <c r="E287">
        <v>980</v>
      </c>
      <c r="F287">
        <v>1192</v>
      </c>
      <c r="G287">
        <v>1219</v>
      </c>
      <c r="H287">
        <v>1113</v>
      </c>
      <c r="I287">
        <v>1295</v>
      </c>
      <c r="J287">
        <v>1215</v>
      </c>
      <c r="K287">
        <v>1115</v>
      </c>
      <c r="L287">
        <v>1105</v>
      </c>
      <c r="M287">
        <v>1248</v>
      </c>
      <c r="N287">
        <v>1141</v>
      </c>
      <c r="O287">
        <v>1194</v>
      </c>
      <c r="P287">
        <v>1167</v>
      </c>
      <c r="Q287">
        <v>1127</v>
      </c>
      <c r="R287">
        <v>1171</v>
      </c>
      <c r="S287">
        <v>1096</v>
      </c>
      <c r="T287">
        <v>1071</v>
      </c>
      <c r="U287">
        <v>997</v>
      </c>
    </row>
    <row r="288" spans="1:21" x14ac:dyDescent="0.25">
      <c r="B288" s="1"/>
      <c r="C288">
        <v>973</v>
      </c>
      <c r="D288">
        <v>1040</v>
      </c>
      <c r="E288">
        <v>958</v>
      </c>
      <c r="F288">
        <v>1060</v>
      </c>
      <c r="G288">
        <v>1088</v>
      </c>
      <c r="H288">
        <v>1002</v>
      </c>
      <c r="I288">
        <v>1020</v>
      </c>
      <c r="J288">
        <v>969</v>
      </c>
      <c r="K288">
        <v>1140</v>
      </c>
      <c r="L288">
        <v>1163</v>
      </c>
      <c r="M288">
        <v>990</v>
      </c>
      <c r="N288">
        <v>1041</v>
      </c>
      <c r="O288">
        <v>1039</v>
      </c>
      <c r="P288">
        <v>1043</v>
      </c>
      <c r="Q288">
        <v>1023</v>
      </c>
      <c r="R288">
        <v>1071</v>
      </c>
      <c r="S288">
        <v>940</v>
      </c>
      <c r="T288">
        <v>1039</v>
      </c>
      <c r="U288">
        <v>927</v>
      </c>
    </row>
    <row r="289" spans="2:21" x14ac:dyDescent="0.25">
      <c r="B289" s="1"/>
      <c r="C289">
        <v>1018</v>
      </c>
      <c r="D289">
        <v>1078</v>
      </c>
      <c r="E289">
        <v>1020</v>
      </c>
      <c r="F289">
        <v>1074</v>
      </c>
      <c r="G289">
        <v>1097</v>
      </c>
      <c r="H289">
        <v>1063</v>
      </c>
      <c r="I289">
        <v>1055</v>
      </c>
      <c r="J289">
        <v>1017</v>
      </c>
      <c r="K289">
        <v>1075</v>
      </c>
      <c r="L289">
        <v>1078</v>
      </c>
      <c r="M289">
        <v>1058</v>
      </c>
      <c r="N289">
        <v>1085</v>
      </c>
      <c r="O289">
        <v>1091</v>
      </c>
      <c r="P289">
        <v>1021</v>
      </c>
      <c r="Q289">
        <v>1125</v>
      </c>
      <c r="R289">
        <v>1184</v>
      </c>
      <c r="S289">
        <v>937</v>
      </c>
      <c r="T289">
        <v>984</v>
      </c>
      <c r="U289">
        <v>928</v>
      </c>
    </row>
    <row r="290" spans="2:21" x14ac:dyDescent="0.25">
      <c r="B290" s="1"/>
      <c r="C290">
        <v>1128</v>
      </c>
      <c r="D290">
        <v>1087</v>
      </c>
      <c r="E290">
        <v>1045</v>
      </c>
      <c r="F290">
        <v>1212</v>
      </c>
      <c r="G290">
        <v>1182</v>
      </c>
      <c r="H290">
        <v>1082</v>
      </c>
      <c r="I290">
        <v>1235</v>
      </c>
      <c r="J290">
        <v>1133</v>
      </c>
      <c r="K290">
        <v>1196</v>
      </c>
      <c r="L290">
        <v>1240</v>
      </c>
      <c r="M290">
        <v>1161</v>
      </c>
      <c r="N290">
        <v>1195</v>
      </c>
      <c r="O290">
        <v>1219</v>
      </c>
      <c r="P290">
        <v>1293</v>
      </c>
      <c r="Q290">
        <v>1200</v>
      </c>
      <c r="R290">
        <v>1219</v>
      </c>
      <c r="S290">
        <v>1089</v>
      </c>
      <c r="T290">
        <v>1118</v>
      </c>
      <c r="U290">
        <v>1062</v>
      </c>
    </row>
    <row r="291" spans="2:21" x14ac:dyDescent="0.25">
      <c r="B291" s="1"/>
      <c r="C291">
        <v>843</v>
      </c>
      <c r="D291">
        <v>911</v>
      </c>
      <c r="E291">
        <v>872</v>
      </c>
      <c r="F291">
        <v>897</v>
      </c>
      <c r="G291">
        <v>920</v>
      </c>
      <c r="H291">
        <v>928</v>
      </c>
      <c r="I291">
        <v>930</v>
      </c>
      <c r="J291">
        <v>878</v>
      </c>
      <c r="K291">
        <v>857</v>
      </c>
      <c r="L291">
        <v>1007</v>
      </c>
      <c r="M291">
        <v>944</v>
      </c>
      <c r="N291">
        <v>1005</v>
      </c>
      <c r="O291">
        <v>1075</v>
      </c>
      <c r="P291">
        <v>1037</v>
      </c>
      <c r="Q291">
        <v>971</v>
      </c>
      <c r="R291">
        <v>972</v>
      </c>
      <c r="S291">
        <v>803</v>
      </c>
      <c r="T291">
        <v>828</v>
      </c>
      <c r="U291">
        <v>885</v>
      </c>
    </row>
    <row r="292" spans="2:21" x14ac:dyDescent="0.25">
      <c r="B292" s="1"/>
      <c r="C292">
        <v>963</v>
      </c>
      <c r="D292">
        <v>1009</v>
      </c>
      <c r="E292">
        <v>932</v>
      </c>
      <c r="F292">
        <v>1069</v>
      </c>
      <c r="G292">
        <v>1036</v>
      </c>
      <c r="H292">
        <v>994</v>
      </c>
      <c r="I292">
        <v>1029</v>
      </c>
      <c r="J292">
        <v>978</v>
      </c>
      <c r="K292">
        <v>1027</v>
      </c>
      <c r="L292">
        <v>929</v>
      </c>
      <c r="M292">
        <v>988</v>
      </c>
      <c r="N292">
        <v>989</v>
      </c>
      <c r="O292">
        <v>1019</v>
      </c>
      <c r="P292">
        <v>1103</v>
      </c>
      <c r="Q292">
        <v>1044</v>
      </c>
      <c r="R292">
        <v>1017</v>
      </c>
      <c r="S292">
        <v>894</v>
      </c>
      <c r="T292">
        <v>961</v>
      </c>
      <c r="U292">
        <v>958</v>
      </c>
    </row>
    <row r="293" spans="2:21" x14ac:dyDescent="0.25">
      <c r="B293" s="1"/>
      <c r="C293">
        <v>975</v>
      </c>
      <c r="D293">
        <v>1002</v>
      </c>
      <c r="E293">
        <v>980</v>
      </c>
      <c r="F293">
        <v>1035</v>
      </c>
      <c r="G293">
        <v>1070</v>
      </c>
      <c r="H293">
        <v>1022</v>
      </c>
      <c r="I293">
        <v>1024</v>
      </c>
      <c r="J293">
        <v>1071</v>
      </c>
      <c r="K293">
        <v>1074</v>
      </c>
      <c r="L293">
        <v>1005</v>
      </c>
      <c r="M293">
        <v>1024</v>
      </c>
      <c r="N293">
        <v>915</v>
      </c>
      <c r="O293">
        <v>1017</v>
      </c>
      <c r="P293">
        <v>1035</v>
      </c>
      <c r="Q293">
        <v>1132</v>
      </c>
      <c r="R293">
        <v>1149</v>
      </c>
      <c r="S293">
        <v>904</v>
      </c>
      <c r="T293">
        <v>1012</v>
      </c>
      <c r="U293">
        <v>875</v>
      </c>
    </row>
    <row r="294" spans="2:21" x14ac:dyDescent="0.25">
      <c r="B294" s="1"/>
      <c r="C294">
        <v>957</v>
      </c>
      <c r="D294">
        <v>1027</v>
      </c>
      <c r="E294">
        <v>913</v>
      </c>
      <c r="F294">
        <v>1033</v>
      </c>
      <c r="G294">
        <v>1080</v>
      </c>
      <c r="H294">
        <v>967</v>
      </c>
      <c r="I294">
        <v>1043</v>
      </c>
      <c r="J294">
        <v>1050</v>
      </c>
      <c r="K294">
        <v>995</v>
      </c>
      <c r="L294">
        <v>950</v>
      </c>
      <c r="M294">
        <v>1057</v>
      </c>
      <c r="N294">
        <v>973</v>
      </c>
      <c r="O294">
        <v>1023</v>
      </c>
      <c r="P294">
        <v>1060</v>
      </c>
      <c r="Q294">
        <v>1027</v>
      </c>
      <c r="R294">
        <v>1010</v>
      </c>
      <c r="S294">
        <v>910</v>
      </c>
      <c r="T294">
        <v>933</v>
      </c>
      <c r="U294">
        <v>856</v>
      </c>
    </row>
    <row r="295" spans="2:21" x14ac:dyDescent="0.25">
      <c r="B295" s="1"/>
      <c r="C295">
        <v>954</v>
      </c>
      <c r="D295">
        <v>1018</v>
      </c>
      <c r="E295">
        <v>898</v>
      </c>
      <c r="F295">
        <v>1064</v>
      </c>
      <c r="G295">
        <v>1098</v>
      </c>
      <c r="H295">
        <v>1026</v>
      </c>
      <c r="I295">
        <v>1133</v>
      </c>
      <c r="J295">
        <v>998</v>
      </c>
      <c r="K295">
        <v>986</v>
      </c>
      <c r="L295">
        <v>951</v>
      </c>
      <c r="M295">
        <v>957</v>
      </c>
      <c r="N295">
        <v>1126</v>
      </c>
      <c r="O295">
        <v>1046</v>
      </c>
      <c r="P295">
        <v>1022</v>
      </c>
      <c r="Q295">
        <v>933</v>
      </c>
      <c r="R295">
        <v>962</v>
      </c>
      <c r="S295">
        <v>900</v>
      </c>
      <c r="T295">
        <v>932</v>
      </c>
      <c r="U295">
        <v>923</v>
      </c>
    </row>
    <row r="296" spans="2:21" x14ac:dyDescent="0.25">
      <c r="B296" s="1">
        <v>1118</v>
      </c>
      <c r="C296">
        <v>1019</v>
      </c>
      <c r="D296">
        <v>1121</v>
      </c>
      <c r="E296">
        <v>982</v>
      </c>
      <c r="F296">
        <v>1187</v>
      </c>
      <c r="G296">
        <v>1089</v>
      </c>
      <c r="H296">
        <v>1030</v>
      </c>
      <c r="I296">
        <v>1139</v>
      </c>
      <c r="J296">
        <v>1116</v>
      </c>
      <c r="K296">
        <v>1185</v>
      </c>
      <c r="L296">
        <v>1061</v>
      </c>
      <c r="M296">
        <v>1053</v>
      </c>
      <c r="N296">
        <v>1144</v>
      </c>
      <c r="O296">
        <v>1203</v>
      </c>
      <c r="P296">
        <v>1158</v>
      </c>
      <c r="Q296">
        <v>1160</v>
      </c>
      <c r="R296">
        <v>1197</v>
      </c>
      <c r="S296">
        <v>1054</v>
      </c>
      <c r="T296">
        <v>1025</v>
      </c>
      <c r="U296">
        <v>988</v>
      </c>
    </row>
    <row r="297" spans="2:21" x14ac:dyDescent="0.25">
      <c r="B297" s="1"/>
      <c r="C297">
        <v>880</v>
      </c>
      <c r="D297">
        <v>885</v>
      </c>
      <c r="E297">
        <v>869</v>
      </c>
      <c r="F297">
        <v>866</v>
      </c>
      <c r="G297">
        <v>891</v>
      </c>
      <c r="H297">
        <v>854</v>
      </c>
      <c r="I297">
        <v>858</v>
      </c>
      <c r="J297">
        <v>871</v>
      </c>
      <c r="K297">
        <v>909</v>
      </c>
      <c r="L297">
        <v>931</v>
      </c>
      <c r="M297">
        <v>848</v>
      </c>
      <c r="N297">
        <v>859</v>
      </c>
      <c r="O297">
        <v>868</v>
      </c>
      <c r="P297">
        <v>918</v>
      </c>
      <c r="Q297">
        <v>968</v>
      </c>
      <c r="R297">
        <v>970</v>
      </c>
      <c r="S297">
        <v>774</v>
      </c>
      <c r="T297">
        <v>832</v>
      </c>
      <c r="U297">
        <v>841</v>
      </c>
    </row>
    <row r="298" spans="2:21" x14ac:dyDescent="0.25">
      <c r="B298" s="1"/>
      <c r="C298">
        <v>1007</v>
      </c>
      <c r="D298">
        <v>1004</v>
      </c>
      <c r="E298">
        <v>900</v>
      </c>
      <c r="F298">
        <v>1073</v>
      </c>
      <c r="G298">
        <v>1098</v>
      </c>
      <c r="H298">
        <v>991</v>
      </c>
      <c r="I298">
        <v>1105</v>
      </c>
      <c r="J298">
        <v>1043</v>
      </c>
      <c r="K298">
        <v>1077</v>
      </c>
      <c r="L298">
        <v>1020</v>
      </c>
      <c r="M298">
        <v>1037</v>
      </c>
      <c r="N298">
        <v>1100</v>
      </c>
      <c r="O298">
        <v>1125</v>
      </c>
      <c r="P298">
        <v>972</v>
      </c>
      <c r="Q298">
        <v>1115</v>
      </c>
      <c r="R298">
        <v>1125</v>
      </c>
      <c r="S298">
        <v>850</v>
      </c>
      <c r="T298">
        <v>978</v>
      </c>
      <c r="U298">
        <v>986</v>
      </c>
    </row>
    <row r="299" spans="2:21" x14ac:dyDescent="0.25">
      <c r="B299" s="1"/>
      <c r="C299">
        <v>916</v>
      </c>
      <c r="D299">
        <v>1003</v>
      </c>
      <c r="E299">
        <v>936</v>
      </c>
      <c r="F299">
        <v>1042</v>
      </c>
      <c r="G299">
        <v>1088</v>
      </c>
      <c r="H299">
        <v>1072</v>
      </c>
      <c r="I299">
        <v>1134</v>
      </c>
      <c r="J299">
        <v>1118</v>
      </c>
      <c r="K299">
        <v>1051</v>
      </c>
      <c r="L299">
        <v>1276</v>
      </c>
      <c r="M299">
        <v>1066</v>
      </c>
      <c r="N299">
        <v>1003</v>
      </c>
      <c r="O299">
        <v>1130</v>
      </c>
      <c r="P299">
        <v>1088</v>
      </c>
      <c r="Q299">
        <v>1085</v>
      </c>
      <c r="R299">
        <v>1050</v>
      </c>
      <c r="S299">
        <v>893</v>
      </c>
      <c r="T299">
        <v>912</v>
      </c>
      <c r="U299">
        <v>944</v>
      </c>
    </row>
    <row r="300" spans="2:21" x14ac:dyDescent="0.25">
      <c r="B300" s="1"/>
      <c r="C300">
        <v>785</v>
      </c>
      <c r="D300">
        <v>872</v>
      </c>
      <c r="E300">
        <v>832</v>
      </c>
      <c r="F300">
        <v>881</v>
      </c>
      <c r="G300">
        <v>916</v>
      </c>
      <c r="H300">
        <v>966</v>
      </c>
      <c r="I300">
        <v>866</v>
      </c>
      <c r="J300">
        <v>905</v>
      </c>
      <c r="K300">
        <v>772</v>
      </c>
      <c r="L300">
        <v>884</v>
      </c>
      <c r="M300">
        <v>859</v>
      </c>
      <c r="N300">
        <v>939</v>
      </c>
      <c r="O300">
        <v>915</v>
      </c>
      <c r="P300">
        <v>923</v>
      </c>
      <c r="Q300">
        <v>775</v>
      </c>
      <c r="R300">
        <v>801</v>
      </c>
      <c r="S300">
        <v>767</v>
      </c>
      <c r="T300">
        <v>797</v>
      </c>
      <c r="U300">
        <v>742</v>
      </c>
    </row>
    <row r="301" spans="2:21" x14ac:dyDescent="0.25">
      <c r="B301" s="1"/>
      <c r="C301">
        <v>1170</v>
      </c>
      <c r="D301">
        <v>1194</v>
      </c>
      <c r="E301">
        <v>1049</v>
      </c>
      <c r="F301">
        <v>1134</v>
      </c>
      <c r="G301">
        <v>1157</v>
      </c>
      <c r="H301">
        <v>1078</v>
      </c>
      <c r="I301">
        <v>1197</v>
      </c>
      <c r="J301">
        <v>1061</v>
      </c>
      <c r="K301">
        <v>1126</v>
      </c>
      <c r="L301">
        <v>1101</v>
      </c>
      <c r="M301">
        <v>1141</v>
      </c>
      <c r="N301">
        <v>1204</v>
      </c>
      <c r="O301">
        <v>1185</v>
      </c>
      <c r="P301">
        <v>1166</v>
      </c>
      <c r="Q301">
        <v>1189</v>
      </c>
      <c r="R301">
        <v>1111</v>
      </c>
      <c r="S301">
        <v>1050</v>
      </c>
      <c r="T301">
        <v>1050</v>
      </c>
      <c r="U301">
        <v>970</v>
      </c>
    </row>
    <row r="302" spans="2:21" x14ac:dyDescent="0.25">
      <c r="B302" s="1">
        <v>1103</v>
      </c>
      <c r="C302">
        <v>902</v>
      </c>
      <c r="D302">
        <v>1028</v>
      </c>
      <c r="E302">
        <v>901</v>
      </c>
      <c r="F302">
        <v>1066</v>
      </c>
      <c r="G302">
        <v>1033</v>
      </c>
      <c r="H302">
        <v>1022</v>
      </c>
      <c r="I302">
        <v>941</v>
      </c>
      <c r="J302">
        <v>918</v>
      </c>
      <c r="K302">
        <v>1023</v>
      </c>
      <c r="L302">
        <v>1092</v>
      </c>
      <c r="M302">
        <v>1015</v>
      </c>
      <c r="N302">
        <v>1028</v>
      </c>
      <c r="O302">
        <v>1086</v>
      </c>
      <c r="P302">
        <v>1025</v>
      </c>
      <c r="Q302">
        <v>1004</v>
      </c>
      <c r="R302">
        <v>967</v>
      </c>
      <c r="S302">
        <v>887</v>
      </c>
      <c r="T302">
        <v>880</v>
      </c>
      <c r="U302">
        <v>900</v>
      </c>
    </row>
    <row r="303" spans="2:21" x14ac:dyDescent="0.25">
      <c r="B303" s="1"/>
      <c r="C303">
        <v>959</v>
      </c>
      <c r="D303">
        <v>1060</v>
      </c>
      <c r="E303">
        <v>941</v>
      </c>
      <c r="F303">
        <v>1082</v>
      </c>
      <c r="G303">
        <v>1134</v>
      </c>
      <c r="H303">
        <v>1087</v>
      </c>
      <c r="I303">
        <v>991</v>
      </c>
      <c r="J303">
        <v>993</v>
      </c>
      <c r="K303">
        <v>1014</v>
      </c>
      <c r="L303">
        <v>1082</v>
      </c>
      <c r="M303">
        <v>1024</v>
      </c>
      <c r="N303">
        <v>1146</v>
      </c>
      <c r="O303">
        <v>1179</v>
      </c>
      <c r="P303">
        <v>1115</v>
      </c>
      <c r="Q303">
        <v>1121</v>
      </c>
      <c r="R303">
        <v>1157</v>
      </c>
      <c r="S303">
        <v>1013</v>
      </c>
      <c r="T303">
        <v>935</v>
      </c>
      <c r="U303">
        <v>838</v>
      </c>
    </row>
    <row r="304" spans="2:21" x14ac:dyDescent="0.25">
      <c r="B304" s="1"/>
      <c r="C304">
        <v>892</v>
      </c>
      <c r="D304">
        <v>925</v>
      </c>
      <c r="E304">
        <v>906</v>
      </c>
      <c r="F304">
        <v>973</v>
      </c>
      <c r="G304">
        <v>951</v>
      </c>
      <c r="H304">
        <v>946</v>
      </c>
      <c r="I304">
        <v>881</v>
      </c>
      <c r="J304">
        <v>884</v>
      </c>
      <c r="K304">
        <v>933</v>
      </c>
      <c r="L304">
        <v>1010</v>
      </c>
      <c r="M304">
        <v>864</v>
      </c>
      <c r="N304">
        <v>917</v>
      </c>
      <c r="O304">
        <v>1022</v>
      </c>
      <c r="P304">
        <v>914</v>
      </c>
      <c r="Q304">
        <v>981</v>
      </c>
      <c r="R304">
        <v>1036</v>
      </c>
      <c r="S304">
        <v>840</v>
      </c>
      <c r="T304">
        <v>871</v>
      </c>
      <c r="U304">
        <v>861</v>
      </c>
    </row>
    <row r="305" spans="2:21" x14ac:dyDescent="0.25">
      <c r="B305" s="1"/>
      <c r="C305">
        <v>952</v>
      </c>
      <c r="D305">
        <v>967</v>
      </c>
      <c r="E305">
        <v>939</v>
      </c>
      <c r="F305">
        <v>1060</v>
      </c>
      <c r="G305">
        <v>988</v>
      </c>
      <c r="H305">
        <v>972</v>
      </c>
      <c r="I305">
        <v>1030</v>
      </c>
      <c r="J305">
        <v>992</v>
      </c>
      <c r="K305">
        <v>1061</v>
      </c>
      <c r="L305">
        <v>996</v>
      </c>
      <c r="M305">
        <v>954</v>
      </c>
      <c r="N305">
        <v>1052</v>
      </c>
      <c r="O305">
        <v>964</v>
      </c>
      <c r="P305">
        <v>1061</v>
      </c>
      <c r="Q305">
        <v>1080</v>
      </c>
      <c r="R305">
        <v>1136</v>
      </c>
      <c r="S305">
        <v>865</v>
      </c>
      <c r="T305">
        <v>932</v>
      </c>
      <c r="U305">
        <v>852</v>
      </c>
    </row>
    <row r="306" spans="2:21" x14ac:dyDescent="0.25">
      <c r="B306" s="1"/>
      <c r="C306">
        <v>1110</v>
      </c>
      <c r="D306">
        <v>1208</v>
      </c>
      <c r="E306">
        <v>1113</v>
      </c>
      <c r="F306">
        <v>1216</v>
      </c>
      <c r="G306">
        <v>1196</v>
      </c>
      <c r="H306">
        <v>1299</v>
      </c>
      <c r="I306">
        <v>1094</v>
      </c>
      <c r="J306">
        <v>1029</v>
      </c>
      <c r="K306">
        <v>1174</v>
      </c>
      <c r="L306">
        <v>1203</v>
      </c>
      <c r="M306">
        <v>1204</v>
      </c>
      <c r="N306">
        <v>1167</v>
      </c>
      <c r="O306">
        <v>1325</v>
      </c>
      <c r="P306">
        <v>1194</v>
      </c>
      <c r="Q306">
        <v>1327</v>
      </c>
      <c r="R306">
        <v>1321</v>
      </c>
      <c r="S306">
        <v>1073</v>
      </c>
      <c r="T306">
        <v>1071</v>
      </c>
      <c r="U306">
        <v>1092</v>
      </c>
    </row>
    <row r="307" spans="2:21" x14ac:dyDescent="0.25">
      <c r="B307" s="1"/>
      <c r="C307">
        <v>863</v>
      </c>
      <c r="D307">
        <v>982</v>
      </c>
      <c r="E307">
        <v>944</v>
      </c>
      <c r="F307">
        <v>983</v>
      </c>
      <c r="G307">
        <v>972</v>
      </c>
      <c r="H307">
        <v>1007</v>
      </c>
      <c r="I307">
        <v>940</v>
      </c>
      <c r="J307">
        <v>902</v>
      </c>
      <c r="K307">
        <v>945</v>
      </c>
      <c r="L307">
        <v>1110</v>
      </c>
      <c r="M307">
        <v>959</v>
      </c>
      <c r="N307">
        <v>964</v>
      </c>
      <c r="O307">
        <v>1105</v>
      </c>
      <c r="P307">
        <v>1035</v>
      </c>
      <c r="Q307">
        <v>1006</v>
      </c>
      <c r="R307">
        <v>1032</v>
      </c>
      <c r="S307">
        <v>908</v>
      </c>
      <c r="T307">
        <v>914</v>
      </c>
      <c r="U307">
        <v>897</v>
      </c>
    </row>
    <row r="308" spans="2:21" x14ac:dyDescent="0.25">
      <c r="B308" s="1">
        <v>892</v>
      </c>
      <c r="C308">
        <v>990</v>
      </c>
      <c r="D308">
        <v>1034</v>
      </c>
      <c r="E308">
        <v>939</v>
      </c>
      <c r="F308">
        <v>1098</v>
      </c>
      <c r="G308">
        <v>1071</v>
      </c>
      <c r="H308">
        <v>1136</v>
      </c>
      <c r="I308">
        <v>1055</v>
      </c>
      <c r="J308">
        <v>1021</v>
      </c>
      <c r="K308">
        <v>1006</v>
      </c>
      <c r="L308">
        <v>1035</v>
      </c>
      <c r="M308">
        <v>1074</v>
      </c>
      <c r="N308">
        <v>1147</v>
      </c>
      <c r="O308">
        <v>1150</v>
      </c>
      <c r="P308">
        <v>1207</v>
      </c>
      <c r="Q308">
        <v>1126</v>
      </c>
      <c r="R308">
        <v>1056</v>
      </c>
      <c r="S308">
        <v>1026</v>
      </c>
      <c r="T308">
        <v>896</v>
      </c>
      <c r="U308">
        <v>966</v>
      </c>
    </row>
    <row r="309" spans="2:21" x14ac:dyDescent="0.25">
      <c r="B309" s="1"/>
      <c r="C309">
        <v>1067</v>
      </c>
      <c r="D309">
        <v>1060</v>
      </c>
      <c r="E309">
        <v>1031</v>
      </c>
      <c r="F309">
        <v>1161</v>
      </c>
      <c r="G309">
        <v>1239</v>
      </c>
      <c r="H309">
        <v>1137</v>
      </c>
      <c r="I309">
        <v>1200</v>
      </c>
      <c r="J309">
        <v>1217</v>
      </c>
      <c r="K309">
        <v>1204</v>
      </c>
      <c r="L309">
        <v>1099</v>
      </c>
      <c r="M309">
        <v>1178</v>
      </c>
      <c r="N309">
        <v>1053</v>
      </c>
      <c r="O309">
        <v>1111</v>
      </c>
      <c r="P309">
        <v>1118</v>
      </c>
      <c r="Q309">
        <v>1208</v>
      </c>
      <c r="R309">
        <v>1272</v>
      </c>
      <c r="S309">
        <v>990</v>
      </c>
      <c r="T309">
        <v>1064</v>
      </c>
      <c r="U309">
        <v>959</v>
      </c>
    </row>
    <row r="310" spans="2:21" x14ac:dyDescent="0.25">
      <c r="B310" s="1"/>
      <c r="C310">
        <v>954</v>
      </c>
      <c r="D310">
        <v>1055</v>
      </c>
      <c r="E310">
        <v>915</v>
      </c>
      <c r="F310">
        <v>1122</v>
      </c>
      <c r="G310">
        <v>1034</v>
      </c>
      <c r="H310">
        <v>1071</v>
      </c>
      <c r="I310">
        <v>1062</v>
      </c>
      <c r="J310">
        <v>950</v>
      </c>
      <c r="K310">
        <v>954</v>
      </c>
      <c r="L310">
        <v>1043</v>
      </c>
      <c r="M310">
        <v>1000</v>
      </c>
      <c r="N310">
        <v>1066</v>
      </c>
      <c r="O310">
        <v>1221</v>
      </c>
      <c r="P310">
        <v>1159</v>
      </c>
      <c r="Q310">
        <v>967</v>
      </c>
      <c r="R310">
        <v>946</v>
      </c>
      <c r="S310">
        <v>917</v>
      </c>
      <c r="T310">
        <v>967</v>
      </c>
      <c r="U310">
        <v>912</v>
      </c>
    </row>
    <row r="311" spans="2:21" x14ac:dyDescent="0.25">
      <c r="B311" s="1"/>
      <c r="C311">
        <v>1017</v>
      </c>
      <c r="D311">
        <v>1087</v>
      </c>
      <c r="E311">
        <v>933</v>
      </c>
      <c r="F311">
        <v>1118</v>
      </c>
      <c r="G311">
        <v>1083</v>
      </c>
      <c r="H311">
        <v>1020</v>
      </c>
      <c r="I311">
        <v>1035</v>
      </c>
      <c r="J311">
        <v>1010</v>
      </c>
      <c r="K311">
        <v>1151</v>
      </c>
      <c r="L311">
        <v>1065</v>
      </c>
      <c r="M311">
        <v>1039</v>
      </c>
      <c r="N311">
        <v>1073</v>
      </c>
      <c r="O311">
        <v>1014</v>
      </c>
      <c r="P311">
        <v>1033</v>
      </c>
      <c r="Q311">
        <v>1098</v>
      </c>
      <c r="R311">
        <v>1057</v>
      </c>
      <c r="S311">
        <v>979</v>
      </c>
      <c r="T311">
        <v>1023</v>
      </c>
      <c r="U311">
        <v>991</v>
      </c>
    </row>
    <row r="312" spans="2:21" x14ac:dyDescent="0.25">
      <c r="B312" s="1"/>
      <c r="C312">
        <v>876</v>
      </c>
      <c r="D312">
        <v>923</v>
      </c>
      <c r="E312">
        <v>833</v>
      </c>
      <c r="F312">
        <v>955</v>
      </c>
      <c r="G312">
        <v>895</v>
      </c>
      <c r="H312">
        <v>940</v>
      </c>
      <c r="I312">
        <v>948</v>
      </c>
      <c r="J312">
        <v>889</v>
      </c>
      <c r="K312">
        <v>858</v>
      </c>
      <c r="L312">
        <v>1042</v>
      </c>
      <c r="M312">
        <v>849</v>
      </c>
      <c r="N312">
        <v>888</v>
      </c>
      <c r="O312">
        <v>1058</v>
      </c>
      <c r="P312">
        <v>996</v>
      </c>
      <c r="Q312">
        <v>963</v>
      </c>
      <c r="R312">
        <v>992</v>
      </c>
      <c r="S312">
        <v>790</v>
      </c>
      <c r="T312">
        <v>783</v>
      </c>
      <c r="U312">
        <v>734</v>
      </c>
    </row>
    <row r="313" spans="2:21" x14ac:dyDescent="0.25">
      <c r="B313" s="1"/>
      <c r="C313">
        <v>1019</v>
      </c>
      <c r="D313">
        <v>1081</v>
      </c>
      <c r="E313">
        <v>992</v>
      </c>
      <c r="F313">
        <v>1066</v>
      </c>
      <c r="G313">
        <v>1087</v>
      </c>
      <c r="H313">
        <v>1087</v>
      </c>
      <c r="I313">
        <v>1141</v>
      </c>
      <c r="J313">
        <v>1027</v>
      </c>
      <c r="K313">
        <v>1036</v>
      </c>
      <c r="L313">
        <v>1077</v>
      </c>
      <c r="M313">
        <v>1113</v>
      </c>
      <c r="N313">
        <v>1056</v>
      </c>
      <c r="O313">
        <v>1085</v>
      </c>
      <c r="P313">
        <v>1083</v>
      </c>
      <c r="Q313">
        <v>1047</v>
      </c>
      <c r="R313">
        <v>1025</v>
      </c>
      <c r="S313">
        <v>1055</v>
      </c>
      <c r="T313">
        <v>988</v>
      </c>
      <c r="U313">
        <v>980</v>
      </c>
    </row>
    <row r="314" spans="2:21" x14ac:dyDescent="0.25">
      <c r="B314" s="1"/>
      <c r="C314">
        <v>1120</v>
      </c>
      <c r="D314">
        <v>1228</v>
      </c>
      <c r="E314">
        <v>1131</v>
      </c>
      <c r="F314">
        <v>1270</v>
      </c>
      <c r="G314">
        <v>1158</v>
      </c>
      <c r="H314">
        <v>1228</v>
      </c>
      <c r="I314">
        <v>1156</v>
      </c>
      <c r="J314">
        <v>1260</v>
      </c>
      <c r="K314">
        <v>1205</v>
      </c>
      <c r="L314">
        <v>1129</v>
      </c>
      <c r="M314">
        <v>1140</v>
      </c>
      <c r="N314">
        <v>1089</v>
      </c>
      <c r="O314">
        <v>1205</v>
      </c>
      <c r="P314">
        <v>1274</v>
      </c>
      <c r="Q314">
        <v>1175</v>
      </c>
      <c r="R314">
        <v>1223</v>
      </c>
      <c r="S314">
        <v>1041</v>
      </c>
      <c r="T314">
        <v>1114</v>
      </c>
      <c r="U314">
        <v>1066</v>
      </c>
    </row>
    <row r="315" spans="2:21" x14ac:dyDescent="0.25">
      <c r="B315" s="1"/>
      <c r="C315">
        <v>1151</v>
      </c>
      <c r="D315">
        <v>1125</v>
      </c>
      <c r="E315">
        <v>1025</v>
      </c>
      <c r="F315">
        <v>1229</v>
      </c>
      <c r="G315">
        <v>1257</v>
      </c>
      <c r="H315">
        <v>1240</v>
      </c>
      <c r="I315">
        <v>1241</v>
      </c>
      <c r="J315">
        <v>1291</v>
      </c>
      <c r="K315">
        <v>1270</v>
      </c>
      <c r="L315">
        <v>1239</v>
      </c>
      <c r="M315">
        <v>1159</v>
      </c>
      <c r="N315">
        <v>1315</v>
      </c>
      <c r="O315">
        <v>1150</v>
      </c>
      <c r="P315">
        <v>1154</v>
      </c>
      <c r="Q315">
        <v>1151</v>
      </c>
      <c r="R315">
        <v>1204</v>
      </c>
      <c r="S315">
        <v>1010</v>
      </c>
      <c r="T315">
        <v>1155</v>
      </c>
      <c r="U315">
        <v>1064</v>
      </c>
    </row>
    <row r="316" spans="2:21" x14ac:dyDescent="0.25">
      <c r="B316" s="1"/>
      <c r="C316">
        <v>981</v>
      </c>
      <c r="D316">
        <v>1039</v>
      </c>
      <c r="E316">
        <v>914</v>
      </c>
      <c r="F316">
        <v>1134</v>
      </c>
      <c r="G316">
        <v>1076</v>
      </c>
      <c r="H316">
        <v>1078</v>
      </c>
      <c r="I316">
        <v>1115</v>
      </c>
      <c r="J316">
        <v>1043</v>
      </c>
      <c r="K316">
        <v>989</v>
      </c>
      <c r="L316">
        <v>1106</v>
      </c>
      <c r="M316">
        <v>1117</v>
      </c>
      <c r="N316">
        <v>1117</v>
      </c>
      <c r="O316">
        <v>1119</v>
      </c>
      <c r="P316">
        <v>1089</v>
      </c>
      <c r="Q316">
        <v>1075</v>
      </c>
      <c r="R316">
        <v>1110</v>
      </c>
      <c r="S316">
        <v>960</v>
      </c>
      <c r="T316">
        <v>1023</v>
      </c>
      <c r="U316">
        <v>953</v>
      </c>
    </row>
    <row r="317" spans="2:21" x14ac:dyDescent="0.25">
      <c r="B317" s="1"/>
      <c r="C317">
        <v>1095</v>
      </c>
      <c r="D317">
        <v>1183</v>
      </c>
      <c r="E317">
        <v>1060</v>
      </c>
      <c r="F317">
        <v>1228</v>
      </c>
      <c r="G317">
        <v>1192</v>
      </c>
      <c r="H317">
        <v>1166</v>
      </c>
      <c r="I317">
        <v>1163</v>
      </c>
      <c r="J317">
        <v>1160</v>
      </c>
      <c r="K317">
        <v>1217</v>
      </c>
      <c r="L317">
        <v>1210</v>
      </c>
      <c r="M317">
        <v>1223</v>
      </c>
      <c r="N317">
        <v>1154</v>
      </c>
      <c r="O317">
        <v>1225</v>
      </c>
      <c r="P317">
        <v>1247</v>
      </c>
      <c r="Q317">
        <v>1232</v>
      </c>
      <c r="R317">
        <v>1298</v>
      </c>
      <c r="S317">
        <v>1116</v>
      </c>
      <c r="T317">
        <v>1121</v>
      </c>
      <c r="U317">
        <v>1038</v>
      </c>
    </row>
    <row r="318" spans="2:21" x14ac:dyDescent="0.25">
      <c r="B318" s="1"/>
      <c r="C318">
        <v>1169</v>
      </c>
      <c r="D318">
        <v>1123</v>
      </c>
      <c r="E318">
        <v>1048</v>
      </c>
      <c r="F318">
        <v>1132</v>
      </c>
      <c r="G318">
        <v>1269</v>
      </c>
      <c r="H318">
        <v>1163</v>
      </c>
      <c r="I318">
        <v>1326</v>
      </c>
      <c r="J318">
        <v>1222</v>
      </c>
      <c r="K318">
        <v>1283</v>
      </c>
      <c r="L318">
        <v>1220</v>
      </c>
      <c r="M318">
        <v>1287</v>
      </c>
      <c r="N318">
        <v>1187</v>
      </c>
      <c r="O318">
        <v>1098</v>
      </c>
      <c r="P318">
        <v>1114</v>
      </c>
      <c r="Q318">
        <v>1329</v>
      </c>
      <c r="R318">
        <v>1167</v>
      </c>
      <c r="S318">
        <v>1098</v>
      </c>
      <c r="T318">
        <v>1136</v>
      </c>
      <c r="U318">
        <v>1123</v>
      </c>
    </row>
    <row r="319" spans="2:21" x14ac:dyDescent="0.25">
      <c r="B319" s="1">
        <v>1584</v>
      </c>
      <c r="C319">
        <v>1097</v>
      </c>
      <c r="D319">
        <v>1145</v>
      </c>
      <c r="E319">
        <v>1146</v>
      </c>
      <c r="F319">
        <v>1267</v>
      </c>
      <c r="G319">
        <v>1211</v>
      </c>
      <c r="H319">
        <v>1181</v>
      </c>
      <c r="I319">
        <v>1210</v>
      </c>
      <c r="J319">
        <v>1131</v>
      </c>
      <c r="K319">
        <v>1146</v>
      </c>
      <c r="L319">
        <v>1177</v>
      </c>
      <c r="M319">
        <v>1089</v>
      </c>
      <c r="N319">
        <v>1275</v>
      </c>
      <c r="O319">
        <v>1126</v>
      </c>
      <c r="P319">
        <v>1205</v>
      </c>
      <c r="Q319">
        <v>1148</v>
      </c>
      <c r="R319">
        <v>1207</v>
      </c>
      <c r="S319">
        <v>1030</v>
      </c>
      <c r="T319">
        <v>1127</v>
      </c>
      <c r="U319">
        <v>1113</v>
      </c>
    </row>
    <row r="320" spans="2:21" x14ac:dyDescent="0.25">
      <c r="B320" s="1">
        <v>916</v>
      </c>
      <c r="C320">
        <v>1076</v>
      </c>
      <c r="D320">
        <v>1139</v>
      </c>
      <c r="E320">
        <v>1068</v>
      </c>
      <c r="F320">
        <v>1123</v>
      </c>
      <c r="G320">
        <v>1039</v>
      </c>
      <c r="H320">
        <v>1122</v>
      </c>
      <c r="I320">
        <v>1095</v>
      </c>
      <c r="J320">
        <v>1077</v>
      </c>
      <c r="K320">
        <v>1060</v>
      </c>
      <c r="L320">
        <v>1126</v>
      </c>
      <c r="M320">
        <v>1110</v>
      </c>
      <c r="N320">
        <v>960</v>
      </c>
      <c r="O320">
        <v>1161</v>
      </c>
      <c r="P320">
        <v>1077</v>
      </c>
      <c r="Q320">
        <v>1223</v>
      </c>
      <c r="R320">
        <v>1105</v>
      </c>
      <c r="S320">
        <v>997</v>
      </c>
      <c r="T320">
        <v>1066</v>
      </c>
      <c r="U320">
        <v>1021</v>
      </c>
    </row>
    <row r="321" spans="2:21" x14ac:dyDescent="0.25">
      <c r="B321" s="1">
        <v>816</v>
      </c>
      <c r="C321">
        <v>912</v>
      </c>
      <c r="D321">
        <v>1023</v>
      </c>
      <c r="E321">
        <v>831</v>
      </c>
      <c r="F321">
        <v>1132</v>
      </c>
      <c r="G321">
        <v>1018</v>
      </c>
      <c r="H321">
        <v>1025</v>
      </c>
      <c r="I321">
        <v>954</v>
      </c>
      <c r="J321">
        <v>960</v>
      </c>
      <c r="K321">
        <v>1139</v>
      </c>
      <c r="L321">
        <v>1117</v>
      </c>
      <c r="M321">
        <v>1066</v>
      </c>
      <c r="N321">
        <v>993</v>
      </c>
      <c r="O321">
        <v>1127</v>
      </c>
      <c r="P321">
        <v>1084</v>
      </c>
      <c r="Q321">
        <v>1037</v>
      </c>
      <c r="R321">
        <v>1040</v>
      </c>
      <c r="S321">
        <v>835</v>
      </c>
      <c r="T321">
        <v>951</v>
      </c>
      <c r="U321">
        <v>924</v>
      </c>
    </row>
    <row r="322" spans="2:21" x14ac:dyDescent="0.25">
      <c r="B322" s="1"/>
      <c r="C322">
        <v>1072</v>
      </c>
      <c r="D322">
        <v>1166</v>
      </c>
      <c r="E322">
        <v>1027</v>
      </c>
      <c r="F322">
        <v>1144</v>
      </c>
      <c r="G322">
        <v>1171</v>
      </c>
      <c r="H322">
        <v>1125</v>
      </c>
      <c r="I322">
        <v>1184</v>
      </c>
      <c r="J322">
        <v>1187</v>
      </c>
      <c r="K322">
        <v>1049</v>
      </c>
      <c r="L322">
        <v>1109</v>
      </c>
      <c r="M322">
        <v>1046</v>
      </c>
      <c r="N322">
        <v>1137</v>
      </c>
      <c r="O322">
        <v>1133</v>
      </c>
      <c r="P322">
        <v>1046</v>
      </c>
      <c r="Q322">
        <v>1054</v>
      </c>
      <c r="R322">
        <v>1045</v>
      </c>
      <c r="S322">
        <v>1032</v>
      </c>
      <c r="T322">
        <v>963</v>
      </c>
      <c r="U322">
        <v>955</v>
      </c>
    </row>
    <row r="323" spans="2:21" x14ac:dyDescent="0.25">
      <c r="B323" s="1"/>
      <c r="C323">
        <v>1042</v>
      </c>
      <c r="D323">
        <v>1052</v>
      </c>
      <c r="E323">
        <v>1002</v>
      </c>
      <c r="F323">
        <v>1099</v>
      </c>
      <c r="G323">
        <v>1129</v>
      </c>
      <c r="H323">
        <v>993</v>
      </c>
      <c r="I323">
        <v>1046</v>
      </c>
      <c r="J323">
        <v>994</v>
      </c>
      <c r="K323">
        <v>1026</v>
      </c>
      <c r="L323">
        <v>1179</v>
      </c>
      <c r="M323">
        <v>1074</v>
      </c>
      <c r="N323">
        <v>1130</v>
      </c>
      <c r="O323">
        <v>1030</v>
      </c>
      <c r="P323">
        <v>961</v>
      </c>
      <c r="Q323">
        <v>1028</v>
      </c>
      <c r="R323">
        <v>1038</v>
      </c>
      <c r="S323">
        <v>916</v>
      </c>
      <c r="T323">
        <v>978</v>
      </c>
      <c r="U323">
        <v>992</v>
      </c>
    </row>
    <row r="324" spans="2:21" x14ac:dyDescent="0.25">
      <c r="B324" s="1">
        <v>979</v>
      </c>
      <c r="C324">
        <v>1086</v>
      </c>
      <c r="D324">
        <v>1178</v>
      </c>
      <c r="E324">
        <v>1066</v>
      </c>
      <c r="F324">
        <v>1141</v>
      </c>
      <c r="G324">
        <v>1148</v>
      </c>
      <c r="H324">
        <v>1101</v>
      </c>
      <c r="I324">
        <v>1205</v>
      </c>
      <c r="J324">
        <v>1156</v>
      </c>
      <c r="K324">
        <v>1131</v>
      </c>
      <c r="L324">
        <v>1270</v>
      </c>
      <c r="M324">
        <v>1227</v>
      </c>
      <c r="N324">
        <v>1137</v>
      </c>
      <c r="O324">
        <v>1255</v>
      </c>
      <c r="P324">
        <v>1144</v>
      </c>
      <c r="Q324">
        <v>1181</v>
      </c>
      <c r="R324">
        <v>1125</v>
      </c>
      <c r="S324">
        <v>1116</v>
      </c>
      <c r="T324">
        <v>1102</v>
      </c>
      <c r="U324">
        <v>1029</v>
      </c>
    </row>
    <row r="325" spans="2:21" x14ac:dyDescent="0.25">
      <c r="B325" s="1"/>
      <c r="C325">
        <v>1040</v>
      </c>
      <c r="D325">
        <v>1126</v>
      </c>
      <c r="E325">
        <v>1016</v>
      </c>
      <c r="F325">
        <v>1094</v>
      </c>
      <c r="G325">
        <v>1177</v>
      </c>
      <c r="H325">
        <v>1094</v>
      </c>
      <c r="I325">
        <v>1137</v>
      </c>
      <c r="J325">
        <v>1143</v>
      </c>
      <c r="K325">
        <v>1086</v>
      </c>
      <c r="L325">
        <v>962</v>
      </c>
      <c r="M325">
        <v>1051</v>
      </c>
      <c r="N325">
        <v>1132</v>
      </c>
      <c r="O325">
        <v>1075</v>
      </c>
      <c r="P325">
        <v>1106</v>
      </c>
      <c r="Q325">
        <v>1151</v>
      </c>
      <c r="R325">
        <v>1125</v>
      </c>
      <c r="S325">
        <v>980</v>
      </c>
      <c r="T325">
        <v>1012</v>
      </c>
      <c r="U325">
        <v>1008</v>
      </c>
    </row>
    <row r="326" spans="2:21" x14ac:dyDescent="0.25">
      <c r="B326" s="1">
        <v>1452</v>
      </c>
      <c r="C326">
        <v>976</v>
      </c>
      <c r="D326">
        <v>1076</v>
      </c>
      <c r="E326">
        <v>1016</v>
      </c>
      <c r="F326">
        <v>1064</v>
      </c>
      <c r="G326">
        <v>1132</v>
      </c>
      <c r="H326">
        <v>1109</v>
      </c>
      <c r="I326">
        <v>1031</v>
      </c>
      <c r="J326">
        <v>1019</v>
      </c>
      <c r="K326">
        <v>1042</v>
      </c>
      <c r="L326">
        <v>1146</v>
      </c>
      <c r="M326">
        <v>1060</v>
      </c>
      <c r="N326">
        <v>1134</v>
      </c>
      <c r="O326">
        <v>1094</v>
      </c>
      <c r="P326">
        <v>1111</v>
      </c>
      <c r="Q326">
        <v>1028</v>
      </c>
      <c r="R326">
        <v>1016</v>
      </c>
      <c r="S326">
        <v>918</v>
      </c>
      <c r="T326">
        <v>950</v>
      </c>
      <c r="U326">
        <v>906</v>
      </c>
    </row>
    <row r="327" spans="2:21" x14ac:dyDescent="0.25">
      <c r="B327" s="1"/>
      <c r="C327">
        <v>977</v>
      </c>
      <c r="D327">
        <v>1045</v>
      </c>
      <c r="E327">
        <v>936</v>
      </c>
      <c r="F327">
        <v>1139</v>
      </c>
      <c r="G327">
        <v>1042</v>
      </c>
      <c r="H327">
        <v>1014</v>
      </c>
      <c r="I327">
        <v>1032</v>
      </c>
      <c r="J327">
        <v>1034</v>
      </c>
      <c r="K327">
        <v>1161</v>
      </c>
      <c r="L327">
        <v>1090</v>
      </c>
      <c r="M327">
        <v>1124</v>
      </c>
      <c r="N327">
        <v>1102</v>
      </c>
      <c r="O327">
        <v>1050</v>
      </c>
      <c r="P327">
        <v>950</v>
      </c>
      <c r="Q327">
        <v>1056</v>
      </c>
      <c r="R327">
        <v>1139</v>
      </c>
      <c r="S327">
        <v>894</v>
      </c>
      <c r="T327">
        <v>941</v>
      </c>
      <c r="U327">
        <v>979</v>
      </c>
    </row>
    <row r="328" spans="2:21" x14ac:dyDescent="0.25">
      <c r="B328" s="1"/>
      <c r="C328">
        <v>936</v>
      </c>
      <c r="D328">
        <v>978</v>
      </c>
      <c r="E328">
        <v>929</v>
      </c>
      <c r="F328">
        <v>1075</v>
      </c>
      <c r="G328">
        <v>1203</v>
      </c>
      <c r="H328">
        <v>1103</v>
      </c>
      <c r="I328">
        <v>1124</v>
      </c>
      <c r="J328">
        <v>1003</v>
      </c>
      <c r="K328">
        <v>1151</v>
      </c>
      <c r="L328">
        <v>1046</v>
      </c>
      <c r="M328">
        <v>1197</v>
      </c>
      <c r="N328">
        <v>1058</v>
      </c>
      <c r="O328">
        <v>1076</v>
      </c>
      <c r="P328">
        <v>1102</v>
      </c>
      <c r="Q328">
        <v>1145</v>
      </c>
      <c r="R328">
        <v>1070</v>
      </c>
      <c r="S328">
        <v>962</v>
      </c>
      <c r="T328">
        <v>948</v>
      </c>
      <c r="U328">
        <v>1033</v>
      </c>
    </row>
    <row r="329" spans="2:21" x14ac:dyDescent="0.25">
      <c r="B329" s="1"/>
      <c r="C329">
        <v>990</v>
      </c>
      <c r="D329">
        <v>1081</v>
      </c>
      <c r="E329">
        <v>1007</v>
      </c>
      <c r="F329">
        <v>1093</v>
      </c>
      <c r="G329">
        <v>1146</v>
      </c>
      <c r="H329">
        <v>1107</v>
      </c>
      <c r="I329">
        <v>1145</v>
      </c>
      <c r="J329">
        <v>1127</v>
      </c>
      <c r="K329">
        <v>966</v>
      </c>
      <c r="L329">
        <v>1115</v>
      </c>
      <c r="M329">
        <v>1084</v>
      </c>
      <c r="N329">
        <v>1109</v>
      </c>
      <c r="O329">
        <v>1247</v>
      </c>
      <c r="P329">
        <v>1147</v>
      </c>
      <c r="Q329">
        <v>1020</v>
      </c>
      <c r="R329">
        <v>1037</v>
      </c>
      <c r="S329">
        <v>943</v>
      </c>
      <c r="T329">
        <v>977</v>
      </c>
      <c r="U329">
        <v>947</v>
      </c>
    </row>
    <row r="330" spans="2:21" x14ac:dyDescent="0.25">
      <c r="B330" s="1">
        <v>1265</v>
      </c>
      <c r="C330">
        <v>882</v>
      </c>
      <c r="D330">
        <v>922</v>
      </c>
      <c r="E330">
        <v>883</v>
      </c>
      <c r="F330">
        <v>951</v>
      </c>
      <c r="G330">
        <v>1048</v>
      </c>
      <c r="H330">
        <v>1055</v>
      </c>
      <c r="I330">
        <v>1061</v>
      </c>
      <c r="J330">
        <v>1016</v>
      </c>
      <c r="K330">
        <v>961</v>
      </c>
      <c r="L330">
        <v>989</v>
      </c>
      <c r="M330">
        <v>923</v>
      </c>
      <c r="N330">
        <v>1047</v>
      </c>
      <c r="O330">
        <v>1029</v>
      </c>
      <c r="P330">
        <v>967</v>
      </c>
      <c r="Q330">
        <v>1154</v>
      </c>
      <c r="R330">
        <v>1027</v>
      </c>
      <c r="S330">
        <v>921</v>
      </c>
      <c r="T330">
        <v>887</v>
      </c>
      <c r="U330">
        <v>940</v>
      </c>
    </row>
    <row r="331" spans="2:21" x14ac:dyDescent="0.25">
      <c r="B331" s="1"/>
      <c r="C331">
        <v>1003</v>
      </c>
      <c r="D331">
        <v>1098</v>
      </c>
      <c r="E331">
        <v>923</v>
      </c>
      <c r="F331">
        <v>1119</v>
      </c>
      <c r="G331">
        <v>1078</v>
      </c>
      <c r="H331">
        <v>1143</v>
      </c>
      <c r="I331">
        <v>1041</v>
      </c>
      <c r="J331">
        <v>1108</v>
      </c>
      <c r="K331">
        <v>1094</v>
      </c>
      <c r="L331">
        <v>992</v>
      </c>
      <c r="M331">
        <v>1049</v>
      </c>
      <c r="N331">
        <v>1156</v>
      </c>
      <c r="O331">
        <v>1079</v>
      </c>
      <c r="P331">
        <v>1027</v>
      </c>
      <c r="Q331">
        <v>998</v>
      </c>
      <c r="R331">
        <v>1035</v>
      </c>
      <c r="S331">
        <v>979</v>
      </c>
      <c r="T331">
        <v>952</v>
      </c>
      <c r="U331">
        <v>918</v>
      </c>
    </row>
    <row r="332" spans="2:21" x14ac:dyDescent="0.25">
      <c r="B332" s="1"/>
      <c r="C332">
        <v>1043</v>
      </c>
      <c r="D332">
        <v>1069</v>
      </c>
      <c r="E332">
        <v>966</v>
      </c>
      <c r="F332">
        <v>1100</v>
      </c>
      <c r="G332">
        <v>1086</v>
      </c>
      <c r="H332">
        <v>1013</v>
      </c>
      <c r="I332">
        <v>1128</v>
      </c>
      <c r="J332">
        <v>920</v>
      </c>
      <c r="K332">
        <v>1089</v>
      </c>
      <c r="L332">
        <v>935</v>
      </c>
      <c r="M332">
        <v>1081</v>
      </c>
      <c r="N332">
        <v>1004</v>
      </c>
      <c r="O332">
        <v>1044</v>
      </c>
      <c r="P332">
        <v>1118</v>
      </c>
      <c r="Q332">
        <v>1021</v>
      </c>
      <c r="R332">
        <v>941</v>
      </c>
      <c r="S332">
        <v>969</v>
      </c>
      <c r="T332">
        <v>964</v>
      </c>
      <c r="U332">
        <v>998</v>
      </c>
    </row>
    <row r="333" spans="2:21" x14ac:dyDescent="0.25">
      <c r="B333" s="1"/>
      <c r="C333">
        <v>865</v>
      </c>
      <c r="D333">
        <v>899</v>
      </c>
      <c r="E333">
        <v>773</v>
      </c>
      <c r="F333">
        <v>972</v>
      </c>
      <c r="G333">
        <v>958</v>
      </c>
      <c r="H333">
        <v>944</v>
      </c>
      <c r="I333">
        <v>920</v>
      </c>
      <c r="J333">
        <v>944</v>
      </c>
      <c r="K333">
        <v>975</v>
      </c>
      <c r="L333">
        <v>1048</v>
      </c>
      <c r="M333">
        <v>916</v>
      </c>
      <c r="N333">
        <v>963</v>
      </c>
      <c r="O333">
        <v>1070</v>
      </c>
      <c r="P333">
        <v>908</v>
      </c>
      <c r="Q333">
        <v>947</v>
      </c>
      <c r="R333">
        <v>954</v>
      </c>
      <c r="S333">
        <v>784</v>
      </c>
      <c r="T333">
        <v>860</v>
      </c>
      <c r="U333">
        <v>797</v>
      </c>
    </row>
    <row r="334" spans="2:21" x14ac:dyDescent="0.25">
      <c r="B334" s="1"/>
      <c r="C334">
        <v>1105</v>
      </c>
      <c r="D334">
        <v>1105</v>
      </c>
      <c r="E334">
        <v>1010</v>
      </c>
      <c r="F334">
        <v>1227</v>
      </c>
      <c r="G334">
        <v>1203</v>
      </c>
      <c r="H334">
        <v>1107</v>
      </c>
      <c r="I334">
        <v>1247</v>
      </c>
      <c r="J334">
        <v>1175</v>
      </c>
      <c r="K334">
        <v>1211</v>
      </c>
      <c r="L334">
        <v>1185</v>
      </c>
      <c r="M334">
        <v>1326</v>
      </c>
      <c r="N334">
        <v>1149</v>
      </c>
      <c r="O334">
        <v>1102</v>
      </c>
      <c r="P334">
        <v>1206</v>
      </c>
      <c r="Q334">
        <v>1167</v>
      </c>
      <c r="R334">
        <v>1221</v>
      </c>
      <c r="S334">
        <v>1173</v>
      </c>
      <c r="T334">
        <v>1091</v>
      </c>
      <c r="U334">
        <v>990</v>
      </c>
    </row>
    <row r="335" spans="2:21" x14ac:dyDescent="0.25">
      <c r="B335" s="1"/>
      <c r="C335">
        <v>857</v>
      </c>
      <c r="D335">
        <v>876</v>
      </c>
      <c r="E335">
        <v>876</v>
      </c>
      <c r="F335">
        <v>856</v>
      </c>
      <c r="G335">
        <v>923</v>
      </c>
      <c r="H335">
        <v>864</v>
      </c>
      <c r="I335">
        <v>952</v>
      </c>
      <c r="J335">
        <v>924</v>
      </c>
      <c r="K335">
        <v>863</v>
      </c>
      <c r="L335">
        <v>986</v>
      </c>
      <c r="M335">
        <v>924</v>
      </c>
      <c r="N335">
        <v>847</v>
      </c>
      <c r="O335">
        <v>953</v>
      </c>
      <c r="P335">
        <v>874</v>
      </c>
      <c r="Q335">
        <v>914</v>
      </c>
      <c r="R335">
        <v>858</v>
      </c>
      <c r="S335">
        <v>807</v>
      </c>
      <c r="T335">
        <v>830</v>
      </c>
      <c r="U335">
        <v>873</v>
      </c>
    </row>
    <row r="336" spans="2:21" x14ac:dyDescent="0.25">
      <c r="B336" s="1"/>
      <c r="C336">
        <v>969</v>
      </c>
      <c r="D336">
        <v>1047</v>
      </c>
      <c r="E336">
        <v>996</v>
      </c>
      <c r="F336">
        <v>1066</v>
      </c>
      <c r="G336">
        <v>1045</v>
      </c>
      <c r="H336">
        <v>1032</v>
      </c>
      <c r="I336">
        <v>1035</v>
      </c>
      <c r="J336">
        <v>1062</v>
      </c>
      <c r="K336">
        <v>1060</v>
      </c>
      <c r="L336">
        <v>1051</v>
      </c>
      <c r="M336">
        <v>1057</v>
      </c>
      <c r="N336">
        <v>1189</v>
      </c>
      <c r="O336">
        <v>1168</v>
      </c>
      <c r="P336">
        <v>1061</v>
      </c>
      <c r="Q336">
        <v>1153</v>
      </c>
      <c r="R336">
        <v>1164</v>
      </c>
      <c r="S336">
        <v>941</v>
      </c>
      <c r="T336">
        <v>976</v>
      </c>
      <c r="U336">
        <v>959</v>
      </c>
    </row>
    <row r="337" spans="2:21" x14ac:dyDescent="0.25">
      <c r="B337" s="1"/>
      <c r="C337">
        <v>1093</v>
      </c>
      <c r="D337">
        <v>1103</v>
      </c>
      <c r="E337">
        <v>1091</v>
      </c>
      <c r="F337">
        <v>1159</v>
      </c>
      <c r="G337">
        <v>1152</v>
      </c>
      <c r="H337">
        <v>1239</v>
      </c>
      <c r="I337">
        <v>1200</v>
      </c>
      <c r="J337">
        <v>1199</v>
      </c>
      <c r="K337">
        <v>1066</v>
      </c>
      <c r="L337">
        <v>1161</v>
      </c>
      <c r="M337">
        <v>1075</v>
      </c>
      <c r="N337">
        <v>1212</v>
      </c>
      <c r="O337">
        <v>1192</v>
      </c>
      <c r="P337">
        <v>1112</v>
      </c>
      <c r="Q337">
        <v>989</v>
      </c>
      <c r="R337">
        <v>1019</v>
      </c>
      <c r="S337">
        <v>1146</v>
      </c>
      <c r="T337">
        <v>1087</v>
      </c>
      <c r="U337">
        <v>1119</v>
      </c>
    </row>
    <row r="338" spans="2:21" x14ac:dyDescent="0.25">
      <c r="B338" s="1"/>
      <c r="C338">
        <v>882</v>
      </c>
      <c r="D338">
        <v>977</v>
      </c>
      <c r="E338">
        <v>833</v>
      </c>
      <c r="F338">
        <v>1063</v>
      </c>
      <c r="G338">
        <v>981</v>
      </c>
      <c r="H338">
        <v>999</v>
      </c>
      <c r="I338">
        <v>1025</v>
      </c>
      <c r="J338">
        <v>952</v>
      </c>
      <c r="K338">
        <v>1014</v>
      </c>
      <c r="L338">
        <v>997</v>
      </c>
      <c r="M338">
        <v>984</v>
      </c>
      <c r="N338">
        <v>995</v>
      </c>
      <c r="O338">
        <v>1078</v>
      </c>
      <c r="P338">
        <v>1129</v>
      </c>
      <c r="Q338">
        <v>1013</v>
      </c>
      <c r="R338">
        <v>1065</v>
      </c>
      <c r="S338">
        <v>826</v>
      </c>
      <c r="T338">
        <v>849</v>
      </c>
      <c r="U338">
        <v>865</v>
      </c>
    </row>
    <row r="339" spans="2:21" x14ac:dyDescent="0.25">
      <c r="B339" s="1"/>
      <c r="C339">
        <v>903</v>
      </c>
      <c r="D339">
        <v>961</v>
      </c>
      <c r="E339">
        <v>862</v>
      </c>
      <c r="F339">
        <v>1019</v>
      </c>
      <c r="G339">
        <v>926</v>
      </c>
      <c r="H339">
        <v>950</v>
      </c>
      <c r="I339">
        <v>986</v>
      </c>
      <c r="J339">
        <v>887</v>
      </c>
      <c r="K339">
        <v>1030</v>
      </c>
      <c r="L339">
        <v>959</v>
      </c>
      <c r="M339">
        <v>907</v>
      </c>
      <c r="N339">
        <v>1020</v>
      </c>
      <c r="O339">
        <v>925</v>
      </c>
      <c r="P339">
        <v>984</v>
      </c>
      <c r="Q339">
        <v>1084</v>
      </c>
      <c r="R339">
        <v>987</v>
      </c>
      <c r="S339">
        <v>839</v>
      </c>
      <c r="T339">
        <v>866</v>
      </c>
      <c r="U339">
        <v>846</v>
      </c>
    </row>
    <row r="340" spans="2:21" x14ac:dyDescent="0.25">
      <c r="B340" s="1"/>
      <c r="C340">
        <v>941</v>
      </c>
      <c r="D340">
        <v>991</v>
      </c>
      <c r="E340">
        <v>906</v>
      </c>
      <c r="F340">
        <v>1070</v>
      </c>
      <c r="G340">
        <v>1096</v>
      </c>
      <c r="H340">
        <v>1053</v>
      </c>
      <c r="I340">
        <v>1042</v>
      </c>
      <c r="J340">
        <v>997</v>
      </c>
      <c r="K340">
        <v>1040</v>
      </c>
      <c r="L340">
        <v>1223</v>
      </c>
      <c r="M340">
        <v>1138</v>
      </c>
      <c r="N340">
        <v>1016</v>
      </c>
      <c r="O340">
        <v>1127</v>
      </c>
      <c r="P340">
        <v>1033</v>
      </c>
      <c r="Q340">
        <v>1086</v>
      </c>
      <c r="R340">
        <v>1087</v>
      </c>
      <c r="S340">
        <v>912</v>
      </c>
      <c r="T340">
        <v>900</v>
      </c>
      <c r="U340">
        <v>909</v>
      </c>
    </row>
    <row r="341" spans="2:21" x14ac:dyDescent="0.25">
      <c r="B341" s="1">
        <v>929</v>
      </c>
      <c r="C341">
        <v>1052</v>
      </c>
      <c r="D341">
        <v>1069</v>
      </c>
      <c r="E341">
        <v>1002</v>
      </c>
      <c r="F341">
        <v>1172</v>
      </c>
      <c r="G341">
        <v>1140</v>
      </c>
      <c r="H341">
        <v>1085</v>
      </c>
      <c r="I341">
        <v>1198</v>
      </c>
      <c r="J341">
        <v>1090</v>
      </c>
      <c r="K341">
        <v>1148</v>
      </c>
      <c r="L341">
        <v>1128</v>
      </c>
      <c r="M341">
        <v>978</v>
      </c>
      <c r="N341">
        <v>1172</v>
      </c>
      <c r="O341">
        <v>1160</v>
      </c>
      <c r="P341">
        <v>1091</v>
      </c>
      <c r="Q341">
        <v>1040</v>
      </c>
      <c r="R341">
        <v>1066</v>
      </c>
      <c r="S341">
        <v>1123</v>
      </c>
      <c r="T341">
        <v>1058</v>
      </c>
      <c r="U341">
        <v>999</v>
      </c>
    </row>
    <row r="342" spans="2:21" x14ac:dyDescent="0.25">
      <c r="B342" s="1">
        <v>835</v>
      </c>
      <c r="C342">
        <v>966</v>
      </c>
      <c r="D342">
        <v>1065</v>
      </c>
      <c r="E342">
        <v>951</v>
      </c>
      <c r="F342">
        <v>1085</v>
      </c>
      <c r="G342">
        <v>1070</v>
      </c>
      <c r="H342">
        <v>1101</v>
      </c>
      <c r="I342">
        <v>994</v>
      </c>
      <c r="J342">
        <v>1049</v>
      </c>
      <c r="K342">
        <v>966</v>
      </c>
      <c r="L342">
        <v>1019</v>
      </c>
      <c r="M342">
        <v>1035</v>
      </c>
      <c r="N342">
        <v>1146</v>
      </c>
      <c r="O342">
        <v>1148</v>
      </c>
      <c r="P342">
        <v>1028</v>
      </c>
      <c r="Q342">
        <v>995</v>
      </c>
      <c r="R342">
        <v>1057</v>
      </c>
      <c r="S342">
        <v>954</v>
      </c>
      <c r="T342">
        <v>1013</v>
      </c>
      <c r="U342">
        <v>1008</v>
      </c>
    </row>
    <row r="343" spans="2:21" x14ac:dyDescent="0.25">
      <c r="B343" s="1"/>
      <c r="C343">
        <v>1131</v>
      </c>
      <c r="D343">
        <v>1091</v>
      </c>
      <c r="E343">
        <v>1148</v>
      </c>
      <c r="F343">
        <v>1129</v>
      </c>
      <c r="G343">
        <v>1237</v>
      </c>
      <c r="H343">
        <v>1143</v>
      </c>
      <c r="I343">
        <v>1174</v>
      </c>
      <c r="J343">
        <v>1176</v>
      </c>
      <c r="K343">
        <v>1186</v>
      </c>
      <c r="L343">
        <v>1116</v>
      </c>
      <c r="M343">
        <v>1289</v>
      </c>
      <c r="N343">
        <v>1258</v>
      </c>
      <c r="O343">
        <v>1161</v>
      </c>
      <c r="P343">
        <v>1143</v>
      </c>
      <c r="Q343">
        <v>1168</v>
      </c>
      <c r="R343">
        <v>1171</v>
      </c>
      <c r="S343">
        <v>1155</v>
      </c>
      <c r="T343">
        <v>1021</v>
      </c>
      <c r="U343">
        <v>1071</v>
      </c>
    </row>
    <row r="344" spans="2:21" x14ac:dyDescent="0.25">
      <c r="B344" s="1"/>
      <c r="C344">
        <v>966</v>
      </c>
      <c r="D344">
        <v>1001</v>
      </c>
      <c r="E344">
        <v>990</v>
      </c>
      <c r="F344">
        <v>1052</v>
      </c>
      <c r="G344">
        <v>1082</v>
      </c>
      <c r="H344">
        <v>1077</v>
      </c>
      <c r="I344">
        <v>1165</v>
      </c>
      <c r="J344">
        <v>1104</v>
      </c>
      <c r="K344">
        <v>1126</v>
      </c>
      <c r="L344">
        <v>1082</v>
      </c>
      <c r="M344">
        <v>1033</v>
      </c>
      <c r="N344">
        <v>1061</v>
      </c>
      <c r="O344">
        <v>1103</v>
      </c>
      <c r="P344">
        <v>1176</v>
      </c>
      <c r="Q344">
        <v>1192</v>
      </c>
      <c r="R344">
        <v>1091</v>
      </c>
      <c r="S344">
        <v>900</v>
      </c>
      <c r="T344">
        <v>975</v>
      </c>
      <c r="U344">
        <v>983</v>
      </c>
    </row>
    <row r="345" spans="2:21" x14ac:dyDescent="0.25">
      <c r="B345" s="1"/>
      <c r="C345">
        <v>992</v>
      </c>
      <c r="D345">
        <v>982</v>
      </c>
      <c r="E345">
        <v>1017</v>
      </c>
      <c r="F345">
        <v>1054</v>
      </c>
      <c r="G345">
        <v>1078</v>
      </c>
      <c r="H345">
        <v>1019</v>
      </c>
      <c r="I345">
        <v>1108</v>
      </c>
      <c r="J345">
        <v>1050</v>
      </c>
      <c r="K345">
        <v>1021</v>
      </c>
      <c r="L345">
        <v>1029</v>
      </c>
      <c r="M345">
        <v>1079</v>
      </c>
      <c r="N345">
        <v>993</v>
      </c>
      <c r="O345">
        <v>1091</v>
      </c>
      <c r="P345">
        <v>1037</v>
      </c>
      <c r="Q345">
        <v>1026</v>
      </c>
      <c r="R345">
        <v>1088</v>
      </c>
      <c r="S345">
        <v>996</v>
      </c>
      <c r="T345">
        <v>972</v>
      </c>
      <c r="U345">
        <v>934</v>
      </c>
    </row>
    <row r="346" spans="2:21" x14ac:dyDescent="0.25">
      <c r="B346" s="1"/>
      <c r="C346">
        <v>998</v>
      </c>
      <c r="D346">
        <v>1003</v>
      </c>
      <c r="E346">
        <v>969</v>
      </c>
      <c r="F346">
        <v>1021</v>
      </c>
      <c r="G346">
        <v>1042</v>
      </c>
      <c r="H346">
        <v>1004</v>
      </c>
      <c r="I346">
        <v>1086</v>
      </c>
      <c r="J346">
        <v>924</v>
      </c>
      <c r="K346">
        <v>1074</v>
      </c>
      <c r="L346">
        <v>1032</v>
      </c>
      <c r="M346">
        <v>947</v>
      </c>
      <c r="N346">
        <v>1197</v>
      </c>
      <c r="O346">
        <v>1051</v>
      </c>
      <c r="P346">
        <v>989</v>
      </c>
      <c r="Q346">
        <v>1013</v>
      </c>
      <c r="R346">
        <v>1091</v>
      </c>
      <c r="S346">
        <v>911</v>
      </c>
      <c r="T346">
        <v>963</v>
      </c>
      <c r="U346">
        <v>930</v>
      </c>
    </row>
    <row r="347" spans="2:21" x14ac:dyDescent="0.25">
      <c r="B347" s="1"/>
      <c r="C347">
        <v>1000</v>
      </c>
      <c r="D347">
        <v>1070</v>
      </c>
      <c r="E347">
        <v>1027</v>
      </c>
      <c r="F347">
        <v>1128</v>
      </c>
      <c r="G347">
        <v>1105</v>
      </c>
      <c r="H347">
        <v>1114</v>
      </c>
      <c r="I347">
        <v>1080</v>
      </c>
      <c r="J347">
        <v>1059</v>
      </c>
      <c r="K347">
        <v>1230</v>
      </c>
      <c r="L347">
        <v>1228</v>
      </c>
      <c r="M347">
        <v>1106</v>
      </c>
      <c r="N347">
        <v>1196</v>
      </c>
      <c r="O347">
        <v>1180</v>
      </c>
      <c r="P347">
        <v>1122</v>
      </c>
      <c r="Q347">
        <v>1274</v>
      </c>
      <c r="R347">
        <v>1205</v>
      </c>
      <c r="S347">
        <v>968</v>
      </c>
      <c r="T347">
        <v>1005</v>
      </c>
      <c r="U347">
        <v>978</v>
      </c>
    </row>
    <row r="348" spans="2:21" x14ac:dyDescent="0.25">
      <c r="B348" s="1">
        <v>931</v>
      </c>
      <c r="C348">
        <v>1141</v>
      </c>
      <c r="D348">
        <v>1158</v>
      </c>
      <c r="E348">
        <v>1054</v>
      </c>
      <c r="F348">
        <v>1140</v>
      </c>
      <c r="G348">
        <v>1198</v>
      </c>
      <c r="H348">
        <v>1167</v>
      </c>
      <c r="I348">
        <v>1076</v>
      </c>
      <c r="J348">
        <v>1088</v>
      </c>
      <c r="K348">
        <v>1109</v>
      </c>
      <c r="L348">
        <v>1188</v>
      </c>
      <c r="M348">
        <v>1084</v>
      </c>
      <c r="N348">
        <v>1102</v>
      </c>
      <c r="O348">
        <v>1304</v>
      </c>
      <c r="P348">
        <v>1126</v>
      </c>
      <c r="Q348">
        <v>996</v>
      </c>
      <c r="R348">
        <v>1121</v>
      </c>
      <c r="S348">
        <v>1061</v>
      </c>
      <c r="T348">
        <v>1064</v>
      </c>
      <c r="U348">
        <v>1082</v>
      </c>
    </row>
    <row r="349" spans="2:21" x14ac:dyDescent="0.25">
      <c r="B349" s="1">
        <v>1239</v>
      </c>
      <c r="C349">
        <v>1034</v>
      </c>
      <c r="D349">
        <v>1044</v>
      </c>
      <c r="E349">
        <v>1014</v>
      </c>
      <c r="F349">
        <v>1129</v>
      </c>
      <c r="G349">
        <v>1214</v>
      </c>
      <c r="H349">
        <v>1143</v>
      </c>
      <c r="I349">
        <v>1216</v>
      </c>
      <c r="J349">
        <v>1159</v>
      </c>
      <c r="K349">
        <v>1145</v>
      </c>
      <c r="L349">
        <v>1150</v>
      </c>
      <c r="M349">
        <v>1234</v>
      </c>
      <c r="N349">
        <v>1185</v>
      </c>
      <c r="O349">
        <v>1177</v>
      </c>
      <c r="P349">
        <v>1196</v>
      </c>
      <c r="Q349">
        <v>1197</v>
      </c>
      <c r="R349">
        <v>1215</v>
      </c>
      <c r="S349">
        <v>1059</v>
      </c>
      <c r="T349">
        <v>983</v>
      </c>
      <c r="U349">
        <v>967</v>
      </c>
    </row>
    <row r="350" spans="2:21" x14ac:dyDescent="0.25">
      <c r="B350" s="1"/>
      <c r="C350">
        <v>861</v>
      </c>
      <c r="D350">
        <v>983</v>
      </c>
      <c r="E350">
        <v>901</v>
      </c>
      <c r="F350">
        <v>998</v>
      </c>
      <c r="G350">
        <v>977</v>
      </c>
      <c r="H350">
        <v>1015</v>
      </c>
      <c r="I350">
        <v>909</v>
      </c>
      <c r="J350">
        <v>892</v>
      </c>
      <c r="K350">
        <v>893</v>
      </c>
      <c r="L350">
        <v>960</v>
      </c>
      <c r="M350">
        <v>963</v>
      </c>
      <c r="N350">
        <v>1024</v>
      </c>
      <c r="O350">
        <v>1037</v>
      </c>
      <c r="P350">
        <v>1011</v>
      </c>
      <c r="Q350">
        <v>967</v>
      </c>
      <c r="R350">
        <v>931</v>
      </c>
      <c r="S350">
        <v>862</v>
      </c>
      <c r="T350">
        <v>909</v>
      </c>
      <c r="U350">
        <v>931</v>
      </c>
    </row>
    <row r="351" spans="2:21" x14ac:dyDescent="0.25">
      <c r="B351" s="1"/>
      <c r="C351">
        <v>804</v>
      </c>
      <c r="D351">
        <v>886</v>
      </c>
      <c r="E351">
        <v>791</v>
      </c>
      <c r="F351">
        <v>909</v>
      </c>
      <c r="G351">
        <v>915</v>
      </c>
      <c r="H351">
        <v>897</v>
      </c>
      <c r="I351">
        <v>868</v>
      </c>
      <c r="J351">
        <v>872</v>
      </c>
      <c r="K351">
        <v>898</v>
      </c>
      <c r="L351">
        <v>960</v>
      </c>
      <c r="M351">
        <v>914</v>
      </c>
      <c r="N351">
        <v>962</v>
      </c>
      <c r="O351">
        <v>951</v>
      </c>
      <c r="P351">
        <v>901</v>
      </c>
      <c r="Q351">
        <v>911</v>
      </c>
      <c r="R351">
        <v>988</v>
      </c>
      <c r="S351">
        <v>819</v>
      </c>
      <c r="T351">
        <v>849</v>
      </c>
      <c r="U351">
        <v>821</v>
      </c>
    </row>
    <row r="352" spans="2:21" x14ac:dyDescent="0.25">
      <c r="B352" s="1"/>
      <c r="C352">
        <v>901</v>
      </c>
      <c r="D352">
        <v>977</v>
      </c>
      <c r="E352">
        <v>902</v>
      </c>
      <c r="F352">
        <v>1060</v>
      </c>
      <c r="G352">
        <v>986</v>
      </c>
      <c r="H352">
        <v>949</v>
      </c>
      <c r="I352">
        <v>948</v>
      </c>
      <c r="J352">
        <v>907</v>
      </c>
      <c r="K352">
        <v>978</v>
      </c>
      <c r="L352">
        <v>974</v>
      </c>
      <c r="M352">
        <v>1000</v>
      </c>
      <c r="N352">
        <v>1073</v>
      </c>
      <c r="O352">
        <v>1068</v>
      </c>
      <c r="P352">
        <v>964</v>
      </c>
      <c r="Q352">
        <v>992</v>
      </c>
      <c r="R352">
        <v>975</v>
      </c>
      <c r="S352">
        <v>862</v>
      </c>
      <c r="T352">
        <v>904</v>
      </c>
      <c r="U352">
        <v>873</v>
      </c>
    </row>
    <row r="353" spans="2:21" x14ac:dyDescent="0.25">
      <c r="B353" s="1"/>
      <c r="C353">
        <v>1043</v>
      </c>
      <c r="D353">
        <v>1073</v>
      </c>
      <c r="E353">
        <v>951</v>
      </c>
      <c r="F353">
        <v>1213</v>
      </c>
      <c r="G353">
        <v>1043</v>
      </c>
      <c r="H353">
        <v>1073</v>
      </c>
      <c r="I353">
        <v>1056</v>
      </c>
      <c r="J353">
        <v>1079</v>
      </c>
      <c r="K353">
        <v>1187</v>
      </c>
      <c r="L353">
        <v>1184</v>
      </c>
      <c r="M353">
        <v>1112</v>
      </c>
      <c r="N353">
        <v>1145</v>
      </c>
      <c r="O353">
        <v>1124</v>
      </c>
      <c r="P353">
        <v>1024</v>
      </c>
      <c r="Q353">
        <v>1250</v>
      </c>
      <c r="R353">
        <v>1194</v>
      </c>
      <c r="S353">
        <v>1003</v>
      </c>
      <c r="T353">
        <v>1049</v>
      </c>
      <c r="U353">
        <v>1030</v>
      </c>
    </row>
    <row r="354" spans="2:21" x14ac:dyDescent="0.25">
      <c r="B354" s="1"/>
      <c r="C354">
        <v>1101</v>
      </c>
      <c r="D354">
        <v>1142</v>
      </c>
      <c r="E354">
        <v>1017</v>
      </c>
      <c r="F354">
        <v>1084</v>
      </c>
      <c r="G354">
        <v>1111</v>
      </c>
      <c r="H354">
        <v>1024</v>
      </c>
      <c r="I354">
        <v>1148</v>
      </c>
      <c r="J354">
        <v>1133</v>
      </c>
      <c r="K354">
        <v>1103</v>
      </c>
      <c r="L354">
        <v>1087</v>
      </c>
      <c r="M354">
        <v>1086</v>
      </c>
      <c r="N354">
        <v>1087</v>
      </c>
      <c r="O354">
        <v>1197</v>
      </c>
      <c r="P354">
        <v>1213</v>
      </c>
      <c r="Q354">
        <v>1243</v>
      </c>
      <c r="R354">
        <v>1235</v>
      </c>
      <c r="S354">
        <v>1003</v>
      </c>
      <c r="T354">
        <v>1013</v>
      </c>
      <c r="U354">
        <v>989</v>
      </c>
    </row>
    <row r="355" spans="2:21" x14ac:dyDescent="0.25">
      <c r="B355" s="1"/>
      <c r="C355">
        <v>964</v>
      </c>
      <c r="D355">
        <v>994</v>
      </c>
      <c r="E355">
        <v>916</v>
      </c>
      <c r="F355">
        <v>1072</v>
      </c>
      <c r="G355">
        <v>1106</v>
      </c>
      <c r="H355">
        <v>1058</v>
      </c>
      <c r="I355">
        <v>1141</v>
      </c>
      <c r="J355">
        <v>1103</v>
      </c>
      <c r="K355">
        <v>955</v>
      </c>
      <c r="L355">
        <v>1144</v>
      </c>
      <c r="M355">
        <v>966</v>
      </c>
      <c r="N355">
        <v>1027</v>
      </c>
      <c r="O355">
        <v>1132</v>
      </c>
      <c r="P355">
        <v>1051</v>
      </c>
      <c r="Q355">
        <v>984</v>
      </c>
      <c r="R355">
        <v>1085</v>
      </c>
      <c r="S355">
        <v>919</v>
      </c>
      <c r="T355">
        <v>904</v>
      </c>
      <c r="U355">
        <v>948</v>
      </c>
    </row>
    <row r="356" spans="2:21" x14ac:dyDescent="0.25">
      <c r="B356" s="1"/>
      <c r="C356">
        <v>954</v>
      </c>
      <c r="D356">
        <v>1087</v>
      </c>
      <c r="E356">
        <v>939</v>
      </c>
      <c r="F356">
        <v>1095</v>
      </c>
      <c r="G356">
        <v>1057</v>
      </c>
      <c r="H356">
        <v>1084</v>
      </c>
      <c r="I356">
        <v>1048</v>
      </c>
      <c r="J356">
        <v>1038</v>
      </c>
      <c r="K356">
        <v>1143</v>
      </c>
      <c r="L356">
        <v>1044</v>
      </c>
      <c r="M356">
        <v>1097</v>
      </c>
      <c r="N356">
        <v>1048</v>
      </c>
      <c r="O356">
        <v>973</v>
      </c>
      <c r="P356">
        <v>1002</v>
      </c>
      <c r="Q356">
        <v>1051</v>
      </c>
      <c r="R356">
        <v>1121</v>
      </c>
      <c r="S356">
        <v>988</v>
      </c>
      <c r="T356">
        <v>1021</v>
      </c>
      <c r="U356">
        <v>1002</v>
      </c>
    </row>
    <row r="357" spans="2:21" x14ac:dyDescent="0.25">
      <c r="B357" s="1"/>
      <c r="C357">
        <v>1139</v>
      </c>
      <c r="D357">
        <v>1167</v>
      </c>
      <c r="E357">
        <v>1121</v>
      </c>
      <c r="F357">
        <v>1196</v>
      </c>
      <c r="G357">
        <v>1263</v>
      </c>
      <c r="H357">
        <v>1232</v>
      </c>
      <c r="I357">
        <v>1318</v>
      </c>
      <c r="J357">
        <v>1247</v>
      </c>
      <c r="K357">
        <v>1289</v>
      </c>
      <c r="L357">
        <v>1187</v>
      </c>
      <c r="M357">
        <v>1200</v>
      </c>
      <c r="N357">
        <v>1195</v>
      </c>
      <c r="O357">
        <v>1262</v>
      </c>
      <c r="P357">
        <v>1187</v>
      </c>
      <c r="Q357">
        <v>1265</v>
      </c>
      <c r="R357">
        <v>1240</v>
      </c>
      <c r="S357">
        <v>1066</v>
      </c>
      <c r="T357">
        <v>1109</v>
      </c>
      <c r="U357">
        <v>1077</v>
      </c>
    </row>
    <row r="358" spans="2:21" x14ac:dyDescent="0.25">
      <c r="B358" s="1">
        <v>1005</v>
      </c>
      <c r="C358">
        <v>1084</v>
      </c>
      <c r="D358">
        <v>1124</v>
      </c>
      <c r="E358">
        <v>1166</v>
      </c>
      <c r="F358">
        <v>1136</v>
      </c>
      <c r="G358">
        <v>1212</v>
      </c>
      <c r="H358">
        <v>1111</v>
      </c>
      <c r="I358">
        <v>1204</v>
      </c>
      <c r="J358">
        <v>1140</v>
      </c>
      <c r="K358">
        <v>1149</v>
      </c>
      <c r="L358">
        <v>1059</v>
      </c>
      <c r="M358">
        <v>1194</v>
      </c>
      <c r="N358">
        <v>1238</v>
      </c>
      <c r="O358">
        <v>1194</v>
      </c>
      <c r="P358">
        <v>1264</v>
      </c>
      <c r="Q358">
        <v>1162</v>
      </c>
      <c r="R358">
        <v>1105</v>
      </c>
      <c r="S358">
        <v>980</v>
      </c>
      <c r="T358">
        <v>1028</v>
      </c>
      <c r="U358">
        <v>1095</v>
      </c>
    </row>
    <row r="359" spans="2:21" x14ac:dyDescent="0.25">
      <c r="B359" s="1"/>
      <c r="C359">
        <v>1087</v>
      </c>
      <c r="D359">
        <v>1091</v>
      </c>
      <c r="E359">
        <v>1073</v>
      </c>
      <c r="F359">
        <v>1145</v>
      </c>
      <c r="G359">
        <v>1174</v>
      </c>
      <c r="H359">
        <v>1181</v>
      </c>
      <c r="I359">
        <v>1318</v>
      </c>
      <c r="J359">
        <v>1232</v>
      </c>
      <c r="K359">
        <v>1200</v>
      </c>
      <c r="L359">
        <v>1140</v>
      </c>
      <c r="M359">
        <v>1111</v>
      </c>
      <c r="N359">
        <v>1136</v>
      </c>
      <c r="O359">
        <v>1033</v>
      </c>
      <c r="P359">
        <v>1062</v>
      </c>
      <c r="Q359">
        <v>1185</v>
      </c>
      <c r="R359">
        <v>1138</v>
      </c>
      <c r="S359">
        <v>1066</v>
      </c>
      <c r="T359">
        <v>1064</v>
      </c>
      <c r="U359">
        <v>1049</v>
      </c>
    </row>
    <row r="360" spans="2:21" x14ac:dyDescent="0.25">
      <c r="B360" s="1"/>
      <c r="C360">
        <v>1040</v>
      </c>
      <c r="D360">
        <v>1125</v>
      </c>
      <c r="E360">
        <v>1059</v>
      </c>
      <c r="F360">
        <v>1137</v>
      </c>
      <c r="G360">
        <v>1222</v>
      </c>
      <c r="H360">
        <v>1158</v>
      </c>
      <c r="I360">
        <v>1179</v>
      </c>
      <c r="J360">
        <v>1163</v>
      </c>
      <c r="K360">
        <v>1163</v>
      </c>
      <c r="L360">
        <v>1074</v>
      </c>
      <c r="M360">
        <v>1205</v>
      </c>
      <c r="N360">
        <v>1041</v>
      </c>
      <c r="O360">
        <v>1104</v>
      </c>
      <c r="P360">
        <v>1169</v>
      </c>
      <c r="Q360">
        <v>1233</v>
      </c>
      <c r="R360">
        <v>1200</v>
      </c>
      <c r="S360">
        <v>1037</v>
      </c>
      <c r="T360">
        <v>1047</v>
      </c>
      <c r="U360">
        <v>1043</v>
      </c>
    </row>
    <row r="361" spans="2:21" x14ac:dyDescent="0.25">
      <c r="B361" s="1"/>
      <c r="C361">
        <v>872</v>
      </c>
      <c r="D361">
        <v>1005</v>
      </c>
      <c r="E361">
        <v>874</v>
      </c>
      <c r="F361">
        <v>1031</v>
      </c>
      <c r="G361">
        <v>1024</v>
      </c>
      <c r="H361">
        <v>968</v>
      </c>
      <c r="I361">
        <v>913</v>
      </c>
      <c r="J361">
        <v>946</v>
      </c>
      <c r="K361">
        <v>1016</v>
      </c>
      <c r="L361">
        <v>964</v>
      </c>
      <c r="M361">
        <v>992</v>
      </c>
      <c r="N361">
        <v>954</v>
      </c>
      <c r="O361">
        <v>1105</v>
      </c>
      <c r="P361">
        <v>1020</v>
      </c>
      <c r="Q361">
        <v>1065</v>
      </c>
      <c r="R361">
        <v>988</v>
      </c>
      <c r="S361">
        <v>851</v>
      </c>
      <c r="T361">
        <v>880</v>
      </c>
      <c r="U361">
        <v>896</v>
      </c>
    </row>
    <row r="362" spans="2:21" x14ac:dyDescent="0.25">
      <c r="B362" s="1"/>
      <c r="C362">
        <v>972</v>
      </c>
      <c r="D362">
        <v>1003</v>
      </c>
      <c r="E362">
        <v>936</v>
      </c>
      <c r="F362">
        <v>1065</v>
      </c>
      <c r="G362">
        <v>1100</v>
      </c>
      <c r="H362">
        <v>1065</v>
      </c>
      <c r="I362">
        <v>1210</v>
      </c>
      <c r="J362">
        <v>1095</v>
      </c>
      <c r="K362">
        <v>1080</v>
      </c>
      <c r="L362">
        <v>1160</v>
      </c>
      <c r="M362">
        <v>1145</v>
      </c>
      <c r="N362">
        <v>1125</v>
      </c>
      <c r="O362">
        <v>1125</v>
      </c>
      <c r="P362">
        <v>1137</v>
      </c>
      <c r="Q362">
        <v>1072</v>
      </c>
      <c r="R362">
        <v>1134</v>
      </c>
      <c r="S362">
        <v>1009</v>
      </c>
      <c r="T362">
        <v>953</v>
      </c>
      <c r="U362">
        <v>908</v>
      </c>
    </row>
    <row r="363" spans="2:21" x14ac:dyDescent="0.25">
      <c r="B363" s="1"/>
      <c r="C363">
        <v>1149</v>
      </c>
      <c r="D363">
        <v>1116</v>
      </c>
      <c r="E363">
        <v>1142</v>
      </c>
      <c r="F363">
        <v>1134</v>
      </c>
      <c r="G363">
        <v>1203</v>
      </c>
      <c r="H363">
        <v>1140</v>
      </c>
      <c r="I363">
        <v>1349</v>
      </c>
      <c r="J363">
        <v>1149</v>
      </c>
      <c r="K363">
        <v>1159</v>
      </c>
      <c r="L363">
        <v>1260</v>
      </c>
      <c r="M363">
        <v>1169</v>
      </c>
      <c r="N363">
        <v>1244</v>
      </c>
      <c r="O363">
        <v>1114</v>
      </c>
      <c r="P363">
        <v>1116</v>
      </c>
      <c r="Q363">
        <v>1157</v>
      </c>
      <c r="R363">
        <v>1179</v>
      </c>
      <c r="S363">
        <v>1063</v>
      </c>
      <c r="T363">
        <v>1134</v>
      </c>
      <c r="U363">
        <v>1082</v>
      </c>
    </row>
    <row r="364" spans="2:21" x14ac:dyDescent="0.25">
      <c r="B364" s="1"/>
      <c r="C364">
        <v>1065</v>
      </c>
      <c r="D364">
        <v>1096</v>
      </c>
      <c r="E364">
        <v>1090</v>
      </c>
      <c r="F364">
        <v>1151</v>
      </c>
      <c r="G364">
        <v>1174</v>
      </c>
      <c r="H364">
        <v>1104</v>
      </c>
      <c r="I364">
        <v>1134</v>
      </c>
      <c r="J364">
        <v>1214</v>
      </c>
      <c r="K364">
        <v>1050</v>
      </c>
      <c r="L364">
        <v>1156</v>
      </c>
      <c r="M364">
        <v>1060</v>
      </c>
      <c r="N364">
        <v>1216</v>
      </c>
      <c r="O364">
        <v>1236</v>
      </c>
      <c r="P364">
        <v>1135</v>
      </c>
      <c r="Q364">
        <v>1052</v>
      </c>
      <c r="R364">
        <v>1097</v>
      </c>
      <c r="S364">
        <v>975</v>
      </c>
      <c r="T364">
        <v>1082</v>
      </c>
      <c r="U364">
        <v>1002</v>
      </c>
    </row>
    <row r="365" spans="2:21" x14ac:dyDescent="0.25">
      <c r="B365" s="1"/>
      <c r="C365">
        <v>993</v>
      </c>
      <c r="D365">
        <v>1112</v>
      </c>
      <c r="E365">
        <v>993</v>
      </c>
      <c r="F365">
        <v>1125</v>
      </c>
      <c r="G365">
        <v>1158</v>
      </c>
      <c r="H365">
        <v>1093</v>
      </c>
      <c r="I365">
        <v>1015</v>
      </c>
      <c r="J365">
        <v>978</v>
      </c>
      <c r="K365">
        <v>1163</v>
      </c>
      <c r="L365">
        <v>1058</v>
      </c>
      <c r="M365">
        <v>1130</v>
      </c>
      <c r="N365">
        <v>1073</v>
      </c>
      <c r="O365">
        <v>1197</v>
      </c>
      <c r="P365">
        <v>1294</v>
      </c>
      <c r="Q365">
        <v>1181</v>
      </c>
      <c r="R365">
        <v>1151</v>
      </c>
      <c r="S365">
        <v>986</v>
      </c>
      <c r="T365">
        <v>1035</v>
      </c>
      <c r="U365">
        <v>1040</v>
      </c>
    </row>
    <row r="366" spans="2:21" x14ac:dyDescent="0.25">
      <c r="B366" s="1"/>
      <c r="C366">
        <v>1010</v>
      </c>
      <c r="D366">
        <v>1010</v>
      </c>
      <c r="E366">
        <v>978</v>
      </c>
      <c r="F366">
        <v>1084</v>
      </c>
      <c r="G366">
        <v>1058</v>
      </c>
      <c r="H366">
        <v>1024</v>
      </c>
      <c r="I366">
        <v>1159</v>
      </c>
      <c r="J366">
        <v>1071</v>
      </c>
      <c r="K366">
        <v>1091</v>
      </c>
      <c r="L366">
        <v>1049</v>
      </c>
      <c r="M366">
        <v>1106</v>
      </c>
      <c r="N366">
        <v>1254</v>
      </c>
      <c r="O366">
        <v>1218</v>
      </c>
      <c r="P366">
        <v>1109</v>
      </c>
      <c r="Q366">
        <v>1131</v>
      </c>
      <c r="R366">
        <v>1153</v>
      </c>
      <c r="S366">
        <v>1014</v>
      </c>
      <c r="T366">
        <v>962</v>
      </c>
      <c r="U366">
        <v>948</v>
      </c>
    </row>
    <row r="367" spans="2:21" x14ac:dyDescent="0.25">
      <c r="B367" s="1"/>
      <c r="C367">
        <v>1021</v>
      </c>
      <c r="D367">
        <v>1072</v>
      </c>
      <c r="E367">
        <v>1020</v>
      </c>
      <c r="F367">
        <v>1115</v>
      </c>
      <c r="G367">
        <v>1087</v>
      </c>
      <c r="H367">
        <v>1075</v>
      </c>
      <c r="I367">
        <v>1140</v>
      </c>
      <c r="J367">
        <v>1156</v>
      </c>
      <c r="K367">
        <v>1074</v>
      </c>
      <c r="L367">
        <v>1128</v>
      </c>
      <c r="M367">
        <v>1224</v>
      </c>
      <c r="N367">
        <v>1011</v>
      </c>
      <c r="O367">
        <v>994</v>
      </c>
      <c r="P367">
        <v>1112</v>
      </c>
      <c r="Q367">
        <v>1121</v>
      </c>
      <c r="R367">
        <v>1115</v>
      </c>
      <c r="S367">
        <v>1011</v>
      </c>
      <c r="T367">
        <v>978</v>
      </c>
      <c r="U367">
        <v>999</v>
      </c>
    </row>
    <row r="368" spans="2:21" x14ac:dyDescent="0.25">
      <c r="B368" s="1"/>
      <c r="C368">
        <v>1075</v>
      </c>
      <c r="D368">
        <v>1041</v>
      </c>
      <c r="E368">
        <v>1155</v>
      </c>
      <c r="F368">
        <v>1124</v>
      </c>
      <c r="G368">
        <v>1122</v>
      </c>
      <c r="H368">
        <v>1105</v>
      </c>
      <c r="I368">
        <v>1192</v>
      </c>
      <c r="J368">
        <v>1097</v>
      </c>
      <c r="K368">
        <v>1081</v>
      </c>
      <c r="L368">
        <v>1235</v>
      </c>
      <c r="M368">
        <v>1227</v>
      </c>
      <c r="N368">
        <v>1010</v>
      </c>
      <c r="O368">
        <v>1146</v>
      </c>
      <c r="P368">
        <v>1246</v>
      </c>
      <c r="Q368">
        <v>1212</v>
      </c>
      <c r="R368">
        <v>1200</v>
      </c>
      <c r="S368">
        <v>964</v>
      </c>
      <c r="T368">
        <v>1021</v>
      </c>
      <c r="U368">
        <v>1049</v>
      </c>
    </row>
    <row r="369" spans="1:21" x14ac:dyDescent="0.25">
      <c r="B369" s="1"/>
      <c r="C369">
        <v>1006</v>
      </c>
      <c r="D369">
        <v>1039</v>
      </c>
      <c r="E369">
        <v>1008</v>
      </c>
      <c r="F369">
        <v>1122</v>
      </c>
      <c r="G369">
        <v>1097</v>
      </c>
      <c r="H369">
        <v>1033</v>
      </c>
      <c r="I369">
        <v>1139</v>
      </c>
      <c r="J369">
        <v>1164</v>
      </c>
      <c r="K369">
        <v>1103</v>
      </c>
      <c r="L369">
        <v>1090</v>
      </c>
      <c r="M369">
        <v>1136</v>
      </c>
      <c r="N369">
        <v>1064</v>
      </c>
      <c r="O369">
        <v>1076</v>
      </c>
      <c r="P369">
        <v>1147</v>
      </c>
      <c r="Q369">
        <v>1091</v>
      </c>
      <c r="R369">
        <v>1147</v>
      </c>
      <c r="S369">
        <v>980</v>
      </c>
      <c r="T369">
        <v>1068</v>
      </c>
      <c r="U369">
        <v>999</v>
      </c>
    </row>
    <row r="370" spans="1:21" x14ac:dyDescent="0.25">
      <c r="B370" s="1"/>
      <c r="C370">
        <v>1192</v>
      </c>
      <c r="D370">
        <v>1176</v>
      </c>
      <c r="E370">
        <v>1126</v>
      </c>
      <c r="F370">
        <v>1174</v>
      </c>
      <c r="G370">
        <v>1347</v>
      </c>
      <c r="H370">
        <v>1222</v>
      </c>
      <c r="I370">
        <v>1300</v>
      </c>
      <c r="J370">
        <v>1274</v>
      </c>
      <c r="K370">
        <v>1238</v>
      </c>
      <c r="L370">
        <v>1246</v>
      </c>
      <c r="M370">
        <v>1264</v>
      </c>
      <c r="N370">
        <v>1255</v>
      </c>
      <c r="O370">
        <v>1150</v>
      </c>
      <c r="P370">
        <v>1205</v>
      </c>
      <c r="Q370">
        <v>1189</v>
      </c>
      <c r="R370">
        <v>1143</v>
      </c>
      <c r="S370">
        <v>1065</v>
      </c>
      <c r="T370">
        <v>1145</v>
      </c>
      <c r="U370">
        <v>1115</v>
      </c>
    </row>
    <row r="371" spans="1:21" x14ac:dyDescent="0.25">
      <c r="A371" t="s">
        <v>1026</v>
      </c>
      <c r="B371">
        <f>AVERAGE(B281:B370)</f>
        <v>1052.6875</v>
      </c>
      <c r="C371">
        <f>AVERAGE(C281:C370)</f>
        <v>1003.8111111111111</v>
      </c>
      <c r="D371">
        <f t="shared" ref="D371:U371" si="3">AVERAGE(D281:D370)</f>
        <v>1052.9444444444443</v>
      </c>
      <c r="E371">
        <f t="shared" si="3"/>
        <v>982.25555555555559</v>
      </c>
      <c r="F371">
        <f t="shared" si="3"/>
        <v>1095.5444444444445</v>
      </c>
      <c r="G371">
        <f t="shared" si="3"/>
        <v>1099.7</v>
      </c>
      <c r="H371">
        <f t="shared" si="3"/>
        <v>1069.8888888888889</v>
      </c>
      <c r="I371">
        <f t="shared" si="3"/>
        <v>1097.9777777777779</v>
      </c>
      <c r="J371">
        <f t="shared" si="3"/>
        <v>1062.2222222222222</v>
      </c>
      <c r="K371">
        <f t="shared" si="3"/>
        <v>1078.1777777777777</v>
      </c>
      <c r="L371">
        <f t="shared" si="3"/>
        <v>1091.2555555555555</v>
      </c>
      <c r="M371">
        <f t="shared" si="3"/>
        <v>1078.2888888888888</v>
      </c>
      <c r="N371">
        <f t="shared" si="3"/>
        <v>1093.3222222222223</v>
      </c>
      <c r="O371">
        <f t="shared" si="3"/>
        <v>1111.4555555555555</v>
      </c>
      <c r="P371">
        <f t="shared" si="3"/>
        <v>1091.6333333333334</v>
      </c>
      <c r="Q371">
        <f t="shared" si="3"/>
        <v>1096.6222222222223</v>
      </c>
      <c r="R371">
        <f t="shared" si="3"/>
        <v>1099.588888888889</v>
      </c>
      <c r="S371">
        <f t="shared" si="3"/>
        <v>965.74444444444441</v>
      </c>
      <c r="T371">
        <f t="shared" si="3"/>
        <v>988.16666666666663</v>
      </c>
      <c r="U371">
        <f t="shared" si="3"/>
        <v>969.28888888888889</v>
      </c>
    </row>
    <row r="373" spans="1:21" x14ac:dyDescent="0.25">
      <c r="A373" t="s">
        <v>406</v>
      </c>
      <c r="B373" t="s">
        <v>1025</v>
      </c>
      <c r="C373" t="s">
        <v>405</v>
      </c>
      <c r="D373" t="s">
        <v>407</v>
      </c>
      <c r="E373" t="s">
        <v>408</v>
      </c>
      <c r="F373" t="s">
        <v>409</v>
      </c>
    </row>
    <row r="374" spans="1:21" x14ac:dyDescent="0.25">
      <c r="B374" s="1"/>
      <c r="C374">
        <v>1033</v>
      </c>
      <c r="D374">
        <v>1033</v>
      </c>
      <c r="E374">
        <v>1095</v>
      </c>
      <c r="F374">
        <v>1095</v>
      </c>
    </row>
    <row r="375" spans="1:21" x14ac:dyDescent="0.25">
      <c r="B375" s="1">
        <v>915</v>
      </c>
      <c r="C375">
        <v>973</v>
      </c>
      <c r="D375">
        <v>973</v>
      </c>
      <c r="E375">
        <v>1047</v>
      </c>
      <c r="F375">
        <v>1047</v>
      </c>
    </row>
    <row r="376" spans="1:21" x14ac:dyDescent="0.25">
      <c r="B376" s="1"/>
      <c r="C376">
        <v>1051</v>
      </c>
      <c r="D376">
        <v>1051</v>
      </c>
      <c r="E376">
        <v>1016</v>
      </c>
      <c r="F376">
        <v>1016</v>
      </c>
    </row>
    <row r="377" spans="1:21" x14ac:dyDescent="0.25">
      <c r="B377" s="1">
        <v>864</v>
      </c>
      <c r="C377">
        <v>877</v>
      </c>
      <c r="D377">
        <v>877</v>
      </c>
      <c r="E377">
        <v>953</v>
      </c>
      <c r="F377">
        <v>953</v>
      </c>
    </row>
    <row r="378" spans="1:21" x14ac:dyDescent="0.25">
      <c r="B378" s="1"/>
      <c r="C378">
        <v>940</v>
      </c>
      <c r="D378">
        <v>940</v>
      </c>
      <c r="E378">
        <v>1034</v>
      </c>
      <c r="F378">
        <v>1034</v>
      </c>
    </row>
    <row r="379" spans="1:21" x14ac:dyDescent="0.25">
      <c r="B379" s="1"/>
      <c r="C379">
        <v>1044</v>
      </c>
      <c r="D379">
        <v>1053</v>
      </c>
      <c r="E379">
        <v>1220</v>
      </c>
      <c r="F379">
        <v>1220</v>
      </c>
    </row>
    <row r="380" spans="1:21" x14ac:dyDescent="0.25">
      <c r="B380" s="1"/>
      <c r="C380">
        <v>1096</v>
      </c>
      <c r="D380">
        <v>1096</v>
      </c>
      <c r="E380">
        <v>1025</v>
      </c>
      <c r="F380">
        <v>1025</v>
      </c>
    </row>
    <row r="381" spans="1:21" x14ac:dyDescent="0.25">
      <c r="B381" s="1"/>
      <c r="C381">
        <v>940</v>
      </c>
      <c r="D381">
        <v>940</v>
      </c>
      <c r="E381">
        <v>989</v>
      </c>
      <c r="F381">
        <v>989</v>
      </c>
    </row>
    <row r="382" spans="1:21" x14ac:dyDescent="0.25">
      <c r="B382" s="1"/>
      <c r="C382">
        <v>937</v>
      </c>
      <c r="D382">
        <v>937</v>
      </c>
      <c r="E382">
        <v>1026</v>
      </c>
      <c r="F382">
        <v>1026</v>
      </c>
    </row>
    <row r="383" spans="1:21" x14ac:dyDescent="0.25">
      <c r="B383" s="1"/>
      <c r="C383">
        <v>1089</v>
      </c>
      <c r="D383">
        <v>1089</v>
      </c>
      <c r="E383">
        <v>1059</v>
      </c>
      <c r="F383">
        <v>1059</v>
      </c>
    </row>
    <row r="384" spans="1:21" x14ac:dyDescent="0.25">
      <c r="B384" s="1"/>
      <c r="C384">
        <v>803</v>
      </c>
      <c r="D384">
        <v>803</v>
      </c>
      <c r="E384">
        <v>904</v>
      </c>
      <c r="F384">
        <v>904</v>
      </c>
    </row>
    <row r="385" spans="2:6" x14ac:dyDescent="0.25">
      <c r="B385" s="1"/>
      <c r="C385">
        <v>894</v>
      </c>
      <c r="D385">
        <v>918</v>
      </c>
      <c r="E385">
        <v>1049</v>
      </c>
      <c r="F385">
        <v>1049</v>
      </c>
    </row>
    <row r="386" spans="2:6" x14ac:dyDescent="0.25">
      <c r="B386" s="1"/>
      <c r="C386">
        <v>904</v>
      </c>
      <c r="D386">
        <v>904</v>
      </c>
      <c r="E386">
        <v>953</v>
      </c>
      <c r="F386">
        <v>953</v>
      </c>
    </row>
    <row r="387" spans="2:6" x14ac:dyDescent="0.25">
      <c r="B387" s="1"/>
      <c r="C387">
        <v>910</v>
      </c>
      <c r="D387">
        <v>910</v>
      </c>
      <c r="E387">
        <v>996</v>
      </c>
      <c r="F387">
        <v>996</v>
      </c>
    </row>
    <row r="388" spans="2:6" x14ac:dyDescent="0.25">
      <c r="B388" s="1"/>
      <c r="C388">
        <v>900</v>
      </c>
      <c r="D388">
        <v>952</v>
      </c>
      <c r="E388">
        <v>989</v>
      </c>
      <c r="F388">
        <v>989</v>
      </c>
    </row>
    <row r="389" spans="2:6" x14ac:dyDescent="0.25">
      <c r="B389" s="1">
        <v>1118</v>
      </c>
      <c r="C389">
        <v>1054</v>
      </c>
      <c r="D389">
        <v>1054</v>
      </c>
      <c r="E389">
        <v>1092</v>
      </c>
      <c r="F389">
        <v>1092</v>
      </c>
    </row>
    <row r="390" spans="2:6" x14ac:dyDescent="0.25">
      <c r="B390" s="1"/>
      <c r="C390">
        <v>774</v>
      </c>
      <c r="D390">
        <v>774</v>
      </c>
      <c r="E390">
        <v>807</v>
      </c>
      <c r="F390">
        <v>807</v>
      </c>
    </row>
    <row r="391" spans="2:6" x14ac:dyDescent="0.25">
      <c r="B391" s="1"/>
      <c r="C391">
        <v>850</v>
      </c>
      <c r="D391">
        <v>880</v>
      </c>
      <c r="E391">
        <v>970</v>
      </c>
      <c r="F391">
        <v>970</v>
      </c>
    </row>
    <row r="392" spans="2:6" x14ac:dyDescent="0.25">
      <c r="B392" s="1"/>
      <c r="C392">
        <v>893</v>
      </c>
      <c r="D392">
        <v>893</v>
      </c>
      <c r="E392">
        <v>968</v>
      </c>
      <c r="F392">
        <v>968</v>
      </c>
    </row>
    <row r="393" spans="2:6" x14ac:dyDescent="0.25">
      <c r="B393" s="1"/>
      <c r="C393">
        <v>767</v>
      </c>
      <c r="D393">
        <v>767</v>
      </c>
      <c r="E393">
        <v>841</v>
      </c>
      <c r="F393">
        <v>841</v>
      </c>
    </row>
    <row r="394" spans="2:6" x14ac:dyDescent="0.25">
      <c r="B394" s="1"/>
      <c r="C394">
        <v>1050</v>
      </c>
      <c r="D394">
        <v>1149</v>
      </c>
      <c r="E394">
        <v>1060</v>
      </c>
      <c r="F394">
        <v>1060</v>
      </c>
    </row>
    <row r="395" spans="2:6" x14ac:dyDescent="0.25">
      <c r="B395" s="1">
        <v>1103</v>
      </c>
      <c r="C395">
        <v>887</v>
      </c>
      <c r="D395">
        <v>887</v>
      </c>
      <c r="E395">
        <v>888</v>
      </c>
      <c r="F395">
        <v>888</v>
      </c>
    </row>
    <row r="396" spans="2:6" x14ac:dyDescent="0.25">
      <c r="B396" s="1"/>
      <c r="C396">
        <v>1013</v>
      </c>
      <c r="D396">
        <v>1130</v>
      </c>
      <c r="E396">
        <v>960</v>
      </c>
      <c r="F396">
        <v>960</v>
      </c>
    </row>
    <row r="397" spans="2:6" x14ac:dyDescent="0.25">
      <c r="B397" s="1"/>
      <c r="C397">
        <v>840</v>
      </c>
      <c r="D397">
        <v>840</v>
      </c>
      <c r="E397">
        <v>872</v>
      </c>
      <c r="F397">
        <v>872</v>
      </c>
    </row>
    <row r="398" spans="2:6" x14ac:dyDescent="0.25">
      <c r="B398" s="1"/>
      <c r="C398">
        <v>865</v>
      </c>
      <c r="D398">
        <v>865</v>
      </c>
      <c r="E398">
        <v>898</v>
      </c>
      <c r="F398">
        <v>898</v>
      </c>
    </row>
    <row r="399" spans="2:6" x14ac:dyDescent="0.25">
      <c r="B399" s="1"/>
      <c r="C399">
        <v>1073</v>
      </c>
      <c r="D399">
        <v>1073</v>
      </c>
      <c r="E399">
        <v>1077</v>
      </c>
      <c r="F399">
        <v>1077</v>
      </c>
    </row>
    <row r="400" spans="2:6" x14ac:dyDescent="0.25">
      <c r="B400" s="1"/>
      <c r="C400">
        <v>908</v>
      </c>
      <c r="D400">
        <v>908</v>
      </c>
      <c r="E400">
        <v>975</v>
      </c>
      <c r="F400">
        <v>975</v>
      </c>
    </row>
    <row r="401" spans="2:6" x14ac:dyDescent="0.25">
      <c r="B401" s="1">
        <v>892</v>
      </c>
      <c r="C401">
        <v>1026</v>
      </c>
      <c r="D401">
        <v>1026</v>
      </c>
      <c r="E401">
        <v>969</v>
      </c>
      <c r="F401">
        <v>969</v>
      </c>
    </row>
    <row r="402" spans="2:6" x14ac:dyDescent="0.25">
      <c r="B402" s="1"/>
      <c r="C402">
        <v>990</v>
      </c>
      <c r="D402">
        <v>990</v>
      </c>
      <c r="E402">
        <v>1075</v>
      </c>
      <c r="F402">
        <v>1075</v>
      </c>
    </row>
    <row r="403" spans="2:6" x14ac:dyDescent="0.25">
      <c r="B403" s="1"/>
      <c r="C403">
        <v>917</v>
      </c>
      <c r="D403">
        <v>917</v>
      </c>
      <c r="E403">
        <v>931</v>
      </c>
      <c r="F403">
        <v>931</v>
      </c>
    </row>
    <row r="404" spans="2:6" x14ac:dyDescent="0.25">
      <c r="B404" s="1"/>
      <c r="C404">
        <v>979</v>
      </c>
      <c r="D404">
        <v>979</v>
      </c>
      <c r="E404">
        <v>1036</v>
      </c>
      <c r="F404">
        <v>1036</v>
      </c>
    </row>
    <row r="405" spans="2:6" x14ac:dyDescent="0.25">
      <c r="B405" s="1"/>
      <c r="C405">
        <v>790</v>
      </c>
      <c r="D405">
        <v>790</v>
      </c>
      <c r="E405">
        <v>836</v>
      </c>
      <c r="F405">
        <v>836</v>
      </c>
    </row>
    <row r="406" spans="2:6" x14ac:dyDescent="0.25">
      <c r="B406" s="1"/>
      <c r="C406">
        <v>1055</v>
      </c>
      <c r="D406">
        <v>1055</v>
      </c>
      <c r="E406">
        <v>1019</v>
      </c>
      <c r="F406">
        <v>1019</v>
      </c>
    </row>
    <row r="407" spans="2:6" x14ac:dyDescent="0.25">
      <c r="B407" s="1"/>
      <c r="C407">
        <v>1041</v>
      </c>
      <c r="D407">
        <v>1041</v>
      </c>
      <c r="E407">
        <v>1168</v>
      </c>
      <c r="F407">
        <v>1168</v>
      </c>
    </row>
    <row r="408" spans="2:6" x14ac:dyDescent="0.25">
      <c r="B408" s="1"/>
      <c r="C408">
        <v>1010</v>
      </c>
      <c r="D408">
        <v>1010</v>
      </c>
      <c r="E408">
        <v>1124</v>
      </c>
      <c r="F408">
        <v>1124</v>
      </c>
    </row>
    <row r="409" spans="2:6" x14ac:dyDescent="0.25">
      <c r="B409" s="1"/>
      <c r="C409">
        <v>960</v>
      </c>
      <c r="D409">
        <v>960</v>
      </c>
      <c r="E409">
        <v>1011</v>
      </c>
      <c r="F409">
        <v>1011</v>
      </c>
    </row>
    <row r="410" spans="2:6" x14ac:dyDescent="0.25">
      <c r="B410" s="1"/>
      <c r="C410">
        <v>1116</v>
      </c>
      <c r="D410">
        <v>1116</v>
      </c>
      <c r="E410">
        <v>1137</v>
      </c>
      <c r="F410">
        <v>1137</v>
      </c>
    </row>
    <row r="411" spans="2:6" x14ac:dyDescent="0.25">
      <c r="B411" s="1"/>
      <c r="C411">
        <v>1098</v>
      </c>
      <c r="D411">
        <v>1098</v>
      </c>
      <c r="E411">
        <v>1056</v>
      </c>
      <c r="F411">
        <v>1056</v>
      </c>
    </row>
    <row r="412" spans="2:6" x14ac:dyDescent="0.25">
      <c r="B412" s="1">
        <v>1584</v>
      </c>
      <c r="C412">
        <v>1030</v>
      </c>
      <c r="D412">
        <v>1030</v>
      </c>
      <c r="E412">
        <v>1145</v>
      </c>
      <c r="F412">
        <v>1145</v>
      </c>
    </row>
    <row r="413" spans="2:6" x14ac:dyDescent="0.25">
      <c r="B413" s="1">
        <v>916</v>
      </c>
      <c r="C413">
        <v>997</v>
      </c>
      <c r="D413">
        <v>997</v>
      </c>
      <c r="E413">
        <v>1099</v>
      </c>
      <c r="F413">
        <v>1099</v>
      </c>
    </row>
    <row r="414" spans="2:6" x14ac:dyDescent="0.25">
      <c r="B414" s="1">
        <v>816</v>
      </c>
      <c r="C414">
        <v>835</v>
      </c>
      <c r="D414">
        <v>835</v>
      </c>
      <c r="E414">
        <v>935</v>
      </c>
      <c r="F414">
        <v>935</v>
      </c>
    </row>
    <row r="415" spans="2:6" x14ac:dyDescent="0.25">
      <c r="B415" s="1"/>
      <c r="C415">
        <v>1032</v>
      </c>
      <c r="D415">
        <v>1032</v>
      </c>
      <c r="E415">
        <v>1050</v>
      </c>
      <c r="F415">
        <v>1050</v>
      </c>
    </row>
    <row r="416" spans="2:6" x14ac:dyDescent="0.25">
      <c r="B416" s="1"/>
      <c r="C416">
        <v>916</v>
      </c>
      <c r="D416">
        <v>916</v>
      </c>
      <c r="E416">
        <v>1025</v>
      </c>
      <c r="F416">
        <v>1025</v>
      </c>
    </row>
    <row r="417" spans="2:6" x14ac:dyDescent="0.25">
      <c r="B417" s="1">
        <v>979</v>
      </c>
      <c r="C417">
        <v>1116</v>
      </c>
      <c r="D417">
        <v>1116</v>
      </c>
      <c r="E417">
        <v>1061</v>
      </c>
      <c r="F417">
        <v>1061</v>
      </c>
    </row>
    <row r="418" spans="2:6" x14ac:dyDescent="0.25">
      <c r="B418" s="1"/>
      <c r="C418">
        <v>980</v>
      </c>
      <c r="D418">
        <v>980</v>
      </c>
      <c r="E418">
        <v>965</v>
      </c>
      <c r="F418">
        <v>965</v>
      </c>
    </row>
    <row r="419" spans="2:6" x14ac:dyDescent="0.25">
      <c r="B419" s="1">
        <v>1452</v>
      </c>
      <c r="C419">
        <v>918</v>
      </c>
      <c r="D419">
        <v>918</v>
      </c>
      <c r="E419">
        <v>970</v>
      </c>
      <c r="F419">
        <v>970</v>
      </c>
    </row>
    <row r="420" spans="2:6" x14ac:dyDescent="0.25">
      <c r="B420" s="1"/>
      <c r="C420">
        <v>894</v>
      </c>
      <c r="D420">
        <v>894</v>
      </c>
      <c r="E420">
        <v>1016</v>
      </c>
      <c r="F420">
        <v>1016</v>
      </c>
    </row>
    <row r="421" spans="2:6" x14ac:dyDescent="0.25">
      <c r="B421" s="1"/>
      <c r="C421">
        <v>962</v>
      </c>
      <c r="D421">
        <v>962</v>
      </c>
      <c r="E421">
        <v>964</v>
      </c>
      <c r="F421">
        <v>964</v>
      </c>
    </row>
    <row r="422" spans="2:6" x14ac:dyDescent="0.25">
      <c r="B422" s="1"/>
      <c r="C422">
        <v>943</v>
      </c>
      <c r="D422">
        <v>943</v>
      </c>
      <c r="E422">
        <v>1043</v>
      </c>
      <c r="F422">
        <v>1043</v>
      </c>
    </row>
    <row r="423" spans="2:6" x14ac:dyDescent="0.25">
      <c r="B423" s="1">
        <v>1265</v>
      </c>
      <c r="C423">
        <v>921</v>
      </c>
      <c r="D423">
        <v>921</v>
      </c>
      <c r="E423">
        <v>888</v>
      </c>
      <c r="F423">
        <v>888</v>
      </c>
    </row>
    <row r="424" spans="2:6" x14ac:dyDescent="0.25">
      <c r="B424" s="1"/>
      <c r="C424">
        <v>979</v>
      </c>
      <c r="D424">
        <v>979</v>
      </c>
      <c r="E424">
        <v>1000</v>
      </c>
      <c r="F424">
        <v>1000</v>
      </c>
    </row>
    <row r="425" spans="2:6" x14ac:dyDescent="0.25">
      <c r="B425" s="1"/>
      <c r="C425">
        <v>969</v>
      </c>
      <c r="D425">
        <v>969</v>
      </c>
      <c r="E425">
        <v>1001</v>
      </c>
      <c r="F425">
        <v>1001</v>
      </c>
    </row>
    <row r="426" spans="2:6" x14ac:dyDescent="0.25">
      <c r="B426" s="1"/>
      <c r="C426">
        <v>784</v>
      </c>
      <c r="D426">
        <v>784</v>
      </c>
      <c r="E426">
        <v>837</v>
      </c>
      <c r="F426">
        <v>837</v>
      </c>
    </row>
    <row r="427" spans="2:6" x14ac:dyDescent="0.25">
      <c r="B427" s="1"/>
      <c r="C427">
        <v>1173</v>
      </c>
      <c r="D427">
        <v>1173</v>
      </c>
      <c r="E427">
        <v>1008</v>
      </c>
      <c r="F427">
        <v>1008</v>
      </c>
    </row>
    <row r="428" spans="2:6" x14ac:dyDescent="0.25">
      <c r="B428" s="1"/>
      <c r="C428">
        <v>807</v>
      </c>
      <c r="D428">
        <v>807</v>
      </c>
      <c r="E428">
        <v>829</v>
      </c>
      <c r="F428">
        <v>829</v>
      </c>
    </row>
    <row r="429" spans="2:6" x14ac:dyDescent="0.25">
      <c r="B429" s="1"/>
      <c r="C429">
        <v>941</v>
      </c>
      <c r="D429">
        <v>941</v>
      </c>
      <c r="E429">
        <v>1010</v>
      </c>
      <c r="F429">
        <v>1010</v>
      </c>
    </row>
    <row r="430" spans="2:6" x14ac:dyDescent="0.25">
      <c r="B430" s="1"/>
      <c r="C430">
        <v>1146</v>
      </c>
      <c r="D430">
        <v>1146</v>
      </c>
      <c r="E430">
        <v>1154</v>
      </c>
      <c r="F430">
        <v>1154</v>
      </c>
    </row>
    <row r="431" spans="2:6" x14ac:dyDescent="0.25">
      <c r="B431" s="1"/>
      <c r="C431">
        <v>826</v>
      </c>
      <c r="D431">
        <v>826</v>
      </c>
      <c r="E431">
        <v>943</v>
      </c>
      <c r="F431">
        <v>943</v>
      </c>
    </row>
    <row r="432" spans="2:6" x14ac:dyDescent="0.25">
      <c r="B432" s="1"/>
      <c r="C432">
        <v>839</v>
      </c>
      <c r="D432">
        <v>839</v>
      </c>
      <c r="E432">
        <v>897</v>
      </c>
      <c r="F432">
        <v>897</v>
      </c>
    </row>
    <row r="433" spans="2:6" x14ac:dyDescent="0.25">
      <c r="B433" s="1"/>
      <c r="C433">
        <v>912</v>
      </c>
      <c r="D433">
        <v>912</v>
      </c>
      <c r="E433">
        <v>936</v>
      </c>
      <c r="F433">
        <v>936</v>
      </c>
    </row>
    <row r="434" spans="2:6" x14ac:dyDescent="0.25">
      <c r="B434" s="1">
        <v>929</v>
      </c>
      <c r="C434">
        <v>1123</v>
      </c>
      <c r="D434">
        <v>1123</v>
      </c>
      <c r="E434">
        <v>1061</v>
      </c>
      <c r="F434">
        <v>1061</v>
      </c>
    </row>
    <row r="435" spans="2:6" x14ac:dyDescent="0.25">
      <c r="B435" s="1">
        <v>835</v>
      </c>
      <c r="C435">
        <v>954</v>
      </c>
      <c r="D435">
        <v>954</v>
      </c>
      <c r="E435">
        <v>1052</v>
      </c>
      <c r="F435">
        <v>1052</v>
      </c>
    </row>
    <row r="436" spans="2:6" x14ac:dyDescent="0.25">
      <c r="B436" s="1"/>
      <c r="C436">
        <v>1155</v>
      </c>
      <c r="D436">
        <v>1155</v>
      </c>
      <c r="E436">
        <v>1018</v>
      </c>
      <c r="F436">
        <v>1018</v>
      </c>
    </row>
    <row r="437" spans="2:6" x14ac:dyDescent="0.25">
      <c r="B437" s="1"/>
      <c r="C437">
        <v>900</v>
      </c>
      <c r="D437">
        <v>900</v>
      </c>
      <c r="E437">
        <v>1002</v>
      </c>
      <c r="F437">
        <v>1002</v>
      </c>
    </row>
    <row r="438" spans="2:6" x14ac:dyDescent="0.25">
      <c r="B438" s="1"/>
      <c r="C438">
        <v>996</v>
      </c>
      <c r="D438">
        <v>996</v>
      </c>
      <c r="E438">
        <v>910</v>
      </c>
      <c r="F438">
        <v>910</v>
      </c>
    </row>
    <row r="439" spans="2:6" x14ac:dyDescent="0.25">
      <c r="B439" s="1"/>
      <c r="C439">
        <v>911</v>
      </c>
      <c r="D439">
        <v>911</v>
      </c>
      <c r="E439">
        <v>1012</v>
      </c>
      <c r="F439">
        <v>1012</v>
      </c>
    </row>
    <row r="440" spans="2:6" x14ac:dyDescent="0.25">
      <c r="B440" s="1"/>
      <c r="C440">
        <v>968</v>
      </c>
      <c r="D440">
        <v>968</v>
      </c>
      <c r="E440">
        <v>991</v>
      </c>
      <c r="F440">
        <v>991</v>
      </c>
    </row>
    <row r="441" spans="2:6" x14ac:dyDescent="0.25">
      <c r="B441" s="1">
        <v>931</v>
      </c>
      <c r="C441">
        <v>1061</v>
      </c>
      <c r="D441">
        <v>1061</v>
      </c>
      <c r="E441">
        <v>1092</v>
      </c>
      <c r="F441">
        <v>1092</v>
      </c>
    </row>
    <row r="442" spans="2:6" x14ac:dyDescent="0.25">
      <c r="B442" s="1">
        <v>1239</v>
      </c>
      <c r="C442">
        <v>1059</v>
      </c>
      <c r="D442">
        <v>1059</v>
      </c>
      <c r="E442">
        <v>975</v>
      </c>
      <c r="F442">
        <v>975</v>
      </c>
    </row>
    <row r="443" spans="2:6" x14ac:dyDescent="0.25">
      <c r="B443" s="1"/>
      <c r="C443">
        <v>862</v>
      </c>
      <c r="D443">
        <v>862</v>
      </c>
      <c r="E443">
        <v>933</v>
      </c>
      <c r="F443">
        <v>933</v>
      </c>
    </row>
    <row r="444" spans="2:6" x14ac:dyDescent="0.25">
      <c r="B444" s="1"/>
      <c r="C444">
        <v>819</v>
      </c>
      <c r="D444">
        <v>819</v>
      </c>
      <c r="E444">
        <v>912</v>
      </c>
      <c r="F444">
        <v>912</v>
      </c>
    </row>
    <row r="445" spans="2:6" x14ac:dyDescent="0.25">
      <c r="B445" s="1"/>
      <c r="C445">
        <v>862</v>
      </c>
      <c r="D445">
        <v>868</v>
      </c>
      <c r="E445">
        <v>941</v>
      </c>
      <c r="F445">
        <v>941</v>
      </c>
    </row>
    <row r="446" spans="2:6" x14ac:dyDescent="0.25">
      <c r="B446" s="1"/>
      <c r="C446">
        <v>1003</v>
      </c>
      <c r="D446">
        <v>1003</v>
      </c>
      <c r="E446">
        <v>1024</v>
      </c>
      <c r="F446">
        <v>1024</v>
      </c>
    </row>
    <row r="447" spans="2:6" x14ac:dyDescent="0.25">
      <c r="B447" s="1"/>
      <c r="C447">
        <v>1003</v>
      </c>
      <c r="D447">
        <v>1003</v>
      </c>
      <c r="E447">
        <v>1067</v>
      </c>
      <c r="F447">
        <v>1067</v>
      </c>
    </row>
    <row r="448" spans="2:6" x14ac:dyDescent="0.25">
      <c r="B448" s="1"/>
      <c r="C448">
        <v>919</v>
      </c>
      <c r="D448">
        <v>919</v>
      </c>
      <c r="E448">
        <v>921</v>
      </c>
      <c r="F448">
        <v>921</v>
      </c>
    </row>
    <row r="449" spans="2:6" x14ac:dyDescent="0.25">
      <c r="B449" s="1"/>
      <c r="C449">
        <v>988</v>
      </c>
      <c r="D449">
        <v>991</v>
      </c>
      <c r="E449">
        <v>1040</v>
      </c>
      <c r="F449">
        <v>1040</v>
      </c>
    </row>
    <row r="450" spans="2:6" x14ac:dyDescent="0.25">
      <c r="B450" s="1"/>
      <c r="C450">
        <v>1066</v>
      </c>
      <c r="D450">
        <v>1066</v>
      </c>
      <c r="E450">
        <v>1142</v>
      </c>
      <c r="F450">
        <v>1142</v>
      </c>
    </row>
    <row r="451" spans="2:6" x14ac:dyDescent="0.25">
      <c r="B451" s="1">
        <v>1005</v>
      </c>
      <c r="C451">
        <v>980</v>
      </c>
      <c r="D451">
        <v>988</v>
      </c>
      <c r="E451">
        <v>1085</v>
      </c>
      <c r="F451">
        <v>1085</v>
      </c>
    </row>
    <row r="452" spans="2:6" x14ac:dyDescent="0.25">
      <c r="B452" s="1"/>
      <c r="C452">
        <v>1066</v>
      </c>
      <c r="D452">
        <v>1066</v>
      </c>
      <c r="E452">
        <v>1032</v>
      </c>
      <c r="F452">
        <v>1032</v>
      </c>
    </row>
    <row r="453" spans="2:6" x14ac:dyDescent="0.25">
      <c r="B453" s="1"/>
      <c r="C453">
        <v>1037</v>
      </c>
      <c r="D453">
        <v>1037</v>
      </c>
      <c r="E453">
        <v>1115</v>
      </c>
      <c r="F453">
        <v>1115</v>
      </c>
    </row>
    <row r="454" spans="2:6" x14ac:dyDescent="0.25">
      <c r="B454" s="1"/>
      <c r="C454">
        <v>851</v>
      </c>
      <c r="D454">
        <v>851</v>
      </c>
      <c r="E454">
        <v>892</v>
      </c>
      <c r="F454">
        <v>892</v>
      </c>
    </row>
    <row r="455" spans="2:6" x14ac:dyDescent="0.25">
      <c r="B455" s="1"/>
      <c r="C455">
        <v>1009</v>
      </c>
      <c r="D455">
        <v>1028</v>
      </c>
      <c r="E455">
        <v>905</v>
      </c>
      <c r="F455">
        <v>905</v>
      </c>
    </row>
    <row r="456" spans="2:6" x14ac:dyDescent="0.25">
      <c r="B456" s="1"/>
      <c r="C456">
        <v>1063</v>
      </c>
      <c r="D456">
        <v>1063</v>
      </c>
      <c r="E456">
        <v>1098</v>
      </c>
      <c r="F456">
        <v>1098</v>
      </c>
    </row>
    <row r="457" spans="2:6" x14ac:dyDescent="0.25">
      <c r="B457" s="1"/>
      <c r="C457">
        <v>975</v>
      </c>
      <c r="D457">
        <v>975</v>
      </c>
      <c r="E457">
        <v>1086</v>
      </c>
      <c r="F457">
        <v>1086</v>
      </c>
    </row>
    <row r="458" spans="2:6" x14ac:dyDescent="0.25">
      <c r="B458" s="1"/>
      <c r="C458">
        <v>986</v>
      </c>
      <c r="D458">
        <v>986</v>
      </c>
      <c r="E458">
        <v>1083</v>
      </c>
      <c r="F458">
        <v>1083</v>
      </c>
    </row>
    <row r="459" spans="2:6" x14ac:dyDescent="0.25">
      <c r="B459" s="1"/>
      <c r="C459">
        <v>1014</v>
      </c>
      <c r="D459">
        <v>1014</v>
      </c>
      <c r="E459">
        <v>868</v>
      </c>
      <c r="F459">
        <v>873</v>
      </c>
    </row>
    <row r="460" spans="2:6" x14ac:dyDescent="0.25">
      <c r="B460" s="1"/>
      <c r="C460">
        <v>1011</v>
      </c>
      <c r="D460">
        <v>1011</v>
      </c>
      <c r="E460">
        <v>1064</v>
      </c>
      <c r="F460">
        <v>1064</v>
      </c>
    </row>
    <row r="461" spans="2:6" x14ac:dyDescent="0.25">
      <c r="B461" s="1"/>
      <c r="C461">
        <v>964</v>
      </c>
      <c r="D461">
        <v>964</v>
      </c>
      <c r="E461">
        <v>1035</v>
      </c>
      <c r="F461">
        <v>1035</v>
      </c>
    </row>
    <row r="462" spans="2:6" x14ac:dyDescent="0.25">
      <c r="B462" s="1"/>
      <c r="C462">
        <v>980</v>
      </c>
      <c r="D462">
        <v>995</v>
      </c>
      <c r="E462">
        <v>1067</v>
      </c>
      <c r="F462">
        <v>1067</v>
      </c>
    </row>
    <row r="463" spans="2:6" x14ac:dyDescent="0.25">
      <c r="B463" s="1"/>
      <c r="C463">
        <v>1065</v>
      </c>
      <c r="D463">
        <v>1065</v>
      </c>
      <c r="E463">
        <v>1092</v>
      </c>
      <c r="F463">
        <v>1092</v>
      </c>
    </row>
    <row r="465" spans="2:10" x14ac:dyDescent="0.25">
      <c r="C465" t="s">
        <v>421</v>
      </c>
      <c r="D465" t="s">
        <v>422</v>
      </c>
      <c r="E465" t="s">
        <v>423</v>
      </c>
      <c r="F465" t="s">
        <v>424</v>
      </c>
      <c r="G465" t="s">
        <v>425</v>
      </c>
      <c r="H465" t="s">
        <v>426</v>
      </c>
      <c r="I465" t="s">
        <v>427</v>
      </c>
      <c r="J465" t="s">
        <v>428</v>
      </c>
    </row>
    <row r="466" spans="2:10" x14ac:dyDescent="0.25">
      <c r="B466" s="1"/>
      <c r="C466">
        <v>1095</v>
      </c>
      <c r="D466">
        <v>1083</v>
      </c>
      <c r="E466">
        <v>1095</v>
      </c>
      <c r="F466">
        <v>1068</v>
      </c>
      <c r="G466">
        <v>1033</v>
      </c>
      <c r="H466">
        <v>1055</v>
      </c>
      <c r="I466">
        <v>1033</v>
      </c>
      <c r="J466">
        <v>1055</v>
      </c>
    </row>
    <row r="467" spans="2:10" x14ac:dyDescent="0.25">
      <c r="B467" s="1">
        <v>915</v>
      </c>
      <c r="C467">
        <v>1047</v>
      </c>
      <c r="D467">
        <v>1178</v>
      </c>
      <c r="E467">
        <v>1047</v>
      </c>
      <c r="F467">
        <v>1122</v>
      </c>
      <c r="G467">
        <v>973</v>
      </c>
      <c r="H467">
        <v>1036</v>
      </c>
      <c r="I467">
        <v>973</v>
      </c>
      <c r="J467">
        <v>1036</v>
      </c>
    </row>
    <row r="468" spans="2:10" x14ac:dyDescent="0.25">
      <c r="B468" s="1"/>
      <c r="C468">
        <v>1016</v>
      </c>
      <c r="D468">
        <v>1044</v>
      </c>
      <c r="E468">
        <v>1016</v>
      </c>
      <c r="F468">
        <v>1039</v>
      </c>
      <c r="G468">
        <v>1051</v>
      </c>
      <c r="H468">
        <v>1073</v>
      </c>
      <c r="I468">
        <v>1051</v>
      </c>
      <c r="J468">
        <v>1073</v>
      </c>
    </row>
    <row r="469" spans="2:10" x14ac:dyDescent="0.25">
      <c r="B469" s="1">
        <v>864</v>
      </c>
      <c r="C469">
        <v>953</v>
      </c>
      <c r="D469">
        <v>995</v>
      </c>
      <c r="E469">
        <v>953</v>
      </c>
      <c r="F469">
        <v>970</v>
      </c>
      <c r="G469">
        <v>877</v>
      </c>
      <c r="H469">
        <v>903</v>
      </c>
      <c r="I469">
        <v>877</v>
      </c>
      <c r="J469">
        <v>903</v>
      </c>
    </row>
    <row r="470" spans="2:10" x14ac:dyDescent="0.25">
      <c r="B470" s="1"/>
      <c r="C470">
        <v>1034</v>
      </c>
      <c r="D470">
        <v>1045</v>
      </c>
      <c r="E470">
        <v>1034</v>
      </c>
      <c r="F470">
        <v>1000</v>
      </c>
      <c r="G470">
        <v>940</v>
      </c>
      <c r="H470">
        <v>1030</v>
      </c>
      <c r="I470">
        <v>940</v>
      </c>
      <c r="J470">
        <v>1030</v>
      </c>
    </row>
    <row r="471" spans="2:10" x14ac:dyDescent="0.25">
      <c r="B471" s="1"/>
      <c r="C471">
        <v>1220</v>
      </c>
      <c r="D471">
        <v>1246</v>
      </c>
      <c r="E471">
        <v>1220</v>
      </c>
      <c r="F471">
        <v>1246</v>
      </c>
      <c r="G471">
        <v>1053</v>
      </c>
      <c r="H471">
        <v>1114</v>
      </c>
      <c r="I471">
        <v>1044</v>
      </c>
      <c r="J471">
        <v>1114</v>
      </c>
    </row>
    <row r="472" spans="2:10" x14ac:dyDescent="0.25">
      <c r="B472" s="1"/>
      <c r="C472">
        <v>1025</v>
      </c>
      <c r="D472">
        <v>1287</v>
      </c>
      <c r="E472">
        <v>1025</v>
      </c>
      <c r="F472">
        <v>1287</v>
      </c>
      <c r="G472">
        <v>1096</v>
      </c>
      <c r="H472">
        <v>1067</v>
      </c>
      <c r="I472">
        <v>1096</v>
      </c>
      <c r="J472">
        <v>1067</v>
      </c>
    </row>
    <row r="473" spans="2:10" x14ac:dyDescent="0.25">
      <c r="B473" s="1"/>
      <c r="C473">
        <v>989</v>
      </c>
      <c r="D473">
        <v>1126</v>
      </c>
      <c r="E473">
        <v>989</v>
      </c>
      <c r="F473">
        <v>1071</v>
      </c>
      <c r="G473">
        <v>940</v>
      </c>
      <c r="H473">
        <v>973</v>
      </c>
      <c r="I473">
        <v>940</v>
      </c>
      <c r="J473">
        <v>973</v>
      </c>
    </row>
    <row r="474" spans="2:10" x14ac:dyDescent="0.25">
      <c r="B474" s="1"/>
      <c r="C474">
        <v>1026</v>
      </c>
      <c r="D474">
        <v>1068</v>
      </c>
      <c r="E474">
        <v>1026</v>
      </c>
      <c r="F474">
        <v>1050</v>
      </c>
      <c r="G474">
        <v>937</v>
      </c>
      <c r="H474">
        <v>1018</v>
      </c>
      <c r="I474">
        <v>937</v>
      </c>
      <c r="J474">
        <v>1018</v>
      </c>
    </row>
    <row r="475" spans="2:10" x14ac:dyDescent="0.25">
      <c r="B475" s="1"/>
      <c r="C475">
        <v>1059</v>
      </c>
      <c r="D475">
        <v>1204</v>
      </c>
      <c r="E475">
        <v>1059</v>
      </c>
      <c r="F475">
        <v>1203</v>
      </c>
      <c r="G475">
        <v>1089</v>
      </c>
      <c r="H475">
        <v>1128</v>
      </c>
      <c r="I475">
        <v>1089</v>
      </c>
      <c r="J475">
        <v>1128</v>
      </c>
    </row>
    <row r="476" spans="2:10" x14ac:dyDescent="0.25">
      <c r="B476" s="1"/>
      <c r="C476">
        <v>904</v>
      </c>
      <c r="D476">
        <v>999</v>
      </c>
      <c r="E476">
        <v>904</v>
      </c>
      <c r="F476">
        <v>984</v>
      </c>
      <c r="G476">
        <v>803</v>
      </c>
      <c r="H476">
        <v>843</v>
      </c>
      <c r="I476">
        <v>803</v>
      </c>
      <c r="J476">
        <v>843</v>
      </c>
    </row>
    <row r="477" spans="2:10" x14ac:dyDescent="0.25">
      <c r="B477" s="1"/>
      <c r="C477">
        <v>1049</v>
      </c>
      <c r="D477">
        <v>1117</v>
      </c>
      <c r="E477">
        <v>1049</v>
      </c>
      <c r="F477">
        <v>1056</v>
      </c>
      <c r="G477">
        <v>918</v>
      </c>
      <c r="H477">
        <v>963</v>
      </c>
      <c r="I477">
        <v>894</v>
      </c>
      <c r="J477">
        <v>963</v>
      </c>
    </row>
    <row r="478" spans="2:10" x14ac:dyDescent="0.25">
      <c r="B478" s="1"/>
      <c r="C478">
        <v>953</v>
      </c>
      <c r="D478">
        <v>1056</v>
      </c>
      <c r="E478">
        <v>953</v>
      </c>
      <c r="F478">
        <v>990</v>
      </c>
      <c r="G478">
        <v>904</v>
      </c>
      <c r="H478">
        <v>975</v>
      </c>
      <c r="I478">
        <v>904</v>
      </c>
      <c r="J478">
        <v>975</v>
      </c>
    </row>
    <row r="479" spans="2:10" x14ac:dyDescent="0.25">
      <c r="B479" s="1"/>
      <c r="C479">
        <v>996</v>
      </c>
      <c r="D479">
        <v>1046</v>
      </c>
      <c r="E479">
        <v>996</v>
      </c>
      <c r="F479">
        <v>986</v>
      </c>
      <c r="G479">
        <v>910</v>
      </c>
      <c r="H479">
        <v>957</v>
      </c>
      <c r="I479">
        <v>910</v>
      </c>
      <c r="J479">
        <v>957</v>
      </c>
    </row>
    <row r="480" spans="2:10" x14ac:dyDescent="0.25">
      <c r="B480" s="1"/>
      <c r="C480">
        <v>989</v>
      </c>
      <c r="D480">
        <v>993</v>
      </c>
      <c r="E480">
        <v>989</v>
      </c>
      <c r="F480">
        <v>933</v>
      </c>
      <c r="G480">
        <v>952</v>
      </c>
      <c r="H480">
        <v>954</v>
      </c>
      <c r="I480">
        <v>900</v>
      </c>
      <c r="J480">
        <v>954</v>
      </c>
    </row>
    <row r="481" spans="2:10" x14ac:dyDescent="0.25">
      <c r="B481" s="1">
        <v>1118</v>
      </c>
      <c r="C481">
        <v>1092</v>
      </c>
      <c r="D481">
        <v>1304</v>
      </c>
      <c r="E481">
        <v>1092</v>
      </c>
      <c r="F481">
        <v>1176</v>
      </c>
      <c r="G481">
        <v>1054</v>
      </c>
      <c r="H481">
        <v>1021</v>
      </c>
      <c r="I481">
        <v>1054</v>
      </c>
      <c r="J481">
        <v>1019</v>
      </c>
    </row>
    <row r="482" spans="2:10" x14ac:dyDescent="0.25">
      <c r="B482" s="1"/>
      <c r="C482">
        <v>807</v>
      </c>
      <c r="D482">
        <v>920</v>
      </c>
      <c r="E482">
        <v>807</v>
      </c>
      <c r="F482">
        <v>886</v>
      </c>
      <c r="G482">
        <v>774</v>
      </c>
      <c r="H482">
        <v>880</v>
      </c>
      <c r="I482">
        <v>774</v>
      </c>
      <c r="J482">
        <v>880</v>
      </c>
    </row>
    <row r="483" spans="2:10" x14ac:dyDescent="0.25">
      <c r="B483" s="1"/>
      <c r="C483">
        <v>970</v>
      </c>
      <c r="D483">
        <v>1091</v>
      </c>
      <c r="E483">
        <v>970</v>
      </c>
      <c r="F483">
        <v>1025</v>
      </c>
      <c r="G483">
        <v>880</v>
      </c>
      <c r="H483">
        <v>1007</v>
      </c>
      <c r="I483">
        <v>850</v>
      </c>
      <c r="J483">
        <v>1007</v>
      </c>
    </row>
    <row r="484" spans="2:10" x14ac:dyDescent="0.25">
      <c r="B484" s="1"/>
      <c r="C484">
        <v>968</v>
      </c>
      <c r="D484">
        <v>1079</v>
      </c>
      <c r="E484">
        <v>968</v>
      </c>
      <c r="F484">
        <v>1079</v>
      </c>
      <c r="G484">
        <v>893</v>
      </c>
      <c r="H484">
        <v>916</v>
      </c>
      <c r="I484">
        <v>893</v>
      </c>
      <c r="J484">
        <v>916</v>
      </c>
    </row>
    <row r="485" spans="2:10" x14ac:dyDescent="0.25">
      <c r="B485" s="1"/>
      <c r="C485">
        <v>841</v>
      </c>
      <c r="D485">
        <v>859</v>
      </c>
      <c r="E485">
        <v>841</v>
      </c>
      <c r="F485">
        <v>843</v>
      </c>
      <c r="G485">
        <v>767</v>
      </c>
      <c r="H485">
        <v>785</v>
      </c>
      <c r="I485">
        <v>767</v>
      </c>
      <c r="J485">
        <v>785</v>
      </c>
    </row>
    <row r="486" spans="2:10" x14ac:dyDescent="0.25">
      <c r="B486" s="1"/>
      <c r="C486">
        <v>1060</v>
      </c>
      <c r="D486">
        <v>1209</v>
      </c>
      <c r="E486">
        <v>1060</v>
      </c>
      <c r="F486">
        <v>1114</v>
      </c>
      <c r="G486">
        <v>1149</v>
      </c>
      <c r="H486">
        <v>1170</v>
      </c>
      <c r="I486">
        <v>1050</v>
      </c>
      <c r="J486">
        <v>1170</v>
      </c>
    </row>
    <row r="487" spans="2:10" x14ac:dyDescent="0.25">
      <c r="B487" s="1">
        <v>1103</v>
      </c>
      <c r="C487">
        <v>888</v>
      </c>
      <c r="D487">
        <v>925</v>
      </c>
      <c r="E487">
        <v>888</v>
      </c>
      <c r="F487">
        <v>925</v>
      </c>
      <c r="G487">
        <v>887</v>
      </c>
      <c r="H487">
        <v>902</v>
      </c>
      <c r="I487">
        <v>887</v>
      </c>
      <c r="J487">
        <v>902</v>
      </c>
    </row>
    <row r="488" spans="2:10" x14ac:dyDescent="0.25">
      <c r="B488" s="1"/>
      <c r="C488">
        <v>960</v>
      </c>
      <c r="D488">
        <v>1082</v>
      </c>
      <c r="E488">
        <v>960</v>
      </c>
      <c r="F488">
        <v>1030</v>
      </c>
      <c r="G488">
        <v>1130</v>
      </c>
      <c r="H488">
        <v>965</v>
      </c>
      <c r="I488">
        <v>1013</v>
      </c>
      <c r="J488">
        <v>959</v>
      </c>
    </row>
    <row r="489" spans="2:10" x14ac:dyDescent="0.25">
      <c r="B489" s="1"/>
      <c r="C489">
        <v>872</v>
      </c>
      <c r="D489">
        <v>994</v>
      </c>
      <c r="E489">
        <v>872</v>
      </c>
      <c r="F489">
        <v>967</v>
      </c>
      <c r="G489">
        <v>840</v>
      </c>
      <c r="H489">
        <v>892</v>
      </c>
      <c r="I489">
        <v>840</v>
      </c>
      <c r="J489">
        <v>892</v>
      </c>
    </row>
    <row r="490" spans="2:10" x14ac:dyDescent="0.25">
      <c r="B490" s="1"/>
      <c r="C490">
        <v>898</v>
      </c>
      <c r="D490">
        <v>999</v>
      </c>
      <c r="E490">
        <v>898</v>
      </c>
      <c r="F490">
        <v>916</v>
      </c>
      <c r="G490">
        <v>865</v>
      </c>
      <c r="H490">
        <v>952</v>
      </c>
      <c r="I490">
        <v>865</v>
      </c>
      <c r="J490">
        <v>952</v>
      </c>
    </row>
    <row r="491" spans="2:10" x14ac:dyDescent="0.25">
      <c r="B491" s="1"/>
      <c r="C491">
        <v>1077</v>
      </c>
      <c r="D491">
        <v>1127</v>
      </c>
      <c r="E491">
        <v>1077</v>
      </c>
      <c r="F491">
        <v>1080</v>
      </c>
      <c r="G491">
        <v>1073</v>
      </c>
      <c r="H491">
        <v>1110</v>
      </c>
      <c r="I491">
        <v>1073</v>
      </c>
      <c r="J491">
        <v>1110</v>
      </c>
    </row>
    <row r="492" spans="2:10" x14ac:dyDescent="0.25">
      <c r="B492" s="1"/>
      <c r="C492">
        <v>975</v>
      </c>
      <c r="D492">
        <v>1076</v>
      </c>
      <c r="E492">
        <v>975</v>
      </c>
      <c r="F492">
        <v>1022</v>
      </c>
      <c r="G492">
        <v>908</v>
      </c>
      <c r="H492">
        <v>863</v>
      </c>
      <c r="I492">
        <v>908</v>
      </c>
      <c r="J492">
        <v>863</v>
      </c>
    </row>
    <row r="493" spans="2:10" x14ac:dyDescent="0.25">
      <c r="B493" s="1">
        <v>892</v>
      </c>
      <c r="C493">
        <v>969</v>
      </c>
      <c r="D493">
        <v>1193</v>
      </c>
      <c r="E493">
        <v>969</v>
      </c>
      <c r="F493">
        <v>1123</v>
      </c>
      <c r="G493">
        <v>1026</v>
      </c>
      <c r="H493">
        <v>990</v>
      </c>
      <c r="I493">
        <v>1026</v>
      </c>
      <c r="J493">
        <v>990</v>
      </c>
    </row>
    <row r="494" spans="2:10" x14ac:dyDescent="0.25">
      <c r="B494" s="1"/>
      <c r="C494">
        <v>1075</v>
      </c>
      <c r="D494">
        <v>1120</v>
      </c>
      <c r="E494">
        <v>1075</v>
      </c>
      <c r="F494">
        <v>1077</v>
      </c>
      <c r="G494">
        <v>990</v>
      </c>
      <c r="H494">
        <v>1067</v>
      </c>
      <c r="I494">
        <v>990</v>
      </c>
      <c r="J494">
        <v>1067</v>
      </c>
    </row>
    <row r="495" spans="2:10" x14ac:dyDescent="0.25">
      <c r="B495" s="1"/>
      <c r="C495">
        <v>931</v>
      </c>
      <c r="D495">
        <v>1124</v>
      </c>
      <c r="E495">
        <v>931</v>
      </c>
      <c r="F495">
        <v>989</v>
      </c>
      <c r="G495">
        <v>917</v>
      </c>
      <c r="H495">
        <v>962</v>
      </c>
      <c r="I495">
        <v>917</v>
      </c>
      <c r="J495">
        <v>954</v>
      </c>
    </row>
    <row r="496" spans="2:10" x14ac:dyDescent="0.25">
      <c r="B496" s="1"/>
      <c r="C496">
        <v>1036</v>
      </c>
      <c r="D496">
        <v>1064</v>
      </c>
      <c r="E496">
        <v>1036</v>
      </c>
      <c r="F496">
        <v>1064</v>
      </c>
      <c r="G496">
        <v>979</v>
      </c>
      <c r="H496">
        <v>1017</v>
      </c>
      <c r="I496">
        <v>979</v>
      </c>
      <c r="J496">
        <v>1017</v>
      </c>
    </row>
    <row r="497" spans="2:10" x14ac:dyDescent="0.25">
      <c r="B497" s="1"/>
      <c r="C497">
        <v>836</v>
      </c>
      <c r="D497">
        <v>1000</v>
      </c>
      <c r="E497">
        <v>836</v>
      </c>
      <c r="F497">
        <v>965</v>
      </c>
      <c r="G497">
        <v>790</v>
      </c>
      <c r="H497">
        <v>876</v>
      </c>
      <c r="I497">
        <v>790</v>
      </c>
      <c r="J497">
        <v>876</v>
      </c>
    </row>
    <row r="498" spans="2:10" x14ac:dyDescent="0.25">
      <c r="B498" s="1"/>
      <c r="C498">
        <v>1019</v>
      </c>
      <c r="D498">
        <v>1171</v>
      </c>
      <c r="E498">
        <v>1019</v>
      </c>
      <c r="F498">
        <v>1171</v>
      </c>
      <c r="G498">
        <v>1055</v>
      </c>
      <c r="H498">
        <v>1019</v>
      </c>
      <c r="I498">
        <v>1055</v>
      </c>
      <c r="J498">
        <v>1019</v>
      </c>
    </row>
    <row r="499" spans="2:10" x14ac:dyDescent="0.25">
      <c r="B499" s="1"/>
      <c r="C499">
        <v>1168</v>
      </c>
      <c r="D499">
        <v>1261</v>
      </c>
      <c r="E499">
        <v>1168</v>
      </c>
      <c r="F499">
        <v>1212</v>
      </c>
      <c r="G499">
        <v>1041</v>
      </c>
      <c r="H499">
        <v>1120</v>
      </c>
      <c r="I499">
        <v>1041</v>
      </c>
      <c r="J499">
        <v>1120</v>
      </c>
    </row>
    <row r="500" spans="2:10" x14ac:dyDescent="0.25">
      <c r="B500" s="1"/>
      <c r="C500">
        <v>1124</v>
      </c>
      <c r="D500">
        <v>1215</v>
      </c>
      <c r="E500">
        <v>1124</v>
      </c>
      <c r="F500">
        <v>1162</v>
      </c>
      <c r="G500">
        <v>1010</v>
      </c>
      <c r="H500">
        <v>1151</v>
      </c>
      <c r="I500">
        <v>1010</v>
      </c>
      <c r="J500">
        <v>1151</v>
      </c>
    </row>
    <row r="501" spans="2:10" x14ac:dyDescent="0.25">
      <c r="B501" s="1"/>
      <c r="C501">
        <v>1011</v>
      </c>
      <c r="D501">
        <v>1154</v>
      </c>
      <c r="E501">
        <v>1011</v>
      </c>
      <c r="F501">
        <v>1076</v>
      </c>
      <c r="G501">
        <v>960</v>
      </c>
      <c r="H501">
        <v>981</v>
      </c>
      <c r="I501">
        <v>960</v>
      </c>
      <c r="J501">
        <v>981</v>
      </c>
    </row>
    <row r="502" spans="2:10" x14ac:dyDescent="0.25">
      <c r="B502" s="1"/>
      <c r="C502">
        <v>1137</v>
      </c>
      <c r="D502">
        <v>1255</v>
      </c>
      <c r="E502">
        <v>1137</v>
      </c>
      <c r="F502">
        <v>1215</v>
      </c>
      <c r="G502">
        <v>1116</v>
      </c>
      <c r="H502">
        <v>1095</v>
      </c>
      <c r="I502">
        <v>1116</v>
      </c>
      <c r="J502">
        <v>1095</v>
      </c>
    </row>
    <row r="503" spans="2:10" x14ac:dyDescent="0.25">
      <c r="B503" s="1"/>
      <c r="C503">
        <v>1056</v>
      </c>
      <c r="D503">
        <v>1296</v>
      </c>
      <c r="E503">
        <v>1056</v>
      </c>
      <c r="F503">
        <v>1217</v>
      </c>
      <c r="G503">
        <v>1098</v>
      </c>
      <c r="H503">
        <v>1169</v>
      </c>
      <c r="I503">
        <v>1098</v>
      </c>
      <c r="J503">
        <v>1169</v>
      </c>
    </row>
    <row r="504" spans="2:10" x14ac:dyDescent="0.25">
      <c r="B504" s="1">
        <v>1584</v>
      </c>
      <c r="C504">
        <v>1145</v>
      </c>
      <c r="D504">
        <v>1177</v>
      </c>
      <c r="E504">
        <v>1145</v>
      </c>
      <c r="F504">
        <v>1142</v>
      </c>
      <c r="G504">
        <v>1030</v>
      </c>
      <c r="H504">
        <v>1097</v>
      </c>
      <c r="I504">
        <v>1030</v>
      </c>
      <c r="J504">
        <v>1097</v>
      </c>
    </row>
    <row r="505" spans="2:10" x14ac:dyDescent="0.25">
      <c r="B505" s="1">
        <v>916</v>
      </c>
      <c r="C505">
        <v>1099</v>
      </c>
      <c r="D505">
        <v>1174</v>
      </c>
      <c r="E505">
        <v>1099</v>
      </c>
      <c r="F505">
        <v>1162</v>
      </c>
      <c r="G505">
        <v>997</v>
      </c>
      <c r="H505">
        <v>1080</v>
      </c>
      <c r="I505">
        <v>997</v>
      </c>
      <c r="J505">
        <v>1076</v>
      </c>
    </row>
    <row r="506" spans="2:10" x14ac:dyDescent="0.25">
      <c r="B506" s="1">
        <v>816</v>
      </c>
      <c r="C506">
        <v>935</v>
      </c>
      <c r="D506">
        <v>1067</v>
      </c>
      <c r="E506">
        <v>935</v>
      </c>
      <c r="F506">
        <v>1000</v>
      </c>
      <c r="G506">
        <v>835</v>
      </c>
      <c r="H506">
        <v>912</v>
      </c>
      <c r="I506">
        <v>835</v>
      </c>
      <c r="J506">
        <v>912</v>
      </c>
    </row>
    <row r="507" spans="2:10" x14ac:dyDescent="0.25">
      <c r="B507" s="1"/>
      <c r="C507">
        <v>1050</v>
      </c>
      <c r="D507">
        <v>1072</v>
      </c>
      <c r="E507">
        <v>1050</v>
      </c>
      <c r="F507">
        <v>1035</v>
      </c>
      <c r="G507">
        <v>1032</v>
      </c>
      <c r="H507">
        <v>1072</v>
      </c>
      <c r="I507">
        <v>1032</v>
      </c>
      <c r="J507">
        <v>1072</v>
      </c>
    </row>
    <row r="508" spans="2:10" x14ac:dyDescent="0.25">
      <c r="B508" s="1"/>
      <c r="C508">
        <v>1025</v>
      </c>
      <c r="D508">
        <v>1070</v>
      </c>
      <c r="E508">
        <v>1025</v>
      </c>
      <c r="F508">
        <v>1017</v>
      </c>
      <c r="G508">
        <v>916</v>
      </c>
      <c r="H508">
        <v>1042</v>
      </c>
      <c r="I508">
        <v>916</v>
      </c>
      <c r="J508">
        <v>1042</v>
      </c>
    </row>
    <row r="509" spans="2:10" x14ac:dyDescent="0.25">
      <c r="B509" s="1">
        <v>979</v>
      </c>
      <c r="C509">
        <v>1061</v>
      </c>
      <c r="D509">
        <v>1240</v>
      </c>
      <c r="E509">
        <v>1061</v>
      </c>
      <c r="F509">
        <v>1213</v>
      </c>
      <c r="G509">
        <v>1116</v>
      </c>
      <c r="H509">
        <v>1086</v>
      </c>
      <c r="I509">
        <v>1116</v>
      </c>
      <c r="J509">
        <v>1086</v>
      </c>
    </row>
    <row r="510" spans="2:10" x14ac:dyDescent="0.25">
      <c r="B510" s="1"/>
      <c r="C510">
        <v>965</v>
      </c>
      <c r="D510">
        <v>1150</v>
      </c>
      <c r="E510">
        <v>965</v>
      </c>
      <c r="F510">
        <v>1148</v>
      </c>
      <c r="G510">
        <v>980</v>
      </c>
      <c r="H510">
        <v>1040</v>
      </c>
      <c r="I510">
        <v>980</v>
      </c>
      <c r="J510">
        <v>1040</v>
      </c>
    </row>
    <row r="511" spans="2:10" x14ac:dyDescent="0.25">
      <c r="B511" s="1">
        <v>1452</v>
      </c>
      <c r="C511">
        <v>970</v>
      </c>
      <c r="D511">
        <v>1135</v>
      </c>
      <c r="E511">
        <v>970</v>
      </c>
      <c r="F511">
        <v>1080</v>
      </c>
      <c r="G511">
        <v>918</v>
      </c>
      <c r="H511">
        <v>976</v>
      </c>
      <c r="I511">
        <v>918</v>
      </c>
      <c r="J511">
        <v>976</v>
      </c>
    </row>
    <row r="512" spans="2:10" x14ac:dyDescent="0.25">
      <c r="B512" s="1"/>
      <c r="C512">
        <v>1016</v>
      </c>
      <c r="D512">
        <v>1031</v>
      </c>
      <c r="E512">
        <v>1016</v>
      </c>
      <c r="F512">
        <v>1031</v>
      </c>
      <c r="G512">
        <v>894</v>
      </c>
      <c r="H512">
        <v>977</v>
      </c>
      <c r="I512">
        <v>894</v>
      </c>
      <c r="J512">
        <v>977</v>
      </c>
    </row>
    <row r="513" spans="2:10" x14ac:dyDescent="0.25">
      <c r="B513" s="1"/>
      <c r="C513">
        <v>964</v>
      </c>
      <c r="D513">
        <v>1195</v>
      </c>
      <c r="E513">
        <v>964</v>
      </c>
      <c r="F513">
        <v>1001</v>
      </c>
      <c r="G513">
        <v>962</v>
      </c>
      <c r="H513">
        <v>936</v>
      </c>
      <c r="I513">
        <v>962</v>
      </c>
      <c r="J513">
        <v>936</v>
      </c>
    </row>
    <row r="514" spans="2:10" x14ac:dyDescent="0.25">
      <c r="B514" s="1"/>
      <c r="C514">
        <v>1043</v>
      </c>
      <c r="D514">
        <v>1094</v>
      </c>
      <c r="E514">
        <v>1043</v>
      </c>
      <c r="F514">
        <v>961</v>
      </c>
      <c r="G514">
        <v>943</v>
      </c>
      <c r="H514">
        <v>990</v>
      </c>
      <c r="I514">
        <v>943</v>
      </c>
      <c r="J514">
        <v>990</v>
      </c>
    </row>
    <row r="515" spans="2:10" x14ac:dyDescent="0.25">
      <c r="B515" s="1">
        <v>1265</v>
      </c>
      <c r="C515">
        <v>888</v>
      </c>
      <c r="D515">
        <v>1079</v>
      </c>
      <c r="E515">
        <v>888</v>
      </c>
      <c r="F515">
        <v>1007</v>
      </c>
      <c r="G515">
        <v>921</v>
      </c>
      <c r="H515">
        <v>882</v>
      </c>
      <c r="I515">
        <v>921</v>
      </c>
      <c r="J515">
        <v>882</v>
      </c>
    </row>
    <row r="516" spans="2:10" x14ac:dyDescent="0.25">
      <c r="B516" s="1"/>
      <c r="C516">
        <v>1000</v>
      </c>
      <c r="D516">
        <v>1128</v>
      </c>
      <c r="E516">
        <v>1000</v>
      </c>
      <c r="F516">
        <v>1128</v>
      </c>
      <c r="G516">
        <v>979</v>
      </c>
      <c r="H516">
        <v>1003</v>
      </c>
      <c r="I516">
        <v>979</v>
      </c>
      <c r="J516">
        <v>1003</v>
      </c>
    </row>
    <row r="517" spans="2:10" x14ac:dyDescent="0.25">
      <c r="B517" s="1"/>
      <c r="C517">
        <v>1001</v>
      </c>
      <c r="D517">
        <v>1102</v>
      </c>
      <c r="E517">
        <v>1001</v>
      </c>
      <c r="F517">
        <v>945</v>
      </c>
      <c r="G517">
        <v>969</v>
      </c>
      <c r="H517">
        <v>1043</v>
      </c>
      <c r="I517">
        <v>969</v>
      </c>
      <c r="J517">
        <v>1043</v>
      </c>
    </row>
    <row r="518" spans="2:10" x14ac:dyDescent="0.25">
      <c r="B518" s="1"/>
      <c r="C518">
        <v>837</v>
      </c>
      <c r="D518">
        <v>981</v>
      </c>
      <c r="E518">
        <v>837</v>
      </c>
      <c r="F518">
        <v>971</v>
      </c>
      <c r="G518">
        <v>784</v>
      </c>
      <c r="H518">
        <v>865</v>
      </c>
      <c r="I518">
        <v>784</v>
      </c>
      <c r="J518">
        <v>865</v>
      </c>
    </row>
    <row r="519" spans="2:10" x14ac:dyDescent="0.25">
      <c r="B519" s="1"/>
      <c r="C519">
        <v>1008</v>
      </c>
      <c r="D519">
        <v>1291</v>
      </c>
      <c r="E519">
        <v>1008</v>
      </c>
      <c r="F519">
        <v>1285</v>
      </c>
      <c r="G519">
        <v>1173</v>
      </c>
      <c r="H519">
        <v>1105</v>
      </c>
      <c r="I519">
        <v>1173</v>
      </c>
      <c r="J519">
        <v>1105</v>
      </c>
    </row>
    <row r="520" spans="2:10" x14ac:dyDescent="0.25">
      <c r="B520" s="1"/>
      <c r="C520">
        <v>829</v>
      </c>
      <c r="D520">
        <v>916</v>
      </c>
      <c r="E520">
        <v>829</v>
      </c>
      <c r="F520">
        <v>916</v>
      </c>
      <c r="G520">
        <v>807</v>
      </c>
      <c r="H520">
        <v>857</v>
      </c>
      <c r="I520">
        <v>807</v>
      </c>
      <c r="J520">
        <v>857</v>
      </c>
    </row>
    <row r="521" spans="2:10" x14ac:dyDescent="0.25">
      <c r="B521" s="1"/>
      <c r="C521">
        <v>1010</v>
      </c>
      <c r="D521">
        <v>1168</v>
      </c>
      <c r="E521">
        <v>1010</v>
      </c>
      <c r="F521">
        <v>1075</v>
      </c>
      <c r="G521">
        <v>941</v>
      </c>
      <c r="H521">
        <v>969</v>
      </c>
      <c r="I521">
        <v>941</v>
      </c>
      <c r="J521">
        <v>969</v>
      </c>
    </row>
    <row r="522" spans="2:10" x14ac:dyDescent="0.25">
      <c r="B522" s="1"/>
      <c r="C522">
        <v>1154</v>
      </c>
      <c r="D522">
        <v>1197</v>
      </c>
      <c r="E522">
        <v>1154</v>
      </c>
      <c r="F522">
        <v>1165</v>
      </c>
      <c r="G522">
        <v>1146</v>
      </c>
      <c r="H522">
        <v>1093</v>
      </c>
      <c r="I522">
        <v>1146</v>
      </c>
      <c r="J522">
        <v>1093</v>
      </c>
    </row>
    <row r="523" spans="2:10" x14ac:dyDescent="0.25">
      <c r="B523" s="1"/>
      <c r="C523">
        <v>943</v>
      </c>
      <c r="D523">
        <v>965</v>
      </c>
      <c r="E523">
        <v>943</v>
      </c>
      <c r="F523">
        <v>939</v>
      </c>
      <c r="G523">
        <v>826</v>
      </c>
      <c r="H523">
        <v>882</v>
      </c>
      <c r="I523">
        <v>826</v>
      </c>
      <c r="J523">
        <v>882</v>
      </c>
    </row>
    <row r="524" spans="2:10" x14ac:dyDescent="0.25">
      <c r="B524" s="1"/>
      <c r="C524">
        <v>897</v>
      </c>
      <c r="D524">
        <v>935</v>
      </c>
      <c r="E524">
        <v>897</v>
      </c>
      <c r="F524">
        <v>926</v>
      </c>
      <c r="G524">
        <v>839</v>
      </c>
      <c r="H524">
        <v>903</v>
      </c>
      <c r="I524">
        <v>839</v>
      </c>
      <c r="J524">
        <v>903</v>
      </c>
    </row>
    <row r="525" spans="2:10" x14ac:dyDescent="0.25">
      <c r="B525" s="1"/>
      <c r="C525">
        <v>936</v>
      </c>
      <c r="D525">
        <v>967</v>
      </c>
      <c r="E525">
        <v>936</v>
      </c>
      <c r="F525">
        <v>951</v>
      </c>
      <c r="G525">
        <v>912</v>
      </c>
      <c r="H525">
        <v>941</v>
      </c>
      <c r="I525">
        <v>912</v>
      </c>
      <c r="J525">
        <v>941</v>
      </c>
    </row>
    <row r="526" spans="2:10" x14ac:dyDescent="0.25">
      <c r="B526" s="1">
        <v>929</v>
      </c>
      <c r="C526">
        <v>1061</v>
      </c>
      <c r="D526">
        <v>1246</v>
      </c>
      <c r="E526">
        <v>1061</v>
      </c>
      <c r="F526">
        <v>1246</v>
      </c>
      <c r="G526">
        <v>1123</v>
      </c>
      <c r="H526">
        <v>1052</v>
      </c>
      <c r="I526">
        <v>1123</v>
      </c>
      <c r="J526">
        <v>1052</v>
      </c>
    </row>
    <row r="527" spans="2:10" x14ac:dyDescent="0.25">
      <c r="B527" s="1">
        <v>835</v>
      </c>
      <c r="C527">
        <v>1052</v>
      </c>
      <c r="D527">
        <v>1116</v>
      </c>
      <c r="E527">
        <v>1052</v>
      </c>
      <c r="F527">
        <v>1041</v>
      </c>
      <c r="G527">
        <v>954</v>
      </c>
      <c r="H527">
        <v>966</v>
      </c>
      <c r="I527">
        <v>954</v>
      </c>
      <c r="J527">
        <v>966</v>
      </c>
    </row>
    <row r="528" spans="2:10" x14ac:dyDescent="0.25">
      <c r="B528" s="1"/>
      <c r="C528">
        <v>1018</v>
      </c>
      <c r="D528">
        <v>1227</v>
      </c>
      <c r="E528">
        <v>1018</v>
      </c>
      <c r="F528">
        <v>1212</v>
      </c>
      <c r="G528">
        <v>1155</v>
      </c>
      <c r="H528">
        <v>1131</v>
      </c>
      <c r="I528">
        <v>1155</v>
      </c>
      <c r="J528">
        <v>1131</v>
      </c>
    </row>
    <row r="529" spans="2:10" x14ac:dyDescent="0.25">
      <c r="B529" s="1"/>
      <c r="C529">
        <v>1002</v>
      </c>
      <c r="D529">
        <v>1101</v>
      </c>
      <c r="E529">
        <v>1002</v>
      </c>
      <c r="F529">
        <v>1067</v>
      </c>
      <c r="G529">
        <v>900</v>
      </c>
      <c r="H529">
        <v>966</v>
      </c>
      <c r="I529">
        <v>900</v>
      </c>
      <c r="J529">
        <v>966</v>
      </c>
    </row>
    <row r="530" spans="2:10" x14ac:dyDescent="0.25">
      <c r="B530" s="1"/>
      <c r="C530">
        <v>910</v>
      </c>
      <c r="D530">
        <v>1139</v>
      </c>
      <c r="E530">
        <v>910</v>
      </c>
      <c r="F530">
        <v>1069</v>
      </c>
      <c r="G530">
        <v>996</v>
      </c>
      <c r="H530">
        <v>992</v>
      </c>
      <c r="I530">
        <v>996</v>
      </c>
      <c r="J530">
        <v>992</v>
      </c>
    </row>
    <row r="531" spans="2:10" x14ac:dyDescent="0.25">
      <c r="B531" s="1"/>
      <c r="C531">
        <v>1012</v>
      </c>
      <c r="D531">
        <v>1090</v>
      </c>
      <c r="E531">
        <v>1012</v>
      </c>
      <c r="F531">
        <v>1044</v>
      </c>
      <c r="G531">
        <v>911</v>
      </c>
      <c r="H531">
        <v>998</v>
      </c>
      <c r="I531">
        <v>911</v>
      </c>
      <c r="J531">
        <v>998</v>
      </c>
    </row>
    <row r="532" spans="2:10" x14ac:dyDescent="0.25">
      <c r="B532" s="1"/>
      <c r="C532">
        <v>991</v>
      </c>
      <c r="D532">
        <v>1116</v>
      </c>
      <c r="E532">
        <v>991</v>
      </c>
      <c r="F532">
        <v>1057</v>
      </c>
      <c r="G532">
        <v>968</v>
      </c>
      <c r="H532">
        <v>1000</v>
      </c>
      <c r="I532">
        <v>968</v>
      </c>
      <c r="J532">
        <v>1000</v>
      </c>
    </row>
    <row r="533" spans="2:10" x14ac:dyDescent="0.25">
      <c r="B533" s="1">
        <v>931</v>
      </c>
      <c r="C533">
        <v>1092</v>
      </c>
      <c r="D533">
        <v>1154</v>
      </c>
      <c r="E533">
        <v>1092</v>
      </c>
      <c r="F533">
        <v>1144</v>
      </c>
      <c r="G533">
        <v>1061</v>
      </c>
      <c r="H533">
        <v>1141</v>
      </c>
      <c r="I533">
        <v>1061</v>
      </c>
      <c r="J533">
        <v>1141</v>
      </c>
    </row>
    <row r="534" spans="2:10" x14ac:dyDescent="0.25">
      <c r="B534" s="1">
        <v>1239</v>
      </c>
      <c r="C534">
        <v>975</v>
      </c>
      <c r="D534">
        <v>1307</v>
      </c>
      <c r="E534">
        <v>975</v>
      </c>
      <c r="F534">
        <v>1307</v>
      </c>
      <c r="G534">
        <v>1059</v>
      </c>
      <c r="H534">
        <v>1034</v>
      </c>
      <c r="I534">
        <v>1059</v>
      </c>
      <c r="J534">
        <v>1034</v>
      </c>
    </row>
    <row r="535" spans="2:10" x14ac:dyDescent="0.25">
      <c r="B535" s="1"/>
      <c r="C535">
        <v>933</v>
      </c>
      <c r="D535">
        <v>1059</v>
      </c>
      <c r="E535">
        <v>933</v>
      </c>
      <c r="F535">
        <v>959</v>
      </c>
      <c r="G535">
        <v>862</v>
      </c>
      <c r="H535">
        <v>861</v>
      </c>
      <c r="I535">
        <v>862</v>
      </c>
      <c r="J535">
        <v>861</v>
      </c>
    </row>
    <row r="536" spans="2:10" x14ac:dyDescent="0.25">
      <c r="B536" s="1"/>
      <c r="C536">
        <v>912</v>
      </c>
      <c r="D536">
        <v>903</v>
      </c>
      <c r="E536">
        <v>912</v>
      </c>
      <c r="F536">
        <v>868</v>
      </c>
      <c r="G536">
        <v>819</v>
      </c>
      <c r="H536">
        <v>804</v>
      </c>
      <c r="I536">
        <v>819</v>
      </c>
      <c r="J536">
        <v>804</v>
      </c>
    </row>
    <row r="537" spans="2:10" x14ac:dyDescent="0.25">
      <c r="B537" s="1"/>
      <c r="C537">
        <v>941</v>
      </c>
      <c r="D537">
        <v>996</v>
      </c>
      <c r="E537">
        <v>941</v>
      </c>
      <c r="F537">
        <v>996</v>
      </c>
      <c r="G537">
        <v>868</v>
      </c>
      <c r="H537">
        <v>901</v>
      </c>
      <c r="I537">
        <v>862</v>
      </c>
      <c r="J537">
        <v>901</v>
      </c>
    </row>
    <row r="538" spans="2:10" x14ac:dyDescent="0.25">
      <c r="B538" s="1"/>
      <c r="C538">
        <v>1024</v>
      </c>
      <c r="D538">
        <v>1169</v>
      </c>
      <c r="E538">
        <v>1024</v>
      </c>
      <c r="F538">
        <v>1117</v>
      </c>
      <c r="G538">
        <v>1003</v>
      </c>
      <c r="H538">
        <v>1043</v>
      </c>
      <c r="I538">
        <v>1003</v>
      </c>
      <c r="J538">
        <v>1043</v>
      </c>
    </row>
    <row r="539" spans="2:10" x14ac:dyDescent="0.25">
      <c r="B539" s="1"/>
      <c r="C539">
        <v>1067</v>
      </c>
      <c r="D539">
        <v>1172</v>
      </c>
      <c r="E539">
        <v>1067</v>
      </c>
      <c r="F539">
        <v>1135</v>
      </c>
      <c r="G539">
        <v>1003</v>
      </c>
      <c r="H539">
        <v>1101</v>
      </c>
      <c r="I539">
        <v>1003</v>
      </c>
      <c r="J539">
        <v>1101</v>
      </c>
    </row>
    <row r="540" spans="2:10" x14ac:dyDescent="0.25">
      <c r="B540" s="1"/>
      <c r="C540">
        <v>921</v>
      </c>
      <c r="D540">
        <v>1017</v>
      </c>
      <c r="E540">
        <v>921</v>
      </c>
      <c r="F540">
        <v>999</v>
      </c>
      <c r="G540">
        <v>919</v>
      </c>
      <c r="H540">
        <v>964</v>
      </c>
      <c r="I540">
        <v>919</v>
      </c>
      <c r="J540">
        <v>964</v>
      </c>
    </row>
    <row r="541" spans="2:10" x14ac:dyDescent="0.25">
      <c r="B541" s="1"/>
      <c r="C541">
        <v>1040</v>
      </c>
      <c r="D541">
        <v>1130</v>
      </c>
      <c r="E541">
        <v>1040</v>
      </c>
      <c r="F541">
        <v>1130</v>
      </c>
      <c r="G541">
        <v>991</v>
      </c>
      <c r="H541">
        <v>954</v>
      </c>
      <c r="I541">
        <v>988</v>
      </c>
      <c r="J541">
        <v>954</v>
      </c>
    </row>
    <row r="542" spans="2:10" x14ac:dyDescent="0.25">
      <c r="B542" s="1"/>
      <c r="C542">
        <v>1142</v>
      </c>
      <c r="D542">
        <v>1200</v>
      </c>
      <c r="E542">
        <v>1142</v>
      </c>
      <c r="F542">
        <v>1200</v>
      </c>
      <c r="G542">
        <v>1066</v>
      </c>
      <c r="H542">
        <v>1139</v>
      </c>
      <c r="I542">
        <v>1066</v>
      </c>
      <c r="J542">
        <v>1139</v>
      </c>
    </row>
    <row r="543" spans="2:10" x14ac:dyDescent="0.25">
      <c r="B543" s="1">
        <v>1005</v>
      </c>
      <c r="C543">
        <v>1085</v>
      </c>
      <c r="D543">
        <v>1297</v>
      </c>
      <c r="E543">
        <v>1085</v>
      </c>
      <c r="F543">
        <v>1274</v>
      </c>
      <c r="G543">
        <v>988</v>
      </c>
      <c r="H543">
        <v>1084</v>
      </c>
      <c r="I543">
        <v>980</v>
      </c>
      <c r="J543">
        <v>1084</v>
      </c>
    </row>
    <row r="544" spans="2:10" x14ac:dyDescent="0.25">
      <c r="B544" s="1"/>
      <c r="C544">
        <v>1032</v>
      </c>
      <c r="D544">
        <v>1172</v>
      </c>
      <c r="E544">
        <v>1032</v>
      </c>
      <c r="F544">
        <v>1172</v>
      </c>
      <c r="G544">
        <v>1066</v>
      </c>
      <c r="H544">
        <v>1087</v>
      </c>
      <c r="I544">
        <v>1066</v>
      </c>
      <c r="J544">
        <v>1087</v>
      </c>
    </row>
    <row r="545" spans="2:10" x14ac:dyDescent="0.25">
      <c r="B545" s="1"/>
      <c r="C545">
        <v>1115</v>
      </c>
      <c r="D545">
        <v>1205</v>
      </c>
      <c r="E545">
        <v>1115</v>
      </c>
      <c r="F545">
        <v>1148</v>
      </c>
      <c r="G545">
        <v>1037</v>
      </c>
      <c r="H545">
        <v>1040</v>
      </c>
      <c r="I545">
        <v>1037</v>
      </c>
      <c r="J545">
        <v>1040</v>
      </c>
    </row>
    <row r="546" spans="2:10" x14ac:dyDescent="0.25">
      <c r="B546" s="1"/>
      <c r="C546">
        <v>892</v>
      </c>
      <c r="D546">
        <v>1067</v>
      </c>
      <c r="E546">
        <v>892</v>
      </c>
      <c r="F546">
        <v>972</v>
      </c>
      <c r="G546">
        <v>851</v>
      </c>
      <c r="H546">
        <v>872</v>
      </c>
      <c r="I546">
        <v>851</v>
      </c>
      <c r="J546">
        <v>872</v>
      </c>
    </row>
    <row r="547" spans="2:10" x14ac:dyDescent="0.25">
      <c r="B547" s="1"/>
      <c r="C547">
        <v>905</v>
      </c>
      <c r="D547">
        <v>1284</v>
      </c>
      <c r="E547">
        <v>905</v>
      </c>
      <c r="F547">
        <v>1153</v>
      </c>
      <c r="G547">
        <v>1028</v>
      </c>
      <c r="H547">
        <v>972</v>
      </c>
      <c r="I547">
        <v>1009</v>
      </c>
      <c r="J547">
        <v>972</v>
      </c>
    </row>
    <row r="548" spans="2:10" x14ac:dyDescent="0.25">
      <c r="B548" s="1"/>
      <c r="C548">
        <v>1098</v>
      </c>
      <c r="D548">
        <v>1311</v>
      </c>
      <c r="E548">
        <v>1098</v>
      </c>
      <c r="F548">
        <v>1235</v>
      </c>
      <c r="G548">
        <v>1063</v>
      </c>
      <c r="H548">
        <v>1149</v>
      </c>
      <c r="I548">
        <v>1063</v>
      </c>
      <c r="J548">
        <v>1149</v>
      </c>
    </row>
    <row r="549" spans="2:10" x14ac:dyDescent="0.25">
      <c r="B549" s="1"/>
      <c r="C549">
        <v>1086</v>
      </c>
      <c r="D549">
        <v>1133</v>
      </c>
      <c r="E549">
        <v>1086</v>
      </c>
      <c r="F549">
        <v>1133</v>
      </c>
      <c r="G549">
        <v>975</v>
      </c>
      <c r="H549">
        <v>1065</v>
      </c>
      <c r="I549">
        <v>975</v>
      </c>
      <c r="J549">
        <v>1065</v>
      </c>
    </row>
    <row r="550" spans="2:10" x14ac:dyDescent="0.25">
      <c r="B550" s="1"/>
      <c r="C550">
        <v>1083</v>
      </c>
      <c r="D550">
        <v>1131</v>
      </c>
      <c r="E550">
        <v>1083</v>
      </c>
      <c r="F550">
        <v>1131</v>
      </c>
      <c r="G550">
        <v>986</v>
      </c>
      <c r="H550">
        <v>993</v>
      </c>
      <c r="I550">
        <v>986</v>
      </c>
      <c r="J550">
        <v>993</v>
      </c>
    </row>
    <row r="551" spans="2:10" x14ac:dyDescent="0.25">
      <c r="B551" s="1"/>
      <c r="C551">
        <v>873</v>
      </c>
      <c r="D551">
        <v>1236</v>
      </c>
      <c r="E551">
        <v>868</v>
      </c>
      <c r="F551">
        <v>1152</v>
      </c>
      <c r="G551">
        <v>1014</v>
      </c>
      <c r="H551">
        <v>1010</v>
      </c>
      <c r="I551">
        <v>1014</v>
      </c>
      <c r="J551">
        <v>1010</v>
      </c>
    </row>
    <row r="552" spans="2:10" x14ac:dyDescent="0.25">
      <c r="B552" s="1"/>
      <c r="C552">
        <v>1064</v>
      </c>
      <c r="D552">
        <v>1128</v>
      </c>
      <c r="E552">
        <v>1064</v>
      </c>
      <c r="F552">
        <v>1128</v>
      </c>
      <c r="G552">
        <v>1011</v>
      </c>
      <c r="H552">
        <v>1021</v>
      </c>
      <c r="I552">
        <v>1011</v>
      </c>
      <c r="J552">
        <v>1021</v>
      </c>
    </row>
    <row r="553" spans="2:10" x14ac:dyDescent="0.25">
      <c r="B553" s="1"/>
      <c r="C553">
        <v>1035</v>
      </c>
      <c r="D553">
        <v>1112</v>
      </c>
      <c r="E553">
        <v>1035</v>
      </c>
      <c r="F553">
        <v>1112</v>
      </c>
      <c r="G553">
        <v>964</v>
      </c>
      <c r="H553">
        <v>1075</v>
      </c>
      <c r="I553">
        <v>964</v>
      </c>
      <c r="J553">
        <v>1075</v>
      </c>
    </row>
    <row r="554" spans="2:10" x14ac:dyDescent="0.25">
      <c r="B554" s="1"/>
      <c r="C554">
        <v>1067</v>
      </c>
      <c r="D554">
        <v>1121</v>
      </c>
      <c r="E554">
        <v>1067</v>
      </c>
      <c r="F554">
        <v>1103</v>
      </c>
      <c r="G554">
        <v>995</v>
      </c>
      <c r="H554">
        <v>1021</v>
      </c>
      <c r="I554">
        <v>980</v>
      </c>
      <c r="J554">
        <v>1006</v>
      </c>
    </row>
    <row r="555" spans="2:10" x14ac:dyDescent="0.25">
      <c r="B555" s="1"/>
      <c r="C555">
        <v>1092</v>
      </c>
      <c r="D555">
        <v>1164</v>
      </c>
      <c r="E555">
        <v>1092</v>
      </c>
      <c r="F555">
        <v>1157</v>
      </c>
      <c r="G555">
        <v>1065</v>
      </c>
      <c r="H555">
        <v>1192</v>
      </c>
      <c r="I555">
        <v>1065</v>
      </c>
      <c r="J555">
        <v>1192</v>
      </c>
    </row>
    <row r="557" spans="2:10" x14ac:dyDescent="0.25">
      <c r="C557">
        <f>C466-D466</f>
        <v>12</v>
      </c>
      <c r="E557">
        <f>E466-F466</f>
        <v>27</v>
      </c>
      <c r="G557">
        <f>G466-H466</f>
        <v>-22</v>
      </c>
      <c r="I557">
        <f>I466-J466</f>
        <v>-22</v>
      </c>
    </row>
    <row r="558" spans="2:10" x14ac:dyDescent="0.25">
      <c r="C558">
        <f t="shared" ref="C558:C621" si="4">C467-D467</f>
        <v>-131</v>
      </c>
      <c r="E558">
        <f t="shared" ref="E558:E621" si="5">E467-F467</f>
        <v>-75</v>
      </c>
      <c r="G558">
        <f t="shared" ref="G558:G621" si="6">G467-H467</f>
        <v>-63</v>
      </c>
      <c r="I558">
        <f t="shared" ref="I558:I621" si="7">I467-J467</f>
        <v>-63</v>
      </c>
    </row>
    <row r="559" spans="2:10" x14ac:dyDescent="0.25">
      <c r="C559">
        <f t="shared" si="4"/>
        <v>-28</v>
      </c>
      <c r="E559">
        <f t="shared" si="5"/>
        <v>-23</v>
      </c>
      <c r="G559">
        <f t="shared" si="6"/>
        <v>-22</v>
      </c>
      <c r="I559">
        <f t="shared" si="7"/>
        <v>-22</v>
      </c>
    </row>
    <row r="560" spans="2:10" x14ac:dyDescent="0.25">
      <c r="C560">
        <f t="shared" si="4"/>
        <v>-42</v>
      </c>
      <c r="E560">
        <f t="shared" si="5"/>
        <v>-17</v>
      </c>
      <c r="G560">
        <f t="shared" si="6"/>
        <v>-26</v>
      </c>
      <c r="I560">
        <f t="shared" si="7"/>
        <v>-26</v>
      </c>
    </row>
    <row r="561" spans="3:9" x14ac:dyDescent="0.25">
      <c r="C561">
        <f t="shared" si="4"/>
        <v>-11</v>
      </c>
      <c r="E561">
        <f t="shared" si="5"/>
        <v>34</v>
      </c>
      <c r="G561">
        <f t="shared" si="6"/>
        <v>-90</v>
      </c>
      <c r="I561">
        <f t="shared" si="7"/>
        <v>-90</v>
      </c>
    </row>
    <row r="562" spans="3:9" x14ac:dyDescent="0.25">
      <c r="C562">
        <f t="shared" si="4"/>
        <v>-26</v>
      </c>
      <c r="E562">
        <f t="shared" si="5"/>
        <v>-26</v>
      </c>
      <c r="G562">
        <f t="shared" si="6"/>
        <v>-61</v>
      </c>
      <c r="I562">
        <f t="shared" si="7"/>
        <v>-70</v>
      </c>
    </row>
    <row r="563" spans="3:9" x14ac:dyDescent="0.25">
      <c r="C563">
        <f t="shared" si="4"/>
        <v>-262</v>
      </c>
      <c r="E563">
        <f t="shared" si="5"/>
        <v>-262</v>
      </c>
      <c r="G563">
        <f t="shared" si="6"/>
        <v>29</v>
      </c>
      <c r="I563">
        <f t="shared" si="7"/>
        <v>29</v>
      </c>
    </row>
    <row r="564" spans="3:9" x14ac:dyDescent="0.25">
      <c r="C564">
        <f t="shared" si="4"/>
        <v>-137</v>
      </c>
      <c r="E564">
        <f t="shared" si="5"/>
        <v>-82</v>
      </c>
      <c r="G564">
        <f t="shared" si="6"/>
        <v>-33</v>
      </c>
      <c r="I564">
        <f t="shared" si="7"/>
        <v>-33</v>
      </c>
    </row>
    <row r="565" spans="3:9" x14ac:dyDescent="0.25">
      <c r="C565">
        <f t="shared" si="4"/>
        <v>-42</v>
      </c>
      <c r="E565">
        <f t="shared" si="5"/>
        <v>-24</v>
      </c>
      <c r="G565">
        <f t="shared" si="6"/>
        <v>-81</v>
      </c>
      <c r="I565">
        <f t="shared" si="7"/>
        <v>-81</v>
      </c>
    </row>
    <row r="566" spans="3:9" x14ac:dyDescent="0.25">
      <c r="C566">
        <f t="shared" si="4"/>
        <v>-145</v>
      </c>
      <c r="E566">
        <f t="shared" si="5"/>
        <v>-144</v>
      </c>
      <c r="G566">
        <f t="shared" si="6"/>
        <v>-39</v>
      </c>
      <c r="I566">
        <f t="shared" si="7"/>
        <v>-39</v>
      </c>
    </row>
    <row r="567" spans="3:9" x14ac:dyDescent="0.25">
      <c r="C567">
        <f t="shared" si="4"/>
        <v>-95</v>
      </c>
      <c r="E567">
        <f t="shared" si="5"/>
        <v>-80</v>
      </c>
      <c r="G567">
        <f t="shared" si="6"/>
        <v>-40</v>
      </c>
      <c r="I567">
        <f t="shared" si="7"/>
        <v>-40</v>
      </c>
    </row>
    <row r="568" spans="3:9" x14ac:dyDescent="0.25">
      <c r="C568">
        <f t="shared" si="4"/>
        <v>-68</v>
      </c>
      <c r="E568">
        <f t="shared" si="5"/>
        <v>-7</v>
      </c>
      <c r="G568">
        <f t="shared" si="6"/>
        <v>-45</v>
      </c>
      <c r="I568">
        <f t="shared" si="7"/>
        <v>-69</v>
      </c>
    </row>
    <row r="569" spans="3:9" x14ac:dyDescent="0.25">
      <c r="C569">
        <f t="shared" si="4"/>
        <v>-103</v>
      </c>
      <c r="E569">
        <f t="shared" si="5"/>
        <v>-37</v>
      </c>
      <c r="G569">
        <f t="shared" si="6"/>
        <v>-71</v>
      </c>
      <c r="I569">
        <f t="shared" si="7"/>
        <v>-71</v>
      </c>
    </row>
    <row r="570" spans="3:9" x14ac:dyDescent="0.25">
      <c r="C570">
        <f t="shared" si="4"/>
        <v>-50</v>
      </c>
      <c r="E570">
        <f t="shared" si="5"/>
        <v>10</v>
      </c>
      <c r="G570">
        <f t="shared" si="6"/>
        <v>-47</v>
      </c>
      <c r="I570">
        <f t="shared" si="7"/>
        <v>-47</v>
      </c>
    </row>
    <row r="571" spans="3:9" x14ac:dyDescent="0.25">
      <c r="C571">
        <f t="shared" si="4"/>
        <v>-4</v>
      </c>
      <c r="E571">
        <f t="shared" si="5"/>
        <v>56</v>
      </c>
      <c r="G571">
        <f t="shared" si="6"/>
        <v>-2</v>
      </c>
      <c r="I571">
        <f t="shared" si="7"/>
        <v>-54</v>
      </c>
    </row>
    <row r="572" spans="3:9" x14ac:dyDescent="0.25">
      <c r="C572">
        <f t="shared" si="4"/>
        <v>-212</v>
      </c>
      <c r="E572">
        <f t="shared" si="5"/>
        <v>-84</v>
      </c>
      <c r="G572">
        <f t="shared" si="6"/>
        <v>33</v>
      </c>
      <c r="I572">
        <f t="shared" si="7"/>
        <v>35</v>
      </c>
    </row>
    <row r="573" spans="3:9" x14ac:dyDescent="0.25">
      <c r="C573">
        <f t="shared" si="4"/>
        <v>-113</v>
      </c>
      <c r="E573">
        <f t="shared" si="5"/>
        <v>-79</v>
      </c>
      <c r="G573">
        <f t="shared" si="6"/>
        <v>-106</v>
      </c>
      <c r="I573">
        <f t="shared" si="7"/>
        <v>-106</v>
      </c>
    </row>
    <row r="574" spans="3:9" x14ac:dyDescent="0.25">
      <c r="C574">
        <f t="shared" si="4"/>
        <v>-121</v>
      </c>
      <c r="E574">
        <f t="shared" si="5"/>
        <v>-55</v>
      </c>
      <c r="G574">
        <f t="shared" si="6"/>
        <v>-127</v>
      </c>
      <c r="I574">
        <f t="shared" si="7"/>
        <v>-157</v>
      </c>
    </row>
    <row r="575" spans="3:9" x14ac:dyDescent="0.25">
      <c r="C575">
        <f t="shared" si="4"/>
        <v>-111</v>
      </c>
      <c r="E575">
        <f t="shared" si="5"/>
        <v>-111</v>
      </c>
      <c r="G575">
        <f t="shared" si="6"/>
        <v>-23</v>
      </c>
      <c r="I575">
        <f t="shared" si="7"/>
        <v>-23</v>
      </c>
    </row>
    <row r="576" spans="3:9" x14ac:dyDescent="0.25">
      <c r="C576">
        <f t="shared" si="4"/>
        <v>-18</v>
      </c>
      <c r="E576">
        <f t="shared" si="5"/>
        <v>-2</v>
      </c>
      <c r="G576">
        <f t="shared" si="6"/>
        <v>-18</v>
      </c>
      <c r="I576">
        <f t="shared" si="7"/>
        <v>-18</v>
      </c>
    </row>
    <row r="577" spans="3:9" x14ac:dyDescent="0.25">
      <c r="C577">
        <f t="shared" si="4"/>
        <v>-149</v>
      </c>
      <c r="E577">
        <f t="shared" si="5"/>
        <v>-54</v>
      </c>
      <c r="G577">
        <f t="shared" si="6"/>
        <v>-21</v>
      </c>
      <c r="I577">
        <f t="shared" si="7"/>
        <v>-120</v>
      </c>
    </row>
    <row r="578" spans="3:9" x14ac:dyDescent="0.25">
      <c r="C578">
        <f t="shared" si="4"/>
        <v>-37</v>
      </c>
      <c r="E578">
        <f t="shared" si="5"/>
        <v>-37</v>
      </c>
      <c r="G578">
        <f t="shared" si="6"/>
        <v>-15</v>
      </c>
      <c r="I578">
        <f t="shared" si="7"/>
        <v>-15</v>
      </c>
    </row>
    <row r="579" spans="3:9" x14ac:dyDescent="0.25">
      <c r="C579">
        <f t="shared" si="4"/>
        <v>-122</v>
      </c>
      <c r="E579">
        <f t="shared" si="5"/>
        <v>-70</v>
      </c>
      <c r="G579">
        <f t="shared" si="6"/>
        <v>165</v>
      </c>
      <c r="I579">
        <f t="shared" si="7"/>
        <v>54</v>
      </c>
    </row>
    <row r="580" spans="3:9" x14ac:dyDescent="0.25">
      <c r="C580">
        <f t="shared" si="4"/>
        <v>-122</v>
      </c>
      <c r="E580">
        <f t="shared" si="5"/>
        <v>-95</v>
      </c>
      <c r="G580">
        <f t="shared" si="6"/>
        <v>-52</v>
      </c>
      <c r="I580">
        <f t="shared" si="7"/>
        <v>-52</v>
      </c>
    </row>
    <row r="581" spans="3:9" x14ac:dyDescent="0.25">
      <c r="C581">
        <f t="shared" si="4"/>
        <v>-101</v>
      </c>
      <c r="E581">
        <f t="shared" si="5"/>
        <v>-18</v>
      </c>
      <c r="G581">
        <f t="shared" si="6"/>
        <v>-87</v>
      </c>
      <c r="I581">
        <f t="shared" si="7"/>
        <v>-87</v>
      </c>
    </row>
    <row r="582" spans="3:9" x14ac:dyDescent="0.25">
      <c r="C582">
        <f t="shared" si="4"/>
        <v>-50</v>
      </c>
      <c r="E582">
        <f t="shared" si="5"/>
        <v>-3</v>
      </c>
      <c r="G582">
        <f t="shared" si="6"/>
        <v>-37</v>
      </c>
      <c r="I582">
        <f t="shared" si="7"/>
        <v>-37</v>
      </c>
    </row>
    <row r="583" spans="3:9" x14ac:dyDescent="0.25">
      <c r="C583">
        <f t="shared" si="4"/>
        <v>-101</v>
      </c>
      <c r="E583">
        <f t="shared" si="5"/>
        <v>-47</v>
      </c>
      <c r="G583">
        <f t="shared" si="6"/>
        <v>45</v>
      </c>
      <c r="I583">
        <f t="shared" si="7"/>
        <v>45</v>
      </c>
    </row>
    <row r="584" spans="3:9" x14ac:dyDescent="0.25">
      <c r="C584">
        <f t="shared" si="4"/>
        <v>-224</v>
      </c>
      <c r="E584">
        <f t="shared" si="5"/>
        <v>-154</v>
      </c>
      <c r="G584">
        <f t="shared" si="6"/>
        <v>36</v>
      </c>
      <c r="I584">
        <f t="shared" si="7"/>
        <v>36</v>
      </c>
    </row>
    <row r="585" spans="3:9" x14ac:dyDescent="0.25">
      <c r="C585">
        <f t="shared" si="4"/>
        <v>-45</v>
      </c>
      <c r="E585">
        <f t="shared" si="5"/>
        <v>-2</v>
      </c>
      <c r="G585">
        <f t="shared" si="6"/>
        <v>-77</v>
      </c>
      <c r="I585">
        <f t="shared" si="7"/>
        <v>-77</v>
      </c>
    </row>
    <row r="586" spans="3:9" x14ac:dyDescent="0.25">
      <c r="C586">
        <f t="shared" si="4"/>
        <v>-193</v>
      </c>
      <c r="E586">
        <f t="shared" si="5"/>
        <v>-58</v>
      </c>
      <c r="G586">
        <f t="shared" si="6"/>
        <v>-45</v>
      </c>
      <c r="I586">
        <f t="shared" si="7"/>
        <v>-37</v>
      </c>
    </row>
    <row r="587" spans="3:9" x14ac:dyDescent="0.25">
      <c r="C587">
        <f t="shared" si="4"/>
        <v>-28</v>
      </c>
      <c r="E587">
        <f t="shared" si="5"/>
        <v>-28</v>
      </c>
      <c r="G587">
        <f t="shared" si="6"/>
        <v>-38</v>
      </c>
      <c r="I587">
        <f t="shared" si="7"/>
        <v>-38</v>
      </c>
    </row>
    <row r="588" spans="3:9" x14ac:dyDescent="0.25">
      <c r="C588">
        <f t="shared" si="4"/>
        <v>-164</v>
      </c>
      <c r="E588">
        <f t="shared" si="5"/>
        <v>-129</v>
      </c>
      <c r="G588">
        <f t="shared" si="6"/>
        <v>-86</v>
      </c>
      <c r="I588">
        <f t="shared" si="7"/>
        <v>-86</v>
      </c>
    </row>
    <row r="589" spans="3:9" x14ac:dyDescent="0.25">
      <c r="C589">
        <f t="shared" si="4"/>
        <v>-152</v>
      </c>
      <c r="E589">
        <f t="shared" si="5"/>
        <v>-152</v>
      </c>
      <c r="G589">
        <f t="shared" si="6"/>
        <v>36</v>
      </c>
      <c r="I589">
        <f t="shared" si="7"/>
        <v>36</v>
      </c>
    </row>
    <row r="590" spans="3:9" x14ac:dyDescent="0.25">
      <c r="C590">
        <f t="shared" si="4"/>
        <v>-93</v>
      </c>
      <c r="E590">
        <f t="shared" si="5"/>
        <v>-44</v>
      </c>
      <c r="G590">
        <f t="shared" si="6"/>
        <v>-79</v>
      </c>
      <c r="I590">
        <f t="shared" si="7"/>
        <v>-79</v>
      </c>
    </row>
    <row r="591" spans="3:9" x14ac:dyDescent="0.25">
      <c r="C591">
        <f t="shared" si="4"/>
        <v>-91</v>
      </c>
      <c r="E591">
        <f t="shared" si="5"/>
        <v>-38</v>
      </c>
      <c r="G591">
        <f t="shared" si="6"/>
        <v>-141</v>
      </c>
      <c r="I591">
        <f t="shared" si="7"/>
        <v>-141</v>
      </c>
    </row>
    <row r="592" spans="3:9" x14ac:dyDescent="0.25">
      <c r="C592">
        <f t="shared" si="4"/>
        <v>-143</v>
      </c>
      <c r="E592">
        <f t="shared" si="5"/>
        <v>-65</v>
      </c>
      <c r="G592">
        <f t="shared" si="6"/>
        <v>-21</v>
      </c>
      <c r="I592">
        <f t="shared" si="7"/>
        <v>-21</v>
      </c>
    </row>
    <row r="593" spans="3:9" x14ac:dyDescent="0.25">
      <c r="C593">
        <f t="shared" si="4"/>
        <v>-118</v>
      </c>
      <c r="E593">
        <f t="shared" si="5"/>
        <v>-78</v>
      </c>
      <c r="G593">
        <f t="shared" si="6"/>
        <v>21</v>
      </c>
      <c r="I593">
        <f t="shared" si="7"/>
        <v>21</v>
      </c>
    </row>
    <row r="594" spans="3:9" x14ac:dyDescent="0.25">
      <c r="C594">
        <f t="shared" si="4"/>
        <v>-240</v>
      </c>
      <c r="E594">
        <f t="shared" si="5"/>
        <v>-161</v>
      </c>
      <c r="G594">
        <f t="shared" si="6"/>
        <v>-71</v>
      </c>
      <c r="I594">
        <f t="shared" si="7"/>
        <v>-71</v>
      </c>
    </row>
    <row r="595" spans="3:9" x14ac:dyDescent="0.25">
      <c r="C595">
        <f t="shared" si="4"/>
        <v>-32</v>
      </c>
      <c r="E595">
        <f t="shared" si="5"/>
        <v>3</v>
      </c>
      <c r="G595">
        <f t="shared" si="6"/>
        <v>-67</v>
      </c>
      <c r="I595">
        <f t="shared" si="7"/>
        <v>-67</v>
      </c>
    </row>
    <row r="596" spans="3:9" x14ac:dyDescent="0.25">
      <c r="C596">
        <f t="shared" si="4"/>
        <v>-75</v>
      </c>
      <c r="E596">
        <f t="shared" si="5"/>
        <v>-63</v>
      </c>
      <c r="G596">
        <f t="shared" si="6"/>
        <v>-83</v>
      </c>
      <c r="I596">
        <f t="shared" si="7"/>
        <v>-79</v>
      </c>
    </row>
    <row r="597" spans="3:9" x14ac:dyDescent="0.25">
      <c r="C597">
        <f t="shared" si="4"/>
        <v>-132</v>
      </c>
      <c r="E597">
        <f t="shared" si="5"/>
        <v>-65</v>
      </c>
      <c r="G597">
        <f t="shared" si="6"/>
        <v>-77</v>
      </c>
      <c r="I597">
        <f t="shared" si="7"/>
        <v>-77</v>
      </c>
    </row>
    <row r="598" spans="3:9" x14ac:dyDescent="0.25">
      <c r="C598">
        <f t="shared" si="4"/>
        <v>-22</v>
      </c>
      <c r="E598">
        <f t="shared" si="5"/>
        <v>15</v>
      </c>
      <c r="G598">
        <f t="shared" si="6"/>
        <v>-40</v>
      </c>
      <c r="I598">
        <f t="shared" si="7"/>
        <v>-40</v>
      </c>
    </row>
    <row r="599" spans="3:9" x14ac:dyDescent="0.25">
      <c r="C599">
        <f t="shared" si="4"/>
        <v>-45</v>
      </c>
      <c r="E599">
        <f t="shared" si="5"/>
        <v>8</v>
      </c>
      <c r="G599">
        <f t="shared" si="6"/>
        <v>-126</v>
      </c>
      <c r="I599">
        <f t="shared" si="7"/>
        <v>-126</v>
      </c>
    </row>
    <row r="600" spans="3:9" x14ac:dyDescent="0.25">
      <c r="C600">
        <f t="shared" si="4"/>
        <v>-179</v>
      </c>
      <c r="E600">
        <f t="shared" si="5"/>
        <v>-152</v>
      </c>
      <c r="G600">
        <f t="shared" si="6"/>
        <v>30</v>
      </c>
      <c r="I600">
        <f t="shared" si="7"/>
        <v>30</v>
      </c>
    </row>
    <row r="601" spans="3:9" x14ac:dyDescent="0.25">
      <c r="C601">
        <f t="shared" si="4"/>
        <v>-185</v>
      </c>
      <c r="E601">
        <f t="shared" si="5"/>
        <v>-183</v>
      </c>
      <c r="G601">
        <f t="shared" si="6"/>
        <v>-60</v>
      </c>
      <c r="I601">
        <f t="shared" si="7"/>
        <v>-60</v>
      </c>
    </row>
    <row r="602" spans="3:9" x14ac:dyDescent="0.25">
      <c r="C602">
        <f t="shared" si="4"/>
        <v>-165</v>
      </c>
      <c r="E602">
        <f t="shared" si="5"/>
        <v>-110</v>
      </c>
      <c r="G602">
        <f t="shared" si="6"/>
        <v>-58</v>
      </c>
      <c r="I602">
        <f t="shared" si="7"/>
        <v>-58</v>
      </c>
    </row>
    <row r="603" spans="3:9" x14ac:dyDescent="0.25">
      <c r="C603">
        <f t="shared" si="4"/>
        <v>-15</v>
      </c>
      <c r="E603">
        <f t="shared" si="5"/>
        <v>-15</v>
      </c>
      <c r="G603">
        <f t="shared" si="6"/>
        <v>-83</v>
      </c>
      <c r="I603">
        <f t="shared" si="7"/>
        <v>-83</v>
      </c>
    </row>
    <row r="604" spans="3:9" x14ac:dyDescent="0.25">
      <c r="C604">
        <f t="shared" si="4"/>
        <v>-231</v>
      </c>
      <c r="E604">
        <f t="shared" si="5"/>
        <v>-37</v>
      </c>
      <c r="G604">
        <f t="shared" si="6"/>
        <v>26</v>
      </c>
      <c r="I604">
        <f t="shared" si="7"/>
        <v>26</v>
      </c>
    </row>
    <row r="605" spans="3:9" x14ac:dyDescent="0.25">
      <c r="C605">
        <f t="shared" si="4"/>
        <v>-51</v>
      </c>
      <c r="E605">
        <f t="shared" si="5"/>
        <v>82</v>
      </c>
      <c r="G605">
        <f t="shared" si="6"/>
        <v>-47</v>
      </c>
      <c r="I605">
        <f t="shared" si="7"/>
        <v>-47</v>
      </c>
    </row>
    <row r="606" spans="3:9" x14ac:dyDescent="0.25">
      <c r="C606">
        <f t="shared" si="4"/>
        <v>-191</v>
      </c>
      <c r="E606">
        <f t="shared" si="5"/>
        <v>-119</v>
      </c>
      <c r="G606">
        <f t="shared" si="6"/>
        <v>39</v>
      </c>
      <c r="I606">
        <f t="shared" si="7"/>
        <v>39</v>
      </c>
    </row>
    <row r="607" spans="3:9" x14ac:dyDescent="0.25">
      <c r="C607">
        <f t="shared" si="4"/>
        <v>-128</v>
      </c>
      <c r="E607">
        <f t="shared" si="5"/>
        <v>-128</v>
      </c>
      <c r="G607">
        <f t="shared" si="6"/>
        <v>-24</v>
      </c>
      <c r="I607">
        <f t="shared" si="7"/>
        <v>-24</v>
      </c>
    </row>
    <row r="608" spans="3:9" x14ac:dyDescent="0.25">
      <c r="C608">
        <f t="shared" si="4"/>
        <v>-101</v>
      </c>
      <c r="E608">
        <f t="shared" si="5"/>
        <v>56</v>
      </c>
      <c r="G608">
        <f t="shared" si="6"/>
        <v>-74</v>
      </c>
      <c r="I608">
        <f t="shared" si="7"/>
        <v>-74</v>
      </c>
    </row>
    <row r="609" spans="3:9" x14ac:dyDescent="0.25">
      <c r="C609">
        <f t="shared" si="4"/>
        <v>-144</v>
      </c>
      <c r="E609">
        <f t="shared" si="5"/>
        <v>-134</v>
      </c>
      <c r="G609">
        <f t="shared" si="6"/>
        <v>-81</v>
      </c>
      <c r="I609">
        <f t="shared" si="7"/>
        <v>-81</v>
      </c>
    </row>
    <row r="610" spans="3:9" x14ac:dyDescent="0.25">
      <c r="C610">
        <f t="shared" si="4"/>
        <v>-283</v>
      </c>
      <c r="E610">
        <f t="shared" si="5"/>
        <v>-277</v>
      </c>
      <c r="G610">
        <f t="shared" si="6"/>
        <v>68</v>
      </c>
      <c r="I610">
        <f t="shared" si="7"/>
        <v>68</v>
      </c>
    </row>
    <row r="611" spans="3:9" x14ac:dyDescent="0.25">
      <c r="C611">
        <f t="shared" si="4"/>
        <v>-87</v>
      </c>
      <c r="E611">
        <f t="shared" si="5"/>
        <v>-87</v>
      </c>
      <c r="G611">
        <f t="shared" si="6"/>
        <v>-50</v>
      </c>
      <c r="I611">
        <f t="shared" si="7"/>
        <v>-50</v>
      </c>
    </row>
    <row r="612" spans="3:9" x14ac:dyDescent="0.25">
      <c r="C612">
        <f t="shared" si="4"/>
        <v>-158</v>
      </c>
      <c r="E612">
        <f t="shared" si="5"/>
        <v>-65</v>
      </c>
      <c r="G612">
        <f t="shared" si="6"/>
        <v>-28</v>
      </c>
      <c r="I612">
        <f t="shared" si="7"/>
        <v>-28</v>
      </c>
    </row>
    <row r="613" spans="3:9" x14ac:dyDescent="0.25">
      <c r="C613">
        <f t="shared" si="4"/>
        <v>-43</v>
      </c>
      <c r="E613">
        <f t="shared" si="5"/>
        <v>-11</v>
      </c>
      <c r="G613">
        <f t="shared" si="6"/>
        <v>53</v>
      </c>
      <c r="I613">
        <f t="shared" si="7"/>
        <v>53</v>
      </c>
    </row>
    <row r="614" spans="3:9" x14ac:dyDescent="0.25">
      <c r="C614">
        <f t="shared" si="4"/>
        <v>-22</v>
      </c>
      <c r="E614">
        <f t="shared" si="5"/>
        <v>4</v>
      </c>
      <c r="G614">
        <f t="shared" si="6"/>
        <v>-56</v>
      </c>
      <c r="I614">
        <f t="shared" si="7"/>
        <v>-56</v>
      </c>
    </row>
    <row r="615" spans="3:9" x14ac:dyDescent="0.25">
      <c r="C615">
        <f t="shared" si="4"/>
        <v>-38</v>
      </c>
      <c r="E615">
        <f t="shared" si="5"/>
        <v>-29</v>
      </c>
      <c r="G615">
        <f t="shared" si="6"/>
        <v>-64</v>
      </c>
      <c r="I615">
        <f t="shared" si="7"/>
        <v>-64</v>
      </c>
    </row>
    <row r="616" spans="3:9" x14ac:dyDescent="0.25">
      <c r="C616">
        <f t="shared" si="4"/>
        <v>-31</v>
      </c>
      <c r="E616">
        <f t="shared" si="5"/>
        <v>-15</v>
      </c>
      <c r="G616">
        <f t="shared" si="6"/>
        <v>-29</v>
      </c>
      <c r="I616">
        <f t="shared" si="7"/>
        <v>-29</v>
      </c>
    </row>
    <row r="617" spans="3:9" x14ac:dyDescent="0.25">
      <c r="C617">
        <f t="shared" si="4"/>
        <v>-185</v>
      </c>
      <c r="E617">
        <f t="shared" si="5"/>
        <v>-185</v>
      </c>
      <c r="G617">
        <f t="shared" si="6"/>
        <v>71</v>
      </c>
      <c r="I617">
        <f t="shared" si="7"/>
        <v>71</v>
      </c>
    </row>
    <row r="618" spans="3:9" x14ac:dyDescent="0.25">
      <c r="C618">
        <f t="shared" si="4"/>
        <v>-64</v>
      </c>
      <c r="E618">
        <f t="shared" si="5"/>
        <v>11</v>
      </c>
      <c r="G618">
        <f t="shared" si="6"/>
        <v>-12</v>
      </c>
      <c r="I618">
        <f t="shared" si="7"/>
        <v>-12</v>
      </c>
    </row>
    <row r="619" spans="3:9" x14ac:dyDescent="0.25">
      <c r="C619">
        <f t="shared" si="4"/>
        <v>-209</v>
      </c>
      <c r="E619">
        <f t="shared" si="5"/>
        <v>-194</v>
      </c>
      <c r="G619">
        <f t="shared" si="6"/>
        <v>24</v>
      </c>
      <c r="I619">
        <f t="shared" si="7"/>
        <v>24</v>
      </c>
    </row>
    <row r="620" spans="3:9" x14ac:dyDescent="0.25">
      <c r="C620">
        <f t="shared" si="4"/>
        <v>-99</v>
      </c>
      <c r="E620">
        <f t="shared" si="5"/>
        <v>-65</v>
      </c>
      <c r="G620">
        <f t="shared" si="6"/>
        <v>-66</v>
      </c>
      <c r="I620">
        <f t="shared" si="7"/>
        <v>-66</v>
      </c>
    </row>
    <row r="621" spans="3:9" x14ac:dyDescent="0.25">
      <c r="C621">
        <f t="shared" si="4"/>
        <v>-229</v>
      </c>
      <c r="E621">
        <f t="shared" si="5"/>
        <v>-159</v>
      </c>
      <c r="G621">
        <f t="shared" si="6"/>
        <v>4</v>
      </c>
      <c r="I621">
        <f t="shared" si="7"/>
        <v>4</v>
      </c>
    </row>
    <row r="622" spans="3:9" x14ac:dyDescent="0.25">
      <c r="C622">
        <f t="shared" ref="C622" si="8">C531-D531</f>
        <v>-78</v>
      </c>
      <c r="E622">
        <f t="shared" ref="E622:E646" si="9">E531-F531</f>
        <v>-32</v>
      </c>
      <c r="G622">
        <f t="shared" ref="G622:G646" si="10">G531-H531</f>
        <v>-87</v>
      </c>
      <c r="I622">
        <f t="shared" ref="I622:I646" si="11">I531-J531</f>
        <v>-87</v>
      </c>
    </row>
    <row r="623" spans="3:9" x14ac:dyDescent="0.25">
      <c r="C623">
        <f>C532-D532</f>
        <v>-125</v>
      </c>
      <c r="E623">
        <f t="shared" si="9"/>
        <v>-66</v>
      </c>
      <c r="G623">
        <f t="shared" si="10"/>
        <v>-32</v>
      </c>
      <c r="I623">
        <f t="shared" si="11"/>
        <v>-32</v>
      </c>
    </row>
    <row r="624" spans="3:9" x14ac:dyDescent="0.25">
      <c r="C624">
        <f t="shared" ref="C624:C634" si="12">C533-D533</f>
        <v>-62</v>
      </c>
      <c r="E624">
        <f t="shared" si="9"/>
        <v>-52</v>
      </c>
      <c r="G624">
        <f t="shared" si="10"/>
        <v>-80</v>
      </c>
      <c r="I624">
        <f t="shared" si="11"/>
        <v>-80</v>
      </c>
    </row>
    <row r="625" spans="3:9" x14ac:dyDescent="0.25">
      <c r="C625">
        <f t="shared" si="12"/>
        <v>-332</v>
      </c>
      <c r="E625">
        <f t="shared" si="9"/>
        <v>-332</v>
      </c>
      <c r="G625">
        <f t="shared" si="10"/>
        <v>25</v>
      </c>
      <c r="I625">
        <f t="shared" si="11"/>
        <v>25</v>
      </c>
    </row>
    <row r="626" spans="3:9" x14ac:dyDescent="0.25">
      <c r="C626">
        <f t="shared" si="12"/>
        <v>-126</v>
      </c>
      <c r="E626">
        <f t="shared" si="9"/>
        <v>-26</v>
      </c>
      <c r="G626">
        <f t="shared" si="10"/>
        <v>1</v>
      </c>
      <c r="I626">
        <f t="shared" si="11"/>
        <v>1</v>
      </c>
    </row>
    <row r="627" spans="3:9" x14ac:dyDescent="0.25">
      <c r="C627">
        <f t="shared" si="12"/>
        <v>9</v>
      </c>
      <c r="E627">
        <f t="shared" si="9"/>
        <v>44</v>
      </c>
      <c r="G627">
        <f t="shared" si="10"/>
        <v>15</v>
      </c>
      <c r="I627">
        <f t="shared" si="11"/>
        <v>15</v>
      </c>
    </row>
    <row r="628" spans="3:9" x14ac:dyDescent="0.25">
      <c r="C628">
        <f t="shared" si="12"/>
        <v>-55</v>
      </c>
      <c r="E628">
        <f t="shared" si="9"/>
        <v>-55</v>
      </c>
      <c r="G628">
        <f t="shared" si="10"/>
        <v>-33</v>
      </c>
      <c r="I628">
        <f t="shared" si="11"/>
        <v>-39</v>
      </c>
    </row>
    <row r="629" spans="3:9" x14ac:dyDescent="0.25">
      <c r="C629">
        <f t="shared" si="12"/>
        <v>-145</v>
      </c>
      <c r="E629">
        <f t="shared" si="9"/>
        <v>-93</v>
      </c>
      <c r="G629">
        <f t="shared" si="10"/>
        <v>-40</v>
      </c>
      <c r="I629">
        <f t="shared" si="11"/>
        <v>-40</v>
      </c>
    </row>
    <row r="630" spans="3:9" x14ac:dyDescent="0.25">
      <c r="C630">
        <f t="shared" si="12"/>
        <v>-105</v>
      </c>
      <c r="E630">
        <f t="shared" si="9"/>
        <v>-68</v>
      </c>
      <c r="G630">
        <f t="shared" si="10"/>
        <v>-98</v>
      </c>
      <c r="I630">
        <f t="shared" si="11"/>
        <v>-98</v>
      </c>
    </row>
    <row r="631" spans="3:9" x14ac:dyDescent="0.25">
      <c r="C631">
        <f t="shared" si="12"/>
        <v>-96</v>
      </c>
      <c r="E631">
        <f t="shared" si="9"/>
        <v>-78</v>
      </c>
      <c r="G631">
        <f t="shared" si="10"/>
        <v>-45</v>
      </c>
      <c r="I631">
        <f t="shared" si="11"/>
        <v>-45</v>
      </c>
    </row>
    <row r="632" spans="3:9" x14ac:dyDescent="0.25">
      <c r="C632">
        <f t="shared" si="12"/>
        <v>-90</v>
      </c>
      <c r="E632">
        <f t="shared" si="9"/>
        <v>-90</v>
      </c>
      <c r="G632">
        <f t="shared" si="10"/>
        <v>37</v>
      </c>
      <c r="I632">
        <f t="shared" si="11"/>
        <v>34</v>
      </c>
    </row>
    <row r="633" spans="3:9" x14ac:dyDescent="0.25">
      <c r="C633">
        <f t="shared" si="12"/>
        <v>-58</v>
      </c>
      <c r="E633">
        <f t="shared" si="9"/>
        <v>-58</v>
      </c>
      <c r="G633">
        <f t="shared" si="10"/>
        <v>-73</v>
      </c>
      <c r="I633">
        <f t="shared" si="11"/>
        <v>-73</v>
      </c>
    </row>
    <row r="634" spans="3:9" x14ac:dyDescent="0.25">
      <c r="C634">
        <f t="shared" si="12"/>
        <v>-212</v>
      </c>
      <c r="E634">
        <f t="shared" si="9"/>
        <v>-189</v>
      </c>
      <c r="G634">
        <f t="shared" si="10"/>
        <v>-96</v>
      </c>
      <c r="I634">
        <f t="shared" si="11"/>
        <v>-104</v>
      </c>
    </row>
    <row r="635" spans="3:9" x14ac:dyDescent="0.25">
      <c r="C635">
        <f>C544-D544</f>
        <v>-140</v>
      </c>
      <c r="E635">
        <f t="shared" si="9"/>
        <v>-140</v>
      </c>
      <c r="G635">
        <f t="shared" si="10"/>
        <v>-21</v>
      </c>
      <c r="I635">
        <f t="shared" si="11"/>
        <v>-21</v>
      </c>
    </row>
    <row r="636" spans="3:9" x14ac:dyDescent="0.25">
      <c r="C636">
        <f t="shared" ref="C636:C646" si="13">C545-D545</f>
        <v>-90</v>
      </c>
      <c r="E636">
        <f t="shared" si="9"/>
        <v>-33</v>
      </c>
      <c r="G636">
        <f t="shared" si="10"/>
        <v>-3</v>
      </c>
      <c r="I636">
        <f t="shared" si="11"/>
        <v>-3</v>
      </c>
    </row>
    <row r="637" spans="3:9" x14ac:dyDescent="0.25">
      <c r="C637">
        <f t="shared" si="13"/>
        <v>-175</v>
      </c>
      <c r="E637">
        <f t="shared" si="9"/>
        <v>-80</v>
      </c>
      <c r="G637">
        <f t="shared" si="10"/>
        <v>-21</v>
      </c>
      <c r="I637">
        <f t="shared" si="11"/>
        <v>-21</v>
      </c>
    </row>
    <row r="638" spans="3:9" x14ac:dyDescent="0.25">
      <c r="C638">
        <f t="shared" si="13"/>
        <v>-379</v>
      </c>
      <c r="E638">
        <f t="shared" si="9"/>
        <v>-248</v>
      </c>
      <c r="G638">
        <f t="shared" si="10"/>
        <v>56</v>
      </c>
      <c r="I638">
        <f t="shared" si="11"/>
        <v>37</v>
      </c>
    </row>
    <row r="639" spans="3:9" x14ac:dyDescent="0.25">
      <c r="C639">
        <f t="shared" si="13"/>
        <v>-213</v>
      </c>
      <c r="E639">
        <f t="shared" si="9"/>
        <v>-137</v>
      </c>
      <c r="G639">
        <f t="shared" si="10"/>
        <v>-86</v>
      </c>
      <c r="I639">
        <f t="shared" si="11"/>
        <v>-86</v>
      </c>
    </row>
    <row r="640" spans="3:9" x14ac:dyDescent="0.25">
      <c r="C640">
        <f t="shared" si="13"/>
        <v>-47</v>
      </c>
      <c r="E640">
        <f t="shared" si="9"/>
        <v>-47</v>
      </c>
      <c r="G640">
        <f t="shared" si="10"/>
        <v>-90</v>
      </c>
      <c r="I640">
        <f t="shared" si="11"/>
        <v>-90</v>
      </c>
    </row>
    <row r="641" spans="3:9" x14ac:dyDescent="0.25">
      <c r="C641">
        <f t="shared" si="13"/>
        <v>-48</v>
      </c>
      <c r="E641">
        <f t="shared" si="9"/>
        <v>-48</v>
      </c>
      <c r="G641">
        <f t="shared" si="10"/>
        <v>-7</v>
      </c>
      <c r="I641">
        <f t="shared" si="11"/>
        <v>-7</v>
      </c>
    </row>
    <row r="642" spans="3:9" x14ac:dyDescent="0.25">
      <c r="C642">
        <f t="shared" si="13"/>
        <v>-363</v>
      </c>
      <c r="E642">
        <f t="shared" si="9"/>
        <v>-284</v>
      </c>
      <c r="G642">
        <f t="shared" si="10"/>
        <v>4</v>
      </c>
      <c r="I642">
        <f t="shared" si="11"/>
        <v>4</v>
      </c>
    </row>
    <row r="643" spans="3:9" x14ac:dyDescent="0.25">
      <c r="C643">
        <f t="shared" si="13"/>
        <v>-64</v>
      </c>
      <c r="E643">
        <f t="shared" si="9"/>
        <v>-64</v>
      </c>
      <c r="G643">
        <f t="shared" si="10"/>
        <v>-10</v>
      </c>
      <c r="I643">
        <f t="shared" si="11"/>
        <v>-10</v>
      </c>
    </row>
    <row r="644" spans="3:9" x14ac:dyDescent="0.25">
      <c r="C644">
        <f t="shared" si="13"/>
        <v>-77</v>
      </c>
      <c r="E644">
        <f t="shared" si="9"/>
        <v>-77</v>
      </c>
      <c r="G644">
        <f t="shared" si="10"/>
        <v>-111</v>
      </c>
      <c r="I644">
        <f t="shared" si="11"/>
        <v>-111</v>
      </c>
    </row>
    <row r="645" spans="3:9" x14ac:dyDescent="0.25">
      <c r="C645">
        <f t="shared" si="13"/>
        <v>-54</v>
      </c>
      <c r="E645">
        <f t="shared" si="9"/>
        <v>-36</v>
      </c>
      <c r="G645">
        <f t="shared" si="10"/>
        <v>-26</v>
      </c>
      <c r="I645">
        <f t="shared" si="11"/>
        <v>-26</v>
      </c>
    </row>
    <row r="646" spans="3:9" x14ac:dyDescent="0.25">
      <c r="C646">
        <f t="shared" si="13"/>
        <v>-72</v>
      </c>
      <c r="E646">
        <f t="shared" si="9"/>
        <v>-65</v>
      </c>
      <c r="G646">
        <f t="shared" si="10"/>
        <v>-127</v>
      </c>
      <c r="I646">
        <f t="shared" si="11"/>
        <v>-127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375"/>
  <sheetViews>
    <sheetView workbookViewId="0">
      <selection activeCell="B284" sqref="B284:B373"/>
    </sheetView>
  </sheetViews>
  <sheetFormatPr baseColWidth="10" defaultRowHeight="15" x14ac:dyDescent="0.25"/>
  <cols>
    <col min="1" max="1" width="14.5703125" bestFit="1" customWidth="1"/>
    <col min="2" max="2" width="18.42578125" customWidth="1"/>
  </cols>
  <sheetData>
    <row r="1" spans="1:18" x14ac:dyDescent="0.25">
      <c r="A1" t="s">
        <v>100</v>
      </c>
      <c r="B1" t="s">
        <v>1024</v>
      </c>
    </row>
    <row r="2" spans="1:18" x14ac:dyDescent="0.25">
      <c r="B2" s="1">
        <v>7714</v>
      </c>
      <c r="C2">
        <v>8279</v>
      </c>
      <c r="D2">
        <v>10581</v>
      </c>
      <c r="E2">
        <v>8566</v>
      </c>
      <c r="F2">
        <v>10692</v>
      </c>
      <c r="G2">
        <v>12017</v>
      </c>
      <c r="H2">
        <v>10819</v>
      </c>
      <c r="I2">
        <v>9738</v>
      </c>
      <c r="J2">
        <v>9629</v>
      </c>
      <c r="K2">
        <v>8660</v>
      </c>
      <c r="L2">
        <v>10175</v>
      </c>
      <c r="M2">
        <v>9892</v>
      </c>
      <c r="N2">
        <v>10679</v>
      </c>
      <c r="O2">
        <v>11319</v>
      </c>
      <c r="P2">
        <v>10166</v>
      </c>
      <c r="Q2">
        <v>9951</v>
      </c>
      <c r="R2">
        <v>9587</v>
      </c>
    </row>
    <row r="3" spans="1:18" x14ac:dyDescent="0.25">
      <c r="B3" s="1">
        <v>6384</v>
      </c>
      <c r="C3">
        <v>7680</v>
      </c>
      <c r="D3">
        <v>10850</v>
      </c>
      <c r="E3">
        <v>8334</v>
      </c>
      <c r="F3">
        <v>10590</v>
      </c>
      <c r="G3">
        <v>12089</v>
      </c>
      <c r="H3">
        <v>10916</v>
      </c>
      <c r="I3">
        <v>9357</v>
      </c>
      <c r="J3">
        <v>10058</v>
      </c>
      <c r="K3">
        <v>8928</v>
      </c>
      <c r="L3">
        <v>11688</v>
      </c>
      <c r="M3">
        <v>10357</v>
      </c>
      <c r="N3">
        <v>11002</v>
      </c>
      <c r="O3">
        <v>10943</v>
      </c>
      <c r="P3">
        <v>10521</v>
      </c>
      <c r="Q3">
        <v>9569</v>
      </c>
      <c r="R3">
        <v>9688</v>
      </c>
    </row>
    <row r="4" spans="1:18" x14ac:dyDescent="0.25">
      <c r="B4" s="1">
        <v>6977</v>
      </c>
      <c r="C4">
        <v>7429</v>
      </c>
      <c r="D4">
        <v>10627</v>
      </c>
      <c r="E4">
        <v>8494</v>
      </c>
      <c r="F4">
        <v>9285</v>
      </c>
      <c r="G4">
        <v>12283</v>
      </c>
      <c r="H4">
        <v>11023</v>
      </c>
      <c r="I4">
        <v>10285</v>
      </c>
      <c r="J4">
        <v>10131</v>
      </c>
      <c r="K4">
        <v>9946</v>
      </c>
      <c r="L4">
        <v>10951</v>
      </c>
      <c r="M4">
        <v>8604</v>
      </c>
      <c r="N4">
        <v>7624</v>
      </c>
      <c r="O4">
        <v>8717</v>
      </c>
      <c r="P4">
        <v>9324</v>
      </c>
      <c r="Q4">
        <v>10914</v>
      </c>
      <c r="R4">
        <v>10509</v>
      </c>
    </row>
    <row r="5" spans="1:18" x14ac:dyDescent="0.25">
      <c r="B5" s="1">
        <v>6529</v>
      </c>
      <c r="C5">
        <v>7279</v>
      </c>
      <c r="D5">
        <v>10214</v>
      </c>
      <c r="E5">
        <v>8298</v>
      </c>
      <c r="F5">
        <v>9760</v>
      </c>
      <c r="G5">
        <v>10845</v>
      </c>
      <c r="H5">
        <v>9697</v>
      </c>
      <c r="I5">
        <v>8351</v>
      </c>
      <c r="J5">
        <v>8794</v>
      </c>
      <c r="K5">
        <v>7937</v>
      </c>
      <c r="L5">
        <v>10403</v>
      </c>
      <c r="M5">
        <v>8484</v>
      </c>
      <c r="N5">
        <v>10185</v>
      </c>
      <c r="O5">
        <v>10047</v>
      </c>
      <c r="P5">
        <v>9368</v>
      </c>
      <c r="Q5">
        <v>8121</v>
      </c>
      <c r="R5">
        <v>8524</v>
      </c>
    </row>
    <row r="6" spans="1:18" x14ac:dyDescent="0.25">
      <c r="B6" s="1">
        <v>6373.9999999869997</v>
      </c>
      <c r="C6">
        <v>7561</v>
      </c>
      <c r="D6">
        <v>9781</v>
      </c>
      <c r="E6">
        <v>7935</v>
      </c>
      <c r="F6">
        <v>9452</v>
      </c>
      <c r="G6">
        <v>11217</v>
      </c>
      <c r="H6">
        <v>9863</v>
      </c>
      <c r="I6">
        <v>8866</v>
      </c>
      <c r="J6">
        <v>8722</v>
      </c>
      <c r="K6">
        <v>8110</v>
      </c>
      <c r="L6">
        <v>9162</v>
      </c>
      <c r="M6">
        <v>8564</v>
      </c>
      <c r="N6">
        <v>7748</v>
      </c>
      <c r="O6">
        <v>7592</v>
      </c>
      <c r="P6">
        <v>8448</v>
      </c>
      <c r="Q6">
        <v>8546</v>
      </c>
      <c r="R6">
        <v>9095</v>
      </c>
    </row>
    <row r="7" spans="1:18" x14ac:dyDescent="0.25">
      <c r="B7" s="1">
        <v>8549</v>
      </c>
      <c r="C7">
        <v>9415</v>
      </c>
      <c r="D7">
        <v>11495</v>
      </c>
      <c r="E7">
        <v>9506</v>
      </c>
      <c r="F7">
        <v>11045</v>
      </c>
      <c r="G7">
        <v>11820</v>
      </c>
      <c r="H7">
        <v>10457</v>
      </c>
      <c r="I7">
        <v>10975</v>
      </c>
      <c r="J7">
        <v>11155</v>
      </c>
      <c r="K7">
        <v>10718</v>
      </c>
      <c r="L7">
        <v>9663</v>
      </c>
      <c r="M7">
        <v>10884</v>
      </c>
      <c r="N7">
        <v>10410</v>
      </c>
      <c r="O7">
        <v>9927</v>
      </c>
      <c r="P7">
        <v>10507</v>
      </c>
      <c r="Q7">
        <v>10464</v>
      </c>
      <c r="R7">
        <v>9850</v>
      </c>
    </row>
    <row r="8" spans="1:18" x14ac:dyDescent="0.25">
      <c r="B8" s="1">
        <v>7653.9999999860001</v>
      </c>
      <c r="C8">
        <v>7311</v>
      </c>
      <c r="D8">
        <v>11622</v>
      </c>
      <c r="E8">
        <v>8547</v>
      </c>
      <c r="F8">
        <v>10250</v>
      </c>
      <c r="G8">
        <v>12679</v>
      </c>
      <c r="H8">
        <v>11489</v>
      </c>
      <c r="I8">
        <v>10640</v>
      </c>
      <c r="J8">
        <v>10985</v>
      </c>
      <c r="K8">
        <v>10102</v>
      </c>
      <c r="L8">
        <v>10981</v>
      </c>
      <c r="M8">
        <v>10732</v>
      </c>
      <c r="N8">
        <v>9534</v>
      </c>
      <c r="O8">
        <v>9882</v>
      </c>
      <c r="P8">
        <v>11066</v>
      </c>
      <c r="Q8">
        <v>9887</v>
      </c>
      <c r="R8">
        <v>10091</v>
      </c>
    </row>
    <row r="9" spans="1:18" x14ac:dyDescent="0.25">
      <c r="B9" s="1">
        <v>7132.9999999749998</v>
      </c>
      <c r="C9">
        <v>7367</v>
      </c>
      <c r="D9">
        <v>10249</v>
      </c>
      <c r="E9">
        <v>7581</v>
      </c>
      <c r="F9">
        <v>9902</v>
      </c>
      <c r="G9">
        <v>10717</v>
      </c>
      <c r="H9">
        <v>9715</v>
      </c>
      <c r="I9">
        <v>9301</v>
      </c>
      <c r="J9">
        <v>8997</v>
      </c>
      <c r="K9">
        <v>8940</v>
      </c>
      <c r="L9">
        <v>10508</v>
      </c>
      <c r="M9">
        <v>9535</v>
      </c>
      <c r="N9">
        <v>10134</v>
      </c>
      <c r="O9">
        <v>10206</v>
      </c>
      <c r="P9">
        <v>9364</v>
      </c>
      <c r="Q9">
        <v>8974</v>
      </c>
      <c r="R9">
        <v>8745</v>
      </c>
    </row>
    <row r="10" spans="1:18" x14ac:dyDescent="0.25">
      <c r="B10" s="1">
        <v>6352</v>
      </c>
      <c r="C10">
        <v>7413</v>
      </c>
      <c r="D10">
        <v>10109</v>
      </c>
      <c r="E10">
        <v>7750</v>
      </c>
      <c r="F10">
        <v>9311</v>
      </c>
      <c r="G10">
        <v>11337</v>
      </c>
      <c r="H10">
        <v>10179</v>
      </c>
      <c r="I10">
        <v>8507</v>
      </c>
      <c r="J10">
        <v>9181</v>
      </c>
      <c r="K10">
        <v>8411</v>
      </c>
      <c r="L10">
        <v>10198</v>
      </c>
      <c r="M10">
        <v>8999</v>
      </c>
      <c r="N10">
        <v>9960</v>
      </c>
      <c r="O10">
        <v>11026</v>
      </c>
      <c r="P10">
        <v>9747</v>
      </c>
      <c r="Q10">
        <v>9024</v>
      </c>
      <c r="R10">
        <v>9197</v>
      </c>
    </row>
    <row r="11" spans="1:18" x14ac:dyDescent="0.25">
      <c r="B11" s="1">
        <v>7798.9999999869997</v>
      </c>
      <c r="C11">
        <v>7739</v>
      </c>
      <c r="D11">
        <v>11121</v>
      </c>
      <c r="E11">
        <v>8817</v>
      </c>
      <c r="F11">
        <v>10404</v>
      </c>
      <c r="G11">
        <v>11765</v>
      </c>
      <c r="H11">
        <v>10516</v>
      </c>
      <c r="I11">
        <v>10831</v>
      </c>
      <c r="J11">
        <v>10714</v>
      </c>
      <c r="K11">
        <v>10641</v>
      </c>
      <c r="L11">
        <v>8639</v>
      </c>
      <c r="M11">
        <v>10413</v>
      </c>
      <c r="N11">
        <v>9663</v>
      </c>
      <c r="O11">
        <v>9799</v>
      </c>
      <c r="P11">
        <v>10354</v>
      </c>
      <c r="Q11">
        <v>10844</v>
      </c>
      <c r="R11">
        <v>10619</v>
      </c>
    </row>
    <row r="12" spans="1:18" x14ac:dyDescent="0.25">
      <c r="B12" s="1">
        <v>5505</v>
      </c>
      <c r="C12">
        <v>6563</v>
      </c>
      <c r="D12">
        <v>9520</v>
      </c>
      <c r="E12">
        <v>7020</v>
      </c>
      <c r="F12">
        <v>8725</v>
      </c>
      <c r="G12">
        <v>10338</v>
      </c>
      <c r="H12">
        <v>9559</v>
      </c>
      <c r="I12">
        <v>8318</v>
      </c>
      <c r="J12">
        <v>8769</v>
      </c>
      <c r="K12">
        <v>8398</v>
      </c>
      <c r="L12">
        <v>10561</v>
      </c>
      <c r="M12">
        <v>8854</v>
      </c>
      <c r="N12">
        <v>9485</v>
      </c>
      <c r="O12">
        <v>9834</v>
      </c>
      <c r="P12">
        <v>8692</v>
      </c>
      <c r="Q12">
        <v>7341</v>
      </c>
      <c r="R12">
        <v>7138</v>
      </c>
    </row>
    <row r="13" spans="1:18" x14ac:dyDescent="0.25">
      <c r="B13" s="1">
        <v>6912</v>
      </c>
      <c r="C13">
        <v>7874</v>
      </c>
      <c r="D13">
        <v>9990</v>
      </c>
      <c r="E13">
        <v>8000</v>
      </c>
      <c r="F13">
        <v>9663</v>
      </c>
      <c r="G13">
        <v>10475</v>
      </c>
      <c r="H13">
        <v>9301</v>
      </c>
      <c r="I13">
        <v>9130</v>
      </c>
      <c r="J13">
        <v>9237</v>
      </c>
      <c r="K13">
        <v>8816</v>
      </c>
      <c r="L13">
        <v>8548</v>
      </c>
      <c r="M13">
        <v>9080</v>
      </c>
      <c r="N13">
        <v>8493</v>
      </c>
      <c r="O13">
        <v>8699</v>
      </c>
      <c r="P13">
        <v>9349</v>
      </c>
      <c r="Q13">
        <v>10378</v>
      </c>
      <c r="R13">
        <v>9837</v>
      </c>
    </row>
    <row r="14" spans="1:18" x14ac:dyDescent="0.25">
      <c r="B14" s="1">
        <v>7164</v>
      </c>
      <c r="C14">
        <v>7671</v>
      </c>
      <c r="D14">
        <v>9579</v>
      </c>
      <c r="E14">
        <v>7168</v>
      </c>
      <c r="F14">
        <v>9547</v>
      </c>
      <c r="G14">
        <v>10154</v>
      </c>
      <c r="H14">
        <v>9588</v>
      </c>
      <c r="I14">
        <v>8696</v>
      </c>
      <c r="J14">
        <v>9028</v>
      </c>
      <c r="K14">
        <v>8315</v>
      </c>
      <c r="L14">
        <v>9071</v>
      </c>
      <c r="M14">
        <v>9371</v>
      </c>
      <c r="N14">
        <v>8416</v>
      </c>
      <c r="O14">
        <v>8795</v>
      </c>
      <c r="P14">
        <v>9349</v>
      </c>
      <c r="Q14">
        <v>8794</v>
      </c>
      <c r="R14">
        <v>8508</v>
      </c>
    </row>
    <row r="15" spans="1:18" x14ac:dyDescent="0.25">
      <c r="B15" s="1">
        <v>6661</v>
      </c>
      <c r="C15">
        <v>7319</v>
      </c>
      <c r="D15">
        <v>9647</v>
      </c>
      <c r="E15">
        <v>7773</v>
      </c>
      <c r="F15">
        <v>9253</v>
      </c>
      <c r="G15">
        <v>10274</v>
      </c>
      <c r="H15">
        <v>9267</v>
      </c>
      <c r="I15">
        <v>9258</v>
      </c>
      <c r="J15">
        <v>9494</v>
      </c>
      <c r="K15">
        <v>9543</v>
      </c>
      <c r="L15">
        <v>7881</v>
      </c>
      <c r="M15">
        <v>8937</v>
      </c>
      <c r="N15">
        <v>7379</v>
      </c>
      <c r="O15">
        <v>8503</v>
      </c>
      <c r="P15">
        <v>9056</v>
      </c>
      <c r="Q15">
        <v>10230</v>
      </c>
      <c r="R15">
        <v>10381</v>
      </c>
    </row>
    <row r="16" spans="1:18" x14ac:dyDescent="0.25">
      <c r="B16" s="1">
        <v>5708</v>
      </c>
      <c r="C16">
        <v>7026</v>
      </c>
      <c r="D16">
        <v>10245</v>
      </c>
      <c r="E16">
        <v>8583</v>
      </c>
      <c r="F16">
        <v>9621</v>
      </c>
      <c r="G16">
        <v>11799</v>
      </c>
      <c r="H16">
        <v>10537</v>
      </c>
      <c r="I16">
        <v>8661</v>
      </c>
      <c r="J16">
        <v>9359</v>
      </c>
      <c r="K16">
        <v>7060</v>
      </c>
      <c r="L16">
        <v>10793</v>
      </c>
      <c r="M16">
        <v>8450</v>
      </c>
      <c r="N16">
        <v>9736</v>
      </c>
      <c r="O16">
        <v>11901</v>
      </c>
      <c r="P16">
        <v>10714</v>
      </c>
      <c r="Q16">
        <v>8392</v>
      </c>
      <c r="R16">
        <v>8342</v>
      </c>
    </row>
    <row r="17" spans="2:18" x14ac:dyDescent="0.25">
      <c r="B17" s="1">
        <v>6650</v>
      </c>
      <c r="C17">
        <v>7639</v>
      </c>
      <c r="D17">
        <v>11660</v>
      </c>
      <c r="E17">
        <v>8272</v>
      </c>
      <c r="F17">
        <v>10287</v>
      </c>
      <c r="G17">
        <v>12799</v>
      </c>
      <c r="H17">
        <v>11370</v>
      </c>
      <c r="I17">
        <v>10425</v>
      </c>
      <c r="J17">
        <v>10728</v>
      </c>
      <c r="K17">
        <v>9852</v>
      </c>
      <c r="L17">
        <v>10294</v>
      </c>
      <c r="M17">
        <v>11042</v>
      </c>
      <c r="N17">
        <v>9516</v>
      </c>
      <c r="O17">
        <v>9004</v>
      </c>
      <c r="P17">
        <v>10509</v>
      </c>
      <c r="Q17">
        <v>11862</v>
      </c>
      <c r="R17">
        <v>11721</v>
      </c>
    </row>
    <row r="18" spans="2:18" x14ac:dyDescent="0.25">
      <c r="B18" s="1">
        <v>5735</v>
      </c>
      <c r="C18">
        <v>5831</v>
      </c>
      <c r="D18">
        <v>8837</v>
      </c>
      <c r="E18">
        <v>6481</v>
      </c>
      <c r="F18">
        <v>8085</v>
      </c>
      <c r="G18">
        <v>9685</v>
      </c>
      <c r="H18">
        <v>8675</v>
      </c>
      <c r="I18">
        <v>7982</v>
      </c>
      <c r="J18">
        <v>7887</v>
      </c>
      <c r="K18">
        <v>7889</v>
      </c>
      <c r="L18">
        <v>8189</v>
      </c>
      <c r="M18">
        <v>7718</v>
      </c>
      <c r="N18">
        <v>6456</v>
      </c>
      <c r="O18">
        <v>7004</v>
      </c>
      <c r="P18">
        <v>8041</v>
      </c>
      <c r="Q18">
        <v>8361</v>
      </c>
      <c r="R18">
        <v>8398</v>
      </c>
    </row>
    <row r="19" spans="2:18" x14ac:dyDescent="0.25">
      <c r="B19" s="1">
        <v>6575.9999999669999</v>
      </c>
      <c r="C19">
        <v>6869</v>
      </c>
      <c r="D19">
        <v>10461</v>
      </c>
      <c r="E19">
        <v>7690</v>
      </c>
      <c r="F19">
        <v>9352</v>
      </c>
      <c r="G19">
        <v>10977</v>
      </c>
      <c r="H19">
        <v>9839</v>
      </c>
      <c r="I19">
        <v>9250</v>
      </c>
      <c r="J19">
        <v>10001</v>
      </c>
      <c r="K19">
        <v>8719</v>
      </c>
      <c r="L19">
        <v>9671</v>
      </c>
      <c r="M19">
        <v>9612</v>
      </c>
      <c r="N19">
        <v>9748</v>
      </c>
      <c r="O19">
        <v>9047</v>
      </c>
      <c r="P19">
        <v>10428</v>
      </c>
      <c r="Q19">
        <v>8505</v>
      </c>
      <c r="R19">
        <v>8484</v>
      </c>
    </row>
    <row r="20" spans="2:18" x14ac:dyDescent="0.25">
      <c r="B20" s="1">
        <v>6941</v>
      </c>
      <c r="C20">
        <v>6794</v>
      </c>
      <c r="D20">
        <v>10442</v>
      </c>
      <c r="E20">
        <v>7400</v>
      </c>
      <c r="F20">
        <v>9028</v>
      </c>
      <c r="G20">
        <v>10900</v>
      </c>
      <c r="H20">
        <v>9347</v>
      </c>
      <c r="I20">
        <v>8807</v>
      </c>
      <c r="J20">
        <v>9237</v>
      </c>
      <c r="K20">
        <v>9594</v>
      </c>
      <c r="L20">
        <v>11142</v>
      </c>
      <c r="M20">
        <v>9602</v>
      </c>
      <c r="N20">
        <v>9808</v>
      </c>
      <c r="O20">
        <v>10643</v>
      </c>
      <c r="P20">
        <v>9271</v>
      </c>
      <c r="Q20">
        <v>8168</v>
      </c>
      <c r="R20">
        <v>8478</v>
      </c>
    </row>
    <row r="21" spans="2:18" x14ac:dyDescent="0.25">
      <c r="B21" s="1">
        <v>5189</v>
      </c>
      <c r="C21">
        <v>6342</v>
      </c>
      <c r="D21">
        <v>8859</v>
      </c>
      <c r="E21">
        <v>6562</v>
      </c>
      <c r="F21">
        <v>8728</v>
      </c>
      <c r="G21">
        <v>10246</v>
      </c>
      <c r="H21">
        <v>9140</v>
      </c>
      <c r="I21">
        <v>6832</v>
      </c>
      <c r="J21">
        <v>7302</v>
      </c>
      <c r="K21">
        <v>6478</v>
      </c>
      <c r="L21">
        <v>9197</v>
      </c>
      <c r="M21">
        <v>6654</v>
      </c>
      <c r="N21">
        <v>8292</v>
      </c>
      <c r="O21">
        <v>9836</v>
      </c>
      <c r="P21">
        <v>8754</v>
      </c>
      <c r="Q21">
        <v>7637</v>
      </c>
      <c r="R21">
        <v>8185</v>
      </c>
    </row>
    <row r="22" spans="2:18" x14ac:dyDescent="0.25">
      <c r="B22" s="1">
        <v>6799</v>
      </c>
      <c r="C22">
        <v>8080</v>
      </c>
      <c r="D22">
        <v>11465</v>
      </c>
      <c r="E22">
        <v>8355</v>
      </c>
      <c r="F22">
        <v>11205</v>
      </c>
      <c r="G22">
        <v>12296</v>
      </c>
      <c r="H22">
        <v>10893</v>
      </c>
      <c r="I22">
        <v>10680</v>
      </c>
      <c r="J22">
        <v>11001</v>
      </c>
      <c r="K22">
        <v>10661</v>
      </c>
      <c r="L22">
        <v>8543</v>
      </c>
      <c r="M22">
        <v>10098</v>
      </c>
      <c r="N22">
        <v>7657</v>
      </c>
      <c r="O22">
        <v>9201</v>
      </c>
      <c r="P22">
        <v>10109</v>
      </c>
      <c r="Q22">
        <v>9460</v>
      </c>
      <c r="R22">
        <v>10081</v>
      </c>
    </row>
    <row r="23" spans="2:18" x14ac:dyDescent="0.25">
      <c r="B23" s="1">
        <v>5841.9999999969996</v>
      </c>
      <c r="C23">
        <v>6710</v>
      </c>
      <c r="D23">
        <v>9764</v>
      </c>
      <c r="E23">
        <v>6605</v>
      </c>
      <c r="F23">
        <v>9980</v>
      </c>
      <c r="G23">
        <v>9646</v>
      </c>
      <c r="H23">
        <v>9092</v>
      </c>
      <c r="I23">
        <v>8483</v>
      </c>
      <c r="J23">
        <v>8650</v>
      </c>
      <c r="K23">
        <v>8213</v>
      </c>
      <c r="L23">
        <v>8978</v>
      </c>
      <c r="M23">
        <v>8191</v>
      </c>
      <c r="N23">
        <v>10536</v>
      </c>
      <c r="O23">
        <v>9989</v>
      </c>
      <c r="P23">
        <v>8908</v>
      </c>
      <c r="Q23">
        <v>6813</v>
      </c>
      <c r="R23">
        <v>7294</v>
      </c>
    </row>
    <row r="24" spans="2:18" x14ac:dyDescent="0.25">
      <c r="B24" s="1">
        <v>6517</v>
      </c>
      <c r="C24">
        <v>7185</v>
      </c>
      <c r="D24">
        <v>10859</v>
      </c>
      <c r="E24">
        <v>7381</v>
      </c>
      <c r="F24">
        <v>10763</v>
      </c>
      <c r="G24">
        <v>11494</v>
      </c>
      <c r="H24">
        <v>10388</v>
      </c>
      <c r="I24">
        <v>9313</v>
      </c>
      <c r="J24">
        <v>9308</v>
      </c>
      <c r="K24">
        <v>8899</v>
      </c>
      <c r="L24">
        <v>10009</v>
      </c>
      <c r="M24">
        <v>9172</v>
      </c>
      <c r="N24">
        <v>10358</v>
      </c>
      <c r="O24">
        <v>11036</v>
      </c>
      <c r="P24">
        <v>9838</v>
      </c>
      <c r="Q24">
        <v>8094</v>
      </c>
      <c r="R24">
        <v>9480</v>
      </c>
    </row>
    <row r="25" spans="2:18" x14ac:dyDescent="0.25">
      <c r="B25" s="1">
        <v>5720</v>
      </c>
      <c r="C25">
        <v>6261</v>
      </c>
      <c r="D25">
        <v>9598</v>
      </c>
      <c r="E25">
        <v>7618</v>
      </c>
      <c r="F25">
        <v>9680</v>
      </c>
      <c r="G25">
        <v>10028</v>
      </c>
      <c r="H25">
        <v>9120</v>
      </c>
      <c r="I25">
        <v>7690</v>
      </c>
      <c r="J25">
        <v>8104</v>
      </c>
      <c r="K25">
        <v>7770</v>
      </c>
      <c r="L25">
        <v>9649</v>
      </c>
      <c r="M25">
        <v>7782</v>
      </c>
      <c r="N25">
        <v>8084</v>
      </c>
      <c r="O25">
        <v>8711</v>
      </c>
      <c r="P25">
        <v>8666</v>
      </c>
      <c r="Q25">
        <v>9041</v>
      </c>
      <c r="R25">
        <v>8443</v>
      </c>
    </row>
    <row r="26" spans="2:18" x14ac:dyDescent="0.25">
      <c r="B26" s="1">
        <v>6601</v>
      </c>
      <c r="C26">
        <v>7109</v>
      </c>
      <c r="D26">
        <v>9790</v>
      </c>
      <c r="E26">
        <v>7975</v>
      </c>
      <c r="F26">
        <v>9345</v>
      </c>
      <c r="G26">
        <v>10769</v>
      </c>
      <c r="H26">
        <v>9149</v>
      </c>
      <c r="I26">
        <v>8732</v>
      </c>
      <c r="J26">
        <v>8769</v>
      </c>
      <c r="K26">
        <v>8439</v>
      </c>
      <c r="L26">
        <v>8350</v>
      </c>
      <c r="M26">
        <v>8890</v>
      </c>
      <c r="N26">
        <v>8451</v>
      </c>
      <c r="O26">
        <v>7977</v>
      </c>
      <c r="P26">
        <v>8709</v>
      </c>
      <c r="Q26">
        <v>8773</v>
      </c>
      <c r="R26">
        <v>9487</v>
      </c>
    </row>
    <row r="27" spans="2:18" x14ac:dyDescent="0.25">
      <c r="B27" s="1">
        <v>7640</v>
      </c>
      <c r="C27">
        <v>8460</v>
      </c>
      <c r="D27">
        <v>11089</v>
      </c>
      <c r="E27">
        <v>8625</v>
      </c>
      <c r="F27">
        <v>11437</v>
      </c>
      <c r="G27">
        <v>12291</v>
      </c>
      <c r="H27">
        <v>11064</v>
      </c>
      <c r="I27">
        <v>8724</v>
      </c>
      <c r="J27">
        <v>9068</v>
      </c>
      <c r="K27">
        <v>8640</v>
      </c>
      <c r="L27">
        <v>10942</v>
      </c>
      <c r="M27">
        <v>9003</v>
      </c>
      <c r="N27">
        <v>10956</v>
      </c>
      <c r="O27">
        <v>11675</v>
      </c>
      <c r="P27">
        <v>10017</v>
      </c>
      <c r="Q27">
        <v>9747</v>
      </c>
      <c r="R27">
        <v>9743</v>
      </c>
    </row>
    <row r="28" spans="2:18" x14ac:dyDescent="0.25">
      <c r="B28" s="1">
        <v>6667</v>
      </c>
      <c r="C28">
        <v>7401</v>
      </c>
      <c r="D28">
        <v>9913</v>
      </c>
      <c r="E28">
        <v>7602</v>
      </c>
      <c r="F28">
        <v>9290</v>
      </c>
      <c r="G28">
        <v>10420</v>
      </c>
      <c r="H28">
        <v>9325</v>
      </c>
      <c r="I28">
        <v>8688</v>
      </c>
      <c r="J28">
        <v>8703</v>
      </c>
      <c r="K28">
        <v>8348</v>
      </c>
      <c r="L28">
        <v>9511</v>
      </c>
      <c r="M28">
        <v>8976</v>
      </c>
      <c r="N28">
        <v>9015</v>
      </c>
      <c r="O28">
        <v>10395</v>
      </c>
      <c r="P28">
        <v>9007</v>
      </c>
      <c r="Q28">
        <v>9109</v>
      </c>
      <c r="R28">
        <v>9305</v>
      </c>
    </row>
    <row r="29" spans="2:18" x14ac:dyDescent="0.25">
      <c r="B29" s="1">
        <v>6250</v>
      </c>
      <c r="C29">
        <v>7175</v>
      </c>
      <c r="D29">
        <v>10491</v>
      </c>
      <c r="E29">
        <v>7970</v>
      </c>
      <c r="F29">
        <v>9422</v>
      </c>
      <c r="G29">
        <v>11810</v>
      </c>
      <c r="H29">
        <v>10644</v>
      </c>
      <c r="I29">
        <v>9326</v>
      </c>
      <c r="J29">
        <v>9639</v>
      </c>
      <c r="K29">
        <v>8715</v>
      </c>
      <c r="L29">
        <v>8944</v>
      </c>
      <c r="M29">
        <v>9690</v>
      </c>
      <c r="N29">
        <v>9242</v>
      </c>
      <c r="O29">
        <v>9356</v>
      </c>
      <c r="P29">
        <v>9880</v>
      </c>
      <c r="Q29">
        <v>8434</v>
      </c>
      <c r="R29">
        <v>8973</v>
      </c>
    </row>
    <row r="30" spans="2:18" x14ac:dyDescent="0.25">
      <c r="B30" s="1">
        <v>6800</v>
      </c>
      <c r="C30">
        <v>7887</v>
      </c>
      <c r="D30">
        <v>10960</v>
      </c>
      <c r="E30">
        <v>8940</v>
      </c>
      <c r="F30">
        <v>10044</v>
      </c>
      <c r="G30">
        <v>12123</v>
      </c>
      <c r="H30">
        <v>10861</v>
      </c>
      <c r="I30">
        <v>10453</v>
      </c>
      <c r="J30">
        <v>10233</v>
      </c>
      <c r="K30">
        <v>9396</v>
      </c>
      <c r="L30">
        <v>9281</v>
      </c>
      <c r="M30">
        <v>9704</v>
      </c>
      <c r="N30">
        <v>8851</v>
      </c>
      <c r="O30">
        <v>8084</v>
      </c>
      <c r="P30">
        <v>9050</v>
      </c>
      <c r="Q30">
        <v>10376</v>
      </c>
      <c r="R30">
        <v>10389</v>
      </c>
    </row>
    <row r="31" spans="2:18" x14ac:dyDescent="0.25">
      <c r="B31" s="1">
        <v>5662</v>
      </c>
      <c r="C31">
        <v>6560</v>
      </c>
      <c r="D31">
        <v>10632</v>
      </c>
      <c r="E31">
        <v>7725</v>
      </c>
      <c r="F31">
        <v>9868</v>
      </c>
      <c r="G31">
        <v>11634</v>
      </c>
      <c r="H31">
        <v>10453</v>
      </c>
      <c r="I31">
        <v>9339</v>
      </c>
      <c r="J31">
        <v>9755</v>
      </c>
      <c r="K31">
        <v>8481</v>
      </c>
      <c r="L31">
        <v>10696</v>
      </c>
      <c r="M31">
        <v>9401</v>
      </c>
      <c r="N31">
        <v>10365</v>
      </c>
      <c r="O31">
        <v>11184</v>
      </c>
      <c r="P31">
        <v>10382</v>
      </c>
      <c r="Q31">
        <v>8393</v>
      </c>
      <c r="R31">
        <v>7861</v>
      </c>
    </row>
    <row r="32" spans="2:18" x14ac:dyDescent="0.25">
      <c r="B32" s="1">
        <v>6657.9999999880001</v>
      </c>
      <c r="C32">
        <v>8837</v>
      </c>
      <c r="D32">
        <v>9882</v>
      </c>
      <c r="E32">
        <v>8441</v>
      </c>
      <c r="F32">
        <v>10649</v>
      </c>
      <c r="G32">
        <v>10139</v>
      </c>
      <c r="H32">
        <v>8977</v>
      </c>
      <c r="I32">
        <v>9174</v>
      </c>
      <c r="J32">
        <v>8945</v>
      </c>
      <c r="K32">
        <v>9054</v>
      </c>
      <c r="L32">
        <v>10320</v>
      </c>
      <c r="M32">
        <v>8983</v>
      </c>
      <c r="N32">
        <v>9679</v>
      </c>
      <c r="O32">
        <v>10293</v>
      </c>
      <c r="P32">
        <v>9786</v>
      </c>
      <c r="Q32">
        <v>9491</v>
      </c>
      <c r="R32">
        <v>9309</v>
      </c>
    </row>
    <row r="33" spans="2:18" x14ac:dyDescent="0.25">
      <c r="B33" s="1">
        <v>5518</v>
      </c>
      <c r="C33">
        <v>6236</v>
      </c>
      <c r="D33">
        <v>9338</v>
      </c>
      <c r="E33">
        <v>6340</v>
      </c>
      <c r="F33">
        <v>9133</v>
      </c>
      <c r="G33">
        <v>9802</v>
      </c>
      <c r="H33">
        <v>9029</v>
      </c>
      <c r="I33">
        <v>7794</v>
      </c>
      <c r="J33">
        <v>7955</v>
      </c>
      <c r="K33">
        <v>7472</v>
      </c>
      <c r="L33">
        <v>9419</v>
      </c>
      <c r="M33">
        <v>8601</v>
      </c>
      <c r="N33">
        <v>8923</v>
      </c>
      <c r="O33">
        <v>9333</v>
      </c>
      <c r="P33">
        <v>8880</v>
      </c>
      <c r="Q33">
        <v>8138</v>
      </c>
      <c r="R33">
        <v>8197</v>
      </c>
    </row>
    <row r="34" spans="2:18" x14ac:dyDescent="0.25">
      <c r="B34" s="1">
        <v>6330</v>
      </c>
      <c r="C34">
        <v>7348</v>
      </c>
      <c r="D34">
        <v>10610</v>
      </c>
      <c r="E34">
        <v>7602</v>
      </c>
      <c r="F34">
        <v>9528</v>
      </c>
      <c r="G34">
        <v>11234</v>
      </c>
      <c r="H34">
        <v>10100</v>
      </c>
      <c r="I34">
        <v>9853</v>
      </c>
      <c r="J34">
        <v>10052</v>
      </c>
      <c r="K34">
        <v>9940</v>
      </c>
      <c r="L34">
        <v>8127</v>
      </c>
      <c r="M34">
        <v>9985</v>
      </c>
      <c r="N34">
        <v>7683</v>
      </c>
      <c r="O34">
        <v>9105</v>
      </c>
      <c r="P34">
        <v>8952</v>
      </c>
      <c r="Q34">
        <v>9811</v>
      </c>
      <c r="R34">
        <v>9871</v>
      </c>
    </row>
    <row r="35" spans="2:18" x14ac:dyDescent="0.25">
      <c r="B35" s="1">
        <v>7562</v>
      </c>
      <c r="C35">
        <v>8705</v>
      </c>
      <c r="D35">
        <v>11280</v>
      </c>
      <c r="E35">
        <v>8546</v>
      </c>
      <c r="F35">
        <v>10892</v>
      </c>
      <c r="G35">
        <v>12315</v>
      </c>
      <c r="H35">
        <v>10928</v>
      </c>
      <c r="I35">
        <v>10641</v>
      </c>
      <c r="J35">
        <v>10948</v>
      </c>
      <c r="K35">
        <v>10256</v>
      </c>
      <c r="L35">
        <v>9086</v>
      </c>
      <c r="M35">
        <v>11055</v>
      </c>
      <c r="N35">
        <v>8879</v>
      </c>
      <c r="O35">
        <v>10055</v>
      </c>
      <c r="P35">
        <v>10188</v>
      </c>
      <c r="Q35">
        <v>11477</v>
      </c>
      <c r="R35">
        <v>11047</v>
      </c>
    </row>
    <row r="36" spans="2:18" x14ac:dyDescent="0.25">
      <c r="B36" s="1">
        <v>7969.9999999869997</v>
      </c>
      <c r="C36">
        <v>8282</v>
      </c>
      <c r="D36">
        <v>11374</v>
      </c>
      <c r="E36">
        <v>9056</v>
      </c>
      <c r="F36">
        <v>10284</v>
      </c>
      <c r="G36">
        <v>12339</v>
      </c>
      <c r="H36">
        <v>11091</v>
      </c>
      <c r="I36">
        <v>10438</v>
      </c>
      <c r="J36">
        <v>10440</v>
      </c>
      <c r="K36">
        <v>10206</v>
      </c>
      <c r="L36">
        <v>10709</v>
      </c>
      <c r="M36">
        <v>10653</v>
      </c>
      <c r="N36">
        <v>9120</v>
      </c>
      <c r="O36">
        <v>9813</v>
      </c>
      <c r="P36">
        <v>11321</v>
      </c>
      <c r="Q36">
        <v>10667</v>
      </c>
      <c r="R36">
        <v>10749</v>
      </c>
    </row>
    <row r="37" spans="2:18" x14ac:dyDescent="0.25">
      <c r="B37" s="1">
        <v>6899</v>
      </c>
      <c r="C37">
        <v>7427</v>
      </c>
      <c r="D37">
        <v>10367</v>
      </c>
      <c r="E37">
        <v>7953</v>
      </c>
      <c r="F37">
        <v>10522</v>
      </c>
      <c r="G37">
        <v>10505</v>
      </c>
      <c r="H37">
        <v>9548</v>
      </c>
      <c r="I37">
        <v>9380</v>
      </c>
      <c r="J37">
        <v>9598</v>
      </c>
      <c r="K37">
        <v>9500</v>
      </c>
      <c r="L37">
        <v>10499</v>
      </c>
      <c r="M37">
        <v>9973</v>
      </c>
      <c r="N37">
        <v>10647</v>
      </c>
      <c r="O37">
        <v>10535</v>
      </c>
      <c r="P37">
        <v>9557</v>
      </c>
      <c r="Q37">
        <v>8387</v>
      </c>
      <c r="R37">
        <v>8151</v>
      </c>
    </row>
    <row r="38" spans="2:18" x14ac:dyDescent="0.25">
      <c r="B38" s="1">
        <v>7529</v>
      </c>
      <c r="C38">
        <v>8188</v>
      </c>
      <c r="D38">
        <v>12060</v>
      </c>
      <c r="E38">
        <v>9024</v>
      </c>
      <c r="F38">
        <v>11155</v>
      </c>
      <c r="G38">
        <v>12073</v>
      </c>
      <c r="H38">
        <v>10676</v>
      </c>
      <c r="I38">
        <v>11119</v>
      </c>
      <c r="J38">
        <v>11236</v>
      </c>
      <c r="K38">
        <v>11217</v>
      </c>
      <c r="L38">
        <v>10262</v>
      </c>
      <c r="M38">
        <v>10741</v>
      </c>
      <c r="N38">
        <v>8783</v>
      </c>
      <c r="O38">
        <v>10009</v>
      </c>
      <c r="P38">
        <v>11655</v>
      </c>
      <c r="Q38">
        <v>11159</v>
      </c>
      <c r="R38">
        <v>10841</v>
      </c>
    </row>
    <row r="39" spans="2:18" x14ac:dyDescent="0.25">
      <c r="B39" s="1">
        <v>7431</v>
      </c>
      <c r="C39">
        <v>8110</v>
      </c>
      <c r="D39">
        <v>11313</v>
      </c>
      <c r="E39">
        <v>9615</v>
      </c>
      <c r="F39">
        <v>10448</v>
      </c>
      <c r="G39">
        <v>12581</v>
      </c>
      <c r="H39">
        <v>11231</v>
      </c>
      <c r="I39">
        <v>11081</v>
      </c>
      <c r="J39">
        <v>10896</v>
      </c>
      <c r="K39">
        <v>10653</v>
      </c>
      <c r="L39">
        <v>10175</v>
      </c>
      <c r="M39">
        <v>11653</v>
      </c>
      <c r="N39">
        <v>10816</v>
      </c>
      <c r="O39">
        <v>9698</v>
      </c>
      <c r="P39">
        <v>10519</v>
      </c>
      <c r="Q39">
        <v>10332</v>
      </c>
      <c r="R39">
        <v>10489</v>
      </c>
    </row>
    <row r="40" spans="2:18" x14ac:dyDescent="0.25">
      <c r="B40" s="1">
        <v>7549</v>
      </c>
      <c r="C40">
        <v>8621</v>
      </c>
      <c r="D40">
        <v>11330</v>
      </c>
      <c r="E40">
        <v>9406</v>
      </c>
      <c r="F40">
        <v>10852</v>
      </c>
      <c r="G40">
        <v>12384</v>
      </c>
      <c r="H40">
        <v>11125</v>
      </c>
      <c r="I40">
        <v>10163</v>
      </c>
      <c r="J40">
        <v>10363</v>
      </c>
      <c r="K40">
        <v>10245</v>
      </c>
      <c r="L40">
        <v>12050</v>
      </c>
      <c r="M40">
        <v>10363</v>
      </c>
      <c r="N40">
        <v>11533</v>
      </c>
      <c r="O40">
        <v>11604</v>
      </c>
      <c r="P40">
        <v>10238</v>
      </c>
      <c r="Q40">
        <v>9366</v>
      </c>
      <c r="R40">
        <v>10199</v>
      </c>
    </row>
    <row r="41" spans="2:18" x14ac:dyDescent="0.25">
      <c r="B41" s="1">
        <v>6431</v>
      </c>
      <c r="C41">
        <v>8128</v>
      </c>
      <c r="D41">
        <v>11325</v>
      </c>
      <c r="E41">
        <v>8968</v>
      </c>
      <c r="F41">
        <v>10884</v>
      </c>
      <c r="G41">
        <v>12385</v>
      </c>
      <c r="H41">
        <v>11054</v>
      </c>
      <c r="I41">
        <v>10113</v>
      </c>
      <c r="J41">
        <v>10380</v>
      </c>
      <c r="K41">
        <v>8765</v>
      </c>
      <c r="L41">
        <v>9161</v>
      </c>
      <c r="M41">
        <v>9726</v>
      </c>
      <c r="N41">
        <v>10011</v>
      </c>
      <c r="O41">
        <v>8208</v>
      </c>
      <c r="P41">
        <v>9195</v>
      </c>
      <c r="Q41">
        <v>10414</v>
      </c>
      <c r="R41">
        <v>9306</v>
      </c>
    </row>
    <row r="42" spans="2:18" x14ac:dyDescent="0.25">
      <c r="B42" s="1">
        <v>6295.9999999800002</v>
      </c>
      <c r="C42">
        <v>7170</v>
      </c>
      <c r="D42">
        <v>9877</v>
      </c>
      <c r="E42">
        <v>7111</v>
      </c>
      <c r="F42">
        <v>9692</v>
      </c>
      <c r="G42">
        <v>10372</v>
      </c>
      <c r="H42">
        <v>9365</v>
      </c>
      <c r="I42">
        <v>8441</v>
      </c>
      <c r="J42">
        <v>8147</v>
      </c>
      <c r="K42">
        <v>8574</v>
      </c>
      <c r="L42">
        <v>9022</v>
      </c>
      <c r="M42">
        <v>8894</v>
      </c>
      <c r="N42">
        <v>10508</v>
      </c>
      <c r="O42">
        <v>10073</v>
      </c>
      <c r="P42">
        <v>9089</v>
      </c>
      <c r="Q42">
        <v>9059</v>
      </c>
      <c r="R42">
        <v>8025</v>
      </c>
    </row>
    <row r="43" spans="2:18" x14ac:dyDescent="0.25">
      <c r="B43" s="1">
        <v>7156</v>
      </c>
      <c r="C43">
        <v>8208</v>
      </c>
      <c r="D43">
        <v>10338</v>
      </c>
      <c r="E43">
        <v>8377</v>
      </c>
      <c r="F43">
        <v>9765</v>
      </c>
      <c r="G43">
        <v>10475</v>
      </c>
      <c r="H43">
        <v>9493</v>
      </c>
      <c r="I43">
        <v>9631</v>
      </c>
      <c r="J43">
        <v>9641</v>
      </c>
      <c r="K43">
        <v>9263</v>
      </c>
      <c r="L43">
        <v>10016</v>
      </c>
      <c r="M43">
        <v>9767</v>
      </c>
      <c r="N43">
        <v>9713</v>
      </c>
      <c r="O43">
        <v>10040</v>
      </c>
      <c r="P43">
        <v>9231</v>
      </c>
      <c r="Q43">
        <v>8647</v>
      </c>
      <c r="R43">
        <v>8434</v>
      </c>
    </row>
    <row r="44" spans="2:18" x14ac:dyDescent="0.25">
      <c r="B44" s="1">
        <v>7188</v>
      </c>
      <c r="C44">
        <v>6727</v>
      </c>
      <c r="D44">
        <v>10510</v>
      </c>
      <c r="E44">
        <v>7795</v>
      </c>
      <c r="F44">
        <v>9685</v>
      </c>
      <c r="G44">
        <v>11890</v>
      </c>
      <c r="H44">
        <v>10840</v>
      </c>
      <c r="I44">
        <v>9022</v>
      </c>
      <c r="J44">
        <v>9598</v>
      </c>
      <c r="K44">
        <v>8429</v>
      </c>
      <c r="L44">
        <v>10809</v>
      </c>
      <c r="M44">
        <v>9815</v>
      </c>
      <c r="N44">
        <v>10436</v>
      </c>
      <c r="O44">
        <v>10566</v>
      </c>
      <c r="P44">
        <v>9503</v>
      </c>
      <c r="Q44">
        <v>8714</v>
      </c>
      <c r="R44">
        <v>9253</v>
      </c>
    </row>
    <row r="45" spans="2:18" x14ac:dyDescent="0.25">
      <c r="B45" s="1">
        <v>7609</v>
      </c>
      <c r="C45">
        <v>7598</v>
      </c>
      <c r="D45">
        <v>11392</v>
      </c>
      <c r="E45">
        <v>8370</v>
      </c>
      <c r="F45">
        <v>10594</v>
      </c>
      <c r="G45">
        <v>11548</v>
      </c>
      <c r="H45">
        <v>10297</v>
      </c>
      <c r="I45">
        <v>10302</v>
      </c>
      <c r="J45">
        <v>10259</v>
      </c>
      <c r="K45">
        <v>9666</v>
      </c>
      <c r="L45">
        <v>10560</v>
      </c>
      <c r="M45">
        <v>10639</v>
      </c>
      <c r="N45">
        <v>11409</v>
      </c>
      <c r="O45">
        <v>11405</v>
      </c>
      <c r="P45">
        <v>10051</v>
      </c>
      <c r="Q45">
        <v>9186</v>
      </c>
      <c r="R45">
        <v>9104</v>
      </c>
    </row>
    <row r="46" spans="2:18" x14ac:dyDescent="0.25">
      <c r="B46" s="1">
        <v>6431</v>
      </c>
      <c r="C46">
        <v>7070</v>
      </c>
      <c r="D46">
        <v>10645</v>
      </c>
      <c r="E46">
        <v>7592</v>
      </c>
      <c r="F46">
        <v>9744</v>
      </c>
      <c r="G46">
        <v>12120</v>
      </c>
      <c r="H46">
        <v>10860</v>
      </c>
      <c r="I46">
        <v>10073</v>
      </c>
      <c r="J46">
        <v>10006</v>
      </c>
      <c r="K46">
        <v>8861</v>
      </c>
      <c r="L46">
        <v>9799</v>
      </c>
      <c r="M46">
        <v>9721</v>
      </c>
      <c r="N46">
        <v>8886</v>
      </c>
      <c r="O46">
        <v>9656</v>
      </c>
      <c r="P46">
        <v>10460</v>
      </c>
      <c r="Q46">
        <v>9096</v>
      </c>
      <c r="R46">
        <v>9303</v>
      </c>
    </row>
    <row r="47" spans="2:18" x14ac:dyDescent="0.25">
      <c r="B47" s="1">
        <v>6216</v>
      </c>
      <c r="C47">
        <v>7057</v>
      </c>
      <c r="D47">
        <v>10910</v>
      </c>
      <c r="E47">
        <v>7847</v>
      </c>
      <c r="F47">
        <v>10501</v>
      </c>
      <c r="G47">
        <v>11495</v>
      </c>
      <c r="H47">
        <v>10316</v>
      </c>
      <c r="I47">
        <v>9002</v>
      </c>
      <c r="J47">
        <v>9180</v>
      </c>
      <c r="K47">
        <v>8884</v>
      </c>
      <c r="L47">
        <v>11037</v>
      </c>
      <c r="M47">
        <v>9320</v>
      </c>
      <c r="N47">
        <v>10452</v>
      </c>
      <c r="O47">
        <v>9854</v>
      </c>
      <c r="P47">
        <v>9082</v>
      </c>
      <c r="Q47">
        <v>10697</v>
      </c>
      <c r="R47">
        <v>10182</v>
      </c>
    </row>
    <row r="48" spans="2:18" x14ac:dyDescent="0.25">
      <c r="B48" s="1">
        <v>6249</v>
      </c>
      <c r="C48">
        <v>7324</v>
      </c>
      <c r="D48">
        <v>10336</v>
      </c>
      <c r="E48">
        <v>8583</v>
      </c>
      <c r="F48">
        <v>10427</v>
      </c>
      <c r="G48">
        <v>11167</v>
      </c>
      <c r="H48">
        <v>9900</v>
      </c>
      <c r="I48">
        <v>8380</v>
      </c>
      <c r="J48">
        <v>9230</v>
      </c>
      <c r="K48">
        <v>7515</v>
      </c>
      <c r="L48">
        <v>10910</v>
      </c>
      <c r="M48">
        <v>9497</v>
      </c>
      <c r="N48">
        <v>9798</v>
      </c>
      <c r="O48">
        <v>10861</v>
      </c>
      <c r="P48">
        <v>10116</v>
      </c>
      <c r="Q48">
        <v>7769</v>
      </c>
      <c r="R48">
        <v>8226</v>
      </c>
    </row>
    <row r="49" spans="2:18" x14ac:dyDescent="0.25">
      <c r="B49" s="1">
        <v>7175</v>
      </c>
      <c r="C49">
        <v>6885</v>
      </c>
      <c r="D49">
        <v>10397</v>
      </c>
      <c r="E49">
        <v>7899</v>
      </c>
      <c r="F49">
        <v>9381</v>
      </c>
      <c r="G49">
        <v>11792</v>
      </c>
      <c r="H49">
        <v>10542</v>
      </c>
      <c r="I49">
        <v>9858</v>
      </c>
      <c r="J49">
        <v>9578</v>
      </c>
      <c r="K49">
        <v>9423</v>
      </c>
      <c r="L49">
        <v>8975</v>
      </c>
      <c r="M49">
        <v>10403</v>
      </c>
      <c r="N49">
        <v>9526</v>
      </c>
      <c r="O49">
        <v>8854</v>
      </c>
      <c r="P49">
        <v>9352</v>
      </c>
      <c r="Q49">
        <v>10680</v>
      </c>
      <c r="R49">
        <v>10200</v>
      </c>
    </row>
    <row r="50" spans="2:18" x14ac:dyDescent="0.25">
      <c r="B50" s="1">
        <v>6325</v>
      </c>
      <c r="C50">
        <v>7884</v>
      </c>
      <c r="D50">
        <v>10339</v>
      </c>
      <c r="E50">
        <v>8786</v>
      </c>
      <c r="F50">
        <v>10558</v>
      </c>
      <c r="G50">
        <v>11586</v>
      </c>
      <c r="H50">
        <v>10234</v>
      </c>
      <c r="I50">
        <v>8275</v>
      </c>
      <c r="J50">
        <v>8442</v>
      </c>
      <c r="K50">
        <v>7960</v>
      </c>
      <c r="L50">
        <v>10502</v>
      </c>
      <c r="M50">
        <v>8918</v>
      </c>
      <c r="N50">
        <v>10096</v>
      </c>
      <c r="O50">
        <v>10526</v>
      </c>
      <c r="P50">
        <v>9518</v>
      </c>
      <c r="Q50">
        <v>9654</v>
      </c>
      <c r="R50">
        <v>9949</v>
      </c>
    </row>
    <row r="51" spans="2:18" x14ac:dyDescent="0.25">
      <c r="B51" s="1">
        <v>5649</v>
      </c>
      <c r="C51">
        <v>6028</v>
      </c>
      <c r="D51">
        <v>10242</v>
      </c>
      <c r="E51">
        <v>6850</v>
      </c>
      <c r="F51">
        <v>8833</v>
      </c>
      <c r="G51">
        <v>11435</v>
      </c>
      <c r="H51">
        <v>10269</v>
      </c>
      <c r="I51">
        <v>8693</v>
      </c>
      <c r="J51">
        <v>9145</v>
      </c>
      <c r="K51">
        <v>8409</v>
      </c>
      <c r="L51">
        <v>10204</v>
      </c>
      <c r="M51">
        <v>8443</v>
      </c>
      <c r="N51">
        <v>8356</v>
      </c>
      <c r="O51">
        <v>10768</v>
      </c>
      <c r="P51">
        <v>9365</v>
      </c>
      <c r="Q51">
        <v>8255</v>
      </c>
      <c r="R51">
        <v>8523</v>
      </c>
    </row>
    <row r="52" spans="2:18" x14ac:dyDescent="0.25">
      <c r="B52" s="1">
        <v>6892</v>
      </c>
      <c r="C52">
        <v>7257</v>
      </c>
      <c r="D52">
        <v>10566</v>
      </c>
      <c r="E52">
        <v>7539</v>
      </c>
      <c r="F52">
        <v>9400</v>
      </c>
      <c r="G52">
        <v>11084</v>
      </c>
      <c r="H52">
        <v>9780</v>
      </c>
      <c r="I52">
        <v>9488</v>
      </c>
      <c r="J52">
        <v>9543</v>
      </c>
      <c r="K52">
        <v>9421</v>
      </c>
      <c r="L52">
        <v>7835</v>
      </c>
      <c r="M52">
        <v>9532</v>
      </c>
      <c r="N52">
        <v>7795</v>
      </c>
      <c r="O52">
        <v>8487</v>
      </c>
      <c r="P52">
        <v>8994</v>
      </c>
      <c r="Q52">
        <v>9907</v>
      </c>
      <c r="R52">
        <v>10375</v>
      </c>
    </row>
    <row r="53" spans="2:18" x14ac:dyDescent="0.25">
      <c r="B53" s="1">
        <v>6941.9999999880001</v>
      </c>
      <c r="C53">
        <v>7155</v>
      </c>
      <c r="D53">
        <v>10318</v>
      </c>
      <c r="E53">
        <v>8277</v>
      </c>
      <c r="F53">
        <v>10032</v>
      </c>
      <c r="G53">
        <v>11960</v>
      </c>
      <c r="H53">
        <v>10610</v>
      </c>
      <c r="I53">
        <v>9456</v>
      </c>
      <c r="J53">
        <v>9904</v>
      </c>
      <c r="K53">
        <v>8475</v>
      </c>
      <c r="L53">
        <v>10821</v>
      </c>
      <c r="M53">
        <v>9521</v>
      </c>
      <c r="N53">
        <v>10231</v>
      </c>
      <c r="O53">
        <v>11176</v>
      </c>
      <c r="P53">
        <v>9782</v>
      </c>
      <c r="Q53">
        <v>7782</v>
      </c>
      <c r="R53">
        <v>8363</v>
      </c>
    </row>
    <row r="54" spans="2:18" x14ac:dyDescent="0.25">
      <c r="B54" s="1">
        <v>5393</v>
      </c>
      <c r="C54">
        <v>6139</v>
      </c>
      <c r="D54">
        <v>9494</v>
      </c>
      <c r="E54">
        <v>7002</v>
      </c>
      <c r="F54">
        <v>8692</v>
      </c>
      <c r="G54">
        <v>10171</v>
      </c>
      <c r="H54">
        <v>9252</v>
      </c>
      <c r="I54">
        <v>7977</v>
      </c>
      <c r="J54">
        <v>8708</v>
      </c>
      <c r="K54">
        <v>7937</v>
      </c>
      <c r="L54">
        <v>9577</v>
      </c>
      <c r="M54">
        <v>8985</v>
      </c>
      <c r="N54">
        <v>9044</v>
      </c>
      <c r="O54">
        <v>10094</v>
      </c>
      <c r="P54">
        <v>8597</v>
      </c>
      <c r="Q54">
        <v>7549</v>
      </c>
      <c r="R54">
        <v>7468</v>
      </c>
    </row>
    <row r="55" spans="2:18" x14ac:dyDescent="0.25">
      <c r="B55" s="1">
        <v>7499</v>
      </c>
      <c r="C55">
        <v>7147</v>
      </c>
      <c r="D55">
        <v>11602</v>
      </c>
      <c r="E55">
        <v>9033</v>
      </c>
      <c r="F55">
        <v>10952</v>
      </c>
      <c r="G55">
        <v>12780</v>
      </c>
      <c r="H55">
        <v>11460</v>
      </c>
      <c r="I55">
        <v>11144</v>
      </c>
      <c r="J55">
        <v>10875</v>
      </c>
      <c r="K55">
        <v>11323</v>
      </c>
      <c r="L55">
        <v>9186</v>
      </c>
      <c r="M55">
        <v>11249</v>
      </c>
      <c r="N55">
        <v>8975</v>
      </c>
      <c r="O55">
        <v>9390</v>
      </c>
      <c r="P55">
        <v>10376</v>
      </c>
      <c r="Q55">
        <v>12101</v>
      </c>
      <c r="R55">
        <v>11997</v>
      </c>
    </row>
    <row r="56" spans="2:18" x14ac:dyDescent="0.25">
      <c r="B56" s="1">
        <v>6637</v>
      </c>
      <c r="C56">
        <v>5967</v>
      </c>
      <c r="D56">
        <v>8980</v>
      </c>
      <c r="E56">
        <v>6852</v>
      </c>
      <c r="F56">
        <v>8376</v>
      </c>
      <c r="G56">
        <v>9939</v>
      </c>
      <c r="H56">
        <v>8831</v>
      </c>
      <c r="I56">
        <v>7795</v>
      </c>
      <c r="J56">
        <v>7846</v>
      </c>
      <c r="K56">
        <v>7840</v>
      </c>
      <c r="L56">
        <v>9738</v>
      </c>
      <c r="M56">
        <v>7711</v>
      </c>
      <c r="N56">
        <v>8278</v>
      </c>
      <c r="O56">
        <v>8396</v>
      </c>
      <c r="P56">
        <v>7408</v>
      </c>
      <c r="Q56">
        <v>8023</v>
      </c>
      <c r="R56">
        <v>8514</v>
      </c>
    </row>
    <row r="57" spans="2:18" x14ac:dyDescent="0.25">
      <c r="B57" s="1">
        <v>6518</v>
      </c>
      <c r="C57">
        <v>7340</v>
      </c>
      <c r="D57">
        <v>10610</v>
      </c>
      <c r="E57">
        <v>7888</v>
      </c>
      <c r="F57">
        <v>9819</v>
      </c>
      <c r="G57">
        <v>10878</v>
      </c>
      <c r="H57">
        <v>10028</v>
      </c>
      <c r="I57">
        <v>9128</v>
      </c>
      <c r="J57">
        <v>9204</v>
      </c>
      <c r="K57">
        <v>8887</v>
      </c>
      <c r="L57">
        <v>10255</v>
      </c>
      <c r="M57">
        <v>9759</v>
      </c>
      <c r="N57">
        <v>10654</v>
      </c>
      <c r="O57">
        <v>10177</v>
      </c>
      <c r="P57">
        <v>9320</v>
      </c>
      <c r="Q57">
        <v>8448</v>
      </c>
      <c r="R57">
        <v>8092</v>
      </c>
    </row>
    <row r="58" spans="2:18" x14ac:dyDescent="0.25">
      <c r="B58" s="1">
        <v>7849.9999999860001</v>
      </c>
      <c r="C58">
        <v>9077</v>
      </c>
      <c r="D58">
        <v>10638</v>
      </c>
      <c r="E58">
        <v>9721</v>
      </c>
      <c r="F58">
        <v>10588</v>
      </c>
      <c r="G58">
        <v>11544</v>
      </c>
      <c r="H58">
        <v>10319</v>
      </c>
      <c r="I58">
        <v>9732</v>
      </c>
      <c r="J58">
        <v>9466</v>
      </c>
      <c r="K58">
        <v>9782</v>
      </c>
      <c r="L58">
        <v>11114</v>
      </c>
      <c r="M58">
        <v>10229</v>
      </c>
      <c r="N58">
        <v>10518</v>
      </c>
      <c r="O58">
        <v>10790</v>
      </c>
      <c r="P58">
        <v>9292</v>
      </c>
      <c r="Q58">
        <v>9660</v>
      </c>
      <c r="R58">
        <v>9977</v>
      </c>
    </row>
    <row r="59" spans="2:18" x14ac:dyDescent="0.25">
      <c r="B59" s="1">
        <v>5242</v>
      </c>
      <c r="C59">
        <v>6138</v>
      </c>
      <c r="D59">
        <v>10135</v>
      </c>
      <c r="E59">
        <v>7211</v>
      </c>
      <c r="F59">
        <v>8877</v>
      </c>
      <c r="G59">
        <v>11206</v>
      </c>
      <c r="H59">
        <v>10128</v>
      </c>
      <c r="I59">
        <v>9086</v>
      </c>
      <c r="J59">
        <v>9002</v>
      </c>
      <c r="K59">
        <v>8702</v>
      </c>
      <c r="L59">
        <v>10644</v>
      </c>
      <c r="M59">
        <v>8345</v>
      </c>
      <c r="N59">
        <v>9777</v>
      </c>
      <c r="O59">
        <v>10451</v>
      </c>
      <c r="P59">
        <v>9864</v>
      </c>
      <c r="Q59">
        <v>8285</v>
      </c>
      <c r="R59">
        <v>8751</v>
      </c>
    </row>
    <row r="60" spans="2:18" x14ac:dyDescent="0.25">
      <c r="B60" s="1">
        <v>6335.9999999869997</v>
      </c>
      <c r="C60">
        <v>6825</v>
      </c>
      <c r="D60">
        <v>9157</v>
      </c>
      <c r="E60">
        <v>7514</v>
      </c>
      <c r="F60">
        <v>8120</v>
      </c>
      <c r="G60">
        <v>10040</v>
      </c>
      <c r="H60">
        <v>8834</v>
      </c>
      <c r="I60">
        <v>8342</v>
      </c>
      <c r="J60">
        <v>8140</v>
      </c>
      <c r="K60">
        <v>7966</v>
      </c>
      <c r="L60">
        <v>9720</v>
      </c>
      <c r="M60">
        <v>8566</v>
      </c>
      <c r="N60">
        <v>9212</v>
      </c>
      <c r="O60">
        <v>9636</v>
      </c>
      <c r="P60">
        <v>8216</v>
      </c>
      <c r="Q60">
        <v>8580</v>
      </c>
      <c r="R60">
        <v>9209</v>
      </c>
    </row>
    <row r="61" spans="2:18" x14ac:dyDescent="0.25">
      <c r="B61" s="1">
        <v>5753</v>
      </c>
      <c r="C61">
        <v>6523</v>
      </c>
      <c r="D61">
        <v>11199</v>
      </c>
      <c r="E61">
        <v>6727</v>
      </c>
      <c r="F61">
        <v>8735</v>
      </c>
      <c r="G61">
        <v>10641</v>
      </c>
      <c r="H61">
        <v>9777</v>
      </c>
      <c r="I61">
        <v>8652</v>
      </c>
      <c r="J61">
        <v>8759</v>
      </c>
      <c r="K61">
        <v>8732</v>
      </c>
      <c r="L61">
        <v>10221</v>
      </c>
      <c r="M61">
        <v>8703</v>
      </c>
      <c r="N61">
        <v>9801</v>
      </c>
      <c r="O61">
        <v>10610</v>
      </c>
      <c r="P61">
        <v>9362</v>
      </c>
      <c r="Q61">
        <v>8220</v>
      </c>
      <c r="R61">
        <v>8047</v>
      </c>
    </row>
    <row r="62" spans="2:18" x14ac:dyDescent="0.25">
      <c r="B62" s="1">
        <v>7004</v>
      </c>
      <c r="C62">
        <v>7296</v>
      </c>
      <c r="D62">
        <v>11057</v>
      </c>
      <c r="E62">
        <v>8702</v>
      </c>
      <c r="F62">
        <v>9814</v>
      </c>
      <c r="G62">
        <v>11755</v>
      </c>
      <c r="H62">
        <v>10530</v>
      </c>
      <c r="I62">
        <v>10977</v>
      </c>
      <c r="J62">
        <v>11110</v>
      </c>
      <c r="K62">
        <v>10869</v>
      </c>
      <c r="L62">
        <v>8875</v>
      </c>
      <c r="M62">
        <v>10217</v>
      </c>
      <c r="N62">
        <v>8928</v>
      </c>
      <c r="O62">
        <v>9266</v>
      </c>
      <c r="P62">
        <v>10860</v>
      </c>
      <c r="Q62">
        <v>11390</v>
      </c>
      <c r="R62">
        <v>11208</v>
      </c>
    </row>
    <row r="63" spans="2:18" x14ac:dyDescent="0.25">
      <c r="B63" s="1">
        <v>7173</v>
      </c>
      <c r="C63">
        <v>7898</v>
      </c>
      <c r="D63">
        <v>10315</v>
      </c>
      <c r="E63">
        <v>8250</v>
      </c>
      <c r="F63">
        <v>9601</v>
      </c>
      <c r="G63">
        <v>11260</v>
      </c>
      <c r="H63">
        <v>9852</v>
      </c>
      <c r="I63">
        <v>9073</v>
      </c>
      <c r="J63">
        <v>9054</v>
      </c>
      <c r="K63">
        <v>8632</v>
      </c>
      <c r="L63">
        <v>9383</v>
      </c>
      <c r="M63">
        <v>9593</v>
      </c>
      <c r="N63">
        <v>10074</v>
      </c>
      <c r="O63">
        <v>10126</v>
      </c>
      <c r="P63">
        <v>9411</v>
      </c>
      <c r="Q63">
        <v>8823</v>
      </c>
      <c r="R63">
        <v>8944</v>
      </c>
    </row>
    <row r="64" spans="2:18" x14ac:dyDescent="0.25">
      <c r="B64" s="1">
        <v>7160.999999998</v>
      </c>
      <c r="C64">
        <v>7331</v>
      </c>
      <c r="D64">
        <v>11402</v>
      </c>
      <c r="E64">
        <v>8652</v>
      </c>
      <c r="F64">
        <v>10293</v>
      </c>
      <c r="G64">
        <v>12329</v>
      </c>
      <c r="H64">
        <v>11053</v>
      </c>
      <c r="I64">
        <v>10693</v>
      </c>
      <c r="J64">
        <v>11031</v>
      </c>
      <c r="K64">
        <v>9968</v>
      </c>
      <c r="L64">
        <v>9306</v>
      </c>
      <c r="M64">
        <v>10295</v>
      </c>
      <c r="N64">
        <v>10482</v>
      </c>
      <c r="O64">
        <v>10059</v>
      </c>
      <c r="P64">
        <v>10669</v>
      </c>
      <c r="Q64">
        <v>9393</v>
      </c>
      <c r="R64">
        <v>9343</v>
      </c>
    </row>
    <row r="65" spans="2:18" x14ac:dyDescent="0.25">
      <c r="B65" s="1">
        <v>6790</v>
      </c>
      <c r="C65">
        <v>7170</v>
      </c>
      <c r="D65">
        <v>10776</v>
      </c>
      <c r="E65">
        <v>7835</v>
      </c>
      <c r="F65">
        <v>9889</v>
      </c>
      <c r="G65">
        <v>11477</v>
      </c>
      <c r="H65">
        <v>10513</v>
      </c>
      <c r="I65">
        <v>9106</v>
      </c>
      <c r="J65">
        <v>9616</v>
      </c>
      <c r="K65">
        <v>8615</v>
      </c>
      <c r="L65">
        <v>10981</v>
      </c>
      <c r="M65">
        <v>8839</v>
      </c>
      <c r="N65">
        <v>9715</v>
      </c>
      <c r="O65">
        <v>9649</v>
      </c>
      <c r="P65">
        <v>9189</v>
      </c>
      <c r="Q65">
        <v>9738</v>
      </c>
      <c r="R65">
        <v>9572</v>
      </c>
    </row>
    <row r="66" spans="2:18" x14ac:dyDescent="0.25">
      <c r="B66" s="1">
        <v>6577</v>
      </c>
      <c r="C66">
        <v>6652</v>
      </c>
      <c r="D66">
        <v>10164</v>
      </c>
      <c r="E66">
        <v>8094</v>
      </c>
      <c r="F66">
        <v>9420</v>
      </c>
      <c r="G66">
        <v>11057</v>
      </c>
      <c r="H66">
        <v>9917</v>
      </c>
      <c r="I66">
        <v>10138</v>
      </c>
      <c r="J66">
        <v>9833</v>
      </c>
      <c r="K66">
        <v>9709</v>
      </c>
      <c r="L66">
        <v>8803</v>
      </c>
      <c r="M66">
        <v>9082</v>
      </c>
      <c r="N66">
        <v>9696</v>
      </c>
      <c r="O66">
        <v>8501</v>
      </c>
      <c r="P66">
        <v>10097</v>
      </c>
      <c r="Q66">
        <v>9730</v>
      </c>
      <c r="R66">
        <v>10117</v>
      </c>
    </row>
    <row r="67" spans="2:18" x14ac:dyDescent="0.25">
      <c r="B67" s="1">
        <v>6603</v>
      </c>
      <c r="C67">
        <v>7751</v>
      </c>
      <c r="D67">
        <v>10026</v>
      </c>
      <c r="E67">
        <v>9146</v>
      </c>
      <c r="F67">
        <v>9539</v>
      </c>
      <c r="G67">
        <v>10746</v>
      </c>
      <c r="H67">
        <v>9634</v>
      </c>
      <c r="I67">
        <v>8634</v>
      </c>
      <c r="J67">
        <v>9202</v>
      </c>
      <c r="K67">
        <v>8137</v>
      </c>
      <c r="L67">
        <v>10143</v>
      </c>
      <c r="M67">
        <v>8929</v>
      </c>
      <c r="N67">
        <v>10249</v>
      </c>
      <c r="O67">
        <v>9625</v>
      </c>
      <c r="P67">
        <v>8835</v>
      </c>
      <c r="Q67">
        <v>8712</v>
      </c>
      <c r="R67">
        <v>9068</v>
      </c>
    </row>
    <row r="68" spans="2:18" x14ac:dyDescent="0.25">
      <c r="B68" s="1">
        <v>6674</v>
      </c>
      <c r="C68">
        <v>7350</v>
      </c>
      <c r="D68">
        <v>11050</v>
      </c>
      <c r="E68">
        <v>8562</v>
      </c>
      <c r="F68">
        <v>9937</v>
      </c>
      <c r="G68">
        <v>11649</v>
      </c>
      <c r="H68">
        <v>10887</v>
      </c>
      <c r="I68">
        <v>9604</v>
      </c>
      <c r="J68">
        <v>9609</v>
      </c>
      <c r="K68">
        <v>9739</v>
      </c>
      <c r="L68">
        <v>11274</v>
      </c>
      <c r="M68">
        <v>10342</v>
      </c>
      <c r="N68">
        <v>11237</v>
      </c>
      <c r="O68">
        <v>11118</v>
      </c>
      <c r="P68">
        <v>10183</v>
      </c>
      <c r="Q68">
        <v>9972</v>
      </c>
      <c r="R68">
        <v>10836</v>
      </c>
    </row>
    <row r="69" spans="2:18" x14ac:dyDescent="0.25">
      <c r="B69" s="1">
        <v>7493</v>
      </c>
      <c r="C69">
        <v>8756</v>
      </c>
      <c r="D69">
        <v>10807</v>
      </c>
      <c r="E69">
        <v>9403</v>
      </c>
      <c r="F69">
        <v>10536</v>
      </c>
      <c r="G69">
        <v>12263</v>
      </c>
      <c r="H69">
        <v>10965</v>
      </c>
      <c r="I69">
        <v>9803</v>
      </c>
      <c r="J69">
        <v>9535</v>
      </c>
      <c r="K69">
        <v>8909</v>
      </c>
      <c r="L69">
        <v>10870</v>
      </c>
      <c r="M69">
        <v>10192</v>
      </c>
      <c r="N69">
        <v>11178</v>
      </c>
      <c r="O69">
        <v>11490</v>
      </c>
      <c r="P69">
        <v>11254</v>
      </c>
      <c r="Q69">
        <v>8639</v>
      </c>
      <c r="R69">
        <v>8422</v>
      </c>
    </row>
    <row r="70" spans="2:18" x14ac:dyDescent="0.25">
      <c r="B70" s="1">
        <v>7015.9999999880001</v>
      </c>
      <c r="C70">
        <v>6704</v>
      </c>
      <c r="D70">
        <v>11377</v>
      </c>
      <c r="E70">
        <v>8290</v>
      </c>
      <c r="F70">
        <v>11018</v>
      </c>
      <c r="G70">
        <v>12265</v>
      </c>
      <c r="H70">
        <v>10958</v>
      </c>
      <c r="I70">
        <v>10724</v>
      </c>
      <c r="J70">
        <v>10903</v>
      </c>
      <c r="K70">
        <v>10574</v>
      </c>
      <c r="L70">
        <v>9001</v>
      </c>
      <c r="M70">
        <v>10635</v>
      </c>
      <c r="N70">
        <v>10508</v>
      </c>
      <c r="O70">
        <v>9856</v>
      </c>
      <c r="P70">
        <v>10846</v>
      </c>
      <c r="Q70">
        <v>10973</v>
      </c>
      <c r="R70">
        <v>10550</v>
      </c>
    </row>
    <row r="71" spans="2:18" x14ac:dyDescent="0.25">
      <c r="B71" s="1">
        <v>6725</v>
      </c>
      <c r="C71">
        <v>6817</v>
      </c>
      <c r="D71">
        <v>9765</v>
      </c>
      <c r="E71">
        <v>7416</v>
      </c>
      <c r="F71">
        <v>9009</v>
      </c>
      <c r="G71">
        <v>10669</v>
      </c>
      <c r="H71">
        <v>9517</v>
      </c>
      <c r="I71">
        <v>8358</v>
      </c>
      <c r="J71">
        <v>8941</v>
      </c>
      <c r="K71">
        <v>8409</v>
      </c>
      <c r="L71">
        <v>10079</v>
      </c>
      <c r="M71">
        <v>8796</v>
      </c>
      <c r="N71">
        <v>9477</v>
      </c>
      <c r="O71">
        <v>10260</v>
      </c>
      <c r="P71">
        <v>8699</v>
      </c>
      <c r="Q71">
        <v>8332</v>
      </c>
      <c r="R71">
        <v>8280</v>
      </c>
    </row>
    <row r="72" spans="2:18" x14ac:dyDescent="0.25">
      <c r="B72" s="1">
        <v>5382</v>
      </c>
      <c r="C72">
        <v>6785</v>
      </c>
      <c r="D72">
        <v>8847</v>
      </c>
      <c r="E72">
        <v>7770</v>
      </c>
      <c r="F72">
        <v>8547</v>
      </c>
      <c r="G72">
        <v>9172</v>
      </c>
      <c r="H72">
        <v>7430</v>
      </c>
      <c r="I72">
        <v>7345</v>
      </c>
      <c r="J72">
        <v>7508</v>
      </c>
      <c r="K72">
        <v>7077</v>
      </c>
      <c r="L72">
        <v>8875</v>
      </c>
      <c r="M72">
        <v>7885</v>
      </c>
      <c r="N72">
        <v>9192</v>
      </c>
      <c r="O72">
        <v>8750</v>
      </c>
      <c r="P72">
        <v>8293</v>
      </c>
      <c r="Q72">
        <v>7471</v>
      </c>
      <c r="R72">
        <v>7708</v>
      </c>
    </row>
    <row r="73" spans="2:18" x14ac:dyDescent="0.25">
      <c r="B73" s="1">
        <v>5975</v>
      </c>
      <c r="C73">
        <v>7160</v>
      </c>
      <c r="D73">
        <v>9292</v>
      </c>
      <c r="E73">
        <v>8435</v>
      </c>
      <c r="F73">
        <v>9318</v>
      </c>
      <c r="G73">
        <v>9531</v>
      </c>
      <c r="H73">
        <v>8698</v>
      </c>
      <c r="I73">
        <v>8479</v>
      </c>
      <c r="J73">
        <v>8326</v>
      </c>
      <c r="K73">
        <v>8295</v>
      </c>
      <c r="L73">
        <v>8926</v>
      </c>
      <c r="M73">
        <v>8235</v>
      </c>
      <c r="N73">
        <v>9188</v>
      </c>
      <c r="O73">
        <v>9583</v>
      </c>
      <c r="P73">
        <v>8778</v>
      </c>
      <c r="Q73">
        <v>6783</v>
      </c>
      <c r="R73">
        <v>6432</v>
      </c>
    </row>
    <row r="74" spans="2:18" x14ac:dyDescent="0.25">
      <c r="B74" s="1">
        <v>7346.9999999869997</v>
      </c>
      <c r="C74">
        <v>8007</v>
      </c>
      <c r="D74">
        <v>10667</v>
      </c>
      <c r="E74">
        <v>7969</v>
      </c>
      <c r="F74">
        <v>10524</v>
      </c>
      <c r="G74">
        <v>11325</v>
      </c>
      <c r="H74">
        <v>10337</v>
      </c>
      <c r="I74">
        <v>9780</v>
      </c>
      <c r="J74">
        <v>9553</v>
      </c>
      <c r="K74">
        <v>8399</v>
      </c>
      <c r="L74">
        <v>10515</v>
      </c>
      <c r="M74">
        <v>10474</v>
      </c>
      <c r="N74">
        <v>10284</v>
      </c>
      <c r="O74">
        <v>11406</v>
      </c>
      <c r="P74">
        <v>9624</v>
      </c>
      <c r="Q74">
        <v>7938</v>
      </c>
      <c r="R74">
        <v>9231</v>
      </c>
    </row>
    <row r="75" spans="2:18" x14ac:dyDescent="0.25">
      <c r="B75" s="1">
        <v>7421</v>
      </c>
      <c r="C75">
        <v>7822</v>
      </c>
      <c r="D75">
        <v>10684</v>
      </c>
      <c r="E75">
        <v>8130</v>
      </c>
      <c r="F75">
        <v>9738</v>
      </c>
      <c r="G75">
        <v>11683</v>
      </c>
      <c r="H75">
        <v>10419</v>
      </c>
      <c r="I75">
        <v>9830</v>
      </c>
      <c r="J75">
        <v>10202</v>
      </c>
      <c r="K75">
        <v>9982</v>
      </c>
      <c r="L75">
        <v>10341</v>
      </c>
      <c r="M75">
        <v>10450</v>
      </c>
      <c r="N75">
        <v>8542</v>
      </c>
      <c r="O75">
        <v>7984</v>
      </c>
      <c r="P75">
        <v>10024</v>
      </c>
      <c r="Q75">
        <v>9787</v>
      </c>
      <c r="R75">
        <v>8332</v>
      </c>
    </row>
    <row r="76" spans="2:18" x14ac:dyDescent="0.25">
      <c r="B76" s="1">
        <v>6025</v>
      </c>
      <c r="C76">
        <v>6856</v>
      </c>
      <c r="D76">
        <v>10463</v>
      </c>
      <c r="E76">
        <v>7254</v>
      </c>
      <c r="F76">
        <v>9874</v>
      </c>
      <c r="G76">
        <v>11213</v>
      </c>
      <c r="H76">
        <v>9942</v>
      </c>
      <c r="I76">
        <v>8817</v>
      </c>
      <c r="J76">
        <v>9374</v>
      </c>
      <c r="K76">
        <v>8899</v>
      </c>
      <c r="L76">
        <v>11033</v>
      </c>
      <c r="M76">
        <v>8520</v>
      </c>
      <c r="N76">
        <v>9886</v>
      </c>
      <c r="O76">
        <v>10007</v>
      </c>
      <c r="P76">
        <v>9156</v>
      </c>
      <c r="Q76">
        <v>8430</v>
      </c>
      <c r="R76">
        <v>8195</v>
      </c>
    </row>
    <row r="77" spans="2:18" x14ac:dyDescent="0.25">
      <c r="B77" s="1">
        <v>7050</v>
      </c>
      <c r="C77">
        <v>7602</v>
      </c>
      <c r="D77">
        <v>10576</v>
      </c>
      <c r="E77">
        <v>8265</v>
      </c>
      <c r="F77">
        <v>10295</v>
      </c>
      <c r="G77">
        <v>10911</v>
      </c>
      <c r="H77">
        <v>9761</v>
      </c>
      <c r="I77">
        <v>9472</v>
      </c>
      <c r="J77">
        <v>9529</v>
      </c>
      <c r="K77">
        <v>9435</v>
      </c>
      <c r="L77">
        <v>8411</v>
      </c>
      <c r="M77">
        <v>9394</v>
      </c>
      <c r="N77">
        <v>9213</v>
      </c>
      <c r="O77">
        <v>8330</v>
      </c>
      <c r="P77">
        <v>9578</v>
      </c>
      <c r="Q77">
        <v>10109</v>
      </c>
      <c r="R77">
        <v>10002</v>
      </c>
    </row>
    <row r="78" spans="2:18" x14ac:dyDescent="0.25">
      <c r="B78" s="1">
        <v>8086.9999999869997</v>
      </c>
      <c r="C78">
        <v>9083</v>
      </c>
      <c r="D78">
        <v>11487</v>
      </c>
      <c r="E78">
        <v>9822</v>
      </c>
      <c r="F78">
        <v>11154</v>
      </c>
      <c r="G78">
        <v>12070</v>
      </c>
      <c r="H78">
        <v>10825</v>
      </c>
      <c r="I78">
        <v>10459</v>
      </c>
      <c r="J78">
        <v>10248</v>
      </c>
      <c r="K78">
        <v>10009</v>
      </c>
      <c r="L78">
        <v>10047</v>
      </c>
      <c r="M78">
        <v>10285</v>
      </c>
      <c r="N78">
        <v>9714</v>
      </c>
      <c r="O78">
        <v>9210</v>
      </c>
      <c r="P78">
        <v>10512</v>
      </c>
      <c r="Q78">
        <v>10938</v>
      </c>
      <c r="R78">
        <v>11230</v>
      </c>
    </row>
    <row r="79" spans="2:18" x14ac:dyDescent="0.25">
      <c r="B79" s="1">
        <v>7069.9999999909996</v>
      </c>
      <c r="C79">
        <v>7590</v>
      </c>
      <c r="D79">
        <v>11260</v>
      </c>
      <c r="E79">
        <v>9197</v>
      </c>
      <c r="F79">
        <v>10317</v>
      </c>
      <c r="G79">
        <v>12560</v>
      </c>
      <c r="H79">
        <v>11347</v>
      </c>
      <c r="I79">
        <v>10808</v>
      </c>
      <c r="J79">
        <v>10647</v>
      </c>
      <c r="K79">
        <v>10730</v>
      </c>
      <c r="L79">
        <v>10251</v>
      </c>
      <c r="M79">
        <v>10561</v>
      </c>
      <c r="N79">
        <v>10355</v>
      </c>
      <c r="O79">
        <v>9863</v>
      </c>
      <c r="P79">
        <v>11614</v>
      </c>
      <c r="Q79">
        <v>10493</v>
      </c>
      <c r="R79">
        <v>10686</v>
      </c>
    </row>
    <row r="80" spans="2:18" x14ac:dyDescent="0.25">
      <c r="B80" s="1">
        <v>7510</v>
      </c>
      <c r="C80">
        <v>7669</v>
      </c>
      <c r="D80">
        <v>10462</v>
      </c>
      <c r="E80">
        <v>8503</v>
      </c>
      <c r="F80">
        <v>9683</v>
      </c>
      <c r="G80">
        <v>11869</v>
      </c>
      <c r="H80">
        <v>10663</v>
      </c>
      <c r="I80">
        <v>9778</v>
      </c>
      <c r="J80">
        <v>9871</v>
      </c>
      <c r="K80">
        <v>8424</v>
      </c>
      <c r="L80">
        <v>8957</v>
      </c>
      <c r="M80">
        <v>9718</v>
      </c>
      <c r="N80">
        <v>8778</v>
      </c>
      <c r="O80">
        <v>8769</v>
      </c>
      <c r="P80">
        <v>9150</v>
      </c>
      <c r="Q80">
        <v>10255</v>
      </c>
      <c r="R80">
        <v>9456</v>
      </c>
    </row>
    <row r="81" spans="1:18" x14ac:dyDescent="0.25">
      <c r="B81" s="1">
        <v>7381.9999999860001</v>
      </c>
      <c r="C81">
        <v>8335</v>
      </c>
      <c r="D81">
        <v>10884</v>
      </c>
      <c r="E81">
        <v>8834</v>
      </c>
      <c r="F81">
        <v>10066</v>
      </c>
      <c r="G81">
        <v>11178</v>
      </c>
      <c r="H81">
        <v>10110</v>
      </c>
      <c r="I81">
        <v>10384</v>
      </c>
      <c r="J81">
        <v>10659</v>
      </c>
      <c r="K81">
        <v>10104</v>
      </c>
      <c r="L81">
        <v>8445</v>
      </c>
      <c r="M81">
        <v>11003</v>
      </c>
      <c r="N81">
        <v>9057</v>
      </c>
      <c r="O81">
        <v>9108</v>
      </c>
      <c r="P81">
        <v>10477</v>
      </c>
      <c r="Q81">
        <v>10711</v>
      </c>
      <c r="R81">
        <v>10811</v>
      </c>
    </row>
    <row r="82" spans="1:18" x14ac:dyDescent="0.25">
      <c r="B82" s="1">
        <v>5584</v>
      </c>
      <c r="C82">
        <v>6015</v>
      </c>
      <c r="D82">
        <v>10236</v>
      </c>
      <c r="E82">
        <v>7364</v>
      </c>
      <c r="F82">
        <v>9579</v>
      </c>
      <c r="G82">
        <v>11569</v>
      </c>
      <c r="H82">
        <v>10415</v>
      </c>
      <c r="I82">
        <v>8628</v>
      </c>
      <c r="J82">
        <v>8969</v>
      </c>
      <c r="K82">
        <v>8405</v>
      </c>
      <c r="L82">
        <v>10564</v>
      </c>
      <c r="M82">
        <v>8450</v>
      </c>
      <c r="N82">
        <v>9675</v>
      </c>
      <c r="O82">
        <v>11090</v>
      </c>
      <c r="P82">
        <v>10277</v>
      </c>
      <c r="Q82">
        <v>8874</v>
      </c>
      <c r="R82">
        <v>9793</v>
      </c>
    </row>
    <row r="83" spans="1:18" x14ac:dyDescent="0.25">
      <c r="B83" s="1">
        <v>6622</v>
      </c>
      <c r="C83">
        <v>6379</v>
      </c>
      <c r="D83">
        <v>10445</v>
      </c>
      <c r="E83">
        <v>7609</v>
      </c>
      <c r="F83">
        <v>10025</v>
      </c>
      <c r="G83">
        <v>11925</v>
      </c>
      <c r="H83">
        <v>10650</v>
      </c>
      <c r="I83">
        <v>10833</v>
      </c>
      <c r="J83">
        <v>10368</v>
      </c>
      <c r="K83">
        <v>10610</v>
      </c>
      <c r="L83">
        <v>8790</v>
      </c>
      <c r="M83">
        <v>10260</v>
      </c>
      <c r="N83">
        <v>9929</v>
      </c>
      <c r="O83">
        <v>9174</v>
      </c>
      <c r="P83">
        <v>11018</v>
      </c>
      <c r="Q83">
        <v>10401</v>
      </c>
      <c r="R83">
        <v>10415</v>
      </c>
    </row>
    <row r="84" spans="1:18" x14ac:dyDescent="0.25">
      <c r="B84" s="1">
        <v>7985</v>
      </c>
      <c r="C84">
        <v>8524</v>
      </c>
      <c r="D84">
        <v>11231</v>
      </c>
      <c r="E84">
        <v>9503</v>
      </c>
      <c r="F84">
        <v>10379</v>
      </c>
      <c r="G84">
        <v>11977</v>
      </c>
      <c r="H84">
        <v>10783</v>
      </c>
      <c r="I84">
        <v>10541</v>
      </c>
      <c r="J84">
        <v>10954</v>
      </c>
      <c r="K84">
        <v>9701</v>
      </c>
      <c r="L84">
        <v>11042</v>
      </c>
      <c r="M84">
        <v>11475</v>
      </c>
      <c r="N84">
        <v>11734</v>
      </c>
      <c r="O84">
        <v>10970</v>
      </c>
      <c r="P84">
        <v>9487</v>
      </c>
      <c r="Q84">
        <v>9795</v>
      </c>
      <c r="R84">
        <v>9529</v>
      </c>
    </row>
    <row r="85" spans="1:18" x14ac:dyDescent="0.25">
      <c r="B85" s="1">
        <v>7554</v>
      </c>
      <c r="C85">
        <v>8735</v>
      </c>
      <c r="D85">
        <v>10616</v>
      </c>
      <c r="E85">
        <v>8856</v>
      </c>
      <c r="F85">
        <v>10403</v>
      </c>
      <c r="G85">
        <v>11828</v>
      </c>
      <c r="H85">
        <v>10706</v>
      </c>
      <c r="I85">
        <v>9205</v>
      </c>
      <c r="J85">
        <v>8739</v>
      </c>
      <c r="K85">
        <v>8461</v>
      </c>
      <c r="L85">
        <v>11076</v>
      </c>
      <c r="M85">
        <v>9713</v>
      </c>
      <c r="N85">
        <v>10301</v>
      </c>
      <c r="O85">
        <v>11756</v>
      </c>
      <c r="P85">
        <v>10711</v>
      </c>
      <c r="Q85">
        <v>9123</v>
      </c>
      <c r="R85">
        <v>9123</v>
      </c>
    </row>
    <row r="86" spans="1:18" x14ac:dyDescent="0.25">
      <c r="B86" s="1">
        <v>6651</v>
      </c>
      <c r="C86">
        <v>7661</v>
      </c>
      <c r="D86">
        <v>10964</v>
      </c>
      <c r="E86">
        <v>8600</v>
      </c>
      <c r="F86">
        <v>10109</v>
      </c>
      <c r="G86">
        <v>11797</v>
      </c>
      <c r="H86">
        <v>10862</v>
      </c>
      <c r="I86">
        <v>9321</v>
      </c>
      <c r="J86">
        <v>9345</v>
      </c>
      <c r="K86">
        <v>8968</v>
      </c>
      <c r="L86">
        <v>11218</v>
      </c>
      <c r="M86">
        <v>10172</v>
      </c>
      <c r="N86">
        <v>11044</v>
      </c>
      <c r="O86">
        <v>11781</v>
      </c>
      <c r="P86">
        <v>11017</v>
      </c>
      <c r="Q86">
        <v>9266</v>
      </c>
      <c r="R86">
        <v>9602</v>
      </c>
    </row>
    <row r="87" spans="1:18" x14ac:dyDescent="0.25">
      <c r="B87" s="1">
        <v>6315</v>
      </c>
      <c r="C87">
        <v>6432</v>
      </c>
      <c r="D87">
        <v>10936</v>
      </c>
      <c r="E87">
        <v>7476</v>
      </c>
      <c r="F87">
        <v>9733</v>
      </c>
      <c r="G87">
        <v>12373</v>
      </c>
      <c r="H87">
        <v>11152</v>
      </c>
      <c r="I87">
        <v>10069</v>
      </c>
      <c r="J87">
        <v>9870</v>
      </c>
      <c r="K87">
        <v>10166</v>
      </c>
      <c r="L87">
        <v>10183</v>
      </c>
      <c r="M87">
        <v>10403</v>
      </c>
      <c r="N87">
        <v>10108</v>
      </c>
      <c r="O87">
        <v>9791</v>
      </c>
      <c r="P87">
        <v>10407</v>
      </c>
      <c r="Q87">
        <v>9432</v>
      </c>
      <c r="R87">
        <v>10519</v>
      </c>
    </row>
    <row r="88" spans="1:18" x14ac:dyDescent="0.25">
      <c r="B88" s="1">
        <v>7359</v>
      </c>
      <c r="C88">
        <v>7350</v>
      </c>
      <c r="D88">
        <v>10414</v>
      </c>
      <c r="E88">
        <v>8381</v>
      </c>
      <c r="F88">
        <v>9606</v>
      </c>
      <c r="G88">
        <v>11305</v>
      </c>
      <c r="H88">
        <v>10094</v>
      </c>
      <c r="I88">
        <v>9724</v>
      </c>
      <c r="J88">
        <v>10055</v>
      </c>
      <c r="K88">
        <v>8716</v>
      </c>
      <c r="L88">
        <v>8816</v>
      </c>
      <c r="M88">
        <v>9396</v>
      </c>
      <c r="N88">
        <v>8928</v>
      </c>
      <c r="O88">
        <v>8858</v>
      </c>
      <c r="P88">
        <v>10178</v>
      </c>
      <c r="Q88">
        <v>9986</v>
      </c>
      <c r="R88">
        <v>9971</v>
      </c>
    </row>
    <row r="89" spans="1:18" x14ac:dyDescent="0.25">
      <c r="B89" s="1">
        <v>7387</v>
      </c>
      <c r="C89">
        <v>7748</v>
      </c>
      <c r="D89">
        <v>11368</v>
      </c>
      <c r="E89">
        <v>8606</v>
      </c>
      <c r="F89">
        <v>10445</v>
      </c>
      <c r="G89">
        <v>12211</v>
      </c>
      <c r="H89">
        <v>10861</v>
      </c>
      <c r="I89">
        <v>9991</v>
      </c>
      <c r="J89">
        <v>9552</v>
      </c>
      <c r="K89">
        <v>10052</v>
      </c>
      <c r="L89">
        <v>11952</v>
      </c>
      <c r="M89">
        <v>9911</v>
      </c>
      <c r="N89">
        <v>10659</v>
      </c>
      <c r="O89">
        <v>10470</v>
      </c>
      <c r="P89">
        <v>9011</v>
      </c>
      <c r="Q89">
        <v>11364</v>
      </c>
      <c r="R89">
        <v>11078</v>
      </c>
    </row>
    <row r="90" spans="1:18" x14ac:dyDescent="0.25">
      <c r="B90" s="1">
        <v>7867</v>
      </c>
      <c r="C90">
        <v>7658</v>
      </c>
      <c r="D90">
        <v>10575</v>
      </c>
      <c r="E90">
        <v>8431</v>
      </c>
      <c r="F90">
        <v>9524</v>
      </c>
      <c r="G90">
        <v>11193</v>
      </c>
      <c r="H90">
        <v>10014</v>
      </c>
      <c r="I90">
        <v>10100</v>
      </c>
      <c r="J90">
        <v>10523</v>
      </c>
      <c r="K90">
        <v>10222</v>
      </c>
      <c r="L90">
        <v>8960</v>
      </c>
      <c r="M90">
        <v>9622</v>
      </c>
      <c r="N90">
        <v>8179</v>
      </c>
      <c r="O90">
        <v>8374</v>
      </c>
      <c r="P90">
        <v>9540</v>
      </c>
      <c r="Q90">
        <v>10303</v>
      </c>
      <c r="R90">
        <v>10293</v>
      </c>
    </row>
    <row r="91" spans="1:18" x14ac:dyDescent="0.25">
      <c r="B91" s="1">
        <v>7385.9999999880001</v>
      </c>
      <c r="C91">
        <v>7724</v>
      </c>
      <c r="D91">
        <v>11654</v>
      </c>
      <c r="E91">
        <v>8287</v>
      </c>
      <c r="F91">
        <v>10725</v>
      </c>
      <c r="G91">
        <v>12632</v>
      </c>
      <c r="H91">
        <v>11339</v>
      </c>
      <c r="I91">
        <v>10957</v>
      </c>
      <c r="J91">
        <v>10705</v>
      </c>
      <c r="K91">
        <v>10112</v>
      </c>
      <c r="L91">
        <v>10487</v>
      </c>
      <c r="M91">
        <v>8747</v>
      </c>
      <c r="N91">
        <v>8301</v>
      </c>
      <c r="O91">
        <v>10481</v>
      </c>
      <c r="P91">
        <v>10632</v>
      </c>
      <c r="Q91">
        <v>9876</v>
      </c>
      <c r="R91">
        <v>10828</v>
      </c>
    </row>
    <row r="92" spans="1:18" x14ac:dyDescent="0.25">
      <c r="A92" t="s">
        <v>1026</v>
      </c>
      <c r="B92" s="1">
        <f>AVERAGE(B2:B91)</f>
        <v>6771.244444441556</v>
      </c>
      <c r="C92">
        <f>AVERAGE(C2:C91)</f>
        <v>7405.4444444444443</v>
      </c>
      <c r="D92">
        <f t="shared" ref="D92:R92" si="0">AVERAGE(D2:D91)</f>
        <v>10520.155555555555</v>
      </c>
      <c r="E92">
        <f t="shared" si="0"/>
        <v>8123.7777777777774</v>
      </c>
      <c r="F92">
        <f t="shared" si="0"/>
        <v>9891.4666666666672</v>
      </c>
      <c r="G92">
        <f t="shared" si="0"/>
        <v>11362.211111111112</v>
      </c>
      <c r="H92">
        <f t="shared" si="0"/>
        <v>10193.488888888889</v>
      </c>
      <c r="I92">
        <f t="shared" si="0"/>
        <v>9438.9111111111106</v>
      </c>
      <c r="J92">
        <f t="shared" si="0"/>
        <v>9577.2777777777774</v>
      </c>
      <c r="K92">
        <f t="shared" si="0"/>
        <v>9092.2666666666664</v>
      </c>
      <c r="L92">
        <f t="shared" si="0"/>
        <v>9899.7222222222226</v>
      </c>
      <c r="M92">
        <f t="shared" si="0"/>
        <v>9533.7222222222226</v>
      </c>
      <c r="N92">
        <f t="shared" si="0"/>
        <v>9577.0333333333328</v>
      </c>
      <c r="O92">
        <f t="shared" si="0"/>
        <v>9850</v>
      </c>
      <c r="P92">
        <f t="shared" si="0"/>
        <v>9715.4444444444453</v>
      </c>
      <c r="Q92">
        <f t="shared" si="0"/>
        <v>9342.1444444444442</v>
      </c>
      <c r="R92">
        <f t="shared" si="0"/>
        <v>9401.7555555555555</v>
      </c>
    </row>
    <row r="93" spans="1:18" x14ac:dyDescent="0.25">
      <c r="A93" t="s">
        <v>1027</v>
      </c>
      <c r="B93">
        <f>MEDIAN(B2:B91)</f>
        <v>6757.5</v>
      </c>
      <c r="C93">
        <f t="shared" ref="C93:R93" si="1">MEDIAN(C2:C91)</f>
        <v>7349</v>
      </c>
      <c r="D93">
        <f t="shared" si="1"/>
        <v>10570.5</v>
      </c>
      <c r="E93">
        <f t="shared" si="1"/>
        <v>8257.5</v>
      </c>
      <c r="F93">
        <f t="shared" si="1"/>
        <v>9843.5</v>
      </c>
      <c r="G93">
        <f t="shared" si="1"/>
        <v>11494.5</v>
      </c>
      <c r="H93">
        <f t="shared" si="1"/>
        <v>10317.5</v>
      </c>
      <c r="I93">
        <f t="shared" si="1"/>
        <v>9348</v>
      </c>
      <c r="J93">
        <f t="shared" si="1"/>
        <v>9552.5</v>
      </c>
      <c r="K93">
        <f t="shared" si="1"/>
        <v>8893</v>
      </c>
      <c r="L93">
        <f t="shared" si="1"/>
        <v>10111</v>
      </c>
      <c r="M93">
        <f t="shared" si="1"/>
        <v>9597.5</v>
      </c>
      <c r="N93">
        <f t="shared" si="1"/>
        <v>9713.5</v>
      </c>
      <c r="O93">
        <f t="shared" si="1"/>
        <v>9872.5</v>
      </c>
      <c r="P93">
        <f t="shared" si="1"/>
        <v>9567.5</v>
      </c>
      <c r="Q93">
        <f t="shared" si="1"/>
        <v>9316</v>
      </c>
      <c r="R93">
        <f t="shared" si="1"/>
        <v>9399.5</v>
      </c>
    </row>
    <row r="95" spans="1:18" x14ac:dyDescent="0.25">
      <c r="A95" t="s">
        <v>105</v>
      </c>
      <c r="B95" t="s">
        <v>1024</v>
      </c>
    </row>
    <row r="96" spans="1:18" x14ac:dyDescent="0.25">
      <c r="B96" s="1">
        <v>7714</v>
      </c>
      <c r="C96">
        <v>8279</v>
      </c>
      <c r="D96">
        <v>10581</v>
      </c>
      <c r="E96">
        <v>8534</v>
      </c>
      <c r="F96">
        <v>10692</v>
      </c>
      <c r="G96">
        <v>10271</v>
      </c>
      <c r="H96">
        <v>9014</v>
      </c>
      <c r="I96">
        <v>9667</v>
      </c>
      <c r="J96">
        <v>9501</v>
      </c>
      <c r="K96">
        <v>8659</v>
      </c>
      <c r="L96">
        <v>9922</v>
      </c>
      <c r="M96">
        <v>9832</v>
      </c>
      <c r="N96">
        <v>9712</v>
      </c>
      <c r="O96">
        <v>11131</v>
      </c>
      <c r="P96">
        <v>10050</v>
      </c>
      <c r="Q96">
        <v>9951</v>
      </c>
      <c r="R96">
        <v>9587</v>
      </c>
    </row>
    <row r="97" spans="2:18" x14ac:dyDescent="0.25">
      <c r="B97" s="1">
        <v>6384</v>
      </c>
      <c r="C97">
        <v>7680</v>
      </c>
      <c r="D97">
        <v>10850</v>
      </c>
      <c r="E97">
        <v>8334</v>
      </c>
      <c r="F97">
        <v>10590</v>
      </c>
      <c r="G97">
        <v>11172</v>
      </c>
      <c r="H97">
        <v>9970</v>
      </c>
      <c r="I97">
        <v>9014</v>
      </c>
      <c r="J97">
        <v>9700</v>
      </c>
      <c r="K97">
        <v>8873</v>
      </c>
      <c r="L97">
        <v>11226</v>
      </c>
      <c r="M97">
        <v>9756</v>
      </c>
      <c r="N97">
        <v>10453</v>
      </c>
      <c r="O97">
        <v>10904</v>
      </c>
      <c r="P97">
        <v>10521</v>
      </c>
      <c r="Q97">
        <v>8965</v>
      </c>
      <c r="R97">
        <v>9688</v>
      </c>
    </row>
    <row r="98" spans="2:18" x14ac:dyDescent="0.25">
      <c r="B98" s="1">
        <v>6977</v>
      </c>
      <c r="C98">
        <v>7429</v>
      </c>
      <c r="D98">
        <v>10627</v>
      </c>
      <c r="E98">
        <v>8494</v>
      </c>
      <c r="F98">
        <v>9285</v>
      </c>
      <c r="G98">
        <v>11920</v>
      </c>
      <c r="H98">
        <v>10173</v>
      </c>
      <c r="I98">
        <v>9697</v>
      </c>
      <c r="J98">
        <v>10025</v>
      </c>
      <c r="K98">
        <v>9840</v>
      </c>
      <c r="L98">
        <v>10101</v>
      </c>
      <c r="M98">
        <v>8584</v>
      </c>
      <c r="N98">
        <v>7624</v>
      </c>
      <c r="O98">
        <v>8556</v>
      </c>
      <c r="P98">
        <v>9238</v>
      </c>
      <c r="Q98">
        <v>10846</v>
      </c>
      <c r="R98">
        <v>10509</v>
      </c>
    </row>
    <row r="99" spans="2:18" x14ac:dyDescent="0.25">
      <c r="B99" s="1">
        <v>6529</v>
      </c>
      <c r="C99">
        <v>7158</v>
      </c>
      <c r="D99">
        <v>10214</v>
      </c>
      <c r="E99">
        <v>8298</v>
      </c>
      <c r="F99">
        <v>9642</v>
      </c>
      <c r="G99">
        <v>10631</v>
      </c>
      <c r="H99">
        <v>9127</v>
      </c>
      <c r="I99">
        <v>8149</v>
      </c>
      <c r="J99">
        <v>8670</v>
      </c>
      <c r="K99">
        <v>7886</v>
      </c>
      <c r="L99">
        <v>9862</v>
      </c>
      <c r="M99">
        <v>8278</v>
      </c>
      <c r="N99">
        <v>10173</v>
      </c>
      <c r="O99">
        <v>9939</v>
      </c>
      <c r="P99">
        <v>9335</v>
      </c>
      <c r="Q99">
        <v>8019</v>
      </c>
      <c r="R99">
        <v>8524</v>
      </c>
    </row>
    <row r="100" spans="2:18" x14ac:dyDescent="0.25">
      <c r="B100" s="1">
        <v>6373.9999999869997</v>
      </c>
      <c r="C100">
        <v>7561</v>
      </c>
      <c r="D100">
        <v>9781</v>
      </c>
      <c r="E100">
        <v>7935</v>
      </c>
      <c r="F100">
        <v>9452</v>
      </c>
      <c r="G100">
        <v>9391</v>
      </c>
      <c r="H100">
        <v>9808</v>
      </c>
      <c r="I100">
        <v>8458</v>
      </c>
      <c r="J100">
        <v>8378</v>
      </c>
      <c r="K100">
        <v>7963</v>
      </c>
      <c r="L100">
        <v>9017</v>
      </c>
      <c r="M100">
        <v>8097</v>
      </c>
      <c r="N100">
        <v>7652</v>
      </c>
      <c r="O100">
        <v>7579</v>
      </c>
      <c r="P100">
        <v>8448</v>
      </c>
      <c r="Q100">
        <v>8206</v>
      </c>
      <c r="R100">
        <v>8747</v>
      </c>
    </row>
    <row r="101" spans="2:18" x14ac:dyDescent="0.25">
      <c r="B101" s="1">
        <v>8549</v>
      </c>
      <c r="C101">
        <v>9415</v>
      </c>
      <c r="D101">
        <v>11495</v>
      </c>
      <c r="E101">
        <v>9506</v>
      </c>
      <c r="F101">
        <v>11045</v>
      </c>
      <c r="G101">
        <v>11573</v>
      </c>
      <c r="H101">
        <v>10169</v>
      </c>
      <c r="I101">
        <v>10838</v>
      </c>
      <c r="J101">
        <v>11155</v>
      </c>
      <c r="K101">
        <v>10718</v>
      </c>
      <c r="L101">
        <v>9533</v>
      </c>
      <c r="M101">
        <v>10884</v>
      </c>
      <c r="N101">
        <v>10410</v>
      </c>
      <c r="O101">
        <v>9927</v>
      </c>
      <c r="P101">
        <v>10507</v>
      </c>
      <c r="Q101">
        <v>10464</v>
      </c>
      <c r="R101">
        <v>9818</v>
      </c>
    </row>
    <row r="102" spans="2:18" x14ac:dyDescent="0.25">
      <c r="B102" s="1">
        <v>7653.9999999860001</v>
      </c>
      <c r="C102">
        <v>7311</v>
      </c>
      <c r="D102">
        <v>11622</v>
      </c>
      <c r="E102">
        <v>8547</v>
      </c>
      <c r="F102">
        <v>10250</v>
      </c>
      <c r="G102">
        <v>10995</v>
      </c>
      <c r="H102">
        <v>9965</v>
      </c>
      <c r="I102">
        <v>9835</v>
      </c>
      <c r="J102">
        <v>10347</v>
      </c>
      <c r="K102">
        <v>9920</v>
      </c>
      <c r="L102">
        <v>10748</v>
      </c>
      <c r="M102">
        <v>10732</v>
      </c>
      <c r="N102">
        <v>9430</v>
      </c>
      <c r="O102">
        <v>9882</v>
      </c>
      <c r="P102">
        <v>10992</v>
      </c>
      <c r="Q102">
        <v>9768</v>
      </c>
      <c r="R102">
        <v>10078</v>
      </c>
    </row>
    <row r="103" spans="2:18" x14ac:dyDescent="0.25">
      <c r="B103" s="1">
        <v>7132.9999999749998</v>
      </c>
      <c r="C103">
        <v>7367</v>
      </c>
      <c r="D103">
        <v>10249</v>
      </c>
      <c r="E103">
        <v>7581</v>
      </c>
      <c r="F103">
        <v>9902</v>
      </c>
      <c r="G103">
        <v>9621</v>
      </c>
      <c r="H103">
        <v>9335</v>
      </c>
      <c r="I103">
        <v>9084</v>
      </c>
      <c r="J103">
        <v>8197</v>
      </c>
      <c r="K103">
        <v>8690</v>
      </c>
      <c r="L103">
        <v>10177</v>
      </c>
      <c r="M103">
        <v>9042</v>
      </c>
      <c r="N103">
        <v>10090</v>
      </c>
      <c r="O103">
        <v>10194</v>
      </c>
      <c r="P103">
        <v>9275</v>
      </c>
      <c r="Q103">
        <v>8938</v>
      </c>
      <c r="R103">
        <v>8640</v>
      </c>
    </row>
    <row r="104" spans="2:18" x14ac:dyDescent="0.25">
      <c r="B104" s="1">
        <v>6352</v>
      </c>
      <c r="C104">
        <v>7413</v>
      </c>
      <c r="D104">
        <v>10109</v>
      </c>
      <c r="E104">
        <v>7750</v>
      </c>
      <c r="F104">
        <v>9311</v>
      </c>
      <c r="G104">
        <v>10082</v>
      </c>
      <c r="H104">
        <v>9003</v>
      </c>
      <c r="I104">
        <v>8185</v>
      </c>
      <c r="J104">
        <v>8765</v>
      </c>
      <c r="K104">
        <v>8282</v>
      </c>
      <c r="L104">
        <v>9948</v>
      </c>
      <c r="M104">
        <v>8769</v>
      </c>
      <c r="N104">
        <v>9929</v>
      </c>
      <c r="O104">
        <v>10711</v>
      </c>
      <c r="P104">
        <v>9657</v>
      </c>
      <c r="Q104">
        <v>8979</v>
      </c>
      <c r="R104">
        <v>8883</v>
      </c>
    </row>
    <row r="105" spans="2:18" x14ac:dyDescent="0.25">
      <c r="B105" s="1">
        <v>7798.9999999869997</v>
      </c>
      <c r="C105">
        <v>7739</v>
      </c>
      <c r="D105">
        <v>11121</v>
      </c>
      <c r="E105">
        <v>8817</v>
      </c>
      <c r="F105">
        <v>10400</v>
      </c>
      <c r="G105">
        <v>10564</v>
      </c>
      <c r="H105">
        <v>9979</v>
      </c>
      <c r="I105">
        <v>10755</v>
      </c>
      <c r="J105">
        <v>10682</v>
      </c>
      <c r="K105">
        <v>10641</v>
      </c>
      <c r="L105">
        <v>8639</v>
      </c>
      <c r="M105">
        <v>10407</v>
      </c>
      <c r="N105">
        <v>9663</v>
      </c>
      <c r="O105">
        <v>9754</v>
      </c>
      <c r="P105">
        <v>9259</v>
      </c>
      <c r="Q105">
        <v>10816</v>
      </c>
      <c r="R105">
        <v>10555</v>
      </c>
    </row>
    <row r="106" spans="2:18" x14ac:dyDescent="0.25">
      <c r="B106" s="1">
        <v>5505</v>
      </c>
      <c r="C106">
        <v>6546</v>
      </c>
      <c r="D106">
        <v>9520</v>
      </c>
      <c r="E106">
        <v>7020</v>
      </c>
      <c r="F106">
        <v>8725</v>
      </c>
      <c r="G106">
        <v>8696</v>
      </c>
      <c r="H106">
        <v>8477</v>
      </c>
      <c r="I106">
        <v>8128</v>
      </c>
      <c r="J106">
        <v>8423</v>
      </c>
      <c r="K106">
        <v>8208</v>
      </c>
      <c r="L106">
        <v>8974</v>
      </c>
      <c r="M106">
        <v>8792</v>
      </c>
      <c r="N106">
        <v>9485</v>
      </c>
      <c r="O106">
        <v>9790</v>
      </c>
      <c r="P106">
        <v>8647</v>
      </c>
      <c r="Q106">
        <v>7301</v>
      </c>
      <c r="R106">
        <v>7060</v>
      </c>
    </row>
    <row r="107" spans="2:18" x14ac:dyDescent="0.25">
      <c r="B107" s="1">
        <v>6912</v>
      </c>
      <c r="C107">
        <v>7874</v>
      </c>
      <c r="D107">
        <v>9990</v>
      </c>
      <c r="E107">
        <v>8000</v>
      </c>
      <c r="F107">
        <v>9663</v>
      </c>
      <c r="G107">
        <v>9277</v>
      </c>
      <c r="H107">
        <v>7990</v>
      </c>
      <c r="I107">
        <v>8758</v>
      </c>
      <c r="J107">
        <v>8233</v>
      </c>
      <c r="K107">
        <v>8816</v>
      </c>
      <c r="L107">
        <v>8461</v>
      </c>
      <c r="M107">
        <v>8726</v>
      </c>
      <c r="N107">
        <v>8369</v>
      </c>
      <c r="O107">
        <v>8618</v>
      </c>
      <c r="P107">
        <v>9313</v>
      </c>
      <c r="Q107">
        <v>10378</v>
      </c>
      <c r="R107">
        <v>9254</v>
      </c>
    </row>
    <row r="108" spans="2:18" x14ac:dyDescent="0.25">
      <c r="B108" s="1">
        <v>7164</v>
      </c>
      <c r="C108">
        <v>7671</v>
      </c>
      <c r="D108">
        <v>9579</v>
      </c>
      <c r="E108">
        <v>7168</v>
      </c>
      <c r="F108">
        <v>9547</v>
      </c>
      <c r="G108">
        <v>9751</v>
      </c>
      <c r="H108">
        <v>9128</v>
      </c>
      <c r="I108">
        <v>8582</v>
      </c>
      <c r="J108">
        <v>9028</v>
      </c>
      <c r="K108">
        <v>8267</v>
      </c>
      <c r="L108">
        <v>9071</v>
      </c>
      <c r="M108">
        <v>8909</v>
      </c>
      <c r="N108">
        <v>8416</v>
      </c>
      <c r="O108">
        <v>8565</v>
      </c>
      <c r="P108">
        <v>9219</v>
      </c>
      <c r="Q108">
        <v>8794</v>
      </c>
      <c r="R108">
        <v>8411</v>
      </c>
    </row>
    <row r="109" spans="2:18" x14ac:dyDescent="0.25">
      <c r="B109" s="1">
        <v>6661</v>
      </c>
      <c r="C109">
        <v>7319</v>
      </c>
      <c r="D109">
        <v>9647</v>
      </c>
      <c r="E109">
        <v>7773</v>
      </c>
      <c r="F109">
        <v>9253</v>
      </c>
      <c r="G109">
        <v>9380</v>
      </c>
      <c r="H109">
        <v>8711</v>
      </c>
      <c r="I109">
        <v>9138</v>
      </c>
      <c r="J109">
        <v>8902</v>
      </c>
      <c r="K109">
        <v>9055</v>
      </c>
      <c r="L109">
        <v>7552</v>
      </c>
      <c r="M109">
        <v>8542</v>
      </c>
      <c r="N109">
        <v>7353</v>
      </c>
      <c r="O109">
        <v>8481</v>
      </c>
      <c r="P109">
        <v>9034</v>
      </c>
      <c r="Q109">
        <v>9728</v>
      </c>
      <c r="R109">
        <v>10083</v>
      </c>
    </row>
    <row r="110" spans="2:18" x14ac:dyDescent="0.25">
      <c r="B110" s="1">
        <v>5708</v>
      </c>
      <c r="C110">
        <v>7026</v>
      </c>
      <c r="D110">
        <v>10245</v>
      </c>
      <c r="E110">
        <v>8554</v>
      </c>
      <c r="F110">
        <v>9621</v>
      </c>
      <c r="G110">
        <v>8996</v>
      </c>
      <c r="H110">
        <v>8622</v>
      </c>
      <c r="I110">
        <v>7050</v>
      </c>
      <c r="J110">
        <v>7539</v>
      </c>
      <c r="K110">
        <v>7054</v>
      </c>
      <c r="L110">
        <v>10793</v>
      </c>
      <c r="M110">
        <v>8044</v>
      </c>
      <c r="N110">
        <v>9709</v>
      </c>
      <c r="O110">
        <v>11901</v>
      </c>
      <c r="P110">
        <v>10372</v>
      </c>
      <c r="Q110">
        <v>7273</v>
      </c>
      <c r="R110">
        <v>8064</v>
      </c>
    </row>
    <row r="111" spans="2:18" x14ac:dyDescent="0.25">
      <c r="B111" s="1">
        <v>6650</v>
      </c>
      <c r="C111">
        <v>7639</v>
      </c>
      <c r="D111">
        <v>11660</v>
      </c>
      <c r="E111">
        <v>8271</v>
      </c>
      <c r="F111">
        <v>10287</v>
      </c>
      <c r="G111">
        <v>10355</v>
      </c>
      <c r="H111">
        <v>9514</v>
      </c>
      <c r="I111">
        <v>9765</v>
      </c>
      <c r="J111">
        <v>10032</v>
      </c>
      <c r="K111">
        <v>9547</v>
      </c>
      <c r="L111">
        <v>9627</v>
      </c>
      <c r="M111">
        <v>10171</v>
      </c>
      <c r="N111">
        <v>9400</v>
      </c>
      <c r="O111">
        <v>8928</v>
      </c>
      <c r="P111">
        <v>10454</v>
      </c>
      <c r="Q111">
        <v>11849</v>
      </c>
      <c r="R111">
        <v>11668</v>
      </c>
    </row>
    <row r="112" spans="2:18" x14ac:dyDescent="0.25">
      <c r="B112" s="1">
        <v>5735</v>
      </c>
      <c r="C112">
        <v>5831</v>
      </c>
      <c r="D112">
        <v>8837</v>
      </c>
      <c r="E112">
        <v>6481</v>
      </c>
      <c r="F112">
        <v>8053</v>
      </c>
      <c r="G112">
        <v>8118</v>
      </c>
      <c r="H112">
        <v>7329</v>
      </c>
      <c r="I112">
        <v>7551</v>
      </c>
      <c r="J112">
        <v>7573</v>
      </c>
      <c r="K112">
        <v>7543</v>
      </c>
      <c r="L112">
        <v>7301</v>
      </c>
      <c r="M112">
        <v>7411</v>
      </c>
      <c r="N112">
        <v>6456</v>
      </c>
      <c r="O112">
        <v>7004</v>
      </c>
      <c r="P112">
        <v>7885</v>
      </c>
      <c r="Q112">
        <v>8330</v>
      </c>
      <c r="R112">
        <v>8398</v>
      </c>
    </row>
    <row r="113" spans="2:18" x14ac:dyDescent="0.25">
      <c r="B113" s="1">
        <v>6575.9999999669999</v>
      </c>
      <c r="C113">
        <v>6869</v>
      </c>
      <c r="D113">
        <v>10461</v>
      </c>
      <c r="E113">
        <v>7690</v>
      </c>
      <c r="F113">
        <v>9352</v>
      </c>
      <c r="G113">
        <v>10087</v>
      </c>
      <c r="H113">
        <v>9157</v>
      </c>
      <c r="I113">
        <v>8781</v>
      </c>
      <c r="J113">
        <v>9283</v>
      </c>
      <c r="K113">
        <v>8471</v>
      </c>
      <c r="L113">
        <v>8694</v>
      </c>
      <c r="M113">
        <v>9238</v>
      </c>
      <c r="N113">
        <v>9667</v>
      </c>
      <c r="O113">
        <v>8472</v>
      </c>
      <c r="P113">
        <v>10428</v>
      </c>
      <c r="Q113">
        <v>8328</v>
      </c>
      <c r="R113">
        <v>8475</v>
      </c>
    </row>
    <row r="114" spans="2:18" x14ac:dyDescent="0.25">
      <c r="B114" s="1">
        <v>6941</v>
      </c>
      <c r="C114">
        <v>6794</v>
      </c>
      <c r="D114">
        <v>10442</v>
      </c>
      <c r="E114">
        <v>7400</v>
      </c>
      <c r="F114">
        <v>9028</v>
      </c>
      <c r="G114">
        <v>10684</v>
      </c>
      <c r="H114">
        <v>9139</v>
      </c>
      <c r="I114">
        <v>8379</v>
      </c>
      <c r="J114">
        <v>8833</v>
      </c>
      <c r="K114">
        <v>9388</v>
      </c>
      <c r="L114">
        <v>11142</v>
      </c>
      <c r="M114">
        <v>9552</v>
      </c>
      <c r="N114">
        <v>9804</v>
      </c>
      <c r="O114">
        <v>10632</v>
      </c>
      <c r="P114">
        <v>9267</v>
      </c>
      <c r="Q114">
        <v>8168</v>
      </c>
      <c r="R114">
        <v>8107</v>
      </c>
    </row>
    <row r="115" spans="2:18" x14ac:dyDescent="0.25">
      <c r="B115" s="1">
        <v>5189</v>
      </c>
      <c r="C115">
        <v>6342</v>
      </c>
      <c r="D115">
        <v>8859</v>
      </c>
      <c r="E115">
        <v>6562</v>
      </c>
      <c r="F115">
        <v>8728</v>
      </c>
      <c r="G115">
        <v>7878</v>
      </c>
      <c r="H115">
        <v>8342</v>
      </c>
      <c r="I115">
        <v>5892</v>
      </c>
      <c r="J115">
        <v>6518</v>
      </c>
      <c r="K115">
        <v>5994</v>
      </c>
      <c r="L115">
        <v>9149</v>
      </c>
      <c r="M115">
        <v>6583</v>
      </c>
      <c r="N115">
        <v>7978</v>
      </c>
      <c r="O115">
        <v>9544</v>
      </c>
      <c r="P115">
        <v>8729</v>
      </c>
      <c r="Q115">
        <v>7637</v>
      </c>
      <c r="R115">
        <v>7931</v>
      </c>
    </row>
    <row r="116" spans="2:18" x14ac:dyDescent="0.25">
      <c r="B116" s="1">
        <v>6799</v>
      </c>
      <c r="C116">
        <v>8073</v>
      </c>
      <c r="D116">
        <v>11465</v>
      </c>
      <c r="E116">
        <v>8355</v>
      </c>
      <c r="F116">
        <v>11159</v>
      </c>
      <c r="G116">
        <v>10558</v>
      </c>
      <c r="H116">
        <v>9450</v>
      </c>
      <c r="I116">
        <v>10016</v>
      </c>
      <c r="J116">
        <v>10625</v>
      </c>
      <c r="K116">
        <v>10565</v>
      </c>
      <c r="L116">
        <v>8067</v>
      </c>
      <c r="M116">
        <v>9598</v>
      </c>
      <c r="N116">
        <v>7646</v>
      </c>
      <c r="O116">
        <v>9180</v>
      </c>
      <c r="P116">
        <v>9662</v>
      </c>
      <c r="Q116">
        <v>9424</v>
      </c>
      <c r="R116">
        <v>9796</v>
      </c>
    </row>
    <row r="117" spans="2:18" x14ac:dyDescent="0.25">
      <c r="B117" s="1">
        <v>5841.9999999969996</v>
      </c>
      <c r="C117">
        <v>6710</v>
      </c>
      <c r="D117">
        <v>9764</v>
      </c>
      <c r="E117">
        <v>6605</v>
      </c>
      <c r="F117">
        <v>9980</v>
      </c>
      <c r="G117">
        <v>8848</v>
      </c>
      <c r="H117">
        <v>8542</v>
      </c>
      <c r="I117">
        <v>8074</v>
      </c>
      <c r="J117">
        <v>8220</v>
      </c>
      <c r="K117">
        <v>8169</v>
      </c>
      <c r="L117">
        <v>8978</v>
      </c>
      <c r="M117">
        <v>8191</v>
      </c>
      <c r="N117">
        <v>10480</v>
      </c>
      <c r="O117">
        <v>9912</v>
      </c>
      <c r="P117">
        <v>8908</v>
      </c>
      <c r="Q117">
        <v>6767</v>
      </c>
      <c r="R117">
        <v>7220</v>
      </c>
    </row>
    <row r="118" spans="2:18" x14ac:dyDescent="0.25">
      <c r="B118" s="1">
        <v>6517</v>
      </c>
      <c r="C118">
        <v>7185</v>
      </c>
      <c r="D118">
        <v>10859</v>
      </c>
      <c r="E118">
        <v>7381</v>
      </c>
      <c r="F118">
        <v>10763</v>
      </c>
      <c r="G118">
        <v>8917</v>
      </c>
      <c r="H118">
        <v>9648</v>
      </c>
      <c r="I118">
        <v>8931</v>
      </c>
      <c r="J118">
        <v>8850</v>
      </c>
      <c r="K118">
        <v>8462</v>
      </c>
      <c r="L118">
        <v>9866</v>
      </c>
      <c r="M118">
        <v>8666</v>
      </c>
      <c r="N118">
        <v>9690</v>
      </c>
      <c r="O118">
        <v>11036</v>
      </c>
      <c r="P118">
        <v>9838</v>
      </c>
      <c r="Q118">
        <v>8058</v>
      </c>
      <c r="R118">
        <v>9290</v>
      </c>
    </row>
    <row r="119" spans="2:18" x14ac:dyDescent="0.25">
      <c r="B119" s="1">
        <v>5720</v>
      </c>
      <c r="C119">
        <v>6261</v>
      </c>
      <c r="D119">
        <v>9598</v>
      </c>
      <c r="E119">
        <v>7618</v>
      </c>
      <c r="F119">
        <v>9651</v>
      </c>
      <c r="G119">
        <v>9262</v>
      </c>
      <c r="H119">
        <v>8244</v>
      </c>
      <c r="I119">
        <v>7124</v>
      </c>
      <c r="J119">
        <v>7744</v>
      </c>
      <c r="K119">
        <v>7236</v>
      </c>
      <c r="L119">
        <v>8802</v>
      </c>
      <c r="M119">
        <v>7644</v>
      </c>
      <c r="N119">
        <v>8084</v>
      </c>
      <c r="O119">
        <v>8671</v>
      </c>
      <c r="P119">
        <v>8586</v>
      </c>
      <c r="Q119">
        <v>8743</v>
      </c>
      <c r="R119">
        <v>8258</v>
      </c>
    </row>
    <row r="120" spans="2:18" x14ac:dyDescent="0.25">
      <c r="B120" s="1">
        <v>6601</v>
      </c>
      <c r="C120">
        <v>7109</v>
      </c>
      <c r="D120">
        <v>9790</v>
      </c>
      <c r="E120">
        <v>7975</v>
      </c>
      <c r="F120">
        <v>9345</v>
      </c>
      <c r="G120">
        <v>9950</v>
      </c>
      <c r="H120">
        <v>8023</v>
      </c>
      <c r="I120">
        <v>8580</v>
      </c>
      <c r="J120">
        <v>8557</v>
      </c>
      <c r="K120">
        <v>8420</v>
      </c>
      <c r="L120">
        <v>8056</v>
      </c>
      <c r="M120">
        <v>8179</v>
      </c>
      <c r="N120">
        <v>7765</v>
      </c>
      <c r="O120">
        <v>7751</v>
      </c>
      <c r="P120">
        <v>8155</v>
      </c>
      <c r="Q120">
        <v>8745</v>
      </c>
      <c r="R120">
        <v>9487</v>
      </c>
    </row>
    <row r="121" spans="2:18" x14ac:dyDescent="0.25">
      <c r="B121" s="1">
        <v>7640</v>
      </c>
      <c r="C121">
        <v>8460</v>
      </c>
      <c r="D121">
        <v>11089</v>
      </c>
      <c r="E121">
        <v>8625</v>
      </c>
      <c r="F121">
        <v>11437</v>
      </c>
      <c r="G121">
        <v>10997</v>
      </c>
      <c r="H121">
        <v>10128</v>
      </c>
      <c r="I121">
        <v>8227</v>
      </c>
      <c r="J121">
        <v>8428</v>
      </c>
      <c r="K121">
        <v>8615</v>
      </c>
      <c r="L121">
        <v>10942</v>
      </c>
      <c r="M121">
        <v>8743</v>
      </c>
      <c r="N121">
        <v>10623</v>
      </c>
      <c r="O121">
        <v>11240</v>
      </c>
      <c r="P121">
        <v>9345</v>
      </c>
      <c r="Q121">
        <v>9402</v>
      </c>
      <c r="R121">
        <v>9567</v>
      </c>
    </row>
    <row r="122" spans="2:18" x14ac:dyDescent="0.25">
      <c r="B122" s="1">
        <v>6667</v>
      </c>
      <c r="C122">
        <v>7401</v>
      </c>
      <c r="D122">
        <v>9913</v>
      </c>
      <c r="E122">
        <v>7602</v>
      </c>
      <c r="F122">
        <v>9290</v>
      </c>
      <c r="G122">
        <v>8767</v>
      </c>
      <c r="H122">
        <v>8275</v>
      </c>
      <c r="I122">
        <v>8211</v>
      </c>
      <c r="J122">
        <v>8329</v>
      </c>
      <c r="K122">
        <v>8251</v>
      </c>
      <c r="L122">
        <v>9103</v>
      </c>
      <c r="M122">
        <v>8587</v>
      </c>
      <c r="N122">
        <v>8974</v>
      </c>
      <c r="O122">
        <v>10369</v>
      </c>
      <c r="P122">
        <v>8971</v>
      </c>
      <c r="Q122">
        <v>9079</v>
      </c>
      <c r="R122">
        <v>9280</v>
      </c>
    </row>
    <row r="123" spans="2:18" x14ac:dyDescent="0.25">
      <c r="B123" s="1">
        <v>6250</v>
      </c>
      <c r="C123">
        <v>7175</v>
      </c>
      <c r="D123">
        <v>10491</v>
      </c>
      <c r="E123">
        <v>7970</v>
      </c>
      <c r="F123">
        <v>9406</v>
      </c>
      <c r="G123">
        <v>9299</v>
      </c>
      <c r="H123">
        <v>9625</v>
      </c>
      <c r="I123">
        <v>8590</v>
      </c>
      <c r="J123">
        <v>9019</v>
      </c>
      <c r="K123">
        <v>8637</v>
      </c>
      <c r="L123">
        <v>8897</v>
      </c>
      <c r="M123">
        <v>9254</v>
      </c>
      <c r="N123">
        <v>9173</v>
      </c>
      <c r="O123">
        <v>9356</v>
      </c>
      <c r="P123">
        <v>9860</v>
      </c>
      <c r="Q123">
        <v>8434</v>
      </c>
      <c r="R123">
        <v>8973</v>
      </c>
    </row>
    <row r="124" spans="2:18" x14ac:dyDescent="0.25">
      <c r="B124" s="1">
        <v>6800</v>
      </c>
      <c r="C124">
        <v>7887</v>
      </c>
      <c r="D124">
        <v>10960</v>
      </c>
      <c r="E124">
        <v>8940</v>
      </c>
      <c r="F124">
        <v>10044</v>
      </c>
      <c r="G124">
        <v>11015</v>
      </c>
      <c r="H124">
        <v>9494</v>
      </c>
      <c r="I124">
        <v>10241</v>
      </c>
      <c r="J124">
        <v>9935</v>
      </c>
      <c r="K124">
        <v>9396</v>
      </c>
      <c r="L124">
        <v>8793</v>
      </c>
      <c r="M124">
        <v>9427</v>
      </c>
      <c r="N124">
        <v>8695</v>
      </c>
      <c r="O124">
        <v>8050</v>
      </c>
      <c r="P124">
        <v>9033</v>
      </c>
      <c r="Q124">
        <v>10376</v>
      </c>
      <c r="R124">
        <v>10286</v>
      </c>
    </row>
    <row r="125" spans="2:18" x14ac:dyDescent="0.25">
      <c r="B125" s="1">
        <v>5662</v>
      </c>
      <c r="C125">
        <v>6560</v>
      </c>
      <c r="D125">
        <v>10632</v>
      </c>
      <c r="E125">
        <v>7725</v>
      </c>
      <c r="F125">
        <v>9868</v>
      </c>
      <c r="G125">
        <v>9212</v>
      </c>
      <c r="H125">
        <v>8308</v>
      </c>
      <c r="I125">
        <v>8165</v>
      </c>
      <c r="J125">
        <v>8709</v>
      </c>
      <c r="K125">
        <v>8268</v>
      </c>
      <c r="L125">
        <v>10655</v>
      </c>
      <c r="M125">
        <v>8258</v>
      </c>
      <c r="N125">
        <v>9192</v>
      </c>
      <c r="O125">
        <v>10862</v>
      </c>
      <c r="P125">
        <v>9130</v>
      </c>
      <c r="Q125">
        <v>7985</v>
      </c>
      <c r="R125">
        <v>7300</v>
      </c>
    </row>
    <row r="126" spans="2:18" x14ac:dyDescent="0.25">
      <c r="B126" s="1">
        <v>6657.9999999880001</v>
      </c>
      <c r="C126">
        <v>8837</v>
      </c>
      <c r="D126">
        <v>9882</v>
      </c>
      <c r="E126">
        <v>8441</v>
      </c>
      <c r="F126">
        <v>10649</v>
      </c>
      <c r="G126">
        <v>9897</v>
      </c>
      <c r="H126">
        <v>8663</v>
      </c>
      <c r="I126">
        <v>8938</v>
      </c>
      <c r="J126">
        <v>8813</v>
      </c>
      <c r="K126">
        <v>9022</v>
      </c>
      <c r="L126">
        <v>10320</v>
      </c>
      <c r="M126">
        <v>8983</v>
      </c>
      <c r="N126">
        <v>9547</v>
      </c>
      <c r="O126">
        <v>10213</v>
      </c>
      <c r="P126">
        <v>9716</v>
      </c>
      <c r="Q126">
        <v>9469</v>
      </c>
      <c r="R126">
        <v>9309</v>
      </c>
    </row>
    <row r="127" spans="2:18" x14ac:dyDescent="0.25">
      <c r="B127" s="1">
        <v>5518</v>
      </c>
      <c r="C127">
        <v>6236</v>
      </c>
      <c r="D127">
        <v>9338</v>
      </c>
      <c r="E127">
        <v>6340</v>
      </c>
      <c r="F127">
        <v>9133</v>
      </c>
      <c r="G127">
        <v>8357</v>
      </c>
      <c r="H127">
        <v>8441</v>
      </c>
      <c r="I127">
        <v>7623</v>
      </c>
      <c r="J127">
        <v>7599</v>
      </c>
      <c r="K127">
        <v>7371</v>
      </c>
      <c r="L127">
        <v>9059</v>
      </c>
      <c r="M127">
        <v>8356</v>
      </c>
      <c r="N127">
        <v>8913</v>
      </c>
      <c r="O127">
        <v>9183</v>
      </c>
      <c r="P127">
        <v>8472</v>
      </c>
      <c r="Q127">
        <v>7735</v>
      </c>
      <c r="R127">
        <v>7992</v>
      </c>
    </row>
    <row r="128" spans="2:18" x14ac:dyDescent="0.25">
      <c r="B128" s="1">
        <v>6330</v>
      </c>
      <c r="C128">
        <v>7348</v>
      </c>
      <c r="D128">
        <v>10610</v>
      </c>
      <c r="E128">
        <v>7602</v>
      </c>
      <c r="F128">
        <v>9528</v>
      </c>
      <c r="G128">
        <v>9813</v>
      </c>
      <c r="H128">
        <v>9444</v>
      </c>
      <c r="I128">
        <v>9147</v>
      </c>
      <c r="J128">
        <v>9830</v>
      </c>
      <c r="K128">
        <v>9940</v>
      </c>
      <c r="L128">
        <v>7961</v>
      </c>
      <c r="M128">
        <v>9964</v>
      </c>
      <c r="N128">
        <v>7683</v>
      </c>
      <c r="O128">
        <v>9105</v>
      </c>
      <c r="P128">
        <v>8836</v>
      </c>
      <c r="Q128">
        <v>9793</v>
      </c>
      <c r="R128">
        <v>9735</v>
      </c>
    </row>
    <row r="129" spans="2:18" x14ac:dyDescent="0.25">
      <c r="B129" s="1">
        <v>7562</v>
      </c>
      <c r="C129">
        <v>8705</v>
      </c>
      <c r="D129">
        <v>11280</v>
      </c>
      <c r="E129">
        <v>8546</v>
      </c>
      <c r="F129">
        <v>10892</v>
      </c>
      <c r="G129">
        <v>10251</v>
      </c>
      <c r="H129">
        <v>9880</v>
      </c>
      <c r="I129">
        <v>10268</v>
      </c>
      <c r="J129">
        <v>10548</v>
      </c>
      <c r="K129">
        <v>10256</v>
      </c>
      <c r="L129">
        <v>9017</v>
      </c>
      <c r="M129">
        <v>10761</v>
      </c>
      <c r="N129">
        <v>8713</v>
      </c>
      <c r="O129">
        <v>10055</v>
      </c>
      <c r="P129">
        <v>10188</v>
      </c>
      <c r="Q129">
        <v>11477</v>
      </c>
      <c r="R129">
        <v>11009</v>
      </c>
    </row>
    <row r="130" spans="2:18" x14ac:dyDescent="0.25">
      <c r="B130" s="1">
        <v>7969.9999999869997</v>
      </c>
      <c r="C130">
        <v>8282</v>
      </c>
      <c r="D130">
        <v>11374</v>
      </c>
      <c r="E130">
        <v>9056</v>
      </c>
      <c r="F130">
        <v>10284</v>
      </c>
      <c r="G130">
        <v>11175</v>
      </c>
      <c r="H130">
        <v>10611</v>
      </c>
      <c r="I130">
        <v>10438</v>
      </c>
      <c r="J130">
        <v>10218</v>
      </c>
      <c r="K130">
        <v>10206</v>
      </c>
      <c r="L130">
        <v>10269</v>
      </c>
      <c r="M130">
        <v>10297</v>
      </c>
      <c r="N130">
        <v>9120</v>
      </c>
      <c r="O130">
        <v>9813</v>
      </c>
      <c r="P130">
        <v>11271</v>
      </c>
      <c r="Q130">
        <v>10666</v>
      </c>
      <c r="R130">
        <v>10749</v>
      </c>
    </row>
    <row r="131" spans="2:18" x14ac:dyDescent="0.25">
      <c r="B131" s="1">
        <v>6899</v>
      </c>
      <c r="C131">
        <v>7427</v>
      </c>
      <c r="D131">
        <v>10367</v>
      </c>
      <c r="E131">
        <v>7953</v>
      </c>
      <c r="F131">
        <v>10516</v>
      </c>
      <c r="G131">
        <v>9745</v>
      </c>
      <c r="H131">
        <v>9548</v>
      </c>
      <c r="I131">
        <v>9199</v>
      </c>
      <c r="J131">
        <v>9450</v>
      </c>
      <c r="K131">
        <v>9412</v>
      </c>
      <c r="L131">
        <v>10166</v>
      </c>
      <c r="M131">
        <v>9411</v>
      </c>
      <c r="N131">
        <v>10647</v>
      </c>
      <c r="O131">
        <v>10487</v>
      </c>
      <c r="P131">
        <v>9557</v>
      </c>
      <c r="Q131">
        <v>8382</v>
      </c>
      <c r="R131">
        <v>8151</v>
      </c>
    </row>
    <row r="132" spans="2:18" x14ac:dyDescent="0.25">
      <c r="B132" s="1">
        <v>7529</v>
      </c>
      <c r="C132">
        <v>8188</v>
      </c>
      <c r="D132">
        <v>12060</v>
      </c>
      <c r="E132">
        <v>9024</v>
      </c>
      <c r="F132">
        <v>11008</v>
      </c>
      <c r="G132">
        <v>10679</v>
      </c>
      <c r="H132">
        <v>10062</v>
      </c>
      <c r="I132">
        <v>10791</v>
      </c>
      <c r="J132">
        <v>10940</v>
      </c>
      <c r="K132">
        <v>11177</v>
      </c>
      <c r="L132">
        <v>10262</v>
      </c>
      <c r="M132">
        <v>10557</v>
      </c>
      <c r="N132">
        <v>8718</v>
      </c>
      <c r="O132">
        <v>10009</v>
      </c>
      <c r="P132">
        <v>11637</v>
      </c>
      <c r="Q132">
        <v>11159</v>
      </c>
      <c r="R132">
        <v>10832</v>
      </c>
    </row>
    <row r="133" spans="2:18" x14ac:dyDescent="0.25">
      <c r="B133" s="1">
        <v>7431</v>
      </c>
      <c r="C133">
        <v>8110</v>
      </c>
      <c r="D133">
        <v>11313</v>
      </c>
      <c r="E133">
        <v>9615</v>
      </c>
      <c r="F133">
        <v>10448</v>
      </c>
      <c r="G133">
        <v>10769</v>
      </c>
      <c r="H133">
        <v>9739</v>
      </c>
      <c r="I133">
        <v>10583</v>
      </c>
      <c r="J133">
        <v>10042</v>
      </c>
      <c r="K133">
        <v>10653</v>
      </c>
      <c r="L133">
        <v>9750</v>
      </c>
      <c r="M133">
        <v>10942</v>
      </c>
      <c r="N133">
        <v>9688</v>
      </c>
      <c r="O133">
        <v>9616</v>
      </c>
      <c r="P133">
        <v>10441</v>
      </c>
      <c r="Q133">
        <v>9814</v>
      </c>
      <c r="R133">
        <v>10478</v>
      </c>
    </row>
    <row r="134" spans="2:18" x14ac:dyDescent="0.25">
      <c r="B134" s="1">
        <v>7549</v>
      </c>
      <c r="C134">
        <v>8621</v>
      </c>
      <c r="D134">
        <v>11330</v>
      </c>
      <c r="E134">
        <v>9406</v>
      </c>
      <c r="F134">
        <v>10841</v>
      </c>
      <c r="G134">
        <v>10945</v>
      </c>
      <c r="H134">
        <v>10769</v>
      </c>
      <c r="I134">
        <v>9762</v>
      </c>
      <c r="J134">
        <v>9779</v>
      </c>
      <c r="K134">
        <v>9824</v>
      </c>
      <c r="L134">
        <v>11021</v>
      </c>
      <c r="M134">
        <v>10188</v>
      </c>
      <c r="N134">
        <v>11464</v>
      </c>
      <c r="O134">
        <v>11506</v>
      </c>
      <c r="P134">
        <v>10238</v>
      </c>
      <c r="Q134">
        <v>9330</v>
      </c>
      <c r="R134">
        <v>10156</v>
      </c>
    </row>
    <row r="135" spans="2:18" x14ac:dyDescent="0.25">
      <c r="B135" s="1">
        <v>6431</v>
      </c>
      <c r="C135">
        <v>8029</v>
      </c>
      <c r="D135">
        <v>11325</v>
      </c>
      <c r="E135">
        <v>8968</v>
      </c>
      <c r="F135">
        <v>10884</v>
      </c>
      <c r="G135">
        <v>10280</v>
      </c>
      <c r="H135">
        <v>8839</v>
      </c>
      <c r="I135">
        <v>8628</v>
      </c>
      <c r="J135">
        <v>9322</v>
      </c>
      <c r="K135">
        <v>8304</v>
      </c>
      <c r="L135">
        <v>8463</v>
      </c>
      <c r="M135">
        <v>9533</v>
      </c>
      <c r="N135">
        <v>10011</v>
      </c>
      <c r="O135">
        <v>8022</v>
      </c>
      <c r="P135">
        <v>9139</v>
      </c>
      <c r="Q135">
        <v>10095</v>
      </c>
      <c r="R135">
        <v>9090</v>
      </c>
    </row>
    <row r="136" spans="2:18" x14ac:dyDescent="0.25">
      <c r="B136" s="1">
        <v>6295.9999999800002</v>
      </c>
      <c r="C136">
        <v>7170</v>
      </c>
      <c r="D136">
        <v>9877</v>
      </c>
      <c r="E136">
        <v>7111</v>
      </c>
      <c r="F136">
        <v>9692</v>
      </c>
      <c r="G136">
        <v>9279</v>
      </c>
      <c r="H136">
        <v>8785</v>
      </c>
      <c r="I136">
        <v>8147</v>
      </c>
      <c r="J136">
        <v>7933</v>
      </c>
      <c r="K136">
        <v>8574</v>
      </c>
      <c r="L136">
        <v>8962</v>
      </c>
      <c r="M136">
        <v>8352</v>
      </c>
      <c r="N136">
        <v>10465</v>
      </c>
      <c r="O136">
        <v>9787</v>
      </c>
      <c r="P136">
        <v>8945</v>
      </c>
      <c r="Q136">
        <v>9059</v>
      </c>
      <c r="R136">
        <v>8023</v>
      </c>
    </row>
    <row r="137" spans="2:18" x14ac:dyDescent="0.25">
      <c r="B137" s="1">
        <v>7156</v>
      </c>
      <c r="C137">
        <v>8208</v>
      </c>
      <c r="D137">
        <v>10338</v>
      </c>
      <c r="E137">
        <v>8377</v>
      </c>
      <c r="F137">
        <v>9765</v>
      </c>
      <c r="G137">
        <v>10062</v>
      </c>
      <c r="H137">
        <v>8953</v>
      </c>
      <c r="I137">
        <v>9127</v>
      </c>
      <c r="J137">
        <v>9341</v>
      </c>
      <c r="K137">
        <v>9260</v>
      </c>
      <c r="L137">
        <v>9982</v>
      </c>
      <c r="M137">
        <v>9480</v>
      </c>
      <c r="N137">
        <v>9713</v>
      </c>
      <c r="O137">
        <v>9938</v>
      </c>
      <c r="P137">
        <v>9091</v>
      </c>
      <c r="Q137">
        <v>8529</v>
      </c>
      <c r="R137">
        <v>8254</v>
      </c>
    </row>
    <row r="138" spans="2:18" x14ac:dyDescent="0.25">
      <c r="B138" s="1">
        <v>7188</v>
      </c>
      <c r="C138">
        <v>6727</v>
      </c>
      <c r="D138">
        <v>10510</v>
      </c>
      <c r="E138">
        <v>7795</v>
      </c>
      <c r="F138">
        <v>9685</v>
      </c>
      <c r="G138">
        <v>10140</v>
      </c>
      <c r="H138">
        <v>9862</v>
      </c>
      <c r="I138">
        <v>7868</v>
      </c>
      <c r="J138">
        <v>8570</v>
      </c>
      <c r="K138">
        <v>8262</v>
      </c>
      <c r="L138">
        <v>9981</v>
      </c>
      <c r="M138">
        <v>9162</v>
      </c>
      <c r="N138">
        <v>10436</v>
      </c>
      <c r="O138">
        <v>10212</v>
      </c>
      <c r="P138">
        <v>9315</v>
      </c>
      <c r="Q138">
        <v>8464</v>
      </c>
      <c r="R138">
        <v>8419</v>
      </c>
    </row>
    <row r="139" spans="2:18" x14ac:dyDescent="0.25">
      <c r="B139" s="1">
        <v>7609</v>
      </c>
      <c r="C139">
        <v>7598</v>
      </c>
      <c r="D139">
        <v>11392</v>
      </c>
      <c r="E139">
        <v>8370</v>
      </c>
      <c r="F139">
        <v>10594</v>
      </c>
      <c r="G139">
        <v>10823</v>
      </c>
      <c r="H139">
        <v>10093</v>
      </c>
      <c r="I139">
        <v>10097</v>
      </c>
      <c r="J139">
        <v>10023</v>
      </c>
      <c r="K139">
        <v>9479</v>
      </c>
      <c r="L139">
        <v>10434</v>
      </c>
      <c r="M139">
        <v>10477</v>
      </c>
      <c r="N139">
        <v>11114</v>
      </c>
      <c r="O139">
        <v>11191</v>
      </c>
      <c r="P139">
        <v>9687</v>
      </c>
      <c r="Q139">
        <v>9036</v>
      </c>
      <c r="R139">
        <v>8990</v>
      </c>
    </row>
    <row r="140" spans="2:18" x14ac:dyDescent="0.25">
      <c r="B140" s="1">
        <v>6431</v>
      </c>
      <c r="C140">
        <v>7070</v>
      </c>
      <c r="D140">
        <v>10645</v>
      </c>
      <c r="E140">
        <v>7592</v>
      </c>
      <c r="F140">
        <v>9744</v>
      </c>
      <c r="G140">
        <v>9903</v>
      </c>
      <c r="H140">
        <v>9222</v>
      </c>
      <c r="I140">
        <v>9897</v>
      </c>
      <c r="J140">
        <v>9608</v>
      </c>
      <c r="K140">
        <v>8861</v>
      </c>
      <c r="L140">
        <v>9799</v>
      </c>
      <c r="M140">
        <v>9681</v>
      </c>
      <c r="N140">
        <v>8886</v>
      </c>
      <c r="O140">
        <v>9562</v>
      </c>
      <c r="P140">
        <v>10393</v>
      </c>
      <c r="Q140">
        <v>9096</v>
      </c>
      <c r="R140">
        <v>9252</v>
      </c>
    </row>
    <row r="141" spans="2:18" x14ac:dyDescent="0.25">
      <c r="B141" s="1">
        <v>6216</v>
      </c>
      <c r="C141">
        <v>7057</v>
      </c>
      <c r="D141">
        <v>10910</v>
      </c>
      <c r="E141">
        <v>7847</v>
      </c>
      <c r="F141">
        <v>10501</v>
      </c>
      <c r="G141">
        <v>10117</v>
      </c>
      <c r="H141">
        <v>9068</v>
      </c>
      <c r="I141">
        <v>8898</v>
      </c>
      <c r="J141">
        <v>8750</v>
      </c>
      <c r="K141">
        <v>8782</v>
      </c>
      <c r="L141">
        <v>9425</v>
      </c>
      <c r="M141">
        <v>8833</v>
      </c>
      <c r="N141">
        <v>10152</v>
      </c>
      <c r="O141">
        <v>9278</v>
      </c>
      <c r="P141">
        <v>8474</v>
      </c>
      <c r="Q141">
        <v>10326</v>
      </c>
      <c r="R141">
        <v>10172</v>
      </c>
    </row>
    <row r="142" spans="2:18" x14ac:dyDescent="0.25">
      <c r="B142" s="1">
        <v>6249</v>
      </c>
      <c r="C142">
        <v>7324</v>
      </c>
      <c r="D142">
        <v>10336</v>
      </c>
      <c r="E142">
        <v>8583</v>
      </c>
      <c r="F142">
        <v>10427</v>
      </c>
      <c r="G142">
        <v>10752</v>
      </c>
      <c r="H142">
        <v>9002</v>
      </c>
      <c r="I142">
        <v>7938</v>
      </c>
      <c r="J142">
        <v>8808</v>
      </c>
      <c r="K142">
        <v>7464</v>
      </c>
      <c r="L142">
        <v>10628</v>
      </c>
      <c r="M142">
        <v>9497</v>
      </c>
      <c r="N142">
        <v>9652</v>
      </c>
      <c r="O142">
        <v>10256</v>
      </c>
      <c r="P142">
        <v>8911</v>
      </c>
      <c r="Q142">
        <v>7580</v>
      </c>
      <c r="R142">
        <v>7284</v>
      </c>
    </row>
    <row r="143" spans="2:18" x14ac:dyDescent="0.25">
      <c r="B143" s="1">
        <v>7175</v>
      </c>
      <c r="C143">
        <v>6885</v>
      </c>
      <c r="D143">
        <v>10397</v>
      </c>
      <c r="E143">
        <v>7899</v>
      </c>
      <c r="F143">
        <v>9354</v>
      </c>
      <c r="G143">
        <v>9496</v>
      </c>
      <c r="H143">
        <v>8879</v>
      </c>
      <c r="I143">
        <v>8954</v>
      </c>
      <c r="J143">
        <v>8946</v>
      </c>
      <c r="K143">
        <v>9421</v>
      </c>
      <c r="L143">
        <v>8892</v>
      </c>
      <c r="M143">
        <v>8702</v>
      </c>
      <c r="N143">
        <v>9526</v>
      </c>
      <c r="O143">
        <v>8770</v>
      </c>
      <c r="P143">
        <v>9245</v>
      </c>
      <c r="Q143">
        <v>10211</v>
      </c>
      <c r="R143">
        <v>10071</v>
      </c>
    </row>
    <row r="144" spans="2:18" x14ac:dyDescent="0.25">
      <c r="B144" s="1">
        <v>6325</v>
      </c>
      <c r="C144">
        <v>7884</v>
      </c>
      <c r="D144">
        <v>10339</v>
      </c>
      <c r="E144">
        <v>8786</v>
      </c>
      <c r="F144">
        <v>10558</v>
      </c>
      <c r="G144">
        <v>10112</v>
      </c>
      <c r="H144">
        <v>9130</v>
      </c>
      <c r="I144">
        <v>8182</v>
      </c>
      <c r="J144">
        <v>8138</v>
      </c>
      <c r="K144">
        <v>7956</v>
      </c>
      <c r="L144">
        <v>10489</v>
      </c>
      <c r="M144">
        <v>8040</v>
      </c>
      <c r="N144">
        <v>10032</v>
      </c>
      <c r="O144">
        <v>10526</v>
      </c>
      <c r="P144">
        <v>9518</v>
      </c>
      <c r="Q144">
        <v>9440</v>
      </c>
      <c r="R144">
        <v>9786</v>
      </c>
    </row>
    <row r="145" spans="2:18" x14ac:dyDescent="0.25">
      <c r="B145" s="1">
        <v>5649</v>
      </c>
      <c r="C145">
        <v>6028</v>
      </c>
      <c r="D145">
        <v>10242</v>
      </c>
      <c r="E145">
        <v>6850</v>
      </c>
      <c r="F145">
        <v>8833</v>
      </c>
      <c r="G145">
        <v>9232</v>
      </c>
      <c r="H145">
        <v>9953</v>
      </c>
      <c r="I145">
        <v>8019</v>
      </c>
      <c r="J145">
        <v>8747</v>
      </c>
      <c r="K145">
        <v>7749</v>
      </c>
      <c r="L145">
        <v>9806</v>
      </c>
      <c r="M145">
        <v>7987</v>
      </c>
      <c r="N145">
        <v>8196</v>
      </c>
      <c r="O145">
        <v>10730</v>
      </c>
      <c r="P145">
        <v>9365</v>
      </c>
      <c r="Q145">
        <v>8243</v>
      </c>
      <c r="R145">
        <v>8451</v>
      </c>
    </row>
    <row r="146" spans="2:18" x14ac:dyDescent="0.25">
      <c r="B146" s="1">
        <v>6892</v>
      </c>
      <c r="C146">
        <v>7257</v>
      </c>
      <c r="D146">
        <v>10566</v>
      </c>
      <c r="E146">
        <v>7539</v>
      </c>
      <c r="F146">
        <v>9400</v>
      </c>
      <c r="G146">
        <v>9321</v>
      </c>
      <c r="H146">
        <v>8526</v>
      </c>
      <c r="I146">
        <v>9379</v>
      </c>
      <c r="J146">
        <v>9385</v>
      </c>
      <c r="K146">
        <v>9421</v>
      </c>
      <c r="L146">
        <v>7736</v>
      </c>
      <c r="M146">
        <v>9532</v>
      </c>
      <c r="N146">
        <v>7795</v>
      </c>
      <c r="O146">
        <v>8487</v>
      </c>
      <c r="P146">
        <v>8760</v>
      </c>
      <c r="Q146">
        <v>9907</v>
      </c>
      <c r="R146">
        <v>10332</v>
      </c>
    </row>
    <row r="147" spans="2:18" x14ac:dyDescent="0.25">
      <c r="B147" s="1">
        <v>6941.9999999880001</v>
      </c>
      <c r="C147">
        <v>7155</v>
      </c>
      <c r="D147">
        <v>10318</v>
      </c>
      <c r="E147">
        <v>8277</v>
      </c>
      <c r="F147">
        <v>10032</v>
      </c>
      <c r="G147">
        <v>10065</v>
      </c>
      <c r="H147">
        <v>8566</v>
      </c>
      <c r="I147">
        <v>8115</v>
      </c>
      <c r="J147">
        <v>9140</v>
      </c>
      <c r="K147">
        <v>8450</v>
      </c>
      <c r="L147">
        <v>10322</v>
      </c>
      <c r="M147">
        <v>7870</v>
      </c>
      <c r="N147">
        <v>9708</v>
      </c>
      <c r="O147">
        <v>10260</v>
      </c>
      <c r="P147">
        <v>8938</v>
      </c>
      <c r="Q147">
        <v>6975</v>
      </c>
      <c r="R147">
        <v>7931</v>
      </c>
    </row>
    <row r="148" spans="2:18" x14ac:dyDescent="0.25">
      <c r="B148" s="1">
        <v>5393</v>
      </c>
      <c r="C148">
        <v>6121</v>
      </c>
      <c r="D148">
        <v>9494</v>
      </c>
      <c r="E148">
        <v>7002</v>
      </c>
      <c r="F148">
        <v>8692</v>
      </c>
      <c r="G148">
        <v>9471</v>
      </c>
      <c r="H148">
        <v>8332</v>
      </c>
      <c r="I148">
        <v>7354</v>
      </c>
      <c r="J148">
        <v>8326</v>
      </c>
      <c r="K148">
        <v>7883</v>
      </c>
      <c r="L148">
        <v>8808</v>
      </c>
      <c r="M148">
        <v>8817</v>
      </c>
      <c r="N148">
        <v>9044</v>
      </c>
      <c r="O148">
        <v>9986</v>
      </c>
      <c r="P148">
        <v>8281</v>
      </c>
      <c r="Q148">
        <v>7549</v>
      </c>
      <c r="R148">
        <v>7468</v>
      </c>
    </row>
    <row r="149" spans="2:18" x14ac:dyDescent="0.25">
      <c r="B149" s="1">
        <v>7499</v>
      </c>
      <c r="C149">
        <v>7147</v>
      </c>
      <c r="D149">
        <v>11602</v>
      </c>
      <c r="E149">
        <v>9033</v>
      </c>
      <c r="F149">
        <v>10952</v>
      </c>
      <c r="G149">
        <v>11233</v>
      </c>
      <c r="H149">
        <v>9908</v>
      </c>
      <c r="I149">
        <v>10261</v>
      </c>
      <c r="J149">
        <v>10101</v>
      </c>
      <c r="K149">
        <v>10987</v>
      </c>
      <c r="L149">
        <v>9107</v>
      </c>
      <c r="M149">
        <v>11225</v>
      </c>
      <c r="N149">
        <v>8909</v>
      </c>
      <c r="O149">
        <v>9390</v>
      </c>
      <c r="P149">
        <v>9021</v>
      </c>
      <c r="Q149">
        <v>11852</v>
      </c>
      <c r="R149">
        <v>11819</v>
      </c>
    </row>
    <row r="150" spans="2:18" x14ac:dyDescent="0.25">
      <c r="B150" s="1">
        <v>6637</v>
      </c>
      <c r="C150">
        <v>5967</v>
      </c>
      <c r="D150">
        <v>8980</v>
      </c>
      <c r="E150">
        <v>6852</v>
      </c>
      <c r="F150">
        <v>8376</v>
      </c>
      <c r="G150">
        <v>9540</v>
      </c>
      <c r="H150">
        <v>8831</v>
      </c>
      <c r="I150">
        <v>7552</v>
      </c>
      <c r="J150">
        <v>7680</v>
      </c>
      <c r="K150">
        <v>7621</v>
      </c>
      <c r="L150">
        <v>9688</v>
      </c>
      <c r="M150">
        <v>7711</v>
      </c>
      <c r="N150">
        <v>8278</v>
      </c>
      <c r="O150">
        <v>8386</v>
      </c>
      <c r="P150">
        <v>7408</v>
      </c>
      <c r="Q150">
        <v>8022</v>
      </c>
      <c r="R150">
        <v>8457</v>
      </c>
    </row>
    <row r="151" spans="2:18" x14ac:dyDescent="0.25">
      <c r="B151" s="1">
        <v>6518</v>
      </c>
      <c r="C151">
        <v>7340</v>
      </c>
      <c r="D151">
        <v>10610</v>
      </c>
      <c r="E151">
        <v>7888</v>
      </c>
      <c r="F151">
        <v>9819</v>
      </c>
      <c r="G151">
        <v>10565</v>
      </c>
      <c r="H151">
        <v>9062</v>
      </c>
      <c r="I151">
        <v>8856</v>
      </c>
      <c r="J151">
        <v>8792</v>
      </c>
      <c r="K151">
        <v>8849</v>
      </c>
      <c r="L151">
        <v>9476</v>
      </c>
      <c r="M151">
        <v>9139</v>
      </c>
      <c r="N151">
        <v>10362</v>
      </c>
      <c r="O151">
        <v>10177</v>
      </c>
      <c r="P151">
        <v>9189</v>
      </c>
      <c r="Q151">
        <v>8394</v>
      </c>
      <c r="R151">
        <v>8083</v>
      </c>
    </row>
    <row r="152" spans="2:18" x14ac:dyDescent="0.25">
      <c r="B152" s="1">
        <v>7849.9999999860001</v>
      </c>
      <c r="C152">
        <v>9077</v>
      </c>
      <c r="D152">
        <v>10638</v>
      </c>
      <c r="E152">
        <v>9721</v>
      </c>
      <c r="F152">
        <v>10588</v>
      </c>
      <c r="G152">
        <v>10484</v>
      </c>
      <c r="H152">
        <v>10319</v>
      </c>
      <c r="I152">
        <v>9713</v>
      </c>
      <c r="J152">
        <v>9252</v>
      </c>
      <c r="K152">
        <v>9763</v>
      </c>
      <c r="L152">
        <v>11013</v>
      </c>
      <c r="M152">
        <v>10069</v>
      </c>
      <c r="N152">
        <v>10518</v>
      </c>
      <c r="O152">
        <v>10273</v>
      </c>
      <c r="P152">
        <v>9022</v>
      </c>
      <c r="Q152">
        <v>9660</v>
      </c>
      <c r="R152">
        <v>9909</v>
      </c>
    </row>
    <row r="153" spans="2:18" x14ac:dyDescent="0.25">
      <c r="B153" s="1">
        <v>5242</v>
      </c>
      <c r="C153">
        <v>6138</v>
      </c>
      <c r="D153">
        <v>10135</v>
      </c>
      <c r="E153">
        <v>7211</v>
      </c>
      <c r="F153">
        <v>8877</v>
      </c>
      <c r="G153">
        <v>8305</v>
      </c>
      <c r="H153">
        <v>9340</v>
      </c>
      <c r="I153">
        <v>7943</v>
      </c>
      <c r="J153">
        <v>7954</v>
      </c>
      <c r="K153">
        <v>7884</v>
      </c>
      <c r="L153">
        <v>9318</v>
      </c>
      <c r="M153">
        <v>8098</v>
      </c>
      <c r="N153">
        <v>9478</v>
      </c>
      <c r="O153">
        <v>10239</v>
      </c>
      <c r="P153">
        <v>9697</v>
      </c>
      <c r="Q153">
        <v>7864</v>
      </c>
      <c r="R153">
        <v>8078</v>
      </c>
    </row>
    <row r="154" spans="2:18" x14ac:dyDescent="0.25">
      <c r="B154" s="1">
        <v>6335.9999999869997</v>
      </c>
      <c r="C154">
        <v>6825</v>
      </c>
      <c r="D154">
        <v>9157</v>
      </c>
      <c r="E154">
        <v>7514</v>
      </c>
      <c r="F154">
        <v>8120</v>
      </c>
      <c r="G154">
        <v>9131</v>
      </c>
      <c r="H154">
        <v>8126</v>
      </c>
      <c r="I154">
        <v>7942</v>
      </c>
      <c r="J154">
        <v>7842</v>
      </c>
      <c r="K154">
        <v>7876</v>
      </c>
      <c r="L154">
        <v>9132</v>
      </c>
      <c r="M154">
        <v>8529</v>
      </c>
      <c r="N154">
        <v>9212</v>
      </c>
      <c r="O154">
        <v>9636</v>
      </c>
      <c r="P154">
        <v>8150</v>
      </c>
      <c r="Q154">
        <v>8580</v>
      </c>
      <c r="R154">
        <v>9191</v>
      </c>
    </row>
    <row r="155" spans="2:18" x14ac:dyDescent="0.25">
      <c r="B155" s="1">
        <v>5753</v>
      </c>
      <c r="C155">
        <v>6523</v>
      </c>
      <c r="D155">
        <v>11199</v>
      </c>
      <c r="E155">
        <v>6727</v>
      </c>
      <c r="F155">
        <v>8735</v>
      </c>
      <c r="G155">
        <v>10553</v>
      </c>
      <c r="H155">
        <v>9297</v>
      </c>
      <c r="I155">
        <v>8200</v>
      </c>
      <c r="J155">
        <v>8579</v>
      </c>
      <c r="K155">
        <v>8690</v>
      </c>
      <c r="L155">
        <v>10194</v>
      </c>
      <c r="M155">
        <v>8527</v>
      </c>
      <c r="N155">
        <v>9801</v>
      </c>
      <c r="O155">
        <v>10378</v>
      </c>
      <c r="P155">
        <v>9362</v>
      </c>
      <c r="Q155">
        <v>8168</v>
      </c>
      <c r="R155">
        <v>8047</v>
      </c>
    </row>
    <row r="156" spans="2:18" x14ac:dyDescent="0.25">
      <c r="B156" s="1">
        <v>7004</v>
      </c>
      <c r="C156">
        <v>7296</v>
      </c>
      <c r="D156">
        <v>11057</v>
      </c>
      <c r="E156">
        <v>8702</v>
      </c>
      <c r="F156">
        <v>9814</v>
      </c>
      <c r="G156">
        <v>10695</v>
      </c>
      <c r="H156">
        <v>9768</v>
      </c>
      <c r="I156">
        <v>9972</v>
      </c>
      <c r="J156">
        <v>10334</v>
      </c>
      <c r="K156">
        <v>10479</v>
      </c>
      <c r="L156">
        <v>8240</v>
      </c>
      <c r="M156">
        <v>10217</v>
      </c>
      <c r="N156">
        <v>8928</v>
      </c>
      <c r="O156">
        <v>9223</v>
      </c>
      <c r="P156">
        <v>10362</v>
      </c>
      <c r="Q156">
        <v>11272</v>
      </c>
      <c r="R156">
        <v>10375</v>
      </c>
    </row>
    <row r="157" spans="2:18" x14ac:dyDescent="0.25">
      <c r="B157" s="1">
        <v>7173</v>
      </c>
      <c r="C157">
        <v>7898</v>
      </c>
      <c r="D157">
        <v>10315</v>
      </c>
      <c r="E157">
        <v>8250</v>
      </c>
      <c r="F157">
        <v>9601</v>
      </c>
      <c r="G157">
        <v>10324</v>
      </c>
      <c r="H157">
        <v>8341</v>
      </c>
      <c r="I157">
        <v>8961</v>
      </c>
      <c r="J157">
        <v>9054</v>
      </c>
      <c r="K157">
        <v>8249</v>
      </c>
      <c r="L157">
        <v>8942</v>
      </c>
      <c r="M157">
        <v>9065</v>
      </c>
      <c r="N157">
        <v>10014</v>
      </c>
      <c r="O157">
        <v>10126</v>
      </c>
      <c r="P157">
        <v>9411</v>
      </c>
      <c r="Q157">
        <v>8678</v>
      </c>
      <c r="R157">
        <v>8856</v>
      </c>
    </row>
    <row r="158" spans="2:18" x14ac:dyDescent="0.25">
      <c r="B158" s="1">
        <v>7160.999999998</v>
      </c>
      <c r="C158">
        <v>7331</v>
      </c>
      <c r="D158">
        <v>11402</v>
      </c>
      <c r="E158">
        <v>8652</v>
      </c>
      <c r="F158">
        <v>10293</v>
      </c>
      <c r="G158">
        <v>10710</v>
      </c>
      <c r="H158">
        <v>10380</v>
      </c>
      <c r="I158">
        <v>10159</v>
      </c>
      <c r="J158">
        <v>10881</v>
      </c>
      <c r="K158">
        <v>9968</v>
      </c>
      <c r="L158">
        <v>9285</v>
      </c>
      <c r="M158">
        <v>10190</v>
      </c>
      <c r="N158">
        <v>10199</v>
      </c>
      <c r="O158">
        <v>9979</v>
      </c>
      <c r="P158">
        <v>10515</v>
      </c>
      <c r="Q158">
        <v>9372</v>
      </c>
      <c r="R158">
        <v>9343</v>
      </c>
    </row>
    <row r="159" spans="2:18" x14ac:dyDescent="0.25">
      <c r="B159" s="1">
        <v>6790</v>
      </c>
      <c r="C159">
        <v>7168</v>
      </c>
      <c r="D159">
        <v>10776</v>
      </c>
      <c r="E159">
        <v>7835</v>
      </c>
      <c r="F159">
        <v>9889</v>
      </c>
      <c r="G159">
        <v>10567</v>
      </c>
      <c r="H159">
        <v>9385</v>
      </c>
      <c r="I159">
        <v>8731</v>
      </c>
      <c r="J159">
        <v>9520</v>
      </c>
      <c r="K159">
        <v>8340</v>
      </c>
      <c r="L159">
        <v>9818</v>
      </c>
      <c r="M159">
        <v>8598</v>
      </c>
      <c r="N159">
        <v>9715</v>
      </c>
      <c r="O159">
        <v>9649</v>
      </c>
      <c r="P159">
        <v>9189</v>
      </c>
      <c r="Q159">
        <v>9738</v>
      </c>
      <c r="R159">
        <v>9572</v>
      </c>
    </row>
    <row r="160" spans="2:18" x14ac:dyDescent="0.25">
      <c r="B160" s="1">
        <v>6577</v>
      </c>
      <c r="C160">
        <v>6652</v>
      </c>
      <c r="D160">
        <v>10164</v>
      </c>
      <c r="E160">
        <v>8094</v>
      </c>
      <c r="F160">
        <v>9414</v>
      </c>
      <c r="G160">
        <v>9894</v>
      </c>
      <c r="H160">
        <v>8413</v>
      </c>
      <c r="I160">
        <v>9882</v>
      </c>
      <c r="J160">
        <v>9567</v>
      </c>
      <c r="K160">
        <v>9469</v>
      </c>
      <c r="L160">
        <v>8491</v>
      </c>
      <c r="M160">
        <v>8650</v>
      </c>
      <c r="N160">
        <v>9612</v>
      </c>
      <c r="O160">
        <v>8299</v>
      </c>
      <c r="P160">
        <v>9406</v>
      </c>
      <c r="Q160">
        <v>9706</v>
      </c>
      <c r="R160">
        <v>9874</v>
      </c>
    </row>
    <row r="161" spans="2:18" x14ac:dyDescent="0.25">
      <c r="B161" s="1">
        <v>6603</v>
      </c>
      <c r="C161">
        <v>7751</v>
      </c>
      <c r="D161">
        <v>10026</v>
      </c>
      <c r="E161">
        <v>9146</v>
      </c>
      <c r="F161">
        <v>9539</v>
      </c>
      <c r="G161">
        <v>9855</v>
      </c>
      <c r="H161">
        <v>9364</v>
      </c>
      <c r="I161">
        <v>8391</v>
      </c>
      <c r="J161">
        <v>9028</v>
      </c>
      <c r="K161">
        <v>8100</v>
      </c>
      <c r="L161">
        <v>10143</v>
      </c>
      <c r="M161">
        <v>8497</v>
      </c>
      <c r="N161">
        <v>10165</v>
      </c>
      <c r="O161">
        <v>9425</v>
      </c>
      <c r="P161">
        <v>8808</v>
      </c>
      <c r="Q161">
        <v>8683</v>
      </c>
      <c r="R161">
        <v>9035</v>
      </c>
    </row>
    <row r="162" spans="2:18" x14ac:dyDescent="0.25">
      <c r="B162" s="1">
        <v>6674</v>
      </c>
      <c r="C162">
        <v>7350</v>
      </c>
      <c r="D162">
        <v>11050</v>
      </c>
      <c r="E162">
        <v>8562</v>
      </c>
      <c r="F162">
        <v>9937</v>
      </c>
      <c r="G162">
        <v>10153</v>
      </c>
      <c r="H162">
        <v>9539</v>
      </c>
      <c r="I162">
        <v>8815</v>
      </c>
      <c r="J162">
        <v>9099</v>
      </c>
      <c r="K162">
        <v>9193</v>
      </c>
      <c r="L162">
        <v>10851</v>
      </c>
      <c r="M162">
        <v>9988</v>
      </c>
      <c r="N162">
        <v>10781</v>
      </c>
      <c r="O162">
        <v>11078</v>
      </c>
      <c r="P162">
        <v>10167</v>
      </c>
      <c r="Q162">
        <v>9946</v>
      </c>
      <c r="R162">
        <v>10803</v>
      </c>
    </row>
    <row r="163" spans="2:18" x14ac:dyDescent="0.25">
      <c r="B163" s="1">
        <v>7493</v>
      </c>
      <c r="C163">
        <v>8756</v>
      </c>
      <c r="D163">
        <v>10807</v>
      </c>
      <c r="E163">
        <v>9403</v>
      </c>
      <c r="F163">
        <v>10536</v>
      </c>
      <c r="G163">
        <v>11186</v>
      </c>
      <c r="H163">
        <v>10149</v>
      </c>
      <c r="I163">
        <v>9153</v>
      </c>
      <c r="J163">
        <v>8775</v>
      </c>
      <c r="K163">
        <v>8909</v>
      </c>
      <c r="L163">
        <v>10410</v>
      </c>
      <c r="M163">
        <v>10053</v>
      </c>
      <c r="N163">
        <v>10812</v>
      </c>
      <c r="O163">
        <v>11490</v>
      </c>
      <c r="P163">
        <v>11230</v>
      </c>
      <c r="Q163">
        <v>8385</v>
      </c>
      <c r="R163">
        <v>8245</v>
      </c>
    </row>
    <row r="164" spans="2:18" x14ac:dyDescent="0.25">
      <c r="B164" s="1">
        <v>7015.9999999880001</v>
      </c>
      <c r="C164">
        <v>6704</v>
      </c>
      <c r="D164">
        <v>11377</v>
      </c>
      <c r="E164">
        <v>8290</v>
      </c>
      <c r="F164">
        <v>11018</v>
      </c>
      <c r="G164">
        <v>10301</v>
      </c>
      <c r="H164">
        <v>9170</v>
      </c>
      <c r="I164">
        <v>9938</v>
      </c>
      <c r="J164">
        <v>10645</v>
      </c>
      <c r="K164">
        <v>10565</v>
      </c>
      <c r="L164">
        <v>8910</v>
      </c>
      <c r="M164">
        <v>10568</v>
      </c>
      <c r="N164">
        <v>10508</v>
      </c>
      <c r="O164">
        <v>9681</v>
      </c>
      <c r="P164">
        <v>10209</v>
      </c>
      <c r="Q164">
        <v>10673</v>
      </c>
      <c r="R164">
        <v>10010</v>
      </c>
    </row>
    <row r="165" spans="2:18" x14ac:dyDescent="0.25">
      <c r="B165" s="1">
        <v>6725</v>
      </c>
      <c r="C165">
        <v>6817</v>
      </c>
      <c r="D165">
        <v>9765</v>
      </c>
      <c r="E165">
        <v>7416</v>
      </c>
      <c r="F165">
        <v>9009</v>
      </c>
      <c r="G165">
        <v>8828</v>
      </c>
      <c r="H165">
        <v>9257</v>
      </c>
      <c r="I165">
        <v>8093</v>
      </c>
      <c r="J165">
        <v>8725</v>
      </c>
      <c r="K165">
        <v>8292</v>
      </c>
      <c r="L165">
        <v>8875</v>
      </c>
      <c r="M165">
        <v>8196</v>
      </c>
      <c r="N165">
        <v>9477</v>
      </c>
      <c r="O165">
        <v>10260</v>
      </c>
      <c r="P165">
        <v>8685</v>
      </c>
      <c r="Q165">
        <v>8313</v>
      </c>
      <c r="R165">
        <v>8261</v>
      </c>
    </row>
    <row r="166" spans="2:18" x14ac:dyDescent="0.25">
      <c r="B166" s="1">
        <v>5382</v>
      </c>
      <c r="C166">
        <v>6785</v>
      </c>
      <c r="D166">
        <v>8847</v>
      </c>
      <c r="E166">
        <v>7770</v>
      </c>
      <c r="F166">
        <v>8547</v>
      </c>
      <c r="G166">
        <v>8666</v>
      </c>
      <c r="H166">
        <v>7410</v>
      </c>
      <c r="I166">
        <v>7267</v>
      </c>
      <c r="J166">
        <v>7328</v>
      </c>
      <c r="K166">
        <v>7023</v>
      </c>
      <c r="L166">
        <v>8875</v>
      </c>
      <c r="M166">
        <v>7590</v>
      </c>
      <c r="N166">
        <v>9192</v>
      </c>
      <c r="O166">
        <v>8750</v>
      </c>
      <c r="P166">
        <v>8275</v>
      </c>
      <c r="Q166">
        <v>7429</v>
      </c>
      <c r="R166">
        <v>7708</v>
      </c>
    </row>
    <row r="167" spans="2:18" x14ac:dyDescent="0.25">
      <c r="B167" s="1">
        <v>5975</v>
      </c>
      <c r="C167">
        <v>7160</v>
      </c>
      <c r="D167">
        <v>9292</v>
      </c>
      <c r="E167">
        <v>8435</v>
      </c>
      <c r="F167">
        <v>9318</v>
      </c>
      <c r="G167">
        <v>8352</v>
      </c>
      <c r="H167">
        <v>7550</v>
      </c>
      <c r="I167">
        <v>8163</v>
      </c>
      <c r="J167">
        <v>7762</v>
      </c>
      <c r="K167">
        <v>8295</v>
      </c>
      <c r="L167">
        <v>8639</v>
      </c>
      <c r="M167">
        <v>8198</v>
      </c>
      <c r="N167">
        <v>9188</v>
      </c>
      <c r="O167">
        <v>9583</v>
      </c>
      <c r="P167">
        <v>8778</v>
      </c>
      <c r="Q167">
        <v>6753</v>
      </c>
      <c r="R167">
        <v>6426</v>
      </c>
    </row>
    <row r="168" spans="2:18" x14ac:dyDescent="0.25">
      <c r="B168" s="1">
        <v>7346.9999999869997</v>
      </c>
      <c r="C168">
        <v>8007</v>
      </c>
      <c r="D168">
        <v>10667</v>
      </c>
      <c r="E168">
        <v>7949</v>
      </c>
      <c r="F168">
        <v>10524</v>
      </c>
      <c r="G168">
        <v>10014</v>
      </c>
      <c r="H168">
        <v>9757</v>
      </c>
      <c r="I168">
        <v>9394</v>
      </c>
      <c r="J168">
        <v>8688</v>
      </c>
      <c r="K168">
        <v>8392</v>
      </c>
      <c r="L168">
        <v>10438</v>
      </c>
      <c r="M168">
        <v>10214</v>
      </c>
      <c r="N168">
        <v>10202</v>
      </c>
      <c r="O168">
        <v>11276</v>
      </c>
      <c r="P168">
        <v>8916</v>
      </c>
      <c r="Q168">
        <v>7740</v>
      </c>
      <c r="R168">
        <v>9051</v>
      </c>
    </row>
    <row r="169" spans="2:18" x14ac:dyDescent="0.25">
      <c r="B169" s="1">
        <v>7421</v>
      </c>
      <c r="C169">
        <v>7822</v>
      </c>
      <c r="D169">
        <v>10684</v>
      </c>
      <c r="E169">
        <v>8130</v>
      </c>
      <c r="F169">
        <v>9738</v>
      </c>
      <c r="G169">
        <v>9496</v>
      </c>
      <c r="H169">
        <v>9437</v>
      </c>
      <c r="I169">
        <v>9306</v>
      </c>
      <c r="J169">
        <v>9752</v>
      </c>
      <c r="K169">
        <v>9292</v>
      </c>
      <c r="L169">
        <v>9362</v>
      </c>
      <c r="M169">
        <v>10233</v>
      </c>
      <c r="N169">
        <v>8539</v>
      </c>
      <c r="O169">
        <v>7984</v>
      </c>
      <c r="P169">
        <v>9928</v>
      </c>
      <c r="Q169">
        <v>9507</v>
      </c>
      <c r="R169">
        <v>7996</v>
      </c>
    </row>
    <row r="170" spans="2:18" x14ac:dyDescent="0.25">
      <c r="B170" s="1">
        <v>6025</v>
      </c>
      <c r="C170">
        <v>6856</v>
      </c>
      <c r="D170">
        <v>10463</v>
      </c>
      <c r="E170">
        <v>7254</v>
      </c>
      <c r="F170">
        <v>9874</v>
      </c>
      <c r="G170">
        <v>10736</v>
      </c>
      <c r="H170">
        <v>9602</v>
      </c>
      <c r="I170">
        <v>8026</v>
      </c>
      <c r="J170">
        <v>8972</v>
      </c>
      <c r="K170">
        <v>8292</v>
      </c>
      <c r="L170">
        <v>10556</v>
      </c>
      <c r="M170">
        <v>8216</v>
      </c>
      <c r="N170">
        <v>9886</v>
      </c>
      <c r="O170">
        <v>10007</v>
      </c>
      <c r="P170">
        <v>9154</v>
      </c>
      <c r="Q170">
        <v>7998</v>
      </c>
      <c r="R170">
        <v>8169</v>
      </c>
    </row>
    <row r="171" spans="2:18" x14ac:dyDescent="0.25">
      <c r="B171" s="1">
        <v>7050</v>
      </c>
      <c r="C171">
        <v>7602</v>
      </c>
      <c r="D171">
        <v>10576</v>
      </c>
      <c r="E171">
        <v>8265</v>
      </c>
      <c r="F171">
        <v>10295</v>
      </c>
      <c r="G171">
        <v>9525</v>
      </c>
      <c r="H171">
        <v>8657</v>
      </c>
      <c r="I171">
        <v>9375</v>
      </c>
      <c r="J171">
        <v>9261</v>
      </c>
      <c r="K171">
        <v>9372</v>
      </c>
      <c r="L171">
        <v>8359</v>
      </c>
      <c r="M171">
        <v>9394</v>
      </c>
      <c r="N171">
        <v>9213</v>
      </c>
      <c r="O171">
        <v>8330</v>
      </c>
      <c r="P171">
        <v>9536</v>
      </c>
      <c r="Q171">
        <v>10033</v>
      </c>
      <c r="R171">
        <v>9935</v>
      </c>
    </row>
    <row r="172" spans="2:18" x14ac:dyDescent="0.25">
      <c r="B172" s="1">
        <v>8086.9999999869997</v>
      </c>
      <c r="C172">
        <v>9083</v>
      </c>
      <c r="D172">
        <v>11487</v>
      </c>
      <c r="E172">
        <v>9822</v>
      </c>
      <c r="F172">
        <v>11154</v>
      </c>
      <c r="G172">
        <v>12039</v>
      </c>
      <c r="H172">
        <v>10677</v>
      </c>
      <c r="I172">
        <v>10264</v>
      </c>
      <c r="J172">
        <v>9738</v>
      </c>
      <c r="K172">
        <v>9944</v>
      </c>
      <c r="L172">
        <v>10047</v>
      </c>
      <c r="M172">
        <v>10285</v>
      </c>
      <c r="N172">
        <v>9485</v>
      </c>
      <c r="O172">
        <v>9153</v>
      </c>
      <c r="P172">
        <v>10512</v>
      </c>
      <c r="Q172">
        <v>10875</v>
      </c>
      <c r="R172">
        <v>10659</v>
      </c>
    </row>
    <row r="173" spans="2:18" x14ac:dyDescent="0.25">
      <c r="B173" s="1">
        <v>7069.9999999909996</v>
      </c>
      <c r="C173">
        <v>7590</v>
      </c>
      <c r="D173">
        <v>11260</v>
      </c>
      <c r="E173">
        <v>9194</v>
      </c>
      <c r="F173">
        <v>10317</v>
      </c>
      <c r="G173">
        <v>10188</v>
      </c>
      <c r="H173">
        <v>8925</v>
      </c>
      <c r="I173">
        <v>10057</v>
      </c>
      <c r="J173">
        <v>9561</v>
      </c>
      <c r="K173">
        <v>10274</v>
      </c>
      <c r="L173">
        <v>9460</v>
      </c>
      <c r="M173">
        <v>10400</v>
      </c>
      <c r="N173">
        <v>10102</v>
      </c>
      <c r="O173">
        <v>9740</v>
      </c>
      <c r="P173">
        <v>11593</v>
      </c>
      <c r="Q173">
        <v>10480</v>
      </c>
      <c r="R173">
        <v>10448</v>
      </c>
    </row>
    <row r="174" spans="2:18" x14ac:dyDescent="0.25">
      <c r="B174" s="1">
        <v>7510</v>
      </c>
      <c r="C174">
        <v>7669</v>
      </c>
      <c r="D174">
        <v>10462</v>
      </c>
      <c r="E174">
        <v>8503</v>
      </c>
      <c r="F174">
        <v>9683</v>
      </c>
      <c r="G174">
        <v>11596</v>
      </c>
      <c r="H174">
        <v>9979</v>
      </c>
      <c r="I174">
        <v>9778</v>
      </c>
      <c r="J174">
        <v>9871</v>
      </c>
      <c r="K174">
        <v>8424</v>
      </c>
      <c r="L174">
        <v>8957</v>
      </c>
      <c r="M174">
        <v>9675</v>
      </c>
      <c r="N174">
        <v>8778</v>
      </c>
      <c r="O174">
        <v>8769</v>
      </c>
      <c r="P174">
        <v>8682</v>
      </c>
      <c r="Q174">
        <v>10255</v>
      </c>
      <c r="R174">
        <v>9456</v>
      </c>
    </row>
    <row r="175" spans="2:18" x14ac:dyDescent="0.25">
      <c r="B175" s="1">
        <v>7381.9999999860001</v>
      </c>
      <c r="C175">
        <v>8335</v>
      </c>
      <c r="D175">
        <v>10884</v>
      </c>
      <c r="E175">
        <v>8834</v>
      </c>
      <c r="F175">
        <v>10066</v>
      </c>
      <c r="G175">
        <v>9775</v>
      </c>
      <c r="H175">
        <v>8786</v>
      </c>
      <c r="I175">
        <v>10129</v>
      </c>
      <c r="J175">
        <v>10527</v>
      </c>
      <c r="K175">
        <v>10104</v>
      </c>
      <c r="L175">
        <v>8445</v>
      </c>
      <c r="M175">
        <v>10671</v>
      </c>
      <c r="N175">
        <v>9013</v>
      </c>
      <c r="O175">
        <v>9108</v>
      </c>
      <c r="P175">
        <v>10477</v>
      </c>
      <c r="Q175">
        <v>10711</v>
      </c>
      <c r="R175">
        <v>10699</v>
      </c>
    </row>
    <row r="176" spans="2:18" x14ac:dyDescent="0.25">
      <c r="B176" s="1">
        <v>5584</v>
      </c>
      <c r="C176">
        <v>6015</v>
      </c>
      <c r="D176">
        <v>10236</v>
      </c>
      <c r="E176">
        <v>7364</v>
      </c>
      <c r="F176">
        <v>9537</v>
      </c>
      <c r="G176">
        <v>9090</v>
      </c>
      <c r="H176">
        <v>8049</v>
      </c>
      <c r="I176">
        <v>7746</v>
      </c>
      <c r="J176">
        <v>7919</v>
      </c>
      <c r="K176">
        <v>7541</v>
      </c>
      <c r="L176">
        <v>9385</v>
      </c>
      <c r="M176">
        <v>7783</v>
      </c>
      <c r="N176">
        <v>9220</v>
      </c>
      <c r="O176">
        <v>11011</v>
      </c>
      <c r="P176">
        <v>9680</v>
      </c>
      <c r="Q176">
        <v>8358</v>
      </c>
      <c r="R176">
        <v>8572</v>
      </c>
    </row>
    <row r="177" spans="1:21" x14ac:dyDescent="0.25">
      <c r="B177" s="1">
        <v>6622</v>
      </c>
      <c r="C177">
        <v>6372</v>
      </c>
      <c r="D177">
        <v>10445</v>
      </c>
      <c r="E177">
        <v>7609</v>
      </c>
      <c r="F177">
        <v>10004</v>
      </c>
      <c r="G177">
        <v>10018</v>
      </c>
      <c r="H177">
        <v>8868</v>
      </c>
      <c r="I177">
        <v>9420</v>
      </c>
      <c r="J177">
        <v>9168</v>
      </c>
      <c r="K177">
        <v>10545</v>
      </c>
      <c r="L177">
        <v>8672</v>
      </c>
      <c r="M177">
        <v>9472</v>
      </c>
      <c r="N177">
        <v>9898</v>
      </c>
      <c r="O177">
        <v>8802</v>
      </c>
      <c r="P177">
        <v>9913</v>
      </c>
      <c r="Q177">
        <v>10305</v>
      </c>
      <c r="R177">
        <v>10201</v>
      </c>
    </row>
    <row r="178" spans="1:21" x14ac:dyDescent="0.25">
      <c r="B178" s="1">
        <v>7985</v>
      </c>
      <c r="C178">
        <v>8524</v>
      </c>
      <c r="D178">
        <v>11231</v>
      </c>
      <c r="E178">
        <v>9503</v>
      </c>
      <c r="F178">
        <v>10379</v>
      </c>
      <c r="G178">
        <v>11334</v>
      </c>
      <c r="H178">
        <v>10424</v>
      </c>
      <c r="I178">
        <v>10359</v>
      </c>
      <c r="J178">
        <v>10712</v>
      </c>
      <c r="K178">
        <v>9701</v>
      </c>
      <c r="L178">
        <v>11007</v>
      </c>
      <c r="M178">
        <v>10867</v>
      </c>
      <c r="N178">
        <v>11684</v>
      </c>
      <c r="O178">
        <v>10970</v>
      </c>
      <c r="P178">
        <v>9487</v>
      </c>
      <c r="Q178">
        <v>9795</v>
      </c>
      <c r="R178">
        <v>9529</v>
      </c>
    </row>
    <row r="179" spans="1:21" x14ac:dyDescent="0.25">
      <c r="B179" s="1">
        <v>7554</v>
      </c>
      <c r="C179">
        <v>8735</v>
      </c>
      <c r="D179">
        <v>10616</v>
      </c>
      <c r="E179">
        <v>8856</v>
      </c>
      <c r="F179">
        <v>10403</v>
      </c>
      <c r="G179">
        <v>10671</v>
      </c>
      <c r="H179">
        <v>10226</v>
      </c>
      <c r="I179">
        <v>9000</v>
      </c>
      <c r="J179">
        <v>8555</v>
      </c>
      <c r="K179">
        <v>8348</v>
      </c>
      <c r="L179">
        <v>10728</v>
      </c>
      <c r="M179">
        <v>9690</v>
      </c>
      <c r="N179">
        <v>10097</v>
      </c>
      <c r="O179">
        <v>11756</v>
      </c>
      <c r="P179">
        <v>10684</v>
      </c>
      <c r="Q179">
        <v>9033</v>
      </c>
      <c r="R179">
        <v>9022</v>
      </c>
    </row>
    <row r="180" spans="1:21" x14ac:dyDescent="0.25">
      <c r="B180" s="1">
        <v>6651</v>
      </c>
      <c r="C180">
        <v>7661</v>
      </c>
      <c r="D180">
        <v>10964</v>
      </c>
      <c r="E180">
        <v>8600</v>
      </c>
      <c r="F180">
        <v>10109</v>
      </c>
      <c r="G180">
        <v>10496</v>
      </c>
      <c r="H180">
        <v>9382</v>
      </c>
      <c r="I180">
        <v>8965</v>
      </c>
      <c r="J180">
        <v>8999</v>
      </c>
      <c r="K180">
        <v>8535</v>
      </c>
      <c r="L180">
        <v>10559</v>
      </c>
      <c r="M180">
        <v>10172</v>
      </c>
      <c r="N180">
        <v>10979</v>
      </c>
      <c r="O180">
        <v>11781</v>
      </c>
      <c r="P180">
        <v>11011</v>
      </c>
      <c r="Q180">
        <v>9045</v>
      </c>
      <c r="R180">
        <v>9602</v>
      </c>
    </row>
    <row r="181" spans="1:21" x14ac:dyDescent="0.25">
      <c r="B181" s="1">
        <v>6315</v>
      </c>
      <c r="C181">
        <v>6432</v>
      </c>
      <c r="D181">
        <v>10936</v>
      </c>
      <c r="E181">
        <v>7393</v>
      </c>
      <c r="F181">
        <v>9733</v>
      </c>
      <c r="G181">
        <v>10311</v>
      </c>
      <c r="H181">
        <v>9042</v>
      </c>
      <c r="I181">
        <v>9576</v>
      </c>
      <c r="J181">
        <v>9006</v>
      </c>
      <c r="K181">
        <v>9557</v>
      </c>
      <c r="L181">
        <v>10183</v>
      </c>
      <c r="M181">
        <v>9647</v>
      </c>
      <c r="N181">
        <v>10108</v>
      </c>
      <c r="O181">
        <v>9479</v>
      </c>
      <c r="P181">
        <v>10407</v>
      </c>
      <c r="Q181">
        <v>8832</v>
      </c>
      <c r="R181">
        <v>9795</v>
      </c>
    </row>
    <row r="182" spans="1:21" x14ac:dyDescent="0.25">
      <c r="B182" s="1">
        <v>7359</v>
      </c>
      <c r="C182">
        <v>7350</v>
      </c>
      <c r="D182">
        <v>10414</v>
      </c>
      <c r="E182">
        <v>8381</v>
      </c>
      <c r="F182">
        <v>9606</v>
      </c>
      <c r="G182">
        <v>10257</v>
      </c>
      <c r="H182">
        <v>9540</v>
      </c>
      <c r="I182">
        <v>9670</v>
      </c>
      <c r="J182">
        <v>10055</v>
      </c>
      <c r="K182">
        <v>8716</v>
      </c>
      <c r="L182">
        <v>8816</v>
      </c>
      <c r="M182">
        <v>9396</v>
      </c>
      <c r="N182">
        <v>8928</v>
      </c>
      <c r="O182">
        <v>8858</v>
      </c>
      <c r="P182">
        <v>9463</v>
      </c>
      <c r="Q182">
        <v>9986</v>
      </c>
      <c r="R182">
        <v>9971</v>
      </c>
    </row>
    <row r="183" spans="1:21" x14ac:dyDescent="0.25">
      <c r="B183" s="1">
        <v>7387</v>
      </c>
      <c r="C183">
        <v>7748</v>
      </c>
      <c r="D183">
        <v>11368</v>
      </c>
      <c r="E183">
        <v>8606</v>
      </c>
      <c r="F183">
        <v>10445</v>
      </c>
      <c r="G183">
        <v>11254</v>
      </c>
      <c r="H183">
        <v>10771</v>
      </c>
      <c r="I183">
        <v>9721</v>
      </c>
      <c r="J183">
        <v>9170</v>
      </c>
      <c r="K183">
        <v>9617</v>
      </c>
      <c r="L183">
        <v>11912</v>
      </c>
      <c r="M183">
        <v>9911</v>
      </c>
      <c r="N183">
        <v>10659</v>
      </c>
      <c r="O183">
        <v>10327</v>
      </c>
      <c r="P183">
        <v>8829</v>
      </c>
      <c r="Q183">
        <v>11334</v>
      </c>
      <c r="R183">
        <v>11026</v>
      </c>
    </row>
    <row r="184" spans="1:21" x14ac:dyDescent="0.25">
      <c r="B184" s="1">
        <v>7867</v>
      </c>
      <c r="C184">
        <v>7658</v>
      </c>
      <c r="D184">
        <v>10575</v>
      </c>
      <c r="E184">
        <v>8422</v>
      </c>
      <c r="F184">
        <v>9524</v>
      </c>
      <c r="G184">
        <v>10777</v>
      </c>
      <c r="H184">
        <v>9219</v>
      </c>
      <c r="I184">
        <v>9840</v>
      </c>
      <c r="J184">
        <v>10523</v>
      </c>
      <c r="K184">
        <v>10222</v>
      </c>
      <c r="L184">
        <v>8960</v>
      </c>
      <c r="M184">
        <v>9379</v>
      </c>
      <c r="N184">
        <v>8179</v>
      </c>
      <c r="O184">
        <v>8374</v>
      </c>
      <c r="P184">
        <v>9202</v>
      </c>
      <c r="Q184">
        <v>10219</v>
      </c>
      <c r="R184">
        <v>10288</v>
      </c>
    </row>
    <row r="185" spans="1:21" x14ac:dyDescent="0.25">
      <c r="B185" s="1">
        <v>7385.9999999880001</v>
      </c>
      <c r="C185">
        <v>7724</v>
      </c>
      <c r="D185">
        <v>11654</v>
      </c>
      <c r="E185">
        <v>8287</v>
      </c>
      <c r="F185">
        <v>10717</v>
      </c>
      <c r="G185">
        <v>11747</v>
      </c>
      <c r="H185">
        <v>11063</v>
      </c>
      <c r="I185">
        <v>10519</v>
      </c>
      <c r="J185">
        <v>10104</v>
      </c>
      <c r="K185">
        <v>9942</v>
      </c>
      <c r="L185">
        <v>10334</v>
      </c>
      <c r="M185">
        <v>8698</v>
      </c>
      <c r="N185">
        <v>7873</v>
      </c>
      <c r="O185">
        <v>10481</v>
      </c>
      <c r="P185">
        <v>10622</v>
      </c>
      <c r="Q185">
        <v>9876</v>
      </c>
      <c r="R185">
        <v>10828</v>
      </c>
    </row>
    <row r="186" spans="1:21" x14ac:dyDescent="0.25">
      <c r="A186" t="s">
        <v>1026</v>
      </c>
      <c r="B186" s="1">
        <f>AVERAGE(B96:B185)</f>
        <v>6771.244444441556</v>
      </c>
      <c r="C186">
        <f>AVERAGE(C96:C185)</f>
        <v>7402.4333333333334</v>
      </c>
      <c r="D186">
        <f t="shared" ref="D186:R186" si="2">AVERAGE(D96:D185)</f>
        <v>10520.155555555555</v>
      </c>
      <c r="E186">
        <f t="shared" si="2"/>
        <v>8121.8111111111111</v>
      </c>
      <c r="F186">
        <f t="shared" si="2"/>
        <v>9885.7666666666664</v>
      </c>
      <c r="G186">
        <f t="shared" si="2"/>
        <v>10062.411111111111</v>
      </c>
      <c r="H186">
        <f t="shared" si="2"/>
        <v>9256.322222222223</v>
      </c>
      <c r="I186">
        <f t="shared" si="2"/>
        <v>8981.7111111111117</v>
      </c>
      <c r="J186">
        <f t="shared" si="2"/>
        <v>9132.8333333333339</v>
      </c>
      <c r="K186">
        <f t="shared" si="2"/>
        <v>8921.4555555555562</v>
      </c>
      <c r="L186">
        <f t="shared" si="2"/>
        <v>9547.0555555555547</v>
      </c>
      <c r="M186">
        <f t="shared" si="2"/>
        <v>9216.9888888888891</v>
      </c>
      <c r="N186">
        <f t="shared" si="2"/>
        <v>9436.7777777777774</v>
      </c>
      <c r="O186">
        <f t="shared" si="2"/>
        <v>9735.1</v>
      </c>
      <c r="P186">
        <f t="shared" si="2"/>
        <v>9505.7333333333336</v>
      </c>
      <c r="Q186">
        <f t="shared" si="2"/>
        <v>9199.5111111111109</v>
      </c>
      <c r="R186">
        <f t="shared" si="2"/>
        <v>9235.6666666666661</v>
      </c>
    </row>
    <row r="187" spans="1:21" x14ac:dyDescent="0.25">
      <c r="A187" t="s">
        <v>1027</v>
      </c>
      <c r="B187">
        <f>MEDIAN(B96:B185)</f>
        <v>6757.5</v>
      </c>
      <c r="C187">
        <f t="shared" ref="C187:R187" si="3">MEDIAN(C96:C185)</f>
        <v>7349</v>
      </c>
      <c r="D187">
        <f t="shared" si="3"/>
        <v>10570.5</v>
      </c>
      <c r="E187">
        <f t="shared" si="3"/>
        <v>8257.5</v>
      </c>
      <c r="F187">
        <f t="shared" si="3"/>
        <v>9843.5</v>
      </c>
      <c r="G187">
        <f t="shared" si="3"/>
        <v>10114.5</v>
      </c>
      <c r="H187">
        <f t="shared" si="3"/>
        <v>9239.5</v>
      </c>
      <c r="I187">
        <f t="shared" si="3"/>
        <v>8963</v>
      </c>
      <c r="J187">
        <f t="shared" si="3"/>
        <v>9028</v>
      </c>
      <c r="K187">
        <f t="shared" si="3"/>
        <v>8749</v>
      </c>
      <c r="L187">
        <f t="shared" si="3"/>
        <v>9468</v>
      </c>
      <c r="M187">
        <f t="shared" si="3"/>
        <v>9246</v>
      </c>
      <c r="N187">
        <f t="shared" si="3"/>
        <v>9579.5</v>
      </c>
      <c r="O187">
        <f t="shared" si="3"/>
        <v>9801.5</v>
      </c>
      <c r="P187">
        <f t="shared" si="3"/>
        <v>9340</v>
      </c>
      <c r="Q187">
        <f t="shared" si="3"/>
        <v>9069</v>
      </c>
      <c r="R187">
        <f t="shared" si="3"/>
        <v>9285</v>
      </c>
    </row>
    <row r="189" spans="1:21" x14ac:dyDescent="0.25">
      <c r="A189" t="s">
        <v>181</v>
      </c>
      <c r="B189" t="s">
        <v>1024</v>
      </c>
    </row>
    <row r="190" spans="1:21" x14ac:dyDescent="0.25">
      <c r="B190" s="1">
        <v>7714</v>
      </c>
      <c r="C190">
        <v>7692</v>
      </c>
      <c r="D190">
        <v>10557</v>
      </c>
      <c r="E190">
        <v>8471</v>
      </c>
      <c r="F190">
        <v>9705</v>
      </c>
      <c r="G190">
        <v>11870</v>
      </c>
      <c r="H190">
        <v>10717</v>
      </c>
      <c r="I190">
        <v>9153</v>
      </c>
      <c r="J190">
        <v>9445</v>
      </c>
      <c r="K190">
        <v>8654</v>
      </c>
      <c r="L190">
        <v>10225</v>
      </c>
      <c r="M190">
        <v>10271</v>
      </c>
      <c r="N190">
        <v>10663</v>
      </c>
      <c r="O190">
        <v>9887</v>
      </c>
      <c r="P190">
        <v>9106</v>
      </c>
      <c r="Q190">
        <v>10004</v>
      </c>
      <c r="R190">
        <v>10869</v>
      </c>
      <c r="S190">
        <v>7725</v>
      </c>
      <c r="T190">
        <v>8078</v>
      </c>
      <c r="U190">
        <v>9549</v>
      </c>
    </row>
    <row r="191" spans="1:21" x14ac:dyDescent="0.25">
      <c r="B191" s="1">
        <v>6384</v>
      </c>
      <c r="C191">
        <v>7146</v>
      </c>
      <c r="D191">
        <v>10835</v>
      </c>
      <c r="E191">
        <v>9086</v>
      </c>
      <c r="F191">
        <v>9955</v>
      </c>
      <c r="G191">
        <v>11895</v>
      </c>
      <c r="H191">
        <v>10695</v>
      </c>
      <c r="I191">
        <v>9559</v>
      </c>
      <c r="J191">
        <v>9094</v>
      </c>
      <c r="K191">
        <v>9062</v>
      </c>
      <c r="L191">
        <v>11235</v>
      </c>
      <c r="M191">
        <v>9364</v>
      </c>
      <c r="N191">
        <v>10976</v>
      </c>
      <c r="O191">
        <v>12324</v>
      </c>
      <c r="P191">
        <v>10797</v>
      </c>
      <c r="Q191">
        <v>8746</v>
      </c>
      <c r="R191">
        <v>9659</v>
      </c>
      <c r="S191">
        <v>7394</v>
      </c>
      <c r="T191">
        <v>6983</v>
      </c>
      <c r="U191">
        <v>8293</v>
      </c>
    </row>
    <row r="192" spans="1:21" x14ac:dyDescent="0.25">
      <c r="B192" s="1">
        <v>6977</v>
      </c>
      <c r="C192">
        <v>7292</v>
      </c>
      <c r="D192">
        <v>10823</v>
      </c>
      <c r="E192">
        <v>8423</v>
      </c>
      <c r="F192">
        <v>9811</v>
      </c>
      <c r="G192">
        <v>11687</v>
      </c>
      <c r="H192">
        <v>10451</v>
      </c>
      <c r="I192">
        <v>10796</v>
      </c>
      <c r="J192">
        <v>10547</v>
      </c>
      <c r="K192">
        <v>9587</v>
      </c>
      <c r="L192">
        <v>11110</v>
      </c>
      <c r="M192">
        <v>10475</v>
      </c>
      <c r="N192">
        <v>10837</v>
      </c>
      <c r="O192">
        <v>10612</v>
      </c>
      <c r="P192">
        <v>9725</v>
      </c>
      <c r="Q192">
        <v>9189</v>
      </c>
      <c r="R192">
        <v>9159</v>
      </c>
      <c r="S192">
        <v>8693</v>
      </c>
      <c r="T192">
        <v>7059</v>
      </c>
      <c r="U192">
        <v>8352</v>
      </c>
    </row>
    <row r="193" spans="2:21" x14ac:dyDescent="0.25">
      <c r="B193" s="1">
        <v>6529</v>
      </c>
      <c r="C193">
        <v>6250</v>
      </c>
      <c r="D193">
        <v>10183</v>
      </c>
      <c r="E193">
        <v>7410</v>
      </c>
      <c r="F193">
        <v>9284</v>
      </c>
      <c r="G193">
        <v>10809</v>
      </c>
      <c r="H193">
        <v>9870</v>
      </c>
      <c r="I193">
        <v>8253</v>
      </c>
      <c r="J193">
        <v>8792</v>
      </c>
      <c r="K193">
        <v>8061</v>
      </c>
      <c r="L193">
        <v>10636</v>
      </c>
      <c r="M193">
        <v>9003</v>
      </c>
      <c r="N193">
        <v>10120</v>
      </c>
      <c r="O193">
        <v>10578</v>
      </c>
      <c r="P193">
        <v>9570</v>
      </c>
      <c r="Q193">
        <v>8364</v>
      </c>
      <c r="R193">
        <v>7928</v>
      </c>
      <c r="S193">
        <v>7673</v>
      </c>
      <c r="T193">
        <v>6624</v>
      </c>
      <c r="U193">
        <v>7775</v>
      </c>
    </row>
    <row r="194" spans="2:21" x14ac:dyDescent="0.25">
      <c r="B194" s="1">
        <v>6373.9999999869997</v>
      </c>
      <c r="C194">
        <v>7070</v>
      </c>
      <c r="D194">
        <v>10056</v>
      </c>
      <c r="E194">
        <v>7604</v>
      </c>
      <c r="F194">
        <v>8957</v>
      </c>
      <c r="G194">
        <v>10902</v>
      </c>
      <c r="H194">
        <v>9549</v>
      </c>
      <c r="I194">
        <v>9163</v>
      </c>
      <c r="J194">
        <v>9289</v>
      </c>
      <c r="K194">
        <v>8515</v>
      </c>
      <c r="L194">
        <v>9767</v>
      </c>
      <c r="M194">
        <v>9060</v>
      </c>
      <c r="N194">
        <v>10443</v>
      </c>
      <c r="O194">
        <v>8949</v>
      </c>
      <c r="P194">
        <v>8375</v>
      </c>
      <c r="Q194">
        <v>9349</v>
      </c>
      <c r="R194">
        <v>10497</v>
      </c>
      <c r="S194">
        <v>7714</v>
      </c>
      <c r="T194">
        <v>6878</v>
      </c>
      <c r="U194">
        <v>8853</v>
      </c>
    </row>
    <row r="195" spans="2:21" x14ac:dyDescent="0.25">
      <c r="B195" s="1">
        <v>8549</v>
      </c>
      <c r="C195">
        <v>8606</v>
      </c>
      <c r="D195">
        <v>11205</v>
      </c>
      <c r="E195">
        <v>9357</v>
      </c>
      <c r="F195">
        <v>11200</v>
      </c>
      <c r="G195">
        <v>11496</v>
      </c>
      <c r="H195">
        <v>10569</v>
      </c>
      <c r="I195">
        <v>11111</v>
      </c>
      <c r="J195">
        <v>10511</v>
      </c>
      <c r="K195">
        <v>11162</v>
      </c>
      <c r="L195">
        <v>9210</v>
      </c>
      <c r="M195">
        <v>10945</v>
      </c>
      <c r="N195">
        <v>10041</v>
      </c>
      <c r="O195">
        <v>9466</v>
      </c>
      <c r="P195">
        <v>10782</v>
      </c>
      <c r="Q195">
        <v>12162</v>
      </c>
      <c r="R195">
        <v>12099</v>
      </c>
      <c r="S195">
        <v>9487</v>
      </c>
      <c r="T195">
        <v>8672</v>
      </c>
      <c r="U195">
        <v>9452</v>
      </c>
    </row>
    <row r="196" spans="2:21" x14ac:dyDescent="0.25">
      <c r="B196" s="1">
        <v>7653.9999999860001</v>
      </c>
      <c r="C196">
        <v>7102</v>
      </c>
      <c r="D196">
        <v>11122</v>
      </c>
      <c r="E196">
        <v>8531</v>
      </c>
      <c r="F196">
        <v>10270</v>
      </c>
      <c r="G196">
        <v>12572</v>
      </c>
      <c r="H196">
        <v>11315</v>
      </c>
      <c r="I196">
        <v>10889</v>
      </c>
      <c r="J196">
        <v>10975</v>
      </c>
      <c r="K196">
        <v>9832</v>
      </c>
      <c r="L196">
        <v>9644</v>
      </c>
      <c r="M196">
        <v>10725</v>
      </c>
      <c r="N196">
        <v>10068</v>
      </c>
      <c r="O196">
        <v>10190</v>
      </c>
      <c r="P196">
        <v>10818</v>
      </c>
      <c r="Q196">
        <v>10851</v>
      </c>
      <c r="R196">
        <v>11132</v>
      </c>
      <c r="S196">
        <v>10531</v>
      </c>
      <c r="T196">
        <v>7299</v>
      </c>
      <c r="U196">
        <v>9670</v>
      </c>
    </row>
    <row r="197" spans="2:21" x14ac:dyDescent="0.25">
      <c r="B197" s="1">
        <v>7132.9999999749998</v>
      </c>
      <c r="C197">
        <v>6647</v>
      </c>
      <c r="D197">
        <v>10269</v>
      </c>
      <c r="E197">
        <v>7801</v>
      </c>
      <c r="F197">
        <v>9625</v>
      </c>
      <c r="G197">
        <v>10732</v>
      </c>
      <c r="H197">
        <v>9414</v>
      </c>
      <c r="I197">
        <v>8876</v>
      </c>
      <c r="J197">
        <v>8636</v>
      </c>
      <c r="K197">
        <v>9454</v>
      </c>
      <c r="L197">
        <v>10407</v>
      </c>
      <c r="M197">
        <v>9760</v>
      </c>
      <c r="N197">
        <v>10311</v>
      </c>
      <c r="O197">
        <v>9733</v>
      </c>
      <c r="P197">
        <v>9112</v>
      </c>
      <c r="Q197">
        <v>8641</v>
      </c>
      <c r="R197">
        <v>8962</v>
      </c>
      <c r="S197">
        <v>7140</v>
      </c>
      <c r="T197">
        <v>7069</v>
      </c>
      <c r="U197">
        <v>8310</v>
      </c>
    </row>
    <row r="198" spans="2:21" x14ac:dyDescent="0.25">
      <c r="B198" s="1">
        <v>6352</v>
      </c>
      <c r="C198">
        <v>7230</v>
      </c>
      <c r="D198">
        <v>10679</v>
      </c>
      <c r="E198">
        <v>8051</v>
      </c>
      <c r="F198">
        <v>9474</v>
      </c>
      <c r="G198">
        <v>11466</v>
      </c>
      <c r="H198">
        <v>10434</v>
      </c>
      <c r="I198">
        <v>9166</v>
      </c>
      <c r="J198">
        <v>9452</v>
      </c>
      <c r="K198">
        <v>8477</v>
      </c>
      <c r="L198">
        <v>9732</v>
      </c>
      <c r="M198">
        <v>8421</v>
      </c>
      <c r="N198">
        <v>10201</v>
      </c>
      <c r="O198">
        <v>10669</v>
      </c>
      <c r="P198">
        <v>9982</v>
      </c>
      <c r="Q198">
        <v>9287</v>
      </c>
      <c r="R198">
        <v>9366</v>
      </c>
      <c r="S198">
        <v>7840</v>
      </c>
      <c r="T198">
        <v>6802</v>
      </c>
      <c r="U198">
        <v>8555</v>
      </c>
    </row>
    <row r="199" spans="2:21" x14ac:dyDescent="0.25">
      <c r="B199" s="1">
        <v>7798.9999999869997</v>
      </c>
      <c r="C199">
        <v>7747</v>
      </c>
      <c r="D199">
        <v>11097</v>
      </c>
      <c r="E199">
        <v>8786</v>
      </c>
      <c r="F199">
        <v>10458</v>
      </c>
      <c r="G199">
        <v>11537</v>
      </c>
      <c r="H199">
        <v>10289</v>
      </c>
      <c r="I199">
        <v>10872</v>
      </c>
      <c r="J199">
        <v>10231</v>
      </c>
      <c r="K199">
        <v>10454</v>
      </c>
      <c r="L199">
        <v>10431</v>
      </c>
      <c r="M199">
        <v>10414</v>
      </c>
      <c r="N199">
        <v>8568</v>
      </c>
      <c r="O199">
        <v>9567</v>
      </c>
      <c r="P199">
        <v>10821</v>
      </c>
      <c r="Q199">
        <v>10546</v>
      </c>
      <c r="R199">
        <v>10281</v>
      </c>
      <c r="S199">
        <v>10716</v>
      </c>
      <c r="T199">
        <v>7725</v>
      </c>
      <c r="U199">
        <v>8654</v>
      </c>
    </row>
    <row r="200" spans="2:21" x14ac:dyDescent="0.25">
      <c r="B200" s="1">
        <v>5505</v>
      </c>
      <c r="C200">
        <v>5564</v>
      </c>
      <c r="D200">
        <v>9257</v>
      </c>
      <c r="E200">
        <v>6897</v>
      </c>
      <c r="F200">
        <v>8002</v>
      </c>
      <c r="G200">
        <v>10081</v>
      </c>
      <c r="H200">
        <v>9208</v>
      </c>
      <c r="I200">
        <v>8344</v>
      </c>
      <c r="J200">
        <v>7963</v>
      </c>
      <c r="K200">
        <v>7508</v>
      </c>
      <c r="L200">
        <v>10856</v>
      </c>
      <c r="M200">
        <v>8019</v>
      </c>
      <c r="N200">
        <v>9312</v>
      </c>
      <c r="O200">
        <v>9582</v>
      </c>
      <c r="P200">
        <v>8754</v>
      </c>
      <c r="Q200">
        <v>8162</v>
      </c>
      <c r="R200">
        <v>8429</v>
      </c>
      <c r="S200">
        <v>5736</v>
      </c>
      <c r="T200">
        <v>5674</v>
      </c>
      <c r="U200">
        <v>6781</v>
      </c>
    </row>
    <row r="201" spans="2:21" x14ac:dyDescent="0.25">
      <c r="B201" s="1">
        <v>6912</v>
      </c>
      <c r="C201">
        <v>6826</v>
      </c>
      <c r="D201">
        <v>9834</v>
      </c>
      <c r="E201">
        <v>7446</v>
      </c>
      <c r="F201">
        <v>9356</v>
      </c>
      <c r="G201">
        <v>10322</v>
      </c>
      <c r="H201">
        <v>9149</v>
      </c>
      <c r="I201">
        <v>8842</v>
      </c>
      <c r="J201">
        <v>8965</v>
      </c>
      <c r="K201">
        <v>9324</v>
      </c>
      <c r="L201">
        <v>7861</v>
      </c>
      <c r="M201">
        <v>8195</v>
      </c>
      <c r="N201">
        <v>7991</v>
      </c>
      <c r="O201">
        <v>8156</v>
      </c>
      <c r="P201">
        <v>9626</v>
      </c>
      <c r="Q201">
        <v>9675</v>
      </c>
      <c r="R201">
        <v>9173</v>
      </c>
      <c r="S201">
        <v>7886</v>
      </c>
      <c r="T201">
        <v>6799</v>
      </c>
      <c r="U201">
        <v>8787</v>
      </c>
    </row>
    <row r="202" spans="2:21" x14ac:dyDescent="0.25">
      <c r="B202" s="1">
        <v>7164</v>
      </c>
      <c r="C202">
        <v>6750</v>
      </c>
      <c r="D202">
        <v>9733</v>
      </c>
      <c r="E202">
        <v>8042</v>
      </c>
      <c r="F202">
        <v>9174</v>
      </c>
      <c r="G202">
        <v>10150</v>
      </c>
      <c r="H202">
        <v>9284</v>
      </c>
      <c r="I202">
        <v>8635</v>
      </c>
      <c r="J202">
        <v>8605</v>
      </c>
      <c r="K202">
        <v>8022</v>
      </c>
      <c r="L202">
        <v>9129</v>
      </c>
      <c r="M202">
        <v>8926</v>
      </c>
      <c r="N202">
        <v>7760</v>
      </c>
      <c r="O202">
        <v>8188</v>
      </c>
      <c r="P202">
        <v>8581</v>
      </c>
      <c r="Q202">
        <v>9107</v>
      </c>
      <c r="R202">
        <v>9467</v>
      </c>
      <c r="S202">
        <v>6893</v>
      </c>
      <c r="T202">
        <v>7309</v>
      </c>
      <c r="U202">
        <v>6861</v>
      </c>
    </row>
    <row r="203" spans="2:21" x14ac:dyDescent="0.25">
      <c r="B203" s="1">
        <v>6661</v>
      </c>
      <c r="C203">
        <v>6924</v>
      </c>
      <c r="D203">
        <v>9788</v>
      </c>
      <c r="E203">
        <v>7569</v>
      </c>
      <c r="F203">
        <v>9247</v>
      </c>
      <c r="G203">
        <v>10389</v>
      </c>
      <c r="H203">
        <v>9232</v>
      </c>
      <c r="I203">
        <v>9295</v>
      </c>
      <c r="J203">
        <v>8916</v>
      </c>
      <c r="K203">
        <v>8540</v>
      </c>
      <c r="L203">
        <v>7730</v>
      </c>
      <c r="M203">
        <v>9126</v>
      </c>
      <c r="N203">
        <v>7924</v>
      </c>
      <c r="O203">
        <v>7969</v>
      </c>
      <c r="P203">
        <v>8791</v>
      </c>
      <c r="Q203">
        <v>9521</v>
      </c>
      <c r="R203">
        <v>9315</v>
      </c>
      <c r="S203">
        <v>7508</v>
      </c>
      <c r="T203">
        <v>6807</v>
      </c>
      <c r="U203">
        <v>7354</v>
      </c>
    </row>
    <row r="204" spans="2:21" x14ac:dyDescent="0.25">
      <c r="B204" s="1">
        <v>5708</v>
      </c>
      <c r="C204">
        <v>6209</v>
      </c>
      <c r="D204">
        <v>10424</v>
      </c>
      <c r="E204">
        <v>7951</v>
      </c>
      <c r="F204">
        <v>9661</v>
      </c>
      <c r="G204">
        <v>11619</v>
      </c>
      <c r="H204">
        <v>10460</v>
      </c>
      <c r="I204">
        <v>9585</v>
      </c>
      <c r="J204">
        <v>9902</v>
      </c>
      <c r="K204">
        <v>7872</v>
      </c>
      <c r="L204">
        <v>10192</v>
      </c>
      <c r="M204">
        <v>8471</v>
      </c>
      <c r="N204">
        <v>9467</v>
      </c>
      <c r="O204">
        <v>11110</v>
      </c>
      <c r="P204">
        <v>10328</v>
      </c>
      <c r="Q204">
        <v>7945</v>
      </c>
      <c r="R204">
        <v>8136</v>
      </c>
      <c r="S204">
        <v>7335</v>
      </c>
      <c r="T204">
        <v>6238</v>
      </c>
      <c r="U204">
        <v>8702</v>
      </c>
    </row>
    <row r="205" spans="2:21" x14ac:dyDescent="0.25">
      <c r="B205" s="1">
        <v>6650</v>
      </c>
      <c r="C205">
        <v>6893</v>
      </c>
      <c r="D205">
        <v>11159</v>
      </c>
      <c r="E205">
        <v>8071</v>
      </c>
      <c r="F205">
        <v>10571</v>
      </c>
      <c r="G205">
        <v>12187</v>
      </c>
      <c r="H205">
        <v>10946</v>
      </c>
      <c r="I205">
        <v>9915</v>
      </c>
      <c r="J205">
        <v>10598</v>
      </c>
      <c r="K205">
        <v>11114</v>
      </c>
      <c r="L205">
        <v>11979</v>
      </c>
      <c r="M205">
        <v>10522</v>
      </c>
      <c r="N205">
        <v>10354</v>
      </c>
      <c r="O205">
        <v>10035</v>
      </c>
      <c r="P205">
        <v>9629</v>
      </c>
      <c r="Q205">
        <v>10094</v>
      </c>
      <c r="R205">
        <v>10237</v>
      </c>
      <c r="S205">
        <v>8810</v>
      </c>
      <c r="T205">
        <v>6956</v>
      </c>
      <c r="U205">
        <v>8284</v>
      </c>
    </row>
    <row r="206" spans="2:21" x14ac:dyDescent="0.25">
      <c r="B206" s="1">
        <v>5735</v>
      </c>
      <c r="C206">
        <v>5863</v>
      </c>
      <c r="D206">
        <v>8748</v>
      </c>
      <c r="E206">
        <v>6867</v>
      </c>
      <c r="F206">
        <v>7789</v>
      </c>
      <c r="G206">
        <v>9449</v>
      </c>
      <c r="H206">
        <v>8475</v>
      </c>
      <c r="I206">
        <v>7704</v>
      </c>
      <c r="J206">
        <v>7687</v>
      </c>
      <c r="K206">
        <v>7523</v>
      </c>
      <c r="L206">
        <v>8095</v>
      </c>
      <c r="M206">
        <v>8172</v>
      </c>
      <c r="N206">
        <v>6657</v>
      </c>
      <c r="O206">
        <v>6927</v>
      </c>
      <c r="P206">
        <v>7737</v>
      </c>
      <c r="Q206">
        <v>8295</v>
      </c>
      <c r="R206">
        <v>8786</v>
      </c>
      <c r="S206">
        <v>5726</v>
      </c>
      <c r="T206">
        <v>5609</v>
      </c>
      <c r="U206">
        <v>6734</v>
      </c>
    </row>
    <row r="207" spans="2:21" x14ac:dyDescent="0.25">
      <c r="B207" s="1">
        <v>6575.9999999669999</v>
      </c>
      <c r="C207">
        <v>6644</v>
      </c>
      <c r="D207">
        <v>10231</v>
      </c>
      <c r="E207">
        <v>7332</v>
      </c>
      <c r="F207">
        <v>9382</v>
      </c>
      <c r="G207">
        <v>10881</v>
      </c>
      <c r="H207">
        <v>9506</v>
      </c>
      <c r="I207">
        <v>9772</v>
      </c>
      <c r="J207">
        <v>9040</v>
      </c>
      <c r="K207">
        <v>8284</v>
      </c>
      <c r="L207">
        <v>10530</v>
      </c>
      <c r="M207">
        <v>8863</v>
      </c>
      <c r="N207">
        <v>10676</v>
      </c>
      <c r="O207">
        <v>10320</v>
      </c>
      <c r="P207">
        <v>9129</v>
      </c>
      <c r="Q207">
        <v>9247</v>
      </c>
      <c r="R207">
        <v>10136</v>
      </c>
      <c r="S207">
        <v>7314</v>
      </c>
      <c r="T207">
        <v>6439</v>
      </c>
      <c r="U207">
        <v>7223</v>
      </c>
    </row>
    <row r="208" spans="2:21" x14ac:dyDescent="0.25">
      <c r="B208" s="1">
        <v>6941</v>
      </c>
      <c r="C208">
        <v>5921</v>
      </c>
      <c r="D208">
        <v>10749</v>
      </c>
      <c r="E208">
        <v>7666</v>
      </c>
      <c r="F208">
        <v>9222</v>
      </c>
      <c r="G208">
        <v>10049</v>
      </c>
      <c r="H208">
        <v>9188</v>
      </c>
      <c r="I208">
        <v>9646</v>
      </c>
      <c r="J208">
        <v>10126</v>
      </c>
      <c r="K208">
        <v>9723</v>
      </c>
      <c r="L208">
        <v>11381</v>
      </c>
      <c r="M208">
        <v>9414</v>
      </c>
      <c r="N208">
        <v>9630</v>
      </c>
      <c r="O208">
        <v>10319</v>
      </c>
      <c r="P208">
        <v>9559</v>
      </c>
      <c r="Q208">
        <v>8998</v>
      </c>
      <c r="R208">
        <v>8965</v>
      </c>
      <c r="S208">
        <v>6137</v>
      </c>
      <c r="T208">
        <v>6548</v>
      </c>
      <c r="U208">
        <v>6624</v>
      </c>
    </row>
    <row r="209" spans="2:21" x14ac:dyDescent="0.25">
      <c r="B209" s="1">
        <v>5189</v>
      </c>
      <c r="C209">
        <v>5213</v>
      </c>
      <c r="D209">
        <v>8847</v>
      </c>
      <c r="E209">
        <v>6328</v>
      </c>
      <c r="F209">
        <v>7535</v>
      </c>
      <c r="G209">
        <v>9947</v>
      </c>
      <c r="H209">
        <v>9233</v>
      </c>
      <c r="I209">
        <v>6902</v>
      </c>
      <c r="J209">
        <v>7629</v>
      </c>
      <c r="K209">
        <v>6512</v>
      </c>
      <c r="L209">
        <v>8506</v>
      </c>
      <c r="M209">
        <v>7311</v>
      </c>
      <c r="N209">
        <v>8561</v>
      </c>
      <c r="O209">
        <v>9565</v>
      </c>
      <c r="P209">
        <v>8868</v>
      </c>
      <c r="Q209">
        <v>5798</v>
      </c>
      <c r="R209">
        <v>6055</v>
      </c>
      <c r="S209">
        <v>5810</v>
      </c>
      <c r="T209">
        <v>5383</v>
      </c>
      <c r="U209">
        <v>8086</v>
      </c>
    </row>
    <row r="210" spans="2:21" x14ac:dyDescent="0.25">
      <c r="B210" s="1">
        <v>6799</v>
      </c>
      <c r="C210">
        <v>7956</v>
      </c>
      <c r="D210">
        <v>11627</v>
      </c>
      <c r="E210">
        <v>8565</v>
      </c>
      <c r="F210">
        <v>10022</v>
      </c>
      <c r="G210">
        <v>11699</v>
      </c>
      <c r="H210">
        <v>10449</v>
      </c>
      <c r="I210">
        <v>11030</v>
      </c>
      <c r="J210">
        <v>10163</v>
      </c>
      <c r="K210">
        <v>10426</v>
      </c>
      <c r="L210">
        <v>8623</v>
      </c>
      <c r="M210">
        <v>10750</v>
      </c>
      <c r="N210">
        <v>10544</v>
      </c>
      <c r="O210">
        <v>9027</v>
      </c>
      <c r="P210">
        <v>10186</v>
      </c>
      <c r="Q210">
        <v>11363</v>
      </c>
      <c r="R210">
        <v>11379</v>
      </c>
      <c r="S210">
        <v>9619</v>
      </c>
      <c r="T210">
        <v>7116</v>
      </c>
      <c r="U210">
        <v>9150</v>
      </c>
    </row>
    <row r="211" spans="2:21" x14ac:dyDescent="0.25">
      <c r="B211" s="1">
        <v>5841.9999999969996</v>
      </c>
      <c r="C211">
        <v>6313</v>
      </c>
      <c r="D211">
        <v>10046</v>
      </c>
      <c r="E211">
        <v>7250</v>
      </c>
      <c r="F211">
        <v>9587</v>
      </c>
      <c r="G211">
        <v>9554</v>
      </c>
      <c r="H211">
        <v>8694</v>
      </c>
      <c r="I211">
        <v>8363</v>
      </c>
      <c r="J211">
        <v>8446</v>
      </c>
      <c r="K211">
        <v>8371</v>
      </c>
      <c r="L211">
        <v>9983</v>
      </c>
      <c r="M211">
        <v>8185</v>
      </c>
      <c r="N211">
        <v>9893</v>
      </c>
      <c r="O211">
        <v>9858</v>
      </c>
      <c r="P211">
        <v>9113</v>
      </c>
      <c r="Q211">
        <v>7891</v>
      </c>
      <c r="R211">
        <v>7805</v>
      </c>
      <c r="S211">
        <v>6620</v>
      </c>
      <c r="T211">
        <v>6204</v>
      </c>
      <c r="U211">
        <v>7449</v>
      </c>
    </row>
    <row r="212" spans="2:21" x14ac:dyDescent="0.25">
      <c r="B212" s="1">
        <v>6517</v>
      </c>
      <c r="C212">
        <v>6729</v>
      </c>
      <c r="D212">
        <v>10485</v>
      </c>
      <c r="E212">
        <v>7796</v>
      </c>
      <c r="F212">
        <v>9494</v>
      </c>
      <c r="G212">
        <v>11100</v>
      </c>
      <c r="H212">
        <v>10114</v>
      </c>
      <c r="I212">
        <v>9235</v>
      </c>
      <c r="J212">
        <v>9386</v>
      </c>
      <c r="K212">
        <v>8340</v>
      </c>
      <c r="L212">
        <v>9898</v>
      </c>
      <c r="M212">
        <v>9492</v>
      </c>
      <c r="N212">
        <v>10430</v>
      </c>
      <c r="O212">
        <v>10946</v>
      </c>
      <c r="P212">
        <v>9799</v>
      </c>
      <c r="Q212">
        <v>10280</v>
      </c>
      <c r="R212">
        <v>10126</v>
      </c>
      <c r="S212">
        <v>9882</v>
      </c>
      <c r="T212">
        <v>6490</v>
      </c>
      <c r="U212">
        <v>6932</v>
      </c>
    </row>
    <row r="213" spans="2:21" x14ac:dyDescent="0.25">
      <c r="B213" s="1">
        <v>5720</v>
      </c>
      <c r="C213">
        <v>6151</v>
      </c>
      <c r="D213">
        <v>9452</v>
      </c>
      <c r="E213">
        <v>7182</v>
      </c>
      <c r="F213">
        <v>8542</v>
      </c>
      <c r="G213">
        <v>9561</v>
      </c>
      <c r="H213">
        <v>8739</v>
      </c>
      <c r="I213">
        <v>7360</v>
      </c>
      <c r="J213">
        <v>7747</v>
      </c>
      <c r="K213">
        <v>7556</v>
      </c>
      <c r="L213">
        <v>8884</v>
      </c>
      <c r="M213">
        <v>7952</v>
      </c>
      <c r="N213">
        <v>9719</v>
      </c>
      <c r="O213">
        <v>9152</v>
      </c>
      <c r="P213">
        <v>8136</v>
      </c>
      <c r="Q213">
        <v>8180</v>
      </c>
      <c r="R213">
        <v>8159</v>
      </c>
      <c r="S213">
        <v>6229</v>
      </c>
      <c r="T213">
        <v>5935</v>
      </c>
      <c r="U213">
        <v>6819</v>
      </c>
    </row>
    <row r="214" spans="2:21" x14ac:dyDescent="0.25">
      <c r="B214" s="1">
        <v>6601</v>
      </c>
      <c r="C214">
        <v>6594</v>
      </c>
      <c r="D214">
        <v>10006</v>
      </c>
      <c r="E214">
        <v>7495</v>
      </c>
      <c r="F214">
        <v>9674</v>
      </c>
      <c r="G214">
        <v>9953</v>
      </c>
      <c r="H214">
        <v>8917</v>
      </c>
      <c r="I214">
        <v>8586</v>
      </c>
      <c r="J214">
        <v>8789</v>
      </c>
      <c r="K214">
        <v>8434</v>
      </c>
      <c r="L214">
        <v>9373</v>
      </c>
      <c r="M214">
        <v>8415</v>
      </c>
      <c r="N214">
        <v>8494</v>
      </c>
      <c r="O214">
        <v>7727</v>
      </c>
      <c r="P214">
        <v>8837</v>
      </c>
      <c r="Q214">
        <v>8156</v>
      </c>
      <c r="R214">
        <v>9022</v>
      </c>
      <c r="S214">
        <v>8113</v>
      </c>
      <c r="T214">
        <v>6747</v>
      </c>
      <c r="U214">
        <v>8172</v>
      </c>
    </row>
    <row r="215" spans="2:21" x14ac:dyDescent="0.25">
      <c r="B215" s="1">
        <v>7640</v>
      </c>
      <c r="C215">
        <v>8214</v>
      </c>
      <c r="D215">
        <v>11726</v>
      </c>
      <c r="E215">
        <v>9082</v>
      </c>
      <c r="F215">
        <v>10659</v>
      </c>
      <c r="G215">
        <v>11939</v>
      </c>
      <c r="H215">
        <v>11020</v>
      </c>
      <c r="I215">
        <v>10232</v>
      </c>
      <c r="J215">
        <v>10432</v>
      </c>
      <c r="K215">
        <v>10358</v>
      </c>
      <c r="L215">
        <v>10061</v>
      </c>
      <c r="M215">
        <v>9550</v>
      </c>
      <c r="N215">
        <v>9939</v>
      </c>
      <c r="O215">
        <v>11493</v>
      </c>
      <c r="P215">
        <v>10545</v>
      </c>
      <c r="Q215">
        <v>11251</v>
      </c>
      <c r="R215">
        <v>11819</v>
      </c>
      <c r="S215">
        <v>9116</v>
      </c>
      <c r="T215">
        <v>7629</v>
      </c>
      <c r="U215">
        <v>9805</v>
      </c>
    </row>
    <row r="216" spans="2:21" x14ac:dyDescent="0.25">
      <c r="B216" s="1">
        <v>6667</v>
      </c>
      <c r="C216">
        <v>6353</v>
      </c>
      <c r="D216">
        <v>9518</v>
      </c>
      <c r="E216">
        <v>7130</v>
      </c>
      <c r="F216">
        <v>8734</v>
      </c>
      <c r="G216">
        <v>10322</v>
      </c>
      <c r="H216">
        <v>9510</v>
      </c>
      <c r="I216">
        <v>7853</v>
      </c>
      <c r="J216">
        <v>8147</v>
      </c>
      <c r="K216">
        <v>7899</v>
      </c>
      <c r="L216">
        <v>10403</v>
      </c>
      <c r="M216">
        <v>8403</v>
      </c>
      <c r="N216">
        <v>9306</v>
      </c>
      <c r="O216">
        <v>9800</v>
      </c>
      <c r="P216">
        <v>8629</v>
      </c>
      <c r="Q216">
        <v>7821</v>
      </c>
      <c r="R216">
        <v>8433</v>
      </c>
      <c r="S216">
        <v>8096</v>
      </c>
      <c r="T216">
        <v>6603</v>
      </c>
      <c r="U216">
        <v>8025</v>
      </c>
    </row>
    <row r="217" spans="2:21" x14ac:dyDescent="0.25">
      <c r="B217" s="1">
        <v>6250</v>
      </c>
      <c r="C217">
        <v>6560</v>
      </c>
      <c r="D217">
        <v>10649</v>
      </c>
      <c r="E217">
        <v>7832</v>
      </c>
      <c r="F217">
        <v>9728</v>
      </c>
      <c r="G217">
        <v>11422</v>
      </c>
      <c r="H217">
        <v>10314</v>
      </c>
      <c r="I217">
        <v>9416</v>
      </c>
      <c r="J217">
        <v>10022</v>
      </c>
      <c r="K217">
        <v>9148</v>
      </c>
      <c r="L217">
        <v>11594</v>
      </c>
      <c r="M217">
        <v>9118</v>
      </c>
      <c r="N217">
        <v>10698</v>
      </c>
      <c r="O217">
        <v>10077</v>
      </c>
      <c r="P217">
        <v>9666</v>
      </c>
      <c r="Q217">
        <v>9748</v>
      </c>
      <c r="R217">
        <v>8887</v>
      </c>
      <c r="S217">
        <v>9062</v>
      </c>
      <c r="T217">
        <v>6510</v>
      </c>
      <c r="U217">
        <v>9334</v>
      </c>
    </row>
    <row r="218" spans="2:21" x14ac:dyDescent="0.25">
      <c r="B218" s="1">
        <v>6800</v>
      </c>
      <c r="C218">
        <v>7241</v>
      </c>
      <c r="D218">
        <v>10759</v>
      </c>
      <c r="E218">
        <v>8634</v>
      </c>
      <c r="F218">
        <v>9975</v>
      </c>
      <c r="G218">
        <v>12001</v>
      </c>
      <c r="H218">
        <v>10757</v>
      </c>
      <c r="I218">
        <v>10326</v>
      </c>
      <c r="J218">
        <v>10319</v>
      </c>
      <c r="K218">
        <v>9895</v>
      </c>
      <c r="L218">
        <v>9149</v>
      </c>
      <c r="M218">
        <v>10279</v>
      </c>
      <c r="N218">
        <v>9851</v>
      </c>
      <c r="O218">
        <v>9142</v>
      </c>
      <c r="P218">
        <v>9639</v>
      </c>
      <c r="Q218">
        <v>10476</v>
      </c>
      <c r="R218">
        <v>11345</v>
      </c>
      <c r="S218">
        <v>8335</v>
      </c>
      <c r="T218">
        <v>7314</v>
      </c>
      <c r="U218">
        <v>9751</v>
      </c>
    </row>
    <row r="219" spans="2:21" x14ac:dyDescent="0.25">
      <c r="B219" s="1">
        <v>5662</v>
      </c>
      <c r="C219">
        <v>6043</v>
      </c>
      <c r="D219">
        <v>10857</v>
      </c>
      <c r="E219">
        <v>7849</v>
      </c>
      <c r="F219">
        <v>10155</v>
      </c>
      <c r="G219">
        <v>11694</v>
      </c>
      <c r="H219">
        <v>10428</v>
      </c>
      <c r="I219">
        <v>10157</v>
      </c>
      <c r="J219">
        <v>10434</v>
      </c>
      <c r="K219">
        <v>8367</v>
      </c>
      <c r="L219">
        <v>10396</v>
      </c>
      <c r="M219">
        <v>8804</v>
      </c>
      <c r="N219">
        <v>9236</v>
      </c>
      <c r="O219">
        <v>10921</v>
      </c>
      <c r="P219">
        <v>10287</v>
      </c>
      <c r="Q219">
        <v>7692</v>
      </c>
      <c r="R219">
        <v>8035</v>
      </c>
      <c r="S219">
        <v>7308</v>
      </c>
      <c r="T219">
        <v>6401</v>
      </c>
      <c r="U219">
        <v>7805</v>
      </c>
    </row>
    <row r="220" spans="2:21" x14ac:dyDescent="0.25">
      <c r="B220" s="1">
        <v>6657.9999999880001</v>
      </c>
      <c r="C220">
        <v>7756</v>
      </c>
      <c r="D220">
        <v>10103</v>
      </c>
      <c r="E220">
        <v>7694</v>
      </c>
      <c r="F220">
        <v>10208</v>
      </c>
      <c r="G220">
        <v>10420</v>
      </c>
      <c r="H220">
        <v>9146</v>
      </c>
      <c r="I220">
        <v>8645</v>
      </c>
      <c r="J220">
        <v>8447</v>
      </c>
      <c r="K220">
        <v>9327</v>
      </c>
      <c r="L220">
        <v>8947</v>
      </c>
      <c r="M220">
        <v>9202</v>
      </c>
      <c r="N220">
        <v>8317</v>
      </c>
      <c r="O220">
        <v>8331</v>
      </c>
      <c r="P220">
        <v>9211</v>
      </c>
      <c r="Q220">
        <v>8443</v>
      </c>
      <c r="R220">
        <v>8332</v>
      </c>
      <c r="S220">
        <v>8345</v>
      </c>
      <c r="T220">
        <v>7555</v>
      </c>
      <c r="U220">
        <v>9032</v>
      </c>
    </row>
    <row r="221" spans="2:21" x14ac:dyDescent="0.25">
      <c r="B221" s="1">
        <v>5518</v>
      </c>
      <c r="C221">
        <v>5809</v>
      </c>
      <c r="D221">
        <v>9225</v>
      </c>
      <c r="E221">
        <v>6449</v>
      </c>
      <c r="F221">
        <v>9013</v>
      </c>
      <c r="G221">
        <v>9347</v>
      </c>
      <c r="H221">
        <v>8543</v>
      </c>
      <c r="I221">
        <v>8186</v>
      </c>
      <c r="J221">
        <v>8507</v>
      </c>
      <c r="K221">
        <v>7346</v>
      </c>
      <c r="L221">
        <v>9424</v>
      </c>
      <c r="M221">
        <v>7930</v>
      </c>
      <c r="N221">
        <v>8664</v>
      </c>
      <c r="O221">
        <v>9668</v>
      </c>
      <c r="P221">
        <v>8739</v>
      </c>
      <c r="Q221">
        <v>8042</v>
      </c>
      <c r="R221">
        <v>8241</v>
      </c>
      <c r="S221">
        <v>6521</v>
      </c>
      <c r="T221">
        <v>5455</v>
      </c>
      <c r="U221">
        <v>6362</v>
      </c>
    </row>
    <row r="222" spans="2:21" x14ac:dyDescent="0.25">
      <c r="B222" s="1">
        <v>6330</v>
      </c>
      <c r="C222">
        <v>6892</v>
      </c>
      <c r="D222">
        <v>10737</v>
      </c>
      <c r="E222">
        <v>8025</v>
      </c>
      <c r="F222">
        <v>9567</v>
      </c>
      <c r="G222">
        <v>11223</v>
      </c>
      <c r="H222">
        <v>9907</v>
      </c>
      <c r="I222">
        <v>9836</v>
      </c>
      <c r="J222">
        <v>9500</v>
      </c>
      <c r="K222">
        <v>9710</v>
      </c>
      <c r="L222">
        <v>8987</v>
      </c>
      <c r="M222">
        <v>10130</v>
      </c>
      <c r="N222">
        <v>8952</v>
      </c>
      <c r="O222">
        <v>8814</v>
      </c>
      <c r="P222">
        <v>9693</v>
      </c>
      <c r="Q222">
        <v>9964</v>
      </c>
      <c r="R222">
        <v>9152</v>
      </c>
      <c r="S222">
        <v>9197</v>
      </c>
      <c r="T222">
        <v>6773</v>
      </c>
      <c r="U222">
        <v>8059</v>
      </c>
    </row>
    <row r="223" spans="2:21" x14ac:dyDescent="0.25">
      <c r="B223" s="1">
        <v>7562</v>
      </c>
      <c r="C223">
        <v>8123</v>
      </c>
      <c r="D223">
        <v>11527</v>
      </c>
      <c r="E223">
        <v>9316</v>
      </c>
      <c r="F223">
        <v>11398</v>
      </c>
      <c r="G223">
        <v>12025</v>
      </c>
      <c r="H223">
        <v>10901</v>
      </c>
      <c r="I223">
        <v>10350</v>
      </c>
      <c r="J223">
        <v>11027</v>
      </c>
      <c r="K223">
        <v>10658</v>
      </c>
      <c r="L223">
        <v>9669</v>
      </c>
      <c r="M223">
        <v>10787</v>
      </c>
      <c r="N223">
        <v>9774</v>
      </c>
      <c r="O223">
        <v>9578</v>
      </c>
      <c r="P223">
        <v>10533</v>
      </c>
      <c r="Q223">
        <v>10086</v>
      </c>
      <c r="R223">
        <v>10632</v>
      </c>
      <c r="S223">
        <v>8651</v>
      </c>
      <c r="T223">
        <v>8460</v>
      </c>
      <c r="U223">
        <v>9091</v>
      </c>
    </row>
    <row r="224" spans="2:21" x14ac:dyDescent="0.25">
      <c r="B224" s="1">
        <v>7969.9999999869997</v>
      </c>
      <c r="C224">
        <v>8329</v>
      </c>
      <c r="D224">
        <v>11263</v>
      </c>
      <c r="E224">
        <v>8645</v>
      </c>
      <c r="F224">
        <v>10658</v>
      </c>
      <c r="G224">
        <v>12106</v>
      </c>
      <c r="H224">
        <v>10907</v>
      </c>
      <c r="I224">
        <v>10266</v>
      </c>
      <c r="J224">
        <v>10609</v>
      </c>
      <c r="K224">
        <v>10514</v>
      </c>
      <c r="L224">
        <v>10620</v>
      </c>
      <c r="M224">
        <v>9981</v>
      </c>
      <c r="N224">
        <v>10188</v>
      </c>
      <c r="O224">
        <v>10221</v>
      </c>
      <c r="P224">
        <v>10756</v>
      </c>
      <c r="Q224">
        <v>9514</v>
      </c>
      <c r="R224">
        <v>10226</v>
      </c>
      <c r="S224">
        <v>8747</v>
      </c>
      <c r="T224">
        <v>8244</v>
      </c>
      <c r="U224">
        <v>9212</v>
      </c>
    </row>
    <row r="225" spans="2:21" x14ac:dyDescent="0.25">
      <c r="B225" s="1">
        <v>6899</v>
      </c>
      <c r="C225">
        <v>6769</v>
      </c>
      <c r="D225">
        <v>10596</v>
      </c>
      <c r="E225">
        <v>7862</v>
      </c>
      <c r="F225">
        <v>10122</v>
      </c>
      <c r="G225">
        <v>10005</v>
      </c>
      <c r="H225">
        <v>9439</v>
      </c>
      <c r="I225">
        <v>9334</v>
      </c>
      <c r="J225">
        <v>9199</v>
      </c>
      <c r="K225">
        <v>8797</v>
      </c>
      <c r="L225">
        <v>10262</v>
      </c>
      <c r="M225">
        <v>9493</v>
      </c>
      <c r="N225">
        <v>10508</v>
      </c>
      <c r="O225">
        <v>10150</v>
      </c>
      <c r="P225">
        <v>9577</v>
      </c>
      <c r="Q225">
        <v>8682</v>
      </c>
      <c r="R225">
        <v>9383</v>
      </c>
      <c r="S225">
        <v>7269</v>
      </c>
      <c r="T225">
        <v>7189</v>
      </c>
      <c r="U225">
        <v>7642</v>
      </c>
    </row>
    <row r="226" spans="2:21" x14ac:dyDescent="0.25">
      <c r="B226" s="1">
        <v>7529</v>
      </c>
      <c r="C226">
        <v>7640</v>
      </c>
      <c r="D226">
        <v>12151</v>
      </c>
      <c r="E226">
        <v>8868</v>
      </c>
      <c r="F226">
        <v>11112</v>
      </c>
      <c r="G226">
        <v>12116</v>
      </c>
      <c r="H226">
        <v>10937</v>
      </c>
      <c r="I226">
        <v>10095</v>
      </c>
      <c r="J226">
        <v>10325</v>
      </c>
      <c r="K226">
        <v>11259</v>
      </c>
      <c r="L226">
        <v>9767</v>
      </c>
      <c r="M226">
        <v>11103</v>
      </c>
      <c r="N226">
        <v>10795</v>
      </c>
      <c r="O226">
        <v>10538</v>
      </c>
      <c r="P226">
        <v>11025</v>
      </c>
      <c r="Q226">
        <v>10579</v>
      </c>
      <c r="R226">
        <v>11519</v>
      </c>
      <c r="S226">
        <v>9533</v>
      </c>
      <c r="T226">
        <v>8043</v>
      </c>
      <c r="U226">
        <v>8631</v>
      </c>
    </row>
    <row r="227" spans="2:21" x14ac:dyDescent="0.25">
      <c r="B227" s="1">
        <v>7431</v>
      </c>
      <c r="C227">
        <v>7946</v>
      </c>
      <c r="D227">
        <v>11351</v>
      </c>
      <c r="E227">
        <v>8903</v>
      </c>
      <c r="F227">
        <v>9949</v>
      </c>
      <c r="G227">
        <v>12495</v>
      </c>
      <c r="H227">
        <v>11153</v>
      </c>
      <c r="I227">
        <v>11186</v>
      </c>
      <c r="J227">
        <v>10541</v>
      </c>
      <c r="K227">
        <v>10727</v>
      </c>
      <c r="L227">
        <v>10684</v>
      </c>
      <c r="M227">
        <v>10516</v>
      </c>
      <c r="N227">
        <v>9388</v>
      </c>
      <c r="O227">
        <v>9895</v>
      </c>
      <c r="P227">
        <v>10106</v>
      </c>
      <c r="Q227">
        <v>10925</v>
      </c>
      <c r="R227">
        <v>9654</v>
      </c>
      <c r="S227">
        <v>8293</v>
      </c>
      <c r="T227">
        <v>7938</v>
      </c>
      <c r="U227">
        <v>8517</v>
      </c>
    </row>
    <row r="228" spans="2:21" x14ac:dyDescent="0.25">
      <c r="B228" s="1">
        <v>7549</v>
      </c>
      <c r="C228">
        <v>7905</v>
      </c>
      <c r="D228">
        <v>11362</v>
      </c>
      <c r="E228">
        <v>9203</v>
      </c>
      <c r="F228">
        <v>11147</v>
      </c>
      <c r="G228">
        <v>12112</v>
      </c>
      <c r="H228">
        <v>10890</v>
      </c>
      <c r="I228">
        <v>10227</v>
      </c>
      <c r="J228">
        <v>10324</v>
      </c>
      <c r="K228">
        <v>9881</v>
      </c>
      <c r="L228">
        <v>10331</v>
      </c>
      <c r="M228">
        <v>10371</v>
      </c>
      <c r="N228">
        <v>10349</v>
      </c>
      <c r="O228">
        <v>10158</v>
      </c>
      <c r="P228">
        <v>10951</v>
      </c>
      <c r="Q228">
        <v>9482</v>
      </c>
      <c r="R228">
        <v>10125</v>
      </c>
      <c r="S228">
        <v>9085</v>
      </c>
      <c r="T228">
        <v>8312</v>
      </c>
      <c r="U228">
        <v>9870</v>
      </c>
    </row>
    <row r="229" spans="2:21" x14ac:dyDescent="0.25">
      <c r="B229" s="1">
        <v>6431</v>
      </c>
      <c r="C229">
        <v>7243</v>
      </c>
      <c r="D229">
        <v>11215</v>
      </c>
      <c r="E229">
        <v>8159</v>
      </c>
      <c r="F229">
        <v>9824</v>
      </c>
      <c r="G229">
        <v>12066</v>
      </c>
      <c r="H229">
        <v>10800</v>
      </c>
      <c r="I229">
        <v>10414</v>
      </c>
      <c r="J229">
        <v>10634</v>
      </c>
      <c r="K229">
        <v>10233</v>
      </c>
      <c r="L229">
        <v>9060</v>
      </c>
      <c r="M229">
        <v>10301</v>
      </c>
      <c r="N229">
        <v>9395</v>
      </c>
      <c r="O229">
        <v>8995</v>
      </c>
      <c r="P229">
        <v>10055</v>
      </c>
      <c r="Q229">
        <v>10189</v>
      </c>
      <c r="R229">
        <v>9390</v>
      </c>
      <c r="S229">
        <v>8083</v>
      </c>
      <c r="T229">
        <v>6992</v>
      </c>
      <c r="U229">
        <v>9313</v>
      </c>
    </row>
    <row r="230" spans="2:21" x14ac:dyDescent="0.25">
      <c r="B230" s="1">
        <v>6295.9999999800002</v>
      </c>
      <c r="C230">
        <v>6200</v>
      </c>
      <c r="D230">
        <v>10272</v>
      </c>
      <c r="E230">
        <v>7132</v>
      </c>
      <c r="F230">
        <v>10523</v>
      </c>
      <c r="G230">
        <v>10271</v>
      </c>
      <c r="H230">
        <v>9329</v>
      </c>
      <c r="I230">
        <v>8182</v>
      </c>
      <c r="J230">
        <v>8635</v>
      </c>
      <c r="K230">
        <v>8659</v>
      </c>
      <c r="L230">
        <v>10143</v>
      </c>
      <c r="M230">
        <v>9123</v>
      </c>
      <c r="N230">
        <v>9558</v>
      </c>
      <c r="O230">
        <v>9935</v>
      </c>
      <c r="P230">
        <v>8948</v>
      </c>
      <c r="Q230">
        <v>8530</v>
      </c>
      <c r="R230">
        <v>8426</v>
      </c>
      <c r="S230">
        <v>7057</v>
      </c>
      <c r="T230">
        <v>6339</v>
      </c>
      <c r="U230">
        <v>7795</v>
      </c>
    </row>
    <row r="231" spans="2:21" x14ac:dyDescent="0.25">
      <c r="B231" s="1">
        <v>7156</v>
      </c>
      <c r="C231">
        <v>8236</v>
      </c>
      <c r="D231">
        <v>10478</v>
      </c>
      <c r="E231">
        <v>7896</v>
      </c>
      <c r="F231">
        <v>9597</v>
      </c>
      <c r="G231">
        <v>10408</v>
      </c>
      <c r="H231">
        <v>9706</v>
      </c>
      <c r="I231">
        <v>10131</v>
      </c>
      <c r="J231">
        <v>10019</v>
      </c>
      <c r="K231">
        <v>9405</v>
      </c>
      <c r="L231">
        <v>9955</v>
      </c>
      <c r="M231">
        <v>9672</v>
      </c>
      <c r="N231">
        <v>9951</v>
      </c>
      <c r="O231">
        <v>9864</v>
      </c>
      <c r="P231">
        <v>9026</v>
      </c>
      <c r="Q231">
        <v>9569</v>
      </c>
      <c r="R231">
        <v>8906</v>
      </c>
      <c r="S231">
        <v>8164</v>
      </c>
      <c r="T231">
        <v>7825</v>
      </c>
      <c r="U231">
        <v>8385</v>
      </c>
    </row>
    <row r="232" spans="2:21" x14ac:dyDescent="0.25">
      <c r="B232" s="1">
        <v>7188</v>
      </c>
      <c r="C232">
        <v>6908</v>
      </c>
      <c r="D232">
        <v>10895</v>
      </c>
      <c r="E232">
        <v>8052</v>
      </c>
      <c r="F232">
        <v>9595</v>
      </c>
      <c r="G232">
        <v>11773</v>
      </c>
      <c r="H232">
        <v>10490</v>
      </c>
      <c r="I232">
        <v>9732</v>
      </c>
      <c r="J232">
        <v>9410</v>
      </c>
      <c r="K232">
        <v>8882</v>
      </c>
      <c r="L232">
        <v>11131</v>
      </c>
      <c r="M232">
        <v>8711</v>
      </c>
      <c r="N232">
        <v>10420</v>
      </c>
      <c r="O232">
        <v>10492</v>
      </c>
      <c r="P232">
        <v>9411</v>
      </c>
      <c r="Q232">
        <v>8575</v>
      </c>
      <c r="R232">
        <v>8519</v>
      </c>
      <c r="S232">
        <v>6912</v>
      </c>
      <c r="T232">
        <v>6552</v>
      </c>
      <c r="U232">
        <v>8275</v>
      </c>
    </row>
    <row r="233" spans="2:21" x14ac:dyDescent="0.25">
      <c r="B233" s="1">
        <v>7609</v>
      </c>
      <c r="C233">
        <v>7460</v>
      </c>
      <c r="D233">
        <v>11722</v>
      </c>
      <c r="E233">
        <v>8823</v>
      </c>
      <c r="F233">
        <v>10471</v>
      </c>
      <c r="G233">
        <v>11062</v>
      </c>
      <c r="H233">
        <v>9837</v>
      </c>
      <c r="I233">
        <v>10378</v>
      </c>
      <c r="J233">
        <v>10028</v>
      </c>
      <c r="K233">
        <v>9181</v>
      </c>
      <c r="L233">
        <v>11370</v>
      </c>
      <c r="M233">
        <v>10169</v>
      </c>
      <c r="N233">
        <v>11369</v>
      </c>
      <c r="O233">
        <v>11425</v>
      </c>
      <c r="P233">
        <v>10109</v>
      </c>
      <c r="Q233">
        <v>9352</v>
      </c>
      <c r="R233">
        <v>9295</v>
      </c>
      <c r="S233">
        <v>9501</v>
      </c>
      <c r="T233">
        <v>7541</v>
      </c>
      <c r="U233">
        <v>8821</v>
      </c>
    </row>
    <row r="234" spans="2:21" x14ac:dyDescent="0.25">
      <c r="B234" s="1">
        <v>6431</v>
      </c>
      <c r="C234">
        <v>6773</v>
      </c>
      <c r="D234">
        <v>11175</v>
      </c>
      <c r="E234">
        <v>8283</v>
      </c>
      <c r="F234">
        <v>9659</v>
      </c>
      <c r="G234">
        <v>11951</v>
      </c>
      <c r="H234">
        <v>10691</v>
      </c>
      <c r="I234">
        <v>9960</v>
      </c>
      <c r="J234">
        <v>9855</v>
      </c>
      <c r="K234">
        <v>9248</v>
      </c>
      <c r="L234">
        <v>8143</v>
      </c>
      <c r="M234">
        <v>9070</v>
      </c>
      <c r="N234">
        <v>8956</v>
      </c>
      <c r="O234">
        <v>9243</v>
      </c>
      <c r="P234">
        <v>9815</v>
      </c>
      <c r="Q234">
        <v>10109</v>
      </c>
      <c r="R234">
        <v>10685</v>
      </c>
      <c r="S234">
        <v>7798</v>
      </c>
      <c r="T234">
        <v>7021</v>
      </c>
      <c r="U234">
        <v>7485</v>
      </c>
    </row>
    <row r="235" spans="2:21" x14ac:dyDescent="0.25">
      <c r="B235" s="1">
        <v>6216</v>
      </c>
      <c r="C235">
        <v>6476</v>
      </c>
      <c r="D235">
        <v>10705</v>
      </c>
      <c r="E235">
        <v>7549</v>
      </c>
      <c r="F235">
        <v>9097</v>
      </c>
      <c r="G235">
        <v>10716</v>
      </c>
      <c r="H235">
        <v>9546</v>
      </c>
      <c r="I235">
        <v>9608</v>
      </c>
      <c r="J235">
        <v>9598</v>
      </c>
      <c r="K235">
        <v>9478</v>
      </c>
      <c r="L235">
        <v>9294</v>
      </c>
      <c r="M235">
        <v>9744</v>
      </c>
      <c r="N235">
        <v>9560</v>
      </c>
      <c r="O235">
        <v>8607</v>
      </c>
      <c r="P235">
        <v>9109</v>
      </c>
      <c r="Q235">
        <v>8802</v>
      </c>
      <c r="R235">
        <v>9514</v>
      </c>
      <c r="S235">
        <v>7176</v>
      </c>
      <c r="T235">
        <v>6492</v>
      </c>
      <c r="U235">
        <v>7520</v>
      </c>
    </row>
    <row r="236" spans="2:21" x14ac:dyDescent="0.25">
      <c r="B236" s="1">
        <v>6249</v>
      </c>
      <c r="C236">
        <v>6644</v>
      </c>
      <c r="D236">
        <v>10548</v>
      </c>
      <c r="E236">
        <v>7664</v>
      </c>
      <c r="F236">
        <v>10401</v>
      </c>
      <c r="G236">
        <v>10791</v>
      </c>
      <c r="H236">
        <v>9992</v>
      </c>
      <c r="I236">
        <v>9330</v>
      </c>
      <c r="J236">
        <v>9294</v>
      </c>
      <c r="K236">
        <v>8910</v>
      </c>
      <c r="L236">
        <v>9956</v>
      </c>
      <c r="M236">
        <v>9768</v>
      </c>
      <c r="N236">
        <v>10316</v>
      </c>
      <c r="O236">
        <v>9825</v>
      </c>
      <c r="P236">
        <v>8809</v>
      </c>
      <c r="Q236">
        <v>8856</v>
      </c>
      <c r="R236">
        <v>9299</v>
      </c>
      <c r="S236">
        <v>7498</v>
      </c>
      <c r="T236">
        <v>6632</v>
      </c>
      <c r="U236">
        <v>8643</v>
      </c>
    </row>
    <row r="237" spans="2:21" x14ac:dyDescent="0.25">
      <c r="B237" s="1">
        <v>7175</v>
      </c>
      <c r="C237">
        <v>6136</v>
      </c>
      <c r="D237">
        <v>10437</v>
      </c>
      <c r="E237">
        <v>7796</v>
      </c>
      <c r="F237">
        <v>9097</v>
      </c>
      <c r="G237">
        <v>11429</v>
      </c>
      <c r="H237">
        <v>10182</v>
      </c>
      <c r="I237">
        <v>9884</v>
      </c>
      <c r="J237">
        <v>9872</v>
      </c>
      <c r="K237">
        <v>10405</v>
      </c>
      <c r="L237">
        <v>8084</v>
      </c>
      <c r="M237">
        <v>10643</v>
      </c>
      <c r="N237">
        <v>9748</v>
      </c>
      <c r="O237">
        <v>9418</v>
      </c>
      <c r="P237">
        <v>9607</v>
      </c>
      <c r="Q237">
        <v>10201</v>
      </c>
      <c r="R237">
        <v>9584</v>
      </c>
      <c r="S237">
        <v>7948</v>
      </c>
      <c r="T237">
        <v>6268</v>
      </c>
      <c r="U237">
        <v>9691</v>
      </c>
    </row>
    <row r="238" spans="2:21" x14ac:dyDescent="0.25">
      <c r="B238" s="1">
        <v>6325</v>
      </c>
      <c r="C238">
        <v>7236</v>
      </c>
      <c r="D238">
        <v>10307</v>
      </c>
      <c r="E238">
        <v>7894</v>
      </c>
      <c r="F238">
        <v>9626</v>
      </c>
      <c r="G238">
        <v>11448</v>
      </c>
      <c r="H238">
        <v>9790</v>
      </c>
      <c r="I238">
        <v>9533</v>
      </c>
      <c r="J238">
        <v>9623</v>
      </c>
      <c r="K238">
        <v>8212</v>
      </c>
      <c r="L238">
        <v>10262</v>
      </c>
      <c r="M238">
        <v>8867</v>
      </c>
      <c r="N238">
        <v>9422</v>
      </c>
      <c r="O238">
        <v>10697</v>
      </c>
      <c r="P238">
        <v>9383</v>
      </c>
      <c r="Q238">
        <v>8994</v>
      </c>
      <c r="R238">
        <v>9256</v>
      </c>
      <c r="S238">
        <v>7207</v>
      </c>
      <c r="T238">
        <v>7311</v>
      </c>
      <c r="U238">
        <v>8774</v>
      </c>
    </row>
    <row r="239" spans="2:21" x14ac:dyDescent="0.25">
      <c r="B239" s="1">
        <v>5649</v>
      </c>
      <c r="C239">
        <v>5389</v>
      </c>
      <c r="D239">
        <v>9827</v>
      </c>
      <c r="E239">
        <v>7027</v>
      </c>
      <c r="F239">
        <v>8236</v>
      </c>
      <c r="G239">
        <v>11078</v>
      </c>
      <c r="H239">
        <v>10010</v>
      </c>
      <c r="I239">
        <v>8465</v>
      </c>
      <c r="J239">
        <v>8956</v>
      </c>
      <c r="K239">
        <v>7620</v>
      </c>
      <c r="L239">
        <v>10564</v>
      </c>
      <c r="M239">
        <v>8362</v>
      </c>
      <c r="N239">
        <v>9598</v>
      </c>
      <c r="O239">
        <v>10790</v>
      </c>
      <c r="P239">
        <v>9548</v>
      </c>
      <c r="Q239">
        <v>8128</v>
      </c>
      <c r="R239">
        <v>7462</v>
      </c>
      <c r="S239">
        <v>7455</v>
      </c>
      <c r="T239">
        <v>6029</v>
      </c>
      <c r="U239">
        <v>8026</v>
      </c>
    </row>
    <row r="240" spans="2:21" x14ac:dyDescent="0.25">
      <c r="B240" s="1">
        <v>6892</v>
      </c>
      <c r="C240">
        <v>7071</v>
      </c>
      <c r="D240">
        <v>10461</v>
      </c>
      <c r="E240">
        <v>7541</v>
      </c>
      <c r="F240">
        <v>9793</v>
      </c>
      <c r="G240">
        <v>10491</v>
      </c>
      <c r="H240">
        <v>9446</v>
      </c>
      <c r="I240">
        <v>9608</v>
      </c>
      <c r="J240">
        <v>9891</v>
      </c>
      <c r="K240">
        <v>9481</v>
      </c>
      <c r="L240">
        <v>8351</v>
      </c>
      <c r="M240">
        <v>9194</v>
      </c>
      <c r="N240">
        <v>9373</v>
      </c>
      <c r="O240">
        <v>8501</v>
      </c>
      <c r="P240">
        <v>8536</v>
      </c>
      <c r="Q240">
        <v>9054</v>
      </c>
      <c r="R240">
        <v>9296</v>
      </c>
      <c r="S240">
        <v>8382</v>
      </c>
      <c r="T240">
        <v>7139</v>
      </c>
      <c r="U240">
        <v>7427</v>
      </c>
    </row>
    <row r="241" spans="2:21" x14ac:dyDescent="0.25">
      <c r="B241" s="1">
        <v>6941.9999999880001</v>
      </c>
      <c r="C241">
        <v>6935</v>
      </c>
      <c r="D241">
        <v>10920</v>
      </c>
      <c r="E241">
        <v>7845</v>
      </c>
      <c r="F241">
        <v>9657</v>
      </c>
      <c r="G241">
        <v>11755</v>
      </c>
      <c r="H241">
        <v>10498</v>
      </c>
      <c r="I241">
        <v>10147</v>
      </c>
      <c r="J241">
        <v>10072</v>
      </c>
      <c r="K241">
        <v>8981</v>
      </c>
      <c r="L241">
        <v>9019</v>
      </c>
      <c r="M241">
        <v>9758</v>
      </c>
      <c r="N241">
        <v>8776</v>
      </c>
      <c r="O241">
        <v>9287</v>
      </c>
      <c r="P241">
        <v>9941</v>
      </c>
      <c r="Q241">
        <v>10030</v>
      </c>
      <c r="R241">
        <v>8944</v>
      </c>
      <c r="S241">
        <v>8213</v>
      </c>
      <c r="T241">
        <v>6902</v>
      </c>
      <c r="U241">
        <v>9661</v>
      </c>
    </row>
    <row r="242" spans="2:21" x14ac:dyDescent="0.25">
      <c r="B242" s="1">
        <v>5393</v>
      </c>
      <c r="C242">
        <v>5628</v>
      </c>
      <c r="D242">
        <v>9461</v>
      </c>
      <c r="E242">
        <v>6253</v>
      </c>
      <c r="F242">
        <v>8349</v>
      </c>
      <c r="G242">
        <v>10135</v>
      </c>
      <c r="H242">
        <v>9211</v>
      </c>
      <c r="I242">
        <v>8482</v>
      </c>
      <c r="J242">
        <v>8573</v>
      </c>
      <c r="K242">
        <v>7371</v>
      </c>
      <c r="L242">
        <v>9753</v>
      </c>
      <c r="M242">
        <v>8593</v>
      </c>
      <c r="N242">
        <v>9685</v>
      </c>
      <c r="O242">
        <v>10062</v>
      </c>
      <c r="P242">
        <v>8604</v>
      </c>
      <c r="Q242">
        <v>7487</v>
      </c>
      <c r="R242">
        <v>8067</v>
      </c>
      <c r="S242">
        <v>6363</v>
      </c>
      <c r="T242">
        <v>5634</v>
      </c>
      <c r="U242">
        <v>8039</v>
      </c>
    </row>
    <row r="243" spans="2:21" x14ac:dyDescent="0.25">
      <c r="B243" s="1">
        <v>7499</v>
      </c>
      <c r="C243">
        <v>7291</v>
      </c>
      <c r="D243">
        <v>11622</v>
      </c>
      <c r="E243">
        <v>8525</v>
      </c>
      <c r="F243">
        <v>10694</v>
      </c>
      <c r="G243">
        <v>12613</v>
      </c>
      <c r="H243">
        <v>11263</v>
      </c>
      <c r="I243">
        <v>11182</v>
      </c>
      <c r="J243">
        <v>10776</v>
      </c>
      <c r="K243">
        <v>11500</v>
      </c>
      <c r="L243">
        <v>9236</v>
      </c>
      <c r="M243">
        <v>11517</v>
      </c>
      <c r="N243">
        <v>8989</v>
      </c>
      <c r="O243">
        <v>9475</v>
      </c>
      <c r="P243">
        <v>10181</v>
      </c>
      <c r="Q243">
        <v>11727</v>
      </c>
      <c r="R243">
        <v>11633</v>
      </c>
      <c r="S243">
        <v>9979</v>
      </c>
      <c r="T243">
        <v>7147</v>
      </c>
      <c r="U243">
        <v>9224</v>
      </c>
    </row>
    <row r="244" spans="2:21" x14ac:dyDescent="0.25">
      <c r="B244" s="1">
        <v>6637</v>
      </c>
      <c r="C244">
        <v>5717</v>
      </c>
      <c r="D244">
        <v>8900</v>
      </c>
      <c r="E244">
        <v>7183</v>
      </c>
      <c r="F244">
        <v>7528</v>
      </c>
      <c r="G244">
        <v>9075</v>
      </c>
      <c r="H244">
        <v>8153</v>
      </c>
      <c r="I244">
        <v>8112</v>
      </c>
      <c r="J244">
        <v>8054</v>
      </c>
      <c r="K244">
        <v>7325</v>
      </c>
      <c r="L244">
        <v>9454</v>
      </c>
      <c r="M244">
        <v>7999</v>
      </c>
      <c r="N244">
        <v>8034</v>
      </c>
      <c r="O244">
        <v>8553</v>
      </c>
      <c r="P244">
        <v>7905</v>
      </c>
      <c r="Q244">
        <v>7249</v>
      </c>
      <c r="R244">
        <v>7474</v>
      </c>
      <c r="S244">
        <v>5934</v>
      </c>
      <c r="T244">
        <v>5939</v>
      </c>
      <c r="U244">
        <v>7045</v>
      </c>
    </row>
    <row r="245" spans="2:21" x14ac:dyDescent="0.25">
      <c r="B245" s="1">
        <v>6518</v>
      </c>
      <c r="C245">
        <v>6734</v>
      </c>
      <c r="D245">
        <v>10489</v>
      </c>
      <c r="E245">
        <v>7995</v>
      </c>
      <c r="F245">
        <v>9717</v>
      </c>
      <c r="G245">
        <v>10591</v>
      </c>
      <c r="H245">
        <v>9781</v>
      </c>
      <c r="I245">
        <v>8986</v>
      </c>
      <c r="J245">
        <v>9519</v>
      </c>
      <c r="K245">
        <v>8830</v>
      </c>
      <c r="L245">
        <v>9535</v>
      </c>
      <c r="M245">
        <v>9350</v>
      </c>
      <c r="N245">
        <v>10825</v>
      </c>
      <c r="O245">
        <v>10197</v>
      </c>
      <c r="P245">
        <v>9153</v>
      </c>
      <c r="Q245">
        <v>10126</v>
      </c>
      <c r="R245">
        <v>10217</v>
      </c>
      <c r="S245">
        <v>7606</v>
      </c>
      <c r="T245">
        <v>6907</v>
      </c>
      <c r="U245">
        <v>8886</v>
      </c>
    </row>
    <row r="246" spans="2:21" x14ac:dyDescent="0.25">
      <c r="B246" s="1">
        <v>7849.9999999860001</v>
      </c>
      <c r="C246">
        <v>8357</v>
      </c>
      <c r="D246">
        <v>10563</v>
      </c>
      <c r="E246">
        <v>8756</v>
      </c>
      <c r="F246">
        <v>10020</v>
      </c>
      <c r="G246">
        <v>11286</v>
      </c>
      <c r="H246">
        <v>10288</v>
      </c>
      <c r="I246">
        <v>9407</v>
      </c>
      <c r="J246">
        <v>10114</v>
      </c>
      <c r="K246">
        <v>8969</v>
      </c>
      <c r="L246">
        <v>10493</v>
      </c>
      <c r="M246">
        <v>10032</v>
      </c>
      <c r="N246">
        <v>10612</v>
      </c>
      <c r="O246">
        <v>9982</v>
      </c>
      <c r="P246">
        <v>9022</v>
      </c>
      <c r="Q246">
        <v>9205</v>
      </c>
      <c r="R246">
        <v>8922</v>
      </c>
      <c r="S246">
        <v>9602</v>
      </c>
      <c r="T246">
        <v>8669</v>
      </c>
      <c r="U246">
        <v>9422</v>
      </c>
    </row>
    <row r="247" spans="2:21" x14ac:dyDescent="0.25">
      <c r="B247" s="1">
        <v>5242</v>
      </c>
      <c r="C247">
        <v>5651</v>
      </c>
      <c r="D247">
        <v>9895</v>
      </c>
      <c r="E247">
        <v>6843</v>
      </c>
      <c r="F247">
        <v>9076</v>
      </c>
      <c r="G247">
        <v>10768</v>
      </c>
      <c r="H247">
        <v>9646</v>
      </c>
      <c r="I247">
        <v>9405</v>
      </c>
      <c r="J247">
        <v>9418</v>
      </c>
      <c r="K247">
        <v>8104</v>
      </c>
      <c r="L247">
        <v>9487</v>
      </c>
      <c r="M247">
        <v>9086</v>
      </c>
      <c r="N247">
        <v>9693</v>
      </c>
      <c r="O247">
        <v>10162</v>
      </c>
      <c r="P247">
        <v>9087</v>
      </c>
      <c r="Q247">
        <v>8524</v>
      </c>
      <c r="R247">
        <v>8471</v>
      </c>
      <c r="S247">
        <v>5597</v>
      </c>
      <c r="T247">
        <v>5712</v>
      </c>
      <c r="U247">
        <v>6767</v>
      </c>
    </row>
    <row r="248" spans="2:21" x14ac:dyDescent="0.25">
      <c r="B248" s="1">
        <v>6335.9999999869997</v>
      </c>
      <c r="C248">
        <v>6624</v>
      </c>
      <c r="D248">
        <v>9518</v>
      </c>
      <c r="E248">
        <v>7122</v>
      </c>
      <c r="F248">
        <v>9244</v>
      </c>
      <c r="G248">
        <v>9655</v>
      </c>
      <c r="H248">
        <v>8672</v>
      </c>
      <c r="I248">
        <v>7876</v>
      </c>
      <c r="J248">
        <v>8080</v>
      </c>
      <c r="K248">
        <v>8088</v>
      </c>
      <c r="L248">
        <v>8830</v>
      </c>
      <c r="M248">
        <v>7959</v>
      </c>
      <c r="N248">
        <v>9397</v>
      </c>
      <c r="O248">
        <v>9068</v>
      </c>
      <c r="P248">
        <v>8676</v>
      </c>
      <c r="Q248">
        <v>8537</v>
      </c>
      <c r="R248">
        <v>8030</v>
      </c>
      <c r="S248">
        <v>7255</v>
      </c>
      <c r="T248">
        <v>6467</v>
      </c>
      <c r="U248">
        <v>7403</v>
      </c>
    </row>
    <row r="249" spans="2:21" x14ac:dyDescent="0.25">
      <c r="B249" s="1">
        <v>5753</v>
      </c>
      <c r="C249">
        <v>5929</v>
      </c>
      <c r="D249">
        <v>10457</v>
      </c>
      <c r="E249">
        <v>7572</v>
      </c>
      <c r="F249">
        <v>9822</v>
      </c>
      <c r="G249">
        <v>9849</v>
      </c>
      <c r="H249">
        <v>8779</v>
      </c>
      <c r="I249">
        <v>9194</v>
      </c>
      <c r="J249">
        <v>9447</v>
      </c>
      <c r="K249">
        <v>9454</v>
      </c>
      <c r="L249">
        <v>10647</v>
      </c>
      <c r="M249">
        <v>9469</v>
      </c>
      <c r="N249">
        <v>9353</v>
      </c>
      <c r="O249">
        <v>9737</v>
      </c>
      <c r="P249">
        <v>8774</v>
      </c>
      <c r="Q249">
        <v>9016</v>
      </c>
      <c r="R249">
        <v>8799</v>
      </c>
      <c r="S249">
        <v>6088</v>
      </c>
      <c r="T249">
        <v>6168</v>
      </c>
      <c r="U249">
        <v>7420</v>
      </c>
    </row>
    <row r="250" spans="2:21" x14ac:dyDescent="0.25">
      <c r="B250" s="1">
        <v>7004</v>
      </c>
      <c r="C250">
        <v>7160</v>
      </c>
      <c r="D250">
        <v>11005</v>
      </c>
      <c r="E250">
        <v>8259</v>
      </c>
      <c r="F250">
        <v>9993</v>
      </c>
      <c r="G250">
        <v>11491</v>
      </c>
      <c r="H250">
        <v>10319</v>
      </c>
      <c r="I250">
        <v>11260</v>
      </c>
      <c r="J250">
        <v>11020</v>
      </c>
      <c r="K250">
        <v>10437</v>
      </c>
      <c r="L250">
        <v>8710</v>
      </c>
      <c r="M250">
        <v>9402</v>
      </c>
      <c r="N250">
        <v>10352</v>
      </c>
      <c r="O250">
        <v>9320</v>
      </c>
      <c r="P250">
        <v>10218</v>
      </c>
      <c r="Q250">
        <v>10335</v>
      </c>
      <c r="R250">
        <v>10052</v>
      </c>
      <c r="S250">
        <v>10603</v>
      </c>
      <c r="T250">
        <v>7296</v>
      </c>
      <c r="U250">
        <v>9791</v>
      </c>
    </row>
    <row r="251" spans="2:21" x14ac:dyDescent="0.25">
      <c r="B251" s="1">
        <v>7173</v>
      </c>
      <c r="C251">
        <v>7264</v>
      </c>
      <c r="D251">
        <v>10147</v>
      </c>
      <c r="E251">
        <v>7916</v>
      </c>
      <c r="F251">
        <v>9864</v>
      </c>
      <c r="G251">
        <v>11108</v>
      </c>
      <c r="H251">
        <v>9819</v>
      </c>
      <c r="I251">
        <v>8281</v>
      </c>
      <c r="J251">
        <v>8676</v>
      </c>
      <c r="K251">
        <v>7954</v>
      </c>
      <c r="L251">
        <v>9550</v>
      </c>
      <c r="M251">
        <v>8276</v>
      </c>
      <c r="N251">
        <v>10074</v>
      </c>
      <c r="O251">
        <v>10418</v>
      </c>
      <c r="P251">
        <v>9054</v>
      </c>
      <c r="Q251">
        <v>7715</v>
      </c>
      <c r="R251">
        <v>8561</v>
      </c>
      <c r="S251">
        <v>7937</v>
      </c>
      <c r="T251">
        <v>7287</v>
      </c>
      <c r="U251">
        <v>8826</v>
      </c>
    </row>
    <row r="252" spans="2:21" x14ac:dyDescent="0.25">
      <c r="B252" s="1">
        <v>7160.999999998</v>
      </c>
      <c r="C252">
        <v>7607</v>
      </c>
      <c r="D252">
        <v>11234</v>
      </c>
      <c r="E252">
        <v>9155</v>
      </c>
      <c r="F252">
        <v>9860</v>
      </c>
      <c r="G252">
        <v>11609</v>
      </c>
      <c r="H252">
        <v>10459</v>
      </c>
      <c r="I252">
        <v>9821</v>
      </c>
      <c r="J252">
        <v>10761</v>
      </c>
      <c r="K252">
        <v>9605</v>
      </c>
      <c r="L252">
        <v>9401</v>
      </c>
      <c r="M252">
        <v>10260</v>
      </c>
      <c r="N252">
        <v>10277</v>
      </c>
      <c r="O252">
        <v>9213</v>
      </c>
      <c r="P252">
        <v>9711</v>
      </c>
      <c r="Q252">
        <v>10118</v>
      </c>
      <c r="R252">
        <v>9752</v>
      </c>
      <c r="S252">
        <v>10405</v>
      </c>
      <c r="T252">
        <v>7317</v>
      </c>
      <c r="U252">
        <v>9118</v>
      </c>
    </row>
    <row r="253" spans="2:21" x14ac:dyDescent="0.25">
      <c r="B253" s="1">
        <v>6790</v>
      </c>
      <c r="C253">
        <v>6614</v>
      </c>
      <c r="D253">
        <v>9897</v>
      </c>
      <c r="E253">
        <v>7800</v>
      </c>
      <c r="F253">
        <v>8980</v>
      </c>
      <c r="G253">
        <v>11171</v>
      </c>
      <c r="H253">
        <v>9829</v>
      </c>
      <c r="I253">
        <v>8884</v>
      </c>
      <c r="J253">
        <v>8964</v>
      </c>
      <c r="K253">
        <v>8875</v>
      </c>
      <c r="L253">
        <v>9682</v>
      </c>
      <c r="M253">
        <v>9707</v>
      </c>
      <c r="N253">
        <v>8416</v>
      </c>
      <c r="O253">
        <v>9120</v>
      </c>
      <c r="P253">
        <v>9890</v>
      </c>
      <c r="Q253">
        <v>9925</v>
      </c>
      <c r="R253">
        <v>9217</v>
      </c>
      <c r="S253">
        <v>7531</v>
      </c>
      <c r="T253">
        <v>6849</v>
      </c>
      <c r="U253">
        <v>8830</v>
      </c>
    </row>
    <row r="254" spans="2:21" x14ac:dyDescent="0.25">
      <c r="B254" s="1">
        <v>6577</v>
      </c>
      <c r="C254">
        <v>6689</v>
      </c>
      <c r="D254">
        <v>10172</v>
      </c>
      <c r="E254">
        <v>8188</v>
      </c>
      <c r="F254">
        <v>8959</v>
      </c>
      <c r="G254">
        <v>10784</v>
      </c>
      <c r="H254">
        <v>9668</v>
      </c>
      <c r="I254">
        <v>10255</v>
      </c>
      <c r="J254">
        <v>9672</v>
      </c>
      <c r="K254">
        <v>9528</v>
      </c>
      <c r="L254">
        <v>9064</v>
      </c>
      <c r="M254">
        <v>9546</v>
      </c>
      <c r="N254">
        <v>9416</v>
      </c>
      <c r="O254">
        <v>8903</v>
      </c>
      <c r="P254">
        <v>9696</v>
      </c>
      <c r="Q254">
        <v>9647</v>
      </c>
      <c r="R254">
        <v>10661</v>
      </c>
      <c r="S254">
        <v>8106</v>
      </c>
      <c r="T254">
        <v>6631</v>
      </c>
      <c r="U254">
        <v>7985</v>
      </c>
    </row>
    <row r="255" spans="2:21" x14ac:dyDescent="0.25">
      <c r="B255" s="1">
        <v>6603</v>
      </c>
      <c r="C255">
        <v>6904</v>
      </c>
      <c r="D255">
        <v>9909</v>
      </c>
      <c r="E255">
        <v>7980</v>
      </c>
      <c r="F255">
        <v>8959</v>
      </c>
      <c r="G255">
        <v>10716</v>
      </c>
      <c r="H255">
        <v>9204</v>
      </c>
      <c r="I255">
        <v>9046</v>
      </c>
      <c r="J255">
        <v>8820</v>
      </c>
      <c r="K255">
        <v>8581</v>
      </c>
      <c r="L255">
        <v>9655</v>
      </c>
      <c r="M255">
        <v>8638</v>
      </c>
      <c r="N255">
        <v>10494</v>
      </c>
      <c r="O255">
        <v>9233</v>
      </c>
      <c r="P255">
        <v>7816</v>
      </c>
      <c r="Q255">
        <v>9890</v>
      </c>
      <c r="R255">
        <v>10554</v>
      </c>
      <c r="S255">
        <v>6816</v>
      </c>
      <c r="T255">
        <v>7541</v>
      </c>
      <c r="U255">
        <v>7973</v>
      </c>
    </row>
    <row r="256" spans="2:21" x14ac:dyDescent="0.25">
      <c r="B256" s="1">
        <v>6674</v>
      </c>
      <c r="C256">
        <v>6935</v>
      </c>
      <c r="D256">
        <v>10799</v>
      </c>
      <c r="E256">
        <v>8185</v>
      </c>
      <c r="F256">
        <v>9903</v>
      </c>
      <c r="G256">
        <v>11549</v>
      </c>
      <c r="H256">
        <v>10602</v>
      </c>
      <c r="I256">
        <v>9726</v>
      </c>
      <c r="J256">
        <v>9684</v>
      </c>
      <c r="K256">
        <v>10162</v>
      </c>
      <c r="L256">
        <v>11752</v>
      </c>
      <c r="M256">
        <v>9951</v>
      </c>
      <c r="N256">
        <v>10686</v>
      </c>
      <c r="O256">
        <v>10755</v>
      </c>
      <c r="P256">
        <v>10044</v>
      </c>
      <c r="Q256">
        <v>11315</v>
      </c>
      <c r="R256">
        <v>10553</v>
      </c>
      <c r="S256">
        <v>8315</v>
      </c>
      <c r="T256">
        <v>6967</v>
      </c>
      <c r="U256">
        <v>8621</v>
      </c>
    </row>
    <row r="257" spans="2:21" x14ac:dyDescent="0.25">
      <c r="B257" s="1">
        <v>7493</v>
      </c>
      <c r="C257">
        <v>7566</v>
      </c>
      <c r="D257">
        <v>11682</v>
      </c>
      <c r="E257">
        <v>8948</v>
      </c>
      <c r="F257">
        <v>10076</v>
      </c>
      <c r="G257">
        <v>11514</v>
      </c>
      <c r="H257">
        <v>10411</v>
      </c>
      <c r="I257">
        <v>9684</v>
      </c>
      <c r="J257">
        <v>10071</v>
      </c>
      <c r="K257">
        <v>9315</v>
      </c>
      <c r="L257">
        <v>11337</v>
      </c>
      <c r="M257">
        <v>9918</v>
      </c>
      <c r="N257">
        <v>10537</v>
      </c>
      <c r="O257">
        <v>11968</v>
      </c>
      <c r="P257">
        <v>10395</v>
      </c>
      <c r="Q257">
        <v>8487</v>
      </c>
      <c r="R257">
        <v>9898</v>
      </c>
      <c r="S257">
        <v>8775</v>
      </c>
      <c r="T257">
        <v>7960</v>
      </c>
      <c r="U257">
        <v>9657</v>
      </c>
    </row>
    <row r="258" spans="2:21" x14ac:dyDescent="0.25">
      <c r="B258" s="1">
        <v>7015.9999999880001</v>
      </c>
      <c r="C258">
        <v>6485</v>
      </c>
      <c r="D258">
        <v>11113</v>
      </c>
      <c r="E258">
        <v>8414</v>
      </c>
      <c r="F258">
        <v>9946</v>
      </c>
      <c r="G258">
        <v>11908</v>
      </c>
      <c r="H258">
        <v>10649</v>
      </c>
      <c r="I258">
        <v>10668</v>
      </c>
      <c r="J258">
        <v>10499</v>
      </c>
      <c r="K258">
        <v>10082</v>
      </c>
      <c r="L258">
        <v>9416</v>
      </c>
      <c r="M258">
        <v>10349</v>
      </c>
      <c r="N258">
        <v>10253</v>
      </c>
      <c r="O258">
        <v>9346</v>
      </c>
      <c r="P258">
        <v>10385</v>
      </c>
      <c r="Q258">
        <v>10840</v>
      </c>
      <c r="R258">
        <v>11035</v>
      </c>
      <c r="S258">
        <v>9186</v>
      </c>
      <c r="T258">
        <v>6649</v>
      </c>
      <c r="U258">
        <v>8602</v>
      </c>
    </row>
    <row r="259" spans="2:21" x14ac:dyDescent="0.25">
      <c r="B259" s="1">
        <v>6725</v>
      </c>
      <c r="C259">
        <v>6084</v>
      </c>
      <c r="D259">
        <v>9917</v>
      </c>
      <c r="E259">
        <v>7217</v>
      </c>
      <c r="F259">
        <v>8791</v>
      </c>
      <c r="G259">
        <v>10440</v>
      </c>
      <c r="H259">
        <v>9402</v>
      </c>
      <c r="I259">
        <v>8001</v>
      </c>
      <c r="J259">
        <v>8138</v>
      </c>
      <c r="K259">
        <v>7572</v>
      </c>
      <c r="L259">
        <v>10544</v>
      </c>
      <c r="M259">
        <v>8298</v>
      </c>
      <c r="N259">
        <v>9178</v>
      </c>
      <c r="O259">
        <v>9258</v>
      </c>
      <c r="P259">
        <v>8565</v>
      </c>
      <c r="Q259">
        <v>7873</v>
      </c>
      <c r="R259">
        <v>7940</v>
      </c>
      <c r="S259">
        <v>6075</v>
      </c>
      <c r="T259">
        <v>6790</v>
      </c>
      <c r="U259">
        <v>7136</v>
      </c>
    </row>
    <row r="260" spans="2:21" x14ac:dyDescent="0.25">
      <c r="B260" s="1">
        <v>5382</v>
      </c>
      <c r="C260">
        <v>5566</v>
      </c>
      <c r="D260">
        <v>9125</v>
      </c>
      <c r="E260">
        <v>6628</v>
      </c>
      <c r="F260">
        <v>8509</v>
      </c>
      <c r="G260">
        <v>8374</v>
      </c>
      <c r="H260">
        <v>7847</v>
      </c>
      <c r="I260">
        <v>7105</v>
      </c>
      <c r="J260">
        <v>7323</v>
      </c>
      <c r="K260">
        <v>7069</v>
      </c>
      <c r="L260">
        <v>8745</v>
      </c>
      <c r="M260">
        <v>7857</v>
      </c>
      <c r="N260">
        <v>8369</v>
      </c>
      <c r="O260">
        <v>9252</v>
      </c>
      <c r="P260">
        <v>8391</v>
      </c>
      <c r="Q260">
        <v>7386</v>
      </c>
      <c r="R260">
        <v>8199</v>
      </c>
      <c r="S260">
        <v>6946</v>
      </c>
      <c r="T260">
        <v>6259</v>
      </c>
      <c r="U260">
        <v>6899</v>
      </c>
    </row>
    <row r="261" spans="2:21" x14ac:dyDescent="0.25">
      <c r="B261" s="1">
        <v>5975</v>
      </c>
      <c r="C261">
        <v>6415</v>
      </c>
      <c r="D261">
        <v>9680</v>
      </c>
      <c r="E261">
        <v>7203</v>
      </c>
      <c r="F261">
        <v>9814</v>
      </c>
      <c r="G261">
        <v>9913</v>
      </c>
      <c r="H261">
        <v>8808</v>
      </c>
      <c r="I261">
        <v>8478</v>
      </c>
      <c r="J261">
        <v>8640</v>
      </c>
      <c r="K261">
        <v>8150</v>
      </c>
      <c r="L261">
        <v>9116</v>
      </c>
      <c r="M261">
        <v>8623</v>
      </c>
      <c r="N261">
        <v>9514</v>
      </c>
      <c r="O261">
        <v>9353</v>
      </c>
      <c r="P261">
        <v>8398</v>
      </c>
      <c r="Q261">
        <v>8281</v>
      </c>
      <c r="R261">
        <v>7734</v>
      </c>
      <c r="S261">
        <v>8214</v>
      </c>
      <c r="T261">
        <v>6501</v>
      </c>
      <c r="U261">
        <v>7984</v>
      </c>
    </row>
    <row r="262" spans="2:21" x14ac:dyDescent="0.25">
      <c r="B262" s="1">
        <v>7346.9999999869997</v>
      </c>
      <c r="C262">
        <v>7020</v>
      </c>
      <c r="D262">
        <v>10870</v>
      </c>
      <c r="E262">
        <v>8291</v>
      </c>
      <c r="F262">
        <v>10973</v>
      </c>
      <c r="G262">
        <v>11029</v>
      </c>
      <c r="H262">
        <v>10253</v>
      </c>
      <c r="I262">
        <v>9604</v>
      </c>
      <c r="J262">
        <v>9677</v>
      </c>
      <c r="K262">
        <v>9083</v>
      </c>
      <c r="L262">
        <v>10850</v>
      </c>
      <c r="M262">
        <v>9891</v>
      </c>
      <c r="N262">
        <v>10942</v>
      </c>
      <c r="O262">
        <v>10579</v>
      </c>
      <c r="P262">
        <v>9132</v>
      </c>
      <c r="Q262">
        <v>9900</v>
      </c>
      <c r="R262">
        <v>9640</v>
      </c>
      <c r="S262">
        <v>9747</v>
      </c>
      <c r="T262">
        <v>7319</v>
      </c>
      <c r="U262">
        <v>8160</v>
      </c>
    </row>
    <row r="263" spans="2:21" x14ac:dyDescent="0.25">
      <c r="B263" s="1">
        <v>7421</v>
      </c>
      <c r="C263">
        <v>7717</v>
      </c>
      <c r="D263">
        <v>10652</v>
      </c>
      <c r="E263">
        <v>8222</v>
      </c>
      <c r="F263">
        <v>9537</v>
      </c>
      <c r="G263">
        <v>11198</v>
      </c>
      <c r="H263">
        <v>10071</v>
      </c>
      <c r="I263">
        <v>10168</v>
      </c>
      <c r="J263">
        <v>9931</v>
      </c>
      <c r="K263">
        <v>9138</v>
      </c>
      <c r="L263">
        <v>9571</v>
      </c>
      <c r="M263">
        <v>9486</v>
      </c>
      <c r="N263">
        <v>8740</v>
      </c>
      <c r="O263">
        <v>9294</v>
      </c>
      <c r="P263">
        <v>9912</v>
      </c>
      <c r="Q263">
        <v>11115</v>
      </c>
      <c r="R263">
        <v>10972</v>
      </c>
      <c r="S263">
        <v>8265</v>
      </c>
      <c r="T263">
        <v>7480</v>
      </c>
      <c r="U263">
        <v>8571</v>
      </c>
    </row>
    <row r="264" spans="2:21" x14ac:dyDescent="0.25">
      <c r="B264" s="1">
        <v>6025</v>
      </c>
      <c r="C264">
        <v>6286</v>
      </c>
      <c r="D264">
        <v>10110</v>
      </c>
      <c r="E264">
        <v>7550</v>
      </c>
      <c r="F264">
        <v>9362</v>
      </c>
      <c r="G264">
        <v>10662</v>
      </c>
      <c r="H264">
        <v>9634</v>
      </c>
      <c r="I264">
        <v>9194</v>
      </c>
      <c r="J264">
        <v>9382</v>
      </c>
      <c r="K264">
        <v>8414</v>
      </c>
      <c r="L264">
        <v>11244</v>
      </c>
      <c r="M264">
        <v>8146</v>
      </c>
      <c r="N264">
        <v>10049</v>
      </c>
      <c r="O264">
        <v>9982</v>
      </c>
      <c r="P264">
        <v>8909</v>
      </c>
      <c r="Q264">
        <v>7945</v>
      </c>
      <c r="R264">
        <v>9058</v>
      </c>
      <c r="S264">
        <v>6715</v>
      </c>
      <c r="T264">
        <v>6451</v>
      </c>
      <c r="U264">
        <v>7688</v>
      </c>
    </row>
    <row r="265" spans="2:21" x14ac:dyDescent="0.25">
      <c r="B265" s="1">
        <v>7050</v>
      </c>
      <c r="C265">
        <v>7043</v>
      </c>
      <c r="D265">
        <v>10196</v>
      </c>
      <c r="E265">
        <v>7896</v>
      </c>
      <c r="F265">
        <v>9908</v>
      </c>
      <c r="G265">
        <v>10363</v>
      </c>
      <c r="H265">
        <v>9488</v>
      </c>
      <c r="I265">
        <v>9118</v>
      </c>
      <c r="J265">
        <v>9582</v>
      </c>
      <c r="K265">
        <v>9642</v>
      </c>
      <c r="L265">
        <v>8287</v>
      </c>
      <c r="M265">
        <v>9523</v>
      </c>
      <c r="N265">
        <v>8439</v>
      </c>
      <c r="O265">
        <v>8329</v>
      </c>
      <c r="P265">
        <v>9436</v>
      </c>
      <c r="Q265">
        <v>9198</v>
      </c>
      <c r="R265">
        <v>9834</v>
      </c>
      <c r="S265">
        <v>8673</v>
      </c>
      <c r="T265">
        <v>7393</v>
      </c>
      <c r="U265">
        <v>8452</v>
      </c>
    </row>
    <row r="266" spans="2:21" x14ac:dyDescent="0.25">
      <c r="B266" s="1">
        <v>8086.9999999869997</v>
      </c>
      <c r="C266">
        <v>8395</v>
      </c>
      <c r="D266">
        <v>11339</v>
      </c>
      <c r="E266">
        <v>9529</v>
      </c>
      <c r="F266">
        <v>10429</v>
      </c>
      <c r="G266">
        <v>11515</v>
      </c>
      <c r="H266">
        <v>10413</v>
      </c>
      <c r="I266">
        <v>11022</v>
      </c>
      <c r="J266">
        <v>11157</v>
      </c>
      <c r="K266">
        <v>10601</v>
      </c>
      <c r="L266">
        <v>10644</v>
      </c>
      <c r="M266">
        <v>10287</v>
      </c>
      <c r="N266">
        <v>10555</v>
      </c>
      <c r="O266">
        <v>10409</v>
      </c>
      <c r="P266">
        <v>9496</v>
      </c>
      <c r="Q266">
        <v>11611</v>
      </c>
      <c r="R266">
        <v>11236</v>
      </c>
      <c r="S266">
        <v>8895</v>
      </c>
      <c r="T266">
        <v>8697</v>
      </c>
      <c r="U266">
        <v>9570</v>
      </c>
    </row>
    <row r="267" spans="2:21" x14ac:dyDescent="0.25">
      <c r="B267" s="1">
        <v>7069.9999999909996</v>
      </c>
      <c r="C267">
        <v>7205</v>
      </c>
      <c r="D267">
        <v>11487</v>
      </c>
      <c r="E267">
        <v>9188</v>
      </c>
      <c r="F267">
        <v>10270</v>
      </c>
      <c r="G267">
        <v>12408</v>
      </c>
      <c r="H267">
        <v>11056</v>
      </c>
      <c r="I267">
        <v>10728</v>
      </c>
      <c r="J267">
        <v>10888</v>
      </c>
      <c r="K267">
        <v>10388</v>
      </c>
      <c r="L267">
        <v>9575</v>
      </c>
      <c r="M267">
        <v>11118</v>
      </c>
      <c r="N267">
        <v>10823</v>
      </c>
      <c r="O267">
        <v>9923</v>
      </c>
      <c r="P267">
        <v>10795</v>
      </c>
      <c r="Q267">
        <v>9769</v>
      </c>
      <c r="R267">
        <v>10870</v>
      </c>
      <c r="S267">
        <v>8028</v>
      </c>
      <c r="T267">
        <v>7247</v>
      </c>
      <c r="U267">
        <v>9863</v>
      </c>
    </row>
    <row r="268" spans="2:21" x14ac:dyDescent="0.25">
      <c r="B268" s="1">
        <v>7510</v>
      </c>
      <c r="C268">
        <v>7599</v>
      </c>
      <c r="D268">
        <v>10842</v>
      </c>
      <c r="E268">
        <v>8472</v>
      </c>
      <c r="F268">
        <v>10093</v>
      </c>
      <c r="G268">
        <v>11653</v>
      </c>
      <c r="H268">
        <v>10463</v>
      </c>
      <c r="I268">
        <v>10014</v>
      </c>
      <c r="J268">
        <v>10201</v>
      </c>
      <c r="K268">
        <v>9412</v>
      </c>
      <c r="L268">
        <v>10026</v>
      </c>
      <c r="M268">
        <v>9506</v>
      </c>
      <c r="N268">
        <v>8999</v>
      </c>
      <c r="O268">
        <v>8799</v>
      </c>
      <c r="P268">
        <v>9637</v>
      </c>
      <c r="Q268">
        <v>9177</v>
      </c>
      <c r="R268">
        <v>9043</v>
      </c>
      <c r="S268">
        <v>7987</v>
      </c>
      <c r="T268">
        <v>7542</v>
      </c>
      <c r="U268">
        <v>8540</v>
      </c>
    </row>
    <row r="269" spans="2:21" x14ac:dyDescent="0.25">
      <c r="B269" s="1">
        <v>7381.9999999860001</v>
      </c>
      <c r="C269">
        <v>7750</v>
      </c>
      <c r="D269">
        <v>10738</v>
      </c>
      <c r="E269">
        <v>8689</v>
      </c>
      <c r="F269">
        <v>10078</v>
      </c>
      <c r="G269">
        <v>10887</v>
      </c>
      <c r="H269">
        <v>9720</v>
      </c>
      <c r="I269">
        <v>10110</v>
      </c>
      <c r="J269">
        <v>9999</v>
      </c>
      <c r="K269">
        <v>10648</v>
      </c>
      <c r="L269">
        <v>8317</v>
      </c>
      <c r="M269">
        <v>10385</v>
      </c>
      <c r="N269">
        <v>9322</v>
      </c>
      <c r="O269">
        <v>9139</v>
      </c>
      <c r="P269">
        <v>10242</v>
      </c>
      <c r="Q269">
        <v>11393</v>
      </c>
      <c r="R269">
        <v>11039</v>
      </c>
      <c r="S269">
        <v>8661</v>
      </c>
      <c r="T269">
        <v>7722</v>
      </c>
      <c r="U269">
        <v>9431</v>
      </c>
    </row>
    <row r="270" spans="2:21" x14ac:dyDescent="0.25">
      <c r="B270" s="1">
        <v>5584</v>
      </c>
      <c r="C270">
        <v>5690</v>
      </c>
      <c r="D270">
        <v>10294</v>
      </c>
      <c r="E270">
        <v>6950</v>
      </c>
      <c r="F270">
        <v>9291</v>
      </c>
      <c r="G270">
        <v>11426</v>
      </c>
      <c r="H270">
        <v>10279</v>
      </c>
      <c r="I270">
        <v>8956</v>
      </c>
      <c r="J270">
        <v>9131</v>
      </c>
      <c r="K270">
        <v>8208</v>
      </c>
      <c r="L270">
        <v>9252</v>
      </c>
      <c r="M270">
        <v>8904</v>
      </c>
      <c r="N270">
        <v>10383</v>
      </c>
      <c r="O270">
        <v>10715</v>
      </c>
      <c r="P270">
        <v>9487</v>
      </c>
      <c r="Q270">
        <v>7613</v>
      </c>
      <c r="R270">
        <v>7740</v>
      </c>
      <c r="S270">
        <v>5700</v>
      </c>
      <c r="T270">
        <v>5700</v>
      </c>
      <c r="U270">
        <v>7954</v>
      </c>
    </row>
    <row r="271" spans="2:21" x14ac:dyDescent="0.25">
      <c r="B271" s="1">
        <v>6622</v>
      </c>
      <c r="C271">
        <v>6146</v>
      </c>
      <c r="D271">
        <v>10745</v>
      </c>
      <c r="E271">
        <v>7760</v>
      </c>
      <c r="F271">
        <v>9465</v>
      </c>
      <c r="G271">
        <v>11672</v>
      </c>
      <c r="H271">
        <v>10416</v>
      </c>
      <c r="I271">
        <v>11034</v>
      </c>
      <c r="J271">
        <v>10443</v>
      </c>
      <c r="K271">
        <v>10946</v>
      </c>
      <c r="L271">
        <v>9590</v>
      </c>
      <c r="M271">
        <v>10040</v>
      </c>
      <c r="N271">
        <v>9857</v>
      </c>
      <c r="O271">
        <v>8530</v>
      </c>
      <c r="P271">
        <v>9901</v>
      </c>
      <c r="Q271">
        <v>10874</v>
      </c>
      <c r="R271">
        <v>10959</v>
      </c>
      <c r="S271">
        <v>10144</v>
      </c>
      <c r="T271">
        <v>6291</v>
      </c>
      <c r="U271">
        <v>8624</v>
      </c>
    </row>
    <row r="272" spans="2:21" x14ac:dyDescent="0.25">
      <c r="B272" s="1">
        <v>7985</v>
      </c>
      <c r="C272">
        <v>8280</v>
      </c>
      <c r="D272">
        <v>11023</v>
      </c>
      <c r="E272">
        <v>9470</v>
      </c>
      <c r="F272">
        <v>9748</v>
      </c>
      <c r="G272">
        <v>11868</v>
      </c>
      <c r="H272">
        <v>10605</v>
      </c>
      <c r="I272">
        <v>10750</v>
      </c>
      <c r="J272">
        <v>10086</v>
      </c>
      <c r="K272">
        <v>10040</v>
      </c>
      <c r="L272">
        <v>11435</v>
      </c>
      <c r="M272">
        <v>9957</v>
      </c>
      <c r="N272">
        <v>10685</v>
      </c>
      <c r="O272">
        <v>10470</v>
      </c>
      <c r="P272">
        <v>10420</v>
      </c>
      <c r="Q272">
        <v>9302</v>
      </c>
      <c r="R272">
        <v>9448</v>
      </c>
      <c r="S272">
        <v>8818</v>
      </c>
      <c r="T272">
        <v>8530</v>
      </c>
      <c r="U272">
        <v>9237</v>
      </c>
    </row>
    <row r="273" spans="1:21" x14ac:dyDescent="0.25">
      <c r="B273" s="1">
        <v>7554</v>
      </c>
      <c r="C273">
        <v>7622</v>
      </c>
      <c r="D273">
        <v>10659</v>
      </c>
      <c r="E273">
        <v>8986</v>
      </c>
      <c r="F273">
        <v>9991</v>
      </c>
      <c r="G273">
        <v>11784</v>
      </c>
      <c r="H273">
        <v>10826</v>
      </c>
      <c r="I273">
        <v>9451</v>
      </c>
      <c r="J273">
        <v>9542</v>
      </c>
      <c r="K273">
        <v>8918</v>
      </c>
      <c r="L273">
        <v>11034</v>
      </c>
      <c r="M273">
        <v>9294</v>
      </c>
      <c r="N273">
        <v>10933</v>
      </c>
      <c r="O273">
        <v>11556</v>
      </c>
      <c r="P273">
        <v>10274</v>
      </c>
      <c r="Q273">
        <v>9464</v>
      </c>
      <c r="R273">
        <v>9558</v>
      </c>
      <c r="S273">
        <v>8174</v>
      </c>
      <c r="T273">
        <v>7990</v>
      </c>
      <c r="U273">
        <v>9482</v>
      </c>
    </row>
    <row r="274" spans="1:21" x14ac:dyDescent="0.25">
      <c r="B274" s="1">
        <v>6651</v>
      </c>
      <c r="C274">
        <v>6606</v>
      </c>
      <c r="D274">
        <v>11444</v>
      </c>
      <c r="E274">
        <v>8415</v>
      </c>
      <c r="F274">
        <v>9870</v>
      </c>
      <c r="G274">
        <v>11602</v>
      </c>
      <c r="H274">
        <v>10340</v>
      </c>
      <c r="I274">
        <v>8521</v>
      </c>
      <c r="J274">
        <v>8961</v>
      </c>
      <c r="K274">
        <v>9349</v>
      </c>
      <c r="L274">
        <v>9534</v>
      </c>
      <c r="M274">
        <v>9987</v>
      </c>
      <c r="N274">
        <v>9563</v>
      </c>
      <c r="O274">
        <v>9685</v>
      </c>
      <c r="P274">
        <v>10641</v>
      </c>
      <c r="Q274">
        <v>9787</v>
      </c>
      <c r="R274">
        <v>9898</v>
      </c>
      <c r="S274">
        <v>8378</v>
      </c>
      <c r="T274">
        <v>7492</v>
      </c>
      <c r="U274">
        <v>8886</v>
      </c>
    </row>
    <row r="275" spans="1:21" x14ac:dyDescent="0.25">
      <c r="B275" s="1">
        <v>6315</v>
      </c>
      <c r="C275">
        <v>6445</v>
      </c>
      <c r="D275">
        <v>10876</v>
      </c>
      <c r="E275">
        <v>8048</v>
      </c>
      <c r="F275">
        <v>9129</v>
      </c>
      <c r="G275">
        <v>11922</v>
      </c>
      <c r="H275">
        <v>10696</v>
      </c>
      <c r="I275">
        <v>10297</v>
      </c>
      <c r="J275">
        <v>10170</v>
      </c>
      <c r="K275">
        <v>9758</v>
      </c>
      <c r="L275">
        <v>10558</v>
      </c>
      <c r="M275">
        <v>9591</v>
      </c>
      <c r="N275">
        <v>11076</v>
      </c>
      <c r="O275">
        <v>11071</v>
      </c>
      <c r="P275">
        <v>10375</v>
      </c>
      <c r="Q275">
        <v>9163</v>
      </c>
      <c r="R275">
        <v>10096</v>
      </c>
      <c r="S275">
        <v>7388</v>
      </c>
      <c r="T275">
        <v>6028</v>
      </c>
      <c r="U275">
        <v>8005</v>
      </c>
    </row>
    <row r="276" spans="1:21" x14ac:dyDescent="0.25">
      <c r="B276" s="1">
        <v>7359</v>
      </c>
      <c r="C276">
        <v>7144</v>
      </c>
      <c r="D276">
        <v>10404</v>
      </c>
      <c r="E276">
        <v>8292</v>
      </c>
      <c r="F276">
        <v>9558</v>
      </c>
      <c r="G276">
        <v>10520</v>
      </c>
      <c r="H276">
        <v>9535</v>
      </c>
      <c r="I276">
        <v>9927</v>
      </c>
      <c r="J276">
        <v>9900</v>
      </c>
      <c r="K276">
        <v>9871</v>
      </c>
      <c r="L276">
        <v>9470</v>
      </c>
      <c r="M276">
        <v>10475</v>
      </c>
      <c r="N276">
        <v>8172</v>
      </c>
      <c r="O276">
        <v>8584</v>
      </c>
      <c r="P276">
        <v>9910</v>
      </c>
      <c r="Q276">
        <v>9528</v>
      </c>
      <c r="R276">
        <v>9453</v>
      </c>
      <c r="S276">
        <v>8167</v>
      </c>
      <c r="T276">
        <v>6968</v>
      </c>
      <c r="U276">
        <v>8196</v>
      </c>
    </row>
    <row r="277" spans="1:21" x14ac:dyDescent="0.25">
      <c r="B277" s="1">
        <v>7387</v>
      </c>
      <c r="C277">
        <v>7648</v>
      </c>
      <c r="D277">
        <v>10740</v>
      </c>
      <c r="E277">
        <v>9522</v>
      </c>
      <c r="F277">
        <v>9892</v>
      </c>
      <c r="G277">
        <v>11548</v>
      </c>
      <c r="H277">
        <v>10308</v>
      </c>
      <c r="I277">
        <v>10172</v>
      </c>
      <c r="J277">
        <v>9823</v>
      </c>
      <c r="K277">
        <v>10056</v>
      </c>
      <c r="L277">
        <v>10855</v>
      </c>
      <c r="M277">
        <v>10106</v>
      </c>
      <c r="N277">
        <v>7582</v>
      </c>
      <c r="O277">
        <v>9039</v>
      </c>
      <c r="P277">
        <v>10158</v>
      </c>
      <c r="Q277">
        <v>11215</v>
      </c>
      <c r="R277">
        <v>11461</v>
      </c>
      <c r="S277">
        <v>7569</v>
      </c>
      <c r="T277">
        <v>7539</v>
      </c>
      <c r="U277">
        <v>8807</v>
      </c>
    </row>
    <row r="278" spans="1:21" x14ac:dyDescent="0.25">
      <c r="B278" s="1">
        <v>7867</v>
      </c>
      <c r="C278">
        <v>7402</v>
      </c>
      <c r="D278">
        <v>10088</v>
      </c>
      <c r="E278">
        <v>8335</v>
      </c>
      <c r="F278">
        <v>9905</v>
      </c>
      <c r="G278">
        <v>10590</v>
      </c>
      <c r="H278">
        <v>9516</v>
      </c>
      <c r="I278">
        <v>10021</v>
      </c>
      <c r="J278">
        <v>9953</v>
      </c>
      <c r="K278">
        <v>9169</v>
      </c>
      <c r="L278">
        <v>9138</v>
      </c>
      <c r="M278">
        <v>9420</v>
      </c>
      <c r="N278">
        <v>8714</v>
      </c>
      <c r="O278">
        <v>8566</v>
      </c>
      <c r="P278">
        <v>9485</v>
      </c>
      <c r="Q278">
        <v>9751</v>
      </c>
      <c r="R278">
        <v>10529</v>
      </c>
      <c r="S278">
        <v>7644</v>
      </c>
      <c r="T278">
        <v>7658</v>
      </c>
      <c r="U278">
        <v>8393</v>
      </c>
    </row>
    <row r="279" spans="1:21" x14ac:dyDescent="0.25">
      <c r="B279" s="1">
        <v>7385.9999999880001</v>
      </c>
      <c r="C279">
        <v>7977</v>
      </c>
      <c r="D279">
        <v>11803</v>
      </c>
      <c r="E279">
        <v>8770</v>
      </c>
      <c r="F279">
        <v>10176</v>
      </c>
      <c r="G279">
        <v>12410</v>
      </c>
      <c r="H279">
        <v>11136</v>
      </c>
      <c r="I279">
        <v>10695</v>
      </c>
      <c r="J279">
        <v>11041</v>
      </c>
      <c r="K279">
        <v>10367</v>
      </c>
      <c r="L279">
        <v>11558</v>
      </c>
      <c r="M279">
        <v>10662</v>
      </c>
      <c r="N279">
        <v>11899</v>
      </c>
      <c r="O279">
        <v>10397</v>
      </c>
      <c r="P279">
        <v>10890</v>
      </c>
      <c r="Q279">
        <v>9719</v>
      </c>
      <c r="R279">
        <v>9770</v>
      </c>
      <c r="S279">
        <v>8445</v>
      </c>
      <c r="T279">
        <v>7646</v>
      </c>
      <c r="U279">
        <v>9113</v>
      </c>
    </row>
    <row r="280" spans="1:21" x14ac:dyDescent="0.25">
      <c r="A280" t="s">
        <v>1026</v>
      </c>
      <c r="B280" s="1">
        <f>AVERAGE(B190:B279)</f>
        <v>6771.244444441556</v>
      </c>
      <c r="C280">
        <f t="shared" ref="C280:U280" si="4">AVERAGE(C190:C279)</f>
        <v>6920.1555555555551</v>
      </c>
      <c r="D280">
        <f t="shared" si="4"/>
        <v>10532.144444444444</v>
      </c>
      <c r="E280">
        <f t="shared" si="4"/>
        <v>8018.4111111111115</v>
      </c>
      <c r="F280">
        <f t="shared" si="4"/>
        <v>9664.1888888888898</v>
      </c>
      <c r="G280">
        <f t="shared" si="4"/>
        <v>11066.433333333332</v>
      </c>
      <c r="H280">
        <f t="shared" si="4"/>
        <v>9962.5666666666675</v>
      </c>
      <c r="I280">
        <f t="shared" si="4"/>
        <v>9512.9777777777781</v>
      </c>
      <c r="J280">
        <f t="shared" si="4"/>
        <v>9564.1111111111113</v>
      </c>
      <c r="K280">
        <f t="shared" si="4"/>
        <v>9159.6333333333332</v>
      </c>
      <c r="L280">
        <f t="shared" si="4"/>
        <v>9848.7555555555555</v>
      </c>
      <c r="M280">
        <f t="shared" si="4"/>
        <v>9454.5333333333328</v>
      </c>
      <c r="N280">
        <f t="shared" si="4"/>
        <v>9699.2666666666664</v>
      </c>
      <c r="O280">
        <f t="shared" si="4"/>
        <v>9724.0333333333328</v>
      </c>
      <c r="P280">
        <f t="shared" si="4"/>
        <v>9565.3333333333339</v>
      </c>
      <c r="Q280">
        <f t="shared" si="4"/>
        <v>9368.3555555555558</v>
      </c>
      <c r="R280">
        <f t="shared" si="4"/>
        <v>9509.7111111111117</v>
      </c>
      <c r="S280">
        <f t="shared" si="4"/>
        <v>7980.1555555555551</v>
      </c>
      <c r="T280">
        <f t="shared" si="4"/>
        <v>6992.166666666667</v>
      </c>
      <c r="U280">
        <f t="shared" si="4"/>
        <v>8388.5888888888894</v>
      </c>
    </row>
    <row r="281" spans="1:21" x14ac:dyDescent="0.25">
      <c r="A281" t="s">
        <v>1027</v>
      </c>
      <c r="B281">
        <f>MEDIAN(B190:B279)</f>
        <v>6757.5</v>
      </c>
      <c r="C281">
        <f t="shared" ref="C281:U281" si="5">MEDIAN(C190:C279)</f>
        <v>6906</v>
      </c>
      <c r="D281">
        <f t="shared" si="5"/>
        <v>10579.5</v>
      </c>
      <c r="E281">
        <f t="shared" si="5"/>
        <v>7987.5</v>
      </c>
      <c r="F281">
        <f t="shared" si="5"/>
        <v>9722.5</v>
      </c>
      <c r="G281">
        <f t="shared" si="5"/>
        <v>11184.5</v>
      </c>
      <c r="H281">
        <f t="shared" si="5"/>
        <v>10040.5</v>
      </c>
      <c r="I281">
        <f t="shared" si="5"/>
        <v>9606</v>
      </c>
      <c r="J281">
        <f t="shared" si="5"/>
        <v>9647.5</v>
      </c>
      <c r="K281">
        <f t="shared" si="5"/>
        <v>9175</v>
      </c>
      <c r="L281">
        <f t="shared" si="5"/>
        <v>9742.5</v>
      </c>
      <c r="M281">
        <f t="shared" si="5"/>
        <v>9492.5</v>
      </c>
      <c r="N281">
        <f t="shared" si="5"/>
        <v>9761</v>
      </c>
      <c r="O281">
        <f t="shared" si="5"/>
        <v>9735</v>
      </c>
      <c r="P281">
        <f t="shared" si="5"/>
        <v>9616.5</v>
      </c>
      <c r="Q281">
        <f t="shared" si="5"/>
        <v>9350.5</v>
      </c>
      <c r="R281">
        <f t="shared" si="5"/>
        <v>9419</v>
      </c>
      <c r="S281">
        <f t="shared" si="5"/>
        <v>8007.5</v>
      </c>
      <c r="T281">
        <f t="shared" si="5"/>
        <v>6967.5</v>
      </c>
      <c r="U281">
        <f t="shared" si="5"/>
        <v>8484.5</v>
      </c>
    </row>
    <row r="283" spans="1:21" x14ac:dyDescent="0.25">
      <c r="B283" t="s">
        <v>1024</v>
      </c>
    </row>
    <row r="284" spans="1:21" x14ac:dyDescent="0.25">
      <c r="B284" s="1">
        <v>7714</v>
      </c>
      <c r="C284">
        <v>7692</v>
      </c>
      <c r="D284">
        <v>10557</v>
      </c>
      <c r="E284">
        <v>8471</v>
      </c>
      <c r="F284">
        <v>9705</v>
      </c>
      <c r="G284">
        <v>10063</v>
      </c>
      <c r="H284">
        <v>9395</v>
      </c>
      <c r="I284">
        <v>8507</v>
      </c>
      <c r="J284">
        <v>9261</v>
      </c>
      <c r="K284">
        <v>8631</v>
      </c>
      <c r="L284">
        <v>10182</v>
      </c>
      <c r="M284">
        <v>9871</v>
      </c>
      <c r="N284">
        <v>10124</v>
      </c>
      <c r="O284">
        <v>9419</v>
      </c>
      <c r="P284">
        <v>8810</v>
      </c>
      <c r="Q284">
        <v>9779</v>
      </c>
      <c r="R284">
        <v>10869</v>
      </c>
      <c r="S284">
        <v>7725</v>
      </c>
      <c r="T284">
        <v>8078</v>
      </c>
      <c r="U284">
        <v>9549</v>
      </c>
    </row>
    <row r="285" spans="1:21" x14ac:dyDescent="0.25">
      <c r="B285" s="1">
        <v>6384</v>
      </c>
      <c r="C285">
        <v>7146</v>
      </c>
      <c r="D285">
        <v>10835</v>
      </c>
      <c r="E285">
        <v>8619</v>
      </c>
      <c r="F285">
        <v>9955</v>
      </c>
      <c r="G285">
        <v>10556</v>
      </c>
      <c r="H285">
        <v>9955</v>
      </c>
      <c r="I285">
        <v>8674</v>
      </c>
      <c r="J285">
        <v>8446</v>
      </c>
      <c r="K285">
        <v>8669</v>
      </c>
      <c r="L285">
        <v>11235</v>
      </c>
      <c r="M285">
        <v>9198</v>
      </c>
      <c r="N285">
        <v>10976</v>
      </c>
      <c r="O285">
        <v>11676</v>
      </c>
      <c r="P285">
        <v>10562</v>
      </c>
      <c r="Q285">
        <v>8389</v>
      </c>
      <c r="R285">
        <v>9038</v>
      </c>
      <c r="S285">
        <v>7394</v>
      </c>
      <c r="T285">
        <v>6983</v>
      </c>
      <c r="U285">
        <v>8293</v>
      </c>
    </row>
    <row r="286" spans="1:21" x14ac:dyDescent="0.25">
      <c r="B286" s="1">
        <v>6977</v>
      </c>
      <c r="C286">
        <v>7292</v>
      </c>
      <c r="D286">
        <v>10823</v>
      </c>
      <c r="E286">
        <v>8423</v>
      </c>
      <c r="F286">
        <v>9811</v>
      </c>
      <c r="G286">
        <v>9984</v>
      </c>
      <c r="H286">
        <v>9276</v>
      </c>
      <c r="I286">
        <v>10564</v>
      </c>
      <c r="J286">
        <v>10247</v>
      </c>
      <c r="K286">
        <v>9587</v>
      </c>
      <c r="L286">
        <v>10205</v>
      </c>
      <c r="M286">
        <v>10154</v>
      </c>
      <c r="N286">
        <v>10837</v>
      </c>
      <c r="O286">
        <v>10510</v>
      </c>
      <c r="P286">
        <v>9557</v>
      </c>
      <c r="Q286">
        <v>9166</v>
      </c>
      <c r="R286">
        <v>9159</v>
      </c>
      <c r="S286">
        <v>8693</v>
      </c>
      <c r="T286">
        <v>7059</v>
      </c>
      <c r="U286">
        <v>8352</v>
      </c>
    </row>
    <row r="287" spans="1:21" x14ac:dyDescent="0.25">
      <c r="B287" s="1">
        <v>6529</v>
      </c>
      <c r="C287">
        <v>6250</v>
      </c>
      <c r="D287">
        <v>10183</v>
      </c>
      <c r="E287">
        <v>7410</v>
      </c>
      <c r="F287">
        <v>9284</v>
      </c>
      <c r="G287">
        <v>9723</v>
      </c>
      <c r="H287">
        <v>9390</v>
      </c>
      <c r="I287">
        <v>8128</v>
      </c>
      <c r="J287">
        <v>8606</v>
      </c>
      <c r="K287">
        <v>7972</v>
      </c>
      <c r="L287">
        <v>10636</v>
      </c>
      <c r="M287">
        <v>8814</v>
      </c>
      <c r="N287">
        <v>9622</v>
      </c>
      <c r="O287">
        <v>10578</v>
      </c>
      <c r="P287">
        <v>9570</v>
      </c>
      <c r="Q287">
        <v>8364</v>
      </c>
      <c r="R287">
        <v>7907</v>
      </c>
      <c r="S287">
        <v>7673</v>
      </c>
      <c r="T287">
        <v>6624</v>
      </c>
      <c r="U287">
        <v>7775</v>
      </c>
    </row>
    <row r="288" spans="1:21" x14ac:dyDescent="0.25">
      <c r="B288" s="1">
        <v>6373.9999999869997</v>
      </c>
      <c r="C288">
        <v>7070</v>
      </c>
      <c r="D288">
        <v>10056</v>
      </c>
      <c r="E288">
        <v>7604</v>
      </c>
      <c r="F288">
        <v>8957</v>
      </c>
      <c r="G288">
        <v>9950</v>
      </c>
      <c r="H288">
        <v>9259</v>
      </c>
      <c r="I288">
        <v>8528</v>
      </c>
      <c r="J288">
        <v>8773</v>
      </c>
      <c r="K288">
        <v>8189</v>
      </c>
      <c r="L288">
        <v>9767</v>
      </c>
      <c r="M288">
        <v>8874</v>
      </c>
      <c r="N288">
        <v>10383</v>
      </c>
      <c r="O288">
        <v>8700</v>
      </c>
      <c r="P288">
        <v>8375</v>
      </c>
      <c r="Q288">
        <v>9349</v>
      </c>
      <c r="R288">
        <v>10414</v>
      </c>
      <c r="S288">
        <v>7714</v>
      </c>
      <c r="T288">
        <v>6878</v>
      </c>
      <c r="U288">
        <v>8853</v>
      </c>
    </row>
    <row r="289" spans="2:21" x14ac:dyDescent="0.25">
      <c r="B289" s="1">
        <v>8549</v>
      </c>
      <c r="C289">
        <v>8606</v>
      </c>
      <c r="D289">
        <v>11205</v>
      </c>
      <c r="E289">
        <v>9357</v>
      </c>
      <c r="F289">
        <v>11200</v>
      </c>
      <c r="G289">
        <v>11483</v>
      </c>
      <c r="H289">
        <v>10497</v>
      </c>
      <c r="I289">
        <v>11096</v>
      </c>
      <c r="J289">
        <v>10491</v>
      </c>
      <c r="K289">
        <v>11162</v>
      </c>
      <c r="L289">
        <v>9210</v>
      </c>
      <c r="M289">
        <v>10686</v>
      </c>
      <c r="N289">
        <v>9981</v>
      </c>
      <c r="O289">
        <v>9376</v>
      </c>
      <c r="P289">
        <v>10782</v>
      </c>
      <c r="Q289">
        <v>12162</v>
      </c>
      <c r="R289">
        <v>12099</v>
      </c>
      <c r="S289">
        <v>9478</v>
      </c>
      <c r="T289">
        <v>8672</v>
      </c>
      <c r="U289">
        <v>9444</v>
      </c>
    </row>
    <row r="290" spans="2:21" x14ac:dyDescent="0.25">
      <c r="B290" s="1">
        <v>7653.9999999860001</v>
      </c>
      <c r="C290">
        <v>7102</v>
      </c>
      <c r="D290">
        <v>11122</v>
      </c>
      <c r="E290">
        <v>8531</v>
      </c>
      <c r="F290">
        <v>10258</v>
      </c>
      <c r="G290">
        <v>10730</v>
      </c>
      <c r="H290">
        <v>9425</v>
      </c>
      <c r="I290">
        <v>10598</v>
      </c>
      <c r="J290">
        <v>10625</v>
      </c>
      <c r="K290">
        <v>9824</v>
      </c>
      <c r="L290">
        <v>9589</v>
      </c>
      <c r="M290">
        <v>10725</v>
      </c>
      <c r="N290">
        <v>10068</v>
      </c>
      <c r="O290">
        <v>9889</v>
      </c>
      <c r="P290">
        <v>9451</v>
      </c>
      <c r="Q290">
        <v>10408</v>
      </c>
      <c r="R290">
        <v>10671</v>
      </c>
      <c r="S290">
        <v>10531</v>
      </c>
      <c r="T290">
        <v>7299</v>
      </c>
      <c r="U290">
        <v>9670</v>
      </c>
    </row>
    <row r="291" spans="2:21" x14ac:dyDescent="0.25">
      <c r="B291" s="1">
        <v>7132.9999999749998</v>
      </c>
      <c r="C291">
        <v>6647</v>
      </c>
      <c r="D291">
        <v>10269</v>
      </c>
      <c r="E291">
        <v>7801</v>
      </c>
      <c r="F291">
        <v>9625</v>
      </c>
      <c r="G291">
        <v>9727</v>
      </c>
      <c r="H291">
        <v>8560</v>
      </c>
      <c r="I291">
        <v>8378</v>
      </c>
      <c r="J291">
        <v>8168</v>
      </c>
      <c r="K291">
        <v>9450</v>
      </c>
      <c r="L291">
        <v>10407</v>
      </c>
      <c r="M291">
        <v>9055</v>
      </c>
      <c r="N291">
        <v>10311</v>
      </c>
      <c r="O291">
        <v>9100</v>
      </c>
      <c r="P291">
        <v>8753</v>
      </c>
      <c r="Q291">
        <v>8415</v>
      </c>
      <c r="R291">
        <v>8379</v>
      </c>
      <c r="S291">
        <v>7140</v>
      </c>
      <c r="T291">
        <v>7069</v>
      </c>
      <c r="U291">
        <v>7846</v>
      </c>
    </row>
    <row r="292" spans="2:21" x14ac:dyDescent="0.25">
      <c r="B292" s="1">
        <v>6352</v>
      </c>
      <c r="C292">
        <v>7230</v>
      </c>
      <c r="D292">
        <v>10679</v>
      </c>
      <c r="E292">
        <v>8051</v>
      </c>
      <c r="F292">
        <v>9471</v>
      </c>
      <c r="G292">
        <v>9954</v>
      </c>
      <c r="H292">
        <v>9260</v>
      </c>
      <c r="I292">
        <v>8918</v>
      </c>
      <c r="J292">
        <v>8996</v>
      </c>
      <c r="K292">
        <v>8372</v>
      </c>
      <c r="L292">
        <v>9732</v>
      </c>
      <c r="M292">
        <v>8254</v>
      </c>
      <c r="N292">
        <v>10064</v>
      </c>
      <c r="O292">
        <v>9824</v>
      </c>
      <c r="P292">
        <v>8820</v>
      </c>
      <c r="Q292">
        <v>9208</v>
      </c>
      <c r="R292">
        <v>9366</v>
      </c>
      <c r="S292">
        <v>7840</v>
      </c>
      <c r="T292">
        <v>6802</v>
      </c>
      <c r="U292">
        <v>7995</v>
      </c>
    </row>
    <row r="293" spans="2:21" x14ac:dyDescent="0.25">
      <c r="B293" s="1">
        <v>7798.9999999869997</v>
      </c>
      <c r="C293">
        <v>7747</v>
      </c>
      <c r="D293">
        <v>11097</v>
      </c>
      <c r="E293">
        <v>8786</v>
      </c>
      <c r="F293">
        <v>10360</v>
      </c>
      <c r="G293">
        <v>10289</v>
      </c>
      <c r="H293">
        <v>9306</v>
      </c>
      <c r="I293">
        <v>10375</v>
      </c>
      <c r="J293">
        <v>9977</v>
      </c>
      <c r="K293">
        <v>10396</v>
      </c>
      <c r="L293">
        <v>10239</v>
      </c>
      <c r="M293">
        <v>10107</v>
      </c>
      <c r="N293">
        <v>8530</v>
      </c>
      <c r="O293">
        <v>9567</v>
      </c>
      <c r="P293">
        <v>10724</v>
      </c>
      <c r="Q293">
        <v>10542</v>
      </c>
      <c r="R293">
        <v>10281</v>
      </c>
      <c r="S293">
        <v>10716</v>
      </c>
      <c r="T293">
        <v>7725</v>
      </c>
      <c r="U293">
        <v>8654</v>
      </c>
    </row>
    <row r="294" spans="2:21" x14ac:dyDescent="0.25">
      <c r="B294" s="1">
        <v>5505</v>
      </c>
      <c r="C294">
        <v>5564</v>
      </c>
      <c r="D294">
        <v>9257</v>
      </c>
      <c r="E294">
        <v>6797</v>
      </c>
      <c r="F294">
        <v>8002</v>
      </c>
      <c r="G294">
        <v>8449</v>
      </c>
      <c r="H294">
        <v>8356</v>
      </c>
      <c r="I294">
        <v>8005</v>
      </c>
      <c r="J294">
        <v>7601</v>
      </c>
      <c r="K294">
        <v>7244</v>
      </c>
      <c r="L294">
        <v>9335</v>
      </c>
      <c r="M294">
        <v>8010</v>
      </c>
      <c r="N294">
        <v>9301</v>
      </c>
      <c r="O294">
        <v>9431</v>
      </c>
      <c r="P294">
        <v>8730</v>
      </c>
      <c r="Q294">
        <v>7950</v>
      </c>
      <c r="R294">
        <v>8267</v>
      </c>
      <c r="S294">
        <v>5736</v>
      </c>
      <c r="T294">
        <v>5674</v>
      </c>
      <c r="U294">
        <v>6781</v>
      </c>
    </row>
    <row r="295" spans="2:21" x14ac:dyDescent="0.25">
      <c r="B295" s="1">
        <v>6912</v>
      </c>
      <c r="C295">
        <v>6826</v>
      </c>
      <c r="D295">
        <v>9834</v>
      </c>
      <c r="E295">
        <v>7374</v>
      </c>
      <c r="F295">
        <v>9356</v>
      </c>
      <c r="G295">
        <v>9423</v>
      </c>
      <c r="H295">
        <v>8421</v>
      </c>
      <c r="I295">
        <v>8554</v>
      </c>
      <c r="J295">
        <v>8753</v>
      </c>
      <c r="K295">
        <v>9324</v>
      </c>
      <c r="L295">
        <v>7278</v>
      </c>
      <c r="M295">
        <v>7915</v>
      </c>
      <c r="N295">
        <v>7913</v>
      </c>
      <c r="O295">
        <v>8062</v>
      </c>
      <c r="P295">
        <v>8508</v>
      </c>
      <c r="Q295">
        <v>9479</v>
      </c>
      <c r="R295">
        <v>9141</v>
      </c>
      <c r="S295">
        <v>7862</v>
      </c>
      <c r="T295">
        <v>6799</v>
      </c>
      <c r="U295">
        <v>8768</v>
      </c>
    </row>
    <row r="296" spans="2:21" x14ac:dyDescent="0.25">
      <c r="B296" s="1">
        <v>7164</v>
      </c>
      <c r="C296">
        <v>6750</v>
      </c>
      <c r="D296">
        <v>9733</v>
      </c>
      <c r="E296">
        <v>8042</v>
      </c>
      <c r="F296">
        <v>9174</v>
      </c>
      <c r="G296">
        <v>9742</v>
      </c>
      <c r="H296">
        <v>8900</v>
      </c>
      <c r="I296">
        <v>8449</v>
      </c>
      <c r="J296">
        <v>8539</v>
      </c>
      <c r="K296">
        <v>7974</v>
      </c>
      <c r="L296">
        <v>9129</v>
      </c>
      <c r="M296">
        <v>8797</v>
      </c>
      <c r="N296">
        <v>7676</v>
      </c>
      <c r="O296">
        <v>8110</v>
      </c>
      <c r="P296">
        <v>8439</v>
      </c>
      <c r="Q296">
        <v>8985</v>
      </c>
      <c r="R296">
        <v>9467</v>
      </c>
      <c r="S296">
        <v>6893</v>
      </c>
      <c r="T296">
        <v>7309</v>
      </c>
      <c r="U296">
        <v>6811</v>
      </c>
    </row>
    <row r="297" spans="2:21" x14ac:dyDescent="0.25">
      <c r="B297" s="1">
        <v>6661</v>
      </c>
      <c r="C297">
        <v>6924</v>
      </c>
      <c r="D297">
        <v>9788</v>
      </c>
      <c r="E297">
        <v>7569</v>
      </c>
      <c r="F297">
        <v>9247</v>
      </c>
      <c r="G297">
        <v>9882</v>
      </c>
      <c r="H297">
        <v>8310</v>
      </c>
      <c r="I297">
        <v>8946</v>
      </c>
      <c r="J297">
        <v>8692</v>
      </c>
      <c r="K297">
        <v>8489</v>
      </c>
      <c r="L297">
        <v>7646</v>
      </c>
      <c r="M297">
        <v>8846</v>
      </c>
      <c r="N297">
        <v>7833</v>
      </c>
      <c r="O297">
        <v>7829</v>
      </c>
      <c r="P297">
        <v>8453</v>
      </c>
      <c r="Q297">
        <v>9360</v>
      </c>
      <c r="R297">
        <v>9303</v>
      </c>
      <c r="S297">
        <v>7508</v>
      </c>
      <c r="T297">
        <v>6807</v>
      </c>
      <c r="U297">
        <v>6934</v>
      </c>
    </row>
    <row r="298" spans="2:21" x14ac:dyDescent="0.25">
      <c r="B298" s="1">
        <v>5708</v>
      </c>
      <c r="C298">
        <v>6209</v>
      </c>
      <c r="D298">
        <v>10424</v>
      </c>
      <c r="E298">
        <v>7728</v>
      </c>
      <c r="F298">
        <v>9661</v>
      </c>
      <c r="G298">
        <v>9833</v>
      </c>
      <c r="H298">
        <v>8750</v>
      </c>
      <c r="I298">
        <v>9032</v>
      </c>
      <c r="J298">
        <v>8352</v>
      </c>
      <c r="K298">
        <v>7740</v>
      </c>
      <c r="L298">
        <v>9474</v>
      </c>
      <c r="M298">
        <v>8457</v>
      </c>
      <c r="N298">
        <v>9467</v>
      </c>
      <c r="O298">
        <v>10457</v>
      </c>
      <c r="P298">
        <v>9726</v>
      </c>
      <c r="Q298">
        <v>6892</v>
      </c>
      <c r="R298">
        <v>7671</v>
      </c>
      <c r="S298">
        <v>7231</v>
      </c>
      <c r="T298">
        <v>6238</v>
      </c>
      <c r="U298">
        <v>7730</v>
      </c>
    </row>
    <row r="299" spans="2:21" x14ac:dyDescent="0.25">
      <c r="B299" s="1">
        <v>6650</v>
      </c>
      <c r="C299">
        <v>6869</v>
      </c>
      <c r="D299">
        <v>11159</v>
      </c>
      <c r="E299">
        <v>8071</v>
      </c>
      <c r="F299">
        <v>10475</v>
      </c>
      <c r="G299">
        <v>9854</v>
      </c>
      <c r="H299">
        <v>8820</v>
      </c>
      <c r="I299">
        <v>9580</v>
      </c>
      <c r="J299">
        <v>10080</v>
      </c>
      <c r="K299">
        <v>10553</v>
      </c>
      <c r="L299">
        <v>9402</v>
      </c>
      <c r="M299">
        <v>9842</v>
      </c>
      <c r="N299">
        <v>10324</v>
      </c>
      <c r="O299">
        <v>10013</v>
      </c>
      <c r="P299">
        <v>9318</v>
      </c>
      <c r="Q299">
        <v>9892</v>
      </c>
      <c r="R299">
        <v>10216</v>
      </c>
      <c r="S299">
        <v>8810</v>
      </c>
      <c r="T299">
        <v>6932</v>
      </c>
      <c r="U299">
        <v>7499</v>
      </c>
    </row>
    <row r="300" spans="2:21" x14ac:dyDescent="0.25">
      <c r="B300" s="1">
        <v>5735</v>
      </c>
      <c r="C300">
        <v>5863</v>
      </c>
      <c r="D300">
        <v>8748</v>
      </c>
      <c r="E300">
        <v>6867</v>
      </c>
      <c r="F300">
        <v>7789</v>
      </c>
      <c r="G300">
        <v>7994</v>
      </c>
      <c r="H300">
        <v>7319</v>
      </c>
      <c r="I300">
        <v>7185</v>
      </c>
      <c r="J300">
        <v>7281</v>
      </c>
      <c r="K300">
        <v>7417</v>
      </c>
      <c r="L300">
        <v>8095</v>
      </c>
      <c r="M300">
        <v>7477</v>
      </c>
      <c r="N300">
        <v>6346</v>
      </c>
      <c r="O300">
        <v>6885</v>
      </c>
      <c r="P300">
        <v>7495</v>
      </c>
      <c r="Q300">
        <v>8295</v>
      </c>
      <c r="R300">
        <v>8751</v>
      </c>
      <c r="S300">
        <v>5726</v>
      </c>
      <c r="T300">
        <v>5609</v>
      </c>
      <c r="U300">
        <v>6734</v>
      </c>
    </row>
    <row r="301" spans="2:21" x14ac:dyDescent="0.25">
      <c r="B301" s="1">
        <v>6575.9999999669999</v>
      </c>
      <c r="C301">
        <v>6644</v>
      </c>
      <c r="D301">
        <v>10231</v>
      </c>
      <c r="E301">
        <v>7332</v>
      </c>
      <c r="F301">
        <v>9382</v>
      </c>
      <c r="G301">
        <v>9910</v>
      </c>
      <c r="H301">
        <v>9044</v>
      </c>
      <c r="I301">
        <v>9347</v>
      </c>
      <c r="J301">
        <v>8768</v>
      </c>
      <c r="K301">
        <v>8264</v>
      </c>
      <c r="L301">
        <v>9917</v>
      </c>
      <c r="M301">
        <v>8851</v>
      </c>
      <c r="N301">
        <v>10554</v>
      </c>
      <c r="O301">
        <v>10118</v>
      </c>
      <c r="P301">
        <v>8386</v>
      </c>
      <c r="Q301">
        <v>8899</v>
      </c>
      <c r="R301">
        <v>9471</v>
      </c>
      <c r="S301">
        <v>7284</v>
      </c>
      <c r="T301">
        <v>6439</v>
      </c>
      <c r="U301">
        <v>7223</v>
      </c>
    </row>
    <row r="302" spans="2:21" x14ac:dyDescent="0.25">
      <c r="B302" s="1">
        <v>6941</v>
      </c>
      <c r="C302">
        <v>5921</v>
      </c>
      <c r="D302">
        <v>10749</v>
      </c>
      <c r="E302">
        <v>7666</v>
      </c>
      <c r="F302">
        <v>9205</v>
      </c>
      <c r="G302">
        <v>9435</v>
      </c>
      <c r="H302">
        <v>8721</v>
      </c>
      <c r="I302">
        <v>9573</v>
      </c>
      <c r="J302">
        <v>10054</v>
      </c>
      <c r="K302">
        <v>9640</v>
      </c>
      <c r="L302">
        <v>11381</v>
      </c>
      <c r="M302">
        <v>9373</v>
      </c>
      <c r="N302">
        <v>9582</v>
      </c>
      <c r="O302">
        <v>10315</v>
      </c>
      <c r="P302">
        <v>9532</v>
      </c>
      <c r="Q302">
        <v>8973</v>
      </c>
      <c r="R302">
        <v>8665</v>
      </c>
      <c r="S302">
        <v>6137</v>
      </c>
      <c r="T302">
        <v>6548</v>
      </c>
      <c r="U302">
        <v>6624</v>
      </c>
    </row>
    <row r="303" spans="2:21" x14ac:dyDescent="0.25">
      <c r="B303" s="1">
        <v>5189</v>
      </c>
      <c r="C303">
        <v>5213</v>
      </c>
      <c r="D303">
        <v>8847</v>
      </c>
      <c r="E303">
        <v>6328</v>
      </c>
      <c r="F303">
        <v>7535</v>
      </c>
      <c r="G303">
        <v>8081</v>
      </c>
      <c r="H303">
        <v>7973</v>
      </c>
      <c r="I303">
        <v>6455</v>
      </c>
      <c r="J303">
        <v>7391</v>
      </c>
      <c r="K303">
        <v>6163</v>
      </c>
      <c r="L303">
        <v>8393</v>
      </c>
      <c r="M303">
        <v>7297</v>
      </c>
      <c r="N303">
        <v>8561</v>
      </c>
      <c r="O303">
        <v>9340</v>
      </c>
      <c r="P303">
        <v>8852</v>
      </c>
      <c r="Q303">
        <v>5537</v>
      </c>
      <c r="R303">
        <v>5863</v>
      </c>
      <c r="S303">
        <v>5810</v>
      </c>
      <c r="T303">
        <v>5383</v>
      </c>
      <c r="U303">
        <v>6961</v>
      </c>
    </row>
    <row r="304" spans="2:21" x14ac:dyDescent="0.25">
      <c r="B304" s="1">
        <v>6799</v>
      </c>
      <c r="C304">
        <v>7948</v>
      </c>
      <c r="D304">
        <v>11627</v>
      </c>
      <c r="E304">
        <v>8565</v>
      </c>
      <c r="F304">
        <v>10022</v>
      </c>
      <c r="G304">
        <v>10289</v>
      </c>
      <c r="H304">
        <v>9281</v>
      </c>
      <c r="I304">
        <v>10409</v>
      </c>
      <c r="J304">
        <v>9519</v>
      </c>
      <c r="K304">
        <v>10423</v>
      </c>
      <c r="L304">
        <v>8497</v>
      </c>
      <c r="M304">
        <v>9850</v>
      </c>
      <c r="N304">
        <v>10344</v>
      </c>
      <c r="O304">
        <v>8939</v>
      </c>
      <c r="P304">
        <v>9298</v>
      </c>
      <c r="Q304">
        <v>11283</v>
      </c>
      <c r="R304">
        <v>10378</v>
      </c>
      <c r="S304">
        <v>9520</v>
      </c>
      <c r="T304">
        <v>7116</v>
      </c>
      <c r="U304">
        <v>8372</v>
      </c>
    </row>
    <row r="305" spans="2:21" x14ac:dyDescent="0.25">
      <c r="B305" s="1">
        <v>5841.9999999969996</v>
      </c>
      <c r="C305">
        <v>6313</v>
      </c>
      <c r="D305">
        <v>10046</v>
      </c>
      <c r="E305">
        <v>7250</v>
      </c>
      <c r="F305">
        <v>9587</v>
      </c>
      <c r="G305">
        <v>8927</v>
      </c>
      <c r="H305">
        <v>8560</v>
      </c>
      <c r="I305">
        <v>8049</v>
      </c>
      <c r="J305">
        <v>8106</v>
      </c>
      <c r="K305">
        <v>8325</v>
      </c>
      <c r="L305">
        <v>9600</v>
      </c>
      <c r="M305">
        <v>8163</v>
      </c>
      <c r="N305">
        <v>9893</v>
      </c>
      <c r="O305">
        <v>9543</v>
      </c>
      <c r="P305">
        <v>8653</v>
      </c>
      <c r="Q305">
        <v>7729</v>
      </c>
      <c r="R305">
        <v>7535</v>
      </c>
      <c r="S305">
        <v>6620</v>
      </c>
      <c r="T305">
        <v>5852</v>
      </c>
      <c r="U305">
        <v>7423</v>
      </c>
    </row>
    <row r="306" spans="2:21" x14ac:dyDescent="0.25">
      <c r="B306" s="1">
        <v>6517</v>
      </c>
      <c r="C306">
        <v>6693</v>
      </c>
      <c r="D306">
        <v>10485</v>
      </c>
      <c r="E306">
        <v>7785</v>
      </c>
      <c r="F306">
        <v>9494</v>
      </c>
      <c r="G306">
        <v>10125</v>
      </c>
      <c r="H306">
        <v>9268</v>
      </c>
      <c r="I306">
        <v>8666</v>
      </c>
      <c r="J306">
        <v>8762</v>
      </c>
      <c r="K306">
        <v>8130</v>
      </c>
      <c r="L306">
        <v>9882</v>
      </c>
      <c r="M306">
        <v>9124</v>
      </c>
      <c r="N306">
        <v>10134</v>
      </c>
      <c r="O306">
        <v>10832</v>
      </c>
      <c r="P306">
        <v>9773</v>
      </c>
      <c r="Q306">
        <v>10097</v>
      </c>
      <c r="R306">
        <v>10069</v>
      </c>
      <c r="S306">
        <v>9765</v>
      </c>
      <c r="T306">
        <v>6490</v>
      </c>
      <c r="U306">
        <v>6797</v>
      </c>
    </row>
    <row r="307" spans="2:21" x14ac:dyDescent="0.25">
      <c r="B307" s="1">
        <v>5720</v>
      </c>
      <c r="C307">
        <v>6151</v>
      </c>
      <c r="D307">
        <v>9452</v>
      </c>
      <c r="E307">
        <v>7182</v>
      </c>
      <c r="F307">
        <v>8542</v>
      </c>
      <c r="G307">
        <v>8642</v>
      </c>
      <c r="H307">
        <v>8217</v>
      </c>
      <c r="I307">
        <v>7171</v>
      </c>
      <c r="J307">
        <v>7571</v>
      </c>
      <c r="K307">
        <v>7483</v>
      </c>
      <c r="L307">
        <v>8746</v>
      </c>
      <c r="M307">
        <v>7472</v>
      </c>
      <c r="N307">
        <v>9268</v>
      </c>
      <c r="O307">
        <v>8884</v>
      </c>
      <c r="P307">
        <v>7914</v>
      </c>
      <c r="Q307">
        <v>7672</v>
      </c>
      <c r="R307">
        <v>8159</v>
      </c>
      <c r="S307">
        <v>6229</v>
      </c>
      <c r="T307">
        <v>5935</v>
      </c>
      <c r="U307">
        <v>6819</v>
      </c>
    </row>
    <row r="308" spans="2:21" x14ac:dyDescent="0.25">
      <c r="B308" s="1">
        <v>6601</v>
      </c>
      <c r="C308">
        <v>6594</v>
      </c>
      <c r="D308">
        <v>10006</v>
      </c>
      <c r="E308">
        <v>7495</v>
      </c>
      <c r="F308">
        <v>9674</v>
      </c>
      <c r="G308">
        <v>9005</v>
      </c>
      <c r="H308">
        <v>8631</v>
      </c>
      <c r="I308">
        <v>8443</v>
      </c>
      <c r="J308">
        <v>8625</v>
      </c>
      <c r="K308">
        <v>8214</v>
      </c>
      <c r="L308">
        <v>8806</v>
      </c>
      <c r="M308">
        <v>8121</v>
      </c>
      <c r="N308">
        <v>8494</v>
      </c>
      <c r="O308">
        <v>7597</v>
      </c>
      <c r="P308">
        <v>8837</v>
      </c>
      <c r="Q308">
        <v>8133</v>
      </c>
      <c r="R308">
        <v>9022</v>
      </c>
      <c r="S308">
        <v>8113</v>
      </c>
      <c r="T308">
        <v>6747</v>
      </c>
      <c r="U308">
        <v>8172</v>
      </c>
    </row>
    <row r="309" spans="2:21" x14ac:dyDescent="0.25">
      <c r="B309" s="1">
        <v>7640</v>
      </c>
      <c r="C309">
        <v>8214</v>
      </c>
      <c r="D309">
        <v>11726</v>
      </c>
      <c r="E309">
        <v>9082</v>
      </c>
      <c r="F309">
        <v>10654</v>
      </c>
      <c r="G309">
        <v>10049</v>
      </c>
      <c r="H309">
        <v>10748</v>
      </c>
      <c r="I309">
        <v>9467</v>
      </c>
      <c r="J309">
        <v>9452</v>
      </c>
      <c r="K309">
        <v>9877</v>
      </c>
      <c r="L309">
        <v>10014</v>
      </c>
      <c r="M309">
        <v>9356</v>
      </c>
      <c r="N309">
        <v>9617</v>
      </c>
      <c r="O309">
        <v>11461</v>
      </c>
      <c r="P309">
        <v>10472</v>
      </c>
      <c r="Q309">
        <v>11251</v>
      </c>
      <c r="R309">
        <v>11663</v>
      </c>
      <c r="S309">
        <v>9116</v>
      </c>
      <c r="T309">
        <v>7629</v>
      </c>
      <c r="U309">
        <v>9409</v>
      </c>
    </row>
    <row r="310" spans="2:21" x14ac:dyDescent="0.25">
      <c r="B310" s="1">
        <v>6667</v>
      </c>
      <c r="C310">
        <v>6353</v>
      </c>
      <c r="D310">
        <v>9518</v>
      </c>
      <c r="E310">
        <v>7130</v>
      </c>
      <c r="F310">
        <v>8734</v>
      </c>
      <c r="G310">
        <v>8762</v>
      </c>
      <c r="H310">
        <v>8706</v>
      </c>
      <c r="I310">
        <v>7746</v>
      </c>
      <c r="J310">
        <v>7974</v>
      </c>
      <c r="K310">
        <v>7812</v>
      </c>
      <c r="L310">
        <v>9875</v>
      </c>
      <c r="M310">
        <v>7915</v>
      </c>
      <c r="N310">
        <v>9306</v>
      </c>
      <c r="O310">
        <v>9800</v>
      </c>
      <c r="P310">
        <v>8624</v>
      </c>
      <c r="Q310">
        <v>7781</v>
      </c>
      <c r="R310">
        <v>8419</v>
      </c>
      <c r="S310">
        <v>8096</v>
      </c>
      <c r="T310">
        <v>6603</v>
      </c>
      <c r="U310">
        <v>7989</v>
      </c>
    </row>
    <row r="311" spans="2:21" x14ac:dyDescent="0.25">
      <c r="B311" s="1">
        <v>6250</v>
      </c>
      <c r="C311">
        <v>6560</v>
      </c>
      <c r="D311">
        <v>10649</v>
      </c>
      <c r="E311">
        <v>7832</v>
      </c>
      <c r="F311">
        <v>9683</v>
      </c>
      <c r="G311">
        <v>9656</v>
      </c>
      <c r="H311">
        <v>9550</v>
      </c>
      <c r="I311">
        <v>8549</v>
      </c>
      <c r="J311">
        <v>8838</v>
      </c>
      <c r="K311">
        <v>8637</v>
      </c>
      <c r="L311">
        <v>9287</v>
      </c>
      <c r="M311">
        <v>9118</v>
      </c>
      <c r="N311">
        <v>10698</v>
      </c>
      <c r="O311">
        <v>10054</v>
      </c>
      <c r="P311">
        <v>9666</v>
      </c>
      <c r="Q311">
        <v>8935</v>
      </c>
      <c r="R311">
        <v>8832</v>
      </c>
      <c r="S311">
        <v>9062</v>
      </c>
      <c r="T311">
        <v>6510</v>
      </c>
      <c r="U311">
        <v>9334</v>
      </c>
    </row>
    <row r="312" spans="2:21" x14ac:dyDescent="0.25">
      <c r="B312" s="1">
        <v>6800</v>
      </c>
      <c r="C312">
        <v>7241</v>
      </c>
      <c r="D312">
        <v>10759</v>
      </c>
      <c r="E312">
        <v>8634</v>
      </c>
      <c r="F312">
        <v>9975</v>
      </c>
      <c r="G312">
        <v>11096</v>
      </c>
      <c r="H312">
        <v>9483</v>
      </c>
      <c r="I312">
        <v>9777</v>
      </c>
      <c r="J312">
        <v>9837</v>
      </c>
      <c r="K312">
        <v>9895</v>
      </c>
      <c r="L312">
        <v>8877</v>
      </c>
      <c r="M312">
        <v>9775</v>
      </c>
      <c r="N312">
        <v>9821</v>
      </c>
      <c r="O312">
        <v>9092</v>
      </c>
      <c r="P312">
        <v>9451</v>
      </c>
      <c r="Q312">
        <v>10468</v>
      </c>
      <c r="R312">
        <v>11237</v>
      </c>
      <c r="S312">
        <v>8335</v>
      </c>
      <c r="T312">
        <v>7314</v>
      </c>
      <c r="U312">
        <v>8774</v>
      </c>
    </row>
    <row r="313" spans="2:21" x14ac:dyDescent="0.25">
      <c r="B313" s="1">
        <v>5662</v>
      </c>
      <c r="C313">
        <v>5979</v>
      </c>
      <c r="D313">
        <v>10857</v>
      </c>
      <c r="E313">
        <v>7849</v>
      </c>
      <c r="F313">
        <v>10155</v>
      </c>
      <c r="G313">
        <v>9186</v>
      </c>
      <c r="H313">
        <v>8998</v>
      </c>
      <c r="I313">
        <v>9480</v>
      </c>
      <c r="J313">
        <v>9020</v>
      </c>
      <c r="K313">
        <v>7433</v>
      </c>
      <c r="L313">
        <v>9856</v>
      </c>
      <c r="M313">
        <v>8600</v>
      </c>
      <c r="N313">
        <v>8804</v>
      </c>
      <c r="O313">
        <v>10831</v>
      </c>
      <c r="P313">
        <v>10231</v>
      </c>
      <c r="Q313">
        <v>7608</v>
      </c>
      <c r="R313">
        <v>7785</v>
      </c>
      <c r="S313">
        <v>7308</v>
      </c>
      <c r="T313">
        <v>6401</v>
      </c>
      <c r="U313">
        <v>7277</v>
      </c>
    </row>
    <row r="314" spans="2:21" x14ac:dyDescent="0.25">
      <c r="B314" s="1">
        <v>6657.9999999880001</v>
      </c>
      <c r="C314">
        <v>7756</v>
      </c>
      <c r="D314">
        <v>10103</v>
      </c>
      <c r="E314">
        <v>7694</v>
      </c>
      <c r="F314">
        <v>10208</v>
      </c>
      <c r="G314">
        <v>10189</v>
      </c>
      <c r="H314">
        <v>9146</v>
      </c>
      <c r="I314">
        <v>8579</v>
      </c>
      <c r="J314">
        <v>8383</v>
      </c>
      <c r="K314">
        <v>9327</v>
      </c>
      <c r="L314">
        <v>8947</v>
      </c>
      <c r="M314">
        <v>8978</v>
      </c>
      <c r="N314">
        <v>8317</v>
      </c>
      <c r="O314">
        <v>8253</v>
      </c>
      <c r="P314">
        <v>8887</v>
      </c>
      <c r="Q314">
        <v>8443</v>
      </c>
      <c r="R314">
        <v>8332</v>
      </c>
      <c r="S314">
        <v>8345</v>
      </c>
      <c r="T314">
        <v>7555</v>
      </c>
      <c r="U314">
        <v>9024</v>
      </c>
    </row>
    <row r="315" spans="2:21" x14ac:dyDescent="0.25">
      <c r="B315" s="1">
        <v>5518</v>
      </c>
      <c r="C315">
        <v>5809</v>
      </c>
      <c r="D315">
        <v>9225</v>
      </c>
      <c r="E315">
        <v>6449</v>
      </c>
      <c r="F315">
        <v>9013</v>
      </c>
      <c r="G315">
        <v>8062</v>
      </c>
      <c r="H315">
        <v>8175</v>
      </c>
      <c r="I315">
        <v>7817</v>
      </c>
      <c r="J315">
        <v>7721</v>
      </c>
      <c r="K315">
        <v>7283</v>
      </c>
      <c r="L315">
        <v>9424</v>
      </c>
      <c r="M315">
        <v>7138</v>
      </c>
      <c r="N315">
        <v>8464</v>
      </c>
      <c r="O315">
        <v>9668</v>
      </c>
      <c r="P315">
        <v>8662</v>
      </c>
      <c r="Q315">
        <v>7967</v>
      </c>
      <c r="R315">
        <v>8213</v>
      </c>
      <c r="S315">
        <v>6521</v>
      </c>
      <c r="T315">
        <v>5455</v>
      </c>
      <c r="U315">
        <v>6082</v>
      </c>
    </row>
    <row r="316" spans="2:21" x14ac:dyDescent="0.25">
      <c r="B316" s="1">
        <v>6330</v>
      </c>
      <c r="C316">
        <v>6892</v>
      </c>
      <c r="D316">
        <v>10737</v>
      </c>
      <c r="E316">
        <v>8025</v>
      </c>
      <c r="F316">
        <v>9567</v>
      </c>
      <c r="G316">
        <v>9686</v>
      </c>
      <c r="H316">
        <v>9131</v>
      </c>
      <c r="I316">
        <v>9646</v>
      </c>
      <c r="J316">
        <v>9130</v>
      </c>
      <c r="K316">
        <v>9654</v>
      </c>
      <c r="L316">
        <v>8819</v>
      </c>
      <c r="M316">
        <v>9078</v>
      </c>
      <c r="N316">
        <v>8808</v>
      </c>
      <c r="O316">
        <v>8664</v>
      </c>
      <c r="P316">
        <v>8870</v>
      </c>
      <c r="Q316">
        <v>9835</v>
      </c>
      <c r="R316">
        <v>9119</v>
      </c>
      <c r="S316">
        <v>9197</v>
      </c>
      <c r="T316">
        <v>6773</v>
      </c>
      <c r="U316">
        <v>7811</v>
      </c>
    </row>
    <row r="317" spans="2:21" x14ac:dyDescent="0.25">
      <c r="B317" s="1">
        <v>7562</v>
      </c>
      <c r="C317">
        <v>8123</v>
      </c>
      <c r="D317">
        <v>11527</v>
      </c>
      <c r="E317">
        <v>9316</v>
      </c>
      <c r="F317">
        <v>11334</v>
      </c>
      <c r="G317">
        <v>10668</v>
      </c>
      <c r="H317">
        <v>10541</v>
      </c>
      <c r="I317">
        <v>9888</v>
      </c>
      <c r="J317">
        <v>10853</v>
      </c>
      <c r="K317">
        <v>10496</v>
      </c>
      <c r="L317">
        <v>9357</v>
      </c>
      <c r="M317">
        <v>10551</v>
      </c>
      <c r="N317">
        <v>9770</v>
      </c>
      <c r="O317">
        <v>9552</v>
      </c>
      <c r="P317">
        <v>10525</v>
      </c>
      <c r="Q317">
        <v>10034</v>
      </c>
      <c r="R317">
        <v>10601</v>
      </c>
      <c r="S317">
        <v>8651</v>
      </c>
      <c r="T317">
        <v>8460</v>
      </c>
      <c r="U317">
        <v>8365</v>
      </c>
    </row>
    <row r="318" spans="2:21" x14ac:dyDescent="0.25">
      <c r="B318" s="1">
        <v>7969.9999999869997</v>
      </c>
      <c r="C318">
        <v>8329</v>
      </c>
      <c r="D318">
        <v>11263</v>
      </c>
      <c r="E318">
        <v>8645</v>
      </c>
      <c r="F318">
        <v>10618</v>
      </c>
      <c r="G318">
        <v>11157</v>
      </c>
      <c r="H318">
        <v>10672</v>
      </c>
      <c r="I318">
        <v>10182</v>
      </c>
      <c r="J318">
        <v>10609</v>
      </c>
      <c r="K318">
        <v>10514</v>
      </c>
      <c r="L318">
        <v>10620</v>
      </c>
      <c r="M318">
        <v>9505</v>
      </c>
      <c r="N318">
        <v>10188</v>
      </c>
      <c r="O318">
        <v>10221</v>
      </c>
      <c r="P318">
        <v>10720</v>
      </c>
      <c r="Q318">
        <v>9514</v>
      </c>
      <c r="R318">
        <v>10184</v>
      </c>
      <c r="S318">
        <v>8747</v>
      </c>
      <c r="T318">
        <v>8244</v>
      </c>
      <c r="U318">
        <v>9212</v>
      </c>
    </row>
    <row r="319" spans="2:21" x14ac:dyDescent="0.25">
      <c r="B319" s="1">
        <v>6899</v>
      </c>
      <c r="C319">
        <v>6769</v>
      </c>
      <c r="D319">
        <v>10596</v>
      </c>
      <c r="E319">
        <v>7862</v>
      </c>
      <c r="F319">
        <v>10122</v>
      </c>
      <c r="G319">
        <v>9864</v>
      </c>
      <c r="H319">
        <v>9427</v>
      </c>
      <c r="I319">
        <v>9270</v>
      </c>
      <c r="J319">
        <v>9053</v>
      </c>
      <c r="K319">
        <v>8714</v>
      </c>
      <c r="L319">
        <v>10089</v>
      </c>
      <c r="M319">
        <v>9493</v>
      </c>
      <c r="N319">
        <v>10430</v>
      </c>
      <c r="O319">
        <v>9754</v>
      </c>
      <c r="P319">
        <v>9514</v>
      </c>
      <c r="Q319">
        <v>8682</v>
      </c>
      <c r="R319">
        <v>9050</v>
      </c>
      <c r="S319">
        <v>7269</v>
      </c>
      <c r="T319">
        <v>7189</v>
      </c>
      <c r="U319">
        <v>7642</v>
      </c>
    </row>
    <row r="320" spans="2:21" x14ac:dyDescent="0.25">
      <c r="B320" s="1">
        <v>7529</v>
      </c>
      <c r="C320">
        <v>7640</v>
      </c>
      <c r="D320">
        <v>12151</v>
      </c>
      <c r="E320">
        <v>8868</v>
      </c>
      <c r="F320">
        <v>11016</v>
      </c>
      <c r="G320">
        <v>10815</v>
      </c>
      <c r="H320">
        <v>9885</v>
      </c>
      <c r="I320">
        <v>9769</v>
      </c>
      <c r="J320">
        <v>10071</v>
      </c>
      <c r="K320">
        <v>11199</v>
      </c>
      <c r="L320">
        <v>9591</v>
      </c>
      <c r="M320">
        <v>11049</v>
      </c>
      <c r="N320">
        <v>10795</v>
      </c>
      <c r="O320">
        <v>10525</v>
      </c>
      <c r="P320">
        <v>11025</v>
      </c>
      <c r="Q320">
        <v>10579</v>
      </c>
      <c r="R320">
        <v>11487</v>
      </c>
      <c r="S320">
        <v>9533</v>
      </c>
      <c r="T320">
        <v>8043</v>
      </c>
      <c r="U320">
        <v>8631</v>
      </c>
    </row>
    <row r="321" spans="2:21" x14ac:dyDescent="0.25">
      <c r="B321" s="1">
        <v>7431</v>
      </c>
      <c r="C321">
        <v>7946</v>
      </c>
      <c r="D321">
        <v>11351</v>
      </c>
      <c r="E321">
        <v>8903</v>
      </c>
      <c r="F321">
        <v>9874</v>
      </c>
      <c r="G321">
        <v>11202</v>
      </c>
      <c r="H321">
        <v>10185</v>
      </c>
      <c r="I321">
        <v>10917</v>
      </c>
      <c r="J321">
        <v>10325</v>
      </c>
      <c r="K321">
        <v>10559</v>
      </c>
      <c r="L321">
        <v>10549</v>
      </c>
      <c r="M321">
        <v>10451</v>
      </c>
      <c r="N321">
        <v>9362</v>
      </c>
      <c r="O321">
        <v>9085</v>
      </c>
      <c r="P321">
        <v>10077</v>
      </c>
      <c r="Q321">
        <v>10852</v>
      </c>
      <c r="R321">
        <v>9654</v>
      </c>
      <c r="S321">
        <v>8293</v>
      </c>
      <c r="T321">
        <v>7938</v>
      </c>
      <c r="U321">
        <v>8517</v>
      </c>
    </row>
    <row r="322" spans="2:21" x14ac:dyDescent="0.25">
      <c r="B322" s="1">
        <v>7549</v>
      </c>
      <c r="C322">
        <v>7905</v>
      </c>
      <c r="D322">
        <v>11362</v>
      </c>
      <c r="E322">
        <v>9203</v>
      </c>
      <c r="F322">
        <v>11147</v>
      </c>
      <c r="G322">
        <v>10840</v>
      </c>
      <c r="H322">
        <v>10254</v>
      </c>
      <c r="I322">
        <v>10011</v>
      </c>
      <c r="J322">
        <v>10060</v>
      </c>
      <c r="K322">
        <v>9858</v>
      </c>
      <c r="L322">
        <v>9981</v>
      </c>
      <c r="M322">
        <v>9547</v>
      </c>
      <c r="N322">
        <v>10346</v>
      </c>
      <c r="O322">
        <v>9726</v>
      </c>
      <c r="P322">
        <v>10482</v>
      </c>
      <c r="Q322">
        <v>9440</v>
      </c>
      <c r="R322">
        <v>10087</v>
      </c>
      <c r="S322">
        <v>9085</v>
      </c>
      <c r="T322">
        <v>8312</v>
      </c>
      <c r="U322">
        <v>9870</v>
      </c>
    </row>
    <row r="323" spans="2:21" x14ac:dyDescent="0.25">
      <c r="B323" s="1">
        <v>6431</v>
      </c>
      <c r="C323">
        <v>7191</v>
      </c>
      <c r="D323">
        <v>11215</v>
      </c>
      <c r="E323">
        <v>8157</v>
      </c>
      <c r="F323">
        <v>9806</v>
      </c>
      <c r="G323">
        <v>9503</v>
      </c>
      <c r="H323">
        <v>9512</v>
      </c>
      <c r="I323">
        <v>8883</v>
      </c>
      <c r="J323">
        <v>9284</v>
      </c>
      <c r="K323">
        <v>8686</v>
      </c>
      <c r="L323">
        <v>8813</v>
      </c>
      <c r="M323">
        <v>9499</v>
      </c>
      <c r="N323">
        <v>8372</v>
      </c>
      <c r="O323">
        <v>8834</v>
      </c>
      <c r="P323">
        <v>9481</v>
      </c>
      <c r="Q323">
        <v>9780</v>
      </c>
      <c r="R323">
        <v>8588</v>
      </c>
      <c r="S323">
        <v>8083</v>
      </c>
      <c r="T323">
        <v>6992</v>
      </c>
      <c r="U323">
        <v>8751</v>
      </c>
    </row>
    <row r="324" spans="2:21" x14ac:dyDescent="0.25">
      <c r="B324" s="1">
        <v>6295.9999999800002</v>
      </c>
      <c r="C324">
        <v>6200</v>
      </c>
      <c r="D324">
        <v>10272</v>
      </c>
      <c r="E324">
        <v>7132</v>
      </c>
      <c r="F324">
        <v>10523</v>
      </c>
      <c r="G324">
        <v>9178</v>
      </c>
      <c r="H324">
        <v>8749</v>
      </c>
      <c r="I324">
        <v>7833</v>
      </c>
      <c r="J324">
        <v>8421</v>
      </c>
      <c r="K324">
        <v>8659</v>
      </c>
      <c r="L324">
        <v>10106</v>
      </c>
      <c r="M324">
        <v>8814</v>
      </c>
      <c r="N324">
        <v>9385</v>
      </c>
      <c r="O324">
        <v>9928</v>
      </c>
      <c r="P324">
        <v>8932</v>
      </c>
      <c r="Q324">
        <v>8526</v>
      </c>
      <c r="R324">
        <v>8424</v>
      </c>
      <c r="S324">
        <v>7057</v>
      </c>
      <c r="T324">
        <v>6339</v>
      </c>
      <c r="U324">
        <v>7795</v>
      </c>
    </row>
    <row r="325" spans="2:21" x14ac:dyDescent="0.25">
      <c r="B325" s="1">
        <v>7156</v>
      </c>
      <c r="C325">
        <v>8236</v>
      </c>
      <c r="D325">
        <v>10478</v>
      </c>
      <c r="E325">
        <v>7896</v>
      </c>
      <c r="F325">
        <v>9597</v>
      </c>
      <c r="G325">
        <v>10363</v>
      </c>
      <c r="H325">
        <v>9706</v>
      </c>
      <c r="I325">
        <v>10090</v>
      </c>
      <c r="J325">
        <v>10019</v>
      </c>
      <c r="K325">
        <v>9402</v>
      </c>
      <c r="L325">
        <v>9841</v>
      </c>
      <c r="M325">
        <v>9388</v>
      </c>
      <c r="N325">
        <v>9949</v>
      </c>
      <c r="O325">
        <v>9864</v>
      </c>
      <c r="P325">
        <v>9012</v>
      </c>
      <c r="Q325">
        <v>9437</v>
      </c>
      <c r="R325">
        <v>8889</v>
      </c>
      <c r="S325">
        <v>8164</v>
      </c>
      <c r="T325">
        <v>7825</v>
      </c>
      <c r="U325">
        <v>7966</v>
      </c>
    </row>
    <row r="326" spans="2:21" x14ac:dyDescent="0.25">
      <c r="B326" s="1">
        <v>7188</v>
      </c>
      <c r="C326">
        <v>6908</v>
      </c>
      <c r="D326">
        <v>10895</v>
      </c>
      <c r="E326">
        <v>8052</v>
      </c>
      <c r="F326">
        <v>9595</v>
      </c>
      <c r="G326">
        <v>10312</v>
      </c>
      <c r="H326">
        <v>8824</v>
      </c>
      <c r="I326">
        <v>8587</v>
      </c>
      <c r="J326">
        <v>8614</v>
      </c>
      <c r="K326">
        <v>8515</v>
      </c>
      <c r="L326">
        <v>11080</v>
      </c>
      <c r="M326">
        <v>8646</v>
      </c>
      <c r="N326">
        <v>10144</v>
      </c>
      <c r="O326">
        <v>9887</v>
      </c>
      <c r="P326">
        <v>8896</v>
      </c>
      <c r="Q326">
        <v>8175</v>
      </c>
      <c r="R326">
        <v>8411</v>
      </c>
      <c r="S326">
        <v>6912</v>
      </c>
      <c r="T326">
        <v>6552</v>
      </c>
      <c r="U326">
        <v>8275</v>
      </c>
    </row>
    <row r="327" spans="2:21" x14ac:dyDescent="0.25">
      <c r="B327" s="1">
        <v>7609</v>
      </c>
      <c r="C327">
        <v>7460</v>
      </c>
      <c r="D327">
        <v>11722</v>
      </c>
      <c r="E327">
        <v>8823</v>
      </c>
      <c r="F327">
        <v>10471</v>
      </c>
      <c r="G327">
        <v>10509</v>
      </c>
      <c r="H327">
        <v>9801</v>
      </c>
      <c r="I327">
        <v>10202</v>
      </c>
      <c r="J327">
        <v>9940</v>
      </c>
      <c r="K327">
        <v>9159</v>
      </c>
      <c r="L327">
        <v>11370</v>
      </c>
      <c r="M327">
        <v>10169</v>
      </c>
      <c r="N327">
        <v>11354</v>
      </c>
      <c r="O327">
        <v>10823</v>
      </c>
      <c r="P327">
        <v>9599</v>
      </c>
      <c r="Q327">
        <v>9272</v>
      </c>
      <c r="R327">
        <v>8923</v>
      </c>
      <c r="S327">
        <v>9501</v>
      </c>
      <c r="T327">
        <v>7541</v>
      </c>
      <c r="U327">
        <v>8821</v>
      </c>
    </row>
    <row r="328" spans="2:21" x14ac:dyDescent="0.25">
      <c r="B328" s="1">
        <v>6431</v>
      </c>
      <c r="C328">
        <v>6773</v>
      </c>
      <c r="D328">
        <v>11175</v>
      </c>
      <c r="E328">
        <v>8283</v>
      </c>
      <c r="F328">
        <v>9659</v>
      </c>
      <c r="G328">
        <v>10541</v>
      </c>
      <c r="H328">
        <v>9381</v>
      </c>
      <c r="I328">
        <v>9289</v>
      </c>
      <c r="J328">
        <v>9513</v>
      </c>
      <c r="K328">
        <v>9248</v>
      </c>
      <c r="L328">
        <v>8143</v>
      </c>
      <c r="M328">
        <v>8915</v>
      </c>
      <c r="N328">
        <v>8863</v>
      </c>
      <c r="O328">
        <v>8983</v>
      </c>
      <c r="P328">
        <v>9355</v>
      </c>
      <c r="Q328">
        <v>10109</v>
      </c>
      <c r="R328">
        <v>10183</v>
      </c>
      <c r="S328">
        <v>7798</v>
      </c>
      <c r="T328">
        <v>7021</v>
      </c>
      <c r="U328">
        <v>7485</v>
      </c>
    </row>
    <row r="329" spans="2:21" x14ac:dyDescent="0.25">
      <c r="B329" s="1">
        <v>6216</v>
      </c>
      <c r="C329">
        <v>6476</v>
      </c>
      <c r="D329">
        <v>10705</v>
      </c>
      <c r="E329">
        <v>7549</v>
      </c>
      <c r="F329">
        <v>9097</v>
      </c>
      <c r="G329">
        <v>9542</v>
      </c>
      <c r="H329">
        <v>8962</v>
      </c>
      <c r="I329">
        <v>8949</v>
      </c>
      <c r="J329">
        <v>9000</v>
      </c>
      <c r="K329">
        <v>9205</v>
      </c>
      <c r="L329">
        <v>9285</v>
      </c>
      <c r="M329">
        <v>8532</v>
      </c>
      <c r="N329">
        <v>9525</v>
      </c>
      <c r="O329">
        <v>8607</v>
      </c>
      <c r="P329">
        <v>9032</v>
      </c>
      <c r="Q329">
        <v>8594</v>
      </c>
      <c r="R329">
        <v>8794</v>
      </c>
      <c r="S329">
        <v>7176</v>
      </c>
      <c r="T329">
        <v>6492</v>
      </c>
      <c r="U329">
        <v>7238</v>
      </c>
    </row>
    <row r="330" spans="2:21" x14ac:dyDescent="0.25">
      <c r="B330" s="1">
        <v>6249</v>
      </c>
      <c r="C330">
        <v>6644</v>
      </c>
      <c r="D330">
        <v>10548</v>
      </c>
      <c r="E330">
        <v>7664</v>
      </c>
      <c r="F330">
        <v>10401</v>
      </c>
      <c r="G330">
        <v>9362</v>
      </c>
      <c r="H330">
        <v>8824</v>
      </c>
      <c r="I330">
        <v>8720</v>
      </c>
      <c r="J330">
        <v>9050</v>
      </c>
      <c r="K330">
        <v>8863</v>
      </c>
      <c r="L330">
        <v>9880</v>
      </c>
      <c r="M330">
        <v>9457</v>
      </c>
      <c r="N330">
        <v>9947</v>
      </c>
      <c r="O330">
        <v>9622</v>
      </c>
      <c r="P330">
        <v>8308</v>
      </c>
      <c r="Q330">
        <v>7712</v>
      </c>
      <c r="R330">
        <v>9049</v>
      </c>
      <c r="S330">
        <v>7498</v>
      </c>
      <c r="T330">
        <v>6632</v>
      </c>
      <c r="U330">
        <v>8643</v>
      </c>
    </row>
    <row r="331" spans="2:21" x14ac:dyDescent="0.25">
      <c r="B331" s="1">
        <v>7175</v>
      </c>
      <c r="C331">
        <v>6136</v>
      </c>
      <c r="D331">
        <v>10437</v>
      </c>
      <c r="E331">
        <v>7796</v>
      </c>
      <c r="F331">
        <v>9097</v>
      </c>
      <c r="G331">
        <v>10139</v>
      </c>
      <c r="H331">
        <v>8746</v>
      </c>
      <c r="I331">
        <v>9362</v>
      </c>
      <c r="J331">
        <v>8828</v>
      </c>
      <c r="K331">
        <v>10367</v>
      </c>
      <c r="L331">
        <v>8084</v>
      </c>
      <c r="M331">
        <v>10292</v>
      </c>
      <c r="N331">
        <v>9453</v>
      </c>
      <c r="O331">
        <v>9247</v>
      </c>
      <c r="P331">
        <v>9559</v>
      </c>
      <c r="Q331">
        <v>10089</v>
      </c>
      <c r="R331">
        <v>9532</v>
      </c>
      <c r="S331">
        <v>7948</v>
      </c>
      <c r="T331">
        <v>6268</v>
      </c>
      <c r="U331">
        <v>9691</v>
      </c>
    </row>
    <row r="332" spans="2:21" x14ac:dyDescent="0.25">
      <c r="B332" s="1">
        <v>6325</v>
      </c>
      <c r="C332">
        <v>7236</v>
      </c>
      <c r="D332">
        <v>10307</v>
      </c>
      <c r="E332">
        <v>7894</v>
      </c>
      <c r="F332">
        <v>9604</v>
      </c>
      <c r="G332">
        <v>10317</v>
      </c>
      <c r="H332">
        <v>9527</v>
      </c>
      <c r="I332">
        <v>9462</v>
      </c>
      <c r="J332">
        <v>9547</v>
      </c>
      <c r="K332">
        <v>8064</v>
      </c>
      <c r="L332">
        <v>10250</v>
      </c>
      <c r="M332">
        <v>8782</v>
      </c>
      <c r="N332">
        <v>9422</v>
      </c>
      <c r="O332">
        <v>10687</v>
      </c>
      <c r="P332">
        <v>9374</v>
      </c>
      <c r="Q332">
        <v>8853</v>
      </c>
      <c r="R332">
        <v>9080</v>
      </c>
      <c r="S332">
        <v>7207</v>
      </c>
      <c r="T332">
        <v>7311</v>
      </c>
      <c r="U332">
        <v>8582</v>
      </c>
    </row>
    <row r="333" spans="2:21" x14ac:dyDescent="0.25">
      <c r="B333" s="1">
        <v>5649</v>
      </c>
      <c r="C333">
        <v>5389</v>
      </c>
      <c r="D333">
        <v>9827</v>
      </c>
      <c r="E333">
        <v>7027</v>
      </c>
      <c r="F333">
        <v>8236</v>
      </c>
      <c r="G333">
        <v>10020</v>
      </c>
      <c r="H333">
        <v>9222</v>
      </c>
      <c r="I333">
        <v>8067</v>
      </c>
      <c r="J333">
        <v>8204</v>
      </c>
      <c r="K333">
        <v>7326</v>
      </c>
      <c r="L333">
        <v>9563</v>
      </c>
      <c r="M333">
        <v>7952</v>
      </c>
      <c r="N333">
        <v>9572</v>
      </c>
      <c r="O333">
        <v>9863</v>
      </c>
      <c r="P333">
        <v>8625</v>
      </c>
      <c r="Q333">
        <v>7896</v>
      </c>
      <c r="R333">
        <v>7072</v>
      </c>
      <c r="S333">
        <v>7455</v>
      </c>
      <c r="T333">
        <v>6029</v>
      </c>
      <c r="U333">
        <v>8026</v>
      </c>
    </row>
    <row r="334" spans="2:21" x14ac:dyDescent="0.25">
      <c r="B334" s="1">
        <v>6892</v>
      </c>
      <c r="C334">
        <v>7071</v>
      </c>
      <c r="D334">
        <v>10461</v>
      </c>
      <c r="E334">
        <v>7541</v>
      </c>
      <c r="F334">
        <v>9793</v>
      </c>
      <c r="G334">
        <v>9319</v>
      </c>
      <c r="H334">
        <v>9398</v>
      </c>
      <c r="I334">
        <v>9162</v>
      </c>
      <c r="J334">
        <v>9773</v>
      </c>
      <c r="K334">
        <v>9481</v>
      </c>
      <c r="L334">
        <v>7907</v>
      </c>
      <c r="M334">
        <v>9149</v>
      </c>
      <c r="N334">
        <v>9373</v>
      </c>
      <c r="O334">
        <v>8501</v>
      </c>
      <c r="P334">
        <v>8260</v>
      </c>
      <c r="Q334">
        <v>9037</v>
      </c>
      <c r="R334">
        <v>9253</v>
      </c>
      <c r="S334">
        <v>8382</v>
      </c>
      <c r="T334">
        <v>7139</v>
      </c>
      <c r="U334">
        <v>7177</v>
      </c>
    </row>
    <row r="335" spans="2:21" x14ac:dyDescent="0.25">
      <c r="B335" s="1">
        <v>6941.9999999880001</v>
      </c>
      <c r="C335">
        <v>6935</v>
      </c>
      <c r="D335">
        <v>10920</v>
      </c>
      <c r="E335">
        <v>7845</v>
      </c>
      <c r="F335">
        <v>9657</v>
      </c>
      <c r="G335">
        <v>9538</v>
      </c>
      <c r="H335">
        <v>8670</v>
      </c>
      <c r="I335">
        <v>9254</v>
      </c>
      <c r="J335">
        <v>8212</v>
      </c>
      <c r="K335">
        <v>8981</v>
      </c>
      <c r="L335">
        <v>8370</v>
      </c>
      <c r="M335">
        <v>9468</v>
      </c>
      <c r="N335">
        <v>8535</v>
      </c>
      <c r="O335">
        <v>8794</v>
      </c>
      <c r="P335">
        <v>9505</v>
      </c>
      <c r="Q335">
        <v>9002</v>
      </c>
      <c r="R335">
        <v>7954</v>
      </c>
      <c r="S335">
        <v>8213</v>
      </c>
      <c r="T335">
        <v>6902</v>
      </c>
      <c r="U335">
        <v>8989</v>
      </c>
    </row>
    <row r="336" spans="2:21" x14ac:dyDescent="0.25">
      <c r="B336" s="1">
        <v>5393</v>
      </c>
      <c r="C336">
        <v>5628</v>
      </c>
      <c r="D336">
        <v>9461</v>
      </c>
      <c r="E336">
        <v>6253</v>
      </c>
      <c r="F336">
        <v>8349</v>
      </c>
      <c r="G336">
        <v>8931</v>
      </c>
      <c r="H336">
        <v>8305</v>
      </c>
      <c r="I336">
        <v>7677</v>
      </c>
      <c r="J336">
        <v>8215</v>
      </c>
      <c r="K336">
        <v>7343</v>
      </c>
      <c r="L336">
        <v>9753</v>
      </c>
      <c r="M336">
        <v>8454</v>
      </c>
      <c r="N336">
        <v>9033</v>
      </c>
      <c r="O336">
        <v>9678</v>
      </c>
      <c r="P336">
        <v>8453</v>
      </c>
      <c r="Q336">
        <v>7151</v>
      </c>
      <c r="R336">
        <v>7253</v>
      </c>
      <c r="S336">
        <v>6363</v>
      </c>
      <c r="T336">
        <v>5634</v>
      </c>
      <c r="U336">
        <v>7831</v>
      </c>
    </row>
    <row r="337" spans="2:21" x14ac:dyDescent="0.25">
      <c r="B337" s="1">
        <v>7499</v>
      </c>
      <c r="C337">
        <v>7291</v>
      </c>
      <c r="D337">
        <v>11622</v>
      </c>
      <c r="E337">
        <v>8525</v>
      </c>
      <c r="F337">
        <v>10694</v>
      </c>
      <c r="G337">
        <v>10849</v>
      </c>
      <c r="H337">
        <v>9641</v>
      </c>
      <c r="I337">
        <v>10626</v>
      </c>
      <c r="J337">
        <v>10084</v>
      </c>
      <c r="K337">
        <v>11164</v>
      </c>
      <c r="L337">
        <v>9236</v>
      </c>
      <c r="M337">
        <v>11476</v>
      </c>
      <c r="N337">
        <v>8943</v>
      </c>
      <c r="O337">
        <v>8349</v>
      </c>
      <c r="P337">
        <v>9351</v>
      </c>
      <c r="Q337">
        <v>11529</v>
      </c>
      <c r="R337">
        <v>11538</v>
      </c>
      <c r="S337">
        <v>9979</v>
      </c>
      <c r="T337">
        <v>7147</v>
      </c>
      <c r="U337">
        <v>9224</v>
      </c>
    </row>
    <row r="338" spans="2:21" x14ac:dyDescent="0.25">
      <c r="B338" s="1">
        <v>6637</v>
      </c>
      <c r="C338">
        <v>5717</v>
      </c>
      <c r="D338">
        <v>8900</v>
      </c>
      <c r="E338">
        <v>7183</v>
      </c>
      <c r="F338">
        <v>7528</v>
      </c>
      <c r="G338">
        <v>8323</v>
      </c>
      <c r="H338">
        <v>7527</v>
      </c>
      <c r="I338">
        <v>8040</v>
      </c>
      <c r="J338">
        <v>7978</v>
      </c>
      <c r="K338">
        <v>7221</v>
      </c>
      <c r="L338">
        <v>9454</v>
      </c>
      <c r="M338">
        <v>7999</v>
      </c>
      <c r="N338">
        <v>8034</v>
      </c>
      <c r="O338">
        <v>8543</v>
      </c>
      <c r="P338">
        <v>7784</v>
      </c>
      <c r="Q338">
        <v>7132</v>
      </c>
      <c r="R338">
        <v>7226</v>
      </c>
      <c r="S338">
        <v>5934</v>
      </c>
      <c r="T338">
        <v>5939</v>
      </c>
      <c r="U338">
        <v>7045</v>
      </c>
    </row>
    <row r="339" spans="2:21" x14ac:dyDescent="0.25">
      <c r="B339" s="1">
        <v>6518</v>
      </c>
      <c r="C339">
        <v>6734</v>
      </c>
      <c r="D339">
        <v>10489</v>
      </c>
      <c r="E339">
        <v>7995</v>
      </c>
      <c r="F339">
        <v>9717</v>
      </c>
      <c r="G339">
        <v>9598</v>
      </c>
      <c r="H339">
        <v>8887</v>
      </c>
      <c r="I339">
        <v>8702</v>
      </c>
      <c r="J339">
        <v>9161</v>
      </c>
      <c r="K339">
        <v>8799</v>
      </c>
      <c r="L339">
        <v>9535</v>
      </c>
      <c r="M339">
        <v>8787</v>
      </c>
      <c r="N339">
        <v>10825</v>
      </c>
      <c r="O339">
        <v>10125</v>
      </c>
      <c r="P339">
        <v>8950</v>
      </c>
      <c r="Q339">
        <v>9920</v>
      </c>
      <c r="R339">
        <v>10028</v>
      </c>
      <c r="S339">
        <v>7606</v>
      </c>
      <c r="T339">
        <v>6852</v>
      </c>
      <c r="U339">
        <v>8886</v>
      </c>
    </row>
    <row r="340" spans="2:21" x14ac:dyDescent="0.25">
      <c r="B340" s="1">
        <v>7849.9999999860001</v>
      </c>
      <c r="C340">
        <v>8357</v>
      </c>
      <c r="D340">
        <v>10563</v>
      </c>
      <c r="E340">
        <v>8756</v>
      </c>
      <c r="F340">
        <v>10020</v>
      </c>
      <c r="G340">
        <v>9925</v>
      </c>
      <c r="H340">
        <v>10278</v>
      </c>
      <c r="I340">
        <v>9319</v>
      </c>
      <c r="J340">
        <v>10114</v>
      </c>
      <c r="K340">
        <v>8969</v>
      </c>
      <c r="L340">
        <v>10488</v>
      </c>
      <c r="M340">
        <v>9255</v>
      </c>
      <c r="N340">
        <v>10610</v>
      </c>
      <c r="O340">
        <v>9982</v>
      </c>
      <c r="P340">
        <v>9005</v>
      </c>
      <c r="Q340">
        <v>9137</v>
      </c>
      <c r="R340">
        <v>8881</v>
      </c>
      <c r="S340">
        <v>9602</v>
      </c>
      <c r="T340">
        <v>8669</v>
      </c>
      <c r="U340">
        <v>9422</v>
      </c>
    </row>
    <row r="341" spans="2:21" x14ac:dyDescent="0.25">
      <c r="B341" s="1">
        <v>5242</v>
      </c>
      <c r="C341">
        <v>5651</v>
      </c>
      <c r="D341">
        <v>9895</v>
      </c>
      <c r="E341">
        <v>6843</v>
      </c>
      <c r="F341">
        <v>9067</v>
      </c>
      <c r="G341">
        <v>8446</v>
      </c>
      <c r="H341">
        <v>7976</v>
      </c>
      <c r="I341">
        <v>8684</v>
      </c>
      <c r="J341">
        <v>8342</v>
      </c>
      <c r="K341">
        <v>7933</v>
      </c>
      <c r="L341">
        <v>8935</v>
      </c>
      <c r="M341">
        <v>8449</v>
      </c>
      <c r="N341">
        <v>8634</v>
      </c>
      <c r="O341">
        <v>9672</v>
      </c>
      <c r="P341">
        <v>9087</v>
      </c>
      <c r="Q341">
        <v>8027</v>
      </c>
      <c r="R341">
        <v>8471</v>
      </c>
      <c r="S341">
        <v>5597</v>
      </c>
      <c r="T341">
        <v>5712</v>
      </c>
      <c r="U341">
        <v>6704</v>
      </c>
    </row>
    <row r="342" spans="2:21" x14ac:dyDescent="0.25">
      <c r="B342" s="1">
        <v>6335.9999999869997</v>
      </c>
      <c r="C342">
        <v>6624</v>
      </c>
      <c r="D342">
        <v>9518</v>
      </c>
      <c r="E342">
        <v>7122</v>
      </c>
      <c r="F342">
        <v>9244</v>
      </c>
      <c r="G342">
        <v>8712</v>
      </c>
      <c r="H342">
        <v>8516</v>
      </c>
      <c r="I342">
        <v>7736</v>
      </c>
      <c r="J342">
        <v>7732</v>
      </c>
      <c r="K342">
        <v>8056</v>
      </c>
      <c r="L342">
        <v>8812</v>
      </c>
      <c r="M342">
        <v>7891</v>
      </c>
      <c r="N342">
        <v>9369</v>
      </c>
      <c r="O342">
        <v>8435</v>
      </c>
      <c r="P342">
        <v>8643</v>
      </c>
      <c r="Q342">
        <v>8537</v>
      </c>
      <c r="R342">
        <v>8021</v>
      </c>
      <c r="S342">
        <v>7255</v>
      </c>
      <c r="T342">
        <v>6467</v>
      </c>
      <c r="U342">
        <v>7403</v>
      </c>
    </row>
    <row r="343" spans="2:21" x14ac:dyDescent="0.25">
      <c r="B343" s="1">
        <v>5753</v>
      </c>
      <c r="C343">
        <v>5929</v>
      </c>
      <c r="D343">
        <v>10457</v>
      </c>
      <c r="E343">
        <v>7572</v>
      </c>
      <c r="F343">
        <v>9812</v>
      </c>
      <c r="G343">
        <v>8986</v>
      </c>
      <c r="H343">
        <v>8103</v>
      </c>
      <c r="I343">
        <v>8718</v>
      </c>
      <c r="J343">
        <v>8901</v>
      </c>
      <c r="K343">
        <v>9386</v>
      </c>
      <c r="L343">
        <v>10647</v>
      </c>
      <c r="M343">
        <v>9337</v>
      </c>
      <c r="N343">
        <v>9275</v>
      </c>
      <c r="O343">
        <v>9734</v>
      </c>
      <c r="P343">
        <v>8768</v>
      </c>
      <c r="Q343">
        <v>8985</v>
      </c>
      <c r="R343">
        <v>8799</v>
      </c>
      <c r="S343">
        <v>6088</v>
      </c>
      <c r="T343">
        <v>6168</v>
      </c>
      <c r="U343">
        <v>7420</v>
      </c>
    </row>
    <row r="344" spans="2:21" x14ac:dyDescent="0.25">
      <c r="B344" s="1">
        <v>7004</v>
      </c>
      <c r="C344">
        <v>7160</v>
      </c>
      <c r="D344">
        <v>11005</v>
      </c>
      <c r="E344">
        <v>8259</v>
      </c>
      <c r="F344">
        <v>9993</v>
      </c>
      <c r="G344">
        <v>9905</v>
      </c>
      <c r="H344">
        <v>9025</v>
      </c>
      <c r="I344">
        <v>10819</v>
      </c>
      <c r="J344">
        <v>10212</v>
      </c>
      <c r="K344">
        <v>10437</v>
      </c>
      <c r="L344">
        <v>8710</v>
      </c>
      <c r="M344">
        <v>8844</v>
      </c>
      <c r="N344">
        <v>10352</v>
      </c>
      <c r="O344">
        <v>8799</v>
      </c>
      <c r="P344">
        <v>8620</v>
      </c>
      <c r="Q344">
        <v>9431</v>
      </c>
      <c r="R344">
        <v>9497</v>
      </c>
      <c r="S344">
        <v>10603</v>
      </c>
      <c r="T344">
        <v>7296</v>
      </c>
      <c r="U344">
        <v>9791</v>
      </c>
    </row>
    <row r="345" spans="2:21" x14ac:dyDescent="0.25">
      <c r="B345" s="1">
        <v>7173</v>
      </c>
      <c r="C345">
        <v>7264</v>
      </c>
      <c r="D345">
        <v>10147</v>
      </c>
      <c r="E345">
        <v>7916</v>
      </c>
      <c r="F345">
        <v>9864</v>
      </c>
      <c r="G345">
        <v>9587</v>
      </c>
      <c r="H345">
        <v>9525</v>
      </c>
      <c r="I345">
        <v>7899</v>
      </c>
      <c r="J345">
        <v>8496</v>
      </c>
      <c r="K345">
        <v>7802</v>
      </c>
      <c r="L345">
        <v>9190</v>
      </c>
      <c r="M345">
        <v>8157</v>
      </c>
      <c r="N345">
        <v>9910</v>
      </c>
      <c r="O345">
        <v>10418</v>
      </c>
      <c r="P345">
        <v>9054</v>
      </c>
      <c r="Q345">
        <v>7715</v>
      </c>
      <c r="R345">
        <v>8283</v>
      </c>
      <c r="S345">
        <v>7937</v>
      </c>
      <c r="T345">
        <v>7287</v>
      </c>
      <c r="U345">
        <v>8826</v>
      </c>
    </row>
    <row r="346" spans="2:21" x14ac:dyDescent="0.25">
      <c r="B346" s="1">
        <v>7160.999999998</v>
      </c>
      <c r="C346">
        <v>7607</v>
      </c>
      <c r="D346">
        <v>11234</v>
      </c>
      <c r="E346">
        <v>9155</v>
      </c>
      <c r="F346">
        <v>9860</v>
      </c>
      <c r="G346">
        <v>11043</v>
      </c>
      <c r="H346">
        <v>9433</v>
      </c>
      <c r="I346">
        <v>9490</v>
      </c>
      <c r="J346">
        <v>10377</v>
      </c>
      <c r="K346">
        <v>9605</v>
      </c>
      <c r="L346">
        <v>9401</v>
      </c>
      <c r="M346">
        <v>10155</v>
      </c>
      <c r="N346">
        <v>10230</v>
      </c>
      <c r="O346">
        <v>9117</v>
      </c>
      <c r="P346">
        <v>9711</v>
      </c>
      <c r="Q346">
        <v>10118</v>
      </c>
      <c r="R346">
        <v>9732</v>
      </c>
      <c r="S346">
        <v>10405</v>
      </c>
      <c r="T346">
        <v>7317</v>
      </c>
      <c r="U346">
        <v>9118</v>
      </c>
    </row>
    <row r="347" spans="2:21" x14ac:dyDescent="0.25">
      <c r="B347" s="1">
        <v>6790</v>
      </c>
      <c r="C347">
        <v>6614</v>
      </c>
      <c r="D347">
        <v>9897</v>
      </c>
      <c r="E347">
        <v>7800</v>
      </c>
      <c r="F347">
        <v>8980</v>
      </c>
      <c r="G347">
        <v>9974</v>
      </c>
      <c r="H347">
        <v>9205</v>
      </c>
      <c r="I347">
        <v>8844</v>
      </c>
      <c r="J347">
        <v>8688</v>
      </c>
      <c r="K347">
        <v>8875</v>
      </c>
      <c r="L347">
        <v>9682</v>
      </c>
      <c r="M347">
        <v>8694</v>
      </c>
      <c r="N347">
        <v>8366</v>
      </c>
      <c r="O347">
        <v>9120</v>
      </c>
      <c r="P347">
        <v>9865</v>
      </c>
      <c r="Q347">
        <v>9925</v>
      </c>
      <c r="R347">
        <v>9197</v>
      </c>
      <c r="S347">
        <v>7531</v>
      </c>
      <c r="T347">
        <v>6849</v>
      </c>
      <c r="U347">
        <v>8830</v>
      </c>
    </row>
    <row r="348" spans="2:21" x14ac:dyDescent="0.25">
      <c r="B348" s="1">
        <v>6577</v>
      </c>
      <c r="C348">
        <v>6689</v>
      </c>
      <c r="D348">
        <v>10172</v>
      </c>
      <c r="E348">
        <v>8188</v>
      </c>
      <c r="F348">
        <v>8959</v>
      </c>
      <c r="G348">
        <v>9568</v>
      </c>
      <c r="H348">
        <v>8848</v>
      </c>
      <c r="I348">
        <v>9711</v>
      </c>
      <c r="J348">
        <v>9176</v>
      </c>
      <c r="K348">
        <v>9314</v>
      </c>
      <c r="L348">
        <v>8235</v>
      </c>
      <c r="M348">
        <v>9533</v>
      </c>
      <c r="N348">
        <v>9405</v>
      </c>
      <c r="O348">
        <v>8833</v>
      </c>
      <c r="P348">
        <v>8866</v>
      </c>
      <c r="Q348">
        <v>9337</v>
      </c>
      <c r="R348">
        <v>10164</v>
      </c>
      <c r="S348">
        <v>8106</v>
      </c>
      <c r="T348">
        <v>6631</v>
      </c>
      <c r="U348">
        <v>7985</v>
      </c>
    </row>
    <row r="349" spans="2:21" x14ac:dyDescent="0.25">
      <c r="B349" s="1">
        <v>6603</v>
      </c>
      <c r="C349">
        <v>6904</v>
      </c>
      <c r="D349">
        <v>9909</v>
      </c>
      <c r="E349">
        <v>7980</v>
      </c>
      <c r="F349">
        <v>8959</v>
      </c>
      <c r="G349">
        <v>9409</v>
      </c>
      <c r="H349">
        <v>8730</v>
      </c>
      <c r="I349">
        <v>8965</v>
      </c>
      <c r="J349">
        <v>7957</v>
      </c>
      <c r="K349">
        <v>8581</v>
      </c>
      <c r="L349">
        <v>9655</v>
      </c>
      <c r="M349">
        <v>8103</v>
      </c>
      <c r="N349">
        <v>10494</v>
      </c>
      <c r="O349">
        <v>9061</v>
      </c>
      <c r="P349">
        <v>7789</v>
      </c>
      <c r="Q349">
        <v>9339</v>
      </c>
      <c r="R349">
        <v>10279</v>
      </c>
      <c r="S349">
        <v>6816</v>
      </c>
      <c r="T349">
        <v>7541</v>
      </c>
      <c r="U349">
        <v>7973</v>
      </c>
    </row>
    <row r="350" spans="2:21" x14ac:dyDescent="0.25">
      <c r="B350" s="1">
        <v>6674</v>
      </c>
      <c r="C350">
        <v>6935</v>
      </c>
      <c r="D350">
        <v>10799</v>
      </c>
      <c r="E350">
        <v>8185</v>
      </c>
      <c r="F350">
        <v>9903</v>
      </c>
      <c r="G350">
        <v>10079</v>
      </c>
      <c r="H350">
        <v>9676</v>
      </c>
      <c r="I350">
        <v>9170</v>
      </c>
      <c r="J350">
        <v>9264</v>
      </c>
      <c r="K350">
        <v>9688</v>
      </c>
      <c r="L350">
        <v>11400</v>
      </c>
      <c r="M350">
        <v>9322</v>
      </c>
      <c r="N350">
        <v>10686</v>
      </c>
      <c r="O350">
        <v>10290</v>
      </c>
      <c r="P350">
        <v>9327</v>
      </c>
      <c r="Q350">
        <v>11164</v>
      </c>
      <c r="R350">
        <v>10517</v>
      </c>
      <c r="S350">
        <v>8315</v>
      </c>
      <c r="T350">
        <v>6967</v>
      </c>
      <c r="U350">
        <v>8387</v>
      </c>
    </row>
    <row r="351" spans="2:21" x14ac:dyDescent="0.25">
      <c r="B351" s="1">
        <v>7493</v>
      </c>
      <c r="C351">
        <v>7566</v>
      </c>
      <c r="D351">
        <v>11682</v>
      </c>
      <c r="E351">
        <v>8948</v>
      </c>
      <c r="F351">
        <v>10076</v>
      </c>
      <c r="G351">
        <v>10473</v>
      </c>
      <c r="H351">
        <v>9873</v>
      </c>
      <c r="I351">
        <v>8879</v>
      </c>
      <c r="J351">
        <v>9479</v>
      </c>
      <c r="K351">
        <v>9098</v>
      </c>
      <c r="L351">
        <v>11287</v>
      </c>
      <c r="M351">
        <v>9918</v>
      </c>
      <c r="N351">
        <v>10039</v>
      </c>
      <c r="O351">
        <v>11915</v>
      </c>
      <c r="P351">
        <v>10395</v>
      </c>
      <c r="Q351">
        <v>8264</v>
      </c>
      <c r="R351">
        <v>9739</v>
      </c>
      <c r="S351">
        <v>8765</v>
      </c>
      <c r="T351">
        <v>7960</v>
      </c>
      <c r="U351">
        <v>9657</v>
      </c>
    </row>
    <row r="352" spans="2:21" x14ac:dyDescent="0.25">
      <c r="B352" s="1">
        <v>7015.9999999880001</v>
      </c>
      <c r="C352">
        <v>6485</v>
      </c>
      <c r="D352">
        <v>11113</v>
      </c>
      <c r="E352">
        <v>8414</v>
      </c>
      <c r="F352">
        <v>9946</v>
      </c>
      <c r="G352">
        <v>10945</v>
      </c>
      <c r="H352">
        <v>9785</v>
      </c>
      <c r="I352">
        <v>10315</v>
      </c>
      <c r="J352">
        <v>10255</v>
      </c>
      <c r="K352">
        <v>10019</v>
      </c>
      <c r="L352">
        <v>9416</v>
      </c>
      <c r="M352">
        <v>10097</v>
      </c>
      <c r="N352">
        <v>10253</v>
      </c>
      <c r="O352">
        <v>9307</v>
      </c>
      <c r="P352">
        <v>9625</v>
      </c>
      <c r="Q352">
        <v>10761</v>
      </c>
      <c r="R352">
        <v>10893</v>
      </c>
      <c r="S352">
        <v>9186</v>
      </c>
      <c r="T352">
        <v>6649</v>
      </c>
      <c r="U352">
        <v>8602</v>
      </c>
    </row>
    <row r="353" spans="2:21" x14ac:dyDescent="0.25">
      <c r="B353" s="1">
        <v>6725</v>
      </c>
      <c r="C353">
        <v>6084</v>
      </c>
      <c r="D353">
        <v>9917</v>
      </c>
      <c r="E353">
        <v>7217</v>
      </c>
      <c r="F353">
        <v>8791</v>
      </c>
      <c r="G353">
        <v>8854</v>
      </c>
      <c r="H353">
        <v>8862</v>
      </c>
      <c r="I353">
        <v>7763</v>
      </c>
      <c r="J353">
        <v>7856</v>
      </c>
      <c r="K353">
        <v>7455</v>
      </c>
      <c r="L353">
        <v>8954</v>
      </c>
      <c r="M353">
        <v>8070</v>
      </c>
      <c r="N353">
        <v>9178</v>
      </c>
      <c r="O353">
        <v>9198</v>
      </c>
      <c r="P353">
        <v>8551</v>
      </c>
      <c r="Q353">
        <v>7863</v>
      </c>
      <c r="R353">
        <v>7886</v>
      </c>
      <c r="S353">
        <v>6075</v>
      </c>
      <c r="T353">
        <v>6790</v>
      </c>
      <c r="U353">
        <v>7136</v>
      </c>
    </row>
    <row r="354" spans="2:21" x14ac:dyDescent="0.25">
      <c r="B354" s="1">
        <v>5382</v>
      </c>
      <c r="C354">
        <v>5566</v>
      </c>
      <c r="D354">
        <v>9125</v>
      </c>
      <c r="E354">
        <v>6628</v>
      </c>
      <c r="F354">
        <v>8502</v>
      </c>
      <c r="G354">
        <v>8347</v>
      </c>
      <c r="H354">
        <v>7847</v>
      </c>
      <c r="I354">
        <v>7036</v>
      </c>
      <c r="J354">
        <v>7259</v>
      </c>
      <c r="K354">
        <v>7050</v>
      </c>
      <c r="L354">
        <v>8722</v>
      </c>
      <c r="M354">
        <v>7849</v>
      </c>
      <c r="N354">
        <v>8369</v>
      </c>
      <c r="O354">
        <v>9090</v>
      </c>
      <c r="P354">
        <v>8341</v>
      </c>
      <c r="Q354">
        <v>7386</v>
      </c>
      <c r="R354">
        <v>8189</v>
      </c>
      <c r="S354">
        <v>6946</v>
      </c>
      <c r="T354">
        <v>6259</v>
      </c>
      <c r="U354">
        <v>6899</v>
      </c>
    </row>
    <row r="355" spans="2:21" x14ac:dyDescent="0.25">
      <c r="B355" s="1">
        <v>5975</v>
      </c>
      <c r="C355">
        <v>6415</v>
      </c>
      <c r="D355">
        <v>9680</v>
      </c>
      <c r="E355">
        <v>7203</v>
      </c>
      <c r="F355">
        <v>9814</v>
      </c>
      <c r="G355">
        <v>8534</v>
      </c>
      <c r="H355">
        <v>7856</v>
      </c>
      <c r="I355">
        <v>8282</v>
      </c>
      <c r="J355">
        <v>8316</v>
      </c>
      <c r="K355">
        <v>8150</v>
      </c>
      <c r="L355">
        <v>8524</v>
      </c>
      <c r="M355">
        <v>8475</v>
      </c>
      <c r="N355">
        <v>9514</v>
      </c>
      <c r="O355">
        <v>9353</v>
      </c>
      <c r="P355">
        <v>8382</v>
      </c>
      <c r="Q355">
        <v>7758</v>
      </c>
      <c r="R355">
        <v>7734</v>
      </c>
      <c r="S355">
        <v>8202</v>
      </c>
      <c r="T355">
        <v>6501</v>
      </c>
      <c r="U355">
        <v>7984</v>
      </c>
    </row>
    <row r="356" spans="2:21" x14ac:dyDescent="0.25">
      <c r="B356" s="1">
        <v>7346.9999999869997</v>
      </c>
      <c r="C356">
        <v>7020</v>
      </c>
      <c r="D356">
        <v>10870</v>
      </c>
      <c r="E356">
        <v>8291</v>
      </c>
      <c r="F356">
        <v>10973</v>
      </c>
      <c r="G356">
        <v>9611</v>
      </c>
      <c r="H356">
        <v>9337</v>
      </c>
      <c r="I356">
        <v>8890</v>
      </c>
      <c r="J356">
        <v>9363</v>
      </c>
      <c r="K356">
        <v>9027</v>
      </c>
      <c r="L356">
        <v>10745</v>
      </c>
      <c r="M356">
        <v>9076</v>
      </c>
      <c r="N356">
        <v>10054</v>
      </c>
      <c r="O356">
        <v>10414</v>
      </c>
      <c r="P356">
        <v>8928</v>
      </c>
      <c r="Q356">
        <v>9900</v>
      </c>
      <c r="R356">
        <v>9088</v>
      </c>
      <c r="S356">
        <v>9747</v>
      </c>
      <c r="T356">
        <v>7319</v>
      </c>
      <c r="U356">
        <v>8160</v>
      </c>
    </row>
    <row r="357" spans="2:21" x14ac:dyDescent="0.25">
      <c r="B357" s="1">
        <v>7421</v>
      </c>
      <c r="C357">
        <v>7717</v>
      </c>
      <c r="D357">
        <v>10652</v>
      </c>
      <c r="E357">
        <v>8222</v>
      </c>
      <c r="F357">
        <v>9537</v>
      </c>
      <c r="G357">
        <v>10219</v>
      </c>
      <c r="H357">
        <v>8839</v>
      </c>
      <c r="I357">
        <v>9528</v>
      </c>
      <c r="J357">
        <v>9277</v>
      </c>
      <c r="K357">
        <v>8868</v>
      </c>
      <c r="L357">
        <v>9260</v>
      </c>
      <c r="M357">
        <v>9399</v>
      </c>
      <c r="N357">
        <v>8740</v>
      </c>
      <c r="O357">
        <v>9294</v>
      </c>
      <c r="P357">
        <v>9836</v>
      </c>
      <c r="Q357">
        <v>11101</v>
      </c>
      <c r="R357">
        <v>10972</v>
      </c>
      <c r="S357">
        <v>8265</v>
      </c>
      <c r="T357">
        <v>7480</v>
      </c>
      <c r="U357">
        <v>8388</v>
      </c>
    </row>
    <row r="358" spans="2:21" x14ac:dyDescent="0.25">
      <c r="B358" s="1">
        <v>6025</v>
      </c>
      <c r="C358">
        <v>6286</v>
      </c>
      <c r="D358">
        <v>10110</v>
      </c>
      <c r="E358">
        <v>7550</v>
      </c>
      <c r="F358">
        <v>9352</v>
      </c>
      <c r="G358">
        <v>10225</v>
      </c>
      <c r="H358">
        <v>9200</v>
      </c>
      <c r="I358">
        <v>9098</v>
      </c>
      <c r="J358">
        <v>9134</v>
      </c>
      <c r="K358">
        <v>8167</v>
      </c>
      <c r="L358">
        <v>10740</v>
      </c>
      <c r="M358">
        <v>7989</v>
      </c>
      <c r="N358">
        <v>10049</v>
      </c>
      <c r="O358">
        <v>9936</v>
      </c>
      <c r="P358">
        <v>8909</v>
      </c>
      <c r="Q358">
        <v>7788</v>
      </c>
      <c r="R358">
        <v>9003</v>
      </c>
      <c r="S358">
        <v>6715</v>
      </c>
      <c r="T358">
        <v>6451</v>
      </c>
      <c r="U358">
        <v>7688</v>
      </c>
    </row>
    <row r="359" spans="2:21" x14ac:dyDescent="0.25">
      <c r="B359" s="1">
        <v>7050</v>
      </c>
      <c r="C359">
        <v>7043</v>
      </c>
      <c r="D359">
        <v>10196</v>
      </c>
      <c r="E359">
        <v>7896</v>
      </c>
      <c r="F359">
        <v>9783</v>
      </c>
      <c r="G359">
        <v>9495</v>
      </c>
      <c r="H359">
        <v>9164</v>
      </c>
      <c r="I359">
        <v>9057</v>
      </c>
      <c r="J359">
        <v>9462</v>
      </c>
      <c r="K359">
        <v>9642</v>
      </c>
      <c r="L359">
        <v>8287</v>
      </c>
      <c r="M359">
        <v>9221</v>
      </c>
      <c r="N359">
        <v>8439</v>
      </c>
      <c r="O359">
        <v>8017</v>
      </c>
      <c r="P359">
        <v>8864</v>
      </c>
      <c r="Q359">
        <v>9114</v>
      </c>
      <c r="R359">
        <v>9790</v>
      </c>
      <c r="S359">
        <v>8670</v>
      </c>
      <c r="T359">
        <v>7393</v>
      </c>
      <c r="U359">
        <v>8452</v>
      </c>
    </row>
    <row r="360" spans="2:21" x14ac:dyDescent="0.25">
      <c r="B360" s="1">
        <v>8086.9999999869997</v>
      </c>
      <c r="C360">
        <v>8395</v>
      </c>
      <c r="D360">
        <v>11339</v>
      </c>
      <c r="E360">
        <v>9529</v>
      </c>
      <c r="F360">
        <v>10429</v>
      </c>
      <c r="G360">
        <v>10523</v>
      </c>
      <c r="H360">
        <v>9980</v>
      </c>
      <c r="I360">
        <v>10935</v>
      </c>
      <c r="J360">
        <v>11083</v>
      </c>
      <c r="K360">
        <v>10601</v>
      </c>
      <c r="L360">
        <v>10644</v>
      </c>
      <c r="M360">
        <v>10252</v>
      </c>
      <c r="N360">
        <v>10555</v>
      </c>
      <c r="O360">
        <v>10409</v>
      </c>
      <c r="P360">
        <v>9496</v>
      </c>
      <c r="Q360">
        <v>11611</v>
      </c>
      <c r="R360">
        <v>11205</v>
      </c>
      <c r="S360">
        <v>8895</v>
      </c>
      <c r="T360">
        <v>8697</v>
      </c>
      <c r="U360">
        <v>9570</v>
      </c>
    </row>
    <row r="361" spans="2:21" x14ac:dyDescent="0.25">
      <c r="B361" s="1">
        <v>7069.9999999909996</v>
      </c>
      <c r="C361">
        <v>7205</v>
      </c>
      <c r="D361">
        <v>11487</v>
      </c>
      <c r="E361">
        <v>9188</v>
      </c>
      <c r="F361">
        <v>10270</v>
      </c>
      <c r="G361">
        <v>10803</v>
      </c>
      <c r="H361">
        <v>9672</v>
      </c>
      <c r="I361">
        <v>10311</v>
      </c>
      <c r="J361">
        <v>9986</v>
      </c>
      <c r="K361">
        <v>9862</v>
      </c>
      <c r="L361">
        <v>8669</v>
      </c>
      <c r="M361">
        <v>10125</v>
      </c>
      <c r="N361">
        <v>10820</v>
      </c>
      <c r="O361">
        <v>9869</v>
      </c>
      <c r="P361">
        <v>10685</v>
      </c>
      <c r="Q361">
        <v>9709</v>
      </c>
      <c r="R361">
        <v>9536</v>
      </c>
      <c r="S361">
        <v>7940</v>
      </c>
      <c r="T361">
        <v>7247</v>
      </c>
      <c r="U361">
        <v>9863</v>
      </c>
    </row>
    <row r="362" spans="2:21" x14ac:dyDescent="0.25">
      <c r="B362" s="1">
        <v>7510</v>
      </c>
      <c r="C362">
        <v>7599</v>
      </c>
      <c r="D362">
        <v>10842</v>
      </c>
      <c r="E362">
        <v>8472</v>
      </c>
      <c r="F362">
        <v>10093</v>
      </c>
      <c r="G362">
        <v>10217</v>
      </c>
      <c r="H362">
        <v>9835</v>
      </c>
      <c r="I362">
        <v>10014</v>
      </c>
      <c r="J362">
        <v>10051</v>
      </c>
      <c r="K362">
        <v>9412</v>
      </c>
      <c r="L362">
        <v>10026</v>
      </c>
      <c r="M362">
        <v>9506</v>
      </c>
      <c r="N362">
        <v>8999</v>
      </c>
      <c r="O362">
        <v>8765</v>
      </c>
      <c r="P362">
        <v>8821</v>
      </c>
      <c r="Q362">
        <v>9177</v>
      </c>
      <c r="R362">
        <v>9006</v>
      </c>
      <c r="S362">
        <v>7987</v>
      </c>
      <c r="T362">
        <v>7542</v>
      </c>
      <c r="U362">
        <v>8540</v>
      </c>
    </row>
    <row r="363" spans="2:21" x14ac:dyDescent="0.25">
      <c r="B363" s="1">
        <v>7381.9999999860001</v>
      </c>
      <c r="C363">
        <v>7750</v>
      </c>
      <c r="D363">
        <v>10738</v>
      </c>
      <c r="E363">
        <v>8689</v>
      </c>
      <c r="F363">
        <v>10078</v>
      </c>
      <c r="G363">
        <v>10510</v>
      </c>
      <c r="H363">
        <v>9648</v>
      </c>
      <c r="I363">
        <v>10061</v>
      </c>
      <c r="J363">
        <v>9953</v>
      </c>
      <c r="K363">
        <v>10648</v>
      </c>
      <c r="L363">
        <v>8213</v>
      </c>
      <c r="M363">
        <v>10349</v>
      </c>
      <c r="N363">
        <v>9322</v>
      </c>
      <c r="O363">
        <v>8651</v>
      </c>
      <c r="P363">
        <v>9917</v>
      </c>
      <c r="Q363">
        <v>11331</v>
      </c>
      <c r="R363">
        <v>10962</v>
      </c>
      <c r="S363">
        <v>8661</v>
      </c>
      <c r="T363">
        <v>7722</v>
      </c>
      <c r="U363">
        <v>9431</v>
      </c>
    </row>
    <row r="364" spans="2:21" x14ac:dyDescent="0.25">
      <c r="B364" s="1">
        <v>5584</v>
      </c>
      <c r="C364">
        <v>5690</v>
      </c>
      <c r="D364">
        <v>10294</v>
      </c>
      <c r="E364">
        <v>6950</v>
      </c>
      <c r="F364">
        <v>9291</v>
      </c>
      <c r="G364">
        <v>8878</v>
      </c>
      <c r="H364">
        <v>8021</v>
      </c>
      <c r="I364">
        <v>7611</v>
      </c>
      <c r="J364">
        <v>8253</v>
      </c>
      <c r="K364">
        <v>7740</v>
      </c>
      <c r="L364">
        <v>9029</v>
      </c>
      <c r="M364">
        <v>8227</v>
      </c>
      <c r="N364">
        <v>8403</v>
      </c>
      <c r="O364">
        <v>10705</v>
      </c>
      <c r="P364">
        <v>9487</v>
      </c>
      <c r="Q364">
        <v>7559</v>
      </c>
      <c r="R364">
        <v>7296</v>
      </c>
      <c r="S364">
        <v>5700</v>
      </c>
      <c r="T364">
        <v>5700</v>
      </c>
      <c r="U364">
        <v>7838</v>
      </c>
    </row>
    <row r="365" spans="2:21" x14ac:dyDescent="0.25">
      <c r="B365" s="1">
        <v>6622</v>
      </c>
      <c r="C365">
        <v>6146</v>
      </c>
      <c r="D365">
        <v>10745</v>
      </c>
      <c r="E365">
        <v>7760</v>
      </c>
      <c r="F365">
        <v>9465</v>
      </c>
      <c r="G365">
        <v>9779</v>
      </c>
      <c r="H365">
        <v>9198</v>
      </c>
      <c r="I365">
        <v>10313</v>
      </c>
      <c r="J365">
        <v>9623</v>
      </c>
      <c r="K365">
        <v>10292</v>
      </c>
      <c r="L365">
        <v>9377</v>
      </c>
      <c r="M365">
        <v>10040</v>
      </c>
      <c r="N365">
        <v>9710</v>
      </c>
      <c r="O365">
        <v>8518</v>
      </c>
      <c r="P365">
        <v>9169</v>
      </c>
      <c r="Q365">
        <v>10415</v>
      </c>
      <c r="R365">
        <v>10701</v>
      </c>
      <c r="S365">
        <v>10106</v>
      </c>
      <c r="T365">
        <v>6284</v>
      </c>
      <c r="U365">
        <v>8624</v>
      </c>
    </row>
    <row r="366" spans="2:21" x14ac:dyDescent="0.25">
      <c r="B366" s="1">
        <v>7985</v>
      </c>
      <c r="C366">
        <v>8280</v>
      </c>
      <c r="D366">
        <v>11023</v>
      </c>
      <c r="E366">
        <v>9470</v>
      </c>
      <c r="F366">
        <v>9748</v>
      </c>
      <c r="G366">
        <v>10668</v>
      </c>
      <c r="H366">
        <v>10089</v>
      </c>
      <c r="I366">
        <v>10750</v>
      </c>
      <c r="J366">
        <v>9789</v>
      </c>
      <c r="K366">
        <v>9906</v>
      </c>
      <c r="L366">
        <v>11435</v>
      </c>
      <c r="M366">
        <v>9782</v>
      </c>
      <c r="N366">
        <v>10685</v>
      </c>
      <c r="O366">
        <v>10442</v>
      </c>
      <c r="P366">
        <v>10420</v>
      </c>
      <c r="Q366">
        <v>9283</v>
      </c>
      <c r="R366">
        <v>9432</v>
      </c>
      <c r="S366">
        <v>8818</v>
      </c>
      <c r="T366">
        <v>8530</v>
      </c>
      <c r="U366">
        <v>9237</v>
      </c>
    </row>
    <row r="367" spans="2:21" x14ac:dyDescent="0.25">
      <c r="B367" s="1">
        <v>7554</v>
      </c>
      <c r="C367">
        <v>7622</v>
      </c>
      <c r="D367">
        <v>10659</v>
      </c>
      <c r="E367">
        <v>8986</v>
      </c>
      <c r="F367">
        <v>9984</v>
      </c>
      <c r="G367">
        <v>10835</v>
      </c>
      <c r="H367">
        <v>9746</v>
      </c>
      <c r="I367">
        <v>9297</v>
      </c>
      <c r="J367">
        <v>9542</v>
      </c>
      <c r="K367">
        <v>8550</v>
      </c>
      <c r="L367">
        <v>10957</v>
      </c>
      <c r="M367">
        <v>9276</v>
      </c>
      <c r="N367">
        <v>10914</v>
      </c>
      <c r="O367">
        <v>11513</v>
      </c>
      <c r="P367">
        <v>10274</v>
      </c>
      <c r="Q367">
        <v>9139</v>
      </c>
      <c r="R367">
        <v>9426</v>
      </c>
      <c r="S367">
        <v>8174</v>
      </c>
      <c r="T367">
        <v>7990</v>
      </c>
      <c r="U367">
        <v>8902</v>
      </c>
    </row>
    <row r="368" spans="2:21" x14ac:dyDescent="0.25">
      <c r="B368" s="1">
        <v>6651</v>
      </c>
      <c r="C368">
        <v>6606</v>
      </c>
      <c r="D368">
        <v>11444</v>
      </c>
      <c r="E368">
        <v>8415</v>
      </c>
      <c r="F368">
        <v>9870</v>
      </c>
      <c r="G368">
        <v>10592</v>
      </c>
      <c r="H368">
        <v>9416</v>
      </c>
      <c r="I368">
        <v>8106</v>
      </c>
      <c r="J368">
        <v>8425</v>
      </c>
      <c r="K368">
        <v>9265</v>
      </c>
      <c r="L368">
        <v>9112</v>
      </c>
      <c r="M368">
        <v>9162</v>
      </c>
      <c r="N368">
        <v>8747</v>
      </c>
      <c r="O368">
        <v>9676</v>
      </c>
      <c r="P368">
        <v>10639</v>
      </c>
      <c r="Q368">
        <v>9787</v>
      </c>
      <c r="R368">
        <v>9817</v>
      </c>
      <c r="S368">
        <v>8378</v>
      </c>
      <c r="T368">
        <v>7492</v>
      </c>
      <c r="U368">
        <v>8886</v>
      </c>
    </row>
    <row r="369" spans="1:21" x14ac:dyDescent="0.25">
      <c r="B369" s="1">
        <v>6315</v>
      </c>
      <c r="C369">
        <v>6445</v>
      </c>
      <c r="D369">
        <v>10876</v>
      </c>
      <c r="E369">
        <v>8048</v>
      </c>
      <c r="F369">
        <v>9129</v>
      </c>
      <c r="G369">
        <v>9620</v>
      </c>
      <c r="H369">
        <v>8984</v>
      </c>
      <c r="I369">
        <v>9781</v>
      </c>
      <c r="J369">
        <v>9466</v>
      </c>
      <c r="K369">
        <v>8963</v>
      </c>
      <c r="L369">
        <v>9705</v>
      </c>
      <c r="M369">
        <v>9537</v>
      </c>
      <c r="N369">
        <v>11075</v>
      </c>
      <c r="O369">
        <v>10870</v>
      </c>
      <c r="P369">
        <v>9614</v>
      </c>
      <c r="Q369">
        <v>9151</v>
      </c>
      <c r="R369">
        <v>9880</v>
      </c>
      <c r="S369">
        <v>7388</v>
      </c>
      <c r="T369">
        <v>6028</v>
      </c>
      <c r="U369">
        <v>8005</v>
      </c>
    </row>
    <row r="370" spans="1:21" x14ac:dyDescent="0.25">
      <c r="B370" s="1">
        <v>7359</v>
      </c>
      <c r="C370">
        <v>7144</v>
      </c>
      <c r="D370">
        <v>10404</v>
      </c>
      <c r="E370">
        <v>8292</v>
      </c>
      <c r="F370">
        <v>9558</v>
      </c>
      <c r="G370">
        <v>9986</v>
      </c>
      <c r="H370">
        <v>9535</v>
      </c>
      <c r="I370">
        <v>9819</v>
      </c>
      <c r="J370">
        <v>9882</v>
      </c>
      <c r="K370">
        <v>9835</v>
      </c>
      <c r="L370">
        <v>9470</v>
      </c>
      <c r="M370">
        <v>10396</v>
      </c>
      <c r="N370">
        <v>8172</v>
      </c>
      <c r="O370">
        <v>8584</v>
      </c>
      <c r="P370">
        <v>9910</v>
      </c>
      <c r="Q370">
        <v>9528</v>
      </c>
      <c r="R370">
        <v>9452</v>
      </c>
      <c r="S370">
        <v>8167</v>
      </c>
      <c r="T370">
        <v>6968</v>
      </c>
      <c r="U370">
        <v>8196</v>
      </c>
    </row>
    <row r="371" spans="1:21" x14ac:dyDescent="0.25">
      <c r="B371" s="1">
        <v>7387</v>
      </c>
      <c r="C371">
        <v>7648</v>
      </c>
      <c r="D371">
        <v>10740</v>
      </c>
      <c r="E371">
        <v>9522</v>
      </c>
      <c r="F371">
        <v>9892</v>
      </c>
      <c r="G371">
        <v>10002</v>
      </c>
      <c r="H371">
        <v>9287</v>
      </c>
      <c r="I371">
        <v>9976</v>
      </c>
      <c r="J371">
        <v>9599</v>
      </c>
      <c r="K371">
        <v>9854</v>
      </c>
      <c r="L371">
        <v>10805</v>
      </c>
      <c r="M371">
        <v>10106</v>
      </c>
      <c r="N371">
        <v>7582</v>
      </c>
      <c r="O371">
        <v>8896</v>
      </c>
      <c r="P371">
        <v>10143</v>
      </c>
      <c r="Q371">
        <v>11215</v>
      </c>
      <c r="R371">
        <v>11141</v>
      </c>
      <c r="S371">
        <v>7569</v>
      </c>
      <c r="T371">
        <v>7539</v>
      </c>
      <c r="U371">
        <v>8807</v>
      </c>
    </row>
    <row r="372" spans="1:21" x14ac:dyDescent="0.25">
      <c r="B372" s="1">
        <v>7867</v>
      </c>
      <c r="C372">
        <v>7229</v>
      </c>
      <c r="D372">
        <v>10088</v>
      </c>
      <c r="E372">
        <v>8335</v>
      </c>
      <c r="F372">
        <v>9905</v>
      </c>
      <c r="G372">
        <v>9669</v>
      </c>
      <c r="H372">
        <v>8748</v>
      </c>
      <c r="I372">
        <v>9781</v>
      </c>
      <c r="J372">
        <v>9893</v>
      </c>
      <c r="K372">
        <v>9155</v>
      </c>
      <c r="L372">
        <v>9066</v>
      </c>
      <c r="M372">
        <v>9420</v>
      </c>
      <c r="N372">
        <v>8298</v>
      </c>
      <c r="O372">
        <v>8522</v>
      </c>
      <c r="P372">
        <v>9485</v>
      </c>
      <c r="Q372">
        <v>9751</v>
      </c>
      <c r="R372">
        <v>10529</v>
      </c>
      <c r="S372">
        <v>7471</v>
      </c>
      <c r="T372">
        <v>7658</v>
      </c>
      <c r="U372">
        <v>8393</v>
      </c>
    </row>
    <row r="373" spans="1:21" x14ac:dyDescent="0.25">
      <c r="B373" s="1">
        <v>7385.9999999880001</v>
      </c>
      <c r="C373">
        <v>7977</v>
      </c>
      <c r="D373">
        <v>11803</v>
      </c>
      <c r="E373">
        <v>8770</v>
      </c>
      <c r="F373">
        <v>10176</v>
      </c>
      <c r="G373">
        <v>11497</v>
      </c>
      <c r="H373">
        <v>9840</v>
      </c>
      <c r="I373">
        <v>10424</v>
      </c>
      <c r="J373">
        <v>10881</v>
      </c>
      <c r="K373">
        <v>10277</v>
      </c>
      <c r="L373">
        <v>11341</v>
      </c>
      <c r="M373">
        <v>10662</v>
      </c>
      <c r="N373">
        <v>11623</v>
      </c>
      <c r="O373">
        <v>10033</v>
      </c>
      <c r="P373">
        <v>9796</v>
      </c>
      <c r="Q373">
        <v>9676</v>
      </c>
      <c r="R373">
        <v>9529</v>
      </c>
      <c r="S373">
        <v>8445</v>
      </c>
      <c r="T373">
        <v>7646</v>
      </c>
      <c r="U373">
        <v>9113</v>
      </c>
    </row>
    <row r="374" spans="1:21" x14ac:dyDescent="0.25">
      <c r="A374" t="s">
        <v>1026</v>
      </c>
      <c r="B374" s="1">
        <f>AVERAGE(B284:B373)</f>
        <v>6771.244444441556</v>
      </c>
      <c r="C374">
        <f>AVERAGE(C284:C373)</f>
        <v>6916.1888888888889</v>
      </c>
      <c r="D374">
        <f t="shared" ref="D374:U374" si="6">AVERAGE(D284:D373)</f>
        <v>10532.144444444444</v>
      </c>
      <c r="E374">
        <f t="shared" si="6"/>
        <v>8008.6888888888889</v>
      </c>
      <c r="F374">
        <f t="shared" si="6"/>
        <v>9655.7555555555555</v>
      </c>
      <c r="G374">
        <f t="shared" si="6"/>
        <v>9839.3555555555558</v>
      </c>
      <c r="H374">
        <f t="shared" si="6"/>
        <v>9150.6</v>
      </c>
      <c r="I374">
        <f t="shared" si="6"/>
        <v>9122.3888888888887</v>
      </c>
      <c r="J374">
        <f t="shared" si="6"/>
        <v>9143.7666666666664</v>
      </c>
      <c r="K374">
        <f t="shared" si="6"/>
        <v>8998.4222222222215</v>
      </c>
      <c r="L374">
        <f t="shared" si="6"/>
        <v>9574.2000000000007</v>
      </c>
      <c r="M374">
        <f t="shared" si="6"/>
        <v>9159.3333333333339</v>
      </c>
      <c r="N374">
        <f t="shared" si="6"/>
        <v>9543.4666666666672</v>
      </c>
      <c r="O374">
        <f t="shared" si="6"/>
        <v>9527.2555555555555</v>
      </c>
      <c r="P374">
        <f t="shared" si="6"/>
        <v>9282.4666666666672</v>
      </c>
      <c r="Q374">
        <f t="shared" si="6"/>
        <v>9194.9222222222215</v>
      </c>
      <c r="R374">
        <f t="shared" si="6"/>
        <v>9311.8666666666668</v>
      </c>
      <c r="S374">
        <f t="shared" si="6"/>
        <v>7972.3</v>
      </c>
      <c r="T374">
        <f t="shared" si="6"/>
        <v>6987.3</v>
      </c>
      <c r="U374">
        <f t="shared" si="6"/>
        <v>8251.9</v>
      </c>
    </row>
    <row r="375" spans="1:21" x14ac:dyDescent="0.25">
      <c r="A375" t="s">
        <v>1027</v>
      </c>
      <c r="B375">
        <f>MEDIAN(B284:B373)</f>
        <v>6757.5</v>
      </c>
      <c r="C375">
        <f>MEDIAN(C284:C373)</f>
        <v>6906</v>
      </c>
      <c r="D375">
        <f t="shared" ref="D375:U375" si="7">MEDIAN(D284:D373)</f>
        <v>10579.5</v>
      </c>
      <c r="E375">
        <f t="shared" si="7"/>
        <v>7987.5</v>
      </c>
      <c r="F375">
        <f t="shared" si="7"/>
        <v>9711</v>
      </c>
      <c r="G375">
        <f t="shared" si="7"/>
        <v>9907.5</v>
      </c>
      <c r="H375">
        <f t="shared" si="7"/>
        <v>9213.5</v>
      </c>
      <c r="I375">
        <f t="shared" si="7"/>
        <v>9130</v>
      </c>
      <c r="J375">
        <f t="shared" si="7"/>
        <v>9147.5</v>
      </c>
      <c r="K375">
        <f t="shared" si="7"/>
        <v>9004</v>
      </c>
      <c r="L375">
        <f t="shared" si="7"/>
        <v>9504.5</v>
      </c>
      <c r="M375">
        <f t="shared" si="7"/>
        <v>9180</v>
      </c>
      <c r="N375">
        <f t="shared" si="7"/>
        <v>9577</v>
      </c>
      <c r="O375">
        <f t="shared" si="7"/>
        <v>9559.5</v>
      </c>
      <c r="P375">
        <f t="shared" si="7"/>
        <v>9308</v>
      </c>
      <c r="Q375">
        <f t="shared" si="7"/>
        <v>9192.5</v>
      </c>
      <c r="R375">
        <f t="shared" si="7"/>
        <v>9225</v>
      </c>
      <c r="S375">
        <f t="shared" si="7"/>
        <v>7967.5</v>
      </c>
      <c r="T375">
        <f t="shared" si="7"/>
        <v>6967.5</v>
      </c>
      <c r="U375">
        <f t="shared" si="7"/>
        <v>8358.5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cols>
    <col min="1" max="1" width="13" customWidth="1"/>
  </cols>
  <sheetData>
    <row r="1" spans="1:17" x14ac:dyDescent="0.25">
      <c r="A1" t="s">
        <v>101</v>
      </c>
    </row>
    <row r="2" spans="1:17" x14ac:dyDescent="0.25">
      <c r="B2">
        <v>2.7700831024930745</v>
      </c>
      <c r="C2">
        <v>8.1255771006463533</v>
      </c>
      <c r="D2">
        <v>1.10803324099723</v>
      </c>
      <c r="E2">
        <v>15.974145891043397</v>
      </c>
      <c r="F2">
        <v>19.94459833795014</v>
      </c>
      <c r="G2">
        <v>12.927054478301015</v>
      </c>
      <c r="H2">
        <v>17.451523545706372</v>
      </c>
      <c r="I2">
        <v>16.343490304709142</v>
      </c>
      <c r="J2">
        <v>1.4773776546629731</v>
      </c>
      <c r="K2">
        <v>2.6777469990766392</v>
      </c>
      <c r="L2">
        <v>0</v>
      </c>
      <c r="M2">
        <v>11.449676823638043</v>
      </c>
      <c r="N2">
        <v>15.235457063711911</v>
      </c>
      <c r="O2">
        <v>4.7091412742382275</v>
      </c>
      <c r="P2">
        <v>12.280701754385964</v>
      </c>
      <c r="Q2">
        <v>5.2631578947368416</v>
      </c>
    </row>
    <row r="3" spans="1:17" x14ac:dyDescent="0.25">
      <c r="B3">
        <v>0.57306590257879653</v>
      </c>
      <c r="C3">
        <v>8.4049665711556827</v>
      </c>
      <c r="D3">
        <v>0</v>
      </c>
      <c r="E3">
        <v>16.045845272206304</v>
      </c>
      <c r="F3">
        <v>23.49570200573066</v>
      </c>
      <c r="G3">
        <v>18.720152817574021</v>
      </c>
      <c r="H3">
        <v>17.765042979942695</v>
      </c>
      <c r="I3">
        <v>21.872015281757403</v>
      </c>
      <c r="J3">
        <v>10.983763132760267</v>
      </c>
      <c r="K3">
        <v>20.343839541547279</v>
      </c>
      <c r="L3">
        <v>12.51193887297039</v>
      </c>
      <c r="M3">
        <v>16.714422158548235</v>
      </c>
      <c r="N3">
        <v>14.708691499522445</v>
      </c>
      <c r="O3">
        <v>11.270296084049667</v>
      </c>
      <c r="P3">
        <v>17.00095510983763</v>
      </c>
      <c r="Q3">
        <v>18.911174785100286</v>
      </c>
    </row>
    <row r="4" spans="1:17" x14ac:dyDescent="0.25">
      <c r="B4">
        <v>0</v>
      </c>
      <c r="C4">
        <v>8.0039525691699609</v>
      </c>
      <c r="D4">
        <v>0.39525691699604742</v>
      </c>
      <c r="E4">
        <v>11.956521739130435</v>
      </c>
      <c r="F4">
        <v>31.719367588932805</v>
      </c>
      <c r="G4">
        <v>28.952569169960473</v>
      </c>
      <c r="H4">
        <v>27.964426877470355</v>
      </c>
      <c r="I4">
        <v>25.889328063241106</v>
      </c>
      <c r="J4">
        <v>24.308300395256918</v>
      </c>
      <c r="K4">
        <v>25</v>
      </c>
      <c r="L4">
        <v>3.1620553359683794</v>
      </c>
      <c r="M4">
        <v>1.383399209486166</v>
      </c>
      <c r="N4">
        <v>10.770750988142293</v>
      </c>
      <c r="O4">
        <v>15.019762845849801</v>
      </c>
      <c r="P4">
        <v>21.146245059288539</v>
      </c>
      <c r="Q4">
        <v>15.909090909090908</v>
      </c>
    </row>
    <row r="5" spans="1:17" x14ac:dyDescent="0.25">
      <c r="B5">
        <v>6.8205666316894025</v>
      </c>
      <c r="C5">
        <v>12.801678908709338</v>
      </c>
      <c r="D5">
        <v>0</v>
      </c>
      <c r="E5">
        <v>16.054564533053515</v>
      </c>
      <c r="F5">
        <v>21.406086044071355</v>
      </c>
      <c r="G5">
        <v>13.011542497376706</v>
      </c>
      <c r="H5">
        <v>17.83840503672613</v>
      </c>
      <c r="I5">
        <v>23.924449108079749</v>
      </c>
      <c r="J5">
        <v>4.3022035676810075</v>
      </c>
      <c r="K5">
        <v>13.850996852046171</v>
      </c>
      <c r="L5">
        <v>4.4071353620146905</v>
      </c>
      <c r="M5">
        <v>26.652675760755507</v>
      </c>
      <c r="N5">
        <v>13.221406086044071</v>
      </c>
      <c r="O5">
        <v>13.431269674711437</v>
      </c>
      <c r="P5">
        <v>11.017838405036725</v>
      </c>
      <c r="Q5">
        <v>13.431269674711437</v>
      </c>
    </row>
    <row r="6" spans="1:17" x14ac:dyDescent="0.25">
      <c r="B6">
        <v>1.7634854771784232</v>
      </c>
      <c r="C6">
        <v>13.485477178423237</v>
      </c>
      <c r="D6">
        <v>7.2614107883817436</v>
      </c>
      <c r="E6">
        <v>12.448132780082988</v>
      </c>
      <c r="F6">
        <v>22.095435684647303</v>
      </c>
      <c r="G6">
        <v>13.692946058091287</v>
      </c>
      <c r="H6">
        <v>16.804979253112034</v>
      </c>
      <c r="I6">
        <v>15.04149377593361</v>
      </c>
      <c r="J6">
        <v>1.5560165975103735</v>
      </c>
      <c r="K6">
        <v>6.9502074688796682</v>
      </c>
      <c r="L6">
        <v>8.4024896265560169</v>
      </c>
      <c r="M6">
        <v>4.0456431535269708</v>
      </c>
      <c r="N6">
        <v>8.4024896265560169</v>
      </c>
      <c r="O6">
        <v>18.775933609958507</v>
      </c>
      <c r="P6">
        <v>0</v>
      </c>
      <c r="Q6">
        <v>2.4896265560165975</v>
      </c>
    </row>
    <row r="7" spans="1:17" x14ac:dyDescent="0.25">
      <c r="B7">
        <v>2.8205128205128207</v>
      </c>
      <c r="C7">
        <v>11.452991452991453</v>
      </c>
      <c r="D7">
        <v>4.2735042735042734</v>
      </c>
      <c r="E7">
        <v>5.6410256410256414</v>
      </c>
      <c r="F7">
        <v>15.897435897435896</v>
      </c>
      <c r="G7">
        <v>7.8632478632478628</v>
      </c>
      <c r="H7">
        <v>13.589743589743589</v>
      </c>
      <c r="I7">
        <v>13.589743589743589</v>
      </c>
      <c r="J7">
        <v>6.9230769230769234</v>
      </c>
      <c r="K7">
        <v>2.0512820512820511</v>
      </c>
      <c r="L7">
        <v>6.4957264957264966</v>
      </c>
      <c r="M7">
        <v>7.8632478632478628</v>
      </c>
      <c r="N7">
        <v>3.3333333333333335</v>
      </c>
      <c r="O7">
        <v>5.0427350427350426</v>
      </c>
      <c r="P7">
        <v>6.1538461538461542</v>
      </c>
      <c r="Q7">
        <v>0</v>
      </c>
    </row>
    <row r="8" spans="1:17" x14ac:dyDescent="0.25">
      <c r="B8">
        <v>4.48780487804878</v>
      </c>
      <c r="C8">
        <v>8.9756097560975601</v>
      </c>
      <c r="D8">
        <v>0</v>
      </c>
      <c r="E8">
        <v>10.536585365853659</v>
      </c>
      <c r="F8">
        <v>33.658536585365859</v>
      </c>
      <c r="G8">
        <v>27.902439024390247</v>
      </c>
      <c r="H8">
        <v>34.243902439024396</v>
      </c>
      <c r="I8">
        <v>28.292682926829265</v>
      </c>
      <c r="J8">
        <v>19.121951219512194</v>
      </c>
      <c r="K8">
        <v>22.634146341463417</v>
      </c>
      <c r="L8">
        <v>25.560975609756099</v>
      </c>
      <c r="M8">
        <v>22.243902439024392</v>
      </c>
      <c r="N8">
        <v>15.609756097560975</v>
      </c>
      <c r="O8">
        <v>23.804878048780488</v>
      </c>
      <c r="P8">
        <v>14.146341463414632</v>
      </c>
      <c r="Q8">
        <v>20.878048780487806</v>
      </c>
    </row>
    <row r="9" spans="1:17" x14ac:dyDescent="0.25">
      <c r="B9">
        <v>3.4378159757330633</v>
      </c>
      <c r="C9">
        <v>11.122345803842265</v>
      </c>
      <c r="D9">
        <v>0</v>
      </c>
      <c r="E9">
        <v>12.639029322548028</v>
      </c>
      <c r="F9">
        <v>19.009100101112235</v>
      </c>
      <c r="G9">
        <v>13.549039433771487</v>
      </c>
      <c r="H9">
        <v>21.840242669362993</v>
      </c>
      <c r="I9">
        <v>15.06572295247725</v>
      </c>
      <c r="J9">
        <v>17.391304347826086</v>
      </c>
      <c r="K9">
        <v>15.975733063700709</v>
      </c>
      <c r="L9">
        <v>13.852376137512639</v>
      </c>
      <c r="M9">
        <v>7.9878665318503543</v>
      </c>
      <c r="N9">
        <v>7.3811931243680489</v>
      </c>
      <c r="O9">
        <v>3.6400404448938319</v>
      </c>
      <c r="P9">
        <v>15.470171890798786</v>
      </c>
      <c r="Q9">
        <v>10.51567239635996</v>
      </c>
    </row>
    <row r="10" spans="1:17" x14ac:dyDescent="0.25">
      <c r="B10">
        <v>0</v>
      </c>
      <c r="C10">
        <v>6.1825318940137386</v>
      </c>
      <c r="D10">
        <v>0.6869479882237487</v>
      </c>
      <c r="E10">
        <v>9.4210009813542683</v>
      </c>
      <c r="F10">
        <v>19.430814524043178</v>
      </c>
      <c r="G10">
        <v>12.266928361138371</v>
      </c>
      <c r="H10">
        <v>10.009813542688912</v>
      </c>
      <c r="I10">
        <v>14.229636898920511</v>
      </c>
      <c r="J10">
        <v>5.3974484789008832</v>
      </c>
      <c r="K10">
        <v>8.6359175662414138</v>
      </c>
      <c r="L10">
        <v>4.8086359175662414</v>
      </c>
      <c r="M10">
        <v>14.131501472031404</v>
      </c>
      <c r="N10">
        <v>17.762512266928361</v>
      </c>
      <c r="O10">
        <v>6.2806673209028459</v>
      </c>
      <c r="P10">
        <v>12.266928361138371</v>
      </c>
      <c r="Q10">
        <v>14.033366045142296</v>
      </c>
    </row>
    <row r="11" spans="1:17" x14ac:dyDescent="0.25">
      <c r="B11">
        <v>5.760151085930123</v>
      </c>
      <c r="C11">
        <v>4.5325779036827196</v>
      </c>
      <c r="D11">
        <v>0</v>
      </c>
      <c r="E11">
        <v>15.580736543909349</v>
      </c>
      <c r="F11">
        <v>27.66761095372993</v>
      </c>
      <c r="G11">
        <v>21.813031161473088</v>
      </c>
      <c r="H11">
        <v>29.272898961284234</v>
      </c>
      <c r="I11">
        <v>20.679886685552407</v>
      </c>
      <c r="J11">
        <v>8.7818696883852692</v>
      </c>
      <c r="K11">
        <v>6.6100094428706333</v>
      </c>
      <c r="L11">
        <v>13.692162417374881</v>
      </c>
      <c r="M11">
        <v>12.181303116147308</v>
      </c>
      <c r="N11">
        <v>14.636449480642117</v>
      </c>
      <c r="O11">
        <v>13.881019830028329</v>
      </c>
      <c r="P11">
        <v>13.503305004721437</v>
      </c>
      <c r="Q11">
        <v>18.696883852691219</v>
      </c>
    </row>
    <row r="12" spans="1:17" x14ac:dyDescent="0.25">
      <c r="B12">
        <v>2.1017699115044248</v>
      </c>
      <c r="C12">
        <v>9.2920353982300892</v>
      </c>
      <c r="D12">
        <v>0</v>
      </c>
      <c r="E12">
        <v>14.048672566371682</v>
      </c>
      <c r="F12">
        <v>24.446902654867255</v>
      </c>
      <c r="G12">
        <v>21.902654867256636</v>
      </c>
      <c r="H12">
        <v>18.252212389380531</v>
      </c>
      <c r="I12">
        <v>14.933628318584072</v>
      </c>
      <c r="J12">
        <v>17.035398230088493</v>
      </c>
      <c r="K12">
        <v>27.323008849557525</v>
      </c>
      <c r="L12">
        <v>10.508849557522124</v>
      </c>
      <c r="M12">
        <v>5.1991150442477876</v>
      </c>
      <c r="N12">
        <v>13.938053097345133</v>
      </c>
      <c r="O12">
        <v>10.951327433628318</v>
      </c>
      <c r="P12">
        <v>7.9646017699115044</v>
      </c>
      <c r="Q12">
        <v>4.6460176991150446</v>
      </c>
    </row>
    <row r="13" spans="1:17" x14ac:dyDescent="0.25">
      <c r="B13">
        <v>0</v>
      </c>
      <c r="C13">
        <v>11.177052423343223</v>
      </c>
      <c r="D13">
        <v>3.7586547972304651</v>
      </c>
      <c r="E13">
        <v>10.385756676557865</v>
      </c>
      <c r="F13">
        <v>12.363996043521267</v>
      </c>
      <c r="G13">
        <v>2.1760633036597428</v>
      </c>
      <c r="H13">
        <v>12.858555885262115</v>
      </c>
      <c r="I13">
        <v>16.815034619188921</v>
      </c>
      <c r="J13">
        <v>4.5499505440158261</v>
      </c>
      <c r="K13">
        <v>3.3630069238377844</v>
      </c>
      <c r="L13">
        <v>10.484668644906034</v>
      </c>
      <c r="M13">
        <v>10.385756676557865</v>
      </c>
      <c r="N13">
        <v>10.583580613254204</v>
      </c>
      <c r="O13">
        <v>12.363996043521267</v>
      </c>
      <c r="P13">
        <v>19.584569732937684</v>
      </c>
      <c r="Q13">
        <v>11.671612265084075</v>
      </c>
    </row>
    <row r="14" spans="1:17" x14ac:dyDescent="0.25">
      <c r="B14">
        <v>8.2896117523609654</v>
      </c>
      <c r="C14">
        <v>10.807974816369361</v>
      </c>
      <c r="D14">
        <v>0</v>
      </c>
      <c r="E14">
        <v>14.58551941238195</v>
      </c>
      <c r="F14">
        <v>15.5299055613851</v>
      </c>
      <c r="G14">
        <v>13.641133263378805</v>
      </c>
      <c r="H14">
        <v>18.887722980062961</v>
      </c>
      <c r="I14">
        <v>18.153200419727177</v>
      </c>
      <c r="J14">
        <v>6.7156348373557186</v>
      </c>
      <c r="K14">
        <v>8.3945435466946474</v>
      </c>
      <c r="L14">
        <v>10.807974816369361</v>
      </c>
      <c r="M14">
        <v>11.647429171038825</v>
      </c>
      <c r="N14">
        <v>12.48688352570829</v>
      </c>
      <c r="O14">
        <v>12.48688352570829</v>
      </c>
      <c r="P14">
        <v>13.536201469045119</v>
      </c>
      <c r="Q14">
        <v>7.0304302203567675</v>
      </c>
    </row>
    <row r="15" spans="1:17" x14ac:dyDescent="0.25">
      <c r="B15">
        <v>2.182952182952183</v>
      </c>
      <c r="C15">
        <v>8.004158004158004</v>
      </c>
      <c r="D15">
        <v>3.5343035343035343</v>
      </c>
      <c r="E15">
        <v>10.602910602910603</v>
      </c>
      <c r="F15">
        <v>17.775467775467778</v>
      </c>
      <c r="G15">
        <v>14.241164241164242</v>
      </c>
      <c r="H15">
        <v>17.567567567567568</v>
      </c>
      <c r="I15">
        <v>15.800415800415802</v>
      </c>
      <c r="J15">
        <v>16.008316008316008</v>
      </c>
      <c r="K15">
        <v>4.0540540540540544</v>
      </c>
      <c r="L15">
        <v>8.7318087318087318</v>
      </c>
      <c r="M15">
        <v>0</v>
      </c>
      <c r="N15">
        <v>9.7713097713097721</v>
      </c>
      <c r="O15">
        <v>15.904365904365905</v>
      </c>
      <c r="P15">
        <v>18.607068607068609</v>
      </c>
      <c r="Q15">
        <v>21.51767151767152</v>
      </c>
    </row>
    <row r="16" spans="1:17" x14ac:dyDescent="0.25">
      <c r="B16">
        <v>2.2587268993839835</v>
      </c>
      <c r="C16">
        <v>9.3429158110882948</v>
      </c>
      <c r="D16">
        <v>1.5400410677618068</v>
      </c>
      <c r="E16">
        <v>8.9322381930184811</v>
      </c>
      <c r="F16">
        <v>27.310061601642708</v>
      </c>
      <c r="G16">
        <v>21.04722792607803</v>
      </c>
      <c r="H16">
        <v>22.997946611909651</v>
      </c>
      <c r="I16">
        <v>27.618069815195074</v>
      </c>
      <c r="J16">
        <v>0</v>
      </c>
      <c r="K16">
        <v>14.476386036960987</v>
      </c>
      <c r="L16">
        <v>1.9507186858316223</v>
      </c>
      <c r="M16">
        <v>11.293634496919918</v>
      </c>
      <c r="N16">
        <v>31.416837782340863</v>
      </c>
      <c r="O16">
        <v>25.872689938398359</v>
      </c>
      <c r="P16">
        <v>21.252566735112939</v>
      </c>
      <c r="Q16">
        <v>19.199178644763858</v>
      </c>
    </row>
    <row r="17" spans="2:17" x14ac:dyDescent="0.25">
      <c r="B17">
        <v>0</v>
      </c>
      <c r="C17">
        <v>11.944444444444445</v>
      </c>
      <c r="D17">
        <v>1.1111111111111112</v>
      </c>
      <c r="E17">
        <v>5.6481481481481479</v>
      </c>
      <c r="F17">
        <v>29.537037037037038</v>
      </c>
      <c r="G17">
        <v>21.203703703703702</v>
      </c>
      <c r="H17">
        <v>23.981481481481481</v>
      </c>
      <c r="I17">
        <v>21.018518518518519</v>
      </c>
      <c r="J17">
        <v>9.0740740740740744</v>
      </c>
      <c r="K17">
        <v>12.5</v>
      </c>
      <c r="L17">
        <v>20.74074074074074</v>
      </c>
      <c r="M17">
        <v>9.4444444444444446</v>
      </c>
      <c r="N17">
        <v>6.5740740740740735</v>
      </c>
      <c r="O17">
        <v>17.037037037037038</v>
      </c>
      <c r="P17">
        <v>22.314814814814817</v>
      </c>
      <c r="Q17">
        <v>20.555555555555554</v>
      </c>
    </row>
    <row r="18" spans="2:17" x14ac:dyDescent="0.25">
      <c r="B18">
        <v>4.9566294919454776</v>
      </c>
      <c r="C18">
        <v>13.382899628252787</v>
      </c>
      <c r="D18">
        <v>0</v>
      </c>
      <c r="E18">
        <v>12.391573729863694</v>
      </c>
      <c r="F18">
        <v>29.863692688971501</v>
      </c>
      <c r="G18">
        <v>20.198265179677819</v>
      </c>
      <c r="H18">
        <v>30.235439900867412</v>
      </c>
      <c r="I18">
        <v>25.774473358116477</v>
      </c>
      <c r="J18">
        <v>24.039653035935562</v>
      </c>
      <c r="K18">
        <v>16.728624535315987</v>
      </c>
      <c r="L18">
        <v>14.002478314745973</v>
      </c>
      <c r="M18">
        <v>6.3197026022304827</v>
      </c>
      <c r="N18">
        <v>7.9306071871127637</v>
      </c>
      <c r="O18">
        <v>24.287484510532835</v>
      </c>
      <c r="P18">
        <v>19.454770755885995</v>
      </c>
      <c r="Q18">
        <v>16.728624535315987</v>
      </c>
    </row>
    <row r="19" spans="2:17" x14ac:dyDescent="0.25">
      <c r="B19">
        <v>4.6391752577319592</v>
      </c>
      <c r="C19">
        <v>10.412371134020619</v>
      </c>
      <c r="D19">
        <v>0</v>
      </c>
      <c r="E19">
        <v>13.711340206185568</v>
      </c>
      <c r="F19">
        <v>28.762886597938142</v>
      </c>
      <c r="G19">
        <v>26.597938144329898</v>
      </c>
      <c r="H19">
        <v>26.185567010309281</v>
      </c>
      <c r="I19">
        <v>30.206185567010309</v>
      </c>
      <c r="J19">
        <v>12.68041237113402</v>
      </c>
      <c r="K19">
        <v>18.659793814432991</v>
      </c>
      <c r="L19">
        <v>12.474226804123711</v>
      </c>
      <c r="M19">
        <v>31.134020618556701</v>
      </c>
      <c r="N19">
        <v>8.3505154639175245</v>
      </c>
      <c r="O19">
        <v>18.144329896907216</v>
      </c>
      <c r="P19">
        <v>15.051546391752577</v>
      </c>
      <c r="Q19">
        <v>13.711340206185568</v>
      </c>
    </row>
    <row r="20" spans="2:17" x14ac:dyDescent="0.25">
      <c r="B20">
        <v>0</v>
      </c>
      <c r="C20">
        <v>11.302475780409042</v>
      </c>
      <c r="D20">
        <v>4.1980624327233578</v>
      </c>
      <c r="E20">
        <v>16.254036598493002</v>
      </c>
      <c r="F20">
        <v>25.834230355220665</v>
      </c>
      <c r="G20">
        <v>19.806243272335845</v>
      </c>
      <c r="H20">
        <v>12.594187298170075</v>
      </c>
      <c r="I20">
        <v>9.041980624327234</v>
      </c>
      <c r="J20">
        <v>16.89989235737352</v>
      </c>
      <c r="K20">
        <v>36.490850376749194</v>
      </c>
      <c r="L20">
        <v>16.146393972012916</v>
      </c>
      <c r="M20">
        <v>8.5037674919268031</v>
      </c>
      <c r="N20">
        <v>29.494079655543597</v>
      </c>
      <c r="O20">
        <v>14.531754574811625</v>
      </c>
      <c r="P20">
        <v>11.410118406889127</v>
      </c>
      <c r="Q20">
        <v>17.007534983853606</v>
      </c>
    </row>
    <row r="21" spans="2:17" x14ac:dyDescent="0.25">
      <c r="B21">
        <v>2.853745541022592</v>
      </c>
      <c r="C21">
        <v>12.72294887039239</v>
      </c>
      <c r="D21">
        <v>0</v>
      </c>
      <c r="E21">
        <v>21.759809750297265</v>
      </c>
      <c r="F21">
        <v>24.375743162901308</v>
      </c>
      <c r="G21">
        <v>14.625445897740786</v>
      </c>
      <c r="H21">
        <v>14.387633769322235</v>
      </c>
      <c r="I21">
        <v>15.457788347205708</v>
      </c>
      <c r="J21">
        <v>4.1617122473246138</v>
      </c>
      <c r="K21">
        <v>12.247324613555291</v>
      </c>
      <c r="L21">
        <v>2.140309155766944</v>
      </c>
      <c r="M21">
        <v>15.338882282996433</v>
      </c>
      <c r="N21">
        <v>23.781212841854934</v>
      </c>
      <c r="O21">
        <v>14.149821640903687</v>
      </c>
      <c r="P21">
        <v>18.430439952437574</v>
      </c>
      <c r="Q21">
        <v>15.576694411414982</v>
      </c>
    </row>
    <row r="22" spans="2:17" x14ac:dyDescent="0.25">
      <c r="B22">
        <v>7.8301886792452828</v>
      </c>
      <c r="C22">
        <v>14.150943396226415</v>
      </c>
      <c r="D22">
        <v>0</v>
      </c>
      <c r="E22">
        <v>16.79245283018868</v>
      </c>
      <c r="F22">
        <v>30</v>
      </c>
      <c r="G22">
        <v>21.79245283018868</v>
      </c>
      <c r="H22">
        <v>29.433962264150942</v>
      </c>
      <c r="I22">
        <v>25.377358490566039</v>
      </c>
      <c r="J22">
        <v>16.132075471698112</v>
      </c>
      <c r="K22">
        <v>3.0188679245283021</v>
      </c>
      <c r="L22">
        <v>14.056603773584905</v>
      </c>
      <c r="M22">
        <v>1.5094339622641511</v>
      </c>
      <c r="N22">
        <v>7.8301886792452828</v>
      </c>
      <c r="O22">
        <v>18.679245283018865</v>
      </c>
      <c r="P22">
        <v>1.9811320754716981</v>
      </c>
      <c r="Q22">
        <v>9.7169811320754729</v>
      </c>
    </row>
    <row r="23" spans="2:17" x14ac:dyDescent="0.25">
      <c r="B23">
        <v>5.8558558558558556</v>
      </c>
      <c r="C23">
        <v>15.765765765765765</v>
      </c>
      <c r="D23">
        <v>0</v>
      </c>
      <c r="E23">
        <v>20.27027027027027</v>
      </c>
      <c r="F23">
        <v>24.54954954954955</v>
      </c>
      <c r="G23">
        <v>23.423423423423422</v>
      </c>
      <c r="H23">
        <v>21.509009009009009</v>
      </c>
      <c r="I23">
        <v>14.63963963963964</v>
      </c>
      <c r="J23">
        <v>12.612612612612612</v>
      </c>
      <c r="K23">
        <v>15.765765765765765</v>
      </c>
      <c r="L23">
        <v>4.1666666666666661</v>
      </c>
      <c r="M23">
        <v>27.13963963963964</v>
      </c>
      <c r="N23">
        <v>18.13063063063063</v>
      </c>
      <c r="O23">
        <v>8.7837837837837842</v>
      </c>
      <c r="P23">
        <v>7.5450450450450459</v>
      </c>
      <c r="Q23">
        <v>13.063063063063062</v>
      </c>
    </row>
    <row r="24" spans="2:17" x14ac:dyDescent="0.25">
      <c r="B24">
        <v>0</v>
      </c>
      <c r="C24">
        <v>21.224920802534321</v>
      </c>
      <c r="D24">
        <v>1.3727560718057021</v>
      </c>
      <c r="E24">
        <v>27.983104540654697</v>
      </c>
      <c r="F24">
        <v>34.213305174234428</v>
      </c>
      <c r="G24">
        <v>28.299894403379096</v>
      </c>
      <c r="H24">
        <v>25.026399155227029</v>
      </c>
      <c r="I24">
        <v>20.274551214361143</v>
      </c>
      <c r="J24">
        <v>15.311510031678988</v>
      </c>
      <c r="K24">
        <v>20.063357972544878</v>
      </c>
      <c r="L24">
        <v>14.255543822597676</v>
      </c>
      <c r="M24">
        <v>26.927138331573392</v>
      </c>
      <c r="N24">
        <v>29.567053854276665</v>
      </c>
      <c r="O24">
        <v>17.529039070749736</v>
      </c>
      <c r="P24">
        <v>11.087645195353749</v>
      </c>
      <c r="Q24">
        <v>23.336853220696938</v>
      </c>
    </row>
    <row r="25" spans="2:17" x14ac:dyDescent="0.25">
      <c r="B25">
        <v>2.2935779816513762</v>
      </c>
      <c r="C25">
        <v>14.105504587155963</v>
      </c>
      <c r="D25">
        <v>0</v>
      </c>
      <c r="E25">
        <v>15.596330275229359</v>
      </c>
      <c r="F25">
        <v>23.394495412844037</v>
      </c>
      <c r="G25">
        <v>16.284403669724771</v>
      </c>
      <c r="H25">
        <v>16.972477064220186</v>
      </c>
      <c r="I25">
        <v>20.527522935779814</v>
      </c>
      <c r="J25">
        <v>19.036697247706421</v>
      </c>
      <c r="K25">
        <v>19.610091743119266</v>
      </c>
      <c r="L25">
        <v>13.990825688073393</v>
      </c>
      <c r="M25">
        <v>6.6513761467889916</v>
      </c>
      <c r="N25">
        <v>14.105504587155963</v>
      </c>
      <c r="O25">
        <v>13.302752293577983</v>
      </c>
      <c r="P25">
        <v>25.688073394495415</v>
      </c>
      <c r="Q25">
        <v>9.862385321100918</v>
      </c>
    </row>
    <row r="26" spans="2:17" x14ac:dyDescent="0.25">
      <c r="B26">
        <v>11.945392491467576</v>
      </c>
      <c r="C26">
        <v>18.202502844141069</v>
      </c>
      <c r="D26">
        <v>2.1615472127417523</v>
      </c>
      <c r="E26">
        <v>15.017064846416384</v>
      </c>
      <c r="F26">
        <v>30.489192263936292</v>
      </c>
      <c r="G26">
        <v>17.747440273037544</v>
      </c>
      <c r="H26">
        <v>29.806598407280998</v>
      </c>
      <c r="I26">
        <v>33.902161547212742</v>
      </c>
      <c r="J26">
        <v>24.459613196814562</v>
      </c>
      <c r="K26">
        <v>5.0056882821387942</v>
      </c>
      <c r="L26">
        <v>13.651877133105803</v>
      </c>
      <c r="M26">
        <v>24.687144482366325</v>
      </c>
      <c r="N26">
        <v>0</v>
      </c>
      <c r="O26">
        <v>11.035267349260524</v>
      </c>
      <c r="P26">
        <v>24.914675767918087</v>
      </c>
      <c r="Q26">
        <v>29.806598407280998</v>
      </c>
    </row>
    <row r="27" spans="2:17" x14ac:dyDescent="0.25">
      <c r="B27">
        <v>1.1142061281337048</v>
      </c>
      <c r="C27">
        <v>14.298978644382544</v>
      </c>
      <c r="D27">
        <v>0</v>
      </c>
      <c r="E27">
        <v>16.15598885793872</v>
      </c>
      <c r="F27">
        <v>17.641597028783661</v>
      </c>
      <c r="G27">
        <v>13.184772516248838</v>
      </c>
      <c r="H27">
        <v>8.8207985143918304</v>
      </c>
      <c r="I27">
        <v>10.95636025998143</v>
      </c>
      <c r="J27">
        <v>6.9637883008356551</v>
      </c>
      <c r="K27">
        <v>7.7994428969359335</v>
      </c>
      <c r="L27">
        <v>4.6425255338904359</v>
      </c>
      <c r="M27">
        <v>12.349117920148561</v>
      </c>
      <c r="N27">
        <v>24.698235840297123</v>
      </c>
      <c r="O27">
        <v>12.627669452181985</v>
      </c>
      <c r="P27">
        <v>13.184772516248838</v>
      </c>
      <c r="Q27">
        <v>5.4781801299907151</v>
      </c>
    </row>
    <row r="28" spans="2:17" x14ac:dyDescent="0.25">
      <c r="B28">
        <v>1.2307692307692308</v>
      </c>
      <c r="C28">
        <v>10.153846153846153</v>
      </c>
      <c r="D28">
        <v>0</v>
      </c>
      <c r="E28">
        <v>7.282051282051281</v>
      </c>
      <c r="F28">
        <v>15.794871794871796</v>
      </c>
      <c r="G28">
        <v>7.7948717948717956</v>
      </c>
      <c r="H28">
        <v>14.358974358974358</v>
      </c>
      <c r="I28">
        <v>8</v>
      </c>
      <c r="J28">
        <v>3.4871794871794872</v>
      </c>
      <c r="K28">
        <v>8.615384615384615</v>
      </c>
      <c r="L28">
        <v>10.358974358974358</v>
      </c>
      <c r="M28">
        <v>4.7179487179487181</v>
      </c>
      <c r="N28">
        <v>19.384615384615383</v>
      </c>
      <c r="O28">
        <v>8</v>
      </c>
      <c r="P28">
        <v>11.589743589743589</v>
      </c>
      <c r="Q28">
        <v>13.333333333333334</v>
      </c>
    </row>
    <row r="29" spans="2:17" x14ac:dyDescent="0.25">
      <c r="B29">
        <v>0.20639834881320948</v>
      </c>
      <c r="C29">
        <v>12.383900928792571</v>
      </c>
      <c r="D29">
        <v>0</v>
      </c>
      <c r="E29">
        <v>13.93188854489164</v>
      </c>
      <c r="F29">
        <v>28.482972136222912</v>
      </c>
      <c r="G29">
        <v>21.671826625386998</v>
      </c>
      <c r="H29">
        <v>21.671826625386998</v>
      </c>
      <c r="I29">
        <v>25.18059855521156</v>
      </c>
      <c r="J29">
        <v>10.62951496388029</v>
      </c>
      <c r="K29">
        <v>6.29514963880289</v>
      </c>
      <c r="L29">
        <v>23.116615067079461</v>
      </c>
      <c r="M29">
        <v>15.995872033023737</v>
      </c>
      <c r="N29">
        <v>8.2559339525283804</v>
      </c>
      <c r="O29">
        <v>15.479876160990713</v>
      </c>
      <c r="P29">
        <v>8.4623323013415899</v>
      </c>
      <c r="Q29">
        <v>9.4943240454076374</v>
      </c>
    </row>
    <row r="30" spans="2:17" x14ac:dyDescent="0.25">
      <c r="B30">
        <v>5.9500959692898272</v>
      </c>
      <c r="C30">
        <v>12.092130518234164</v>
      </c>
      <c r="D30">
        <v>3.1669865642994242</v>
      </c>
      <c r="E30">
        <v>16.410748560460654</v>
      </c>
      <c r="F30">
        <v>22.36084452975048</v>
      </c>
      <c r="G30">
        <v>17.850287907869479</v>
      </c>
      <c r="H30">
        <v>28.694817658349329</v>
      </c>
      <c r="I30">
        <v>26.775431861804222</v>
      </c>
      <c r="J30">
        <v>12.667946257197697</v>
      </c>
      <c r="K30">
        <v>0.47984644913627633</v>
      </c>
      <c r="L30">
        <v>7.4856046065259116</v>
      </c>
      <c r="M30">
        <v>4.6065259117082533</v>
      </c>
      <c r="N30">
        <v>0</v>
      </c>
      <c r="O30">
        <v>9.1170825335892527</v>
      </c>
      <c r="P30">
        <v>11.804222648752399</v>
      </c>
      <c r="Q30">
        <v>6.1420345489443378</v>
      </c>
    </row>
    <row r="31" spans="2:17" x14ac:dyDescent="0.25">
      <c r="B31">
        <v>5.3705692803437159</v>
      </c>
      <c r="C31">
        <v>15.35982814178303</v>
      </c>
      <c r="D31">
        <v>0</v>
      </c>
      <c r="E31">
        <v>18.582169709989259</v>
      </c>
      <c r="F31">
        <v>38.560687432867887</v>
      </c>
      <c r="G31">
        <v>33.404940923737911</v>
      </c>
      <c r="H31">
        <v>33.727175080558538</v>
      </c>
      <c r="I31">
        <v>34.049409237379166</v>
      </c>
      <c r="J31">
        <v>19.548872180451127</v>
      </c>
      <c r="K31">
        <v>27.175080558539204</v>
      </c>
      <c r="L31">
        <v>20.730397422126746</v>
      </c>
      <c r="M31">
        <v>27.06766917293233</v>
      </c>
      <c r="N31">
        <v>23.630504833512354</v>
      </c>
      <c r="O31">
        <v>15.145005370569281</v>
      </c>
      <c r="P31">
        <v>24.81203007518797</v>
      </c>
      <c r="Q31">
        <v>22.341568206229862</v>
      </c>
    </row>
    <row r="32" spans="2:17" x14ac:dyDescent="0.25">
      <c r="B32">
        <v>4.8355899419729207</v>
      </c>
      <c r="C32">
        <v>14.216634429400388</v>
      </c>
      <c r="D32">
        <v>0.19342359767891684</v>
      </c>
      <c r="E32">
        <v>16.634429400386846</v>
      </c>
      <c r="F32">
        <v>8.3172147001934231</v>
      </c>
      <c r="G32">
        <v>0</v>
      </c>
      <c r="H32">
        <v>11.315280464216634</v>
      </c>
      <c r="I32">
        <v>11.605415860735009</v>
      </c>
      <c r="J32">
        <v>7.2533849129593806</v>
      </c>
      <c r="K32">
        <v>10.058027079303674</v>
      </c>
      <c r="L32">
        <v>2.9013539651837523</v>
      </c>
      <c r="M32">
        <v>5.5125725338491298</v>
      </c>
      <c r="N32">
        <v>6.5764023210831715</v>
      </c>
      <c r="O32">
        <v>4.061895551257253</v>
      </c>
      <c r="P32">
        <v>11.992263056092844</v>
      </c>
      <c r="Q32">
        <v>6.9632495164410058</v>
      </c>
    </row>
    <row r="33" spans="2:17" x14ac:dyDescent="0.25">
      <c r="B33">
        <v>0</v>
      </c>
      <c r="C33">
        <v>18.170878459687124</v>
      </c>
      <c r="D33">
        <v>0.60168471720818295</v>
      </c>
      <c r="E33">
        <v>18.772563176895307</v>
      </c>
      <c r="F33">
        <v>25.391095066185322</v>
      </c>
      <c r="G33">
        <v>23.104693140794225</v>
      </c>
      <c r="H33">
        <v>22.86401925391095</v>
      </c>
      <c r="I33">
        <v>20.457280385078221</v>
      </c>
      <c r="J33">
        <v>15.523465703971121</v>
      </c>
      <c r="K33">
        <v>26.233453670276774</v>
      </c>
      <c r="L33">
        <v>20.336943441636581</v>
      </c>
      <c r="M33">
        <v>22.503008423586042</v>
      </c>
      <c r="N33">
        <v>22.86401925391095</v>
      </c>
      <c r="O33">
        <v>19.374247894103487</v>
      </c>
      <c r="P33">
        <v>24.428399518652228</v>
      </c>
      <c r="Q33">
        <v>22.984356197352586</v>
      </c>
    </row>
    <row r="34" spans="2:17" x14ac:dyDescent="0.25">
      <c r="B34">
        <v>2.2571148184494603</v>
      </c>
      <c r="C34">
        <v>9.0284592737978411</v>
      </c>
      <c r="D34">
        <v>0</v>
      </c>
      <c r="E34">
        <v>12.463199214916584</v>
      </c>
      <c r="F34">
        <v>22.865554465161924</v>
      </c>
      <c r="G34">
        <v>14.720314033366044</v>
      </c>
      <c r="H34">
        <v>21.39352306182532</v>
      </c>
      <c r="I34">
        <v>16.584887144259078</v>
      </c>
      <c r="J34">
        <v>9.6172718351324828</v>
      </c>
      <c r="K34">
        <v>3.4347399411187438</v>
      </c>
      <c r="L34">
        <v>14.916584887144261</v>
      </c>
      <c r="M34">
        <v>2.1589793915603535</v>
      </c>
      <c r="N34">
        <v>4.4160942100098133</v>
      </c>
      <c r="O34">
        <v>4.3179587831207069</v>
      </c>
      <c r="P34">
        <v>7.5564278704612367</v>
      </c>
      <c r="Q34">
        <v>13.837095191364082</v>
      </c>
    </row>
    <row r="35" spans="2:17" x14ac:dyDescent="0.25">
      <c r="B35">
        <v>2.6220614828209765</v>
      </c>
      <c r="C35">
        <v>13.291139240506327</v>
      </c>
      <c r="D35">
        <v>5.6057866184448457</v>
      </c>
      <c r="E35">
        <v>16.817359855334537</v>
      </c>
      <c r="F35">
        <v>23.146473779385172</v>
      </c>
      <c r="G35">
        <v>13.562386980108499</v>
      </c>
      <c r="H35">
        <v>17.540687160940323</v>
      </c>
      <c r="I35">
        <v>16.184448462929478</v>
      </c>
      <c r="J35">
        <v>7.6853526220614823</v>
      </c>
      <c r="K35">
        <v>0</v>
      </c>
      <c r="L35">
        <v>14.014466546112118</v>
      </c>
      <c r="M35">
        <v>3.2549728752260401</v>
      </c>
      <c r="N35">
        <v>16.184448462929478</v>
      </c>
      <c r="O35">
        <v>15.551537070524413</v>
      </c>
      <c r="P35">
        <v>13.110307414104883</v>
      </c>
      <c r="Q35">
        <v>11.66365280289331</v>
      </c>
    </row>
    <row r="36" spans="2:17" x14ac:dyDescent="0.25">
      <c r="B36">
        <v>2.9359430604982206</v>
      </c>
      <c r="C36">
        <v>4.4483985765124556</v>
      </c>
      <c r="D36">
        <v>0</v>
      </c>
      <c r="E36">
        <v>3.0249110320284696</v>
      </c>
      <c r="F36">
        <v>15.747330960854091</v>
      </c>
      <c r="G36">
        <v>8.8967971530249113</v>
      </c>
      <c r="H36">
        <v>21.441281138790035</v>
      </c>
      <c r="I36">
        <v>14.946619217081849</v>
      </c>
      <c r="J36">
        <v>12.277580071174377</v>
      </c>
      <c r="K36">
        <v>2.8469750889679712</v>
      </c>
      <c r="L36">
        <v>8.0960854092526695</v>
      </c>
      <c r="M36">
        <v>6.5836298932384336</v>
      </c>
      <c r="N36">
        <v>1.7793594306049825</v>
      </c>
      <c r="O36">
        <v>17.704626334519574</v>
      </c>
      <c r="P36">
        <v>9.3416370106761573</v>
      </c>
      <c r="Q36">
        <v>13.345195729537366</v>
      </c>
    </row>
    <row r="37" spans="2:17" x14ac:dyDescent="0.25">
      <c r="B37">
        <v>2.3738872403560833</v>
      </c>
      <c r="C37">
        <v>6.8249258160237387</v>
      </c>
      <c r="D37">
        <v>0</v>
      </c>
      <c r="E37">
        <v>14.737883283877348</v>
      </c>
      <c r="F37">
        <v>16.122650840751731</v>
      </c>
      <c r="G37">
        <v>12.759643916913946</v>
      </c>
      <c r="H37">
        <v>19.782393669634025</v>
      </c>
      <c r="I37">
        <v>16.023738872403563</v>
      </c>
      <c r="J37">
        <v>15.2324431256182</v>
      </c>
      <c r="K37">
        <v>16.023738872403563</v>
      </c>
      <c r="L37">
        <v>14.144411473788329</v>
      </c>
      <c r="M37">
        <v>10.385756676557865</v>
      </c>
      <c r="N37">
        <v>11.671612265084075</v>
      </c>
      <c r="O37">
        <v>4.5499505440158261</v>
      </c>
      <c r="P37">
        <v>11.078140454995054</v>
      </c>
      <c r="Q37">
        <v>7.71513353115727</v>
      </c>
    </row>
    <row r="38" spans="2:17" x14ac:dyDescent="0.25">
      <c r="B38">
        <v>1.4951627088830255</v>
      </c>
      <c r="C38">
        <v>9.2348284960422156</v>
      </c>
      <c r="D38">
        <v>0</v>
      </c>
      <c r="E38">
        <v>12.049252418645558</v>
      </c>
      <c r="F38">
        <v>19.700967458223396</v>
      </c>
      <c r="G38">
        <v>11.521547933157432</v>
      </c>
      <c r="H38">
        <v>18.733509234828496</v>
      </c>
      <c r="I38">
        <v>14.951627088830255</v>
      </c>
      <c r="J38">
        <v>15.03957783641161</v>
      </c>
      <c r="K38">
        <v>8.4432717678100264</v>
      </c>
      <c r="L38">
        <v>10.378188214599824</v>
      </c>
      <c r="M38">
        <v>5.1890941072999119</v>
      </c>
      <c r="N38">
        <v>7.0360598065083559</v>
      </c>
      <c r="O38">
        <v>17.150395778364118</v>
      </c>
      <c r="P38">
        <v>13.280562884784523</v>
      </c>
      <c r="Q38">
        <v>10.90589270008795</v>
      </c>
    </row>
    <row r="39" spans="2:17" x14ac:dyDescent="0.25">
      <c r="B39">
        <v>7.1022727272727275</v>
      </c>
      <c r="C39">
        <v>10.511363636363637</v>
      </c>
      <c r="D39">
        <v>0</v>
      </c>
      <c r="E39">
        <v>14.015151515151514</v>
      </c>
      <c r="F39">
        <v>31.912878787878789</v>
      </c>
      <c r="G39">
        <v>23.579545454545457</v>
      </c>
      <c r="H39">
        <v>33.712121212121211</v>
      </c>
      <c r="I39">
        <v>33.143939393939391</v>
      </c>
      <c r="J39">
        <v>22.537878787878789</v>
      </c>
      <c r="K39">
        <v>16.382575757575758</v>
      </c>
      <c r="L39">
        <v>22.727272727272727</v>
      </c>
      <c r="M39">
        <v>17.992424242424242</v>
      </c>
      <c r="N39">
        <v>15.056818181818182</v>
      </c>
      <c r="O39">
        <v>24.147727272727273</v>
      </c>
      <c r="P39">
        <v>17.329545454545457</v>
      </c>
      <c r="Q39">
        <v>18.371212121212121</v>
      </c>
    </row>
    <row r="40" spans="2:17" x14ac:dyDescent="0.25">
      <c r="B40">
        <v>1.4847161572052401</v>
      </c>
      <c r="C40">
        <v>6.462882096069869</v>
      </c>
      <c r="D40">
        <v>0</v>
      </c>
      <c r="E40">
        <v>9.5196506550218345</v>
      </c>
      <c r="F40">
        <v>15.895196506550219</v>
      </c>
      <c r="G40">
        <v>8.1222707423580793</v>
      </c>
      <c r="H40">
        <v>12.489082969432316</v>
      </c>
      <c r="I40">
        <v>12.139737991266376</v>
      </c>
      <c r="J40">
        <v>9.606986899563319</v>
      </c>
      <c r="K40">
        <v>9.9563318777292569</v>
      </c>
      <c r="L40">
        <v>2.7947598253275108</v>
      </c>
      <c r="M40">
        <v>8.9082969432314396</v>
      </c>
      <c r="N40">
        <v>13.187772925764193</v>
      </c>
      <c r="O40">
        <v>0.69868995633187769</v>
      </c>
      <c r="P40">
        <v>1.3100436681222707</v>
      </c>
      <c r="Q40">
        <v>9.7816593886462879</v>
      </c>
    </row>
    <row r="41" spans="2:17" x14ac:dyDescent="0.25">
      <c r="B41">
        <v>8.1920903954802249</v>
      </c>
      <c r="C41">
        <v>14.595103578154426</v>
      </c>
      <c r="D41">
        <v>3.4839924670433149</v>
      </c>
      <c r="E41">
        <v>17.890772128060263</v>
      </c>
      <c r="F41">
        <v>25.612052730696799</v>
      </c>
      <c r="G41">
        <v>18.455743879472696</v>
      </c>
      <c r="H41">
        <v>26.930320150659131</v>
      </c>
      <c r="I41">
        <v>27.024482109227872</v>
      </c>
      <c r="J41">
        <v>3.9548022598870061</v>
      </c>
      <c r="K41">
        <v>1.977401129943503</v>
      </c>
      <c r="L41">
        <v>10.546139359698682</v>
      </c>
      <c r="M41">
        <v>5.5555555555555554</v>
      </c>
      <c r="N41">
        <v>0</v>
      </c>
      <c r="O41">
        <v>8.3804143126177024</v>
      </c>
      <c r="P41">
        <v>12.335216572504708</v>
      </c>
      <c r="Q41">
        <v>2.7306967984934087</v>
      </c>
    </row>
    <row r="42" spans="2:17" x14ac:dyDescent="0.25">
      <c r="B42">
        <v>7.1657754010695189</v>
      </c>
      <c r="C42">
        <v>13.04812834224599</v>
      </c>
      <c r="D42">
        <v>0</v>
      </c>
      <c r="E42">
        <v>16.256684491978611</v>
      </c>
      <c r="F42">
        <v>18.502673796791445</v>
      </c>
      <c r="G42">
        <v>10.909090909090908</v>
      </c>
      <c r="H42">
        <v>18.823529411764707</v>
      </c>
      <c r="I42">
        <v>9.0909090909090917</v>
      </c>
      <c r="J42">
        <v>13.475935828877006</v>
      </c>
      <c r="K42">
        <v>7.7005347593582893</v>
      </c>
      <c r="L42">
        <v>14.117647058823529</v>
      </c>
      <c r="M42">
        <v>27.486631016042779</v>
      </c>
      <c r="N42">
        <v>12.620320855614972</v>
      </c>
      <c r="O42">
        <v>5.9893048128342246</v>
      </c>
      <c r="P42">
        <v>21.390374331550802</v>
      </c>
      <c r="Q42">
        <v>11.122994652406417</v>
      </c>
    </row>
    <row r="43" spans="2:17" x14ac:dyDescent="0.25">
      <c r="B43">
        <v>0.39840637450199201</v>
      </c>
      <c r="C43">
        <v>16.733067729083665</v>
      </c>
      <c r="D43">
        <v>4.5816733067729087</v>
      </c>
      <c r="E43">
        <v>10.756972111553784</v>
      </c>
      <c r="F43">
        <v>16.43426294820717</v>
      </c>
      <c r="G43">
        <v>11.454183266932271</v>
      </c>
      <c r="H43">
        <v>12.05179282868526</v>
      </c>
      <c r="I43">
        <v>14.342629482071715</v>
      </c>
      <c r="J43">
        <v>4.4820717131474108</v>
      </c>
      <c r="K43">
        <v>13.147410358565736</v>
      </c>
      <c r="L43">
        <v>6.7729083665338639</v>
      </c>
      <c r="M43">
        <v>10.657370517928287</v>
      </c>
      <c r="N43">
        <v>14.54183266932271</v>
      </c>
      <c r="O43">
        <v>9.3625498007968133</v>
      </c>
      <c r="P43">
        <v>0</v>
      </c>
      <c r="Q43">
        <v>2.2908366533864544</v>
      </c>
    </row>
    <row r="44" spans="2:17" x14ac:dyDescent="0.25">
      <c r="B44">
        <v>0</v>
      </c>
      <c r="C44">
        <v>8.4102564102564106</v>
      </c>
      <c r="D44">
        <v>5.1282051282051277</v>
      </c>
      <c r="E44">
        <v>9.8461538461538467</v>
      </c>
      <c r="F44">
        <v>28.615384615384613</v>
      </c>
      <c r="G44">
        <v>26.461538461538463</v>
      </c>
      <c r="H44">
        <v>25.846153846153847</v>
      </c>
      <c r="I44">
        <v>29.846153846153843</v>
      </c>
      <c r="J44">
        <v>14.871794871794872</v>
      </c>
      <c r="K44">
        <v>17.846153846153847</v>
      </c>
      <c r="L44">
        <v>9.7435897435897445</v>
      </c>
      <c r="M44">
        <v>17.948717948717949</v>
      </c>
      <c r="N44">
        <v>14.051282051282051</v>
      </c>
      <c r="O44">
        <v>12.717948717948719</v>
      </c>
      <c r="P44">
        <v>17.53846153846154</v>
      </c>
      <c r="Q44">
        <v>22.358974358974358</v>
      </c>
    </row>
    <row r="45" spans="2:17" x14ac:dyDescent="0.25">
      <c r="B45">
        <v>3.8642789820923658</v>
      </c>
      <c r="C45">
        <v>10.55607917059378</v>
      </c>
      <c r="D45">
        <v>0</v>
      </c>
      <c r="E45">
        <v>8.6710650329877481</v>
      </c>
      <c r="F45">
        <v>21.866163996229972</v>
      </c>
      <c r="G45">
        <v>13.57210179076343</v>
      </c>
      <c r="H45">
        <v>24.505183788878419</v>
      </c>
      <c r="I45">
        <v>19.604147031102734</v>
      </c>
      <c r="J45">
        <v>13.57210179076343</v>
      </c>
      <c r="K45">
        <v>9.802073515551367</v>
      </c>
      <c r="L45">
        <v>16.870876531573987</v>
      </c>
      <c r="M45">
        <v>15.174363807728557</v>
      </c>
      <c r="N45">
        <v>16.022620169651272</v>
      </c>
      <c r="O45">
        <v>7.7285579641847315</v>
      </c>
      <c r="P45">
        <v>13.195098963242224</v>
      </c>
      <c r="Q45">
        <v>10.933081998114986</v>
      </c>
    </row>
    <row r="46" spans="2:17" x14ac:dyDescent="0.25">
      <c r="B46">
        <v>4.766839378238342</v>
      </c>
      <c r="C46">
        <v>12.331606217616581</v>
      </c>
      <c r="D46">
        <v>0</v>
      </c>
      <c r="E46">
        <v>17.927461139896373</v>
      </c>
      <c r="F46">
        <v>34.093264248704664</v>
      </c>
      <c r="G46">
        <v>28.704663212435232</v>
      </c>
      <c r="H46">
        <v>35.647668393782382</v>
      </c>
      <c r="I46">
        <v>30.259067357512954</v>
      </c>
      <c r="J46">
        <v>11.295336787564766</v>
      </c>
      <c r="K46">
        <v>16.373056994818651</v>
      </c>
      <c r="L46">
        <v>19.170984455958546</v>
      </c>
      <c r="M46">
        <v>12.124352331606218</v>
      </c>
      <c r="N46">
        <v>15.440414507772021</v>
      </c>
      <c r="O46">
        <v>19.585492227979277</v>
      </c>
      <c r="P46">
        <v>17.202072538860101</v>
      </c>
      <c r="Q46">
        <v>18.134715025906736</v>
      </c>
    </row>
    <row r="47" spans="2:17" x14ac:dyDescent="0.25">
      <c r="B47">
        <v>0.30927835051546393</v>
      </c>
      <c r="C47">
        <v>16.391752577319586</v>
      </c>
      <c r="D47">
        <v>0</v>
      </c>
      <c r="E47">
        <v>17.11340206185567</v>
      </c>
      <c r="F47">
        <v>26.288659793814436</v>
      </c>
      <c r="G47">
        <v>20.515463917525771</v>
      </c>
      <c r="H47">
        <v>17.319587628865978</v>
      </c>
      <c r="I47">
        <v>13.298969072164949</v>
      </c>
      <c r="J47">
        <v>13.195876288659795</v>
      </c>
      <c r="K47">
        <v>24.020618556701031</v>
      </c>
      <c r="L47">
        <v>17.010309278350515</v>
      </c>
      <c r="M47">
        <v>14.020618556701031</v>
      </c>
      <c r="N47">
        <v>20.824742268041238</v>
      </c>
      <c r="O47">
        <v>16.391752577319586</v>
      </c>
      <c r="P47">
        <v>26.597938144329898</v>
      </c>
      <c r="Q47">
        <v>12.268041237113401</v>
      </c>
    </row>
    <row r="48" spans="2:17" x14ac:dyDescent="0.25">
      <c r="B48">
        <v>1.8181818181818181</v>
      </c>
      <c r="C48">
        <v>11.111111111111111</v>
      </c>
      <c r="D48">
        <v>2.6262626262626263</v>
      </c>
      <c r="E48">
        <v>19.595959595959599</v>
      </c>
      <c r="F48">
        <v>21.111111111111111</v>
      </c>
      <c r="G48">
        <v>14.949494949494948</v>
      </c>
      <c r="H48">
        <v>13.333333333333334</v>
      </c>
      <c r="I48">
        <v>22.828282828282827</v>
      </c>
      <c r="J48">
        <v>0</v>
      </c>
      <c r="K48">
        <v>15.757575757575756</v>
      </c>
      <c r="L48">
        <v>4.1414141414141419</v>
      </c>
      <c r="M48">
        <v>15.757575757575756</v>
      </c>
      <c r="N48">
        <v>16.565656565656568</v>
      </c>
      <c r="O48">
        <v>15.757575757575756</v>
      </c>
      <c r="P48">
        <v>8.7878787878787872</v>
      </c>
      <c r="Q48">
        <v>10.202020202020202</v>
      </c>
    </row>
    <row r="49" spans="2:17" x14ac:dyDescent="0.25">
      <c r="B49">
        <v>4.7717842323651452</v>
      </c>
      <c r="C49">
        <v>9.5435684647302903</v>
      </c>
      <c r="D49">
        <v>0</v>
      </c>
      <c r="E49">
        <v>6.6390041493775938</v>
      </c>
      <c r="F49">
        <v>28.630705394190869</v>
      </c>
      <c r="G49">
        <v>23.236514522821576</v>
      </c>
      <c r="H49">
        <v>32.157676348547717</v>
      </c>
      <c r="I49">
        <v>23.858921161825727</v>
      </c>
      <c r="J49">
        <v>12.344398340248963</v>
      </c>
      <c r="K49">
        <v>5.7053941908713695</v>
      </c>
      <c r="L49">
        <v>23.962655601659751</v>
      </c>
      <c r="M49">
        <v>21.473029045643152</v>
      </c>
      <c r="N49">
        <v>17.738589211618258</v>
      </c>
      <c r="O49">
        <v>17.323651452282157</v>
      </c>
      <c r="P49">
        <v>22.717842323651453</v>
      </c>
      <c r="Q49">
        <v>20.850622406639005</v>
      </c>
    </row>
    <row r="50" spans="2:17" x14ac:dyDescent="0.25">
      <c r="B50">
        <v>4.3172690763052213</v>
      </c>
      <c r="C50">
        <v>15.562248995983936</v>
      </c>
      <c r="D50">
        <v>4.7188755020080322</v>
      </c>
      <c r="E50">
        <v>15.261044176706829</v>
      </c>
      <c r="F50">
        <v>21.184738955823292</v>
      </c>
      <c r="G50">
        <v>12.751004016064257</v>
      </c>
      <c r="H50">
        <v>14.457831325301203</v>
      </c>
      <c r="I50">
        <v>16.867469879518072</v>
      </c>
      <c r="J50">
        <v>0</v>
      </c>
      <c r="K50">
        <v>12.751004016064257</v>
      </c>
      <c r="L50">
        <v>9.8393574297188753</v>
      </c>
      <c r="M50">
        <v>10.341365461847388</v>
      </c>
      <c r="N50">
        <v>23.795180722891565</v>
      </c>
      <c r="O50">
        <v>19.879518072289155</v>
      </c>
      <c r="P50">
        <v>13.95582329317269</v>
      </c>
      <c r="Q50">
        <v>15.361445783132529</v>
      </c>
    </row>
    <row r="51" spans="2:17" x14ac:dyDescent="0.25">
      <c r="B51">
        <v>0</v>
      </c>
      <c r="C51">
        <v>13.220338983050848</v>
      </c>
      <c r="D51">
        <v>0.33898305084745761</v>
      </c>
      <c r="E51">
        <v>10.96045197740113</v>
      </c>
      <c r="F51">
        <v>38.644067796610173</v>
      </c>
      <c r="G51">
        <v>31.412429378531076</v>
      </c>
      <c r="H51">
        <v>30.847457627118647</v>
      </c>
      <c r="I51">
        <v>28.474576271186443</v>
      </c>
      <c r="J51">
        <v>25.762711864406779</v>
      </c>
      <c r="K51">
        <v>26.214689265536723</v>
      </c>
      <c r="L51">
        <v>21.92090395480226</v>
      </c>
      <c r="M51">
        <v>12.09039548022599</v>
      </c>
      <c r="N51">
        <v>37.06214689265537</v>
      </c>
      <c r="O51">
        <v>21.01694915254237</v>
      </c>
      <c r="P51">
        <v>25.310734463276834</v>
      </c>
      <c r="Q51">
        <v>20.112994350282488</v>
      </c>
    </row>
    <row r="52" spans="2:17" x14ac:dyDescent="0.25">
      <c r="B52">
        <v>0</v>
      </c>
      <c r="C52">
        <v>17.341640706126686</v>
      </c>
      <c r="D52">
        <v>3.8421599169262723</v>
      </c>
      <c r="E52">
        <v>11.630321910695743</v>
      </c>
      <c r="F52">
        <v>28.348909657320871</v>
      </c>
      <c r="G52">
        <v>20.145379023883699</v>
      </c>
      <c r="H52">
        <v>18.795430944963655</v>
      </c>
      <c r="I52">
        <v>13.499480789200415</v>
      </c>
      <c r="J52">
        <v>9.9688473520249214</v>
      </c>
      <c r="K52">
        <v>4.8805815160955346</v>
      </c>
      <c r="L52">
        <v>17.133956386292834</v>
      </c>
      <c r="M52">
        <v>1.142263759086189</v>
      </c>
      <c r="N52">
        <v>12.876427829698859</v>
      </c>
      <c r="O52">
        <v>18.795430944963655</v>
      </c>
      <c r="P52">
        <v>12.2533748701973</v>
      </c>
      <c r="Q52">
        <v>20.249221183800621</v>
      </c>
    </row>
    <row r="53" spans="2:17" x14ac:dyDescent="0.25">
      <c r="B53">
        <v>0</v>
      </c>
      <c r="C53">
        <v>10.927835051546392</v>
      </c>
      <c r="D53">
        <v>3.1958762886597936</v>
      </c>
      <c r="E53">
        <v>17.835051546391753</v>
      </c>
      <c r="F53">
        <v>30.927835051546392</v>
      </c>
      <c r="G53">
        <v>23.195876288659793</v>
      </c>
      <c r="H53">
        <v>25.154639175257731</v>
      </c>
      <c r="I53">
        <v>30.515463917525775</v>
      </c>
      <c r="J53">
        <v>13.402061855670103</v>
      </c>
      <c r="K53">
        <v>15.257731958762887</v>
      </c>
      <c r="L53">
        <v>13.608247422680412</v>
      </c>
      <c r="M53">
        <v>23.092783505154639</v>
      </c>
      <c r="N53">
        <v>25.463917525773194</v>
      </c>
      <c r="O53">
        <v>15.257731958762887</v>
      </c>
      <c r="P53">
        <v>7.9381443298969065</v>
      </c>
      <c r="Q53">
        <v>8.2474226804123703</v>
      </c>
    </row>
    <row r="54" spans="2:17" x14ac:dyDescent="0.25">
      <c r="B54">
        <v>8.0047789725209082</v>
      </c>
      <c r="C54">
        <v>14.934289127837516</v>
      </c>
      <c r="D54">
        <v>0</v>
      </c>
      <c r="E54">
        <v>18.16009557945042</v>
      </c>
      <c r="F54">
        <v>31.899641577060933</v>
      </c>
      <c r="G54">
        <v>28.31541218637993</v>
      </c>
      <c r="H54">
        <v>25.686977299880525</v>
      </c>
      <c r="I54">
        <v>33.691756272401435</v>
      </c>
      <c r="J54">
        <v>24.611708482676224</v>
      </c>
      <c r="K54">
        <v>22.58064516129032</v>
      </c>
      <c r="L54">
        <v>17.20430107526882</v>
      </c>
      <c r="M54">
        <v>21.863799283154123</v>
      </c>
      <c r="N54">
        <v>22.819593787335723</v>
      </c>
      <c r="O54">
        <v>15.531660692951016</v>
      </c>
      <c r="P54">
        <v>19.47431302270012</v>
      </c>
      <c r="Q54">
        <v>23.058542413381122</v>
      </c>
    </row>
    <row r="55" spans="2:17" x14ac:dyDescent="0.25">
      <c r="B55">
        <v>8.2341269841269842</v>
      </c>
      <c r="C55">
        <v>11.30952380952381</v>
      </c>
      <c r="D55">
        <v>0</v>
      </c>
      <c r="E55">
        <v>23.214285714285715</v>
      </c>
      <c r="F55">
        <v>36.408730158730158</v>
      </c>
      <c r="G55">
        <v>30.555555555555557</v>
      </c>
      <c r="H55">
        <v>41.170634920634917</v>
      </c>
      <c r="I55">
        <v>31.150793650793652</v>
      </c>
      <c r="J55">
        <v>26.884920634920633</v>
      </c>
      <c r="K55">
        <v>13.095238095238097</v>
      </c>
      <c r="L55">
        <v>28.075396825396826</v>
      </c>
      <c r="M55">
        <v>15.972222222222221</v>
      </c>
      <c r="N55">
        <v>25</v>
      </c>
      <c r="O55">
        <v>28.075396825396826</v>
      </c>
      <c r="P55">
        <v>26.587301587301589</v>
      </c>
      <c r="Q55">
        <v>28.075396825396826</v>
      </c>
    </row>
    <row r="56" spans="2:17" x14ac:dyDescent="0.25">
      <c r="B56">
        <v>0.12062726176115801</v>
      </c>
      <c r="C56">
        <v>7.4788902291917978</v>
      </c>
      <c r="D56">
        <v>0</v>
      </c>
      <c r="E56">
        <v>14.354644149577805</v>
      </c>
      <c r="F56">
        <v>29.794933655006034</v>
      </c>
      <c r="G56">
        <v>20.506634499396863</v>
      </c>
      <c r="H56">
        <v>21.833534378769599</v>
      </c>
      <c r="I56">
        <v>15.560916767189385</v>
      </c>
      <c r="J56">
        <v>21.592279855247288</v>
      </c>
      <c r="K56">
        <v>24.487334137515081</v>
      </c>
      <c r="L56">
        <v>10.494571773220748</v>
      </c>
      <c r="M56">
        <v>2.2919179734620023</v>
      </c>
      <c r="N56">
        <v>20.265379975874549</v>
      </c>
      <c r="O56">
        <v>10.132689987937274</v>
      </c>
      <c r="P56">
        <v>13.751507840772014</v>
      </c>
      <c r="Q56">
        <v>18.817852834740652</v>
      </c>
    </row>
    <row r="57" spans="2:17" x14ac:dyDescent="0.25">
      <c r="B57">
        <v>0.39603960396039606</v>
      </c>
      <c r="C57">
        <v>10.396039603960396</v>
      </c>
      <c r="D57">
        <v>0</v>
      </c>
      <c r="E57">
        <v>7.9207920792079207</v>
      </c>
      <c r="F57">
        <v>16.435643564356436</v>
      </c>
      <c r="G57">
        <v>14.257425742574256</v>
      </c>
      <c r="H57">
        <v>15.247524752475247</v>
      </c>
      <c r="I57">
        <v>16.930693069306933</v>
      </c>
      <c r="J57">
        <v>6.8316831683168324</v>
      </c>
      <c r="K57">
        <v>13.762376237623764</v>
      </c>
      <c r="L57">
        <v>15.643564356435643</v>
      </c>
      <c r="M57">
        <v>14.653465346534652</v>
      </c>
      <c r="N57">
        <v>10.792079207920793</v>
      </c>
      <c r="O57">
        <v>4.5544554455445541</v>
      </c>
      <c r="P57">
        <v>5.7425742574257432</v>
      </c>
      <c r="Q57">
        <v>7.8217821782178216</v>
      </c>
    </row>
    <row r="58" spans="2:17" x14ac:dyDescent="0.25">
      <c r="B58">
        <v>1.7777777777777777</v>
      </c>
      <c r="C58">
        <v>6.666666666666667</v>
      </c>
      <c r="D58">
        <v>2.5777777777777779</v>
      </c>
      <c r="E58">
        <v>8.7111111111111104</v>
      </c>
      <c r="F58">
        <v>11.288888888888888</v>
      </c>
      <c r="G58">
        <v>4.8888888888888893</v>
      </c>
      <c r="H58">
        <v>9.155555555555555</v>
      </c>
      <c r="I58">
        <v>8.7111111111111104</v>
      </c>
      <c r="J58">
        <v>8.6222222222222236</v>
      </c>
      <c r="K58">
        <v>8</v>
      </c>
      <c r="L58">
        <v>6.4</v>
      </c>
      <c r="M58">
        <v>3.822222222222222</v>
      </c>
      <c r="N58">
        <v>9.6</v>
      </c>
      <c r="O58">
        <v>0</v>
      </c>
      <c r="P58">
        <v>0.62222222222222223</v>
      </c>
      <c r="Q58">
        <v>3.911111111111111</v>
      </c>
    </row>
    <row r="59" spans="2:17" x14ac:dyDescent="0.25">
      <c r="B59">
        <v>0</v>
      </c>
      <c r="C59">
        <v>13.459399332591767</v>
      </c>
      <c r="D59">
        <v>4.894327030033371</v>
      </c>
      <c r="E59">
        <v>7.8976640711902109</v>
      </c>
      <c r="F59">
        <v>37.152391546162399</v>
      </c>
      <c r="G59">
        <v>30.923248053392662</v>
      </c>
      <c r="H59">
        <v>28.698553948832036</v>
      </c>
      <c r="I59">
        <v>21.690767519466071</v>
      </c>
      <c r="J59">
        <v>22.35817575083426</v>
      </c>
      <c r="K59">
        <v>29.14349276974416</v>
      </c>
      <c r="L59">
        <v>7.3414905450500552</v>
      </c>
      <c r="M59">
        <v>18.798665183537263</v>
      </c>
      <c r="N59">
        <v>27.141268075639601</v>
      </c>
      <c r="O59">
        <v>27.474972191323694</v>
      </c>
      <c r="P59">
        <v>21.357063403781982</v>
      </c>
      <c r="Q59">
        <v>24.137931034482758</v>
      </c>
    </row>
    <row r="60" spans="2:17" x14ac:dyDescent="0.25">
      <c r="B60">
        <v>1.0033444816053512</v>
      </c>
      <c r="C60">
        <v>8.1382385730211819</v>
      </c>
      <c r="D60">
        <v>0</v>
      </c>
      <c r="E60">
        <v>10.702341137123746</v>
      </c>
      <c r="F60">
        <v>18.840579710144929</v>
      </c>
      <c r="G60">
        <v>10.925306577480491</v>
      </c>
      <c r="H60">
        <v>13.935340022296543</v>
      </c>
      <c r="I60">
        <v>10.813823857302118</v>
      </c>
      <c r="J60">
        <v>8.5841694537346704</v>
      </c>
      <c r="K60">
        <v>10.925306577480491</v>
      </c>
      <c r="L60">
        <v>4.2363433667781498</v>
      </c>
      <c r="M60">
        <v>13.26644370122631</v>
      </c>
      <c r="N60">
        <v>21.404682274247492</v>
      </c>
      <c r="O60">
        <v>5.7971014492753623</v>
      </c>
      <c r="P60">
        <v>12.151616499442586</v>
      </c>
      <c r="Q60">
        <v>21.181716833890746</v>
      </c>
    </row>
    <row r="61" spans="2:17" x14ac:dyDescent="0.25">
      <c r="B61">
        <v>0</v>
      </c>
      <c r="C61">
        <v>18.574514038876892</v>
      </c>
      <c r="D61">
        <v>1.079913606911447</v>
      </c>
      <c r="E61">
        <v>9.3952483801295887</v>
      </c>
      <c r="F61">
        <v>24.838012958963283</v>
      </c>
      <c r="G61">
        <v>22.030237580993521</v>
      </c>
      <c r="H61">
        <v>13.282937365010799</v>
      </c>
      <c r="I61">
        <v>7.3434125269978408</v>
      </c>
      <c r="J61">
        <v>10.151187904967603</v>
      </c>
      <c r="K61">
        <v>26.997840172786177</v>
      </c>
      <c r="L61">
        <v>4.4276457883369327</v>
      </c>
      <c r="M61">
        <v>21.490280777537794</v>
      </c>
      <c r="N61">
        <v>26.781857451403891</v>
      </c>
      <c r="O61">
        <v>17.92656587473002</v>
      </c>
      <c r="P61">
        <v>11.123110151187905</v>
      </c>
      <c r="Q61">
        <v>11.123110151187905</v>
      </c>
    </row>
    <row r="62" spans="2:17" x14ac:dyDescent="0.25">
      <c r="B62">
        <v>0</v>
      </c>
      <c r="C62">
        <v>13.157894736842104</v>
      </c>
      <c r="D62">
        <v>7.3886639676113361</v>
      </c>
      <c r="E62">
        <v>15.789473684210526</v>
      </c>
      <c r="F62">
        <v>37.449392712550605</v>
      </c>
      <c r="G62">
        <v>29.655870445344128</v>
      </c>
      <c r="H62">
        <v>28.74493927125506</v>
      </c>
      <c r="I62">
        <v>30.161943319838059</v>
      </c>
      <c r="J62">
        <v>21.963562753036435</v>
      </c>
      <c r="K62">
        <v>16.295546558704455</v>
      </c>
      <c r="L62">
        <v>26.113360323886642</v>
      </c>
      <c r="M62">
        <v>5.2631578947368416</v>
      </c>
      <c r="N62">
        <v>20.546558704453442</v>
      </c>
      <c r="O62">
        <v>30.5668016194332</v>
      </c>
      <c r="P62">
        <v>29.554655870445345</v>
      </c>
      <c r="Q62">
        <v>29.453441295546558</v>
      </c>
    </row>
    <row r="63" spans="2:17" x14ac:dyDescent="0.25">
      <c r="B63">
        <v>1.3725490196078431</v>
      </c>
      <c r="C63">
        <v>13.529411764705882</v>
      </c>
      <c r="D63">
        <v>3.1372549019607843</v>
      </c>
      <c r="E63">
        <v>10.980392156862745</v>
      </c>
      <c r="F63">
        <v>21.372549019607842</v>
      </c>
      <c r="G63">
        <v>10.784313725490197</v>
      </c>
      <c r="H63">
        <v>14.607843137254903</v>
      </c>
      <c r="I63">
        <v>15.686274509803921</v>
      </c>
      <c r="J63">
        <v>0</v>
      </c>
      <c r="K63">
        <v>5.9803921568627452</v>
      </c>
      <c r="L63">
        <v>9.4117647058823533</v>
      </c>
      <c r="M63">
        <v>7.0588235294117645</v>
      </c>
      <c r="N63">
        <v>3.4313725490196081</v>
      </c>
      <c r="O63">
        <v>1.4705882352941175</v>
      </c>
      <c r="P63">
        <v>8.1372549019607838</v>
      </c>
      <c r="Q63">
        <v>11.76470588235294</v>
      </c>
    </row>
    <row r="64" spans="2:17" x14ac:dyDescent="0.25">
      <c r="B64">
        <v>0.29469548133595286</v>
      </c>
      <c r="C64">
        <v>16.50294695481336</v>
      </c>
      <c r="D64">
        <v>0</v>
      </c>
      <c r="E64">
        <v>18.958742632612964</v>
      </c>
      <c r="F64">
        <v>40.078585461689585</v>
      </c>
      <c r="G64">
        <v>33.693516699410608</v>
      </c>
      <c r="H64">
        <v>29.273084479371313</v>
      </c>
      <c r="I64">
        <v>32.809430255402752</v>
      </c>
      <c r="J64">
        <v>17.485265225933201</v>
      </c>
      <c r="K64">
        <v>13.359528487229863</v>
      </c>
      <c r="L64">
        <v>20.530451866404714</v>
      </c>
      <c r="M64">
        <v>24.754420432220041</v>
      </c>
      <c r="N64">
        <v>15.12770137524558</v>
      </c>
      <c r="O64">
        <v>13.7524557956778</v>
      </c>
      <c r="P64">
        <v>15.717092337917485</v>
      </c>
      <c r="Q64">
        <v>18.172888015717092</v>
      </c>
    </row>
    <row r="65" spans="2:17" x14ac:dyDescent="0.25">
      <c r="B65">
        <v>0</v>
      </c>
      <c r="C65">
        <v>16.197183098591552</v>
      </c>
      <c r="D65">
        <v>0.8048289738430584</v>
      </c>
      <c r="E65">
        <v>11.569416498993963</v>
      </c>
      <c r="F65">
        <v>23.541247484909455</v>
      </c>
      <c r="G65">
        <v>22.334004024144868</v>
      </c>
      <c r="H65">
        <v>17.706237424547282</v>
      </c>
      <c r="I65">
        <v>21.629778672032192</v>
      </c>
      <c r="J65">
        <v>16.498993963782695</v>
      </c>
      <c r="K65">
        <v>20.22132796780684</v>
      </c>
      <c r="L65">
        <v>10.764587525150905</v>
      </c>
      <c r="M65">
        <v>12.173038229376258</v>
      </c>
      <c r="N65">
        <v>11.368209255533198</v>
      </c>
      <c r="O65">
        <v>5.5331991951710267</v>
      </c>
      <c r="P65">
        <v>18.410462776659962</v>
      </c>
      <c r="Q65">
        <v>6.8410462776659964</v>
      </c>
    </row>
    <row r="66" spans="2:17" x14ac:dyDescent="0.25">
      <c r="B66">
        <v>7.2527472527472536</v>
      </c>
      <c r="C66">
        <v>10.76923076923077</v>
      </c>
      <c r="D66">
        <v>0</v>
      </c>
      <c r="E66">
        <v>19.450549450549453</v>
      </c>
      <c r="F66">
        <v>35.274725274725277</v>
      </c>
      <c r="G66">
        <v>30.109890109890109</v>
      </c>
      <c r="H66">
        <v>41.208791208791204</v>
      </c>
      <c r="I66">
        <v>33.516483516483511</v>
      </c>
      <c r="J66">
        <v>21.978021978021978</v>
      </c>
      <c r="K66">
        <v>17.692307692307693</v>
      </c>
      <c r="L66">
        <v>25.164835164835164</v>
      </c>
      <c r="M66">
        <v>22.30769230769231</v>
      </c>
      <c r="N66">
        <v>17.032967032967033</v>
      </c>
      <c r="O66">
        <v>34.395604395604394</v>
      </c>
      <c r="P66">
        <v>17.912087912087912</v>
      </c>
      <c r="Q66">
        <v>27.692307692307693</v>
      </c>
    </row>
    <row r="67" spans="2:17" x14ac:dyDescent="0.25">
      <c r="B67">
        <v>0</v>
      </c>
      <c r="C67">
        <v>11.178247734138973</v>
      </c>
      <c r="D67">
        <v>1.9133937562940584</v>
      </c>
      <c r="E67">
        <v>10.171198388721049</v>
      </c>
      <c r="F67">
        <v>13.091641490433032</v>
      </c>
      <c r="G67">
        <v>4.1289023162134946</v>
      </c>
      <c r="H67">
        <v>7.7542799597180263</v>
      </c>
      <c r="I67">
        <v>14.501510574018129</v>
      </c>
      <c r="J67">
        <v>1.6112789526686808</v>
      </c>
      <c r="K67">
        <v>6.7472306143001006</v>
      </c>
      <c r="L67">
        <v>9.7683786505538777</v>
      </c>
      <c r="M67">
        <v>19.436052366565963</v>
      </c>
      <c r="N67">
        <v>12.084592145015106</v>
      </c>
      <c r="O67">
        <v>3.8267875125881168</v>
      </c>
      <c r="P67">
        <v>5.4380664652567976</v>
      </c>
      <c r="Q67">
        <v>2.9204431017119838</v>
      </c>
    </row>
    <row r="68" spans="2:17" x14ac:dyDescent="0.25">
      <c r="B68">
        <v>5.2472250252270429</v>
      </c>
      <c r="C68">
        <v>15.539858728557013</v>
      </c>
      <c r="D68">
        <v>0</v>
      </c>
      <c r="E68">
        <v>17.356205852674066</v>
      </c>
      <c r="F68">
        <v>24.621594349142281</v>
      </c>
      <c r="G68">
        <v>24.117053481331986</v>
      </c>
      <c r="H68">
        <v>25.731584258324926</v>
      </c>
      <c r="I68">
        <v>19.677093844601412</v>
      </c>
      <c r="J68">
        <v>24.117053481331986</v>
      </c>
      <c r="K68">
        <v>20.887991927346114</v>
      </c>
      <c r="L68">
        <v>12.613521695257315</v>
      </c>
      <c r="M68">
        <v>19.77800201816347</v>
      </c>
      <c r="N68">
        <v>26.84157416750757</v>
      </c>
      <c r="O68">
        <v>19.475277497477293</v>
      </c>
      <c r="P68">
        <v>27.850655903128153</v>
      </c>
      <c r="Q68">
        <v>28.85973763874874</v>
      </c>
    </row>
    <row r="69" spans="2:17" x14ac:dyDescent="0.25">
      <c r="B69">
        <v>8.4057971014492754</v>
      </c>
      <c r="C69">
        <v>15.458937198067632</v>
      </c>
      <c r="D69">
        <v>5.5072463768115938</v>
      </c>
      <c r="E69">
        <v>20.386473429951689</v>
      </c>
      <c r="F69">
        <v>23.671497584541061</v>
      </c>
      <c r="G69">
        <v>19.710144927536234</v>
      </c>
      <c r="H69">
        <v>20.579710144927535</v>
      </c>
      <c r="I69">
        <v>20.096618357487923</v>
      </c>
      <c r="J69">
        <v>3.1884057971014492</v>
      </c>
      <c r="K69">
        <v>10.338164251207729</v>
      </c>
      <c r="L69">
        <v>11.497584541062803</v>
      </c>
      <c r="M69">
        <v>28.985507246376812</v>
      </c>
      <c r="N69">
        <v>15.072463768115943</v>
      </c>
      <c r="O69">
        <v>17.584541062801932</v>
      </c>
      <c r="P69">
        <v>10.628019323671497</v>
      </c>
      <c r="Q69">
        <v>0</v>
      </c>
    </row>
    <row r="70" spans="2:17" x14ac:dyDescent="0.25">
      <c r="B70">
        <v>2.358974358974359</v>
      </c>
      <c r="C70">
        <v>12.820512820512819</v>
      </c>
      <c r="D70">
        <v>0</v>
      </c>
      <c r="E70">
        <v>28.512820512820515</v>
      </c>
      <c r="F70">
        <v>41.743589743589745</v>
      </c>
      <c r="G70">
        <v>34.46153846153846</v>
      </c>
      <c r="H70">
        <v>35.897435897435898</v>
      </c>
      <c r="I70">
        <v>29.641025641025642</v>
      </c>
      <c r="J70">
        <v>17.333333333333336</v>
      </c>
      <c r="K70">
        <v>19.487179487179489</v>
      </c>
      <c r="L70">
        <v>34.051282051282051</v>
      </c>
      <c r="M70">
        <v>30.871794871794872</v>
      </c>
      <c r="N70">
        <v>25.948717948717949</v>
      </c>
      <c r="O70">
        <v>30.974358974358974</v>
      </c>
      <c r="P70">
        <v>21.846153846153847</v>
      </c>
      <c r="Q70">
        <v>22.974358974358974</v>
      </c>
    </row>
    <row r="71" spans="2:17" x14ac:dyDescent="0.25">
      <c r="B71">
        <v>0</v>
      </c>
      <c r="C71">
        <v>14.08140814081408</v>
      </c>
      <c r="D71">
        <v>2.6402640264026402</v>
      </c>
      <c r="E71">
        <v>14.301430143014301</v>
      </c>
      <c r="F71">
        <v>29.262926292629267</v>
      </c>
      <c r="G71">
        <v>20.572057205720572</v>
      </c>
      <c r="H71">
        <v>17.82178217821782</v>
      </c>
      <c r="I71">
        <v>19.581958195819581</v>
      </c>
      <c r="J71">
        <v>16.941694169416941</v>
      </c>
      <c r="K71">
        <v>22.442244224422442</v>
      </c>
      <c r="L71">
        <v>16.5016501650165</v>
      </c>
      <c r="M71">
        <v>17.381738173817382</v>
      </c>
      <c r="N71">
        <v>25.082508250825082</v>
      </c>
      <c r="O71">
        <v>14.301430143014301</v>
      </c>
      <c r="P71">
        <v>12.541254125412541</v>
      </c>
      <c r="Q71">
        <v>15.071507150715071</v>
      </c>
    </row>
    <row r="72" spans="2:17" x14ac:dyDescent="0.25">
      <c r="B72">
        <v>4.805491990846682</v>
      </c>
      <c r="C72">
        <v>11.212814645308924</v>
      </c>
      <c r="D72">
        <v>4.3478260869565215</v>
      </c>
      <c r="E72">
        <v>5.4919908466819223</v>
      </c>
      <c r="F72">
        <v>14.187643020594965</v>
      </c>
      <c r="G72">
        <v>1.3729977116704806</v>
      </c>
      <c r="H72">
        <v>9.2677345537757443</v>
      </c>
      <c r="I72">
        <v>13.501144164759726</v>
      </c>
      <c r="J72">
        <v>0</v>
      </c>
      <c r="K72">
        <v>10.869565217391305</v>
      </c>
      <c r="L72">
        <v>3.3180778032036611</v>
      </c>
      <c r="M72">
        <v>12.471395881006865</v>
      </c>
      <c r="N72">
        <v>9.2677345537757443</v>
      </c>
      <c r="O72">
        <v>5.2631578947368416</v>
      </c>
      <c r="P72">
        <v>9.2677345537757443</v>
      </c>
      <c r="Q72">
        <v>15.331807780320366</v>
      </c>
    </row>
    <row r="73" spans="2:17" x14ac:dyDescent="0.25">
      <c r="B73">
        <v>2.023429179978701</v>
      </c>
      <c r="C73">
        <v>7.9872204472843444</v>
      </c>
      <c r="D73">
        <v>0.21299254526091588</v>
      </c>
      <c r="E73">
        <v>11.821086261980831</v>
      </c>
      <c r="F73">
        <v>14.164004259850904</v>
      </c>
      <c r="G73">
        <v>9.0521831735889258</v>
      </c>
      <c r="H73">
        <v>14.376996805111823</v>
      </c>
      <c r="I73">
        <v>14.483493077742279</v>
      </c>
      <c r="J73">
        <v>9.5846645367412133</v>
      </c>
      <c r="K73">
        <v>8.9456869009584654</v>
      </c>
      <c r="L73">
        <v>6.0702875399361016</v>
      </c>
      <c r="M73">
        <v>14.057507987220447</v>
      </c>
      <c r="N73">
        <v>2.7689030883919061</v>
      </c>
      <c r="O73">
        <v>1.5974440894568689</v>
      </c>
      <c r="P73">
        <v>1.4909478168264112</v>
      </c>
      <c r="Q73">
        <v>0</v>
      </c>
    </row>
    <row r="74" spans="2:17" x14ac:dyDescent="0.25">
      <c r="B74">
        <v>9.66796875</v>
      </c>
      <c r="C74">
        <v>12.01171875</v>
      </c>
      <c r="D74">
        <v>0</v>
      </c>
      <c r="E74">
        <v>19.140625</v>
      </c>
      <c r="F74">
        <v>21.09375</v>
      </c>
      <c r="G74">
        <v>14.84375</v>
      </c>
      <c r="H74">
        <v>24.51171875</v>
      </c>
      <c r="I74">
        <v>17.28515625</v>
      </c>
      <c r="J74">
        <v>10.83984375</v>
      </c>
      <c r="K74">
        <v>9.9609375</v>
      </c>
      <c r="L74">
        <v>14.16015625</v>
      </c>
      <c r="M74">
        <v>19.04296875</v>
      </c>
      <c r="N74">
        <v>22.55859375</v>
      </c>
      <c r="O74">
        <v>7.51953125</v>
      </c>
      <c r="P74">
        <v>5.17578125</v>
      </c>
      <c r="Q74">
        <v>17.3828125</v>
      </c>
    </row>
    <row r="75" spans="2:17" x14ac:dyDescent="0.25">
      <c r="B75">
        <v>2.5844930417495031</v>
      </c>
      <c r="C75">
        <v>15.705765407554672</v>
      </c>
      <c r="D75">
        <v>6.0636182902584492</v>
      </c>
      <c r="E75">
        <v>10.934393638170974</v>
      </c>
      <c r="F75">
        <v>28.926441351888666</v>
      </c>
      <c r="G75">
        <v>21.371769383697814</v>
      </c>
      <c r="H75">
        <v>21.272365805168985</v>
      </c>
      <c r="I75">
        <v>22.86282306163022</v>
      </c>
      <c r="J75">
        <v>20.576540755467196</v>
      </c>
      <c r="K75">
        <v>21.868787276341948</v>
      </c>
      <c r="L75">
        <v>16.50099403578529</v>
      </c>
      <c r="M75">
        <v>10.337972166998012</v>
      </c>
      <c r="N75">
        <v>2.7833001988071571</v>
      </c>
      <c r="O75">
        <v>16.401590457256461</v>
      </c>
      <c r="P75">
        <v>16.50099403578529</v>
      </c>
      <c r="Q75">
        <v>0</v>
      </c>
    </row>
    <row r="76" spans="2:17" x14ac:dyDescent="0.25">
      <c r="B76">
        <v>0</v>
      </c>
      <c r="C76">
        <v>18.804347826086957</v>
      </c>
      <c r="D76">
        <v>0.10869565217391304</v>
      </c>
      <c r="E76">
        <v>24.565217391304348</v>
      </c>
      <c r="F76">
        <v>35.434782608695656</v>
      </c>
      <c r="G76">
        <v>29.565217391304348</v>
      </c>
      <c r="H76">
        <v>20.434782608695652</v>
      </c>
      <c r="I76">
        <v>20.652173913043477</v>
      </c>
      <c r="J76">
        <v>20.326086956521738</v>
      </c>
      <c r="K76">
        <v>30.978260869565215</v>
      </c>
      <c r="L76">
        <v>10.543478260869566</v>
      </c>
      <c r="M76">
        <v>15.32608695652174</v>
      </c>
      <c r="N76">
        <v>19.565217391304348</v>
      </c>
      <c r="O76">
        <v>16.195652173913043</v>
      </c>
      <c r="P76">
        <v>15.32608695652174</v>
      </c>
      <c r="Q76">
        <v>9.0217391304347831</v>
      </c>
    </row>
    <row r="77" spans="2:17" x14ac:dyDescent="0.25">
      <c r="B77">
        <v>0.8771929824561403</v>
      </c>
      <c r="C77">
        <v>14.035087719298245</v>
      </c>
      <c r="D77">
        <v>1.364522417153996</v>
      </c>
      <c r="E77">
        <v>12.475633528265107</v>
      </c>
      <c r="F77">
        <v>17.93372319688109</v>
      </c>
      <c r="G77">
        <v>13.64522417153996</v>
      </c>
      <c r="H77">
        <v>16.861598440545809</v>
      </c>
      <c r="I77">
        <v>15.886939571150096</v>
      </c>
      <c r="J77">
        <v>5.6530214424951266</v>
      </c>
      <c r="K77">
        <v>9.7465886939571145E-2</v>
      </c>
      <c r="L77">
        <v>10.1364522417154</v>
      </c>
      <c r="M77">
        <v>2.6315789473684208</v>
      </c>
      <c r="N77">
        <v>0</v>
      </c>
      <c r="O77">
        <v>7.3099415204678362</v>
      </c>
      <c r="P77">
        <v>8.9668615984405449</v>
      </c>
      <c r="Q77">
        <v>6.2378167641325533</v>
      </c>
    </row>
    <row r="78" spans="2:17" x14ac:dyDescent="0.25">
      <c r="B78">
        <v>0</v>
      </c>
      <c r="C78">
        <v>10.311111111111112</v>
      </c>
      <c r="D78">
        <v>1.5111111111111111</v>
      </c>
      <c r="E78">
        <v>11.822222222222223</v>
      </c>
      <c r="F78">
        <v>17.422222222222221</v>
      </c>
      <c r="G78">
        <v>10.666666666666668</v>
      </c>
      <c r="H78">
        <v>13.600000000000001</v>
      </c>
      <c r="I78">
        <v>10.488888888888889</v>
      </c>
      <c r="J78">
        <v>7.022222222222223</v>
      </c>
      <c r="K78">
        <v>5.0666666666666664</v>
      </c>
      <c r="L78">
        <v>6.666666666666667</v>
      </c>
      <c r="M78">
        <v>2.4888888888888889</v>
      </c>
      <c r="N78">
        <v>5.0666666666666664</v>
      </c>
      <c r="O78">
        <v>13.600000000000001</v>
      </c>
      <c r="P78">
        <v>11.911111111111111</v>
      </c>
      <c r="Q78">
        <v>13.066666666666665</v>
      </c>
    </row>
    <row r="79" spans="2:17" x14ac:dyDescent="0.25">
      <c r="B79">
        <v>0</v>
      </c>
      <c r="C79">
        <v>8.0188679245283012</v>
      </c>
      <c r="D79">
        <v>2.358490566037736</v>
      </c>
      <c r="E79">
        <v>13.962264150943396</v>
      </c>
      <c r="F79">
        <v>29.528301886792452</v>
      </c>
      <c r="G79">
        <v>23.584905660377359</v>
      </c>
      <c r="H79">
        <v>24.90566037735849</v>
      </c>
      <c r="I79">
        <v>22.924528301886792</v>
      </c>
      <c r="J79">
        <v>23.113207547169811</v>
      </c>
      <c r="K79">
        <v>15.377358490566037</v>
      </c>
      <c r="L79">
        <v>22.358490566037737</v>
      </c>
      <c r="M79">
        <v>16.981132075471699</v>
      </c>
      <c r="N79">
        <v>13.679245283018867</v>
      </c>
      <c r="O79">
        <v>28.962264150943394</v>
      </c>
      <c r="P79">
        <v>18.39622641509434</v>
      </c>
      <c r="Q79">
        <v>19.716981132075475</v>
      </c>
    </row>
    <row r="80" spans="2:17" x14ac:dyDescent="0.25">
      <c r="B80">
        <v>4.78515625</v>
      </c>
      <c r="C80">
        <v>6.15234375</v>
      </c>
      <c r="D80">
        <v>0.78125</v>
      </c>
      <c r="E80">
        <v>7.12890625</v>
      </c>
      <c r="F80">
        <v>25.9765625</v>
      </c>
      <c r="G80">
        <v>19.53125</v>
      </c>
      <c r="H80">
        <v>28.61328125</v>
      </c>
      <c r="I80">
        <v>29.39453125</v>
      </c>
      <c r="J80">
        <v>4.98046875</v>
      </c>
      <c r="K80">
        <v>0</v>
      </c>
      <c r="L80">
        <v>14.453125</v>
      </c>
      <c r="M80">
        <v>10.25390625</v>
      </c>
      <c r="N80">
        <v>8.69140625</v>
      </c>
      <c r="O80">
        <v>5.859375</v>
      </c>
      <c r="P80">
        <v>21.58203125</v>
      </c>
      <c r="Q80">
        <v>12.98828125</v>
      </c>
    </row>
    <row r="81" spans="1:17" x14ac:dyDescent="0.25">
      <c r="B81">
        <v>0</v>
      </c>
      <c r="C81">
        <v>13.490566037735849</v>
      </c>
      <c r="D81">
        <v>5.1886792452830193</v>
      </c>
      <c r="E81">
        <v>11.886792452830189</v>
      </c>
      <c r="F81">
        <v>21.037735849056606</v>
      </c>
      <c r="G81">
        <v>14.622641509433961</v>
      </c>
      <c r="H81">
        <v>13.962264150943396</v>
      </c>
      <c r="I81">
        <v>15.283018867924527</v>
      </c>
      <c r="J81">
        <v>7.2641509433962259</v>
      </c>
      <c r="K81">
        <v>1.4150943396226416</v>
      </c>
      <c r="L81">
        <v>13.679245283018867</v>
      </c>
      <c r="M81">
        <v>1.2264150943396228</v>
      </c>
      <c r="N81">
        <v>10.188679245283019</v>
      </c>
      <c r="O81">
        <v>16.79245283018868</v>
      </c>
      <c r="P81">
        <v>14.90566037735849</v>
      </c>
      <c r="Q81">
        <v>15.754716981132075</v>
      </c>
    </row>
    <row r="82" spans="1:17" x14ac:dyDescent="0.25">
      <c r="B82">
        <v>0</v>
      </c>
      <c r="C82">
        <v>14.463276836158192</v>
      </c>
      <c r="D82">
        <v>0.79096045197740106</v>
      </c>
      <c r="E82">
        <v>18.07909604519774</v>
      </c>
      <c r="F82">
        <v>41.016949152542367</v>
      </c>
      <c r="G82">
        <v>34.011299435028249</v>
      </c>
      <c r="H82">
        <v>31.412429378531076</v>
      </c>
      <c r="I82">
        <v>28.587570621468927</v>
      </c>
      <c r="J82">
        <v>22.485875706214689</v>
      </c>
      <c r="K82">
        <v>31.073446327683619</v>
      </c>
      <c r="L82">
        <v>20.564971751412429</v>
      </c>
      <c r="M82">
        <v>27.344632768361581</v>
      </c>
      <c r="N82">
        <v>33.559322033898304</v>
      </c>
      <c r="O82">
        <v>33.559322033898304</v>
      </c>
      <c r="P82">
        <v>30.621468926553675</v>
      </c>
      <c r="Q82">
        <v>35.141242937853107</v>
      </c>
    </row>
    <row r="83" spans="1:17" x14ac:dyDescent="0.25">
      <c r="B83">
        <v>6.5193370165745863</v>
      </c>
      <c r="C83">
        <v>10.386740331491714</v>
      </c>
      <c r="D83">
        <v>0</v>
      </c>
      <c r="E83">
        <v>29.060773480662981</v>
      </c>
      <c r="F83">
        <v>44.751381215469614</v>
      </c>
      <c r="G83">
        <v>38.674033149171272</v>
      </c>
      <c r="H83">
        <v>46.740331491712709</v>
      </c>
      <c r="I83">
        <v>38.342541436464089</v>
      </c>
      <c r="J83">
        <v>29.392265193370164</v>
      </c>
      <c r="K83">
        <v>23.204419889502763</v>
      </c>
      <c r="L83">
        <v>41.878453038674039</v>
      </c>
      <c r="M83">
        <v>32.928176795580114</v>
      </c>
      <c r="N83">
        <v>25.303867403314918</v>
      </c>
      <c r="O83">
        <v>43.093922651933703</v>
      </c>
      <c r="P83">
        <v>25.856353591160218</v>
      </c>
      <c r="Q83">
        <v>32.375690607734811</v>
      </c>
    </row>
    <row r="84" spans="1:17" x14ac:dyDescent="0.25">
      <c r="B84">
        <v>3.0965391621129328</v>
      </c>
      <c r="C84">
        <v>8.7431693989071047</v>
      </c>
      <c r="D84">
        <v>0</v>
      </c>
      <c r="E84">
        <v>10.928961748633879</v>
      </c>
      <c r="F84">
        <v>23.770491803278688</v>
      </c>
      <c r="G84">
        <v>15.846994535519126</v>
      </c>
      <c r="H84">
        <v>18.48816029143898</v>
      </c>
      <c r="I84">
        <v>20.947176684881601</v>
      </c>
      <c r="J84">
        <v>7.9234972677595632</v>
      </c>
      <c r="K84">
        <v>14.663023679417122</v>
      </c>
      <c r="L84">
        <v>19.398907103825135</v>
      </c>
      <c r="M84">
        <v>22.313296903460838</v>
      </c>
      <c r="N84">
        <v>13.296903460837886</v>
      </c>
      <c r="O84">
        <v>2.2768670309653913</v>
      </c>
      <c r="P84">
        <v>7.012750455373407</v>
      </c>
      <c r="Q84">
        <v>5.3734061930783241</v>
      </c>
    </row>
    <row r="85" spans="1:17" x14ac:dyDescent="0.25">
      <c r="B85">
        <v>4.7882136279926337</v>
      </c>
      <c r="C85">
        <v>9.0239410681399637</v>
      </c>
      <c r="D85">
        <v>0</v>
      </c>
      <c r="E85">
        <v>13.535911602209943</v>
      </c>
      <c r="F85">
        <v>9.8526703499079193</v>
      </c>
      <c r="G85">
        <v>4.972375690607735</v>
      </c>
      <c r="H85">
        <v>11.970534069981584</v>
      </c>
      <c r="I85">
        <v>3.4990791896869244</v>
      </c>
      <c r="J85">
        <v>2.4861878453038675</v>
      </c>
      <c r="K85">
        <v>4.1436464088397784</v>
      </c>
      <c r="L85">
        <v>4.3278084714548806</v>
      </c>
      <c r="M85">
        <v>9.2081031307550649</v>
      </c>
      <c r="N85">
        <v>18.876611418047879</v>
      </c>
      <c r="O85">
        <v>13.351749539594843</v>
      </c>
      <c r="P85">
        <v>7.9189686924493561</v>
      </c>
      <c r="Q85">
        <v>2.5782688766114181</v>
      </c>
    </row>
    <row r="86" spans="1:17" x14ac:dyDescent="0.25">
      <c r="B86">
        <v>0</v>
      </c>
      <c r="C86">
        <v>10.414657666345226</v>
      </c>
      <c r="D86">
        <v>4.4358727097396331</v>
      </c>
      <c r="E86">
        <v>13.307618129218902</v>
      </c>
      <c r="F86">
        <v>19.382835101253615</v>
      </c>
      <c r="G86">
        <v>15.23625843780135</v>
      </c>
      <c r="H86">
        <v>15.911282545805209</v>
      </c>
      <c r="I86">
        <v>18.900675024108004</v>
      </c>
      <c r="J86">
        <v>10.99324975891996</v>
      </c>
      <c r="K86">
        <v>14.946962391513981</v>
      </c>
      <c r="L86">
        <v>9.0646094503375121</v>
      </c>
      <c r="M86">
        <v>21.215043394406944</v>
      </c>
      <c r="N86">
        <v>25.361620057859209</v>
      </c>
      <c r="O86">
        <v>25.747348119575697</v>
      </c>
      <c r="P86">
        <v>14.561234329797493</v>
      </c>
      <c r="Q86">
        <v>14.946962391513981</v>
      </c>
    </row>
    <row r="87" spans="1:17" x14ac:dyDescent="0.25">
      <c r="B87">
        <v>14.776632302405499</v>
      </c>
      <c r="C87">
        <v>21.076746849942726</v>
      </c>
      <c r="D87">
        <v>0</v>
      </c>
      <c r="E87">
        <v>20.504009163802976</v>
      </c>
      <c r="F87">
        <v>53.608247422680414</v>
      </c>
      <c r="G87">
        <v>49.942726231386025</v>
      </c>
      <c r="H87">
        <v>53.379152348224515</v>
      </c>
      <c r="I87">
        <v>46.391752577319586</v>
      </c>
      <c r="J87">
        <v>47.193585337915231</v>
      </c>
      <c r="K87">
        <v>32.416953035509735</v>
      </c>
      <c r="L87">
        <v>41.580756013745706</v>
      </c>
      <c r="M87">
        <v>37.915234822451318</v>
      </c>
      <c r="N87">
        <v>34.249713631156929</v>
      </c>
      <c r="O87">
        <v>41.809851088201604</v>
      </c>
      <c r="P87">
        <v>36.426116838487971</v>
      </c>
      <c r="Q87">
        <v>43.642611683848799</v>
      </c>
    </row>
    <row r="88" spans="1:17" x14ac:dyDescent="0.25">
      <c r="B88">
        <v>0</v>
      </c>
      <c r="C88">
        <v>15.911485774499473</v>
      </c>
      <c r="D88">
        <v>12.118018967334036</v>
      </c>
      <c r="E88">
        <v>13.27713382507903</v>
      </c>
      <c r="F88">
        <v>34.035827186512115</v>
      </c>
      <c r="G88">
        <v>25.079030558482611</v>
      </c>
      <c r="H88">
        <v>27.502634351949425</v>
      </c>
      <c r="I88">
        <v>26.027397260273972</v>
      </c>
      <c r="J88">
        <v>5.9009483667017912</v>
      </c>
      <c r="K88">
        <v>14.225500526870391</v>
      </c>
      <c r="L88">
        <v>18.86195995785037</v>
      </c>
      <c r="M88">
        <v>8.324552160168599</v>
      </c>
      <c r="N88">
        <v>17.281348788198102</v>
      </c>
      <c r="O88">
        <v>28.34562697576396</v>
      </c>
      <c r="P88">
        <v>19.810326659641728</v>
      </c>
      <c r="Q88">
        <v>17.597471022128556</v>
      </c>
    </row>
    <row r="89" spans="1:17" x14ac:dyDescent="0.25">
      <c r="B89">
        <v>0.38647342995169082</v>
      </c>
      <c r="C89">
        <v>11.787439613526569</v>
      </c>
      <c r="D89">
        <v>0</v>
      </c>
      <c r="E89">
        <v>15.362318840579711</v>
      </c>
      <c r="F89">
        <v>21.159420289855071</v>
      </c>
      <c r="G89">
        <v>16.328502415458939</v>
      </c>
      <c r="H89">
        <v>19.710144927536234</v>
      </c>
      <c r="I89">
        <v>10.338164251207729</v>
      </c>
      <c r="J89">
        <v>20.386473429951689</v>
      </c>
      <c r="K89">
        <v>21.256038647342994</v>
      </c>
      <c r="L89">
        <v>7.4396135265700476</v>
      </c>
      <c r="M89">
        <v>10.531400966183575</v>
      </c>
      <c r="N89">
        <v>21.642512077294686</v>
      </c>
      <c r="O89">
        <v>8.7922705314009661</v>
      </c>
      <c r="P89">
        <v>21.739130434782609</v>
      </c>
      <c r="Q89">
        <v>22.125603864734302</v>
      </c>
    </row>
    <row r="90" spans="1:17" x14ac:dyDescent="0.25">
      <c r="B90">
        <v>4.2635658914728678</v>
      </c>
      <c r="C90">
        <v>8.3333333333333321</v>
      </c>
      <c r="D90">
        <v>3.3914728682170541</v>
      </c>
      <c r="E90">
        <v>3.2945736434108532</v>
      </c>
      <c r="F90">
        <v>26.550387596899228</v>
      </c>
      <c r="G90">
        <v>17.732558139534884</v>
      </c>
      <c r="H90">
        <v>24.903100775193799</v>
      </c>
      <c r="I90">
        <v>26.550387596899228</v>
      </c>
      <c r="J90">
        <v>13.953488372093023</v>
      </c>
      <c r="K90">
        <v>6.7829457364341081</v>
      </c>
      <c r="L90">
        <v>8.6240310077519382</v>
      </c>
      <c r="M90">
        <v>0</v>
      </c>
      <c r="N90">
        <v>2.9069767441860463</v>
      </c>
      <c r="O90">
        <v>11.143410852713179</v>
      </c>
      <c r="P90">
        <v>14.534883720930234</v>
      </c>
      <c r="Q90">
        <v>14.147286821705427</v>
      </c>
    </row>
    <row r="91" spans="1:17" x14ac:dyDescent="0.25">
      <c r="B91">
        <v>4.4871794871794872</v>
      </c>
      <c r="C91">
        <v>9.8901098901098905</v>
      </c>
      <c r="D91">
        <v>0</v>
      </c>
      <c r="E91">
        <v>8.5164835164835164</v>
      </c>
      <c r="F91">
        <v>27.472527472527474</v>
      </c>
      <c r="G91">
        <v>20.695970695970693</v>
      </c>
      <c r="H91">
        <v>32.509157509157511</v>
      </c>
      <c r="I91">
        <v>25.366300366300365</v>
      </c>
      <c r="J91">
        <v>16.84981684981685</v>
      </c>
      <c r="K91">
        <v>8.4249084249084252</v>
      </c>
      <c r="L91">
        <v>6.593406593406594</v>
      </c>
      <c r="M91">
        <v>7.9670329670329663</v>
      </c>
      <c r="N91">
        <v>11.446886446886447</v>
      </c>
      <c r="O91">
        <v>13.003663003663005</v>
      </c>
      <c r="P91">
        <v>7.2344322344322354</v>
      </c>
      <c r="Q91">
        <v>17.582417582417584</v>
      </c>
    </row>
    <row r="92" spans="1:17" x14ac:dyDescent="0.25">
      <c r="A92" t="s">
        <v>102</v>
      </c>
      <c r="B92">
        <f>AVERAGE(B2:B91)</f>
        <v>2.9528239939628853</v>
      </c>
      <c r="C92">
        <f t="shared" ref="C92:Q92" si="0">AVERAGE(C2:C91)</f>
        <v>11.990349914487027</v>
      </c>
      <c r="D92">
        <f t="shared" si="0"/>
        <v>1.5722524505476387</v>
      </c>
      <c r="E92">
        <f t="shared" si="0"/>
        <v>14.044303390044108</v>
      </c>
      <c r="F92">
        <f t="shared" si="0"/>
        <v>25.322708834963215</v>
      </c>
      <c r="G92">
        <f t="shared" si="0"/>
        <v>18.98189048269472</v>
      </c>
      <c r="H92">
        <f t="shared" si="0"/>
        <v>22.095154572559842</v>
      </c>
      <c r="I92">
        <f t="shared" si="0"/>
        <v>20.620979555415477</v>
      </c>
      <c r="J92">
        <f t="shared" si="0"/>
        <v>12.900417759651873</v>
      </c>
      <c r="K92">
        <f t="shared" si="0"/>
        <v>13.730792250905187</v>
      </c>
      <c r="L92">
        <f t="shared" si="0"/>
        <v>13.210539738615509</v>
      </c>
      <c r="M92">
        <f t="shared" si="0"/>
        <v>13.751784291029175</v>
      </c>
      <c r="N92">
        <f t="shared" si="0"/>
        <v>15.351162376977497</v>
      </c>
      <c r="O92">
        <f t="shared" si="0"/>
        <v>14.76698212233334</v>
      </c>
      <c r="P92">
        <f t="shared" si="0"/>
        <v>14.759972284815467</v>
      </c>
      <c r="Q92">
        <f t="shared" si="0"/>
        <v>14.64076056054528</v>
      </c>
    </row>
    <row r="94" spans="1:17" x14ac:dyDescent="0.25">
      <c r="A94" t="s">
        <v>106</v>
      </c>
    </row>
    <row r="95" spans="1:17" x14ac:dyDescent="0.25">
      <c r="B95">
        <v>5.298013245033113</v>
      </c>
      <c r="C95">
        <v>10.785241248817409</v>
      </c>
      <c r="D95">
        <v>3.5950804162724692</v>
      </c>
      <c r="E95">
        <v>18.826868495742669</v>
      </c>
      <c r="F95">
        <v>9.4607379375591307</v>
      </c>
      <c r="G95">
        <v>0</v>
      </c>
      <c r="H95">
        <v>13.623462630085148</v>
      </c>
      <c r="I95">
        <v>13.150425733207191</v>
      </c>
      <c r="J95">
        <v>3.9735099337748347</v>
      </c>
      <c r="K95">
        <v>3.0274361400189216</v>
      </c>
      <c r="L95">
        <v>1.0406811731315044</v>
      </c>
      <c r="M95">
        <v>3.7842951750236518</v>
      </c>
      <c r="N95">
        <v>16.367076631977294</v>
      </c>
      <c r="O95">
        <v>5.3926206244087043</v>
      </c>
      <c r="P95">
        <v>15.042573320719017</v>
      </c>
      <c r="Q95">
        <v>7.8524124881740782</v>
      </c>
    </row>
    <row r="96" spans="1:17" x14ac:dyDescent="0.25">
      <c r="B96">
        <v>0.57306590257879653</v>
      </c>
      <c r="C96">
        <v>8.4049665711556827</v>
      </c>
      <c r="D96">
        <v>0</v>
      </c>
      <c r="E96">
        <v>16.045845272206304</v>
      </c>
      <c r="F96">
        <v>16.332378223495702</v>
      </c>
      <c r="G96">
        <v>9.5510983763132753</v>
      </c>
      <c r="H96">
        <v>8.3094555873925504</v>
      </c>
      <c r="I96">
        <v>14.040114613180515</v>
      </c>
      <c r="J96">
        <v>10.315186246418339</v>
      </c>
      <c r="K96">
        <v>16.332378223495702</v>
      </c>
      <c r="L96">
        <v>7.1633237822349569</v>
      </c>
      <c r="M96">
        <v>10.124164278892072</v>
      </c>
      <c r="N96">
        <v>13.46704871060172</v>
      </c>
      <c r="O96">
        <v>11.270296084049667</v>
      </c>
      <c r="P96">
        <v>10.601719197707736</v>
      </c>
      <c r="Q96">
        <v>18.911174785100286</v>
      </c>
    </row>
    <row r="97" spans="2:17" x14ac:dyDescent="0.25">
      <c r="B97">
        <v>0</v>
      </c>
      <c r="C97">
        <v>8.0039525691699609</v>
      </c>
      <c r="D97">
        <v>0.39525691699604742</v>
      </c>
      <c r="E97">
        <v>11.956521739130435</v>
      </c>
      <c r="F97">
        <v>28.458498023715418</v>
      </c>
      <c r="G97">
        <v>20.158102766798418</v>
      </c>
      <c r="H97">
        <v>12.944664031620553</v>
      </c>
      <c r="I97">
        <v>20.652173913043477</v>
      </c>
      <c r="J97">
        <v>19.071146245059289</v>
      </c>
      <c r="K97">
        <v>16.205533596837945</v>
      </c>
      <c r="L97">
        <v>2.6679841897233199</v>
      </c>
      <c r="M97">
        <v>1.383399209486166</v>
      </c>
      <c r="N97">
        <v>9.5849802371541504</v>
      </c>
      <c r="O97">
        <v>15.019762845849801</v>
      </c>
      <c r="P97">
        <v>21.146245059288539</v>
      </c>
      <c r="Q97">
        <v>15.909090909090908</v>
      </c>
    </row>
    <row r="98" spans="2:17" x14ac:dyDescent="0.25">
      <c r="B98">
        <v>5.6663168940188875</v>
      </c>
      <c r="C98">
        <v>12.801678908709338</v>
      </c>
      <c r="D98">
        <v>0</v>
      </c>
      <c r="E98">
        <v>13.850996852046171</v>
      </c>
      <c r="F98">
        <v>19.517313746065057</v>
      </c>
      <c r="G98">
        <v>7.7649527806925498</v>
      </c>
      <c r="H98">
        <v>11.437565582371459</v>
      </c>
      <c r="I98">
        <v>17.418677859391394</v>
      </c>
      <c r="J98">
        <v>3.4627492130115427</v>
      </c>
      <c r="K98">
        <v>8.0797481636935995</v>
      </c>
      <c r="L98">
        <v>1.7838405036726128</v>
      </c>
      <c r="M98">
        <v>26.652675760755507</v>
      </c>
      <c r="N98">
        <v>11.647429171038825</v>
      </c>
      <c r="O98">
        <v>13.326337880377753</v>
      </c>
      <c r="P98">
        <v>9.2339979013641127</v>
      </c>
      <c r="Q98">
        <v>13.431269674711437</v>
      </c>
    </row>
    <row r="99" spans="2:17" x14ac:dyDescent="0.25">
      <c r="B99">
        <v>7.4479737130339538</v>
      </c>
      <c r="C99">
        <v>19.82475355969332</v>
      </c>
      <c r="D99">
        <v>13.253012048192772</v>
      </c>
      <c r="E99">
        <v>18.729463307776562</v>
      </c>
      <c r="F99">
        <v>11.171960569550931</v>
      </c>
      <c r="G99">
        <v>18.838992332968239</v>
      </c>
      <c r="H99">
        <v>5.8050383351588168</v>
      </c>
      <c r="I99">
        <v>12.705366922234393</v>
      </c>
      <c r="J99">
        <v>3.943044906900329</v>
      </c>
      <c r="K99">
        <v>10.843373493975903</v>
      </c>
      <c r="L99">
        <v>9.5290251916757942</v>
      </c>
      <c r="M99">
        <v>0</v>
      </c>
      <c r="N99">
        <v>14.457831325301203</v>
      </c>
      <c r="O99">
        <v>25.410733844468787</v>
      </c>
      <c r="P99">
        <v>2.6286966046002189</v>
      </c>
      <c r="Q99">
        <v>4.7097480832420597</v>
      </c>
    </row>
    <row r="100" spans="2:17" x14ac:dyDescent="0.25">
      <c r="B100">
        <v>5.711775043936731</v>
      </c>
      <c r="C100">
        <v>14.586994727592268</v>
      </c>
      <c r="D100">
        <v>7.2056239015817214</v>
      </c>
      <c r="E100">
        <v>8.6115992970123028</v>
      </c>
      <c r="F100">
        <v>17.486818980667838</v>
      </c>
      <c r="G100">
        <v>8.7873462214411244</v>
      </c>
      <c r="H100">
        <v>8.9630931458699479</v>
      </c>
      <c r="I100">
        <v>16.783831282952548</v>
      </c>
      <c r="J100">
        <v>9.9297012302284706</v>
      </c>
      <c r="K100">
        <v>4.0421792618629171</v>
      </c>
      <c r="L100">
        <v>9.4903339191564147</v>
      </c>
      <c r="M100">
        <v>10.896309314586995</v>
      </c>
      <c r="N100">
        <v>6.2390158172231986</v>
      </c>
      <c r="O100">
        <v>7.9964850615114242</v>
      </c>
      <c r="P100">
        <v>9.1388400702987695</v>
      </c>
      <c r="Q100">
        <v>0</v>
      </c>
    </row>
    <row r="101" spans="2:17" x14ac:dyDescent="0.25">
      <c r="B101">
        <v>4.48780487804878</v>
      </c>
      <c r="C101">
        <v>8.9756097560975601</v>
      </c>
      <c r="D101">
        <v>0</v>
      </c>
      <c r="E101">
        <v>10.536585365853659</v>
      </c>
      <c r="F101">
        <v>19.219512195121951</v>
      </c>
      <c r="G101">
        <v>13.853658536585368</v>
      </c>
      <c r="H101">
        <v>16.390243902439025</v>
      </c>
      <c r="I101">
        <v>14.341463414634145</v>
      </c>
      <c r="J101">
        <v>10.24390243902439</v>
      </c>
      <c r="K101">
        <v>21.26829268292683</v>
      </c>
      <c r="L101">
        <v>25.560975609756099</v>
      </c>
      <c r="M101">
        <v>17.170731707317074</v>
      </c>
      <c r="N101">
        <v>15.609756097560975</v>
      </c>
      <c r="O101">
        <v>23.804878048780488</v>
      </c>
      <c r="P101">
        <v>13.170731707317074</v>
      </c>
      <c r="Q101">
        <v>20.878048780487806</v>
      </c>
    </row>
    <row r="102" spans="2:17" x14ac:dyDescent="0.25">
      <c r="B102">
        <v>4.9230769230769234</v>
      </c>
      <c r="C102">
        <v>12.717948717948719</v>
      </c>
      <c r="D102">
        <v>1.4358974358974359</v>
      </c>
      <c r="E102">
        <v>14.256410256410257</v>
      </c>
      <c r="F102">
        <v>9.3333333333333339</v>
      </c>
      <c r="G102">
        <v>10.974358974358974</v>
      </c>
      <c r="H102">
        <v>12</v>
      </c>
      <c r="I102">
        <v>0</v>
      </c>
      <c r="J102">
        <v>7.7948717948717956</v>
      </c>
      <c r="K102">
        <v>14.256410256410257</v>
      </c>
      <c r="L102">
        <v>9.8461538461538467</v>
      </c>
      <c r="M102">
        <v>9.1282051282051295</v>
      </c>
      <c r="N102">
        <v>8.8205128205128194</v>
      </c>
      <c r="O102">
        <v>4.2051282051282053</v>
      </c>
      <c r="P102">
        <v>16.512820512820515</v>
      </c>
      <c r="Q102">
        <v>9.9487179487179489</v>
      </c>
    </row>
    <row r="103" spans="2:17" x14ac:dyDescent="0.25">
      <c r="B103">
        <v>4.9433573635427397</v>
      </c>
      <c r="C103">
        <v>11.431513903192585</v>
      </c>
      <c r="D103">
        <v>5.6642636457260558</v>
      </c>
      <c r="E103">
        <v>14.830072090628219</v>
      </c>
      <c r="F103">
        <v>15.139031925849638</v>
      </c>
      <c r="G103">
        <v>6.5911431513903187</v>
      </c>
      <c r="H103">
        <v>0</v>
      </c>
      <c r="I103">
        <v>5.4582904222451081</v>
      </c>
      <c r="J103">
        <v>7.4150360453141095</v>
      </c>
      <c r="K103">
        <v>11.431513903192585</v>
      </c>
      <c r="L103">
        <v>8.1359423274974247</v>
      </c>
      <c r="M103">
        <v>16.580844490216272</v>
      </c>
      <c r="N103">
        <v>17.09577754891864</v>
      </c>
      <c r="O103">
        <v>10.607621009268794</v>
      </c>
      <c r="P103">
        <v>13.182286302780637</v>
      </c>
      <c r="Q103">
        <v>10.504634397528321</v>
      </c>
    </row>
    <row r="104" spans="2:17" x14ac:dyDescent="0.25">
      <c r="B104">
        <v>5.760151085930123</v>
      </c>
      <c r="C104">
        <v>4.5325779036827196</v>
      </c>
      <c r="D104">
        <v>0</v>
      </c>
      <c r="E104">
        <v>15.486307837582626</v>
      </c>
      <c r="F104">
        <v>18.885741265344667</v>
      </c>
      <c r="G104">
        <v>17.091595845136922</v>
      </c>
      <c r="H104">
        <v>22.096317280453256</v>
      </c>
      <c r="I104">
        <v>19.169027384324835</v>
      </c>
      <c r="J104">
        <v>8.7818696883852692</v>
      </c>
      <c r="K104">
        <v>6.6100094428706333</v>
      </c>
      <c r="L104">
        <v>13.597733711048161</v>
      </c>
      <c r="M104">
        <v>12.181303116147308</v>
      </c>
      <c r="N104">
        <v>14.636449480642117</v>
      </c>
      <c r="O104">
        <v>5.760151085930123</v>
      </c>
      <c r="P104">
        <v>12.181303116147308</v>
      </c>
      <c r="Q104">
        <v>12.653446647780925</v>
      </c>
    </row>
    <row r="105" spans="2:17" x14ac:dyDescent="0.25">
      <c r="B105">
        <v>2.1017699115044248</v>
      </c>
      <c r="C105">
        <v>9.2920353982300892</v>
      </c>
      <c r="D105">
        <v>0</v>
      </c>
      <c r="E105">
        <v>14.048672566371682</v>
      </c>
      <c r="F105">
        <v>9.6238938053097343</v>
      </c>
      <c r="G105">
        <v>9.7345132743362832</v>
      </c>
      <c r="H105">
        <v>8.0752212389380524</v>
      </c>
      <c r="I105">
        <v>3.9823008849557522</v>
      </c>
      <c r="J105">
        <v>6.8584070796460175</v>
      </c>
      <c r="K105">
        <v>13.716814159292035</v>
      </c>
      <c r="L105">
        <v>8.8495575221238933</v>
      </c>
      <c r="M105">
        <v>5.1991150442477876</v>
      </c>
      <c r="N105">
        <v>13.938053097345133</v>
      </c>
      <c r="O105">
        <v>10.951327433628318</v>
      </c>
      <c r="P105">
        <v>7.9646017699115044</v>
      </c>
      <c r="Q105">
        <v>4.5353982300884956</v>
      </c>
    </row>
    <row r="106" spans="2:17" x14ac:dyDescent="0.25">
      <c r="B106">
        <v>14.108352144469528</v>
      </c>
      <c r="C106">
        <v>26.862302483069978</v>
      </c>
      <c r="D106">
        <v>18.397291196388263</v>
      </c>
      <c r="E106">
        <v>25.959367945823931</v>
      </c>
      <c r="F106">
        <v>13.205417607223477</v>
      </c>
      <c r="G106">
        <v>0</v>
      </c>
      <c r="H106">
        <v>17.042889390519186</v>
      </c>
      <c r="I106">
        <v>12.18961625282167</v>
      </c>
      <c r="J106">
        <v>19.30022573363431</v>
      </c>
      <c r="K106">
        <v>17.945823927765236</v>
      </c>
      <c r="L106">
        <v>19.187358916478555</v>
      </c>
      <c r="M106">
        <v>21.444695259593679</v>
      </c>
      <c r="N106">
        <v>26.185101580135438</v>
      </c>
      <c r="O106">
        <v>26.862302483069978</v>
      </c>
      <c r="P106">
        <v>36.455981941309254</v>
      </c>
      <c r="Q106">
        <v>22.460496613995485</v>
      </c>
    </row>
    <row r="107" spans="2:17" x14ac:dyDescent="0.25">
      <c r="B107">
        <v>8.2896117523609654</v>
      </c>
      <c r="C107">
        <v>10.807974816369361</v>
      </c>
      <c r="D107">
        <v>0</v>
      </c>
      <c r="E107">
        <v>14.58551941238195</v>
      </c>
      <c r="F107">
        <v>12.277019937040922</v>
      </c>
      <c r="G107">
        <v>8.8142707240293809</v>
      </c>
      <c r="H107">
        <v>10.283315844700944</v>
      </c>
      <c r="I107">
        <v>18.153200419727177</v>
      </c>
      <c r="J107">
        <v>5.036726128016789</v>
      </c>
      <c r="K107">
        <v>8.3945435466946474</v>
      </c>
      <c r="L107">
        <v>3.8824763903462749</v>
      </c>
      <c r="M107">
        <v>11.647429171038825</v>
      </c>
      <c r="N107">
        <v>9.7586568730325283</v>
      </c>
      <c r="O107">
        <v>10.283315844700944</v>
      </c>
      <c r="P107">
        <v>13.536201469045119</v>
      </c>
      <c r="Q107">
        <v>5.2465897166841549</v>
      </c>
    </row>
    <row r="108" spans="2:17" x14ac:dyDescent="0.25">
      <c r="B108">
        <v>2.3958333333333335</v>
      </c>
      <c r="C108">
        <v>8.2291666666666661</v>
      </c>
      <c r="D108">
        <v>3.75</v>
      </c>
      <c r="E108">
        <v>10.833333333333334</v>
      </c>
      <c r="F108">
        <v>10.520833333333334</v>
      </c>
      <c r="G108">
        <v>8.6458333333333339</v>
      </c>
      <c r="H108">
        <v>9.4791666666666661</v>
      </c>
      <c r="I108">
        <v>6.041666666666667</v>
      </c>
      <c r="J108">
        <v>11.041666666666666</v>
      </c>
      <c r="K108">
        <v>0.625</v>
      </c>
      <c r="L108">
        <v>2.7083333333333335</v>
      </c>
      <c r="M108">
        <v>0</v>
      </c>
      <c r="N108">
        <v>7.7083333333333339</v>
      </c>
      <c r="O108">
        <v>13.854166666666668</v>
      </c>
      <c r="P108">
        <v>12.812499999999998</v>
      </c>
      <c r="Q108">
        <v>17.291666666666668</v>
      </c>
    </row>
    <row r="109" spans="2:17" x14ac:dyDescent="0.25">
      <c r="B109">
        <v>13.568985176738883</v>
      </c>
      <c r="C109">
        <v>21.436716077537056</v>
      </c>
      <c r="D109">
        <v>12.770809578107183</v>
      </c>
      <c r="E109">
        <v>20.980615735461804</v>
      </c>
      <c r="F109">
        <v>7.5256556442417324</v>
      </c>
      <c r="G109">
        <v>11.402508551881414</v>
      </c>
      <c r="H109">
        <v>0</v>
      </c>
      <c r="I109">
        <v>4.6750285062713797</v>
      </c>
      <c r="J109">
        <v>10.832383124287343</v>
      </c>
      <c r="K109">
        <v>27.137970353477765</v>
      </c>
      <c r="L109">
        <v>6.3854047890535917</v>
      </c>
      <c r="M109">
        <v>23.603192702394526</v>
      </c>
      <c r="N109">
        <v>45.952109464082099</v>
      </c>
      <c r="O109">
        <v>33.295324971493727</v>
      </c>
      <c r="P109">
        <v>20.638540478905359</v>
      </c>
      <c r="Q109">
        <v>28.506271379703534</v>
      </c>
    </row>
    <row r="110" spans="2:17" x14ac:dyDescent="0.25">
      <c r="B110">
        <v>1.1235955056179776</v>
      </c>
      <c r="C110">
        <v>13.202247191011235</v>
      </c>
      <c r="D110">
        <v>2.2471910112359552</v>
      </c>
      <c r="E110">
        <v>6.8352059925093638</v>
      </c>
      <c r="F110">
        <v>11.142322097378276</v>
      </c>
      <c r="G110">
        <v>6.9288389513108619</v>
      </c>
      <c r="H110">
        <v>4.5880149812734086</v>
      </c>
      <c r="I110">
        <v>5.8988764044943816</v>
      </c>
      <c r="J110">
        <v>5.4307116104868918</v>
      </c>
      <c r="K110">
        <v>7.3033707865168536</v>
      </c>
      <c r="L110">
        <v>10.112359550561797</v>
      </c>
      <c r="M110">
        <v>0</v>
      </c>
      <c r="N110">
        <v>6.273408239700375</v>
      </c>
      <c r="O110">
        <v>18.352059925093634</v>
      </c>
      <c r="P110">
        <v>23.689138576779026</v>
      </c>
      <c r="Q110">
        <v>18.352059925093634</v>
      </c>
    </row>
    <row r="111" spans="2:17" x14ac:dyDescent="0.25">
      <c r="B111">
        <v>4.9566294919454776</v>
      </c>
      <c r="C111">
        <v>13.382899628252787</v>
      </c>
      <c r="D111">
        <v>0</v>
      </c>
      <c r="E111">
        <v>10.408921933085502</v>
      </c>
      <c r="F111">
        <v>12.639405204460965</v>
      </c>
      <c r="G111">
        <v>4.7087980173482027</v>
      </c>
      <c r="H111">
        <v>14.993804213135068</v>
      </c>
      <c r="I111">
        <v>14.002478314745973</v>
      </c>
      <c r="J111">
        <v>11.276332094175959</v>
      </c>
      <c r="K111">
        <v>7.558859975216853</v>
      </c>
      <c r="L111">
        <v>9.7893432465923169</v>
      </c>
      <c r="M111">
        <v>6.3197026022304827</v>
      </c>
      <c r="N111">
        <v>7.9306071871127637</v>
      </c>
      <c r="O111">
        <v>20.446096654275092</v>
      </c>
      <c r="P111">
        <v>19.454770755885995</v>
      </c>
      <c r="Q111">
        <v>16.728624535315987</v>
      </c>
    </row>
    <row r="112" spans="2:17" x14ac:dyDescent="0.25">
      <c r="B112">
        <v>4.6391752577319592</v>
      </c>
      <c r="C112">
        <v>10.412371134020619</v>
      </c>
      <c r="D112">
        <v>0</v>
      </c>
      <c r="E112">
        <v>13.711340206185568</v>
      </c>
      <c r="F112">
        <v>19.690721649484537</v>
      </c>
      <c r="G112">
        <v>20</v>
      </c>
      <c r="H112">
        <v>14.226804123711339</v>
      </c>
      <c r="I112">
        <v>14.742268041237114</v>
      </c>
      <c r="J112">
        <v>8.8659793814432994</v>
      </c>
      <c r="K112">
        <v>7.1134020618556697</v>
      </c>
      <c r="L112">
        <v>5.6701030927835054</v>
      </c>
      <c r="M112">
        <v>22.783505154639176</v>
      </c>
      <c r="N112">
        <v>2.9896907216494846</v>
      </c>
      <c r="O112">
        <v>18.144329896907216</v>
      </c>
      <c r="P112">
        <v>8.9690721649484537</v>
      </c>
      <c r="Q112">
        <v>12.783505154639174</v>
      </c>
    </row>
    <row r="113" spans="2:17" x14ac:dyDescent="0.25">
      <c r="B113">
        <v>2.0879120879120876</v>
      </c>
      <c r="C113">
        <v>13.626373626373626</v>
      </c>
      <c r="D113">
        <v>6.3736263736263732</v>
      </c>
      <c r="E113">
        <v>18.681318681318682</v>
      </c>
      <c r="F113">
        <v>24.945054945054945</v>
      </c>
      <c r="G113">
        <v>19.560439560439562</v>
      </c>
      <c r="H113">
        <v>0</v>
      </c>
      <c r="I113">
        <v>3.8461538461538463</v>
      </c>
      <c r="J113">
        <v>7.4725274725274726</v>
      </c>
      <c r="K113">
        <v>39.340659340659343</v>
      </c>
      <c r="L113">
        <v>18.571428571428573</v>
      </c>
      <c r="M113">
        <v>10.76923076923077</v>
      </c>
      <c r="N113">
        <v>32.197802197802197</v>
      </c>
      <c r="O113">
        <v>16.923076923076923</v>
      </c>
      <c r="P113">
        <v>13.736263736263737</v>
      </c>
      <c r="Q113">
        <v>13.076923076923078</v>
      </c>
    </row>
    <row r="114" spans="2:17" x14ac:dyDescent="0.25">
      <c r="B114">
        <v>21.148459383753501</v>
      </c>
      <c r="C114">
        <v>32.773109243697476</v>
      </c>
      <c r="D114">
        <v>17.787114845938376</v>
      </c>
      <c r="E114">
        <v>43.417366946778714</v>
      </c>
      <c r="F114">
        <v>17.647058823529413</v>
      </c>
      <c r="G114">
        <v>23.389355742296917</v>
      </c>
      <c r="H114">
        <v>0</v>
      </c>
      <c r="I114">
        <v>9.8039215686274517</v>
      </c>
      <c r="J114">
        <v>11.344537815126051</v>
      </c>
      <c r="K114">
        <v>31.092436974789916</v>
      </c>
      <c r="L114">
        <v>18.067226890756302</v>
      </c>
      <c r="M114">
        <v>18.767507002801121</v>
      </c>
      <c r="N114">
        <v>37.394957983193279</v>
      </c>
      <c r="O114">
        <v>33.753501400560225</v>
      </c>
      <c r="P114">
        <v>39.495798319327733</v>
      </c>
      <c r="Q114">
        <v>33.193277310924366</v>
      </c>
    </row>
    <row r="115" spans="2:17" x14ac:dyDescent="0.25">
      <c r="B115">
        <v>10.541586073500966</v>
      </c>
      <c r="C115">
        <v>17.021276595744681</v>
      </c>
      <c r="D115">
        <v>2.5145067698259185</v>
      </c>
      <c r="E115">
        <v>19.729206963249517</v>
      </c>
      <c r="F115">
        <v>18.568665377176018</v>
      </c>
      <c r="G115">
        <v>9.1876208897485494</v>
      </c>
      <c r="H115">
        <v>12.185686653771761</v>
      </c>
      <c r="I115">
        <v>15.957446808510639</v>
      </c>
      <c r="J115">
        <v>16.731141199226304</v>
      </c>
      <c r="K115">
        <v>0</v>
      </c>
      <c r="L115">
        <v>7.7369439071566735</v>
      </c>
      <c r="M115">
        <v>4.061895551257253</v>
      </c>
      <c r="N115">
        <v>10.541586073500966</v>
      </c>
      <c r="O115">
        <v>18.568665377176018</v>
      </c>
      <c r="P115">
        <v>3.67504835589942</v>
      </c>
      <c r="Q115">
        <v>6.1895551257253389</v>
      </c>
    </row>
    <row r="116" spans="2:17" x14ac:dyDescent="0.25">
      <c r="B116">
        <v>5.8558558558558556</v>
      </c>
      <c r="C116">
        <v>15.765765765765765</v>
      </c>
      <c r="D116">
        <v>0</v>
      </c>
      <c r="E116">
        <v>20.27027027027027</v>
      </c>
      <c r="F116">
        <v>15.765765765765765</v>
      </c>
      <c r="G116">
        <v>15.202702702702704</v>
      </c>
      <c r="H116">
        <v>6.0810810810810816</v>
      </c>
      <c r="I116">
        <v>5.0675675675675675</v>
      </c>
      <c r="J116">
        <v>11.373873873873874</v>
      </c>
      <c r="K116">
        <v>15.765765765765765</v>
      </c>
      <c r="L116">
        <v>4.1666666666666661</v>
      </c>
      <c r="M116">
        <v>27.13963963963964</v>
      </c>
      <c r="N116">
        <v>17.342342342342342</v>
      </c>
      <c r="O116">
        <v>8.7837837837837842</v>
      </c>
      <c r="P116">
        <v>2.3648648648648649</v>
      </c>
      <c r="Q116">
        <v>8.8963963963963959</v>
      </c>
    </row>
    <row r="117" spans="2:17" x14ac:dyDescent="0.25">
      <c r="B117">
        <v>0</v>
      </c>
      <c r="C117">
        <v>21.224920802534321</v>
      </c>
      <c r="D117">
        <v>1.3727560718057021</v>
      </c>
      <c r="E117">
        <v>27.983104540654697</v>
      </c>
      <c r="F117">
        <v>11.087645195353749</v>
      </c>
      <c r="G117">
        <v>20.4857444561774</v>
      </c>
      <c r="H117">
        <v>11.087645195353749</v>
      </c>
      <c r="I117">
        <v>7.4973600844772958</v>
      </c>
      <c r="J117">
        <v>5.8078141499472018</v>
      </c>
      <c r="K117">
        <v>19.1129883843717</v>
      </c>
      <c r="L117">
        <v>8.7645195353748679</v>
      </c>
      <c r="M117">
        <v>18.901795142555439</v>
      </c>
      <c r="N117">
        <v>29.567053854276665</v>
      </c>
      <c r="O117">
        <v>17.529039070749736</v>
      </c>
      <c r="P117">
        <v>10.770855332629356</v>
      </c>
      <c r="Q117">
        <v>13.410770855332629</v>
      </c>
    </row>
    <row r="118" spans="2:17" x14ac:dyDescent="0.25">
      <c r="B118">
        <v>2.2935779816513762</v>
      </c>
      <c r="C118">
        <v>14.105504587155963</v>
      </c>
      <c r="D118">
        <v>0</v>
      </c>
      <c r="E118">
        <v>14.564220183486237</v>
      </c>
      <c r="F118">
        <v>14.908256880733944</v>
      </c>
      <c r="G118">
        <v>6.7660550458715596</v>
      </c>
      <c r="H118">
        <v>0.91743119266055051</v>
      </c>
      <c r="I118">
        <v>13.073394495412844</v>
      </c>
      <c r="J118">
        <v>1.1467889908256881</v>
      </c>
      <c r="K118">
        <v>10.550458715596331</v>
      </c>
      <c r="L118">
        <v>10.894495412844037</v>
      </c>
      <c r="M118">
        <v>6.6513761467889916</v>
      </c>
      <c r="N118">
        <v>13.532110091743119</v>
      </c>
      <c r="O118">
        <v>10.665137614678899</v>
      </c>
      <c r="P118">
        <v>21.559633027522938</v>
      </c>
      <c r="Q118">
        <v>7.9128440366972477</v>
      </c>
    </row>
    <row r="119" spans="2:17" x14ac:dyDescent="0.25">
      <c r="B119">
        <v>14.285714285714285</v>
      </c>
      <c r="C119">
        <v>20.673635307781648</v>
      </c>
      <c r="D119">
        <v>4.2973286875725902</v>
      </c>
      <c r="E119">
        <v>17.421602787456447</v>
      </c>
      <c r="F119">
        <v>24.274099883855982</v>
      </c>
      <c r="G119">
        <v>5.8072009291521489</v>
      </c>
      <c r="H119">
        <v>25.087108013937282</v>
      </c>
      <c r="I119">
        <v>26.945412311265969</v>
      </c>
      <c r="J119">
        <v>27.061556329849012</v>
      </c>
      <c r="K119">
        <v>3.9488966318234611</v>
      </c>
      <c r="L119">
        <v>6.3879210220673635</v>
      </c>
      <c r="M119">
        <v>14.634146341463413</v>
      </c>
      <c r="N119">
        <v>0</v>
      </c>
      <c r="O119">
        <v>2.0905923344947737</v>
      </c>
      <c r="P119">
        <v>27.526132404181187</v>
      </c>
      <c r="Q119">
        <v>32.520325203252028</v>
      </c>
    </row>
    <row r="120" spans="2:17" x14ac:dyDescent="0.25">
      <c r="B120">
        <v>5.4211035818005806</v>
      </c>
      <c r="C120">
        <v>19.167473378509197</v>
      </c>
      <c r="D120">
        <v>4.2594385285575989</v>
      </c>
      <c r="E120">
        <v>21.10358180058083</v>
      </c>
      <c r="F120">
        <v>11.616650532429816</v>
      </c>
      <c r="G120">
        <v>7.55082284607938</v>
      </c>
      <c r="H120">
        <v>0</v>
      </c>
      <c r="I120">
        <v>1.3552758954501452</v>
      </c>
      <c r="J120">
        <v>11.519845111326234</v>
      </c>
      <c r="K120">
        <v>12.39109390125847</v>
      </c>
      <c r="L120">
        <v>4.549854791868345</v>
      </c>
      <c r="M120">
        <v>11.616650532429816</v>
      </c>
      <c r="N120">
        <v>23.910939012584706</v>
      </c>
      <c r="O120">
        <v>11.229428848015489</v>
      </c>
      <c r="P120">
        <v>12.681510164569215</v>
      </c>
      <c r="Q120">
        <v>5.7115198451113267</v>
      </c>
    </row>
    <row r="121" spans="2:17" x14ac:dyDescent="0.25">
      <c r="B121">
        <v>6.9339111592632712</v>
      </c>
      <c r="C121">
        <v>16.35969664138678</v>
      </c>
      <c r="D121">
        <v>5.6338028169014089</v>
      </c>
      <c r="E121">
        <v>13.326110509209101</v>
      </c>
      <c r="F121">
        <v>8.342361863488625</v>
      </c>
      <c r="G121">
        <v>3.7919826652221018</v>
      </c>
      <c r="H121">
        <v>2.2751895991332609</v>
      </c>
      <c r="I121">
        <v>0</v>
      </c>
      <c r="J121">
        <v>8.6673889490790899</v>
      </c>
      <c r="K121">
        <v>11.05092091007584</v>
      </c>
      <c r="L121">
        <v>10.725893824485373</v>
      </c>
      <c r="M121">
        <v>10.617551462621885</v>
      </c>
      <c r="N121">
        <v>26.110509209100758</v>
      </c>
      <c r="O121">
        <v>14.084507042253522</v>
      </c>
      <c r="P121">
        <v>17.876489707475624</v>
      </c>
      <c r="Q121">
        <v>19.718309859154928</v>
      </c>
    </row>
    <row r="122" spans="2:17" x14ac:dyDescent="0.25">
      <c r="B122">
        <v>0.20639834881320948</v>
      </c>
      <c r="C122">
        <v>12.383900928792571</v>
      </c>
      <c r="D122">
        <v>0</v>
      </c>
      <c r="E122">
        <v>13.93188854489164</v>
      </c>
      <c r="F122">
        <v>5.056759545923633</v>
      </c>
      <c r="G122">
        <v>9.8039215686274517</v>
      </c>
      <c r="H122">
        <v>3.611971104231166</v>
      </c>
      <c r="I122">
        <v>7.8431372549019605</v>
      </c>
      <c r="J122">
        <v>10.62951496388029</v>
      </c>
      <c r="K122">
        <v>5.8823529411764701</v>
      </c>
      <c r="L122">
        <v>15.892672858617132</v>
      </c>
      <c r="M122">
        <v>8.8751289989680089</v>
      </c>
      <c r="N122">
        <v>8.2559339525283804</v>
      </c>
      <c r="O122">
        <v>15.479876160990713</v>
      </c>
      <c r="P122">
        <v>8.4623323013415899</v>
      </c>
      <c r="Q122">
        <v>9.4943240454076374</v>
      </c>
    </row>
    <row r="123" spans="2:17" x14ac:dyDescent="0.25">
      <c r="B123">
        <v>9.3069306930693063</v>
      </c>
      <c r="C123">
        <v>15.643564356435643</v>
      </c>
      <c r="D123">
        <v>6.435643564356436</v>
      </c>
      <c r="E123">
        <v>20.099009900990101</v>
      </c>
      <c r="F123">
        <v>16.138613861386141</v>
      </c>
      <c r="G123">
        <v>8.7128712871287117</v>
      </c>
      <c r="H123">
        <v>25.445544554455445</v>
      </c>
      <c r="I123">
        <v>20.990099009900991</v>
      </c>
      <c r="J123">
        <v>16.237623762376238</v>
      </c>
      <c r="K123">
        <v>0</v>
      </c>
      <c r="L123">
        <v>6.6336633663366342</v>
      </c>
      <c r="M123">
        <v>6.7326732673267333</v>
      </c>
      <c r="N123">
        <v>3.1683168316831685</v>
      </c>
      <c r="O123">
        <v>12.574257425742575</v>
      </c>
      <c r="P123">
        <v>15.346534653465346</v>
      </c>
      <c r="Q123">
        <v>8.5148514851485153</v>
      </c>
    </row>
    <row r="124" spans="2:17" x14ac:dyDescent="0.25">
      <c r="B124">
        <v>5.3705692803437159</v>
      </c>
      <c r="C124">
        <v>15.35982814178303</v>
      </c>
      <c r="D124">
        <v>0</v>
      </c>
      <c r="E124">
        <v>18.582169709989259</v>
      </c>
      <c r="F124">
        <v>14.070891514500536</v>
      </c>
      <c r="G124">
        <v>6.9817400644468313</v>
      </c>
      <c r="H124">
        <v>5.3705692803437159</v>
      </c>
      <c r="I124">
        <v>10.311493018259936</v>
      </c>
      <c r="J124">
        <v>12.244897959183673</v>
      </c>
      <c r="K124">
        <v>27.175080558539204</v>
      </c>
      <c r="L124">
        <v>6.2298603651987108</v>
      </c>
      <c r="M124">
        <v>9.9892588614393123</v>
      </c>
      <c r="N124">
        <v>13.426423200859292</v>
      </c>
      <c r="O124">
        <v>0.64446831364124602</v>
      </c>
      <c r="P124">
        <v>13.963480128893663</v>
      </c>
      <c r="Q124">
        <v>9.3447905477980662</v>
      </c>
    </row>
    <row r="125" spans="2:17" x14ac:dyDescent="0.25">
      <c r="B125">
        <v>7.7534791252485098</v>
      </c>
      <c r="C125">
        <v>17.395626242544733</v>
      </c>
      <c r="D125">
        <v>2.982107355864811</v>
      </c>
      <c r="E125">
        <v>19.880715705765407</v>
      </c>
      <c r="F125">
        <v>9.1451292246520879</v>
      </c>
      <c r="G125">
        <v>0</v>
      </c>
      <c r="H125">
        <v>4.4731610337972167</v>
      </c>
      <c r="I125">
        <v>8.1510934393638177</v>
      </c>
      <c r="J125">
        <v>7.0576540755467194</v>
      </c>
      <c r="K125">
        <v>13.12127236580517</v>
      </c>
      <c r="L125">
        <v>5.7654075546719685</v>
      </c>
      <c r="M125">
        <v>7.3558648111332001</v>
      </c>
      <c r="N125">
        <v>8.5487077534791247</v>
      </c>
      <c r="O125">
        <v>6.5606361829025852</v>
      </c>
      <c r="P125">
        <v>12.922465208747516</v>
      </c>
      <c r="Q125">
        <v>9.9403578528827037</v>
      </c>
    </row>
    <row r="126" spans="2:17" x14ac:dyDescent="0.25">
      <c r="B126">
        <v>0</v>
      </c>
      <c r="C126">
        <v>18.170878459687124</v>
      </c>
      <c r="D126">
        <v>0.60168471720818295</v>
      </c>
      <c r="E126">
        <v>18.772563176895307</v>
      </c>
      <c r="F126">
        <v>11.311672683513839</v>
      </c>
      <c r="G126">
        <v>16.60649819494585</v>
      </c>
      <c r="H126">
        <v>12.394705174488568</v>
      </c>
      <c r="I126">
        <v>11.913357400722022</v>
      </c>
      <c r="J126">
        <v>14.681107099879661</v>
      </c>
      <c r="K126">
        <v>22.623345367027678</v>
      </c>
      <c r="L126">
        <v>16.125150421179303</v>
      </c>
      <c r="M126">
        <v>22.26233453670277</v>
      </c>
      <c r="N126">
        <v>18.772563176895307</v>
      </c>
      <c r="O126">
        <v>13.237063778580024</v>
      </c>
      <c r="P126">
        <v>11.432009626955475</v>
      </c>
      <c r="Q126">
        <v>20.818291215403129</v>
      </c>
    </row>
    <row r="127" spans="2:17" x14ac:dyDescent="0.25">
      <c r="B127">
        <v>2.2571148184494603</v>
      </c>
      <c r="C127">
        <v>9.0284592737978411</v>
      </c>
      <c r="D127">
        <v>0</v>
      </c>
      <c r="E127">
        <v>12.463199214916584</v>
      </c>
      <c r="F127">
        <v>11.187438665358194</v>
      </c>
      <c r="G127">
        <v>8.7340529931305202</v>
      </c>
      <c r="H127">
        <v>4.7105004906771342</v>
      </c>
      <c r="I127">
        <v>9.4210009813542683</v>
      </c>
      <c r="J127">
        <v>9.6172718351324828</v>
      </c>
      <c r="K127">
        <v>1.9627085377821394</v>
      </c>
      <c r="L127">
        <v>14.916584887144261</v>
      </c>
      <c r="M127">
        <v>2.1589793915603535</v>
      </c>
      <c r="N127">
        <v>4.4160942100098133</v>
      </c>
      <c r="O127">
        <v>3.3366045142296366</v>
      </c>
      <c r="P127">
        <v>6.967615309126594</v>
      </c>
      <c r="Q127">
        <v>6.5750736015701667</v>
      </c>
    </row>
    <row r="128" spans="2:17" x14ac:dyDescent="0.25">
      <c r="B128">
        <v>2.9945553539019962</v>
      </c>
      <c r="C128">
        <v>13.702359346642467</v>
      </c>
      <c r="D128">
        <v>5.9891107078039925</v>
      </c>
      <c r="E128">
        <v>17.241379310344829</v>
      </c>
      <c r="F128">
        <v>7.4410163339382942</v>
      </c>
      <c r="G128">
        <v>5.5353901996370229</v>
      </c>
      <c r="H128">
        <v>5.1724137931034484</v>
      </c>
      <c r="I128">
        <v>7.6225045372050815</v>
      </c>
      <c r="J128">
        <v>8.0762250453720519</v>
      </c>
      <c r="K128">
        <v>0</v>
      </c>
      <c r="L128">
        <v>9.9818511796733205</v>
      </c>
      <c r="M128">
        <v>9.0744101633393831E-2</v>
      </c>
      <c r="N128">
        <v>16.606170598911071</v>
      </c>
      <c r="O128">
        <v>15.970961887477314</v>
      </c>
      <c r="P128">
        <v>13.520871143375683</v>
      </c>
      <c r="Q128">
        <v>8.6206896551724146</v>
      </c>
    </row>
    <row r="129" spans="2:17" x14ac:dyDescent="0.25">
      <c r="B129">
        <v>3.6738351254480288</v>
      </c>
      <c r="C129">
        <v>5.1971326164874547</v>
      </c>
      <c r="D129">
        <v>0.71684587813620071</v>
      </c>
      <c r="E129">
        <v>3.763440860215054</v>
      </c>
      <c r="F129">
        <v>7.4372759856630815</v>
      </c>
      <c r="G129">
        <v>6.0931899641577063</v>
      </c>
      <c r="H129">
        <v>22.311827956989248</v>
      </c>
      <c r="I129">
        <v>12.455197132616487</v>
      </c>
      <c r="J129">
        <v>13.082437275985665</v>
      </c>
      <c r="K129">
        <v>0</v>
      </c>
      <c r="L129">
        <v>4.1218637992831546</v>
      </c>
      <c r="M129">
        <v>7.3476702508960576</v>
      </c>
      <c r="N129">
        <v>2.5089605734767026</v>
      </c>
      <c r="O129">
        <v>18.548387096774192</v>
      </c>
      <c r="P129">
        <v>10.125448028673835</v>
      </c>
      <c r="Q129">
        <v>14.157706093189965</v>
      </c>
    </row>
    <row r="130" spans="2:17" x14ac:dyDescent="0.25">
      <c r="B130">
        <v>2.3738872403560833</v>
      </c>
      <c r="C130">
        <v>6.8249258160237387</v>
      </c>
      <c r="D130">
        <v>0</v>
      </c>
      <c r="E130">
        <v>14.737883283877348</v>
      </c>
      <c r="F130">
        <v>9.9901088031651835</v>
      </c>
      <c r="G130">
        <v>12.759643916913946</v>
      </c>
      <c r="H130">
        <v>9.0009891196834815</v>
      </c>
      <c r="I130">
        <v>8.7042532146389711</v>
      </c>
      <c r="J130">
        <v>6.5281899109792292</v>
      </c>
      <c r="K130">
        <v>12.363996043521267</v>
      </c>
      <c r="L130">
        <v>6.4292779426310576</v>
      </c>
      <c r="M130">
        <v>10.385756676557865</v>
      </c>
      <c r="N130">
        <v>11.275964391691394</v>
      </c>
      <c r="O130">
        <v>4.5499505440158261</v>
      </c>
      <c r="P130">
        <v>11.078140454995054</v>
      </c>
      <c r="Q130">
        <v>7.71513353115727</v>
      </c>
    </row>
    <row r="131" spans="2:17" x14ac:dyDescent="0.25">
      <c r="B131">
        <v>1.4951627088830255</v>
      </c>
      <c r="C131">
        <v>9.2348284960422156</v>
      </c>
      <c r="D131">
        <v>0</v>
      </c>
      <c r="E131">
        <v>10.202286719437115</v>
      </c>
      <c r="F131">
        <v>8.2673702726473177</v>
      </c>
      <c r="G131">
        <v>5.980650835532102</v>
      </c>
      <c r="H131">
        <v>6.9481090589270007</v>
      </c>
      <c r="I131">
        <v>8.5312225153913808</v>
      </c>
      <c r="J131">
        <v>13.280562884784523</v>
      </c>
      <c r="K131">
        <v>8.4432717678100264</v>
      </c>
      <c r="L131">
        <v>6.8601583113456464</v>
      </c>
      <c r="M131">
        <v>5.1890941072999119</v>
      </c>
      <c r="N131">
        <v>7.0360598065083559</v>
      </c>
      <c r="O131">
        <v>17.150395778364118</v>
      </c>
      <c r="P131">
        <v>13.280562884784523</v>
      </c>
      <c r="Q131">
        <v>10.114335971855761</v>
      </c>
    </row>
    <row r="132" spans="2:17" x14ac:dyDescent="0.25">
      <c r="B132">
        <v>7.1022727272727275</v>
      </c>
      <c r="C132">
        <v>10.511363636363637</v>
      </c>
      <c r="D132">
        <v>0</v>
      </c>
      <c r="E132">
        <v>14.015151515151514</v>
      </c>
      <c r="F132">
        <v>13.636363636363635</v>
      </c>
      <c r="G132">
        <v>10.321969696969697</v>
      </c>
      <c r="H132">
        <v>19.886363636363637</v>
      </c>
      <c r="I132">
        <v>14.299242424242426</v>
      </c>
      <c r="J132">
        <v>22.537878787878789</v>
      </c>
      <c r="K132">
        <v>13.920454545454545</v>
      </c>
      <c r="L132">
        <v>15.246212121212121</v>
      </c>
      <c r="M132">
        <v>9.6590909090909083</v>
      </c>
      <c r="N132">
        <v>15.056818181818182</v>
      </c>
      <c r="O132">
        <v>23.579545454545457</v>
      </c>
      <c r="P132">
        <v>12.215909090909092</v>
      </c>
      <c r="Q132">
        <v>18.371212121212121</v>
      </c>
    </row>
    <row r="133" spans="2:17" x14ac:dyDescent="0.25">
      <c r="B133">
        <v>2.5595763459841132</v>
      </c>
      <c r="C133">
        <v>7.5904677846425423</v>
      </c>
      <c r="D133">
        <v>1.0591350397175641</v>
      </c>
      <c r="E133">
        <v>10.679611650485436</v>
      </c>
      <c r="F133">
        <v>4.5013239187996472</v>
      </c>
      <c r="G133">
        <v>6.6195939982347758</v>
      </c>
      <c r="H133">
        <v>4.5895851721094445</v>
      </c>
      <c r="I133">
        <v>3.9717563989408649</v>
      </c>
      <c r="J133">
        <v>0</v>
      </c>
      <c r="K133">
        <v>3.9717563989408649</v>
      </c>
      <c r="L133">
        <v>0.79435127978817288</v>
      </c>
      <c r="M133">
        <v>10.061782877316858</v>
      </c>
      <c r="N133">
        <v>12.356575463371581</v>
      </c>
      <c r="O133">
        <v>1.7652250661959399</v>
      </c>
      <c r="P133">
        <v>2.3830538393645191</v>
      </c>
      <c r="Q133">
        <v>10.944395410414828</v>
      </c>
    </row>
    <row r="134" spans="2:17" x14ac:dyDescent="0.25">
      <c r="B134">
        <v>13.346613545816732</v>
      </c>
      <c r="C134">
        <v>21.215139442231077</v>
      </c>
      <c r="D134">
        <v>9.4621513944223103</v>
      </c>
      <c r="E134">
        <v>24.701195219123505</v>
      </c>
      <c r="F134">
        <v>11.454183266932271</v>
      </c>
      <c r="G134">
        <v>0</v>
      </c>
      <c r="H134">
        <v>4.2828685258964141</v>
      </c>
      <c r="I134">
        <v>10.258964143426295</v>
      </c>
      <c r="J134">
        <v>2.4900398406374502</v>
      </c>
      <c r="K134">
        <v>1.593625498007968</v>
      </c>
      <c r="L134">
        <v>15.737051792828685</v>
      </c>
      <c r="M134">
        <v>11.653386454183266</v>
      </c>
      <c r="N134">
        <v>3.1872509960159361</v>
      </c>
      <c r="O134">
        <v>13.247011952191235</v>
      </c>
      <c r="P134">
        <v>15.936254980079681</v>
      </c>
      <c r="Q134">
        <v>6.8725099601593618</v>
      </c>
    </row>
    <row r="135" spans="2:17" x14ac:dyDescent="0.25">
      <c r="B135">
        <v>7.5107296137339059</v>
      </c>
      <c r="C135">
        <v>13.412017167381974</v>
      </c>
      <c r="D135">
        <v>0.32188841201716739</v>
      </c>
      <c r="E135">
        <v>16.630901287553648</v>
      </c>
      <c r="F135">
        <v>9.7639484978540771</v>
      </c>
      <c r="G135">
        <v>5.9012875536480687</v>
      </c>
      <c r="H135">
        <v>7.1888412017167376</v>
      </c>
      <c r="I135">
        <v>0</v>
      </c>
      <c r="J135">
        <v>13.841201716738198</v>
      </c>
      <c r="K135">
        <v>7.4034334763948495</v>
      </c>
      <c r="L135">
        <v>7.296137339055794</v>
      </c>
      <c r="M135">
        <v>23.283261802575105</v>
      </c>
      <c r="N135">
        <v>10.622317596566523</v>
      </c>
      <c r="O135">
        <v>4.6137339055793998</v>
      </c>
      <c r="P135">
        <v>21.781115879828324</v>
      </c>
      <c r="Q135">
        <v>11.480686695278971</v>
      </c>
    </row>
    <row r="136" spans="2:17" x14ac:dyDescent="0.25">
      <c r="B136">
        <v>2.0242914979757085</v>
      </c>
      <c r="C136">
        <v>18.623481781376519</v>
      </c>
      <c r="D136">
        <v>6.2753036437246958</v>
      </c>
      <c r="E136">
        <v>12.550607287449392</v>
      </c>
      <c r="F136">
        <v>13.967611336032389</v>
      </c>
      <c r="G136">
        <v>7.7935222672064777</v>
      </c>
      <c r="H136">
        <v>1.9230769230769231</v>
      </c>
      <c r="I136">
        <v>7.2874493927125501</v>
      </c>
      <c r="J136">
        <v>5.8704453441295543</v>
      </c>
      <c r="K136">
        <v>14.979757085020243</v>
      </c>
      <c r="L136">
        <v>4.7570850202429149</v>
      </c>
      <c r="M136">
        <v>12.449392712550607</v>
      </c>
      <c r="N136">
        <v>15.384615384615385</v>
      </c>
      <c r="O136">
        <v>9.1093117408906874</v>
      </c>
      <c r="P136">
        <v>0</v>
      </c>
      <c r="Q136">
        <v>1.9230769230769231</v>
      </c>
    </row>
    <row r="137" spans="2:17" x14ac:dyDescent="0.25">
      <c r="B137">
        <v>1.6684045881126173</v>
      </c>
      <c r="C137">
        <v>10.218978102189782</v>
      </c>
      <c r="D137">
        <v>6.882168925964546</v>
      </c>
      <c r="E137">
        <v>11.678832116788321</v>
      </c>
      <c r="F137">
        <v>12.408759124087592</v>
      </c>
      <c r="G137">
        <v>16.371220020855056</v>
      </c>
      <c r="H137">
        <v>0</v>
      </c>
      <c r="I137">
        <v>13.555787278415016</v>
      </c>
      <c r="J137">
        <v>14.389989572471324</v>
      </c>
      <c r="K137">
        <v>12.408759124087592</v>
      </c>
      <c r="L137">
        <v>6.0479666319082384</v>
      </c>
      <c r="M137">
        <v>19.916579770594371</v>
      </c>
      <c r="N137">
        <v>9.4890510948905096</v>
      </c>
      <c r="O137">
        <v>8.0291970802919703</v>
      </c>
      <c r="P137">
        <v>15.849843587069865</v>
      </c>
      <c r="Q137">
        <v>9.6976016684045891</v>
      </c>
    </row>
    <row r="138" spans="2:17" x14ac:dyDescent="0.25">
      <c r="B138">
        <v>3.8642789820923658</v>
      </c>
      <c r="C138">
        <v>10.55607917059378</v>
      </c>
      <c r="D138">
        <v>0</v>
      </c>
      <c r="E138">
        <v>8.6710650329877481</v>
      </c>
      <c r="F138">
        <v>16.116870876531575</v>
      </c>
      <c r="G138">
        <v>11.969839773798304</v>
      </c>
      <c r="H138">
        <v>11.404335532516493</v>
      </c>
      <c r="I138">
        <v>8.482563619227145</v>
      </c>
      <c r="J138">
        <v>2.2620169651272386</v>
      </c>
      <c r="K138">
        <v>9.4250706880301607</v>
      </c>
      <c r="L138">
        <v>14.326107445805844</v>
      </c>
      <c r="M138">
        <v>9.0480678605089544</v>
      </c>
      <c r="N138">
        <v>11.969839773798304</v>
      </c>
      <c r="O138">
        <v>2.827521206409048</v>
      </c>
      <c r="P138">
        <v>9.802073515551367</v>
      </c>
      <c r="Q138">
        <v>9.6135721017907638</v>
      </c>
    </row>
    <row r="139" spans="2:17" x14ac:dyDescent="0.25">
      <c r="B139">
        <v>4.766839378238342</v>
      </c>
      <c r="C139">
        <v>12.331606217616581</v>
      </c>
      <c r="D139">
        <v>0</v>
      </c>
      <c r="E139">
        <v>17.927461139896373</v>
      </c>
      <c r="F139">
        <v>13.575129533678757</v>
      </c>
      <c r="G139">
        <v>12.020725388601036</v>
      </c>
      <c r="H139">
        <v>23.834196891191709</v>
      </c>
      <c r="I139">
        <v>18.445595854922281</v>
      </c>
      <c r="J139">
        <v>11.295336787564766</v>
      </c>
      <c r="K139">
        <v>16.373056994818651</v>
      </c>
      <c r="L139">
        <v>18.963730569948186</v>
      </c>
      <c r="M139">
        <v>12.124352331606218</v>
      </c>
      <c r="N139">
        <v>11.813471502590673</v>
      </c>
      <c r="O139">
        <v>19.067357512953368</v>
      </c>
      <c r="P139">
        <v>17.202072538860101</v>
      </c>
      <c r="Q139">
        <v>16.994818652849741</v>
      </c>
    </row>
    <row r="140" spans="2:17" x14ac:dyDescent="0.25">
      <c r="B140">
        <v>0.30927835051546393</v>
      </c>
      <c r="C140">
        <v>16.391752577319586</v>
      </c>
      <c r="D140">
        <v>0</v>
      </c>
      <c r="E140">
        <v>17.11340206185567</v>
      </c>
      <c r="F140">
        <v>15.154639175257731</v>
      </c>
      <c r="G140">
        <v>8.0412371134020617</v>
      </c>
      <c r="H140">
        <v>10.515463917525773</v>
      </c>
      <c r="I140">
        <v>3.0927835051546393</v>
      </c>
      <c r="J140">
        <v>2.6804123711340204</v>
      </c>
      <c r="K140">
        <v>9.3814432989690726</v>
      </c>
      <c r="L140">
        <v>11.340206185567011</v>
      </c>
      <c r="M140">
        <v>11.443298969072165</v>
      </c>
      <c r="N140">
        <v>15.876288659793813</v>
      </c>
      <c r="O140">
        <v>8.5567010309278349</v>
      </c>
      <c r="P140">
        <v>21.134020618556701</v>
      </c>
      <c r="Q140">
        <v>12.268041237113401</v>
      </c>
    </row>
    <row r="141" spans="2:17" x14ac:dyDescent="0.25">
      <c r="B141">
        <v>6.217070600632244</v>
      </c>
      <c r="C141">
        <v>15.911485774499473</v>
      </c>
      <c r="D141">
        <v>7.060063224446786</v>
      </c>
      <c r="E141">
        <v>24.762908324552161</v>
      </c>
      <c r="F141">
        <v>21.601685985247627</v>
      </c>
      <c r="G141">
        <v>9.7997892518440466</v>
      </c>
      <c r="H141">
        <v>7.5869336143308752</v>
      </c>
      <c r="I141">
        <v>16.965226554267652</v>
      </c>
      <c r="J141">
        <v>2.4236037934668069</v>
      </c>
      <c r="K141">
        <v>15.806111696522656</v>
      </c>
      <c r="L141">
        <v>8.6406743940990509</v>
      </c>
      <c r="M141">
        <v>15.595363540569021</v>
      </c>
      <c r="N141">
        <v>13.593256059009484</v>
      </c>
      <c r="O141">
        <v>7.903055848261328</v>
      </c>
      <c r="P141">
        <v>5.3740779768177029</v>
      </c>
      <c r="Q141">
        <v>0</v>
      </c>
    </row>
    <row r="142" spans="2:17" x14ac:dyDescent="0.25">
      <c r="B142">
        <v>4.7717842323651452</v>
      </c>
      <c r="C142">
        <v>9.5435684647302903</v>
      </c>
      <c r="D142">
        <v>0</v>
      </c>
      <c r="E142">
        <v>5.7053941908713695</v>
      </c>
      <c r="F142">
        <v>5.6016597510373449</v>
      </c>
      <c r="G142">
        <v>4.4605809128630707</v>
      </c>
      <c r="H142">
        <v>8.7136929460580905</v>
      </c>
      <c r="I142">
        <v>12.551867219917012</v>
      </c>
      <c r="J142">
        <v>12.344398340248963</v>
      </c>
      <c r="K142">
        <v>5.7053941908713695</v>
      </c>
      <c r="L142">
        <v>3.8381742738589213</v>
      </c>
      <c r="M142">
        <v>21.473029045643152</v>
      </c>
      <c r="N142">
        <v>17.219917012448132</v>
      </c>
      <c r="O142">
        <v>15.975103734439832</v>
      </c>
      <c r="P142">
        <v>17.946058091286307</v>
      </c>
      <c r="Q142">
        <v>14.937759336099585</v>
      </c>
    </row>
    <row r="143" spans="2:17" x14ac:dyDescent="0.25">
      <c r="B143">
        <v>8.116545265348595</v>
      </c>
      <c r="C143">
        <v>19.771071800208119</v>
      </c>
      <c r="D143">
        <v>8.5327783558792927</v>
      </c>
      <c r="E143">
        <v>19.458896982310094</v>
      </c>
      <c r="F143">
        <v>12.278876170655566</v>
      </c>
      <c r="G143">
        <v>7.2840790842872014</v>
      </c>
      <c r="H143">
        <v>8.9490114464099886</v>
      </c>
      <c r="I143">
        <v>5.3069719042663897</v>
      </c>
      <c r="J143">
        <v>3.6420395421436007</v>
      </c>
      <c r="K143">
        <v>16.857440166493237</v>
      </c>
      <c r="L143">
        <v>0</v>
      </c>
      <c r="M143">
        <v>8.9490114464099886</v>
      </c>
      <c r="N143">
        <v>28.303850156087407</v>
      </c>
      <c r="O143">
        <v>24.245577523413111</v>
      </c>
      <c r="P143">
        <v>13.839750260145681</v>
      </c>
      <c r="Q143">
        <v>14.880332986472425</v>
      </c>
    </row>
    <row r="144" spans="2:17" x14ac:dyDescent="0.25">
      <c r="B144">
        <v>0</v>
      </c>
      <c r="C144">
        <v>13.220338983050848</v>
      </c>
      <c r="D144">
        <v>0.33898305084745761</v>
      </c>
      <c r="E144">
        <v>10.96045197740113</v>
      </c>
      <c r="F144">
        <v>17.966101694915253</v>
      </c>
      <c r="G144">
        <v>24.745762711864408</v>
      </c>
      <c r="H144">
        <v>10.96045197740113</v>
      </c>
      <c r="I144">
        <v>18.870056497175142</v>
      </c>
      <c r="J144">
        <v>3.615819209039548</v>
      </c>
      <c r="K144">
        <v>22.146892655367232</v>
      </c>
      <c r="L144">
        <v>13.785310734463277</v>
      </c>
      <c r="M144">
        <v>10.282485875706215</v>
      </c>
      <c r="N144">
        <v>37.06214689265537</v>
      </c>
      <c r="O144">
        <v>21.01694915254237</v>
      </c>
      <c r="P144">
        <v>25.310734463276834</v>
      </c>
      <c r="Q144">
        <v>20.112994350282488</v>
      </c>
    </row>
    <row r="145" spans="2:17" x14ac:dyDescent="0.25">
      <c r="B145">
        <v>0</v>
      </c>
      <c r="C145">
        <v>17.341640706126686</v>
      </c>
      <c r="D145">
        <v>3.8421599169262723</v>
      </c>
      <c r="E145">
        <v>11.630321910695743</v>
      </c>
      <c r="F145">
        <v>14.122533748701974</v>
      </c>
      <c r="G145">
        <v>8.826583592938734</v>
      </c>
      <c r="H145">
        <v>11.214953271028037</v>
      </c>
      <c r="I145">
        <v>5.29595015576324</v>
      </c>
      <c r="J145">
        <v>9.9688473520249214</v>
      </c>
      <c r="K145">
        <v>3.9460020768431985</v>
      </c>
      <c r="L145">
        <v>17.133956386292834</v>
      </c>
      <c r="M145">
        <v>1.142263759086189</v>
      </c>
      <c r="N145">
        <v>12.876427829698859</v>
      </c>
      <c r="O145">
        <v>16.926272066458985</v>
      </c>
      <c r="P145">
        <v>12.2533748701973</v>
      </c>
      <c r="Q145">
        <v>15.784008307372794</v>
      </c>
    </row>
    <row r="146" spans="2:17" x14ac:dyDescent="0.25">
      <c r="B146">
        <v>8.7443946188340806</v>
      </c>
      <c r="C146">
        <v>20.627802690582961</v>
      </c>
      <c r="D146">
        <v>12.219730941704036</v>
      </c>
      <c r="E146">
        <v>28.139013452914796</v>
      </c>
      <c r="F146">
        <v>21.412556053811659</v>
      </c>
      <c r="G146">
        <v>10.201793721973095</v>
      </c>
      <c r="H146">
        <v>13.340807174887892</v>
      </c>
      <c r="I146">
        <v>22.757847533632287</v>
      </c>
      <c r="J146">
        <v>20.515695067264573</v>
      </c>
      <c r="K146">
        <v>21.188340807174889</v>
      </c>
      <c r="L146">
        <v>5.9417040358744391</v>
      </c>
      <c r="M146">
        <v>28.699551569506728</v>
      </c>
      <c r="N146">
        <v>23.99103139013453</v>
      </c>
      <c r="O146">
        <v>14.237668161434977</v>
      </c>
      <c r="P146">
        <v>0</v>
      </c>
      <c r="Q146">
        <v>10.201793721973095</v>
      </c>
    </row>
    <row r="147" spans="2:17" x14ac:dyDescent="0.25">
      <c r="B147">
        <v>8.0047789725209082</v>
      </c>
      <c r="C147">
        <v>14.934289127837516</v>
      </c>
      <c r="D147">
        <v>0</v>
      </c>
      <c r="E147">
        <v>18.16009557945042</v>
      </c>
      <c r="F147">
        <v>24.492234169653525</v>
      </c>
      <c r="G147">
        <v>18.27956989247312</v>
      </c>
      <c r="H147">
        <v>8.1242532855436078</v>
      </c>
      <c r="I147">
        <v>20.43010752688172</v>
      </c>
      <c r="J147">
        <v>19.23536439665472</v>
      </c>
      <c r="K147">
        <v>12.425328554360812</v>
      </c>
      <c r="L147">
        <v>16.009557945041816</v>
      </c>
      <c r="M147">
        <v>21.863799283154123</v>
      </c>
      <c r="N147">
        <v>20.669056152927119</v>
      </c>
      <c r="O147">
        <v>6.0931899641577063</v>
      </c>
      <c r="P147">
        <v>19.47431302270012</v>
      </c>
      <c r="Q147">
        <v>23.058542413381122</v>
      </c>
    </row>
    <row r="148" spans="2:17" x14ac:dyDescent="0.25">
      <c r="B148">
        <v>8.2341269841269842</v>
      </c>
      <c r="C148">
        <v>11.30952380952381</v>
      </c>
      <c r="D148">
        <v>0</v>
      </c>
      <c r="E148">
        <v>23.214285714285715</v>
      </c>
      <c r="F148">
        <v>21.626984126984127</v>
      </c>
      <c r="G148">
        <v>15.674603174603174</v>
      </c>
      <c r="H148">
        <v>22.817460317460316</v>
      </c>
      <c r="I148">
        <v>12.698412698412698</v>
      </c>
      <c r="J148">
        <v>18.551587301587304</v>
      </c>
      <c r="K148">
        <v>11.21031746031746</v>
      </c>
      <c r="L148">
        <v>27.480158730158731</v>
      </c>
      <c r="M148">
        <v>14.285714285714285</v>
      </c>
      <c r="N148">
        <v>25</v>
      </c>
      <c r="O148">
        <v>16.269841269841269</v>
      </c>
      <c r="P148">
        <v>18.154761904761905</v>
      </c>
      <c r="Q148">
        <v>21.527777777777779</v>
      </c>
    </row>
    <row r="149" spans="2:17" x14ac:dyDescent="0.25">
      <c r="B149">
        <v>0.12062726176115801</v>
      </c>
      <c r="C149">
        <v>7.4788902291917978</v>
      </c>
      <c r="D149">
        <v>0</v>
      </c>
      <c r="E149">
        <v>14.354644149577805</v>
      </c>
      <c r="F149">
        <v>25.090470446320868</v>
      </c>
      <c r="G149">
        <v>20.506634499396863</v>
      </c>
      <c r="H149">
        <v>5.1869722557297955</v>
      </c>
      <c r="I149">
        <v>5.5488540410132687</v>
      </c>
      <c r="J149">
        <v>6.3932448733413754</v>
      </c>
      <c r="K149">
        <v>24.487334137515081</v>
      </c>
      <c r="L149">
        <v>10.494571773220748</v>
      </c>
      <c r="M149">
        <v>2.2919179734620023</v>
      </c>
      <c r="N149">
        <v>20.265379975874549</v>
      </c>
      <c r="O149">
        <v>10.132689987937274</v>
      </c>
      <c r="P149">
        <v>13.751507840772014</v>
      </c>
      <c r="Q149">
        <v>18.817852834740652</v>
      </c>
    </row>
    <row r="150" spans="2:17" x14ac:dyDescent="0.25">
      <c r="B150">
        <v>0.39603960396039606</v>
      </c>
      <c r="C150">
        <v>10.396039603960396</v>
      </c>
      <c r="D150">
        <v>0</v>
      </c>
      <c r="E150">
        <v>7.9207920792079207</v>
      </c>
      <c r="F150">
        <v>12.772277227722773</v>
      </c>
      <c r="G150">
        <v>4.9504950495049505</v>
      </c>
      <c r="H150">
        <v>4.9504950495049505</v>
      </c>
      <c r="I150">
        <v>9.6039603960396036</v>
      </c>
      <c r="J150">
        <v>6.8316831683168324</v>
      </c>
      <c r="K150">
        <v>6.1386138613861387</v>
      </c>
      <c r="L150">
        <v>6.435643564356436</v>
      </c>
      <c r="M150">
        <v>7.5247524752475243</v>
      </c>
      <c r="N150">
        <v>10.792079207920793</v>
      </c>
      <c r="O150">
        <v>2.0792079207920793</v>
      </c>
      <c r="P150">
        <v>3.3663366336633667</v>
      </c>
      <c r="Q150">
        <v>7.7227722772277225</v>
      </c>
    </row>
    <row r="151" spans="2:17" x14ac:dyDescent="0.25">
      <c r="B151">
        <v>4.2805100182149367</v>
      </c>
      <c r="C151">
        <v>9.2896174863387984</v>
      </c>
      <c r="D151">
        <v>5.1001821493624773</v>
      </c>
      <c r="E151">
        <v>11.384335154826958</v>
      </c>
      <c r="F151">
        <v>4.8269581056466304</v>
      </c>
      <c r="G151">
        <v>7.4681238615664851</v>
      </c>
      <c r="H151">
        <v>10.10928961748634</v>
      </c>
      <c r="I151">
        <v>1.8214936247723135</v>
      </c>
      <c r="J151">
        <v>9.5628415300546443</v>
      </c>
      <c r="K151">
        <v>10.655737704918032</v>
      </c>
      <c r="L151">
        <v>6.10200364298725</v>
      </c>
      <c r="M151">
        <v>6.3752276867030968</v>
      </c>
      <c r="N151">
        <v>8.0145719489981779</v>
      </c>
      <c r="O151">
        <v>0</v>
      </c>
      <c r="P151">
        <v>3.0965391621129328</v>
      </c>
      <c r="Q151">
        <v>5.1912568306010929</v>
      </c>
    </row>
    <row r="152" spans="2:17" x14ac:dyDescent="0.25">
      <c r="B152">
        <v>0.33482142857142855</v>
      </c>
      <c r="C152">
        <v>13.839285714285715</v>
      </c>
      <c r="D152">
        <v>5.2455357142857144</v>
      </c>
      <c r="E152">
        <v>8.2589285714285712</v>
      </c>
      <c r="F152">
        <v>7.1428571428571423</v>
      </c>
      <c r="G152">
        <v>19.308035714285715</v>
      </c>
      <c r="H152">
        <v>0</v>
      </c>
      <c r="I152">
        <v>2.5669642857142856</v>
      </c>
      <c r="J152">
        <v>3.3482142857142856</v>
      </c>
      <c r="K152">
        <v>13.727678571428573</v>
      </c>
      <c r="L152">
        <v>4.7991071428571432</v>
      </c>
      <c r="M152">
        <v>3.90625</v>
      </c>
      <c r="N152">
        <v>20.089285714285715</v>
      </c>
      <c r="O152">
        <v>19.754464285714285</v>
      </c>
      <c r="P152">
        <v>18.415178571428573</v>
      </c>
      <c r="Q152">
        <v>17.1875</v>
      </c>
    </row>
    <row r="153" spans="2:17" x14ac:dyDescent="0.25">
      <c r="B153">
        <v>1.0033444816053512</v>
      </c>
      <c r="C153">
        <v>8.1382385730211819</v>
      </c>
      <c r="D153">
        <v>0</v>
      </c>
      <c r="E153">
        <v>10.702341137123746</v>
      </c>
      <c r="F153">
        <v>8.695652173913043</v>
      </c>
      <c r="G153">
        <v>2.787068004459309</v>
      </c>
      <c r="H153">
        <v>5.4626532887402455</v>
      </c>
      <c r="I153">
        <v>4.7937569676700109</v>
      </c>
      <c r="J153">
        <v>5.0167224080267561</v>
      </c>
      <c r="K153">
        <v>5.7971014492753623</v>
      </c>
      <c r="L153">
        <v>3.2329988851727984</v>
      </c>
      <c r="M153">
        <v>13.26644370122631</v>
      </c>
      <c r="N153">
        <v>21.404682274247492</v>
      </c>
      <c r="O153">
        <v>4.5707915273132667</v>
      </c>
      <c r="P153">
        <v>12.151616499442586</v>
      </c>
      <c r="Q153">
        <v>21.181716833890746</v>
      </c>
    </row>
    <row r="154" spans="2:17" x14ac:dyDescent="0.25">
      <c r="B154">
        <v>0</v>
      </c>
      <c r="C154">
        <v>18.574514038876892</v>
      </c>
      <c r="D154">
        <v>1.079913606911447</v>
      </c>
      <c r="E154">
        <v>9.3952483801295887</v>
      </c>
      <c r="F154">
        <v>23.974082073434126</v>
      </c>
      <c r="G154">
        <v>16.846652267818573</v>
      </c>
      <c r="H154">
        <v>2.4838012958963285</v>
      </c>
      <c r="I154">
        <v>2.159827213822894</v>
      </c>
      <c r="J154">
        <v>8.639308855291576</v>
      </c>
      <c r="K154">
        <v>26.673866090712746</v>
      </c>
      <c r="L154">
        <v>2.6997840172786178</v>
      </c>
      <c r="M154">
        <v>21.490280777537794</v>
      </c>
      <c r="N154">
        <v>23.650107991360692</v>
      </c>
      <c r="O154">
        <v>17.92656587473002</v>
      </c>
      <c r="P154">
        <v>10.691144708423327</v>
      </c>
      <c r="Q154">
        <v>11.123110151187905</v>
      </c>
    </row>
    <row r="155" spans="2:17" x14ac:dyDescent="0.25">
      <c r="B155">
        <v>0</v>
      </c>
      <c r="C155">
        <v>13.157894736842104</v>
      </c>
      <c r="D155">
        <v>7.3886639676113361</v>
      </c>
      <c r="E155">
        <v>15.789473684210526</v>
      </c>
      <c r="F155">
        <v>25.101214574898783</v>
      </c>
      <c r="G155">
        <v>21.659919028340081</v>
      </c>
      <c r="H155">
        <v>9.4129554655870447</v>
      </c>
      <c r="I155">
        <v>15.182186234817813</v>
      </c>
      <c r="J155">
        <v>15.485829959514168</v>
      </c>
      <c r="K155">
        <v>9.4129554655870447</v>
      </c>
      <c r="L155">
        <v>26.113360323886642</v>
      </c>
      <c r="M155">
        <v>5.2631578947368416</v>
      </c>
      <c r="N155">
        <v>20.546558704453442</v>
      </c>
      <c r="O155">
        <v>21.457489878542511</v>
      </c>
      <c r="P155">
        <v>27.834008097165992</v>
      </c>
      <c r="Q155">
        <v>16.700404858299596</v>
      </c>
    </row>
    <row r="156" spans="2:17" x14ac:dyDescent="0.25">
      <c r="B156">
        <v>6.928645294725956</v>
      </c>
      <c r="C156">
        <v>19.751809720785936</v>
      </c>
      <c r="D156">
        <v>8.7900723888314385</v>
      </c>
      <c r="E156">
        <v>17.063081695966908</v>
      </c>
      <c r="F156">
        <v>20.579110651499484</v>
      </c>
      <c r="G156">
        <v>3.2057911065149951</v>
      </c>
      <c r="H156">
        <v>10.548086866597725</v>
      </c>
      <c r="I156">
        <v>22.026887280248189</v>
      </c>
      <c r="J156">
        <v>0</v>
      </c>
      <c r="K156">
        <v>7.7559462254395042</v>
      </c>
      <c r="L156">
        <v>7.6525336091003107</v>
      </c>
      <c r="M156">
        <v>12.409513960703206</v>
      </c>
      <c r="N156">
        <v>9.1003102378490173</v>
      </c>
      <c r="O156">
        <v>7.0320579110651495</v>
      </c>
      <c r="P156">
        <v>8.9968976215098238</v>
      </c>
      <c r="Q156">
        <v>15.615305067218202</v>
      </c>
    </row>
    <row r="157" spans="2:17" x14ac:dyDescent="0.25">
      <c r="B157">
        <v>0.29469548133595286</v>
      </c>
      <c r="C157">
        <v>16.50294695481336</v>
      </c>
      <c r="D157">
        <v>0</v>
      </c>
      <c r="E157">
        <v>18.958742632612964</v>
      </c>
      <c r="F157">
        <v>27.013752455795675</v>
      </c>
      <c r="G157">
        <v>26.915520628683691</v>
      </c>
      <c r="H157">
        <v>22.789783889980352</v>
      </c>
      <c r="I157">
        <v>25.442043222003928</v>
      </c>
      <c r="J157">
        <v>17.485265225933201</v>
      </c>
      <c r="K157">
        <v>13.359528487229863</v>
      </c>
      <c r="L157">
        <v>19.056974459724952</v>
      </c>
      <c r="M157">
        <v>12.082514734774067</v>
      </c>
      <c r="N157">
        <v>11.198428290766209</v>
      </c>
      <c r="O157">
        <v>12.37721021611002</v>
      </c>
      <c r="P157">
        <v>15.029469548133594</v>
      </c>
      <c r="Q157">
        <v>18.172888015717092</v>
      </c>
    </row>
    <row r="158" spans="2:17" x14ac:dyDescent="0.25">
      <c r="B158">
        <v>0</v>
      </c>
      <c r="C158">
        <v>16.197183098591552</v>
      </c>
      <c r="D158">
        <v>0.8048289738430584</v>
      </c>
      <c r="E158">
        <v>11.569416498993963</v>
      </c>
      <c r="F158">
        <v>16.498993963782695</v>
      </c>
      <c r="G158">
        <v>12.877263581488934</v>
      </c>
      <c r="H158">
        <v>4.929577464788732</v>
      </c>
      <c r="I158">
        <v>19.21529175050302</v>
      </c>
      <c r="J158">
        <v>4.1247484909456738</v>
      </c>
      <c r="K158">
        <v>10.865191146881289</v>
      </c>
      <c r="L158">
        <v>7.3440643863179069</v>
      </c>
      <c r="M158">
        <v>12.173038229376258</v>
      </c>
      <c r="N158">
        <v>11.368209255533198</v>
      </c>
      <c r="O158">
        <v>5.5331991951710267</v>
      </c>
      <c r="P158">
        <v>18.410462776659962</v>
      </c>
      <c r="Q158">
        <v>6.8410462776659964</v>
      </c>
    </row>
    <row r="159" spans="2:17" x14ac:dyDescent="0.25">
      <c r="B159">
        <v>7.2527472527472536</v>
      </c>
      <c r="C159">
        <v>10.76923076923077</v>
      </c>
      <c r="D159">
        <v>0</v>
      </c>
      <c r="E159">
        <v>19.450549450549453</v>
      </c>
      <c r="F159">
        <v>23.956043956043956</v>
      </c>
      <c r="G159">
        <v>12.637362637362637</v>
      </c>
      <c r="H159">
        <v>30.439560439560438</v>
      </c>
      <c r="I159">
        <v>22.747252747252748</v>
      </c>
      <c r="J159">
        <v>15.384615384615385</v>
      </c>
      <c r="K159">
        <v>15.054945054945055</v>
      </c>
      <c r="L159">
        <v>17.472527472527471</v>
      </c>
      <c r="M159">
        <v>22.30769230769231</v>
      </c>
      <c r="N159">
        <v>15.714285714285714</v>
      </c>
      <c r="O159">
        <v>28.791208791208788</v>
      </c>
      <c r="P159">
        <v>16.593406593406591</v>
      </c>
      <c r="Q159">
        <v>18.791208791208792</v>
      </c>
    </row>
    <row r="160" spans="2:17" x14ac:dyDescent="0.25">
      <c r="B160">
        <v>2.1604938271604937</v>
      </c>
      <c r="C160">
        <v>13.580246913580247</v>
      </c>
      <c r="D160">
        <v>4.1152263374485596</v>
      </c>
      <c r="E160">
        <v>12.551440329218108</v>
      </c>
      <c r="F160">
        <v>7.2016460905349797</v>
      </c>
      <c r="G160">
        <v>3.0864197530864197</v>
      </c>
      <c r="H160">
        <v>1.5432098765432098</v>
      </c>
      <c r="I160">
        <v>8.0246913580246915</v>
      </c>
      <c r="J160">
        <v>0</v>
      </c>
      <c r="K160">
        <v>9.0534979423868318</v>
      </c>
      <c r="L160">
        <v>7.4074074074074066</v>
      </c>
      <c r="M160">
        <v>17.695473251028808</v>
      </c>
      <c r="N160">
        <v>9.3621399176954743</v>
      </c>
      <c r="O160">
        <v>5.1440329218106999</v>
      </c>
      <c r="P160">
        <v>7.716049382716049</v>
      </c>
      <c r="Q160">
        <v>5.1440329218106999</v>
      </c>
    </row>
    <row r="161" spans="2:17" x14ac:dyDescent="0.25">
      <c r="B161">
        <v>5.2472250252270429</v>
      </c>
      <c r="C161">
        <v>15.539858728557013</v>
      </c>
      <c r="D161">
        <v>0</v>
      </c>
      <c r="E161">
        <v>17.356205852674066</v>
      </c>
      <c r="F161">
        <v>10.898082744702322</v>
      </c>
      <c r="G161">
        <v>9.7880928355196772</v>
      </c>
      <c r="H161">
        <v>6.2563067608476279</v>
      </c>
      <c r="I161">
        <v>6.3572149344096873</v>
      </c>
      <c r="J161">
        <v>9.9899091826437942</v>
      </c>
      <c r="K161">
        <v>17.15438950554995</v>
      </c>
      <c r="L161">
        <v>6.6599394550958628</v>
      </c>
      <c r="M161">
        <v>15.943491422805248</v>
      </c>
      <c r="N161">
        <v>26.84157416750757</v>
      </c>
      <c r="O161">
        <v>19.475277497477293</v>
      </c>
      <c r="P161">
        <v>27.850655903128153</v>
      </c>
      <c r="Q161">
        <v>28.85973763874874</v>
      </c>
    </row>
    <row r="162" spans="2:17" x14ac:dyDescent="0.25">
      <c r="B162">
        <v>13.104838709677418</v>
      </c>
      <c r="C162">
        <v>20.463709677419356</v>
      </c>
      <c r="D162">
        <v>10.080645161290322</v>
      </c>
      <c r="E162">
        <v>25.60483870967742</v>
      </c>
      <c r="F162">
        <v>16.834677419354836</v>
      </c>
      <c r="G162">
        <v>17.036290322580644</v>
      </c>
      <c r="H162">
        <v>12.903225806451612</v>
      </c>
      <c r="I162">
        <v>15.92741935483871</v>
      </c>
      <c r="J162">
        <v>7.661290322580645</v>
      </c>
      <c r="K162">
        <v>10.483870967741936</v>
      </c>
      <c r="L162">
        <v>15.32258064516129</v>
      </c>
      <c r="M162">
        <v>23.790322580645164</v>
      </c>
      <c r="N162">
        <v>20.06048387096774</v>
      </c>
      <c r="O162">
        <v>22.681451612903224</v>
      </c>
      <c r="P162">
        <v>6.6532258064516121</v>
      </c>
      <c r="Q162">
        <v>0</v>
      </c>
    </row>
    <row r="163" spans="2:17" x14ac:dyDescent="0.25">
      <c r="B163">
        <v>2.358974358974359</v>
      </c>
      <c r="C163">
        <v>12.820512820512819</v>
      </c>
      <c r="D163">
        <v>0</v>
      </c>
      <c r="E163">
        <v>28.512820512820515</v>
      </c>
      <c r="F163">
        <v>26.153846153846157</v>
      </c>
      <c r="G163">
        <v>18.871794871794872</v>
      </c>
      <c r="H163">
        <v>14.974358974358976</v>
      </c>
      <c r="I163">
        <v>19.179487179487179</v>
      </c>
      <c r="J163">
        <v>17.333333333333336</v>
      </c>
      <c r="K163">
        <v>19.487179487179489</v>
      </c>
      <c r="L163">
        <v>34.051282051282051</v>
      </c>
      <c r="M163">
        <v>30.871794871794872</v>
      </c>
      <c r="N163">
        <v>23.589743589743588</v>
      </c>
      <c r="O163">
        <v>24.102564102564102</v>
      </c>
      <c r="P163">
        <v>18.76923076923077</v>
      </c>
      <c r="Q163">
        <v>15.589743589743591</v>
      </c>
    </row>
    <row r="164" spans="2:17" x14ac:dyDescent="0.25">
      <c r="B164">
        <v>0</v>
      </c>
      <c r="C164">
        <v>14.08140814081408</v>
      </c>
      <c r="D164">
        <v>2.6402640264026402</v>
      </c>
      <c r="E164">
        <v>14.301430143014301</v>
      </c>
      <c r="F164">
        <v>13.421342134213422</v>
      </c>
      <c r="G164">
        <v>16.941694169416941</v>
      </c>
      <c r="H164">
        <v>4.2904290429042904</v>
      </c>
      <c r="I164">
        <v>13.641364136413642</v>
      </c>
      <c r="J164">
        <v>5.3905390539053899</v>
      </c>
      <c r="K164">
        <v>12.211221122112212</v>
      </c>
      <c r="L164">
        <v>5.5005500550055011</v>
      </c>
      <c r="M164">
        <v>17.381738173817382</v>
      </c>
      <c r="N164">
        <v>25.082508250825082</v>
      </c>
      <c r="O164">
        <v>14.301430143014301</v>
      </c>
      <c r="P164">
        <v>12.541254125412541</v>
      </c>
      <c r="Q164">
        <v>15.071507150715071</v>
      </c>
    </row>
    <row r="165" spans="2:17" x14ac:dyDescent="0.25">
      <c r="B165">
        <v>5.5299539170506913</v>
      </c>
      <c r="C165">
        <v>11.981566820276496</v>
      </c>
      <c r="D165">
        <v>5.0691244239631335</v>
      </c>
      <c r="E165">
        <v>6.2211981566820276</v>
      </c>
      <c r="F165">
        <v>9.67741935483871</v>
      </c>
      <c r="G165">
        <v>1.8433179723502304</v>
      </c>
      <c r="H165">
        <v>6.5668202764976948</v>
      </c>
      <c r="I165">
        <v>3.9170506912442393</v>
      </c>
      <c r="J165">
        <v>0.2304147465437788</v>
      </c>
      <c r="K165">
        <v>11.635944700460829</v>
      </c>
      <c r="L165">
        <v>0</v>
      </c>
      <c r="M165">
        <v>13.248847926267281</v>
      </c>
      <c r="N165">
        <v>10.023041474654377</v>
      </c>
      <c r="O165">
        <v>5.9907834101382482</v>
      </c>
      <c r="P165">
        <v>7.6036866359447011</v>
      </c>
      <c r="Q165">
        <v>16.129032258064516</v>
      </c>
    </row>
    <row r="166" spans="2:17" x14ac:dyDescent="0.25">
      <c r="B166">
        <v>4.4711014176663033</v>
      </c>
      <c r="C166">
        <v>10.577971646673937</v>
      </c>
      <c r="D166">
        <v>2.6172300981461287</v>
      </c>
      <c r="E166">
        <v>14.503816793893129</v>
      </c>
      <c r="F166">
        <v>4.5801526717557248</v>
      </c>
      <c r="G166">
        <v>1.1995637949836424</v>
      </c>
      <c r="H166">
        <v>3.162486368593239</v>
      </c>
      <c r="I166">
        <v>0</v>
      </c>
      <c r="J166">
        <v>12.213740458015266</v>
      </c>
      <c r="K166">
        <v>8.3969465648854964</v>
      </c>
      <c r="L166">
        <v>8.6150490730643412</v>
      </c>
      <c r="M166">
        <v>16.793893129770993</v>
      </c>
      <c r="N166">
        <v>5.2344601962922575</v>
      </c>
      <c r="O166">
        <v>4.0348964013086155</v>
      </c>
      <c r="P166">
        <v>3.7077426390403492</v>
      </c>
      <c r="Q166">
        <v>2.3991275899672848</v>
      </c>
    </row>
    <row r="167" spans="2:17" x14ac:dyDescent="0.25">
      <c r="B167">
        <v>9.66796875</v>
      </c>
      <c r="C167">
        <v>12.01171875</v>
      </c>
      <c r="D167">
        <v>0</v>
      </c>
      <c r="E167">
        <v>19.140625</v>
      </c>
      <c r="F167">
        <v>8.984375</v>
      </c>
      <c r="G167">
        <v>8.984375</v>
      </c>
      <c r="H167">
        <v>10.83984375</v>
      </c>
      <c r="I167">
        <v>1.3671875</v>
      </c>
      <c r="J167">
        <v>10.83984375</v>
      </c>
      <c r="K167">
        <v>9.9609375</v>
      </c>
      <c r="L167">
        <v>9.08203125</v>
      </c>
      <c r="M167">
        <v>11.03515625</v>
      </c>
      <c r="N167">
        <v>21.58203125</v>
      </c>
      <c r="O167">
        <v>1.7578125</v>
      </c>
      <c r="P167">
        <v>0.48828125</v>
      </c>
      <c r="Q167">
        <v>15.625</v>
      </c>
    </row>
    <row r="168" spans="2:17" x14ac:dyDescent="0.25">
      <c r="B168">
        <v>5.0916496945010188</v>
      </c>
      <c r="C168">
        <v>18.533604887983707</v>
      </c>
      <c r="D168">
        <v>8.6558044806517316</v>
      </c>
      <c r="E168">
        <v>13.645621181262729</v>
      </c>
      <c r="F168">
        <v>12.627291242362526</v>
      </c>
      <c r="G168">
        <v>14.867617107942973</v>
      </c>
      <c r="H168">
        <v>6.517311608961303</v>
      </c>
      <c r="I168">
        <v>12.219959266802444</v>
      </c>
      <c r="J168">
        <v>5.8044806517311605</v>
      </c>
      <c r="K168">
        <v>15.071283095723015</v>
      </c>
      <c r="L168">
        <v>15.580448065173117</v>
      </c>
      <c r="M168">
        <v>13.034623217922606</v>
      </c>
      <c r="N168">
        <v>5.2953156822810588</v>
      </c>
      <c r="O168">
        <v>16.802443991853362</v>
      </c>
      <c r="P168">
        <v>14.867617107942973</v>
      </c>
      <c r="Q168">
        <v>0</v>
      </c>
    </row>
    <row r="169" spans="2:17" x14ac:dyDescent="0.25">
      <c r="B169">
        <v>3.9548022598870061</v>
      </c>
      <c r="C169">
        <v>23.502824858757062</v>
      </c>
      <c r="D169">
        <v>4.0677966101694913</v>
      </c>
      <c r="E169">
        <v>29.491525423728817</v>
      </c>
      <c r="F169">
        <v>34.802259887005647</v>
      </c>
      <c r="G169">
        <v>30.847457627118647</v>
      </c>
      <c r="H169">
        <v>0</v>
      </c>
      <c r="I169">
        <v>12.31638418079096</v>
      </c>
      <c r="J169">
        <v>2.8248587570621471</v>
      </c>
      <c r="K169">
        <v>30.16949152542373</v>
      </c>
      <c r="L169">
        <v>12.881355932203389</v>
      </c>
      <c r="M169">
        <v>19.887005649717516</v>
      </c>
      <c r="N169">
        <v>24.293785310734464</v>
      </c>
      <c r="O169">
        <v>20.790960451977401</v>
      </c>
      <c r="P169">
        <v>11.186440677966102</v>
      </c>
      <c r="Q169">
        <v>13.333333333333334</v>
      </c>
    </row>
    <row r="170" spans="2:17" x14ac:dyDescent="0.25">
      <c r="B170">
        <v>1.1730205278592376</v>
      </c>
      <c r="C170">
        <v>14.369501466275661</v>
      </c>
      <c r="D170">
        <v>1.6617790811339197</v>
      </c>
      <c r="E170">
        <v>12.805474095796676</v>
      </c>
      <c r="F170">
        <v>6.9403714565004879</v>
      </c>
      <c r="G170">
        <v>4.9853372434017595</v>
      </c>
      <c r="H170">
        <v>7.7223851417399807</v>
      </c>
      <c r="I170">
        <v>3.1280547409579667</v>
      </c>
      <c r="J170">
        <v>3.9100684261974585</v>
      </c>
      <c r="K170">
        <v>0</v>
      </c>
      <c r="L170">
        <v>10.459433040078201</v>
      </c>
      <c r="M170">
        <v>2.9325513196480939</v>
      </c>
      <c r="N170">
        <v>0.2932551319648094</v>
      </c>
      <c r="O170">
        <v>7.6246334310850443</v>
      </c>
      <c r="P170">
        <v>5.5718475073313778</v>
      </c>
      <c r="Q170">
        <v>4.4965786901270777</v>
      </c>
    </row>
    <row r="171" spans="2:17" x14ac:dyDescent="0.25">
      <c r="B171">
        <v>5.9322033898305087</v>
      </c>
      <c r="C171">
        <v>16.854990583804145</v>
      </c>
      <c r="D171">
        <v>7.5329566854990579</v>
      </c>
      <c r="E171">
        <v>18.455743879472696</v>
      </c>
      <c r="F171">
        <v>24.387947269303201</v>
      </c>
      <c r="G171">
        <v>13.74764595103578</v>
      </c>
      <c r="H171">
        <v>14.218455743879474</v>
      </c>
      <c r="I171">
        <v>12.241054613935971</v>
      </c>
      <c r="J171">
        <v>13.370998116760829</v>
      </c>
      <c r="K171">
        <v>11.299435028248588</v>
      </c>
      <c r="L171">
        <v>12.994350282485875</v>
      </c>
      <c r="M171">
        <v>0</v>
      </c>
      <c r="N171">
        <v>11.299435028248588</v>
      </c>
      <c r="O171">
        <v>20.33898305084746</v>
      </c>
      <c r="P171">
        <v>17.890772128060263</v>
      </c>
      <c r="Q171">
        <v>14.500941619585687</v>
      </c>
    </row>
    <row r="172" spans="2:17" x14ac:dyDescent="0.25">
      <c r="B172">
        <v>0</v>
      </c>
      <c r="C172">
        <v>8.0188679245283012</v>
      </c>
      <c r="D172">
        <v>2.358490566037736</v>
      </c>
      <c r="E172">
        <v>13.962264150943396</v>
      </c>
      <c r="F172">
        <v>7.2641509433962259</v>
      </c>
      <c r="G172">
        <v>0.56603773584905659</v>
      </c>
      <c r="H172">
        <v>8.2075471698113205</v>
      </c>
      <c r="I172">
        <v>1.2264150943396228</v>
      </c>
      <c r="J172">
        <v>14.245283018867925</v>
      </c>
      <c r="K172">
        <v>7.3584905660377355</v>
      </c>
      <c r="L172">
        <v>20.188679245283019</v>
      </c>
      <c r="M172">
        <v>4.4339622641509431</v>
      </c>
      <c r="N172">
        <v>13.018867924528301</v>
      </c>
      <c r="O172">
        <v>28.962264150943394</v>
      </c>
      <c r="P172">
        <v>18.39622641509434</v>
      </c>
      <c r="Q172">
        <v>17.924528301886792</v>
      </c>
    </row>
    <row r="173" spans="2:17" x14ac:dyDescent="0.25">
      <c r="B173">
        <v>4.78515625</v>
      </c>
      <c r="C173">
        <v>6.15234375</v>
      </c>
      <c r="D173">
        <v>0.78125</v>
      </c>
      <c r="E173">
        <v>7.12890625</v>
      </c>
      <c r="F173">
        <v>23.92578125</v>
      </c>
      <c r="G173">
        <v>13.96484375</v>
      </c>
      <c r="H173">
        <v>28.61328125</v>
      </c>
      <c r="I173">
        <v>29.39453125</v>
      </c>
      <c r="J173">
        <v>4.98046875</v>
      </c>
      <c r="K173">
        <v>0</v>
      </c>
      <c r="L173">
        <v>14.453125</v>
      </c>
      <c r="M173">
        <v>10.25390625</v>
      </c>
      <c r="N173">
        <v>8.69140625</v>
      </c>
      <c r="O173">
        <v>2.05078125</v>
      </c>
      <c r="P173">
        <v>21.58203125</v>
      </c>
      <c r="Q173">
        <v>12.98828125</v>
      </c>
    </row>
    <row r="174" spans="2:17" x14ac:dyDescent="0.25">
      <c r="B174">
        <v>0</v>
      </c>
      <c r="C174">
        <v>13.490566037735849</v>
      </c>
      <c r="D174">
        <v>5.1886792452830193</v>
      </c>
      <c r="E174">
        <v>11.886792452830189</v>
      </c>
      <c r="F174">
        <v>10.188679245283019</v>
      </c>
      <c r="G174">
        <v>3.8679245283018866</v>
      </c>
      <c r="H174">
        <v>5.5660377358490569</v>
      </c>
      <c r="I174">
        <v>9.5283018867924536</v>
      </c>
      <c r="J174">
        <v>7.2641509433962259</v>
      </c>
      <c r="K174">
        <v>1.4150943396226416</v>
      </c>
      <c r="L174">
        <v>8.3018867924528301</v>
      </c>
      <c r="M174">
        <v>0.94339622641509435</v>
      </c>
      <c r="N174">
        <v>10.188679245283019</v>
      </c>
      <c r="O174">
        <v>16.79245283018868</v>
      </c>
      <c r="P174">
        <v>14.90566037735849</v>
      </c>
      <c r="Q174">
        <v>9.5283018867924536</v>
      </c>
    </row>
    <row r="175" spans="2:17" x14ac:dyDescent="0.25">
      <c r="B175">
        <v>0</v>
      </c>
      <c r="C175">
        <v>14.463276836158192</v>
      </c>
      <c r="D175">
        <v>0.79096045197740106</v>
      </c>
      <c r="E175">
        <v>15.706214689265538</v>
      </c>
      <c r="F175">
        <v>14.915254237288137</v>
      </c>
      <c r="G175">
        <v>6.8926553672316384</v>
      </c>
      <c r="H175">
        <v>6.1016949152542379</v>
      </c>
      <c r="I175">
        <v>2.3728813559322033</v>
      </c>
      <c r="J175">
        <v>3.7288135593220342</v>
      </c>
      <c r="K175">
        <v>14.124293785310735</v>
      </c>
      <c r="L175">
        <v>9.8305084745762716</v>
      </c>
      <c r="M175">
        <v>12.768361581920903</v>
      </c>
      <c r="N175">
        <v>27.231638418079097</v>
      </c>
      <c r="O175">
        <v>15.254237288135593</v>
      </c>
      <c r="P175">
        <v>22.146892655367232</v>
      </c>
      <c r="Q175">
        <v>22.146892655367232</v>
      </c>
    </row>
    <row r="176" spans="2:17" x14ac:dyDescent="0.25">
      <c r="B176">
        <v>6.5193370165745863</v>
      </c>
      <c r="C176">
        <v>10.386740331491714</v>
      </c>
      <c r="D176">
        <v>0</v>
      </c>
      <c r="E176">
        <v>29.060773480662981</v>
      </c>
      <c r="F176">
        <v>21.657458563535911</v>
      </c>
      <c r="G176">
        <v>16.685082872928177</v>
      </c>
      <c r="H176">
        <v>20.11049723756906</v>
      </c>
      <c r="I176">
        <v>17.790055248618785</v>
      </c>
      <c r="J176">
        <v>29.392265193370164</v>
      </c>
      <c r="K176">
        <v>22.209944751381215</v>
      </c>
      <c r="L176">
        <v>27.403314917127069</v>
      </c>
      <c r="M176">
        <v>32.928176795580114</v>
      </c>
      <c r="N176">
        <v>22.983425414364643</v>
      </c>
      <c r="O176">
        <v>34.696132596685082</v>
      </c>
      <c r="P176">
        <v>20.552486187845304</v>
      </c>
      <c r="Q176">
        <v>25.303867403314918</v>
      </c>
    </row>
    <row r="177" spans="1:20" x14ac:dyDescent="0.25">
      <c r="B177">
        <v>3.0965391621129328</v>
      </c>
      <c r="C177">
        <v>8.7431693989071047</v>
      </c>
      <c r="D177">
        <v>0</v>
      </c>
      <c r="E177">
        <v>10.928961748633879</v>
      </c>
      <c r="F177">
        <v>18.397085610200364</v>
      </c>
      <c r="G177">
        <v>11.293260473588344</v>
      </c>
      <c r="H177">
        <v>9.7449908925318773</v>
      </c>
      <c r="I177">
        <v>12.2040072859745</v>
      </c>
      <c r="J177">
        <v>7.9234972677595632</v>
      </c>
      <c r="K177">
        <v>14.663023679417122</v>
      </c>
      <c r="L177">
        <v>12.477231329690346</v>
      </c>
      <c r="M177">
        <v>22.313296903460838</v>
      </c>
      <c r="N177">
        <v>13.296903460837886</v>
      </c>
      <c r="O177">
        <v>2.2768670309653913</v>
      </c>
      <c r="P177">
        <v>7.012750455373407</v>
      </c>
      <c r="Q177">
        <v>5.3734061930783241</v>
      </c>
    </row>
    <row r="178" spans="1:20" x14ac:dyDescent="0.25">
      <c r="B178">
        <v>6.854460093896714</v>
      </c>
      <c r="C178">
        <v>11.173708920187792</v>
      </c>
      <c r="D178">
        <v>1.971830985915493</v>
      </c>
      <c r="E178">
        <v>15.774647887323944</v>
      </c>
      <c r="F178">
        <v>3.6619718309859155</v>
      </c>
      <c r="G178">
        <v>3.286384976525822</v>
      </c>
      <c r="H178">
        <v>3.1924882629107985</v>
      </c>
      <c r="I178">
        <v>9.3896713615023469E-2</v>
      </c>
      <c r="J178">
        <v>2.629107981220657</v>
      </c>
      <c r="K178">
        <v>3.4741784037558685</v>
      </c>
      <c r="L178">
        <v>6.3849765258215969</v>
      </c>
      <c r="M178">
        <v>9.7652582159624419</v>
      </c>
      <c r="N178">
        <v>21.220657276995304</v>
      </c>
      <c r="O178">
        <v>15.586854460093896</v>
      </c>
      <c r="P178">
        <v>1.5962441314553992</v>
      </c>
      <c r="Q178">
        <v>0</v>
      </c>
    </row>
    <row r="179" spans="1:20" x14ac:dyDescent="0.25">
      <c r="B179">
        <v>0</v>
      </c>
      <c r="C179">
        <v>10.414657666345226</v>
      </c>
      <c r="D179">
        <v>4.4358727097396331</v>
      </c>
      <c r="E179">
        <v>13.307618129218902</v>
      </c>
      <c r="F179">
        <v>8.1002892960462862</v>
      </c>
      <c r="G179">
        <v>2.892960462873674</v>
      </c>
      <c r="H179">
        <v>7.2324011571841842</v>
      </c>
      <c r="I179">
        <v>10.318225650916105</v>
      </c>
      <c r="J179">
        <v>0.38572806171648988</v>
      </c>
      <c r="K179">
        <v>8.6788813886210221</v>
      </c>
      <c r="L179">
        <v>9.0646094503375121</v>
      </c>
      <c r="M179">
        <v>20.732883317261329</v>
      </c>
      <c r="N179">
        <v>25.361620057859209</v>
      </c>
      <c r="O179">
        <v>25.747348119575697</v>
      </c>
      <c r="P179">
        <v>12.921890067502412</v>
      </c>
      <c r="Q179">
        <v>14.946962391513981</v>
      </c>
    </row>
    <row r="180" spans="1:20" x14ac:dyDescent="0.25">
      <c r="B180">
        <v>15.43778801843318</v>
      </c>
      <c r="C180">
        <v>21.774193548387096</v>
      </c>
      <c r="D180">
        <v>0</v>
      </c>
      <c r="E180">
        <v>21.198156682027651</v>
      </c>
      <c r="F180">
        <v>32.142857142857146</v>
      </c>
      <c r="G180">
        <v>25.230414746543779</v>
      </c>
      <c r="H180">
        <v>42.626728110599075</v>
      </c>
      <c r="I180">
        <v>32.94930875576037</v>
      </c>
      <c r="J180">
        <v>38.018433179723502</v>
      </c>
      <c r="K180">
        <v>33.179723502304149</v>
      </c>
      <c r="L180">
        <v>32.718894009216591</v>
      </c>
      <c r="M180">
        <v>38.70967741935484</v>
      </c>
      <c r="N180">
        <v>29.032258064516132</v>
      </c>
      <c r="O180">
        <v>42.626728110599075</v>
      </c>
      <c r="P180">
        <v>30.299539170506911</v>
      </c>
      <c r="Q180">
        <v>35.483870967741936</v>
      </c>
    </row>
    <row r="181" spans="1:20" x14ac:dyDescent="0.25">
      <c r="B181">
        <v>0</v>
      </c>
      <c r="C181">
        <v>15.911485774499473</v>
      </c>
      <c r="D181">
        <v>12.118018967334036</v>
      </c>
      <c r="E181">
        <v>13.27713382507903</v>
      </c>
      <c r="F181">
        <v>25.500526870389884</v>
      </c>
      <c r="G181">
        <v>20.021074815595362</v>
      </c>
      <c r="H181">
        <v>25.605900948366699</v>
      </c>
      <c r="I181">
        <v>26.027397260273972</v>
      </c>
      <c r="J181">
        <v>5.9009483667017912</v>
      </c>
      <c r="K181">
        <v>14.225500526870391</v>
      </c>
      <c r="L181">
        <v>18.86195995785037</v>
      </c>
      <c r="M181">
        <v>8.324552160168599</v>
      </c>
      <c r="N181">
        <v>17.281348788198102</v>
      </c>
      <c r="O181">
        <v>22.550052687038988</v>
      </c>
      <c r="P181">
        <v>19.810326659641728</v>
      </c>
      <c r="Q181">
        <v>17.597471022128556</v>
      </c>
    </row>
    <row r="182" spans="1:20" x14ac:dyDescent="0.25">
      <c r="B182">
        <v>2.2637795275590551</v>
      </c>
      <c r="C182">
        <v>13.877952755905513</v>
      </c>
      <c r="D182">
        <v>1.8700787401574805</v>
      </c>
      <c r="E182">
        <v>17.519685039370078</v>
      </c>
      <c r="F182">
        <v>14.86220472440945</v>
      </c>
      <c r="G182">
        <v>17.519685039370078</v>
      </c>
      <c r="H182">
        <v>12.5</v>
      </c>
      <c r="I182">
        <v>0</v>
      </c>
      <c r="J182">
        <v>10.728346456692913</v>
      </c>
      <c r="K182">
        <v>23.031496062992126</v>
      </c>
      <c r="L182">
        <v>9.4488188976377945</v>
      </c>
      <c r="M182">
        <v>12.598425196850393</v>
      </c>
      <c r="N182">
        <v>22.440944881889763</v>
      </c>
      <c r="O182">
        <v>8.2677165354330722</v>
      </c>
      <c r="P182">
        <v>24.015748031496063</v>
      </c>
      <c r="Q182">
        <v>24.409448818897637</v>
      </c>
    </row>
    <row r="183" spans="1:20" x14ac:dyDescent="0.25">
      <c r="B183">
        <v>4.2635658914728678</v>
      </c>
      <c r="C183">
        <v>8.3333333333333321</v>
      </c>
      <c r="D183">
        <v>3.3914728682170541</v>
      </c>
      <c r="E183">
        <v>3.2945736434108532</v>
      </c>
      <c r="F183">
        <v>23.449612403100776</v>
      </c>
      <c r="G183">
        <v>11.046511627906977</v>
      </c>
      <c r="H183">
        <v>16.279069767441861</v>
      </c>
      <c r="I183">
        <v>26.550387596899228</v>
      </c>
      <c r="J183">
        <v>13.953488372093023</v>
      </c>
      <c r="K183">
        <v>6.7829457364341081</v>
      </c>
      <c r="L183">
        <v>6.8798449612403099</v>
      </c>
      <c r="M183">
        <v>0</v>
      </c>
      <c r="N183">
        <v>2.9069767441860463</v>
      </c>
      <c r="O183">
        <v>8.2364341085271313</v>
      </c>
      <c r="P183">
        <v>10.465116279069768</v>
      </c>
      <c r="Q183">
        <v>13.662790697674417</v>
      </c>
    </row>
    <row r="184" spans="1:20" x14ac:dyDescent="0.25">
      <c r="B184">
        <v>8.0492424242424239</v>
      </c>
      <c r="C184">
        <v>13.636363636363635</v>
      </c>
      <c r="D184">
        <v>3.4090909090909087</v>
      </c>
      <c r="E184">
        <v>12.215909090909092</v>
      </c>
      <c r="F184">
        <v>24.526515151515152</v>
      </c>
      <c r="G184">
        <v>22.632575757575758</v>
      </c>
      <c r="H184">
        <v>28.314393939393938</v>
      </c>
      <c r="I184">
        <v>23.863636363636363</v>
      </c>
      <c r="J184">
        <v>20.833333333333336</v>
      </c>
      <c r="K184">
        <v>10.511363636363637</v>
      </c>
      <c r="L184">
        <v>9.5643939393939394</v>
      </c>
      <c r="M184">
        <v>0</v>
      </c>
      <c r="N184">
        <v>15.246212121212121</v>
      </c>
      <c r="O184">
        <v>16.856060606060606</v>
      </c>
      <c r="P184">
        <v>10.890151515151516</v>
      </c>
      <c r="Q184">
        <v>21.59090909090909</v>
      </c>
    </row>
    <row r="185" spans="1:20" x14ac:dyDescent="0.25">
      <c r="A185" t="s">
        <v>102</v>
      </c>
      <c r="B185">
        <f>AVERAGE(B95:B184)</f>
        <v>4.6423339723942911</v>
      </c>
      <c r="C185">
        <f t="shared" ref="C185:Q185" si="1">AVERAGE(C95:C184)</f>
        <v>13.862789380656833</v>
      </c>
      <c r="D185">
        <f t="shared" si="1"/>
        <v>3.2759836058105432</v>
      </c>
      <c r="E185">
        <f t="shared" si="1"/>
        <v>15.837383253068742</v>
      </c>
      <c r="F185">
        <f t="shared" si="1"/>
        <v>15.102967824102215</v>
      </c>
      <c r="G185">
        <f t="shared" si="1"/>
        <v>11.137443767096022</v>
      </c>
      <c r="H185">
        <f t="shared" si="1"/>
        <v>10.3563147384672</v>
      </c>
      <c r="I185">
        <f t="shared" si="1"/>
        <v>11.432363455653707</v>
      </c>
      <c r="J185">
        <f t="shared" si="1"/>
        <v>9.8180544457676042</v>
      </c>
      <c r="K185">
        <f t="shared" si="1"/>
        <v>12.155212499043596</v>
      </c>
      <c r="L185">
        <f t="shared" si="1"/>
        <v>10.678855525835708</v>
      </c>
      <c r="M185">
        <f t="shared" si="1"/>
        <v>12.442832022959685</v>
      </c>
      <c r="N185">
        <f t="shared" si="1"/>
        <v>15.574987328652997</v>
      </c>
      <c r="O185">
        <f t="shared" si="1"/>
        <v>14.03034022434958</v>
      </c>
      <c r="P185">
        <f t="shared" si="1"/>
        <v>13.995354738045929</v>
      </c>
      <c r="Q185">
        <f t="shared" si="1"/>
        <v>13.49720647465492</v>
      </c>
    </row>
    <row r="188" spans="1:20" x14ac:dyDescent="0.25">
      <c r="B188">
        <v>2.4271844660194173</v>
      </c>
      <c r="C188">
        <v>8.2524271844660202</v>
      </c>
      <c r="D188">
        <v>7.5728155339805827</v>
      </c>
      <c r="E188">
        <v>8.349514563106796</v>
      </c>
      <c r="F188">
        <v>24.271844660194176</v>
      </c>
      <c r="G188">
        <v>19.223300970873787</v>
      </c>
      <c r="H188">
        <v>19.708737864077669</v>
      </c>
      <c r="I188">
        <v>19.514563106796118</v>
      </c>
      <c r="J188">
        <v>0</v>
      </c>
      <c r="K188">
        <v>6.7961165048543686</v>
      </c>
      <c r="L188">
        <v>18.155339805825243</v>
      </c>
      <c r="M188">
        <v>17.281553398058254</v>
      </c>
      <c r="N188">
        <v>10.873786407766991</v>
      </c>
      <c r="O188">
        <v>11.456310679611651</v>
      </c>
      <c r="P188">
        <v>10.679611650485436</v>
      </c>
      <c r="Q188">
        <v>17.378640776699029</v>
      </c>
      <c r="R188">
        <v>0.29126213592233008</v>
      </c>
      <c r="S188">
        <v>6.7961165048543686</v>
      </c>
      <c r="T188">
        <v>11.262135922330096</v>
      </c>
    </row>
    <row r="189" spans="1:20" x14ac:dyDescent="0.25">
      <c r="B189">
        <v>7.357512953367876</v>
      </c>
      <c r="C189">
        <v>11.088082901554404</v>
      </c>
      <c r="D189">
        <v>12.435233160621761</v>
      </c>
      <c r="E189">
        <v>16.994818652849741</v>
      </c>
      <c r="F189">
        <v>31.295336787564764</v>
      </c>
      <c r="G189">
        <v>22.590673575129532</v>
      </c>
      <c r="H189">
        <v>30.259067357512954</v>
      </c>
      <c r="I189">
        <v>20.621761658031087</v>
      </c>
      <c r="J189">
        <v>21.450777202072537</v>
      </c>
      <c r="K189">
        <v>25.388601036269431</v>
      </c>
      <c r="L189">
        <v>23.626943005181346</v>
      </c>
      <c r="M189">
        <v>27.046632124352332</v>
      </c>
      <c r="N189">
        <v>37.409326424870464</v>
      </c>
      <c r="O189">
        <v>23.730569948186528</v>
      </c>
      <c r="P189">
        <v>22.901554404145077</v>
      </c>
      <c r="Q189">
        <v>31.295336787564764</v>
      </c>
      <c r="R189">
        <v>0.82901554404145072</v>
      </c>
      <c r="S189">
        <v>3.8341968911917101</v>
      </c>
      <c r="T189">
        <v>0</v>
      </c>
    </row>
    <row r="190" spans="1:20" x14ac:dyDescent="0.25">
      <c r="B190">
        <v>8.4934277047522748</v>
      </c>
      <c r="C190">
        <v>5.5611729019211324</v>
      </c>
      <c r="D190">
        <v>3.9433771486349847</v>
      </c>
      <c r="E190">
        <v>18.806875631951467</v>
      </c>
      <c r="F190">
        <v>34.782608695652172</v>
      </c>
      <c r="G190">
        <v>25.682507583417589</v>
      </c>
      <c r="H190">
        <v>39.534883720930232</v>
      </c>
      <c r="I190">
        <v>28.715874620829119</v>
      </c>
      <c r="J190">
        <v>31.749241658240646</v>
      </c>
      <c r="K190">
        <v>21.941354903943378</v>
      </c>
      <c r="L190">
        <v>26.289180990899897</v>
      </c>
      <c r="M190">
        <v>27.300303336703742</v>
      </c>
      <c r="N190">
        <v>17.795753286147622</v>
      </c>
      <c r="O190">
        <v>13.852376137512639</v>
      </c>
      <c r="P190">
        <v>18.503538928210315</v>
      </c>
      <c r="Q190">
        <v>12.335692618806876</v>
      </c>
      <c r="R190">
        <v>6.2689585439838211</v>
      </c>
      <c r="S190">
        <v>0</v>
      </c>
      <c r="T190">
        <v>5.4600606673407484</v>
      </c>
    </row>
    <row r="191" spans="1:20" x14ac:dyDescent="0.25">
      <c r="B191">
        <v>2.9646522234891677</v>
      </c>
      <c r="C191">
        <v>11.972633979475484</v>
      </c>
      <c r="D191">
        <v>7.5256556442417324</v>
      </c>
      <c r="E191">
        <v>20.866590649942989</v>
      </c>
      <c r="F191">
        <v>26.795895096921324</v>
      </c>
      <c r="G191">
        <v>23.603192702394526</v>
      </c>
      <c r="H191">
        <v>24.857468643101484</v>
      </c>
      <c r="I191">
        <v>22.805017103762829</v>
      </c>
      <c r="J191">
        <v>22.006841505131128</v>
      </c>
      <c r="K191">
        <v>27.594070695553018</v>
      </c>
      <c r="L191">
        <v>21.550741163055871</v>
      </c>
      <c r="M191">
        <v>29.532497149372862</v>
      </c>
      <c r="N191">
        <v>28.962371721778791</v>
      </c>
      <c r="O191">
        <v>23.261117445838085</v>
      </c>
      <c r="P191">
        <v>28.278221208665904</v>
      </c>
      <c r="Q191">
        <v>20.524515393386544</v>
      </c>
      <c r="R191">
        <v>0</v>
      </c>
      <c r="S191">
        <v>6.955530216647662</v>
      </c>
      <c r="T191">
        <v>6.0433295324971494</v>
      </c>
    </row>
    <row r="192" spans="1:20" x14ac:dyDescent="0.25">
      <c r="B192">
        <v>9.925293489861259</v>
      </c>
      <c r="C192">
        <v>13.767342582710778</v>
      </c>
      <c r="D192">
        <v>3.6286019210245462</v>
      </c>
      <c r="E192">
        <v>12.166488794023479</v>
      </c>
      <c r="F192">
        <v>26.360725720384202</v>
      </c>
      <c r="G192">
        <v>18.996798292422625</v>
      </c>
      <c r="H192">
        <v>27.321237993596586</v>
      </c>
      <c r="I192">
        <v>26.787620064034151</v>
      </c>
      <c r="J192">
        <v>14.087513340448238</v>
      </c>
      <c r="K192">
        <v>13.980789754535753</v>
      </c>
      <c r="L192">
        <v>10.779082177161152</v>
      </c>
      <c r="M192">
        <v>22.94557097118463</v>
      </c>
      <c r="N192">
        <v>6.1899679829242267</v>
      </c>
      <c r="O192">
        <v>11.846318036286018</v>
      </c>
      <c r="P192">
        <v>15.688367129135539</v>
      </c>
      <c r="Q192">
        <v>24.226254002134475</v>
      </c>
      <c r="R192">
        <v>0.32017075773745995</v>
      </c>
      <c r="S192">
        <v>0</v>
      </c>
      <c r="T192">
        <v>4.5891141942369265</v>
      </c>
    </row>
    <row r="193" spans="2:20" x14ac:dyDescent="0.25">
      <c r="B193">
        <v>5.7929724596391265</v>
      </c>
      <c r="C193">
        <v>16.524216524216524</v>
      </c>
      <c r="D193">
        <v>3.6087369420702751</v>
      </c>
      <c r="E193">
        <v>23.741690408357073</v>
      </c>
      <c r="F193">
        <v>20.227920227920229</v>
      </c>
      <c r="G193">
        <v>14.719848053181387</v>
      </c>
      <c r="H193">
        <v>22.792022792022792</v>
      </c>
      <c r="I193">
        <v>19.183285849952515</v>
      </c>
      <c r="J193">
        <v>18.518518518518519</v>
      </c>
      <c r="K193">
        <v>10.446343779677113</v>
      </c>
      <c r="L193">
        <v>19.183285849952515</v>
      </c>
      <c r="M193">
        <v>12.060778727445394</v>
      </c>
      <c r="N193">
        <v>16.334283000949668</v>
      </c>
      <c r="O193">
        <v>23.931623931623932</v>
      </c>
      <c r="P193">
        <v>24.691358024691358</v>
      </c>
      <c r="Q193">
        <v>25.071225071225072</v>
      </c>
      <c r="R193">
        <v>0</v>
      </c>
      <c r="S193">
        <v>8.0721747388414062</v>
      </c>
      <c r="T193">
        <v>4.1785375118708457</v>
      </c>
    </row>
    <row r="194" spans="2:20" x14ac:dyDescent="0.25">
      <c r="B194">
        <v>8.8775510204081627</v>
      </c>
      <c r="C194">
        <v>6.2244897959183669</v>
      </c>
      <c r="D194">
        <v>0</v>
      </c>
      <c r="E194">
        <v>21.938775510204081</v>
      </c>
      <c r="F194">
        <v>40.510204081632651</v>
      </c>
      <c r="G194">
        <v>33.673469387755098</v>
      </c>
      <c r="H194">
        <v>43.061224489795919</v>
      </c>
      <c r="I194">
        <v>34.897959183673471</v>
      </c>
      <c r="J194">
        <v>13.877551020408163</v>
      </c>
      <c r="K194">
        <v>14.591836734693878</v>
      </c>
      <c r="L194">
        <v>27.346938775510203</v>
      </c>
      <c r="M194">
        <v>16.428571428571427</v>
      </c>
      <c r="N194">
        <v>26.020408163265309</v>
      </c>
      <c r="O194">
        <v>36.530612244897959</v>
      </c>
      <c r="P194">
        <v>25</v>
      </c>
      <c r="Q194">
        <v>29.897959183673468</v>
      </c>
      <c r="R194">
        <v>11.836734693877551</v>
      </c>
      <c r="S194">
        <v>9.2857142857142865</v>
      </c>
      <c r="T194">
        <v>1.7346938775510203</v>
      </c>
    </row>
    <row r="195" spans="2:20" x14ac:dyDescent="0.25">
      <c r="B195">
        <v>3.5106382978723407</v>
      </c>
      <c r="C195">
        <v>10.638297872340425</v>
      </c>
      <c r="D195">
        <v>1.9148936170212765</v>
      </c>
      <c r="E195">
        <v>12.76595744680851</v>
      </c>
      <c r="F195">
        <v>25.425531914893618</v>
      </c>
      <c r="G195">
        <v>14.574468085106382</v>
      </c>
      <c r="H195">
        <v>23.404255319148938</v>
      </c>
      <c r="I195">
        <v>16.170212765957448</v>
      </c>
      <c r="J195">
        <v>21.382978723404257</v>
      </c>
      <c r="K195">
        <v>23.723404255319149</v>
      </c>
      <c r="L195">
        <v>15.851063829787234</v>
      </c>
      <c r="M195">
        <v>10.74468085106383</v>
      </c>
      <c r="N195">
        <v>20.212765957446805</v>
      </c>
      <c r="O195">
        <v>18.723404255319149</v>
      </c>
      <c r="P195">
        <v>11.702127659574469</v>
      </c>
      <c r="Q195">
        <v>19.468085106382979</v>
      </c>
      <c r="R195">
        <v>0</v>
      </c>
      <c r="S195">
        <v>10.531914893617021</v>
      </c>
      <c r="T195">
        <v>3.2978723404255317</v>
      </c>
    </row>
    <row r="196" spans="2:20" x14ac:dyDescent="0.25">
      <c r="B196">
        <v>8.6446104589114192</v>
      </c>
      <c r="C196">
        <v>15.048025613660618</v>
      </c>
      <c r="D196">
        <v>8.8580576307363934</v>
      </c>
      <c r="E196">
        <v>14.941302027748133</v>
      </c>
      <c r="F196">
        <v>29.669156883671295</v>
      </c>
      <c r="G196">
        <v>24.439701173959445</v>
      </c>
      <c r="H196">
        <v>28.601921024546424</v>
      </c>
      <c r="I196">
        <v>24.546424759871933</v>
      </c>
      <c r="J196">
        <v>17.6093916755603</v>
      </c>
      <c r="K196">
        <v>15.048025613660618</v>
      </c>
      <c r="L196">
        <v>14.194236926360727</v>
      </c>
      <c r="M196">
        <v>30.416221985058701</v>
      </c>
      <c r="N196">
        <v>23.372465314834578</v>
      </c>
      <c r="O196">
        <v>21.344717182497334</v>
      </c>
      <c r="P196">
        <v>28.495197438633941</v>
      </c>
      <c r="Q196">
        <v>26.360725720384202</v>
      </c>
      <c r="R196">
        <v>0</v>
      </c>
      <c r="S196">
        <v>5.0160085378868731</v>
      </c>
      <c r="T196">
        <v>6.7235859124866595</v>
      </c>
    </row>
    <row r="197" spans="2:20" x14ac:dyDescent="0.25">
      <c r="B197">
        <v>7.9425837320574164</v>
      </c>
      <c r="C197">
        <v>4.0191387559808609</v>
      </c>
      <c r="D197">
        <v>0</v>
      </c>
      <c r="E197">
        <v>18.181818181818183</v>
      </c>
      <c r="F197">
        <v>23.062200956937797</v>
      </c>
      <c r="G197">
        <v>12.057416267942584</v>
      </c>
      <c r="H197">
        <v>30.334928229665071</v>
      </c>
      <c r="I197">
        <v>16.937799043062203</v>
      </c>
      <c r="J197">
        <v>17.224880382775119</v>
      </c>
      <c r="K197">
        <v>20.191387559808614</v>
      </c>
      <c r="L197">
        <v>15.69377990430622</v>
      </c>
      <c r="M197">
        <v>14.354066985645932</v>
      </c>
      <c r="N197">
        <v>16.650717703349283</v>
      </c>
      <c r="O197">
        <v>23.732057416267942</v>
      </c>
      <c r="P197">
        <v>14.832535885167463</v>
      </c>
      <c r="Q197">
        <v>16.650717703349283</v>
      </c>
      <c r="R197">
        <v>4.2105263157894735</v>
      </c>
      <c r="S197">
        <v>6.9856459330143545</v>
      </c>
      <c r="T197">
        <v>1.6267942583732056</v>
      </c>
    </row>
    <row r="198" spans="2:20" x14ac:dyDescent="0.25">
      <c r="B198">
        <v>4.9813200498132</v>
      </c>
      <c r="C198">
        <v>13.449564134495642</v>
      </c>
      <c r="D198">
        <v>9.8381070983810712</v>
      </c>
      <c r="E198">
        <v>11.70610211706102</v>
      </c>
      <c r="F198">
        <v>31.008717310087174</v>
      </c>
      <c r="G198">
        <v>24.408468244084684</v>
      </c>
      <c r="H198">
        <v>36.612702366127024</v>
      </c>
      <c r="I198">
        <v>25.529265255292653</v>
      </c>
      <c r="J198">
        <v>19.9252801992528</v>
      </c>
      <c r="K198">
        <v>39.975093399750932</v>
      </c>
      <c r="L198">
        <v>17.683686176836861</v>
      </c>
      <c r="M198">
        <v>25.155666251556664</v>
      </c>
      <c r="N198">
        <v>35.865504358655045</v>
      </c>
      <c r="O198">
        <v>29.140722291407222</v>
      </c>
      <c r="P198">
        <v>25.031133250311331</v>
      </c>
      <c r="Q198">
        <v>22.789539227895393</v>
      </c>
      <c r="R198">
        <v>0</v>
      </c>
      <c r="S198">
        <v>3.1133250311332503</v>
      </c>
      <c r="T198">
        <v>10.211706102117061</v>
      </c>
    </row>
    <row r="199" spans="2:20" x14ac:dyDescent="0.25">
      <c r="B199">
        <v>4.9019607843137258</v>
      </c>
      <c r="C199">
        <v>9.912854030501089</v>
      </c>
      <c r="D199">
        <v>2.1786492374727668</v>
      </c>
      <c r="E199">
        <v>16.44880174291939</v>
      </c>
      <c r="F199">
        <v>20.588235294117645</v>
      </c>
      <c r="G199">
        <v>14.923747276688454</v>
      </c>
      <c r="H199">
        <v>23.638344226579523</v>
      </c>
      <c r="I199">
        <v>16.230936819172111</v>
      </c>
      <c r="J199">
        <v>11.873638344226579</v>
      </c>
      <c r="K199">
        <v>7.5163398692810457</v>
      </c>
      <c r="L199">
        <v>13.725490196078432</v>
      </c>
      <c r="M199">
        <v>8.3877995642701535</v>
      </c>
      <c r="N199">
        <v>11.873638344226579</v>
      </c>
      <c r="O199">
        <v>29.520697167755994</v>
      </c>
      <c r="P199">
        <v>17.320261437908496</v>
      </c>
      <c r="Q199">
        <v>14.270152505446623</v>
      </c>
      <c r="R199">
        <v>0</v>
      </c>
      <c r="S199">
        <v>4.6840958605664484</v>
      </c>
      <c r="T199">
        <v>4.3572984749455337</v>
      </c>
    </row>
    <row r="200" spans="2:20" x14ac:dyDescent="0.25">
      <c r="B200">
        <v>8.3333333333333321</v>
      </c>
      <c r="C200">
        <v>11.333333333333332</v>
      </c>
      <c r="D200">
        <v>8.8888888888888893</v>
      </c>
      <c r="E200">
        <v>15</v>
      </c>
      <c r="F200">
        <v>22.333333333333332</v>
      </c>
      <c r="G200">
        <v>17.111111111111111</v>
      </c>
      <c r="H200">
        <v>23.777777777777779</v>
      </c>
      <c r="I200">
        <v>20.222222222222221</v>
      </c>
      <c r="J200">
        <v>19.333333333333332</v>
      </c>
      <c r="K200">
        <v>11.666666666666666</v>
      </c>
      <c r="L200">
        <v>16.555555555555557</v>
      </c>
      <c r="M200">
        <v>11</v>
      </c>
      <c r="N200">
        <v>13.666666666666666</v>
      </c>
      <c r="O200">
        <v>16.888888888888889</v>
      </c>
      <c r="P200">
        <v>26.777777777777779</v>
      </c>
      <c r="Q200">
        <v>27.666666666666668</v>
      </c>
      <c r="R200">
        <v>0.44444444444444442</v>
      </c>
      <c r="S200">
        <v>12.444444444444445</v>
      </c>
      <c r="T200">
        <v>0</v>
      </c>
    </row>
    <row r="201" spans="2:20" x14ac:dyDescent="0.25">
      <c r="B201">
        <v>5.1648351648351642</v>
      </c>
      <c r="C201">
        <v>12.857142857142856</v>
      </c>
      <c r="D201">
        <v>0.32967032967032966</v>
      </c>
      <c r="E201">
        <v>13.516483516483516</v>
      </c>
      <c r="F201">
        <v>23.516483516483515</v>
      </c>
      <c r="G201">
        <v>15.164835164835164</v>
      </c>
      <c r="H201">
        <v>27.692307692307693</v>
      </c>
      <c r="I201">
        <v>20.439560439560438</v>
      </c>
      <c r="J201">
        <v>9.6703296703296715</v>
      </c>
      <c r="K201">
        <v>4.5054945054945055</v>
      </c>
      <c r="L201">
        <v>22.30769230769231</v>
      </c>
      <c r="M201">
        <v>8.5714285714285712</v>
      </c>
      <c r="N201">
        <v>15.494505494505495</v>
      </c>
      <c r="O201">
        <v>19.340659340659343</v>
      </c>
      <c r="P201">
        <v>14.945054945054945</v>
      </c>
      <c r="Q201">
        <v>11.428571428571429</v>
      </c>
      <c r="R201">
        <v>0</v>
      </c>
      <c r="S201">
        <v>2.5274725274725274</v>
      </c>
      <c r="T201">
        <v>2.9670329670329667</v>
      </c>
    </row>
    <row r="202" spans="2:20" x14ac:dyDescent="0.25">
      <c r="B202">
        <v>3.1351351351351351</v>
      </c>
      <c r="C202">
        <v>10.054054054054054</v>
      </c>
      <c r="D202">
        <v>0</v>
      </c>
      <c r="E202">
        <v>15.027027027027026</v>
      </c>
      <c r="F202">
        <v>36.864864864864863</v>
      </c>
      <c r="G202">
        <v>31.027027027027028</v>
      </c>
      <c r="H202">
        <v>35.567567567567565</v>
      </c>
      <c r="I202">
        <v>33.729729729729726</v>
      </c>
      <c r="J202">
        <v>9.9459459459459456</v>
      </c>
      <c r="K202">
        <v>11.783783783783784</v>
      </c>
      <c r="L202">
        <v>3.6756756756756754</v>
      </c>
      <c r="M202">
        <v>21.72972972972973</v>
      </c>
      <c r="N202">
        <v>20.972972972972972</v>
      </c>
      <c r="O202">
        <v>21.513513513513512</v>
      </c>
      <c r="P202">
        <v>18.27027027027027</v>
      </c>
      <c r="Q202">
        <v>14.486486486486486</v>
      </c>
      <c r="R202">
        <v>2.9189189189189189</v>
      </c>
      <c r="S202">
        <v>0.7567567567567568</v>
      </c>
      <c r="T202">
        <v>8.5405405405405403</v>
      </c>
    </row>
    <row r="203" spans="2:20" x14ac:dyDescent="0.25">
      <c r="B203">
        <v>3.9714867617107941</v>
      </c>
      <c r="C203">
        <v>14.15478615071283</v>
      </c>
      <c r="D203">
        <v>0</v>
      </c>
      <c r="E203">
        <v>22.505091649694499</v>
      </c>
      <c r="F203">
        <v>33.808553971486759</v>
      </c>
      <c r="G203">
        <v>28.105906313645622</v>
      </c>
      <c r="H203">
        <v>29.327902240325866</v>
      </c>
      <c r="I203">
        <v>29.327902240325866</v>
      </c>
      <c r="J203">
        <v>36.965376782077392</v>
      </c>
      <c r="K203">
        <v>32.688391038696537</v>
      </c>
      <c r="L203">
        <v>20.061099796334013</v>
      </c>
      <c r="M203">
        <v>17.515274949083505</v>
      </c>
      <c r="N203">
        <v>22.505091649694499</v>
      </c>
      <c r="O203">
        <v>22.097759674134419</v>
      </c>
      <c r="P203">
        <v>19.34826883910387</v>
      </c>
      <c r="Q203">
        <v>21.894093686354381</v>
      </c>
      <c r="R203">
        <v>7.3319755600814664</v>
      </c>
      <c r="S203">
        <v>4.5824847250509162</v>
      </c>
      <c r="T203">
        <v>7.8411405295315681</v>
      </c>
    </row>
    <row r="204" spans="2:20" x14ac:dyDescent="0.25">
      <c r="B204">
        <v>13.695090439276486</v>
      </c>
      <c r="C204">
        <v>14.34108527131783</v>
      </c>
      <c r="D204">
        <v>12.27390180878553</v>
      </c>
      <c r="E204">
        <v>11.886304909560723</v>
      </c>
      <c r="F204">
        <v>31.782945736434108</v>
      </c>
      <c r="G204">
        <v>25.064599483204137</v>
      </c>
      <c r="H204">
        <v>30.103359173126616</v>
      </c>
      <c r="I204">
        <v>24.806201550387598</v>
      </c>
      <c r="J204">
        <v>21.447028423772611</v>
      </c>
      <c r="K204">
        <v>20.284237726098191</v>
      </c>
      <c r="L204">
        <v>24.418604651162788</v>
      </c>
      <c r="M204">
        <v>14.082687338501293</v>
      </c>
      <c r="N204">
        <v>12.532299741602069</v>
      </c>
      <c r="O204">
        <v>21.834625322997418</v>
      </c>
      <c r="P204">
        <v>25.064599483204137</v>
      </c>
      <c r="Q204">
        <v>25.322997416020669</v>
      </c>
      <c r="R204">
        <v>0</v>
      </c>
      <c r="S204">
        <v>7.4935400516795871</v>
      </c>
      <c r="T204">
        <v>8.6563307493540051</v>
      </c>
    </row>
    <row r="205" spans="2:20" x14ac:dyDescent="0.25">
      <c r="B205">
        <v>14.431818181818182</v>
      </c>
      <c r="C205">
        <v>14.09090909090909</v>
      </c>
      <c r="D205">
        <v>2.2727272727272729</v>
      </c>
      <c r="E205">
        <v>21.931818181818183</v>
      </c>
      <c r="F205">
        <v>34.659090909090914</v>
      </c>
      <c r="G205">
        <v>18.295454545454547</v>
      </c>
      <c r="H205">
        <v>38.409090909090907</v>
      </c>
      <c r="I205">
        <v>26.477272727272727</v>
      </c>
      <c r="J205">
        <v>24.659090909090907</v>
      </c>
      <c r="K205">
        <v>23.40909090909091</v>
      </c>
      <c r="L205">
        <v>18.06818181818182</v>
      </c>
      <c r="M205">
        <v>31.931818181818183</v>
      </c>
      <c r="N205">
        <v>32.386363636363633</v>
      </c>
      <c r="O205">
        <v>23.522727272727273</v>
      </c>
      <c r="P205">
        <v>29.88636363636364</v>
      </c>
      <c r="Q205">
        <v>33.636363636363633</v>
      </c>
      <c r="R205">
        <v>0</v>
      </c>
      <c r="S205">
        <v>11.136363636363637</v>
      </c>
      <c r="T205">
        <v>12.045454545454545</v>
      </c>
    </row>
    <row r="206" spans="2:20" x14ac:dyDescent="0.25">
      <c r="B206">
        <v>2.5755879059350502</v>
      </c>
      <c r="C206">
        <v>12.318029115341545</v>
      </c>
      <c r="D206">
        <v>4.8152295632698765</v>
      </c>
      <c r="E206">
        <v>16.685330347144458</v>
      </c>
      <c r="F206">
        <v>29.003359462485999</v>
      </c>
      <c r="G206">
        <v>26.987681970884658</v>
      </c>
      <c r="H206">
        <v>30.683090705487121</v>
      </c>
      <c r="I206">
        <v>28.891377379619261</v>
      </c>
      <c r="J206">
        <v>26.987681970884658</v>
      </c>
      <c r="K206">
        <v>42.889137737961924</v>
      </c>
      <c r="L206">
        <v>19.372900335946248</v>
      </c>
      <c r="M206">
        <v>12.76595744680851</v>
      </c>
      <c r="N206">
        <v>26.539753639417697</v>
      </c>
      <c r="O206">
        <v>21.836506159014558</v>
      </c>
      <c r="P206">
        <v>21.500559910414331</v>
      </c>
      <c r="Q206">
        <v>22.732362821948488</v>
      </c>
      <c r="R206">
        <v>0</v>
      </c>
      <c r="S206">
        <v>2.1276595744680851</v>
      </c>
      <c r="T206">
        <v>5.7110862262038076</v>
      </c>
    </row>
    <row r="207" spans="2:20" x14ac:dyDescent="0.25">
      <c r="B207">
        <v>2.3468057366362451</v>
      </c>
      <c r="C207">
        <v>13.689700130378096</v>
      </c>
      <c r="D207">
        <v>8.4745762711864394</v>
      </c>
      <c r="E207">
        <v>14.863102998696217</v>
      </c>
      <c r="F207">
        <v>38.722294654498043</v>
      </c>
      <c r="G207">
        <v>39.634941329856581</v>
      </c>
      <c r="H207">
        <v>29.204693611473271</v>
      </c>
      <c r="I207">
        <v>33.507170795306394</v>
      </c>
      <c r="J207">
        <v>4.1720990873533248</v>
      </c>
      <c r="K207">
        <v>17.340286831812254</v>
      </c>
      <c r="L207">
        <v>12.25554106910039</v>
      </c>
      <c r="M207">
        <v>22.425032594524119</v>
      </c>
      <c r="N207">
        <v>22.55541069100391</v>
      </c>
      <c r="O207">
        <v>20.33898305084746</v>
      </c>
      <c r="P207">
        <v>9.5176010430247722</v>
      </c>
      <c r="Q207">
        <v>10.29986962190352</v>
      </c>
      <c r="R207">
        <v>0</v>
      </c>
      <c r="S207">
        <v>3.9113428943937421</v>
      </c>
      <c r="T207">
        <v>10.560625814863103</v>
      </c>
    </row>
    <row r="208" spans="2:20" x14ac:dyDescent="0.25">
      <c r="B208">
        <v>11.534795042897999</v>
      </c>
      <c r="C208">
        <v>13.822688274547188</v>
      </c>
      <c r="D208">
        <v>0</v>
      </c>
      <c r="E208">
        <v>8.1029551954242134</v>
      </c>
      <c r="F208">
        <v>23.641563393708292</v>
      </c>
      <c r="G208">
        <v>12.583412774070544</v>
      </c>
      <c r="H208">
        <v>28.693994280266921</v>
      </c>
      <c r="I208">
        <v>16.587225929456626</v>
      </c>
      <c r="J208">
        <v>7.4356530028598673</v>
      </c>
      <c r="K208">
        <v>5.2430886558627261</v>
      </c>
      <c r="L208">
        <v>17.349857006673023</v>
      </c>
      <c r="M208">
        <v>16.682554814108673</v>
      </c>
      <c r="N208">
        <v>14.680648236415633</v>
      </c>
      <c r="O208">
        <v>21.067683508102956</v>
      </c>
      <c r="P208">
        <v>14.299332697807435</v>
      </c>
      <c r="Q208">
        <v>17.540514775977119</v>
      </c>
      <c r="R208">
        <v>9.532888465204957</v>
      </c>
      <c r="S208">
        <v>9.532888465204957E-2</v>
      </c>
      <c r="T208">
        <v>2.6692087702573879</v>
      </c>
    </row>
    <row r="209" spans="2:20" x14ac:dyDescent="0.25">
      <c r="B209">
        <v>1.6910935738444193</v>
      </c>
      <c r="C209">
        <v>15.896279594137541</v>
      </c>
      <c r="D209">
        <v>1.5783540022547913</v>
      </c>
      <c r="E209">
        <v>20.180383314543406</v>
      </c>
      <c r="F209">
        <v>22.660653889515221</v>
      </c>
      <c r="G209">
        <v>17.023675310033823</v>
      </c>
      <c r="H209">
        <v>18.263810597519729</v>
      </c>
      <c r="I209">
        <v>13.303269447576099</v>
      </c>
      <c r="J209">
        <v>20.518602029312287</v>
      </c>
      <c r="K209">
        <v>26.606538895152198</v>
      </c>
      <c r="L209">
        <v>14.430665163472378</v>
      </c>
      <c r="M209">
        <v>15.896279594137541</v>
      </c>
      <c r="N209">
        <v>27.508455467869219</v>
      </c>
      <c r="O209">
        <v>23.449830890642616</v>
      </c>
      <c r="P209">
        <v>15.219842164599775</v>
      </c>
      <c r="Q209">
        <v>14.092446448703495</v>
      </c>
      <c r="R209">
        <v>0</v>
      </c>
      <c r="S209">
        <v>2.818489289740699</v>
      </c>
      <c r="T209">
        <v>1.6910935738444193</v>
      </c>
    </row>
    <row r="210" spans="2:20" x14ac:dyDescent="0.25">
      <c r="B210">
        <v>6.1606160616061603</v>
      </c>
      <c r="C210">
        <v>16.611661166116612</v>
      </c>
      <c r="D210">
        <v>3.52035203520352</v>
      </c>
      <c r="E210">
        <v>19.031903190319031</v>
      </c>
      <c r="F210">
        <v>33.223322332233224</v>
      </c>
      <c r="G210">
        <v>28.052805280528055</v>
      </c>
      <c r="H210">
        <v>28.272827282728276</v>
      </c>
      <c r="I210">
        <v>23.762376237623762</v>
      </c>
      <c r="J210">
        <v>12.871287128712872</v>
      </c>
      <c r="K210">
        <v>19.251925192519252</v>
      </c>
      <c r="L210">
        <v>22.112211221122113</v>
      </c>
      <c r="M210">
        <v>33.223322332233224</v>
      </c>
      <c r="N210">
        <v>31.793179317931791</v>
      </c>
      <c r="O210">
        <v>22.882288228822883</v>
      </c>
      <c r="P210">
        <v>33.003300330032999</v>
      </c>
      <c r="Q210">
        <v>27.94279427942794</v>
      </c>
      <c r="R210">
        <v>24.312431243124312</v>
      </c>
      <c r="S210">
        <v>2.8602860286028604</v>
      </c>
      <c r="T210">
        <v>0</v>
      </c>
    </row>
    <row r="211" spans="2:20" x14ac:dyDescent="0.25">
      <c r="B211">
        <v>6.1904761904761907</v>
      </c>
      <c r="C211">
        <v>10.119047619047619</v>
      </c>
      <c r="D211">
        <v>7.8571428571428568</v>
      </c>
      <c r="E211">
        <v>15.833333333333332</v>
      </c>
      <c r="F211">
        <v>21.666666666666668</v>
      </c>
      <c r="G211">
        <v>17.857142857142858</v>
      </c>
      <c r="H211">
        <v>13.80952380952381</v>
      </c>
      <c r="I211">
        <v>12.976190476190478</v>
      </c>
      <c r="J211">
        <v>11.071428571428571</v>
      </c>
      <c r="K211">
        <v>22.023809523809522</v>
      </c>
      <c r="L211">
        <v>9.1666666666666661</v>
      </c>
      <c r="M211">
        <v>23.571428571428569</v>
      </c>
      <c r="N211">
        <v>25.476190476190474</v>
      </c>
      <c r="O211">
        <v>12.857142857142856</v>
      </c>
      <c r="P211">
        <v>24.88095238095238</v>
      </c>
      <c r="Q211">
        <v>23.333333333333332</v>
      </c>
      <c r="R211">
        <v>0</v>
      </c>
      <c r="S211">
        <v>3.6904761904761907</v>
      </c>
      <c r="T211">
        <v>2.5</v>
      </c>
    </row>
    <row r="212" spans="2:20" x14ac:dyDescent="0.25">
      <c r="B212">
        <v>11.737089201877934</v>
      </c>
      <c r="C212">
        <v>13.497652582159624</v>
      </c>
      <c r="D212">
        <v>10.211267605633804</v>
      </c>
      <c r="E212">
        <v>24.413145539906104</v>
      </c>
      <c r="F212">
        <v>25.821596244131456</v>
      </c>
      <c r="G212">
        <v>17.136150234741784</v>
      </c>
      <c r="H212">
        <v>28.051643192488264</v>
      </c>
      <c r="I212">
        <v>22.535211267605636</v>
      </c>
      <c r="J212">
        <v>29.694835680751176</v>
      </c>
      <c r="K212">
        <v>24.295774647887324</v>
      </c>
      <c r="L212">
        <v>16.901408450704224</v>
      </c>
      <c r="M212">
        <v>23.474178403755868</v>
      </c>
      <c r="N212">
        <v>14.319248826291082</v>
      </c>
      <c r="O212">
        <v>24.53051643192488</v>
      </c>
      <c r="P212">
        <v>26.760563380281688</v>
      </c>
      <c r="Q212">
        <v>33.333333333333329</v>
      </c>
      <c r="R212">
        <v>1.5258215962441315</v>
      </c>
      <c r="S212">
        <v>9.3896713615023462</v>
      </c>
      <c r="T212">
        <v>0</v>
      </c>
    </row>
    <row r="213" spans="2:20" x14ac:dyDescent="0.25">
      <c r="B213">
        <v>3.6414565826330536</v>
      </c>
      <c r="C213">
        <v>12.791783380018673</v>
      </c>
      <c r="D213">
        <v>3.9215686274509802</v>
      </c>
      <c r="E213">
        <v>13.53874883286648</v>
      </c>
      <c r="F213">
        <v>28.104575163398692</v>
      </c>
      <c r="G213">
        <v>24.463118580765638</v>
      </c>
      <c r="H213">
        <v>18.487394957983195</v>
      </c>
      <c r="I213">
        <v>14.37908496732026</v>
      </c>
      <c r="J213">
        <v>15.406162464985995</v>
      </c>
      <c r="K213">
        <v>12.324929971988796</v>
      </c>
      <c r="L213">
        <v>14.098972922502334</v>
      </c>
      <c r="M213">
        <v>13.818860877684408</v>
      </c>
      <c r="N213">
        <v>23.716153127917831</v>
      </c>
      <c r="O213">
        <v>18.300653594771241</v>
      </c>
      <c r="P213">
        <v>23.902894491129786</v>
      </c>
      <c r="Q213">
        <v>27.824463118580766</v>
      </c>
      <c r="R213">
        <v>0.18674136321195145</v>
      </c>
      <c r="S213">
        <v>0</v>
      </c>
      <c r="T213">
        <v>5.322128851540616</v>
      </c>
    </row>
    <row r="214" spans="2:20" x14ac:dyDescent="0.25">
      <c r="B214">
        <v>0</v>
      </c>
      <c r="C214">
        <v>13.789107763615297</v>
      </c>
      <c r="D214">
        <v>9.3858632676709153</v>
      </c>
      <c r="E214">
        <v>13.904982618771728</v>
      </c>
      <c r="F214">
        <v>26.535341830822713</v>
      </c>
      <c r="G214">
        <v>24.449594438006951</v>
      </c>
      <c r="H214">
        <v>17.149478563151796</v>
      </c>
      <c r="I214">
        <v>13.32560834298957</v>
      </c>
      <c r="J214">
        <v>19.58285052143685</v>
      </c>
      <c r="K214">
        <v>32.560834298957126</v>
      </c>
      <c r="L214">
        <v>20.162224797219004</v>
      </c>
      <c r="M214">
        <v>11.703360370799537</v>
      </c>
      <c r="N214">
        <v>28.041714947856317</v>
      </c>
      <c r="O214">
        <v>19.930475086906142</v>
      </c>
      <c r="P214">
        <v>17.149478563151796</v>
      </c>
      <c r="Q214">
        <v>19.58285052143685</v>
      </c>
      <c r="R214">
        <v>5.2143684820393981</v>
      </c>
      <c r="S214">
        <v>5.9096176129779838</v>
      </c>
      <c r="T214">
        <v>4.2873696407879489</v>
      </c>
    </row>
    <row r="215" spans="2:20" x14ac:dyDescent="0.25">
      <c r="B215">
        <v>10.491071428571429</v>
      </c>
      <c r="C215">
        <v>15.401785714285715</v>
      </c>
      <c r="D215">
        <v>4.7991071428571432</v>
      </c>
      <c r="E215">
        <v>23.772321428571427</v>
      </c>
      <c r="F215">
        <v>38.839285714285715</v>
      </c>
      <c r="G215">
        <v>35.714285714285715</v>
      </c>
      <c r="H215">
        <v>36.160714285714285</v>
      </c>
      <c r="I215">
        <v>37.723214285714285</v>
      </c>
      <c r="J215">
        <v>28.90625</v>
      </c>
      <c r="K215">
        <v>37.723214285714285</v>
      </c>
      <c r="L215">
        <v>19.866071428571427</v>
      </c>
      <c r="M215">
        <v>28.013392857142854</v>
      </c>
      <c r="N215">
        <v>28.348214285714285</v>
      </c>
      <c r="O215">
        <v>34.709821428571431</v>
      </c>
      <c r="P215">
        <v>32.589285714285715</v>
      </c>
      <c r="Q215">
        <v>17.857142857142858</v>
      </c>
      <c r="R215">
        <v>14.508928571428573</v>
      </c>
      <c r="S215">
        <v>0</v>
      </c>
      <c r="T215">
        <v>7.8125</v>
      </c>
    </row>
    <row r="216" spans="2:20" x14ac:dyDescent="0.25">
      <c r="B216">
        <v>7.7777777777777777</v>
      </c>
      <c r="C216">
        <v>7.0707070707070701</v>
      </c>
      <c r="D216">
        <v>4.1414141414141419</v>
      </c>
      <c r="E216">
        <v>17.272727272727273</v>
      </c>
      <c r="F216">
        <v>33.939393939393945</v>
      </c>
      <c r="G216">
        <v>26.464646464646464</v>
      </c>
      <c r="H216">
        <v>36.666666666666664</v>
      </c>
      <c r="I216">
        <v>32.020202020202021</v>
      </c>
      <c r="J216">
        <v>21.616161616161616</v>
      </c>
      <c r="K216">
        <v>15.151515151515152</v>
      </c>
      <c r="L216">
        <v>24.646464646464647</v>
      </c>
      <c r="M216">
        <v>6.3636363636363633</v>
      </c>
      <c r="N216">
        <v>12.222222222222221</v>
      </c>
      <c r="O216">
        <v>15.757575757575756</v>
      </c>
      <c r="P216">
        <v>22.121212121212121</v>
      </c>
      <c r="Q216">
        <v>32.121212121212125</v>
      </c>
      <c r="R216">
        <v>0</v>
      </c>
      <c r="S216">
        <v>7.474747474747474</v>
      </c>
      <c r="T216">
        <v>5.0505050505050502</v>
      </c>
    </row>
    <row r="217" spans="2:20" x14ac:dyDescent="0.25">
      <c r="B217">
        <v>5.136612021857923</v>
      </c>
      <c r="C217">
        <v>15.300546448087433</v>
      </c>
      <c r="D217">
        <v>0</v>
      </c>
      <c r="E217">
        <v>22.622950819672131</v>
      </c>
      <c r="F217">
        <v>39.234972677595628</v>
      </c>
      <c r="G217">
        <v>31.366120218579237</v>
      </c>
      <c r="H217">
        <v>41.748633879781423</v>
      </c>
      <c r="I217">
        <v>35.519125683060111</v>
      </c>
      <c r="J217">
        <v>15.300546448087433</v>
      </c>
      <c r="K217">
        <v>24.371584699453553</v>
      </c>
      <c r="L217">
        <v>15.846994535519126</v>
      </c>
      <c r="M217">
        <v>20.437158469945356</v>
      </c>
      <c r="N217">
        <v>33.442622950819676</v>
      </c>
      <c r="O217">
        <v>26.666666666666668</v>
      </c>
      <c r="P217">
        <v>14.863387978142075</v>
      </c>
      <c r="Q217">
        <v>13.879781420765028</v>
      </c>
      <c r="R217">
        <v>0.21857923497267759</v>
      </c>
      <c r="S217">
        <v>5.6830601092896176</v>
      </c>
      <c r="T217">
        <v>4.918032786885246</v>
      </c>
    </row>
    <row r="218" spans="2:20" x14ac:dyDescent="0.25">
      <c r="B218">
        <v>9.0032154340836019</v>
      </c>
      <c r="C218">
        <v>16.505894962486604</v>
      </c>
      <c r="D218">
        <v>0</v>
      </c>
      <c r="E218">
        <v>19.828510182207932</v>
      </c>
      <c r="F218">
        <v>18.113612004287248</v>
      </c>
      <c r="G218">
        <v>9.32475884244373</v>
      </c>
      <c r="H218">
        <v>18.006430868167204</v>
      </c>
      <c r="I218">
        <v>11.682743837084674</v>
      </c>
      <c r="J218">
        <v>23.365487674169348</v>
      </c>
      <c r="K218">
        <v>14.14790996784566</v>
      </c>
      <c r="L218">
        <v>14.790996784565916</v>
      </c>
      <c r="M218">
        <v>15.005359056806004</v>
      </c>
      <c r="N218">
        <v>9.32475884244373</v>
      </c>
      <c r="O218">
        <v>13.612004287245444</v>
      </c>
      <c r="P218">
        <v>17.684887459807076</v>
      </c>
      <c r="Q218">
        <v>13.290460878885316</v>
      </c>
      <c r="R218">
        <v>4.930332261521972</v>
      </c>
      <c r="S218">
        <v>9.6463022508038581</v>
      </c>
      <c r="T218">
        <v>6.645230439442658</v>
      </c>
    </row>
    <row r="219" spans="2:20" x14ac:dyDescent="0.25">
      <c r="B219">
        <v>13.178294573643413</v>
      </c>
      <c r="C219">
        <v>19.250645994832041</v>
      </c>
      <c r="D219">
        <v>7.6227390180878558</v>
      </c>
      <c r="E219">
        <v>23.385012919896642</v>
      </c>
      <c r="F219">
        <v>30.490956072351423</v>
      </c>
      <c r="G219">
        <v>26.356589147286826</v>
      </c>
      <c r="H219">
        <v>37.08010335917313</v>
      </c>
      <c r="I219">
        <v>33.591731266149871</v>
      </c>
      <c r="J219">
        <v>12.919896640826872</v>
      </c>
      <c r="K219">
        <v>34.625322997416021</v>
      </c>
      <c r="L219">
        <v>23.385012919896642</v>
      </c>
      <c r="M219">
        <v>30.232558139534881</v>
      </c>
      <c r="N219">
        <v>36.692506459948319</v>
      </c>
      <c r="O219">
        <v>30.103359173126616</v>
      </c>
      <c r="P219">
        <v>25.452196382428944</v>
      </c>
      <c r="Q219">
        <v>28.552971576227392</v>
      </c>
      <c r="R219">
        <v>2.0671834625323</v>
      </c>
      <c r="S219">
        <v>1.1627906976744187</v>
      </c>
      <c r="T219">
        <v>0</v>
      </c>
    </row>
    <row r="220" spans="2:20" x14ac:dyDescent="0.25">
      <c r="B220">
        <v>3.1376518218623479</v>
      </c>
      <c r="C220">
        <v>9.4129554655870447</v>
      </c>
      <c r="D220">
        <v>0.40485829959514169</v>
      </c>
      <c r="E220">
        <v>7.8947368421052628</v>
      </c>
      <c r="F220">
        <v>23.684210526315788</v>
      </c>
      <c r="G220">
        <v>17.307692307692307</v>
      </c>
      <c r="H220">
        <v>25.202429149797574</v>
      </c>
      <c r="I220">
        <v>14.473684210526317</v>
      </c>
      <c r="J220">
        <v>7.6923076923076925</v>
      </c>
      <c r="K220">
        <v>11.032388663967611</v>
      </c>
      <c r="L220">
        <v>26.315789473684209</v>
      </c>
      <c r="M220">
        <v>10.931174089068826</v>
      </c>
      <c r="N220">
        <v>11.336032388663968</v>
      </c>
      <c r="O220">
        <v>16.497975708502025</v>
      </c>
      <c r="P220">
        <v>9.9190283400809722</v>
      </c>
      <c r="Q220">
        <v>6.1740890688259107</v>
      </c>
      <c r="R220">
        <v>6.7813765182186234</v>
      </c>
      <c r="S220">
        <v>0</v>
      </c>
      <c r="T220">
        <v>2.3279352226720649</v>
      </c>
    </row>
    <row r="221" spans="2:20" x14ac:dyDescent="0.25">
      <c r="B221">
        <v>7.5888568683957729</v>
      </c>
      <c r="C221">
        <v>17.963496637848223</v>
      </c>
      <c r="D221">
        <v>8.6455331412103753</v>
      </c>
      <c r="E221">
        <v>23.535062439961578</v>
      </c>
      <c r="F221">
        <v>23.054755043227665</v>
      </c>
      <c r="G221">
        <v>20.845341018251681</v>
      </c>
      <c r="H221">
        <v>26.416906820365032</v>
      </c>
      <c r="I221">
        <v>27.857829010566764</v>
      </c>
      <c r="J221">
        <v>20.941402497598464</v>
      </c>
      <c r="K221">
        <v>10.758885686839577</v>
      </c>
      <c r="L221">
        <v>14.697406340057636</v>
      </c>
      <c r="M221">
        <v>4.6109510086455332</v>
      </c>
      <c r="N221">
        <v>15.754082612872239</v>
      </c>
      <c r="O221">
        <v>22.382324687800192</v>
      </c>
      <c r="P221">
        <v>15.369836695485112</v>
      </c>
      <c r="Q221">
        <v>17.483189241114314</v>
      </c>
      <c r="R221">
        <v>0</v>
      </c>
      <c r="S221">
        <v>7.0124879923150818</v>
      </c>
      <c r="T221">
        <v>8.7415946205571569</v>
      </c>
    </row>
    <row r="222" spans="2:20" x14ac:dyDescent="0.25">
      <c r="B222">
        <v>13.960396039603962</v>
      </c>
      <c r="C222">
        <v>11.386138613861387</v>
      </c>
      <c r="D222">
        <v>1.4851485148514851</v>
      </c>
      <c r="E222">
        <v>21.782178217821784</v>
      </c>
      <c r="F222">
        <v>31.683168316831683</v>
      </c>
      <c r="G222">
        <v>25.247524752475247</v>
      </c>
      <c r="H222">
        <v>31.188118811881189</v>
      </c>
      <c r="I222">
        <v>27.821782178217823</v>
      </c>
      <c r="J222">
        <v>25.742574257425744</v>
      </c>
      <c r="K222">
        <v>22.673267326732674</v>
      </c>
      <c r="L222">
        <v>23.06930693069307</v>
      </c>
      <c r="M222">
        <v>30.198019801980198</v>
      </c>
      <c r="N222">
        <v>13.861386138613863</v>
      </c>
      <c r="O222">
        <v>14.257425742574256</v>
      </c>
      <c r="P222">
        <v>13.960396039603962</v>
      </c>
      <c r="Q222">
        <v>23.366336633663369</v>
      </c>
      <c r="R222">
        <v>0</v>
      </c>
      <c r="S222">
        <v>14.356435643564355</v>
      </c>
      <c r="T222">
        <v>5.3465346534653468</v>
      </c>
    </row>
    <row r="223" spans="2:20" x14ac:dyDescent="0.25">
      <c r="B223">
        <v>7.3304157549234139</v>
      </c>
      <c r="C223">
        <v>13.676148796498905</v>
      </c>
      <c r="D223">
        <v>0</v>
      </c>
      <c r="E223">
        <v>24.070021881838073</v>
      </c>
      <c r="F223">
        <v>19.146608315098469</v>
      </c>
      <c r="G223">
        <v>18.052516411378555</v>
      </c>
      <c r="H223">
        <v>25.273522975929978</v>
      </c>
      <c r="I223">
        <v>22.100656455142232</v>
      </c>
      <c r="J223">
        <v>17.286652078774615</v>
      </c>
      <c r="K223">
        <v>21.991247264770241</v>
      </c>
      <c r="L223">
        <v>22.210065645514224</v>
      </c>
      <c r="M223">
        <v>22.210065645514224</v>
      </c>
      <c r="N223">
        <v>26.039387308533918</v>
      </c>
      <c r="O223">
        <v>20.131291028446391</v>
      </c>
      <c r="P223">
        <v>17.61487964989059</v>
      </c>
      <c r="Q223">
        <v>25.492341356673958</v>
      </c>
      <c r="R223">
        <v>5.0328227571115978</v>
      </c>
      <c r="S223">
        <v>11.925601750547047</v>
      </c>
      <c r="T223">
        <v>4.2669584245076591</v>
      </c>
    </row>
    <row r="224" spans="2:20" x14ac:dyDescent="0.25">
      <c r="B224">
        <v>5.4913294797687859</v>
      </c>
      <c r="C224">
        <v>13.96917148362235</v>
      </c>
      <c r="D224">
        <v>2.1194605009633909</v>
      </c>
      <c r="E224">
        <v>19.845857418111752</v>
      </c>
      <c r="F224">
        <v>25.529865125240846</v>
      </c>
      <c r="G224">
        <v>20.905587668593448</v>
      </c>
      <c r="H224">
        <v>23.217726396917151</v>
      </c>
      <c r="I224">
        <v>19.364161849710982</v>
      </c>
      <c r="J224">
        <v>19.171483622350674</v>
      </c>
      <c r="K224">
        <v>18.689788053949904</v>
      </c>
      <c r="L224">
        <v>19.556840077071293</v>
      </c>
      <c r="M224">
        <v>11.175337186897881</v>
      </c>
      <c r="N224">
        <v>18.015414258188827</v>
      </c>
      <c r="O224">
        <v>20.134874759152215</v>
      </c>
      <c r="P224">
        <v>18.689788053949904</v>
      </c>
      <c r="Q224">
        <v>26.589595375722542</v>
      </c>
      <c r="R224">
        <v>7.5144508670520231</v>
      </c>
      <c r="S224">
        <v>7.9961464354527942</v>
      </c>
      <c r="T224">
        <v>0</v>
      </c>
    </row>
    <row r="225" spans="2:20" x14ac:dyDescent="0.25">
      <c r="B225">
        <v>11.545801526717558</v>
      </c>
      <c r="C225">
        <v>7.1564885496183201</v>
      </c>
      <c r="D225">
        <v>0</v>
      </c>
      <c r="E225">
        <v>9.8282442748091601</v>
      </c>
      <c r="F225">
        <v>30.916030534351147</v>
      </c>
      <c r="G225">
        <v>18.988549618320612</v>
      </c>
      <c r="H225">
        <v>36.92748091603054</v>
      </c>
      <c r="I225">
        <v>25.477099236641219</v>
      </c>
      <c r="J225">
        <v>30.438931297709924</v>
      </c>
      <c r="K225">
        <v>16.698473282442748</v>
      </c>
      <c r="L225">
        <v>22.805343511450381</v>
      </c>
      <c r="M225">
        <v>13.263358778625955</v>
      </c>
      <c r="N225">
        <v>12.5</v>
      </c>
      <c r="O225">
        <v>6.393129770992366</v>
      </c>
      <c r="P225">
        <v>26.81297709923664</v>
      </c>
      <c r="Q225">
        <v>11.354961832061068</v>
      </c>
      <c r="R225">
        <v>4.770992366412214</v>
      </c>
      <c r="S225">
        <v>8.3969465648854964</v>
      </c>
      <c r="T225">
        <v>7.1564885496183201</v>
      </c>
    </row>
    <row r="226" spans="2:20" x14ac:dyDescent="0.25">
      <c r="B226">
        <v>6.5048543689320395</v>
      </c>
      <c r="C226">
        <v>11.165048543689322</v>
      </c>
      <c r="D226">
        <v>11.262135922330096</v>
      </c>
      <c r="E226">
        <v>23.009708737864077</v>
      </c>
      <c r="F226">
        <v>27.087378640776699</v>
      </c>
      <c r="G226">
        <v>19.805825242718448</v>
      </c>
      <c r="H226">
        <v>27.378640776699033</v>
      </c>
      <c r="I226">
        <v>19.708737864077669</v>
      </c>
      <c r="J226">
        <v>11.262135922330096</v>
      </c>
      <c r="K226">
        <v>17.66990291262136</v>
      </c>
      <c r="L226">
        <v>17.766990291262136</v>
      </c>
      <c r="M226">
        <v>23.883495145631066</v>
      </c>
      <c r="N226">
        <v>14.563106796116504</v>
      </c>
      <c r="O226">
        <v>22.427184466019419</v>
      </c>
      <c r="P226">
        <v>11.456310679611651</v>
      </c>
      <c r="Q226">
        <v>20.873786407766989</v>
      </c>
      <c r="R226">
        <v>0</v>
      </c>
      <c r="S226">
        <v>9.4174757281553401</v>
      </c>
      <c r="T226">
        <v>8.0582524271844669</v>
      </c>
    </row>
    <row r="227" spans="2:20" x14ac:dyDescent="0.25">
      <c r="B227">
        <v>8.3249749247743221</v>
      </c>
      <c r="C227">
        <v>14.242728184553661</v>
      </c>
      <c r="D227">
        <v>7.1213640922768304</v>
      </c>
      <c r="E227">
        <v>13.54062186559679</v>
      </c>
      <c r="F227">
        <v>35.005015045135409</v>
      </c>
      <c r="G227">
        <v>28.284854563691077</v>
      </c>
      <c r="H227">
        <v>35.005015045135409</v>
      </c>
      <c r="I227">
        <v>30.792377131394183</v>
      </c>
      <c r="J227">
        <v>26.178535606820464</v>
      </c>
      <c r="K227">
        <v>17.552657973921765</v>
      </c>
      <c r="L227">
        <v>29.889669007021062</v>
      </c>
      <c r="M227">
        <v>18.655967903711137</v>
      </c>
      <c r="N227">
        <v>17.652958876629889</v>
      </c>
      <c r="O227">
        <v>15.045135406218657</v>
      </c>
      <c r="P227">
        <v>27.181544633901705</v>
      </c>
      <c r="Q227">
        <v>19.257773319959878</v>
      </c>
      <c r="R227">
        <v>0</v>
      </c>
      <c r="S227">
        <v>6.9207622868605823</v>
      </c>
      <c r="T227">
        <v>10.330992978936811</v>
      </c>
    </row>
    <row r="228" spans="2:20" x14ac:dyDescent="0.25">
      <c r="B228">
        <v>9.7472924187725631</v>
      </c>
      <c r="C228">
        <v>23.104693140794225</v>
      </c>
      <c r="D228">
        <v>0</v>
      </c>
      <c r="E228">
        <v>36.221419975932612</v>
      </c>
      <c r="F228">
        <v>32.731648616125156</v>
      </c>
      <c r="G228">
        <v>29.362214199759322</v>
      </c>
      <c r="H228">
        <v>28.640192539109506</v>
      </c>
      <c r="I228">
        <v>26.113116726835138</v>
      </c>
      <c r="J228">
        <v>37.063778580024064</v>
      </c>
      <c r="K228">
        <v>34.416365824308066</v>
      </c>
      <c r="L228">
        <v>33.814681107099879</v>
      </c>
      <c r="M228">
        <v>26.113116726835138</v>
      </c>
      <c r="N228">
        <v>35.619735258724425</v>
      </c>
      <c r="O228">
        <v>30.445246690734056</v>
      </c>
      <c r="P228">
        <v>24.789410348977135</v>
      </c>
      <c r="Q228">
        <v>25.150421179302047</v>
      </c>
      <c r="R228">
        <v>0.48134777376654636</v>
      </c>
      <c r="S228">
        <v>14.440433212996389</v>
      </c>
      <c r="T228">
        <v>11.191335740072201</v>
      </c>
    </row>
    <row r="229" spans="2:20" x14ac:dyDescent="0.25">
      <c r="B229">
        <v>11.318795430944965</v>
      </c>
      <c r="C229">
        <v>21.079958463136034</v>
      </c>
      <c r="D229">
        <v>6.6458982346832816</v>
      </c>
      <c r="E229">
        <v>18.795430944963655</v>
      </c>
      <c r="F229">
        <v>22.118380062305295</v>
      </c>
      <c r="G229">
        <v>16.822429906542055</v>
      </c>
      <c r="H229">
        <v>24.299065420560748</v>
      </c>
      <c r="I229">
        <v>23.260643821391486</v>
      </c>
      <c r="J229">
        <v>9.2419522326064385</v>
      </c>
      <c r="K229">
        <v>16.199376947040498</v>
      </c>
      <c r="L229">
        <v>12.461059190031152</v>
      </c>
      <c r="M229">
        <v>18.068535825545169</v>
      </c>
      <c r="N229">
        <v>17.653167185877468</v>
      </c>
      <c r="O229">
        <v>8.6188992731048817</v>
      </c>
      <c r="P229">
        <v>11.734164070612668</v>
      </c>
      <c r="Q229">
        <v>8.5150571131879538</v>
      </c>
      <c r="R229">
        <v>7.1651090342679122</v>
      </c>
      <c r="S229">
        <v>0</v>
      </c>
      <c r="T229">
        <v>4.6728971962616823</v>
      </c>
    </row>
    <row r="230" spans="2:20" x14ac:dyDescent="0.25">
      <c r="B230">
        <v>13.755458515283841</v>
      </c>
      <c r="C230">
        <v>14.847161572052403</v>
      </c>
      <c r="D230">
        <v>9.3886462882096069</v>
      </c>
      <c r="E230">
        <v>19.978165938864628</v>
      </c>
      <c r="F230">
        <v>38.427947598253276</v>
      </c>
      <c r="G230">
        <v>28.711790393013096</v>
      </c>
      <c r="H230">
        <v>37.882096069869</v>
      </c>
      <c r="I230">
        <v>27.074235807860266</v>
      </c>
      <c r="J230">
        <v>22.161572052401745</v>
      </c>
      <c r="K230">
        <v>29.148471615720524</v>
      </c>
      <c r="L230">
        <v>18.668122270742359</v>
      </c>
      <c r="M230">
        <v>33.406113537117903</v>
      </c>
      <c r="N230">
        <v>18.449781659388648</v>
      </c>
      <c r="O230">
        <v>10.37117903930131</v>
      </c>
      <c r="P230">
        <v>20.960698689956331</v>
      </c>
      <c r="Q230">
        <v>16.375545851528383</v>
      </c>
      <c r="R230">
        <v>0</v>
      </c>
      <c r="S230">
        <v>6.7685589519650664</v>
      </c>
      <c r="T230">
        <v>8.2969432314410483</v>
      </c>
    </row>
    <row r="231" spans="2:20" x14ac:dyDescent="0.25">
      <c r="B231">
        <v>5.5393586005830908</v>
      </c>
      <c r="C231">
        <v>14.480077745383868</v>
      </c>
      <c r="D231">
        <v>3.5957240038872693</v>
      </c>
      <c r="E231">
        <v>10.884353741496598</v>
      </c>
      <c r="F231">
        <v>17.687074829931973</v>
      </c>
      <c r="G231">
        <v>7.5801749271137027</v>
      </c>
      <c r="H231">
        <v>22.93488824101069</v>
      </c>
      <c r="I231">
        <v>16.618075801749271</v>
      </c>
      <c r="J231">
        <v>12.050534499514091</v>
      </c>
      <c r="K231">
        <v>23.420796890184644</v>
      </c>
      <c r="L231">
        <v>19.241982507288629</v>
      </c>
      <c r="M231">
        <v>10.495626822157435</v>
      </c>
      <c r="N231">
        <v>26.822157434402332</v>
      </c>
      <c r="O231">
        <v>16.034985422740526</v>
      </c>
      <c r="P231">
        <v>16.715257531584061</v>
      </c>
      <c r="Q231">
        <v>14.965986394557824</v>
      </c>
      <c r="R231">
        <v>8.4548104956268215</v>
      </c>
      <c r="S231">
        <v>7.094266277939747</v>
      </c>
      <c r="T231">
        <v>0</v>
      </c>
    </row>
    <row r="232" spans="2:20" x14ac:dyDescent="0.25">
      <c r="B232">
        <v>8.1081081081081088</v>
      </c>
      <c r="C232">
        <v>17.047817047817048</v>
      </c>
      <c r="D232">
        <v>5.6133056133056138</v>
      </c>
      <c r="E232">
        <v>13.721413721413722</v>
      </c>
      <c r="F232">
        <v>34.199584199584201</v>
      </c>
      <c r="G232">
        <v>25.571725571725572</v>
      </c>
      <c r="H232">
        <v>35.550935550935556</v>
      </c>
      <c r="I232">
        <v>29.521829521829524</v>
      </c>
      <c r="J232">
        <v>12.889812889812891</v>
      </c>
      <c r="K232">
        <v>0</v>
      </c>
      <c r="L232">
        <v>10.291060291060292</v>
      </c>
      <c r="M232">
        <v>17.671517671517673</v>
      </c>
      <c r="N232">
        <v>17.151767151767153</v>
      </c>
      <c r="O232">
        <v>24.012474012474012</v>
      </c>
      <c r="P232">
        <v>19.646569646569649</v>
      </c>
      <c r="Q232">
        <v>25.987525987525988</v>
      </c>
      <c r="R232">
        <v>1.8711018711018712</v>
      </c>
      <c r="S232">
        <v>5.1975051975051976</v>
      </c>
      <c r="T232">
        <v>4.7817047817047822</v>
      </c>
    </row>
    <row r="233" spans="2:20" x14ac:dyDescent="0.25">
      <c r="B233">
        <v>6.318082788671024</v>
      </c>
      <c r="C233">
        <v>17.21132897603486</v>
      </c>
      <c r="D233">
        <v>10.675381263616558</v>
      </c>
      <c r="E233">
        <v>15.904139433551197</v>
      </c>
      <c r="F233">
        <v>35.729847494553383</v>
      </c>
      <c r="G233">
        <v>27.233115468409586</v>
      </c>
      <c r="H233">
        <v>30.718954248366014</v>
      </c>
      <c r="I233">
        <v>23.638344226579523</v>
      </c>
      <c r="J233">
        <v>17.755991285403049</v>
      </c>
      <c r="K233">
        <v>24.836601307189543</v>
      </c>
      <c r="L233">
        <v>32.461873638344223</v>
      </c>
      <c r="M233">
        <v>27.342047930283226</v>
      </c>
      <c r="N233">
        <v>19.172113289760347</v>
      </c>
      <c r="O233">
        <v>23.202614379084967</v>
      </c>
      <c r="P233">
        <v>13.725490196078432</v>
      </c>
      <c r="Q233">
        <v>19.716775599128542</v>
      </c>
      <c r="R233">
        <v>0</v>
      </c>
      <c r="S233">
        <v>3.4858387799564272</v>
      </c>
      <c r="T233">
        <v>1.6339869281045754</v>
      </c>
    </row>
    <row r="234" spans="2:20" x14ac:dyDescent="0.25">
      <c r="B234">
        <v>9.2841163310961967</v>
      </c>
      <c r="C234">
        <v>16.890380313199106</v>
      </c>
      <c r="D234">
        <v>4.6979865771812079</v>
      </c>
      <c r="E234">
        <v>27.40492170022371</v>
      </c>
      <c r="F234">
        <v>29.642058165548097</v>
      </c>
      <c r="G234">
        <v>26.174496644295303</v>
      </c>
      <c r="H234">
        <v>32.214765100671137</v>
      </c>
      <c r="I234">
        <v>24.049217002237135</v>
      </c>
      <c r="J234">
        <v>29.865771812080538</v>
      </c>
      <c r="K234">
        <v>24.049217002237135</v>
      </c>
      <c r="L234">
        <v>29.865771812080538</v>
      </c>
      <c r="M234">
        <v>27.181208053691275</v>
      </c>
      <c r="N234">
        <v>22.035794183445191</v>
      </c>
      <c r="O234">
        <v>18.120805369127517</v>
      </c>
      <c r="P234">
        <v>30.201342281879196</v>
      </c>
      <c r="Q234">
        <v>29.977628635346754</v>
      </c>
      <c r="R234">
        <v>0</v>
      </c>
      <c r="S234">
        <v>5.2572706935123046</v>
      </c>
      <c r="T234">
        <v>9.5078299776286368</v>
      </c>
    </row>
    <row r="235" spans="2:20" x14ac:dyDescent="0.25">
      <c r="B235">
        <v>0.75349838536060276</v>
      </c>
      <c r="C235">
        <v>5.2744886975242196</v>
      </c>
      <c r="D235">
        <v>0</v>
      </c>
      <c r="E235">
        <v>15.715823466092575</v>
      </c>
      <c r="F235">
        <v>41.33476856835307</v>
      </c>
      <c r="G235">
        <v>33.04628632938644</v>
      </c>
      <c r="H235">
        <v>34.33799784714747</v>
      </c>
      <c r="I235">
        <v>28.094725511302478</v>
      </c>
      <c r="J235">
        <v>23.896663078579117</v>
      </c>
      <c r="K235">
        <v>12.594187298170075</v>
      </c>
      <c r="L235">
        <v>33.04628632938644</v>
      </c>
      <c r="M235">
        <v>16.576964477933263</v>
      </c>
      <c r="N235">
        <v>17.653390742734125</v>
      </c>
      <c r="O235">
        <v>18.837459634015069</v>
      </c>
      <c r="P235">
        <v>28.417653390742736</v>
      </c>
      <c r="Q235">
        <v>20.775026910656617</v>
      </c>
      <c r="R235">
        <v>3.5522066738428419</v>
      </c>
      <c r="S235">
        <v>2.045209903121636</v>
      </c>
      <c r="T235">
        <v>11.194833153928956</v>
      </c>
    </row>
    <row r="236" spans="2:20" x14ac:dyDescent="0.25">
      <c r="B236">
        <v>4.9840933191940611</v>
      </c>
      <c r="C236">
        <v>14.634146341463413</v>
      </c>
      <c r="D236">
        <v>6.7868504772004252</v>
      </c>
      <c r="E236">
        <v>15.906680805938494</v>
      </c>
      <c r="F236">
        <v>32.661717921527043</v>
      </c>
      <c r="G236">
        <v>21.208907741251327</v>
      </c>
      <c r="H236">
        <v>28.950159066808055</v>
      </c>
      <c r="I236">
        <v>22.163308589607635</v>
      </c>
      <c r="J236">
        <v>8.271474019088016</v>
      </c>
      <c r="K236">
        <v>18.345705196182397</v>
      </c>
      <c r="L236">
        <v>14.952279957582185</v>
      </c>
      <c r="M236">
        <v>17.6033934252386</v>
      </c>
      <c r="N236">
        <v>32.237539766702014</v>
      </c>
      <c r="O236">
        <v>21.633085896076352</v>
      </c>
      <c r="P236">
        <v>12.725344644750795</v>
      </c>
      <c r="Q236">
        <v>14.634146341463413</v>
      </c>
      <c r="R236">
        <v>0</v>
      </c>
      <c r="S236">
        <v>3.6055143160127257</v>
      </c>
      <c r="T236">
        <v>2.9692470837751856</v>
      </c>
    </row>
    <row r="237" spans="2:20" x14ac:dyDescent="0.25">
      <c r="B237">
        <v>0</v>
      </c>
      <c r="C237">
        <v>4.5351473922902494</v>
      </c>
      <c r="D237">
        <v>0.11337868480725624</v>
      </c>
      <c r="E237">
        <v>7.8231292517006805</v>
      </c>
      <c r="F237">
        <v>30.839002267573694</v>
      </c>
      <c r="G237">
        <v>27.551020408163261</v>
      </c>
      <c r="H237">
        <v>35.487528344671205</v>
      </c>
      <c r="I237">
        <v>32.653061224489797</v>
      </c>
      <c r="J237">
        <v>19.727891156462583</v>
      </c>
      <c r="K237">
        <v>22.108843537414966</v>
      </c>
      <c r="L237">
        <v>8.7301587301587293</v>
      </c>
      <c r="M237">
        <v>21.655328798185941</v>
      </c>
      <c r="N237">
        <v>24.71655328798186</v>
      </c>
      <c r="O237">
        <v>18.480725623582767</v>
      </c>
      <c r="P237">
        <v>32.539682539682538</v>
      </c>
      <c r="Q237">
        <v>19.841269841269842</v>
      </c>
      <c r="R237">
        <v>4.4217687074829932</v>
      </c>
      <c r="S237">
        <v>0.56689342403628118</v>
      </c>
      <c r="T237">
        <v>6.5759637188208613</v>
      </c>
    </row>
    <row r="238" spans="2:20" x14ac:dyDescent="0.25">
      <c r="B238">
        <v>8.6673889490790899</v>
      </c>
      <c r="C238">
        <v>18.95991332611051</v>
      </c>
      <c r="D238">
        <v>0</v>
      </c>
      <c r="E238">
        <v>21.235102925243769</v>
      </c>
      <c r="F238">
        <v>28.277356446370533</v>
      </c>
      <c r="G238">
        <v>24.268689057421451</v>
      </c>
      <c r="H238">
        <v>29.252437703141926</v>
      </c>
      <c r="I238">
        <v>24.810400866738895</v>
      </c>
      <c r="J238">
        <v>18.526543878656554</v>
      </c>
      <c r="K238">
        <v>12.026002166847237</v>
      </c>
      <c r="L238">
        <v>14.626218851570963</v>
      </c>
      <c r="M238">
        <v>25.243770314192847</v>
      </c>
      <c r="N238">
        <v>16.901408450704224</v>
      </c>
      <c r="O238">
        <v>13.434452871072589</v>
      </c>
      <c r="P238">
        <v>8.1256771397616472</v>
      </c>
      <c r="Q238">
        <v>16.793066088840735</v>
      </c>
      <c r="R238">
        <v>6.0671722643553627</v>
      </c>
      <c r="S238">
        <v>3.1419284940411698</v>
      </c>
      <c r="T238">
        <v>4.8754062838569885</v>
      </c>
    </row>
    <row r="239" spans="2:20" x14ac:dyDescent="0.25">
      <c r="B239">
        <v>8.1950207468879661</v>
      </c>
      <c r="C239">
        <v>10.892116182572614</v>
      </c>
      <c r="D239">
        <v>0.2074688796680498</v>
      </c>
      <c r="E239">
        <v>14.107883817427386</v>
      </c>
      <c r="F239">
        <v>36.618257261410783</v>
      </c>
      <c r="G239">
        <v>26.6597510373444</v>
      </c>
      <c r="H239">
        <v>34.336099585062243</v>
      </c>
      <c r="I239">
        <v>25.726141078838172</v>
      </c>
      <c r="J239">
        <v>12.966804979253114</v>
      </c>
      <c r="K239">
        <v>8.8174273858921168</v>
      </c>
      <c r="L239">
        <v>18.153526970954356</v>
      </c>
      <c r="M239">
        <v>6.3278008298755184</v>
      </c>
      <c r="N239">
        <v>18.360995850622409</v>
      </c>
      <c r="O239">
        <v>23.236514522821576</v>
      </c>
      <c r="P239">
        <v>21.680497925311204</v>
      </c>
      <c r="Q239">
        <v>12.033195020746888</v>
      </c>
      <c r="R239">
        <v>0.51867219917012441</v>
      </c>
      <c r="S239">
        <v>0</v>
      </c>
      <c r="T239">
        <v>9.3360995850622412</v>
      </c>
    </row>
    <row r="240" spans="2:20" x14ac:dyDescent="0.25">
      <c r="B240">
        <v>11.901681759379043</v>
      </c>
      <c r="C240">
        <v>16.300129366106081</v>
      </c>
      <c r="D240">
        <v>0</v>
      </c>
      <c r="E240">
        <v>25.743855109961189</v>
      </c>
      <c r="F240">
        <v>37.904269081500644</v>
      </c>
      <c r="G240">
        <v>33.505821474773612</v>
      </c>
      <c r="H240">
        <v>39.84476067270375</v>
      </c>
      <c r="I240">
        <v>35.316946959896505</v>
      </c>
      <c r="J240">
        <v>26.649417852522639</v>
      </c>
      <c r="K240">
        <v>35.575679172056923</v>
      </c>
      <c r="L240">
        <v>20.051746442432083</v>
      </c>
      <c r="M240">
        <v>34.152652005174645</v>
      </c>
      <c r="N240">
        <v>43.984476067270371</v>
      </c>
      <c r="O240">
        <v>23.285899094437255</v>
      </c>
      <c r="P240">
        <v>28.71927554980595</v>
      </c>
      <c r="Q240">
        <v>34.023285899094432</v>
      </c>
      <c r="R240">
        <v>1.4230271668822769</v>
      </c>
      <c r="S240">
        <v>11.254851228978008</v>
      </c>
      <c r="T240">
        <v>6.4683053040103493</v>
      </c>
    </row>
    <row r="241" spans="2:20" x14ac:dyDescent="0.25">
      <c r="B241">
        <v>11.616161616161616</v>
      </c>
      <c r="C241">
        <v>11.616161616161616</v>
      </c>
      <c r="D241">
        <v>2.0202020202020203</v>
      </c>
      <c r="E241">
        <v>23.939393939393938</v>
      </c>
      <c r="F241">
        <v>38.080808080808083</v>
      </c>
      <c r="G241">
        <v>27.878787878787882</v>
      </c>
      <c r="H241">
        <v>43.131313131313135</v>
      </c>
      <c r="I241">
        <v>32.121212121212125</v>
      </c>
      <c r="J241">
        <v>30.808080808080806</v>
      </c>
      <c r="K241">
        <v>19.696969696969695</v>
      </c>
      <c r="L241">
        <v>33.939393939393945</v>
      </c>
      <c r="M241">
        <v>16.767676767676768</v>
      </c>
      <c r="N241">
        <v>24.545454545454547</v>
      </c>
      <c r="O241">
        <v>28.484848484848484</v>
      </c>
      <c r="P241">
        <v>27.878787878787882</v>
      </c>
      <c r="Q241">
        <v>32.929292929292927</v>
      </c>
      <c r="R241">
        <v>18.484848484848484</v>
      </c>
      <c r="S241">
        <v>10.202020202020202</v>
      </c>
      <c r="T241">
        <v>0</v>
      </c>
    </row>
    <row r="242" spans="2:20" x14ac:dyDescent="0.25">
      <c r="B242">
        <v>6.195786864931847</v>
      </c>
      <c r="C242">
        <v>8.5501858736059475</v>
      </c>
      <c r="D242">
        <v>8.5501858736059475</v>
      </c>
      <c r="E242">
        <v>6.0718711276332087</v>
      </c>
      <c r="F242">
        <v>21.561338289962826</v>
      </c>
      <c r="G242">
        <v>14.250309789343246</v>
      </c>
      <c r="H242">
        <v>26.889714993804215</v>
      </c>
      <c r="I242">
        <v>19.206939281288722</v>
      </c>
      <c r="J242">
        <v>16.480793060718714</v>
      </c>
      <c r="K242">
        <v>22.180916976456011</v>
      </c>
      <c r="L242">
        <v>14.49814126394052</v>
      </c>
      <c r="M242">
        <v>4.9566294919454776</v>
      </c>
      <c r="N242">
        <v>18.091697645600991</v>
      </c>
      <c r="O242">
        <v>12.887236679058239</v>
      </c>
      <c r="P242">
        <v>14.374225526641885</v>
      </c>
      <c r="Q242">
        <v>11.400247831474598</v>
      </c>
      <c r="R242">
        <v>0</v>
      </c>
      <c r="S242">
        <v>2.8500619578686495</v>
      </c>
      <c r="T242">
        <v>8.1784386617100377</v>
      </c>
    </row>
    <row r="243" spans="2:20" x14ac:dyDescent="0.25">
      <c r="B243">
        <v>2.9755579171094579</v>
      </c>
      <c r="C243">
        <v>11.26461211477152</v>
      </c>
      <c r="D243">
        <v>5.8448459086078639</v>
      </c>
      <c r="E243">
        <v>13.283740701381507</v>
      </c>
      <c r="F243">
        <v>19.872476089266737</v>
      </c>
      <c r="G243">
        <v>18.06588735387885</v>
      </c>
      <c r="H243">
        <v>18.916046758767269</v>
      </c>
      <c r="I243">
        <v>21.147715196599361</v>
      </c>
      <c r="J243">
        <v>12.646121147715197</v>
      </c>
      <c r="K243">
        <v>11.689691817215728</v>
      </c>
      <c r="L243">
        <v>19.659936238044633</v>
      </c>
      <c r="M243">
        <v>26.354941551540911</v>
      </c>
      <c r="N243">
        <v>25.398512221041447</v>
      </c>
      <c r="O243">
        <v>15.834218916046758</v>
      </c>
      <c r="P243">
        <v>25.823591923485655</v>
      </c>
      <c r="Q243">
        <v>26.567481402763015</v>
      </c>
      <c r="R243">
        <v>0</v>
      </c>
      <c r="S243">
        <v>4.2507970244420834</v>
      </c>
      <c r="T243">
        <v>1.9128586609989375</v>
      </c>
    </row>
    <row r="244" spans="2:20" x14ac:dyDescent="0.25">
      <c r="B244">
        <v>7.2620215897939158</v>
      </c>
      <c r="C244">
        <v>8.2433758586849848</v>
      </c>
      <c r="D244">
        <v>7.0657507360157021</v>
      </c>
      <c r="E244">
        <v>13.738959764474975</v>
      </c>
      <c r="F244">
        <v>23.748773307163887</v>
      </c>
      <c r="G244">
        <v>21.589793915603533</v>
      </c>
      <c r="H244">
        <v>18.547595682041219</v>
      </c>
      <c r="I244">
        <v>17.664376840039253</v>
      </c>
      <c r="J244">
        <v>4.6123650637880269</v>
      </c>
      <c r="K244">
        <v>13.935230618253188</v>
      </c>
      <c r="L244">
        <v>15.407262021589792</v>
      </c>
      <c r="M244">
        <v>19.038272816486749</v>
      </c>
      <c r="N244">
        <v>16.977428851815503</v>
      </c>
      <c r="O244">
        <v>9.1265947006869474</v>
      </c>
      <c r="P244">
        <v>9.8135426889106966E-2</v>
      </c>
      <c r="Q244">
        <v>0</v>
      </c>
      <c r="R244">
        <v>12.463199214916584</v>
      </c>
      <c r="S244">
        <v>6.6732090284592731</v>
      </c>
      <c r="T244">
        <v>9.8135426889106974</v>
      </c>
    </row>
    <row r="245" spans="2:20" x14ac:dyDescent="0.25">
      <c r="B245">
        <v>6.7796610169491522</v>
      </c>
      <c r="C245">
        <v>18.280871670702179</v>
      </c>
      <c r="D245">
        <v>0.84745762711864403</v>
      </c>
      <c r="E245">
        <v>29.055690072639223</v>
      </c>
      <c r="F245">
        <v>48.062953995157386</v>
      </c>
      <c r="G245">
        <v>40.799031476997577</v>
      </c>
      <c r="H245">
        <v>45.036319612590795</v>
      </c>
      <c r="I245">
        <v>37.893462469733656</v>
      </c>
      <c r="J245">
        <v>22.760290556900724</v>
      </c>
      <c r="K245">
        <v>27.845036319612593</v>
      </c>
      <c r="L245">
        <v>30.145278450363193</v>
      </c>
      <c r="M245">
        <v>31.35593220338983</v>
      </c>
      <c r="N245">
        <v>38.983050847457626</v>
      </c>
      <c r="O245">
        <v>36.682808716707022</v>
      </c>
      <c r="P245">
        <v>31.234866828087167</v>
      </c>
      <c r="Q245">
        <v>28.934624697336563</v>
      </c>
      <c r="R245">
        <v>0</v>
      </c>
      <c r="S245">
        <v>2.7845036319612588</v>
      </c>
      <c r="T245">
        <v>5.5690072639225177</v>
      </c>
    </row>
    <row r="246" spans="2:20" x14ac:dyDescent="0.25">
      <c r="B246">
        <v>7.6281287246722282</v>
      </c>
      <c r="C246">
        <v>14.541120381406436</v>
      </c>
      <c r="D246">
        <v>2.7413587604290823</v>
      </c>
      <c r="E246">
        <v>21.454112038140643</v>
      </c>
      <c r="F246">
        <v>19.547079856972584</v>
      </c>
      <c r="G246">
        <v>14.779499404052443</v>
      </c>
      <c r="H246">
        <v>22.288438617401667</v>
      </c>
      <c r="I246">
        <v>16.6865315852205</v>
      </c>
      <c r="J246">
        <v>23.00357568533969</v>
      </c>
      <c r="K246">
        <v>15.01787842669845</v>
      </c>
      <c r="L246">
        <v>9.0584028605482718</v>
      </c>
      <c r="M246">
        <v>24.910607866507746</v>
      </c>
      <c r="N246">
        <v>17.401668653158524</v>
      </c>
      <c r="O246">
        <v>17.28247914183552</v>
      </c>
      <c r="P246">
        <v>29.201430274135877</v>
      </c>
      <c r="Q246">
        <v>17.640047675804528</v>
      </c>
      <c r="R246">
        <v>0</v>
      </c>
      <c r="S246">
        <v>3.2181168057210967</v>
      </c>
      <c r="T246">
        <v>0.83432657926102505</v>
      </c>
    </row>
    <row r="247" spans="2:20" x14ac:dyDescent="0.25">
      <c r="B247">
        <v>4.5555555555555554</v>
      </c>
      <c r="C247">
        <v>10.111111111111111</v>
      </c>
      <c r="D247">
        <v>0.66666666666666674</v>
      </c>
      <c r="E247">
        <v>18.888888888888889</v>
      </c>
      <c r="F247">
        <v>30.333333333333336</v>
      </c>
      <c r="G247">
        <v>24.333333333333336</v>
      </c>
      <c r="H247">
        <v>26.444444444444443</v>
      </c>
      <c r="I247">
        <v>20.777777777777779</v>
      </c>
      <c r="J247">
        <v>23.111111111111111</v>
      </c>
      <c r="K247">
        <v>35.888888888888886</v>
      </c>
      <c r="L247">
        <v>30.111111111111111</v>
      </c>
      <c r="M247">
        <v>17.222222222222221</v>
      </c>
      <c r="N247">
        <v>25.222222222222225</v>
      </c>
      <c r="O247">
        <v>15.111111111111111</v>
      </c>
      <c r="P247">
        <v>20.666666666666668</v>
      </c>
      <c r="Q247">
        <v>20.777777777777779</v>
      </c>
      <c r="R247">
        <v>1.3333333333333335</v>
      </c>
      <c r="S247">
        <v>0</v>
      </c>
      <c r="T247">
        <v>1</v>
      </c>
    </row>
    <row r="248" spans="2:20" x14ac:dyDescent="0.25">
      <c r="B248">
        <v>5.3053053053053052</v>
      </c>
      <c r="C248">
        <v>7.0070070070070072</v>
      </c>
      <c r="D248">
        <v>0.3003003003003003</v>
      </c>
      <c r="E248">
        <v>17.317317317317318</v>
      </c>
      <c r="F248">
        <v>29.72972972972973</v>
      </c>
      <c r="G248">
        <v>22.122122122122121</v>
      </c>
      <c r="H248">
        <v>33.833833833833829</v>
      </c>
      <c r="I248">
        <v>25.525525525525527</v>
      </c>
      <c r="J248">
        <v>14.914914914914915</v>
      </c>
      <c r="K248">
        <v>12.912912912912914</v>
      </c>
      <c r="L248">
        <v>4.1041041041041035</v>
      </c>
      <c r="M248">
        <v>17.317317317317318</v>
      </c>
      <c r="N248">
        <v>22.522522522522522</v>
      </c>
      <c r="O248">
        <v>26.526526526526528</v>
      </c>
      <c r="P248">
        <v>16.516516516516518</v>
      </c>
      <c r="Q248">
        <v>17.517517517517518</v>
      </c>
      <c r="R248">
        <v>12.412412412412413</v>
      </c>
      <c r="S248">
        <v>5.9059059059059056</v>
      </c>
      <c r="T248">
        <v>0</v>
      </c>
    </row>
    <row r="249" spans="2:20" x14ac:dyDescent="0.25">
      <c r="B249">
        <v>1.5772870662460567</v>
      </c>
      <c r="C249">
        <v>11.987381703470032</v>
      </c>
      <c r="D249">
        <v>0</v>
      </c>
      <c r="E249">
        <v>14.090431125131442</v>
      </c>
      <c r="F249">
        <v>24.815983175604629</v>
      </c>
      <c r="G249">
        <v>18.927444794952681</v>
      </c>
      <c r="H249">
        <v>16.088328075709779</v>
      </c>
      <c r="I249">
        <v>14.511041009463725</v>
      </c>
      <c r="J249">
        <v>3.3648790746582544</v>
      </c>
      <c r="K249">
        <v>10.304942166140904</v>
      </c>
      <c r="L249">
        <v>10.620399579390117</v>
      </c>
      <c r="M249">
        <v>22.292323869610936</v>
      </c>
      <c r="N249">
        <v>20.715036803364878</v>
      </c>
      <c r="O249">
        <v>8.0967402733964242</v>
      </c>
      <c r="P249">
        <v>4.6267087276550996</v>
      </c>
      <c r="Q249">
        <v>14.511041009463725</v>
      </c>
      <c r="R249">
        <v>0.31545741324921134</v>
      </c>
      <c r="S249">
        <v>6.5194532071503675</v>
      </c>
      <c r="T249">
        <v>5.9936908517350158</v>
      </c>
    </row>
    <row r="250" spans="2:20" x14ac:dyDescent="0.25">
      <c r="B250">
        <v>10.773751224289912</v>
      </c>
      <c r="C250">
        <v>6.8560235063663075</v>
      </c>
      <c r="D250">
        <v>12.438785504407443</v>
      </c>
      <c r="E250">
        <v>10.577864838393731</v>
      </c>
      <c r="F250">
        <v>26.24877571008815</v>
      </c>
      <c r="G250">
        <v>24.681684622918706</v>
      </c>
      <c r="H250">
        <v>25.661116552399609</v>
      </c>
      <c r="I250">
        <v>25.759059745347702</v>
      </c>
      <c r="J250">
        <v>16.160626836434869</v>
      </c>
      <c r="K250">
        <v>9.3046033300685593</v>
      </c>
      <c r="L250">
        <v>27.717923604309501</v>
      </c>
      <c r="M250">
        <v>23.212536728697355</v>
      </c>
      <c r="N250">
        <v>14.495592556317336</v>
      </c>
      <c r="O250">
        <v>11.949069539666993</v>
      </c>
      <c r="P250">
        <v>14.397649363369247</v>
      </c>
      <c r="Q250">
        <v>14.691478942213514</v>
      </c>
      <c r="R250">
        <v>13.124387855044075</v>
      </c>
      <c r="S250">
        <v>0</v>
      </c>
      <c r="T250">
        <v>4.8971596474045054</v>
      </c>
    </row>
    <row r="251" spans="2:20" x14ac:dyDescent="0.25">
      <c r="B251">
        <v>7.333333333333333</v>
      </c>
      <c r="C251">
        <v>11.222222222222221</v>
      </c>
      <c r="D251">
        <v>10</v>
      </c>
      <c r="E251">
        <v>16.888888888888889</v>
      </c>
      <c r="F251">
        <v>32.666666666666664</v>
      </c>
      <c r="G251">
        <v>25.444444444444443</v>
      </c>
      <c r="H251">
        <v>33.888888888888893</v>
      </c>
      <c r="I251">
        <v>32.333333333333329</v>
      </c>
      <c r="J251">
        <v>25.111111111111111</v>
      </c>
      <c r="K251">
        <v>20.222222222222221</v>
      </c>
      <c r="L251">
        <v>28.444444444444443</v>
      </c>
      <c r="M251">
        <v>17.888888888888886</v>
      </c>
      <c r="N251">
        <v>22.555555555555557</v>
      </c>
      <c r="O251">
        <v>30.666666666666664</v>
      </c>
      <c r="P251">
        <v>32.444444444444443</v>
      </c>
      <c r="Q251">
        <v>21.444444444444443</v>
      </c>
      <c r="R251">
        <v>0</v>
      </c>
      <c r="S251">
        <v>8.3333333333333321</v>
      </c>
      <c r="T251">
        <v>9.2222222222222214</v>
      </c>
    </row>
    <row r="252" spans="2:20" x14ac:dyDescent="0.25">
      <c r="B252">
        <v>6.209850107066381</v>
      </c>
      <c r="C252">
        <v>5.1391862955032117</v>
      </c>
      <c r="D252">
        <v>8.8865096359743045</v>
      </c>
      <c r="E252">
        <v>12.847965738758029</v>
      </c>
      <c r="F252">
        <v>28.158458244111351</v>
      </c>
      <c r="G252">
        <v>18.201284796573873</v>
      </c>
      <c r="H252">
        <v>35.546038543897218</v>
      </c>
      <c r="I252">
        <v>24.304068522483941</v>
      </c>
      <c r="J252">
        <v>16.595289079229122</v>
      </c>
      <c r="K252">
        <v>17.773019271948609</v>
      </c>
      <c r="L252">
        <v>15.524625267665954</v>
      </c>
      <c r="M252">
        <v>6.4239828693790146</v>
      </c>
      <c r="N252">
        <v>16.809421841541756</v>
      </c>
      <c r="O252">
        <v>22.376873661670235</v>
      </c>
      <c r="P252">
        <v>18.41541755888651</v>
      </c>
      <c r="Q252">
        <v>29.336188436830835</v>
      </c>
      <c r="R252">
        <v>6.6381156316916492</v>
      </c>
      <c r="S252">
        <v>4.0685224839400433</v>
      </c>
      <c r="T252">
        <v>0</v>
      </c>
    </row>
    <row r="253" spans="2:20" x14ac:dyDescent="0.25">
      <c r="B253">
        <v>9.5499451152579589</v>
      </c>
      <c r="C253">
        <v>10.098792535675083</v>
      </c>
      <c r="D253">
        <v>6.3666300768386392</v>
      </c>
      <c r="E253">
        <v>12.074643249176729</v>
      </c>
      <c r="F253">
        <v>29.418221734357846</v>
      </c>
      <c r="G253">
        <v>14.818880351262347</v>
      </c>
      <c r="H253">
        <v>28.100987925356751</v>
      </c>
      <c r="I253">
        <v>18.00219538968167</v>
      </c>
      <c r="J253">
        <v>17.892425905598245</v>
      </c>
      <c r="K253">
        <v>13.2821075740944</v>
      </c>
      <c r="L253">
        <v>11.086717892425906</v>
      </c>
      <c r="M253">
        <v>31.394072447859493</v>
      </c>
      <c r="N253">
        <v>18.221734357848518</v>
      </c>
      <c r="O253">
        <v>8.8913282107574094</v>
      </c>
      <c r="P253">
        <v>19.978046103183313</v>
      </c>
      <c r="Q253">
        <v>25.795828759604827</v>
      </c>
      <c r="R253">
        <v>0</v>
      </c>
      <c r="S253">
        <v>5.7080131723380907</v>
      </c>
      <c r="T253">
        <v>2.0856201975850714</v>
      </c>
    </row>
    <row r="254" spans="2:20" x14ac:dyDescent="0.25">
      <c r="B254">
        <v>3.3057851239669422</v>
      </c>
      <c r="C254">
        <v>10.537190082644628</v>
      </c>
      <c r="D254">
        <v>6.0950413223140494</v>
      </c>
      <c r="E254">
        <v>16.528925619834713</v>
      </c>
      <c r="F254">
        <v>27.376033057851242</v>
      </c>
      <c r="G254">
        <v>23.553719008264462</v>
      </c>
      <c r="H254">
        <v>27.892561983471076</v>
      </c>
      <c r="I254">
        <v>20.764462809917354</v>
      </c>
      <c r="J254">
        <v>35.227272727272727</v>
      </c>
      <c r="K254">
        <v>31.404958677685951</v>
      </c>
      <c r="L254">
        <v>22.520661157024794</v>
      </c>
      <c r="M254">
        <v>23.553719008264462</v>
      </c>
      <c r="N254">
        <v>25.826446280991732</v>
      </c>
      <c r="O254">
        <v>25.723140495867767</v>
      </c>
      <c r="P254">
        <v>34.710743801652896</v>
      </c>
      <c r="Q254">
        <v>24.586776859504134</v>
      </c>
      <c r="R254">
        <v>0</v>
      </c>
      <c r="S254">
        <v>3.8223140495867765</v>
      </c>
      <c r="T254">
        <v>2.8925619834710745</v>
      </c>
    </row>
    <row r="255" spans="2:20" x14ac:dyDescent="0.25">
      <c r="B255">
        <v>8.2542694497153715</v>
      </c>
      <c r="C255">
        <v>9.8671726755218216</v>
      </c>
      <c r="D255">
        <v>0</v>
      </c>
      <c r="E255">
        <v>8.159392789373813</v>
      </c>
      <c r="F255">
        <v>25.142314990512332</v>
      </c>
      <c r="G255">
        <v>17.362428842504745</v>
      </c>
      <c r="H255">
        <v>20.018975332068312</v>
      </c>
      <c r="I255">
        <v>17.362428842504745</v>
      </c>
      <c r="J255">
        <v>8.159392789373813</v>
      </c>
      <c r="K255">
        <v>13.662239089184061</v>
      </c>
      <c r="L255">
        <v>2.8462998102466792</v>
      </c>
      <c r="M255">
        <v>9.0132827324478182</v>
      </c>
      <c r="N255">
        <v>23.719165085388994</v>
      </c>
      <c r="O255">
        <v>6.8311195445920303</v>
      </c>
      <c r="P255">
        <v>2.7514231499051234</v>
      </c>
      <c r="Q255">
        <v>11.669829222011385</v>
      </c>
      <c r="R255">
        <v>0.66413662239089188</v>
      </c>
      <c r="S255">
        <v>0.94876660341555974</v>
      </c>
      <c r="T255">
        <v>2.6565464895635675</v>
      </c>
    </row>
    <row r="256" spans="2:20" x14ac:dyDescent="0.25">
      <c r="B256">
        <v>6.928645294725956</v>
      </c>
      <c r="C256">
        <v>7.9627714581178903</v>
      </c>
      <c r="D256">
        <v>4.8603929679420892</v>
      </c>
      <c r="E256">
        <v>16.752843846949329</v>
      </c>
      <c r="F256">
        <v>33.298862461220267</v>
      </c>
      <c r="G256">
        <v>25.95656670113754</v>
      </c>
      <c r="H256">
        <v>38.469493278179939</v>
      </c>
      <c r="I256">
        <v>29.058945191313342</v>
      </c>
      <c r="J256">
        <v>18.407445708376422</v>
      </c>
      <c r="K256">
        <v>18.924508790072387</v>
      </c>
      <c r="L256">
        <v>30.506721820062051</v>
      </c>
      <c r="M256">
        <v>22.543950361944155</v>
      </c>
      <c r="N256">
        <v>21.716649431230611</v>
      </c>
      <c r="O256">
        <v>30.713547052740438</v>
      </c>
      <c r="P256">
        <v>26.266804550155122</v>
      </c>
      <c r="Q256">
        <v>31.747673216132366</v>
      </c>
      <c r="R256">
        <v>9.5139607032057913</v>
      </c>
      <c r="S256">
        <v>1.6546018614270943</v>
      </c>
      <c r="T256">
        <v>0</v>
      </c>
    </row>
    <row r="257" spans="2:20" x14ac:dyDescent="0.25">
      <c r="B257">
        <v>0</v>
      </c>
      <c r="C257">
        <v>14.169570267131244</v>
      </c>
      <c r="D257">
        <v>4.645760743321719</v>
      </c>
      <c r="E257">
        <v>15.911730545876887</v>
      </c>
      <c r="F257">
        <v>28.106852497096401</v>
      </c>
      <c r="G257">
        <v>24.157955865272939</v>
      </c>
      <c r="H257">
        <v>20.673635307781648</v>
      </c>
      <c r="I257">
        <v>16.260162601626014</v>
      </c>
      <c r="J257">
        <v>17.305458768873404</v>
      </c>
      <c r="K257">
        <v>25.78397212543554</v>
      </c>
      <c r="L257">
        <v>16.260162601626014</v>
      </c>
      <c r="M257">
        <v>18.931475029036005</v>
      </c>
      <c r="N257">
        <v>21.254355400696863</v>
      </c>
      <c r="O257">
        <v>17.421602787456447</v>
      </c>
      <c r="P257">
        <v>12.311265969802555</v>
      </c>
      <c r="Q257">
        <v>8.3623693379790947</v>
      </c>
      <c r="R257">
        <v>0.11614401858304298</v>
      </c>
      <c r="S257">
        <v>5.5749128919860631</v>
      </c>
      <c r="T257">
        <v>8.1300813008130071</v>
      </c>
    </row>
    <row r="258" spans="2:20" x14ac:dyDescent="0.25">
      <c r="B258">
        <v>1.6434892541087229</v>
      </c>
      <c r="C258">
        <v>12.010113780025284</v>
      </c>
      <c r="D258">
        <v>0</v>
      </c>
      <c r="E258">
        <v>15.044247787610621</v>
      </c>
      <c r="F258">
        <v>16.055625790139064</v>
      </c>
      <c r="G258">
        <v>13.400758533501897</v>
      </c>
      <c r="H258">
        <v>11.630847029077119</v>
      </c>
      <c r="I258">
        <v>14.285714285714285</v>
      </c>
      <c r="J258">
        <v>13.653603034134006</v>
      </c>
      <c r="K258">
        <v>21.3653603034134</v>
      </c>
      <c r="L258">
        <v>15.802781289506953</v>
      </c>
      <c r="M258">
        <v>21.618204804045511</v>
      </c>
      <c r="N258">
        <v>23.640960809102403</v>
      </c>
      <c r="O258">
        <v>15.676359039190899</v>
      </c>
      <c r="P258">
        <v>15.170670037926676</v>
      </c>
      <c r="Q258">
        <v>25.53729456384324</v>
      </c>
      <c r="R258">
        <v>3.5398230088495577</v>
      </c>
      <c r="S258">
        <v>7.3324905183312268</v>
      </c>
      <c r="T258">
        <v>3.7926675094816691</v>
      </c>
    </row>
    <row r="259" spans="2:20" x14ac:dyDescent="0.25">
      <c r="B259">
        <v>3.8018433179723505</v>
      </c>
      <c r="C259">
        <v>12.557603686635947</v>
      </c>
      <c r="D259">
        <v>3.9170506912442393</v>
      </c>
      <c r="E259">
        <v>22.119815668202765</v>
      </c>
      <c r="F259">
        <v>26.382488479262673</v>
      </c>
      <c r="G259">
        <v>18.778801843317972</v>
      </c>
      <c r="H259">
        <v>23.963133640552993</v>
      </c>
      <c r="I259">
        <v>17.281105990783409</v>
      </c>
      <c r="J259">
        <v>12.672811059907835</v>
      </c>
      <c r="K259">
        <v>17.972350230414747</v>
      </c>
      <c r="L259">
        <v>15.898617511520738</v>
      </c>
      <c r="M259">
        <v>23.617511520737327</v>
      </c>
      <c r="N259">
        <v>23.041474654377879</v>
      </c>
      <c r="O259">
        <v>11.52073732718894</v>
      </c>
      <c r="P259">
        <v>19.700460829493089</v>
      </c>
      <c r="Q259">
        <v>12.327188940092165</v>
      </c>
      <c r="R259">
        <v>0</v>
      </c>
      <c r="S259">
        <v>4.1474654377880187</v>
      </c>
      <c r="T259">
        <v>0.57603686635944706</v>
      </c>
    </row>
    <row r="260" spans="2:20" x14ac:dyDescent="0.25">
      <c r="B260">
        <v>9.6740273396424818</v>
      </c>
      <c r="C260">
        <v>12.828601472134595</v>
      </c>
      <c r="D260">
        <v>0</v>
      </c>
      <c r="E260">
        <v>27.549947423764458</v>
      </c>
      <c r="F260">
        <v>23.133543638275501</v>
      </c>
      <c r="G260">
        <v>21.030494216614091</v>
      </c>
      <c r="H260">
        <v>29.127234490010519</v>
      </c>
      <c r="I260">
        <v>24.500525762355416</v>
      </c>
      <c r="J260">
        <v>24.815983175604629</v>
      </c>
      <c r="K260">
        <v>26.07781282860147</v>
      </c>
      <c r="L260">
        <v>27.655099894847528</v>
      </c>
      <c r="M260">
        <v>27.655099894847528</v>
      </c>
      <c r="N260">
        <v>21.661409043112513</v>
      </c>
      <c r="O260">
        <v>11.251314405888538</v>
      </c>
      <c r="P260">
        <v>31.440588853838065</v>
      </c>
      <c r="Q260">
        <v>32.807570977917983</v>
      </c>
      <c r="R260">
        <v>5.4679284963196633</v>
      </c>
      <c r="S260">
        <v>10.304942166140904</v>
      </c>
      <c r="T260">
        <v>8.3070452155625656</v>
      </c>
    </row>
    <row r="261" spans="2:20" x14ac:dyDescent="0.25">
      <c r="B261">
        <v>9.7706879361914254</v>
      </c>
      <c r="C261">
        <v>13.858424725822532</v>
      </c>
      <c r="D261">
        <v>1.3958125623130608</v>
      </c>
      <c r="E261">
        <v>8.0757726819541382</v>
      </c>
      <c r="F261">
        <v>19.84047856430708</v>
      </c>
      <c r="G261">
        <v>15.752741774675972</v>
      </c>
      <c r="H261">
        <v>27.617148554336989</v>
      </c>
      <c r="I261">
        <v>24.227318045862411</v>
      </c>
      <c r="J261">
        <v>14.257228315054835</v>
      </c>
      <c r="K261">
        <v>11.56530408773679</v>
      </c>
      <c r="L261">
        <v>10.468594217347956</v>
      </c>
      <c r="M261">
        <v>8.3748753738783659</v>
      </c>
      <c r="N261">
        <v>19.3419740777667</v>
      </c>
      <c r="O261">
        <v>23.728813559322035</v>
      </c>
      <c r="P261">
        <v>24.127617148554336</v>
      </c>
      <c r="Q261">
        <v>23.130608175473579</v>
      </c>
      <c r="R261">
        <v>0</v>
      </c>
      <c r="S261">
        <v>0.99700897308075775</v>
      </c>
      <c r="T261">
        <v>4.6859421734795612</v>
      </c>
    </row>
    <row r="262" spans="2:20" x14ac:dyDescent="0.25">
      <c r="B262">
        <v>6.6371681415929213</v>
      </c>
      <c r="C262">
        <v>9.9557522123893811</v>
      </c>
      <c r="D262">
        <v>1.3274336283185841</v>
      </c>
      <c r="E262">
        <v>18.584070796460178</v>
      </c>
      <c r="F262">
        <v>26.659292035398231</v>
      </c>
      <c r="G262">
        <v>22.013274336283185</v>
      </c>
      <c r="H262">
        <v>31.526548672566374</v>
      </c>
      <c r="I262">
        <v>27.765486725663717</v>
      </c>
      <c r="J262">
        <v>17.699115044247787</v>
      </c>
      <c r="K262">
        <v>32.743362831858406</v>
      </c>
      <c r="L262">
        <v>8.4070796460176993</v>
      </c>
      <c r="M262">
        <v>13.606194690265486</v>
      </c>
      <c r="N262">
        <v>25.221238938053098</v>
      </c>
      <c r="O262">
        <v>16.261061946902654</v>
      </c>
      <c r="P262">
        <v>12.278761061946902</v>
      </c>
      <c r="Q262">
        <v>20.022123893805311</v>
      </c>
      <c r="R262">
        <v>1.6592920353982303</v>
      </c>
      <c r="S262">
        <v>0</v>
      </c>
      <c r="T262">
        <v>4.8672566371681416</v>
      </c>
    </row>
    <row r="263" spans="2:20" x14ac:dyDescent="0.25">
      <c r="B263">
        <v>1.5974440894568689</v>
      </c>
      <c r="C263">
        <v>15.761448349307775</v>
      </c>
      <c r="D263">
        <v>0</v>
      </c>
      <c r="E263">
        <v>19.382321618743344</v>
      </c>
      <c r="F263">
        <v>19.382321618743344</v>
      </c>
      <c r="G263">
        <v>18.317358892438765</v>
      </c>
      <c r="H263">
        <v>18.104366347177852</v>
      </c>
      <c r="I263">
        <v>16.932907348242811</v>
      </c>
      <c r="J263">
        <v>21.725239616613418</v>
      </c>
      <c r="K263">
        <v>11.182108626198083</v>
      </c>
      <c r="L263">
        <v>20.553780617678381</v>
      </c>
      <c r="M263">
        <v>11.608093716719916</v>
      </c>
      <c r="N263">
        <v>6.3897763578274756</v>
      </c>
      <c r="O263">
        <v>12.247071352502664</v>
      </c>
      <c r="P263">
        <v>16.400425985090521</v>
      </c>
      <c r="Q263">
        <v>21.299254526091588</v>
      </c>
      <c r="R263">
        <v>5.5378061767838123</v>
      </c>
      <c r="S263">
        <v>8.7326943556975518</v>
      </c>
      <c r="T263">
        <v>6.7092651757188495</v>
      </c>
    </row>
    <row r="264" spans="2:20" x14ac:dyDescent="0.25">
      <c r="B264">
        <v>6.848030018761726</v>
      </c>
      <c r="C264">
        <v>9.4746716697936204</v>
      </c>
      <c r="D264">
        <v>5.159474671669793</v>
      </c>
      <c r="E264">
        <v>12.195121951219512</v>
      </c>
      <c r="F264">
        <v>25.984990619136962</v>
      </c>
      <c r="G264">
        <v>19.699812382739211</v>
      </c>
      <c r="H264">
        <v>26.360225140712945</v>
      </c>
      <c r="I264">
        <v>20.45028142589118</v>
      </c>
      <c r="J264">
        <v>20.919324577861161</v>
      </c>
      <c r="K264">
        <v>11.350844277673545</v>
      </c>
      <c r="L264">
        <v>12.570356472795496</v>
      </c>
      <c r="M264">
        <v>12.101313320825517</v>
      </c>
      <c r="N264">
        <v>18.386491557223263</v>
      </c>
      <c r="O264">
        <v>11.350844277673545</v>
      </c>
      <c r="P264">
        <v>18.667917448405252</v>
      </c>
      <c r="Q264">
        <v>16.322701688555348</v>
      </c>
      <c r="R264">
        <v>0</v>
      </c>
      <c r="S264">
        <v>4.0337711069418383</v>
      </c>
      <c r="T264">
        <v>1.0318949343339587</v>
      </c>
    </row>
    <row r="265" spans="2:20" x14ac:dyDescent="0.25">
      <c r="B265">
        <v>9.7165991902834001</v>
      </c>
      <c r="C265">
        <v>13.765182186234817</v>
      </c>
      <c r="D265">
        <v>18.016194331983808</v>
      </c>
      <c r="E265">
        <v>14.979757085020243</v>
      </c>
      <c r="F265">
        <v>37.753036437246962</v>
      </c>
      <c r="G265">
        <v>29.453441295546558</v>
      </c>
      <c r="H265">
        <v>38.765182186234817</v>
      </c>
      <c r="I265">
        <v>32.692307692307693</v>
      </c>
      <c r="J265">
        <v>23.785425101214575</v>
      </c>
      <c r="K265">
        <v>17.712550607287451</v>
      </c>
      <c r="L265">
        <v>35.222672064777328</v>
      </c>
      <c r="M265">
        <v>25.303643724696357</v>
      </c>
      <c r="N265">
        <v>20.850202429149796</v>
      </c>
      <c r="O265">
        <v>28.036437246963565</v>
      </c>
      <c r="P265">
        <v>20.647773279352226</v>
      </c>
      <c r="Q265">
        <v>32.388663967611336</v>
      </c>
      <c r="R265">
        <v>0</v>
      </c>
      <c r="S265">
        <v>4.048582995951417</v>
      </c>
      <c r="T265">
        <v>10.82995951417004</v>
      </c>
    </row>
    <row r="266" spans="2:20" x14ac:dyDescent="0.25">
      <c r="B266">
        <v>5.1257253384912955</v>
      </c>
      <c r="C266">
        <v>5.5125725338491298</v>
      </c>
      <c r="D266">
        <v>3.7717601547388782</v>
      </c>
      <c r="E266">
        <v>10.735009671179883</v>
      </c>
      <c r="F266">
        <v>26.595744680851062</v>
      </c>
      <c r="G266">
        <v>19.825918762088975</v>
      </c>
      <c r="H266">
        <v>27.466150870406192</v>
      </c>
      <c r="I266">
        <v>21.566731141199227</v>
      </c>
      <c r="J266">
        <v>16.054158607350097</v>
      </c>
      <c r="K266">
        <v>10.251450676982591</v>
      </c>
      <c r="L266">
        <v>7.4468085106382977</v>
      </c>
      <c r="M266">
        <v>9.8646034816247585</v>
      </c>
      <c r="N266">
        <v>0</v>
      </c>
      <c r="O266">
        <v>9.2843326885880089</v>
      </c>
      <c r="P266">
        <v>14.603481624758222</v>
      </c>
      <c r="Q266">
        <v>10.058027079303674</v>
      </c>
      <c r="R266">
        <v>3.0947775628626695</v>
      </c>
      <c r="S266">
        <v>2.9013539651837523</v>
      </c>
      <c r="T266">
        <v>1.4506769825918762</v>
      </c>
    </row>
    <row r="267" spans="2:20" x14ac:dyDescent="0.25">
      <c r="B267">
        <v>0.28929604628736744</v>
      </c>
      <c r="C267">
        <v>8.486017357762778</v>
      </c>
      <c r="D267">
        <v>2.1215043394406945</v>
      </c>
      <c r="E267">
        <v>9.6432015429122462</v>
      </c>
      <c r="F267">
        <v>20.63645130183221</v>
      </c>
      <c r="G267">
        <v>12.246865959498553</v>
      </c>
      <c r="H267">
        <v>18.225650916104147</v>
      </c>
      <c r="I267">
        <v>14.368370298939247</v>
      </c>
      <c r="J267">
        <v>12.150433944069432</v>
      </c>
      <c r="K267">
        <v>4.339440694310511</v>
      </c>
      <c r="L267">
        <v>16.586306653809064</v>
      </c>
      <c r="M267">
        <v>0.38572806171648988</v>
      </c>
      <c r="N267">
        <v>11.378977820636452</v>
      </c>
      <c r="O267">
        <v>14.850530376084862</v>
      </c>
      <c r="P267">
        <v>21.890067502410801</v>
      </c>
      <c r="Q267">
        <v>18.707810993249758</v>
      </c>
      <c r="R267">
        <v>0</v>
      </c>
      <c r="S267">
        <v>0.96432015429122475</v>
      </c>
      <c r="T267">
        <v>0.57859209257473487</v>
      </c>
    </row>
    <row r="268" spans="2:20" x14ac:dyDescent="0.25">
      <c r="B268">
        <v>2.4676850763807283</v>
      </c>
      <c r="C268">
        <v>18.096357226792009</v>
      </c>
      <c r="D268">
        <v>2.7027027027027026</v>
      </c>
      <c r="E268">
        <v>21.151586368977675</v>
      </c>
      <c r="F268">
        <v>47.591069330199765</v>
      </c>
      <c r="G268">
        <v>41.128084606345475</v>
      </c>
      <c r="H268">
        <v>38.895417156286719</v>
      </c>
      <c r="I268">
        <v>34.312573443008226</v>
      </c>
      <c r="J268">
        <v>25.499412455934195</v>
      </c>
      <c r="K268">
        <v>17.391304347826086</v>
      </c>
      <c r="L268">
        <v>27.614571092831962</v>
      </c>
      <c r="M268">
        <v>41.480611045828439</v>
      </c>
      <c r="N268">
        <v>29.847238542890718</v>
      </c>
      <c r="O268">
        <v>19.858989424206815</v>
      </c>
      <c r="P268">
        <v>25.146886016451237</v>
      </c>
      <c r="Q268">
        <v>20.446533490011749</v>
      </c>
      <c r="R268">
        <v>0</v>
      </c>
      <c r="S268">
        <v>3.4077555816686247</v>
      </c>
      <c r="T268">
        <v>9.0481786133960043</v>
      </c>
    </row>
    <row r="269" spans="2:20" x14ac:dyDescent="0.25">
      <c r="B269">
        <v>7.0484581497797363</v>
      </c>
      <c r="C269">
        <v>10.462555066079295</v>
      </c>
      <c r="D269">
        <v>3.0837004405286343</v>
      </c>
      <c r="E269">
        <v>17.290748898678416</v>
      </c>
      <c r="F269">
        <v>43.722466960352421</v>
      </c>
      <c r="G269">
        <v>32.819383259911895</v>
      </c>
      <c r="H269">
        <v>51.431718061674005</v>
      </c>
      <c r="I269">
        <v>37.334801762114537</v>
      </c>
      <c r="J269">
        <v>35.903083700440533</v>
      </c>
      <c r="K269">
        <v>29.625550660792953</v>
      </c>
      <c r="L269">
        <v>26.101321585903079</v>
      </c>
      <c r="M269">
        <v>24.44933920704846</v>
      </c>
      <c r="N269">
        <v>23.898678414096917</v>
      </c>
      <c r="O269">
        <v>38.215859030837002</v>
      </c>
      <c r="P269">
        <v>25.330396475770929</v>
      </c>
      <c r="Q269">
        <v>31.057268722466961</v>
      </c>
      <c r="R269">
        <v>13.215859030837004</v>
      </c>
      <c r="S269">
        <v>4.9559471365638768</v>
      </c>
      <c r="T269">
        <v>0</v>
      </c>
    </row>
    <row r="270" spans="2:20" x14ac:dyDescent="0.25">
      <c r="B270">
        <v>8.0903104421448724</v>
      </c>
      <c r="C270">
        <v>4.9858889934148634</v>
      </c>
      <c r="D270">
        <v>7.4317968015051736</v>
      </c>
      <c r="E270">
        <v>6.6792097836312321</v>
      </c>
      <c r="F270">
        <v>22.201317027281277</v>
      </c>
      <c r="G270">
        <v>11.288805268109126</v>
      </c>
      <c r="H270">
        <v>26.904985888993416</v>
      </c>
      <c r="I270">
        <v>16.27469426152399</v>
      </c>
      <c r="J270">
        <v>15.992474129821261</v>
      </c>
      <c r="K270">
        <v>18.532455315145814</v>
      </c>
      <c r="L270">
        <v>13.264346190028222</v>
      </c>
      <c r="M270">
        <v>17.027281279397929</v>
      </c>
      <c r="N270">
        <v>4.7977422389463777</v>
      </c>
      <c r="O270">
        <v>4.9858889934148634</v>
      </c>
      <c r="P270">
        <v>8.8428974600188148</v>
      </c>
      <c r="Q270">
        <v>10.912511759172155</v>
      </c>
      <c r="R270">
        <v>0</v>
      </c>
      <c r="S270">
        <v>6.6792097836312321</v>
      </c>
      <c r="T270">
        <v>1.7873941674506115</v>
      </c>
    </row>
    <row r="271" spans="2:20" x14ac:dyDescent="0.25">
      <c r="B271">
        <v>9.2307692307692317</v>
      </c>
      <c r="C271">
        <v>12.410256410256411</v>
      </c>
      <c r="D271">
        <v>11.794871794871794</v>
      </c>
      <c r="E271">
        <v>18.153846153846153</v>
      </c>
      <c r="F271">
        <v>27.897435897435898</v>
      </c>
      <c r="G271">
        <v>22.46153846153846</v>
      </c>
      <c r="H271">
        <v>26.769230769230766</v>
      </c>
      <c r="I271">
        <v>24.512820512820515</v>
      </c>
      <c r="J271">
        <v>14.76923076923077</v>
      </c>
      <c r="K271">
        <v>19.282051282051281</v>
      </c>
      <c r="L271">
        <v>9.3333333333333339</v>
      </c>
      <c r="M271">
        <v>26.666666666666668</v>
      </c>
      <c r="N271">
        <v>26.769230769230766</v>
      </c>
      <c r="O271">
        <v>16.410256410256409</v>
      </c>
      <c r="P271">
        <v>19.589743589743588</v>
      </c>
      <c r="Q271">
        <v>19.282051282051281</v>
      </c>
      <c r="R271">
        <v>0</v>
      </c>
      <c r="S271">
        <v>10.974358974358974</v>
      </c>
      <c r="T271">
        <v>8.7179487179487172</v>
      </c>
    </row>
    <row r="272" spans="2:20" x14ac:dyDescent="0.25">
      <c r="B272">
        <v>0.70993914807302227</v>
      </c>
      <c r="C272">
        <v>12.778904665314403</v>
      </c>
      <c r="D272">
        <v>0.70993914807302227</v>
      </c>
      <c r="E272">
        <v>14.0973630831643</v>
      </c>
      <c r="F272">
        <v>25.760649087221093</v>
      </c>
      <c r="G272">
        <v>18.661257606490871</v>
      </c>
      <c r="H272">
        <v>15.010141987829615</v>
      </c>
      <c r="I272">
        <v>14.0973630831643</v>
      </c>
      <c r="J272">
        <v>17.951318458417852</v>
      </c>
      <c r="K272">
        <v>11.054766734279919</v>
      </c>
      <c r="L272">
        <v>23.732251521298174</v>
      </c>
      <c r="M272">
        <v>15.618661257606492</v>
      </c>
      <c r="N272">
        <v>21.399594320486813</v>
      </c>
      <c r="O272">
        <v>31.237322515212984</v>
      </c>
      <c r="P272">
        <v>19.776876267748477</v>
      </c>
      <c r="Q272">
        <v>19.472616632860039</v>
      </c>
      <c r="R272">
        <v>0</v>
      </c>
      <c r="S272">
        <v>4.9695740365111565</v>
      </c>
      <c r="T272">
        <v>5.4766734279918863</v>
      </c>
    </row>
    <row r="273" spans="2:20" x14ac:dyDescent="0.25">
      <c r="B273">
        <v>6.5400843881856545</v>
      </c>
      <c r="C273">
        <v>6.5400843881856545</v>
      </c>
      <c r="D273">
        <v>3.1645569620253164</v>
      </c>
      <c r="E273">
        <v>14.345991561181433</v>
      </c>
      <c r="F273">
        <v>36.497890295358651</v>
      </c>
      <c r="G273">
        <v>28.481012658227851</v>
      </c>
      <c r="H273">
        <v>39.556962025316459</v>
      </c>
      <c r="I273">
        <v>30.274261603375528</v>
      </c>
      <c r="J273">
        <v>27.742616033755276</v>
      </c>
      <c r="K273">
        <v>21.202531645569618</v>
      </c>
      <c r="L273">
        <v>16.666666666666664</v>
      </c>
      <c r="M273">
        <v>32.383966244725734</v>
      </c>
      <c r="N273">
        <v>30.063291139240505</v>
      </c>
      <c r="O273">
        <v>25.63291139240506</v>
      </c>
      <c r="P273">
        <v>19.303797468354432</v>
      </c>
      <c r="Q273">
        <v>24.472573839662449</v>
      </c>
      <c r="R273">
        <v>6.962025316455696</v>
      </c>
      <c r="S273">
        <v>1.4767932489451476</v>
      </c>
      <c r="T273">
        <v>0</v>
      </c>
    </row>
    <row r="274" spans="2:20" x14ac:dyDescent="0.25">
      <c r="B274">
        <v>4.3967280163599183</v>
      </c>
      <c r="C274">
        <v>9.6114519427402865</v>
      </c>
      <c r="D274">
        <v>4.294478527607362</v>
      </c>
      <c r="E274">
        <v>14.008179959100204</v>
      </c>
      <c r="F274">
        <v>15.644171779141105</v>
      </c>
      <c r="G274">
        <v>9.9182004089979561</v>
      </c>
      <c r="H274">
        <v>23.108384458077712</v>
      </c>
      <c r="I274">
        <v>19.120654396728014</v>
      </c>
      <c r="J274">
        <v>11.656441717791409</v>
      </c>
      <c r="K274">
        <v>15.337423312883436</v>
      </c>
      <c r="L274">
        <v>25.357873210633947</v>
      </c>
      <c r="M274">
        <v>3.3742331288343559</v>
      </c>
      <c r="N274">
        <v>1.6359918200409</v>
      </c>
      <c r="O274">
        <v>13.701431492842536</v>
      </c>
      <c r="P274">
        <v>14.621676891615543</v>
      </c>
      <c r="Q274">
        <v>14.110429447852759</v>
      </c>
      <c r="R274">
        <v>3.3742331288343559</v>
      </c>
      <c r="S274">
        <v>0</v>
      </c>
      <c r="T274">
        <v>2.147239263803681</v>
      </c>
    </row>
    <row r="275" spans="2:20" x14ac:dyDescent="0.25">
      <c r="B275">
        <v>11.514522821576763</v>
      </c>
      <c r="C275">
        <v>7.9875518672199162</v>
      </c>
      <c r="D275">
        <v>19.813278008298756</v>
      </c>
      <c r="E275">
        <v>16.597510373443981</v>
      </c>
      <c r="F275">
        <v>31.742738589211616</v>
      </c>
      <c r="G275">
        <v>23.651452282157674</v>
      </c>
      <c r="H275">
        <v>32.987551867219914</v>
      </c>
      <c r="I275">
        <v>23.3402489626556</v>
      </c>
      <c r="J275">
        <v>22.095435684647303</v>
      </c>
      <c r="K275">
        <v>28.630705394190869</v>
      </c>
      <c r="L275">
        <v>27.282157676348547</v>
      </c>
      <c r="M275">
        <v>4.7717842323651452</v>
      </c>
      <c r="N275">
        <v>21.369294605809127</v>
      </c>
      <c r="O275">
        <v>29.253112033195023</v>
      </c>
      <c r="P275">
        <v>25.726141078838172</v>
      </c>
      <c r="Q275">
        <v>30.70539419087137</v>
      </c>
      <c r="R275">
        <v>0</v>
      </c>
      <c r="S275">
        <v>5.9128630705394185</v>
      </c>
      <c r="T275">
        <v>8.8174273858921168</v>
      </c>
    </row>
    <row r="276" spans="2:20" x14ac:dyDescent="0.25">
      <c r="B276">
        <v>2.613065326633166</v>
      </c>
      <c r="C276">
        <v>4.4221105527638196</v>
      </c>
      <c r="D276">
        <v>1.306532663316583</v>
      </c>
      <c r="E276">
        <v>12.763819095477386</v>
      </c>
      <c r="F276">
        <v>17.48743718592965</v>
      </c>
      <c r="G276">
        <v>10.35175879396985</v>
      </c>
      <c r="H276">
        <v>23.718592964824118</v>
      </c>
      <c r="I276">
        <v>18.492462311557787</v>
      </c>
      <c r="J276">
        <v>10.854271356783919</v>
      </c>
      <c r="K276">
        <v>9.5477386934673358</v>
      </c>
      <c r="L276">
        <v>14.170854271356784</v>
      </c>
      <c r="M276">
        <v>10.150753768844222</v>
      </c>
      <c r="N276">
        <v>8.140703517587939</v>
      </c>
      <c r="O276">
        <v>15.276381909547739</v>
      </c>
      <c r="P276">
        <v>9.6482412060301499</v>
      </c>
      <c r="Q276">
        <v>15.276381909547739</v>
      </c>
      <c r="R276">
        <v>0</v>
      </c>
      <c r="S276">
        <v>7.3366834170854265</v>
      </c>
      <c r="T276">
        <v>0.4020100502512563</v>
      </c>
    </row>
    <row r="277" spans="2:20" x14ac:dyDescent="0.25">
      <c r="B277">
        <v>11.924882629107982</v>
      </c>
      <c r="C277">
        <v>10.422535211267606</v>
      </c>
      <c r="D277">
        <v>5.727699530516432</v>
      </c>
      <c r="E277">
        <v>10.234741784037558</v>
      </c>
      <c r="F277">
        <v>33.145539906103288</v>
      </c>
      <c r="G277">
        <v>27.417840375586856</v>
      </c>
      <c r="H277">
        <v>32.676056338028168</v>
      </c>
      <c r="I277">
        <v>27.136150234741784</v>
      </c>
      <c r="J277">
        <v>24.694835680751172</v>
      </c>
      <c r="K277">
        <v>18.779342723004692</v>
      </c>
      <c r="L277">
        <v>18.685446009389672</v>
      </c>
      <c r="M277">
        <v>20</v>
      </c>
      <c r="N277">
        <v>11.924882629107982</v>
      </c>
      <c r="O277">
        <v>21.502347417840376</v>
      </c>
      <c r="P277">
        <v>11.643192488262912</v>
      </c>
      <c r="Q277">
        <v>11.549295774647888</v>
      </c>
      <c r="R277">
        <v>0</v>
      </c>
      <c r="S277">
        <v>7.511737089201878</v>
      </c>
      <c r="T277">
        <v>4.6948356807511731</v>
      </c>
    </row>
    <row r="281" spans="2:20" x14ac:dyDescent="0.25">
      <c r="B281">
        <v>4.7666335650446872</v>
      </c>
      <c r="C281">
        <v>10.724925521350546</v>
      </c>
      <c r="D281">
        <v>10.02979145978153</v>
      </c>
      <c r="E281">
        <v>10.824230387288978</v>
      </c>
      <c r="F281">
        <v>12.512413108242304</v>
      </c>
      <c r="G281">
        <v>8.9374379344587886</v>
      </c>
      <c r="H281">
        <v>9.1360476663356511</v>
      </c>
      <c r="I281">
        <v>13.108242303872888</v>
      </c>
      <c r="J281">
        <v>0</v>
      </c>
      <c r="K281">
        <v>8.5402184707050655</v>
      </c>
      <c r="L281">
        <v>15.888778550148958</v>
      </c>
      <c r="M281">
        <v>15.09433962264151</v>
      </c>
      <c r="N281">
        <v>8.2423038728897708</v>
      </c>
      <c r="O281">
        <v>10.327706057596822</v>
      </c>
      <c r="P281">
        <v>10.724925521350546</v>
      </c>
      <c r="Q281">
        <v>20.059582919563059</v>
      </c>
      <c r="R281">
        <v>2.5819265143992056</v>
      </c>
      <c r="S281">
        <v>9.2353525322740815</v>
      </c>
      <c r="T281">
        <v>13.803376365441908</v>
      </c>
    </row>
    <row r="282" spans="2:20" x14ac:dyDescent="0.25">
      <c r="B282">
        <v>7.357512953367876</v>
      </c>
      <c r="C282">
        <v>11.088082901554404</v>
      </c>
      <c r="D282">
        <v>7.5647668393782386</v>
      </c>
      <c r="E282">
        <v>16.994818652849741</v>
      </c>
      <c r="F282">
        <v>15.751295336787566</v>
      </c>
      <c r="G282">
        <v>15.751295336787566</v>
      </c>
      <c r="H282">
        <v>11.709844559585491</v>
      </c>
      <c r="I282">
        <v>6.4248704663212433</v>
      </c>
      <c r="J282">
        <v>15.336787564766841</v>
      </c>
      <c r="K282">
        <v>25.388601036269431</v>
      </c>
      <c r="L282">
        <v>22.176165803108809</v>
      </c>
      <c r="M282">
        <v>27.046632124352332</v>
      </c>
      <c r="N282">
        <v>29.948186528497413</v>
      </c>
      <c r="O282">
        <v>18.860103626943005</v>
      </c>
      <c r="P282">
        <v>15.129533678756477</v>
      </c>
      <c r="Q282">
        <v>21.036269430051814</v>
      </c>
      <c r="R282">
        <v>0.82901554404145072</v>
      </c>
      <c r="S282">
        <v>3.8341968911917101</v>
      </c>
      <c r="T282">
        <v>0</v>
      </c>
    </row>
    <row r="283" spans="2:20" x14ac:dyDescent="0.25">
      <c r="B283">
        <v>8.4934277047522748</v>
      </c>
      <c r="C283">
        <v>5.5611729019211324</v>
      </c>
      <c r="D283">
        <v>3.9433771486349847</v>
      </c>
      <c r="E283">
        <v>18.806875631951467</v>
      </c>
      <c r="F283">
        <v>19.110212335692619</v>
      </c>
      <c r="G283">
        <v>13.245702730030334</v>
      </c>
      <c r="H283">
        <v>30.030333670374116</v>
      </c>
      <c r="I283">
        <v>21.739130434782609</v>
      </c>
      <c r="J283">
        <v>31.749241658240646</v>
      </c>
      <c r="K283">
        <v>11.931243680485339</v>
      </c>
      <c r="L283">
        <v>21.739130434782609</v>
      </c>
      <c r="M283">
        <v>27.300303336703742</v>
      </c>
      <c r="N283">
        <v>17.795753286147622</v>
      </c>
      <c r="O283">
        <v>11.425682507583417</v>
      </c>
      <c r="P283">
        <v>18.503538928210315</v>
      </c>
      <c r="Q283">
        <v>12.335692618806876</v>
      </c>
      <c r="R283">
        <v>6.2689585439838211</v>
      </c>
      <c r="S283">
        <v>0</v>
      </c>
      <c r="T283">
        <v>5.4600606673407484</v>
      </c>
    </row>
    <row r="284" spans="2:20" x14ac:dyDescent="0.25">
      <c r="B284">
        <v>2.9646522234891677</v>
      </c>
      <c r="C284">
        <v>11.972633979475484</v>
      </c>
      <c r="D284">
        <v>7.5256556442417324</v>
      </c>
      <c r="E284">
        <v>20.866590649942989</v>
      </c>
      <c r="F284">
        <v>17.217787913340935</v>
      </c>
      <c r="G284">
        <v>19.04218928164196</v>
      </c>
      <c r="H284">
        <v>16.761687571265679</v>
      </c>
      <c r="I284">
        <v>14.709236031927023</v>
      </c>
      <c r="J284">
        <v>22.006841505131128</v>
      </c>
      <c r="K284">
        <v>27.594070695553018</v>
      </c>
      <c r="L284">
        <v>18.586088939566707</v>
      </c>
      <c r="M284">
        <v>20.638540478905359</v>
      </c>
      <c r="N284">
        <v>28.962371721778791</v>
      </c>
      <c r="O284">
        <v>23.261117445838085</v>
      </c>
      <c r="P284">
        <v>28.278221208665904</v>
      </c>
      <c r="Q284">
        <v>20.524515393386544</v>
      </c>
      <c r="R284">
        <v>0</v>
      </c>
      <c r="S284">
        <v>6.955530216647662</v>
      </c>
      <c r="T284">
        <v>6.0433295324971494</v>
      </c>
    </row>
    <row r="285" spans="2:20" x14ac:dyDescent="0.25">
      <c r="B285">
        <v>9.925293489861259</v>
      </c>
      <c r="C285">
        <v>13.767342582710778</v>
      </c>
      <c r="D285">
        <v>3.6286019210245462</v>
      </c>
      <c r="E285">
        <v>12.166488794023479</v>
      </c>
      <c r="F285">
        <v>14.621131270010673</v>
      </c>
      <c r="G285">
        <v>15.901814300960512</v>
      </c>
      <c r="H285">
        <v>15.048025613660618</v>
      </c>
      <c r="I285">
        <v>15.688367129135539</v>
      </c>
      <c r="J285">
        <v>7.6840981856990398</v>
      </c>
      <c r="K285">
        <v>13.980789754535753</v>
      </c>
      <c r="L285">
        <v>7.5773745997865527</v>
      </c>
      <c r="M285">
        <v>21.344717182497334</v>
      </c>
      <c r="N285">
        <v>2.7748132337246529</v>
      </c>
      <c r="O285">
        <v>11.846318036286018</v>
      </c>
      <c r="P285">
        <v>15.688367129135539</v>
      </c>
      <c r="Q285">
        <v>24.226254002134475</v>
      </c>
      <c r="R285">
        <v>0.32017075773745995</v>
      </c>
      <c r="S285">
        <v>0</v>
      </c>
      <c r="T285">
        <v>4.5891141942369265</v>
      </c>
    </row>
    <row r="286" spans="2:20" x14ac:dyDescent="0.25">
      <c r="B286">
        <v>6.7049808429118771</v>
      </c>
      <c r="C286">
        <v>17.52873563218391</v>
      </c>
      <c r="D286">
        <v>4.5019157088122608</v>
      </c>
      <c r="E286">
        <v>24.808429118773947</v>
      </c>
      <c r="F286">
        <v>21.168582375478927</v>
      </c>
      <c r="G286">
        <v>15.134099616858238</v>
      </c>
      <c r="H286">
        <v>23.180076628352491</v>
      </c>
      <c r="I286">
        <v>19.25287356321839</v>
      </c>
      <c r="J286">
        <v>19.540229885057471</v>
      </c>
      <c r="K286">
        <v>11.398467432950191</v>
      </c>
      <c r="L286">
        <v>17.241379310344829</v>
      </c>
      <c r="M286">
        <v>11.590038314176246</v>
      </c>
      <c r="N286">
        <v>15.900383141762454</v>
      </c>
      <c r="O286">
        <v>25</v>
      </c>
      <c r="P286">
        <v>25.766283524904214</v>
      </c>
      <c r="Q286">
        <v>26.149425287356319</v>
      </c>
      <c r="R286">
        <v>0</v>
      </c>
      <c r="S286">
        <v>9.0038314176245215</v>
      </c>
      <c r="T286">
        <v>4.8850574712643677</v>
      </c>
    </row>
    <row r="287" spans="2:20" x14ac:dyDescent="0.25">
      <c r="B287">
        <v>8.8775510204081627</v>
      </c>
      <c r="C287">
        <v>6.2244897959183669</v>
      </c>
      <c r="D287">
        <v>0</v>
      </c>
      <c r="E287">
        <v>21.632653061224492</v>
      </c>
      <c r="F287">
        <v>24.387755102040817</v>
      </c>
      <c r="G287">
        <v>13.571428571428571</v>
      </c>
      <c r="H287">
        <v>32.142857142857146</v>
      </c>
      <c r="I287">
        <v>23.979591836734691</v>
      </c>
      <c r="J287">
        <v>13.77551020408163</v>
      </c>
      <c r="K287">
        <v>12.755102040816327</v>
      </c>
      <c r="L287">
        <v>27.346938775510203</v>
      </c>
      <c r="M287">
        <v>16.428571428571427</v>
      </c>
      <c r="N287">
        <v>21.836734693877553</v>
      </c>
      <c r="O287">
        <v>19.081632653061227</v>
      </c>
      <c r="P287">
        <v>15</v>
      </c>
      <c r="Q287">
        <v>19.489795918367349</v>
      </c>
      <c r="R287">
        <v>11.836734693877551</v>
      </c>
      <c r="S287">
        <v>9.2857142857142865</v>
      </c>
      <c r="T287">
        <v>1.7346938775510203</v>
      </c>
    </row>
    <row r="288" spans="2:20" x14ac:dyDescent="0.25">
      <c r="B288">
        <v>4.9622437971952538</v>
      </c>
      <c r="C288">
        <v>12.189859762675297</v>
      </c>
      <c r="D288">
        <v>3.3441208198489751</v>
      </c>
      <c r="E288">
        <v>14.347357065803667</v>
      </c>
      <c r="F288">
        <v>17.367853290183387</v>
      </c>
      <c r="G288">
        <v>8.090614886731391</v>
      </c>
      <c r="H288">
        <v>10.032362459546926</v>
      </c>
      <c r="I288">
        <v>4.5307443365695796</v>
      </c>
      <c r="J288">
        <v>22.97734627831715</v>
      </c>
      <c r="K288">
        <v>25.458468176914778</v>
      </c>
      <c r="L288">
        <v>6.7961165048543686</v>
      </c>
      <c r="M288">
        <v>12.297734627831716</v>
      </c>
      <c r="N288">
        <v>12.081984897518879</v>
      </c>
      <c r="O288">
        <v>12.513484358144552</v>
      </c>
      <c r="P288">
        <v>10.355987055016183</v>
      </c>
      <c r="Q288">
        <v>15.53398058252427</v>
      </c>
      <c r="R288">
        <v>1.4023732470334414</v>
      </c>
      <c r="S288">
        <v>12.081984897518879</v>
      </c>
      <c r="T288">
        <v>0</v>
      </c>
    </row>
    <row r="289" spans="2:20" x14ac:dyDescent="0.25">
      <c r="B289">
        <v>9.6982758620689662</v>
      </c>
      <c r="C289">
        <v>16.163793103448278</v>
      </c>
      <c r="D289">
        <v>9.9137931034482758</v>
      </c>
      <c r="E289">
        <v>15.732758620689655</v>
      </c>
      <c r="F289">
        <v>18.211206896551722</v>
      </c>
      <c r="G289">
        <v>14.547413793103448</v>
      </c>
      <c r="H289">
        <v>13.685344827586206</v>
      </c>
      <c r="I289">
        <v>9.5905172413793114</v>
      </c>
      <c r="J289">
        <v>15.84051724137931</v>
      </c>
      <c r="K289">
        <v>16.163793103448278</v>
      </c>
      <c r="L289">
        <v>14.008620689655171</v>
      </c>
      <c r="M289">
        <v>16.918103448275861</v>
      </c>
      <c r="N289">
        <v>17.564655172413794</v>
      </c>
      <c r="O289">
        <v>10.021551724137931</v>
      </c>
      <c r="P289">
        <v>21.228448275862068</v>
      </c>
      <c r="Q289">
        <v>27.586206896551722</v>
      </c>
      <c r="R289">
        <v>0.96982758620689657</v>
      </c>
      <c r="S289">
        <v>6.0344827586206895</v>
      </c>
      <c r="T289">
        <v>0</v>
      </c>
    </row>
    <row r="290" spans="2:20" x14ac:dyDescent="0.25">
      <c r="B290">
        <v>7.9425837320574164</v>
      </c>
      <c r="C290">
        <v>4.0191387559808609</v>
      </c>
      <c r="D290">
        <v>0</v>
      </c>
      <c r="E290">
        <v>15.98086124401914</v>
      </c>
      <c r="F290">
        <v>13.110047846889952</v>
      </c>
      <c r="G290">
        <v>3.5406698564593304</v>
      </c>
      <c r="H290">
        <v>18.181818181818183</v>
      </c>
      <c r="I290">
        <v>8.4210526315789469</v>
      </c>
      <c r="J290">
        <v>14.44976076555024</v>
      </c>
      <c r="K290">
        <v>18.660287081339714</v>
      </c>
      <c r="L290">
        <v>11.100478468899521</v>
      </c>
      <c r="M290">
        <v>14.354066985645932</v>
      </c>
      <c r="N290">
        <v>16.650717703349283</v>
      </c>
      <c r="O290">
        <v>23.732057416267942</v>
      </c>
      <c r="P290">
        <v>14.832535885167463</v>
      </c>
      <c r="Q290">
        <v>16.650717703349283</v>
      </c>
      <c r="R290">
        <v>4.2105263157894735</v>
      </c>
      <c r="S290">
        <v>6.9856459330143545</v>
      </c>
      <c r="T290">
        <v>1.6267942583732056</v>
      </c>
    </row>
    <row r="291" spans="2:20" x14ac:dyDescent="0.25">
      <c r="B291">
        <v>4.9813200498132</v>
      </c>
      <c r="C291">
        <v>13.449564134495642</v>
      </c>
      <c r="D291">
        <v>8.5927770859277697</v>
      </c>
      <c r="E291">
        <v>11.70610211706102</v>
      </c>
      <c r="F291">
        <v>14.570361145703611</v>
      </c>
      <c r="G291">
        <v>15.566625155666253</v>
      </c>
      <c r="H291">
        <v>15.815691158156911</v>
      </c>
      <c r="I291">
        <v>9.339975093399751</v>
      </c>
      <c r="J291">
        <v>6.7247820672478209</v>
      </c>
      <c r="K291">
        <v>25.404732254047325</v>
      </c>
      <c r="L291">
        <v>17.559153175591533</v>
      </c>
      <c r="M291">
        <v>25.155666251556664</v>
      </c>
      <c r="N291">
        <v>33.872976338729764</v>
      </c>
      <c r="O291">
        <v>29.140722291407222</v>
      </c>
      <c r="P291">
        <v>20.921544209215444</v>
      </c>
      <c r="Q291">
        <v>21.046077210460773</v>
      </c>
      <c r="R291">
        <v>0</v>
      </c>
      <c r="S291">
        <v>3.1133250311332503</v>
      </c>
      <c r="T291">
        <v>10.211706102117061</v>
      </c>
    </row>
    <row r="292" spans="2:20" x14ac:dyDescent="0.25">
      <c r="B292">
        <v>7.7181208053691277</v>
      </c>
      <c r="C292">
        <v>12.863534675615213</v>
      </c>
      <c r="D292">
        <v>4.2505592841163313</v>
      </c>
      <c r="E292">
        <v>19.574944071588369</v>
      </c>
      <c r="F292">
        <v>15.883668903803134</v>
      </c>
      <c r="G292">
        <v>11.185682326621924</v>
      </c>
      <c r="H292">
        <v>15.100671140939598</v>
      </c>
      <c r="I292">
        <v>9.3959731543624159</v>
      </c>
      <c r="J292">
        <v>14.876957494407158</v>
      </c>
      <c r="K292">
        <v>3.9149888143176734</v>
      </c>
      <c r="L292">
        <v>10.514541387024609</v>
      </c>
      <c r="M292">
        <v>10.626398210290827</v>
      </c>
      <c r="N292">
        <v>13.982102908277405</v>
      </c>
      <c r="O292">
        <v>23.378076062639821</v>
      </c>
      <c r="P292">
        <v>16.778523489932887</v>
      </c>
      <c r="Q292">
        <v>13.758389261744966</v>
      </c>
      <c r="R292">
        <v>0</v>
      </c>
      <c r="S292">
        <v>7.4944071588366885</v>
      </c>
      <c r="T292">
        <v>7.1588366890380311</v>
      </c>
    </row>
    <row r="293" spans="2:20" x14ac:dyDescent="0.25">
      <c r="B293">
        <v>11.428571428571429</v>
      </c>
      <c r="C293">
        <v>14.514285714285712</v>
      </c>
      <c r="D293">
        <v>12</v>
      </c>
      <c r="E293">
        <v>18.285714285714285</v>
      </c>
      <c r="F293">
        <v>22.285714285714285</v>
      </c>
      <c r="G293">
        <v>16.8</v>
      </c>
      <c r="H293">
        <v>17.028571428571428</v>
      </c>
      <c r="I293">
        <v>22.400000000000002</v>
      </c>
      <c r="J293">
        <v>22.742857142857144</v>
      </c>
      <c r="K293">
        <v>14.857142857142858</v>
      </c>
      <c r="L293">
        <v>17.028571428571428</v>
      </c>
      <c r="M293">
        <v>4.5714285714285712</v>
      </c>
      <c r="N293">
        <v>16.228571428571428</v>
      </c>
      <c r="O293">
        <v>18.285714285714285</v>
      </c>
      <c r="P293">
        <v>29.37142857142857</v>
      </c>
      <c r="Q293">
        <v>31.314285714285717</v>
      </c>
      <c r="R293">
        <v>3.3142857142857141</v>
      </c>
      <c r="S293">
        <v>15.657142857142858</v>
      </c>
      <c r="T293">
        <v>0</v>
      </c>
    </row>
    <row r="294" spans="2:20" x14ac:dyDescent="0.25">
      <c r="B294">
        <v>11.799065420560748</v>
      </c>
      <c r="C294">
        <v>19.976635514018692</v>
      </c>
      <c r="D294">
        <v>6.6588785046728969</v>
      </c>
      <c r="E294">
        <v>20.677570093457945</v>
      </c>
      <c r="F294">
        <v>26.168224299065418</v>
      </c>
      <c r="G294">
        <v>12.967289719626168</v>
      </c>
      <c r="H294">
        <v>21.845794392523366</v>
      </c>
      <c r="I294">
        <v>22.66355140186916</v>
      </c>
      <c r="J294">
        <v>16.238317757009348</v>
      </c>
      <c r="K294">
        <v>10.981308411214954</v>
      </c>
      <c r="L294">
        <v>23.481308411214954</v>
      </c>
      <c r="M294">
        <v>13.66822429906542</v>
      </c>
      <c r="N294">
        <v>19.509345794392523</v>
      </c>
      <c r="O294">
        <v>23.831775700934578</v>
      </c>
      <c r="P294">
        <v>19.976635514018692</v>
      </c>
      <c r="Q294">
        <v>17.990654205607477</v>
      </c>
      <c r="R294">
        <v>6.3084112149532707</v>
      </c>
      <c r="S294">
        <v>8.9953271028037385</v>
      </c>
      <c r="T294">
        <v>0</v>
      </c>
    </row>
    <row r="295" spans="2:20" x14ac:dyDescent="0.25">
      <c r="B295">
        <v>6.2360801781737196</v>
      </c>
      <c r="C295">
        <v>13.363028953229399</v>
      </c>
      <c r="D295">
        <v>0</v>
      </c>
      <c r="E295">
        <v>18.485523385300667</v>
      </c>
      <c r="F295">
        <v>22.271714922049</v>
      </c>
      <c r="G295">
        <v>14.253897550111358</v>
      </c>
      <c r="H295">
        <v>26.169265033407573</v>
      </c>
      <c r="I295">
        <v>11.1358574610245</v>
      </c>
      <c r="J295">
        <v>9.799554565701559</v>
      </c>
      <c r="K295">
        <v>5.9020044543429844</v>
      </c>
      <c r="L295">
        <v>6.570155902004454</v>
      </c>
      <c r="M295">
        <v>25.389755011135858</v>
      </c>
      <c r="N295">
        <v>16.481069042316257</v>
      </c>
      <c r="O295">
        <v>13.808463251670378</v>
      </c>
      <c r="P295">
        <v>3.8975501113585747</v>
      </c>
      <c r="Q295">
        <v>7.1269487750556788</v>
      </c>
      <c r="R295">
        <v>0.22271714922048996</v>
      </c>
      <c r="S295">
        <v>3.7861915367483299</v>
      </c>
      <c r="T295">
        <v>2.783964365256125</v>
      </c>
    </row>
    <row r="296" spans="2:20" x14ac:dyDescent="0.25">
      <c r="B296">
        <v>3.7678207739307537</v>
      </c>
      <c r="C296">
        <v>14.15478615071283</v>
      </c>
      <c r="D296">
        <v>0</v>
      </c>
      <c r="E296">
        <v>20.875763747454176</v>
      </c>
      <c r="F296">
        <v>10.896130346232178</v>
      </c>
      <c r="G296">
        <v>4.887983706720977</v>
      </c>
      <c r="H296">
        <v>15.987780040733199</v>
      </c>
      <c r="I296">
        <v>13.645621181262729</v>
      </c>
      <c r="J296">
        <v>20.672097759674134</v>
      </c>
      <c r="K296">
        <v>8.0448065173116099</v>
      </c>
      <c r="L296">
        <v>7.2301425661914456</v>
      </c>
      <c r="M296">
        <v>16.4969450101833</v>
      </c>
      <c r="N296">
        <v>22.505091649694499</v>
      </c>
      <c r="O296">
        <v>17.922606924643585</v>
      </c>
      <c r="P296">
        <v>18.126272912423623</v>
      </c>
      <c r="Q296">
        <v>21.894093686354381</v>
      </c>
      <c r="R296">
        <v>7.3319755600814664</v>
      </c>
      <c r="S296">
        <v>4.3788187372708762</v>
      </c>
      <c r="T296">
        <v>0.61099796334012213</v>
      </c>
    </row>
    <row r="297" spans="2:20" x14ac:dyDescent="0.25">
      <c r="B297">
        <v>13.695090439276486</v>
      </c>
      <c r="C297">
        <v>14.34108527131783</v>
      </c>
      <c r="D297">
        <v>12.27390180878553</v>
      </c>
      <c r="E297">
        <v>11.886304909560723</v>
      </c>
      <c r="F297">
        <v>15.11627906976744</v>
      </c>
      <c r="G297">
        <v>10.335917312661499</v>
      </c>
      <c r="H297">
        <v>10.852713178294573</v>
      </c>
      <c r="I297">
        <v>12.532299741602069</v>
      </c>
      <c r="J297">
        <v>17.441860465116278</v>
      </c>
      <c r="K297">
        <v>20.284237726098191</v>
      </c>
      <c r="L297">
        <v>9.5607235142118849</v>
      </c>
      <c r="M297">
        <v>10.981912144702841</v>
      </c>
      <c r="N297">
        <v>12.144702842377262</v>
      </c>
      <c r="O297">
        <v>18.604651162790699</v>
      </c>
      <c r="P297">
        <v>25.064599483204137</v>
      </c>
      <c r="Q297">
        <v>25.322997416020669</v>
      </c>
      <c r="R297">
        <v>0</v>
      </c>
      <c r="S297">
        <v>7.4935400516795871</v>
      </c>
      <c r="T297">
        <v>8.6563307493540051</v>
      </c>
    </row>
    <row r="298" spans="2:20" x14ac:dyDescent="0.25">
      <c r="B298">
        <v>18.470588235294116</v>
      </c>
      <c r="C298">
        <v>18.117647058823529</v>
      </c>
      <c r="D298">
        <v>5.8823529411764701</v>
      </c>
      <c r="E298">
        <v>26.235294117647058</v>
      </c>
      <c r="F298">
        <v>29.176470588235293</v>
      </c>
      <c r="G298">
        <v>16.588235294117649</v>
      </c>
      <c r="H298">
        <v>30</v>
      </c>
      <c r="I298">
        <v>22.705882352941174</v>
      </c>
      <c r="J298">
        <v>26.705882352941174</v>
      </c>
      <c r="K298">
        <v>20</v>
      </c>
      <c r="L298">
        <v>22</v>
      </c>
      <c r="M298">
        <v>29.411764705882355</v>
      </c>
      <c r="N298">
        <v>32.352941176470587</v>
      </c>
      <c r="O298">
        <v>14.352941176470587</v>
      </c>
      <c r="P298">
        <v>31.176470588235293</v>
      </c>
      <c r="Q298">
        <v>32.352941176470587</v>
      </c>
      <c r="R298">
        <v>0</v>
      </c>
      <c r="S298">
        <v>15.058823529411763</v>
      </c>
      <c r="T298">
        <v>16</v>
      </c>
    </row>
    <row r="299" spans="2:20" x14ac:dyDescent="0.25">
      <c r="B299">
        <v>2.5755879059350502</v>
      </c>
      <c r="C299">
        <v>12.318029115341545</v>
      </c>
      <c r="D299">
        <v>4.8152295632698765</v>
      </c>
      <c r="E299">
        <v>16.685330347144458</v>
      </c>
      <c r="F299">
        <v>21.836506159014558</v>
      </c>
      <c r="G299">
        <v>20.044792833146698</v>
      </c>
      <c r="H299">
        <v>26.987681970884658</v>
      </c>
      <c r="I299">
        <v>25.195968645016798</v>
      </c>
      <c r="J299">
        <v>17.69316909294513</v>
      </c>
      <c r="K299">
        <v>42.889137737961924</v>
      </c>
      <c r="L299">
        <v>19.372900335946248</v>
      </c>
      <c r="M299">
        <v>12.318029115341545</v>
      </c>
      <c r="N299">
        <v>26.539753639417697</v>
      </c>
      <c r="O299">
        <v>21.836506159014558</v>
      </c>
      <c r="P299">
        <v>21.500559910414331</v>
      </c>
      <c r="Q299">
        <v>17.581187010078388</v>
      </c>
      <c r="R299">
        <v>0</v>
      </c>
      <c r="S299">
        <v>2.1276595744680851</v>
      </c>
      <c r="T299">
        <v>5.7110862262038076</v>
      </c>
    </row>
    <row r="300" spans="2:20" x14ac:dyDescent="0.25">
      <c r="B300">
        <v>5.7951482479784362</v>
      </c>
      <c r="C300">
        <v>17.520215633423181</v>
      </c>
      <c r="D300">
        <v>12.129380053908356</v>
      </c>
      <c r="E300">
        <v>18.733153638814017</v>
      </c>
      <c r="F300">
        <v>23.450134770889488</v>
      </c>
      <c r="G300">
        <v>30.188679245283019</v>
      </c>
      <c r="H300">
        <v>16.711590296495956</v>
      </c>
      <c r="I300">
        <v>21.967654986522909</v>
      </c>
      <c r="J300">
        <v>4.0431266846361185</v>
      </c>
      <c r="K300">
        <v>19.137466307277627</v>
      </c>
      <c r="L300">
        <v>15.768194070080863</v>
      </c>
      <c r="M300">
        <v>26.549865229110516</v>
      </c>
      <c r="N300">
        <v>23.31536388140162</v>
      </c>
      <c r="O300">
        <v>24.393530997304584</v>
      </c>
      <c r="P300">
        <v>4.44743935309973</v>
      </c>
      <c r="Q300">
        <v>7.9514824797843664</v>
      </c>
      <c r="R300">
        <v>3.3692722371967654</v>
      </c>
      <c r="S300">
        <v>7.4123989218328843</v>
      </c>
      <c r="T300">
        <v>0</v>
      </c>
    </row>
    <row r="301" spans="2:20" x14ac:dyDescent="0.25">
      <c r="B301">
        <v>20.618556701030926</v>
      </c>
      <c r="C301">
        <v>23.092783505154639</v>
      </c>
      <c r="D301">
        <v>8.144329896907216</v>
      </c>
      <c r="E301">
        <v>16.907216494845361</v>
      </c>
      <c r="F301">
        <v>19.27835051546392</v>
      </c>
      <c r="G301">
        <v>11.134020618556702</v>
      </c>
      <c r="H301">
        <v>23.402061855670102</v>
      </c>
      <c r="I301">
        <v>9.3814432989690726</v>
      </c>
      <c r="J301">
        <v>16.082474226804123</v>
      </c>
      <c r="K301">
        <v>13.505154639175258</v>
      </c>
      <c r="L301">
        <v>17.628865979381445</v>
      </c>
      <c r="M301">
        <v>24.123711340206185</v>
      </c>
      <c r="N301">
        <v>22.164948453608247</v>
      </c>
      <c r="O301">
        <v>20.206185567010309</v>
      </c>
      <c r="P301">
        <v>22.577319587628867</v>
      </c>
      <c r="Q301">
        <v>14.536082474226806</v>
      </c>
      <c r="R301">
        <v>8.2474226804123703</v>
      </c>
      <c r="S301">
        <v>8.2474226804123703</v>
      </c>
      <c r="T301">
        <v>0</v>
      </c>
    </row>
    <row r="302" spans="2:20" x14ac:dyDescent="0.25">
      <c r="B302">
        <v>2.5</v>
      </c>
      <c r="C302">
        <v>16.818181818181817</v>
      </c>
      <c r="D302">
        <v>2.3863636363636367</v>
      </c>
      <c r="E302">
        <v>21.136363636363637</v>
      </c>
      <c r="F302">
        <v>17.386363636363637</v>
      </c>
      <c r="G302">
        <v>16.136363636363637</v>
      </c>
      <c r="H302">
        <v>6.9318181818181817</v>
      </c>
      <c r="I302">
        <v>4.3181818181818183</v>
      </c>
      <c r="J302">
        <v>16.25</v>
      </c>
      <c r="K302">
        <v>24.09090909090909</v>
      </c>
      <c r="L302">
        <v>15.340909090909092</v>
      </c>
      <c r="M302">
        <v>16.818181818181817</v>
      </c>
      <c r="N302">
        <v>23.40909090909091</v>
      </c>
      <c r="O302">
        <v>16.477272727272727</v>
      </c>
      <c r="P302">
        <v>14.09090909090909</v>
      </c>
      <c r="Q302">
        <v>9.8863636363636367</v>
      </c>
      <c r="R302">
        <v>0.79545454545454541</v>
      </c>
      <c r="S302">
        <v>0</v>
      </c>
      <c r="T302">
        <v>2.2727272727272729</v>
      </c>
    </row>
    <row r="303" spans="2:20" x14ac:dyDescent="0.25">
      <c r="B303">
        <v>14.439140811455847</v>
      </c>
      <c r="C303">
        <v>26.491646778042959</v>
      </c>
      <c r="D303">
        <v>12.291169451073985</v>
      </c>
      <c r="E303">
        <v>29.116945107398568</v>
      </c>
      <c r="F303">
        <v>35.322195704057279</v>
      </c>
      <c r="G303">
        <v>29.713603818615752</v>
      </c>
      <c r="H303">
        <v>18.257756563245824</v>
      </c>
      <c r="I303">
        <v>18.496420047732698</v>
      </c>
      <c r="J303">
        <v>21.002386634844868</v>
      </c>
      <c r="K303">
        <v>29.116945107398568</v>
      </c>
      <c r="L303">
        <v>22.195704057279237</v>
      </c>
      <c r="M303">
        <v>36.754176610978526</v>
      </c>
      <c r="N303">
        <v>40.692124105011935</v>
      </c>
      <c r="O303">
        <v>33.05489260143198</v>
      </c>
      <c r="P303">
        <v>33.7708830548926</v>
      </c>
      <c r="Q303">
        <v>38.066825775656326</v>
      </c>
      <c r="R303">
        <v>20.883054892601432</v>
      </c>
      <c r="S303">
        <v>11.575178997613365</v>
      </c>
      <c r="T303">
        <v>0</v>
      </c>
    </row>
    <row r="304" spans="2:20" x14ac:dyDescent="0.25">
      <c r="B304">
        <v>6.1904761904761907</v>
      </c>
      <c r="C304">
        <v>10.119047619047619</v>
      </c>
      <c r="D304">
        <v>7.8571428571428568</v>
      </c>
      <c r="E304">
        <v>15.833333333333332</v>
      </c>
      <c r="F304">
        <v>13.214285714285715</v>
      </c>
      <c r="G304">
        <v>12.619047619047619</v>
      </c>
      <c r="H304">
        <v>4.8809523809523814</v>
      </c>
      <c r="I304">
        <v>5.2380952380952381</v>
      </c>
      <c r="J304">
        <v>11.071428571428571</v>
      </c>
      <c r="K304">
        <v>20.238095238095237</v>
      </c>
      <c r="L304">
        <v>2.8571428571428572</v>
      </c>
      <c r="M304">
        <v>9.1666666666666661</v>
      </c>
      <c r="N304">
        <v>21.666666666666668</v>
      </c>
      <c r="O304">
        <v>8.8095238095238102</v>
      </c>
      <c r="P304">
        <v>16.785714285714285</v>
      </c>
      <c r="Q304">
        <v>23.333333333333332</v>
      </c>
      <c r="R304">
        <v>0</v>
      </c>
      <c r="S304">
        <v>3.6904761904761907</v>
      </c>
      <c r="T304">
        <v>2.5</v>
      </c>
    </row>
    <row r="305" spans="2:20" x14ac:dyDescent="0.25">
      <c r="B305">
        <v>11.737089201877934</v>
      </c>
      <c r="C305">
        <v>13.497652582159624</v>
      </c>
      <c r="D305">
        <v>10.211267605633804</v>
      </c>
      <c r="E305">
        <v>24.413145539906104</v>
      </c>
      <c r="F305">
        <v>15.96244131455399</v>
      </c>
      <c r="G305">
        <v>14.084507042253522</v>
      </c>
      <c r="H305">
        <v>20.89201877934272</v>
      </c>
      <c r="I305">
        <v>16.431924882629108</v>
      </c>
      <c r="J305">
        <v>24.53051643192488</v>
      </c>
      <c r="K305">
        <v>16.901408450704224</v>
      </c>
      <c r="L305">
        <v>11.971830985915492</v>
      </c>
      <c r="M305">
        <v>23.474178403755868</v>
      </c>
      <c r="N305">
        <v>13.145539906103288</v>
      </c>
      <c r="O305">
        <v>24.53051643192488</v>
      </c>
      <c r="P305">
        <v>26.760563380281688</v>
      </c>
      <c r="Q305">
        <v>33.333333333333329</v>
      </c>
      <c r="R305">
        <v>1.5258215962441315</v>
      </c>
      <c r="S305">
        <v>9.3896713615023462</v>
      </c>
      <c r="T305">
        <v>0</v>
      </c>
    </row>
    <row r="306" spans="2:20" x14ac:dyDescent="0.25">
      <c r="B306">
        <v>7.8717201166180768</v>
      </c>
      <c r="C306">
        <v>17.395529640427597</v>
      </c>
      <c r="D306">
        <v>8.1632653061224492</v>
      </c>
      <c r="E306">
        <v>18.172983479105927</v>
      </c>
      <c r="F306">
        <v>16.229348882410108</v>
      </c>
      <c r="G306">
        <v>26.239067055393583</v>
      </c>
      <c r="H306">
        <v>6.316812439261418</v>
      </c>
      <c r="I306">
        <v>0</v>
      </c>
      <c r="J306">
        <v>14.091350826044705</v>
      </c>
      <c r="K306">
        <v>16.909620991253643</v>
      </c>
      <c r="L306">
        <v>17.006802721088434</v>
      </c>
      <c r="M306">
        <v>13.411078717201166</v>
      </c>
      <c r="N306">
        <v>28.765792031098155</v>
      </c>
      <c r="O306">
        <v>16.034985422740526</v>
      </c>
      <c r="P306">
        <v>28.960155490767736</v>
      </c>
      <c r="Q306">
        <v>28.377065111758988</v>
      </c>
      <c r="R306">
        <v>4.275996112730807</v>
      </c>
      <c r="S306">
        <v>4.0816326530612246</v>
      </c>
      <c r="T306">
        <v>6.1224489795918364</v>
      </c>
    </row>
    <row r="307" spans="2:20" x14ac:dyDescent="0.25">
      <c r="B307">
        <v>0</v>
      </c>
      <c r="C307">
        <v>13.789107763615297</v>
      </c>
      <c r="D307">
        <v>9.3858632676709153</v>
      </c>
      <c r="E307">
        <v>13.904982618771728</v>
      </c>
      <c r="F307">
        <v>12.630359212050985</v>
      </c>
      <c r="G307">
        <v>16.685979142526072</v>
      </c>
      <c r="H307">
        <v>8.9223638470451903</v>
      </c>
      <c r="I307">
        <v>4.5191193511008105</v>
      </c>
      <c r="J307">
        <v>9.5017381228273461</v>
      </c>
      <c r="K307">
        <v>28.621089223638467</v>
      </c>
      <c r="L307">
        <v>11.123986095017381</v>
      </c>
      <c r="M307">
        <v>11.703360370799537</v>
      </c>
      <c r="N307">
        <v>28.041714947856317</v>
      </c>
      <c r="O307">
        <v>19.930475086906142</v>
      </c>
      <c r="P307">
        <v>16.570104287369642</v>
      </c>
      <c r="Q307">
        <v>19.58285052143685</v>
      </c>
      <c r="R307">
        <v>5.2143684820393981</v>
      </c>
      <c r="S307">
        <v>5.9096176129779838</v>
      </c>
      <c r="T307">
        <v>3.9397450753186556</v>
      </c>
    </row>
    <row r="308" spans="2:20" x14ac:dyDescent="0.25">
      <c r="B308">
        <v>10.491071428571429</v>
      </c>
      <c r="C308">
        <v>15.401785714285715</v>
      </c>
      <c r="D308">
        <v>4.7991071428571432</v>
      </c>
      <c r="E308">
        <v>22.544642857142858</v>
      </c>
      <c r="F308">
        <v>19.53125</v>
      </c>
      <c r="G308">
        <v>26.785714285714285</v>
      </c>
      <c r="H308">
        <v>17.745535714285715</v>
      </c>
      <c r="I308">
        <v>13.950892857142858</v>
      </c>
      <c r="J308">
        <v>12.276785714285714</v>
      </c>
      <c r="K308">
        <v>15.513392857142858</v>
      </c>
      <c r="L308">
        <v>19.866071428571427</v>
      </c>
      <c r="M308">
        <v>28.013392857142854</v>
      </c>
      <c r="N308">
        <v>28.348214285714285</v>
      </c>
      <c r="O308">
        <v>34.709821428571431</v>
      </c>
      <c r="P308">
        <v>25.669642857142854</v>
      </c>
      <c r="Q308">
        <v>17.857142857142858</v>
      </c>
      <c r="R308">
        <v>14.508928571428573</v>
      </c>
      <c r="S308">
        <v>0</v>
      </c>
      <c r="T308">
        <v>7.8125</v>
      </c>
    </row>
    <row r="309" spans="2:20" x14ac:dyDescent="0.25">
      <c r="B309">
        <v>11.261730969760167</v>
      </c>
      <c r="C309">
        <v>10.531803962460897</v>
      </c>
      <c r="D309">
        <v>7.5078206465067785</v>
      </c>
      <c r="E309">
        <v>21.063607924921794</v>
      </c>
      <c r="F309">
        <v>29.197080291970799</v>
      </c>
      <c r="G309">
        <v>18.561001042752867</v>
      </c>
      <c r="H309">
        <v>25.130344108446302</v>
      </c>
      <c r="I309">
        <v>26.903023983315954</v>
      </c>
      <c r="J309">
        <v>25.547445255474454</v>
      </c>
      <c r="K309">
        <v>14.5985401459854</v>
      </c>
      <c r="L309">
        <v>22.83628779979145</v>
      </c>
      <c r="M309">
        <v>9.801876955161628</v>
      </c>
      <c r="N309">
        <v>15.849843587069865</v>
      </c>
      <c r="O309">
        <v>16.579770594369133</v>
      </c>
      <c r="P309">
        <v>25.964546402502609</v>
      </c>
      <c r="Q309">
        <v>32.638164754953074</v>
      </c>
      <c r="R309">
        <v>3.2325338894681961</v>
      </c>
      <c r="S309">
        <v>10.948905109489052</v>
      </c>
      <c r="T309">
        <v>0</v>
      </c>
    </row>
    <row r="310" spans="2:20" x14ac:dyDescent="0.25">
      <c r="B310">
        <v>4.6052631578947363</v>
      </c>
      <c r="C310">
        <v>15.679824561403507</v>
      </c>
      <c r="D310">
        <v>0.3289473684210526</v>
      </c>
      <c r="E310">
        <v>23.026315789473685</v>
      </c>
      <c r="F310">
        <v>13.37719298245614</v>
      </c>
      <c r="G310">
        <v>17.434210526315788</v>
      </c>
      <c r="H310">
        <v>16.447368421052634</v>
      </c>
      <c r="I310">
        <v>4.1666666666666661</v>
      </c>
      <c r="J310">
        <v>4.6052631578947363</v>
      </c>
      <c r="K310">
        <v>14.364035087719298</v>
      </c>
      <c r="L310">
        <v>9.6491228070175428</v>
      </c>
      <c r="M310">
        <v>16.885964912280702</v>
      </c>
      <c r="N310">
        <v>33.881578947368425</v>
      </c>
      <c r="O310">
        <v>27.083333333333332</v>
      </c>
      <c r="P310">
        <v>6.0307017543859649</v>
      </c>
      <c r="Q310">
        <v>3.7280701754385963</v>
      </c>
      <c r="R310">
        <v>0.54824561403508765</v>
      </c>
      <c r="S310">
        <v>6.0307017543859649</v>
      </c>
      <c r="T310">
        <v>0</v>
      </c>
    </row>
    <row r="311" spans="2:20" x14ac:dyDescent="0.25">
      <c r="B311">
        <v>9.0032154340836019</v>
      </c>
      <c r="C311">
        <v>16.505894962486604</v>
      </c>
      <c r="D311">
        <v>0</v>
      </c>
      <c r="E311">
        <v>19.828510182207932</v>
      </c>
      <c r="F311">
        <v>16.077170418006432</v>
      </c>
      <c r="G311">
        <v>9.32475884244373</v>
      </c>
      <c r="H311">
        <v>10.932475884244374</v>
      </c>
      <c r="I311">
        <v>8.2529474812433019</v>
      </c>
      <c r="J311">
        <v>23.365487674169348</v>
      </c>
      <c r="K311">
        <v>14.14790996784566</v>
      </c>
      <c r="L311">
        <v>11.361200428724544</v>
      </c>
      <c r="M311">
        <v>15.005359056806004</v>
      </c>
      <c r="N311">
        <v>8.6816720257234739</v>
      </c>
      <c r="O311">
        <v>10.718113612004288</v>
      </c>
      <c r="P311">
        <v>17.684887459807076</v>
      </c>
      <c r="Q311">
        <v>13.290460878885316</v>
      </c>
      <c r="R311">
        <v>4.930332261521972</v>
      </c>
      <c r="S311">
        <v>9.6463022508038581</v>
      </c>
      <c r="T311">
        <v>6.216505894962487</v>
      </c>
    </row>
    <row r="312" spans="2:20" x14ac:dyDescent="0.25">
      <c r="B312">
        <v>19.346049046321525</v>
      </c>
      <c r="C312">
        <v>25.74931880108992</v>
      </c>
      <c r="D312">
        <v>13.487738419618529</v>
      </c>
      <c r="E312">
        <v>30.108991825613078</v>
      </c>
      <c r="F312">
        <v>21.934604904632153</v>
      </c>
      <c r="G312">
        <v>28.065395095367844</v>
      </c>
      <c r="H312">
        <v>29.155313351498634</v>
      </c>
      <c r="I312">
        <v>21.117166212534062</v>
      </c>
      <c r="J312">
        <v>16.893732970027248</v>
      </c>
      <c r="K312">
        <v>41.961852861035418</v>
      </c>
      <c r="L312">
        <v>15.667574931880109</v>
      </c>
      <c r="M312">
        <v>20.980926430517709</v>
      </c>
      <c r="N312">
        <v>44.141689373297005</v>
      </c>
      <c r="O312">
        <v>35.694822888283376</v>
      </c>
      <c r="P312">
        <v>31.198910081743868</v>
      </c>
      <c r="Q312">
        <v>35.14986376021799</v>
      </c>
      <c r="R312">
        <v>7.6294277929155312</v>
      </c>
      <c r="S312">
        <v>6.6757493188010901</v>
      </c>
      <c r="T312">
        <v>0</v>
      </c>
    </row>
    <row r="313" spans="2:20" x14ac:dyDescent="0.25">
      <c r="B313">
        <v>3.9795918367346936</v>
      </c>
      <c r="C313">
        <v>10.306122448979592</v>
      </c>
      <c r="D313">
        <v>1.2244897959183674</v>
      </c>
      <c r="E313">
        <v>8.7755102040816322</v>
      </c>
      <c r="F313">
        <v>10.918367346938776</v>
      </c>
      <c r="G313">
        <v>10.918367346938776</v>
      </c>
      <c r="H313">
        <v>16.428571428571427</v>
      </c>
      <c r="I313">
        <v>4.795918367346939</v>
      </c>
      <c r="J313">
        <v>5.7142857142857144</v>
      </c>
      <c r="K313">
        <v>9.8979591836734695</v>
      </c>
      <c r="L313">
        <v>13.571428571428571</v>
      </c>
      <c r="M313">
        <v>7.7551020408163263</v>
      </c>
      <c r="N313">
        <v>10.714285714285714</v>
      </c>
      <c r="O313">
        <v>10.510204081632653</v>
      </c>
      <c r="P313">
        <v>6.8367346938775508</v>
      </c>
      <c r="Q313">
        <v>4.591836734693878</v>
      </c>
      <c r="R313">
        <v>7.6530612244897958</v>
      </c>
      <c r="S313">
        <v>0.81632653061224492</v>
      </c>
      <c r="T313">
        <v>0</v>
      </c>
    </row>
    <row r="314" spans="2:20" x14ac:dyDescent="0.25">
      <c r="B314">
        <v>7.5888568683957729</v>
      </c>
      <c r="C314">
        <v>17.963496637848223</v>
      </c>
      <c r="D314">
        <v>8.6455331412103753</v>
      </c>
      <c r="E314">
        <v>21.998078770413066</v>
      </c>
      <c r="F314">
        <v>11.239193083573488</v>
      </c>
      <c r="G314">
        <v>17.963496637848223</v>
      </c>
      <c r="H314">
        <v>11.047070124879923</v>
      </c>
      <c r="I314">
        <v>21.037463976945244</v>
      </c>
      <c r="J314">
        <v>15.754082612872239</v>
      </c>
      <c r="K314">
        <v>8.4534101825168104</v>
      </c>
      <c r="L314">
        <v>9.5100864553314128</v>
      </c>
      <c r="M314">
        <v>4.6109510086455332</v>
      </c>
      <c r="N314">
        <v>15.754082612872239</v>
      </c>
      <c r="O314">
        <v>22.382324687800192</v>
      </c>
      <c r="P314">
        <v>12.87223823246878</v>
      </c>
      <c r="Q314">
        <v>17.483189241114314</v>
      </c>
      <c r="R314">
        <v>0</v>
      </c>
      <c r="S314">
        <v>7.0124879923150818</v>
      </c>
      <c r="T314">
        <v>2.4015369836695486</v>
      </c>
    </row>
    <row r="315" spans="2:20" x14ac:dyDescent="0.25">
      <c r="B315">
        <v>13.960396039603962</v>
      </c>
      <c r="C315">
        <v>11.386138613861387</v>
      </c>
      <c r="D315">
        <v>1.4851485148514851</v>
      </c>
      <c r="E315">
        <v>21.683168316831683</v>
      </c>
      <c r="F315">
        <v>24.455445544554454</v>
      </c>
      <c r="G315">
        <v>22.772277227722775</v>
      </c>
      <c r="H315">
        <v>22.871287128712872</v>
      </c>
      <c r="I315">
        <v>27.821782178217823</v>
      </c>
      <c r="J315">
        <v>25.742574257425744</v>
      </c>
      <c r="K315">
        <v>22.673267326732674</v>
      </c>
      <c r="L315">
        <v>14.752475247524751</v>
      </c>
      <c r="M315">
        <v>30.198019801980198</v>
      </c>
      <c r="N315">
        <v>13.861386138613863</v>
      </c>
      <c r="O315">
        <v>14.257425742574256</v>
      </c>
      <c r="P315">
        <v>13.960396039603962</v>
      </c>
      <c r="Q315">
        <v>19.207920792079207</v>
      </c>
      <c r="R315">
        <v>0</v>
      </c>
      <c r="S315">
        <v>14.356435643564355</v>
      </c>
      <c r="T315">
        <v>5.3465346534653468</v>
      </c>
    </row>
    <row r="316" spans="2:20" x14ac:dyDescent="0.25">
      <c r="B316">
        <v>7.3304157549234139</v>
      </c>
      <c r="C316">
        <v>13.676148796498905</v>
      </c>
      <c r="D316">
        <v>0</v>
      </c>
      <c r="E316">
        <v>24.070021881838073</v>
      </c>
      <c r="F316">
        <v>17.724288840262581</v>
      </c>
      <c r="G316">
        <v>17.943107221006567</v>
      </c>
      <c r="H316">
        <v>21.991247264770241</v>
      </c>
      <c r="I316">
        <v>14.113785557986871</v>
      </c>
      <c r="J316">
        <v>8.205689277899344</v>
      </c>
      <c r="K316">
        <v>21.006564551422318</v>
      </c>
      <c r="L316">
        <v>22.210065645514224</v>
      </c>
      <c r="M316">
        <v>22.210065645514224</v>
      </c>
      <c r="N316">
        <v>22.428884026258206</v>
      </c>
      <c r="O316">
        <v>19.146608315098469</v>
      </c>
      <c r="P316">
        <v>17.61487964989059</v>
      </c>
      <c r="Q316">
        <v>21.444201312910284</v>
      </c>
      <c r="R316">
        <v>5.0328227571115978</v>
      </c>
      <c r="S316">
        <v>11.925601750547047</v>
      </c>
      <c r="T316">
        <v>4.2669584245076591</v>
      </c>
    </row>
    <row r="317" spans="2:20" x14ac:dyDescent="0.25">
      <c r="B317">
        <v>5.4913294797687859</v>
      </c>
      <c r="C317">
        <v>13.96917148362235</v>
      </c>
      <c r="D317">
        <v>2.1194605009633909</v>
      </c>
      <c r="E317">
        <v>18.304431599229286</v>
      </c>
      <c r="F317">
        <v>14.836223506743737</v>
      </c>
      <c r="G317">
        <v>12.331406551059731</v>
      </c>
      <c r="H317">
        <v>12.042389210019268</v>
      </c>
      <c r="I317">
        <v>11.753371868978805</v>
      </c>
      <c r="J317">
        <v>17.24470134874759</v>
      </c>
      <c r="K317">
        <v>16.570327552986512</v>
      </c>
      <c r="L317">
        <v>17.822736030828519</v>
      </c>
      <c r="M317">
        <v>11.175337186897881</v>
      </c>
      <c r="N317">
        <v>18.015414258188827</v>
      </c>
      <c r="O317">
        <v>20.134874759152215</v>
      </c>
      <c r="P317">
        <v>18.689788053949904</v>
      </c>
      <c r="Q317">
        <v>25.048169556840076</v>
      </c>
      <c r="R317">
        <v>7.5144508670520231</v>
      </c>
      <c r="S317">
        <v>7.9961464354527942</v>
      </c>
      <c r="T317">
        <v>0</v>
      </c>
    </row>
    <row r="318" spans="2:20" x14ac:dyDescent="0.25">
      <c r="B318">
        <v>11.545801526717558</v>
      </c>
      <c r="C318">
        <v>7.1564885496183201</v>
      </c>
      <c r="D318">
        <v>0</v>
      </c>
      <c r="E318">
        <v>8.015267175572518</v>
      </c>
      <c r="F318">
        <v>21.087786259541986</v>
      </c>
      <c r="G318">
        <v>10.973282442748092</v>
      </c>
      <c r="H318">
        <v>26.52671755725191</v>
      </c>
      <c r="I318">
        <v>16.603053435114504</v>
      </c>
      <c r="J318">
        <v>22.423664122137403</v>
      </c>
      <c r="K318">
        <v>16.412213740458014</v>
      </c>
      <c r="L318">
        <v>22.805343511450381</v>
      </c>
      <c r="M318">
        <v>13.263358778625955</v>
      </c>
      <c r="N318">
        <v>4.770992366412214</v>
      </c>
      <c r="O318">
        <v>6.2977099236641214</v>
      </c>
      <c r="P318">
        <v>26.81297709923664</v>
      </c>
      <c r="Q318">
        <v>11.354961832061068</v>
      </c>
      <c r="R318">
        <v>4.770992366412214</v>
      </c>
      <c r="S318">
        <v>8.3969465648854964</v>
      </c>
      <c r="T318">
        <v>7.1564885496183201</v>
      </c>
    </row>
    <row r="319" spans="2:20" x14ac:dyDescent="0.25">
      <c r="B319">
        <v>6.5048543689320395</v>
      </c>
      <c r="C319">
        <v>11.165048543689322</v>
      </c>
      <c r="D319">
        <v>11.262135922330096</v>
      </c>
      <c r="E319">
        <v>23.009708737864077</v>
      </c>
      <c r="F319">
        <v>17.572815533980581</v>
      </c>
      <c r="G319">
        <v>14.660194174757283</v>
      </c>
      <c r="H319">
        <v>17.475728155339805</v>
      </c>
      <c r="I319">
        <v>9.8058252427184467</v>
      </c>
      <c r="J319">
        <v>11.262135922330096</v>
      </c>
      <c r="K319">
        <v>14.271844660194175</v>
      </c>
      <c r="L319">
        <v>5.7281553398058254</v>
      </c>
      <c r="M319">
        <v>23.78640776699029</v>
      </c>
      <c r="N319">
        <v>9.3203883495145625</v>
      </c>
      <c r="O319">
        <v>16.990291262135923</v>
      </c>
      <c r="P319">
        <v>11.456310679611651</v>
      </c>
      <c r="Q319">
        <v>17.184466019417478</v>
      </c>
      <c r="R319">
        <v>0</v>
      </c>
      <c r="S319">
        <v>9.4174757281553401</v>
      </c>
      <c r="T319">
        <v>8.0582524271844669</v>
      </c>
    </row>
    <row r="320" spans="2:20" x14ac:dyDescent="0.25">
      <c r="B320">
        <v>12.083333333333334</v>
      </c>
      <c r="C320">
        <v>18.645833333333332</v>
      </c>
      <c r="D320">
        <v>11.25</v>
      </c>
      <c r="E320">
        <v>16.979166666666668</v>
      </c>
      <c r="F320">
        <v>8.2291666666666661</v>
      </c>
      <c r="G320">
        <v>16.875</v>
      </c>
      <c r="H320">
        <v>14.0625</v>
      </c>
      <c r="I320">
        <v>12.1875</v>
      </c>
      <c r="J320">
        <v>10.416666666666668</v>
      </c>
      <c r="K320">
        <v>17.291666666666668</v>
      </c>
      <c r="L320">
        <v>15.625</v>
      </c>
      <c r="M320">
        <v>0</v>
      </c>
      <c r="N320">
        <v>20.9375</v>
      </c>
      <c r="O320">
        <v>12.1875</v>
      </c>
      <c r="P320">
        <v>27.395833333333336</v>
      </c>
      <c r="Q320">
        <v>15.104166666666666</v>
      </c>
      <c r="R320">
        <v>3.854166666666667</v>
      </c>
      <c r="S320">
        <v>11.041666666666666</v>
      </c>
      <c r="T320">
        <v>6.3541666666666661</v>
      </c>
    </row>
    <row r="321" spans="2:20" x14ac:dyDescent="0.25">
      <c r="B321">
        <v>9.7472924187725631</v>
      </c>
      <c r="C321">
        <v>23.104693140794225</v>
      </c>
      <c r="D321">
        <v>0</v>
      </c>
      <c r="E321">
        <v>36.221419975932612</v>
      </c>
      <c r="F321">
        <v>22.503008423586042</v>
      </c>
      <c r="G321">
        <v>23.345367027677497</v>
      </c>
      <c r="H321">
        <v>14.801444043321299</v>
      </c>
      <c r="I321">
        <v>15.523465703971121</v>
      </c>
      <c r="J321">
        <v>37.063778580024064</v>
      </c>
      <c r="K321">
        <v>34.416365824308066</v>
      </c>
      <c r="L321">
        <v>28.279181708784595</v>
      </c>
      <c r="M321">
        <v>19.494584837545126</v>
      </c>
      <c r="N321">
        <v>35.619735258724425</v>
      </c>
      <c r="O321">
        <v>30.445246690734056</v>
      </c>
      <c r="P321">
        <v>24.789410348977135</v>
      </c>
      <c r="Q321">
        <v>25.150421179302047</v>
      </c>
      <c r="R321">
        <v>0.48134777376654636</v>
      </c>
      <c r="S321">
        <v>14.440433212996389</v>
      </c>
      <c r="T321">
        <v>11.191335740072201</v>
      </c>
    </row>
    <row r="322" spans="2:20" x14ac:dyDescent="0.25">
      <c r="B322">
        <v>12.25130890052356</v>
      </c>
      <c r="C322">
        <v>22.094240837696336</v>
      </c>
      <c r="D322">
        <v>7.5392670157068062</v>
      </c>
      <c r="E322">
        <v>19.790575916230367</v>
      </c>
      <c r="F322">
        <v>22.61780104712042</v>
      </c>
      <c r="G322">
        <v>17.801047120418847</v>
      </c>
      <c r="H322">
        <v>23.979057591623036</v>
      </c>
      <c r="I322">
        <v>24.293193717277486</v>
      </c>
      <c r="J322">
        <v>9.842931937172775</v>
      </c>
      <c r="K322">
        <v>16.125654450261781</v>
      </c>
      <c r="L322">
        <v>9.5287958115183251</v>
      </c>
      <c r="M322">
        <v>19.05759162303665</v>
      </c>
      <c r="N322">
        <v>18.638743455497384</v>
      </c>
      <c r="O322">
        <v>9.5287958115183251</v>
      </c>
      <c r="P322">
        <v>10.366492146596858</v>
      </c>
      <c r="Q322">
        <v>9.4240837696335085</v>
      </c>
      <c r="R322">
        <v>8.0628272251308903</v>
      </c>
      <c r="S322">
        <v>0.83769633507853414</v>
      </c>
      <c r="T322">
        <v>0</v>
      </c>
    </row>
    <row r="323" spans="2:20" x14ac:dyDescent="0.25">
      <c r="B323">
        <v>13.755458515283841</v>
      </c>
      <c r="C323">
        <v>14.847161572052403</v>
      </c>
      <c r="D323">
        <v>9.3886462882096069</v>
      </c>
      <c r="E323">
        <v>19.978165938864628</v>
      </c>
      <c r="F323">
        <v>23.253275109170303</v>
      </c>
      <c r="G323">
        <v>8.4061135371179034</v>
      </c>
      <c r="H323">
        <v>14.192139737991265</v>
      </c>
      <c r="I323">
        <v>8.5152838427947604</v>
      </c>
      <c r="J323">
        <v>12.008733624454148</v>
      </c>
      <c r="K323">
        <v>28.711790393013096</v>
      </c>
      <c r="L323">
        <v>17.248908296943235</v>
      </c>
      <c r="M323">
        <v>23.362445414847162</v>
      </c>
      <c r="N323">
        <v>12.445414847161572</v>
      </c>
      <c r="O323">
        <v>4.9126637554585146</v>
      </c>
      <c r="P323">
        <v>12.22707423580786</v>
      </c>
      <c r="Q323">
        <v>13.318777292576419</v>
      </c>
      <c r="R323">
        <v>0</v>
      </c>
      <c r="S323">
        <v>6.7685589519650664</v>
      </c>
      <c r="T323">
        <v>8.2969432314410483</v>
      </c>
    </row>
    <row r="324" spans="2:20" x14ac:dyDescent="0.25">
      <c r="B324">
        <v>5.5393586005830908</v>
      </c>
      <c r="C324">
        <v>14.480077745383868</v>
      </c>
      <c r="D324">
        <v>3.5957240038872693</v>
      </c>
      <c r="E324">
        <v>10.884353741496598</v>
      </c>
      <c r="F324">
        <v>11.564625850340136</v>
      </c>
      <c r="G324">
        <v>6.9970845481049562</v>
      </c>
      <c r="H324">
        <v>17.103984450923228</v>
      </c>
      <c r="I324">
        <v>12.342079689018465</v>
      </c>
      <c r="J324">
        <v>9.9125364431486886</v>
      </c>
      <c r="K324">
        <v>23.420796890184644</v>
      </c>
      <c r="L324">
        <v>19.241982507288629</v>
      </c>
      <c r="M324">
        <v>10.495626822157435</v>
      </c>
      <c r="N324">
        <v>21.963070942662778</v>
      </c>
      <c r="O324">
        <v>11.175898931000972</v>
      </c>
      <c r="P324">
        <v>14.77162293488824</v>
      </c>
      <c r="Q324">
        <v>9.3294460641399422</v>
      </c>
      <c r="R324">
        <v>8.4548104956268215</v>
      </c>
      <c r="S324">
        <v>7.094266277939747</v>
      </c>
      <c r="T324">
        <v>0</v>
      </c>
    </row>
    <row r="325" spans="2:20" x14ac:dyDescent="0.25">
      <c r="B325">
        <v>8.1081081081081088</v>
      </c>
      <c r="C325">
        <v>17.047817047817048</v>
      </c>
      <c r="D325">
        <v>5.6133056133056138</v>
      </c>
      <c r="E325">
        <v>13.721413721413722</v>
      </c>
      <c r="F325">
        <v>22.349272349272351</v>
      </c>
      <c r="G325">
        <v>13.721413721413722</v>
      </c>
      <c r="H325">
        <v>18.191268191268193</v>
      </c>
      <c r="I325">
        <v>18.814968814968815</v>
      </c>
      <c r="J325">
        <v>12.889812889812891</v>
      </c>
      <c r="K325">
        <v>0</v>
      </c>
      <c r="L325">
        <v>9.251559251559252</v>
      </c>
      <c r="M325">
        <v>17.671517671517673</v>
      </c>
      <c r="N325">
        <v>11.746361746361748</v>
      </c>
      <c r="O325">
        <v>14.96881496881497</v>
      </c>
      <c r="P325">
        <v>19.646569646569649</v>
      </c>
      <c r="Q325">
        <v>16.943866943866944</v>
      </c>
      <c r="R325">
        <v>1.8711018711018712</v>
      </c>
      <c r="S325">
        <v>5.1975051975051976</v>
      </c>
      <c r="T325">
        <v>4.7817047817047822</v>
      </c>
    </row>
    <row r="326" spans="2:20" x14ac:dyDescent="0.25">
      <c r="B326">
        <v>7.7262693156732896</v>
      </c>
      <c r="C326">
        <v>18.763796909492271</v>
      </c>
      <c r="D326">
        <v>12.141280353200882</v>
      </c>
      <c r="E326">
        <v>17.439293598233995</v>
      </c>
      <c r="F326">
        <v>24.944812362030905</v>
      </c>
      <c r="G326">
        <v>22.406181015452539</v>
      </c>
      <c r="H326">
        <v>13.796909492273732</v>
      </c>
      <c r="I326">
        <v>12.472406181015453</v>
      </c>
      <c r="J326">
        <v>15.011037527593817</v>
      </c>
      <c r="K326">
        <v>26.490066225165563</v>
      </c>
      <c r="L326">
        <v>16.997792494481239</v>
      </c>
      <c r="M326">
        <v>25.165562913907287</v>
      </c>
      <c r="N326">
        <v>20.750551876379692</v>
      </c>
      <c r="O326">
        <v>22.626931567328917</v>
      </c>
      <c r="P326">
        <v>13.46578366445916</v>
      </c>
      <c r="Q326">
        <v>12.141280353200882</v>
      </c>
      <c r="R326">
        <v>1.3245033112582782</v>
      </c>
      <c r="S326">
        <v>4.8565121412803531</v>
      </c>
      <c r="T326">
        <v>0</v>
      </c>
    </row>
    <row r="327" spans="2:20" x14ac:dyDescent="0.25">
      <c r="B327">
        <v>9.2841163310961967</v>
      </c>
      <c r="C327">
        <v>16.890380313199106</v>
      </c>
      <c r="D327">
        <v>4.6979865771812079</v>
      </c>
      <c r="E327">
        <v>27.40492170022371</v>
      </c>
      <c r="F327">
        <v>16.554809843400449</v>
      </c>
      <c r="G327">
        <v>13.422818791946309</v>
      </c>
      <c r="H327">
        <v>15.436241610738255</v>
      </c>
      <c r="I327">
        <v>15.659955257270694</v>
      </c>
      <c r="J327">
        <v>29.865771812080538</v>
      </c>
      <c r="K327">
        <v>21.923937360178972</v>
      </c>
      <c r="L327">
        <v>25.727069351230426</v>
      </c>
      <c r="M327">
        <v>23.266219239373601</v>
      </c>
      <c r="N327">
        <v>17.449664429530202</v>
      </c>
      <c r="O327">
        <v>6.2639821029082778</v>
      </c>
      <c r="P327">
        <v>18.120805369127517</v>
      </c>
      <c r="Q327">
        <v>27.40492170022371</v>
      </c>
      <c r="R327">
        <v>0</v>
      </c>
      <c r="S327">
        <v>5.2572706935123046</v>
      </c>
      <c r="T327">
        <v>9.5078299776286368</v>
      </c>
    </row>
    <row r="328" spans="2:20" x14ac:dyDescent="0.25">
      <c r="B328">
        <v>0.75349838536060276</v>
      </c>
      <c r="C328">
        <v>5.2744886975242196</v>
      </c>
      <c r="D328">
        <v>0</v>
      </c>
      <c r="E328">
        <v>15.715823466092575</v>
      </c>
      <c r="F328">
        <v>29.494079655543597</v>
      </c>
      <c r="G328">
        <v>18.729817007534987</v>
      </c>
      <c r="H328">
        <v>20.990312163616792</v>
      </c>
      <c r="I328">
        <v>7.9655543595263723</v>
      </c>
      <c r="J328">
        <v>23.896663078579117</v>
      </c>
      <c r="K328">
        <v>12.594187298170075</v>
      </c>
      <c r="L328">
        <v>28.848223896663079</v>
      </c>
      <c r="M328">
        <v>13.885898815931109</v>
      </c>
      <c r="N328">
        <v>15.823466092572659</v>
      </c>
      <c r="O328">
        <v>18.622174381054897</v>
      </c>
      <c r="P328">
        <v>23.250807319698598</v>
      </c>
      <c r="Q328">
        <v>15.177610333692144</v>
      </c>
      <c r="R328">
        <v>3.5522066738428419</v>
      </c>
      <c r="S328">
        <v>2.045209903121636</v>
      </c>
      <c r="T328">
        <v>11.194833153928956</v>
      </c>
    </row>
    <row r="329" spans="2:20" x14ac:dyDescent="0.25">
      <c r="B329">
        <v>4.9840933191940611</v>
      </c>
      <c r="C329">
        <v>14.634146341463413</v>
      </c>
      <c r="D329">
        <v>6.7868504772004252</v>
      </c>
      <c r="E329">
        <v>15.906680805938494</v>
      </c>
      <c r="F329">
        <v>21.527041357370095</v>
      </c>
      <c r="G329">
        <v>17.391304347826086</v>
      </c>
      <c r="H329">
        <v>21.420996818663841</v>
      </c>
      <c r="I329">
        <v>19.512195121951219</v>
      </c>
      <c r="J329">
        <v>2.4390243902439024</v>
      </c>
      <c r="K329">
        <v>18.23966065747614</v>
      </c>
      <c r="L329">
        <v>14.952279957582185</v>
      </c>
      <c r="M329">
        <v>17.6033934252386</v>
      </c>
      <c r="N329">
        <v>32.237539766702014</v>
      </c>
      <c r="O329">
        <v>21.633085896076352</v>
      </c>
      <c r="P329">
        <v>8.1654294803817606</v>
      </c>
      <c r="Q329">
        <v>9.9681866383881221</v>
      </c>
      <c r="R329">
        <v>0</v>
      </c>
      <c r="S329">
        <v>3.6055143160127257</v>
      </c>
      <c r="T329">
        <v>0.42417815482502658</v>
      </c>
    </row>
    <row r="330" spans="2:20" x14ac:dyDescent="0.25">
      <c r="B330">
        <v>0</v>
      </c>
      <c r="C330">
        <v>4.5351473922902494</v>
      </c>
      <c r="D330">
        <v>0.11337868480725624</v>
      </c>
      <c r="E330">
        <v>7.8231292517006805</v>
      </c>
      <c r="F330">
        <v>18.820861678004537</v>
      </c>
      <c r="G330">
        <v>19.614512471655328</v>
      </c>
      <c r="H330">
        <v>20.294784580498867</v>
      </c>
      <c r="I330">
        <v>15.192743764172336</v>
      </c>
      <c r="J330">
        <v>8.9569160997732435</v>
      </c>
      <c r="K330">
        <v>12.131519274376418</v>
      </c>
      <c r="L330">
        <v>4.6485260770975056</v>
      </c>
      <c r="M330">
        <v>18.707482993197281</v>
      </c>
      <c r="N330">
        <v>16.666666666666664</v>
      </c>
      <c r="O330">
        <v>9.6371882086167808</v>
      </c>
      <c r="P330">
        <v>30.839002267573694</v>
      </c>
      <c r="Q330">
        <v>16.439909297052154</v>
      </c>
      <c r="R330">
        <v>4.4217687074829932</v>
      </c>
      <c r="S330">
        <v>0.56689342403628118</v>
      </c>
      <c r="T330">
        <v>6.5759637188208613</v>
      </c>
    </row>
    <row r="331" spans="2:20" x14ac:dyDescent="0.25">
      <c r="B331">
        <v>9.2592592592592595</v>
      </c>
      <c r="C331">
        <v>19.607843137254903</v>
      </c>
      <c r="D331">
        <v>0.54466230936819171</v>
      </c>
      <c r="E331">
        <v>21.895424836601308</v>
      </c>
      <c r="F331">
        <v>17.429193899782135</v>
      </c>
      <c r="G331">
        <v>24.509803921568626</v>
      </c>
      <c r="H331">
        <v>13.398692810457517</v>
      </c>
      <c r="I331">
        <v>20.697167755991288</v>
      </c>
      <c r="J331">
        <v>19.172113289760347</v>
      </c>
      <c r="K331">
        <v>8.0610021786492378</v>
      </c>
      <c r="L331">
        <v>14.270152505446623</v>
      </c>
      <c r="M331">
        <v>25.925925925925924</v>
      </c>
      <c r="N331">
        <v>17.538126361655774</v>
      </c>
      <c r="O331">
        <v>11.873638344226579</v>
      </c>
      <c r="P331">
        <v>8.7145969498910674</v>
      </c>
      <c r="Q331">
        <v>12.745098039215685</v>
      </c>
      <c r="R331">
        <v>6.6448801742919397</v>
      </c>
      <c r="S331">
        <v>3.7037037037037033</v>
      </c>
      <c r="T331">
        <v>0</v>
      </c>
    </row>
    <row r="332" spans="2:20" x14ac:dyDescent="0.25">
      <c r="B332">
        <v>13.369565217391305</v>
      </c>
      <c r="C332">
        <v>16.195652173913043</v>
      </c>
      <c r="D332">
        <v>5</v>
      </c>
      <c r="E332">
        <v>19.565217391304348</v>
      </c>
      <c r="F332">
        <v>18.043478260869566</v>
      </c>
      <c r="G332">
        <v>10.108695652173912</v>
      </c>
      <c r="H332">
        <v>22.608695652173914</v>
      </c>
      <c r="I332">
        <v>0</v>
      </c>
      <c r="J332">
        <v>18.369565217391305</v>
      </c>
      <c r="K332">
        <v>1.6304347826086956</v>
      </c>
      <c r="L332">
        <v>17.5</v>
      </c>
      <c r="M332">
        <v>9.1304347826086953</v>
      </c>
      <c r="N332">
        <v>13.478260869565217</v>
      </c>
      <c r="O332">
        <v>21.521739130434785</v>
      </c>
      <c r="P332">
        <v>10.978260869565219</v>
      </c>
      <c r="Q332">
        <v>2.2826086956521738</v>
      </c>
      <c r="R332">
        <v>5.3260869565217392</v>
      </c>
      <c r="S332">
        <v>4.7826086956521738</v>
      </c>
      <c r="T332">
        <v>8.4782608695652169</v>
      </c>
    </row>
    <row r="333" spans="2:20" x14ac:dyDescent="0.25">
      <c r="B333">
        <v>11.901681759379043</v>
      </c>
      <c r="C333">
        <v>16.300129366106081</v>
      </c>
      <c r="D333">
        <v>0</v>
      </c>
      <c r="E333">
        <v>25.743855109961189</v>
      </c>
      <c r="F333">
        <v>23.932729624838291</v>
      </c>
      <c r="G333">
        <v>22.121604139715394</v>
      </c>
      <c r="H333">
        <v>19.016817593790428</v>
      </c>
      <c r="I333">
        <v>22.121604139715394</v>
      </c>
      <c r="J333">
        <v>26.131953428201811</v>
      </c>
      <c r="K333">
        <v>35.575679172056923</v>
      </c>
      <c r="L333">
        <v>18.499353169469597</v>
      </c>
      <c r="M333">
        <v>24.579560155239328</v>
      </c>
      <c r="N333">
        <v>38.421733505821479</v>
      </c>
      <c r="O333">
        <v>17.464424320827941</v>
      </c>
      <c r="P333">
        <v>22.509702457956017</v>
      </c>
      <c r="Q333">
        <v>23.415265200517467</v>
      </c>
      <c r="R333">
        <v>1.4230271668822769</v>
      </c>
      <c r="S333">
        <v>11.254851228978008</v>
      </c>
      <c r="T333">
        <v>3.1047865459249677</v>
      </c>
    </row>
    <row r="334" spans="2:20" x14ac:dyDescent="0.25">
      <c r="B334">
        <v>11.616161616161616</v>
      </c>
      <c r="C334">
        <v>11.616161616161616</v>
      </c>
      <c r="D334">
        <v>2.0202020202020203</v>
      </c>
      <c r="E334">
        <v>23.939393939393938</v>
      </c>
      <c r="F334">
        <v>21.515151515151516</v>
      </c>
      <c r="G334">
        <v>11.818181818181818</v>
      </c>
      <c r="H334">
        <v>25.959595959595958</v>
      </c>
      <c r="I334">
        <v>18.686868686868689</v>
      </c>
      <c r="J334">
        <v>22.323232323232322</v>
      </c>
      <c r="K334">
        <v>19.696969696969695</v>
      </c>
      <c r="L334">
        <v>33.939393939393945</v>
      </c>
      <c r="M334">
        <v>16.060606060606062</v>
      </c>
      <c r="N334">
        <v>11.313131313131313</v>
      </c>
      <c r="O334">
        <v>21.818181818181817</v>
      </c>
      <c r="P334">
        <v>17.878787878787879</v>
      </c>
      <c r="Q334">
        <v>23.333333333333332</v>
      </c>
      <c r="R334">
        <v>18.484848484848484</v>
      </c>
      <c r="S334">
        <v>10.202020202020202</v>
      </c>
      <c r="T334">
        <v>0</v>
      </c>
    </row>
    <row r="335" spans="2:20" x14ac:dyDescent="0.25">
      <c r="B335">
        <v>6.195786864931847</v>
      </c>
      <c r="C335">
        <v>8.5501858736059475</v>
      </c>
      <c r="D335">
        <v>8.5501858736059475</v>
      </c>
      <c r="E335">
        <v>6.0718711276332087</v>
      </c>
      <c r="F335">
        <v>14.374225526641885</v>
      </c>
      <c r="G335">
        <v>7.0631970260223049</v>
      </c>
      <c r="H335">
        <v>17.967781908302356</v>
      </c>
      <c r="I335">
        <v>14.49814126394052</v>
      </c>
      <c r="J335">
        <v>6.9392812887236683</v>
      </c>
      <c r="K335">
        <v>22.180916976456011</v>
      </c>
      <c r="L335">
        <v>14.49814126394052</v>
      </c>
      <c r="M335">
        <v>4.9566294919454776</v>
      </c>
      <c r="N335">
        <v>18.091697645600991</v>
      </c>
      <c r="O335">
        <v>8.3023543990086743</v>
      </c>
      <c r="P335">
        <v>13.258983890954152</v>
      </c>
      <c r="Q335">
        <v>6.3197026022304827</v>
      </c>
      <c r="R335">
        <v>0</v>
      </c>
      <c r="S335">
        <v>2.8500619578686495</v>
      </c>
      <c r="T335">
        <v>8.1784386617100377</v>
      </c>
    </row>
    <row r="336" spans="2:20" x14ac:dyDescent="0.25">
      <c r="B336">
        <v>2.9755579171094579</v>
      </c>
      <c r="C336">
        <v>11.26461211477152</v>
      </c>
      <c r="D336">
        <v>5.8448459086078639</v>
      </c>
      <c r="E336">
        <v>13.283740701381507</v>
      </c>
      <c r="F336">
        <v>11.052072263549416</v>
      </c>
      <c r="G336">
        <v>9.6705632306057385</v>
      </c>
      <c r="H336">
        <v>9.9893730074388962</v>
      </c>
      <c r="I336">
        <v>12.858660998937301</v>
      </c>
      <c r="J336">
        <v>12.646121147715197</v>
      </c>
      <c r="K336">
        <v>11.689691817215728</v>
      </c>
      <c r="L336">
        <v>12.327311370882041</v>
      </c>
      <c r="M336">
        <v>26.354941551540911</v>
      </c>
      <c r="N336">
        <v>24.123273113708819</v>
      </c>
      <c r="O336">
        <v>12.752391073326249</v>
      </c>
      <c r="P336">
        <v>22.52922422954304</v>
      </c>
      <c r="Q336">
        <v>23.698193411264612</v>
      </c>
      <c r="R336">
        <v>0</v>
      </c>
      <c r="S336">
        <v>3.7194473963868226</v>
      </c>
      <c r="T336">
        <v>1.9128586609989375</v>
      </c>
    </row>
    <row r="337" spans="2:20" x14ac:dyDescent="0.25">
      <c r="B337">
        <v>10.51567239635996</v>
      </c>
      <c r="C337">
        <v>11.526794742163801</v>
      </c>
      <c r="D337">
        <v>10.313447927199192</v>
      </c>
      <c r="E337">
        <v>17.189079878665321</v>
      </c>
      <c r="F337">
        <v>16.481294236602629</v>
      </c>
      <c r="G337">
        <v>25.278058645096056</v>
      </c>
      <c r="H337">
        <v>21.334681496461073</v>
      </c>
      <c r="I337">
        <v>21.233569261880689</v>
      </c>
      <c r="J337">
        <v>7.7856420626895853</v>
      </c>
      <c r="K337">
        <v>17.391304347826086</v>
      </c>
      <c r="L337">
        <v>8.695652173913043</v>
      </c>
      <c r="M337">
        <v>22.548028311425682</v>
      </c>
      <c r="N337">
        <v>20.525783619817997</v>
      </c>
      <c r="O337">
        <v>12.43680485338726</v>
      </c>
      <c r="P337">
        <v>0</v>
      </c>
      <c r="Q337">
        <v>3.0333670374115265</v>
      </c>
      <c r="R337">
        <v>15.874620829120323</v>
      </c>
      <c r="S337">
        <v>9.908998988877654</v>
      </c>
      <c r="T337">
        <v>13.144590495449949</v>
      </c>
    </row>
    <row r="338" spans="2:20" x14ac:dyDescent="0.25">
      <c r="B338">
        <v>6.7796610169491522</v>
      </c>
      <c r="C338">
        <v>18.280871670702179</v>
      </c>
      <c r="D338">
        <v>0.84745762711864403</v>
      </c>
      <c r="E338">
        <v>28.692493946731233</v>
      </c>
      <c r="F338">
        <v>18.765133171912833</v>
      </c>
      <c r="G338">
        <v>20.944309927360774</v>
      </c>
      <c r="H338">
        <v>24.092009685230025</v>
      </c>
      <c r="I338">
        <v>15.254237288135593</v>
      </c>
      <c r="J338">
        <v>22.760290556900724</v>
      </c>
      <c r="K338">
        <v>20.702179176755447</v>
      </c>
      <c r="L338">
        <v>19.128329297820823</v>
      </c>
      <c r="M338">
        <v>20.46004842615012</v>
      </c>
      <c r="N338">
        <v>30.508474576271187</v>
      </c>
      <c r="O338">
        <v>36.682808716707022</v>
      </c>
      <c r="P338">
        <v>22.639225181598064</v>
      </c>
      <c r="Q338">
        <v>28.934624697336563</v>
      </c>
      <c r="R338">
        <v>0</v>
      </c>
      <c r="S338">
        <v>2.7845036319612588</v>
      </c>
      <c r="T338">
        <v>4.7215496368038741</v>
      </c>
    </row>
    <row r="339" spans="2:20" x14ac:dyDescent="0.25">
      <c r="B339">
        <v>7.6281287246722282</v>
      </c>
      <c r="C339">
        <v>14.541120381406436</v>
      </c>
      <c r="D339">
        <v>2.7413587604290823</v>
      </c>
      <c r="E339">
        <v>21.454112038140643</v>
      </c>
      <c r="F339">
        <v>10.369487485101311</v>
      </c>
      <c r="G339">
        <v>13.230035756853397</v>
      </c>
      <c r="H339">
        <v>17.520858164481528</v>
      </c>
      <c r="I339">
        <v>5.7210965435041716</v>
      </c>
      <c r="J339">
        <v>22.765196662693683</v>
      </c>
      <c r="K339">
        <v>14.302741358760429</v>
      </c>
      <c r="L339">
        <v>8.104886769964244</v>
      </c>
      <c r="M339">
        <v>21.573301549463647</v>
      </c>
      <c r="N339">
        <v>10.250297973778308</v>
      </c>
      <c r="O339">
        <v>17.28247914183552</v>
      </c>
      <c r="P339">
        <v>29.201430274135877</v>
      </c>
      <c r="Q339">
        <v>17.640047675804528</v>
      </c>
      <c r="R339">
        <v>0</v>
      </c>
      <c r="S339">
        <v>3.2181168057210967</v>
      </c>
      <c r="T339">
        <v>0.83432657926102505</v>
      </c>
    </row>
    <row r="340" spans="2:20" x14ac:dyDescent="0.25">
      <c r="B340">
        <v>4.5555555555555554</v>
      </c>
      <c r="C340">
        <v>10.111111111111111</v>
      </c>
      <c r="D340">
        <v>0.66666666666666674</v>
      </c>
      <c r="E340">
        <v>18.888888888888889</v>
      </c>
      <c r="F340">
        <v>21.777777777777775</v>
      </c>
      <c r="G340">
        <v>17</v>
      </c>
      <c r="H340">
        <v>15.777777777777777</v>
      </c>
      <c r="I340">
        <v>10.777777777777779</v>
      </c>
      <c r="J340">
        <v>15.555555555555555</v>
      </c>
      <c r="K340">
        <v>35.888888888888886</v>
      </c>
      <c r="L340">
        <v>26.444444444444443</v>
      </c>
      <c r="M340">
        <v>12.888888888888889</v>
      </c>
      <c r="N340">
        <v>25.222222222222225</v>
      </c>
      <c r="O340">
        <v>14.777777777777779</v>
      </c>
      <c r="P340">
        <v>20.666666666666668</v>
      </c>
      <c r="Q340">
        <v>20.777777777777779</v>
      </c>
      <c r="R340">
        <v>1.3333333333333335</v>
      </c>
      <c r="S340">
        <v>0</v>
      </c>
      <c r="T340">
        <v>1</v>
      </c>
    </row>
    <row r="341" spans="2:20" x14ac:dyDescent="0.25">
      <c r="B341">
        <v>7.5664621676891617</v>
      </c>
      <c r="C341">
        <v>9.3047034764826169</v>
      </c>
      <c r="D341">
        <v>2.4539877300613497</v>
      </c>
      <c r="E341">
        <v>19.836400817995912</v>
      </c>
      <c r="F341">
        <v>16.564417177914109</v>
      </c>
      <c r="G341">
        <v>10.940695296523517</v>
      </c>
      <c r="H341">
        <v>22.494887525562373</v>
      </c>
      <c r="I341">
        <v>11.451942740286299</v>
      </c>
      <c r="J341">
        <v>17.382413087934559</v>
      </c>
      <c r="K341">
        <v>15.337423312883436</v>
      </c>
      <c r="L341">
        <v>0</v>
      </c>
      <c r="M341">
        <v>19.836400817995912</v>
      </c>
      <c r="N341">
        <v>18.609406952965234</v>
      </c>
      <c r="O341">
        <v>11.554192229038856</v>
      </c>
      <c r="P341">
        <v>6.3394683026584868</v>
      </c>
      <c r="Q341">
        <v>8.997955010224949</v>
      </c>
      <c r="R341">
        <v>14.826175869120656</v>
      </c>
      <c r="S341">
        <v>8.1799591002044991</v>
      </c>
      <c r="T341">
        <v>2.147239263803681</v>
      </c>
    </row>
    <row r="342" spans="2:20" x14ac:dyDescent="0.25">
      <c r="B342">
        <v>1.5772870662460567</v>
      </c>
      <c r="C342">
        <v>11.987381703470032</v>
      </c>
      <c r="D342">
        <v>0</v>
      </c>
      <c r="E342">
        <v>14.090431125131442</v>
      </c>
      <c r="F342">
        <v>12.513144058885384</v>
      </c>
      <c r="G342">
        <v>15.772870662460567</v>
      </c>
      <c r="H342">
        <v>4.5215562565720298</v>
      </c>
      <c r="I342">
        <v>10.304942166140904</v>
      </c>
      <c r="J342">
        <v>1.5772870662460567</v>
      </c>
      <c r="K342">
        <v>7.1503680336487907</v>
      </c>
      <c r="L342">
        <v>8.8328075709779181</v>
      </c>
      <c r="M342">
        <v>20.504731861198739</v>
      </c>
      <c r="N342">
        <v>20.715036803364878</v>
      </c>
      <c r="O342">
        <v>8.0967402733964242</v>
      </c>
      <c r="P342">
        <v>4.6267087276550996</v>
      </c>
      <c r="Q342">
        <v>11.146161934805468</v>
      </c>
      <c r="R342">
        <v>0.31545741324921134</v>
      </c>
      <c r="S342">
        <v>6.5194532071503675</v>
      </c>
      <c r="T342">
        <v>5.9936908517350158</v>
      </c>
    </row>
    <row r="343" spans="2:20" x14ac:dyDescent="0.25">
      <c r="B343">
        <v>10.773751224289912</v>
      </c>
      <c r="C343">
        <v>6.8560235063663075</v>
      </c>
      <c r="D343">
        <v>12.438785504407443</v>
      </c>
      <c r="E343">
        <v>10.577864838393731</v>
      </c>
      <c r="F343">
        <v>21.155729676787463</v>
      </c>
      <c r="G343">
        <v>11.949069539666993</v>
      </c>
      <c r="H343">
        <v>14.985308521057785</v>
      </c>
      <c r="I343">
        <v>15.181194906953966</v>
      </c>
      <c r="J343">
        <v>16.160626836434869</v>
      </c>
      <c r="K343">
        <v>9.3046033300685593</v>
      </c>
      <c r="L343">
        <v>26.24877571008815</v>
      </c>
      <c r="M343">
        <v>23.212536728697355</v>
      </c>
      <c r="N343">
        <v>13.712047012732615</v>
      </c>
      <c r="O343">
        <v>11.949069539666993</v>
      </c>
      <c r="P343">
        <v>14.397649363369247</v>
      </c>
      <c r="Q343">
        <v>14.691478942213514</v>
      </c>
      <c r="R343">
        <v>13.124387855044075</v>
      </c>
      <c r="S343">
        <v>0</v>
      </c>
      <c r="T343">
        <v>4.8971596474045054</v>
      </c>
    </row>
    <row r="344" spans="2:20" x14ac:dyDescent="0.25">
      <c r="B344">
        <v>7.333333333333333</v>
      </c>
      <c r="C344">
        <v>11.222222222222221</v>
      </c>
      <c r="D344">
        <v>10</v>
      </c>
      <c r="E344">
        <v>16.888888888888889</v>
      </c>
      <c r="F344">
        <v>20.222222222222221</v>
      </c>
      <c r="G344">
        <v>19.666666666666664</v>
      </c>
      <c r="H344">
        <v>29.444444444444446</v>
      </c>
      <c r="I344">
        <v>22.666666666666664</v>
      </c>
      <c r="J344">
        <v>25.111111111111111</v>
      </c>
      <c r="K344">
        <v>20.222222222222221</v>
      </c>
      <c r="L344">
        <v>14.777777777777779</v>
      </c>
      <c r="M344">
        <v>17.888888888888886</v>
      </c>
      <c r="N344">
        <v>22.555555555555557</v>
      </c>
      <c r="O344">
        <v>30.666666666666664</v>
      </c>
      <c r="P344">
        <v>32.444444444444443</v>
      </c>
      <c r="Q344">
        <v>21.222222222222221</v>
      </c>
      <c r="R344">
        <v>0</v>
      </c>
      <c r="S344">
        <v>8.3333333333333321</v>
      </c>
      <c r="T344">
        <v>9.2222222222222214</v>
      </c>
    </row>
    <row r="345" spans="2:20" x14ac:dyDescent="0.25">
      <c r="B345">
        <v>6.209850107066381</v>
      </c>
      <c r="C345">
        <v>5.1391862955032117</v>
      </c>
      <c r="D345">
        <v>8.8865096359743045</v>
      </c>
      <c r="E345">
        <v>12.847965738758029</v>
      </c>
      <c r="F345">
        <v>15.417558886509635</v>
      </c>
      <c r="G345">
        <v>9.1006423982869364</v>
      </c>
      <c r="H345">
        <v>18.629550321199144</v>
      </c>
      <c r="I345">
        <v>12.419700214132762</v>
      </c>
      <c r="J345">
        <v>9.3147751605995719</v>
      </c>
      <c r="K345">
        <v>10.171306209850108</v>
      </c>
      <c r="L345">
        <v>15.524625267665954</v>
      </c>
      <c r="M345">
        <v>6.3169164882226987</v>
      </c>
      <c r="N345">
        <v>16.809421841541756</v>
      </c>
      <c r="O345">
        <v>11.027837259100643</v>
      </c>
      <c r="P345">
        <v>9.8501070663811561</v>
      </c>
      <c r="Q345">
        <v>16.488222698072803</v>
      </c>
      <c r="R345">
        <v>6.6381156316916492</v>
      </c>
      <c r="S345">
        <v>4.0685224839400433</v>
      </c>
      <c r="T345">
        <v>0</v>
      </c>
    </row>
    <row r="346" spans="2:20" x14ac:dyDescent="0.25">
      <c r="B346">
        <v>9.5499451152579589</v>
      </c>
      <c r="C346">
        <v>10.098792535675083</v>
      </c>
      <c r="D346">
        <v>6.3666300768386392</v>
      </c>
      <c r="E346">
        <v>12.074643249176729</v>
      </c>
      <c r="F346">
        <v>14.379802414928649</v>
      </c>
      <c r="G346">
        <v>10.208562019758508</v>
      </c>
      <c r="H346">
        <v>19.209659714599344</v>
      </c>
      <c r="I346">
        <v>1.4270032930845227</v>
      </c>
      <c r="J346">
        <v>17.892425905598245</v>
      </c>
      <c r="K346">
        <v>13.2821075740944</v>
      </c>
      <c r="L346">
        <v>3.9517014270032931</v>
      </c>
      <c r="M346">
        <v>31.394072447859493</v>
      </c>
      <c r="N346">
        <v>15.367727771679473</v>
      </c>
      <c r="O346">
        <v>8.5620197585071356</v>
      </c>
      <c r="P346">
        <v>11.19648737650933</v>
      </c>
      <c r="Q346">
        <v>19.758507135016465</v>
      </c>
      <c r="R346">
        <v>0</v>
      </c>
      <c r="S346">
        <v>5.7080131723380907</v>
      </c>
      <c r="T346">
        <v>2.0856201975850714</v>
      </c>
    </row>
    <row r="347" spans="2:20" x14ac:dyDescent="0.25">
      <c r="B347">
        <v>3.3057851239669422</v>
      </c>
      <c r="C347">
        <v>10.537190082644628</v>
      </c>
      <c r="D347">
        <v>6.0950413223140494</v>
      </c>
      <c r="E347">
        <v>16.528925619834713</v>
      </c>
      <c r="F347">
        <v>14.152892561983471</v>
      </c>
      <c r="G347">
        <v>15.082644628099173</v>
      </c>
      <c r="H347">
        <v>11.570247933884298</v>
      </c>
      <c r="I347">
        <v>9.400826446280993</v>
      </c>
      <c r="J347">
        <v>27.066115702479337</v>
      </c>
      <c r="K347">
        <v>26.859504132231404</v>
      </c>
      <c r="L347">
        <v>14.256198347107437</v>
      </c>
      <c r="M347">
        <v>23.553719008264462</v>
      </c>
      <c r="N347">
        <v>21.900826446280991</v>
      </c>
      <c r="O347">
        <v>15.909090909090908</v>
      </c>
      <c r="P347">
        <v>31.611570247933884</v>
      </c>
      <c r="Q347">
        <v>24.483471074380166</v>
      </c>
      <c r="R347">
        <v>0</v>
      </c>
      <c r="S347">
        <v>3.8223140495867765</v>
      </c>
      <c r="T347">
        <v>1.0330578512396695</v>
      </c>
    </row>
    <row r="348" spans="2:20" x14ac:dyDescent="0.25">
      <c r="B348">
        <v>14.558232931726907</v>
      </c>
      <c r="C348">
        <v>16.265060240963855</v>
      </c>
      <c r="D348">
        <v>5.8232931726907635</v>
      </c>
      <c r="E348">
        <v>14.457831325301203</v>
      </c>
      <c r="F348">
        <v>20.281124497991968</v>
      </c>
      <c r="G348">
        <v>17.168674698795179</v>
      </c>
      <c r="H348">
        <v>8.0321285140562253</v>
      </c>
      <c r="I348">
        <v>9.236947791164658</v>
      </c>
      <c r="J348">
        <v>11.345381526104417</v>
      </c>
      <c r="K348">
        <v>19.277108433734941</v>
      </c>
      <c r="L348">
        <v>8.8353413654618471</v>
      </c>
      <c r="M348">
        <v>10.642570281124499</v>
      </c>
      <c r="N348">
        <v>30.923694779116467</v>
      </c>
      <c r="O348">
        <v>13.052208835341366</v>
      </c>
      <c r="P348">
        <v>0</v>
      </c>
      <c r="Q348">
        <v>12.550200803212853</v>
      </c>
      <c r="R348">
        <v>6.5261044176706831</v>
      </c>
      <c r="S348">
        <v>6.8273092369477917</v>
      </c>
      <c r="T348">
        <v>8.6345381526104426</v>
      </c>
    </row>
    <row r="349" spans="2:20" x14ac:dyDescent="0.25">
      <c r="B349">
        <v>6.928645294725956</v>
      </c>
      <c r="C349">
        <v>7.9627714581178903</v>
      </c>
      <c r="D349">
        <v>4.8603929679420892</v>
      </c>
      <c r="E349">
        <v>16.752843846949329</v>
      </c>
      <c r="F349">
        <v>25.542916235780766</v>
      </c>
      <c r="G349">
        <v>18.200620475698035</v>
      </c>
      <c r="H349">
        <v>25.749741468459153</v>
      </c>
      <c r="I349">
        <v>19.855222337125127</v>
      </c>
      <c r="J349">
        <v>18.407445708376422</v>
      </c>
      <c r="K349">
        <v>18.924508790072387</v>
      </c>
      <c r="L349">
        <v>27.611168562564632</v>
      </c>
      <c r="M349">
        <v>22.543950361944155</v>
      </c>
      <c r="N349">
        <v>21.716649431230611</v>
      </c>
      <c r="O349">
        <v>23.681489141675286</v>
      </c>
      <c r="P349">
        <v>23.784901758014477</v>
      </c>
      <c r="Q349">
        <v>25.646328852119961</v>
      </c>
      <c r="R349">
        <v>9.5139607032057913</v>
      </c>
      <c r="S349">
        <v>1.6546018614270943</v>
      </c>
      <c r="T349">
        <v>0</v>
      </c>
    </row>
    <row r="350" spans="2:20" x14ac:dyDescent="0.25">
      <c r="B350">
        <v>0</v>
      </c>
      <c r="C350">
        <v>14.169570267131244</v>
      </c>
      <c r="D350">
        <v>4.645760743321719</v>
      </c>
      <c r="E350">
        <v>15.911730545876887</v>
      </c>
      <c r="F350">
        <v>13.472706155632984</v>
      </c>
      <c r="G350">
        <v>17.886178861788618</v>
      </c>
      <c r="H350">
        <v>5.5749128919860631</v>
      </c>
      <c r="I350">
        <v>3.6004645760743323</v>
      </c>
      <c r="J350">
        <v>3.7166085946573753</v>
      </c>
      <c r="K350">
        <v>11.498257839721255</v>
      </c>
      <c r="L350">
        <v>11.846689895470384</v>
      </c>
      <c r="M350">
        <v>18.931475029036005</v>
      </c>
      <c r="N350">
        <v>20.441347270615566</v>
      </c>
      <c r="O350">
        <v>17.421602787456447</v>
      </c>
      <c r="P350">
        <v>12.311265969802555</v>
      </c>
      <c r="Q350">
        <v>8.1300813008130071</v>
      </c>
      <c r="R350">
        <v>0.11614401858304298</v>
      </c>
      <c r="S350">
        <v>5.5749128919860631</v>
      </c>
      <c r="T350">
        <v>8.1300813008130071</v>
      </c>
    </row>
    <row r="351" spans="2:20" x14ac:dyDescent="0.25">
      <c r="B351">
        <v>1.6434892541087229</v>
      </c>
      <c r="C351">
        <v>12.010113780025284</v>
      </c>
      <c r="D351">
        <v>0</v>
      </c>
      <c r="E351">
        <v>14.917825537294563</v>
      </c>
      <c r="F351">
        <v>15.676359039190899</v>
      </c>
      <c r="G351">
        <v>13.400758533501897</v>
      </c>
      <c r="H351">
        <v>9.7345132743362832</v>
      </c>
      <c r="I351">
        <v>10.240202275600506</v>
      </c>
      <c r="J351">
        <v>13.527180783817952</v>
      </c>
      <c r="K351">
        <v>21.3653603034134</v>
      </c>
      <c r="L351">
        <v>15.549936788874842</v>
      </c>
      <c r="M351">
        <v>21.618204804045511</v>
      </c>
      <c r="N351">
        <v>20.227560050568901</v>
      </c>
      <c r="O351">
        <v>13.906447534766119</v>
      </c>
      <c r="P351">
        <v>15.170670037926676</v>
      </c>
      <c r="Q351">
        <v>24.905183312262956</v>
      </c>
      <c r="R351">
        <v>3.5398230088495577</v>
      </c>
      <c r="S351">
        <v>7.3324905183312268</v>
      </c>
      <c r="T351">
        <v>3.7926675094816691</v>
      </c>
    </row>
    <row r="352" spans="2:20" x14ac:dyDescent="0.25">
      <c r="B352">
        <v>4.5243619489559164</v>
      </c>
      <c r="C352">
        <v>13.341067285382829</v>
      </c>
      <c r="D352">
        <v>4.6403712296983759</v>
      </c>
      <c r="E352">
        <v>22.96983758700696</v>
      </c>
      <c r="F352">
        <v>14.385150812064964</v>
      </c>
      <c r="G352">
        <v>10.092807424593968</v>
      </c>
      <c r="H352">
        <v>9.9767981438515072</v>
      </c>
      <c r="I352">
        <v>5.2204176334106727</v>
      </c>
      <c r="J352">
        <v>13.45707656612529</v>
      </c>
      <c r="K352">
        <v>12.993039443155451</v>
      </c>
      <c r="L352">
        <v>16.009280742459396</v>
      </c>
      <c r="M352">
        <v>24.477958236658935</v>
      </c>
      <c r="N352">
        <v>23.897911832946637</v>
      </c>
      <c r="O352">
        <v>11.832946635730858</v>
      </c>
      <c r="P352">
        <v>15.081206496519723</v>
      </c>
      <c r="Q352">
        <v>13.109048723897912</v>
      </c>
      <c r="R352">
        <v>0</v>
      </c>
      <c r="S352">
        <v>4.8723897911832941</v>
      </c>
      <c r="T352">
        <v>1.2761020881670533</v>
      </c>
    </row>
    <row r="353" spans="2:20" x14ac:dyDescent="0.25">
      <c r="B353">
        <v>9.6740273396424818</v>
      </c>
      <c r="C353">
        <v>12.828601472134595</v>
      </c>
      <c r="D353">
        <v>0</v>
      </c>
      <c r="E353">
        <v>27.549947423764458</v>
      </c>
      <c r="F353">
        <v>9.6740273396424818</v>
      </c>
      <c r="G353">
        <v>12.828601472134595</v>
      </c>
      <c r="H353">
        <v>11.041009463722396</v>
      </c>
      <c r="I353">
        <v>13.459516298633018</v>
      </c>
      <c r="J353">
        <v>24.815983175604629</v>
      </c>
      <c r="K353">
        <v>24.500525762355416</v>
      </c>
      <c r="L353">
        <v>16.929547844374344</v>
      </c>
      <c r="M353">
        <v>20.399579390115669</v>
      </c>
      <c r="N353">
        <v>18.191377497371189</v>
      </c>
      <c r="O353">
        <v>7.6761303890641424</v>
      </c>
      <c r="P353">
        <v>31.440588853838065</v>
      </c>
      <c r="Q353">
        <v>25.552050473186121</v>
      </c>
      <c r="R353">
        <v>5.4679284963196633</v>
      </c>
      <c r="S353">
        <v>10.304942166140904</v>
      </c>
      <c r="T353">
        <v>8.3070452155625656</v>
      </c>
    </row>
    <row r="354" spans="2:20" x14ac:dyDescent="0.25">
      <c r="B354">
        <v>11.324570273003033</v>
      </c>
      <c r="C354">
        <v>15.470171890798786</v>
      </c>
      <c r="D354">
        <v>2.8311425682507583</v>
      </c>
      <c r="E354">
        <v>9.6056622851365017</v>
      </c>
      <c r="F354">
        <v>12.335692618806876</v>
      </c>
      <c r="G354">
        <v>3.5389282103134483</v>
      </c>
      <c r="H354">
        <v>16.076845298281093</v>
      </c>
      <c r="I354">
        <v>14.560161779575328</v>
      </c>
      <c r="J354">
        <v>11.526794742163801</v>
      </c>
      <c r="K354">
        <v>9.908998988877654</v>
      </c>
      <c r="L354">
        <v>9.8078867542972699</v>
      </c>
      <c r="M354">
        <v>9.908998988877654</v>
      </c>
      <c r="N354">
        <v>21.031344792719921</v>
      </c>
      <c r="O354">
        <v>22.649140546006066</v>
      </c>
      <c r="P354">
        <v>25.682507583417589</v>
      </c>
      <c r="Q354">
        <v>24.87360970677452</v>
      </c>
      <c r="R354">
        <v>1.4155712841253791</v>
      </c>
      <c r="S354">
        <v>2.4266936299292214</v>
      </c>
      <c r="T354">
        <v>0</v>
      </c>
    </row>
    <row r="355" spans="2:20" x14ac:dyDescent="0.25">
      <c r="B355">
        <v>6.6371681415929213</v>
      </c>
      <c r="C355">
        <v>9.9557522123893811</v>
      </c>
      <c r="D355">
        <v>1.3274336283185841</v>
      </c>
      <c r="E355">
        <v>18.584070796460178</v>
      </c>
      <c r="F355">
        <v>22.345132743362832</v>
      </c>
      <c r="G355">
        <v>17.035398230088493</v>
      </c>
      <c r="H355">
        <v>26.216814159292035</v>
      </c>
      <c r="I355">
        <v>22.013274336283185</v>
      </c>
      <c r="J355">
        <v>5.6415929203539816</v>
      </c>
      <c r="K355">
        <v>26.548672566371685</v>
      </c>
      <c r="L355">
        <v>6.8584070796460175</v>
      </c>
      <c r="M355">
        <v>13.606194690265486</v>
      </c>
      <c r="N355">
        <v>25.221238938053098</v>
      </c>
      <c r="O355">
        <v>16.261061946902654</v>
      </c>
      <c r="P355">
        <v>8.8495575221238933</v>
      </c>
      <c r="Q355">
        <v>20.022123893805311</v>
      </c>
      <c r="R355">
        <v>1.6592920353982303</v>
      </c>
      <c r="S355">
        <v>0</v>
      </c>
      <c r="T355">
        <v>4.8672566371681416</v>
      </c>
    </row>
    <row r="356" spans="2:20" x14ac:dyDescent="0.25">
      <c r="B356">
        <v>1.5974440894568689</v>
      </c>
      <c r="C356">
        <v>15.761448349307775</v>
      </c>
      <c r="D356">
        <v>0</v>
      </c>
      <c r="E356">
        <v>16.613418530351439</v>
      </c>
      <c r="F356">
        <v>12.566560170394037</v>
      </c>
      <c r="G356">
        <v>15.4419595314164</v>
      </c>
      <c r="H356">
        <v>11.608093716719916</v>
      </c>
      <c r="I356">
        <v>10.543130990415335</v>
      </c>
      <c r="J356">
        <v>21.725239616613418</v>
      </c>
      <c r="K356">
        <v>11.182108626198083</v>
      </c>
      <c r="L356">
        <v>16.826411075612356</v>
      </c>
      <c r="M356">
        <v>11.608093716719916</v>
      </c>
      <c r="N356">
        <v>3.6208732694355699</v>
      </c>
      <c r="O356">
        <v>6.7092651757188495</v>
      </c>
      <c r="P356">
        <v>11.92758253461129</v>
      </c>
      <c r="Q356">
        <v>19.382321618743344</v>
      </c>
      <c r="R356">
        <v>5.2183173588924392</v>
      </c>
      <c r="S356">
        <v>8.7326943556975518</v>
      </c>
      <c r="T356">
        <v>6.7092651757188495</v>
      </c>
    </row>
    <row r="357" spans="2:20" x14ac:dyDescent="0.25">
      <c r="B357">
        <v>6.848030018761726</v>
      </c>
      <c r="C357">
        <v>9.4746716697936204</v>
      </c>
      <c r="D357">
        <v>5.159474671669793</v>
      </c>
      <c r="E357">
        <v>12.195121951219512</v>
      </c>
      <c r="F357">
        <v>18.48030018761726</v>
      </c>
      <c r="G357">
        <v>15.572232645403378</v>
      </c>
      <c r="H357">
        <v>23.639774859287055</v>
      </c>
      <c r="I357">
        <v>16.97936210131332</v>
      </c>
      <c r="J357">
        <v>20.919324577861161</v>
      </c>
      <c r="K357">
        <v>11.350844277673545</v>
      </c>
      <c r="L357">
        <v>12.570356472795496</v>
      </c>
      <c r="M357">
        <v>12.101313320825517</v>
      </c>
      <c r="N357">
        <v>18.386491557223263</v>
      </c>
      <c r="O357">
        <v>11.350844277673545</v>
      </c>
      <c r="P357">
        <v>18.667917448405252</v>
      </c>
      <c r="Q357">
        <v>16.322701688555348</v>
      </c>
      <c r="R357">
        <v>0</v>
      </c>
      <c r="S357">
        <v>4.0337711069418383</v>
      </c>
      <c r="T357">
        <v>1.0318949343339587</v>
      </c>
    </row>
    <row r="358" spans="2:20" x14ac:dyDescent="0.25">
      <c r="B358">
        <v>10.612244897959183</v>
      </c>
      <c r="C358">
        <v>14.69387755102041</v>
      </c>
      <c r="D358">
        <v>18.979591836734695</v>
      </c>
      <c r="E358">
        <v>15.918367346938775</v>
      </c>
      <c r="F358">
        <v>23.673469387755102</v>
      </c>
      <c r="G358">
        <v>13.36734693877551</v>
      </c>
      <c r="H358">
        <v>22.857142857142858</v>
      </c>
      <c r="I358">
        <v>16.326530612244898</v>
      </c>
      <c r="J358">
        <v>17.244897959183675</v>
      </c>
      <c r="K358">
        <v>8.0612244897959187</v>
      </c>
      <c r="L358">
        <v>21.836734693877553</v>
      </c>
      <c r="M358">
        <v>26.326530612244898</v>
      </c>
      <c r="N358">
        <v>21.836734693877553</v>
      </c>
      <c r="O358">
        <v>28.979591836734691</v>
      </c>
      <c r="P358">
        <v>18.571428571428573</v>
      </c>
      <c r="Q358">
        <v>12.755102040816327</v>
      </c>
      <c r="R358">
        <v>0</v>
      </c>
      <c r="S358">
        <v>4.8979591836734695</v>
      </c>
      <c r="T358">
        <v>11.73469387755102</v>
      </c>
    </row>
    <row r="359" spans="2:20" x14ac:dyDescent="0.25">
      <c r="B359">
        <v>5.2274927395934174</v>
      </c>
      <c r="C359">
        <v>5.6147144240077447</v>
      </c>
      <c r="D359">
        <v>3.8722168441432716</v>
      </c>
      <c r="E359">
        <v>10.842207163601161</v>
      </c>
      <c r="F359">
        <v>13.649564375605033</v>
      </c>
      <c r="G359">
        <v>14.327202323330107</v>
      </c>
      <c r="H359">
        <v>27.589545014520812</v>
      </c>
      <c r="I359">
        <v>19.264278799612779</v>
      </c>
      <c r="J359">
        <v>16.166505324298161</v>
      </c>
      <c r="K359">
        <v>10.358180058083253</v>
      </c>
      <c r="L359">
        <v>7.55082284607938</v>
      </c>
      <c r="M359">
        <v>9.9709583736689247</v>
      </c>
      <c r="N359">
        <v>0</v>
      </c>
      <c r="O359">
        <v>2.8073572120038723</v>
      </c>
      <c r="P359">
        <v>14.714424007744434</v>
      </c>
      <c r="Q359">
        <v>10.164569215876089</v>
      </c>
      <c r="R359">
        <v>3.1945788964181996</v>
      </c>
      <c r="S359">
        <v>3.0009680542110355</v>
      </c>
      <c r="T359">
        <v>1.5488867376573088</v>
      </c>
    </row>
    <row r="360" spans="2:20" x14ac:dyDescent="0.25">
      <c r="B360">
        <v>0.28929604628736744</v>
      </c>
      <c r="C360">
        <v>8.486017357762778</v>
      </c>
      <c r="D360">
        <v>2.1215043394406945</v>
      </c>
      <c r="E360">
        <v>9.6432015429122462</v>
      </c>
      <c r="F360">
        <v>17.839922854387659</v>
      </c>
      <c r="G360">
        <v>11.668273866923819</v>
      </c>
      <c r="H360">
        <v>13.69334619093539</v>
      </c>
      <c r="I360">
        <v>12.150433944069432</v>
      </c>
      <c r="J360">
        <v>12.150433944069432</v>
      </c>
      <c r="K360">
        <v>3.5679845708775311</v>
      </c>
      <c r="L360">
        <v>16.200578592092572</v>
      </c>
      <c r="M360">
        <v>0.38572806171648988</v>
      </c>
      <c r="N360">
        <v>6.460945033751206</v>
      </c>
      <c r="O360">
        <v>12.729026036644168</v>
      </c>
      <c r="P360">
        <v>18.900675024108004</v>
      </c>
      <c r="Q360">
        <v>15.718418514946963</v>
      </c>
      <c r="R360">
        <v>0</v>
      </c>
      <c r="S360">
        <v>0.96432015429122475</v>
      </c>
      <c r="T360">
        <v>0.57859209257473487</v>
      </c>
    </row>
    <row r="361" spans="2:20" x14ac:dyDescent="0.25">
      <c r="B361">
        <v>2.4676850763807283</v>
      </c>
      <c r="C361">
        <v>18.096357226792009</v>
      </c>
      <c r="D361">
        <v>2.7027027027027026</v>
      </c>
      <c r="E361">
        <v>21.151586368977675</v>
      </c>
      <c r="F361">
        <v>20.329024676850764</v>
      </c>
      <c r="G361">
        <v>13.748531139835487</v>
      </c>
      <c r="H361">
        <v>7.2855464159811989</v>
      </c>
      <c r="I361">
        <v>11.163337250293772</v>
      </c>
      <c r="J361">
        <v>19.388954171562865</v>
      </c>
      <c r="K361">
        <v>13.278495887191538</v>
      </c>
      <c r="L361">
        <v>16.568742655699179</v>
      </c>
      <c r="M361">
        <v>12.103407755581669</v>
      </c>
      <c r="N361">
        <v>29.847238542890718</v>
      </c>
      <c r="O361">
        <v>19.858989424206815</v>
      </c>
      <c r="P361">
        <v>25.146886016451237</v>
      </c>
      <c r="Q361">
        <v>16.098707403055229</v>
      </c>
      <c r="R361">
        <v>0</v>
      </c>
      <c r="S361">
        <v>3.4077555816686247</v>
      </c>
      <c r="T361">
        <v>5.2878965922444188</v>
      </c>
    </row>
    <row r="362" spans="2:20" x14ac:dyDescent="0.25">
      <c r="B362">
        <v>7.0484581497797363</v>
      </c>
      <c r="C362">
        <v>10.462555066079295</v>
      </c>
      <c r="D362">
        <v>3.0837004405286343</v>
      </c>
      <c r="E362">
        <v>17.290748898678416</v>
      </c>
      <c r="F362">
        <v>21.145374449339208</v>
      </c>
      <c r="G362">
        <v>17.290748898678416</v>
      </c>
      <c r="H362">
        <v>33.259911894273124</v>
      </c>
      <c r="I362">
        <v>20.594713656387665</v>
      </c>
      <c r="J362">
        <v>18.942731277533039</v>
      </c>
      <c r="K362">
        <v>27.753303964757709</v>
      </c>
      <c r="L362">
        <v>26.101321585903079</v>
      </c>
      <c r="M362">
        <v>23.898678414096917</v>
      </c>
      <c r="N362">
        <v>23.898678414096917</v>
      </c>
      <c r="O362">
        <v>25.220264317180618</v>
      </c>
      <c r="P362">
        <v>18.06167400881057</v>
      </c>
      <c r="Q362">
        <v>24.889867841409689</v>
      </c>
      <c r="R362">
        <v>11.123348017621145</v>
      </c>
      <c r="S362">
        <v>4.9559471365638768</v>
      </c>
      <c r="T362">
        <v>0</v>
      </c>
    </row>
    <row r="363" spans="2:20" x14ac:dyDescent="0.25">
      <c r="B363">
        <v>8.0903104421448724</v>
      </c>
      <c r="C363">
        <v>4.9858889934148634</v>
      </c>
      <c r="D363">
        <v>7.4317968015051736</v>
      </c>
      <c r="E363">
        <v>6.6792097836312321</v>
      </c>
      <c r="F363">
        <v>13.170272812793979</v>
      </c>
      <c r="G363">
        <v>7.2436500470366889</v>
      </c>
      <c r="H363">
        <v>26.904985888993416</v>
      </c>
      <c r="I363">
        <v>8.0903104421448724</v>
      </c>
      <c r="J363">
        <v>9.0310442144873004</v>
      </c>
      <c r="K363">
        <v>18.532455315145814</v>
      </c>
      <c r="L363">
        <v>9.9717779868297267</v>
      </c>
      <c r="M363">
        <v>17.027281279397929</v>
      </c>
      <c r="N363">
        <v>4.7977422389463777</v>
      </c>
      <c r="O363">
        <v>4.9858889934148634</v>
      </c>
      <c r="P363">
        <v>8.8428974600188148</v>
      </c>
      <c r="Q363">
        <v>10.912511759172155</v>
      </c>
      <c r="R363">
        <v>0</v>
      </c>
      <c r="S363">
        <v>6.6792097836312321</v>
      </c>
      <c r="T363">
        <v>1.7873941674506115</v>
      </c>
    </row>
    <row r="364" spans="2:20" x14ac:dyDescent="0.25">
      <c r="B364">
        <v>9.2307692307692317</v>
      </c>
      <c r="C364">
        <v>12.410256410256411</v>
      </c>
      <c r="D364">
        <v>11.794871794871794</v>
      </c>
      <c r="E364">
        <v>18.051282051282051</v>
      </c>
      <c r="F364">
        <v>20.410256410256412</v>
      </c>
      <c r="G364">
        <v>13.230769230769232</v>
      </c>
      <c r="H364">
        <v>16.307692307692307</v>
      </c>
      <c r="I364">
        <v>24.512820512820515</v>
      </c>
      <c r="J364">
        <v>7.6923076923076925</v>
      </c>
      <c r="K364">
        <v>18.564102564102562</v>
      </c>
      <c r="L364">
        <v>8.7179487179487172</v>
      </c>
      <c r="M364">
        <v>24.717948717948719</v>
      </c>
      <c r="N364">
        <v>26.769230769230766</v>
      </c>
      <c r="O364">
        <v>16.410256410256409</v>
      </c>
      <c r="P364">
        <v>7.8974358974358978</v>
      </c>
      <c r="Q364">
        <v>12.512820512820513</v>
      </c>
      <c r="R364">
        <v>0</v>
      </c>
      <c r="S364">
        <v>10.974358974358974</v>
      </c>
      <c r="T364">
        <v>2.7692307692307692</v>
      </c>
    </row>
    <row r="365" spans="2:20" x14ac:dyDescent="0.25">
      <c r="B365">
        <v>1.5337423312883436</v>
      </c>
      <c r="C365">
        <v>13.701431492842536</v>
      </c>
      <c r="D365">
        <v>1.5337423312883436</v>
      </c>
      <c r="E365">
        <v>15.030674846625766</v>
      </c>
      <c r="F365">
        <v>18.404907975460123</v>
      </c>
      <c r="G365">
        <v>11.758691206543967</v>
      </c>
      <c r="H365">
        <v>3.7832310838445808</v>
      </c>
      <c r="I365">
        <v>0</v>
      </c>
      <c r="J365">
        <v>18.916155419222903</v>
      </c>
      <c r="K365">
        <v>8.1799591002044991</v>
      </c>
      <c r="L365">
        <v>15.541922290388548</v>
      </c>
      <c r="M365">
        <v>9.7137014314928418</v>
      </c>
      <c r="N365">
        <v>22.392638036809817</v>
      </c>
      <c r="O365">
        <v>32.310838445807768</v>
      </c>
      <c r="P365">
        <v>20.756646216768917</v>
      </c>
      <c r="Q365">
        <v>17.689161554192228</v>
      </c>
      <c r="R365">
        <v>0.81799591002045002</v>
      </c>
      <c r="S365">
        <v>5.8282208588957047</v>
      </c>
      <c r="T365">
        <v>6.3394683026584868</v>
      </c>
    </row>
    <row r="366" spans="2:20" x14ac:dyDescent="0.25">
      <c r="B366">
        <v>6.5400843881856545</v>
      </c>
      <c r="C366">
        <v>6.5400843881856545</v>
      </c>
      <c r="D366">
        <v>3.1645569620253164</v>
      </c>
      <c r="E366">
        <v>14.345991561181433</v>
      </c>
      <c r="F366">
        <v>11.603375527426159</v>
      </c>
      <c r="G366">
        <v>8.0168776371308024</v>
      </c>
      <c r="H366">
        <v>22.257383966244724</v>
      </c>
      <c r="I366">
        <v>12.974683544303797</v>
      </c>
      <c r="J366">
        <v>15.084388185654007</v>
      </c>
      <c r="K366">
        <v>10.654008438818567</v>
      </c>
      <c r="L366">
        <v>16.666666666666664</v>
      </c>
      <c r="M366">
        <v>32.278481012658226</v>
      </c>
      <c r="N366">
        <v>28.481012658227851</v>
      </c>
      <c r="O366">
        <v>16.983122362869199</v>
      </c>
      <c r="P366">
        <v>19.303797468354432</v>
      </c>
      <c r="Q366">
        <v>21.624472573839661</v>
      </c>
      <c r="R366">
        <v>6.962025316455696</v>
      </c>
      <c r="S366">
        <v>1.4767932489451476</v>
      </c>
      <c r="T366">
        <v>0</v>
      </c>
    </row>
    <row r="367" spans="2:20" x14ac:dyDescent="0.25">
      <c r="B367">
        <v>4.3967280163599183</v>
      </c>
      <c r="C367">
        <v>9.6114519427402865</v>
      </c>
      <c r="D367">
        <v>4.294478527607362</v>
      </c>
      <c r="E367">
        <v>14.008179959100204</v>
      </c>
      <c r="F367">
        <v>11.145194274028631</v>
      </c>
      <c r="G367">
        <v>9.9182004089979561</v>
      </c>
      <c r="H367">
        <v>16.564417177914109</v>
      </c>
      <c r="I367">
        <v>18.200408997955012</v>
      </c>
      <c r="J367">
        <v>9.8159509202453989</v>
      </c>
      <c r="K367">
        <v>15.337423312883436</v>
      </c>
      <c r="L367">
        <v>25.153374233128833</v>
      </c>
      <c r="M367">
        <v>3.3742331288343559</v>
      </c>
      <c r="N367">
        <v>1.6359918200409</v>
      </c>
      <c r="O367">
        <v>13.701431492842536</v>
      </c>
      <c r="P367">
        <v>14.621676891615543</v>
      </c>
      <c r="Q367">
        <v>14.008179959100204</v>
      </c>
      <c r="R367">
        <v>3.3742331288343559</v>
      </c>
      <c r="S367">
        <v>0</v>
      </c>
      <c r="T367">
        <v>2.147239263803681</v>
      </c>
    </row>
    <row r="368" spans="2:20" x14ac:dyDescent="0.25">
      <c r="B368">
        <v>11.514522821576763</v>
      </c>
      <c r="C368">
        <v>7.9875518672199162</v>
      </c>
      <c r="D368">
        <v>19.813278008298756</v>
      </c>
      <c r="E368">
        <v>16.597510373443981</v>
      </c>
      <c r="F368">
        <v>16.390041493775932</v>
      </c>
      <c r="G368">
        <v>14.626556016597512</v>
      </c>
      <c r="H368">
        <v>23.651452282157674</v>
      </c>
      <c r="I368">
        <v>13.796680497925312</v>
      </c>
      <c r="J368">
        <v>12.136929460580912</v>
      </c>
      <c r="K368">
        <v>28.112033195020746</v>
      </c>
      <c r="L368">
        <v>27.282157676348547</v>
      </c>
      <c r="M368">
        <v>4.7717842323651452</v>
      </c>
      <c r="N368">
        <v>18.879668049792532</v>
      </c>
      <c r="O368">
        <v>29.253112033195023</v>
      </c>
      <c r="P368">
        <v>25.726141078838172</v>
      </c>
      <c r="Q368">
        <v>24.481327800829874</v>
      </c>
      <c r="R368">
        <v>0</v>
      </c>
      <c r="S368">
        <v>5.9128630705394185</v>
      </c>
      <c r="T368">
        <v>8.8174273858921168</v>
      </c>
    </row>
    <row r="369" spans="2:20" x14ac:dyDescent="0.25">
      <c r="B369">
        <v>2.6530612244897958</v>
      </c>
      <c r="C369">
        <v>6.0204081632653059</v>
      </c>
      <c r="D369">
        <v>2.8571428571428572</v>
      </c>
      <c r="E369">
        <v>14.489795918367346</v>
      </c>
      <c r="F369">
        <v>11.938775510204081</v>
      </c>
      <c r="G369">
        <v>5.4081632653061229</v>
      </c>
      <c r="H369">
        <v>16.224489795918366</v>
      </c>
      <c r="I369">
        <v>18.775510204081634</v>
      </c>
      <c r="J369">
        <v>12.551020408163266</v>
      </c>
      <c r="K369">
        <v>11.224489795918368</v>
      </c>
      <c r="L369">
        <v>15.918367346938775</v>
      </c>
      <c r="M369">
        <v>8.5714285714285712</v>
      </c>
      <c r="N369">
        <v>9.795918367346939</v>
      </c>
      <c r="O369">
        <v>17.04081632653061</v>
      </c>
      <c r="P369">
        <v>11.326530612244898</v>
      </c>
      <c r="Q369">
        <v>17.04081632653061</v>
      </c>
      <c r="R369">
        <v>0</v>
      </c>
      <c r="S369">
        <v>8.9795918367346932</v>
      </c>
      <c r="T369">
        <v>1.9387755102040816</v>
      </c>
    </row>
    <row r="370" spans="2:20" x14ac:dyDescent="0.25">
      <c r="B370">
        <v>11.924882629107982</v>
      </c>
      <c r="C370">
        <v>10.422535211267606</v>
      </c>
      <c r="D370">
        <v>5.727699530516432</v>
      </c>
      <c r="E370">
        <v>10.234741784037558</v>
      </c>
      <c r="F370">
        <v>26.478873239436616</v>
      </c>
      <c r="G370">
        <v>14.741784037558686</v>
      </c>
      <c r="H370">
        <v>22.065727699530516</v>
      </c>
      <c r="I370">
        <v>19.624413145539908</v>
      </c>
      <c r="J370">
        <v>16.24413145539906</v>
      </c>
      <c r="K370">
        <v>16.995305164319248</v>
      </c>
      <c r="L370">
        <v>18.685446009389672</v>
      </c>
      <c r="M370">
        <v>17.84037558685446</v>
      </c>
      <c r="N370">
        <v>7.981220657276995</v>
      </c>
      <c r="O370">
        <v>13.145539906103288</v>
      </c>
      <c r="P370">
        <v>11.643192488262912</v>
      </c>
      <c r="Q370">
        <v>7.323943661971831</v>
      </c>
      <c r="R370">
        <v>0</v>
      </c>
      <c r="S370">
        <v>7.511737089201878</v>
      </c>
      <c r="T370">
        <v>4.6948356807511731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cols>
    <col min="1" max="1" width="14" customWidth="1"/>
  </cols>
  <sheetData>
    <row r="1" spans="1:17" x14ac:dyDescent="0.25">
      <c r="A1" t="s">
        <v>103</v>
      </c>
    </row>
    <row r="2" spans="1:17" x14ac:dyDescent="0.25">
      <c r="B2">
        <v>0</v>
      </c>
      <c r="C2">
        <v>27.805290494021019</v>
      </c>
      <c r="D2">
        <v>3.4666022466481463</v>
      </c>
      <c r="E2">
        <v>29.14603212948424</v>
      </c>
      <c r="F2">
        <v>45.150380480734384</v>
      </c>
      <c r="G2">
        <v>30.68003382050972</v>
      </c>
      <c r="H2">
        <v>17.622901316584127</v>
      </c>
      <c r="I2">
        <v>16.306317188066192</v>
      </c>
      <c r="J2">
        <v>4.6020050730764588</v>
      </c>
      <c r="K2">
        <v>22.901316584128516</v>
      </c>
      <c r="L2">
        <v>19.483029351370938</v>
      </c>
      <c r="M2">
        <v>28.989008334339893</v>
      </c>
      <c r="N2">
        <v>36.719410556830532</v>
      </c>
      <c r="O2">
        <v>22.792607802874741</v>
      </c>
      <c r="P2">
        <v>20.195675806256794</v>
      </c>
      <c r="Q2">
        <v>15.799009542215241</v>
      </c>
    </row>
    <row r="3" spans="1:17" x14ac:dyDescent="0.25">
      <c r="B3">
        <v>0</v>
      </c>
      <c r="C3">
        <v>41.276041666666671</v>
      </c>
      <c r="D3">
        <v>8.515625</v>
      </c>
      <c r="E3">
        <v>37.890625</v>
      </c>
      <c r="F3">
        <v>57.408854166666664</v>
      </c>
      <c r="G3">
        <v>42.135416666666664</v>
      </c>
      <c r="H3">
        <v>21.8359375</v>
      </c>
      <c r="I3">
        <v>30.963541666666668</v>
      </c>
      <c r="J3">
        <v>16.25</v>
      </c>
      <c r="K3">
        <v>52.1875</v>
      </c>
      <c r="L3">
        <v>34.856770833333336</v>
      </c>
      <c r="M3">
        <v>43.255208333333336</v>
      </c>
      <c r="N3">
        <v>42.486979166666664</v>
      </c>
      <c r="O3">
        <v>36.9921875</v>
      </c>
      <c r="P3">
        <v>24.596354166666668</v>
      </c>
      <c r="Q3">
        <v>26.145833333333336</v>
      </c>
    </row>
    <row r="4" spans="1:17" x14ac:dyDescent="0.25">
      <c r="B4">
        <v>0</v>
      </c>
      <c r="C4">
        <v>43.047516489433299</v>
      </c>
      <c r="D4">
        <v>14.335711401265311</v>
      </c>
      <c r="E4">
        <v>24.983174047651097</v>
      </c>
      <c r="F4">
        <v>65.338538161259933</v>
      </c>
      <c r="G4">
        <v>48.37797819356576</v>
      </c>
      <c r="H4">
        <v>38.443935926773456</v>
      </c>
      <c r="I4">
        <v>36.370978597388614</v>
      </c>
      <c r="J4">
        <v>33.880737649750976</v>
      </c>
      <c r="K4">
        <v>47.408803338268946</v>
      </c>
      <c r="L4">
        <v>15.816395207968769</v>
      </c>
      <c r="M4">
        <v>2.6248485664288599</v>
      </c>
      <c r="N4">
        <v>17.337461300309599</v>
      </c>
      <c r="O4">
        <v>25.508143760936868</v>
      </c>
      <c r="P4">
        <v>46.910755148741416</v>
      </c>
      <c r="Q4">
        <v>41.459146587696864</v>
      </c>
    </row>
    <row r="5" spans="1:17" x14ac:dyDescent="0.25">
      <c r="B5">
        <v>0</v>
      </c>
      <c r="C5">
        <v>40.321472729770576</v>
      </c>
      <c r="D5">
        <v>13.999175710949308</v>
      </c>
      <c r="E5">
        <v>34.084352246187663</v>
      </c>
      <c r="F5">
        <v>48.990245912900122</v>
      </c>
      <c r="G5">
        <v>33.218848742959196</v>
      </c>
      <c r="H5">
        <v>14.727297705728809</v>
      </c>
      <c r="I5">
        <v>20.81329853001786</v>
      </c>
      <c r="J5">
        <v>9.0397032559417507</v>
      </c>
      <c r="K5">
        <v>42.917983239455971</v>
      </c>
      <c r="L5">
        <v>16.554471768100012</v>
      </c>
      <c r="M5">
        <v>39.923066355268581</v>
      </c>
      <c r="N5">
        <v>38.027201538672898</v>
      </c>
      <c r="O5">
        <v>28.698997114988323</v>
      </c>
      <c r="P5">
        <v>11.567523011402665</v>
      </c>
      <c r="Q5">
        <v>17.103997801895865</v>
      </c>
    </row>
    <row r="6" spans="1:17" x14ac:dyDescent="0.25">
      <c r="B6">
        <v>0</v>
      </c>
      <c r="C6">
        <v>29.361195609046419</v>
      </c>
      <c r="D6">
        <v>4.9464356566591716</v>
      </c>
      <c r="E6">
        <v>25.009919322840897</v>
      </c>
      <c r="F6">
        <v>48.353392408411587</v>
      </c>
      <c r="G6">
        <v>30.445708239650838</v>
      </c>
      <c r="H6">
        <v>17.259621743155666</v>
      </c>
      <c r="I6">
        <v>15.355111757704007</v>
      </c>
      <c r="J6">
        <v>7.2609443195344525</v>
      </c>
      <c r="K6">
        <v>21.174447824361856</v>
      </c>
      <c r="L6">
        <v>13.265441079222326</v>
      </c>
      <c r="M6">
        <v>2.4732178283295858</v>
      </c>
      <c r="N6">
        <v>0.40999867742362123</v>
      </c>
      <c r="O6">
        <v>11.73125247983071</v>
      </c>
      <c r="P6">
        <v>13.027377331040867</v>
      </c>
      <c r="Q6">
        <v>20.28832165057532</v>
      </c>
    </row>
    <row r="7" spans="1:17" x14ac:dyDescent="0.25">
      <c r="B7">
        <v>0</v>
      </c>
      <c r="C7">
        <v>22.092405735528413</v>
      </c>
      <c r="D7">
        <v>0.96654275092936803</v>
      </c>
      <c r="E7">
        <v>17.312798725438132</v>
      </c>
      <c r="F7">
        <v>25.544344131704726</v>
      </c>
      <c r="G7">
        <v>11.06744556558683</v>
      </c>
      <c r="H7">
        <v>16.569304301646309</v>
      </c>
      <c r="I7">
        <v>18.481147105682421</v>
      </c>
      <c r="J7">
        <v>13.839617631439193</v>
      </c>
      <c r="K7">
        <v>2.6340945300053109</v>
      </c>
      <c r="L7">
        <v>15.60276155071694</v>
      </c>
      <c r="M7">
        <v>10.568242166755178</v>
      </c>
      <c r="N7">
        <v>5.4381306425916094</v>
      </c>
      <c r="O7">
        <v>11.598513011152416</v>
      </c>
      <c r="P7">
        <v>11.141795007966012</v>
      </c>
      <c r="Q7">
        <v>4.6202867764206053</v>
      </c>
    </row>
    <row r="8" spans="1:17" x14ac:dyDescent="0.25">
      <c r="B8">
        <v>0</v>
      </c>
      <c r="C8">
        <v>58.965941731637258</v>
      </c>
      <c r="D8">
        <v>16.90603200656545</v>
      </c>
      <c r="E8">
        <v>40.199699083572696</v>
      </c>
      <c r="F8">
        <v>73.423608261523725</v>
      </c>
      <c r="G8">
        <v>57.146765148406509</v>
      </c>
      <c r="H8">
        <v>45.534126658459854</v>
      </c>
      <c r="I8">
        <v>50.253043359321566</v>
      </c>
      <c r="J8">
        <v>38.175352209000138</v>
      </c>
      <c r="K8">
        <v>50.198331281630416</v>
      </c>
      <c r="L8">
        <v>46.792504445356315</v>
      </c>
      <c r="M8">
        <v>30.406237176856791</v>
      </c>
      <c r="N8">
        <v>35.166187935986869</v>
      </c>
      <c r="O8">
        <v>51.360962932567368</v>
      </c>
      <c r="P8">
        <v>35.234578033100803</v>
      </c>
      <c r="Q8">
        <v>38.024893995349473</v>
      </c>
    </row>
    <row r="9" spans="1:17" x14ac:dyDescent="0.25">
      <c r="B9">
        <v>0</v>
      </c>
      <c r="C9">
        <v>39.120401791774128</v>
      </c>
      <c r="D9">
        <v>2.9048459345730961</v>
      </c>
      <c r="E9">
        <v>34.410207682910276</v>
      </c>
      <c r="F9">
        <v>45.473055517849872</v>
      </c>
      <c r="G9">
        <v>31.871861001764628</v>
      </c>
      <c r="H9">
        <v>26.252205782543776</v>
      </c>
      <c r="I9">
        <v>22.125695669879192</v>
      </c>
      <c r="J9">
        <v>21.351975023754584</v>
      </c>
      <c r="K9">
        <v>42.636079815392968</v>
      </c>
      <c r="L9">
        <v>29.428532645581644</v>
      </c>
      <c r="M9">
        <v>37.559386453101666</v>
      </c>
      <c r="N9">
        <v>38.536717795574859</v>
      </c>
      <c r="O9">
        <v>27.107370707207817</v>
      </c>
      <c r="P9">
        <v>21.813492602144699</v>
      </c>
      <c r="Q9">
        <v>18.705035971223023</v>
      </c>
    </row>
    <row r="10" spans="1:17" x14ac:dyDescent="0.25">
      <c r="B10">
        <v>0</v>
      </c>
      <c r="C10">
        <v>36.368541750978011</v>
      </c>
      <c r="D10">
        <v>4.5460677188722514</v>
      </c>
      <c r="E10">
        <v>25.603669229731551</v>
      </c>
      <c r="F10">
        <v>52.934034803723186</v>
      </c>
      <c r="G10">
        <v>37.31282881424525</v>
      </c>
      <c r="H10">
        <v>14.757857817347903</v>
      </c>
      <c r="I10">
        <v>23.849993255092407</v>
      </c>
      <c r="J10">
        <v>13.462835559152838</v>
      </c>
      <c r="K10">
        <v>37.569135302846348</v>
      </c>
      <c r="L10">
        <v>21.394846890597599</v>
      </c>
      <c r="M10">
        <v>34.358559287737755</v>
      </c>
      <c r="N10">
        <v>48.738702279778764</v>
      </c>
      <c r="O10">
        <v>31.485228652367464</v>
      </c>
      <c r="P10">
        <v>21.732092270335894</v>
      </c>
      <c r="Q10">
        <v>24.065830298124915</v>
      </c>
    </row>
    <row r="11" spans="1:17" x14ac:dyDescent="0.25">
      <c r="B11">
        <v>0</v>
      </c>
      <c r="C11">
        <v>43.700736529267346</v>
      </c>
      <c r="D11">
        <v>13.929448249127793</v>
      </c>
      <c r="E11">
        <v>34.435973640005166</v>
      </c>
      <c r="F11">
        <v>52.02222509368135</v>
      </c>
      <c r="G11">
        <v>35.883189042511951</v>
      </c>
      <c r="H11">
        <v>39.953482362062282</v>
      </c>
      <c r="I11">
        <v>38.441659129086446</v>
      </c>
      <c r="J11">
        <v>37.49838480423827</v>
      </c>
      <c r="K11">
        <v>11.629409484429514</v>
      </c>
      <c r="L11">
        <v>34.552267734849465</v>
      </c>
      <c r="M11">
        <v>24.861093164491535</v>
      </c>
      <c r="N11">
        <v>26.618426153249775</v>
      </c>
      <c r="O11">
        <v>33.78989533531464</v>
      </c>
      <c r="P11">
        <v>40.121462721281823</v>
      </c>
      <c r="Q11">
        <v>37.214110350174437</v>
      </c>
    </row>
    <row r="12" spans="1:17" x14ac:dyDescent="0.25">
      <c r="B12">
        <v>0</v>
      </c>
      <c r="C12">
        <v>45.055614810300163</v>
      </c>
      <c r="D12">
        <v>6.9632789882675601</v>
      </c>
      <c r="E12">
        <v>32.942252018893797</v>
      </c>
      <c r="F12">
        <v>57.519427091269236</v>
      </c>
      <c r="G12">
        <v>45.649855249123874</v>
      </c>
      <c r="H12">
        <v>26.74081974706689</v>
      </c>
      <c r="I12">
        <v>33.612677129361572</v>
      </c>
      <c r="J12">
        <v>27.959774493371935</v>
      </c>
      <c r="K12">
        <v>60.917263446594546</v>
      </c>
      <c r="L12">
        <v>34.907816547310681</v>
      </c>
      <c r="M12">
        <v>44.522322108791712</v>
      </c>
      <c r="N12">
        <v>49.840012189547458</v>
      </c>
      <c r="O12">
        <v>32.439433186042969</v>
      </c>
      <c r="P12">
        <v>11.854334907816547</v>
      </c>
      <c r="Q12">
        <v>8.7612372390674995</v>
      </c>
    </row>
    <row r="13" spans="1:17" x14ac:dyDescent="0.25">
      <c r="B13">
        <v>0</v>
      </c>
      <c r="C13">
        <v>26.873253746507491</v>
      </c>
      <c r="D13">
        <v>1.6002032004064008</v>
      </c>
      <c r="E13">
        <v>22.720345440690881</v>
      </c>
      <c r="F13">
        <v>33.03276606553213</v>
      </c>
      <c r="G13">
        <v>18.122936245872491</v>
      </c>
      <c r="H13">
        <v>15.951231902463805</v>
      </c>
      <c r="I13">
        <v>17.310134620269242</v>
      </c>
      <c r="J13">
        <v>11.963423926847854</v>
      </c>
      <c r="K13">
        <v>8.5598171196342392</v>
      </c>
      <c r="L13">
        <v>15.316230632461265</v>
      </c>
      <c r="M13">
        <v>7.8613157226314456</v>
      </c>
      <c r="N13">
        <v>10.477520955041911</v>
      </c>
      <c r="O13">
        <v>18.73253746507493</v>
      </c>
      <c r="P13">
        <v>31.800863601727201</v>
      </c>
      <c r="Q13">
        <v>24.930149860299721</v>
      </c>
    </row>
    <row r="14" spans="1:17" x14ac:dyDescent="0.25">
      <c r="B14">
        <v>7.0172991071428577</v>
      </c>
      <c r="C14">
        <v>33.635602678571431</v>
      </c>
      <c r="D14">
        <v>0</v>
      </c>
      <c r="E14">
        <v>33.189174107142854</v>
      </c>
      <c r="F14">
        <v>41.657366071428569</v>
      </c>
      <c r="G14">
        <v>33.761160714285715</v>
      </c>
      <c r="H14">
        <v>21.316964285714285</v>
      </c>
      <c r="I14">
        <v>25.948660714285715</v>
      </c>
      <c r="J14">
        <v>16.001674107142858</v>
      </c>
      <c r="K14">
        <v>26.548549107142854</v>
      </c>
      <c r="L14">
        <v>30.733816964285715</v>
      </c>
      <c r="M14">
        <v>17.410714285714285</v>
      </c>
      <c r="N14">
        <v>22.698102678571427</v>
      </c>
      <c r="O14">
        <v>30.426897321428569</v>
      </c>
      <c r="P14">
        <v>22.684151785714285</v>
      </c>
      <c r="Q14">
        <v>18.694196428571427</v>
      </c>
    </row>
    <row r="15" spans="1:17" x14ac:dyDescent="0.25">
      <c r="B15">
        <v>0</v>
      </c>
      <c r="C15">
        <v>31.807623992348681</v>
      </c>
      <c r="D15">
        <v>6.2030332012570017</v>
      </c>
      <c r="E15">
        <v>26.424374914605821</v>
      </c>
      <c r="F15">
        <v>40.37436808307146</v>
      </c>
      <c r="G15">
        <v>26.615657876759119</v>
      </c>
      <c r="H15">
        <v>26.492690258231999</v>
      </c>
      <c r="I15">
        <v>29.717174477387619</v>
      </c>
      <c r="J15">
        <v>30.386664844924173</v>
      </c>
      <c r="K15">
        <v>7.6786446235824561</v>
      </c>
      <c r="L15">
        <v>22.106845197431344</v>
      </c>
      <c r="M15">
        <v>0.81978412351414121</v>
      </c>
      <c r="N15">
        <v>16.177073370679054</v>
      </c>
      <c r="O15">
        <v>23.732750375734391</v>
      </c>
      <c r="P15">
        <v>39.773193059161088</v>
      </c>
      <c r="Q15">
        <v>41.83631643667168</v>
      </c>
    </row>
    <row r="16" spans="1:17" x14ac:dyDescent="0.25">
      <c r="B16">
        <v>0</v>
      </c>
      <c r="C16">
        <v>45.815542271562762</v>
      </c>
      <c r="D16">
        <v>22.160546541417592</v>
      </c>
      <c r="E16">
        <v>36.934244235695985</v>
      </c>
      <c r="F16">
        <v>67.933390264731003</v>
      </c>
      <c r="G16">
        <v>49.97153430116709</v>
      </c>
      <c r="H16">
        <v>23.270708795900941</v>
      </c>
      <c r="I16">
        <v>33.205237688585257</v>
      </c>
      <c r="J16">
        <v>0.48391688015940787</v>
      </c>
      <c r="K16">
        <v>53.615143751779101</v>
      </c>
      <c r="L16">
        <v>20.267577569029317</v>
      </c>
      <c r="M16">
        <v>38.571021918588102</v>
      </c>
      <c r="N16">
        <v>69.385140905209227</v>
      </c>
      <c r="O16">
        <v>52.4907486478793</v>
      </c>
      <c r="P16">
        <v>19.442072302875037</v>
      </c>
      <c r="Q16">
        <v>18.73042983205238</v>
      </c>
    </row>
    <row r="17" spans="2:17" x14ac:dyDescent="0.25">
      <c r="B17">
        <v>0</v>
      </c>
      <c r="C17">
        <v>52.637779814111795</v>
      </c>
      <c r="D17">
        <v>8.2864249247283688</v>
      </c>
      <c r="E17">
        <v>34.664223065846315</v>
      </c>
      <c r="F17">
        <v>67.548108391150677</v>
      </c>
      <c r="G17">
        <v>48.841471396779681</v>
      </c>
      <c r="H17">
        <v>36.470742243749186</v>
      </c>
      <c r="I17">
        <v>40.437230003927219</v>
      </c>
      <c r="J17">
        <v>28.969760439848148</v>
      </c>
      <c r="K17">
        <v>34.755858096609501</v>
      </c>
      <c r="L17">
        <v>44.547715669590261</v>
      </c>
      <c r="M17">
        <v>24.571278963215082</v>
      </c>
      <c r="N17">
        <v>17.868830998821835</v>
      </c>
      <c r="O17">
        <v>37.570362612907445</v>
      </c>
      <c r="P17">
        <v>55.28210498756382</v>
      </c>
      <c r="Q17">
        <v>53.436313653619585</v>
      </c>
    </row>
    <row r="18" spans="2:17" x14ac:dyDescent="0.25">
      <c r="B18">
        <v>0</v>
      </c>
      <c r="C18">
        <v>51.552049391185051</v>
      </c>
      <c r="D18">
        <v>11.147316069284857</v>
      </c>
      <c r="E18">
        <v>38.655462184873954</v>
      </c>
      <c r="F18">
        <v>66.095009432344369</v>
      </c>
      <c r="G18">
        <v>48.773795232378667</v>
      </c>
      <c r="H18">
        <v>36.889041330818038</v>
      </c>
      <c r="I18">
        <v>35.259818212999484</v>
      </c>
      <c r="J18">
        <v>35.294117647058826</v>
      </c>
      <c r="K18">
        <v>40.439032755959524</v>
      </c>
      <c r="L18">
        <v>32.361516034985421</v>
      </c>
      <c r="M18">
        <v>10.718573143543132</v>
      </c>
      <c r="N18">
        <v>20.11661807580175</v>
      </c>
      <c r="O18">
        <v>37.900874635568513</v>
      </c>
      <c r="P18">
        <v>43.388784085062596</v>
      </c>
      <c r="Q18">
        <v>44.023323615160351</v>
      </c>
    </row>
    <row r="19" spans="2:17" x14ac:dyDescent="0.25">
      <c r="B19">
        <v>0</v>
      </c>
      <c r="C19">
        <v>52.29291017615374</v>
      </c>
      <c r="D19">
        <v>11.952249235696607</v>
      </c>
      <c r="E19">
        <v>36.147910904061725</v>
      </c>
      <c r="F19">
        <v>59.804920658028827</v>
      </c>
      <c r="G19">
        <v>43.237734750327562</v>
      </c>
      <c r="H19">
        <v>34.662978599505024</v>
      </c>
      <c r="I19">
        <v>45.596156645799972</v>
      </c>
      <c r="J19">
        <v>26.932595719901002</v>
      </c>
      <c r="K19">
        <v>40.79196389576358</v>
      </c>
      <c r="L19">
        <v>39.93303246469646</v>
      </c>
      <c r="M19">
        <v>41.912942204105406</v>
      </c>
      <c r="N19">
        <v>31.707672150240207</v>
      </c>
      <c r="O19">
        <v>51.812490901150099</v>
      </c>
      <c r="P19">
        <v>23.817149512301643</v>
      </c>
      <c r="Q19">
        <v>23.511428155481148</v>
      </c>
    </row>
    <row r="20" spans="2:17" x14ac:dyDescent="0.25">
      <c r="B20">
        <v>0</v>
      </c>
      <c r="C20">
        <v>53.694436267294677</v>
      </c>
      <c r="D20">
        <v>8.9196349720341477</v>
      </c>
      <c r="E20">
        <v>32.881954665881665</v>
      </c>
      <c r="F20">
        <v>60.435678539888137</v>
      </c>
      <c r="G20">
        <v>37.57727406535178</v>
      </c>
      <c r="H20">
        <v>29.629084486311452</v>
      </c>
      <c r="I20">
        <v>35.958198410362087</v>
      </c>
      <c r="J20">
        <v>41.212834854283194</v>
      </c>
      <c r="K20">
        <v>63.997644980865466</v>
      </c>
      <c r="L20">
        <v>41.330585811009712</v>
      </c>
      <c r="M20">
        <v>44.362672946717687</v>
      </c>
      <c r="N20">
        <v>56.652929055048574</v>
      </c>
      <c r="O20">
        <v>36.45863997644981</v>
      </c>
      <c r="P20">
        <v>20.223726817780392</v>
      </c>
      <c r="Q20">
        <v>24.786576390933178</v>
      </c>
    </row>
    <row r="21" spans="2:17" x14ac:dyDescent="0.25">
      <c r="B21">
        <v>0</v>
      </c>
      <c r="C21">
        <v>39.68779564806055</v>
      </c>
      <c r="D21">
        <v>3.468937243771681</v>
      </c>
      <c r="E21">
        <v>37.622201198360138</v>
      </c>
      <c r="F21">
        <v>61.55786818038473</v>
      </c>
      <c r="G21">
        <v>44.118574582150742</v>
      </c>
      <c r="H21">
        <v>7.7262693156732896</v>
      </c>
      <c r="I21">
        <v>15.137180700094607</v>
      </c>
      <c r="J21">
        <v>2.1444339325134028</v>
      </c>
      <c r="K21">
        <v>45.017344686218856</v>
      </c>
      <c r="L21">
        <v>4.9195837275307479</v>
      </c>
      <c r="M21">
        <v>30.747398297067168</v>
      </c>
      <c r="N21">
        <v>55.093030589719326</v>
      </c>
      <c r="O21">
        <v>38.0321665089877</v>
      </c>
      <c r="P21">
        <v>20.419426048565121</v>
      </c>
      <c r="Q21">
        <v>29.060233364869127</v>
      </c>
    </row>
    <row r="22" spans="2:17" x14ac:dyDescent="0.25">
      <c r="B22">
        <v>5.5243567977014498</v>
      </c>
      <c r="C22">
        <v>49.732271124461278</v>
      </c>
      <c r="D22">
        <v>9.1158417134648033</v>
      </c>
      <c r="E22">
        <v>46.336685385921378</v>
      </c>
      <c r="F22">
        <v>60.585085542640726</v>
      </c>
      <c r="G22">
        <v>42.261982499673501</v>
      </c>
      <c r="H22">
        <v>39.480214183100429</v>
      </c>
      <c r="I22">
        <v>43.672456575682382</v>
      </c>
      <c r="J22">
        <v>39.232075225284049</v>
      </c>
      <c r="K22">
        <v>11.571111401332114</v>
      </c>
      <c r="L22">
        <v>31.879326106830352</v>
      </c>
      <c r="M22">
        <v>0</v>
      </c>
      <c r="N22">
        <v>20.164555308867701</v>
      </c>
      <c r="O22">
        <v>32.022985503460887</v>
      </c>
      <c r="P22">
        <v>23.547081102259369</v>
      </c>
      <c r="Q22">
        <v>31.657307039310435</v>
      </c>
    </row>
    <row r="23" spans="2:17" x14ac:dyDescent="0.25">
      <c r="B23">
        <v>1.5897047691143074</v>
      </c>
      <c r="C23">
        <v>47.827403482210443</v>
      </c>
      <c r="D23">
        <v>0</v>
      </c>
      <c r="E23">
        <v>51.097653292959876</v>
      </c>
      <c r="F23">
        <v>46.040878122634368</v>
      </c>
      <c r="G23">
        <v>37.653292959878883</v>
      </c>
      <c r="H23">
        <v>28.433005299015896</v>
      </c>
      <c r="I23">
        <v>30.96139288417865</v>
      </c>
      <c r="J23">
        <v>24.345193035579108</v>
      </c>
      <c r="K23">
        <v>35.927327781983351</v>
      </c>
      <c r="L23">
        <v>24.012112036336109</v>
      </c>
      <c r="M23">
        <v>59.515518546555633</v>
      </c>
      <c r="N23">
        <v>51.233913701741109</v>
      </c>
      <c r="O23">
        <v>34.867524602573809</v>
      </c>
      <c r="P23">
        <v>3.1491294473883422</v>
      </c>
      <c r="Q23">
        <v>10.431491294473885</v>
      </c>
    </row>
    <row r="24" spans="2:17" x14ac:dyDescent="0.25">
      <c r="B24">
        <v>0</v>
      </c>
      <c r="C24">
        <v>51.134307585247043</v>
      </c>
      <c r="D24">
        <v>2.7279053583855255</v>
      </c>
      <c r="E24">
        <v>49.798190675017395</v>
      </c>
      <c r="F24">
        <v>59.972164231036885</v>
      </c>
      <c r="G24">
        <v>44.578983994432846</v>
      </c>
      <c r="H24">
        <v>29.617258176757133</v>
      </c>
      <c r="I24">
        <v>29.547668754349338</v>
      </c>
      <c r="J24">
        <v>23.855254001391788</v>
      </c>
      <c r="K24">
        <v>39.304105775922061</v>
      </c>
      <c r="L24">
        <v>27.65483646485734</v>
      </c>
      <c r="M24">
        <v>44.161447459986078</v>
      </c>
      <c r="N24">
        <v>53.59777313848295</v>
      </c>
      <c r="O24">
        <v>36.924147529575507</v>
      </c>
      <c r="P24">
        <v>12.65135699373695</v>
      </c>
      <c r="Q24">
        <v>31.941544885177453</v>
      </c>
    </row>
    <row r="25" spans="2:17" x14ac:dyDescent="0.25">
      <c r="B25">
        <v>0</v>
      </c>
      <c r="C25">
        <v>53.298195176489379</v>
      </c>
      <c r="D25">
        <v>21.673854016930203</v>
      </c>
      <c r="E25">
        <v>54.607890113400416</v>
      </c>
      <c r="F25">
        <v>60.166107650535061</v>
      </c>
      <c r="G25">
        <v>45.663632007666507</v>
      </c>
      <c r="H25">
        <v>22.823830059095989</v>
      </c>
      <c r="I25">
        <v>29.436192301549273</v>
      </c>
      <c r="J25">
        <v>24.101581217057976</v>
      </c>
      <c r="K25">
        <v>54.112761539690148</v>
      </c>
      <c r="L25">
        <v>24.293243890752276</v>
      </c>
      <c r="M25">
        <v>29.11675451205878</v>
      </c>
      <c r="N25">
        <v>39.131129212585847</v>
      </c>
      <c r="O25">
        <v>38.412394186232227</v>
      </c>
      <c r="P25">
        <v>44.401852739179041</v>
      </c>
      <c r="Q25">
        <v>34.850662833413196</v>
      </c>
    </row>
    <row r="26" spans="2:17" x14ac:dyDescent="0.25">
      <c r="B26">
        <v>0</v>
      </c>
      <c r="C26">
        <v>37.712758475172315</v>
      </c>
      <c r="D26">
        <v>12.181741454494304</v>
      </c>
      <c r="E26">
        <v>31.453087635391757</v>
      </c>
      <c r="F26">
        <v>51.484034322689553</v>
      </c>
      <c r="G26">
        <v>28.696019130679424</v>
      </c>
      <c r="H26">
        <v>22.830215220143479</v>
      </c>
      <c r="I26">
        <v>23.350682233788156</v>
      </c>
      <c r="J26">
        <v>18.708679139119429</v>
      </c>
      <c r="K26">
        <v>17.456744971163314</v>
      </c>
      <c r="L26">
        <v>25.052750035166689</v>
      </c>
      <c r="M26">
        <v>18.877479251652833</v>
      </c>
      <c r="N26">
        <v>12.209874806583205</v>
      </c>
      <c r="O26">
        <v>22.506681671121115</v>
      </c>
      <c r="P26">
        <v>23.406948937965957</v>
      </c>
      <c r="Q26">
        <v>33.450555633703758</v>
      </c>
    </row>
    <row r="27" spans="2:17" x14ac:dyDescent="0.25">
      <c r="B27">
        <v>0</v>
      </c>
      <c r="C27">
        <v>31.075650118203306</v>
      </c>
      <c r="D27">
        <v>1.9503546099290781</v>
      </c>
      <c r="E27">
        <v>35.189125295508269</v>
      </c>
      <c r="F27">
        <v>45.283687943262414</v>
      </c>
      <c r="G27">
        <v>30.780141843971631</v>
      </c>
      <c r="H27">
        <v>3.1205673758865249</v>
      </c>
      <c r="I27">
        <v>7.1867612293144214</v>
      </c>
      <c r="J27">
        <v>2.1276595744680851</v>
      </c>
      <c r="K27">
        <v>29.338061465721037</v>
      </c>
      <c r="L27">
        <v>6.4184397163120561</v>
      </c>
      <c r="M27">
        <v>29.50354609929078</v>
      </c>
      <c r="N27">
        <v>38.002364066193856</v>
      </c>
      <c r="O27">
        <v>18.404255319148934</v>
      </c>
      <c r="P27">
        <v>15.212765957446809</v>
      </c>
      <c r="Q27">
        <v>15.16548463356974</v>
      </c>
    </row>
    <row r="28" spans="2:17" x14ac:dyDescent="0.25">
      <c r="B28">
        <v>0</v>
      </c>
      <c r="C28">
        <v>33.941359275773543</v>
      </c>
      <c r="D28">
        <v>2.715849209566275</v>
      </c>
      <c r="E28">
        <v>25.523577894879068</v>
      </c>
      <c r="F28">
        <v>40.791784893933254</v>
      </c>
      <c r="G28">
        <v>25.996486961221454</v>
      </c>
      <c r="H28">
        <v>17.389541953790026</v>
      </c>
      <c r="I28">
        <v>17.592217267936768</v>
      </c>
      <c r="J28">
        <v>12.795568166463992</v>
      </c>
      <c r="K28">
        <v>28.509660856640995</v>
      </c>
      <c r="L28">
        <v>21.280907985407378</v>
      </c>
      <c r="M28">
        <v>21.807863802188894</v>
      </c>
      <c r="N28">
        <v>40.453992703688691</v>
      </c>
      <c r="O28">
        <v>21.699770301310632</v>
      </c>
      <c r="P28">
        <v>23.077962437508447</v>
      </c>
      <c r="Q28">
        <v>25.726253209025806</v>
      </c>
    </row>
    <row r="29" spans="2:17" x14ac:dyDescent="0.25">
      <c r="B29">
        <v>0</v>
      </c>
      <c r="C29">
        <v>46.21602787456446</v>
      </c>
      <c r="D29">
        <v>11.0801393728223</v>
      </c>
      <c r="E29">
        <v>31.317073170731707</v>
      </c>
      <c r="F29">
        <v>64.599303135888491</v>
      </c>
      <c r="G29">
        <v>48.348432055749129</v>
      </c>
      <c r="H29">
        <v>29.979094076655048</v>
      </c>
      <c r="I29">
        <v>34.341463414634148</v>
      </c>
      <c r="J29">
        <v>21.463414634146343</v>
      </c>
      <c r="K29">
        <v>24.655052264808365</v>
      </c>
      <c r="L29">
        <v>35.052264808362374</v>
      </c>
      <c r="M29">
        <v>28.808362369337981</v>
      </c>
      <c r="N29">
        <v>30.397212543554009</v>
      </c>
      <c r="O29">
        <v>37.700348432055748</v>
      </c>
      <c r="P29">
        <v>17.547038327526131</v>
      </c>
      <c r="Q29">
        <v>25.059233449477354</v>
      </c>
    </row>
    <row r="30" spans="2:17" x14ac:dyDescent="0.25">
      <c r="B30">
        <v>0</v>
      </c>
      <c r="C30">
        <v>38.962850259921389</v>
      </c>
      <c r="D30">
        <v>13.351084062381133</v>
      </c>
      <c r="E30">
        <v>27.348801825789277</v>
      </c>
      <c r="F30">
        <v>53.70863446177254</v>
      </c>
      <c r="G30">
        <v>37.707620134398375</v>
      </c>
      <c r="H30">
        <v>32.534550526182329</v>
      </c>
      <c r="I30">
        <v>29.745150247242297</v>
      </c>
      <c r="J30">
        <v>19.13275009509319</v>
      </c>
      <c r="K30">
        <v>17.674654494738178</v>
      </c>
      <c r="L30">
        <v>23.037910485609231</v>
      </c>
      <c r="M30">
        <v>12.222644858628122</v>
      </c>
      <c r="N30">
        <v>2.4977811588690249</v>
      </c>
      <c r="O30">
        <v>14.745784201851148</v>
      </c>
      <c r="P30">
        <v>31.558260428553314</v>
      </c>
      <c r="Q30">
        <v>31.723088626854317</v>
      </c>
    </row>
    <row r="31" spans="2:17" x14ac:dyDescent="0.25">
      <c r="B31">
        <v>0</v>
      </c>
      <c r="C31">
        <v>62.073170731707314</v>
      </c>
      <c r="D31">
        <v>17.759146341463413</v>
      </c>
      <c r="E31">
        <v>50.426829268292686</v>
      </c>
      <c r="F31">
        <v>77.347560975609753</v>
      </c>
      <c r="G31">
        <v>59.344512195121958</v>
      </c>
      <c r="H31">
        <v>42.362804878048784</v>
      </c>
      <c r="I31">
        <v>48.704268292682926</v>
      </c>
      <c r="J31">
        <v>29.283536585365855</v>
      </c>
      <c r="K31">
        <v>63.048780487804876</v>
      </c>
      <c r="L31">
        <v>43.307926829268297</v>
      </c>
      <c r="M31">
        <v>58.003048780487809</v>
      </c>
      <c r="N31">
        <v>70.487804878048777</v>
      </c>
      <c r="O31">
        <v>58.262195121951223</v>
      </c>
      <c r="P31">
        <v>27.942073170731707</v>
      </c>
      <c r="Q31">
        <v>19.832317073170731</v>
      </c>
    </row>
    <row r="32" spans="2:17" x14ac:dyDescent="0.25">
      <c r="B32">
        <v>4.6913872763890536</v>
      </c>
      <c r="C32">
        <v>17.071437033526834</v>
      </c>
      <c r="D32">
        <v>0</v>
      </c>
      <c r="E32">
        <v>26.158038147138964</v>
      </c>
      <c r="F32">
        <v>20.116099988153064</v>
      </c>
      <c r="G32">
        <v>6.3499585357185167</v>
      </c>
      <c r="H32">
        <v>8.6838052363464051</v>
      </c>
      <c r="I32">
        <v>5.9708565335860682</v>
      </c>
      <c r="J32">
        <v>7.2621727283497224</v>
      </c>
      <c r="K32">
        <v>22.260395687714727</v>
      </c>
      <c r="L32">
        <v>6.4210401611183503</v>
      </c>
      <c r="M32">
        <v>14.666508707499112</v>
      </c>
      <c r="N32">
        <v>21.940528373415471</v>
      </c>
      <c r="O32">
        <v>15.934131027129487</v>
      </c>
      <c r="P32">
        <v>12.439284444970975</v>
      </c>
      <c r="Q32">
        <v>10.283141807842673</v>
      </c>
    </row>
    <row r="33" spans="2:17" x14ac:dyDescent="0.25">
      <c r="B33">
        <v>0</v>
      </c>
      <c r="C33">
        <v>49.743425272610651</v>
      </c>
      <c r="D33">
        <v>1.6677357280307887</v>
      </c>
      <c r="E33">
        <v>46.45606157793457</v>
      </c>
      <c r="F33">
        <v>57.184092366901865</v>
      </c>
      <c r="G33">
        <v>44.788325849903785</v>
      </c>
      <c r="H33">
        <v>24.983964079538165</v>
      </c>
      <c r="I33">
        <v>27.565747273893521</v>
      </c>
      <c r="J33">
        <v>19.820397690827456</v>
      </c>
      <c r="K33">
        <v>51.042334830019243</v>
      </c>
      <c r="L33">
        <v>37.92495189223861</v>
      </c>
      <c r="M33">
        <v>43.08851828094933</v>
      </c>
      <c r="N33">
        <v>49.663245670301478</v>
      </c>
      <c r="O33">
        <v>42.398973701090441</v>
      </c>
      <c r="P33">
        <v>30.500320718409235</v>
      </c>
      <c r="Q33">
        <v>31.446440025657473</v>
      </c>
    </row>
    <row r="34" spans="2:17" x14ac:dyDescent="0.25">
      <c r="B34">
        <v>0</v>
      </c>
      <c r="C34">
        <v>44.393032117583012</v>
      </c>
      <c r="D34">
        <v>3.4567229178007621</v>
      </c>
      <c r="E34">
        <v>29.667936853565596</v>
      </c>
      <c r="F34">
        <v>52.885138813282531</v>
      </c>
      <c r="G34">
        <v>37.452367991290146</v>
      </c>
      <c r="H34">
        <v>34.090909090909086</v>
      </c>
      <c r="I34">
        <v>36.799129014697876</v>
      </c>
      <c r="J34">
        <v>35.274904735982581</v>
      </c>
      <c r="K34">
        <v>10.601524224278714</v>
      </c>
      <c r="L34">
        <v>35.887316276537831</v>
      </c>
      <c r="M34">
        <v>4.559063690800218</v>
      </c>
      <c r="N34">
        <v>23.911268372346218</v>
      </c>
      <c r="O34">
        <v>21.829069134458358</v>
      </c>
      <c r="P34">
        <v>33.519324986390856</v>
      </c>
      <c r="Q34">
        <v>34.335873707131192</v>
      </c>
    </row>
    <row r="35" spans="2:17" x14ac:dyDescent="0.25">
      <c r="B35">
        <v>1.8605195413058742</v>
      </c>
      <c r="C35">
        <v>31.991575005850692</v>
      </c>
      <c r="D35">
        <v>0</v>
      </c>
      <c r="E35">
        <v>27.451439269833838</v>
      </c>
      <c r="F35">
        <v>44.102504095483269</v>
      </c>
      <c r="G35">
        <v>27.872688977299319</v>
      </c>
      <c r="H35">
        <v>24.514392698338405</v>
      </c>
      <c r="I35">
        <v>28.106716592557923</v>
      </c>
      <c r="J35">
        <v>20.009361104610342</v>
      </c>
      <c r="K35">
        <v>6.3187456119822141</v>
      </c>
      <c r="L35">
        <v>29.358764334191434</v>
      </c>
      <c r="M35">
        <v>3.8965597940556984</v>
      </c>
      <c r="N35">
        <v>17.657383571261409</v>
      </c>
      <c r="O35">
        <v>19.213667212731103</v>
      </c>
      <c r="P35">
        <v>34.296747016147904</v>
      </c>
      <c r="Q35">
        <v>29.265153288087991</v>
      </c>
    </row>
    <row r="36" spans="2:17" x14ac:dyDescent="0.25">
      <c r="B36">
        <v>0</v>
      </c>
      <c r="C36">
        <v>37.333977300169039</v>
      </c>
      <c r="D36">
        <v>9.345568703211784</v>
      </c>
      <c r="E36">
        <v>24.172905095387588</v>
      </c>
      <c r="F36">
        <v>48.98575223375996</v>
      </c>
      <c r="G36">
        <v>33.916928278193673</v>
      </c>
      <c r="H36">
        <v>26.032359333494327</v>
      </c>
      <c r="I36">
        <v>26.056508089833375</v>
      </c>
      <c r="J36">
        <v>23.231103598164697</v>
      </c>
      <c r="K36">
        <v>29.304515817435401</v>
      </c>
      <c r="L36">
        <v>28.628350639942042</v>
      </c>
      <c r="M36">
        <v>10.118328906061338</v>
      </c>
      <c r="N36">
        <v>18.485872977541657</v>
      </c>
      <c r="O36">
        <v>36.694035257184254</v>
      </c>
      <c r="P36">
        <v>28.797391934315382</v>
      </c>
      <c r="Q36">
        <v>29.787490944216373</v>
      </c>
    </row>
    <row r="37" spans="2:17" x14ac:dyDescent="0.25">
      <c r="B37">
        <v>0</v>
      </c>
      <c r="C37">
        <v>39.585296889726671</v>
      </c>
      <c r="D37">
        <v>7.0822674027198067</v>
      </c>
      <c r="E37">
        <v>41.672276827790498</v>
      </c>
      <c r="F37">
        <v>41.443382253938331</v>
      </c>
      <c r="G37">
        <v>28.557964184731389</v>
      </c>
      <c r="H37">
        <v>26.295947219604148</v>
      </c>
      <c r="I37">
        <v>29.23118351959068</v>
      </c>
      <c r="J37">
        <v>27.911673623266459</v>
      </c>
      <c r="K37">
        <v>41.362595933755216</v>
      </c>
      <c r="L37">
        <v>34.280328531035408</v>
      </c>
      <c r="M37">
        <v>43.355325164938733</v>
      </c>
      <c r="N37">
        <v>41.847313854853915</v>
      </c>
      <c r="O37">
        <v>28.679143665006059</v>
      </c>
      <c r="P37">
        <v>12.925811229298507</v>
      </c>
      <c r="Q37">
        <v>9.748215968762624</v>
      </c>
    </row>
    <row r="38" spans="2:17" x14ac:dyDescent="0.25">
      <c r="B38">
        <v>0</v>
      </c>
      <c r="C38">
        <v>47.288715192965313</v>
      </c>
      <c r="D38">
        <v>10.210063507572057</v>
      </c>
      <c r="E38">
        <v>36.235955056179776</v>
      </c>
      <c r="F38">
        <v>47.447484123106989</v>
      </c>
      <c r="G38">
        <v>30.385930630190522</v>
      </c>
      <c r="H38">
        <v>35.796287249633615</v>
      </c>
      <c r="I38">
        <v>37.225207620908648</v>
      </c>
      <c r="J38">
        <v>36.993160723009282</v>
      </c>
      <c r="K38">
        <v>25.329750854909623</v>
      </c>
      <c r="L38">
        <v>31.179775280898873</v>
      </c>
      <c r="M38">
        <v>7.2667318026380077</v>
      </c>
      <c r="N38">
        <v>22.239863214460183</v>
      </c>
      <c r="O38">
        <v>42.342452369320959</v>
      </c>
      <c r="P38">
        <v>36.28480703468491</v>
      </c>
      <c r="Q38">
        <v>32.401074743527111</v>
      </c>
    </row>
    <row r="39" spans="2:17" x14ac:dyDescent="0.25">
      <c r="B39">
        <v>0</v>
      </c>
      <c r="C39">
        <v>39.494451294697903</v>
      </c>
      <c r="D39">
        <v>18.557336621454994</v>
      </c>
      <c r="E39">
        <v>28.828606658446365</v>
      </c>
      <c r="F39">
        <v>55.129469790382245</v>
      </c>
      <c r="G39">
        <v>38.483353884093709</v>
      </c>
      <c r="H39">
        <v>36.633785450061652</v>
      </c>
      <c r="I39">
        <v>34.352651048088781</v>
      </c>
      <c r="J39">
        <v>31.356350184956845</v>
      </c>
      <c r="K39">
        <v>25.462392108508013</v>
      </c>
      <c r="L39">
        <v>43.686806411837239</v>
      </c>
      <c r="M39">
        <v>33.366214549938348</v>
      </c>
      <c r="N39">
        <v>19.580764488286068</v>
      </c>
      <c r="O39">
        <v>29.704069050554871</v>
      </c>
      <c r="P39">
        <v>27.398273736128235</v>
      </c>
      <c r="Q39">
        <v>29.334155363748458</v>
      </c>
    </row>
    <row r="40" spans="2:17" x14ac:dyDescent="0.25">
      <c r="B40">
        <v>0</v>
      </c>
      <c r="C40">
        <v>31.423268762324557</v>
      </c>
      <c r="D40">
        <v>9.1056721958009508</v>
      </c>
      <c r="E40">
        <v>25.878668367938758</v>
      </c>
      <c r="F40">
        <v>43.649228627769396</v>
      </c>
      <c r="G40">
        <v>29.04535436724278</v>
      </c>
      <c r="H40">
        <v>17.886556083980977</v>
      </c>
      <c r="I40">
        <v>20.206472566987589</v>
      </c>
      <c r="J40">
        <v>18.837721842013689</v>
      </c>
      <c r="K40">
        <v>39.77496810114836</v>
      </c>
      <c r="L40">
        <v>20.206472566987589</v>
      </c>
      <c r="M40">
        <v>33.777983992576267</v>
      </c>
      <c r="N40">
        <v>34.60155434404362</v>
      </c>
      <c r="O40">
        <v>18.756524765108455</v>
      </c>
      <c r="P40">
        <v>8.6416888991996288</v>
      </c>
      <c r="Q40">
        <v>18.304141050922169</v>
      </c>
    </row>
    <row r="41" spans="2:17" x14ac:dyDescent="0.25">
      <c r="B41">
        <v>0</v>
      </c>
      <c r="C41">
        <v>39.333169291338585</v>
      </c>
      <c r="D41">
        <v>10.334645669291339</v>
      </c>
      <c r="E41">
        <v>33.90748031496063</v>
      </c>
      <c r="F41">
        <v>52.374507874015755</v>
      </c>
      <c r="G41">
        <v>35.999015748031496</v>
      </c>
      <c r="H41">
        <v>24.421751968503937</v>
      </c>
      <c r="I41">
        <v>27.706692913385826</v>
      </c>
      <c r="J41">
        <v>7.8371062992125982</v>
      </c>
      <c r="K41">
        <v>12.709153543307087</v>
      </c>
      <c r="L41">
        <v>19.660433070866144</v>
      </c>
      <c r="M41">
        <v>23.166830708661418</v>
      </c>
      <c r="N41">
        <v>0.98425196850393704</v>
      </c>
      <c r="O41">
        <v>13.127460629921259</v>
      </c>
      <c r="P41">
        <v>28.125</v>
      </c>
      <c r="Q41">
        <v>14.493110236220472</v>
      </c>
    </row>
    <row r="42" spans="2:17" x14ac:dyDescent="0.25">
      <c r="B42">
        <v>0.82970046406975106</v>
      </c>
      <c r="C42">
        <v>38.897482773168328</v>
      </c>
      <c r="D42">
        <v>0</v>
      </c>
      <c r="E42">
        <v>36.295879623119106</v>
      </c>
      <c r="F42">
        <v>45.858529039516242</v>
      </c>
      <c r="G42">
        <v>31.697370271410492</v>
      </c>
      <c r="H42">
        <v>18.703417240894389</v>
      </c>
      <c r="I42">
        <v>14.56897764027563</v>
      </c>
      <c r="J42">
        <v>20.573758964983828</v>
      </c>
      <c r="K42">
        <v>26.87385740402194</v>
      </c>
      <c r="L42">
        <v>25.073829278582476</v>
      </c>
      <c r="M42">
        <v>47.771058922795667</v>
      </c>
      <c r="N42">
        <v>41.653775840247505</v>
      </c>
      <c r="O42">
        <v>27.816059625931654</v>
      </c>
      <c r="P42">
        <v>27.394178034031778</v>
      </c>
      <c r="Q42">
        <v>12.853325833216145</v>
      </c>
    </row>
    <row r="43" spans="2:17" x14ac:dyDescent="0.25">
      <c r="B43">
        <v>0</v>
      </c>
      <c r="C43">
        <v>25.950292397660817</v>
      </c>
      <c r="D43">
        <v>2.0589668615984404</v>
      </c>
      <c r="E43">
        <v>18.969298245614034</v>
      </c>
      <c r="F43">
        <v>27.619395711500978</v>
      </c>
      <c r="G43">
        <v>15.655458089668617</v>
      </c>
      <c r="H43">
        <v>17.336744639376217</v>
      </c>
      <c r="I43">
        <v>17.458576998050681</v>
      </c>
      <c r="J43">
        <v>12.853313840155945</v>
      </c>
      <c r="K43">
        <v>22.027290448343077</v>
      </c>
      <c r="L43">
        <v>18.993664717348928</v>
      </c>
      <c r="M43">
        <v>18.335769980506821</v>
      </c>
      <c r="N43">
        <v>22.319688109161792</v>
      </c>
      <c r="O43">
        <v>12.463450292397662</v>
      </c>
      <c r="P43">
        <v>5.348440545808967</v>
      </c>
      <c r="Q43">
        <v>2.7534113060428846</v>
      </c>
    </row>
    <row r="44" spans="2:17" x14ac:dyDescent="0.25">
      <c r="B44">
        <v>0</v>
      </c>
      <c r="C44">
        <v>56.23606362420098</v>
      </c>
      <c r="D44">
        <v>15.876319310242307</v>
      </c>
      <c r="E44">
        <v>43.972052921064368</v>
      </c>
      <c r="F44">
        <v>76.75040880035678</v>
      </c>
      <c r="G44">
        <v>61.14166790545562</v>
      </c>
      <c r="H44">
        <v>34.116247955998212</v>
      </c>
      <c r="I44">
        <v>42.678757246915417</v>
      </c>
      <c r="J44">
        <v>25.301025717258806</v>
      </c>
      <c r="K44">
        <v>60.680838412368068</v>
      </c>
      <c r="L44">
        <v>45.904563698528314</v>
      </c>
      <c r="M44">
        <v>55.136019027798419</v>
      </c>
      <c r="N44">
        <v>57.068529805262379</v>
      </c>
      <c r="O44">
        <v>41.266537832614837</v>
      </c>
      <c r="P44">
        <v>29.53768396016055</v>
      </c>
      <c r="Q44">
        <v>37.550170952876464</v>
      </c>
    </row>
    <row r="45" spans="2:17" x14ac:dyDescent="0.25">
      <c r="B45">
        <v>0</v>
      </c>
      <c r="C45">
        <v>49.934193208739138</v>
      </c>
      <c r="D45">
        <v>10.160568570676494</v>
      </c>
      <c r="E45">
        <v>39.431429323506187</v>
      </c>
      <c r="F45">
        <v>51.987365096077923</v>
      </c>
      <c r="G45">
        <v>35.522505922611217</v>
      </c>
      <c r="H45">
        <v>35.588312713872071</v>
      </c>
      <c r="I45">
        <v>35.022374309028692</v>
      </c>
      <c r="J45">
        <v>27.217688865490921</v>
      </c>
      <c r="K45">
        <v>38.983943142932347</v>
      </c>
      <c r="L45">
        <v>40.023690444853912</v>
      </c>
      <c r="M45">
        <v>50.157936299026062</v>
      </c>
      <c r="N45">
        <v>50.10529086601737</v>
      </c>
      <c r="O45">
        <v>32.284811792576996</v>
      </c>
      <c r="P45">
        <v>20.900236904448537</v>
      </c>
      <c r="Q45">
        <v>19.821005527770467</v>
      </c>
    </row>
    <row r="46" spans="2:17" x14ac:dyDescent="0.25">
      <c r="B46">
        <v>0</v>
      </c>
      <c r="C46">
        <v>50.565770862800562</v>
      </c>
      <c r="D46">
        <v>7.3833097595473838</v>
      </c>
      <c r="E46">
        <v>37.821782178217823</v>
      </c>
      <c r="F46">
        <v>71.428571428571431</v>
      </c>
      <c r="G46">
        <v>53.6067892503536</v>
      </c>
      <c r="H46">
        <v>42.475247524752476</v>
      </c>
      <c r="I46">
        <v>41.527581329561528</v>
      </c>
      <c r="J46">
        <v>25.33239038189533</v>
      </c>
      <c r="K46">
        <v>38.599717114568598</v>
      </c>
      <c r="L46">
        <v>37.496463932107496</v>
      </c>
      <c r="M46">
        <v>25.685997171145686</v>
      </c>
      <c r="N46">
        <v>36.577086280056577</v>
      </c>
      <c r="O46">
        <v>47.94908062234795</v>
      </c>
      <c r="P46">
        <v>28.656294200848659</v>
      </c>
      <c r="Q46">
        <v>31.584158415841586</v>
      </c>
    </row>
    <row r="47" spans="2:17" x14ac:dyDescent="0.25">
      <c r="B47">
        <v>0</v>
      </c>
      <c r="C47">
        <v>54.598271220065186</v>
      </c>
      <c r="D47">
        <v>11.19455859430353</v>
      </c>
      <c r="E47">
        <v>48.802607340229557</v>
      </c>
      <c r="F47">
        <v>62.887912710783624</v>
      </c>
      <c r="G47">
        <v>46.181096783335697</v>
      </c>
      <c r="H47">
        <v>27.56128666572198</v>
      </c>
      <c r="I47">
        <v>30.083604931273911</v>
      </c>
      <c r="J47">
        <v>25.889188040243727</v>
      </c>
      <c r="K47">
        <v>56.397902791554486</v>
      </c>
      <c r="L47">
        <v>32.067450758112514</v>
      </c>
      <c r="M47">
        <v>48.108261300836048</v>
      </c>
      <c r="N47">
        <v>39.634405554768314</v>
      </c>
      <c r="O47">
        <v>28.694912852486894</v>
      </c>
      <c r="P47">
        <v>51.579991497803604</v>
      </c>
      <c r="Q47">
        <v>44.282272920504461</v>
      </c>
    </row>
    <row r="48" spans="2:17" x14ac:dyDescent="0.25">
      <c r="B48">
        <v>0</v>
      </c>
      <c r="C48">
        <v>41.125068268705625</v>
      </c>
      <c r="D48">
        <v>17.190060076460949</v>
      </c>
      <c r="E48">
        <v>42.367558711086836</v>
      </c>
      <c r="F48">
        <v>52.47132714363736</v>
      </c>
      <c r="G48">
        <v>35.17203713817586</v>
      </c>
      <c r="H48">
        <v>14.418350628072091</v>
      </c>
      <c r="I48">
        <v>26.024030584380121</v>
      </c>
      <c r="J48">
        <v>2.6078645548880393</v>
      </c>
      <c r="K48">
        <v>48.96231567449481</v>
      </c>
      <c r="L48">
        <v>29.669579464773349</v>
      </c>
      <c r="M48">
        <v>33.779355543418902</v>
      </c>
      <c r="N48">
        <v>48.293282359366465</v>
      </c>
      <c r="O48">
        <v>38.121245221190605</v>
      </c>
      <c r="P48">
        <v>6.0759148006553794</v>
      </c>
      <c r="Q48">
        <v>12.315674494811578</v>
      </c>
    </row>
    <row r="49" spans="2:17" x14ac:dyDescent="0.25">
      <c r="B49">
        <v>0</v>
      </c>
      <c r="C49">
        <v>51.009440813362382</v>
      </c>
      <c r="D49">
        <v>14.727668845315906</v>
      </c>
      <c r="E49">
        <v>36.252723311546845</v>
      </c>
      <c r="F49">
        <v>71.270878721859106</v>
      </c>
      <c r="G49">
        <v>53.11546840958605</v>
      </c>
      <c r="H49">
        <v>43.18082788671024</v>
      </c>
      <c r="I49">
        <v>39.114015976761074</v>
      </c>
      <c r="J49">
        <v>36.86274509803922</v>
      </c>
      <c r="K49">
        <v>30.355846042120554</v>
      </c>
      <c r="L49">
        <v>51.096586782861294</v>
      </c>
      <c r="M49">
        <v>38.358750907770514</v>
      </c>
      <c r="N49">
        <v>28.598402323892518</v>
      </c>
      <c r="O49">
        <v>35.831517792302101</v>
      </c>
      <c r="P49">
        <v>55.119825708061001</v>
      </c>
      <c r="Q49">
        <v>48.148148148148145</v>
      </c>
    </row>
    <row r="50" spans="2:17" x14ac:dyDescent="0.25">
      <c r="B50">
        <v>0</v>
      </c>
      <c r="C50">
        <v>31.139015728056822</v>
      </c>
      <c r="D50">
        <v>11.440892947742261</v>
      </c>
      <c r="E50">
        <v>33.916793505834605</v>
      </c>
      <c r="F50">
        <v>46.955859969558603</v>
      </c>
      <c r="G50">
        <v>29.807204464738714</v>
      </c>
      <c r="H50">
        <v>4.9594114662607813</v>
      </c>
      <c r="I50">
        <v>7.077625570776255</v>
      </c>
      <c r="J50">
        <v>0.96397767630644338</v>
      </c>
      <c r="K50">
        <v>33.206494165398276</v>
      </c>
      <c r="L50">
        <v>13.115169964485032</v>
      </c>
      <c r="M50">
        <v>28.056823947234903</v>
      </c>
      <c r="N50">
        <v>33.510908168442413</v>
      </c>
      <c r="O50">
        <v>20.725520040588531</v>
      </c>
      <c r="P50">
        <v>22.450532724505326</v>
      </c>
      <c r="Q50">
        <v>26.19228817858955</v>
      </c>
    </row>
    <row r="51" spans="2:17" x14ac:dyDescent="0.25">
      <c r="B51">
        <v>0</v>
      </c>
      <c r="C51">
        <v>69.90710019907101</v>
      </c>
      <c r="D51">
        <v>13.636363636363635</v>
      </c>
      <c r="E51">
        <v>46.532846715328468</v>
      </c>
      <c r="F51">
        <v>89.698075646980755</v>
      </c>
      <c r="G51">
        <v>70.355009953550095</v>
      </c>
      <c r="H51">
        <v>44.210351692103515</v>
      </c>
      <c r="I51">
        <v>51.70869276708693</v>
      </c>
      <c r="J51">
        <v>39.499004644990052</v>
      </c>
      <c r="K51">
        <v>69.276708692767087</v>
      </c>
      <c r="L51">
        <v>40.063039150630395</v>
      </c>
      <c r="M51">
        <v>38.61977438619774</v>
      </c>
      <c r="N51">
        <v>78.633045786330456</v>
      </c>
      <c r="O51">
        <v>55.358327803583272</v>
      </c>
      <c r="P51">
        <v>36.944260119442603</v>
      </c>
      <c r="Q51">
        <v>41.390179163901792</v>
      </c>
    </row>
    <row r="52" spans="2:17" x14ac:dyDescent="0.25">
      <c r="B52">
        <v>0</v>
      </c>
      <c r="C52">
        <v>45.597354278627535</v>
      </c>
      <c r="D52">
        <v>3.8859032658123192</v>
      </c>
      <c r="E52">
        <v>29.530108860410635</v>
      </c>
      <c r="F52">
        <v>52.735290064765053</v>
      </c>
      <c r="G52">
        <v>34.766432410086814</v>
      </c>
      <c r="H52">
        <v>30.742731156125121</v>
      </c>
      <c r="I52">
        <v>31.500620090946676</v>
      </c>
      <c r="J52">
        <v>29.819484635524322</v>
      </c>
      <c r="K52">
        <v>7.9647237150337595</v>
      </c>
      <c r="L52">
        <v>31.349042303982362</v>
      </c>
      <c r="M52">
        <v>7.4135317624362678</v>
      </c>
      <c r="N52">
        <v>16.949152542372879</v>
      </c>
      <c r="O52">
        <v>23.935510541546094</v>
      </c>
      <c r="P52">
        <v>36.516466859583851</v>
      </c>
      <c r="Q52">
        <v>42.965412704974511</v>
      </c>
    </row>
    <row r="53" spans="2:17" x14ac:dyDescent="0.25">
      <c r="B53">
        <v>0</v>
      </c>
      <c r="C53">
        <v>44.206848357791756</v>
      </c>
      <c r="D53">
        <v>15.681341719077569</v>
      </c>
      <c r="E53">
        <v>40.209643605870021</v>
      </c>
      <c r="F53">
        <v>67.155835080363374</v>
      </c>
      <c r="G53">
        <v>48.287910552061497</v>
      </c>
      <c r="H53">
        <v>32.159329140461217</v>
      </c>
      <c r="I53">
        <v>38.42068483577917</v>
      </c>
      <c r="J53">
        <v>18.448637316561843</v>
      </c>
      <c r="K53">
        <v>51.236897274633122</v>
      </c>
      <c r="L53">
        <v>33.067784765897976</v>
      </c>
      <c r="M53">
        <v>42.990915443745628</v>
      </c>
      <c r="N53">
        <v>56.198462613556956</v>
      </c>
      <c r="O53">
        <v>36.715583508036339</v>
      </c>
      <c r="P53">
        <v>8.7631027253668758</v>
      </c>
      <c r="Q53">
        <v>16.883298392732353</v>
      </c>
    </row>
    <row r="54" spans="2:17" x14ac:dyDescent="0.25">
      <c r="B54">
        <v>0</v>
      </c>
      <c r="C54">
        <v>54.65059455937449</v>
      </c>
      <c r="D54">
        <v>14.057664114676657</v>
      </c>
      <c r="E54">
        <v>41.586577618504641</v>
      </c>
      <c r="F54">
        <v>65.678449258836949</v>
      </c>
      <c r="G54">
        <v>50.708584460009774</v>
      </c>
      <c r="H54">
        <v>29.939729597654342</v>
      </c>
      <c r="I54">
        <v>41.847206385404789</v>
      </c>
      <c r="J54">
        <v>29.288157680403977</v>
      </c>
      <c r="K54">
        <v>56.002606287668996</v>
      </c>
      <c r="L54">
        <v>46.359341912363575</v>
      </c>
      <c r="M54">
        <v>47.320410490307871</v>
      </c>
      <c r="N54">
        <v>64.424173318129988</v>
      </c>
      <c r="O54">
        <v>40.039094315035022</v>
      </c>
      <c r="P54">
        <v>22.96791008307542</v>
      </c>
      <c r="Q54">
        <v>21.648476950643428</v>
      </c>
    </row>
    <row r="55" spans="2:17" x14ac:dyDescent="0.25">
      <c r="B55">
        <v>0</v>
      </c>
      <c r="C55">
        <v>62.333846369105913</v>
      </c>
      <c r="D55">
        <v>26.38869455715685</v>
      </c>
      <c r="E55">
        <v>53.23912130964041</v>
      </c>
      <c r="F55">
        <v>78.816286553798804</v>
      </c>
      <c r="G55">
        <v>60.346998740730371</v>
      </c>
      <c r="H55">
        <v>55.92556317335945</v>
      </c>
      <c r="I55">
        <v>52.161746187211421</v>
      </c>
      <c r="J55">
        <v>58.430110535889177</v>
      </c>
      <c r="K55">
        <v>28.529452917307964</v>
      </c>
      <c r="L55">
        <v>57.394711067580808</v>
      </c>
      <c r="M55">
        <v>25.57716524415839</v>
      </c>
      <c r="N55">
        <v>31.383797397509444</v>
      </c>
      <c r="O55">
        <v>45.179795718483277</v>
      </c>
      <c r="P55">
        <v>69.315796837834057</v>
      </c>
      <c r="Q55">
        <v>67.860640828319575</v>
      </c>
    </row>
    <row r="56" spans="2:17" x14ac:dyDescent="0.25">
      <c r="B56">
        <v>0</v>
      </c>
      <c r="C56">
        <v>50.494385788503436</v>
      </c>
      <c r="D56">
        <v>14.831573655103067</v>
      </c>
      <c r="E56">
        <v>40.372046254399194</v>
      </c>
      <c r="F56">
        <v>66.566113624937145</v>
      </c>
      <c r="G56">
        <v>47.997318585553877</v>
      </c>
      <c r="H56">
        <v>30.635160046924753</v>
      </c>
      <c r="I56">
        <v>31.489860901625605</v>
      </c>
      <c r="J56">
        <v>31.389307859896093</v>
      </c>
      <c r="K56">
        <v>63.197586726998487</v>
      </c>
      <c r="L56">
        <v>29.227417462711578</v>
      </c>
      <c r="M56">
        <v>38.729679906150494</v>
      </c>
      <c r="N56">
        <v>40.707223060164239</v>
      </c>
      <c r="O56">
        <v>24.14948885537121</v>
      </c>
      <c r="P56">
        <v>34.456175632646222</v>
      </c>
      <c r="Q56">
        <v>42.684766214177976</v>
      </c>
    </row>
    <row r="57" spans="2:17" x14ac:dyDescent="0.25">
      <c r="B57">
        <v>0</v>
      </c>
      <c r="C57">
        <v>44.550408719346045</v>
      </c>
      <c r="D57">
        <v>7.4659400544959134</v>
      </c>
      <c r="E57">
        <v>33.77384196185286</v>
      </c>
      <c r="F57">
        <v>48.201634877384194</v>
      </c>
      <c r="G57">
        <v>36.621253405994551</v>
      </c>
      <c r="H57">
        <v>24.359673024523161</v>
      </c>
      <c r="I57">
        <v>25.395095367847411</v>
      </c>
      <c r="J57">
        <v>21.076294277929154</v>
      </c>
      <c r="K57">
        <v>39.713896457765671</v>
      </c>
      <c r="L57">
        <v>32.956403269754766</v>
      </c>
      <c r="M57">
        <v>45.149863760217983</v>
      </c>
      <c r="N57">
        <v>38.651226158038149</v>
      </c>
      <c r="O57">
        <v>26.975476839237057</v>
      </c>
      <c r="P57">
        <v>15.095367847411445</v>
      </c>
      <c r="Q57">
        <v>10.245231607629428</v>
      </c>
    </row>
    <row r="58" spans="2:17" x14ac:dyDescent="0.25">
      <c r="B58">
        <v>0</v>
      </c>
      <c r="C58">
        <v>17.197311887187396</v>
      </c>
      <c r="D58">
        <v>7.0948551283463699</v>
      </c>
      <c r="E58">
        <v>16.64646909771951</v>
      </c>
      <c r="F58">
        <v>27.178583232345488</v>
      </c>
      <c r="G58">
        <v>13.682934890382285</v>
      </c>
      <c r="H58">
        <v>7.2160405420293046</v>
      </c>
      <c r="I58">
        <v>4.2855569020601525</v>
      </c>
      <c r="J58">
        <v>7.7668833314971906</v>
      </c>
      <c r="K58">
        <v>22.441335242921671</v>
      </c>
      <c r="L58">
        <v>12.691417869340091</v>
      </c>
      <c r="M58">
        <v>15.87528919246447</v>
      </c>
      <c r="N58">
        <v>18.871873967169769</v>
      </c>
      <c r="O58">
        <v>2.3686239947119092</v>
      </c>
      <c r="P58">
        <v>6.4228269251955492</v>
      </c>
      <c r="Q58">
        <v>9.9151702104219464</v>
      </c>
    </row>
    <row r="59" spans="2:17" x14ac:dyDescent="0.25">
      <c r="B59">
        <v>0</v>
      </c>
      <c r="C59">
        <v>65.118931247963502</v>
      </c>
      <c r="D59">
        <v>17.481264255457805</v>
      </c>
      <c r="E59">
        <v>44.623655913978496</v>
      </c>
      <c r="F59">
        <v>82.567611599869664</v>
      </c>
      <c r="G59">
        <v>65.004887585532742</v>
      </c>
      <c r="H59">
        <v>48.028673835125446</v>
      </c>
      <c r="I59">
        <v>46.660149885956336</v>
      </c>
      <c r="J59">
        <v>41.772564353209511</v>
      </c>
      <c r="K59">
        <v>73.411534701857278</v>
      </c>
      <c r="L59">
        <v>35.956337569240794</v>
      </c>
      <c r="M59">
        <v>59.286412512218966</v>
      </c>
      <c r="N59">
        <v>70.267188009123487</v>
      </c>
      <c r="O59">
        <v>60.703812316715542</v>
      </c>
      <c r="P59">
        <v>34.978820462691431</v>
      </c>
      <c r="Q59">
        <v>42.570869990224828</v>
      </c>
    </row>
    <row r="60" spans="2:17" x14ac:dyDescent="0.25">
      <c r="B60">
        <v>0</v>
      </c>
      <c r="C60">
        <v>34.168498168498168</v>
      </c>
      <c r="D60">
        <v>10.095238095238095</v>
      </c>
      <c r="E60">
        <v>18.974358974358974</v>
      </c>
      <c r="F60">
        <v>47.106227106227102</v>
      </c>
      <c r="G60">
        <v>29.435897435897434</v>
      </c>
      <c r="H60">
        <v>22.227106227106226</v>
      </c>
      <c r="I60">
        <v>19.26739926739927</v>
      </c>
      <c r="J60">
        <v>16.717948717948719</v>
      </c>
      <c r="K60">
        <v>42.417582417582416</v>
      </c>
      <c r="L60">
        <v>25.509157509157511</v>
      </c>
      <c r="M60">
        <v>34.974358974358978</v>
      </c>
      <c r="N60">
        <v>41.18681318681319</v>
      </c>
      <c r="O60">
        <v>20.38095238095238</v>
      </c>
      <c r="P60">
        <v>25.714285714285712</v>
      </c>
      <c r="Q60">
        <v>34.930402930402934</v>
      </c>
    </row>
    <row r="61" spans="2:17" x14ac:dyDescent="0.25">
      <c r="B61">
        <v>0</v>
      </c>
      <c r="C61">
        <v>71.684807603863248</v>
      </c>
      <c r="D61">
        <v>3.1273953702284225</v>
      </c>
      <c r="E61">
        <v>33.910777249731716</v>
      </c>
      <c r="F61">
        <v>63.130461444120797</v>
      </c>
      <c r="G61">
        <v>49.885022229035719</v>
      </c>
      <c r="H61">
        <v>32.638356584393684</v>
      </c>
      <c r="I61">
        <v>34.278706116817418</v>
      </c>
      <c r="J61">
        <v>33.864786141346002</v>
      </c>
      <c r="K61">
        <v>56.691706270121109</v>
      </c>
      <c r="L61">
        <v>33.420205426950787</v>
      </c>
      <c r="M61">
        <v>50.252951096121414</v>
      </c>
      <c r="N61">
        <v>62.655219990801783</v>
      </c>
      <c r="O61">
        <v>43.522918902345545</v>
      </c>
      <c r="P61">
        <v>26.015636976851141</v>
      </c>
      <c r="Q61">
        <v>23.363483059941746</v>
      </c>
    </row>
    <row r="62" spans="2:17" x14ac:dyDescent="0.25">
      <c r="B62">
        <v>0</v>
      </c>
      <c r="C62">
        <v>51.548793859649123</v>
      </c>
      <c r="D62">
        <v>19.270833333333336</v>
      </c>
      <c r="E62">
        <v>34.512061403508767</v>
      </c>
      <c r="F62">
        <v>61.115679824561411</v>
      </c>
      <c r="G62">
        <v>44.325657894736842</v>
      </c>
      <c r="H62">
        <v>50.452302631578952</v>
      </c>
      <c r="I62">
        <v>52.275219298245609</v>
      </c>
      <c r="J62">
        <v>48.972039473684212</v>
      </c>
      <c r="K62">
        <v>21.641995614035086</v>
      </c>
      <c r="L62">
        <v>40.035635964912281</v>
      </c>
      <c r="M62">
        <v>22.368421052631579</v>
      </c>
      <c r="N62">
        <v>27.001096491228072</v>
      </c>
      <c r="O62">
        <v>48.848684210526315</v>
      </c>
      <c r="P62">
        <v>56.112938596491226</v>
      </c>
      <c r="Q62">
        <v>53.618421052631582</v>
      </c>
    </row>
    <row r="63" spans="2:17" x14ac:dyDescent="0.25">
      <c r="B63">
        <v>0</v>
      </c>
      <c r="C63">
        <v>30.602684223854144</v>
      </c>
      <c r="D63">
        <v>4.4568245125348191</v>
      </c>
      <c r="E63">
        <v>21.562420866042036</v>
      </c>
      <c r="F63">
        <v>42.567738668017221</v>
      </c>
      <c r="G63">
        <v>24.740440617877944</v>
      </c>
      <c r="H63">
        <v>14.877184097239807</v>
      </c>
      <c r="I63">
        <v>14.63661686502912</v>
      </c>
      <c r="J63">
        <v>9.2934920232970377</v>
      </c>
      <c r="K63">
        <v>18.802228412256266</v>
      </c>
      <c r="L63">
        <v>21.461129399848065</v>
      </c>
      <c r="M63">
        <v>27.551278804760699</v>
      </c>
      <c r="N63">
        <v>28.209673335021524</v>
      </c>
      <c r="O63">
        <v>19.156748543935173</v>
      </c>
      <c r="P63">
        <v>11.711825778678147</v>
      </c>
      <c r="Q63">
        <v>13.243859204861991</v>
      </c>
    </row>
    <row r="64" spans="2:17" x14ac:dyDescent="0.25">
      <c r="B64">
        <v>0</v>
      </c>
      <c r="C64">
        <v>55.531305415359434</v>
      </c>
      <c r="D64">
        <v>18.019369799481652</v>
      </c>
      <c r="E64">
        <v>40.403764834265452</v>
      </c>
      <c r="F64">
        <v>68.176237893875324</v>
      </c>
      <c r="G64">
        <v>50.770699768108031</v>
      </c>
      <c r="H64">
        <v>45.860046378393129</v>
      </c>
      <c r="I64">
        <v>50.470604283181011</v>
      </c>
      <c r="J64">
        <v>35.970536079661706</v>
      </c>
      <c r="K64">
        <v>26.940390124130403</v>
      </c>
      <c r="L64">
        <v>40.431046241986088</v>
      </c>
      <c r="M64">
        <v>42.981857863865777</v>
      </c>
      <c r="N64">
        <v>37.211840130950755</v>
      </c>
      <c r="O64">
        <v>45.532669485745465</v>
      </c>
      <c r="P64">
        <v>28.127131359978176</v>
      </c>
      <c r="Q64">
        <v>27.445096166962212</v>
      </c>
    </row>
    <row r="65" spans="2:17" x14ac:dyDescent="0.25">
      <c r="B65">
        <v>0</v>
      </c>
      <c r="C65">
        <v>50.2928870292887</v>
      </c>
      <c r="D65">
        <v>9.274755927475594</v>
      </c>
      <c r="E65">
        <v>37.921896792189678</v>
      </c>
      <c r="F65">
        <v>60.069735006973502</v>
      </c>
      <c r="G65">
        <v>46.624825662482564</v>
      </c>
      <c r="H65">
        <v>27.001394700139471</v>
      </c>
      <c r="I65">
        <v>34.114365411436545</v>
      </c>
      <c r="J65">
        <v>20.153417015341702</v>
      </c>
      <c r="K65">
        <v>53.152022315202231</v>
      </c>
      <c r="L65">
        <v>23.277545327754535</v>
      </c>
      <c r="M65">
        <v>35.495118549511858</v>
      </c>
      <c r="N65">
        <v>34.574616457461644</v>
      </c>
      <c r="O65">
        <v>28.15899581589958</v>
      </c>
      <c r="P65">
        <v>35.81589958158996</v>
      </c>
      <c r="Q65">
        <v>33.500697350069736</v>
      </c>
    </row>
    <row r="66" spans="2:17" x14ac:dyDescent="0.25">
      <c r="B66">
        <v>0</v>
      </c>
      <c r="C66">
        <v>52.796151533373425</v>
      </c>
      <c r="D66">
        <v>21.677690920024055</v>
      </c>
      <c r="E66">
        <v>41.611545399879738</v>
      </c>
      <c r="F66">
        <v>66.220685508117867</v>
      </c>
      <c r="G66">
        <v>49.082982561635596</v>
      </c>
      <c r="H66">
        <v>52.405291641611541</v>
      </c>
      <c r="I66">
        <v>47.820204449789536</v>
      </c>
      <c r="J66">
        <v>45.95610342754059</v>
      </c>
      <c r="K66">
        <v>32.33613950691521</v>
      </c>
      <c r="L66">
        <v>36.530366806975344</v>
      </c>
      <c r="M66">
        <v>45.760673481659651</v>
      </c>
      <c r="N66">
        <v>27.796151533373418</v>
      </c>
      <c r="O66">
        <v>51.788935658448587</v>
      </c>
      <c r="P66">
        <v>46.271797955502102</v>
      </c>
      <c r="Q66">
        <v>52.089597113650029</v>
      </c>
    </row>
    <row r="67" spans="2:17" x14ac:dyDescent="0.25">
      <c r="B67">
        <v>0</v>
      </c>
      <c r="C67">
        <v>29.351051477228747</v>
      </c>
      <c r="D67">
        <v>17.997677719003999</v>
      </c>
      <c r="E67">
        <v>23.06799122693846</v>
      </c>
      <c r="F67">
        <v>38.640175461230811</v>
      </c>
      <c r="G67">
        <v>24.293639530383178</v>
      </c>
      <c r="H67">
        <v>11.392078441491421</v>
      </c>
      <c r="I67">
        <v>18.720165139981937</v>
      </c>
      <c r="J67">
        <v>4.9800025803122177</v>
      </c>
      <c r="K67">
        <v>30.86053412462908</v>
      </c>
      <c r="L67">
        <v>15.198038962714488</v>
      </c>
      <c r="M67">
        <v>32.228099600051607</v>
      </c>
      <c r="N67">
        <v>24.177525480583149</v>
      </c>
      <c r="O67">
        <v>13.985292220358664</v>
      </c>
      <c r="P67">
        <v>12.398400206424977</v>
      </c>
      <c r="Q67">
        <v>16.991355954070443</v>
      </c>
    </row>
    <row r="68" spans="2:17" x14ac:dyDescent="0.25">
      <c r="B68">
        <v>0</v>
      </c>
      <c r="C68">
        <v>50.34013605442177</v>
      </c>
      <c r="D68">
        <v>16.489795918367349</v>
      </c>
      <c r="E68">
        <v>35.197278911564631</v>
      </c>
      <c r="F68">
        <v>58.489795918367349</v>
      </c>
      <c r="G68">
        <v>48.122448979591837</v>
      </c>
      <c r="H68">
        <v>30.666666666666664</v>
      </c>
      <c r="I68">
        <v>30.734693877551024</v>
      </c>
      <c r="J68">
        <v>32.503401360544217</v>
      </c>
      <c r="K68">
        <v>53.387755102040813</v>
      </c>
      <c r="L68">
        <v>40.707482993197281</v>
      </c>
      <c r="M68">
        <v>52.884353741496604</v>
      </c>
      <c r="N68">
        <v>51.265306122448983</v>
      </c>
      <c r="O68">
        <v>38.544217687074827</v>
      </c>
      <c r="P68">
        <v>35.673469387755105</v>
      </c>
      <c r="Q68">
        <v>47.428571428571431</v>
      </c>
    </row>
    <row r="69" spans="2:17" x14ac:dyDescent="0.25">
      <c r="B69">
        <v>3.965803847067205</v>
      </c>
      <c r="C69">
        <v>28.318689147470909</v>
      </c>
      <c r="D69">
        <v>11.648064592733318</v>
      </c>
      <c r="E69">
        <v>25.100926145808593</v>
      </c>
      <c r="F69">
        <v>45.606744241272857</v>
      </c>
      <c r="G69">
        <v>30.19472809308953</v>
      </c>
      <c r="H69">
        <v>16.397530277843742</v>
      </c>
      <c r="I69">
        <v>13.215388268819758</v>
      </c>
      <c r="J69">
        <v>5.7824744716219429</v>
      </c>
      <c r="K69">
        <v>29.0667299928758</v>
      </c>
      <c r="L69">
        <v>21.016385656613632</v>
      </c>
      <c r="M69">
        <v>32.723818570410828</v>
      </c>
      <c r="N69">
        <v>36.428401804796962</v>
      </c>
      <c r="O69">
        <v>33.626217050581808</v>
      </c>
      <c r="P69">
        <v>2.5765851341724053</v>
      </c>
      <c r="Q69">
        <v>0</v>
      </c>
    </row>
    <row r="70" spans="2:17" x14ac:dyDescent="0.25">
      <c r="B70">
        <v>0</v>
      </c>
      <c r="C70">
        <v>69.704653937947498</v>
      </c>
      <c r="D70">
        <v>23.657517899761338</v>
      </c>
      <c r="E70">
        <v>64.349642004773273</v>
      </c>
      <c r="F70">
        <v>82.950477326968979</v>
      </c>
      <c r="G70">
        <v>63.454653937947491</v>
      </c>
      <c r="H70">
        <v>59.964200477326969</v>
      </c>
      <c r="I70">
        <v>62.63424821002387</v>
      </c>
      <c r="J70">
        <v>57.726730310262532</v>
      </c>
      <c r="K70">
        <v>34.26312649164678</v>
      </c>
      <c r="L70">
        <v>58.636634844868738</v>
      </c>
      <c r="M70">
        <v>56.74224343675418</v>
      </c>
      <c r="N70">
        <v>47.016706443914082</v>
      </c>
      <c r="O70">
        <v>61.784009546539373</v>
      </c>
      <c r="P70">
        <v>63.678400954653938</v>
      </c>
      <c r="Q70">
        <v>57.368735083532215</v>
      </c>
    </row>
    <row r="71" spans="2:17" x14ac:dyDescent="0.25">
      <c r="B71">
        <v>0</v>
      </c>
      <c r="C71">
        <v>43.244829103711311</v>
      </c>
      <c r="D71">
        <v>8.786856388440663</v>
      </c>
      <c r="E71">
        <v>32.15490685052076</v>
      </c>
      <c r="F71">
        <v>56.505794337685202</v>
      </c>
      <c r="G71">
        <v>39.606865189966264</v>
      </c>
      <c r="H71">
        <v>22.605251576940002</v>
      </c>
      <c r="I71">
        <v>31.157400616106791</v>
      </c>
      <c r="J71">
        <v>23.353381252750477</v>
      </c>
      <c r="K71">
        <v>47.85096083321109</v>
      </c>
      <c r="L71">
        <v>29.030365263312309</v>
      </c>
      <c r="M71">
        <v>39.020096816781574</v>
      </c>
      <c r="N71">
        <v>50.506087721871793</v>
      </c>
      <c r="O71">
        <v>27.607451958339446</v>
      </c>
      <c r="P71">
        <v>22.223852134369956</v>
      </c>
      <c r="Q71">
        <v>21.461053249229867</v>
      </c>
    </row>
    <row r="72" spans="2:17" x14ac:dyDescent="0.25">
      <c r="B72">
        <v>0</v>
      </c>
      <c r="C72">
        <v>30.390567428150334</v>
      </c>
      <c r="D72">
        <v>14.517317612380252</v>
      </c>
      <c r="E72">
        <v>25.969049373618276</v>
      </c>
      <c r="F72">
        <v>35.180545320560057</v>
      </c>
      <c r="G72">
        <v>9.5062638172439211</v>
      </c>
      <c r="H72">
        <v>8.2535003684598376</v>
      </c>
      <c r="I72">
        <v>10.655858511422254</v>
      </c>
      <c r="J72">
        <v>4.3036109064112011</v>
      </c>
      <c r="K72">
        <v>30.803242446573325</v>
      </c>
      <c r="L72">
        <v>16.212232866617537</v>
      </c>
      <c r="M72">
        <v>35.475313190862195</v>
      </c>
      <c r="N72">
        <v>28.960943257184969</v>
      </c>
      <c r="O72">
        <v>22.225497420781135</v>
      </c>
      <c r="P72">
        <v>10.110537951363302</v>
      </c>
      <c r="Q72">
        <v>13.603537214443625</v>
      </c>
    </row>
    <row r="73" spans="2:17" x14ac:dyDescent="0.25">
      <c r="B73">
        <v>11.318407960199005</v>
      </c>
      <c r="C73">
        <v>44.465174129353237</v>
      </c>
      <c r="D73">
        <v>31.141169154228855</v>
      </c>
      <c r="E73">
        <v>44.869402985074622</v>
      </c>
      <c r="F73">
        <v>48.180970149253731</v>
      </c>
      <c r="G73">
        <v>35.230099502487562</v>
      </c>
      <c r="H73">
        <v>31.825248756218905</v>
      </c>
      <c r="I73">
        <v>29.446517412935325</v>
      </c>
      <c r="J73">
        <v>28.964552238805968</v>
      </c>
      <c r="K73">
        <v>38.774875621890544</v>
      </c>
      <c r="L73">
        <v>28.031716417910445</v>
      </c>
      <c r="M73">
        <v>42.848258706467661</v>
      </c>
      <c r="N73">
        <v>48.989427860696516</v>
      </c>
      <c r="O73">
        <v>36.473880597014926</v>
      </c>
      <c r="P73">
        <v>5.4570895522388057</v>
      </c>
      <c r="Q73">
        <v>0</v>
      </c>
    </row>
    <row r="74" spans="2:17" x14ac:dyDescent="0.25">
      <c r="B74">
        <v>0.86923658352229782</v>
      </c>
      <c r="C74">
        <v>34.378936759889136</v>
      </c>
      <c r="D74">
        <v>0.39052658100277149</v>
      </c>
      <c r="E74">
        <v>32.577475434618293</v>
      </c>
      <c r="F74">
        <v>42.668178382464092</v>
      </c>
      <c r="G74">
        <v>30.221718316956412</v>
      </c>
      <c r="H74">
        <v>23.204837490551778</v>
      </c>
      <c r="I74">
        <v>20.345175107079868</v>
      </c>
      <c r="J74">
        <v>5.8075081884605693</v>
      </c>
      <c r="K74">
        <v>32.464096749811034</v>
      </c>
      <c r="L74">
        <v>31.947593852355755</v>
      </c>
      <c r="M74">
        <v>29.554043839758126</v>
      </c>
      <c r="N74">
        <v>43.6885865457294</v>
      </c>
      <c r="O74">
        <v>21.239606953892668</v>
      </c>
      <c r="P74">
        <v>0</v>
      </c>
      <c r="Q74">
        <v>16.288737717309147</v>
      </c>
    </row>
    <row r="75" spans="2:17" x14ac:dyDescent="0.25">
      <c r="B75">
        <v>0</v>
      </c>
      <c r="C75">
        <v>36.589107645103553</v>
      </c>
      <c r="D75">
        <v>3.9376118639734088</v>
      </c>
      <c r="E75">
        <v>24.495014062899514</v>
      </c>
      <c r="F75">
        <v>49.360777294809509</v>
      </c>
      <c r="G75">
        <v>33.201227307593967</v>
      </c>
      <c r="H75">
        <v>25.671183840450013</v>
      </c>
      <c r="I75">
        <v>30.427000767067248</v>
      </c>
      <c r="J75">
        <v>27.6144208642291</v>
      </c>
      <c r="K75">
        <v>32.204039887496805</v>
      </c>
      <c r="L75">
        <v>33.597545384812065</v>
      </c>
      <c r="M75">
        <v>9.2048069547430327</v>
      </c>
      <c r="N75">
        <v>2.0710815648171823</v>
      </c>
      <c r="O75">
        <v>28.151367936589107</v>
      </c>
      <c r="P75">
        <v>25.121452313986193</v>
      </c>
      <c r="Q75">
        <v>6.5200715929429816</v>
      </c>
    </row>
    <row r="76" spans="2:17" x14ac:dyDescent="0.25">
      <c r="B76">
        <v>0</v>
      </c>
      <c r="C76">
        <v>52.61085180863477</v>
      </c>
      <c r="D76">
        <v>5.8051341890315049</v>
      </c>
      <c r="E76">
        <v>44.019836639439909</v>
      </c>
      <c r="F76">
        <v>63.550175029171527</v>
      </c>
      <c r="G76">
        <v>45.01166861143524</v>
      </c>
      <c r="H76">
        <v>28.602683780630105</v>
      </c>
      <c r="I76">
        <v>36.726954492415402</v>
      </c>
      <c r="J76">
        <v>29.798716452742124</v>
      </c>
      <c r="K76">
        <v>60.924737456242703</v>
      </c>
      <c r="L76">
        <v>24.27071178529755</v>
      </c>
      <c r="M76">
        <v>44.194865810968494</v>
      </c>
      <c r="N76">
        <v>45.959743290548424</v>
      </c>
      <c r="O76">
        <v>33.54725787631272</v>
      </c>
      <c r="P76">
        <v>22.957992998833138</v>
      </c>
      <c r="Q76">
        <v>19.530338389731622</v>
      </c>
    </row>
    <row r="77" spans="2:17" x14ac:dyDescent="0.25">
      <c r="B77">
        <v>0</v>
      </c>
      <c r="C77">
        <v>39.121283872665089</v>
      </c>
      <c r="D77">
        <v>8.7213891081294381</v>
      </c>
      <c r="E77">
        <v>35.424888187319127</v>
      </c>
      <c r="F77">
        <v>43.528018942383582</v>
      </c>
      <c r="G77">
        <v>28.400420941857409</v>
      </c>
      <c r="H77">
        <v>24.598789792159959</v>
      </c>
      <c r="I77">
        <v>25.348592475664301</v>
      </c>
      <c r="J77">
        <v>24.112075769534332</v>
      </c>
      <c r="K77">
        <v>10.641936332544068</v>
      </c>
      <c r="L77">
        <v>23.572744014732965</v>
      </c>
      <c r="M77">
        <v>21.191791633780586</v>
      </c>
      <c r="N77">
        <v>9.5764272559852675</v>
      </c>
      <c r="O77">
        <v>25.993159694817152</v>
      </c>
      <c r="P77">
        <v>32.97816364114707</v>
      </c>
      <c r="Q77">
        <v>31.570639305445937</v>
      </c>
    </row>
    <row r="78" spans="2:17" x14ac:dyDescent="0.25">
      <c r="B78">
        <v>0</v>
      </c>
      <c r="C78">
        <v>26.467026312892216</v>
      </c>
      <c r="D78">
        <v>8.1360783881977312</v>
      </c>
      <c r="E78">
        <v>22.800836727953318</v>
      </c>
      <c r="F78">
        <v>32.885610481118569</v>
      </c>
      <c r="G78">
        <v>19.178685456347022</v>
      </c>
      <c r="H78">
        <v>15.14917978641418</v>
      </c>
      <c r="I78">
        <v>12.826158758119563</v>
      </c>
      <c r="J78">
        <v>10.194869536496752</v>
      </c>
      <c r="K78">
        <v>10.613233513156446</v>
      </c>
      <c r="L78">
        <v>13.233513156446108</v>
      </c>
      <c r="M78">
        <v>6.9470439282175489</v>
      </c>
      <c r="N78">
        <v>1.3982164483100297</v>
      </c>
      <c r="O78">
        <v>15.732687438071121</v>
      </c>
      <c r="P78">
        <v>20.422767807992955</v>
      </c>
      <c r="Q78">
        <v>23.637564681272707</v>
      </c>
    </row>
    <row r="79" spans="2:17" x14ac:dyDescent="0.25">
      <c r="B79">
        <v>0</v>
      </c>
      <c r="C79">
        <v>48.353096179183133</v>
      </c>
      <c r="D79">
        <v>21.172595520421609</v>
      </c>
      <c r="E79">
        <v>35.928853754940711</v>
      </c>
      <c r="F79">
        <v>65.480895915678531</v>
      </c>
      <c r="G79">
        <v>49.499341238471672</v>
      </c>
      <c r="H79">
        <v>42.397891963109352</v>
      </c>
      <c r="I79">
        <v>40.276679841897234</v>
      </c>
      <c r="J79">
        <v>41.370223978919626</v>
      </c>
      <c r="K79">
        <v>35.059288537549406</v>
      </c>
      <c r="L79">
        <v>39.143610013175227</v>
      </c>
      <c r="M79">
        <v>36.429512516469039</v>
      </c>
      <c r="N79">
        <v>29.947299077733859</v>
      </c>
      <c r="O79">
        <v>53.0171277997365</v>
      </c>
      <c r="P79">
        <v>38.247694334650859</v>
      </c>
      <c r="Q79">
        <v>40.790513833992094</v>
      </c>
    </row>
    <row r="80" spans="2:17" x14ac:dyDescent="0.25">
      <c r="B80">
        <v>0</v>
      </c>
      <c r="C80">
        <v>36.419350632416219</v>
      </c>
      <c r="D80">
        <v>10.874951101838571</v>
      </c>
      <c r="E80">
        <v>26.26157256487156</v>
      </c>
      <c r="F80">
        <v>54.765940800625899</v>
      </c>
      <c r="G80">
        <v>39.040292085017605</v>
      </c>
      <c r="H80">
        <v>27.500325987742862</v>
      </c>
      <c r="I80">
        <v>28.71300039118529</v>
      </c>
      <c r="J80">
        <v>9.8448298343982259</v>
      </c>
      <c r="K80">
        <v>16.794888512191942</v>
      </c>
      <c r="L80">
        <v>26.717955404876776</v>
      </c>
      <c r="M80">
        <v>14.460816273308124</v>
      </c>
      <c r="N80">
        <v>14.343460685878211</v>
      </c>
      <c r="O80">
        <v>19.311513887077847</v>
      </c>
      <c r="P80">
        <v>33.720172121528229</v>
      </c>
      <c r="Q80">
        <v>23.301603859694875</v>
      </c>
    </row>
    <row r="81" spans="1:17" x14ac:dyDescent="0.25">
      <c r="B81">
        <v>0</v>
      </c>
      <c r="C81">
        <v>30.581883623275345</v>
      </c>
      <c r="D81">
        <v>5.9868026394721063</v>
      </c>
      <c r="E81">
        <v>20.767846430713856</v>
      </c>
      <c r="F81">
        <v>34.10917816436713</v>
      </c>
      <c r="G81">
        <v>21.295740851829635</v>
      </c>
      <c r="H81">
        <v>24.583083383323334</v>
      </c>
      <c r="I81">
        <v>27.882423515296939</v>
      </c>
      <c r="J81">
        <v>21.223755248950209</v>
      </c>
      <c r="K81">
        <v>1.3197360527894422</v>
      </c>
      <c r="L81">
        <v>32.009598080383924</v>
      </c>
      <c r="M81">
        <v>8.6622675464907015</v>
      </c>
      <c r="N81">
        <v>9.2741451709658076</v>
      </c>
      <c r="O81">
        <v>25.698860227954405</v>
      </c>
      <c r="P81">
        <v>28.50629874025195</v>
      </c>
      <c r="Q81">
        <v>29.706058788242352</v>
      </c>
    </row>
    <row r="82" spans="1:17" x14ac:dyDescent="0.25">
      <c r="B82">
        <v>0</v>
      </c>
      <c r="C82">
        <v>70.174563591022448</v>
      </c>
      <c r="D82">
        <v>22.427265170407313</v>
      </c>
      <c r="E82">
        <v>59.251870324189525</v>
      </c>
      <c r="F82">
        <v>92.335827098919367</v>
      </c>
      <c r="G82">
        <v>73.150457190357443</v>
      </c>
      <c r="H82">
        <v>43.441396508728182</v>
      </c>
      <c r="I82">
        <v>49.110556940980885</v>
      </c>
      <c r="J82">
        <v>39.733998337489609</v>
      </c>
      <c r="K82">
        <v>75.627597672485464</v>
      </c>
      <c r="L82">
        <v>40.482128013300084</v>
      </c>
      <c r="M82">
        <v>60.847880299251869</v>
      </c>
      <c r="N82">
        <v>84.37240232751455</v>
      </c>
      <c r="O82">
        <v>70.856192851205321</v>
      </c>
      <c r="P82">
        <v>47.531172069825431</v>
      </c>
      <c r="Q82">
        <v>62.809642560265999</v>
      </c>
    </row>
    <row r="83" spans="1:17" x14ac:dyDescent="0.25">
      <c r="B83">
        <v>0</v>
      </c>
      <c r="C83">
        <v>63.740398181533152</v>
      </c>
      <c r="D83">
        <v>19.282019125254742</v>
      </c>
      <c r="E83">
        <v>57.156294089982751</v>
      </c>
      <c r="F83">
        <v>86.941526885091704</v>
      </c>
      <c r="G83">
        <v>66.954068035742281</v>
      </c>
      <c r="H83">
        <v>69.82285624706067</v>
      </c>
      <c r="I83">
        <v>62.533312431415581</v>
      </c>
      <c r="J83">
        <v>66.327010503213671</v>
      </c>
      <c r="K83">
        <v>37.795892773161938</v>
      </c>
      <c r="L83">
        <v>60.840257093588335</v>
      </c>
      <c r="M83">
        <v>55.651356011914089</v>
      </c>
      <c r="N83">
        <v>43.815645085436586</v>
      </c>
      <c r="O83">
        <v>72.722997335005488</v>
      </c>
      <c r="P83">
        <v>63.050634895751692</v>
      </c>
      <c r="Q83">
        <v>63.270105032136705</v>
      </c>
    </row>
    <row r="84" spans="1:17" x14ac:dyDescent="0.25">
      <c r="B84">
        <v>0</v>
      </c>
      <c r="C84">
        <v>31.757390896292819</v>
      </c>
      <c r="D84">
        <v>11.485218207414359</v>
      </c>
      <c r="E84">
        <v>21.762083528859691</v>
      </c>
      <c r="F84">
        <v>40.509150633505399</v>
      </c>
      <c r="G84">
        <v>26.501642421398401</v>
      </c>
      <c r="H84">
        <v>23.662599718442046</v>
      </c>
      <c r="I84">
        <v>28.507742843735333</v>
      </c>
      <c r="J84">
        <v>13.808071328015018</v>
      </c>
      <c r="K84">
        <v>29.54012200844674</v>
      </c>
      <c r="L84">
        <v>34.619896762083528</v>
      </c>
      <c r="M84">
        <v>37.658376349131863</v>
      </c>
      <c r="N84">
        <v>28.695448146410136</v>
      </c>
      <c r="O84">
        <v>11.297512904739559</v>
      </c>
      <c r="P84">
        <v>14.91083998122947</v>
      </c>
      <c r="Q84">
        <v>11.790239324260911</v>
      </c>
    </row>
    <row r="85" spans="1:17" x14ac:dyDescent="0.25">
      <c r="B85">
        <v>3.2383878974116533</v>
      </c>
      <c r="C85">
        <v>25.469802623803332</v>
      </c>
      <c r="D85">
        <v>4.6684789032029315</v>
      </c>
      <c r="E85">
        <v>22.952369696253395</v>
      </c>
      <c r="F85">
        <v>39.794350549580429</v>
      </c>
      <c r="G85">
        <v>26.533506677697673</v>
      </c>
      <c r="H85">
        <v>8.7932868455265343</v>
      </c>
      <c r="I85">
        <v>3.2856636331402909</v>
      </c>
      <c r="J85">
        <v>0</v>
      </c>
      <c r="K85">
        <v>30.906512232596622</v>
      </c>
      <c r="L85">
        <v>14.797305283063466</v>
      </c>
      <c r="M85">
        <v>21.746838435173146</v>
      </c>
      <c r="N85">
        <v>38.943387306464956</v>
      </c>
      <c r="O85">
        <v>26.592601347358467</v>
      </c>
      <c r="P85">
        <v>7.8241342630894692</v>
      </c>
      <c r="Q85">
        <v>7.8241342630894692</v>
      </c>
    </row>
    <row r="86" spans="1:17" x14ac:dyDescent="0.25">
      <c r="B86">
        <v>0</v>
      </c>
      <c r="C86">
        <v>43.114475916982116</v>
      </c>
      <c r="D86">
        <v>12.256885524083017</v>
      </c>
      <c r="E86">
        <v>31.954052995692468</v>
      </c>
      <c r="F86">
        <v>53.987730061349694</v>
      </c>
      <c r="G86">
        <v>41.783057042161595</v>
      </c>
      <c r="H86">
        <v>21.668189531392766</v>
      </c>
      <c r="I86">
        <v>21.981464560762305</v>
      </c>
      <c r="J86">
        <v>17.060435974415871</v>
      </c>
      <c r="K86">
        <v>46.429969977809691</v>
      </c>
      <c r="L86">
        <v>32.776399947787496</v>
      </c>
      <c r="M86">
        <v>44.158726014880564</v>
      </c>
      <c r="N86">
        <v>53.778880041770009</v>
      </c>
      <c r="O86">
        <v>43.806291606839835</v>
      </c>
      <c r="P86">
        <v>20.950267589087588</v>
      </c>
      <c r="Q86">
        <v>25.33611800026106</v>
      </c>
    </row>
    <row r="87" spans="1:17" x14ac:dyDescent="0.25">
      <c r="B87">
        <v>0</v>
      </c>
      <c r="C87">
        <v>70.024875621890544</v>
      </c>
      <c r="D87">
        <v>16.231343283582088</v>
      </c>
      <c r="E87">
        <v>51.321517412935322</v>
      </c>
      <c r="F87">
        <v>92.366293532338304</v>
      </c>
      <c r="G87">
        <v>73.383084577114431</v>
      </c>
      <c r="H87">
        <v>56.545398009950254</v>
      </c>
      <c r="I87">
        <v>53.451492537313428</v>
      </c>
      <c r="J87">
        <v>58.053482587064678</v>
      </c>
      <c r="K87">
        <v>58.317786069651746</v>
      </c>
      <c r="L87">
        <v>61.738184079601986</v>
      </c>
      <c r="M87">
        <v>57.151741293532346</v>
      </c>
      <c r="N87">
        <v>52.223258706467654</v>
      </c>
      <c r="O87">
        <v>61.800373134328353</v>
      </c>
      <c r="P87">
        <v>46.64179104477612</v>
      </c>
      <c r="Q87">
        <v>63.541666666666664</v>
      </c>
    </row>
    <row r="88" spans="1:17" x14ac:dyDescent="0.25">
      <c r="B88">
        <v>0</v>
      </c>
      <c r="C88">
        <v>41.687074829931973</v>
      </c>
      <c r="D88">
        <v>14.027210884353741</v>
      </c>
      <c r="E88">
        <v>30.69387755102041</v>
      </c>
      <c r="F88">
        <v>53.80952380952381</v>
      </c>
      <c r="G88">
        <v>37.333333333333336</v>
      </c>
      <c r="H88">
        <v>32.299319727891159</v>
      </c>
      <c r="I88">
        <v>36.802721088435376</v>
      </c>
      <c r="J88">
        <v>18.585034013605441</v>
      </c>
      <c r="K88">
        <v>19.945578231292519</v>
      </c>
      <c r="L88">
        <v>27.836734693877553</v>
      </c>
      <c r="M88">
        <v>21.469387755102041</v>
      </c>
      <c r="N88">
        <v>20.517006802721088</v>
      </c>
      <c r="O88">
        <v>38.476190476190474</v>
      </c>
      <c r="P88">
        <v>35.863945578231295</v>
      </c>
      <c r="Q88">
        <v>35.65986394557823</v>
      </c>
    </row>
    <row r="89" spans="1:17" x14ac:dyDescent="0.25">
      <c r="B89">
        <v>0</v>
      </c>
      <c r="C89">
        <v>46.721734641197727</v>
      </c>
      <c r="D89">
        <v>11.073825503355705</v>
      </c>
      <c r="E89">
        <v>34.808982963345379</v>
      </c>
      <c r="F89">
        <v>57.601961796592668</v>
      </c>
      <c r="G89">
        <v>40.178110480123905</v>
      </c>
      <c r="H89">
        <v>28.949406298399587</v>
      </c>
      <c r="I89">
        <v>23.283427981414558</v>
      </c>
      <c r="J89">
        <v>29.736706246773359</v>
      </c>
      <c r="K89">
        <v>54.25916365513681</v>
      </c>
      <c r="L89">
        <v>27.916881775942176</v>
      </c>
      <c r="M89">
        <v>37.570986060918948</v>
      </c>
      <c r="N89">
        <v>35.131646876613317</v>
      </c>
      <c r="O89">
        <v>16.300980898296334</v>
      </c>
      <c r="P89">
        <v>46.670108415074857</v>
      </c>
      <c r="Q89">
        <v>42.978833247289622</v>
      </c>
    </row>
    <row r="90" spans="1:17" x14ac:dyDescent="0.25">
      <c r="B90">
        <v>0</v>
      </c>
      <c r="C90">
        <v>38.090885348655</v>
      </c>
      <c r="D90">
        <v>10.094019326194829</v>
      </c>
      <c r="E90">
        <v>24.366675372159833</v>
      </c>
      <c r="F90">
        <v>46.160877513711149</v>
      </c>
      <c r="G90">
        <v>30.765212849307915</v>
      </c>
      <c r="H90">
        <v>31.888221467746149</v>
      </c>
      <c r="I90">
        <v>37.411856881692344</v>
      </c>
      <c r="J90">
        <v>33.481326717158524</v>
      </c>
      <c r="K90">
        <v>17.001828153564897</v>
      </c>
      <c r="L90">
        <v>25.646382867589452</v>
      </c>
      <c r="M90">
        <v>6.8033429093758162</v>
      </c>
      <c r="N90">
        <v>9.3496996604857667</v>
      </c>
      <c r="O90">
        <v>24.575607208148341</v>
      </c>
      <c r="P90">
        <v>34.53904413685035</v>
      </c>
      <c r="Q90">
        <v>34.408461739357534</v>
      </c>
    </row>
    <row r="91" spans="1:17" x14ac:dyDescent="0.25">
      <c r="B91">
        <v>0</v>
      </c>
      <c r="C91">
        <v>50.880372863801135</v>
      </c>
      <c r="D91">
        <v>7.2889694458829615</v>
      </c>
      <c r="E91">
        <v>38.852925945106165</v>
      </c>
      <c r="F91">
        <v>63.542206110823408</v>
      </c>
      <c r="G91">
        <v>46.802175038839977</v>
      </c>
      <c r="H91">
        <v>41.856551009839457</v>
      </c>
      <c r="I91">
        <v>38.59399274987053</v>
      </c>
      <c r="J91">
        <v>30.916623511134127</v>
      </c>
      <c r="K91">
        <v>35.771620921802175</v>
      </c>
      <c r="L91">
        <v>13.244432936302433</v>
      </c>
      <c r="M91">
        <v>7.4702226825479032</v>
      </c>
      <c r="N91">
        <v>35.693940963231483</v>
      </c>
      <c r="O91">
        <v>37.648886587260492</v>
      </c>
      <c r="P91">
        <v>27.861211807353705</v>
      </c>
      <c r="Q91">
        <v>40.186431900569652</v>
      </c>
    </row>
    <row r="92" spans="1:17" x14ac:dyDescent="0.25">
      <c r="A92" t="s">
        <v>102</v>
      </c>
      <c r="B92">
        <f>AVERAGE(B2:B91)</f>
        <v>0.45449782493248281</v>
      </c>
      <c r="C92">
        <f t="shared" ref="C92:Q92" si="0">AVERAGE(C2:C91)</f>
        <v>43.632002403931502</v>
      </c>
      <c r="D92">
        <f t="shared" si="0"/>
        <v>10.467897969990904</v>
      </c>
      <c r="E92">
        <f t="shared" si="0"/>
        <v>34.868158997438243</v>
      </c>
      <c r="F92">
        <f t="shared" si="0"/>
        <v>55.189578921483474</v>
      </c>
      <c r="G92">
        <f t="shared" si="0"/>
        <v>39.254132870831775</v>
      </c>
      <c r="H92">
        <f t="shared" si="0"/>
        <v>28.653072237595076</v>
      </c>
      <c r="I92">
        <f t="shared" si="0"/>
        <v>30.631815954155936</v>
      </c>
      <c r="J92">
        <f t="shared" si="0"/>
        <v>24.017715327151073</v>
      </c>
      <c r="K92">
        <f t="shared" si="0"/>
        <v>35.442369631568113</v>
      </c>
      <c r="L92">
        <f t="shared" si="0"/>
        <v>29.88657792101305</v>
      </c>
      <c r="M92">
        <f t="shared" si="0"/>
        <v>30.829216540650744</v>
      </c>
      <c r="N92">
        <f t="shared" si="0"/>
        <v>34.746579925591519</v>
      </c>
      <c r="O92">
        <f t="shared" si="0"/>
        <v>32.709691246864168</v>
      </c>
      <c r="P92">
        <f t="shared" si="0"/>
        <v>27.251771129365924</v>
      </c>
      <c r="Q92">
        <f t="shared" si="0"/>
        <v>28.181041595503672</v>
      </c>
    </row>
    <row r="94" spans="1:17" x14ac:dyDescent="0.25">
      <c r="A94" t="s">
        <v>107</v>
      </c>
    </row>
    <row r="95" spans="1:17" x14ac:dyDescent="0.25">
      <c r="B95">
        <v>0</v>
      </c>
      <c r="C95">
        <v>27.805290494021019</v>
      </c>
      <c r="D95">
        <v>3.0800821355236137</v>
      </c>
      <c r="E95">
        <v>29.14603212948424</v>
      </c>
      <c r="F95">
        <v>24.060876917502114</v>
      </c>
      <c r="G95">
        <v>8.8778838023915938</v>
      </c>
      <c r="H95">
        <v>16.765309820026573</v>
      </c>
      <c r="I95">
        <v>14.760236743568065</v>
      </c>
      <c r="J95">
        <v>4.5899263196038165</v>
      </c>
      <c r="K95">
        <v>19.845391955550188</v>
      </c>
      <c r="L95">
        <v>18.758304143012442</v>
      </c>
      <c r="M95">
        <v>17.308853726295446</v>
      </c>
      <c r="N95">
        <v>34.448604903973909</v>
      </c>
      <c r="O95">
        <v>21.391472400048315</v>
      </c>
      <c r="P95">
        <v>20.195675806256794</v>
      </c>
      <c r="Q95">
        <v>15.799009542215241</v>
      </c>
    </row>
    <row r="96" spans="1:17" x14ac:dyDescent="0.25">
      <c r="B96">
        <v>0</v>
      </c>
      <c r="C96">
        <v>41.276041666666671</v>
      </c>
      <c r="D96">
        <v>8.515625</v>
      </c>
      <c r="E96">
        <v>37.890625</v>
      </c>
      <c r="F96">
        <v>45.46875</v>
      </c>
      <c r="G96">
        <v>29.817708333333332</v>
      </c>
      <c r="H96">
        <v>17.369791666666668</v>
      </c>
      <c r="I96">
        <v>26.302083333333332</v>
      </c>
      <c r="J96">
        <v>15.533854166666666</v>
      </c>
      <c r="K96">
        <v>46.171875</v>
      </c>
      <c r="L96">
        <v>27.03125</v>
      </c>
      <c r="M96">
        <v>36.106770833333336</v>
      </c>
      <c r="N96">
        <v>41.979166666666664</v>
      </c>
      <c r="O96">
        <v>36.9921875</v>
      </c>
      <c r="P96">
        <v>16.731770833333336</v>
      </c>
      <c r="Q96">
        <v>26.145833333333336</v>
      </c>
    </row>
    <row r="97" spans="2:17" x14ac:dyDescent="0.25">
      <c r="B97">
        <v>0</v>
      </c>
      <c r="C97">
        <v>43.047516489433299</v>
      </c>
      <c r="D97">
        <v>14.335711401265311</v>
      </c>
      <c r="E97">
        <v>24.983174047651097</v>
      </c>
      <c r="F97">
        <v>60.452281599138516</v>
      </c>
      <c r="G97">
        <v>36.936330596311748</v>
      </c>
      <c r="H97">
        <v>30.529007941849507</v>
      </c>
      <c r="I97">
        <v>34.944137838201641</v>
      </c>
      <c r="J97">
        <v>32.453896890564003</v>
      </c>
      <c r="K97">
        <v>35.967155741014942</v>
      </c>
      <c r="L97">
        <v>15.547179970386324</v>
      </c>
      <c r="M97">
        <v>2.6248485664288599</v>
      </c>
      <c r="N97">
        <v>15.170278637770899</v>
      </c>
      <c r="O97">
        <v>24.350518239332349</v>
      </c>
      <c r="P97">
        <v>45.995423340961104</v>
      </c>
      <c r="Q97">
        <v>41.459146587696864</v>
      </c>
    </row>
    <row r="98" spans="2:17" x14ac:dyDescent="0.25">
      <c r="B98">
        <v>0</v>
      </c>
      <c r="C98">
        <v>42.693489801620565</v>
      </c>
      <c r="D98">
        <v>15.926236378876782</v>
      </c>
      <c r="E98">
        <v>34.702430846605196</v>
      </c>
      <c r="F98">
        <v>48.519139424420224</v>
      </c>
      <c r="G98">
        <v>27.507683710533669</v>
      </c>
      <c r="H98">
        <v>13.84464934339201</v>
      </c>
      <c r="I98">
        <v>21.12321877619447</v>
      </c>
      <c r="J98">
        <v>10.170438670019559</v>
      </c>
      <c r="K98">
        <v>37.775915060072649</v>
      </c>
      <c r="L98">
        <v>15.646828723107012</v>
      </c>
      <c r="M98">
        <v>42.120704107292539</v>
      </c>
      <c r="N98">
        <v>38.851634534786257</v>
      </c>
      <c r="O98">
        <v>30.413523330539256</v>
      </c>
      <c r="P98">
        <v>12.028499580888516</v>
      </c>
      <c r="Q98">
        <v>19.083542889075161</v>
      </c>
    </row>
    <row r="99" spans="2:17" x14ac:dyDescent="0.25">
      <c r="B99">
        <v>0</v>
      </c>
      <c r="C99">
        <v>29.361195609046419</v>
      </c>
      <c r="D99">
        <v>4.9464356566591716</v>
      </c>
      <c r="E99">
        <v>25.009919322840897</v>
      </c>
      <c r="F99">
        <v>24.20314773178151</v>
      </c>
      <c r="G99">
        <v>29.718291231318609</v>
      </c>
      <c r="H99">
        <v>11.863510117709296</v>
      </c>
      <c r="I99">
        <v>10.805449014680597</v>
      </c>
      <c r="J99">
        <v>5.3167570427192166</v>
      </c>
      <c r="K99">
        <v>19.256712075122337</v>
      </c>
      <c r="L99">
        <v>7.089009390292289</v>
      </c>
      <c r="M99">
        <v>1.2035445046951461</v>
      </c>
      <c r="N99">
        <v>0.23806374818145748</v>
      </c>
      <c r="O99">
        <v>11.73125247983071</v>
      </c>
      <c r="P99">
        <v>8.5306176431688936</v>
      </c>
      <c r="Q99">
        <v>15.685755852400476</v>
      </c>
    </row>
    <row r="100" spans="2:17" x14ac:dyDescent="0.25">
      <c r="B100">
        <v>0</v>
      </c>
      <c r="C100">
        <v>22.092405735528413</v>
      </c>
      <c r="D100">
        <v>0.96654275092936803</v>
      </c>
      <c r="E100">
        <v>17.312798725438132</v>
      </c>
      <c r="F100">
        <v>22.920870950610727</v>
      </c>
      <c r="G100">
        <v>8.0084970791290502</v>
      </c>
      <c r="H100">
        <v>15.114179500796601</v>
      </c>
      <c r="I100">
        <v>18.481147105682421</v>
      </c>
      <c r="J100">
        <v>13.839617631439193</v>
      </c>
      <c r="K100">
        <v>1.2533191715347849</v>
      </c>
      <c r="L100">
        <v>15.60276155071694</v>
      </c>
      <c r="M100">
        <v>10.568242166755178</v>
      </c>
      <c r="N100">
        <v>5.4381306425916094</v>
      </c>
      <c r="O100">
        <v>11.598513011152416</v>
      </c>
      <c r="P100">
        <v>11.141795007966012</v>
      </c>
      <c r="Q100">
        <v>4.2804036112586301</v>
      </c>
    </row>
    <row r="101" spans="2:17" x14ac:dyDescent="0.25">
      <c r="B101">
        <v>0</v>
      </c>
      <c r="C101">
        <v>58.965941731637258</v>
      </c>
      <c r="D101">
        <v>16.90603200656545</v>
      </c>
      <c r="E101">
        <v>40.199699083572696</v>
      </c>
      <c r="F101">
        <v>50.389823553549448</v>
      </c>
      <c r="G101">
        <v>36.301463548078239</v>
      </c>
      <c r="H101">
        <v>34.523321023115855</v>
      </c>
      <c r="I101">
        <v>41.52646696758309</v>
      </c>
      <c r="J101">
        <v>35.685952674052793</v>
      </c>
      <c r="K101">
        <v>47.011352756120914</v>
      </c>
      <c r="L101">
        <v>46.792504445356315</v>
      </c>
      <c r="M101">
        <v>28.983723156886882</v>
      </c>
      <c r="N101">
        <v>35.166187935986869</v>
      </c>
      <c r="O101">
        <v>50.348789495281089</v>
      </c>
      <c r="P101">
        <v>33.606893721789085</v>
      </c>
      <c r="Q101">
        <v>37.847079742853232</v>
      </c>
    </row>
    <row r="102" spans="2:17" x14ac:dyDescent="0.25">
      <c r="B102">
        <v>0</v>
      </c>
      <c r="C102">
        <v>39.120401791774128</v>
      </c>
      <c r="D102">
        <v>2.9048459345730961</v>
      </c>
      <c r="E102">
        <v>34.410207682910276</v>
      </c>
      <c r="F102">
        <v>30.595900637980183</v>
      </c>
      <c r="G102">
        <v>26.713723360933894</v>
      </c>
      <c r="H102">
        <v>23.306637708700965</v>
      </c>
      <c r="I102">
        <v>11.266458531288178</v>
      </c>
      <c r="J102">
        <v>17.958463417944888</v>
      </c>
      <c r="K102">
        <v>38.143070449300936</v>
      </c>
      <c r="L102">
        <v>22.736527758924936</v>
      </c>
      <c r="M102">
        <v>36.96212841047916</v>
      </c>
      <c r="N102">
        <v>38.373829238495993</v>
      </c>
      <c r="O102">
        <v>25.899280575539567</v>
      </c>
      <c r="P102">
        <v>21.324826930908102</v>
      </c>
      <c r="Q102">
        <v>17.279761096782948</v>
      </c>
    </row>
    <row r="103" spans="2:17" x14ac:dyDescent="0.25">
      <c r="B103">
        <v>0</v>
      </c>
      <c r="C103">
        <v>36.368541750978011</v>
      </c>
      <c r="D103">
        <v>4.5460677188722514</v>
      </c>
      <c r="E103">
        <v>25.603669229731551</v>
      </c>
      <c r="F103">
        <v>36.004316740860645</v>
      </c>
      <c r="G103">
        <v>21.448806151355726</v>
      </c>
      <c r="H103">
        <v>10.414137326318629</v>
      </c>
      <c r="I103">
        <v>18.238230136247132</v>
      </c>
      <c r="J103">
        <v>11.722649399703224</v>
      </c>
      <c r="K103">
        <v>34.196681505463374</v>
      </c>
      <c r="L103">
        <v>18.292189397005263</v>
      </c>
      <c r="M103">
        <v>33.940375016862269</v>
      </c>
      <c r="N103">
        <v>44.489410495076214</v>
      </c>
      <c r="O103">
        <v>30.271145285309593</v>
      </c>
      <c r="P103">
        <v>21.125050586806964</v>
      </c>
      <c r="Q103">
        <v>19.830028328611899</v>
      </c>
    </row>
    <row r="104" spans="2:17" x14ac:dyDescent="0.25">
      <c r="B104">
        <v>0</v>
      </c>
      <c r="C104">
        <v>43.700736529267346</v>
      </c>
      <c r="D104">
        <v>13.929448249127793</v>
      </c>
      <c r="E104">
        <v>34.384287375629924</v>
      </c>
      <c r="F104">
        <v>36.50342421501486</v>
      </c>
      <c r="G104">
        <v>28.944308050135675</v>
      </c>
      <c r="H104">
        <v>38.971443338932673</v>
      </c>
      <c r="I104">
        <v>38.028169014084504</v>
      </c>
      <c r="J104">
        <v>37.49838480423827</v>
      </c>
      <c r="K104">
        <v>11.629409484429514</v>
      </c>
      <c r="L104">
        <v>34.474738338286599</v>
      </c>
      <c r="M104">
        <v>24.861093164491535</v>
      </c>
      <c r="N104">
        <v>26.036955679028299</v>
      </c>
      <c r="O104">
        <v>19.640780462592065</v>
      </c>
      <c r="P104">
        <v>39.759658870655123</v>
      </c>
      <c r="Q104">
        <v>36.387130120170561</v>
      </c>
    </row>
    <row r="105" spans="2:17" x14ac:dyDescent="0.25">
      <c r="B105">
        <v>0</v>
      </c>
      <c r="C105">
        <v>45.432325084020775</v>
      </c>
      <c r="D105">
        <v>7.2410632447296059</v>
      </c>
      <c r="E105">
        <v>33.287503819126186</v>
      </c>
      <c r="F105">
        <v>32.844485181790404</v>
      </c>
      <c r="G105">
        <v>29.498930644668498</v>
      </c>
      <c r="H105">
        <v>24.167430491903453</v>
      </c>
      <c r="I105">
        <v>28.673999388939809</v>
      </c>
      <c r="J105">
        <v>25.389550870760768</v>
      </c>
      <c r="K105">
        <v>37.091353498319585</v>
      </c>
      <c r="L105">
        <v>34.311029636419185</v>
      </c>
      <c r="M105">
        <v>44.897647418270701</v>
      </c>
      <c r="N105">
        <v>49.556981362664217</v>
      </c>
      <c r="O105">
        <v>32.0959364497403</v>
      </c>
      <c r="P105">
        <v>11.533761075465932</v>
      </c>
      <c r="Q105">
        <v>7.8521234341582646</v>
      </c>
    </row>
    <row r="106" spans="2:17" x14ac:dyDescent="0.25">
      <c r="B106">
        <v>0</v>
      </c>
      <c r="C106">
        <v>26.873253746507491</v>
      </c>
      <c r="D106">
        <v>1.6002032004064008</v>
      </c>
      <c r="E106">
        <v>22.720345440690881</v>
      </c>
      <c r="F106">
        <v>17.818135636271272</v>
      </c>
      <c r="G106">
        <v>1.4732029464058927</v>
      </c>
      <c r="H106">
        <v>11.226822453644909</v>
      </c>
      <c r="I106">
        <v>4.5593091186182368</v>
      </c>
      <c r="J106">
        <v>11.963423926847854</v>
      </c>
      <c r="K106">
        <v>7.45491490982982</v>
      </c>
      <c r="L106">
        <v>10.820421640843282</v>
      </c>
      <c r="M106">
        <v>6.2865125730251465</v>
      </c>
      <c r="N106">
        <v>9.4488188976377945</v>
      </c>
      <c r="O106">
        <v>18.275336550673103</v>
      </c>
      <c r="P106">
        <v>31.800863601727201</v>
      </c>
      <c r="Q106">
        <v>17.526035052070103</v>
      </c>
    </row>
    <row r="107" spans="2:17" x14ac:dyDescent="0.25">
      <c r="B107">
        <v>7.0172991071428577</v>
      </c>
      <c r="C107">
        <v>33.635602678571431</v>
      </c>
      <c r="D107">
        <v>0</v>
      </c>
      <c r="E107">
        <v>33.189174107142854</v>
      </c>
      <c r="F107">
        <v>36.03515625</v>
      </c>
      <c r="G107">
        <v>27.34375</v>
      </c>
      <c r="H107">
        <v>19.7265625</v>
      </c>
      <c r="I107">
        <v>25.948660714285715</v>
      </c>
      <c r="J107">
        <v>15.33203125</v>
      </c>
      <c r="K107">
        <v>26.548549107142854</v>
      </c>
      <c r="L107">
        <v>24.288504464285715</v>
      </c>
      <c r="M107">
        <v>17.410714285714285</v>
      </c>
      <c r="N107">
        <v>19.489397321428573</v>
      </c>
      <c r="O107">
        <v>28.61328125</v>
      </c>
      <c r="P107">
        <v>22.684151785714285</v>
      </c>
      <c r="Q107">
        <v>17.340959821428573</v>
      </c>
    </row>
    <row r="108" spans="2:17" x14ac:dyDescent="0.25">
      <c r="B108">
        <v>0</v>
      </c>
      <c r="C108">
        <v>31.807623992348681</v>
      </c>
      <c r="D108">
        <v>6.2030332012570017</v>
      </c>
      <c r="E108">
        <v>26.424374914605821</v>
      </c>
      <c r="F108">
        <v>28.159584642710755</v>
      </c>
      <c r="G108">
        <v>19.01899166552808</v>
      </c>
      <c r="H108">
        <v>24.853122011203716</v>
      </c>
      <c r="I108">
        <v>21.628637792048096</v>
      </c>
      <c r="J108">
        <v>23.719087307009154</v>
      </c>
      <c r="K108">
        <v>3.1834950129799151</v>
      </c>
      <c r="L108">
        <v>16.709933050963247</v>
      </c>
      <c r="M108">
        <v>0.46454433665801342</v>
      </c>
      <c r="N108">
        <v>15.876485858723868</v>
      </c>
      <c r="O108">
        <v>23.432162863779205</v>
      </c>
      <c r="P108">
        <v>32.91433255909277</v>
      </c>
      <c r="Q108">
        <v>37.76472195655144</v>
      </c>
    </row>
    <row r="109" spans="2:17" x14ac:dyDescent="0.25">
      <c r="B109">
        <v>0</v>
      </c>
      <c r="C109">
        <v>45.815542271562762</v>
      </c>
      <c r="D109">
        <v>21.747793908340448</v>
      </c>
      <c r="E109">
        <v>36.934244235695985</v>
      </c>
      <c r="F109">
        <v>28.038713350412753</v>
      </c>
      <c r="G109">
        <v>22.715627668659266</v>
      </c>
      <c r="H109">
        <v>0.34158838599487618</v>
      </c>
      <c r="I109">
        <v>7.3014517506404779</v>
      </c>
      <c r="J109">
        <v>0.39851978366068891</v>
      </c>
      <c r="K109">
        <v>53.615143751779101</v>
      </c>
      <c r="L109">
        <v>14.48904070594933</v>
      </c>
      <c r="M109">
        <v>38.186734984343865</v>
      </c>
      <c r="N109">
        <v>69.385140905209227</v>
      </c>
      <c r="O109">
        <v>47.62311414745232</v>
      </c>
      <c r="P109">
        <v>3.5155138058639337</v>
      </c>
      <c r="Q109">
        <v>14.773697694278395</v>
      </c>
    </row>
    <row r="110" spans="2:17" x14ac:dyDescent="0.25">
      <c r="B110">
        <v>0</v>
      </c>
      <c r="C110">
        <v>52.637779814111795</v>
      </c>
      <c r="D110">
        <v>8.2733342060479131</v>
      </c>
      <c r="E110">
        <v>34.664223065846315</v>
      </c>
      <c r="F110">
        <v>35.554391936117291</v>
      </c>
      <c r="G110">
        <v>24.545097525854171</v>
      </c>
      <c r="H110">
        <v>27.830867914648515</v>
      </c>
      <c r="I110">
        <v>31.326089802330149</v>
      </c>
      <c r="J110">
        <v>24.9770912423092</v>
      </c>
      <c r="K110">
        <v>26.024348736745644</v>
      </c>
      <c r="L110">
        <v>33.145699698913475</v>
      </c>
      <c r="M110">
        <v>23.052755596282239</v>
      </c>
      <c r="N110">
        <v>16.873936379107214</v>
      </c>
      <c r="O110">
        <v>36.850373085482389</v>
      </c>
      <c r="P110">
        <v>55.1119256447179</v>
      </c>
      <c r="Q110">
        <v>52.74250556355544</v>
      </c>
    </row>
    <row r="111" spans="2:17" x14ac:dyDescent="0.25">
      <c r="B111">
        <v>0</v>
      </c>
      <c r="C111">
        <v>51.552049391185051</v>
      </c>
      <c r="D111">
        <v>11.147316069284857</v>
      </c>
      <c r="E111">
        <v>38.106671239924538</v>
      </c>
      <c r="F111">
        <v>39.221402846853024</v>
      </c>
      <c r="G111">
        <v>25.690276110444177</v>
      </c>
      <c r="H111">
        <v>29.497513291030696</v>
      </c>
      <c r="I111">
        <v>29.874807065683417</v>
      </c>
      <c r="J111">
        <v>29.360315554793349</v>
      </c>
      <c r="K111">
        <v>25.210084033613445</v>
      </c>
      <c r="L111">
        <v>27.096552906877037</v>
      </c>
      <c r="M111">
        <v>10.718573143543132</v>
      </c>
      <c r="N111">
        <v>20.11661807580175</v>
      </c>
      <c r="O111">
        <v>35.225518778940149</v>
      </c>
      <c r="P111">
        <v>42.857142857142854</v>
      </c>
      <c r="Q111">
        <v>44.023323615160351</v>
      </c>
    </row>
    <row r="112" spans="2:17" x14ac:dyDescent="0.25">
      <c r="B112">
        <v>0</v>
      </c>
      <c r="C112">
        <v>52.29291017615374</v>
      </c>
      <c r="D112">
        <v>11.952249235696607</v>
      </c>
      <c r="E112">
        <v>36.147910904061725</v>
      </c>
      <c r="F112">
        <v>46.848158392779155</v>
      </c>
      <c r="G112">
        <v>33.309069733585673</v>
      </c>
      <c r="H112">
        <v>27.8352016305139</v>
      </c>
      <c r="I112">
        <v>35.143397874508665</v>
      </c>
      <c r="J112">
        <v>23.322172077449409</v>
      </c>
      <c r="K112">
        <v>26.568641723686127</v>
      </c>
      <c r="L112">
        <v>34.488280681321882</v>
      </c>
      <c r="M112">
        <v>40.733731256369197</v>
      </c>
      <c r="N112">
        <v>23.336730237298006</v>
      </c>
      <c r="O112">
        <v>51.812490901150099</v>
      </c>
      <c r="P112">
        <v>21.240355219100309</v>
      </c>
      <c r="Q112">
        <v>23.380404716843792</v>
      </c>
    </row>
    <row r="113" spans="2:17" x14ac:dyDescent="0.25">
      <c r="B113">
        <v>0</v>
      </c>
      <c r="C113">
        <v>53.694436267294677</v>
      </c>
      <c r="D113">
        <v>8.9196349720341477</v>
      </c>
      <c r="E113">
        <v>32.881954665881665</v>
      </c>
      <c r="F113">
        <v>57.256402708272006</v>
      </c>
      <c r="G113">
        <v>34.515749190462174</v>
      </c>
      <c r="H113">
        <v>23.329408301442449</v>
      </c>
      <c r="I113">
        <v>30.011775095672654</v>
      </c>
      <c r="J113">
        <v>38.180747718575212</v>
      </c>
      <c r="K113">
        <v>63.997644980865466</v>
      </c>
      <c r="L113">
        <v>40.594642331468947</v>
      </c>
      <c r="M113">
        <v>44.303797468354425</v>
      </c>
      <c r="N113">
        <v>56.491021489549595</v>
      </c>
      <c r="O113">
        <v>36.399764498086547</v>
      </c>
      <c r="P113">
        <v>20.223726817780392</v>
      </c>
      <c r="Q113">
        <v>19.325875772740652</v>
      </c>
    </row>
    <row r="114" spans="2:17" x14ac:dyDescent="0.25">
      <c r="B114">
        <v>7.6374745417515282</v>
      </c>
      <c r="C114">
        <v>50.35641547861507</v>
      </c>
      <c r="D114">
        <v>11.371350984385607</v>
      </c>
      <c r="E114">
        <v>48.133061778682965</v>
      </c>
      <c r="F114">
        <v>33.706720977596746</v>
      </c>
      <c r="G114">
        <v>41.581805838424984</v>
      </c>
      <c r="H114">
        <v>0</v>
      </c>
      <c r="I114">
        <v>10.624575695858791</v>
      </c>
      <c r="J114">
        <v>1.7311608961303464</v>
      </c>
      <c r="K114">
        <v>55.278343516632724</v>
      </c>
      <c r="L114">
        <v>11.727766463000679</v>
      </c>
      <c r="M114">
        <v>35.403937542430413</v>
      </c>
      <c r="N114">
        <v>61.982348947725733</v>
      </c>
      <c r="O114">
        <v>48.150033944331291</v>
      </c>
      <c r="P114">
        <v>29.616429056347588</v>
      </c>
      <c r="Q114">
        <v>34.606245756958586</v>
      </c>
    </row>
    <row r="115" spans="2:17" x14ac:dyDescent="0.25">
      <c r="B115">
        <v>5.5846194088412249</v>
      </c>
      <c r="C115">
        <v>49.947685064085796</v>
      </c>
      <c r="D115">
        <v>9.2728223907925713</v>
      </c>
      <c r="E115">
        <v>45.945592466649224</v>
      </c>
      <c r="F115">
        <v>38.085273345540152</v>
      </c>
      <c r="G115">
        <v>23.594036097305782</v>
      </c>
      <c r="H115">
        <v>30.996599529165575</v>
      </c>
      <c r="I115">
        <v>38.961548522103065</v>
      </c>
      <c r="J115">
        <v>38.176824483390007</v>
      </c>
      <c r="K115">
        <v>5.506147004969919</v>
      </c>
      <c r="L115">
        <v>25.529688726131312</v>
      </c>
      <c r="M115">
        <v>0</v>
      </c>
      <c r="N115">
        <v>20.062777923097045</v>
      </c>
      <c r="O115">
        <v>26.36672770075857</v>
      </c>
      <c r="P115">
        <v>23.253989013863457</v>
      </c>
      <c r="Q115">
        <v>28.119278053884383</v>
      </c>
    </row>
    <row r="116" spans="2:17" x14ac:dyDescent="0.25">
      <c r="B116">
        <v>1.5897047691143074</v>
      </c>
      <c r="C116">
        <v>47.827403482210443</v>
      </c>
      <c r="D116">
        <v>0</v>
      </c>
      <c r="E116">
        <v>51.097653292959876</v>
      </c>
      <c r="F116">
        <v>33.959121877365632</v>
      </c>
      <c r="G116">
        <v>29.326267978803937</v>
      </c>
      <c r="H116">
        <v>22.240726722180167</v>
      </c>
      <c r="I116">
        <v>24.451173353520062</v>
      </c>
      <c r="J116">
        <v>23.679031037093111</v>
      </c>
      <c r="K116">
        <v>35.927327781983351</v>
      </c>
      <c r="L116">
        <v>24.012112036336109</v>
      </c>
      <c r="M116">
        <v>58.667676003028014</v>
      </c>
      <c r="N116">
        <v>50.068130204390613</v>
      </c>
      <c r="O116">
        <v>34.867524602573809</v>
      </c>
      <c r="P116">
        <v>2.4526873580620743</v>
      </c>
      <c r="Q116">
        <v>9.3111279333838013</v>
      </c>
    </row>
    <row r="117" spans="2:17" x14ac:dyDescent="0.25">
      <c r="B117">
        <v>0</v>
      </c>
      <c r="C117">
        <v>51.134307585247043</v>
      </c>
      <c r="D117">
        <v>2.7279053583855255</v>
      </c>
      <c r="E117">
        <v>49.798190675017395</v>
      </c>
      <c r="F117">
        <v>24.105775922059848</v>
      </c>
      <c r="G117">
        <v>34.279749478079331</v>
      </c>
      <c r="H117">
        <v>24.300626304801671</v>
      </c>
      <c r="I117">
        <v>23.173277661795407</v>
      </c>
      <c r="J117">
        <v>17.773138482950593</v>
      </c>
      <c r="K117">
        <v>37.313848295059145</v>
      </c>
      <c r="L117">
        <v>20.612386917188587</v>
      </c>
      <c r="M117">
        <v>34.864300626304804</v>
      </c>
      <c r="N117">
        <v>53.59777313848295</v>
      </c>
      <c r="O117">
        <v>36.924147529575507</v>
      </c>
      <c r="P117">
        <v>12.150313152400836</v>
      </c>
      <c r="Q117">
        <v>29.297146833681282</v>
      </c>
    </row>
    <row r="118" spans="2:17" x14ac:dyDescent="0.25">
      <c r="B118">
        <v>0</v>
      </c>
      <c r="C118">
        <v>53.298195176489379</v>
      </c>
      <c r="D118">
        <v>21.673854016930203</v>
      </c>
      <c r="E118">
        <v>54.144705318639197</v>
      </c>
      <c r="F118">
        <v>47.931640313049037</v>
      </c>
      <c r="G118">
        <v>31.672256827982746</v>
      </c>
      <c r="H118">
        <v>13.783740616514933</v>
      </c>
      <c r="I118">
        <v>23.686312090720332</v>
      </c>
      <c r="J118">
        <v>15.572592237661715</v>
      </c>
      <c r="K118">
        <v>40.584571154767609</v>
      </c>
      <c r="L118">
        <v>22.089123143267848</v>
      </c>
      <c r="M118">
        <v>29.11675451205878</v>
      </c>
      <c r="N118">
        <v>38.492253633604854</v>
      </c>
      <c r="O118">
        <v>37.13464302827024</v>
      </c>
      <c r="P118">
        <v>39.642229675770643</v>
      </c>
      <c r="Q118">
        <v>31.895863280626095</v>
      </c>
    </row>
    <row r="119" spans="2:17" x14ac:dyDescent="0.25">
      <c r="B119">
        <v>0</v>
      </c>
      <c r="C119">
        <v>37.712758475172315</v>
      </c>
      <c r="D119">
        <v>12.181741454494304</v>
      </c>
      <c r="E119">
        <v>31.453087635391757</v>
      </c>
      <c r="F119">
        <v>39.963426642284425</v>
      </c>
      <c r="G119">
        <v>12.856941904627936</v>
      </c>
      <c r="H119">
        <v>20.692080461386976</v>
      </c>
      <c r="I119">
        <v>20.368546912364607</v>
      </c>
      <c r="J119">
        <v>18.441412294274862</v>
      </c>
      <c r="K119">
        <v>13.321142214094808</v>
      </c>
      <c r="L119">
        <v>15.051343367562245</v>
      </c>
      <c r="M119">
        <v>9.2277394851596561</v>
      </c>
      <c r="N119">
        <v>9.0308060205373462</v>
      </c>
      <c r="O119">
        <v>14.713743142495428</v>
      </c>
      <c r="P119">
        <v>23.013082008721337</v>
      </c>
      <c r="Q119">
        <v>33.450555633703758</v>
      </c>
    </row>
    <row r="120" spans="2:17" x14ac:dyDescent="0.25">
      <c r="B120">
        <v>2.8321380819253674</v>
      </c>
      <c r="C120">
        <v>34.787893521332194</v>
      </c>
      <c r="D120">
        <v>4.8377294274948346</v>
      </c>
      <c r="E120">
        <v>39.017867995624165</v>
      </c>
      <c r="F120">
        <v>33.669624407438917</v>
      </c>
      <c r="G120">
        <v>23.106843320773066</v>
      </c>
      <c r="H120">
        <v>0</v>
      </c>
      <c r="I120">
        <v>2.4431749118755319</v>
      </c>
      <c r="J120">
        <v>4.7161784368542605</v>
      </c>
      <c r="K120">
        <v>33.001093958915767</v>
      </c>
      <c r="L120">
        <v>6.2720311170536043</v>
      </c>
      <c r="M120">
        <v>29.123617357481464</v>
      </c>
      <c r="N120">
        <v>36.62331348000486</v>
      </c>
      <c r="O120">
        <v>13.589400753616143</v>
      </c>
      <c r="P120">
        <v>14.282241400267411</v>
      </c>
      <c r="Q120">
        <v>16.287832745836877</v>
      </c>
    </row>
    <row r="121" spans="2:17" x14ac:dyDescent="0.25">
      <c r="B121">
        <v>0</v>
      </c>
      <c r="C121">
        <v>33.941359275773543</v>
      </c>
      <c r="D121">
        <v>2.715849209566275</v>
      </c>
      <c r="E121">
        <v>25.523577894879068</v>
      </c>
      <c r="F121">
        <v>18.45696527496284</v>
      </c>
      <c r="G121">
        <v>11.809214970949872</v>
      </c>
      <c r="H121">
        <v>10.944466963923794</v>
      </c>
      <c r="I121">
        <v>12.538846101878123</v>
      </c>
      <c r="J121">
        <v>11.484934468315092</v>
      </c>
      <c r="K121">
        <v>22.996892311849752</v>
      </c>
      <c r="L121">
        <v>16.024861505202001</v>
      </c>
      <c r="M121">
        <v>21.253884610187811</v>
      </c>
      <c r="N121">
        <v>40.102688825834349</v>
      </c>
      <c r="O121">
        <v>21.213349547358465</v>
      </c>
      <c r="P121">
        <v>22.67261180921497</v>
      </c>
      <c r="Q121">
        <v>25.388461018781243</v>
      </c>
    </row>
    <row r="122" spans="2:17" x14ac:dyDescent="0.25">
      <c r="B122">
        <v>0</v>
      </c>
      <c r="C122">
        <v>46.21602787456446</v>
      </c>
      <c r="D122">
        <v>11.0801393728223</v>
      </c>
      <c r="E122">
        <v>31.094076655052266</v>
      </c>
      <c r="F122">
        <v>29.602787456445995</v>
      </c>
      <c r="G122">
        <v>34.146341463414636</v>
      </c>
      <c r="H122">
        <v>19.721254355400696</v>
      </c>
      <c r="I122">
        <v>25.700348432055748</v>
      </c>
      <c r="J122">
        <v>20.376306620209057</v>
      </c>
      <c r="K122">
        <v>24</v>
      </c>
      <c r="L122">
        <v>28.975609756097558</v>
      </c>
      <c r="M122">
        <v>27.846689895470384</v>
      </c>
      <c r="N122">
        <v>30.397212543554009</v>
      </c>
      <c r="O122">
        <v>37.42160278745645</v>
      </c>
      <c r="P122">
        <v>17.547038327526131</v>
      </c>
      <c r="Q122">
        <v>25.059233449477354</v>
      </c>
    </row>
    <row r="123" spans="2:17" x14ac:dyDescent="0.25">
      <c r="B123">
        <v>0</v>
      </c>
      <c r="C123">
        <v>38.962850259921389</v>
      </c>
      <c r="D123">
        <v>13.351084062381133</v>
      </c>
      <c r="E123">
        <v>27.348801825789277</v>
      </c>
      <c r="F123">
        <v>39.660200329656398</v>
      </c>
      <c r="G123">
        <v>20.375301128439204</v>
      </c>
      <c r="H123">
        <v>29.846582984658298</v>
      </c>
      <c r="I123">
        <v>25.966780778496261</v>
      </c>
      <c r="J123">
        <v>19.13275009509319</v>
      </c>
      <c r="K123">
        <v>11.487257512362115</v>
      </c>
      <c r="L123">
        <v>19.525801952580196</v>
      </c>
      <c r="M123">
        <v>10.244706479016102</v>
      </c>
      <c r="N123">
        <v>2.0666920248510205</v>
      </c>
      <c r="O123">
        <v>14.530239634842147</v>
      </c>
      <c r="P123">
        <v>31.558260428553314</v>
      </c>
      <c r="Q123">
        <v>30.417142132623304</v>
      </c>
    </row>
    <row r="124" spans="2:17" x14ac:dyDescent="0.25">
      <c r="B124">
        <v>0</v>
      </c>
      <c r="C124">
        <v>62.073170731707314</v>
      </c>
      <c r="D124">
        <v>17.759146341463413</v>
      </c>
      <c r="E124">
        <v>50.426829268292686</v>
      </c>
      <c r="F124">
        <v>40.426829268292686</v>
      </c>
      <c r="G124">
        <v>26.646341463414636</v>
      </c>
      <c r="H124">
        <v>24.466463414634145</v>
      </c>
      <c r="I124">
        <v>32.759146341463413</v>
      </c>
      <c r="J124">
        <v>26.036585365853661</v>
      </c>
      <c r="K124">
        <v>62.423780487804883</v>
      </c>
      <c r="L124">
        <v>25.884146341463417</v>
      </c>
      <c r="M124">
        <v>40.121951219512198</v>
      </c>
      <c r="N124">
        <v>65.579268292682926</v>
      </c>
      <c r="O124">
        <v>39.176829268292686</v>
      </c>
      <c r="P124">
        <v>21.722560975609756</v>
      </c>
      <c r="Q124">
        <v>11.280487804878049</v>
      </c>
    </row>
    <row r="125" spans="2:17" x14ac:dyDescent="0.25">
      <c r="B125">
        <v>4.6913872763890536</v>
      </c>
      <c r="C125">
        <v>17.071437033526834</v>
      </c>
      <c r="D125">
        <v>0</v>
      </c>
      <c r="E125">
        <v>26.158038147138964</v>
      </c>
      <c r="F125">
        <v>17.249141097026417</v>
      </c>
      <c r="G125">
        <v>2.6300201397938632</v>
      </c>
      <c r="H125">
        <v>5.8879279706195948</v>
      </c>
      <c r="I125">
        <v>4.4070607747897164</v>
      </c>
      <c r="J125">
        <v>6.883070726217273</v>
      </c>
      <c r="K125">
        <v>22.260395687714727</v>
      </c>
      <c r="L125">
        <v>6.4210401611183503</v>
      </c>
      <c r="M125">
        <v>13.102712948702761</v>
      </c>
      <c r="N125">
        <v>20.99277336808435</v>
      </c>
      <c r="O125">
        <v>15.104845397464755</v>
      </c>
      <c r="P125">
        <v>12.178651818504918</v>
      </c>
      <c r="Q125">
        <v>10.283141807842673</v>
      </c>
    </row>
    <row r="126" spans="2:17" x14ac:dyDescent="0.25">
      <c r="B126">
        <v>0</v>
      </c>
      <c r="C126">
        <v>49.743425272610651</v>
      </c>
      <c r="D126">
        <v>1.6677357280307887</v>
      </c>
      <c r="E126">
        <v>46.45606157793457</v>
      </c>
      <c r="F126">
        <v>34.012187299550995</v>
      </c>
      <c r="G126">
        <v>35.359204618345089</v>
      </c>
      <c r="H126">
        <v>22.241821680564463</v>
      </c>
      <c r="I126">
        <v>21.856959589480436</v>
      </c>
      <c r="J126">
        <v>18.200769724182166</v>
      </c>
      <c r="K126">
        <v>45.26940346375882</v>
      </c>
      <c r="L126">
        <v>33.996151379089163</v>
      </c>
      <c r="M126">
        <v>42.928159076330978</v>
      </c>
      <c r="N126">
        <v>47.257857601026302</v>
      </c>
      <c r="O126">
        <v>35.856318152661963</v>
      </c>
      <c r="P126">
        <v>24.03784477228993</v>
      </c>
      <c r="Q126">
        <v>28.159076330981396</v>
      </c>
    </row>
    <row r="127" spans="2:17" x14ac:dyDescent="0.25">
      <c r="B127">
        <v>0</v>
      </c>
      <c r="C127">
        <v>44.393032117583012</v>
      </c>
      <c r="D127">
        <v>3.4567229178007621</v>
      </c>
      <c r="E127">
        <v>29.667936853565596</v>
      </c>
      <c r="F127">
        <v>33.546543277082193</v>
      </c>
      <c r="G127">
        <v>28.524768644529125</v>
      </c>
      <c r="H127">
        <v>24.482852476864451</v>
      </c>
      <c r="I127">
        <v>33.777898747958631</v>
      </c>
      <c r="J127">
        <v>35.274904735982581</v>
      </c>
      <c r="K127">
        <v>8.3424060968971148</v>
      </c>
      <c r="L127">
        <v>35.601524224278712</v>
      </c>
      <c r="M127">
        <v>4.559063690800218</v>
      </c>
      <c r="N127">
        <v>23.911268372346218</v>
      </c>
      <c r="O127">
        <v>20.250408274360371</v>
      </c>
      <c r="P127">
        <v>33.27436037016875</v>
      </c>
      <c r="Q127">
        <v>32.485029940119759</v>
      </c>
    </row>
    <row r="128" spans="2:17" x14ac:dyDescent="0.25">
      <c r="B128">
        <v>1.8605195413058742</v>
      </c>
      <c r="C128">
        <v>31.991575005850692</v>
      </c>
      <c r="D128">
        <v>0</v>
      </c>
      <c r="E128">
        <v>27.451439269833838</v>
      </c>
      <c r="F128">
        <v>19.950854200795696</v>
      </c>
      <c r="G128">
        <v>15.609641937748655</v>
      </c>
      <c r="H128">
        <v>20.149777673765502</v>
      </c>
      <c r="I128">
        <v>23.426164287385912</v>
      </c>
      <c r="J128">
        <v>20.009361104610342</v>
      </c>
      <c r="K128">
        <v>5.5113503393400425</v>
      </c>
      <c r="L128">
        <v>25.918558389890006</v>
      </c>
      <c r="M128">
        <v>1.9541305874093144</v>
      </c>
      <c r="N128">
        <v>17.657383571261409</v>
      </c>
      <c r="O128">
        <v>19.213667212731103</v>
      </c>
      <c r="P128">
        <v>34.296747016147904</v>
      </c>
      <c r="Q128">
        <v>28.820500819096655</v>
      </c>
    </row>
    <row r="129" spans="2:17" x14ac:dyDescent="0.25">
      <c r="B129">
        <v>0</v>
      </c>
      <c r="C129">
        <v>37.333977300169039</v>
      </c>
      <c r="D129">
        <v>9.345568703211784</v>
      </c>
      <c r="E129">
        <v>24.172905095387588</v>
      </c>
      <c r="F129">
        <v>34.931176044433712</v>
      </c>
      <c r="G129">
        <v>28.121226756822026</v>
      </c>
      <c r="H129">
        <v>26.032359333494327</v>
      </c>
      <c r="I129">
        <v>23.375996136198989</v>
      </c>
      <c r="J129">
        <v>23.231103598164697</v>
      </c>
      <c r="K129">
        <v>23.991789422844722</v>
      </c>
      <c r="L129">
        <v>24.329872011591402</v>
      </c>
      <c r="M129">
        <v>10.118328906061338</v>
      </c>
      <c r="N129">
        <v>18.485872977541657</v>
      </c>
      <c r="O129">
        <v>36.090316348708043</v>
      </c>
      <c r="P129">
        <v>28.785317556145856</v>
      </c>
      <c r="Q129">
        <v>29.787490944216373</v>
      </c>
    </row>
    <row r="130" spans="2:17" x14ac:dyDescent="0.25">
      <c r="B130">
        <v>0</v>
      </c>
      <c r="C130">
        <v>39.585296889726671</v>
      </c>
      <c r="D130">
        <v>7.0822674027198067</v>
      </c>
      <c r="E130">
        <v>41.591490507607375</v>
      </c>
      <c r="F130">
        <v>31.210448364077013</v>
      </c>
      <c r="G130">
        <v>28.557964184731389</v>
      </c>
      <c r="H130">
        <v>23.858893227413493</v>
      </c>
      <c r="I130">
        <v>27.238454288407166</v>
      </c>
      <c r="J130">
        <v>26.726807593914099</v>
      </c>
      <c r="K130">
        <v>36.878955163592295</v>
      </c>
      <c r="L130">
        <v>26.713343207216912</v>
      </c>
      <c r="M130">
        <v>43.355325164938733</v>
      </c>
      <c r="N130">
        <v>41.201023293388985</v>
      </c>
      <c r="O130">
        <v>28.679143665006059</v>
      </c>
      <c r="P130">
        <v>12.858489295812575</v>
      </c>
      <c r="Q130">
        <v>9.748215968762624</v>
      </c>
    </row>
    <row r="131" spans="2:17" x14ac:dyDescent="0.25">
      <c r="B131">
        <v>0</v>
      </c>
      <c r="C131">
        <v>47.288715192965313</v>
      </c>
      <c r="D131">
        <v>10.210063507572057</v>
      </c>
      <c r="E131">
        <v>34.440644846116271</v>
      </c>
      <c r="F131">
        <v>30.422569614069374</v>
      </c>
      <c r="G131">
        <v>22.88715192965315</v>
      </c>
      <c r="H131">
        <v>31.790425012212996</v>
      </c>
      <c r="I131">
        <v>33.610161211529068</v>
      </c>
      <c r="J131">
        <v>36.504640937957987</v>
      </c>
      <c r="K131">
        <v>25.329750854909623</v>
      </c>
      <c r="L131">
        <v>28.932584269662918</v>
      </c>
      <c r="M131">
        <v>6.4728871519296529</v>
      </c>
      <c r="N131">
        <v>22.239863214460183</v>
      </c>
      <c r="O131">
        <v>42.122618466047875</v>
      </c>
      <c r="P131">
        <v>36.28480703468491</v>
      </c>
      <c r="Q131">
        <v>32.291157791890576</v>
      </c>
    </row>
    <row r="132" spans="2:17" x14ac:dyDescent="0.25">
      <c r="B132">
        <v>0</v>
      </c>
      <c r="C132">
        <v>39.494451294697903</v>
      </c>
      <c r="D132">
        <v>18.557336621454994</v>
      </c>
      <c r="E132">
        <v>28.828606658446365</v>
      </c>
      <c r="F132">
        <v>32.786683107274968</v>
      </c>
      <c r="G132">
        <v>20.086313193588161</v>
      </c>
      <c r="H132">
        <v>30.493218249075216</v>
      </c>
      <c r="I132">
        <v>23.822441430332923</v>
      </c>
      <c r="J132">
        <v>31.356350184956845</v>
      </c>
      <c r="K132">
        <v>20.221948212083849</v>
      </c>
      <c r="L132">
        <v>34.919852034525277</v>
      </c>
      <c r="M132">
        <v>19.457459926017261</v>
      </c>
      <c r="N132">
        <v>18.569667077681874</v>
      </c>
      <c r="O132">
        <v>28.7422934648582</v>
      </c>
      <c r="P132">
        <v>21.011097410604194</v>
      </c>
      <c r="Q132">
        <v>29.198520345252778</v>
      </c>
    </row>
    <row r="133" spans="2:17" x14ac:dyDescent="0.25">
      <c r="B133">
        <v>0</v>
      </c>
      <c r="C133">
        <v>31.423268762324557</v>
      </c>
      <c r="D133">
        <v>9.1056721958009508</v>
      </c>
      <c r="E133">
        <v>25.751072961373389</v>
      </c>
      <c r="F133">
        <v>26.957429532536832</v>
      </c>
      <c r="G133">
        <v>24.915903027491009</v>
      </c>
      <c r="H133">
        <v>13.23512353555272</v>
      </c>
      <c r="I133">
        <v>13.432316436608282</v>
      </c>
      <c r="J133">
        <v>13.954297645284768</v>
      </c>
      <c r="K133">
        <v>27.83899779607934</v>
      </c>
      <c r="L133">
        <v>18.176545644356803</v>
      </c>
      <c r="M133">
        <v>32.977612805938989</v>
      </c>
      <c r="N133">
        <v>33.46479526737037</v>
      </c>
      <c r="O133">
        <v>18.756524765108455</v>
      </c>
      <c r="P133">
        <v>8.2241039322584388</v>
      </c>
      <c r="Q133">
        <v>17.805359007075744</v>
      </c>
    </row>
    <row r="134" spans="2:17" x14ac:dyDescent="0.25">
      <c r="B134">
        <v>8.7260034904013961E-2</v>
      </c>
      <c r="C134">
        <v>41.17427075542259</v>
      </c>
      <c r="D134">
        <v>11.792570431313887</v>
      </c>
      <c r="E134">
        <v>35.676888556469713</v>
      </c>
      <c r="F134">
        <v>28.147594116180503</v>
      </c>
      <c r="G134">
        <v>10.184492645225628</v>
      </c>
      <c r="H134">
        <v>7.5542258788332077</v>
      </c>
      <c r="I134">
        <v>16.205435053602592</v>
      </c>
      <c r="J134">
        <v>3.5153328347045627</v>
      </c>
      <c r="K134">
        <v>5.4973821989528799</v>
      </c>
      <c r="L134">
        <v>18.835701819995013</v>
      </c>
      <c r="M134">
        <v>24.794315632011969</v>
      </c>
      <c r="N134">
        <v>0</v>
      </c>
      <c r="O134">
        <v>13.92420842682623</v>
      </c>
      <c r="P134">
        <v>25.841436050860132</v>
      </c>
      <c r="Q134">
        <v>13.313388182498132</v>
      </c>
    </row>
    <row r="135" spans="2:17" x14ac:dyDescent="0.25">
      <c r="B135">
        <v>0.82970046406975106</v>
      </c>
      <c r="C135">
        <v>38.897482773168328</v>
      </c>
      <c r="D135">
        <v>0</v>
      </c>
      <c r="E135">
        <v>36.295879623119106</v>
      </c>
      <c r="F135">
        <v>30.487976374630854</v>
      </c>
      <c r="G135">
        <v>23.540992828012939</v>
      </c>
      <c r="H135">
        <v>14.56897764027563</v>
      </c>
      <c r="I135">
        <v>11.559555618056532</v>
      </c>
      <c r="J135">
        <v>20.573758964983828</v>
      </c>
      <c r="K135">
        <v>26.030094220222189</v>
      </c>
      <c r="L135">
        <v>17.451835184924764</v>
      </c>
      <c r="M135">
        <v>47.166361974405852</v>
      </c>
      <c r="N135">
        <v>37.631837997468708</v>
      </c>
      <c r="O135">
        <v>25.791027984812263</v>
      </c>
      <c r="P135">
        <v>27.394178034031778</v>
      </c>
      <c r="Q135">
        <v>12.825200393756154</v>
      </c>
    </row>
    <row r="136" spans="2:17" x14ac:dyDescent="0.25">
      <c r="B136">
        <v>0</v>
      </c>
      <c r="C136">
        <v>25.950292397660817</v>
      </c>
      <c r="D136">
        <v>2.0589668615984404</v>
      </c>
      <c r="E136">
        <v>18.969298245614034</v>
      </c>
      <c r="F136">
        <v>22.587719298245617</v>
      </c>
      <c r="G136">
        <v>9.0765107212475638</v>
      </c>
      <c r="H136">
        <v>11.196393762183236</v>
      </c>
      <c r="I136">
        <v>13.803606237816766</v>
      </c>
      <c r="J136">
        <v>12.816764132553606</v>
      </c>
      <c r="K136">
        <v>21.613060428849902</v>
      </c>
      <c r="L136">
        <v>15.497076023391813</v>
      </c>
      <c r="M136">
        <v>18.335769980506821</v>
      </c>
      <c r="N136">
        <v>21.07699805068226</v>
      </c>
      <c r="O136">
        <v>10.757797270955166</v>
      </c>
      <c r="P136">
        <v>3.9108187134502925</v>
      </c>
      <c r="Q136">
        <v>0.56042884990253405</v>
      </c>
    </row>
    <row r="137" spans="2:17" x14ac:dyDescent="0.25">
      <c r="B137">
        <v>0</v>
      </c>
      <c r="C137">
        <v>56.23606362420098</v>
      </c>
      <c r="D137">
        <v>15.876319310242307</v>
      </c>
      <c r="E137">
        <v>43.972052921064368</v>
      </c>
      <c r="F137">
        <v>50.735840642188201</v>
      </c>
      <c r="G137">
        <v>46.603240671919131</v>
      </c>
      <c r="H137">
        <v>16.961498439125911</v>
      </c>
      <c r="I137">
        <v>27.397056637431248</v>
      </c>
      <c r="J137">
        <v>22.818492641593576</v>
      </c>
      <c r="K137">
        <v>48.372231306674593</v>
      </c>
      <c r="L137">
        <v>36.197413408651698</v>
      </c>
      <c r="M137">
        <v>55.136019027798419</v>
      </c>
      <c r="N137">
        <v>51.806154303552844</v>
      </c>
      <c r="O137">
        <v>38.471829939051581</v>
      </c>
      <c r="P137">
        <v>25.82131708042218</v>
      </c>
      <c r="Q137">
        <v>25.152371042069273</v>
      </c>
    </row>
    <row r="138" spans="2:17" x14ac:dyDescent="0.25">
      <c r="B138">
        <v>0</v>
      </c>
      <c r="C138">
        <v>49.934193208739138</v>
      </c>
      <c r="D138">
        <v>10.160568570676494</v>
      </c>
      <c r="E138">
        <v>39.431429323506187</v>
      </c>
      <c r="F138">
        <v>42.445380363253484</v>
      </c>
      <c r="G138">
        <v>32.837588839168205</v>
      </c>
      <c r="H138">
        <v>32.89023427217689</v>
      </c>
      <c r="I138">
        <v>31.91629376151619</v>
      </c>
      <c r="J138">
        <v>24.756514872334826</v>
      </c>
      <c r="K138">
        <v>37.325612003158724</v>
      </c>
      <c r="L138">
        <v>37.891550408002104</v>
      </c>
      <c r="M138">
        <v>46.275335614635431</v>
      </c>
      <c r="N138">
        <v>47.288760200052643</v>
      </c>
      <c r="O138">
        <v>27.494077388786526</v>
      </c>
      <c r="P138">
        <v>18.926033166622798</v>
      </c>
      <c r="Q138">
        <v>18.320610687022899</v>
      </c>
    </row>
    <row r="139" spans="2:17" x14ac:dyDescent="0.25">
      <c r="B139">
        <v>0</v>
      </c>
      <c r="C139">
        <v>50.565770862800562</v>
      </c>
      <c r="D139">
        <v>7.3833097595473838</v>
      </c>
      <c r="E139">
        <v>37.821782178217823</v>
      </c>
      <c r="F139">
        <v>40.070721357850069</v>
      </c>
      <c r="G139">
        <v>30.438472418670436</v>
      </c>
      <c r="H139">
        <v>39.985855728429989</v>
      </c>
      <c r="I139">
        <v>35.898161244695899</v>
      </c>
      <c r="J139">
        <v>25.33239038189533</v>
      </c>
      <c r="K139">
        <v>38.599717114568598</v>
      </c>
      <c r="L139">
        <v>36.930693069306933</v>
      </c>
      <c r="M139">
        <v>25.685997171145686</v>
      </c>
      <c r="N139">
        <v>35.247524752475243</v>
      </c>
      <c r="O139">
        <v>47.001414427157002</v>
      </c>
      <c r="P139">
        <v>28.656294200848659</v>
      </c>
      <c r="Q139">
        <v>30.862800565770865</v>
      </c>
    </row>
    <row r="140" spans="2:17" x14ac:dyDescent="0.25">
      <c r="B140">
        <v>0</v>
      </c>
      <c r="C140">
        <v>54.598271220065186</v>
      </c>
      <c r="D140">
        <v>11.19455859430353</v>
      </c>
      <c r="E140">
        <v>48.802607340229557</v>
      </c>
      <c r="F140">
        <v>43.361201643757965</v>
      </c>
      <c r="G140">
        <v>28.496528269803033</v>
      </c>
      <c r="H140">
        <v>26.087572622927592</v>
      </c>
      <c r="I140">
        <v>23.990364177412498</v>
      </c>
      <c r="J140">
        <v>24.443814652118466</v>
      </c>
      <c r="K140">
        <v>33.555335128241467</v>
      </c>
      <c r="L140">
        <v>25.166501346181096</v>
      </c>
      <c r="M140">
        <v>43.857163100467623</v>
      </c>
      <c r="N140">
        <v>31.472297010060934</v>
      </c>
      <c r="O140">
        <v>20.079353833073544</v>
      </c>
      <c r="P140">
        <v>46.322800056681309</v>
      </c>
      <c r="Q140">
        <v>44.140569647158848</v>
      </c>
    </row>
    <row r="141" spans="2:17" x14ac:dyDescent="0.25">
      <c r="B141">
        <v>0.54914881933003845</v>
      </c>
      <c r="C141">
        <v>41.900054914881935</v>
      </c>
      <c r="D141">
        <v>17.833607907742998</v>
      </c>
      <c r="E141">
        <v>43.149368478857767</v>
      </c>
      <c r="F141">
        <v>47.611202635914331</v>
      </c>
      <c r="G141">
        <v>23.585941790225149</v>
      </c>
      <c r="H141">
        <v>8.9785831960461291</v>
      </c>
      <c r="I141">
        <v>20.922570016474467</v>
      </c>
      <c r="J141">
        <v>2.4711696869851729</v>
      </c>
      <c r="K141">
        <v>45.908841295991216</v>
      </c>
      <c r="L141">
        <v>30.381658429434378</v>
      </c>
      <c r="M141">
        <v>32.509610104338279</v>
      </c>
      <c r="N141">
        <v>40.801757276221856</v>
      </c>
      <c r="O141">
        <v>22.336628226249314</v>
      </c>
      <c r="P141">
        <v>4.0637012630422849</v>
      </c>
      <c r="Q141">
        <v>0</v>
      </c>
    </row>
    <row r="142" spans="2:17" x14ac:dyDescent="0.25">
      <c r="B142">
        <v>0</v>
      </c>
      <c r="C142">
        <v>51.009440813362382</v>
      </c>
      <c r="D142">
        <v>14.727668845315906</v>
      </c>
      <c r="E142">
        <v>35.860566448801748</v>
      </c>
      <c r="F142">
        <v>37.923021060275964</v>
      </c>
      <c r="G142">
        <v>28.961510530137978</v>
      </c>
      <c r="H142">
        <v>30.050835148874366</v>
      </c>
      <c r="I142">
        <v>29.934640522875817</v>
      </c>
      <c r="J142">
        <v>36.833696441539573</v>
      </c>
      <c r="K142">
        <v>29.150326797385624</v>
      </c>
      <c r="L142">
        <v>26.390704429920113</v>
      </c>
      <c r="M142">
        <v>38.358750907770514</v>
      </c>
      <c r="N142">
        <v>27.378358750907772</v>
      </c>
      <c r="O142">
        <v>34.277414669571534</v>
      </c>
      <c r="P142">
        <v>48.307915758896151</v>
      </c>
      <c r="Q142">
        <v>46.274509803921568</v>
      </c>
    </row>
    <row r="143" spans="2:17" x14ac:dyDescent="0.25">
      <c r="B143">
        <v>0</v>
      </c>
      <c r="C143">
        <v>31.139015728056822</v>
      </c>
      <c r="D143">
        <v>11.440892947742261</v>
      </c>
      <c r="E143">
        <v>33.916793505834605</v>
      </c>
      <c r="F143">
        <v>28.259766615930999</v>
      </c>
      <c r="G143">
        <v>15.804160324708269</v>
      </c>
      <c r="H143">
        <v>3.7798072044647384</v>
      </c>
      <c r="I143">
        <v>3.2217148655504819</v>
      </c>
      <c r="J143">
        <v>0.91324200913242004</v>
      </c>
      <c r="K143">
        <v>33.041603247082705</v>
      </c>
      <c r="L143">
        <v>1.9786910197869101</v>
      </c>
      <c r="M143">
        <v>27.24505327245053</v>
      </c>
      <c r="N143">
        <v>33.510908168442413</v>
      </c>
      <c r="O143">
        <v>20.725520040588531</v>
      </c>
      <c r="P143">
        <v>19.736174530695077</v>
      </c>
      <c r="Q143">
        <v>24.124809741248097</v>
      </c>
    </row>
    <row r="144" spans="2:17" x14ac:dyDescent="0.25">
      <c r="B144">
        <v>0</v>
      </c>
      <c r="C144">
        <v>69.90710019907101</v>
      </c>
      <c r="D144">
        <v>13.636363636363635</v>
      </c>
      <c r="E144">
        <v>46.532846715328468</v>
      </c>
      <c r="F144">
        <v>53.151957531519578</v>
      </c>
      <c r="G144">
        <v>65.112806901128067</v>
      </c>
      <c r="H144">
        <v>33.029197080291972</v>
      </c>
      <c r="I144">
        <v>45.106171201061713</v>
      </c>
      <c r="J144">
        <v>28.550099535500994</v>
      </c>
      <c r="K144">
        <v>62.674187126741877</v>
      </c>
      <c r="L144">
        <v>32.498341074983408</v>
      </c>
      <c r="M144">
        <v>35.96549435965494</v>
      </c>
      <c r="N144">
        <v>78.002654280026533</v>
      </c>
      <c r="O144">
        <v>55.358327803583272</v>
      </c>
      <c r="P144">
        <v>36.745189117451893</v>
      </c>
      <c r="Q144">
        <v>40.195753151957533</v>
      </c>
    </row>
    <row r="145" spans="2:17" x14ac:dyDescent="0.25">
      <c r="B145">
        <v>0</v>
      </c>
      <c r="C145">
        <v>45.597354278627535</v>
      </c>
      <c r="D145">
        <v>3.8859032658123192</v>
      </c>
      <c r="E145">
        <v>29.530108860410635</v>
      </c>
      <c r="F145">
        <v>28.441504754030589</v>
      </c>
      <c r="G145">
        <v>17.486564696155433</v>
      </c>
      <c r="H145">
        <v>29.240733085296956</v>
      </c>
      <c r="I145">
        <v>29.32341187818658</v>
      </c>
      <c r="J145">
        <v>29.819484635524322</v>
      </c>
      <c r="K145">
        <v>6.6005236323549683</v>
      </c>
      <c r="L145">
        <v>31.349042303982362</v>
      </c>
      <c r="M145">
        <v>7.4135317624362678</v>
      </c>
      <c r="N145">
        <v>16.949152542372879</v>
      </c>
      <c r="O145">
        <v>20.711037618850764</v>
      </c>
      <c r="P145">
        <v>36.516466859583851</v>
      </c>
      <c r="Q145">
        <v>42.372881355932201</v>
      </c>
    </row>
    <row r="146" spans="2:17" x14ac:dyDescent="0.25">
      <c r="B146">
        <v>2.5806451612903225</v>
      </c>
      <c r="C146">
        <v>47.928315412186379</v>
      </c>
      <c r="D146">
        <v>18.666666666666668</v>
      </c>
      <c r="E146">
        <v>43.827956989247312</v>
      </c>
      <c r="F146">
        <v>44.3010752688172</v>
      </c>
      <c r="G146">
        <v>22.810035842293907</v>
      </c>
      <c r="H146">
        <v>16.344086021505376</v>
      </c>
      <c r="I146">
        <v>31.039426523297493</v>
      </c>
      <c r="J146">
        <v>21.146953405017921</v>
      </c>
      <c r="K146">
        <v>47.985663082437277</v>
      </c>
      <c r="L146">
        <v>12.831541218637993</v>
      </c>
      <c r="M146">
        <v>39.182795698924735</v>
      </c>
      <c r="N146">
        <v>47.096774193548384</v>
      </c>
      <c r="O146">
        <v>28.143369175627242</v>
      </c>
      <c r="P146">
        <v>0</v>
      </c>
      <c r="Q146">
        <v>13.706093189964157</v>
      </c>
    </row>
    <row r="147" spans="2:17" x14ac:dyDescent="0.25">
      <c r="B147">
        <v>0</v>
      </c>
      <c r="C147">
        <v>55.105374938735494</v>
      </c>
      <c r="D147">
        <v>14.393073027283124</v>
      </c>
      <c r="E147">
        <v>42.00294069596471</v>
      </c>
      <c r="F147">
        <v>54.729619343244572</v>
      </c>
      <c r="G147">
        <v>36.121548766541416</v>
      </c>
      <c r="H147">
        <v>20.143767358274793</v>
      </c>
      <c r="I147">
        <v>36.023525567717698</v>
      </c>
      <c r="J147">
        <v>28.786146054566249</v>
      </c>
      <c r="K147">
        <v>43.898055873223328</v>
      </c>
      <c r="L147">
        <v>44.045090671458915</v>
      </c>
      <c r="M147">
        <v>47.753635026956381</v>
      </c>
      <c r="N147">
        <v>63.143277242280668</v>
      </c>
      <c r="O147">
        <v>35.288351576539782</v>
      </c>
      <c r="P147">
        <v>23.329521320045743</v>
      </c>
      <c r="Q147">
        <v>22.006208135925505</v>
      </c>
    </row>
    <row r="148" spans="2:17" x14ac:dyDescent="0.25">
      <c r="B148">
        <v>0</v>
      </c>
      <c r="C148">
        <v>62.333846369105913</v>
      </c>
      <c r="D148">
        <v>26.38869455715685</v>
      </c>
      <c r="E148">
        <v>53.23912130964041</v>
      </c>
      <c r="F148">
        <v>57.170840912270883</v>
      </c>
      <c r="G148">
        <v>38.631593675668114</v>
      </c>
      <c r="H148">
        <v>43.570728977193227</v>
      </c>
      <c r="I148">
        <v>41.332027424094022</v>
      </c>
      <c r="J148">
        <v>53.728837274380858</v>
      </c>
      <c r="K148">
        <v>27.42409402546523</v>
      </c>
      <c r="L148">
        <v>57.058905834615928</v>
      </c>
      <c r="M148">
        <v>24.653700853504969</v>
      </c>
      <c r="N148">
        <v>31.383797397509444</v>
      </c>
      <c r="O148">
        <v>26.22079194067441</v>
      </c>
      <c r="P148">
        <v>65.831817545823426</v>
      </c>
      <c r="Q148">
        <v>65.370085350496709</v>
      </c>
    </row>
    <row r="149" spans="2:17" x14ac:dyDescent="0.25">
      <c r="B149">
        <v>0</v>
      </c>
      <c r="C149">
        <v>50.494385788503436</v>
      </c>
      <c r="D149">
        <v>14.831573655103067</v>
      </c>
      <c r="E149">
        <v>40.372046254399194</v>
      </c>
      <c r="F149">
        <v>59.879336349924586</v>
      </c>
      <c r="G149">
        <v>47.997318585553877</v>
      </c>
      <c r="H149">
        <v>26.562761856879501</v>
      </c>
      <c r="I149">
        <v>28.707893413775764</v>
      </c>
      <c r="J149">
        <v>27.719121836768895</v>
      </c>
      <c r="K149">
        <v>62.35964471258589</v>
      </c>
      <c r="L149">
        <v>29.227417462711578</v>
      </c>
      <c r="M149">
        <v>38.729679906150494</v>
      </c>
      <c r="N149">
        <v>40.539634657281717</v>
      </c>
      <c r="O149">
        <v>24.14948885537121</v>
      </c>
      <c r="P149">
        <v>34.439416792357967</v>
      </c>
      <c r="Q149">
        <v>41.729512317747613</v>
      </c>
    </row>
    <row r="150" spans="2:17" x14ac:dyDescent="0.25">
      <c r="B150">
        <v>0</v>
      </c>
      <c r="C150">
        <v>44.550408719346045</v>
      </c>
      <c r="D150">
        <v>7.4659400544959134</v>
      </c>
      <c r="E150">
        <v>33.77384196185286</v>
      </c>
      <c r="F150">
        <v>43.937329700272478</v>
      </c>
      <c r="G150">
        <v>23.460490463215258</v>
      </c>
      <c r="H150">
        <v>20.653950953678475</v>
      </c>
      <c r="I150">
        <v>19.782016348773844</v>
      </c>
      <c r="J150">
        <v>20.558583106267029</v>
      </c>
      <c r="K150">
        <v>29.100817438692101</v>
      </c>
      <c r="L150">
        <v>24.509536784741144</v>
      </c>
      <c r="M150">
        <v>41.171662125340596</v>
      </c>
      <c r="N150">
        <v>38.651226158038149</v>
      </c>
      <c r="O150">
        <v>25.190735694822884</v>
      </c>
      <c r="P150">
        <v>14.359673024523161</v>
      </c>
      <c r="Q150">
        <v>10.122615803814714</v>
      </c>
    </row>
    <row r="151" spans="2:17" x14ac:dyDescent="0.25">
      <c r="B151">
        <v>0.6096209266238084</v>
      </c>
      <c r="C151">
        <v>17.911771225892263</v>
      </c>
      <c r="D151">
        <v>7.7477277765462205</v>
      </c>
      <c r="E151">
        <v>17.357570383506982</v>
      </c>
      <c r="F151">
        <v>16.204832631345599</v>
      </c>
      <c r="G151">
        <v>14.375969851474174</v>
      </c>
      <c r="H151">
        <v>7.6590556417645752</v>
      </c>
      <c r="I151">
        <v>2.54932387497229</v>
      </c>
      <c r="J151">
        <v>8.2132564841498557</v>
      </c>
      <c r="K151">
        <v>22.068277543781868</v>
      </c>
      <c r="L151">
        <v>11.604965639547773</v>
      </c>
      <c r="M151">
        <v>16.581689204167592</v>
      </c>
      <c r="N151">
        <v>13.866105076479714</v>
      </c>
      <c r="O151">
        <v>0</v>
      </c>
      <c r="P151">
        <v>7.0716027488361783</v>
      </c>
      <c r="Q151">
        <v>9.8315229439148748</v>
      </c>
    </row>
    <row r="152" spans="2:17" x14ac:dyDescent="0.25">
      <c r="B152">
        <v>0</v>
      </c>
      <c r="C152">
        <v>65.118931247963502</v>
      </c>
      <c r="D152">
        <v>17.481264255457805</v>
      </c>
      <c r="E152">
        <v>44.623655913978496</v>
      </c>
      <c r="F152">
        <v>35.304659498207883</v>
      </c>
      <c r="G152">
        <v>52.166829586184427</v>
      </c>
      <c r="H152">
        <v>29.40697295536005</v>
      </c>
      <c r="I152">
        <v>29.586184424894103</v>
      </c>
      <c r="J152">
        <v>28.445747800586513</v>
      </c>
      <c r="K152">
        <v>51.808406647116321</v>
      </c>
      <c r="L152">
        <v>31.932225480612576</v>
      </c>
      <c r="M152">
        <v>54.41511893124796</v>
      </c>
      <c r="N152">
        <v>66.813294232649071</v>
      </c>
      <c r="O152">
        <v>57.983056370153143</v>
      </c>
      <c r="P152">
        <v>28.119908765070058</v>
      </c>
      <c r="Q152">
        <v>31.606386445096124</v>
      </c>
    </row>
    <row r="153" spans="2:17" x14ac:dyDescent="0.25">
      <c r="B153">
        <v>0</v>
      </c>
      <c r="C153">
        <v>34.168498168498168</v>
      </c>
      <c r="D153">
        <v>10.095238095238095</v>
      </c>
      <c r="E153">
        <v>18.974358974358974</v>
      </c>
      <c r="F153">
        <v>33.787545787545788</v>
      </c>
      <c r="G153">
        <v>19.062271062271062</v>
      </c>
      <c r="H153">
        <v>16.366300366300365</v>
      </c>
      <c r="I153">
        <v>14.9010989010989</v>
      </c>
      <c r="J153">
        <v>15.3992673992674</v>
      </c>
      <c r="K153">
        <v>33.802197802197803</v>
      </c>
      <c r="L153">
        <v>24.967032967032967</v>
      </c>
      <c r="M153">
        <v>34.974358974358978</v>
      </c>
      <c r="N153">
        <v>41.18681318681319</v>
      </c>
      <c r="O153">
        <v>19.413919413919416</v>
      </c>
      <c r="P153">
        <v>25.714285714285712</v>
      </c>
      <c r="Q153">
        <v>34.666666666666671</v>
      </c>
    </row>
    <row r="154" spans="2:17" x14ac:dyDescent="0.25">
      <c r="B154">
        <v>0</v>
      </c>
      <c r="C154">
        <v>71.684807603863248</v>
      </c>
      <c r="D154">
        <v>3.1273953702284225</v>
      </c>
      <c r="E154">
        <v>33.910777249731716</v>
      </c>
      <c r="F154">
        <v>61.781388931473245</v>
      </c>
      <c r="G154">
        <v>42.526444887321787</v>
      </c>
      <c r="H154">
        <v>25.709029587613063</v>
      </c>
      <c r="I154">
        <v>31.519239613674689</v>
      </c>
      <c r="J154">
        <v>33.22091062394604</v>
      </c>
      <c r="K154">
        <v>56.277786294649701</v>
      </c>
      <c r="L154">
        <v>30.722060401655682</v>
      </c>
      <c r="M154">
        <v>50.252951096121414</v>
      </c>
      <c r="N154">
        <v>59.098574275640047</v>
      </c>
      <c r="O154">
        <v>43.522918902345545</v>
      </c>
      <c r="P154">
        <v>25.218457764832131</v>
      </c>
      <c r="Q154">
        <v>23.363483059941746</v>
      </c>
    </row>
    <row r="155" spans="2:17" x14ac:dyDescent="0.25">
      <c r="B155">
        <v>0</v>
      </c>
      <c r="C155">
        <v>51.548793859649123</v>
      </c>
      <c r="D155">
        <v>19.270833333333336</v>
      </c>
      <c r="E155">
        <v>34.512061403508767</v>
      </c>
      <c r="F155">
        <v>46.587171052631575</v>
      </c>
      <c r="G155">
        <v>33.881578947368425</v>
      </c>
      <c r="H155">
        <v>36.67763157894737</v>
      </c>
      <c r="I155">
        <v>41.639254385964911</v>
      </c>
      <c r="J155">
        <v>43.62664473684211</v>
      </c>
      <c r="K155">
        <v>12.938596491228072</v>
      </c>
      <c r="L155">
        <v>40.035635964912281</v>
      </c>
      <c r="M155">
        <v>22.368421052631579</v>
      </c>
      <c r="N155">
        <v>26.411732456140353</v>
      </c>
      <c r="O155">
        <v>42.023026315789473</v>
      </c>
      <c r="P155">
        <v>54.495614035087712</v>
      </c>
      <c r="Q155">
        <v>42.201206140350877</v>
      </c>
    </row>
    <row r="156" spans="2:17" x14ac:dyDescent="0.25">
      <c r="B156">
        <v>0</v>
      </c>
      <c r="C156">
        <v>30.602684223854144</v>
      </c>
      <c r="D156">
        <v>4.4568245125348191</v>
      </c>
      <c r="E156">
        <v>21.562420866042036</v>
      </c>
      <c r="F156">
        <v>30.716637123322361</v>
      </c>
      <c r="G156">
        <v>5.6090149404912637</v>
      </c>
      <c r="H156">
        <v>13.459103570524183</v>
      </c>
      <c r="I156">
        <v>14.63661686502912</v>
      </c>
      <c r="J156">
        <v>4.444163079260572</v>
      </c>
      <c r="K156">
        <v>13.218536338313497</v>
      </c>
      <c r="L156">
        <v>14.775892631045833</v>
      </c>
      <c r="M156">
        <v>26.791592808305904</v>
      </c>
      <c r="N156">
        <v>28.209673335021524</v>
      </c>
      <c r="O156">
        <v>19.156748543935173</v>
      </c>
      <c r="P156">
        <v>9.8759179539123831</v>
      </c>
      <c r="Q156">
        <v>12.129653076728285</v>
      </c>
    </row>
    <row r="157" spans="2:17" x14ac:dyDescent="0.25">
      <c r="B157">
        <v>0</v>
      </c>
      <c r="C157">
        <v>55.531305415359434</v>
      </c>
      <c r="D157">
        <v>18.019369799481652</v>
      </c>
      <c r="E157">
        <v>40.403764834265452</v>
      </c>
      <c r="F157">
        <v>46.091938344018551</v>
      </c>
      <c r="G157">
        <v>41.590506070113221</v>
      </c>
      <c r="H157">
        <v>38.575910516982674</v>
      </c>
      <c r="I157">
        <v>48.424498704133136</v>
      </c>
      <c r="J157">
        <v>35.970536079661706</v>
      </c>
      <c r="K157">
        <v>26.653935343063701</v>
      </c>
      <c r="L157">
        <v>38.998772336652571</v>
      </c>
      <c r="M157">
        <v>39.121538671395442</v>
      </c>
      <c r="N157">
        <v>36.120583822125226</v>
      </c>
      <c r="O157">
        <v>43.432001091256311</v>
      </c>
      <c r="P157">
        <v>27.84067657891147</v>
      </c>
      <c r="Q157">
        <v>27.445096166962212</v>
      </c>
    </row>
    <row r="158" spans="2:17" x14ac:dyDescent="0.25">
      <c r="B158">
        <v>0</v>
      </c>
      <c r="C158">
        <v>50.334821428571431</v>
      </c>
      <c r="D158">
        <v>9.3052455357142865</v>
      </c>
      <c r="E158">
        <v>37.960379464285715</v>
      </c>
      <c r="F158">
        <v>47.419084821428569</v>
      </c>
      <c r="G158">
        <v>30.929129464285715</v>
      </c>
      <c r="H158">
        <v>21.805245535714285</v>
      </c>
      <c r="I158">
        <v>32.8125</v>
      </c>
      <c r="J158">
        <v>16.350446428571427</v>
      </c>
      <c r="K158">
        <v>36.969866071428569</v>
      </c>
      <c r="L158">
        <v>19.949776785714285</v>
      </c>
      <c r="M158">
        <v>35.532924107142854</v>
      </c>
      <c r="N158">
        <v>34.612165178571431</v>
      </c>
      <c r="O158">
        <v>28.194754464285715</v>
      </c>
      <c r="P158">
        <v>35.853794642857146</v>
      </c>
      <c r="Q158">
        <v>33.537946428571431</v>
      </c>
    </row>
    <row r="159" spans="2:17" x14ac:dyDescent="0.25">
      <c r="B159">
        <v>0</v>
      </c>
      <c r="C159">
        <v>52.796151533373425</v>
      </c>
      <c r="D159">
        <v>21.677690920024055</v>
      </c>
      <c r="E159">
        <v>41.521346963319303</v>
      </c>
      <c r="F159">
        <v>48.73722188815394</v>
      </c>
      <c r="G159">
        <v>26.473241130487075</v>
      </c>
      <c r="H159">
        <v>48.55682501503307</v>
      </c>
      <c r="I159">
        <v>43.82140709561034</v>
      </c>
      <c r="J159">
        <v>42.348165965123272</v>
      </c>
      <c r="K159">
        <v>27.645820805772697</v>
      </c>
      <c r="L159">
        <v>30.036079374624176</v>
      </c>
      <c r="M159">
        <v>44.497895369813591</v>
      </c>
      <c r="N159">
        <v>24.759470835838844</v>
      </c>
      <c r="O159">
        <v>41.401082381238723</v>
      </c>
      <c r="P159">
        <v>45.911004209260376</v>
      </c>
      <c r="Q159">
        <v>48.436560432952497</v>
      </c>
    </row>
    <row r="160" spans="2:17" x14ac:dyDescent="0.25">
      <c r="B160">
        <v>0</v>
      </c>
      <c r="C160">
        <v>29.351051477228747</v>
      </c>
      <c r="D160">
        <v>17.997677719003999</v>
      </c>
      <c r="E160">
        <v>23.06799122693846</v>
      </c>
      <c r="F160">
        <v>27.144884531028257</v>
      </c>
      <c r="G160">
        <v>20.810218036382402</v>
      </c>
      <c r="H160">
        <v>8.2569990968907234</v>
      </c>
      <c r="I160">
        <v>16.475293510514771</v>
      </c>
      <c r="J160">
        <v>4.5026448200232227</v>
      </c>
      <c r="K160">
        <v>30.86053412462908</v>
      </c>
      <c r="L160">
        <v>9.6245645723132505</v>
      </c>
      <c r="M160">
        <v>31.144368468584698</v>
      </c>
      <c r="N160">
        <v>21.5972132628048</v>
      </c>
      <c r="O160">
        <v>13.636950070958587</v>
      </c>
      <c r="P160">
        <v>12.024254934847116</v>
      </c>
      <c r="Q160">
        <v>16.565604438137012</v>
      </c>
    </row>
    <row r="161" spans="2:17" x14ac:dyDescent="0.25">
      <c r="B161">
        <v>0</v>
      </c>
      <c r="C161">
        <v>50.34013605442177</v>
      </c>
      <c r="D161">
        <v>16.489795918367349</v>
      </c>
      <c r="E161">
        <v>35.197278911564631</v>
      </c>
      <c r="F161">
        <v>38.136054421768705</v>
      </c>
      <c r="G161">
        <v>29.782312925170068</v>
      </c>
      <c r="H161">
        <v>19.931972789115644</v>
      </c>
      <c r="I161">
        <v>23.795918367346939</v>
      </c>
      <c r="J161">
        <v>25.074829931972793</v>
      </c>
      <c r="K161">
        <v>47.632653061224488</v>
      </c>
      <c r="L161">
        <v>35.89115646258503</v>
      </c>
      <c r="M161">
        <v>46.680272108843539</v>
      </c>
      <c r="N161">
        <v>50.721088435374149</v>
      </c>
      <c r="O161">
        <v>38.326530612244895</v>
      </c>
      <c r="P161">
        <v>35.319727891156461</v>
      </c>
      <c r="Q161">
        <v>46.979591836734699</v>
      </c>
    </row>
    <row r="162" spans="2:17" x14ac:dyDescent="0.25">
      <c r="B162">
        <v>6.1976955730745908</v>
      </c>
      <c r="C162">
        <v>31.073377804730139</v>
      </c>
      <c r="D162">
        <v>14.044875682231655</v>
      </c>
      <c r="E162">
        <v>27.786537295330504</v>
      </c>
      <c r="F162">
        <v>35.670103092783506</v>
      </c>
      <c r="G162">
        <v>23.092783505154639</v>
      </c>
      <c r="H162">
        <v>11.012734990903578</v>
      </c>
      <c r="I162">
        <v>6.4281382656155239</v>
      </c>
      <c r="J162">
        <v>8.053365676167374</v>
      </c>
      <c r="K162">
        <v>26.258338386901155</v>
      </c>
      <c r="L162">
        <v>21.928441479684658</v>
      </c>
      <c r="M162">
        <v>31.134020618556701</v>
      </c>
      <c r="N162">
        <v>39.35718617343845</v>
      </c>
      <c r="O162">
        <v>36.203759854457246</v>
      </c>
      <c r="P162">
        <v>1.6979987871437234</v>
      </c>
      <c r="Q162">
        <v>0</v>
      </c>
    </row>
    <row r="163" spans="2:17" x14ac:dyDescent="0.25">
      <c r="B163">
        <v>0</v>
      </c>
      <c r="C163">
        <v>69.704653937947498</v>
      </c>
      <c r="D163">
        <v>23.657517899761338</v>
      </c>
      <c r="E163">
        <v>64.349642004773273</v>
      </c>
      <c r="F163">
        <v>53.654534606205253</v>
      </c>
      <c r="G163">
        <v>36.78400954653938</v>
      </c>
      <c r="H163">
        <v>48.239856801909312</v>
      </c>
      <c r="I163">
        <v>58.785799522673031</v>
      </c>
      <c r="J163">
        <v>57.592482100238662</v>
      </c>
      <c r="K163">
        <v>32.905727923627687</v>
      </c>
      <c r="L163">
        <v>57.637231503579955</v>
      </c>
      <c r="M163">
        <v>56.74224343675418</v>
      </c>
      <c r="N163">
        <v>44.406324582338904</v>
      </c>
      <c r="O163">
        <v>52.282219570405729</v>
      </c>
      <c r="P163">
        <v>59.203460620525064</v>
      </c>
      <c r="Q163">
        <v>49.313842482100242</v>
      </c>
    </row>
    <row r="164" spans="2:17" x14ac:dyDescent="0.25">
      <c r="B164">
        <v>0</v>
      </c>
      <c r="C164">
        <v>43.244829103711311</v>
      </c>
      <c r="D164">
        <v>8.786856388440663</v>
      </c>
      <c r="E164">
        <v>32.15490685052076</v>
      </c>
      <c r="F164">
        <v>29.499779961860057</v>
      </c>
      <c r="G164">
        <v>35.792870764265807</v>
      </c>
      <c r="H164">
        <v>18.717911104591462</v>
      </c>
      <c r="I164">
        <v>27.988851400909493</v>
      </c>
      <c r="J164">
        <v>21.637083761185274</v>
      </c>
      <c r="K164">
        <v>30.189232800352062</v>
      </c>
      <c r="L164">
        <v>20.228839665542029</v>
      </c>
      <c r="M164">
        <v>39.020096816781574</v>
      </c>
      <c r="N164">
        <v>50.506087721871793</v>
      </c>
      <c r="O164">
        <v>27.402083027724807</v>
      </c>
      <c r="P164">
        <v>21.945137157107229</v>
      </c>
      <c r="Q164">
        <v>21.18233827196714</v>
      </c>
    </row>
    <row r="165" spans="2:17" x14ac:dyDescent="0.25">
      <c r="B165">
        <v>0</v>
      </c>
      <c r="C165">
        <v>30.390567428150334</v>
      </c>
      <c r="D165">
        <v>14.517317612380252</v>
      </c>
      <c r="E165">
        <v>25.969049373618276</v>
      </c>
      <c r="F165">
        <v>27.722918201915991</v>
      </c>
      <c r="G165">
        <v>9.211495946941783</v>
      </c>
      <c r="H165">
        <v>7.1039056742815037</v>
      </c>
      <c r="I165">
        <v>8.0029476787030198</v>
      </c>
      <c r="J165">
        <v>3.507737656595431</v>
      </c>
      <c r="K165">
        <v>30.803242446573325</v>
      </c>
      <c r="L165">
        <v>11.864406779661017</v>
      </c>
      <c r="M165">
        <v>35.475313190862195</v>
      </c>
      <c r="N165">
        <v>28.960943257184969</v>
      </c>
      <c r="O165">
        <v>21.960206337509209</v>
      </c>
      <c r="P165">
        <v>9.4915254237288131</v>
      </c>
      <c r="Q165">
        <v>13.603537214443625</v>
      </c>
    </row>
    <row r="166" spans="2:17" x14ac:dyDescent="0.25">
      <c r="B166">
        <v>11.422346716464364</v>
      </c>
      <c r="C166">
        <v>44.600062247121066</v>
      </c>
      <c r="D166">
        <v>31.263616557734203</v>
      </c>
      <c r="E166">
        <v>45.004668534080302</v>
      </c>
      <c r="F166">
        <v>29.971988795518207</v>
      </c>
      <c r="G166">
        <v>17.491441020852786</v>
      </c>
      <c r="H166">
        <v>27.030812324929972</v>
      </c>
      <c r="I166">
        <v>20.790538437597263</v>
      </c>
      <c r="J166">
        <v>29.084967320261441</v>
      </c>
      <c r="K166">
        <v>34.43821973233738</v>
      </c>
      <c r="L166">
        <v>27.575474634298164</v>
      </c>
      <c r="M166">
        <v>42.981637099284157</v>
      </c>
      <c r="N166">
        <v>49.128540305010894</v>
      </c>
      <c r="O166">
        <v>36.601307189542482</v>
      </c>
      <c r="P166">
        <v>5.0887021475256766</v>
      </c>
      <c r="Q166">
        <v>0</v>
      </c>
    </row>
    <row r="167" spans="2:17" x14ac:dyDescent="0.25">
      <c r="B167">
        <v>3.4496124031007755</v>
      </c>
      <c r="C167">
        <v>37.816537467700257</v>
      </c>
      <c r="D167">
        <v>2.7002583979328163</v>
      </c>
      <c r="E167">
        <v>35.968992248062015</v>
      </c>
      <c r="F167">
        <v>29.379844961240309</v>
      </c>
      <c r="G167">
        <v>26.059431524547804</v>
      </c>
      <c r="H167">
        <v>21.36950904392765</v>
      </c>
      <c r="I167">
        <v>12.248062015503876</v>
      </c>
      <c r="J167">
        <v>8.423772609819121</v>
      </c>
      <c r="K167">
        <v>34.857881136950901</v>
      </c>
      <c r="L167">
        <v>31.963824289405686</v>
      </c>
      <c r="M167">
        <v>31.80878552971576</v>
      </c>
      <c r="N167">
        <v>45.684754521963825</v>
      </c>
      <c r="O167">
        <v>15.193798449612403</v>
      </c>
      <c r="P167">
        <v>0</v>
      </c>
      <c r="Q167">
        <v>16.937984496124031</v>
      </c>
    </row>
    <row r="168" spans="2:17" x14ac:dyDescent="0.25">
      <c r="B168">
        <v>0</v>
      </c>
      <c r="C168">
        <v>36.589107645103553</v>
      </c>
      <c r="D168">
        <v>3.9376118639734088</v>
      </c>
      <c r="E168">
        <v>24.495014062899514</v>
      </c>
      <c r="F168">
        <v>21.40117616977755</v>
      </c>
      <c r="G168">
        <v>20.646893377652773</v>
      </c>
      <c r="H168">
        <v>18.972129890053694</v>
      </c>
      <c r="I168">
        <v>24.67399642035285</v>
      </c>
      <c r="J168">
        <v>18.793147532600358</v>
      </c>
      <c r="K168">
        <v>19.68805931986704</v>
      </c>
      <c r="L168">
        <v>30.823318844285346</v>
      </c>
      <c r="M168">
        <v>9.1664535924316031</v>
      </c>
      <c r="N168">
        <v>2.0710815648171823</v>
      </c>
      <c r="O168">
        <v>26.924060342623367</v>
      </c>
      <c r="P168">
        <v>21.54180516491946</v>
      </c>
      <c r="Q168">
        <v>2.2244950140628994</v>
      </c>
    </row>
    <row r="169" spans="2:17" x14ac:dyDescent="0.25">
      <c r="B169">
        <v>0</v>
      </c>
      <c r="C169">
        <v>52.61085180863477</v>
      </c>
      <c r="D169">
        <v>5.8051341890315049</v>
      </c>
      <c r="E169">
        <v>44.019836639439909</v>
      </c>
      <c r="F169">
        <v>56.592765460910158</v>
      </c>
      <c r="G169">
        <v>40.052508751458575</v>
      </c>
      <c r="H169">
        <v>17.065344224037339</v>
      </c>
      <c r="I169">
        <v>30.863477246207697</v>
      </c>
      <c r="J169">
        <v>20.945157526254377</v>
      </c>
      <c r="K169">
        <v>53.967327887981334</v>
      </c>
      <c r="L169">
        <v>19.836639439906651</v>
      </c>
      <c r="M169">
        <v>44.194865810968494</v>
      </c>
      <c r="N169">
        <v>45.959743290548424</v>
      </c>
      <c r="O169">
        <v>33.518086347724619</v>
      </c>
      <c r="P169">
        <v>16.656942823803966</v>
      </c>
      <c r="Q169">
        <v>19.15110851808635</v>
      </c>
    </row>
    <row r="170" spans="2:17" x14ac:dyDescent="0.25">
      <c r="B170">
        <v>0</v>
      </c>
      <c r="C170">
        <v>39.121283872665089</v>
      </c>
      <c r="D170">
        <v>8.7213891081294381</v>
      </c>
      <c r="E170">
        <v>35.424888187319127</v>
      </c>
      <c r="F170">
        <v>25.295974743488554</v>
      </c>
      <c r="G170">
        <v>13.877926861352275</v>
      </c>
      <c r="H170">
        <v>23.322809786898187</v>
      </c>
      <c r="I170">
        <v>21.823204419889503</v>
      </c>
      <c r="J170">
        <v>23.283346487766376</v>
      </c>
      <c r="K170">
        <v>9.9579058142594068</v>
      </c>
      <c r="L170">
        <v>23.572744014732965</v>
      </c>
      <c r="M170">
        <v>21.191791633780586</v>
      </c>
      <c r="N170">
        <v>9.5764272559852675</v>
      </c>
      <c r="O170">
        <v>25.440673506971851</v>
      </c>
      <c r="P170">
        <v>31.978426729807946</v>
      </c>
      <c r="Q170">
        <v>30.689292291502234</v>
      </c>
    </row>
    <row r="171" spans="2:17" x14ac:dyDescent="0.25">
      <c r="B171">
        <v>0</v>
      </c>
      <c r="C171">
        <v>26.467026312892216</v>
      </c>
      <c r="D171">
        <v>8.1360783881977312</v>
      </c>
      <c r="E171">
        <v>22.800836727953318</v>
      </c>
      <c r="F171">
        <v>32.544313552790925</v>
      </c>
      <c r="G171">
        <v>17.549267863040846</v>
      </c>
      <c r="H171">
        <v>13.002312011449963</v>
      </c>
      <c r="I171">
        <v>7.2112738082131447</v>
      </c>
      <c r="J171">
        <v>9.4792469448420125</v>
      </c>
      <c r="K171">
        <v>10.613233513156446</v>
      </c>
      <c r="L171">
        <v>13.233513156446108</v>
      </c>
      <c r="M171">
        <v>4.4258504899262352</v>
      </c>
      <c r="N171">
        <v>0.77067048332048882</v>
      </c>
      <c r="O171">
        <v>15.732687438071121</v>
      </c>
      <c r="P171">
        <v>19.729164373004515</v>
      </c>
      <c r="Q171">
        <v>17.351095453044149</v>
      </c>
    </row>
    <row r="172" spans="2:17" x14ac:dyDescent="0.25">
      <c r="B172">
        <v>0</v>
      </c>
      <c r="C172">
        <v>48.353096179183133</v>
      </c>
      <c r="D172">
        <v>21.133069828722004</v>
      </c>
      <c r="E172">
        <v>35.928853754940711</v>
      </c>
      <c r="F172">
        <v>34.229249011857711</v>
      </c>
      <c r="G172">
        <v>17.588932806324113</v>
      </c>
      <c r="H172">
        <v>32.503293807641633</v>
      </c>
      <c r="I172">
        <v>25.968379446640316</v>
      </c>
      <c r="J172">
        <v>35.362318840579711</v>
      </c>
      <c r="K172">
        <v>24.637681159420293</v>
      </c>
      <c r="L172">
        <v>37.022397891963109</v>
      </c>
      <c r="M172">
        <v>33.096179183135703</v>
      </c>
      <c r="N172">
        <v>28.326745718050066</v>
      </c>
      <c r="O172">
        <v>52.740447957839265</v>
      </c>
      <c r="P172">
        <v>38.076416337285899</v>
      </c>
      <c r="Q172">
        <v>37.654808959156782</v>
      </c>
    </row>
    <row r="173" spans="2:17" x14ac:dyDescent="0.25">
      <c r="B173">
        <v>0</v>
      </c>
      <c r="C173">
        <v>36.419350632416219</v>
      </c>
      <c r="D173">
        <v>10.874951101838571</v>
      </c>
      <c r="E173">
        <v>26.26157256487156</v>
      </c>
      <c r="F173">
        <v>51.206154648585212</v>
      </c>
      <c r="G173">
        <v>30.121267440344241</v>
      </c>
      <c r="H173">
        <v>27.500325987742862</v>
      </c>
      <c r="I173">
        <v>28.71300039118529</v>
      </c>
      <c r="J173">
        <v>9.8448298343982259</v>
      </c>
      <c r="K173">
        <v>16.794888512191942</v>
      </c>
      <c r="L173">
        <v>26.157256487156083</v>
      </c>
      <c r="M173">
        <v>14.460816273308124</v>
      </c>
      <c r="N173">
        <v>14.343460685878211</v>
      </c>
      <c r="O173">
        <v>13.209023340722389</v>
      </c>
      <c r="P173">
        <v>33.720172121528229</v>
      </c>
      <c r="Q173">
        <v>23.301603859694875</v>
      </c>
    </row>
    <row r="174" spans="2:17" x14ac:dyDescent="0.25">
      <c r="B174">
        <v>0</v>
      </c>
      <c r="C174">
        <v>30.581883623275345</v>
      </c>
      <c r="D174">
        <v>5.9868026394721063</v>
      </c>
      <c r="E174">
        <v>20.767846430713856</v>
      </c>
      <c r="F174">
        <v>17.276544691061787</v>
      </c>
      <c r="G174">
        <v>5.4109178164367124</v>
      </c>
      <c r="H174">
        <v>21.523695260947811</v>
      </c>
      <c r="I174">
        <v>26.29874025194961</v>
      </c>
      <c r="J174">
        <v>21.223755248950209</v>
      </c>
      <c r="K174">
        <v>1.3197360527894422</v>
      </c>
      <c r="L174">
        <v>28.026394721055787</v>
      </c>
      <c r="M174">
        <v>8.1343731253749247</v>
      </c>
      <c r="N174">
        <v>9.2741451709658076</v>
      </c>
      <c r="O174">
        <v>25.698860227954405</v>
      </c>
      <c r="P174">
        <v>28.50629874025195</v>
      </c>
      <c r="Q174">
        <v>28.362327534493105</v>
      </c>
    </row>
    <row r="175" spans="2:17" x14ac:dyDescent="0.25">
      <c r="B175">
        <v>0</v>
      </c>
      <c r="C175">
        <v>70.174563591022448</v>
      </c>
      <c r="D175">
        <v>22.427265170407313</v>
      </c>
      <c r="E175">
        <v>58.553615960099748</v>
      </c>
      <c r="F175">
        <v>51.122194513715712</v>
      </c>
      <c r="G175">
        <v>33.81546134663342</v>
      </c>
      <c r="H175">
        <v>28.778054862842893</v>
      </c>
      <c r="I175">
        <v>31.654197838736494</v>
      </c>
      <c r="J175">
        <v>25.369908561928511</v>
      </c>
      <c r="K175">
        <v>56.026600166251036</v>
      </c>
      <c r="L175">
        <v>29.393183707398173</v>
      </c>
      <c r="M175">
        <v>53.283458021612638</v>
      </c>
      <c r="N175">
        <v>83.059019118869486</v>
      </c>
      <c r="O175">
        <v>60.931005818786367</v>
      </c>
      <c r="P175">
        <v>38.952618453865334</v>
      </c>
      <c r="Q175">
        <v>42.510390689941815</v>
      </c>
    </row>
    <row r="176" spans="2:17" x14ac:dyDescent="0.25">
      <c r="B176">
        <v>0</v>
      </c>
      <c r="C176">
        <v>63.920276208411799</v>
      </c>
      <c r="D176">
        <v>19.413057124921533</v>
      </c>
      <c r="E176">
        <v>56.999372253609536</v>
      </c>
      <c r="F176">
        <v>57.219083490269931</v>
      </c>
      <c r="G176">
        <v>39.1713747645951</v>
      </c>
      <c r="H176">
        <v>47.834274952919017</v>
      </c>
      <c r="I176">
        <v>43.879472693032021</v>
      </c>
      <c r="J176">
        <v>65.489642184557439</v>
      </c>
      <c r="K176">
        <v>36.095417451349654</v>
      </c>
      <c r="L176">
        <v>48.650345260514754</v>
      </c>
      <c r="M176">
        <v>55.33584431889517</v>
      </c>
      <c r="N176">
        <v>38.135593220338983</v>
      </c>
      <c r="O176">
        <v>55.57124921531701</v>
      </c>
      <c r="P176">
        <v>61.723163841807903</v>
      </c>
      <c r="Q176">
        <v>60.09102322661645</v>
      </c>
    </row>
    <row r="177" spans="1:20" x14ac:dyDescent="0.25">
      <c r="B177">
        <v>0</v>
      </c>
      <c r="C177">
        <v>31.757390896292819</v>
      </c>
      <c r="D177">
        <v>11.485218207414359</v>
      </c>
      <c r="E177">
        <v>21.762083528859691</v>
      </c>
      <c r="F177">
        <v>32.965743782261846</v>
      </c>
      <c r="G177">
        <v>22.290004692632568</v>
      </c>
      <c r="H177">
        <v>21.527451900516191</v>
      </c>
      <c r="I177">
        <v>25.668700140778977</v>
      </c>
      <c r="J177">
        <v>13.808071328015018</v>
      </c>
      <c r="K177">
        <v>29.12951665884561</v>
      </c>
      <c r="L177">
        <v>27.487095260441109</v>
      </c>
      <c r="M177">
        <v>37.07179727827311</v>
      </c>
      <c r="N177">
        <v>28.695448146410136</v>
      </c>
      <c r="O177">
        <v>11.297512904739559</v>
      </c>
      <c r="P177">
        <v>14.91083998122947</v>
      </c>
      <c r="Q177">
        <v>11.790239324260911</v>
      </c>
    </row>
    <row r="178" spans="1:20" x14ac:dyDescent="0.25">
      <c r="B178">
        <v>4.6358409199808337</v>
      </c>
      <c r="C178">
        <v>27.168183996166746</v>
      </c>
      <c r="D178">
        <v>6.0852898897939625</v>
      </c>
      <c r="E178">
        <v>24.616674652611405</v>
      </c>
      <c r="F178">
        <v>27.827024436990893</v>
      </c>
      <c r="G178">
        <v>22.496406324868232</v>
      </c>
      <c r="H178">
        <v>7.8102539530426451</v>
      </c>
      <c r="I178">
        <v>2.4796358409199808</v>
      </c>
      <c r="J178">
        <v>0</v>
      </c>
      <c r="K178">
        <v>28.509822712026832</v>
      </c>
      <c r="L178">
        <v>16.075706756109248</v>
      </c>
      <c r="M178">
        <v>20.951126018207955</v>
      </c>
      <c r="N178">
        <v>40.824149496885482</v>
      </c>
      <c r="O178">
        <v>27.982750359367515</v>
      </c>
      <c r="P178">
        <v>8.2055582175371349</v>
      </c>
      <c r="Q178">
        <v>8.0737901293723056</v>
      </c>
    </row>
    <row r="179" spans="1:20" x14ac:dyDescent="0.25">
      <c r="B179">
        <v>0</v>
      </c>
      <c r="C179">
        <v>43.114475916982116</v>
      </c>
      <c r="D179">
        <v>12.256885524083017</v>
      </c>
      <c r="E179">
        <v>31.954052995692468</v>
      </c>
      <c r="F179">
        <v>37.0056128442762</v>
      </c>
      <c r="G179">
        <v>22.464430231040332</v>
      </c>
      <c r="H179">
        <v>17.021276595744681</v>
      </c>
      <c r="I179">
        <v>17.465082887351521</v>
      </c>
      <c r="J179">
        <v>11.40843231954053</v>
      </c>
      <c r="K179">
        <v>37.827959796371232</v>
      </c>
      <c r="L179">
        <v>32.776399947787496</v>
      </c>
      <c r="M179">
        <v>43.310272810338077</v>
      </c>
      <c r="N179">
        <v>53.778880041770009</v>
      </c>
      <c r="O179">
        <v>43.727972849497455</v>
      </c>
      <c r="P179">
        <v>18.065526693643129</v>
      </c>
      <c r="Q179">
        <v>25.33611800026106</v>
      </c>
    </row>
    <row r="180" spans="1:20" x14ac:dyDescent="0.25">
      <c r="B180">
        <v>0</v>
      </c>
      <c r="C180">
        <v>70.024875621890544</v>
      </c>
      <c r="D180">
        <v>14.940920398009949</v>
      </c>
      <c r="E180">
        <v>51.321517412935322</v>
      </c>
      <c r="F180">
        <v>60.307835820895527</v>
      </c>
      <c r="G180">
        <v>40.578358208955223</v>
      </c>
      <c r="H180">
        <v>48.880597014925378</v>
      </c>
      <c r="I180">
        <v>40.018656716417908</v>
      </c>
      <c r="J180">
        <v>48.585199004975124</v>
      </c>
      <c r="K180">
        <v>58.317786069651746</v>
      </c>
      <c r="L180">
        <v>49.98445273631841</v>
      </c>
      <c r="M180">
        <v>57.151741293532346</v>
      </c>
      <c r="N180">
        <v>47.37251243781094</v>
      </c>
      <c r="O180">
        <v>61.800373134328353</v>
      </c>
      <c r="P180">
        <v>37.313432835820898</v>
      </c>
      <c r="Q180">
        <v>52.285447761194028</v>
      </c>
    </row>
    <row r="181" spans="1:20" x14ac:dyDescent="0.25">
      <c r="B181">
        <v>0</v>
      </c>
      <c r="C181">
        <v>41.687074829931973</v>
      </c>
      <c r="D181">
        <v>14.027210884353741</v>
      </c>
      <c r="E181">
        <v>30.69387755102041</v>
      </c>
      <c r="F181">
        <v>39.551020408163268</v>
      </c>
      <c r="G181">
        <v>29.795918367346943</v>
      </c>
      <c r="H181">
        <v>31.564625850340132</v>
      </c>
      <c r="I181">
        <v>36.802721088435376</v>
      </c>
      <c r="J181">
        <v>18.585034013605441</v>
      </c>
      <c r="K181">
        <v>19.945578231292519</v>
      </c>
      <c r="L181">
        <v>27.836734693877553</v>
      </c>
      <c r="M181">
        <v>21.469387755102041</v>
      </c>
      <c r="N181">
        <v>20.517006802721088</v>
      </c>
      <c r="O181">
        <v>28.748299319727895</v>
      </c>
      <c r="P181">
        <v>35.863945578231295</v>
      </c>
      <c r="Q181">
        <v>35.65986394557823</v>
      </c>
    </row>
    <row r="182" spans="1:20" x14ac:dyDescent="0.25">
      <c r="B182">
        <v>0</v>
      </c>
      <c r="C182">
        <v>46.721734641197727</v>
      </c>
      <c r="D182">
        <v>11.073825503355705</v>
      </c>
      <c r="E182">
        <v>34.808982963345379</v>
      </c>
      <c r="F182">
        <v>45.250387196695925</v>
      </c>
      <c r="G182">
        <v>39.016520392359318</v>
      </c>
      <c r="H182">
        <v>25.464636035105837</v>
      </c>
      <c r="I182">
        <v>18.353123386680434</v>
      </c>
      <c r="J182">
        <v>24.122354155911204</v>
      </c>
      <c r="K182">
        <v>53.742901393908106</v>
      </c>
      <c r="L182">
        <v>27.916881775942176</v>
      </c>
      <c r="M182">
        <v>37.570986060918948</v>
      </c>
      <c r="N182">
        <v>33.286009292720706</v>
      </c>
      <c r="O182">
        <v>13.951987609705728</v>
      </c>
      <c r="P182">
        <v>46.282911719153333</v>
      </c>
      <c r="Q182">
        <v>42.307692307692307</v>
      </c>
    </row>
    <row r="183" spans="1:20" x14ac:dyDescent="0.25">
      <c r="B183">
        <v>0</v>
      </c>
      <c r="C183">
        <v>38.090885348655</v>
      </c>
      <c r="D183">
        <v>9.9764951684512919</v>
      </c>
      <c r="E183">
        <v>24.366675372159833</v>
      </c>
      <c r="F183">
        <v>40.728649778009924</v>
      </c>
      <c r="G183">
        <v>20.383912248628885</v>
      </c>
      <c r="H183">
        <v>28.493079132932881</v>
      </c>
      <c r="I183">
        <v>37.411856881692344</v>
      </c>
      <c r="J183">
        <v>33.481326717158524</v>
      </c>
      <c r="K183">
        <v>17.001828153564897</v>
      </c>
      <c r="L183">
        <v>22.473230608513973</v>
      </c>
      <c r="M183">
        <v>6.8033429093758162</v>
      </c>
      <c r="N183">
        <v>9.3496996604857667</v>
      </c>
      <c r="O183">
        <v>20.161922172891096</v>
      </c>
      <c r="P183">
        <v>33.442151997910678</v>
      </c>
      <c r="Q183">
        <v>34.343170540611126</v>
      </c>
    </row>
    <row r="184" spans="1:20" x14ac:dyDescent="0.25">
      <c r="B184">
        <v>0</v>
      </c>
      <c r="C184">
        <v>50.880372863801135</v>
      </c>
      <c r="D184">
        <v>7.2889694458829615</v>
      </c>
      <c r="E184">
        <v>38.749352667011912</v>
      </c>
      <c r="F184">
        <v>52.084412221646815</v>
      </c>
      <c r="G184">
        <v>43.2288969445883</v>
      </c>
      <c r="H184">
        <v>36.185914034179184</v>
      </c>
      <c r="I184">
        <v>30.813050233039874</v>
      </c>
      <c r="J184">
        <v>28.715691351631278</v>
      </c>
      <c r="K184">
        <v>33.790781978249612</v>
      </c>
      <c r="L184">
        <v>12.610046607975143</v>
      </c>
      <c r="M184">
        <v>1.9290523045054377</v>
      </c>
      <c r="N184">
        <v>35.693940963231483</v>
      </c>
      <c r="O184">
        <v>37.519419989642671</v>
      </c>
      <c r="P184">
        <v>27.861211807353705</v>
      </c>
      <c r="Q184">
        <v>40.186431900569652</v>
      </c>
    </row>
    <row r="185" spans="1:20" x14ac:dyDescent="0.25">
      <c r="A185" t="s">
        <v>102</v>
      </c>
      <c r="B185">
        <f>AVERAGE(B95:B184)</f>
        <v>0.68416681939231894</v>
      </c>
      <c r="C185">
        <f t="shared" ref="C185:Q185" si="1">AVERAGE(C95:C184)</f>
        <v>43.99977096707552</v>
      </c>
      <c r="D185">
        <f t="shared" si="1"/>
        <v>10.727611147414571</v>
      </c>
      <c r="E185">
        <f t="shared" si="1"/>
        <v>35.150298579923899</v>
      </c>
      <c r="F185">
        <f t="shared" si="1"/>
        <v>37.502124227308428</v>
      </c>
      <c r="G185">
        <f t="shared" si="1"/>
        <v>26.597233687464794</v>
      </c>
      <c r="H185">
        <f t="shared" si="1"/>
        <v>22.506716737807643</v>
      </c>
      <c r="I185">
        <f t="shared" si="1"/>
        <v>24.735922477961303</v>
      </c>
      <c r="J185">
        <f t="shared" si="1"/>
        <v>21.842810982330093</v>
      </c>
      <c r="K185">
        <f t="shared" si="1"/>
        <v>30.825154752035395</v>
      </c>
      <c r="L185">
        <f t="shared" si="1"/>
        <v>25.783157387241793</v>
      </c>
      <c r="M185">
        <f t="shared" si="1"/>
        <v>29.275974173195724</v>
      </c>
      <c r="N185">
        <f t="shared" si="1"/>
        <v>33.522303997543396</v>
      </c>
      <c r="O185">
        <f t="shared" si="1"/>
        <v>30.105354322169752</v>
      </c>
      <c r="P185">
        <f t="shared" si="1"/>
        <v>25.54544731566526</v>
      </c>
      <c r="Q185">
        <f t="shared" si="1"/>
        <v>26.137970712291942</v>
      </c>
    </row>
    <row r="188" spans="1:20" x14ac:dyDescent="0.25">
      <c r="B188">
        <v>0</v>
      </c>
      <c r="C188">
        <v>37.246489859594384</v>
      </c>
      <c r="D188">
        <v>10.127405096203848</v>
      </c>
      <c r="E188">
        <v>26.170046801872076</v>
      </c>
      <c r="F188">
        <v>54.316172646905883</v>
      </c>
      <c r="G188">
        <v>39.326573062922513</v>
      </c>
      <c r="H188">
        <v>18.993759750390016</v>
      </c>
      <c r="I188">
        <v>22.789911596463856</v>
      </c>
      <c r="J188">
        <v>12.5065002600104</v>
      </c>
      <c r="K188">
        <v>32.930317212688507</v>
      </c>
      <c r="L188">
        <v>33.528341133645348</v>
      </c>
      <c r="M188">
        <v>38.624544981799268</v>
      </c>
      <c r="N188">
        <v>28.536141445657826</v>
      </c>
      <c r="O188">
        <v>18.382735309412375</v>
      </c>
      <c r="P188">
        <v>30.057202288091524</v>
      </c>
      <c r="Q188">
        <v>41.302652106084246</v>
      </c>
      <c r="R188">
        <v>0.42901716068642748</v>
      </c>
      <c r="S188">
        <v>5.0182007280291216</v>
      </c>
      <c r="T188">
        <v>24.141965678627145</v>
      </c>
    </row>
    <row r="189" spans="1:20" x14ac:dyDescent="0.25">
      <c r="B189">
        <v>2.3342402978662466</v>
      </c>
      <c r="C189">
        <v>55.162537591293137</v>
      </c>
      <c r="D189">
        <v>30.115995990262068</v>
      </c>
      <c r="E189">
        <v>42.560504081340397</v>
      </c>
      <c r="F189">
        <v>70.342259773736217</v>
      </c>
      <c r="G189">
        <v>53.15766862380066</v>
      </c>
      <c r="H189">
        <v>36.889589001861665</v>
      </c>
      <c r="I189">
        <v>30.230559931261634</v>
      </c>
      <c r="J189">
        <v>29.772304167263353</v>
      </c>
      <c r="K189">
        <v>60.890734641271663</v>
      </c>
      <c r="L189">
        <v>34.09709293999714</v>
      </c>
      <c r="M189">
        <v>57.181727051410569</v>
      </c>
      <c r="N189">
        <v>76.485751109838176</v>
      </c>
      <c r="O189">
        <v>54.618358871545183</v>
      </c>
      <c r="P189">
        <v>25.24702849778032</v>
      </c>
      <c r="Q189">
        <v>38.321638264356295</v>
      </c>
      <c r="R189">
        <v>5.8857224688529293</v>
      </c>
      <c r="S189">
        <v>0</v>
      </c>
      <c r="T189">
        <v>18.75984533867965</v>
      </c>
    </row>
    <row r="190" spans="1:20" x14ac:dyDescent="0.25">
      <c r="B190">
        <v>3.3007508145629694</v>
      </c>
      <c r="C190">
        <v>53.322000283326254</v>
      </c>
      <c r="D190">
        <v>19.322850262076781</v>
      </c>
      <c r="E190">
        <v>38.98569202436606</v>
      </c>
      <c r="F190">
        <v>65.561694290976064</v>
      </c>
      <c r="G190">
        <v>48.052132030032588</v>
      </c>
      <c r="H190">
        <v>52.939509845587196</v>
      </c>
      <c r="I190">
        <v>49.412098030882561</v>
      </c>
      <c r="J190">
        <v>35.812438022382779</v>
      </c>
      <c r="K190">
        <v>57.38773197336733</v>
      </c>
      <c r="L190">
        <v>48.39212353024508</v>
      </c>
      <c r="M190">
        <v>53.520328658450197</v>
      </c>
      <c r="N190">
        <v>50.332908343958074</v>
      </c>
      <c r="O190">
        <v>37.767389148604622</v>
      </c>
      <c r="P190">
        <v>30.174245643858903</v>
      </c>
      <c r="Q190">
        <v>29.749256268593282</v>
      </c>
      <c r="R190">
        <v>23.147754639467347</v>
      </c>
      <c r="S190">
        <v>0</v>
      </c>
      <c r="T190">
        <v>18.317042073948151</v>
      </c>
    </row>
    <row r="191" spans="1:20" x14ac:dyDescent="0.25">
      <c r="B191">
        <v>0</v>
      </c>
      <c r="C191">
        <v>62.927999999999997</v>
      </c>
      <c r="D191">
        <v>18.559999999999999</v>
      </c>
      <c r="E191">
        <v>48.543999999999997</v>
      </c>
      <c r="F191">
        <v>72.944000000000003</v>
      </c>
      <c r="G191">
        <v>57.92</v>
      </c>
      <c r="H191">
        <v>32.048000000000002</v>
      </c>
      <c r="I191">
        <v>40.672000000000004</v>
      </c>
      <c r="J191">
        <v>28.976000000000003</v>
      </c>
      <c r="K191">
        <v>70.176000000000002</v>
      </c>
      <c r="L191">
        <v>44.048000000000002</v>
      </c>
      <c r="M191">
        <v>61.919999999999995</v>
      </c>
      <c r="N191">
        <v>69.248000000000005</v>
      </c>
      <c r="O191">
        <v>53.12</v>
      </c>
      <c r="P191">
        <v>33.823999999999998</v>
      </c>
      <c r="Q191">
        <v>26.847999999999999</v>
      </c>
      <c r="R191">
        <v>22.768000000000001</v>
      </c>
      <c r="S191">
        <v>5.984</v>
      </c>
      <c r="T191">
        <v>24.4</v>
      </c>
    </row>
    <row r="192" spans="1:20" x14ac:dyDescent="0.25">
      <c r="B192">
        <v>2.7915091596394301</v>
      </c>
      <c r="C192">
        <v>46.205292236115149</v>
      </c>
      <c r="D192">
        <v>10.555394009886596</v>
      </c>
      <c r="E192">
        <v>30.226810119220705</v>
      </c>
      <c r="F192">
        <v>58.50537947077639</v>
      </c>
      <c r="G192">
        <v>38.833963361442279</v>
      </c>
      <c r="H192">
        <v>33.22186682175051</v>
      </c>
      <c r="I192">
        <v>35.053794707763885</v>
      </c>
      <c r="J192">
        <v>23.800523407967432</v>
      </c>
      <c r="K192">
        <v>42.003489386449552</v>
      </c>
      <c r="L192">
        <v>31.724338470485609</v>
      </c>
      <c r="M192">
        <v>51.831927886013375</v>
      </c>
      <c r="N192">
        <v>30.11049723756906</v>
      </c>
      <c r="O192">
        <v>21.765047979063681</v>
      </c>
      <c r="P192">
        <v>35.926141320151203</v>
      </c>
      <c r="Q192">
        <v>52.617039837161961</v>
      </c>
      <c r="R192">
        <v>12.154696132596685</v>
      </c>
      <c r="S192">
        <v>0</v>
      </c>
      <c r="T192">
        <v>28.714742657749348</v>
      </c>
    </row>
    <row r="193" spans="2:20" x14ac:dyDescent="0.25">
      <c r="B193">
        <v>0</v>
      </c>
      <c r="C193">
        <v>30.199860562398328</v>
      </c>
      <c r="D193">
        <v>8.7264699047176393</v>
      </c>
      <c r="E193">
        <v>30.141761561701141</v>
      </c>
      <c r="F193">
        <v>33.581222402974667</v>
      </c>
      <c r="G193">
        <v>22.80966767371601</v>
      </c>
      <c r="H193">
        <v>29.107599349291192</v>
      </c>
      <c r="I193">
        <v>22.13571926562863</v>
      </c>
      <c r="J193">
        <v>29.700209156402508</v>
      </c>
      <c r="K193">
        <v>7.0183592842203115</v>
      </c>
      <c r="L193">
        <v>27.178712526144551</v>
      </c>
      <c r="M193">
        <v>16.674413200092957</v>
      </c>
      <c r="N193">
        <v>9.9930281199163371</v>
      </c>
      <c r="O193">
        <v>25.284685103416223</v>
      </c>
      <c r="P193">
        <v>41.320009295840109</v>
      </c>
      <c r="Q193">
        <v>40.587961887055542</v>
      </c>
      <c r="R193">
        <v>10.237043922844528</v>
      </c>
      <c r="S193">
        <v>0.76690680920288168</v>
      </c>
      <c r="T193">
        <v>9.8303509179642106</v>
      </c>
    </row>
    <row r="194" spans="2:20" x14ac:dyDescent="0.25">
      <c r="B194">
        <v>0</v>
      </c>
      <c r="C194">
        <v>56.60377358490566</v>
      </c>
      <c r="D194">
        <v>20.12109264995776</v>
      </c>
      <c r="E194">
        <v>44.607152914671921</v>
      </c>
      <c r="F194">
        <v>77.020557589411425</v>
      </c>
      <c r="G194">
        <v>59.321317938608843</v>
      </c>
      <c r="H194">
        <v>53.32300760349198</v>
      </c>
      <c r="I194">
        <v>54.533934103069562</v>
      </c>
      <c r="J194">
        <v>38.439876091241906</v>
      </c>
      <c r="K194">
        <v>35.79273444100253</v>
      </c>
      <c r="L194">
        <v>51.013798929878909</v>
      </c>
      <c r="M194">
        <v>41.76288369473388</v>
      </c>
      <c r="N194">
        <v>43.480709659250913</v>
      </c>
      <c r="O194">
        <v>52.323289214305838</v>
      </c>
      <c r="P194">
        <v>52.787947057166996</v>
      </c>
      <c r="Q194">
        <v>56.744578991833286</v>
      </c>
      <c r="R194">
        <v>48.28217403548296</v>
      </c>
      <c r="S194">
        <v>2.7738665164742327</v>
      </c>
      <c r="T194">
        <v>36.158828499014362</v>
      </c>
    </row>
    <row r="195" spans="2:20" x14ac:dyDescent="0.25">
      <c r="B195">
        <v>0</v>
      </c>
      <c r="C195">
        <v>54.490747705731913</v>
      </c>
      <c r="D195">
        <v>17.361215585978638</v>
      </c>
      <c r="E195">
        <v>44.802166390853017</v>
      </c>
      <c r="F195">
        <v>61.456296073416581</v>
      </c>
      <c r="G195">
        <v>41.627802015947047</v>
      </c>
      <c r="H195">
        <v>33.533925078983003</v>
      </c>
      <c r="I195">
        <v>29.923273657289002</v>
      </c>
      <c r="J195">
        <v>42.229577252896043</v>
      </c>
      <c r="K195">
        <v>56.566872273205959</v>
      </c>
      <c r="L195">
        <v>46.833157815555893</v>
      </c>
      <c r="M195">
        <v>55.12261170452836</v>
      </c>
      <c r="N195">
        <v>46.426959530615314</v>
      </c>
      <c r="O195">
        <v>37.084398976982094</v>
      </c>
      <c r="P195">
        <v>29.998495561907628</v>
      </c>
      <c r="Q195">
        <v>34.82774183842335</v>
      </c>
      <c r="R195">
        <v>7.4168797953964196</v>
      </c>
      <c r="S195">
        <v>6.3487287498119453</v>
      </c>
      <c r="T195">
        <v>25.018805476154654</v>
      </c>
    </row>
    <row r="196" spans="2:20" x14ac:dyDescent="0.25">
      <c r="B196">
        <v>6.2922669802999112</v>
      </c>
      <c r="C196">
        <v>56.997941781828878</v>
      </c>
      <c r="D196">
        <v>18.362246398118202</v>
      </c>
      <c r="E196">
        <v>39.28256395177889</v>
      </c>
      <c r="F196">
        <v>68.568068215230809</v>
      </c>
      <c r="G196">
        <v>53.396059982358132</v>
      </c>
      <c r="H196">
        <v>34.754483975301383</v>
      </c>
      <c r="I196">
        <v>38.959129667744783</v>
      </c>
      <c r="J196">
        <v>24.625110261687738</v>
      </c>
      <c r="K196">
        <v>43.075566009997054</v>
      </c>
      <c r="L196">
        <v>23.801822993237284</v>
      </c>
      <c r="M196">
        <v>49.970596883269621</v>
      </c>
      <c r="N196">
        <v>56.850926198177007</v>
      </c>
      <c r="O196">
        <v>46.75095560129374</v>
      </c>
      <c r="P196">
        <v>36.533372537488972</v>
      </c>
      <c r="Q196">
        <v>37.694795648338726</v>
      </c>
      <c r="R196">
        <v>15.260217583063804</v>
      </c>
      <c r="S196">
        <v>0</v>
      </c>
      <c r="T196">
        <v>25.771831814172302</v>
      </c>
    </row>
    <row r="197" spans="2:20" x14ac:dyDescent="0.25">
      <c r="B197">
        <v>0.28478964401294499</v>
      </c>
      <c r="C197">
        <v>43.650485436893206</v>
      </c>
      <c r="D197">
        <v>13.73462783171521</v>
      </c>
      <c r="E197">
        <v>35.378640776699029</v>
      </c>
      <c r="F197">
        <v>49.346278317152105</v>
      </c>
      <c r="G197">
        <v>33.190938511326863</v>
      </c>
      <c r="H197">
        <v>40.737864077669904</v>
      </c>
      <c r="I197">
        <v>32.440129449838189</v>
      </c>
      <c r="J197">
        <v>35.326860841423944</v>
      </c>
      <c r="K197">
        <v>35.029126213592235</v>
      </c>
      <c r="L197">
        <v>34.809061488673137</v>
      </c>
      <c r="M197">
        <v>10.912621359223301</v>
      </c>
      <c r="N197">
        <v>23.844660194174757</v>
      </c>
      <c r="O197">
        <v>40.077669902912625</v>
      </c>
      <c r="P197">
        <v>36.517799352750806</v>
      </c>
      <c r="Q197">
        <v>33.087378640776699</v>
      </c>
      <c r="R197">
        <v>38.71844660194175</v>
      </c>
      <c r="S197">
        <v>0</v>
      </c>
      <c r="T197">
        <v>12.025889967637541</v>
      </c>
    </row>
    <row r="198" spans="2:20" x14ac:dyDescent="0.25">
      <c r="B198">
        <v>0</v>
      </c>
      <c r="C198">
        <v>66.373112868439975</v>
      </c>
      <c r="D198">
        <v>23.957584471603163</v>
      </c>
      <c r="E198">
        <v>43.817397555715317</v>
      </c>
      <c r="F198">
        <v>81.182602444284697</v>
      </c>
      <c r="G198">
        <v>65.492451473759886</v>
      </c>
      <c r="H198">
        <v>49.964054636951829</v>
      </c>
      <c r="I198">
        <v>43.116462976276061</v>
      </c>
      <c r="J198">
        <v>34.938892882818116</v>
      </c>
      <c r="K198">
        <v>95.111430625449316</v>
      </c>
      <c r="L198">
        <v>44.122933141624735</v>
      </c>
      <c r="M198">
        <v>67.361610352264563</v>
      </c>
      <c r="N198">
        <v>72.214234363767076</v>
      </c>
      <c r="O198">
        <v>57.332854061826019</v>
      </c>
      <c r="P198">
        <v>46.693026599568654</v>
      </c>
      <c r="Q198">
        <v>51.491732566498925</v>
      </c>
      <c r="R198">
        <v>3.0913012221423437</v>
      </c>
      <c r="S198">
        <v>1.9769949676491732</v>
      </c>
      <c r="T198">
        <v>21.872753414809491</v>
      </c>
    </row>
    <row r="199" spans="2:20" x14ac:dyDescent="0.25">
      <c r="B199">
        <v>0.39711722312104719</v>
      </c>
      <c r="C199">
        <v>44.638917487865868</v>
      </c>
      <c r="D199">
        <v>9.5161053096043524</v>
      </c>
      <c r="E199">
        <v>37.608471834093251</v>
      </c>
      <c r="F199">
        <v>51.816443594646266</v>
      </c>
      <c r="G199">
        <v>34.563906456831887</v>
      </c>
      <c r="H199">
        <v>30.048536549492571</v>
      </c>
      <c r="I199">
        <v>31.857626121488451</v>
      </c>
      <c r="J199">
        <v>37.137814384468307</v>
      </c>
      <c r="K199">
        <v>15.619944109427857</v>
      </c>
      <c r="L199">
        <v>20.532431239888218</v>
      </c>
      <c r="M199">
        <v>17.531989998529195</v>
      </c>
      <c r="N199">
        <v>19.958817473157815</v>
      </c>
      <c r="O199">
        <v>41.579644065303725</v>
      </c>
      <c r="P199">
        <v>42.300338285041917</v>
      </c>
      <c r="Q199">
        <v>34.916899544050594</v>
      </c>
      <c r="R199">
        <v>15.987645241947346</v>
      </c>
      <c r="S199">
        <v>0</v>
      </c>
      <c r="T199">
        <v>29.239594057949699</v>
      </c>
    </row>
    <row r="200" spans="2:20" x14ac:dyDescent="0.25">
      <c r="B200">
        <v>0</v>
      </c>
      <c r="C200">
        <v>44.192592592592597</v>
      </c>
      <c r="D200">
        <v>19.140740740740743</v>
      </c>
      <c r="E200">
        <v>35.911111111111111</v>
      </c>
      <c r="F200">
        <v>50.370370370370367</v>
      </c>
      <c r="G200">
        <v>37.540740740740745</v>
      </c>
      <c r="H200">
        <v>27.925925925925927</v>
      </c>
      <c r="I200">
        <v>27.481481481481477</v>
      </c>
      <c r="J200">
        <v>18.844444444444445</v>
      </c>
      <c r="K200">
        <v>35.244444444444447</v>
      </c>
      <c r="L200">
        <v>32.237037037037034</v>
      </c>
      <c r="M200">
        <v>14.962962962962964</v>
      </c>
      <c r="N200">
        <v>21.303703703703704</v>
      </c>
      <c r="O200">
        <v>27.125925925925927</v>
      </c>
      <c r="P200">
        <v>34.918518518518518</v>
      </c>
      <c r="Q200">
        <v>40.251851851851853</v>
      </c>
      <c r="R200">
        <v>2.1185185185185187</v>
      </c>
      <c r="S200">
        <v>8.2814814814814817</v>
      </c>
      <c r="T200">
        <v>1.6444444444444446</v>
      </c>
    </row>
    <row r="201" spans="2:20" x14ac:dyDescent="0.25">
      <c r="B201">
        <v>1.7188188629352137</v>
      </c>
      <c r="C201">
        <v>43.793154106067284</v>
      </c>
      <c r="D201">
        <v>11.194358748347289</v>
      </c>
      <c r="E201">
        <v>35.845453209930952</v>
      </c>
      <c r="F201">
        <v>52.622300572939615</v>
      </c>
      <c r="G201">
        <v>35.625091817246954</v>
      </c>
      <c r="H201">
        <v>36.550609666519755</v>
      </c>
      <c r="I201">
        <v>30.982811811370649</v>
      </c>
      <c r="J201">
        <v>25.459086234758338</v>
      </c>
      <c r="K201">
        <v>13.559571029822242</v>
      </c>
      <c r="L201">
        <v>34.067871308946671</v>
      </c>
      <c r="M201">
        <v>16.409578375201995</v>
      </c>
      <c r="N201">
        <v>17.070662553254003</v>
      </c>
      <c r="O201">
        <v>29.146466872337299</v>
      </c>
      <c r="P201">
        <v>39.870721316292048</v>
      </c>
      <c r="Q201">
        <v>36.844424856765094</v>
      </c>
      <c r="R201">
        <v>10.298222418099016</v>
      </c>
      <c r="S201">
        <v>0</v>
      </c>
      <c r="T201">
        <v>8.0358454532099302</v>
      </c>
    </row>
    <row r="202" spans="2:20" x14ac:dyDescent="0.25">
      <c r="B202">
        <v>0</v>
      </c>
      <c r="C202">
        <v>67.885327750040275</v>
      </c>
      <c r="D202">
        <v>28.056047672733129</v>
      </c>
      <c r="E202">
        <v>55.596714446770811</v>
      </c>
      <c r="F202">
        <v>87.131583185698176</v>
      </c>
      <c r="G202">
        <v>68.465131261072628</v>
      </c>
      <c r="H202">
        <v>54.372684812369144</v>
      </c>
      <c r="I202">
        <v>59.478176840070859</v>
      </c>
      <c r="J202">
        <v>26.78370107907876</v>
      </c>
      <c r="K202">
        <v>64.148816234498312</v>
      </c>
      <c r="L202">
        <v>36.430987276534069</v>
      </c>
      <c r="M202">
        <v>52.472217748429692</v>
      </c>
      <c r="N202">
        <v>78.933805765823806</v>
      </c>
      <c r="O202">
        <v>66.33918505395394</v>
      </c>
      <c r="P202">
        <v>27.959413754227736</v>
      </c>
      <c r="Q202">
        <v>31.035593493316156</v>
      </c>
      <c r="R202">
        <v>18.134965372845869</v>
      </c>
      <c r="S202">
        <v>0.46706393944274438</v>
      </c>
      <c r="T202">
        <v>40.151393138991786</v>
      </c>
    </row>
    <row r="203" spans="2:20" x14ac:dyDescent="0.25">
      <c r="B203">
        <v>0</v>
      </c>
      <c r="C203">
        <v>61.888872769476279</v>
      </c>
      <c r="D203">
        <v>17.089801247642537</v>
      </c>
      <c r="E203">
        <v>53.35847961700275</v>
      </c>
      <c r="F203">
        <v>76.802553314957194</v>
      </c>
      <c r="G203">
        <v>58.798781372406793</v>
      </c>
      <c r="H203">
        <v>43.84157841288264</v>
      </c>
      <c r="I203">
        <v>53.750181343391844</v>
      </c>
      <c r="J203">
        <v>61.236036558827799</v>
      </c>
      <c r="K203">
        <v>73.784999274626429</v>
      </c>
      <c r="L203">
        <v>52.647613520963297</v>
      </c>
      <c r="M203">
        <v>50.210358334542292</v>
      </c>
      <c r="N203">
        <v>45.582474974611927</v>
      </c>
      <c r="O203">
        <v>39.692441607427824</v>
      </c>
      <c r="P203">
        <v>46.438415784128829</v>
      </c>
      <c r="Q203">
        <v>48.512984186856229</v>
      </c>
      <c r="R203">
        <v>27.810822573625416</v>
      </c>
      <c r="S203">
        <v>0.91397069490787752</v>
      </c>
      <c r="T203">
        <v>20.179892644712027</v>
      </c>
    </row>
    <row r="204" spans="2:20" x14ac:dyDescent="0.25">
      <c r="B204">
        <v>4.5284364414334108</v>
      </c>
      <c r="C204">
        <v>55.963629880549114</v>
      </c>
      <c r="D204">
        <v>22.428240328044215</v>
      </c>
      <c r="E204">
        <v>38.866108040648953</v>
      </c>
      <c r="F204">
        <v>68.461401319308251</v>
      </c>
      <c r="G204">
        <v>51.096452130504545</v>
      </c>
      <c r="H204">
        <v>37.350686396862187</v>
      </c>
      <c r="I204">
        <v>37.04760206810483</v>
      </c>
      <c r="J204">
        <v>34.123729720092712</v>
      </c>
      <c r="K204">
        <v>44.321625958281338</v>
      </c>
      <c r="L204">
        <v>45.694419682652878</v>
      </c>
      <c r="M204">
        <v>18.684257443394543</v>
      </c>
      <c r="N204">
        <v>23.497949723658408</v>
      </c>
      <c r="O204">
        <v>37.939026564449989</v>
      </c>
      <c r="P204">
        <v>47.887323943661968</v>
      </c>
      <c r="Q204">
        <v>56.641112497771438</v>
      </c>
      <c r="R204">
        <v>2.0859333214476732</v>
      </c>
      <c r="S204">
        <v>0</v>
      </c>
      <c r="T204">
        <v>20.05705116776609</v>
      </c>
    </row>
    <row r="205" spans="2:20" x14ac:dyDescent="0.25">
      <c r="B205">
        <v>3.183724180773412</v>
      </c>
      <c r="C205">
        <v>58.89113216337941</v>
      </c>
      <c r="D205">
        <v>13.868613138686131</v>
      </c>
      <c r="E205">
        <v>45.705854946420246</v>
      </c>
      <c r="F205">
        <v>68.985867370709741</v>
      </c>
      <c r="G205">
        <v>47.631619816741733</v>
      </c>
      <c r="H205">
        <v>51.76269607081845</v>
      </c>
      <c r="I205">
        <v>40.394471191178752</v>
      </c>
      <c r="J205">
        <v>28.653517626960706</v>
      </c>
      <c r="K205">
        <v>63.534710358751354</v>
      </c>
      <c r="L205">
        <v>37.645597142413415</v>
      </c>
      <c r="M205">
        <v>65.802143189936331</v>
      </c>
      <c r="N205">
        <v>60.27333436869079</v>
      </c>
      <c r="O205">
        <v>41.776673396490139</v>
      </c>
      <c r="P205">
        <v>43.609256095667028</v>
      </c>
      <c r="Q205">
        <v>57.415747786923433</v>
      </c>
      <c r="R205">
        <v>13.58906662525237</v>
      </c>
      <c r="S205">
        <v>0</v>
      </c>
      <c r="T205">
        <v>12.175803696226122</v>
      </c>
    </row>
    <row r="206" spans="2:20" x14ac:dyDescent="0.25">
      <c r="B206">
        <v>0</v>
      </c>
      <c r="C206">
        <v>81.540280358047625</v>
      </c>
      <c r="D206">
        <v>29.47137307887181</v>
      </c>
      <c r="E206">
        <v>55.750717784158077</v>
      </c>
      <c r="F206">
        <v>69.717953048471543</v>
      </c>
      <c r="G206">
        <v>55.176490457692964</v>
      </c>
      <c r="H206">
        <v>62.911670325958454</v>
      </c>
      <c r="I206">
        <v>71.018409052524916</v>
      </c>
      <c r="J206">
        <v>64.212126330011827</v>
      </c>
      <c r="K206">
        <v>92.214153014693466</v>
      </c>
      <c r="L206">
        <v>58.993413274784665</v>
      </c>
      <c r="M206">
        <v>62.64144570173957</v>
      </c>
      <c r="N206">
        <v>74.277993582165166</v>
      </c>
      <c r="O206">
        <v>61.442323931768286</v>
      </c>
      <c r="P206">
        <v>51.967573045093729</v>
      </c>
      <c r="Q206">
        <v>51.410234757642293</v>
      </c>
      <c r="R206">
        <v>3.6480324269549067</v>
      </c>
      <c r="S206">
        <v>10.589427461577436</v>
      </c>
      <c r="T206">
        <v>11.872994426617126</v>
      </c>
    </row>
    <row r="207" spans="2:20" x14ac:dyDescent="0.25">
      <c r="B207">
        <v>0</v>
      </c>
      <c r="C207">
        <v>69.710339535775944</v>
      </c>
      <c r="D207">
        <v>21.388835603299444</v>
      </c>
      <c r="E207">
        <v>44.542489929023596</v>
      </c>
      <c r="F207">
        <v>90.811432956071357</v>
      </c>
      <c r="G207">
        <v>77.11490504507961</v>
      </c>
      <c r="H207">
        <v>32.399769806253595</v>
      </c>
      <c r="I207">
        <v>46.345674275848843</v>
      </c>
      <c r="J207">
        <v>24.918473048148858</v>
      </c>
      <c r="K207">
        <v>63.169000575484368</v>
      </c>
      <c r="L207">
        <v>40.245539996163437</v>
      </c>
      <c r="M207">
        <v>64.224055246499134</v>
      </c>
      <c r="N207">
        <v>83.483598695568773</v>
      </c>
      <c r="O207">
        <v>70.11317859198158</v>
      </c>
      <c r="P207">
        <v>11.221945137157107</v>
      </c>
      <c r="Q207">
        <v>16.151927872626125</v>
      </c>
      <c r="R207">
        <v>11.45213888356033</v>
      </c>
      <c r="S207">
        <v>3.2610780740456549</v>
      </c>
      <c r="T207">
        <v>55.112219451371573</v>
      </c>
    </row>
    <row r="208" spans="2:20" x14ac:dyDescent="0.25">
      <c r="B208">
        <v>11.804384485666104</v>
      </c>
      <c r="C208">
        <v>63.392355255761665</v>
      </c>
      <c r="D208">
        <v>20.36256323777403</v>
      </c>
      <c r="E208">
        <v>40.837549184935355</v>
      </c>
      <c r="F208">
        <v>64.404159640247329</v>
      </c>
      <c r="G208">
        <v>46.838111298482296</v>
      </c>
      <c r="H208">
        <v>55.002810567734684</v>
      </c>
      <c r="I208">
        <v>42.818999437886454</v>
      </c>
      <c r="J208">
        <v>46.514896008993816</v>
      </c>
      <c r="K208">
        <v>21.177627880831928</v>
      </c>
      <c r="L208">
        <v>51.068015739179316</v>
      </c>
      <c r="M208">
        <v>48.173130972456434</v>
      </c>
      <c r="N208">
        <v>26.854974704890388</v>
      </c>
      <c r="O208">
        <v>43.142214727374927</v>
      </c>
      <c r="P208">
        <v>59.682405845980888</v>
      </c>
      <c r="Q208">
        <v>59.90725126475548</v>
      </c>
      <c r="R208">
        <v>35.174255199550309</v>
      </c>
      <c r="S208">
        <v>0</v>
      </c>
      <c r="T208">
        <v>28.583473861720066</v>
      </c>
    </row>
    <row r="209" spans="2:20" x14ac:dyDescent="0.25">
      <c r="B209">
        <v>1.7569310122501611</v>
      </c>
      <c r="C209">
        <v>61.927788523533202</v>
      </c>
      <c r="D209">
        <v>16.860090264345583</v>
      </c>
      <c r="E209">
        <v>54.529335912314636</v>
      </c>
      <c r="F209">
        <v>53.997421018697608</v>
      </c>
      <c r="G209">
        <v>40.135396518375245</v>
      </c>
      <c r="H209">
        <v>34.800128949065119</v>
      </c>
      <c r="I209">
        <v>36.13797549967763</v>
      </c>
      <c r="J209">
        <v>34.929078014184398</v>
      </c>
      <c r="K209">
        <v>60.912314635718886</v>
      </c>
      <c r="L209">
        <v>31.931012250161185</v>
      </c>
      <c r="M209">
        <v>59.461637653127021</v>
      </c>
      <c r="N209">
        <v>58.897485493230171</v>
      </c>
      <c r="O209">
        <v>46.889103803997422</v>
      </c>
      <c r="P209">
        <v>27.192134107027726</v>
      </c>
      <c r="Q209">
        <v>25.805931656995483</v>
      </c>
      <c r="R209">
        <v>6.7053513862024499</v>
      </c>
      <c r="S209">
        <v>0</v>
      </c>
      <c r="T209">
        <v>20.067698259187623</v>
      </c>
    </row>
    <row r="210" spans="2:20" x14ac:dyDescent="0.25">
      <c r="B210">
        <v>3.6825885978428348</v>
      </c>
      <c r="C210">
        <v>61.556240369799696</v>
      </c>
      <c r="D210">
        <v>20.123266563944529</v>
      </c>
      <c r="E210">
        <v>46.286594761171038</v>
      </c>
      <c r="F210">
        <v>71.032357473035432</v>
      </c>
      <c r="G210">
        <v>55.839753466872111</v>
      </c>
      <c r="H210">
        <v>42.295839753466872</v>
      </c>
      <c r="I210">
        <v>44.622496147919875</v>
      </c>
      <c r="J210">
        <v>28.505392912172571</v>
      </c>
      <c r="K210">
        <v>52.511556240369792</v>
      </c>
      <c r="L210">
        <v>46.2557781201849</v>
      </c>
      <c r="M210">
        <v>60.708782742681045</v>
      </c>
      <c r="N210">
        <v>68.659476117103239</v>
      </c>
      <c r="O210">
        <v>50.986132511556235</v>
      </c>
      <c r="P210">
        <v>58.397534668721107</v>
      </c>
      <c r="Q210">
        <v>56.024653312788907</v>
      </c>
      <c r="R210">
        <v>52.265023112480733</v>
      </c>
      <c r="S210">
        <v>0</v>
      </c>
      <c r="T210">
        <v>6.8104776579352846</v>
      </c>
    </row>
    <row r="211" spans="2:20" x14ac:dyDescent="0.25">
      <c r="B211">
        <v>3.6394271272114573</v>
      </c>
      <c r="C211">
        <v>59.258635214827294</v>
      </c>
      <c r="D211">
        <v>21.010951979780959</v>
      </c>
      <c r="E211">
        <v>43.925863521482725</v>
      </c>
      <c r="F211">
        <v>61.095197978096039</v>
      </c>
      <c r="G211">
        <v>47.245155855096883</v>
      </c>
      <c r="H211">
        <v>24.010109519797808</v>
      </c>
      <c r="I211">
        <v>30.530749789385002</v>
      </c>
      <c r="J211">
        <v>27.312552653748945</v>
      </c>
      <c r="K211">
        <v>49.688289806234202</v>
      </c>
      <c r="L211">
        <v>33.984835720303288</v>
      </c>
      <c r="M211">
        <v>63.757371524852566</v>
      </c>
      <c r="N211">
        <v>54.203875315922488</v>
      </c>
      <c r="O211">
        <v>37.08508845829823</v>
      </c>
      <c r="P211">
        <v>37.826453243470937</v>
      </c>
      <c r="Q211">
        <v>37.472620050547597</v>
      </c>
      <c r="R211">
        <v>4.9536647009267059</v>
      </c>
      <c r="S211">
        <v>0</v>
      </c>
      <c r="T211">
        <v>14.89469250210615</v>
      </c>
    </row>
    <row r="212" spans="2:20" x14ac:dyDescent="0.25">
      <c r="B212">
        <v>0</v>
      </c>
      <c r="C212">
        <v>51.744009705793147</v>
      </c>
      <c r="D212">
        <v>13.663936912344557</v>
      </c>
      <c r="E212">
        <v>46.709129511677283</v>
      </c>
      <c r="F212">
        <v>50.940248710949341</v>
      </c>
      <c r="G212">
        <v>35.228996057021533</v>
      </c>
      <c r="H212">
        <v>30.209281164695177</v>
      </c>
      <c r="I212">
        <v>33.287837427964817</v>
      </c>
      <c r="J212">
        <v>27.904155292690326</v>
      </c>
      <c r="K212">
        <v>42.144373673036092</v>
      </c>
      <c r="L212">
        <v>27.616014558689717</v>
      </c>
      <c r="M212">
        <v>28.814073400060664</v>
      </c>
      <c r="N212">
        <v>17.182286927509857</v>
      </c>
      <c r="O212">
        <v>34.015771913861087</v>
      </c>
      <c r="P212">
        <v>23.688201395207763</v>
      </c>
      <c r="Q212">
        <v>36.821352744919622</v>
      </c>
      <c r="R212">
        <v>23.036093418259025</v>
      </c>
      <c r="S212">
        <v>2.3202911737943586</v>
      </c>
      <c r="T212">
        <v>23.930846223839854</v>
      </c>
    </row>
    <row r="213" spans="2:20" x14ac:dyDescent="0.25">
      <c r="B213">
        <v>7.6681085332284713</v>
      </c>
      <c r="C213">
        <v>53.702975488268443</v>
      </c>
      <c r="D213">
        <v>19.045746493642678</v>
      </c>
      <c r="E213">
        <v>39.7168698387731</v>
      </c>
      <c r="F213">
        <v>56.494953467033682</v>
      </c>
      <c r="G213">
        <v>44.448813737055971</v>
      </c>
      <c r="H213">
        <v>34.119806003408051</v>
      </c>
      <c r="I213">
        <v>36.741381570323767</v>
      </c>
      <c r="J213">
        <v>35.771398610564944</v>
      </c>
      <c r="K213">
        <v>31.878358893695115</v>
      </c>
      <c r="L213">
        <v>25.180233320225454</v>
      </c>
      <c r="M213">
        <v>30.279197797876524</v>
      </c>
      <c r="N213">
        <v>50.648839952811642</v>
      </c>
      <c r="O213">
        <v>38.222571765631145</v>
      </c>
      <c r="P213">
        <v>47.476733516843623</v>
      </c>
      <c r="Q213">
        <v>54.922008126884258</v>
      </c>
      <c r="R213">
        <v>19.491414340018352</v>
      </c>
      <c r="S213">
        <v>0</v>
      </c>
      <c r="T213">
        <v>28.522742168042992</v>
      </c>
    </row>
    <row r="214" spans="2:20" x14ac:dyDescent="0.25">
      <c r="B214">
        <v>0</v>
      </c>
      <c r="C214">
        <v>49.818983157563359</v>
      </c>
      <c r="D214">
        <v>12.230442310719345</v>
      </c>
      <c r="E214">
        <v>37.478356681882573</v>
      </c>
      <c r="F214">
        <v>62.474421533133949</v>
      </c>
      <c r="G214">
        <v>49.69305839760743</v>
      </c>
      <c r="H214">
        <v>23.610892491736188</v>
      </c>
      <c r="I214">
        <v>28.23862742011648</v>
      </c>
      <c r="J214">
        <v>24.334959861482762</v>
      </c>
      <c r="K214">
        <v>63.749409727687713</v>
      </c>
      <c r="L214">
        <v>32.268219738706122</v>
      </c>
      <c r="M214">
        <v>46.481977018731307</v>
      </c>
      <c r="N214">
        <v>54.257830946009754</v>
      </c>
      <c r="O214">
        <v>35.825594207461045</v>
      </c>
      <c r="P214">
        <v>23.107193451912483</v>
      </c>
      <c r="Q214">
        <v>32.74043758854085</v>
      </c>
      <c r="R214">
        <v>27.43585707539745</v>
      </c>
      <c r="S214">
        <v>3.9351487486226979</v>
      </c>
      <c r="T214">
        <v>26.318274830788603</v>
      </c>
    </row>
    <row r="215" spans="2:20" x14ac:dyDescent="0.25">
      <c r="B215">
        <v>0.76804915514592931</v>
      </c>
      <c r="C215">
        <v>63.579109062980031</v>
      </c>
      <c r="D215">
        <v>20.307219662058369</v>
      </c>
      <c r="E215">
        <v>49.431643625192009</v>
      </c>
      <c r="F215">
        <v>75.453149001536104</v>
      </c>
      <c r="G215">
        <v>58.433179723502306</v>
      </c>
      <c r="H215">
        <v>44.639016897081412</v>
      </c>
      <c r="I215">
        <v>53.947772657450074</v>
      </c>
      <c r="J215">
        <v>40.522273425499236</v>
      </c>
      <c r="K215">
        <v>78.095238095238102</v>
      </c>
      <c r="L215">
        <v>40.06144393241167</v>
      </c>
      <c r="M215">
        <v>64.331797235023032</v>
      </c>
      <c r="N215">
        <v>54.792626728110591</v>
      </c>
      <c r="O215">
        <v>48.47926267281106</v>
      </c>
      <c r="P215">
        <v>49.738863287250382</v>
      </c>
      <c r="Q215">
        <v>36.513056835637478</v>
      </c>
      <c r="R215">
        <v>39.20122887864823</v>
      </c>
      <c r="S215">
        <v>0</v>
      </c>
      <c r="T215">
        <v>43.37941628264209</v>
      </c>
    </row>
    <row r="216" spans="2:20" x14ac:dyDescent="0.25">
      <c r="B216">
        <v>0</v>
      </c>
      <c r="C216">
        <v>48.584449661648947</v>
      </c>
      <c r="D216">
        <v>19.237674354370942</v>
      </c>
      <c r="E216">
        <v>37.757215854163789</v>
      </c>
      <c r="F216">
        <v>65.736776688302726</v>
      </c>
      <c r="G216">
        <v>48.556829167242093</v>
      </c>
      <c r="H216">
        <v>42.604612622565945</v>
      </c>
      <c r="I216">
        <v>42.507940892141974</v>
      </c>
      <c r="J216">
        <v>36.65239607788979</v>
      </c>
      <c r="K216">
        <v>26.349951664134785</v>
      </c>
      <c r="L216">
        <v>41.955531004004968</v>
      </c>
      <c r="M216">
        <v>36.044745200939097</v>
      </c>
      <c r="N216">
        <v>26.253279933710814</v>
      </c>
      <c r="O216">
        <v>33.116972793813012</v>
      </c>
      <c r="P216">
        <v>44.676149703079687</v>
      </c>
      <c r="Q216">
        <v>56.677254522855961</v>
      </c>
      <c r="R216">
        <v>15.108410440546885</v>
      </c>
      <c r="S216">
        <v>1.0081480458500207</v>
      </c>
      <c r="T216">
        <v>34.663720480596602</v>
      </c>
    </row>
    <row r="217" spans="2:20" x14ac:dyDescent="0.25">
      <c r="B217">
        <v>0</v>
      </c>
      <c r="C217">
        <v>79.662419328148275</v>
      </c>
      <c r="D217">
        <v>29.885818302167799</v>
      </c>
      <c r="E217">
        <v>68.045672679132878</v>
      </c>
      <c r="F217">
        <v>93.513155717358927</v>
      </c>
      <c r="G217">
        <v>72.5632963759722</v>
      </c>
      <c r="H217">
        <v>68.078768823432071</v>
      </c>
      <c r="I217">
        <v>72.662584808869767</v>
      </c>
      <c r="J217">
        <v>38.457719675657785</v>
      </c>
      <c r="K217">
        <v>72.033758067185175</v>
      </c>
      <c r="L217">
        <v>45.689227205030612</v>
      </c>
      <c r="M217">
        <v>52.837994373655469</v>
      </c>
      <c r="N217">
        <v>80.721495945722324</v>
      </c>
      <c r="O217">
        <v>70.230018202879364</v>
      </c>
      <c r="P217">
        <v>27.287770974681454</v>
      </c>
      <c r="Q217">
        <v>32.963759721992389</v>
      </c>
      <c r="R217">
        <v>20.933311269237134</v>
      </c>
      <c r="S217">
        <v>5.9242098295548571</v>
      </c>
      <c r="T217">
        <v>29.157703127585638</v>
      </c>
    </row>
    <row r="218" spans="2:20" x14ac:dyDescent="0.25">
      <c r="B218">
        <v>2.6604897418927864</v>
      </c>
      <c r="C218">
        <v>33.726009265387162</v>
      </c>
      <c r="D218">
        <v>1.8398411647915287</v>
      </c>
      <c r="E218">
        <v>35.115817339510258</v>
      </c>
      <c r="F218">
        <v>37.921906022501659</v>
      </c>
      <c r="G218">
        <v>21.058901389808074</v>
      </c>
      <c r="H218">
        <v>14.427531436135011</v>
      </c>
      <c r="I218">
        <v>11.806750496360026</v>
      </c>
      <c r="J218">
        <v>23.454665784248842</v>
      </c>
      <c r="K218">
        <v>18.424884182660488</v>
      </c>
      <c r="L218">
        <v>21.800132362673725</v>
      </c>
      <c r="M218">
        <v>10.086035737921906</v>
      </c>
      <c r="N218">
        <v>10.271343481138318</v>
      </c>
      <c r="O218">
        <v>21.919258769027135</v>
      </c>
      <c r="P218">
        <v>11.753805426869622</v>
      </c>
      <c r="Q218">
        <v>10.28457974851092</v>
      </c>
      <c r="R218">
        <v>10.456651224354733</v>
      </c>
      <c r="S218">
        <v>0</v>
      </c>
      <c r="T218">
        <v>19.549966909331566</v>
      </c>
    </row>
    <row r="219" spans="2:20" x14ac:dyDescent="0.25">
      <c r="B219">
        <v>6.4894592117323553</v>
      </c>
      <c r="C219">
        <v>69.11090742438131</v>
      </c>
      <c r="D219">
        <v>18.221814848762602</v>
      </c>
      <c r="E219">
        <v>65.224564619615037</v>
      </c>
      <c r="F219">
        <v>71.347387717690196</v>
      </c>
      <c r="G219">
        <v>56.608615948670945</v>
      </c>
      <c r="H219">
        <v>50.064161319890012</v>
      </c>
      <c r="I219">
        <v>55.948670944087993</v>
      </c>
      <c r="J219">
        <v>34.665444546287809</v>
      </c>
      <c r="K219">
        <v>72.758936755270398</v>
      </c>
      <c r="L219">
        <v>45.371219065077909</v>
      </c>
      <c r="M219">
        <v>58.826764436296976</v>
      </c>
      <c r="N219">
        <v>77.231897341888185</v>
      </c>
      <c r="O219">
        <v>60.201649862511452</v>
      </c>
      <c r="P219">
        <v>47.424381301558206</v>
      </c>
      <c r="Q219">
        <v>51.072410632447294</v>
      </c>
      <c r="R219">
        <v>19.541704857928504</v>
      </c>
      <c r="S219">
        <v>0</v>
      </c>
      <c r="T219">
        <v>16.626947754353804</v>
      </c>
    </row>
    <row r="220" spans="2:20" x14ac:dyDescent="0.25">
      <c r="B220">
        <v>1.7569762291451352</v>
      </c>
      <c r="C220">
        <v>58.526502288498449</v>
      </c>
      <c r="D220">
        <v>18.485161671342095</v>
      </c>
      <c r="E220">
        <v>41.252030119592497</v>
      </c>
      <c r="F220">
        <v>65.7020522663517</v>
      </c>
      <c r="G220">
        <v>46.271962202864316</v>
      </c>
      <c r="H220">
        <v>45.223682267828138</v>
      </c>
      <c r="I220">
        <v>40.262808209065412</v>
      </c>
      <c r="J220">
        <v>43.363354495792116</v>
      </c>
      <c r="K220">
        <v>32.688616565775874</v>
      </c>
      <c r="L220">
        <v>49.564447069245531</v>
      </c>
      <c r="M220">
        <v>32.171858851321424</v>
      </c>
      <c r="N220">
        <v>30.134357005758154</v>
      </c>
      <c r="O220">
        <v>43.112357891628527</v>
      </c>
      <c r="P220">
        <v>47.113539052118711</v>
      </c>
      <c r="Q220">
        <v>35.124760076775431</v>
      </c>
      <c r="R220">
        <v>35.789162852502585</v>
      </c>
      <c r="S220">
        <v>0</v>
      </c>
      <c r="T220">
        <v>18.987154879669273</v>
      </c>
    </row>
    <row r="221" spans="2:20" x14ac:dyDescent="0.25">
      <c r="B221">
        <v>0</v>
      </c>
      <c r="C221">
        <v>41.905699864582054</v>
      </c>
      <c r="D221">
        <v>14.686692108826788</v>
      </c>
      <c r="E221">
        <v>40.317616644097008</v>
      </c>
      <c r="F221">
        <v>48.036439739012678</v>
      </c>
      <c r="G221">
        <v>34.199187492305796</v>
      </c>
      <c r="H221">
        <v>27.415979317985968</v>
      </c>
      <c r="I221">
        <v>35.750338544872584</v>
      </c>
      <c r="J221">
        <v>31.207681890926999</v>
      </c>
      <c r="K221">
        <v>19.032377200541674</v>
      </c>
      <c r="L221">
        <v>32.795765111412038</v>
      </c>
      <c r="M221">
        <v>20.325003077680659</v>
      </c>
      <c r="N221">
        <v>17.912101440354551</v>
      </c>
      <c r="O221">
        <v>29.668841560999631</v>
      </c>
      <c r="P221">
        <v>24.165948541179365</v>
      </c>
      <c r="Q221">
        <v>30.887603102302101</v>
      </c>
      <c r="R221">
        <v>6.5000615536131967</v>
      </c>
      <c r="S221">
        <v>4.1487135294841808</v>
      </c>
      <c r="T221">
        <v>11.916779514957527</v>
      </c>
    </row>
    <row r="222" spans="2:20" x14ac:dyDescent="0.25">
      <c r="B222">
        <v>1.0310528869480833</v>
      </c>
      <c r="C222">
        <v>36.62057253760311</v>
      </c>
      <c r="D222">
        <v>4.8641436196021353</v>
      </c>
      <c r="E222">
        <v>29.281901989325572</v>
      </c>
      <c r="F222">
        <v>46.84619116933527</v>
      </c>
      <c r="G222">
        <v>32.302280446385254</v>
      </c>
      <c r="H222">
        <v>24.526928675400292</v>
      </c>
      <c r="I222">
        <v>28.687530325084907</v>
      </c>
      <c r="J222">
        <v>27.535177098495879</v>
      </c>
      <c r="K222">
        <v>28.820960698689959</v>
      </c>
      <c r="L222">
        <v>21.069868995633186</v>
      </c>
      <c r="M222">
        <v>23.580786026200872</v>
      </c>
      <c r="N222">
        <v>23.981077147016013</v>
      </c>
      <c r="O222">
        <v>30.470645317806888</v>
      </c>
      <c r="P222">
        <v>15.405143134400776</v>
      </c>
      <c r="Q222">
        <v>24.041727316836486</v>
      </c>
      <c r="R222">
        <v>6.1014070839398356</v>
      </c>
      <c r="S222">
        <v>0</v>
      </c>
      <c r="T222">
        <v>11.741872877244056</v>
      </c>
    </row>
    <row r="223" spans="2:20" x14ac:dyDescent="0.25">
      <c r="B223">
        <v>0</v>
      </c>
      <c r="C223">
        <v>56.537154675727585</v>
      </c>
      <c r="D223">
        <v>16.147141379819764</v>
      </c>
      <c r="E223">
        <v>49.534643226473626</v>
      </c>
      <c r="F223">
        <v>47.806175210518539</v>
      </c>
      <c r="G223">
        <v>39.444526517949477</v>
      </c>
      <c r="H223">
        <v>37.893337272861579</v>
      </c>
      <c r="I223">
        <v>35.8989511006057</v>
      </c>
      <c r="J223">
        <v>29.960112276554884</v>
      </c>
      <c r="K223">
        <v>51.602895553257497</v>
      </c>
      <c r="L223">
        <v>40.242280986851824</v>
      </c>
      <c r="M223">
        <v>55.237110356034869</v>
      </c>
      <c r="N223">
        <v>49.948293691830401</v>
      </c>
      <c r="O223">
        <v>41.483232382922147</v>
      </c>
      <c r="P223">
        <v>28.261190722410991</v>
      </c>
      <c r="Q223">
        <v>38.617225587235929</v>
      </c>
      <c r="R223">
        <v>7.3866154527995276</v>
      </c>
      <c r="S223">
        <v>6.2047569803516032</v>
      </c>
      <c r="T223">
        <v>12.897030580587977</v>
      </c>
    </row>
    <row r="224" spans="2:20" x14ac:dyDescent="0.25">
      <c r="B224">
        <v>0</v>
      </c>
      <c r="C224">
        <v>59.044502617801044</v>
      </c>
      <c r="D224">
        <v>16.073298429319372</v>
      </c>
      <c r="E224">
        <v>45.445026178010473</v>
      </c>
      <c r="F224">
        <v>58.586387434554979</v>
      </c>
      <c r="G224">
        <v>43.154450261780106</v>
      </c>
      <c r="H224">
        <v>32.133507853403145</v>
      </c>
      <c r="I224">
        <v>35.143979057591622</v>
      </c>
      <c r="J224">
        <v>47.369109947643977</v>
      </c>
      <c r="K224">
        <v>27.840314136125656</v>
      </c>
      <c r="L224">
        <v>45.327225130890056</v>
      </c>
      <c r="M224">
        <v>41.295811518324612</v>
      </c>
      <c r="N224">
        <v>37.931937172774873</v>
      </c>
      <c r="O224">
        <v>44.306282722513089</v>
      </c>
      <c r="P224">
        <v>38.468586387434556</v>
      </c>
      <c r="Q224">
        <v>50.772251308900529</v>
      </c>
      <c r="R224">
        <v>24.777486910994764</v>
      </c>
      <c r="S224">
        <v>5.2748691099476446</v>
      </c>
      <c r="T224">
        <v>12.971204188481675</v>
      </c>
    </row>
    <row r="225" spans="2:20" x14ac:dyDescent="0.25">
      <c r="B225">
        <v>0.10078105316200556</v>
      </c>
      <c r="C225">
        <v>42.995716805240612</v>
      </c>
      <c r="D225">
        <v>12.156714537666918</v>
      </c>
      <c r="E225">
        <v>25.333837238599145</v>
      </c>
      <c r="F225">
        <v>57.407407407407405</v>
      </c>
      <c r="G225">
        <v>40.50138573948098</v>
      </c>
      <c r="H225">
        <v>40.917107583774246</v>
      </c>
      <c r="I225">
        <v>32.791635172587554</v>
      </c>
      <c r="J225">
        <v>35.134794658604186</v>
      </c>
      <c r="K225">
        <v>34.593096497858397</v>
      </c>
      <c r="L225">
        <v>32.476694381456284</v>
      </c>
      <c r="M225">
        <v>18.266565885613506</v>
      </c>
      <c r="N225">
        <v>24.653565129755606</v>
      </c>
      <c r="O225">
        <v>27.311665406903501</v>
      </c>
      <c r="P225">
        <v>37.629125724363824</v>
      </c>
      <c r="Q225">
        <v>21.617535903250189</v>
      </c>
      <c r="R225">
        <v>4.4721592340639962</v>
      </c>
      <c r="S225">
        <v>0</v>
      </c>
      <c r="T225">
        <v>7.2940287226001512</v>
      </c>
    </row>
    <row r="226" spans="2:20" x14ac:dyDescent="0.25">
      <c r="B226">
        <v>0</v>
      </c>
      <c r="C226">
        <v>43.731815306767871</v>
      </c>
      <c r="D226">
        <v>16.419987349778623</v>
      </c>
      <c r="E226">
        <v>41.012017710309927</v>
      </c>
      <c r="F226">
        <v>53.219481340923465</v>
      </c>
      <c r="G226">
        <v>37.760910815939283</v>
      </c>
      <c r="H226">
        <v>29.373814041745732</v>
      </c>
      <c r="I226">
        <v>30.600885515496522</v>
      </c>
      <c r="J226">
        <v>24.996837444655281</v>
      </c>
      <c r="K226">
        <v>30.689437065148638</v>
      </c>
      <c r="L226">
        <v>31.195445920303605</v>
      </c>
      <c r="M226">
        <v>30.917141049968372</v>
      </c>
      <c r="N226">
        <v>28.500948766603418</v>
      </c>
      <c r="O226">
        <v>38.5325743200506</v>
      </c>
      <c r="P226">
        <v>19.949399114484503</v>
      </c>
      <c r="Q226">
        <v>28.083491461100568</v>
      </c>
      <c r="R226">
        <v>14.927261227071472</v>
      </c>
      <c r="S226">
        <v>5.1486401012017708</v>
      </c>
      <c r="T226">
        <v>24.857685009487664</v>
      </c>
    </row>
    <row r="227" spans="2:20" x14ac:dyDescent="0.25">
      <c r="B227">
        <v>3.5898169336384442</v>
      </c>
      <c r="C227">
        <v>60.397597254004573</v>
      </c>
      <c r="D227">
        <v>16.690503432494282</v>
      </c>
      <c r="E227">
        <v>40.503432494279174</v>
      </c>
      <c r="F227">
        <v>72.568649885583525</v>
      </c>
      <c r="G227">
        <v>54.462242562929063</v>
      </c>
      <c r="H227">
        <v>48.941647597254004</v>
      </c>
      <c r="I227">
        <v>52.088100686498848</v>
      </c>
      <c r="J227">
        <v>46.352974828375288</v>
      </c>
      <c r="K227">
        <v>29.576659038901603</v>
      </c>
      <c r="L227">
        <v>47.325514874141881</v>
      </c>
      <c r="M227">
        <v>34.367848970251721</v>
      </c>
      <c r="N227">
        <v>28.647025171624712</v>
      </c>
      <c r="O227">
        <v>43.807208237986274</v>
      </c>
      <c r="P227">
        <v>45.723684210526315</v>
      </c>
      <c r="Q227">
        <v>34.296338672768876</v>
      </c>
      <c r="R227">
        <v>15.603546910755147</v>
      </c>
      <c r="S227">
        <v>0</v>
      </c>
      <c r="T227">
        <v>33.195080091533178</v>
      </c>
    </row>
    <row r="228" spans="2:20" x14ac:dyDescent="0.25">
      <c r="B228">
        <v>0</v>
      </c>
      <c r="C228">
        <v>65.677419354838705</v>
      </c>
      <c r="D228">
        <v>15.03225806451613</v>
      </c>
      <c r="E228">
        <v>69.725806451612897</v>
      </c>
      <c r="F228">
        <v>65.661290322580641</v>
      </c>
      <c r="G228">
        <v>50.467741935483865</v>
      </c>
      <c r="H228">
        <v>31.967741935483872</v>
      </c>
      <c r="I228">
        <v>39.274193548387096</v>
      </c>
      <c r="J228">
        <v>39.661290322580648</v>
      </c>
      <c r="K228">
        <v>63.596774193548391</v>
      </c>
      <c r="L228">
        <v>47.145161290322577</v>
      </c>
      <c r="M228">
        <v>54.161290322580648</v>
      </c>
      <c r="N228">
        <v>60.241935483870968</v>
      </c>
      <c r="O228">
        <v>44.322580645161288</v>
      </c>
      <c r="P228">
        <v>37.58064516129032</v>
      </c>
      <c r="Q228">
        <v>35.903225806451609</v>
      </c>
      <c r="R228">
        <v>13.82258064516129</v>
      </c>
      <c r="S228">
        <v>2.2419354838709675</v>
      </c>
      <c r="T228">
        <v>25.725806451612904</v>
      </c>
    </row>
    <row r="229" spans="2:20" x14ac:dyDescent="0.25">
      <c r="B229">
        <v>5.2523961661341847</v>
      </c>
      <c r="C229">
        <v>33.904153354632591</v>
      </c>
      <c r="D229">
        <v>0.90734824281150162</v>
      </c>
      <c r="E229">
        <v>22.645367412140573</v>
      </c>
      <c r="F229">
        <v>33.009584664536739</v>
      </c>
      <c r="G229">
        <v>24.038338658146966</v>
      </c>
      <c r="H229">
        <v>29.469648562300321</v>
      </c>
      <c r="I229">
        <v>28.038338658146966</v>
      </c>
      <c r="J229">
        <v>20.191693290734825</v>
      </c>
      <c r="K229">
        <v>27.220447284345049</v>
      </c>
      <c r="L229">
        <v>23.603833865814696</v>
      </c>
      <c r="M229">
        <v>27.16932907348243</v>
      </c>
      <c r="N229">
        <v>26.057507987220447</v>
      </c>
      <c r="O229">
        <v>15.348242811501597</v>
      </c>
      <c r="P229">
        <v>22.287539936102235</v>
      </c>
      <c r="Q229">
        <v>13.814696485623005</v>
      </c>
      <c r="R229">
        <v>4.3322683706070286</v>
      </c>
      <c r="S229">
        <v>0</v>
      </c>
      <c r="T229">
        <v>7.1565495207667738</v>
      </c>
    </row>
    <row r="230" spans="2:20" x14ac:dyDescent="0.25">
      <c r="B230">
        <v>5.4334554334554337</v>
      </c>
      <c r="C230">
        <v>66.285103785103786</v>
      </c>
      <c r="D230">
        <v>22.893772893772894</v>
      </c>
      <c r="E230">
        <v>46.443833943833944</v>
      </c>
      <c r="F230">
        <v>79.685592185592185</v>
      </c>
      <c r="G230">
        <v>60.1037851037851</v>
      </c>
      <c r="H230">
        <v>48.534798534798533</v>
      </c>
      <c r="I230">
        <v>43.620268620268618</v>
      </c>
      <c r="J230">
        <v>35.56166056166056</v>
      </c>
      <c r="K230">
        <v>69.887057387057382</v>
      </c>
      <c r="L230">
        <v>32.95177045177045</v>
      </c>
      <c r="M230">
        <v>59.035409035409039</v>
      </c>
      <c r="N230">
        <v>60.134310134310134</v>
      </c>
      <c r="O230">
        <v>43.635531135531139</v>
      </c>
      <c r="P230">
        <v>30.876068376068378</v>
      </c>
      <c r="Q230">
        <v>30.02136752136752</v>
      </c>
      <c r="R230">
        <v>5.4945054945054945</v>
      </c>
      <c r="S230">
        <v>0</v>
      </c>
      <c r="T230">
        <v>26.297313797313798</v>
      </c>
    </row>
    <row r="231" spans="2:20" x14ac:dyDescent="0.25">
      <c r="B231">
        <v>0</v>
      </c>
      <c r="C231">
        <v>57.1313672922252</v>
      </c>
      <c r="D231">
        <v>18.270777479892761</v>
      </c>
      <c r="E231">
        <v>40.361930294906166</v>
      </c>
      <c r="F231">
        <v>48.284182305630026</v>
      </c>
      <c r="G231">
        <v>31.86327077747989</v>
      </c>
      <c r="H231">
        <v>39.115281501340483</v>
      </c>
      <c r="I231">
        <v>34.423592493297591</v>
      </c>
      <c r="J231">
        <v>23.069705093833782</v>
      </c>
      <c r="K231">
        <v>52.412868632707777</v>
      </c>
      <c r="L231">
        <v>36.31367292225201</v>
      </c>
      <c r="M231">
        <v>52.399463806970516</v>
      </c>
      <c r="N231">
        <v>53.150134048257371</v>
      </c>
      <c r="O231">
        <v>35.509383378016082</v>
      </c>
      <c r="P231">
        <v>25.361930294906166</v>
      </c>
      <c r="Q231">
        <v>24.597855227882036</v>
      </c>
      <c r="R231">
        <v>27.359249329758711</v>
      </c>
      <c r="S231">
        <v>1.0857908847184987</v>
      </c>
      <c r="T231">
        <v>18.243967828418231</v>
      </c>
    </row>
    <row r="232" spans="2:20" x14ac:dyDescent="0.25">
      <c r="B232">
        <v>0</v>
      </c>
      <c r="C232">
        <v>64.993355972242725</v>
      </c>
      <c r="D232">
        <v>22.294404252177767</v>
      </c>
      <c r="E232">
        <v>42.610364683301341</v>
      </c>
      <c r="F232">
        <v>76.450612727004284</v>
      </c>
      <c r="G232">
        <v>57.84733500664403</v>
      </c>
      <c r="H232">
        <v>47.054481027609626</v>
      </c>
      <c r="I232">
        <v>45.50420788424627</v>
      </c>
      <c r="J232">
        <v>36.542152664993353</v>
      </c>
      <c r="K232">
        <v>20.227373394359958</v>
      </c>
      <c r="L232">
        <v>33.914070574339291</v>
      </c>
      <c r="M232">
        <v>32.230916875830502</v>
      </c>
      <c r="N232">
        <v>36.468330134357011</v>
      </c>
      <c r="O232">
        <v>44.913627639155465</v>
      </c>
      <c r="P232">
        <v>49.254392440572865</v>
      </c>
      <c r="Q232">
        <v>57.75874796988041</v>
      </c>
      <c r="R232">
        <v>15.133618780451794</v>
      </c>
      <c r="S232">
        <v>3.6615975195629709</v>
      </c>
      <c r="T232">
        <v>10.51232836261627</v>
      </c>
    </row>
    <row r="233" spans="2:20" x14ac:dyDescent="0.25">
      <c r="B233">
        <v>0</v>
      </c>
      <c r="C233">
        <v>65.302655960469423</v>
      </c>
      <c r="D233">
        <v>16.568869672637433</v>
      </c>
      <c r="E233">
        <v>40.472513897467572</v>
      </c>
      <c r="F233">
        <v>65.472513897467579</v>
      </c>
      <c r="G233">
        <v>47.405806053119207</v>
      </c>
      <c r="H233">
        <v>48.363187152563306</v>
      </c>
      <c r="I233">
        <v>48.208770846201361</v>
      </c>
      <c r="J233">
        <v>46.355775169857935</v>
      </c>
      <c r="K233">
        <v>43.514515132798024</v>
      </c>
      <c r="L233">
        <v>50.463248919085856</v>
      </c>
      <c r="M233">
        <v>47.621988882025938</v>
      </c>
      <c r="N233">
        <v>32.906114885731938</v>
      </c>
      <c r="O233">
        <v>40.657813465101917</v>
      </c>
      <c r="P233">
        <v>35.917232859789991</v>
      </c>
      <c r="Q233">
        <v>46.911673872760964</v>
      </c>
      <c r="R233">
        <v>10.809141445336627</v>
      </c>
      <c r="S233">
        <v>0.24706609017912293</v>
      </c>
      <c r="T233">
        <v>16.12106238418777</v>
      </c>
    </row>
    <row r="234" spans="2:20" x14ac:dyDescent="0.25">
      <c r="B234">
        <v>0.18094089264173704</v>
      </c>
      <c r="C234">
        <v>59.047044632086852</v>
      </c>
      <c r="D234">
        <v>15.560916767189385</v>
      </c>
      <c r="E234">
        <v>56.830518697225571</v>
      </c>
      <c r="F234">
        <v>62.711097708082029</v>
      </c>
      <c r="G234">
        <v>50.663449939686366</v>
      </c>
      <c r="H234">
        <v>40.681544028950547</v>
      </c>
      <c r="I234">
        <v>40.138721351025332</v>
      </c>
      <c r="J234">
        <v>34.348612786489745</v>
      </c>
      <c r="K234">
        <v>50.12062726176115</v>
      </c>
      <c r="L234">
        <v>47.285886610373943</v>
      </c>
      <c r="M234">
        <v>55.548854041013271</v>
      </c>
      <c r="N234">
        <v>48.145355850422192</v>
      </c>
      <c r="O234">
        <v>32.825693606755124</v>
      </c>
      <c r="P234">
        <v>33.534378769601929</v>
      </c>
      <c r="Q234">
        <v>40.214113389626057</v>
      </c>
      <c r="R234">
        <v>13.057901085645357</v>
      </c>
      <c r="S234">
        <v>0</v>
      </c>
      <c r="T234">
        <v>30.322677925211099</v>
      </c>
    </row>
    <row r="235" spans="2:20" x14ac:dyDescent="0.25">
      <c r="B235">
        <v>0</v>
      </c>
      <c r="C235">
        <v>70.094524119947849</v>
      </c>
      <c r="D235">
        <v>27.053455019556715</v>
      </c>
      <c r="E235">
        <v>48.256192959582791</v>
      </c>
      <c r="F235">
        <v>86.261408083441978</v>
      </c>
      <c r="G235">
        <v>65.938722294654497</v>
      </c>
      <c r="H235">
        <v>61.082138200782268</v>
      </c>
      <c r="I235">
        <v>60.886571056062579</v>
      </c>
      <c r="J235">
        <v>69.573011734028682</v>
      </c>
      <c r="K235">
        <v>31.747066492829205</v>
      </c>
      <c r="L235">
        <v>73.45176010430248</v>
      </c>
      <c r="M235">
        <v>58.865710560625814</v>
      </c>
      <c r="N235">
        <v>53.487614080834419</v>
      </c>
      <c r="O235">
        <v>56.567796610169495</v>
      </c>
      <c r="P235">
        <v>66.248370273793995</v>
      </c>
      <c r="Q235">
        <v>56.192959582790095</v>
      </c>
      <c r="R235">
        <v>29.530638852672752</v>
      </c>
      <c r="S235">
        <v>2.1512385919165578</v>
      </c>
      <c r="T235">
        <v>57.936766623207305</v>
      </c>
    </row>
    <row r="236" spans="2:20" x14ac:dyDescent="0.25">
      <c r="B236">
        <v>0.40238656861384764</v>
      </c>
      <c r="C236">
        <v>43.013736644928542</v>
      </c>
      <c r="D236">
        <v>9.5323990564728724</v>
      </c>
      <c r="E236">
        <v>33.564589981961987</v>
      </c>
      <c r="F236">
        <v>58.845566810045788</v>
      </c>
      <c r="G236">
        <v>35.840155404467879</v>
      </c>
      <c r="H236">
        <v>32.274177882614126</v>
      </c>
      <c r="I236">
        <v>33.522963785208823</v>
      </c>
      <c r="J236">
        <v>13.944775912307477</v>
      </c>
      <c r="K236">
        <v>42.38934369363119</v>
      </c>
      <c r="L236">
        <v>23.033162203413347</v>
      </c>
      <c r="M236">
        <v>30.73400860274733</v>
      </c>
      <c r="N236">
        <v>48.425142222838907</v>
      </c>
      <c r="O236">
        <v>30.192868044956295</v>
      </c>
      <c r="P236">
        <v>24.795337865963646</v>
      </c>
      <c r="Q236">
        <v>28.430692382405994</v>
      </c>
      <c r="R236">
        <v>0</v>
      </c>
      <c r="S236">
        <v>1.4430414874427639</v>
      </c>
      <c r="T236">
        <v>21.742750104065493</v>
      </c>
    </row>
    <row r="237" spans="2:20" x14ac:dyDescent="0.25">
      <c r="B237">
        <v>0</v>
      </c>
      <c r="C237">
        <v>82.35294117647058</v>
      </c>
      <c r="D237">
        <v>30.395249582482837</v>
      </c>
      <c r="E237">
        <v>52.829838560029685</v>
      </c>
      <c r="F237">
        <v>105.56689552792726</v>
      </c>
      <c r="G237">
        <v>85.748747448506208</v>
      </c>
      <c r="H237">
        <v>57.079235479680833</v>
      </c>
      <c r="I237">
        <v>66.190387827055105</v>
      </c>
      <c r="J237">
        <v>41.399146409352383</v>
      </c>
      <c r="K237">
        <v>96.028947856745219</v>
      </c>
      <c r="L237">
        <v>55.167934681759135</v>
      </c>
      <c r="M237">
        <v>78.103544256819447</v>
      </c>
      <c r="N237">
        <v>100.22267582111708</v>
      </c>
      <c r="O237">
        <v>77.175728335498235</v>
      </c>
      <c r="P237">
        <v>50.825756169975875</v>
      </c>
      <c r="Q237">
        <v>38.467248097977361</v>
      </c>
      <c r="R237">
        <v>38.337353868992388</v>
      </c>
      <c r="S237">
        <v>11.876043792911487</v>
      </c>
      <c r="T237">
        <v>48.933011690480612</v>
      </c>
    </row>
    <row r="238" spans="2:20" x14ac:dyDescent="0.25">
      <c r="B238">
        <v>0</v>
      </c>
      <c r="C238">
        <v>47.942299533305047</v>
      </c>
      <c r="D238">
        <v>6.6468674869183992</v>
      </c>
      <c r="E238">
        <v>38.495262339131664</v>
      </c>
      <c r="F238">
        <v>48.366567670767921</v>
      </c>
      <c r="G238">
        <v>33.587894215811062</v>
      </c>
      <c r="H238">
        <v>35.878942158110597</v>
      </c>
      <c r="I238">
        <v>39.881204921510395</v>
      </c>
      <c r="J238">
        <v>34.082873709517749</v>
      </c>
      <c r="K238">
        <v>18.102107198416064</v>
      </c>
      <c r="L238">
        <v>30.024041861122896</v>
      </c>
      <c r="M238">
        <v>32.555508414651392</v>
      </c>
      <c r="N238">
        <v>20.223447885730447</v>
      </c>
      <c r="O238">
        <v>20.718427379437138</v>
      </c>
      <c r="P238">
        <v>28.044123886296141</v>
      </c>
      <c r="Q238">
        <v>31.466553528496675</v>
      </c>
      <c r="R238">
        <v>18.540517607127704</v>
      </c>
      <c r="S238">
        <v>0.96167444491585352</v>
      </c>
      <c r="T238">
        <v>5.0346485645594683</v>
      </c>
    </row>
    <row r="239" spans="2:20" x14ac:dyDescent="0.25">
      <c r="B239">
        <v>0.47812228339611706</v>
      </c>
      <c r="C239">
        <v>58.215010141987833</v>
      </c>
      <c r="D239">
        <v>13.662706461895102</v>
      </c>
      <c r="E239">
        <v>39.915966386554622</v>
      </c>
      <c r="F239">
        <v>70.312952767313817</v>
      </c>
      <c r="G239">
        <v>52.100840336134461</v>
      </c>
      <c r="H239">
        <v>47.015357867284848</v>
      </c>
      <c r="I239">
        <v>45.928716314111853</v>
      </c>
      <c r="J239">
        <v>30.121703853955374</v>
      </c>
      <c r="K239">
        <v>30.672268907563026</v>
      </c>
      <c r="L239">
        <v>41.379310344827587</v>
      </c>
      <c r="M239">
        <v>27.151550275282528</v>
      </c>
      <c r="N239">
        <v>34.555201390901189</v>
      </c>
      <c r="O239">
        <v>44.030715734569689</v>
      </c>
      <c r="P239">
        <v>45.320197044334975</v>
      </c>
      <c r="Q239">
        <v>29.585627354390031</v>
      </c>
      <c r="R239">
        <v>18.994494349463924</v>
      </c>
      <c r="S239">
        <v>0</v>
      </c>
      <c r="T239">
        <v>39.973920602723851</v>
      </c>
    </row>
    <row r="240" spans="2:20" x14ac:dyDescent="0.25">
      <c r="B240">
        <v>0</v>
      </c>
      <c r="C240">
        <v>68.105899076048331</v>
      </c>
      <c r="D240">
        <v>11.105188343994314</v>
      </c>
      <c r="E240">
        <v>48.347547974413644</v>
      </c>
      <c r="F240">
        <v>80.08173418621179</v>
      </c>
      <c r="G240">
        <v>63.66382373845061</v>
      </c>
      <c r="H240">
        <v>50.710732054015637</v>
      </c>
      <c r="I240">
        <v>52.327647476901205</v>
      </c>
      <c r="J240">
        <v>30.970149253731343</v>
      </c>
      <c r="K240">
        <v>73.294243070362469</v>
      </c>
      <c r="L240">
        <v>52.683013503909024</v>
      </c>
      <c r="M240">
        <v>72.085998578535893</v>
      </c>
      <c r="N240">
        <v>78.784648187633266</v>
      </c>
      <c r="O240">
        <v>52.878464818763327</v>
      </c>
      <c r="P240">
        <v>33.031272210376692</v>
      </c>
      <c r="Q240">
        <v>43.336886993603414</v>
      </c>
      <c r="R240">
        <v>13.059701492537313</v>
      </c>
      <c r="S240">
        <v>0.10660980810234541</v>
      </c>
      <c r="T240">
        <v>42.839374555792467</v>
      </c>
    </row>
    <row r="241" spans="2:20" x14ac:dyDescent="0.25">
      <c r="B241">
        <v>2.0148313977892824</v>
      </c>
      <c r="C241">
        <v>62.613684063243312</v>
      </c>
      <c r="D241">
        <v>19.280817126066882</v>
      </c>
      <c r="E241">
        <v>49.629215055267942</v>
      </c>
      <c r="F241">
        <v>76.479641807751506</v>
      </c>
      <c r="G241">
        <v>57.590597453476988</v>
      </c>
      <c r="H241">
        <v>56.45725479222051</v>
      </c>
      <c r="I241">
        <v>50.776549601231288</v>
      </c>
      <c r="J241">
        <v>60.906674129005175</v>
      </c>
      <c r="K241">
        <v>29.229047152651461</v>
      </c>
      <c r="L241">
        <v>61.144536169021968</v>
      </c>
      <c r="M241">
        <v>25.773051630054567</v>
      </c>
      <c r="N241">
        <v>32.573107597593399</v>
      </c>
      <c r="O241">
        <v>42.451378200643624</v>
      </c>
      <c r="P241">
        <v>64.082831957464663</v>
      </c>
      <c r="Q241">
        <v>62.767594795018887</v>
      </c>
      <c r="R241">
        <v>39.625017489855885</v>
      </c>
      <c r="S241">
        <v>0</v>
      </c>
      <c r="T241">
        <v>29.061144536169021</v>
      </c>
    </row>
    <row r="242" spans="2:20" x14ac:dyDescent="0.25">
      <c r="B242">
        <v>0</v>
      </c>
      <c r="C242">
        <v>55.676053874409661</v>
      </c>
      <c r="D242">
        <v>25.642819660661186</v>
      </c>
      <c r="E242">
        <v>31.677453209725382</v>
      </c>
      <c r="F242">
        <v>58.737099877558165</v>
      </c>
      <c r="G242">
        <v>42.609760363827185</v>
      </c>
      <c r="H242">
        <v>41.892601014518107</v>
      </c>
      <c r="I242">
        <v>40.878082910617458</v>
      </c>
      <c r="J242">
        <v>28.126639846073115</v>
      </c>
      <c r="K242">
        <v>65.366450935805503</v>
      </c>
      <c r="L242">
        <v>39.916039881056498</v>
      </c>
      <c r="M242">
        <v>40.528249081686205</v>
      </c>
      <c r="N242">
        <v>49.606436942452333</v>
      </c>
      <c r="O242">
        <v>38.271820885079592</v>
      </c>
      <c r="P242">
        <v>26.797271296134333</v>
      </c>
      <c r="Q242">
        <v>30.732901871610984</v>
      </c>
      <c r="R242">
        <v>3.7956970439041458</v>
      </c>
      <c r="S242">
        <v>3.8831555011369598</v>
      </c>
      <c r="T242">
        <v>23.228966241035508</v>
      </c>
    </row>
    <row r="243" spans="2:20" x14ac:dyDescent="0.25">
      <c r="B243">
        <v>0</v>
      </c>
      <c r="C243">
        <v>55.761805761805761</v>
      </c>
      <c r="D243">
        <v>18.725868725868725</v>
      </c>
      <c r="E243">
        <v>44.297594297594294</v>
      </c>
      <c r="F243">
        <v>57.276507276507274</v>
      </c>
      <c r="G243">
        <v>45.247995247995249</v>
      </c>
      <c r="H243">
        <v>33.442233442233444</v>
      </c>
      <c r="I243">
        <v>41.357291357291359</v>
      </c>
      <c r="J243">
        <v>31.125631125631127</v>
      </c>
      <c r="K243">
        <v>41.5948915948916</v>
      </c>
      <c r="L243">
        <v>38.847638847638848</v>
      </c>
      <c r="M243">
        <v>60.751410751410752</v>
      </c>
      <c r="N243">
        <v>51.425601425601428</v>
      </c>
      <c r="O243">
        <v>35.922185922185925</v>
      </c>
      <c r="P243">
        <v>50.371250371250376</v>
      </c>
      <c r="Q243">
        <v>51.722601722601723</v>
      </c>
      <c r="R243">
        <v>12.949212949212949</v>
      </c>
      <c r="S243">
        <v>2.5690525690525692</v>
      </c>
      <c r="T243">
        <v>31.957231957231958</v>
      </c>
    </row>
    <row r="244" spans="2:20" x14ac:dyDescent="0.25">
      <c r="B244">
        <v>0</v>
      </c>
      <c r="C244">
        <v>26.397032427904747</v>
      </c>
      <c r="D244">
        <v>4.7744405887280124</v>
      </c>
      <c r="E244">
        <v>19.899485461289938</v>
      </c>
      <c r="F244">
        <v>35.048462366878063</v>
      </c>
      <c r="G244">
        <v>23.106377886801482</v>
      </c>
      <c r="H244">
        <v>12.564317338757927</v>
      </c>
      <c r="I244">
        <v>21.024291013521598</v>
      </c>
      <c r="J244">
        <v>7.3232021060189059</v>
      </c>
      <c r="K244">
        <v>25.559411271987553</v>
      </c>
      <c r="L244">
        <v>20.043077659447171</v>
      </c>
      <c r="M244">
        <v>26.983367237046785</v>
      </c>
      <c r="N244">
        <v>19.44477683379203</v>
      </c>
      <c r="O244">
        <v>7.9574009812133539</v>
      </c>
      <c r="P244">
        <v>10.147182003111164</v>
      </c>
      <c r="Q244">
        <v>6.7607993299030751</v>
      </c>
      <c r="R244">
        <v>14.89769055881297</v>
      </c>
      <c r="S244">
        <v>3.7333971520880702</v>
      </c>
      <c r="T244">
        <v>12.743807586454469</v>
      </c>
    </row>
    <row r="245" spans="2:20" x14ac:dyDescent="0.25">
      <c r="B245">
        <v>0.96480257280686077</v>
      </c>
      <c r="C245">
        <v>76.791138109701635</v>
      </c>
      <c r="D245">
        <v>22.261926031802751</v>
      </c>
      <c r="E245">
        <v>62.158299088797577</v>
      </c>
      <c r="F245">
        <v>92.388779703412538</v>
      </c>
      <c r="G245">
        <v>72.342326246203328</v>
      </c>
      <c r="H245">
        <v>68.036448097194921</v>
      </c>
      <c r="I245">
        <v>68.268715383241016</v>
      </c>
      <c r="J245">
        <v>44.791852778274077</v>
      </c>
      <c r="K245">
        <v>69.50151867071645</v>
      </c>
      <c r="L245">
        <v>62.336966231909955</v>
      </c>
      <c r="M245">
        <v>73.182061818831514</v>
      </c>
      <c r="N245">
        <v>81.561550830802219</v>
      </c>
      <c r="O245">
        <v>62.354832946221194</v>
      </c>
      <c r="P245">
        <v>52.295872788994103</v>
      </c>
      <c r="Q245">
        <v>51.348936930498482</v>
      </c>
      <c r="R245">
        <v>0</v>
      </c>
      <c r="S245">
        <v>2.0546721457923889</v>
      </c>
      <c r="T245">
        <v>20.90405574414865</v>
      </c>
    </row>
    <row r="246" spans="2:20" x14ac:dyDescent="0.25">
      <c r="B246">
        <v>2.4277099118602137</v>
      </c>
      <c r="C246">
        <v>47.177980516468224</v>
      </c>
      <c r="D246">
        <v>10.128343899798979</v>
      </c>
      <c r="E246">
        <v>42.94108551105613</v>
      </c>
      <c r="F246">
        <v>49.296428019174272</v>
      </c>
      <c r="G246">
        <v>34.096180609246943</v>
      </c>
      <c r="H246">
        <v>21.787536724911085</v>
      </c>
      <c r="I246">
        <v>24.942013298283594</v>
      </c>
      <c r="J246">
        <v>25.065718261945257</v>
      </c>
      <c r="K246">
        <v>36.539353641564873</v>
      </c>
      <c r="L246">
        <v>23.070975722900883</v>
      </c>
      <c r="M246">
        <v>45.306942941085509</v>
      </c>
      <c r="N246">
        <v>40.219576310499463</v>
      </c>
      <c r="O246">
        <v>34.158033091077776</v>
      </c>
      <c r="P246">
        <v>32.008659347456316</v>
      </c>
      <c r="Q246">
        <v>24.168857275398175</v>
      </c>
      <c r="R246">
        <v>12.184938920674192</v>
      </c>
      <c r="S246">
        <v>0</v>
      </c>
      <c r="T246">
        <v>14.47348074841503</v>
      </c>
    </row>
    <row r="247" spans="2:20" x14ac:dyDescent="0.25">
      <c r="B247">
        <v>0</v>
      </c>
      <c r="C247">
        <v>76.370382863889347</v>
      </c>
      <c r="D247">
        <v>27.711249789171866</v>
      </c>
      <c r="E247">
        <v>65.660313712261768</v>
      </c>
      <c r="F247">
        <v>66.11570247933885</v>
      </c>
      <c r="G247">
        <v>48.068814302580535</v>
      </c>
      <c r="H247">
        <v>55.068308315061564</v>
      </c>
      <c r="I247">
        <v>59.335469725080117</v>
      </c>
      <c r="J247">
        <v>59.453533479507506</v>
      </c>
      <c r="K247">
        <v>79.574970484061396</v>
      </c>
      <c r="L247">
        <v>59.706527238994767</v>
      </c>
      <c r="M247">
        <v>57.750042165626581</v>
      </c>
      <c r="N247">
        <v>64.226682408500594</v>
      </c>
      <c r="O247">
        <v>47.984483049418117</v>
      </c>
      <c r="P247">
        <v>52.066115702479344</v>
      </c>
      <c r="Q247">
        <v>48.40613931523022</v>
      </c>
      <c r="R247">
        <v>2.6817338505650197</v>
      </c>
      <c r="S247">
        <v>4.031033901163771</v>
      </c>
      <c r="T247">
        <v>25.147579693034238</v>
      </c>
    </row>
    <row r="248" spans="2:20" x14ac:dyDescent="0.25">
      <c r="B248">
        <v>0</v>
      </c>
      <c r="C248">
        <v>53.701117318435756</v>
      </c>
      <c r="D248">
        <v>15.349162011173185</v>
      </c>
      <c r="E248">
        <v>39.567039106145252</v>
      </c>
      <c r="F248">
        <v>60.488826815642462</v>
      </c>
      <c r="G248">
        <v>44.120111731843572</v>
      </c>
      <c r="H248">
        <v>57.262569832402235</v>
      </c>
      <c r="I248">
        <v>53.910614525139664</v>
      </c>
      <c r="J248">
        <v>45.768156424581008</v>
      </c>
      <c r="K248">
        <v>21.648044692737432</v>
      </c>
      <c r="L248">
        <v>31.312849162011176</v>
      </c>
      <c r="M248">
        <v>44.581005586592177</v>
      </c>
      <c r="N248">
        <v>30.16759776536313</v>
      </c>
      <c r="O248">
        <v>42.709497206703908</v>
      </c>
      <c r="P248">
        <v>44.343575418994412</v>
      </c>
      <c r="Q248">
        <v>40.391061452513966</v>
      </c>
      <c r="R248">
        <v>48.08659217877095</v>
      </c>
      <c r="S248">
        <v>1.8994413407821229</v>
      </c>
      <c r="T248">
        <v>36.745810055865924</v>
      </c>
    </row>
    <row r="249" spans="2:20" x14ac:dyDescent="0.25">
      <c r="B249">
        <v>0</v>
      </c>
      <c r="C249">
        <v>39.688876651982383</v>
      </c>
      <c r="D249">
        <v>8.9757709251101332</v>
      </c>
      <c r="E249">
        <v>35.792951541850222</v>
      </c>
      <c r="F249">
        <v>52.918502202643168</v>
      </c>
      <c r="G249">
        <v>35.173458149779734</v>
      </c>
      <c r="H249">
        <v>14.000550660792952</v>
      </c>
      <c r="I249">
        <v>19.43832599118943</v>
      </c>
      <c r="J249">
        <v>9.498898678414097</v>
      </c>
      <c r="K249">
        <v>31.470264317180618</v>
      </c>
      <c r="L249">
        <v>13.931718061674008</v>
      </c>
      <c r="M249">
        <v>38.683920704845818</v>
      </c>
      <c r="N249">
        <v>43.419603524229075</v>
      </c>
      <c r="O249">
        <v>24.642070484581499</v>
      </c>
      <c r="P249">
        <v>6.2087004405286343</v>
      </c>
      <c r="Q249">
        <v>17.855176211453745</v>
      </c>
      <c r="R249">
        <v>9.2648678414096928</v>
      </c>
      <c r="S249">
        <v>0.31662995594713655</v>
      </c>
      <c r="T249">
        <v>21.503303964757709</v>
      </c>
    </row>
    <row r="250" spans="2:20" x14ac:dyDescent="0.25">
      <c r="B250">
        <v>3.9633729670630036</v>
      </c>
      <c r="C250">
        <v>53.532868662019951</v>
      </c>
      <c r="D250">
        <v>25.119584529178624</v>
      </c>
      <c r="E250">
        <v>34.754680880142139</v>
      </c>
      <c r="F250">
        <v>58.657919912532464</v>
      </c>
      <c r="G250">
        <v>42.941096077627442</v>
      </c>
      <c r="H250">
        <v>34.22167555008884</v>
      </c>
      <c r="I250">
        <v>47.068470684706845</v>
      </c>
      <c r="J250">
        <v>31.269646029793631</v>
      </c>
      <c r="K250">
        <v>28.481618149514826</v>
      </c>
      <c r="L250">
        <v>40.221402214022142</v>
      </c>
      <c r="M250">
        <v>40.45373787071204</v>
      </c>
      <c r="N250">
        <v>25.912259122591223</v>
      </c>
      <c r="O250">
        <v>32.718327183271832</v>
      </c>
      <c r="P250">
        <v>38.280716140494739</v>
      </c>
      <c r="Q250">
        <v>33.278666119994533</v>
      </c>
      <c r="R250">
        <v>42.203088697553639</v>
      </c>
      <c r="S250">
        <v>0</v>
      </c>
      <c r="T250">
        <v>24.613912805794726</v>
      </c>
    </row>
    <row r="251" spans="2:20" x14ac:dyDescent="0.25">
      <c r="B251">
        <v>0</v>
      </c>
      <c r="C251">
        <v>49.637133353492594</v>
      </c>
      <c r="D251">
        <v>17.931660114907771</v>
      </c>
      <c r="E251">
        <v>35.772603568188693</v>
      </c>
      <c r="F251">
        <v>68.899304505594188</v>
      </c>
      <c r="G251">
        <v>48.609011188388266</v>
      </c>
      <c r="H251">
        <v>34.321136982159054</v>
      </c>
      <c r="I251">
        <v>35.530692470517081</v>
      </c>
      <c r="J251">
        <v>34.185061989718776</v>
      </c>
      <c r="K251">
        <v>46.386452978530393</v>
      </c>
      <c r="L251">
        <v>46.764439068642275</v>
      </c>
      <c r="M251">
        <v>27.24523737526459</v>
      </c>
      <c r="N251">
        <v>37.889325672815239</v>
      </c>
      <c r="O251">
        <v>49.531297248261261</v>
      </c>
      <c r="P251">
        <v>50.060477774417897</v>
      </c>
      <c r="Q251">
        <v>39.355911702449347</v>
      </c>
      <c r="R251">
        <v>13.864529785303899</v>
      </c>
      <c r="S251">
        <v>3.5530692470517087</v>
      </c>
      <c r="T251">
        <v>33.504687027517392</v>
      </c>
    </row>
    <row r="252" spans="2:20" x14ac:dyDescent="0.25">
      <c r="B252">
        <v>0.87467953551500532</v>
      </c>
      <c r="C252">
        <v>53.40069371135575</v>
      </c>
      <c r="D252">
        <v>23.480621324083849</v>
      </c>
      <c r="E252">
        <v>35.107826873774698</v>
      </c>
      <c r="F252">
        <v>62.630070879203736</v>
      </c>
      <c r="G252">
        <v>45.800030161363296</v>
      </c>
      <c r="H252">
        <v>54.652390288041019</v>
      </c>
      <c r="I252">
        <v>45.860352887950533</v>
      </c>
      <c r="J252">
        <v>43.688734730809827</v>
      </c>
      <c r="K252">
        <v>36.691298446689792</v>
      </c>
      <c r="L252">
        <v>43.960187000452422</v>
      </c>
      <c r="M252">
        <v>41.999698386367065</v>
      </c>
      <c r="N252">
        <v>34.263308701553306</v>
      </c>
      <c r="O252">
        <v>46.222289247473988</v>
      </c>
      <c r="P252">
        <v>45.483335846780278</v>
      </c>
      <c r="Q252">
        <v>60.775147036646061</v>
      </c>
      <c r="R252">
        <v>22.244005429045394</v>
      </c>
      <c r="S252">
        <v>0</v>
      </c>
      <c r="T252">
        <v>20.419242949781331</v>
      </c>
    </row>
    <row r="253" spans="2:20" x14ac:dyDescent="0.25">
      <c r="B253">
        <v>1.2910798122065728</v>
      </c>
      <c r="C253">
        <v>45.37852112676056</v>
      </c>
      <c r="D253">
        <v>17.077464788732392</v>
      </c>
      <c r="E253">
        <v>31.44072769953052</v>
      </c>
      <c r="F253">
        <v>57.218309859154928</v>
      </c>
      <c r="G253">
        <v>35.035211267605632</v>
      </c>
      <c r="H253">
        <v>32.717136150234744</v>
      </c>
      <c r="I253">
        <v>29.401408450704224</v>
      </c>
      <c r="J253">
        <v>25.894953051643192</v>
      </c>
      <c r="K253">
        <v>41.65199530516432</v>
      </c>
      <c r="L253">
        <v>26.731220657276992</v>
      </c>
      <c r="M253">
        <v>53.9612676056338</v>
      </c>
      <c r="N253">
        <v>35.460680751173705</v>
      </c>
      <c r="O253">
        <v>14.671361502347418</v>
      </c>
      <c r="P253">
        <v>45.09976525821596</v>
      </c>
      <c r="Q253">
        <v>54.841549295774648</v>
      </c>
      <c r="R253">
        <v>0</v>
      </c>
      <c r="S253">
        <v>10.636737089201878</v>
      </c>
      <c r="T253">
        <v>16.974765258215964</v>
      </c>
    </row>
    <row r="254" spans="2:20" x14ac:dyDescent="0.25">
      <c r="B254">
        <v>0</v>
      </c>
      <c r="C254">
        <v>55.717375630857966</v>
      </c>
      <c r="D254">
        <v>18.024513338139869</v>
      </c>
      <c r="E254">
        <v>42.797404470079307</v>
      </c>
      <c r="F254">
        <v>66.532083633741891</v>
      </c>
      <c r="G254">
        <v>52.876712328767127</v>
      </c>
      <c r="H254">
        <v>40.245133381398702</v>
      </c>
      <c r="I254">
        <v>39.639509733237205</v>
      </c>
      <c r="J254">
        <v>46.532083633741891</v>
      </c>
      <c r="K254">
        <v>69.459264599855814</v>
      </c>
      <c r="L254">
        <v>43.489545782263875</v>
      </c>
      <c r="M254">
        <v>54.087959625090122</v>
      </c>
      <c r="N254">
        <v>55.082912761355438</v>
      </c>
      <c r="O254">
        <v>44.830569574621485</v>
      </c>
      <c r="P254">
        <v>63.157894736842103</v>
      </c>
      <c r="Q254">
        <v>52.170151405912037</v>
      </c>
      <c r="R254">
        <v>19.899062725306415</v>
      </c>
      <c r="S254">
        <v>0.46142754145638071</v>
      </c>
      <c r="T254">
        <v>24.311463590483058</v>
      </c>
    </row>
    <row r="255" spans="2:20" x14ac:dyDescent="0.25">
      <c r="B255">
        <v>0</v>
      </c>
      <c r="C255">
        <v>54.401268834258524</v>
      </c>
      <c r="D255">
        <v>18.265926513349193</v>
      </c>
      <c r="E255">
        <v>33.174729051017707</v>
      </c>
      <c r="F255">
        <v>52.180808881839816</v>
      </c>
      <c r="G255">
        <v>37.602431932328841</v>
      </c>
      <c r="H255">
        <v>27.993655828707375</v>
      </c>
      <c r="I255">
        <v>33.108643933386197</v>
      </c>
      <c r="J255">
        <v>23.116574147501982</v>
      </c>
      <c r="K255">
        <v>49.841395717684378</v>
      </c>
      <c r="L255">
        <v>31.086439333862014</v>
      </c>
      <c r="M255">
        <v>39.267776896642879</v>
      </c>
      <c r="N255">
        <v>58.181337562780868</v>
      </c>
      <c r="O255">
        <v>37.390959555908012</v>
      </c>
      <c r="P255">
        <v>12.172878667724028</v>
      </c>
      <c r="Q255">
        <v>30.822098863335977</v>
      </c>
      <c r="R255">
        <v>15.979381443298967</v>
      </c>
      <c r="S255">
        <v>5.2075072693629396</v>
      </c>
      <c r="T255">
        <v>27.636796193497226</v>
      </c>
    </row>
    <row r="256" spans="2:20" x14ac:dyDescent="0.25">
      <c r="B256">
        <v>0</v>
      </c>
      <c r="C256">
        <v>71.364687740940639</v>
      </c>
      <c r="D256">
        <v>29.745566692366999</v>
      </c>
      <c r="E256">
        <v>53.369313801079407</v>
      </c>
      <c r="F256">
        <v>83.623747108712408</v>
      </c>
      <c r="G256">
        <v>64.209714726291452</v>
      </c>
      <c r="H256">
        <v>64.502698535080967</v>
      </c>
      <c r="I256">
        <v>61.896684656900533</v>
      </c>
      <c r="J256">
        <v>55.466461063993833</v>
      </c>
      <c r="K256">
        <v>45.196607555898225</v>
      </c>
      <c r="L256">
        <v>59.583654587509635</v>
      </c>
      <c r="M256">
        <v>58.10331534309946</v>
      </c>
      <c r="N256">
        <v>44.117193523515809</v>
      </c>
      <c r="O256">
        <v>60.138781804163457</v>
      </c>
      <c r="P256">
        <v>67.154973014649187</v>
      </c>
      <c r="Q256">
        <v>70.161912104857365</v>
      </c>
      <c r="R256">
        <v>41.649961449498846</v>
      </c>
      <c r="S256">
        <v>2.5289128758673862</v>
      </c>
      <c r="T256">
        <v>32.644564379336934</v>
      </c>
    </row>
    <row r="257" spans="2:20" x14ac:dyDescent="0.25">
      <c r="B257">
        <v>0.14814814814814814</v>
      </c>
      <c r="C257">
        <v>63.242798353909471</v>
      </c>
      <c r="D257">
        <v>18.798353909465021</v>
      </c>
      <c r="E257">
        <v>44.707818930041157</v>
      </c>
      <c r="F257">
        <v>71.851851851851862</v>
      </c>
      <c r="G257">
        <v>54.76543209876543</v>
      </c>
      <c r="H257">
        <v>31.703703703703706</v>
      </c>
      <c r="I257">
        <v>33.958847736625515</v>
      </c>
      <c r="J257">
        <v>24.641975308641975</v>
      </c>
      <c r="K257">
        <v>73.563786008230451</v>
      </c>
      <c r="L257">
        <v>36.592592592592595</v>
      </c>
      <c r="M257">
        <v>51.078189300411523</v>
      </c>
      <c r="N257">
        <v>52.395061728395063</v>
      </c>
      <c r="O257">
        <v>40.987654320987652</v>
      </c>
      <c r="P257">
        <v>29.596707818930039</v>
      </c>
      <c r="Q257">
        <v>30.699588477366259</v>
      </c>
      <c r="R257">
        <v>0</v>
      </c>
      <c r="S257">
        <v>11.769547325102881</v>
      </c>
      <c r="T257">
        <v>17.465020576131689</v>
      </c>
    </row>
    <row r="258" spans="2:20" x14ac:dyDescent="0.25">
      <c r="B258">
        <v>0</v>
      </c>
      <c r="C258">
        <v>63.941789435860585</v>
      </c>
      <c r="D258">
        <v>19.080129356809199</v>
      </c>
      <c r="E258">
        <v>52.874595759971257</v>
      </c>
      <c r="F258">
        <v>50.449155587495511</v>
      </c>
      <c r="G258">
        <v>40.98095580309019</v>
      </c>
      <c r="H258">
        <v>27.650017966223501</v>
      </c>
      <c r="I258">
        <v>31.566654689184332</v>
      </c>
      <c r="J258">
        <v>27.00323392022997</v>
      </c>
      <c r="K258">
        <v>57.114624505928859</v>
      </c>
      <c r="L258">
        <v>41.160618038088394</v>
      </c>
      <c r="M258">
        <v>50.359324469996402</v>
      </c>
      <c r="N258">
        <v>66.223499820337764</v>
      </c>
      <c r="O258">
        <v>50.754581386992456</v>
      </c>
      <c r="P258">
        <v>32.698526769673016</v>
      </c>
      <c r="Q258">
        <v>47.305066475026948</v>
      </c>
      <c r="R258">
        <v>24.793388429752067</v>
      </c>
      <c r="S258">
        <v>12.450592885375494</v>
      </c>
      <c r="T258">
        <v>23.948975925260509</v>
      </c>
    </row>
    <row r="259" spans="2:20" x14ac:dyDescent="0.25">
      <c r="B259">
        <v>0</v>
      </c>
      <c r="C259">
        <v>50.896336710833978</v>
      </c>
      <c r="D259">
        <v>12.283710054559625</v>
      </c>
      <c r="E259">
        <v>52.985190958690566</v>
      </c>
      <c r="F259">
        <v>54.528448947778642</v>
      </c>
      <c r="G259">
        <v>37.303195635229933</v>
      </c>
      <c r="H259">
        <v>32.15900233826968</v>
      </c>
      <c r="I259">
        <v>34.684333593141076</v>
      </c>
      <c r="J259">
        <v>27.045985970381921</v>
      </c>
      <c r="K259">
        <v>42.104442712392832</v>
      </c>
      <c r="L259">
        <v>34.419329696024938</v>
      </c>
      <c r="M259">
        <v>48.308651597817615</v>
      </c>
      <c r="N259">
        <v>45.798908807482462</v>
      </c>
      <c r="O259">
        <v>30.911925175370225</v>
      </c>
      <c r="P259">
        <v>29.088074824629771</v>
      </c>
      <c r="Q259">
        <v>20.561184723304756</v>
      </c>
      <c r="R259">
        <v>28.043647700701481</v>
      </c>
      <c r="S259">
        <v>1.3406079501169135</v>
      </c>
      <c r="T259">
        <v>24.45830085736555</v>
      </c>
    </row>
    <row r="260" spans="2:20" x14ac:dyDescent="0.25">
      <c r="B260">
        <v>0</v>
      </c>
      <c r="C260">
        <v>54.843304843304843</v>
      </c>
      <c r="D260">
        <v>18.105413105413106</v>
      </c>
      <c r="E260">
        <v>56.310541310541304</v>
      </c>
      <c r="F260">
        <v>57.10826210826211</v>
      </c>
      <c r="G260">
        <v>46.054131054131055</v>
      </c>
      <c r="H260">
        <v>36.809116809116809</v>
      </c>
      <c r="I260">
        <v>37.849002849002851</v>
      </c>
      <c r="J260">
        <v>29.387464387464384</v>
      </c>
      <c r="K260">
        <v>54.558404558404561</v>
      </c>
      <c r="L260">
        <v>40.897435897435898</v>
      </c>
      <c r="M260">
        <v>55.868945868945872</v>
      </c>
      <c r="N260">
        <v>50.698005698005701</v>
      </c>
      <c r="O260">
        <v>30.085470085470085</v>
      </c>
      <c r="P260">
        <v>41.025641025641022</v>
      </c>
      <c r="Q260">
        <v>37.32193732193732</v>
      </c>
      <c r="R260">
        <v>38.846153846153847</v>
      </c>
      <c r="S260">
        <v>4.2592592592592595</v>
      </c>
      <c r="T260">
        <v>16.239316239316238</v>
      </c>
    </row>
    <row r="261" spans="2:20" x14ac:dyDescent="0.25">
      <c r="B261">
        <v>3.1684491978609626</v>
      </c>
      <c r="C261">
        <v>42.406417112299465</v>
      </c>
      <c r="D261">
        <v>9.9197860962566846</v>
      </c>
      <c r="E261">
        <v>27.500000000000004</v>
      </c>
      <c r="F261">
        <v>49.705882352941174</v>
      </c>
      <c r="G261">
        <v>34.639037433155082</v>
      </c>
      <c r="H261">
        <v>35.935828877005349</v>
      </c>
      <c r="I261">
        <v>32.767379679144391</v>
      </c>
      <c r="J261">
        <v>22.165775401069517</v>
      </c>
      <c r="K261">
        <v>27.954545454545453</v>
      </c>
      <c r="L261">
        <v>26.81818181818182</v>
      </c>
      <c r="M261">
        <v>16.844919786096256</v>
      </c>
      <c r="N261">
        <v>24.251336898395724</v>
      </c>
      <c r="O261">
        <v>32.513368983957221</v>
      </c>
      <c r="P261">
        <v>48.596256684491976</v>
      </c>
      <c r="Q261">
        <v>46.684491978609628</v>
      </c>
      <c r="R261">
        <v>10.494652406417112</v>
      </c>
      <c r="S261">
        <v>0</v>
      </c>
      <c r="T261">
        <v>14.585561497326202</v>
      </c>
    </row>
    <row r="262" spans="2:20" x14ac:dyDescent="0.25">
      <c r="B262">
        <v>0</v>
      </c>
      <c r="C262">
        <v>60.833598472796687</v>
      </c>
      <c r="D262">
        <v>20.108176901049951</v>
      </c>
      <c r="E262">
        <v>48.934139357301945</v>
      </c>
      <c r="F262">
        <v>69.615017499204583</v>
      </c>
      <c r="G262">
        <v>53.261215399300035</v>
      </c>
      <c r="H262">
        <v>46.261533566656063</v>
      </c>
      <c r="I262">
        <v>49.252306713331215</v>
      </c>
      <c r="J262">
        <v>33.853006681514472</v>
      </c>
      <c r="K262">
        <v>78.873687559656375</v>
      </c>
      <c r="L262">
        <v>29.58956411072224</v>
      </c>
      <c r="M262">
        <v>59.86318803690741</v>
      </c>
      <c r="N262">
        <v>58.797327394209354</v>
      </c>
      <c r="O262">
        <v>41.727648743238944</v>
      </c>
      <c r="P262">
        <v>26.391982182628059</v>
      </c>
      <c r="Q262">
        <v>44.097995545657014</v>
      </c>
      <c r="R262">
        <v>6.8246897868278715</v>
      </c>
      <c r="S262">
        <v>2.6248806872414892</v>
      </c>
      <c r="T262">
        <v>22.303531657651927</v>
      </c>
    </row>
    <row r="263" spans="2:20" x14ac:dyDescent="0.25">
      <c r="B263">
        <v>0</v>
      </c>
      <c r="C263">
        <v>44.767854607411614</v>
      </c>
      <c r="D263">
        <v>12.111316200482749</v>
      </c>
      <c r="E263">
        <v>40.678688059065735</v>
      </c>
      <c r="F263">
        <v>47.139003265653841</v>
      </c>
      <c r="G263">
        <v>34.71532017606134</v>
      </c>
      <c r="H263">
        <v>29.461877041033652</v>
      </c>
      <c r="I263">
        <v>36.049978702257562</v>
      </c>
      <c r="J263">
        <v>36.901888399829616</v>
      </c>
      <c r="K263">
        <v>17.662927729660655</v>
      </c>
      <c r="L263">
        <v>35.212267499645037</v>
      </c>
      <c r="M263">
        <v>19.821098963509868</v>
      </c>
      <c r="N263">
        <v>18.259264517961096</v>
      </c>
      <c r="O263">
        <v>33.976998438165559</v>
      </c>
      <c r="P263">
        <v>30.59775663779639</v>
      </c>
      <c r="Q263">
        <v>39.6279994320602</v>
      </c>
      <c r="R263">
        <v>23.143546784040893</v>
      </c>
      <c r="S263">
        <v>4.9694732358370013</v>
      </c>
      <c r="T263">
        <v>20.005679397983815</v>
      </c>
    </row>
    <row r="264" spans="2:20" x14ac:dyDescent="0.25">
      <c r="B264">
        <v>0</v>
      </c>
      <c r="C264">
        <v>35.06849315068493</v>
      </c>
      <c r="D264">
        <v>13.508040500297797</v>
      </c>
      <c r="E264">
        <v>24.228707564026205</v>
      </c>
      <c r="F264">
        <v>37.164979154258489</v>
      </c>
      <c r="G264">
        <v>24.038117927337701</v>
      </c>
      <c r="H264">
        <v>31.292435973793925</v>
      </c>
      <c r="I264">
        <v>32.900536033353184</v>
      </c>
      <c r="J264">
        <v>26.277546158427633</v>
      </c>
      <c r="K264">
        <v>26.789755807027994</v>
      </c>
      <c r="L264">
        <v>22.537224538415725</v>
      </c>
      <c r="M264">
        <v>25.729600952948182</v>
      </c>
      <c r="N264">
        <v>23.990470518165573</v>
      </c>
      <c r="O264">
        <v>13.114949374627754</v>
      </c>
      <c r="P264">
        <v>38.308516974389519</v>
      </c>
      <c r="Q264">
        <v>33.841572364502682</v>
      </c>
      <c r="R264">
        <v>5.9559261465157833</v>
      </c>
      <c r="S264">
        <v>3.5973793924955331</v>
      </c>
      <c r="T264">
        <v>13.996426444312091</v>
      </c>
    </row>
    <row r="265" spans="2:20" x14ac:dyDescent="0.25">
      <c r="B265">
        <v>0</v>
      </c>
      <c r="C265">
        <v>59.430950728660648</v>
      </c>
      <c r="D265">
        <v>27.522553782095766</v>
      </c>
      <c r="E265">
        <v>42.53990284524636</v>
      </c>
      <c r="F265">
        <v>72.213740458015266</v>
      </c>
      <c r="G265">
        <v>53.448993754337273</v>
      </c>
      <c r="H265">
        <v>48.896599583622482</v>
      </c>
      <c r="I265">
        <v>51.117279666897986</v>
      </c>
      <c r="J265">
        <v>44.177654406662043</v>
      </c>
      <c r="K265">
        <v>32.893823733518389</v>
      </c>
      <c r="L265">
        <v>54.309507286606532</v>
      </c>
      <c r="M265">
        <v>50.215128383067309</v>
      </c>
      <c r="N265">
        <v>37.723802914642604</v>
      </c>
      <c r="O265">
        <v>49.826509368494101</v>
      </c>
      <c r="P265">
        <v>35.586398334489935</v>
      </c>
      <c r="Q265">
        <v>50.867453157529496</v>
      </c>
      <c r="R265">
        <v>11.422623178348369</v>
      </c>
      <c r="S265">
        <v>0.58292852185981958</v>
      </c>
      <c r="T265">
        <v>36.891047883414295</v>
      </c>
    </row>
    <row r="266" spans="2:20" x14ac:dyDescent="0.25">
      <c r="B266">
        <v>0.75576770087509948</v>
      </c>
      <c r="C266">
        <v>43.754972155926808</v>
      </c>
      <c r="D266">
        <v>12.330946698488464</v>
      </c>
      <c r="E266">
        <v>33.82391938477857</v>
      </c>
      <c r="F266">
        <v>54.508088040307612</v>
      </c>
      <c r="G266">
        <v>38.729779899230969</v>
      </c>
      <c r="H266">
        <v>32.776451869530625</v>
      </c>
      <c r="I266">
        <v>35.255900291699817</v>
      </c>
      <c r="J266">
        <v>24.79448422169186</v>
      </c>
      <c r="K266">
        <v>32.935560859188548</v>
      </c>
      <c r="L266">
        <v>26.040837974012199</v>
      </c>
      <c r="M266">
        <v>19.318483160965261</v>
      </c>
      <c r="N266">
        <v>16.666666666666664</v>
      </c>
      <c r="O266">
        <v>27.777777777777779</v>
      </c>
      <c r="P266">
        <v>21.67859984089101</v>
      </c>
      <c r="Q266">
        <v>19.90188278971095</v>
      </c>
      <c r="R266">
        <v>5.9002916998143728</v>
      </c>
      <c r="S266">
        <v>0</v>
      </c>
      <c r="T266">
        <v>13.232564306549987</v>
      </c>
    </row>
    <row r="267" spans="2:20" x14ac:dyDescent="0.25">
      <c r="B267">
        <v>0.3626003626003626</v>
      </c>
      <c r="C267">
        <v>39.057239057239059</v>
      </c>
      <c r="D267">
        <v>12.522662522662523</v>
      </c>
      <c r="E267">
        <v>30.510230510230514</v>
      </c>
      <c r="F267">
        <v>40.986790986790986</v>
      </c>
      <c r="G267">
        <v>25.874125874125873</v>
      </c>
      <c r="H267">
        <v>30.924630924630925</v>
      </c>
      <c r="I267">
        <v>29.487179487179489</v>
      </c>
      <c r="J267">
        <v>37.89173789173789</v>
      </c>
      <c r="K267">
        <v>7.7052577052577051</v>
      </c>
      <c r="L267">
        <v>34.48588448588449</v>
      </c>
      <c r="M267">
        <v>20.72002072002072</v>
      </c>
      <c r="N267">
        <v>18.350168350168349</v>
      </c>
      <c r="O267">
        <v>32.634032634032636</v>
      </c>
      <c r="P267">
        <v>47.539497539497539</v>
      </c>
      <c r="Q267">
        <v>42.955192955192956</v>
      </c>
      <c r="R267">
        <v>12.160062160062161</v>
      </c>
      <c r="S267">
        <v>0</v>
      </c>
      <c r="T267">
        <v>22.131572131572131</v>
      </c>
    </row>
    <row r="268" spans="2:20" x14ac:dyDescent="0.25">
      <c r="B268">
        <v>0</v>
      </c>
      <c r="C268">
        <v>80.913884007029878</v>
      </c>
      <c r="D268">
        <v>22.144112478031637</v>
      </c>
      <c r="E268">
        <v>63.286467486818978</v>
      </c>
      <c r="F268">
        <v>100.80843585237258</v>
      </c>
      <c r="G268">
        <v>80.650263620386639</v>
      </c>
      <c r="H268">
        <v>57.398945518453424</v>
      </c>
      <c r="I268">
        <v>60.474516695957824</v>
      </c>
      <c r="J268">
        <v>44.253075571177504</v>
      </c>
      <c r="K268">
        <v>62.601054481546569</v>
      </c>
      <c r="L268">
        <v>56.485061511423552</v>
      </c>
      <c r="M268">
        <v>82.47803163444641</v>
      </c>
      <c r="N268">
        <v>88.312829525483309</v>
      </c>
      <c r="O268">
        <v>66.7311072056239</v>
      </c>
      <c r="P268">
        <v>33.796133567662565</v>
      </c>
      <c r="Q268">
        <v>36.028119507908613</v>
      </c>
      <c r="R268">
        <v>0.17574692442882248</v>
      </c>
      <c r="S268">
        <v>0.17574692442882248</v>
      </c>
      <c r="T268">
        <v>39.789103690685415</v>
      </c>
    </row>
    <row r="269" spans="2:20" x14ac:dyDescent="0.25">
      <c r="B269">
        <v>0</v>
      </c>
      <c r="C269">
        <v>74.829157175398635</v>
      </c>
      <c r="D269">
        <v>26.260982753010087</v>
      </c>
      <c r="E269">
        <v>54.002603319232023</v>
      </c>
      <c r="F269">
        <v>89.912137975919293</v>
      </c>
      <c r="G269">
        <v>69.476082004555806</v>
      </c>
      <c r="H269">
        <v>79.53140253823625</v>
      </c>
      <c r="I269">
        <v>69.915392124959325</v>
      </c>
      <c r="J269">
        <v>78.099576960624802</v>
      </c>
      <c r="K269">
        <v>56.03644646924829</v>
      </c>
      <c r="L269">
        <v>63.358281809306874</v>
      </c>
      <c r="M269">
        <v>60.380735437683043</v>
      </c>
      <c r="N269">
        <v>38.789456557110313</v>
      </c>
      <c r="O269">
        <v>61.096648226488767</v>
      </c>
      <c r="P269">
        <v>76.928083306215427</v>
      </c>
      <c r="Q269">
        <v>78.311096648226481</v>
      </c>
      <c r="R269">
        <v>65.050439310120396</v>
      </c>
      <c r="S269">
        <v>2.3592580540188739</v>
      </c>
      <c r="T269">
        <v>40.31890660592255</v>
      </c>
    </row>
    <row r="270" spans="2:20" x14ac:dyDescent="0.25">
      <c r="B270">
        <v>0</v>
      </c>
      <c r="C270">
        <v>33.128019323671495</v>
      </c>
      <c r="D270">
        <v>14.371980676328503</v>
      </c>
      <c r="E270">
        <v>17.729468599033815</v>
      </c>
      <c r="F270">
        <v>43.333333333333336</v>
      </c>
      <c r="G270">
        <v>28.079710144927539</v>
      </c>
      <c r="H270">
        <v>29.830917874396135</v>
      </c>
      <c r="I270">
        <v>21.811594202898551</v>
      </c>
      <c r="J270">
        <v>21.256038647342994</v>
      </c>
      <c r="K270">
        <v>38.10386473429952</v>
      </c>
      <c r="L270">
        <v>20.253623188405797</v>
      </c>
      <c r="M270">
        <v>29.045893719806763</v>
      </c>
      <c r="N270">
        <v>26.44927536231884</v>
      </c>
      <c r="O270">
        <v>25.845410628019323</v>
      </c>
      <c r="P270">
        <v>12.342995169082126</v>
      </c>
      <c r="Q270">
        <v>14.106280193236714</v>
      </c>
      <c r="R270">
        <v>6.4975845410628024</v>
      </c>
      <c r="S270">
        <v>3.0193236714975846</v>
      </c>
      <c r="T270">
        <v>11.557971014492754</v>
      </c>
    </row>
    <row r="271" spans="2:20" x14ac:dyDescent="0.25">
      <c r="B271">
        <v>0</v>
      </c>
      <c r="C271">
        <v>39.845184990816058</v>
      </c>
      <c r="D271">
        <v>17.895565468381001</v>
      </c>
      <c r="E271">
        <v>31.081081081081081</v>
      </c>
      <c r="F271">
        <v>54.605090527420629</v>
      </c>
      <c r="G271">
        <v>42.036210968249804</v>
      </c>
      <c r="H271">
        <v>23.99632642351089</v>
      </c>
      <c r="I271">
        <v>25.190238782471791</v>
      </c>
      <c r="J271">
        <v>17.003411178168459</v>
      </c>
      <c r="K271">
        <v>44.765153503017579</v>
      </c>
      <c r="L271">
        <v>21.936499606402517</v>
      </c>
      <c r="M271">
        <v>43.440041983731305</v>
      </c>
      <c r="N271">
        <v>51.613749672002093</v>
      </c>
      <c r="O271">
        <v>34.794017318289164</v>
      </c>
      <c r="P271">
        <v>24.166885331933877</v>
      </c>
      <c r="Q271">
        <v>25.400157438992387</v>
      </c>
      <c r="R271">
        <v>7.2421936499606403</v>
      </c>
      <c r="S271">
        <v>4.8281290999737605</v>
      </c>
      <c r="T271">
        <v>24.403043820519549</v>
      </c>
    </row>
    <row r="272" spans="2:20" x14ac:dyDescent="0.25">
      <c r="B272">
        <v>0</v>
      </c>
      <c r="C272">
        <v>73.236451710566158</v>
      </c>
      <c r="D272">
        <v>27.384196185286104</v>
      </c>
      <c r="E272">
        <v>49.409627611262493</v>
      </c>
      <c r="F272">
        <v>75.628216772630935</v>
      </c>
      <c r="G272">
        <v>56.524371783227366</v>
      </c>
      <c r="H272">
        <v>28.988798062367543</v>
      </c>
      <c r="I272">
        <v>35.649409627611263</v>
      </c>
      <c r="J272">
        <v>41.522858007871633</v>
      </c>
      <c r="K272">
        <v>44.323342415985465</v>
      </c>
      <c r="L272">
        <v>51.18074477747502</v>
      </c>
      <c r="M272">
        <v>44.762337269149263</v>
      </c>
      <c r="N272">
        <v>46.609143203148648</v>
      </c>
      <c r="O272">
        <v>61.080835603996363</v>
      </c>
      <c r="P272">
        <v>48.153194066000601</v>
      </c>
      <c r="Q272">
        <v>49.833484710868909</v>
      </c>
      <c r="R272">
        <v>26.824099303663335</v>
      </c>
      <c r="S272">
        <v>13.412049651831667</v>
      </c>
      <c r="T272">
        <v>34.514078110808356</v>
      </c>
    </row>
    <row r="273" spans="2:20" x14ac:dyDescent="0.25">
      <c r="B273">
        <v>6.9177173191771733</v>
      </c>
      <c r="C273">
        <v>80.424684804246851</v>
      </c>
      <c r="D273">
        <v>33.51028533510285</v>
      </c>
      <c r="E273">
        <v>51.443264764432648</v>
      </c>
      <c r="F273">
        <v>97.777040477770399</v>
      </c>
      <c r="G273">
        <v>77.438619774386197</v>
      </c>
      <c r="H273">
        <v>70.819508958195087</v>
      </c>
      <c r="I273">
        <v>68.712674187126737</v>
      </c>
      <c r="J273">
        <v>61.877903118779031</v>
      </c>
      <c r="K273">
        <v>75.149303251493023</v>
      </c>
      <c r="L273">
        <v>59.107498341074979</v>
      </c>
      <c r="M273">
        <v>83.742534837425353</v>
      </c>
      <c r="N273">
        <v>83.659588586595888</v>
      </c>
      <c r="O273">
        <v>72.113470471134704</v>
      </c>
      <c r="P273">
        <v>52.007299270072991</v>
      </c>
      <c r="Q273">
        <v>67.485069674850692</v>
      </c>
      <c r="R273">
        <v>22.561380225613803</v>
      </c>
      <c r="S273">
        <v>0</v>
      </c>
      <c r="T273">
        <v>32.796947577969476</v>
      </c>
    </row>
    <row r="274" spans="2:20" x14ac:dyDescent="0.25">
      <c r="B274">
        <v>2.525832376578645</v>
      </c>
      <c r="C274">
        <v>49.311136624569464</v>
      </c>
      <c r="D274">
        <v>19.001148105625717</v>
      </c>
      <c r="E274">
        <v>37.169919632606202</v>
      </c>
      <c r="F274">
        <v>50.975889781859927</v>
      </c>
      <c r="G274">
        <v>36.839839265212397</v>
      </c>
      <c r="H274">
        <v>42.465556831228476</v>
      </c>
      <c r="I274">
        <v>42.07807118254879</v>
      </c>
      <c r="J274">
        <v>41.661882893226178</v>
      </c>
      <c r="K274">
        <v>35.907003444316878</v>
      </c>
      <c r="L274">
        <v>50.330080367393805</v>
      </c>
      <c r="M274">
        <v>17.27898966704937</v>
      </c>
      <c r="N274">
        <v>23.191733639494831</v>
      </c>
      <c r="O274">
        <v>42.221584385763492</v>
      </c>
      <c r="P274">
        <v>36.739380022962116</v>
      </c>
      <c r="Q274">
        <v>35.663030998851895</v>
      </c>
      <c r="R274">
        <v>17.207233065442022</v>
      </c>
      <c r="S274">
        <v>0</v>
      </c>
      <c r="T274">
        <v>17.623421354764638</v>
      </c>
    </row>
    <row r="275" spans="2:20" x14ac:dyDescent="0.25">
      <c r="B275">
        <v>1.4458150948401645</v>
      </c>
      <c r="C275">
        <v>42.459212097095104</v>
      </c>
      <c r="D275">
        <v>26.303223239156388</v>
      </c>
      <c r="E275">
        <v>31.21103594641199</v>
      </c>
      <c r="F275">
        <v>53.176813901047879</v>
      </c>
      <c r="G275">
        <v>36.729009152407485</v>
      </c>
      <c r="H275">
        <v>34.925056373524335</v>
      </c>
      <c r="I275">
        <v>30.295795198302162</v>
      </c>
      <c r="J275">
        <v>33.386390768006372</v>
      </c>
      <c r="K275">
        <v>43.984613343944822</v>
      </c>
      <c r="L275">
        <v>34.049608701419288</v>
      </c>
      <c r="M275">
        <v>0.57036742273511076</v>
      </c>
      <c r="N275">
        <v>19.896538002387583</v>
      </c>
      <c r="O275">
        <v>34.739355352168722</v>
      </c>
      <c r="P275">
        <v>48.759782464517841</v>
      </c>
      <c r="Q275">
        <v>52.0228146969094</v>
      </c>
      <c r="R275">
        <v>0.39793076004775174</v>
      </c>
      <c r="S275">
        <v>0</v>
      </c>
      <c r="T275">
        <v>16.819206791351636</v>
      </c>
    </row>
    <row r="276" spans="2:20" x14ac:dyDescent="0.25">
      <c r="B276">
        <v>0</v>
      </c>
      <c r="C276">
        <v>36.287489867603348</v>
      </c>
      <c r="D276">
        <v>12.604701432045392</v>
      </c>
      <c r="E276">
        <v>33.815185085112134</v>
      </c>
      <c r="F276">
        <v>43.069440691704948</v>
      </c>
      <c r="G276">
        <v>28.559848689543365</v>
      </c>
      <c r="H276">
        <v>35.382329100243176</v>
      </c>
      <c r="I276">
        <v>34.463658470683598</v>
      </c>
      <c r="J276">
        <v>23.871926506349634</v>
      </c>
      <c r="K276">
        <v>23.453120778168064</v>
      </c>
      <c r="L276">
        <v>27.262901918400434</v>
      </c>
      <c r="M276">
        <v>17.724939205620103</v>
      </c>
      <c r="N276">
        <v>15.725479600108077</v>
      </c>
      <c r="O276">
        <v>28.141042961361794</v>
      </c>
      <c r="P276">
        <v>31.734666306403675</v>
      </c>
      <c r="Q276">
        <v>42.245339097541205</v>
      </c>
      <c r="R276">
        <v>3.2693866522561468</v>
      </c>
      <c r="S276">
        <v>3.4585247230478249</v>
      </c>
      <c r="T276">
        <v>13.388273439610915</v>
      </c>
    </row>
    <row r="277" spans="2:20" x14ac:dyDescent="0.25">
      <c r="B277">
        <v>4.3290609469003396</v>
      </c>
      <c r="C277">
        <v>54.368297148836</v>
      </c>
      <c r="D277">
        <v>14.700496991891185</v>
      </c>
      <c r="E277">
        <v>33.08919696573372</v>
      </c>
      <c r="F277">
        <v>62.307088673816381</v>
      </c>
      <c r="G277">
        <v>45.64478158514256</v>
      </c>
      <c r="H277">
        <v>39.877059900601623</v>
      </c>
      <c r="I277">
        <v>44.402301857180227</v>
      </c>
      <c r="J277">
        <v>35.58723515563694</v>
      </c>
      <c r="K277">
        <v>51.164007324091031</v>
      </c>
      <c r="L277">
        <v>39.445461679309439</v>
      </c>
      <c r="M277">
        <v>55.623855610776872</v>
      </c>
      <c r="N277">
        <v>35.979597174993458</v>
      </c>
      <c r="O277">
        <v>42.427413026419039</v>
      </c>
      <c r="P277">
        <v>27.112215537535967</v>
      </c>
      <c r="Q277">
        <v>27.779230970442057</v>
      </c>
      <c r="R277">
        <v>10.44990844886215</v>
      </c>
      <c r="S277">
        <v>0</v>
      </c>
      <c r="T277">
        <v>19.186502746534135</v>
      </c>
    </row>
    <row r="281" spans="2:20" x14ac:dyDescent="0.25">
      <c r="B281">
        <v>0</v>
      </c>
      <c r="C281">
        <v>37.246489859594384</v>
      </c>
      <c r="D281">
        <v>10.127405096203848</v>
      </c>
      <c r="E281">
        <v>26.170046801872076</v>
      </c>
      <c r="F281">
        <v>30.824232969318771</v>
      </c>
      <c r="G281">
        <v>22.139885595423817</v>
      </c>
      <c r="H281">
        <v>10.595423816952678</v>
      </c>
      <c r="I281">
        <v>20.397815912636506</v>
      </c>
      <c r="J281">
        <v>12.207488299531981</v>
      </c>
      <c r="K281">
        <v>32.371294851794069</v>
      </c>
      <c r="L281">
        <v>28.32813312532501</v>
      </c>
      <c r="M281">
        <v>31.617264690587621</v>
      </c>
      <c r="N281">
        <v>22.451898075923037</v>
      </c>
      <c r="O281">
        <v>14.534581383255329</v>
      </c>
      <c r="P281">
        <v>27.132085283411339</v>
      </c>
      <c r="Q281">
        <v>41.302652106084246</v>
      </c>
      <c r="R281">
        <v>0.42901716068642748</v>
      </c>
      <c r="S281">
        <v>5.0182007280291216</v>
      </c>
      <c r="T281">
        <v>24.141965678627145</v>
      </c>
    </row>
    <row r="282" spans="2:20" x14ac:dyDescent="0.25">
      <c r="B282">
        <v>2.3342402978662466</v>
      </c>
      <c r="C282">
        <v>55.162537591293137</v>
      </c>
      <c r="D282">
        <v>23.428325934412143</v>
      </c>
      <c r="E282">
        <v>42.560504081340397</v>
      </c>
      <c r="F282">
        <v>51.167120148933122</v>
      </c>
      <c r="G282">
        <v>42.560504081340397</v>
      </c>
      <c r="H282">
        <v>24.215953028784192</v>
      </c>
      <c r="I282">
        <v>20.950880710296435</v>
      </c>
      <c r="J282">
        <v>24.144350565659458</v>
      </c>
      <c r="K282">
        <v>60.890734641271663</v>
      </c>
      <c r="L282">
        <v>31.719891164256047</v>
      </c>
      <c r="M282">
        <v>57.181727051410569</v>
      </c>
      <c r="N282">
        <v>67.20607188887297</v>
      </c>
      <c r="O282">
        <v>51.253043104682803</v>
      </c>
      <c r="P282">
        <v>20.134612630674496</v>
      </c>
      <c r="Q282">
        <v>29.428612344264643</v>
      </c>
      <c r="R282">
        <v>5.8857224688529293</v>
      </c>
      <c r="S282">
        <v>0</v>
      </c>
      <c r="T282">
        <v>18.75984533867965</v>
      </c>
    </row>
    <row r="283" spans="2:20" x14ac:dyDescent="0.25">
      <c r="B283">
        <v>3.3007508145629694</v>
      </c>
      <c r="C283">
        <v>53.322000283326254</v>
      </c>
      <c r="D283">
        <v>19.322850262076781</v>
      </c>
      <c r="E283">
        <v>38.98569202436606</v>
      </c>
      <c r="F283">
        <v>41.436464088397791</v>
      </c>
      <c r="G283">
        <v>31.406714832129197</v>
      </c>
      <c r="H283">
        <v>49.652925343533077</v>
      </c>
      <c r="I283">
        <v>45.162204278226376</v>
      </c>
      <c r="J283">
        <v>35.812438022382779</v>
      </c>
      <c r="K283">
        <v>44.567219152854513</v>
      </c>
      <c r="L283">
        <v>43.844737214902963</v>
      </c>
      <c r="M283">
        <v>53.520328658450197</v>
      </c>
      <c r="N283">
        <v>48.887944468054968</v>
      </c>
      <c r="O283">
        <v>35.387448647117154</v>
      </c>
      <c r="P283">
        <v>29.84842045615526</v>
      </c>
      <c r="Q283">
        <v>29.749256268593282</v>
      </c>
      <c r="R283">
        <v>23.147754639467347</v>
      </c>
      <c r="S283">
        <v>0</v>
      </c>
      <c r="T283">
        <v>18.317042073948151</v>
      </c>
    </row>
    <row r="284" spans="2:20" x14ac:dyDescent="0.25">
      <c r="B284">
        <v>0</v>
      </c>
      <c r="C284">
        <v>62.927999999999997</v>
      </c>
      <c r="D284">
        <v>18.559999999999999</v>
      </c>
      <c r="E284">
        <v>48.543999999999997</v>
      </c>
      <c r="F284">
        <v>55.567999999999998</v>
      </c>
      <c r="G284">
        <v>50.239999999999995</v>
      </c>
      <c r="H284">
        <v>30.048000000000002</v>
      </c>
      <c r="I284">
        <v>37.696000000000005</v>
      </c>
      <c r="J284">
        <v>27.552</v>
      </c>
      <c r="K284">
        <v>70.176000000000002</v>
      </c>
      <c r="L284">
        <v>41.024000000000001</v>
      </c>
      <c r="M284">
        <v>53.951999999999998</v>
      </c>
      <c r="N284">
        <v>69.248000000000005</v>
      </c>
      <c r="O284">
        <v>53.12</v>
      </c>
      <c r="P284">
        <v>33.823999999999998</v>
      </c>
      <c r="Q284">
        <v>26.512</v>
      </c>
      <c r="R284">
        <v>22.768000000000001</v>
      </c>
      <c r="S284">
        <v>5.984</v>
      </c>
      <c r="T284">
        <v>24.4</v>
      </c>
    </row>
    <row r="285" spans="2:20" x14ac:dyDescent="0.25">
      <c r="B285">
        <v>2.7915091596394301</v>
      </c>
      <c r="C285">
        <v>46.205292236115149</v>
      </c>
      <c r="D285">
        <v>10.555394009886596</v>
      </c>
      <c r="E285">
        <v>30.226810119220705</v>
      </c>
      <c r="F285">
        <v>44.664146554230882</v>
      </c>
      <c r="G285">
        <v>34.617621401570226</v>
      </c>
      <c r="H285">
        <v>23.989531840651352</v>
      </c>
      <c r="I285">
        <v>27.551613841232918</v>
      </c>
      <c r="J285">
        <v>19.060773480662984</v>
      </c>
      <c r="K285">
        <v>42.003489386449552</v>
      </c>
      <c r="L285">
        <v>29.020063972084909</v>
      </c>
      <c r="M285">
        <v>50.959581273626057</v>
      </c>
      <c r="N285">
        <v>26.490258796161676</v>
      </c>
      <c r="O285">
        <v>21.765047979063681</v>
      </c>
      <c r="P285">
        <v>35.926141320151203</v>
      </c>
      <c r="Q285">
        <v>51.410293690026165</v>
      </c>
      <c r="R285">
        <v>12.154696132596685</v>
      </c>
      <c r="S285">
        <v>0</v>
      </c>
      <c r="T285">
        <v>28.714742657749348</v>
      </c>
    </row>
    <row r="286" spans="2:20" x14ac:dyDescent="0.25">
      <c r="B286">
        <v>0</v>
      </c>
      <c r="C286">
        <v>30.199860562398328</v>
      </c>
      <c r="D286">
        <v>8.7264699047176393</v>
      </c>
      <c r="E286">
        <v>30.141761561701141</v>
      </c>
      <c r="F286">
        <v>33.430165001161981</v>
      </c>
      <c r="G286">
        <v>21.973042063676505</v>
      </c>
      <c r="H286">
        <v>28.933302347199628</v>
      </c>
      <c r="I286">
        <v>21.90332326283988</v>
      </c>
      <c r="J286">
        <v>29.700209156402508</v>
      </c>
      <c r="K286">
        <v>7.0183592842203115</v>
      </c>
      <c r="L286">
        <v>24.169184290030213</v>
      </c>
      <c r="M286">
        <v>15.977225191726701</v>
      </c>
      <c r="N286">
        <v>8.9472461073669525</v>
      </c>
      <c r="O286">
        <v>25.284685103416223</v>
      </c>
      <c r="P286">
        <v>41.320009295840109</v>
      </c>
      <c r="Q286">
        <v>40.587961887055542</v>
      </c>
      <c r="R286">
        <v>10.132465721589588</v>
      </c>
      <c r="S286">
        <v>0.76690680920288168</v>
      </c>
      <c r="T286">
        <v>9.7373925168487094</v>
      </c>
    </row>
    <row r="287" spans="2:20" x14ac:dyDescent="0.25">
      <c r="B287">
        <v>0</v>
      </c>
      <c r="C287">
        <v>56.60377358490566</v>
      </c>
      <c r="D287">
        <v>20.12109264995776</v>
      </c>
      <c r="E287">
        <v>44.438186426358769</v>
      </c>
      <c r="F287">
        <v>51.084201633342715</v>
      </c>
      <c r="G287">
        <v>32.709096029287529</v>
      </c>
      <c r="H287">
        <v>49.225570261898056</v>
      </c>
      <c r="I287">
        <v>49.605744860602648</v>
      </c>
      <c r="J287">
        <v>38.327231765699807</v>
      </c>
      <c r="K287">
        <v>35.018304702900593</v>
      </c>
      <c r="L287">
        <v>51.013798929878909</v>
      </c>
      <c r="M287">
        <v>41.76288369473388</v>
      </c>
      <c r="N287">
        <v>39.242466910729377</v>
      </c>
      <c r="O287">
        <v>33.075190087299347</v>
      </c>
      <c r="P287">
        <v>46.550267530273167</v>
      </c>
      <c r="Q287">
        <v>50.253449732469726</v>
      </c>
      <c r="R287">
        <v>48.28217403548296</v>
      </c>
      <c r="S287">
        <v>2.7738665164742327</v>
      </c>
      <c r="T287">
        <v>36.158828499014362</v>
      </c>
    </row>
    <row r="288" spans="2:20" x14ac:dyDescent="0.25">
      <c r="B288">
        <v>0</v>
      </c>
      <c r="C288">
        <v>54.490747705731913</v>
      </c>
      <c r="D288">
        <v>17.361215585978638</v>
      </c>
      <c r="E288">
        <v>44.802166390853017</v>
      </c>
      <c r="F288">
        <v>46.336693245072965</v>
      </c>
      <c r="G288">
        <v>28.779900707085904</v>
      </c>
      <c r="H288">
        <v>26.041823378967955</v>
      </c>
      <c r="I288">
        <v>22.882503384985707</v>
      </c>
      <c r="J288">
        <v>42.169399729201146</v>
      </c>
      <c r="K288">
        <v>56.566872273205959</v>
      </c>
      <c r="L288">
        <v>36.226869264329778</v>
      </c>
      <c r="M288">
        <v>55.12261170452836</v>
      </c>
      <c r="N288">
        <v>36.903866405897396</v>
      </c>
      <c r="O288">
        <v>31.683466225364825</v>
      </c>
      <c r="P288">
        <v>26.598465473145783</v>
      </c>
      <c r="Q288">
        <v>26.056867759891684</v>
      </c>
      <c r="R288">
        <v>7.4168797953964196</v>
      </c>
      <c r="S288">
        <v>6.3487287498119453</v>
      </c>
      <c r="T288">
        <v>18.038212727546263</v>
      </c>
    </row>
    <row r="289" spans="2:20" x14ac:dyDescent="0.25">
      <c r="B289">
        <v>6.2922669802999112</v>
      </c>
      <c r="C289">
        <v>56.997941781828878</v>
      </c>
      <c r="D289">
        <v>18.362246398118202</v>
      </c>
      <c r="E289">
        <v>39.238459276683329</v>
      </c>
      <c r="F289">
        <v>46.339311967068511</v>
      </c>
      <c r="G289">
        <v>36.136430461628933</v>
      </c>
      <c r="H289">
        <v>31.108497500735076</v>
      </c>
      <c r="I289">
        <v>32.255219053219641</v>
      </c>
      <c r="J289">
        <v>23.081446633343134</v>
      </c>
      <c r="K289">
        <v>43.075566009997054</v>
      </c>
      <c r="L289">
        <v>21.346662746251102</v>
      </c>
      <c r="M289">
        <v>47.956483387239047</v>
      </c>
      <c r="N289">
        <v>44.42810937959424</v>
      </c>
      <c r="O289">
        <v>29.66774478094678</v>
      </c>
      <c r="P289">
        <v>35.371949426639226</v>
      </c>
      <c r="Q289">
        <v>37.694795648338726</v>
      </c>
      <c r="R289">
        <v>15.260217583063804</v>
      </c>
      <c r="S289">
        <v>0</v>
      </c>
      <c r="T289">
        <v>17.538959129667745</v>
      </c>
    </row>
    <row r="290" spans="2:20" x14ac:dyDescent="0.25">
      <c r="B290">
        <v>0.28478964401294499</v>
      </c>
      <c r="C290">
        <v>43.650485436893206</v>
      </c>
      <c r="D290">
        <v>13.73462783171521</v>
      </c>
      <c r="E290">
        <v>34.110032362459549</v>
      </c>
      <c r="F290">
        <v>33.190938511326863</v>
      </c>
      <c r="G290">
        <v>20.466019417475728</v>
      </c>
      <c r="H290">
        <v>34.3042071197411</v>
      </c>
      <c r="I290">
        <v>29.15210355987055</v>
      </c>
      <c r="J290">
        <v>34.576051779935277</v>
      </c>
      <c r="K290">
        <v>32.543689320388346</v>
      </c>
      <c r="L290">
        <v>30.834951456310677</v>
      </c>
      <c r="M290">
        <v>10.420711974110032</v>
      </c>
      <c r="N290">
        <v>23.844660194174757</v>
      </c>
      <c r="O290">
        <v>38.822006472491907</v>
      </c>
      <c r="P290">
        <v>36.466019417475728</v>
      </c>
      <c r="Q290">
        <v>33.087378640776699</v>
      </c>
      <c r="R290">
        <v>38.71844660194175</v>
      </c>
      <c r="S290">
        <v>0</v>
      </c>
      <c r="T290">
        <v>12.025889967637541</v>
      </c>
    </row>
    <row r="291" spans="2:20" x14ac:dyDescent="0.25">
      <c r="B291">
        <v>0</v>
      </c>
      <c r="C291">
        <v>66.373112868439975</v>
      </c>
      <c r="D291">
        <v>22.160316319194823</v>
      </c>
      <c r="E291">
        <v>43.817397555715317</v>
      </c>
      <c r="F291">
        <v>51.851186196980592</v>
      </c>
      <c r="G291">
        <v>50.179726815240834</v>
      </c>
      <c r="H291">
        <v>43.871315600287566</v>
      </c>
      <c r="I291">
        <v>36.610352264557875</v>
      </c>
      <c r="J291">
        <v>30.194104960460098</v>
      </c>
      <c r="K291">
        <v>67.774982027318472</v>
      </c>
      <c r="L291">
        <v>43.96117900790798</v>
      </c>
      <c r="M291">
        <v>67.163910855499637</v>
      </c>
      <c r="N291">
        <v>69.50035945363048</v>
      </c>
      <c r="O291">
        <v>56.901509705248024</v>
      </c>
      <c r="P291">
        <v>42.882818116462978</v>
      </c>
      <c r="Q291">
        <v>48.580158159597417</v>
      </c>
      <c r="R291">
        <v>3.0913012221423437</v>
      </c>
      <c r="S291">
        <v>1.9769949676491732</v>
      </c>
      <c r="T291">
        <v>21.872753414809491</v>
      </c>
    </row>
    <row r="292" spans="2:20" x14ac:dyDescent="0.25">
      <c r="B292">
        <v>0.39711722312104719</v>
      </c>
      <c r="C292">
        <v>44.638917487865868</v>
      </c>
      <c r="D292">
        <v>8.4571260479482291</v>
      </c>
      <c r="E292">
        <v>37.608471834093251</v>
      </c>
      <c r="F292">
        <v>38.593910869245477</v>
      </c>
      <c r="G292">
        <v>23.856449477864391</v>
      </c>
      <c r="H292">
        <v>25.812619502868067</v>
      </c>
      <c r="I292">
        <v>28.739520517723193</v>
      </c>
      <c r="J292">
        <v>37.137814384468307</v>
      </c>
      <c r="K292">
        <v>7.0451536990733938</v>
      </c>
      <c r="L292">
        <v>16.414178555669949</v>
      </c>
      <c r="M292">
        <v>16.384762465068391</v>
      </c>
      <c r="N292">
        <v>18.576261214884543</v>
      </c>
      <c r="O292">
        <v>25.136049419032208</v>
      </c>
      <c r="P292">
        <v>39.417561406089128</v>
      </c>
      <c r="Q292">
        <v>34.446242094425649</v>
      </c>
      <c r="R292">
        <v>15.634652154728638</v>
      </c>
      <c r="S292">
        <v>0</v>
      </c>
      <c r="T292">
        <v>28.96014119723489</v>
      </c>
    </row>
    <row r="293" spans="2:20" x14ac:dyDescent="0.25">
      <c r="B293">
        <v>0</v>
      </c>
      <c r="C293">
        <v>44.192592592592597</v>
      </c>
      <c r="D293">
        <v>19.140740740740743</v>
      </c>
      <c r="E293">
        <v>35.911111111111111</v>
      </c>
      <c r="F293">
        <v>44.325925925925922</v>
      </c>
      <c r="G293">
        <v>31.851851851851855</v>
      </c>
      <c r="H293">
        <v>25.170370370370371</v>
      </c>
      <c r="I293">
        <v>26.503703703703703</v>
      </c>
      <c r="J293">
        <v>18.133333333333333</v>
      </c>
      <c r="K293">
        <v>35.244444444444447</v>
      </c>
      <c r="L293">
        <v>30.32592592592593</v>
      </c>
      <c r="M293">
        <v>13.718518518518518</v>
      </c>
      <c r="N293">
        <v>20.148148148148149</v>
      </c>
      <c r="O293">
        <v>25.022222222222222</v>
      </c>
      <c r="P293">
        <v>33.111111111111114</v>
      </c>
      <c r="Q293">
        <v>40.251851851851853</v>
      </c>
      <c r="R293">
        <v>2.1185185185185187</v>
      </c>
      <c r="S293">
        <v>8.2814814814814817</v>
      </c>
      <c r="T293">
        <v>0.90370370370370379</v>
      </c>
    </row>
    <row r="294" spans="2:20" x14ac:dyDescent="0.25">
      <c r="B294">
        <v>1.7188188629352137</v>
      </c>
      <c r="C294">
        <v>43.793154106067284</v>
      </c>
      <c r="D294">
        <v>11.194358748347289</v>
      </c>
      <c r="E294">
        <v>35.845453209930952</v>
      </c>
      <c r="F294">
        <v>45.174085500220365</v>
      </c>
      <c r="G294">
        <v>22.080211546936976</v>
      </c>
      <c r="H294">
        <v>31.423534596738651</v>
      </c>
      <c r="I294">
        <v>27.692081680622888</v>
      </c>
      <c r="J294">
        <v>24.709857499632733</v>
      </c>
      <c r="K294">
        <v>12.325547230791832</v>
      </c>
      <c r="L294">
        <v>29.954458645511973</v>
      </c>
      <c r="M294">
        <v>15.072719259585721</v>
      </c>
      <c r="N294">
        <v>15.013956221536654</v>
      </c>
      <c r="O294">
        <v>24.180990157191125</v>
      </c>
      <c r="P294">
        <v>37.505509034817102</v>
      </c>
      <c r="Q294">
        <v>36.668135742617892</v>
      </c>
      <c r="R294">
        <v>10.298222418099016</v>
      </c>
      <c r="S294">
        <v>0</v>
      </c>
      <c r="T294">
        <v>1.8657264580578818</v>
      </c>
    </row>
    <row r="295" spans="2:20" x14ac:dyDescent="0.25">
      <c r="B295">
        <v>0</v>
      </c>
      <c r="C295">
        <v>67.885327750040275</v>
      </c>
      <c r="D295">
        <v>24.464487034949268</v>
      </c>
      <c r="E295">
        <v>55.596714446770811</v>
      </c>
      <c r="F295">
        <v>58.36688677725882</v>
      </c>
      <c r="G295">
        <v>40.924464487034953</v>
      </c>
      <c r="H295">
        <v>45.466258656788533</v>
      </c>
      <c r="I295">
        <v>34.514414559510385</v>
      </c>
      <c r="J295">
        <v>24.657754871960059</v>
      </c>
      <c r="K295">
        <v>52.584957320019335</v>
      </c>
      <c r="L295">
        <v>36.205508133354805</v>
      </c>
      <c r="M295">
        <v>52.472217748429692</v>
      </c>
      <c r="N295">
        <v>68.41681430181994</v>
      </c>
      <c r="O295">
        <v>56.64358189724593</v>
      </c>
      <c r="P295">
        <v>11.000161056530843</v>
      </c>
      <c r="Q295">
        <v>23.546464809148009</v>
      </c>
      <c r="R295">
        <v>16.459977452085685</v>
      </c>
      <c r="S295">
        <v>0.46706393944274438</v>
      </c>
      <c r="T295">
        <v>24.496698341117732</v>
      </c>
    </row>
    <row r="296" spans="2:20" x14ac:dyDescent="0.25">
      <c r="B296">
        <v>0</v>
      </c>
      <c r="C296">
        <v>62.454505750473146</v>
      </c>
      <c r="D296">
        <v>17.498908138011355</v>
      </c>
      <c r="E296">
        <v>52.49672441403407</v>
      </c>
      <c r="F296">
        <v>43.456107148056482</v>
      </c>
      <c r="G296">
        <v>28.402969864609112</v>
      </c>
      <c r="H296">
        <v>39.467171349541417</v>
      </c>
      <c r="I296">
        <v>46.746251273838986</v>
      </c>
      <c r="J296">
        <v>53.632260882224493</v>
      </c>
      <c r="K296">
        <v>36.875818896491488</v>
      </c>
      <c r="L296">
        <v>43.281409229873347</v>
      </c>
      <c r="M296">
        <v>50.298442276896203</v>
      </c>
      <c r="N296">
        <v>45.770854563983107</v>
      </c>
      <c r="O296">
        <v>35.652933469209493</v>
      </c>
      <c r="P296">
        <v>44.009317222303103</v>
      </c>
      <c r="Q296">
        <v>48.726161013247925</v>
      </c>
      <c r="R296">
        <v>28.257388266123161</v>
      </c>
      <c r="S296">
        <v>0.91716407046149362</v>
      </c>
      <c r="T296">
        <v>9.1716407046149371</v>
      </c>
    </row>
    <row r="297" spans="2:20" x14ac:dyDescent="0.25">
      <c r="B297">
        <v>4.5284364414334108</v>
      </c>
      <c r="C297">
        <v>55.963629880549114</v>
      </c>
      <c r="D297">
        <v>22.428240328044215</v>
      </c>
      <c r="E297">
        <v>38.866108040648953</v>
      </c>
      <c r="F297">
        <v>42.520948475664113</v>
      </c>
      <c r="G297">
        <v>30.486717775004458</v>
      </c>
      <c r="H297">
        <v>28.097700124799431</v>
      </c>
      <c r="I297">
        <v>29.809235157782137</v>
      </c>
      <c r="J297">
        <v>32.233909787840972</v>
      </c>
      <c r="K297">
        <v>44.321625958281338</v>
      </c>
      <c r="L297">
        <v>33.303619183455162</v>
      </c>
      <c r="M297">
        <v>13.139597076127652</v>
      </c>
      <c r="N297">
        <v>22.749153146728471</v>
      </c>
      <c r="O297">
        <v>33.624532002139418</v>
      </c>
      <c r="P297">
        <v>47.887323943661968</v>
      </c>
      <c r="Q297">
        <v>56.017115350329824</v>
      </c>
      <c r="R297">
        <v>2.0859333214476732</v>
      </c>
      <c r="S297">
        <v>0</v>
      </c>
      <c r="T297">
        <v>20.05705116776609</v>
      </c>
    </row>
    <row r="298" spans="2:20" x14ac:dyDescent="0.25">
      <c r="B298">
        <v>3.183724180773412</v>
      </c>
      <c r="C298">
        <v>58.89113216337941</v>
      </c>
      <c r="D298">
        <v>13.868613138686131</v>
      </c>
      <c r="E298">
        <v>45.705854946420246</v>
      </c>
      <c r="F298">
        <v>53.905886007143963</v>
      </c>
      <c r="G298">
        <v>40.456592638608477</v>
      </c>
      <c r="H298">
        <v>45.162292281410153</v>
      </c>
      <c r="I298">
        <v>36.170212765957451</v>
      </c>
      <c r="J298">
        <v>28.342910389812083</v>
      </c>
      <c r="K298">
        <v>54.014598540145982</v>
      </c>
      <c r="L298">
        <v>37.459232800124241</v>
      </c>
      <c r="M298">
        <v>63.907439043329703</v>
      </c>
      <c r="N298">
        <v>57.136201273489675</v>
      </c>
      <c r="O298">
        <v>30.2376145364187</v>
      </c>
      <c r="P298">
        <v>38.204690169280944</v>
      </c>
      <c r="Q298">
        <v>47.088057151731633</v>
      </c>
      <c r="R298">
        <v>13.123155769529429</v>
      </c>
      <c r="S298">
        <v>0</v>
      </c>
      <c r="T298">
        <v>12.175803696226122</v>
      </c>
    </row>
    <row r="299" spans="2:20" x14ac:dyDescent="0.25">
      <c r="B299">
        <v>0</v>
      </c>
      <c r="C299">
        <v>81.540280358047625</v>
      </c>
      <c r="D299">
        <v>29.47137307887181</v>
      </c>
      <c r="E299">
        <v>55.463604120925524</v>
      </c>
      <c r="F299">
        <v>59.348083094071946</v>
      </c>
      <c r="G299">
        <v>47.289309238304341</v>
      </c>
      <c r="H299">
        <v>61.678770477959802</v>
      </c>
      <c r="I299">
        <v>69.80239824353994</v>
      </c>
      <c r="J299">
        <v>62.810336091876373</v>
      </c>
      <c r="K299">
        <v>92.214153014693466</v>
      </c>
      <c r="L299">
        <v>58.300962675223779</v>
      </c>
      <c r="M299">
        <v>61.83077182908292</v>
      </c>
      <c r="N299">
        <v>74.21043742611046</v>
      </c>
      <c r="O299">
        <v>60.986319878398923</v>
      </c>
      <c r="P299">
        <v>51.545347069751735</v>
      </c>
      <c r="Q299">
        <v>46.343523053538256</v>
      </c>
      <c r="R299">
        <v>3.6480324269549067</v>
      </c>
      <c r="S299">
        <v>10.589427461577436</v>
      </c>
      <c r="T299">
        <v>11.872994426617126</v>
      </c>
    </row>
    <row r="300" spans="2:20" x14ac:dyDescent="0.25">
      <c r="B300">
        <v>0</v>
      </c>
      <c r="C300">
        <v>69.710339535775944</v>
      </c>
      <c r="D300">
        <v>21.388835603299444</v>
      </c>
      <c r="E300">
        <v>44.542489929023596</v>
      </c>
      <c r="F300">
        <v>55.016305390370221</v>
      </c>
      <c r="G300">
        <v>52.944561672741216</v>
      </c>
      <c r="H300">
        <v>23.825052752733551</v>
      </c>
      <c r="I300">
        <v>41.780164972184927</v>
      </c>
      <c r="J300">
        <v>18.22367159025513</v>
      </c>
      <c r="K300">
        <v>61.001342796854019</v>
      </c>
      <c r="L300">
        <v>39.976980625359673</v>
      </c>
      <c r="M300">
        <v>64.224055246499134</v>
      </c>
      <c r="N300">
        <v>79.167465950508344</v>
      </c>
      <c r="O300">
        <v>69.806253596777296</v>
      </c>
      <c r="P300">
        <v>6.2152311528870126</v>
      </c>
      <c r="Q300">
        <v>12.468827930174564</v>
      </c>
      <c r="R300">
        <v>11.45213888356033</v>
      </c>
      <c r="S300">
        <v>3.2610780740456549</v>
      </c>
      <c r="T300">
        <v>33.531555726069442</v>
      </c>
    </row>
    <row r="301" spans="2:20" x14ac:dyDescent="0.25">
      <c r="B301">
        <v>11.691961776278809</v>
      </c>
      <c r="C301">
        <v>63.392355255761665</v>
      </c>
      <c r="D301">
        <v>20.36256323777403</v>
      </c>
      <c r="E301">
        <v>40.837549184935355</v>
      </c>
      <c r="F301">
        <v>44.589657110736368</v>
      </c>
      <c r="G301">
        <v>30.424395727937043</v>
      </c>
      <c r="H301">
        <v>46.275997751545809</v>
      </c>
      <c r="I301">
        <v>33.768971332209105</v>
      </c>
      <c r="J301">
        <v>46.472737492973579</v>
      </c>
      <c r="K301">
        <v>19.406970207982013</v>
      </c>
      <c r="L301">
        <v>38.420460933108487</v>
      </c>
      <c r="M301">
        <v>45.362563237774026</v>
      </c>
      <c r="N301">
        <v>25.618324901630128</v>
      </c>
      <c r="O301">
        <v>30.663293985385049</v>
      </c>
      <c r="P301">
        <v>58.558178752107928</v>
      </c>
      <c r="Q301">
        <v>45.840359752670039</v>
      </c>
      <c r="R301">
        <v>33.78302417088252</v>
      </c>
      <c r="S301">
        <v>0</v>
      </c>
      <c r="T301">
        <v>17.65036537380551</v>
      </c>
    </row>
    <row r="302" spans="2:20" x14ac:dyDescent="0.25">
      <c r="B302">
        <v>7.8776486671223518</v>
      </c>
      <c r="C302">
        <v>71.667805878332189</v>
      </c>
      <c r="D302">
        <v>23.889268626110731</v>
      </c>
      <c r="E302">
        <v>63.824333561175663</v>
      </c>
      <c r="F302">
        <v>52.546138072453864</v>
      </c>
      <c r="G302">
        <v>46.274777853725226</v>
      </c>
      <c r="H302">
        <v>37.542720437457277</v>
      </c>
      <c r="I302">
        <v>38.516746411483254</v>
      </c>
      <c r="J302">
        <v>42.259056732740937</v>
      </c>
      <c r="K302">
        <v>64.046479835953519</v>
      </c>
      <c r="L302">
        <v>39.490772385509224</v>
      </c>
      <c r="M302">
        <v>69.053315105946695</v>
      </c>
      <c r="N302">
        <v>63.072453861927549</v>
      </c>
      <c r="O302">
        <v>47.863978127136022</v>
      </c>
      <c r="P302">
        <v>32.074504442925495</v>
      </c>
      <c r="Q302">
        <v>28.7593984962406</v>
      </c>
      <c r="R302">
        <v>13.123718386876282</v>
      </c>
      <c r="S302">
        <v>0</v>
      </c>
      <c r="T302">
        <v>26.845522898154478</v>
      </c>
    </row>
    <row r="303" spans="2:20" x14ac:dyDescent="0.25">
      <c r="B303">
        <v>3.1278890600924503</v>
      </c>
      <c r="C303">
        <v>61.556240369799696</v>
      </c>
      <c r="D303">
        <v>19.953775038520803</v>
      </c>
      <c r="E303">
        <v>46.286594761171038</v>
      </c>
      <c r="F303">
        <v>56.009244992295834</v>
      </c>
      <c r="G303">
        <v>42.804314329738055</v>
      </c>
      <c r="H303">
        <v>33.528505392912173</v>
      </c>
      <c r="I303">
        <v>35.007704160246533</v>
      </c>
      <c r="J303">
        <v>25.269645608628661</v>
      </c>
      <c r="K303">
        <v>52.265023112480733</v>
      </c>
      <c r="L303">
        <v>40.585516178736519</v>
      </c>
      <c r="M303">
        <v>56.147919876733432</v>
      </c>
      <c r="N303">
        <v>66.902927580893675</v>
      </c>
      <c r="O303">
        <v>50.585516178736526</v>
      </c>
      <c r="P303">
        <v>55.577812018489979</v>
      </c>
      <c r="Q303">
        <v>55.146379044684124</v>
      </c>
      <c r="R303">
        <v>50.462249614791986</v>
      </c>
      <c r="S303">
        <v>0</v>
      </c>
      <c r="T303">
        <v>4.7303543913713408</v>
      </c>
    </row>
    <row r="304" spans="2:20" x14ac:dyDescent="0.25">
      <c r="B304">
        <v>3.6394271272114573</v>
      </c>
      <c r="C304">
        <v>59.258635214827294</v>
      </c>
      <c r="D304">
        <v>21.010951979780959</v>
      </c>
      <c r="E304">
        <v>43.925863521482725</v>
      </c>
      <c r="F304">
        <v>45.610783487784332</v>
      </c>
      <c r="G304">
        <v>38.449873631002532</v>
      </c>
      <c r="H304">
        <v>20.825610783487786</v>
      </c>
      <c r="I304">
        <v>27.565290648694184</v>
      </c>
      <c r="J304">
        <v>26.082561078348775</v>
      </c>
      <c r="K304">
        <v>47.363100252737993</v>
      </c>
      <c r="L304">
        <v>25.897219882055602</v>
      </c>
      <c r="M304">
        <v>56.158382476832344</v>
      </c>
      <c r="N304">
        <v>49.688289806234202</v>
      </c>
      <c r="O304">
        <v>33.344566133108678</v>
      </c>
      <c r="P304">
        <v>29.267059814658801</v>
      </c>
      <c r="Q304">
        <v>37.472620050547597</v>
      </c>
      <c r="R304">
        <v>4.9536647009267059</v>
      </c>
      <c r="S304">
        <v>0</v>
      </c>
      <c r="T304">
        <v>14.89469250210615</v>
      </c>
    </row>
    <row r="305" spans="2:20" x14ac:dyDescent="0.25">
      <c r="B305">
        <v>0</v>
      </c>
      <c r="C305">
        <v>51.744009705793147</v>
      </c>
      <c r="D305">
        <v>13.663936912344557</v>
      </c>
      <c r="E305">
        <v>46.709129511677283</v>
      </c>
      <c r="F305">
        <v>36.563542614498026</v>
      </c>
      <c r="G305">
        <v>30.891719745222929</v>
      </c>
      <c r="H305">
        <v>28.040643008795875</v>
      </c>
      <c r="I305">
        <v>30.800727934485895</v>
      </c>
      <c r="J305">
        <v>24.56778889899909</v>
      </c>
      <c r="K305">
        <v>33.545647558386413</v>
      </c>
      <c r="L305">
        <v>23.157415832575069</v>
      </c>
      <c r="M305">
        <v>28.814073400060664</v>
      </c>
      <c r="N305">
        <v>15.210797694874129</v>
      </c>
      <c r="O305">
        <v>34.015771913861087</v>
      </c>
      <c r="P305">
        <v>23.339399454049136</v>
      </c>
      <c r="Q305">
        <v>36.821352744919622</v>
      </c>
      <c r="R305">
        <v>23.036093418259025</v>
      </c>
      <c r="S305">
        <v>2.3202911737943586</v>
      </c>
      <c r="T305">
        <v>23.930846223839854</v>
      </c>
    </row>
    <row r="306" spans="2:20" x14ac:dyDescent="0.25">
      <c r="B306">
        <v>7.6681085332284713</v>
      </c>
      <c r="C306">
        <v>53.702975488268443</v>
      </c>
      <c r="D306">
        <v>19.045746493642678</v>
      </c>
      <c r="E306">
        <v>39.651330449600209</v>
      </c>
      <c r="F306">
        <v>31.721064359680167</v>
      </c>
      <c r="G306">
        <v>40.883470966050595</v>
      </c>
      <c r="H306">
        <v>24.092279459955432</v>
      </c>
      <c r="I306">
        <v>23.895661292436753</v>
      </c>
      <c r="J306">
        <v>29.466509372132656</v>
      </c>
      <c r="K306">
        <v>31.262288635469915</v>
      </c>
      <c r="L306">
        <v>22.637305020317211</v>
      </c>
      <c r="M306">
        <v>26.05846113514222</v>
      </c>
      <c r="N306">
        <v>50.229387862105121</v>
      </c>
      <c r="O306">
        <v>37.265696683706906</v>
      </c>
      <c r="P306">
        <v>47.476733516843623</v>
      </c>
      <c r="Q306">
        <v>52.877179184690007</v>
      </c>
      <c r="R306">
        <v>19.491414340018352</v>
      </c>
      <c r="S306">
        <v>0</v>
      </c>
      <c r="T306">
        <v>23.332022545549876</v>
      </c>
    </row>
    <row r="307" spans="2:20" x14ac:dyDescent="0.25">
      <c r="B307">
        <v>0</v>
      </c>
      <c r="C307">
        <v>49.818983157563359</v>
      </c>
      <c r="D307">
        <v>12.230442310719345</v>
      </c>
      <c r="E307">
        <v>37.478356681882573</v>
      </c>
      <c r="F307">
        <v>37.919093341728313</v>
      </c>
      <c r="G307">
        <v>37.037620022036833</v>
      </c>
      <c r="H307">
        <v>21.926648827325675</v>
      </c>
      <c r="I307">
        <v>25.515504486069574</v>
      </c>
      <c r="J307">
        <v>22.965528096962064</v>
      </c>
      <c r="K307">
        <v>55.438375570596563</v>
      </c>
      <c r="L307">
        <v>24.586809381394616</v>
      </c>
      <c r="M307">
        <v>46.481977018731307</v>
      </c>
      <c r="N307">
        <v>54.257830946009754</v>
      </c>
      <c r="O307">
        <v>35.746891232488586</v>
      </c>
      <c r="P307">
        <v>22.47756965213285</v>
      </c>
      <c r="Q307">
        <v>32.52006925861798</v>
      </c>
      <c r="R307">
        <v>27.43585707539745</v>
      </c>
      <c r="S307">
        <v>3.9351487486226979</v>
      </c>
      <c r="T307">
        <v>25.751613410986934</v>
      </c>
    </row>
    <row r="308" spans="2:20" x14ac:dyDescent="0.25">
      <c r="B308">
        <v>0.76804915514592931</v>
      </c>
      <c r="C308">
        <v>63.579109062980031</v>
      </c>
      <c r="D308">
        <v>20.307219662058369</v>
      </c>
      <c r="E308">
        <v>48.740399385560671</v>
      </c>
      <c r="F308">
        <v>48.325652841781874</v>
      </c>
      <c r="G308">
        <v>46.697388632872503</v>
      </c>
      <c r="H308">
        <v>31.321044546850995</v>
      </c>
      <c r="I308">
        <v>35.76036866359447</v>
      </c>
      <c r="J308">
        <v>32.672811059907836</v>
      </c>
      <c r="K308">
        <v>42.657450076804913</v>
      </c>
      <c r="L308">
        <v>40.06144393241167</v>
      </c>
      <c r="M308">
        <v>64.331797235023032</v>
      </c>
      <c r="N308">
        <v>54.439324116743471</v>
      </c>
      <c r="O308">
        <v>48.47926267281106</v>
      </c>
      <c r="P308">
        <v>37.250384024577571</v>
      </c>
      <c r="Q308">
        <v>35.668202764976961</v>
      </c>
      <c r="R308">
        <v>39.20122887864823</v>
      </c>
      <c r="S308">
        <v>0</v>
      </c>
      <c r="T308">
        <v>43.37941628264209</v>
      </c>
    </row>
    <row r="309" spans="2:20" x14ac:dyDescent="0.25">
      <c r="B309">
        <v>0</v>
      </c>
      <c r="C309">
        <v>48.584449661648947</v>
      </c>
      <c r="D309">
        <v>19.237674354370942</v>
      </c>
      <c r="E309">
        <v>37.757215854163789</v>
      </c>
      <c r="F309">
        <v>53.238502969203147</v>
      </c>
      <c r="G309">
        <v>30.962574230078722</v>
      </c>
      <c r="H309">
        <v>35.022786907885653</v>
      </c>
      <c r="I309">
        <v>35.851401740091148</v>
      </c>
      <c r="J309">
        <v>36.65239607788979</v>
      </c>
      <c r="K309">
        <v>22.593564424803205</v>
      </c>
      <c r="L309">
        <v>34.995166413478799</v>
      </c>
      <c r="M309">
        <v>35.630437784836353</v>
      </c>
      <c r="N309">
        <v>25.562767573539567</v>
      </c>
      <c r="O309">
        <v>30.520646319569124</v>
      </c>
      <c r="P309">
        <v>44.565667725452286</v>
      </c>
      <c r="Q309">
        <v>55.185747824886064</v>
      </c>
      <c r="R309">
        <v>15.108410440546885</v>
      </c>
      <c r="S309">
        <v>1.0081480458500207</v>
      </c>
      <c r="T309">
        <v>21.171108962850436</v>
      </c>
    </row>
    <row r="310" spans="2:20" x14ac:dyDescent="0.25">
      <c r="B310">
        <v>0</v>
      </c>
      <c r="C310">
        <v>81.585549422980435</v>
      </c>
      <c r="D310">
        <v>31.276133132630875</v>
      </c>
      <c r="E310">
        <v>69.844455594581035</v>
      </c>
      <c r="F310">
        <v>53.637732062217758</v>
      </c>
      <c r="G310">
        <v>50.493393544070919</v>
      </c>
      <c r="H310">
        <v>58.554942298043159</v>
      </c>
      <c r="I310">
        <v>50.86134805151363</v>
      </c>
      <c r="J310">
        <v>24.318447900986786</v>
      </c>
      <c r="K310">
        <v>64.84361933433685</v>
      </c>
      <c r="L310">
        <v>43.836762000334502</v>
      </c>
      <c r="M310">
        <v>47.248703796621513</v>
      </c>
      <c r="N310">
        <v>81.150694096002667</v>
      </c>
      <c r="O310">
        <v>71.115571165746786</v>
      </c>
      <c r="P310">
        <v>27.245358755644755</v>
      </c>
      <c r="Q310">
        <v>30.205720020070249</v>
      </c>
      <c r="R310">
        <v>22.227797290516811</v>
      </c>
      <c r="S310">
        <v>7.0580364609466466</v>
      </c>
      <c r="T310">
        <v>21.709315939120255</v>
      </c>
    </row>
    <row r="311" spans="2:20" x14ac:dyDescent="0.25">
      <c r="B311">
        <v>2.6604897418927864</v>
      </c>
      <c r="C311">
        <v>33.726009265387162</v>
      </c>
      <c r="D311">
        <v>1.8398411647915287</v>
      </c>
      <c r="E311">
        <v>35.115817339510258</v>
      </c>
      <c r="F311">
        <v>34.864328259430835</v>
      </c>
      <c r="G311">
        <v>21.058901389808074</v>
      </c>
      <c r="H311">
        <v>13.553937789543349</v>
      </c>
      <c r="I311">
        <v>10.959629384513567</v>
      </c>
      <c r="J311">
        <v>23.454665784248842</v>
      </c>
      <c r="K311">
        <v>18.424884182660488</v>
      </c>
      <c r="L311">
        <v>18.835208471211118</v>
      </c>
      <c r="M311">
        <v>10.086035737921906</v>
      </c>
      <c r="N311">
        <v>9.2389146260754469</v>
      </c>
      <c r="O311">
        <v>17.630708140304435</v>
      </c>
      <c r="P311">
        <v>11.753805426869622</v>
      </c>
      <c r="Q311">
        <v>10.28457974851092</v>
      </c>
      <c r="R311">
        <v>10.456651224354733</v>
      </c>
      <c r="S311">
        <v>0</v>
      </c>
      <c r="T311">
        <v>19.444076770350762</v>
      </c>
    </row>
    <row r="312" spans="2:20" x14ac:dyDescent="0.25">
      <c r="B312">
        <v>6.4894592117323553</v>
      </c>
      <c r="C312">
        <v>69.11090742438131</v>
      </c>
      <c r="D312">
        <v>18.221814848762602</v>
      </c>
      <c r="E312">
        <v>65.224564619615037</v>
      </c>
      <c r="F312">
        <v>47.7910174152154</v>
      </c>
      <c r="G312">
        <v>49.862511457378552</v>
      </c>
      <c r="H312">
        <v>43.299725022914757</v>
      </c>
      <c r="I312">
        <v>41.539871677360217</v>
      </c>
      <c r="J312">
        <v>33.510540788267647</v>
      </c>
      <c r="K312">
        <v>72.758936755270398</v>
      </c>
      <c r="L312">
        <v>30.852428964252983</v>
      </c>
      <c r="M312">
        <v>55.160403299725026</v>
      </c>
      <c r="N312">
        <v>77.231897341888185</v>
      </c>
      <c r="O312">
        <v>58.790100824931258</v>
      </c>
      <c r="P312">
        <v>46.049495875343723</v>
      </c>
      <c r="Q312">
        <v>50.559120073327222</v>
      </c>
      <c r="R312">
        <v>19.541704857928504</v>
      </c>
      <c r="S312">
        <v>0</v>
      </c>
      <c r="T312">
        <v>11.49404216315307</v>
      </c>
    </row>
    <row r="313" spans="2:20" x14ac:dyDescent="0.25">
      <c r="B313">
        <v>1.7569762291451352</v>
      </c>
      <c r="C313">
        <v>58.526502288498449</v>
      </c>
      <c r="D313">
        <v>18.485161671342095</v>
      </c>
      <c r="E313">
        <v>41.252030119592497</v>
      </c>
      <c r="F313">
        <v>43.009006348737636</v>
      </c>
      <c r="G313">
        <v>34.814705448102764</v>
      </c>
      <c r="H313">
        <v>42.418426103646837</v>
      </c>
      <c r="I313">
        <v>34.799940941975493</v>
      </c>
      <c r="J313">
        <v>42.536542152664992</v>
      </c>
      <c r="K313">
        <v>30.208179536394507</v>
      </c>
      <c r="L313">
        <v>34.032186623357447</v>
      </c>
      <c r="M313">
        <v>30.045769968994534</v>
      </c>
      <c r="N313">
        <v>27.919681086667651</v>
      </c>
      <c r="O313">
        <v>30.961169348885281</v>
      </c>
      <c r="P313">
        <v>45.208917761700874</v>
      </c>
      <c r="Q313">
        <v>34.637531374575516</v>
      </c>
      <c r="R313">
        <v>35.789162852502585</v>
      </c>
      <c r="S313">
        <v>0</v>
      </c>
      <c r="T313">
        <v>15.325557360106304</v>
      </c>
    </row>
    <row r="314" spans="2:20" x14ac:dyDescent="0.25">
      <c r="B314">
        <v>0</v>
      </c>
      <c r="C314">
        <v>41.905699864582054</v>
      </c>
      <c r="D314">
        <v>14.686692108826788</v>
      </c>
      <c r="E314">
        <v>39.529730395174198</v>
      </c>
      <c r="F314">
        <v>31.330789117321189</v>
      </c>
      <c r="G314">
        <v>29.767327342114982</v>
      </c>
      <c r="H314">
        <v>21.728425458574417</v>
      </c>
      <c r="I314">
        <v>33.608272805613687</v>
      </c>
      <c r="J314">
        <v>29.213344823341131</v>
      </c>
      <c r="K314">
        <v>15.191431737042965</v>
      </c>
      <c r="L314">
        <v>29.890434568509171</v>
      </c>
      <c r="M314">
        <v>20.275760187122984</v>
      </c>
      <c r="N314">
        <v>17.592022651729657</v>
      </c>
      <c r="O314">
        <v>29.570355779884277</v>
      </c>
      <c r="P314">
        <v>23.525790963929584</v>
      </c>
      <c r="Q314">
        <v>30.505970700480116</v>
      </c>
      <c r="R314">
        <v>6.5000615536131967</v>
      </c>
      <c r="S314">
        <v>4.1487135294841808</v>
      </c>
      <c r="T314">
        <v>2.9791948787393818</v>
      </c>
    </row>
    <row r="315" spans="2:20" x14ac:dyDescent="0.25">
      <c r="B315">
        <v>1.0310528869480833</v>
      </c>
      <c r="C315">
        <v>36.62057253760311</v>
      </c>
      <c r="D315">
        <v>4.8641436196021353</v>
      </c>
      <c r="E315">
        <v>28.796700630761769</v>
      </c>
      <c r="F315">
        <v>35.334788937409023</v>
      </c>
      <c r="G315">
        <v>29.4517224648229</v>
      </c>
      <c r="H315">
        <v>23.508005822416305</v>
      </c>
      <c r="I315">
        <v>28.687530325084907</v>
      </c>
      <c r="J315">
        <v>27.535177098495879</v>
      </c>
      <c r="K315">
        <v>28.820960698689959</v>
      </c>
      <c r="L315">
        <v>15.295972828723919</v>
      </c>
      <c r="M315">
        <v>23.580786026200872</v>
      </c>
      <c r="N315">
        <v>23.981077147016013</v>
      </c>
      <c r="O315">
        <v>30.033964095099464</v>
      </c>
      <c r="P315">
        <v>15.405143134400776</v>
      </c>
      <c r="Q315">
        <v>23.53226589034449</v>
      </c>
      <c r="R315">
        <v>6.1014070839398356</v>
      </c>
      <c r="S315">
        <v>0</v>
      </c>
      <c r="T315">
        <v>11.741872877244056</v>
      </c>
    </row>
    <row r="316" spans="2:20" x14ac:dyDescent="0.25">
      <c r="B316">
        <v>0</v>
      </c>
      <c r="C316">
        <v>56.537154675727585</v>
      </c>
      <c r="D316">
        <v>16.147141379819764</v>
      </c>
      <c r="E316">
        <v>49.534643226473626</v>
      </c>
      <c r="F316">
        <v>45.723149652829079</v>
      </c>
      <c r="G316">
        <v>39.267247747082287</v>
      </c>
      <c r="H316">
        <v>36.947850494903236</v>
      </c>
      <c r="I316">
        <v>33.742059388388242</v>
      </c>
      <c r="J316">
        <v>28.733934111390163</v>
      </c>
      <c r="K316">
        <v>49.047126606588861</v>
      </c>
      <c r="L316">
        <v>40.242280986851824</v>
      </c>
      <c r="M316">
        <v>54.084798345398141</v>
      </c>
      <c r="N316">
        <v>44.098094253213176</v>
      </c>
      <c r="O316">
        <v>40.552518835869407</v>
      </c>
      <c r="P316">
        <v>28.261190722410991</v>
      </c>
      <c r="Q316">
        <v>33.697739695671444</v>
      </c>
      <c r="R316">
        <v>7.3866154527995276</v>
      </c>
      <c r="S316">
        <v>6.2047569803516032</v>
      </c>
      <c r="T316">
        <v>12.897030580587977</v>
      </c>
    </row>
    <row r="317" spans="2:20" x14ac:dyDescent="0.25">
      <c r="B317">
        <v>0</v>
      </c>
      <c r="C317">
        <v>59.044502617801044</v>
      </c>
      <c r="D317">
        <v>16.073298429319372</v>
      </c>
      <c r="E317">
        <v>44.188481675392673</v>
      </c>
      <c r="F317">
        <v>41.55759162303665</v>
      </c>
      <c r="G317">
        <v>29.3848167539267</v>
      </c>
      <c r="H317">
        <v>27.866492146596862</v>
      </c>
      <c r="I317">
        <v>31.819371727748692</v>
      </c>
      <c r="J317">
        <v>46.583769633507856</v>
      </c>
      <c r="K317">
        <v>25.536649214659686</v>
      </c>
      <c r="L317">
        <v>44.620418848167539</v>
      </c>
      <c r="M317">
        <v>41.295811518324612</v>
      </c>
      <c r="N317">
        <v>37.761780104712038</v>
      </c>
      <c r="O317">
        <v>44.306282722513089</v>
      </c>
      <c r="P317">
        <v>38.468586387434556</v>
      </c>
      <c r="Q317">
        <v>50.353403141361255</v>
      </c>
      <c r="R317">
        <v>24.777486910994764</v>
      </c>
      <c r="S317">
        <v>5.2748691099476446</v>
      </c>
      <c r="T317">
        <v>12.971204188481675</v>
      </c>
    </row>
    <row r="318" spans="2:20" x14ac:dyDescent="0.25">
      <c r="B318">
        <v>0.10078105316200556</v>
      </c>
      <c r="C318">
        <v>42.995716805240612</v>
      </c>
      <c r="D318">
        <v>12.156714537666918</v>
      </c>
      <c r="E318">
        <v>24.38901486520534</v>
      </c>
      <c r="F318">
        <v>41.118669690098265</v>
      </c>
      <c r="G318">
        <v>28.306878306878307</v>
      </c>
      <c r="H318">
        <v>37.528344671201815</v>
      </c>
      <c r="I318">
        <v>30.070546737213405</v>
      </c>
      <c r="J318">
        <v>33.018392542202065</v>
      </c>
      <c r="K318">
        <v>32.892416225749557</v>
      </c>
      <c r="L318">
        <v>31.657848324514994</v>
      </c>
      <c r="M318">
        <v>17.939027462836986</v>
      </c>
      <c r="N318">
        <v>14.449483497102545</v>
      </c>
      <c r="O318">
        <v>26.946334089191232</v>
      </c>
      <c r="P318">
        <v>36.709498614260525</v>
      </c>
      <c r="Q318">
        <v>21.617535903250189</v>
      </c>
      <c r="R318">
        <v>4.4721592340639962</v>
      </c>
      <c r="S318">
        <v>0</v>
      </c>
      <c r="T318">
        <v>7.2940287226001512</v>
      </c>
    </row>
    <row r="319" spans="2:20" x14ac:dyDescent="0.25">
      <c r="B319">
        <v>0</v>
      </c>
      <c r="C319">
        <v>43.731815306767871</v>
      </c>
      <c r="D319">
        <v>16.419987349778623</v>
      </c>
      <c r="E319">
        <v>41.012017710309927</v>
      </c>
      <c r="F319">
        <v>37.128399746995569</v>
      </c>
      <c r="G319">
        <v>29.715370018975335</v>
      </c>
      <c r="H319">
        <v>26.641366223908918</v>
      </c>
      <c r="I319">
        <v>27.261227071473748</v>
      </c>
      <c r="J319">
        <v>24.705882352941178</v>
      </c>
      <c r="K319">
        <v>26.261859582542694</v>
      </c>
      <c r="L319">
        <v>20.77166350411132</v>
      </c>
      <c r="M319">
        <v>30.879190385831752</v>
      </c>
      <c r="N319">
        <v>23.03605313092979</v>
      </c>
      <c r="O319">
        <v>32.599620493358636</v>
      </c>
      <c r="P319">
        <v>19.41808981657179</v>
      </c>
      <c r="Q319">
        <v>27.602783048703351</v>
      </c>
      <c r="R319">
        <v>14.927261227071472</v>
      </c>
      <c r="S319">
        <v>5.1486401012017708</v>
      </c>
      <c r="T319">
        <v>24.857685009487664</v>
      </c>
    </row>
    <row r="320" spans="2:20" x14ac:dyDescent="0.25">
      <c r="B320">
        <v>2.8461098398169336</v>
      </c>
      <c r="C320">
        <v>60.397597254004573</v>
      </c>
      <c r="D320">
        <v>16.661899313501145</v>
      </c>
      <c r="E320">
        <v>40.245995423340965</v>
      </c>
      <c r="F320">
        <v>35.912471395881006</v>
      </c>
      <c r="G320">
        <v>36.041189931350118</v>
      </c>
      <c r="H320">
        <v>27.045194508009153</v>
      </c>
      <c r="I320">
        <v>32.780320366132727</v>
      </c>
      <c r="J320">
        <v>24.227688787185357</v>
      </c>
      <c r="K320">
        <v>26.044050343249424</v>
      </c>
      <c r="L320">
        <v>35.855263157894733</v>
      </c>
      <c r="M320">
        <v>19.736842105263158</v>
      </c>
      <c r="N320">
        <v>26.344393592677346</v>
      </c>
      <c r="O320">
        <v>35.597826086956523</v>
      </c>
      <c r="P320">
        <v>39.874141876430208</v>
      </c>
      <c r="Q320">
        <v>22.826086956521738</v>
      </c>
      <c r="R320">
        <v>15.603546910755147</v>
      </c>
      <c r="S320">
        <v>0</v>
      </c>
      <c r="T320">
        <v>25.157322654462245</v>
      </c>
    </row>
    <row r="321" spans="2:20" x14ac:dyDescent="0.25">
      <c r="B321">
        <v>0</v>
      </c>
      <c r="C321">
        <v>65.677419354838705</v>
      </c>
      <c r="D321">
        <v>15.03225806451613</v>
      </c>
      <c r="E321">
        <v>69.725806451612897</v>
      </c>
      <c r="F321">
        <v>48.032258064516128</v>
      </c>
      <c r="G321">
        <v>41.112903225806448</v>
      </c>
      <c r="H321">
        <v>26.338709677419352</v>
      </c>
      <c r="I321">
        <v>35.822580645161288</v>
      </c>
      <c r="J321">
        <v>39.661290322580648</v>
      </c>
      <c r="K321">
        <v>63</v>
      </c>
      <c r="L321">
        <v>42.161290322580648</v>
      </c>
      <c r="M321">
        <v>51.37096774193548</v>
      </c>
      <c r="N321">
        <v>60.12903225806452</v>
      </c>
      <c r="O321">
        <v>44.064516129032263</v>
      </c>
      <c r="P321">
        <v>37.516129032258064</v>
      </c>
      <c r="Q321">
        <v>35.87096774193548</v>
      </c>
      <c r="R321">
        <v>13.82258064516129</v>
      </c>
      <c r="S321">
        <v>2.2419354838709675</v>
      </c>
      <c r="T321">
        <v>25.725806451612904</v>
      </c>
    </row>
    <row r="322" spans="2:20" x14ac:dyDescent="0.25">
      <c r="B322">
        <v>5.2523961661341847</v>
      </c>
      <c r="C322">
        <v>33.904153354632591</v>
      </c>
      <c r="D322">
        <v>0.90734824281150162</v>
      </c>
      <c r="E322">
        <v>22.645367412140573</v>
      </c>
      <c r="F322">
        <v>32.43450479233227</v>
      </c>
      <c r="G322">
        <v>24.038338658146966</v>
      </c>
      <c r="H322">
        <v>28.945686900958467</v>
      </c>
      <c r="I322">
        <v>28.038338658146966</v>
      </c>
      <c r="J322">
        <v>20.15335463258786</v>
      </c>
      <c r="K322">
        <v>25.763578274760384</v>
      </c>
      <c r="L322">
        <v>19.974440894568691</v>
      </c>
      <c r="M322">
        <v>27.143769968051117</v>
      </c>
      <c r="N322">
        <v>26.057507987220447</v>
      </c>
      <c r="O322">
        <v>15.16932907348243</v>
      </c>
      <c r="P322">
        <v>20.600638977635782</v>
      </c>
      <c r="Q322">
        <v>13.59744408945687</v>
      </c>
      <c r="R322">
        <v>4.3322683706070286</v>
      </c>
      <c r="S322">
        <v>0</v>
      </c>
      <c r="T322">
        <v>1.8019169329073481</v>
      </c>
    </row>
    <row r="323" spans="2:20" x14ac:dyDescent="0.25">
      <c r="B323">
        <v>5.4334554334554337</v>
      </c>
      <c r="C323">
        <v>66.285103785103786</v>
      </c>
      <c r="D323">
        <v>22.893772893772894</v>
      </c>
      <c r="E323">
        <v>46.443833943833944</v>
      </c>
      <c r="F323">
        <v>57.387057387057382</v>
      </c>
      <c r="G323">
        <v>34.676434676434674</v>
      </c>
      <c r="H323">
        <v>31.059218559218561</v>
      </c>
      <c r="I323">
        <v>31.47130647130647</v>
      </c>
      <c r="J323">
        <v>29.960317460317459</v>
      </c>
      <c r="K323">
        <v>69.108669108669105</v>
      </c>
      <c r="L323">
        <v>31.959706959706956</v>
      </c>
      <c r="M323">
        <v>54.822954822954827</v>
      </c>
      <c r="N323">
        <v>50.900488400488399</v>
      </c>
      <c r="O323">
        <v>35.775335775335776</v>
      </c>
      <c r="P323">
        <v>24.77106227106227</v>
      </c>
      <c r="Q323">
        <v>28.373015873015873</v>
      </c>
      <c r="R323">
        <v>5.4945054945054945</v>
      </c>
      <c r="S323">
        <v>0</v>
      </c>
      <c r="T323">
        <v>26.297313797313798</v>
      </c>
    </row>
    <row r="324" spans="2:20" x14ac:dyDescent="0.25">
      <c r="B324">
        <v>0</v>
      </c>
      <c r="C324">
        <v>57.1313672922252</v>
      </c>
      <c r="D324">
        <v>18.270777479892761</v>
      </c>
      <c r="E324">
        <v>40.361930294906166</v>
      </c>
      <c r="F324">
        <v>40.871313672922248</v>
      </c>
      <c r="G324">
        <v>31.380697050938338</v>
      </c>
      <c r="H324">
        <v>36.756032171581772</v>
      </c>
      <c r="I324">
        <v>33.243967828418228</v>
      </c>
      <c r="J324">
        <v>22.77479892761394</v>
      </c>
      <c r="K324">
        <v>52.412868632707777</v>
      </c>
      <c r="L324">
        <v>36.31367292225201</v>
      </c>
      <c r="M324">
        <v>52.198391420911527</v>
      </c>
      <c r="N324">
        <v>45.080428954423589</v>
      </c>
      <c r="O324">
        <v>28.672922252010725</v>
      </c>
      <c r="P324">
        <v>24.289544235924936</v>
      </c>
      <c r="Q324">
        <v>19.611260053619304</v>
      </c>
      <c r="R324">
        <v>27.359249329758711</v>
      </c>
      <c r="S324">
        <v>1.0857908847184987</v>
      </c>
      <c r="T324">
        <v>18.243967828418231</v>
      </c>
    </row>
    <row r="325" spans="2:20" x14ac:dyDescent="0.25">
      <c r="B325">
        <v>0</v>
      </c>
      <c r="C325">
        <v>64.993355972242725</v>
      </c>
      <c r="D325">
        <v>22.294404252177767</v>
      </c>
      <c r="E325">
        <v>42.610364683301341</v>
      </c>
      <c r="F325">
        <v>55.632659087553527</v>
      </c>
      <c r="G325">
        <v>38.505831979920274</v>
      </c>
      <c r="H325">
        <v>37.147497416211429</v>
      </c>
      <c r="I325">
        <v>40.454746788719916</v>
      </c>
      <c r="J325">
        <v>36.542152664993353</v>
      </c>
      <c r="K325">
        <v>20.227373394359958</v>
      </c>
      <c r="L325">
        <v>31.625572124612432</v>
      </c>
      <c r="M325">
        <v>30.857817805994394</v>
      </c>
      <c r="N325">
        <v>32.629558541266796</v>
      </c>
      <c r="O325">
        <v>38.121954820611251</v>
      </c>
      <c r="P325">
        <v>49.254392440572865</v>
      </c>
      <c r="Q325">
        <v>50.346965893990848</v>
      </c>
      <c r="R325">
        <v>15.133618780451794</v>
      </c>
      <c r="S325">
        <v>3.6615975195629709</v>
      </c>
      <c r="T325">
        <v>10.51232836261627</v>
      </c>
    </row>
    <row r="326" spans="2:20" x14ac:dyDescent="0.25">
      <c r="B326">
        <v>0</v>
      </c>
      <c r="C326">
        <v>65.302655960469423</v>
      </c>
      <c r="D326">
        <v>16.568869672637433</v>
      </c>
      <c r="E326">
        <v>40.472513897467572</v>
      </c>
      <c r="F326">
        <v>47.344039530574427</v>
      </c>
      <c r="G326">
        <v>38.387893761581218</v>
      </c>
      <c r="H326">
        <v>38.187152563310683</v>
      </c>
      <c r="I326">
        <v>38.97467572575664</v>
      </c>
      <c r="J326">
        <v>42.140210006176652</v>
      </c>
      <c r="K326">
        <v>43.375540457072262</v>
      </c>
      <c r="L326">
        <v>31.747992588017294</v>
      </c>
      <c r="M326">
        <v>47.081531809759106</v>
      </c>
      <c r="N326">
        <v>32.906114885731938</v>
      </c>
      <c r="O326">
        <v>39.468807906114883</v>
      </c>
      <c r="P326">
        <v>32.705373687461396</v>
      </c>
      <c r="Q326">
        <v>35.793699814700432</v>
      </c>
      <c r="R326">
        <v>10.809141445336627</v>
      </c>
      <c r="S326">
        <v>0.24706609017912293</v>
      </c>
      <c r="T326">
        <v>11.766522544780729</v>
      </c>
    </row>
    <row r="327" spans="2:20" x14ac:dyDescent="0.25">
      <c r="B327">
        <v>0.18094089264173704</v>
      </c>
      <c r="C327">
        <v>59.047044632086852</v>
      </c>
      <c r="D327">
        <v>15.560916767189385</v>
      </c>
      <c r="E327">
        <v>56.830518697225571</v>
      </c>
      <c r="F327">
        <v>41.164053075995177</v>
      </c>
      <c r="G327">
        <v>33.051869722557299</v>
      </c>
      <c r="H327">
        <v>31.483715319662242</v>
      </c>
      <c r="I327">
        <v>36.459589867310008</v>
      </c>
      <c r="J327">
        <v>33.639927623642947</v>
      </c>
      <c r="K327">
        <v>48.974668275030162</v>
      </c>
      <c r="L327">
        <v>42.596501809408927</v>
      </c>
      <c r="M327">
        <v>49.984921592279861</v>
      </c>
      <c r="N327">
        <v>45.084439083232809</v>
      </c>
      <c r="O327">
        <v>25.271411338962608</v>
      </c>
      <c r="P327">
        <v>16.284680337756331</v>
      </c>
      <c r="Q327">
        <v>36.444511459589869</v>
      </c>
      <c r="R327">
        <v>13.057901085645357</v>
      </c>
      <c r="S327">
        <v>0</v>
      </c>
      <c r="T327">
        <v>30.322677925211099</v>
      </c>
    </row>
    <row r="328" spans="2:20" x14ac:dyDescent="0.25">
      <c r="B328">
        <v>0</v>
      </c>
      <c r="C328">
        <v>70.094524119947849</v>
      </c>
      <c r="D328">
        <v>27.053455019556715</v>
      </c>
      <c r="E328">
        <v>48.256192959582791</v>
      </c>
      <c r="F328">
        <v>65.23794002607562</v>
      </c>
      <c r="G328">
        <v>42.535853976531939</v>
      </c>
      <c r="H328">
        <v>52.574967405475881</v>
      </c>
      <c r="I328">
        <v>43.872229465449806</v>
      </c>
      <c r="J328">
        <v>68.953715775749671</v>
      </c>
      <c r="K328">
        <v>31.747066492829205</v>
      </c>
      <c r="L328">
        <v>67.731421121251628</v>
      </c>
      <c r="M328">
        <v>54.058018252933508</v>
      </c>
      <c r="N328">
        <v>50.700782268578884</v>
      </c>
      <c r="O328">
        <v>55.785528031290745</v>
      </c>
      <c r="P328">
        <v>64.423076923076934</v>
      </c>
      <c r="Q328">
        <v>55.345501955671452</v>
      </c>
      <c r="R328">
        <v>29.530638852672752</v>
      </c>
      <c r="S328">
        <v>2.1512385919165578</v>
      </c>
      <c r="T328">
        <v>57.936766623207305</v>
      </c>
    </row>
    <row r="329" spans="2:20" x14ac:dyDescent="0.25">
      <c r="B329">
        <v>0.40238656861384764</v>
      </c>
      <c r="C329">
        <v>43.013736644928542</v>
      </c>
      <c r="D329">
        <v>9.5323990564728724</v>
      </c>
      <c r="E329">
        <v>33.259331205772163</v>
      </c>
      <c r="F329">
        <v>43.152490634105725</v>
      </c>
      <c r="G329">
        <v>32.190925489107812</v>
      </c>
      <c r="H329">
        <v>31.289024559456085</v>
      </c>
      <c r="I329">
        <v>32.468433467462191</v>
      </c>
      <c r="J329">
        <v>11.891216872485085</v>
      </c>
      <c r="K329">
        <v>42.222838906618563</v>
      </c>
      <c r="L329">
        <v>21.853753295407245</v>
      </c>
      <c r="M329">
        <v>30.73400860274733</v>
      </c>
      <c r="N329">
        <v>48.286388233661718</v>
      </c>
      <c r="O329">
        <v>30.067989454696825</v>
      </c>
      <c r="P329">
        <v>22.838906618565282</v>
      </c>
      <c r="Q329">
        <v>25.988622172887471</v>
      </c>
      <c r="R329">
        <v>0</v>
      </c>
      <c r="S329">
        <v>1.4430414874427639</v>
      </c>
      <c r="T329">
        <v>19.078673511863467</v>
      </c>
    </row>
    <row r="330" spans="2:20" x14ac:dyDescent="0.25">
      <c r="B330">
        <v>0</v>
      </c>
      <c r="C330">
        <v>82.35294117647058</v>
      </c>
      <c r="D330">
        <v>30.395249582482837</v>
      </c>
      <c r="E330">
        <v>52.829838560029685</v>
      </c>
      <c r="F330">
        <v>85.934310632770462</v>
      </c>
      <c r="G330">
        <v>71.126368528483951</v>
      </c>
      <c r="H330">
        <v>49.693820745964004</v>
      </c>
      <c r="I330">
        <v>52.23603637038412</v>
      </c>
      <c r="J330">
        <v>35.943588791983672</v>
      </c>
      <c r="K330">
        <v>77.454073111894601</v>
      </c>
      <c r="L330">
        <v>47.559844126925213</v>
      </c>
      <c r="M330">
        <v>77.621079977732421</v>
      </c>
      <c r="N330">
        <v>83.020968639821859</v>
      </c>
      <c r="O330">
        <v>60.048246427908701</v>
      </c>
      <c r="P330">
        <v>46.520690295045462</v>
      </c>
      <c r="Q330">
        <v>31.230283911671926</v>
      </c>
      <c r="R330">
        <v>38.337353868992388</v>
      </c>
      <c r="S330">
        <v>11.876043792911487</v>
      </c>
      <c r="T330">
        <v>48.933011690480612</v>
      </c>
    </row>
    <row r="331" spans="2:20" x14ac:dyDescent="0.25">
      <c r="B331">
        <v>0</v>
      </c>
      <c r="C331">
        <v>47.942299533305047</v>
      </c>
      <c r="D331">
        <v>6.6468674869183992</v>
      </c>
      <c r="E331">
        <v>38.495262339131664</v>
      </c>
      <c r="F331">
        <v>31.791825767218214</v>
      </c>
      <c r="G331">
        <v>32.909065195870454</v>
      </c>
      <c r="H331">
        <v>29.571489181162498</v>
      </c>
      <c r="I331">
        <v>38.212416914156414</v>
      </c>
      <c r="J331">
        <v>34.082873709517749</v>
      </c>
      <c r="K331">
        <v>11.822938763965492</v>
      </c>
      <c r="L331">
        <v>29.387639654928581</v>
      </c>
      <c r="M331">
        <v>32.555508414651392</v>
      </c>
      <c r="N331">
        <v>20.223447885730447</v>
      </c>
      <c r="O331">
        <v>16.815160514778675</v>
      </c>
      <c r="P331">
        <v>27.803705275067177</v>
      </c>
      <c r="Q331">
        <v>30.858435864799887</v>
      </c>
      <c r="R331">
        <v>18.540517607127704</v>
      </c>
      <c r="S331">
        <v>0.96167444491585352</v>
      </c>
      <c r="T331">
        <v>1.4990807523688305</v>
      </c>
    </row>
    <row r="332" spans="2:20" x14ac:dyDescent="0.25">
      <c r="B332">
        <v>0.47812228339611706</v>
      </c>
      <c r="C332">
        <v>58.215010141987833</v>
      </c>
      <c r="D332">
        <v>13.662706461895102</v>
      </c>
      <c r="E332">
        <v>39.915966386554622</v>
      </c>
      <c r="F332">
        <v>38.191828455520138</v>
      </c>
      <c r="G332">
        <v>25.615763546798032</v>
      </c>
      <c r="H332">
        <v>34.077079107505071</v>
      </c>
      <c r="I332">
        <v>18.980005795421619</v>
      </c>
      <c r="J332">
        <v>30.121703853955374</v>
      </c>
      <c r="K332">
        <v>21.269197334106057</v>
      </c>
      <c r="L332">
        <v>37.177629672558673</v>
      </c>
      <c r="M332">
        <v>23.659808751086643</v>
      </c>
      <c r="N332">
        <v>27.412344248044047</v>
      </c>
      <c r="O332">
        <v>37.71370617212402</v>
      </c>
      <c r="P332">
        <v>30.425963488843816</v>
      </c>
      <c r="Q332">
        <v>15.241958852506521</v>
      </c>
      <c r="R332">
        <v>18.994494349463924</v>
      </c>
      <c r="S332">
        <v>0</v>
      </c>
      <c r="T332">
        <v>30.237612286293832</v>
      </c>
    </row>
    <row r="333" spans="2:20" x14ac:dyDescent="0.25">
      <c r="B333">
        <v>0</v>
      </c>
      <c r="C333">
        <v>68.105899076048331</v>
      </c>
      <c r="D333">
        <v>11.105188343994314</v>
      </c>
      <c r="E333">
        <v>48.347547974413644</v>
      </c>
      <c r="F333">
        <v>58.688699360341154</v>
      </c>
      <c r="G333">
        <v>47.565742714996446</v>
      </c>
      <c r="H333">
        <v>36.407249466950958</v>
      </c>
      <c r="I333">
        <v>45.966595593461264</v>
      </c>
      <c r="J333">
        <v>30.472636815920396</v>
      </c>
      <c r="K333">
        <v>73.294243070362469</v>
      </c>
      <c r="L333">
        <v>50.213219616204697</v>
      </c>
      <c r="M333">
        <v>60.501066098081026</v>
      </c>
      <c r="N333">
        <v>71.961620469083158</v>
      </c>
      <c r="O333">
        <v>50.195451314854303</v>
      </c>
      <c r="P333">
        <v>27.061122956645345</v>
      </c>
      <c r="Q333">
        <v>28.873489694385217</v>
      </c>
      <c r="R333">
        <v>13.059701492537313</v>
      </c>
      <c r="S333">
        <v>0.10660980810234541</v>
      </c>
      <c r="T333">
        <v>39.143567874911156</v>
      </c>
    </row>
    <row r="334" spans="2:20" x14ac:dyDescent="0.25">
      <c r="B334">
        <v>2.0148313977892824</v>
      </c>
      <c r="C334">
        <v>62.613684063243312</v>
      </c>
      <c r="D334">
        <v>19.280817126066882</v>
      </c>
      <c r="E334">
        <v>49.629215055267942</v>
      </c>
      <c r="F334">
        <v>51.797957184832796</v>
      </c>
      <c r="G334">
        <v>34.895760458933815</v>
      </c>
      <c r="H334">
        <v>48.677766895200783</v>
      </c>
      <c r="I334">
        <v>41.094165384077236</v>
      </c>
      <c r="J334">
        <v>56.205400867496849</v>
      </c>
      <c r="K334">
        <v>29.229047152651461</v>
      </c>
      <c r="L334">
        <v>60.570868896040295</v>
      </c>
      <c r="M334">
        <v>25.129424933538548</v>
      </c>
      <c r="N334">
        <v>16.81824541765776</v>
      </c>
      <c r="O334">
        <v>30.838113893941514</v>
      </c>
      <c r="P334">
        <v>61.312438785504412</v>
      </c>
      <c r="Q334">
        <v>61.438365747866243</v>
      </c>
      <c r="R334">
        <v>39.625017489855885</v>
      </c>
      <c r="S334">
        <v>0</v>
      </c>
      <c r="T334">
        <v>29.061144536169021</v>
      </c>
    </row>
    <row r="335" spans="2:20" x14ac:dyDescent="0.25">
      <c r="B335">
        <v>0</v>
      </c>
      <c r="C335">
        <v>55.676053874409661</v>
      </c>
      <c r="D335">
        <v>25.642819660661186</v>
      </c>
      <c r="E335">
        <v>31.677453209725382</v>
      </c>
      <c r="F335">
        <v>45.583347909742869</v>
      </c>
      <c r="G335">
        <v>31.659961518278816</v>
      </c>
      <c r="H335">
        <v>40.633199230365577</v>
      </c>
      <c r="I335">
        <v>39.54871436067868</v>
      </c>
      <c r="J335">
        <v>26.307503935630578</v>
      </c>
      <c r="K335">
        <v>65.366450935805503</v>
      </c>
      <c r="L335">
        <v>39.916039881056498</v>
      </c>
      <c r="M335">
        <v>40.528249081686205</v>
      </c>
      <c r="N335">
        <v>49.431520027986707</v>
      </c>
      <c r="O335">
        <v>36.155326220045481</v>
      </c>
      <c r="P335">
        <v>24.750743396886481</v>
      </c>
      <c r="Q335">
        <v>26.394962392863391</v>
      </c>
      <c r="R335">
        <v>3.7956970439041458</v>
      </c>
      <c r="S335">
        <v>3.8831555011369598</v>
      </c>
      <c r="T335">
        <v>23.228966241035508</v>
      </c>
    </row>
    <row r="336" spans="2:20" x14ac:dyDescent="0.25">
      <c r="B336">
        <v>0</v>
      </c>
      <c r="C336">
        <v>55.761805761805761</v>
      </c>
      <c r="D336">
        <v>18.725868725868725</v>
      </c>
      <c r="E336">
        <v>44.297594297594294</v>
      </c>
      <c r="F336">
        <v>42.530442530442528</v>
      </c>
      <c r="G336">
        <v>31.972081972081973</v>
      </c>
      <c r="H336">
        <v>29.224829224829225</v>
      </c>
      <c r="I336">
        <v>36.040986040986041</v>
      </c>
      <c r="J336">
        <v>30.665280665280665</v>
      </c>
      <c r="K336">
        <v>41.5948915948916</v>
      </c>
      <c r="L336">
        <v>30.487080487080487</v>
      </c>
      <c r="M336">
        <v>60.751410751410752</v>
      </c>
      <c r="N336">
        <v>50.356400356400357</v>
      </c>
      <c r="O336">
        <v>32.907632907632909</v>
      </c>
      <c r="P336">
        <v>47.31214731214731</v>
      </c>
      <c r="Q336">
        <v>48.915948915948917</v>
      </c>
      <c r="R336">
        <v>12.949212949212949</v>
      </c>
      <c r="S336">
        <v>1.7523017523017523</v>
      </c>
      <c r="T336">
        <v>31.957231957231958</v>
      </c>
    </row>
    <row r="337" spans="2:20" x14ac:dyDescent="0.25">
      <c r="B337">
        <v>0</v>
      </c>
      <c r="C337">
        <v>26.397032427904747</v>
      </c>
      <c r="D337">
        <v>4.7744405887280124</v>
      </c>
      <c r="E337">
        <v>19.899485461289938</v>
      </c>
      <c r="F337">
        <v>18.762713892545172</v>
      </c>
      <c r="G337">
        <v>22.986717721670455</v>
      </c>
      <c r="H337">
        <v>11.511307885604882</v>
      </c>
      <c r="I337">
        <v>21.024291013521598</v>
      </c>
      <c r="J337">
        <v>7.3232021060189059</v>
      </c>
      <c r="K337">
        <v>25.499581189422045</v>
      </c>
      <c r="L337">
        <v>10.745482828766303</v>
      </c>
      <c r="M337">
        <v>26.959435204020583</v>
      </c>
      <c r="N337">
        <v>19.44477683379203</v>
      </c>
      <c r="O337">
        <v>7.753978700490606</v>
      </c>
      <c r="P337">
        <v>9.3334928802201755</v>
      </c>
      <c r="Q337">
        <v>6.2701926528658607</v>
      </c>
      <c r="R337">
        <v>14.89769055881297</v>
      </c>
      <c r="S337">
        <v>3.7333971520880702</v>
      </c>
      <c r="T337">
        <v>12.743807586454469</v>
      </c>
    </row>
    <row r="338" spans="2:20" x14ac:dyDescent="0.25">
      <c r="B338">
        <v>0.96480257280686077</v>
      </c>
      <c r="C338">
        <v>76.791138109701635</v>
      </c>
      <c r="D338">
        <v>22.261926031802751</v>
      </c>
      <c r="E338">
        <v>61.997498659996431</v>
      </c>
      <c r="F338">
        <v>50.90226907271753</v>
      </c>
      <c r="G338">
        <v>42.504913346435593</v>
      </c>
      <c r="H338">
        <v>55.154547078792213</v>
      </c>
      <c r="I338">
        <v>49.044130784348759</v>
      </c>
      <c r="J338">
        <v>41.73664463105235</v>
      </c>
      <c r="K338">
        <v>59.639092370912991</v>
      </c>
      <c r="L338">
        <v>50.955869215651241</v>
      </c>
      <c r="M338">
        <v>54.261211363230302</v>
      </c>
      <c r="N338">
        <v>72.806860818295519</v>
      </c>
      <c r="O338">
        <v>62.354832946221194</v>
      </c>
      <c r="P338">
        <v>43.416115776308736</v>
      </c>
      <c r="Q338">
        <v>51.348936930498482</v>
      </c>
      <c r="R338">
        <v>0</v>
      </c>
      <c r="S338">
        <v>2.0546721457923889</v>
      </c>
      <c r="T338">
        <v>19.778452742540647</v>
      </c>
    </row>
    <row r="339" spans="2:20" x14ac:dyDescent="0.25">
      <c r="B339">
        <v>2.4277099118602137</v>
      </c>
      <c r="C339">
        <v>47.177980516468224</v>
      </c>
      <c r="D339">
        <v>10.128343899798979</v>
      </c>
      <c r="E339">
        <v>42.94108551105613</v>
      </c>
      <c r="F339">
        <v>34.71470542755528</v>
      </c>
      <c r="G339">
        <v>31.683933817844441</v>
      </c>
      <c r="H339">
        <v>19.622699860831915</v>
      </c>
      <c r="I339">
        <v>19.560847379001082</v>
      </c>
      <c r="J339">
        <v>24.570898407298593</v>
      </c>
      <c r="K339">
        <v>36.26101747332612</v>
      </c>
      <c r="L339">
        <v>22.019483531776711</v>
      </c>
      <c r="M339">
        <v>44.873975568269678</v>
      </c>
      <c r="N339">
        <v>30.431421060770063</v>
      </c>
      <c r="O339">
        <v>33.647750115973402</v>
      </c>
      <c r="P339">
        <v>32.008659347456316</v>
      </c>
      <c r="Q339">
        <v>24.029689191278798</v>
      </c>
      <c r="R339">
        <v>12.184938920674192</v>
      </c>
      <c r="S339">
        <v>0</v>
      </c>
      <c r="T339">
        <v>14.47348074841503</v>
      </c>
    </row>
    <row r="340" spans="2:20" x14ac:dyDescent="0.25">
      <c r="B340">
        <v>0</v>
      </c>
      <c r="C340">
        <v>76.370382863889347</v>
      </c>
      <c r="D340">
        <v>27.711249789171866</v>
      </c>
      <c r="E340">
        <v>65.491651205936918</v>
      </c>
      <c r="F340">
        <v>51.560128183504808</v>
      </c>
      <c r="G340">
        <v>36.667228875021088</v>
      </c>
      <c r="H340">
        <v>47.039973013998988</v>
      </c>
      <c r="I340">
        <v>50.126496879743634</v>
      </c>
      <c r="J340">
        <v>58.306628436498563</v>
      </c>
      <c r="K340">
        <v>79.574970484061396</v>
      </c>
      <c r="L340">
        <v>57.480182155506832</v>
      </c>
      <c r="M340">
        <v>56.434474616292796</v>
      </c>
      <c r="N340">
        <v>64.17608365660314</v>
      </c>
      <c r="O340">
        <v>47.883285545623202</v>
      </c>
      <c r="P340">
        <v>51.543261932872319</v>
      </c>
      <c r="Q340">
        <v>48.40613931523022</v>
      </c>
      <c r="R340">
        <v>2.6817338505650197</v>
      </c>
      <c r="S340">
        <v>4.031033901163771</v>
      </c>
      <c r="T340">
        <v>25.147579693034238</v>
      </c>
    </row>
    <row r="341" spans="2:20" x14ac:dyDescent="0.25">
      <c r="B341">
        <v>0</v>
      </c>
      <c r="C341">
        <v>53.701117318435756</v>
      </c>
      <c r="D341">
        <v>15.349162011173185</v>
      </c>
      <c r="E341">
        <v>39.567039106145252</v>
      </c>
      <c r="F341">
        <v>38.337988826815646</v>
      </c>
      <c r="G341">
        <v>26.047486033519551</v>
      </c>
      <c r="H341">
        <v>51.103351955307261</v>
      </c>
      <c r="I341">
        <v>42.625698324022352</v>
      </c>
      <c r="J341">
        <v>45.768156424581008</v>
      </c>
      <c r="K341">
        <v>21.648044692737432</v>
      </c>
      <c r="L341">
        <v>23.519553072625698</v>
      </c>
      <c r="M341">
        <v>44.581005586592177</v>
      </c>
      <c r="N341">
        <v>22.891061452513966</v>
      </c>
      <c r="O341">
        <v>20.391061452513966</v>
      </c>
      <c r="P341">
        <v>31.717877094972067</v>
      </c>
      <c r="Q341">
        <v>32.639664804469277</v>
      </c>
      <c r="R341">
        <v>48.08659217877095</v>
      </c>
      <c r="S341">
        <v>1.8994413407821229</v>
      </c>
      <c r="T341">
        <v>36.745810055865924</v>
      </c>
    </row>
    <row r="342" spans="2:20" x14ac:dyDescent="0.25">
      <c r="B342">
        <v>0</v>
      </c>
      <c r="C342">
        <v>39.688876651982383</v>
      </c>
      <c r="D342">
        <v>8.9757709251101332</v>
      </c>
      <c r="E342">
        <v>35.792951541850222</v>
      </c>
      <c r="F342">
        <v>31.979625550660796</v>
      </c>
      <c r="G342">
        <v>31.126101321585903</v>
      </c>
      <c r="H342">
        <v>8.7417400881057272</v>
      </c>
      <c r="I342">
        <v>16.960352422907491</v>
      </c>
      <c r="J342">
        <v>7.4063876651982383</v>
      </c>
      <c r="K342">
        <v>26.514317180616743</v>
      </c>
      <c r="L342">
        <v>12.293502202643172</v>
      </c>
      <c r="M342">
        <v>36.426211453744493</v>
      </c>
      <c r="N342">
        <v>43.419603524229075</v>
      </c>
      <c r="O342">
        <v>24.642070484581499</v>
      </c>
      <c r="P342">
        <v>6.2087004405286343</v>
      </c>
      <c r="Q342">
        <v>14.028083700440527</v>
      </c>
      <c r="R342">
        <v>9.2648678414096928</v>
      </c>
      <c r="S342">
        <v>0.31662995594713655</v>
      </c>
      <c r="T342">
        <v>21.503303964757709</v>
      </c>
    </row>
    <row r="343" spans="2:20" x14ac:dyDescent="0.25">
      <c r="B343">
        <v>3.9633729670630036</v>
      </c>
      <c r="C343">
        <v>53.532868662019951</v>
      </c>
      <c r="D343">
        <v>25.119584529178624</v>
      </c>
      <c r="E343">
        <v>34.754680880142139</v>
      </c>
      <c r="F343">
        <v>50.922509225092249</v>
      </c>
      <c r="G343">
        <v>28.918955856225232</v>
      </c>
      <c r="H343">
        <v>29.697963646303126</v>
      </c>
      <c r="I343">
        <v>41.82041820418204</v>
      </c>
      <c r="J343">
        <v>31.269646029793631</v>
      </c>
      <c r="K343">
        <v>28.481618149514826</v>
      </c>
      <c r="L343">
        <v>38.786387863878637</v>
      </c>
      <c r="M343">
        <v>39.811398113981141</v>
      </c>
      <c r="N343">
        <v>24.600246002460025</v>
      </c>
      <c r="O343">
        <v>32.718327183271832</v>
      </c>
      <c r="P343">
        <v>38.280716140494739</v>
      </c>
      <c r="Q343">
        <v>33.005330053300533</v>
      </c>
      <c r="R343">
        <v>42.203088697553639</v>
      </c>
      <c r="S343">
        <v>0</v>
      </c>
      <c r="T343">
        <v>24.613912805794726</v>
      </c>
    </row>
    <row r="344" spans="2:20" x14ac:dyDescent="0.25">
      <c r="B344">
        <v>0</v>
      </c>
      <c r="C344">
        <v>49.637133353492594</v>
      </c>
      <c r="D344">
        <v>17.931660114907771</v>
      </c>
      <c r="E344">
        <v>35.772603568188693</v>
      </c>
      <c r="F344">
        <v>50.801330511037193</v>
      </c>
      <c r="G344">
        <v>39.174478379195641</v>
      </c>
      <c r="H344">
        <v>33.716359237980043</v>
      </c>
      <c r="I344">
        <v>31.357726035681889</v>
      </c>
      <c r="J344">
        <v>34.185061989718776</v>
      </c>
      <c r="K344">
        <v>46.386452978530393</v>
      </c>
      <c r="L344">
        <v>31.448442697308739</v>
      </c>
      <c r="M344">
        <v>26.489265195040822</v>
      </c>
      <c r="N344">
        <v>37.889325672815239</v>
      </c>
      <c r="O344">
        <v>49.153311158149378</v>
      </c>
      <c r="P344">
        <v>50.060477774417897</v>
      </c>
      <c r="Q344">
        <v>39.053522830359846</v>
      </c>
      <c r="R344">
        <v>13.864529785303899</v>
      </c>
      <c r="S344">
        <v>3.5530692470517087</v>
      </c>
      <c r="T344">
        <v>33.504687027517392</v>
      </c>
    </row>
    <row r="345" spans="2:20" x14ac:dyDescent="0.25">
      <c r="B345">
        <v>0.87467953551500532</v>
      </c>
      <c r="C345">
        <v>53.40069371135575</v>
      </c>
      <c r="D345">
        <v>23.480621324083849</v>
      </c>
      <c r="E345">
        <v>35.107826873774698</v>
      </c>
      <c r="F345">
        <v>44.291961996682247</v>
      </c>
      <c r="G345">
        <v>33.433871210978737</v>
      </c>
      <c r="H345">
        <v>46.448499472176138</v>
      </c>
      <c r="I345">
        <v>38.380334791132562</v>
      </c>
      <c r="J345">
        <v>40.461468858392401</v>
      </c>
      <c r="K345">
        <v>24.18941336148394</v>
      </c>
      <c r="L345">
        <v>43.764138139043887</v>
      </c>
      <c r="M345">
        <v>41.833810888252145</v>
      </c>
      <c r="N345">
        <v>33.207660986276579</v>
      </c>
      <c r="O345">
        <v>33.705323480621324</v>
      </c>
      <c r="P345">
        <v>40.808324536269041</v>
      </c>
      <c r="Q345">
        <v>53.280048258181267</v>
      </c>
      <c r="R345">
        <v>22.244005429045394</v>
      </c>
      <c r="S345">
        <v>0</v>
      </c>
      <c r="T345">
        <v>20.419242949781331</v>
      </c>
    </row>
    <row r="346" spans="2:20" x14ac:dyDescent="0.25">
      <c r="B346">
        <v>1.2910798122065728</v>
      </c>
      <c r="C346">
        <v>45.37852112676056</v>
      </c>
      <c r="D346">
        <v>17.077464788732392</v>
      </c>
      <c r="E346">
        <v>31.44072769953052</v>
      </c>
      <c r="F346">
        <v>38.042840375586856</v>
      </c>
      <c r="G346">
        <v>28.080985915492956</v>
      </c>
      <c r="H346">
        <v>31.5287558685446</v>
      </c>
      <c r="I346">
        <v>16.740023474178404</v>
      </c>
      <c r="J346">
        <v>25.894953051643192</v>
      </c>
      <c r="K346">
        <v>41.65199530516432</v>
      </c>
      <c r="L346">
        <v>18.882042253521128</v>
      </c>
      <c r="M346">
        <v>53.9612676056338</v>
      </c>
      <c r="N346">
        <v>32.937206572769952</v>
      </c>
      <c r="O346">
        <v>14.275234741784038</v>
      </c>
      <c r="P346">
        <v>37.015845070422536</v>
      </c>
      <c r="Q346">
        <v>50.806924882629112</v>
      </c>
      <c r="R346">
        <v>0</v>
      </c>
      <c r="S346">
        <v>10.636737089201878</v>
      </c>
      <c r="T346">
        <v>16.974765258215964</v>
      </c>
    </row>
    <row r="347" spans="2:20" x14ac:dyDescent="0.25">
      <c r="B347">
        <v>0</v>
      </c>
      <c r="C347">
        <v>55.717375630857966</v>
      </c>
      <c r="D347">
        <v>18.024513338139869</v>
      </c>
      <c r="E347">
        <v>42.797404470079307</v>
      </c>
      <c r="F347">
        <v>45.335255948089404</v>
      </c>
      <c r="G347">
        <v>39.524152847873104</v>
      </c>
      <c r="H347">
        <v>32.227829848594084</v>
      </c>
      <c r="I347">
        <v>33.583273251622209</v>
      </c>
      <c r="J347">
        <v>39.697188175919251</v>
      </c>
      <c r="K347">
        <v>64.38356164383562</v>
      </c>
      <c r="L347">
        <v>34.419610670511894</v>
      </c>
      <c r="M347">
        <v>54.087959625090122</v>
      </c>
      <c r="N347">
        <v>48.377793799567407</v>
      </c>
      <c r="O347">
        <v>34.491708723864456</v>
      </c>
      <c r="P347">
        <v>60.980533525594808</v>
      </c>
      <c r="Q347">
        <v>51.65104542177361</v>
      </c>
      <c r="R347">
        <v>19.899062725306415</v>
      </c>
      <c r="S347">
        <v>0.46142754145638071</v>
      </c>
      <c r="T347">
        <v>20.937274693583273</v>
      </c>
    </row>
    <row r="348" spans="2:20" x14ac:dyDescent="0.25">
      <c r="B348">
        <v>0</v>
      </c>
      <c r="C348">
        <v>54.401268834258524</v>
      </c>
      <c r="D348">
        <v>18.265926513349193</v>
      </c>
      <c r="E348">
        <v>33.174729051017707</v>
      </c>
      <c r="F348">
        <v>38.421887390959562</v>
      </c>
      <c r="G348">
        <v>30.491673275178432</v>
      </c>
      <c r="H348">
        <v>17.353951890034363</v>
      </c>
      <c r="I348">
        <v>25.284166005815489</v>
      </c>
      <c r="J348">
        <v>20.248480042294474</v>
      </c>
      <c r="K348">
        <v>49.180544541369279</v>
      </c>
      <c r="L348">
        <v>31.086439333862014</v>
      </c>
      <c r="M348">
        <v>32.685699180544539</v>
      </c>
      <c r="N348">
        <v>57.480835315886857</v>
      </c>
      <c r="O348">
        <v>37.390959555908012</v>
      </c>
      <c r="P348">
        <v>9.225482421358711</v>
      </c>
      <c r="Q348">
        <v>28.720592122653976</v>
      </c>
      <c r="R348">
        <v>15.847211208035949</v>
      </c>
      <c r="S348">
        <v>5.2075072693629396</v>
      </c>
      <c r="T348">
        <v>27.636796193497226</v>
      </c>
    </row>
    <row r="349" spans="2:20" x14ac:dyDescent="0.25">
      <c r="B349">
        <v>0</v>
      </c>
      <c r="C349">
        <v>71.364687740940639</v>
      </c>
      <c r="D349">
        <v>29.745566692366999</v>
      </c>
      <c r="E349">
        <v>53.369313801079407</v>
      </c>
      <c r="F349">
        <v>68.774094063222819</v>
      </c>
      <c r="G349">
        <v>50.886661526599838</v>
      </c>
      <c r="H349">
        <v>59.059367771781034</v>
      </c>
      <c r="I349">
        <v>58.134155744024675</v>
      </c>
      <c r="J349">
        <v>54.49498843484966</v>
      </c>
      <c r="K349">
        <v>45.196607555898225</v>
      </c>
      <c r="L349">
        <v>55.697764070932919</v>
      </c>
      <c r="M349">
        <v>58.10331534309946</v>
      </c>
      <c r="N349">
        <v>43.515805705474172</v>
      </c>
      <c r="O349">
        <v>48.419429452582882</v>
      </c>
      <c r="P349">
        <v>65.936777178103313</v>
      </c>
      <c r="Q349">
        <v>67.972243639167303</v>
      </c>
      <c r="R349">
        <v>41.649961449498846</v>
      </c>
      <c r="S349">
        <v>2.5289128758673862</v>
      </c>
      <c r="T349">
        <v>32.644564379336934</v>
      </c>
    </row>
    <row r="350" spans="2:20" x14ac:dyDescent="0.25">
      <c r="B350">
        <v>0.14814814814814814</v>
      </c>
      <c r="C350">
        <v>63.242798353909471</v>
      </c>
      <c r="D350">
        <v>18.798353909465021</v>
      </c>
      <c r="E350">
        <v>44.707818930041157</v>
      </c>
      <c r="F350">
        <v>45.744855967078188</v>
      </c>
      <c r="G350">
        <v>45.876543209876544</v>
      </c>
      <c r="H350">
        <v>27.786008230452673</v>
      </c>
      <c r="I350">
        <v>29.316872427983537</v>
      </c>
      <c r="J350">
        <v>22.716049382716051</v>
      </c>
      <c r="K350">
        <v>47.390946502057609</v>
      </c>
      <c r="L350">
        <v>32.839506172839506</v>
      </c>
      <c r="M350">
        <v>51.078189300411523</v>
      </c>
      <c r="N350">
        <v>51.407407407407412</v>
      </c>
      <c r="O350">
        <v>40.757201646090536</v>
      </c>
      <c r="P350">
        <v>29.432098765432098</v>
      </c>
      <c r="Q350">
        <v>29.81069958847737</v>
      </c>
      <c r="R350">
        <v>0</v>
      </c>
      <c r="S350">
        <v>11.769547325102881</v>
      </c>
      <c r="T350">
        <v>17.465020576131689</v>
      </c>
    </row>
    <row r="351" spans="2:20" x14ac:dyDescent="0.25">
      <c r="B351">
        <v>0</v>
      </c>
      <c r="C351">
        <v>63.941789435860585</v>
      </c>
      <c r="D351">
        <v>19.080129356809199</v>
      </c>
      <c r="E351">
        <v>52.748832195472517</v>
      </c>
      <c r="F351">
        <v>49.964067553000355</v>
      </c>
      <c r="G351">
        <v>40.98095580309019</v>
      </c>
      <c r="H351">
        <v>26.410348544735896</v>
      </c>
      <c r="I351">
        <v>30.416816385195833</v>
      </c>
      <c r="J351">
        <v>26.66187567373338</v>
      </c>
      <c r="K351">
        <v>56.701401365432993</v>
      </c>
      <c r="L351">
        <v>41.016888250089835</v>
      </c>
      <c r="M351">
        <v>50.359324469996402</v>
      </c>
      <c r="N351">
        <v>63.312971613366877</v>
      </c>
      <c r="O351">
        <v>49.856270212001434</v>
      </c>
      <c r="P351">
        <v>32.698526769673016</v>
      </c>
      <c r="Q351">
        <v>47.125404240028743</v>
      </c>
      <c r="R351">
        <v>24.793388429752067</v>
      </c>
      <c r="S351">
        <v>12.450592885375494</v>
      </c>
      <c r="T351">
        <v>23.948975925260509</v>
      </c>
    </row>
    <row r="352" spans="2:20" x14ac:dyDescent="0.25">
      <c r="B352">
        <v>0</v>
      </c>
      <c r="C352">
        <v>50.896336710833978</v>
      </c>
      <c r="D352">
        <v>12.283710054559625</v>
      </c>
      <c r="E352">
        <v>52.985190958690566</v>
      </c>
      <c r="F352">
        <v>33.031956352299296</v>
      </c>
      <c r="G352">
        <v>22.462977396726423</v>
      </c>
      <c r="H352">
        <v>29.103663289166015</v>
      </c>
      <c r="I352">
        <v>29.633671083398283</v>
      </c>
      <c r="J352">
        <v>27.045985970381921</v>
      </c>
      <c r="K352">
        <v>32.876071706936862</v>
      </c>
      <c r="L352">
        <v>32.11223694466095</v>
      </c>
      <c r="M352">
        <v>48.308651597817615</v>
      </c>
      <c r="N352">
        <v>45.798908807482462</v>
      </c>
      <c r="O352">
        <v>30.662509742790334</v>
      </c>
      <c r="P352">
        <v>20.93530787217459</v>
      </c>
      <c r="Q352">
        <v>20.561184723304756</v>
      </c>
      <c r="R352">
        <v>27.856586126266563</v>
      </c>
      <c r="S352">
        <v>1.3406079501169135</v>
      </c>
      <c r="T352">
        <v>24.45830085736555</v>
      </c>
    </row>
    <row r="353" spans="2:20" x14ac:dyDescent="0.25">
      <c r="B353">
        <v>0</v>
      </c>
      <c r="C353">
        <v>54.843304843304843</v>
      </c>
      <c r="D353">
        <v>18.105413105413106</v>
      </c>
      <c r="E353">
        <v>56.310541310541304</v>
      </c>
      <c r="F353">
        <v>36.908831908831907</v>
      </c>
      <c r="G353">
        <v>33.005698005698001</v>
      </c>
      <c r="H353">
        <v>26.638176638176635</v>
      </c>
      <c r="I353">
        <v>33.376068376068375</v>
      </c>
      <c r="J353">
        <v>28.589743589743588</v>
      </c>
      <c r="K353">
        <v>53.06267806267806</v>
      </c>
      <c r="L353">
        <v>29.287749287749286</v>
      </c>
      <c r="M353">
        <v>43.219373219373217</v>
      </c>
      <c r="N353">
        <v>48.347578347578349</v>
      </c>
      <c r="O353">
        <v>27.179487179487179</v>
      </c>
      <c r="P353">
        <v>41.025641025641022</v>
      </c>
      <c r="Q353">
        <v>29.458689458689456</v>
      </c>
      <c r="R353">
        <v>38.846153846153847</v>
      </c>
      <c r="S353">
        <v>4.2592592592592595</v>
      </c>
      <c r="T353">
        <v>16.239316239316238</v>
      </c>
    </row>
    <row r="354" spans="2:20" x14ac:dyDescent="0.25">
      <c r="B354">
        <v>3.1684491978609626</v>
      </c>
      <c r="C354">
        <v>42.406417112299465</v>
      </c>
      <c r="D354">
        <v>9.9197860962566846</v>
      </c>
      <c r="E354">
        <v>27.500000000000004</v>
      </c>
      <c r="F354">
        <v>36.617647058823529</v>
      </c>
      <c r="G354">
        <v>18.168449197860962</v>
      </c>
      <c r="H354">
        <v>27.379679144385026</v>
      </c>
      <c r="I354">
        <v>24.024064171122994</v>
      </c>
      <c r="J354">
        <v>18.55614973262032</v>
      </c>
      <c r="K354">
        <v>23.796791443850267</v>
      </c>
      <c r="L354">
        <v>25.655080213903741</v>
      </c>
      <c r="M354">
        <v>16.844919786096256</v>
      </c>
      <c r="N354">
        <v>24.251336898395724</v>
      </c>
      <c r="O354">
        <v>31.497326203208559</v>
      </c>
      <c r="P354">
        <v>48.409090909090907</v>
      </c>
      <c r="Q354">
        <v>46.684491978609628</v>
      </c>
      <c r="R354">
        <v>10.494652406417112</v>
      </c>
      <c r="S354">
        <v>0</v>
      </c>
      <c r="T354">
        <v>12.13903743315508</v>
      </c>
    </row>
    <row r="355" spans="2:20" x14ac:dyDescent="0.25">
      <c r="B355">
        <v>0</v>
      </c>
      <c r="C355">
        <v>60.833598472796687</v>
      </c>
      <c r="D355">
        <v>20.108176901049951</v>
      </c>
      <c r="E355">
        <v>48.775055679287306</v>
      </c>
      <c r="F355">
        <v>62.663060769965007</v>
      </c>
      <c r="G355">
        <v>46.356983773464847</v>
      </c>
      <c r="H355">
        <v>44.734330257715563</v>
      </c>
      <c r="I355">
        <v>45.307031498568243</v>
      </c>
      <c r="J355">
        <v>29.923639834552972</v>
      </c>
      <c r="K355">
        <v>70.855870187718736</v>
      </c>
      <c r="L355">
        <v>27.091950365892458</v>
      </c>
      <c r="M355">
        <v>59.86318803690741</v>
      </c>
      <c r="N355">
        <v>58.065542475342028</v>
      </c>
      <c r="O355">
        <v>41.727648743238944</v>
      </c>
      <c r="P355">
        <v>23.894368437798281</v>
      </c>
      <c r="Q355">
        <v>43.223035316576521</v>
      </c>
      <c r="R355">
        <v>6.8246897868278715</v>
      </c>
      <c r="S355">
        <v>2.6248806872414892</v>
      </c>
      <c r="T355">
        <v>22.303531657651927</v>
      </c>
    </row>
    <row r="356" spans="2:20" x14ac:dyDescent="0.25">
      <c r="B356">
        <v>0</v>
      </c>
      <c r="C356">
        <v>44.767854607411614</v>
      </c>
      <c r="D356">
        <v>12.111316200482749</v>
      </c>
      <c r="E356">
        <v>38.903876189123956</v>
      </c>
      <c r="F356">
        <v>34.814709640778077</v>
      </c>
      <c r="G356">
        <v>30.11500780917223</v>
      </c>
      <c r="H356">
        <v>28.595768848502058</v>
      </c>
      <c r="I356">
        <v>34.346159307113446</v>
      </c>
      <c r="J356">
        <v>36.901888399829616</v>
      </c>
      <c r="K356">
        <v>17.662927729660655</v>
      </c>
      <c r="L356">
        <v>30.924322021865681</v>
      </c>
      <c r="M356">
        <v>19.821098963509868</v>
      </c>
      <c r="N356">
        <v>13.829334090586398</v>
      </c>
      <c r="O356">
        <v>25.85545932131194</v>
      </c>
      <c r="P356">
        <v>29.405083061195512</v>
      </c>
      <c r="Q356">
        <v>39.003265653840693</v>
      </c>
      <c r="R356">
        <v>23.10095129916229</v>
      </c>
      <c r="S356">
        <v>4.9694732358370013</v>
      </c>
      <c r="T356">
        <v>20.005679397983815</v>
      </c>
    </row>
    <row r="357" spans="2:20" x14ac:dyDescent="0.25">
      <c r="B357">
        <v>0</v>
      </c>
      <c r="C357">
        <v>35.06849315068493</v>
      </c>
      <c r="D357">
        <v>13.508040500297797</v>
      </c>
      <c r="E357">
        <v>24.228707564026205</v>
      </c>
      <c r="F357">
        <v>25.348421679571175</v>
      </c>
      <c r="G357">
        <v>18.880285884455034</v>
      </c>
      <c r="H357">
        <v>30.256104824300177</v>
      </c>
      <c r="I357">
        <v>32.019058963668847</v>
      </c>
      <c r="J357">
        <v>26.277546158427633</v>
      </c>
      <c r="K357">
        <v>26.789755807027994</v>
      </c>
      <c r="L357">
        <v>22.12030970815962</v>
      </c>
      <c r="M357">
        <v>25.729600952948182</v>
      </c>
      <c r="N357">
        <v>23.990470518165573</v>
      </c>
      <c r="O357">
        <v>13.114949374627754</v>
      </c>
      <c r="P357">
        <v>38.308516974389519</v>
      </c>
      <c r="Q357">
        <v>33.472304943418699</v>
      </c>
      <c r="R357">
        <v>5.9559261465157833</v>
      </c>
      <c r="S357">
        <v>3.5973793924955331</v>
      </c>
      <c r="T357">
        <v>13.996426444312091</v>
      </c>
    </row>
    <row r="358" spans="2:20" x14ac:dyDescent="0.25">
      <c r="B358">
        <v>0</v>
      </c>
      <c r="C358">
        <v>59.430950728660648</v>
      </c>
      <c r="D358">
        <v>27.522553782095766</v>
      </c>
      <c r="E358">
        <v>42.53990284524636</v>
      </c>
      <c r="F358">
        <v>49.937543372657878</v>
      </c>
      <c r="G358">
        <v>34.240111034004158</v>
      </c>
      <c r="H358">
        <v>43.108952116585705</v>
      </c>
      <c r="I358">
        <v>38.598195697432338</v>
      </c>
      <c r="J358">
        <v>36.877168632893827</v>
      </c>
      <c r="K358">
        <v>20.319222761970853</v>
      </c>
      <c r="L358">
        <v>40.527411519777935</v>
      </c>
      <c r="M358">
        <v>50.173490631505899</v>
      </c>
      <c r="N358">
        <v>36.974323386537129</v>
      </c>
      <c r="O358">
        <v>48.299791811242194</v>
      </c>
      <c r="P358">
        <v>34.753643303261619</v>
      </c>
      <c r="Q358">
        <v>32.352532963219986</v>
      </c>
      <c r="R358">
        <v>10.201249132546844</v>
      </c>
      <c r="S358">
        <v>0.58292852185981958</v>
      </c>
      <c r="T358">
        <v>36.891047883414295</v>
      </c>
    </row>
    <row r="359" spans="2:20" x14ac:dyDescent="0.25">
      <c r="B359">
        <v>0.75576770087509948</v>
      </c>
      <c r="C359">
        <v>43.754972155926808</v>
      </c>
      <c r="D359">
        <v>12.330946698488464</v>
      </c>
      <c r="E359">
        <v>33.82391938477857</v>
      </c>
      <c r="F359">
        <v>35.468045611243703</v>
      </c>
      <c r="G359">
        <v>30.403076107133387</v>
      </c>
      <c r="H359">
        <v>32.776451869530625</v>
      </c>
      <c r="I359">
        <v>33.267037920975866</v>
      </c>
      <c r="J359">
        <v>24.79448422169186</v>
      </c>
      <c r="K359">
        <v>32.935560859188548</v>
      </c>
      <c r="L359">
        <v>26.040837974012199</v>
      </c>
      <c r="M359">
        <v>19.318483160965261</v>
      </c>
      <c r="N359">
        <v>16.215857862635904</v>
      </c>
      <c r="O359">
        <v>16.958366481039512</v>
      </c>
      <c r="P359">
        <v>21.67859984089101</v>
      </c>
      <c r="Q359">
        <v>19.411296738265712</v>
      </c>
      <c r="R359">
        <v>5.9002916998143728</v>
      </c>
      <c r="S359">
        <v>0</v>
      </c>
      <c r="T359">
        <v>13.232564306549987</v>
      </c>
    </row>
    <row r="360" spans="2:20" x14ac:dyDescent="0.25">
      <c r="B360">
        <v>0.3626003626003626</v>
      </c>
      <c r="C360">
        <v>39.057239057239059</v>
      </c>
      <c r="D360">
        <v>12.522662522662523</v>
      </c>
      <c r="E360">
        <v>30.510230510230514</v>
      </c>
      <c r="F360">
        <v>36.104636104636107</v>
      </c>
      <c r="G360">
        <v>24.941724941724942</v>
      </c>
      <c r="H360">
        <v>30.29008029008029</v>
      </c>
      <c r="I360">
        <v>28.89147889147889</v>
      </c>
      <c r="J360">
        <v>37.89173789173789</v>
      </c>
      <c r="K360">
        <v>6.3584563584563591</v>
      </c>
      <c r="L360">
        <v>34.019684019684021</v>
      </c>
      <c r="M360">
        <v>20.72002072002072</v>
      </c>
      <c r="N360">
        <v>12.030562030562031</v>
      </c>
      <c r="O360">
        <v>28.425278425278428</v>
      </c>
      <c r="P360">
        <v>46.736596736596738</v>
      </c>
      <c r="Q360">
        <v>41.95804195804196</v>
      </c>
      <c r="R360">
        <v>12.160062160062161</v>
      </c>
      <c r="S360">
        <v>0</v>
      </c>
      <c r="T360">
        <v>22.131572131572131</v>
      </c>
    </row>
    <row r="361" spans="2:20" x14ac:dyDescent="0.25">
      <c r="B361">
        <v>0</v>
      </c>
      <c r="C361">
        <v>80.913884007029878</v>
      </c>
      <c r="D361">
        <v>22.144112478031637</v>
      </c>
      <c r="E361">
        <v>63.286467486818978</v>
      </c>
      <c r="F361">
        <v>56.028119507908613</v>
      </c>
      <c r="G361">
        <v>40.966608084358526</v>
      </c>
      <c r="H361">
        <v>33.760984182776795</v>
      </c>
      <c r="I361">
        <v>45.043936731107202</v>
      </c>
      <c r="J361">
        <v>36.028119507908613</v>
      </c>
      <c r="K361">
        <v>58.68189806678383</v>
      </c>
      <c r="L361">
        <v>44.58699472759227</v>
      </c>
      <c r="M361">
        <v>47.680140597539541</v>
      </c>
      <c r="N361">
        <v>88.137082601054487</v>
      </c>
      <c r="O361">
        <v>66.7311072056239</v>
      </c>
      <c r="P361">
        <v>32.847100175746924</v>
      </c>
      <c r="Q361">
        <v>28.224956063268891</v>
      </c>
      <c r="R361">
        <v>0.17574692442882248</v>
      </c>
      <c r="S361">
        <v>0.17574692442882248</v>
      </c>
      <c r="T361">
        <v>37.750439367311074</v>
      </c>
    </row>
    <row r="362" spans="2:20" x14ac:dyDescent="0.25">
      <c r="B362">
        <v>0</v>
      </c>
      <c r="C362">
        <v>74.829157175398635</v>
      </c>
      <c r="D362">
        <v>26.260982753010087</v>
      </c>
      <c r="E362">
        <v>54.002603319232023</v>
      </c>
      <c r="F362">
        <v>59.111617312072894</v>
      </c>
      <c r="G362">
        <v>49.658314350797269</v>
      </c>
      <c r="H362">
        <v>67.800195248942401</v>
      </c>
      <c r="I362">
        <v>56.57338106085259</v>
      </c>
      <c r="J362">
        <v>67.458509599739671</v>
      </c>
      <c r="K362">
        <v>52.570777741620567</v>
      </c>
      <c r="L362">
        <v>63.358281809306874</v>
      </c>
      <c r="M362">
        <v>57.988935893263914</v>
      </c>
      <c r="N362">
        <v>38.59420761470875</v>
      </c>
      <c r="O362">
        <v>49.186462739993495</v>
      </c>
      <c r="P362">
        <v>69.459811259355675</v>
      </c>
      <c r="Q362">
        <v>74.113244386592896</v>
      </c>
      <c r="R362">
        <v>64.43215099251546</v>
      </c>
      <c r="S362">
        <v>2.2453628376179631</v>
      </c>
      <c r="T362">
        <v>40.31890660592255</v>
      </c>
    </row>
    <row r="363" spans="2:20" x14ac:dyDescent="0.25">
      <c r="B363">
        <v>0</v>
      </c>
      <c r="C363">
        <v>33.128019323671495</v>
      </c>
      <c r="D363">
        <v>14.371980676328503</v>
      </c>
      <c r="E363">
        <v>17.729468599033815</v>
      </c>
      <c r="F363">
        <v>28.840579710144926</v>
      </c>
      <c r="G363">
        <v>21.84782608695652</v>
      </c>
      <c r="H363">
        <v>29.830917874396135</v>
      </c>
      <c r="I363">
        <v>18.224637681159418</v>
      </c>
      <c r="J363">
        <v>19.637681159420289</v>
      </c>
      <c r="K363">
        <v>38.10386473429952</v>
      </c>
      <c r="L363">
        <v>18.140096618357486</v>
      </c>
      <c r="M363">
        <v>29.045893719806763</v>
      </c>
      <c r="N363">
        <v>26.111111111111114</v>
      </c>
      <c r="O363">
        <v>25.845410628019323</v>
      </c>
      <c r="P363">
        <v>12.113526570048309</v>
      </c>
      <c r="Q363">
        <v>13.913043478260869</v>
      </c>
      <c r="R363">
        <v>6.4975845410628024</v>
      </c>
      <c r="S363">
        <v>3.0193236714975846</v>
      </c>
      <c r="T363">
        <v>11.557971014492754</v>
      </c>
    </row>
    <row r="364" spans="2:20" x14ac:dyDescent="0.25">
      <c r="B364">
        <v>0</v>
      </c>
      <c r="C364">
        <v>39.845184990816058</v>
      </c>
      <c r="D364">
        <v>17.895565468381001</v>
      </c>
      <c r="E364">
        <v>30.989241668853317</v>
      </c>
      <c r="F364">
        <v>42.154290212542641</v>
      </c>
      <c r="G364">
        <v>27.86670165310942</v>
      </c>
      <c r="H364">
        <v>21.975859354500134</v>
      </c>
      <c r="I364">
        <v>25.190238782471791</v>
      </c>
      <c r="J364">
        <v>12.1752820781947</v>
      </c>
      <c r="K364">
        <v>43.754919968512205</v>
      </c>
      <c r="L364">
        <v>21.700341117816848</v>
      </c>
      <c r="M364">
        <v>43.190763579113096</v>
      </c>
      <c r="N364">
        <v>51.049593282602991</v>
      </c>
      <c r="O364">
        <v>34.794017318289164</v>
      </c>
      <c r="P364">
        <v>19.902912621359224</v>
      </c>
      <c r="Q364">
        <v>23.668328522697454</v>
      </c>
      <c r="R364">
        <v>7.2421936499606403</v>
      </c>
      <c r="S364">
        <v>4.8281290999737605</v>
      </c>
      <c r="T364">
        <v>16.793492521647863</v>
      </c>
    </row>
    <row r="365" spans="2:20" x14ac:dyDescent="0.25">
      <c r="B365">
        <v>0</v>
      </c>
      <c r="C365">
        <v>73.236451710566158</v>
      </c>
      <c r="D365">
        <v>27.384196185286104</v>
      </c>
      <c r="E365">
        <v>49.409627611262493</v>
      </c>
      <c r="F365">
        <v>60.339085679685134</v>
      </c>
      <c r="G365">
        <v>42.537087496215563</v>
      </c>
      <c r="H365">
        <v>22.706630336058129</v>
      </c>
      <c r="I365">
        <v>27.535573720859823</v>
      </c>
      <c r="J365">
        <v>40.251286709052373</v>
      </c>
      <c r="K365">
        <v>37.935210414774446</v>
      </c>
      <c r="L365">
        <v>38.69209809264305</v>
      </c>
      <c r="M365">
        <v>32.409930366333633</v>
      </c>
      <c r="N365">
        <v>46.472903421132308</v>
      </c>
      <c r="O365">
        <v>61.050560096881625</v>
      </c>
      <c r="P365">
        <v>48.153194066000601</v>
      </c>
      <c r="Q365">
        <v>48.607326672721769</v>
      </c>
      <c r="R365">
        <v>26.824099303663335</v>
      </c>
      <c r="S365">
        <v>13.412049651831667</v>
      </c>
      <c r="T365">
        <v>34.514078110808356</v>
      </c>
    </row>
    <row r="366" spans="2:20" x14ac:dyDescent="0.25">
      <c r="B366">
        <v>6.9177173191771733</v>
      </c>
      <c r="C366">
        <v>80.424684804246851</v>
      </c>
      <c r="D366">
        <v>33.51028533510285</v>
      </c>
      <c r="E366">
        <v>51.443264764432648</v>
      </c>
      <c r="F366">
        <v>59.588586595885864</v>
      </c>
      <c r="G366">
        <v>49.037823490378237</v>
      </c>
      <c r="H366">
        <v>62.259455872594557</v>
      </c>
      <c r="I366">
        <v>57.033842070338423</v>
      </c>
      <c r="J366">
        <v>48.689449236894497</v>
      </c>
      <c r="K366">
        <v>60.998672859986726</v>
      </c>
      <c r="L366">
        <v>58.211678832116789</v>
      </c>
      <c r="M366">
        <v>83.72594558725946</v>
      </c>
      <c r="N366">
        <v>80.325149303251493</v>
      </c>
      <c r="O366">
        <v>59.489051094890513</v>
      </c>
      <c r="P366">
        <v>51.808228268082281</v>
      </c>
      <c r="Q366">
        <v>63.901791639017915</v>
      </c>
      <c r="R366">
        <v>22.561380225613803</v>
      </c>
      <c r="S366">
        <v>0</v>
      </c>
      <c r="T366">
        <v>32.796947577969476</v>
      </c>
    </row>
    <row r="367" spans="2:20" x14ac:dyDescent="0.25">
      <c r="B367">
        <v>2.525832376578645</v>
      </c>
      <c r="C367">
        <v>49.311136624569464</v>
      </c>
      <c r="D367">
        <v>19.001148105625717</v>
      </c>
      <c r="E367">
        <v>37.169919632606202</v>
      </c>
      <c r="F367">
        <v>43.312284730195181</v>
      </c>
      <c r="G367">
        <v>36.839839265212397</v>
      </c>
      <c r="H367">
        <v>40.915614236509754</v>
      </c>
      <c r="I367">
        <v>41.81974741676234</v>
      </c>
      <c r="J367">
        <v>41.14523536165327</v>
      </c>
      <c r="K367">
        <v>35.907003444316878</v>
      </c>
      <c r="L367">
        <v>49.196326061997702</v>
      </c>
      <c r="M367">
        <v>17.27898966704937</v>
      </c>
      <c r="N367">
        <v>23.191733639494831</v>
      </c>
      <c r="O367">
        <v>42.221584385763492</v>
      </c>
      <c r="P367">
        <v>36.739380022962116</v>
      </c>
      <c r="Q367">
        <v>35.648679678530428</v>
      </c>
      <c r="R367">
        <v>17.207233065442022</v>
      </c>
      <c r="S367">
        <v>0</v>
      </c>
      <c r="T367">
        <v>17.623421354764638</v>
      </c>
    </row>
    <row r="368" spans="2:20" x14ac:dyDescent="0.25">
      <c r="B368">
        <v>1.4458150948401645</v>
      </c>
      <c r="C368">
        <v>42.459212097095104</v>
      </c>
      <c r="D368">
        <v>26.303223239156388</v>
      </c>
      <c r="E368">
        <v>31.21103594641199</v>
      </c>
      <c r="F368">
        <v>32.670115399920412</v>
      </c>
      <c r="G368">
        <v>23.186098952115668</v>
      </c>
      <c r="H368">
        <v>32.325242074545699</v>
      </c>
      <c r="I368">
        <v>27.32457885661228</v>
      </c>
      <c r="J368">
        <v>30.706990317018175</v>
      </c>
      <c r="K368">
        <v>43.321395410531899</v>
      </c>
      <c r="L368">
        <v>34.049608701419288</v>
      </c>
      <c r="M368">
        <v>0.57036742273511076</v>
      </c>
      <c r="N368">
        <v>17.999734712826633</v>
      </c>
      <c r="O368">
        <v>34.540389972144844</v>
      </c>
      <c r="P368">
        <v>48.759782464517841</v>
      </c>
      <c r="Q368">
        <v>47.778219923066715</v>
      </c>
      <c r="R368">
        <v>0.39793076004775174</v>
      </c>
      <c r="S368">
        <v>0</v>
      </c>
      <c r="T368">
        <v>16.819206791351636</v>
      </c>
    </row>
    <row r="369" spans="2:20" x14ac:dyDescent="0.25">
      <c r="B369">
        <v>0</v>
      </c>
      <c r="C369">
        <v>39.549038594549728</v>
      </c>
      <c r="D369">
        <v>15.299488172637988</v>
      </c>
      <c r="E369">
        <v>37.017568128371835</v>
      </c>
      <c r="F369">
        <v>33.752939549038594</v>
      </c>
      <c r="G369">
        <v>21.012588186471156</v>
      </c>
      <c r="H369">
        <v>35.302254807027253</v>
      </c>
      <c r="I369">
        <v>36.851570065015906</v>
      </c>
      <c r="J369">
        <v>26.642689168626365</v>
      </c>
      <c r="K369">
        <v>25.411536865403239</v>
      </c>
      <c r="L369">
        <v>30.3084797344031</v>
      </c>
      <c r="M369">
        <v>14.787660810623876</v>
      </c>
      <c r="N369">
        <v>17.886291326601189</v>
      </c>
      <c r="O369">
        <v>31.207635910914373</v>
      </c>
      <c r="P369">
        <v>34.887259648637432</v>
      </c>
      <c r="Q369">
        <v>45.649467422880072</v>
      </c>
      <c r="R369">
        <v>3.3476276110112049</v>
      </c>
      <c r="S369">
        <v>5.9344307649744081</v>
      </c>
      <c r="T369">
        <v>16.101812145524967</v>
      </c>
    </row>
    <row r="370" spans="2:20" x14ac:dyDescent="0.25">
      <c r="B370">
        <v>4.3290609469003396</v>
      </c>
      <c r="C370">
        <v>54.368297148836</v>
      </c>
      <c r="D370">
        <v>14.700496991891185</v>
      </c>
      <c r="E370">
        <v>33.08919696573372</v>
      </c>
      <c r="F370">
        <v>50.366204551399427</v>
      </c>
      <c r="G370">
        <v>28.694742348940622</v>
      </c>
      <c r="H370">
        <v>36.332722992414332</v>
      </c>
      <c r="I370">
        <v>42.309704420612078</v>
      </c>
      <c r="J370">
        <v>34.410149097567356</v>
      </c>
      <c r="K370">
        <v>48.32592205074549</v>
      </c>
      <c r="L370">
        <v>39.445461679309439</v>
      </c>
      <c r="M370">
        <v>52.014125032696832</v>
      </c>
      <c r="N370">
        <v>31.21893800680094</v>
      </c>
      <c r="O370">
        <v>28.119278053884383</v>
      </c>
      <c r="P370">
        <v>26.549829976458277</v>
      </c>
      <c r="Q370">
        <v>24.6272560816113</v>
      </c>
      <c r="R370">
        <v>10.44990844886215</v>
      </c>
      <c r="S370">
        <v>0</v>
      </c>
      <c r="T370">
        <v>19.186502746534135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sheetData>
    <row r="1" spans="1:17" x14ac:dyDescent="0.25">
      <c r="A1" t="s">
        <v>97</v>
      </c>
    </row>
    <row r="2" spans="1:17" x14ac:dyDescent="0.25">
      <c r="A2">
        <f>SUM(B2:Q2)</f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 spans="1:17" x14ac:dyDescent="0.25">
      <c r="A7">
        <f t="shared" si="0"/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 spans="1:17" x14ac:dyDescent="0.25">
      <c r="A8">
        <f t="shared" si="0"/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f t="shared" si="0"/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1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f t="shared" si="0"/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</row>
    <row r="44" spans="1:17" x14ac:dyDescent="0.25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1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</row>
    <row r="59" spans="1:17" x14ac:dyDescent="0.25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</row>
    <row r="70" spans="1:17" x14ac:dyDescent="0.25">
      <c r="A70">
        <f t="shared" si="1"/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</row>
    <row r="74" spans="1:17" x14ac:dyDescent="0.25">
      <c r="A74">
        <f t="shared" si="1"/>
        <v>1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f t="shared" si="1"/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</row>
    <row r="76" spans="1:17" x14ac:dyDescent="0.25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f t="shared" si="1"/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90</v>
      </c>
      <c r="B92">
        <f>SUM(B2:B91)</f>
        <v>24</v>
      </c>
      <c r="C92">
        <f>SUM(C2:C91)</f>
        <v>0</v>
      </c>
      <c r="D92">
        <f>SUM(D2:D91)</f>
        <v>44</v>
      </c>
      <c r="E92">
        <f>SUM(E2:E91)</f>
        <v>0</v>
      </c>
      <c r="F92">
        <f t="shared" ref="F92:Q92" si="2">SUM(F2:F91)</f>
        <v>0</v>
      </c>
      <c r="G92">
        <f t="shared" si="2"/>
        <v>1</v>
      </c>
      <c r="H92">
        <f t="shared" si="2"/>
        <v>0</v>
      </c>
      <c r="I92">
        <f t="shared" si="2"/>
        <v>0</v>
      </c>
      <c r="J92">
        <f t="shared" si="2"/>
        <v>5</v>
      </c>
      <c r="K92">
        <f t="shared" si="2"/>
        <v>2</v>
      </c>
      <c r="L92">
        <f t="shared" si="2"/>
        <v>1</v>
      </c>
      <c r="M92">
        <f t="shared" si="2"/>
        <v>2</v>
      </c>
      <c r="N92">
        <f t="shared" si="2"/>
        <v>4</v>
      </c>
      <c r="O92">
        <f t="shared" si="2"/>
        <v>1</v>
      </c>
      <c r="P92">
        <f t="shared" si="2"/>
        <v>2</v>
      </c>
      <c r="Q92">
        <f t="shared" si="2"/>
        <v>4</v>
      </c>
    </row>
    <row r="94" spans="1:17" x14ac:dyDescent="0.25">
      <c r="A94" t="s">
        <v>108</v>
      </c>
    </row>
    <row r="95" spans="1:17" x14ac:dyDescent="0.25">
      <c r="A95">
        <f>SUM(B95:Q95)</f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f t="shared" si="3"/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f t="shared" si="3"/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</row>
    <row r="101" spans="1:17" x14ac:dyDescent="0.25">
      <c r="A101">
        <f t="shared" si="3"/>
        <v>1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>
        <f t="shared" si="3"/>
        <v>1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f t="shared" si="3"/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f t="shared" si="3"/>
        <v>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</row>
    <row r="137" spans="1:17" x14ac:dyDescent="0.25">
      <c r="A137">
        <f t="shared" si="3"/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f t="shared" si="3"/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</row>
    <row r="142" spans="1:17" x14ac:dyDescent="0.25">
      <c r="A142">
        <f t="shared" si="3"/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</row>
    <row r="147" spans="1:17" x14ac:dyDescent="0.25">
      <c r="A147">
        <f t="shared" si="3"/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</row>
    <row r="163" spans="1:17" x14ac:dyDescent="0.25">
      <c r="A163">
        <f t="shared" si="4"/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4"/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f t="shared" si="4"/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</row>
    <row r="169" spans="1:17" x14ac:dyDescent="0.25">
      <c r="A169">
        <f t="shared" si="4"/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</row>
    <row r="179" spans="1:20" x14ac:dyDescent="0.25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90</v>
      </c>
      <c r="B185">
        <f t="shared" ref="B185:Q185" si="5">SUM(B95:B184)</f>
        <v>14</v>
      </c>
      <c r="C185">
        <f t="shared" si="5"/>
        <v>0</v>
      </c>
      <c r="D185">
        <f t="shared" si="5"/>
        <v>33</v>
      </c>
      <c r="E185">
        <f t="shared" si="5"/>
        <v>0</v>
      </c>
      <c r="F185">
        <f t="shared" si="5"/>
        <v>0</v>
      </c>
      <c r="G185">
        <f t="shared" si="5"/>
        <v>4</v>
      </c>
      <c r="H185">
        <f t="shared" si="5"/>
        <v>8</v>
      </c>
      <c r="I185">
        <f t="shared" si="5"/>
        <v>5</v>
      </c>
      <c r="J185">
        <f t="shared" si="5"/>
        <v>3</v>
      </c>
      <c r="K185">
        <f t="shared" si="5"/>
        <v>6</v>
      </c>
      <c r="L185">
        <f t="shared" si="5"/>
        <v>2</v>
      </c>
      <c r="M185">
        <f t="shared" si="5"/>
        <v>6</v>
      </c>
      <c r="N185">
        <f t="shared" si="5"/>
        <v>1</v>
      </c>
      <c r="O185">
        <f t="shared" si="5"/>
        <v>1</v>
      </c>
      <c r="P185">
        <f t="shared" si="5"/>
        <v>2</v>
      </c>
      <c r="Q185">
        <f t="shared" si="5"/>
        <v>5</v>
      </c>
    </row>
    <row r="188" spans="1:20" x14ac:dyDescent="0.25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</row>
    <row r="190" spans="1:20" x14ac:dyDescent="0.25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</row>
    <row r="191" spans="1:20" x14ac:dyDescent="0.25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</row>
    <row r="192" spans="1:20" x14ac:dyDescent="0.25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2:20" x14ac:dyDescent="0.25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</row>
    <row r="194" spans="2:20" x14ac:dyDescent="0.25"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 x14ac:dyDescent="0.25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</row>
    <row r="196" spans="2:20" x14ac:dyDescent="0.25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</row>
    <row r="197" spans="2:20" x14ac:dyDescent="0.25"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2:20" x14ac:dyDescent="0.25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2:20" x14ac:dyDescent="0.25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2:20" x14ac:dyDescent="0.25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</row>
    <row r="201" spans="2:20" x14ac:dyDescent="0.25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</row>
    <row r="202" spans="2:20" x14ac:dyDescent="0.25"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2:20" x14ac:dyDescent="0.25"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2:20" x14ac:dyDescent="0.25"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</row>
    <row r="205" spans="2:20" x14ac:dyDescent="0.25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</row>
    <row r="206" spans="2:20" x14ac:dyDescent="0.25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2:20" x14ac:dyDescent="0.25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</row>
    <row r="208" spans="2:20" x14ac:dyDescent="0.25"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 x14ac:dyDescent="0.25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2:20" x14ac:dyDescent="0.25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</row>
    <row r="211" spans="2:20" x14ac:dyDescent="0.25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2:20" x14ac:dyDescent="0.25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</row>
    <row r="213" spans="2:20" x14ac:dyDescent="0.25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</row>
    <row r="214" spans="2:20" x14ac:dyDescent="0.25"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 x14ac:dyDescent="0.25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</row>
    <row r="216" spans="2:20" x14ac:dyDescent="0.25"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</row>
    <row r="217" spans="2:20" x14ac:dyDescent="0.25"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2:20" x14ac:dyDescent="0.25"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 x14ac:dyDescent="0.25"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</row>
    <row r="220" spans="2:20" x14ac:dyDescent="0.25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</row>
    <row r="221" spans="2:20" x14ac:dyDescent="0.25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2:20" x14ac:dyDescent="0.25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2:20" x14ac:dyDescent="0.25"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 x14ac:dyDescent="0.25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</row>
    <row r="225" spans="2:20" x14ac:dyDescent="0.25"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2:20" x14ac:dyDescent="0.25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</row>
    <row r="227" spans="2:20" x14ac:dyDescent="0.25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</row>
    <row r="228" spans="2:20" x14ac:dyDescent="0.25"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 x14ac:dyDescent="0.25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</row>
    <row r="230" spans="2:20" x14ac:dyDescent="0.25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</row>
    <row r="231" spans="2:20" x14ac:dyDescent="0.25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</row>
    <row r="232" spans="2:20" x14ac:dyDescent="0.25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2:20" x14ac:dyDescent="0.25"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</row>
    <row r="234" spans="2:20" x14ac:dyDescent="0.25"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</row>
    <row r="235" spans="2:20" x14ac:dyDescent="0.25"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 x14ac:dyDescent="0.25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2:20" x14ac:dyDescent="0.25"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 x14ac:dyDescent="0.25"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2:20" x14ac:dyDescent="0.25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</row>
    <row r="240" spans="2:20" x14ac:dyDescent="0.25"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2:20" x14ac:dyDescent="0.25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</row>
    <row r="242" spans="2:20" x14ac:dyDescent="0.25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</row>
    <row r="243" spans="2:20" x14ac:dyDescent="0.25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</row>
    <row r="244" spans="2:20" x14ac:dyDescent="0.25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</row>
    <row r="245" spans="2:20" x14ac:dyDescent="0.25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2:20" x14ac:dyDescent="0.25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</row>
    <row r="247" spans="2:20" x14ac:dyDescent="0.25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</row>
    <row r="248" spans="2:20" x14ac:dyDescent="0.25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</row>
    <row r="249" spans="2:20" x14ac:dyDescent="0.25"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2:20" x14ac:dyDescent="0.25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</row>
    <row r="251" spans="2:20" x14ac:dyDescent="0.25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</row>
    <row r="252" spans="2:20" x14ac:dyDescent="0.25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</row>
    <row r="253" spans="2:20" x14ac:dyDescent="0.25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2:20" x14ac:dyDescent="0.25"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</row>
    <row r="255" spans="2:20" x14ac:dyDescent="0.25"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2:20" x14ac:dyDescent="0.25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</row>
    <row r="257" spans="2:20" x14ac:dyDescent="0.25"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 x14ac:dyDescent="0.25"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2:20" x14ac:dyDescent="0.25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</row>
    <row r="260" spans="2:20" x14ac:dyDescent="0.25"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2:20" x14ac:dyDescent="0.25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2:20" x14ac:dyDescent="0.25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</row>
    <row r="263" spans="2:20" x14ac:dyDescent="0.25"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2:20" x14ac:dyDescent="0.25"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</row>
    <row r="265" spans="2:20" x14ac:dyDescent="0.25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</row>
    <row r="266" spans="2:20" x14ac:dyDescent="0.25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 x14ac:dyDescent="0.25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</row>
    <row r="268" spans="2:20" x14ac:dyDescent="0.25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</row>
    <row r="269" spans="2:20" x14ac:dyDescent="0.25"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</row>
    <row r="270" spans="2:20" x14ac:dyDescent="0.25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2:20" x14ac:dyDescent="0.25"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</row>
    <row r="272" spans="2:20" x14ac:dyDescent="0.25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2:20" x14ac:dyDescent="0.25"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</row>
    <row r="274" spans="2:20" x14ac:dyDescent="0.25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</row>
    <row r="275" spans="2:20" x14ac:dyDescent="0.25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2:20" x14ac:dyDescent="0.25"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</row>
    <row r="277" spans="2:20" x14ac:dyDescent="0.25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81" spans="2:20" x14ac:dyDescent="0.25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2:20" x14ac:dyDescent="0.25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</row>
    <row r="283" spans="2:20" x14ac:dyDescent="0.25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</row>
    <row r="284" spans="2:20" x14ac:dyDescent="0.25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</row>
    <row r="285" spans="2:20" x14ac:dyDescent="0.25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</row>
    <row r="286" spans="2:20" x14ac:dyDescent="0.25"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</row>
    <row r="287" spans="2:20" x14ac:dyDescent="0.25"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 x14ac:dyDescent="0.25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</row>
    <row r="289" spans="2:20" x14ac:dyDescent="0.25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</row>
    <row r="290" spans="2:20" x14ac:dyDescent="0.25"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2:20" x14ac:dyDescent="0.25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2:20" x14ac:dyDescent="0.25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</row>
    <row r="293" spans="2:20" x14ac:dyDescent="0.25"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</row>
    <row r="294" spans="2:20" x14ac:dyDescent="0.25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</row>
    <row r="295" spans="2:20" x14ac:dyDescent="0.25"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2:20" x14ac:dyDescent="0.25"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2:20" x14ac:dyDescent="0.25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2:20" x14ac:dyDescent="0.25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</row>
    <row r="299" spans="2:20" x14ac:dyDescent="0.25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</row>
    <row r="300" spans="2:20" x14ac:dyDescent="0.25"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</row>
    <row r="301" spans="2:20" x14ac:dyDescent="0.25"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</row>
    <row r="302" spans="2:20" x14ac:dyDescent="0.25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</row>
    <row r="303" spans="2:20" x14ac:dyDescent="0.25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</row>
    <row r="304" spans="2:20" x14ac:dyDescent="0.25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2:20" x14ac:dyDescent="0.25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</row>
    <row r="306" spans="2:20" x14ac:dyDescent="0.25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2:20" x14ac:dyDescent="0.25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 x14ac:dyDescent="0.25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</row>
    <row r="309" spans="2:20" x14ac:dyDescent="0.25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</row>
    <row r="310" spans="2:20" x14ac:dyDescent="0.25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</row>
    <row r="311" spans="2:20" x14ac:dyDescent="0.25"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 x14ac:dyDescent="0.25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</row>
    <row r="313" spans="2:20" x14ac:dyDescent="0.25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</row>
    <row r="314" spans="2:20" x14ac:dyDescent="0.25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</row>
    <row r="315" spans="2:20" x14ac:dyDescent="0.25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2:20" x14ac:dyDescent="0.25"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2:20" x14ac:dyDescent="0.25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</row>
    <row r="318" spans="2:20" x14ac:dyDescent="0.25"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2:20" x14ac:dyDescent="0.25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</row>
    <row r="320" spans="2:20" x14ac:dyDescent="0.25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 x14ac:dyDescent="0.25"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 x14ac:dyDescent="0.25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</row>
    <row r="323" spans="2:20" x14ac:dyDescent="0.25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2:20" x14ac:dyDescent="0.25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</row>
    <row r="325" spans="2:20" x14ac:dyDescent="0.25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2:20" x14ac:dyDescent="0.25"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</row>
    <row r="327" spans="2:20" x14ac:dyDescent="0.25"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</row>
    <row r="328" spans="2:20" x14ac:dyDescent="0.25">
      <c r="B328">
        <v>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 x14ac:dyDescent="0.25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2:20" x14ac:dyDescent="0.25"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 x14ac:dyDescent="0.25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</row>
    <row r="332" spans="2:20" x14ac:dyDescent="0.25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2:20" x14ac:dyDescent="0.25"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2:20" x14ac:dyDescent="0.25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</row>
    <row r="335" spans="2:20" x14ac:dyDescent="0.25"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</row>
    <row r="336" spans="2:20" x14ac:dyDescent="0.25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</row>
    <row r="337" spans="2:20" x14ac:dyDescent="0.25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</row>
    <row r="338" spans="2:20" x14ac:dyDescent="0.25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2:20" x14ac:dyDescent="0.25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</row>
    <row r="340" spans="2:20" x14ac:dyDescent="0.25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</row>
    <row r="341" spans="2:20" x14ac:dyDescent="0.25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2:20" x14ac:dyDescent="0.25"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2:20" x14ac:dyDescent="0.25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</row>
    <row r="344" spans="2:20" x14ac:dyDescent="0.25"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</row>
    <row r="345" spans="2:20" x14ac:dyDescent="0.25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</row>
    <row r="346" spans="2:20" x14ac:dyDescent="0.25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2:20" x14ac:dyDescent="0.25"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</row>
    <row r="348" spans="2:20" x14ac:dyDescent="0.25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</row>
    <row r="349" spans="2:20" x14ac:dyDescent="0.25"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</row>
    <row r="350" spans="2:20" x14ac:dyDescent="0.25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 x14ac:dyDescent="0.25"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2:20" x14ac:dyDescent="0.25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</row>
    <row r="353" spans="2:20" x14ac:dyDescent="0.25"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2:20" x14ac:dyDescent="0.25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</row>
    <row r="355" spans="2:20" x14ac:dyDescent="0.25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</row>
    <row r="356" spans="2:20" x14ac:dyDescent="0.25"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2:20" x14ac:dyDescent="0.25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</row>
    <row r="358" spans="2:20" x14ac:dyDescent="0.25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2:20" x14ac:dyDescent="0.25"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 x14ac:dyDescent="0.25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</row>
    <row r="361" spans="2:20" x14ac:dyDescent="0.25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</row>
    <row r="362" spans="2:20" x14ac:dyDescent="0.25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</row>
    <row r="363" spans="2:20" x14ac:dyDescent="0.25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</row>
    <row r="364" spans="2:20" x14ac:dyDescent="0.25"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</row>
    <row r="365" spans="2:20" x14ac:dyDescent="0.25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2:20" x14ac:dyDescent="0.25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</row>
    <row r="367" spans="2:20" x14ac:dyDescent="0.25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</row>
    <row r="368" spans="2:20" x14ac:dyDescent="0.25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2:20" x14ac:dyDescent="0.25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</row>
    <row r="370" spans="2:20" x14ac:dyDescent="0.25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sheetData>
    <row r="1" spans="1:17" x14ac:dyDescent="0.25">
      <c r="A1" t="s">
        <v>98</v>
      </c>
    </row>
    <row r="2" spans="1:17" x14ac:dyDescent="0.25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</row>
    <row r="70" spans="1:17" x14ac:dyDescent="0.25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</row>
    <row r="74" spans="1:17" x14ac:dyDescent="0.25">
      <c r="A74">
        <f t="shared" si="1"/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</row>
    <row r="75" spans="1:17" x14ac:dyDescent="0.25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90</v>
      </c>
      <c r="B92">
        <f t="shared" ref="B92:Q92" si="2">SUM(B2:B91)</f>
        <v>80</v>
      </c>
      <c r="C92">
        <f t="shared" si="2"/>
        <v>0</v>
      </c>
      <c r="D92">
        <f t="shared" si="2"/>
        <v>5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1</v>
      </c>
      <c r="K92">
        <f t="shared" si="2"/>
        <v>0</v>
      </c>
      <c r="L92">
        <f t="shared" si="2"/>
        <v>0</v>
      </c>
      <c r="M92">
        <f t="shared" si="2"/>
        <v>1</v>
      </c>
      <c r="N92">
        <f t="shared" si="2"/>
        <v>0</v>
      </c>
      <c r="O92">
        <f t="shared" si="2"/>
        <v>0</v>
      </c>
      <c r="P92">
        <f t="shared" si="2"/>
        <v>1</v>
      </c>
      <c r="Q92">
        <f t="shared" si="2"/>
        <v>2</v>
      </c>
    </row>
    <row r="94" spans="1:17" x14ac:dyDescent="0.25">
      <c r="A94" t="s">
        <v>109</v>
      </c>
    </row>
    <row r="95" spans="1:17" x14ac:dyDescent="0.25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>
        <f t="shared" si="3"/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f t="shared" si="3"/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</row>
    <row r="142" spans="1:17" x14ac:dyDescent="0.25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</row>
    <row r="147" spans="1:17" x14ac:dyDescent="0.25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</row>
    <row r="163" spans="1:17" x14ac:dyDescent="0.25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</row>
    <row r="167" spans="1:17" x14ac:dyDescent="0.25">
      <c r="A167">
        <f t="shared" si="4"/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</row>
    <row r="168" spans="1:17" x14ac:dyDescent="0.25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 x14ac:dyDescent="0.25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90</v>
      </c>
      <c r="B185">
        <f t="shared" ref="B185:Q185" si="5">SUM(B95:B184)</f>
        <v>74</v>
      </c>
      <c r="C185">
        <f t="shared" si="5"/>
        <v>0</v>
      </c>
      <c r="D185">
        <f t="shared" si="5"/>
        <v>5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2</v>
      </c>
      <c r="I185">
        <f t="shared" si="5"/>
        <v>0</v>
      </c>
      <c r="J185">
        <f t="shared" si="5"/>
        <v>1</v>
      </c>
      <c r="K185">
        <f t="shared" si="5"/>
        <v>0</v>
      </c>
      <c r="L185">
        <f t="shared" si="5"/>
        <v>0</v>
      </c>
      <c r="M185">
        <f t="shared" si="5"/>
        <v>1</v>
      </c>
      <c r="N185">
        <f t="shared" si="5"/>
        <v>1</v>
      </c>
      <c r="O185">
        <f t="shared" si="5"/>
        <v>1</v>
      </c>
      <c r="P185">
        <f t="shared" si="5"/>
        <v>2</v>
      </c>
      <c r="Q185">
        <f t="shared" si="5"/>
        <v>3</v>
      </c>
    </row>
    <row r="188" spans="1:20" x14ac:dyDescent="0.25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</row>
    <row r="190" spans="1:20" x14ac:dyDescent="0.25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</row>
    <row r="191" spans="1:20" x14ac:dyDescent="0.25"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2:20" x14ac:dyDescent="0.25"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2:20" x14ac:dyDescent="0.25"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 x14ac:dyDescent="0.25"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2:20" x14ac:dyDescent="0.25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</row>
    <row r="197" spans="2:20" x14ac:dyDescent="0.25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</row>
    <row r="198" spans="2:20" x14ac:dyDescent="0.25"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2:20" x14ac:dyDescent="0.25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</row>
    <row r="200" spans="2:20" x14ac:dyDescent="0.25"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2:20" x14ac:dyDescent="0.25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</row>
    <row r="202" spans="2:20" x14ac:dyDescent="0.25"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2:20" x14ac:dyDescent="0.25"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2:20" x14ac:dyDescent="0.25"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</row>
    <row r="205" spans="2:20" x14ac:dyDescent="0.25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</row>
    <row r="206" spans="2:20" x14ac:dyDescent="0.25"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2:20" x14ac:dyDescent="0.25"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2:20" x14ac:dyDescent="0.25"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</row>
    <row r="209" spans="2:20" x14ac:dyDescent="0.25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</row>
    <row r="210" spans="2:20" x14ac:dyDescent="0.25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</row>
    <row r="211" spans="2:20" x14ac:dyDescent="0.25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</row>
    <row r="212" spans="2:20" x14ac:dyDescent="0.25"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2:20" x14ac:dyDescent="0.25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</row>
    <row r="214" spans="2:20" x14ac:dyDescent="0.25"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 x14ac:dyDescent="0.25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</row>
    <row r="216" spans="2:20" x14ac:dyDescent="0.25"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2:20" x14ac:dyDescent="0.25"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2:20" x14ac:dyDescent="0.25"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</row>
    <row r="219" spans="2:20" x14ac:dyDescent="0.25"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</row>
    <row r="220" spans="2:20" x14ac:dyDescent="0.25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</row>
    <row r="221" spans="2:20" x14ac:dyDescent="0.25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2:20" x14ac:dyDescent="0.25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</row>
    <row r="223" spans="2:20" x14ac:dyDescent="0.25"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 x14ac:dyDescent="0.25"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2:20" x14ac:dyDescent="0.25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</row>
    <row r="226" spans="2:20" x14ac:dyDescent="0.25"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2:20" x14ac:dyDescent="0.25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</row>
    <row r="228" spans="2:20" x14ac:dyDescent="0.25"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 x14ac:dyDescent="0.25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</row>
    <row r="230" spans="2:20" x14ac:dyDescent="0.25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</row>
    <row r="231" spans="2:20" x14ac:dyDescent="0.25"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2:20" x14ac:dyDescent="0.25"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2:20" x14ac:dyDescent="0.25"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 x14ac:dyDescent="0.25"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</row>
    <row r="235" spans="2:20" x14ac:dyDescent="0.25"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 x14ac:dyDescent="0.25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2:20" x14ac:dyDescent="0.25"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 x14ac:dyDescent="0.25"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2:20" x14ac:dyDescent="0.25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</row>
    <row r="240" spans="2:20" x14ac:dyDescent="0.25"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2:20" x14ac:dyDescent="0.25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</row>
    <row r="242" spans="2:20" x14ac:dyDescent="0.25"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 x14ac:dyDescent="0.25"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2:20" x14ac:dyDescent="0.25"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2:20" x14ac:dyDescent="0.25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2:20" x14ac:dyDescent="0.25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</row>
    <row r="247" spans="2:20" x14ac:dyDescent="0.25"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2:20" x14ac:dyDescent="0.25"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2:20" x14ac:dyDescent="0.25"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2:20" x14ac:dyDescent="0.25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</row>
    <row r="251" spans="2:20" x14ac:dyDescent="0.25"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 x14ac:dyDescent="0.25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</row>
    <row r="253" spans="2:20" x14ac:dyDescent="0.25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2:20" x14ac:dyDescent="0.25"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 x14ac:dyDescent="0.25"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2:20" x14ac:dyDescent="0.25"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2:20" x14ac:dyDescent="0.25"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</row>
    <row r="258" spans="2:20" x14ac:dyDescent="0.25"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2:20" x14ac:dyDescent="0.25"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2:20" x14ac:dyDescent="0.25"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2:20" x14ac:dyDescent="0.25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</row>
    <row r="262" spans="2:20" x14ac:dyDescent="0.25"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2:20" x14ac:dyDescent="0.25"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2:20" x14ac:dyDescent="0.25"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2:20" x14ac:dyDescent="0.25"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2:20" x14ac:dyDescent="0.25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</row>
    <row r="267" spans="2:20" x14ac:dyDescent="0.25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</row>
    <row r="268" spans="2:20" x14ac:dyDescent="0.25"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2:20" x14ac:dyDescent="0.25"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2:20" x14ac:dyDescent="0.25"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2:20" x14ac:dyDescent="0.25"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2:20" x14ac:dyDescent="0.25"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2:20" x14ac:dyDescent="0.25"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</row>
    <row r="274" spans="2:20" x14ac:dyDescent="0.25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</row>
    <row r="275" spans="2:20" x14ac:dyDescent="0.25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</row>
    <row r="276" spans="2:20" x14ac:dyDescent="0.25"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 x14ac:dyDescent="0.25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</row>
    <row r="281" spans="2:20" x14ac:dyDescent="0.25"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2:20" x14ac:dyDescent="0.25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</row>
    <row r="283" spans="2:20" x14ac:dyDescent="0.25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</row>
    <row r="284" spans="2:20" x14ac:dyDescent="0.25"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2:20" x14ac:dyDescent="0.25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</row>
    <row r="286" spans="2:20" x14ac:dyDescent="0.25"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2:20" x14ac:dyDescent="0.25"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 x14ac:dyDescent="0.25"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2:20" x14ac:dyDescent="0.25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</row>
    <row r="290" spans="2:20" x14ac:dyDescent="0.25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</row>
    <row r="291" spans="2:20" x14ac:dyDescent="0.25"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2:20" x14ac:dyDescent="0.25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</row>
    <row r="293" spans="2:20" x14ac:dyDescent="0.25"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 x14ac:dyDescent="0.25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</row>
    <row r="295" spans="2:20" x14ac:dyDescent="0.25"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2:20" x14ac:dyDescent="0.25"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2:20" x14ac:dyDescent="0.25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</row>
    <row r="298" spans="2:20" x14ac:dyDescent="0.25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</row>
    <row r="299" spans="2:20" x14ac:dyDescent="0.25"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2:20" x14ac:dyDescent="0.25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 x14ac:dyDescent="0.25"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</row>
    <row r="302" spans="2:20" x14ac:dyDescent="0.25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</row>
    <row r="303" spans="2:20" x14ac:dyDescent="0.25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</row>
    <row r="304" spans="2:20" x14ac:dyDescent="0.25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</row>
    <row r="305" spans="2:20" x14ac:dyDescent="0.25"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2:20" x14ac:dyDescent="0.25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</row>
    <row r="307" spans="2:20" x14ac:dyDescent="0.25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 x14ac:dyDescent="0.25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</row>
    <row r="309" spans="2:20" x14ac:dyDescent="0.25"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2:20" x14ac:dyDescent="0.25"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2:20" x14ac:dyDescent="0.25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</row>
    <row r="312" spans="2:20" x14ac:dyDescent="0.25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</row>
    <row r="313" spans="2:20" x14ac:dyDescent="0.25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</row>
    <row r="314" spans="2:20" x14ac:dyDescent="0.25"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2:20" x14ac:dyDescent="0.25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</row>
    <row r="316" spans="2:20" x14ac:dyDescent="0.25"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2:20" x14ac:dyDescent="0.25"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2:20" x14ac:dyDescent="0.25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</row>
    <row r="319" spans="2:20" x14ac:dyDescent="0.25"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2:20" x14ac:dyDescent="0.25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</row>
    <row r="321" spans="2:20" x14ac:dyDescent="0.25"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 x14ac:dyDescent="0.25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</row>
    <row r="323" spans="2:20" x14ac:dyDescent="0.25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</row>
    <row r="324" spans="2:20" x14ac:dyDescent="0.25"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2:20" x14ac:dyDescent="0.25"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2:20" x14ac:dyDescent="0.25"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 x14ac:dyDescent="0.25"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</row>
    <row r="328" spans="2:20" x14ac:dyDescent="0.25"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 x14ac:dyDescent="0.25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2:20" x14ac:dyDescent="0.25"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 x14ac:dyDescent="0.25"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2:20" x14ac:dyDescent="0.25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</row>
    <row r="333" spans="2:20" x14ac:dyDescent="0.25"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2:20" x14ac:dyDescent="0.25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</row>
    <row r="335" spans="2:20" x14ac:dyDescent="0.25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 x14ac:dyDescent="0.25"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2:20" x14ac:dyDescent="0.25"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2:20" x14ac:dyDescent="0.25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2:20" x14ac:dyDescent="0.25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</row>
    <row r="340" spans="2:20" x14ac:dyDescent="0.25"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2:20" x14ac:dyDescent="0.25"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2:20" x14ac:dyDescent="0.25"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2:20" x14ac:dyDescent="0.25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</row>
    <row r="344" spans="2:20" x14ac:dyDescent="0.25"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 x14ac:dyDescent="0.25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</row>
    <row r="346" spans="2:20" x14ac:dyDescent="0.25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2:20" x14ac:dyDescent="0.25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 x14ac:dyDescent="0.25"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2:20" x14ac:dyDescent="0.25"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2:20" x14ac:dyDescent="0.25"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</row>
    <row r="351" spans="2:20" x14ac:dyDescent="0.25"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2:20" x14ac:dyDescent="0.25"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2:20" x14ac:dyDescent="0.25"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2:20" x14ac:dyDescent="0.25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</row>
    <row r="355" spans="2:20" x14ac:dyDescent="0.25"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2:20" x14ac:dyDescent="0.25"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2:20" x14ac:dyDescent="0.25"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2:20" x14ac:dyDescent="0.25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2:20" x14ac:dyDescent="0.25"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</row>
    <row r="360" spans="2:20" x14ac:dyDescent="0.25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</row>
    <row r="361" spans="2:20" x14ac:dyDescent="0.25"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2:20" x14ac:dyDescent="0.25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 x14ac:dyDescent="0.25"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2:20" x14ac:dyDescent="0.25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 x14ac:dyDescent="0.25"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2:20" x14ac:dyDescent="0.25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</row>
    <row r="367" spans="2:20" x14ac:dyDescent="0.25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</row>
    <row r="368" spans="2:20" x14ac:dyDescent="0.25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</row>
    <row r="369" spans="2:20" x14ac:dyDescent="0.25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 x14ac:dyDescent="0.25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M116"/>
  <sheetViews>
    <sheetView topLeftCell="R22" zoomScale="62" zoomScaleNormal="62" workbookViewId="0">
      <selection activeCell="AM73" sqref="AM73"/>
    </sheetView>
  </sheetViews>
  <sheetFormatPr baseColWidth="10" defaultRowHeight="15" x14ac:dyDescent="0.2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0" bestFit="1" customWidth="1"/>
    <col min="21" max="21" width="9.5703125" bestFit="1" customWidth="1"/>
    <col min="22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 x14ac:dyDescent="0.5">
      <c r="A1" s="14" t="s">
        <v>69</v>
      </c>
    </row>
    <row r="2" spans="1:33" x14ac:dyDescent="0.25">
      <c r="A2" s="6"/>
      <c r="B2" s="585" t="s">
        <v>36</v>
      </c>
      <c r="C2" s="585"/>
      <c r="D2" s="585"/>
      <c r="E2" s="585"/>
      <c r="F2" s="585"/>
      <c r="G2" s="585"/>
      <c r="H2" s="585"/>
      <c r="I2" s="585"/>
      <c r="J2" s="585"/>
      <c r="K2" s="585"/>
      <c r="L2" s="585"/>
      <c r="M2" s="585"/>
      <c r="N2" s="585"/>
      <c r="O2" s="585"/>
      <c r="P2" s="585"/>
      <c r="Q2" s="585"/>
      <c r="R2" s="583" t="s">
        <v>38</v>
      </c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1324.8</v>
      </c>
      <c r="C5" s="10">
        <v>1417.4777777777779</v>
      </c>
      <c r="D5" s="10">
        <v>1314.7444444444445</v>
      </c>
      <c r="E5" s="10">
        <v>1437.911111111111</v>
      </c>
      <c r="F5" s="10">
        <v>1619.7777777777778</v>
      </c>
      <c r="G5" s="10">
        <v>1565.6444444444444</v>
      </c>
      <c r="H5" s="10">
        <v>1597.6222222222223</v>
      </c>
      <c r="I5" s="10">
        <v>1587.6555555555556</v>
      </c>
      <c r="J5" s="4">
        <v>1463.7777777777778</v>
      </c>
      <c r="K5" s="4">
        <v>1446.8111111111111</v>
      </c>
      <c r="L5" s="4">
        <v>1453.3666666666666</v>
      </c>
      <c r="M5" s="4">
        <v>1454.8555555555556</v>
      </c>
      <c r="N5" s="4">
        <v>1508.588888888889</v>
      </c>
      <c r="O5" s="4">
        <v>1505.6</v>
      </c>
      <c r="P5" s="4">
        <v>1511.3777777777777</v>
      </c>
      <c r="Q5" s="4">
        <v>1513.6888888888889</v>
      </c>
      <c r="R5" s="10">
        <v>1324.7</v>
      </c>
      <c r="S5" s="10">
        <v>1417.4777777777779</v>
      </c>
      <c r="T5" s="10">
        <v>1314.6444444444444</v>
      </c>
      <c r="U5" s="10">
        <v>1437.6444444444444</v>
      </c>
      <c r="V5" s="10">
        <v>1446.8333333333333</v>
      </c>
      <c r="W5" s="10">
        <v>1417.6444444444444</v>
      </c>
      <c r="X5" s="10">
        <v>1442.9222222222222</v>
      </c>
      <c r="Y5" s="10">
        <v>1406.0555555555557</v>
      </c>
      <c r="Z5" s="2">
        <v>1412.6333333333334</v>
      </c>
      <c r="AA5" s="2">
        <v>1404.1888888888889</v>
      </c>
      <c r="AB5" s="2">
        <v>1397.2888888888888</v>
      </c>
      <c r="AC5" s="2">
        <v>1414.1888888888889</v>
      </c>
      <c r="AD5" s="2">
        <v>1468.911111111111</v>
      </c>
      <c r="AE5" s="2">
        <v>1458.7666666666667</v>
      </c>
      <c r="AF5" s="2">
        <v>1457.411111111111</v>
      </c>
      <c r="AG5" s="2">
        <v>1468.8222222222223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12265.322222222223</v>
      </c>
      <c r="C7" s="10">
        <v>17743.555555555555</v>
      </c>
      <c r="D7" s="10">
        <v>13997.522222222222</v>
      </c>
      <c r="E7" s="10">
        <v>16329.411111111111</v>
      </c>
      <c r="F7" s="10">
        <v>19478.844444444443</v>
      </c>
      <c r="G7" s="10">
        <v>17931.87777777778</v>
      </c>
      <c r="H7" s="10">
        <v>16473.711111111112</v>
      </c>
      <c r="I7" s="10">
        <v>15825.377777777778</v>
      </c>
      <c r="J7" s="4">
        <v>15319.033333333333</v>
      </c>
      <c r="K7" s="4">
        <v>16630.755555555555</v>
      </c>
      <c r="L7" s="4">
        <v>16057.077777777778</v>
      </c>
      <c r="M7" s="4">
        <v>16045.466666666667</v>
      </c>
      <c r="N7" s="4">
        <v>17067</v>
      </c>
      <c r="O7" s="4">
        <v>16916.31111111111</v>
      </c>
      <c r="P7" s="4">
        <v>16139.466666666667</v>
      </c>
      <c r="Q7" s="4">
        <v>15931.18888888889</v>
      </c>
      <c r="R7" s="10">
        <v>12263.18888888889</v>
      </c>
      <c r="S7" s="10">
        <v>17743.555555555555</v>
      </c>
      <c r="T7" s="10">
        <v>13994.611111111111</v>
      </c>
      <c r="U7" s="10">
        <v>16326.044444444444</v>
      </c>
      <c r="V7" s="10">
        <v>16867.655555555557</v>
      </c>
      <c r="W7" s="10">
        <v>15823.366666666667</v>
      </c>
      <c r="X7" s="10">
        <v>15675.922222222222</v>
      </c>
      <c r="Y7" s="10">
        <v>14969.955555555556</v>
      </c>
      <c r="Z7" s="2">
        <v>15034.244444444445</v>
      </c>
      <c r="AA7" s="2">
        <v>16021.655555555555</v>
      </c>
      <c r="AB7" s="2">
        <v>15478.722222222223</v>
      </c>
      <c r="AC7" s="2">
        <v>15802.866666666667</v>
      </c>
      <c r="AD7" s="2">
        <v>16659.522222222222</v>
      </c>
      <c r="AE7" s="2">
        <v>16397.444444444445</v>
      </c>
      <c r="AF7" s="2">
        <v>15719.577777777778</v>
      </c>
      <c r="AG7" s="2">
        <v>15564.166666666666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2.1650243298021454</v>
      </c>
      <c r="C15" s="10">
        <v>9.3346534388755327</v>
      </c>
      <c r="D15" s="10">
        <v>1.3812090427683905</v>
      </c>
      <c r="E15" s="10">
        <v>10.984029017836907</v>
      </c>
      <c r="F15" s="10">
        <v>24.994535275515585</v>
      </c>
      <c r="G15" s="10">
        <v>20.849370491664519</v>
      </c>
      <c r="H15" s="10">
        <v>23.233039239834543</v>
      </c>
      <c r="I15" s="10">
        <v>22.457273996890674</v>
      </c>
      <c r="J15" s="4">
        <v>12.959419272179922</v>
      </c>
      <c r="K15" s="4">
        <v>11.792161016630983</v>
      </c>
      <c r="L15" s="4">
        <v>12.16683401361103</v>
      </c>
      <c r="M15" s="4">
        <v>12.438740034879599</v>
      </c>
      <c r="N15" s="4">
        <v>16.642023263625411</v>
      </c>
      <c r="O15" s="4">
        <v>16.237446422826736</v>
      </c>
      <c r="P15" s="4">
        <v>16.608186145320968</v>
      </c>
      <c r="Q15" s="4">
        <v>16.878513907174373</v>
      </c>
      <c r="R15" s="10">
        <v>2.9175864346814255</v>
      </c>
      <c r="S15" s="10">
        <v>10.145158611364897</v>
      </c>
      <c r="T15" s="10">
        <v>2.1302482600719652</v>
      </c>
      <c r="U15" s="10">
        <v>11.786227459989709</v>
      </c>
      <c r="V15" s="10">
        <v>12.414731150650303</v>
      </c>
      <c r="W15" s="10">
        <v>10.170118097797163</v>
      </c>
      <c r="X15" s="10">
        <v>12.057531511225996</v>
      </c>
      <c r="Y15" s="10">
        <v>9.2129014956130995</v>
      </c>
      <c r="Z15" s="2">
        <v>9.7059724108048666</v>
      </c>
      <c r="AA15" s="2">
        <v>9.2689306443257422</v>
      </c>
      <c r="AB15" s="2">
        <v>8.5897485298743401</v>
      </c>
      <c r="AC15" s="2">
        <v>10.042893591792399</v>
      </c>
      <c r="AD15" s="2">
        <v>14.325946483531617</v>
      </c>
      <c r="AE15" s="2">
        <v>13.440019325686034</v>
      </c>
      <c r="AF15" s="2">
        <v>13.235884366120452</v>
      </c>
      <c r="AG15" s="2">
        <v>14.181507964071445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0.40799610887534998</v>
      </c>
      <c r="C17" s="10">
        <v>46.119512709713923</v>
      </c>
      <c r="D17" s="10">
        <v>14.988316144326459</v>
      </c>
      <c r="E17" s="10">
        <v>34.253443025053869</v>
      </c>
      <c r="F17" s="10">
        <v>60.53332281708321</v>
      </c>
      <c r="G17" s="10">
        <v>47.822587213096824</v>
      </c>
      <c r="H17" s="10">
        <v>35.358094817942764</v>
      </c>
      <c r="I17" s="10">
        <v>29.976735737842162</v>
      </c>
      <c r="J17" s="4">
        <v>25.754153617121133</v>
      </c>
      <c r="K17" s="4">
        <v>37.509129324378669</v>
      </c>
      <c r="L17" s="4">
        <v>32.046338710414439</v>
      </c>
      <c r="M17" s="4">
        <v>32.403779153511415</v>
      </c>
      <c r="N17" s="4">
        <v>41.235549186775437</v>
      </c>
      <c r="O17" s="4">
        <v>39.516814734008562</v>
      </c>
      <c r="P17" s="4">
        <v>32.540358256859946</v>
      </c>
      <c r="Q17" s="4">
        <v>30.860836410237045</v>
      </c>
      <c r="R17" s="10">
        <v>0.45636263833113144</v>
      </c>
      <c r="S17" s="10">
        <v>46.207351849871053</v>
      </c>
      <c r="T17" s="10">
        <v>15.038387374738072</v>
      </c>
      <c r="U17" s="10">
        <v>34.306750534026513</v>
      </c>
      <c r="V17" s="10">
        <v>38.947402977182342</v>
      </c>
      <c r="W17" s="10">
        <v>30.414279556169063</v>
      </c>
      <c r="X17" s="10">
        <v>28.809412797039371</v>
      </c>
      <c r="Y17" s="10">
        <v>22.968551052855346</v>
      </c>
      <c r="Z17" s="2">
        <v>23.424739847866835</v>
      </c>
      <c r="AA17" s="2">
        <v>32.508783280981582</v>
      </c>
      <c r="AB17" s="2">
        <v>27.336744375800546</v>
      </c>
      <c r="AC17" s="2">
        <v>30.455217638580912</v>
      </c>
      <c r="AD17" s="2">
        <v>37.80207183648789</v>
      </c>
      <c r="AE17" s="2">
        <v>35.274723079540486</v>
      </c>
      <c r="AF17" s="2">
        <v>29.142700512561618</v>
      </c>
      <c r="AG17" s="2">
        <v>27.876416265554948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70</v>
      </c>
    </row>
    <row r="25" spans="1:39" x14ac:dyDescent="0.25">
      <c r="A25" s="69"/>
      <c r="B25" s="583" t="s">
        <v>37</v>
      </c>
      <c r="C25" s="583"/>
      <c r="D25" s="583"/>
      <c r="E25" s="583"/>
      <c r="F25" s="583"/>
      <c r="G25" s="583"/>
      <c r="H25" s="583"/>
      <c r="I25" s="583"/>
      <c r="J25" s="583"/>
      <c r="K25" s="583"/>
      <c r="L25" s="583"/>
      <c r="M25" s="583"/>
      <c r="N25" s="583"/>
      <c r="O25" s="583"/>
      <c r="P25" s="583"/>
      <c r="Q25" s="583"/>
      <c r="R25" s="583"/>
      <c r="S25" s="583"/>
      <c r="T25" s="583"/>
      <c r="U25" s="583" t="s">
        <v>39</v>
      </c>
      <c r="V25" s="583"/>
      <c r="W25" s="583"/>
      <c r="X25" s="583"/>
      <c r="Y25" s="583"/>
      <c r="Z25" s="583"/>
      <c r="AA25" s="583"/>
      <c r="AB25" s="583"/>
      <c r="AC25" s="583"/>
      <c r="AD25" s="583"/>
      <c r="AE25" s="583"/>
      <c r="AF25" s="583"/>
      <c r="AG25" s="583"/>
      <c r="AH25" s="583"/>
      <c r="AI25" s="583"/>
      <c r="AJ25" s="583"/>
      <c r="AK25" s="583"/>
      <c r="AL25" s="583"/>
      <c r="AM25" s="583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1311.7777777777778</v>
      </c>
      <c r="C28" s="10">
        <v>1354.7666666666667</v>
      </c>
      <c r="D28" s="10">
        <v>1280.5</v>
      </c>
      <c r="E28" s="10">
        <v>1402.1777777777777</v>
      </c>
      <c r="F28" s="10">
        <v>1597.6333333333334</v>
      </c>
      <c r="G28" s="10">
        <v>1546.1666666666667</v>
      </c>
      <c r="H28" s="10">
        <v>1575.0333333333333</v>
      </c>
      <c r="I28" s="10">
        <v>1593.6222222222223</v>
      </c>
      <c r="J28" s="2">
        <v>1467.3666666666666</v>
      </c>
      <c r="K28" s="2">
        <v>1451.8666666666666</v>
      </c>
      <c r="L28" s="2">
        <v>1458.7222222222222</v>
      </c>
      <c r="M28" s="2">
        <v>1447</v>
      </c>
      <c r="N28" s="2">
        <v>1499.7444444444445</v>
      </c>
      <c r="O28" s="2">
        <v>1503.6666666666667</v>
      </c>
      <c r="P28" s="2">
        <v>1504.0444444444445</v>
      </c>
      <c r="Q28" s="2">
        <v>1498.3111111111111</v>
      </c>
      <c r="R28" s="10">
        <v>1268.4666666666667</v>
      </c>
      <c r="S28" s="10">
        <v>1296.2333333333333</v>
      </c>
      <c r="T28" s="10">
        <v>1291.7111111111112</v>
      </c>
      <c r="U28" s="2">
        <v>1311.0111111111112</v>
      </c>
      <c r="V28" s="2">
        <v>1354.7666666666667</v>
      </c>
      <c r="W28" s="2">
        <v>1280.3333333333333</v>
      </c>
      <c r="X28" s="2">
        <v>1399.7666666666667</v>
      </c>
      <c r="Y28" s="2">
        <v>1436.6333333333334</v>
      </c>
      <c r="Z28" s="2">
        <v>1410.2333333333333</v>
      </c>
      <c r="AA28" s="2">
        <v>1421.6222222222223</v>
      </c>
      <c r="AB28" s="2">
        <v>1410.5444444444445</v>
      </c>
      <c r="AC28" s="10">
        <v>1412.1666666666667</v>
      </c>
      <c r="AD28" s="10">
        <v>1408.0222222222221</v>
      </c>
      <c r="AE28" s="10">
        <v>1408.911111111111</v>
      </c>
      <c r="AF28" s="10">
        <v>1406.8111111111111</v>
      </c>
      <c r="AG28" s="10">
        <v>1450.7</v>
      </c>
      <c r="AH28" s="10">
        <v>1453.7444444444445</v>
      </c>
      <c r="AI28" s="10">
        <v>1438.0222222222221</v>
      </c>
      <c r="AJ28" s="10">
        <v>1443.9333333333334</v>
      </c>
      <c r="AK28" s="2">
        <v>1258.9888888888888</v>
      </c>
      <c r="AL28" s="2">
        <v>1296.1777777777777</v>
      </c>
      <c r="AM28" s="2">
        <v>1276.2444444444445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11534.755555555555</v>
      </c>
      <c r="C30" s="10">
        <v>17744.155555555557</v>
      </c>
      <c r="D30" s="10">
        <v>13600.266666666666</v>
      </c>
      <c r="E30" s="10">
        <v>15904.422222222222</v>
      </c>
      <c r="F30" s="10">
        <v>19007.922222222223</v>
      </c>
      <c r="G30" s="10">
        <v>17535.933333333334</v>
      </c>
      <c r="H30" s="10">
        <v>16622.288888888888</v>
      </c>
      <c r="I30" s="10">
        <v>15892.388888888889</v>
      </c>
      <c r="J30" s="2">
        <v>15307.222222222223</v>
      </c>
      <c r="K30" s="2">
        <v>16787.855555555554</v>
      </c>
      <c r="L30" s="2">
        <v>16094.577777777778</v>
      </c>
      <c r="M30" s="2">
        <v>15776.7</v>
      </c>
      <c r="N30" s="2">
        <v>16832.666666666668</v>
      </c>
      <c r="O30" s="2">
        <v>16786.077777777777</v>
      </c>
      <c r="P30" s="2">
        <v>16206.122222222222</v>
      </c>
      <c r="Q30" s="2">
        <v>15934.244444444445</v>
      </c>
      <c r="R30" s="10">
        <v>13300.622222222222</v>
      </c>
      <c r="S30" s="10">
        <v>11627.222222222223</v>
      </c>
      <c r="T30" s="10">
        <v>14142.577777777778</v>
      </c>
      <c r="U30" s="2">
        <v>11523.722222222223</v>
      </c>
      <c r="V30" s="2">
        <v>17744.155555555557</v>
      </c>
      <c r="W30" s="2">
        <v>13595.022222222222</v>
      </c>
      <c r="X30" s="2">
        <v>15884.677777777777</v>
      </c>
      <c r="Y30" s="2">
        <v>16640.711111111112</v>
      </c>
      <c r="Z30" s="2">
        <v>15619.6</v>
      </c>
      <c r="AA30" s="2">
        <v>15805.366666666667</v>
      </c>
      <c r="AB30" s="2">
        <v>15053.166666666666</v>
      </c>
      <c r="AC30" s="10">
        <v>15033.977777777778</v>
      </c>
      <c r="AD30" s="10">
        <v>16143.266666666666</v>
      </c>
      <c r="AE30" s="10">
        <v>15578.911111111111</v>
      </c>
      <c r="AF30" s="10">
        <v>15475.211111111112</v>
      </c>
      <c r="AG30" s="10">
        <v>16276.922222222222</v>
      </c>
      <c r="AH30" s="10">
        <v>16173.611111111111</v>
      </c>
      <c r="AI30" s="10">
        <v>15714.855555555556</v>
      </c>
      <c r="AJ30" s="10">
        <v>15500.68888888889</v>
      </c>
      <c r="AK30" s="2">
        <v>13289.033333333333</v>
      </c>
      <c r="AL30" s="2">
        <v>11626.244444444445</v>
      </c>
      <c r="AM30" s="2">
        <v>13976.833333333334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5.8360854195423792</v>
      </c>
      <c r="C38" s="10">
        <v>9.3396053688055485</v>
      </c>
      <c r="D38" s="10">
        <v>3.3131072096364753</v>
      </c>
      <c r="E38" s="10">
        <v>13.208698741037056</v>
      </c>
      <c r="F38" s="10">
        <v>29.100625293027907</v>
      </c>
      <c r="G38" s="10">
        <v>24.961066617056712</v>
      </c>
      <c r="H38" s="10">
        <v>27.261783777217815</v>
      </c>
      <c r="I38" s="10">
        <v>28.759790507044798</v>
      </c>
      <c r="J38" s="2">
        <v>18.588756015539822</v>
      </c>
      <c r="K38" s="2">
        <v>17.345552049244954</v>
      </c>
      <c r="L38" s="2">
        <v>17.771709424441973</v>
      </c>
      <c r="M38" s="2">
        <v>17.035811174753004</v>
      </c>
      <c r="N38" s="2">
        <v>21.377205813556305</v>
      </c>
      <c r="O38" s="2">
        <v>21.489915024272218</v>
      </c>
      <c r="P38" s="2">
        <v>21.654068485151882</v>
      </c>
      <c r="Q38" s="2">
        <v>21.18055274647784</v>
      </c>
      <c r="R38" s="10">
        <v>2.1716457163620406</v>
      </c>
      <c r="S38" s="10">
        <v>4.5985677664173847</v>
      </c>
      <c r="T38" s="10">
        <v>4.1741100763191739</v>
      </c>
      <c r="U38" s="2">
        <v>6.6784160898891241</v>
      </c>
      <c r="V38" s="2">
        <v>10.281052571868615</v>
      </c>
      <c r="W38" s="2">
        <v>4.1906230424573057</v>
      </c>
      <c r="X38" s="2">
        <v>13.985411518426854</v>
      </c>
      <c r="Y38" s="2">
        <v>17.033896139162223</v>
      </c>
      <c r="Z38" s="2">
        <v>14.854108479649314</v>
      </c>
      <c r="AA38" s="2">
        <v>15.675493133674063</v>
      </c>
      <c r="AB38" s="2">
        <v>14.931176472726229</v>
      </c>
      <c r="AC38" s="10">
        <v>15.02619939524865</v>
      </c>
      <c r="AD38" s="10">
        <v>14.749618669901009</v>
      </c>
      <c r="AE38" s="10">
        <v>14.658703110597411</v>
      </c>
      <c r="AF38" s="10">
        <v>14.724604355747392</v>
      </c>
      <c r="AG38" s="10">
        <v>18.328576200168477</v>
      </c>
      <c r="AH38" s="10">
        <v>18.429453918089564</v>
      </c>
      <c r="AI38" s="10">
        <v>17.300165441140152</v>
      </c>
      <c r="AJ38" s="10">
        <v>17.678735497105507</v>
      </c>
      <c r="AK38" s="2">
        <v>2.3225378785407518</v>
      </c>
      <c r="AL38" s="2">
        <v>5.4870926320064051</v>
      </c>
      <c r="AM38" s="2">
        <v>3.7724160121451416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1.2362607507399588</v>
      </c>
      <c r="C40" s="10">
        <v>56.925811624638733</v>
      </c>
      <c r="D40" s="10">
        <v>19.973515156820049</v>
      </c>
      <c r="E40" s="10">
        <v>40.498128862106789</v>
      </c>
      <c r="F40" s="10">
        <v>68.265556447690329</v>
      </c>
      <c r="G40" s="10">
        <v>55.277468173688987</v>
      </c>
      <c r="H40" s="10">
        <v>46.570811942567417</v>
      </c>
      <c r="I40" s="10">
        <v>40.113958012274438</v>
      </c>
      <c r="J40" s="2">
        <v>34.712333653948399</v>
      </c>
      <c r="K40" s="2">
        <v>49.11763472475571</v>
      </c>
      <c r="L40" s="2">
        <v>42.095270100239503</v>
      </c>
      <c r="M40" s="2">
        <v>39.948826310529206</v>
      </c>
      <c r="N40" s="2">
        <v>49.768081462161625</v>
      </c>
      <c r="O40" s="2">
        <v>48.64554170154323</v>
      </c>
      <c r="P40" s="2">
        <v>42.93524414014604</v>
      </c>
      <c r="Q40" s="2">
        <v>40.379263377288133</v>
      </c>
      <c r="R40" s="10">
        <v>16.462619333387707</v>
      </c>
      <c r="S40" s="10">
        <v>2.2471627867018538</v>
      </c>
      <c r="T40" s="10">
        <v>24.454220595751167</v>
      </c>
      <c r="U40" s="2">
        <v>1.2175296517850316</v>
      </c>
      <c r="V40" s="2">
        <v>57.054052417498667</v>
      </c>
      <c r="W40" s="2">
        <v>20.020664877625567</v>
      </c>
      <c r="X40" s="2">
        <v>40.436100744344586</v>
      </c>
      <c r="Y40" s="2">
        <v>47.279718935679234</v>
      </c>
      <c r="Z40" s="2">
        <v>38.22450789837044</v>
      </c>
      <c r="AA40" s="2">
        <v>39.285095085036055</v>
      </c>
      <c r="AB40" s="2">
        <v>32.737538404273316</v>
      </c>
      <c r="AC40" s="10">
        <v>32.3585171003296</v>
      </c>
      <c r="AD40" s="10">
        <v>43.495891807862129</v>
      </c>
      <c r="AE40" s="10">
        <v>37.559927628747218</v>
      </c>
      <c r="AF40" s="10">
        <v>37.400926136432524</v>
      </c>
      <c r="AG40" s="10">
        <v>44.827015034329641</v>
      </c>
      <c r="AH40" s="10">
        <v>43.313902988809055</v>
      </c>
      <c r="AI40" s="10">
        <v>38.670610248347735</v>
      </c>
      <c r="AJ40" s="10">
        <v>36.518028484359057</v>
      </c>
      <c r="AK40" s="2">
        <v>16.460113950918416</v>
      </c>
      <c r="AL40" s="2">
        <v>2.3203214252163913</v>
      </c>
      <c r="AM40" s="2">
        <v>23.10906474205375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71</v>
      </c>
    </row>
    <row r="48" spans="1:39" x14ac:dyDescent="0.25">
      <c r="A48" s="6"/>
      <c r="B48" s="583" t="s">
        <v>36</v>
      </c>
      <c r="C48" s="583"/>
      <c r="D48" s="583"/>
      <c r="E48" s="583"/>
      <c r="F48" s="583"/>
      <c r="G48" s="583"/>
      <c r="H48" s="583"/>
      <c r="I48" s="583"/>
      <c r="J48" s="583"/>
      <c r="K48" s="583"/>
      <c r="L48" s="583"/>
      <c r="M48" s="583"/>
      <c r="N48" s="583"/>
      <c r="O48" s="583"/>
      <c r="P48" s="583"/>
      <c r="Q48" s="583"/>
      <c r="R48" s="583" t="s">
        <v>38</v>
      </c>
      <c r="S48" s="583"/>
      <c r="T48" s="583"/>
      <c r="U48" s="583"/>
      <c r="V48" s="583"/>
      <c r="W48" s="583"/>
      <c r="X48" s="583"/>
      <c r="Y48" s="583"/>
      <c r="Z48" s="583"/>
      <c r="AA48" s="583"/>
      <c r="AB48" s="583"/>
      <c r="AC48" s="583"/>
      <c r="AD48" s="583"/>
      <c r="AE48" s="583"/>
      <c r="AF48" s="583"/>
      <c r="AG48" s="583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27</v>
      </c>
      <c r="C50" s="11">
        <v>0</v>
      </c>
      <c r="D50" s="11">
        <v>48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3</v>
      </c>
      <c r="K50" s="9">
        <v>4</v>
      </c>
      <c r="L50" s="9">
        <v>2</v>
      </c>
      <c r="M50" s="9">
        <v>4</v>
      </c>
      <c r="N50" s="9">
        <v>1</v>
      </c>
      <c r="O50" s="9">
        <v>1</v>
      </c>
      <c r="P50" s="9">
        <v>1</v>
      </c>
      <c r="Q50" s="9">
        <v>0</v>
      </c>
      <c r="R50" s="11">
        <v>19</v>
      </c>
      <c r="S50" s="11">
        <v>0</v>
      </c>
      <c r="T50" s="11">
        <v>37</v>
      </c>
      <c r="U50" s="11">
        <v>0</v>
      </c>
      <c r="V50" s="11">
        <v>0</v>
      </c>
      <c r="W50" s="11">
        <v>4</v>
      </c>
      <c r="X50" s="11">
        <v>0</v>
      </c>
      <c r="Y50" s="11">
        <v>6</v>
      </c>
      <c r="Z50" s="9">
        <v>4</v>
      </c>
      <c r="AA50" s="9">
        <v>7</v>
      </c>
      <c r="AB50" s="9">
        <v>2</v>
      </c>
      <c r="AC50" s="9">
        <v>5</v>
      </c>
      <c r="AD50" s="9">
        <v>1</v>
      </c>
      <c r="AE50" s="9">
        <v>1</v>
      </c>
      <c r="AF50" s="9">
        <v>3</v>
      </c>
      <c r="AG50" s="9">
        <v>1</v>
      </c>
      <c r="AH50" s="49"/>
    </row>
    <row r="51" spans="1:39" x14ac:dyDescent="0.25">
      <c r="A51" s="3" t="s">
        <v>42</v>
      </c>
      <c r="B51" s="11">
        <v>83</v>
      </c>
      <c r="C51" s="11">
        <v>0</v>
      </c>
      <c r="D51" s="11">
        <v>1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3</v>
      </c>
      <c r="K51" s="9">
        <v>0</v>
      </c>
      <c r="L51" s="9">
        <v>0</v>
      </c>
      <c r="M51" s="9">
        <v>1</v>
      </c>
      <c r="N51" s="9">
        <v>1</v>
      </c>
      <c r="O51" s="9">
        <v>0</v>
      </c>
      <c r="P51" s="9">
        <v>1</v>
      </c>
      <c r="Q51" s="9">
        <v>0</v>
      </c>
      <c r="R51" s="11">
        <v>81</v>
      </c>
      <c r="S51" s="11">
        <v>0</v>
      </c>
      <c r="T51" s="11">
        <v>1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3</v>
      </c>
      <c r="AA51" s="9">
        <v>0</v>
      </c>
      <c r="AB51" s="9">
        <v>0</v>
      </c>
      <c r="AC51" s="9">
        <v>2</v>
      </c>
      <c r="AD51" s="9">
        <v>1</v>
      </c>
      <c r="AE51" s="9">
        <v>0</v>
      </c>
      <c r="AF51" s="9">
        <v>1</v>
      </c>
      <c r="AG51" s="9">
        <v>1</v>
      </c>
      <c r="AH51" s="49"/>
    </row>
    <row r="52" spans="1:39" x14ac:dyDescent="0.25">
      <c r="A52" s="3" t="s">
        <v>43</v>
      </c>
      <c r="B52" s="10">
        <v>42.344444444444441</v>
      </c>
      <c r="C52" s="10">
        <v>59.077777777777776</v>
      </c>
      <c r="D52" s="10">
        <v>34.955555555555556</v>
      </c>
      <c r="E52" s="10">
        <v>69.588888888888889</v>
      </c>
      <c r="F52" s="10">
        <v>230.56666666666666</v>
      </c>
      <c r="G52" s="10">
        <v>0</v>
      </c>
      <c r="H52" s="10">
        <v>61</v>
      </c>
      <c r="I52" s="10">
        <v>41.866666666666667</v>
      </c>
      <c r="J52" s="2">
        <v>53.522222222222226</v>
      </c>
      <c r="K52" s="2">
        <v>68.5</v>
      </c>
      <c r="L52" s="2">
        <v>53.677777777777777</v>
      </c>
      <c r="M52" s="2">
        <v>74.388888888888886</v>
      </c>
      <c r="N52" s="2">
        <v>88.288888888888891</v>
      </c>
      <c r="O52" s="2">
        <v>73.044444444444451</v>
      </c>
      <c r="P52" s="2">
        <v>62.866666666666667</v>
      </c>
      <c r="Q52" s="2">
        <v>54.244444444444447</v>
      </c>
      <c r="R52" s="10">
        <v>34.322222222222223</v>
      </c>
      <c r="S52" s="10">
        <v>59.077777777777776</v>
      </c>
      <c r="T52" s="10">
        <v>27.622222222222224</v>
      </c>
      <c r="U52" s="10">
        <v>69.588888888888889</v>
      </c>
      <c r="V52" s="10">
        <v>55.56666666666667</v>
      </c>
      <c r="W52" s="10">
        <v>0</v>
      </c>
      <c r="X52" s="10">
        <v>53.155555555555559</v>
      </c>
      <c r="Y52" s="10">
        <v>36.844444444444441</v>
      </c>
      <c r="Z52" s="2">
        <v>45.833333333333336</v>
      </c>
      <c r="AA52" s="2">
        <v>48.611111111111114</v>
      </c>
      <c r="AB52" s="2">
        <v>46.233333333333334</v>
      </c>
      <c r="AC52" s="2">
        <v>42.9</v>
      </c>
      <c r="AD52" s="2">
        <v>62.533333333333331</v>
      </c>
      <c r="AE52" s="2">
        <v>26.777777777777779</v>
      </c>
      <c r="AF52" s="2">
        <v>42.68888888888889</v>
      </c>
      <c r="AG52" s="2">
        <v>35.466666666666669</v>
      </c>
    </row>
    <row r="53" spans="1:39" x14ac:dyDescent="0.25">
      <c r="A53" s="3" t="s">
        <v>96</v>
      </c>
      <c r="B53" s="10">
        <v>437.36666666666667</v>
      </c>
      <c r="C53" s="10">
        <v>658.73333333333335</v>
      </c>
      <c r="D53" s="10">
        <v>481.9111111111111</v>
      </c>
      <c r="E53" s="10">
        <v>643.82222222222219</v>
      </c>
      <c r="F53" s="10">
        <v>881.11111111111109</v>
      </c>
      <c r="G53" s="10">
        <v>992.57777777777778</v>
      </c>
      <c r="H53" s="10">
        <v>1010.8777777777777</v>
      </c>
      <c r="I53" s="10">
        <v>916.35555555555561</v>
      </c>
      <c r="J53" s="2">
        <v>717.95555555555552</v>
      </c>
      <c r="K53" s="2">
        <v>693.24444444444441</v>
      </c>
      <c r="L53" s="2">
        <v>723.44444444444446</v>
      </c>
      <c r="M53" s="2">
        <v>689.67777777777781</v>
      </c>
      <c r="N53" s="2">
        <v>800.33333333333337</v>
      </c>
      <c r="O53" s="2">
        <v>800.08888888888885</v>
      </c>
      <c r="P53" s="2">
        <v>816.6</v>
      </c>
      <c r="Q53" s="2">
        <v>789.6</v>
      </c>
      <c r="R53" s="10">
        <v>445.18888888888887</v>
      </c>
      <c r="S53" s="10">
        <v>503.32222222222219</v>
      </c>
      <c r="T53" s="10">
        <v>397.27777777777777</v>
      </c>
      <c r="U53" s="10">
        <v>643.11111111111109</v>
      </c>
      <c r="V53" s="10">
        <v>701.81111111111113</v>
      </c>
      <c r="W53" s="10">
        <v>692.78888888888889</v>
      </c>
      <c r="X53" s="10">
        <v>625.98888888888894</v>
      </c>
      <c r="Y53" s="10">
        <v>604.86666666666667</v>
      </c>
      <c r="Z53" s="2">
        <v>569.04444444444448</v>
      </c>
      <c r="AA53" s="2">
        <v>619.82222222222219</v>
      </c>
      <c r="AB53" s="2">
        <v>610.98888888888894</v>
      </c>
      <c r="AC53" s="2">
        <v>615.56666666666672</v>
      </c>
      <c r="AD53" s="2">
        <v>720.88888888888891</v>
      </c>
      <c r="AE53" s="2">
        <v>733.41111111111115</v>
      </c>
      <c r="AF53" s="2">
        <v>714.13333333333333</v>
      </c>
      <c r="AG53" s="2">
        <v>702.9666666666667</v>
      </c>
    </row>
    <row r="54" spans="1:39" x14ac:dyDescent="0.25">
      <c r="A54" s="3" t="s">
        <v>95</v>
      </c>
      <c r="B54" s="10">
        <v>198.55555555555554</v>
      </c>
      <c r="C54" s="10">
        <v>145.8111111111111</v>
      </c>
      <c r="D54" s="10">
        <v>141.28888888888889</v>
      </c>
      <c r="E54" s="10">
        <v>191.07777777777778</v>
      </c>
      <c r="F54" s="10">
        <v>156.54444444444445</v>
      </c>
      <c r="G54" s="10">
        <v>167.37777777777777</v>
      </c>
      <c r="H54" s="10">
        <v>152.03333333333333</v>
      </c>
      <c r="I54" s="10">
        <v>245.75555555555556</v>
      </c>
      <c r="J54" s="2">
        <v>184.74444444444444</v>
      </c>
      <c r="K54" s="2">
        <v>160.54444444444445</v>
      </c>
      <c r="L54" s="2">
        <v>158.27777777777777</v>
      </c>
      <c r="M54" s="2">
        <v>174.3111111111111</v>
      </c>
      <c r="N54" s="2">
        <v>157.22222222222223</v>
      </c>
      <c r="O54" s="2">
        <v>166.73333333333332</v>
      </c>
      <c r="P54" s="2">
        <v>171.95555555555555</v>
      </c>
      <c r="Q54" s="2">
        <v>212.2</v>
      </c>
      <c r="R54" s="10">
        <v>198.55555555555554</v>
      </c>
      <c r="S54" s="10">
        <v>301.22222222222223</v>
      </c>
      <c r="T54" s="10">
        <v>233.05555555555554</v>
      </c>
      <c r="U54" s="10">
        <v>191.25555555555556</v>
      </c>
      <c r="V54" s="10">
        <v>164.95555555555555</v>
      </c>
      <c r="W54" s="10">
        <v>171.16666666666666</v>
      </c>
      <c r="X54" s="10">
        <v>235.36666666666667</v>
      </c>
      <c r="Y54" s="10">
        <v>199.06666666666666</v>
      </c>
      <c r="Z54" s="2">
        <v>239.05555555555554</v>
      </c>
      <c r="AA54" s="2">
        <v>168.61111111111111</v>
      </c>
      <c r="AB54" s="2">
        <v>166.02222222222221</v>
      </c>
      <c r="AC54" s="2">
        <v>198.57777777777778</v>
      </c>
      <c r="AD54" s="2">
        <v>183.06666666666666</v>
      </c>
      <c r="AE54" s="2">
        <v>186.01111111111112</v>
      </c>
      <c r="AF54" s="2">
        <v>186.66666666666666</v>
      </c>
      <c r="AG54" s="2">
        <v>227.87777777777777</v>
      </c>
    </row>
    <row r="55" spans="1:39" x14ac:dyDescent="0.25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 x14ac:dyDescent="0.25">
      <c r="A56" s="3" t="s">
        <v>45</v>
      </c>
      <c r="B56" s="10">
        <v>11.644444444444444</v>
      </c>
      <c r="C56" s="10">
        <v>189.95555555555555</v>
      </c>
      <c r="D56" s="10">
        <v>13.21111111111111</v>
      </c>
      <c r="E56" s="10">
        <v>189.95555555555555</v>
      </c>
      <c r="F56" s="10">
        <v>189.95555555555555</v>
      </c>
      <c r="G56" s="10">
        <v>139.52222222222221</v>
      </c>
      <c r="H56" s="10">
        <v>101.55555555555556</v>
      </c>
      <c r="I56" s="10">
        <v>93.566666666666663</v>
      </c>
      <c r="J56" s="2">
        <v>97.36666666666666</v>
      </c>
      <c r="K56" s="2">
        <v>124.24444444444444</v>
      </c>
      <c r="L56" s="2">
        <v>97.144444444444446</v>
      </c>
      <c r="M56" s="2">
        <v>138.37777777777777</v>
      </c>
      <c r="N56" s="2">
        <v>129.38888888888889</v>
      </c>
      <c r="O56" s="2">
        <v>126.84444444444445</v>
      </c>
      <c r="P56" s="2">
        <v>106.38888888888889</v>
      </c>
      <c r="Q56" s="2">
        <v>104.57777777777778</v>
      </c>
      <c r="R56" s="10">
        <v>11.644444444444444</v>
      </c>
      <c r="S56" s="10">
        <v>189.95555555555555</v>
      </c>
      <c r="T56" s="10">
        <v>13.21111111111111</v>
      </c>
      <c r="U56" s="10">
        <v>189.95555555555555</v>
      </c>
      <c r="V56" s="10">
        <v>189.95555555555555</v>
      </c>
      <c r="W56" s="10">
        <v>139.52222222222221</v>
      </c>
      <c r="X56" s="10">
        <v>101.55555555555556</v>
      </c>
      <c r="Y56" s="10">
        <v>93.566666666666663</v>
      </c>
      <c r="Z56" s="2">
        <v>97.36666666666666</v>
      </c>
      <c r="AA56" s="2">
        <v>124.24444444444444</v>
      </c>
      <c r="AB56" s="2">
        <v>97.144444444444446</v>
      </c>
      <c r="AC56" s="2">
        <v>138.37777777777777</v>
      </c>
      <c r="AD56" s="2">
        <v>129.38888888888889</v>
      </c>
      <c r="AE56" s="2">
        <v>126.84444444444445</v>
      </c>
      <c r="AF56" s="2">
        <v>106.38888888888889</v>
      </c>
      <c r="AG56" s="2">
        <v>104.57777777777778</v>
      </c>
    </row>
    <row r="57" spans="1:39" x14ac:dyDescent="0.25">
      <c r="A57" s="3" t="s">
        <v>46</v>
      </c>
      <c r="B57" s="10">
        <v>317.05555555555554</v>
      </c>
      <c r="C57" s="10">
        <v>231.42222222222222</v>
      </c>
      <c r="D57" s="10">
        <v>305.43333333333334</v>
      </c>
      <c r="E57" s="10">
        <v>251.85555555555555</v>
      </c>
      <c r="F57" s="10">
        <v>433.72222222222223</v>
      </c>
      <c r="G57" s="10">
        <v>430.02222222222224</v>
      </c>
      <c r="H57" s="10">
        <v>499.96666666666664</v>
      </c>
      <c r="I57" s="10">
        <v>497.98888888888888</v>
      </c>
      <c r="J57" s="2">
        <v>370.31111111111113</v>
      </c>
      <c r="K57" s="2">
        <v>326.46666666666664</v>
      </c>
      <c r="L57" s="2">
        <v>360.12222222222221</v>
      </c>
      <c r="M57" s="2">
        <v>320.37777777777779</v>
      </c>
      <c r="N57" s="2">
        <v>383.1</v>
      </c>
      <c r="O57" s="2">
        <v>382.65555555555557</v>
      </c>
      <c r="P57" s="2">
        <v>408.88888888888891</v>
      </c>
      <c r="Q57" s="2">
        <v>413.01111111111112</v>
      </c>
      <c r="R57" s="10">
        <v>316.95555555555558</v>
      </c>
      <c r="S57" s="10">
        <v>231.42222222222222</v>
      </c>
      <c r="T57" s="10">
        <v>305.33333333333331</v>
      </c>
      <c r="U57" s="10">
        <v>251.5888888888889</v>
      </c>
      <c r="V57" s="10">
        <v>260.77777777777777</v>
      </c>
      <c r="W57" s="10">
        <v>282.02222222222224</v>
      </c>
      <c r="X57" s="10">
        <v>345.26666666666665</v>
      </c>
      <c r="Y57" s="10">
        <v>316.38888888888891</v>
      </c>
      <c r="Z57" s="2">
        <v>319.16666666666669</v>
      </c>
      <c r="AA57" s="2">
        <v>283.84444444444443</v>
      </c>
      <c r="AB57" s="2">
        <v>304.04444444444442</v>
      </c>
      <c r="AC57" s="2">
        <v>279.71111111111111</v>
      </c>
      <c r="AD57" s="2">
        <v>343.42222222222222</v>
      </c>
      <c r="AE57" s="2">
        <v>335.82222222222219</v>
      </c>
      <c r="AF57" s="2">
        <v>354.92222222222222</v>
      </c>
      <c r="AG57" s="2">
        <v>368.14444444444445</v>
      </c>
    </row>
    <row r="58" spans="1:39" x14ac:dyDescent="0.25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3">
        <f t="shared" ref="B59:AF59" si="0">SUM(B56:B58)</f>
        <v>328.7</v>
      </c>
      <c r="C59" s="13">
        <f t="shared" si="0"/>
        <v>421.37777777777774</v>
      </c>
      <c r="D59" s="13">
        <f t="shared" si="0"/>
        <v>318.64444444444445</v>
      </c>
      <c r="E59" s="13">
        <f t="shared" si="0"/>
        <v>441.81111111111113</v>
      </c>
      <c r="F59" s="13">
        <f t="shared" si="0"/>
        <v>623.67777777777781</v>
      </c>
      <c r="G59" s="13">
        <f t="shared" si="0"/>
        <v>569.54444444444448</v>
      </c>
      <c r="H59" s="13">
        <f t="shared" si="0"/>
        <v>601.52222222222224</v>
      </c>
      <c r="I59" s="13">
        <f t="shared" si="0"/>
        <v>591.55555555555554</v>
      </c>
      <c r="J59" s="13">
        <f t="shared" si="0"/>
        <v>467.67777777777781</v>
      </c>
      <c r="K59" s="13">
        <f t="shared" si="0"/>
        <v>450.71111111111111</v>
      </c>
      <c r="L59" s="13">
        <f t="shared" si="0"/>
        <v>457.26666666666665</v>
      </c>
      <c r="M59" s="13">
        <f t="shared" si="0"/>
        <v>458.75555555555559</v>
      </c>
      <c r="N59" s="13">
        <f t="shared" si="0"/>
        <v>512.48888888888894</v>
      </c>
      <c r="O59" s="13">
        <f t="shared" si="0"/>
        <v>509.5</v>
      </c>
      <c r="P59" s="13">
        <f t="shared" si="0"/>
        <v>515.27777777777783</v>
      </c>
      <c r="Q59" s="13">
        <f t="shared" si="0"/>
        <v>517.58888888888896</v>
      </c>
      <c r="R59" s="13">
        <f t="shared" si="0"/>
        <v>328.6</v>
      </c>
      <c r="S59" s="13">
        <f t="shared" si="0"/>
        <v>421.37777777777774</v>
      </c>
      <c r="T59" s="13">
        <f t="shared" si="0"/>
        <v>318.54444444444442</v>
      </c>
      <c r="U59" s="13">
        <f t="shared" si="0"/>
        <v>441.54444444444448</v>
      </c>
      <c r="V59" s="13">
        <f t="shared" si="0"/>
        <v>450.73333333333335</v>
      </c>
      <c r="W59" s="13">
        <f t="shared" si="0"/>
        <v>421.54444444444448</v>
      </c>
      <c r="X59" s="13">
        <f t="shared" si="0"/>
        <v>446.82222222222219</v>
      </c>
      <c r="Y59" s="13">
        <f t="shared" si="0"/>
        <v>409.95555555555558</v>
      </c>
      <c r="Z59" s="13">
        <f t="shared" si="0"/>
        <v>416.53333333333336</v>
      </c>
      <c r="AA59" s="13">
        <f t="shared" si="0"/>
        <v>408.08888888888885</v>
      </c>
      <c r="AB59" s="13">
        <f t="shared" si="0"/>
        <v>401.18888888888887</v>
      </c>
      <c r="AC59" s="13">
        <f t="shared" si="0"/>
        <v>418.08888888888885</v>
      </c>
      <c r="AD59" s="13">
        <f t="shared" si="0"/>
        <v>472.81111111111113</v>
      </c>
      <c r="AE59" s="13">
        <f t="shared" si="0"/>
        <v>462.66666666666663</v>
      </c>
      <c r="AF59" s="13">
        <f t="shared" si="0"/>
        <v>461.31111111111113</v>
      </c>
      <c r="AG59" s="13">
        <f>SUM(AG56:AG58)</f>
        <v>472.72222222222223</v>
      </c>
    </row>
    <row r="61" spans="1:39" ht="31.5" x14ac:dyDescent="0.5">
      <c r="A61" s="14" t="s">
        <v>72</v>
      </c>
    </row>
    <row r="62" spans="1:39" x14ac:dyDescent="0.25">
      <c r="A62" s="69"/>
      <c r="B62" s="583" t="s">
        <v>37</v>
      </c>
      <c r="C62" s="583"/>
      <c r="D62" s="583"/>
      <c r="E62" s="583"/>
      <c r="F62" s="583"/>
      <c r="G62" s="583"/>
      <c r="H62" s="583"/>
      <c r="I62" s="583"/>
      <c r="J62" s="583"/>
      <c r="K62" s="583"/>
      <c r="L62" s="583"/>
      <c r="M62" s="583"/>
      <c r="N62" s="583"/>
      <c r="O62" s="583"/>
      <c r="P62" s="583"/>
      <c r="Q62" s="583"/>
      <c r="R62" s="583"/>
      <c r="S62" s="583"/>
      <c r="T62" s="583"/>
      <c r="U62" s="583" t="s">
        <v>39</v>
      </c>
      <c r="V62" s="583"/>
      <c r="W62" s="583"/>
      <c r="X62" s="583"/>
      <c r="Y62" s="583"/>
      <c r="Z62" s="583"/>
      <c r="AA62" s="583"/>
      <c r="AB62" s="583"/>
      <c r="AC62" s="583"/>
      <c r="AD62" s="583"/>
      <c r="AE62" s="583"/>
      <c r="AF62" s="583"/>
      <c r="AG62" s="583"/>
      <c r="AH62" s="583"/>
      <c r="AI62" s="583"/>
      <c r="AJ62" s="583"/>
      <c r="AK62" s="583"/>
      <c r="AL62" s="583"/>
      <c r="AM62" s="583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0</v>
      </c>
      <c r="C64" s="11">
        <v>0</v>
      </c>
      <c r="D64" s="11">
        <v>26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1</v>
      </c>
      <c r="L64" s="9">
        <v>0</v>
      </c>
      <c r="M64" s="9">
        <v>1</v>
      </c>
      <c r="N64" s="9">
        <v>0</v>
      </c>
      <c r="O64" s="9">
        <v>0</v>
      </c>
      <c r="P64" s="9">
        <v>0</v>
      </c>
      <c r="Q64" s="9">
        <v>0</v>
      </c>
      <c r="R64" s="11">
        <v>38</v>
      </c>
      <c r="S64" s="11">
        <v>10</v>
      </c>
      <c r="T64" s="11">
        <v>15</v>
      </c>
      <c r="U64" s="26">
        <v>0</v>
      </c>
      <c r="V64" s="26">
        <v>0</v>
      </c>
      <c r="W64" s="26">
        <v>20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11">
        <v>1</v>
      </c>
      <c r="AD64" s="11">
        <v>0</v>
      </c>
      <c r="AE64" s="11">
        <v>0</v>
      </c>
      <c r="AF64" s="11">
        <v>2</v>
      </c>
      <c r="AG64" s="11">
        <v>0</v>
      </c>
      <c r="AH64" s="71">
        <v>1</v>
      </c>
      <c r="AI64" s="71">
        <v>1</v>
      </c>
      <c r="AJ64" s="71">
        <v>1</v>
      </c>
      <c r="AK64" s="3">
        <v>37</v>
      </c>
      <c r="AL64" s="3">
        <v>6</v>
      </c>
      <c r="AM64" s="3">
        <v>22</v>
      </c>
    </row>
    <row r="65" spans="1:39" x14ac:dyDescent="0.25">
      <c r="A65" s="3" t="s">
        <v>42</v>
      </c>
      <c r="B65" s="11">
        <v>48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4</v>
      </c>
      <c r="S65" s="11">
        <v>40</v>
      </c>
      <c r="T65" s="11">
        <v>0</v>
      </c>
      <c r="U65" s="26">
        <v>48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71">
        <v>0</v>
      </c>
      <c r="AI65" s="71">
        <v>0</v>
      </c>
      <c r="AJ65" s="71">
        <v>0</v>
      </c>
      <c r="AK65" s="3">
        <v>4</v>
      </c>
      <c r="AL65" s="3">
        <v>40</v>
      </c>
      <c r="AM65" s="3">
        <v>0</v>
      </c>
    </row>
    <row r="66" spans="1:39" x14ac:dyDescent="0.25">
      <c r="A66" s="3" t="s">
        <v>43</v>
      </c>
      <c r="B66" s="10">
        <v>15.244444444444444</v>
      </c>
      <c r="C66" s="10">
        <v>88.788888888888891</v>
      </c>
      <c r="D66" s="10">
        <v>11.255555555555556</v>
      </c>
      <c r="E66" s="10">
        <v>98.277777777777771</v>
      </c>
      <c r="F66" s="10">
        <v>239.83333333333334</v>
      </c>
      <c r="G66" s="10">
        <v>0</v>
      </c>
      <c r="H66" s="10">
        <v>64.722222222222229</v>
      </c>
      <c r="I66" s="10">
        <v>40.355555555555554</v>
      </c>
      <c r="J66" s="2">
        <v>55.244444444444447</v>
      </c>
      <c r="K66" s="2">
        <v>73.555555555555557</v>
      </c>
      <c r="L66" s="2">
        <v>52.12222222222222</v>
      </c>
      <c r="M66" s="2">
        <v>64.855555555555554</v>
      </c>
      <c r="N66" s="2">
        <v>79.411111111111111</v>
      </c>
      <c r="O66" s="2">
        <v>73.37777777777778</v>
      </c>
      <c r="P66" s="2">
        <v>62.611111111111114</v>
      </c>
      <c r="Q66" s="2">
        <v>55.455555555555556</v>
      </c>
      <c r="R66" s="10">
        <v>14.533333333333333</v>
      </c>
      <c r="S66" s="10">
        <v>32.022222222222226</v>
      </c>
      <c r="T66" s="10">
        <v>2.4888888888888889</v>
      </c>
      <c r="U66" s="4">
        <v>9.6</v>
      </c>
      <c r="V66" s="4">
        <v>88.788888888888891</v>
      </c>
      <c r="W66" s="4">
        <v>7.1222222222222218</v>
      </c>
      <c r="X66" s="4">
        <v>98.277777777777771</v>
      </c>
      <c r="Y66" s="4">
        <v>68.233333333333334</v>
      </c>
      <c r="Z66" s="4">
        <v>0</v>
      </c>
      <c r="AA66" s="4">
        <v>54.033333333333331</v>
      </c>
      <c r="AB66" s="4">
        <v>34.200000000000003</v>
      </c>
      <c r="AC66" s="10">
        <v>51.977777777777774</v>
      </c>
      <c r="AD66" s="10">
        <v>39.68888888888889</v>
      </c>
      <c r="AE66" s="10">
        <v>47.077777777777776</v>
      </c>
      <c r="AF66" s="10">
        <v>46.255555555555553</v>
      </c>
      <c r="AG66" s="10">
        <v>51.855555555555554</v>
      </c>
      <c r="AH66" s="71">
        <v>20.244444444444444</v>
      </c>
      <c r="AI66" s="71">
        <v>40.766666666666666</v>
      </c>
      <c r="AJ66" s="71">
        <v>35.12222222222222</v>
      </c>
      <c r="AK66" s="3">
        <v>10.622222222222222</v>
      </c>
      <c r="AL66" s="3">
        <v>24.555555555555557</v>
      </c>
      <c r="AM66" s="3">
        <v>1.9333333333333333</v>
      </c>
    </row>
    <row r="67" spans="1:39" x14ac:dyDescent="0.25">
      <c r="A67" s="3" t="s">
        <v>96</v>
      </c>
      <c r="B67" s="10">
        <v>385.54444444444442</v>
      </c>
      <c r="C67" s="10">
        <v>582.13333333333333</v>
      </c>
      <c r="D67" s="10">
        <v>473.87777777777779</v>
      </c>
      <c r="E67" s="10">
        <v>506.83333333333331</v>
      </c>
      <c r="F67" s="10">
        <v>824.73333333333335</v>
      </c>
      <c r="G67" s="10">
        <v>954.15555555555557</v>
      </c>
      <c r="H67" s="10">
        <v>997.8</v>
      </c>
      <c r="I67" s="10">
        <v>902.87777777777774</v>
      </c>
      <c r="J67" s="2">
        <v>724.82222222222219</v>
      </c>
      <c r="K67" s="2">
        <v>700.85555555555561</v>
      </c>
      <c r="L67" s="2">
        <v>734.82222222222219</v>
      </c>
      <c r="M67" s="2">
        <v>671.94444444444446</v>
      </c>
      <c r="N67" s="2">
        <v>784.81111111111113</v>
      </c>
      <c r="O67" s="2">
        <v>789.91111111111115</v>
      </c>
      <c r="P67" s="2">
        <v>809.74444444444441</v>
      </c>
      <c r="Q67" s="2">
        <v>775.08888888888885</v>
      </c>
      <c r="R67" s="10">
        <v>470.18888888888887</v>
      </c>
      <c r="S67" s="10">
        <v>381.31111111111113</v>
      </c>
      <c r="T67" s="10">
        <v>534.4</v>
      </c>
      <c r="U67" s="4">
        <v>389.76666666666665</v>
      </c>
      <c r="V67" s="4">
        <v>492.83333333333331</v>
      </c>
      <c r="W67" s="4">
        <v>401.82222222222219</v>
      </c>
      <c r="X67" s="4">
        <v>502.31111111111113</v>
      </c>
      <c r="Y67" s="4">
        <v>657.68888888888887</v>
      </c>
      <c r="Z67" s="4">
        <v>677.93333333333328</v>
      </c>
      <c r="AA67" s="4">
        <v>639.51111111111106</v>
      </c>
      <c r="AB67" s="4">
        <v>595.93333333333328</v>
      </c>
      <c r="AC67" s="10">
        <v>579.04444444444448</v>
      </c>
      <c r="AD67" s="10">
        <v>644.94444444444446</v>
      </c>
      <c r="AE67" s="10">
        <v>633.76666666666665</v>
      </c>
      <c r="AF67" s="10">
        <v>579.52222222222224</v>
      </c>
      <c r="AG67" s="10">
        <v>696.97777777777776</v>
      </c>
      <c r="AH67" s="71">
        <v>719.36666666666667</v>
      </c>
      <c r="AI67" s="71">
        <v>686.67777777777781</v>
      </c>
      <c r="AJ67" s="71">
        <v>660.3</v>
      </c>
      <c r="AK67" s="3">
        <v>458.84444444444443</v>
      </c>
      <c r="AL67" s="3">
        <v>388.66666666666669</v>
      </c>
      <c r="AM67" s="3">
        <v>500.5</v>
      </c>
    </row>
    <row r="68" spans="1:39" x14ac:dyDescent="0.25">
      <c r="A68" s="3" t="s">
        <v>95</v>
      </c>
      <c r="B68" s="10">
        <v>251.43333333333334</v>
      </c>
      <c r="C68" s="10">
        <v>67.277777777777771</v>
      </c>
      <c r="D68" s="10">
        <v>104.53333333333333</v>
      </c>
      <c r="E68" s="10">
        <v>227.9111111111111</v>
      </c>
      <c r="F68" s="10">
        <v>159.36666666666667</v>
      </c>
      <c r="G68" s="10">
        <v>166.84444444444443</v>
      </c>
      <c r="H68" s="10">
        <v>116.21111111111111</v>
      </c>
      <c r="I68" s="10">
        <v>272.67777777777781</v>
      </c>
      <c r="J68" s="2">
        <v>183.33333333333334</v>
      </c>
      <c r="K68" s="2">
        <v>157.98888888888888</v>
      </c>
      <c r="L68" s="2">
        <v>159.16666666666666</v>
      </c>
      <c r="M68" s="2">
        <v>185.86666666666667</v>
      </c>
      <c r="N68" s="2">
        <v>163.93333333333334</v>
      </c>
      <c r="O68" s="2">
        <v>172.71111111111111</v>
      </c>
      <c r="P68" s="2">
        <v>164.4</v>
      </c>
      <c r="Q68" s="2">
        <v>194.74444444444444</v>
      </c>
      <c r="R68" s="10">
        <v>80.87777777777778</v>
      </c>
      <c r="S68" s="10">
        <v>207.8</v>
      </c>
      <c r="T68" s="10">
        <v>75.2</v>
      </c>
      <c r="U68" s="4">
        <v>251.32222222222222</v>
      </c>
      <c r="V68" s="4">
        <v>156.57777777777778</v>
      </c>
      <c r="W68" s="4">
        <v>180.38888888888889</v>
      </c>
      <c r="X68" s="4">
        <v>227.61111111111111</v>
      </c>
      <c r="Y68" s="4">
        <v>176.01111111111112</v>
      </c>
      <c r="Z68" s="4">
        <v>171.2</v>
      </c>
      <c r="AA68" s="4">
        <v>178.36666666666667</v>
      </c>
      <c r="AB68" s="4">
        <v>219.62222222222223</v>
      </c>
      <c r="AC68" s="10">
        <v>221.97777777777779</v>
      </c>
      <c r="AD68" s="10">
        <v>160.07777777777778</v>
      </c>
      <c r="AE68" s="10">
        <v>165.64444444444445</v>
      </c>
      <c r="AF68" s="10">
        <v>216.51111111111112</v>
      </c>
      <c r="AG68" s="10">
        <v>181.23333333333332</v>
      </c>
      <c r="AH68" s="71">
        <v>196.54444444444445</v>
      </c>
      <c r="AI68" s="71">
        <v>177.26666666666668</v>
      </c>
      <c r="AJ68" s="71">
        <v>221.11111111111111</v>
      </c>
      <c r="AK68" s="3">
        <v>77.177777777777777</v>
      </c>
      <c r="AL68" s="3">
        <v>207.8</v>
      </c>
      <c r="AM68" s="3">
        <v>78.722222222222229</v>
      </c>
    </row>
    <row r="69" spans="1:39" x14ac:dyDescent="0.25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 x14ac:dyDescent="0.25">
      <c r="A70" s="3" t="s">
        <v>45</v>
      </c>
      <c r="B70" s="10">
        <v>26.911111111111111</v>
      </c>
      <c r="C70" s="10">
        <v>180.04444444444445</v>
      </c>
      <c r="D70" s="10">
        <v>31.233333333333334</v>
      </c>
      <c r="E70" s="10">
        <v>180.04444444444445</v>
      </c>
      <c r="F70" s="10">
        <v>180.04444444444445</v>
      </c>
      <c r="G70" s="10">
        <v>162.22222222222223</v>
      </c>
      <c r="H70" s="10">
        <v>104.51111111111111</v>
      </c>
      <c r="I70" s="10">
        <v>91.544444444444451</v>
      </c>
      <c r="J70" s="2">
        <v>99.066666666666663</v>
      </c>
      <c r="K70" s="2">
        <v>134.11111111111111</v>
      </c>
      <c r="L70" s="2">
        <v>99.611111111111114</v>
      </c>
      <c r="M70" s="2">
        <v>127.85555555555555</v>
      </c>
      <c r="N70" s="2">
        <v>127.56666666666666</v>
      </c>
      <c r="O70" s="2">
        <v>126.28888888888889</v>
      </c>
      <c r="P70" s="2">
        <v>105.8</v>
      </c>
      <c r="Q70" s="2">
        <v>103.92222222222222</v>
      </c>
      <c r="R70" s="10">
        <v>45.777777777777779</v>
      </c>
      <c r="S70" s="10">
        <v>11.71111111111111</v>
      </c>
      <c r="T70" s="10">
        <v>49.255555555555553</v>
      </c>
      <c r="U70" s="4">
        <v>26.911111111111111</v>
      </c>
      <c r="V70" s="4">
        <v>180.04444444444445</v>
      </c>
      <c r="W70" s="4">
        <v>31.233333333333334</v>
      </c>
      <c r="X70" s="4">
        <v>180.04444444444445</v>
      </c>
      <c r="Y70" s="4">
        <v>180.04444444444445</v>
      </c>
      <c r="Z70" s="4">
        <v>162.22222222222223</v>
      </c>
      <c r="AA70" s="4">
        <v>104.51111111111111</v>
      </c>
      <c r="AB70" s="4">
        <v>91.544444444444451</v>
      </c>
      <c r="AC70" s="10">
        <v>99.066666666666663</v>
      </c>
      <c r="AD70" s="10">
        <v>134.11111111111111</v>
      </c>
      <c r="AE70" s="10">
        <v>99.611111111111114</v>
      </c>
      <c r="AF70" s="10">
        <v>127.85555555555555</v>
      </c>
      <c r="AG70" s="10">
        <v>127.56666666666666</v>
      </c>
      <c r="AH70" s="71">
        <v>126.28888888888889</v>
      </c>
      <c r="AI70" s="71">
        <v>105.8</v>
      </c>
      <c r="AJ70" s="71">
        <v>103.92222222222222</v>
      </c>
      <c r="AK70" s="3">
        <v>45.777777777777779</v>
      </c>
      <c r="AL70" s="3">
        <v>11.71111111111111</v>
      </c>
      <c r="AM70" s="3">
        <v>49.255555555555553</v>
      </c>
    </row>
    <row r="71" spans="1:39" x14ac:dyDescent="0.25">
      <c r="A71" s="3" t="s">
        <v>46</v>
      </c>
      <c r="B71" s="10">
        <v>288.76666666666665</v>
      </c>
      <c r="C71" s="10">
        <v>178.62222222222223</v>
      </c>
      <c r="D71" s="10">
        <v>253.16666666666666</v>
      </c>
      <c r="E71" s="10">
        <v>226.03333333333333</v>
      </c>
      <c r="F71" s="10">
        <v>421.48888888888888</v>
      </c>
      <c r="G71" s="10">
        <v>387.84444444444443</v>
      </c>
      <c r="H71" s="10">
        <v>474.42222222222222</v>
      </c>
      <c r="I71" s="10">
        <v>505.97777777777776</v>
      </c>
      <c r="J71" s="2">
        <v>372.2</v>
      </c>
      <c r="K71" s="2">
        <v>321.65555555555557</v>
      </c>
      <c r="L71" s="2">
        <v>363.01111111111112</v>
      </c>
      <c r="M71" s="2">
        <v>323.04444444444442</v>
      </c>
      <c r="N71" s="2">
        <v>376.07777777777778</v>
      </c>
      <c r="O71" s="2">
        <v>381.27777777777777</v>
      </c>
      <c r="P71" s="2">
        <v>402.14444444444445</v>
      </c>
      <c r="Q71" s="2">
        <v>398.28888888888889</v>
      </c>
      <c r="R71" s="10">
        <v>226.5888888888889</v>
      </c>
      <c r="S71" s="10">
        <v>288.42222222222222</v>
      </c>
      <c r="T71" s="10">
        <v>246.35555555555555</v>
      </c>
      <c r="U71" s="4">
        <v>288</v>
      </c>
      <c r="V71" s="4">
        <v>178.62222222222223</v>
      </c>
      <c r="W71" s="4">
        <v>253</v>
      </c>
      <c r="X71" s="4">
        <v>223.62222222222223</v>
      </c>
      <c r="Y71" s="4">
        <v>260.48888888888888</v>
      </c>
      <c r="Z71" s="4">
        <v>251.9111111111111</v>
      </c>
      <c r="AA71" s="4">
        <v>321.01111111111112</v>
      </c>
      <c r="AB71" s="4">
        <v>322.89999999999998</v>
      </c>
      <c r="AC71" s="10">
        <v>317</v>
      </c>
      <c r="AD71" s="10">
        <v>277.81111111111113</v>
      </c>
      <c r="AE71" s="10">
        <v>313.2</v>
      </c>
      <c r="AF71" s="10">
        <v>282.85555555555555</v>
      </c>
      <c r="AG71" s="10">
        <v>327.03333333333336</v>
      </c>
      <c r="AH71" s="71">
        <v>331.35555555555555</v>
      </c>
      <c r="AI71" s="71">
        <v>336.12222222222221</v>
      </c>
      <c r="AJ71" s="71">
        <v>343.9111111111111</v>
      </c>
      <c r="AK71" s="3">
        <v>217.11111111111111</v>
      </c>
      <c r="AL71" s="3">
        <v>288.36666666666667</v>
      </c>
      <c r="AM71" s="3">
        <v>230.88888888888889</v>
      </c>
    </row>
    <row r="72" spans="1:39" x14ac:dyDescent="0.25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2">
        <f t="shared" ref="B73:Q73" si="1">SUM(B70:B72)</f>
        <v>315.67777777777775</v>
      </c>
      <c r="C73" s="12">
        <f t="shared" si="1"/>
        <v>358.66666666666669</v>
      </c>
      <c r="D73" s="12">
        <f t="shared" si="1"/>
        <v>284.39999999999998</v>
      </c>
      <c r="E73" s="12">
        <f t="shared" si="1"/>
        <v>406.07777777777778</v>
      </c>
      <c r="F73" s="12">
        <f t="shared" si="1"/>
        <v>601.5333333333333</v>
      </c>
      <c r="G73" s="12">
        <f t="shared" si="1"/>
        <v>550.06666666666661</v>
      </c>
      <c r="H73" s="12">
        <f t="shared" si="1"/>
        <v>578.93333333333328</v>
      </c>
      <c r="I73" s="12">
        <f t="shared" si="1"/>
        <v>597.52222222222224</v>
      </c>
      <c r="J73" s="12">
        <f t="shared" si="1"/>
        <v>471.26666666666665</v>
      </c>
      <c r="K73" s="12">
        <f t="shared" si="1"/>
        <v>455.76666666666665</v>
      </c>
      <c r="L73" s="12">
        <f t="shared" si="1"/>
        <v>462.62222222222226</v>
      </c>
      <c r="M73" s="12">
        <f t="shared" si="1"/>
        <v>450.9</v>
      </c>
      <c r="N73" s="12">
        <f t="shared" si="1"/>
        <v>503.64444444444445</v>
      </c>
      <c r="O73" s="12">
        <f t="shared" si="1"/>
        <v>507.56666666666666</v>
      </c>
      <c r="P73" s="12">
        <f t="shared" si="1"/>
        <v>507.94444444444446</v>
      </c>
      <c r="Q73" s="12">
        <f t="shared" si="1"/>
        <v>502.21111111111111</v>
      </c>
      <c r="R73" s="12">
        <f t="shared" ref="R73" si="2">SUM(R70:R72)</f>
        <v>272.36666666666667</v>
      </c>
      <c r="S73" s="12">
        <f t="shared" ref="S73" si="3">SUM(S70:S72)</f>
        <v>300.13333333333333</v>
      </c>
      <c r="T73" s="12">
        <f t="shared" ref="T73" si="4">SUM(T70:T72)</f>
        <v>295.61111111111109</v>
      </c>
      <c r="U73" s="12">
        <f t="shared" ref="U73:AL73" si="5">SUM(U70:U72)</f>
        <v>314.9111111111111</v>
      </c>
      <c r="V73" s="12">
        <f t="shared" si="5"/>
        <v>358.66666666666669</v>
      </c>
      <c r="W73" s="12">
        <f t="shared" si="5"/>
        <v>284.23333333333335</v>
      </c>
      <c r="X73" s="12">
        <f t="shared" si="5"/>
        <v>403.66666666666669</v>
      </c>
      <c r="Y73" s="12">
        <f t="shared" si="5"/>
        <v>440.5333333333333</v>
      </c>
      <c r="Z73" s="12">
        <f t="shared" si="5"/>
        <v>414.13333333333333</v>
      </c>
      <c r="AA73" s="12">
        <f t="shared" si="5"/>
        <v>425.52222222222224</v>
      </c>
      <c r="AB73" s="12">
        <f t="shared" si="5"/>
        <v>414.44444444444446</v>
      </c>
      <c r="AC73" s="12">
        <f t="shared" si="5"/>
        <v>416.06666666666666</v>
      </c>
      <c r="AD73" s="12">
        <f t="shared" si="5"/>
        <v>411.92222222222222</v>
      </c>
      <c r="AE73" s="12">
        <f t="shared" si="5"/>
        <v>412.81111111111113</v>
      </c>
      <c r="AF73" s="12">
        <f t="shared" si="5"/>
        <v>410.71111111111111</v>
      </c>
      <c r="AG73" s="12">
        <f t="shared" si="5"/>
        <v>454.6</v>
      </c>
      <c r="AH73" s="12">
        <f t="shared" si="5"/>
        <v>457.64444444444445</v>
      </c>
      <c r="AI73" s="12">
        <f t="shared" si="5"/>
        <v>441.92222222222222</v>
      </c>
      <c r="AJ73" s="12">
        <f t="shared" si="5"/>
        <v>447.83333333333331</v>
      </c>
      <c r="AK73" s="12">
        <f t="shared" si="5"/>
        <v>262.88888888888891</v>
      </c>
      <c r="AL73" s="12">
        <f t="shared" si="5"/>
        <v>300.07777777777778</v>
      </c>
      <c r="AM73" s="12">
        <f>SUM(AM70:AM72)</f>
        <v>280.14444444444445</v>
      </c>
    </row>
    <row r="76" spans="1:39" ht="31.5" hidden="1" x14ac:dyDescent="0.5">
      <c r="A76" s="14" t="s">
        <v>48</v>
      </c>
    </row>
    <row r="77" spans="1:39" hidden="1" x14ac:dyDescent="0.25">
      <c r="B77" s="584" t="s">
        <v>53</v>
      </c>
      <c r="C77" s="584"/>
      <c r="D77" s="584"/>
      <c r="E77" s="584"/>
      <c r="F77" s="584"/>
      <c r="G77" s="584"/>
      <c r="H77" s="584" t="s">
        <v>54</v>
      </c>
      <c r="I77" s="584"/>
      <c r="J77" s="584"/>
      <c r="K77" s="584"/>
      <c r="L77" s="584"/>
      <c r="M77" s="584"/>
    </row>
    <row r="78" spans="1:39" hidden="1" x14ac:dyDescent="0.25">
      <c r="A78" s="17"/>
      <c r="B78" s="584" t="s">
        <v>49</v>
      </c>
      <c r="C78" s="584"/>
      <c r="D78" s="584" t="s">
        <v>40</v>
      </c>
      <c r="E78" s="584"/>
      <c r="F78" s="584" t="s">
        <v>52</v>
      </c>
      <c r="G78" s="584"/>
      <c r="H78" s="584" t="s">
        <v>49</v>
      </c>
      <c r="I78" s="584"/>
      <c r="J78" s="584" t="s">
        <v>40</v>
      </c>
      <c r="K78" s="584"/>
      <c r="L78" s="584" t="s">
        <v>52</v>
      </c>
      <c r="M78" s="584"/>
    </row>
    <row r="79" spans="1:39" hidden="1" x14ac:dyDescent="0.25">
      <c r="A79" s="17"/>
      <c r="B79" s="24" t="s">
        <v>50</v>
      </c>
      <c r="C79" s="24" t="s">
        <v>51</v>
      </c>
      <c r="D79" s="24" t="s">
        <v>50</v>
      </c>
      <c r="E79" s="24" t="s">
        <v>51</v>
      </c>
      <c r="F79" s="24" t="s">
        <v>50</v>
      </c>
      <c r="G79" s="24" t="s">
        <v>51</v>
      </c>
      <c r="H79" s="24" t="s">
        <v>50</v>
      </c>
      <c r="I79" s="24" t="s">
        <v>51</v>
      </c>
      <c r="J79" s="24" t="s">
        <v>50</v>
      </c>
      <c r="K79" s="24" t="s">
        <v>51</v>
      </c>
      <c r="L79" s="24" t="s">
        <v>50</v>
      </c>
      <c r="M79" s="24" t="s">
        <v>51</v>
      </c>
    </row>
    <row r="80" spans="1:39" hidden="1" x14ac:dyDescent="0.25">
      <c r="A80" s="17" t="s">
        <v>29</v>
      </c>
      <c r="B80" s="15" t="e">
        <f t="array" ref="B80:B87">TRANSPOSE(#REF!)</f>
        <v>#REF!</v>
      </c>
      <c r="C80" s="15" t="e">
        <f t="array" ref="C80:C87">TRANSPOSE(#REF!)</f>
        <v>#REF!</v>
      </c>
      <c r="D80" s="16" t="e">
        <f t="array" ref="D80:D87">TRANSPOSE(#REF!)</f>
        <v>#REF!</v>
      </c>
      <c r="E80" s="16" t="e">
        <f t="array" ref="E80:E87">TRANSPOSE(#REF!)</f>
        <v>#REF!</v>
      </c>
      <c r="F80" s="15" t="e">
        <f t="array" ref="F80:F87">TRANSPOSE(#REF!)</f>
        <v>#REF!</v>
      </c>
      <c r="G80" s="15" t="e">
        <f t="array" ref="G80:G87">TRANSPOSE(#REF!)</f>
        <v>#REF!</v>
      </c>
      <c r="H80" s="15" t="e">
        <f t="array" ref="H80:H87">TRANSPOSE(#REF!)</f>
        <v>#REF!</v>
      </c>
      <c r="I80" s="15" t="e">
        <f t="array" ref="I80:I87">TRANSPOSE(#REF!)</f>
        <v>#REF!</v>
      </c>
      <c r="J80" s="16" t="e">
        <f t="array" ref="J80:J87">TRANSPOSE(#REF!)</f>
        <v>#REF!</v>
      </c>
      <c r="K80" s="16" t="e">
        <f t="array" ref="K80:K87">TRANSPOSE(#REF!)</f>
        <v>#REF!</v>
      </c>
      <c r="L80" s="15" t="e">
        <f t="array" ref="L80:L87">TRANSPOSE(#REF!)</f>
        <v>#REF!</v>
      </c>
      <c r="M80" s="15" t="e">
        <f t="array" ref="M80:M87">TRANSPOSE(#REF!)</f>
        <v>#REF!</v>
      </c>
    </row>
    <row r="81" spans="1:13" hidden="1" x14ac:dyDescent="0.25">
      <c r="A81" s="17" t="s">
        <v>30</v>
      </c>
      <c r="B81" s="15" t="e">
        <v>#REF!</v>
      </c>
      <c r="C81" s="15" t="e">
        <v>#REF!</v>
      </c>
      <c r="D81" s="16" t="e">
        <v>#REF!</v>
      </c>
      <c r="E81" s="16" t="e">
        <v>#REF!</v>
      </c>
      <c r="F81" s="15" t="e">
        <v>#REF!</v>
      </c>
      <c r="G81" s="15" t="e">
        <v>#REF!</v>
      </c>
      <c r="H81" s="15" t="e">
        <v>#REF!</v>
      </c>
      <c r="I81" s="15" t="e">
        <v>#REF!</v>
      </c>
      <c r="J81" s="16" t="e">
        <v>#REF!</v>
      </c>
      <c r="K81" s="16" t="e">
        <v>#REF!</v>
      </c>
      <c r="L81" s="15" t="e">
        <v>#REF!</v>
      </c>
      <c r="M81" s="15" t="e">
        <v>#REF!</v>
      </c>
    </row>
    <row r="82" spans="1:13" hidden="1" x14ac:dyDescent="0.25">
      <c r="A82" s="17" t="s">
        <v>31</v>
      </c>
      <c r="B82" s="15" t="e">
        <v>#REF!</v>
      </c>
      <c r="C82" s="15" t="e">
        <v>#REF!</v>
      </c>
      <c r="D82" s="16" t="e">
        <v>#REF!</v>
      </c>
      <c r="E82" s="16" t="e">
        <v>#REF!</v>
      </c>
      <c r="F82" s="15" t="e">
        <v>#REF!</v>
      </c>
      <c r="G82" s="15" t="e">
        <v>#REF!</v>
      </c>
      <c r="H82" s="15" t="e">
        <v>#REF!</v>
      </c>
      <c r="I82" s="15" t="e">
        <v>#REF!</v>
      </c>
      <c r="J82" s="16" t="e">
        <v>#REF!</v>
      </c>
      <c r="K82" s="16" t="e">
        <v>#REF!</v>
      </c>
      <c r="L82" s="15" t="e">
        <v>#REF!</v>
      </c>
      <c r="M82" s="15" t="e">
        <v>#REF!</v>
      </c>
    </row>
    <row r="83" spans="1:13" hidden="1" x14ac:dyDescent="0.25">
      <c r="A83" s="17" t="s">
        <v>32</v>
      </c>
      <c r="B83" s="15" t="e">
        <v>#REF!</v>
      </c>
      <c r="C83" s="15" t="e">
        <v>#REF!</v>
      </c>
      <c r="D83" s="16" t="e">
        <v>#REF!</v>
      </c>
      <c r="E83" s="16" t="e">
        <v>#REF!</v>
      </c>
      <c r="F83" s="15" t="e">
        <v>#REF!</v>
      </c>
      <c r="G83" s="15" t="e">
        <v>#REF!</v>
      </c>
      <c r="H83" s="15" t="e">
        <v>#REF!</v>
      </c>
      <c r="I83" s="15" t="e">
        <v>#REF!</v>
      </c>
      <c r="J83" s="16" t="e">
        <v>#REF!</v>
      </c>
      <c r="K83" s="16" t="e">
        <v>#REF!</v>
      </c>
      <c r="L83" s="15" t="e">
        <v>#REF!</v>
      </c>
      <c r="M83" s="15" t="e">
        <v>#REF!</v>
      </c>
    </row>
    <row r="84" spans="1:13" hidden="1" x14ac:dyDescent="0.25">
      <c r="A84" s="17" t="s">
        <v>9</v>
      </c>
      <c r="B84" s="15" t="e">
        <v>#REF!</v>
      </c>
      <c r="C84" s="15" t="e">
        <v>#REF!</v>
      </c>
      <c r="D84" s="16" t="e">
        <v>#REF!</v>
      </c>
      <c r="E84" s="16" t="e">
        <v>#REF!</v>
      </c>
      <c r="F84" s="15" t="e">
        <v>#REF!</v>
      </c>
      <c r="G84" s="15" t="e">
        <v>#REF!</v>
      </c>
      <c r="H84" s="15" t="e">
        <v>#REF!</v>
      </c>
      <c r="I84" s="15" t="e">
        <v>#REF!</v>
      </c>
      <c r="J84" s="16" t="e">
        <v>#REF!</v>
      </c>
      <c r="K84" s="16" t="e">
        <v>#REF!</v>
      </c>
      <c r="L84" s="15" t="e">
        <v>#REF!</v>
      </c>
      <c r="M84" s="15" t="e">
        <v>#REF!</v>
      </c>
    </row>
    <row r="85" spans="1:13" hidden="1" x14ac:dyDescent="0.25">
      <c r="A85" s="17" t="s">
        <v>10</v>
      </c>
      <c r="B85" s="15" t="e">
        <v>#REF!</v>
      </c>
      <c r="C85" s="15" t="e">
        <v>#REF!</v>
      </c>
      <c r="D85" s="16" t="e">
        <v>#REF!</v>
      </c>
      <c r="E85" s="16" t="e">
        <v>#REF!</v>
      </c>
      <c r="F85" s="15" t="e">
        <v>#REF!</v>
      </c>
      <c r="G85" s="15" t="e">
        <v>#REF!</v>
      </c>
      <c r="H85" s="15" t="e">
        <v>#REF!</v>
      </c>
      <c r="I85" s="15" t="e">
        <v>#REF!</v>
      </c>
      <c r="J85" s="16" t="e">
        <v>#REF!</v>
      </c>
      <c r="K85" s="16" t="e">
        <v>#REF!</v>
      </c>
      <c r="L85" s="15" t="e">
        <v>#REF!</v>
      </c>
      <c r="M85" s="15" t="e">
        <v>#REF!</v>
      </c>
    </row>
    <row r="86" spans="1:13" hidden="1" x14ac:dyDescent="0.25">
      <c r="A86" s="17" t="s">
        <v>11</v>
      </c>
      <c r="B86" s="15" t="e">
        <v>#REF!</v>
      </c>
      <c r="C86" s="15" t="e">
        <v>#REF!</v>
      </c>
      <c r="D86" s="16" t="e">
        <v>#REF!</v>
      </c>
      <c r="E86" s="16" t="e">
        <v>#REF!</v>
      </c>
      <c r="F86" s="15" t="e">
        <v>#REF!</v>
      </c>
      <c r="G86" s="15" t="e">
        <v>#REF!</v>
      </c>
      <c r="H86" s="15" t="e">
        <v>#REF!</v>
      </c>
      <c r="I86" s="15" t="e">
        <v>#REF!</v>
      </c>
      <c r="J86" s="16" t="e">
        <v>#REF!</v>
      </c>
      <c r="K86" s="16" t="e">
        <v>#REF!</v>
      </c>
      <c r="L86" s="15" t="e">
        <v>#REF!</v>
      </c>
      <c r="M86" s="15" t="e">
        <v>#REF!</v>
      </c>
    </row>
    <row r="87" spans="1:13" hidden="1" x14ac:dyDescent="0.25">
      <c r="A87" s="17" t="s">
        <v>12</v>
      </c>
      <c r="B87" s="15" t="e">
        <v>#REF!</v>
      </c>
      <c r="C87" s="15" t="e">
        <v>#REF!</v>
      </c>
      <c r="D87" s="16" t="e">
        <v>#REF!</v>
      </c>
      <c r="E87" s="16" t="e">
        <v>#REF!</v>
      </c>
      <c r="F87" s="15" t="e">
        <v>#REF!</v>
      </c>
      <c r="G87" s="15" t="e">
        <v>#REF!</v>
      </c>
      <c r="H87" s="15" t="e">
        <v>#REF!</v>
      </c>
      <c r="I87" s="15" t="e">
        <v>#REF!</v>
      </c>
      <c r="J87" s="16" t="e">
        <v>#REF!</v>
      </c>
      <c r="K87" s="16" t="e">
        <v>#REF!</v>
      </c>
      <c r="L87" s="15" t="e">
        <v>#REF!</v>
      </c>
      <c r="M87" s="15" t="e">
        <v>#REF!</v>
      </c>
    </row>
    <row r="88" spans="1:13" hidden="1" x14ac:dyDescent="0.25"/>
    <row r="89" spans="1:13" ht="31.5" hidden="1" x14ac:dyDescent="0.5">
      <c r="A89" s="18" t="s">
        <v>55</v>
      </c>
    </row>
    <row r="90" spans="1:13" hidden="1" x14ac:dyDescent="0.25">
      <c r="B90" s="584" t="s">
        <v>53</v>
      </c>
      <c r="C90" s="584"/>
      <c r="D90" s="584"/>
      <c r="E90" s="584"/>
      <c r="F90" s="584"/>
      <c r="G90" s="584"/>
      <c r="H90" s="584" t="s">
        <v>54</v>
      </c>
      <c r="I90" s="584"/>
      <c r="J90" s="584"/>
      <c r="K90" s="584"/>
      <c r="L90" s="584"/>
      <c r="M90" s="584"/>
    </row>
    <row r="91" spans="1:13" hidden="1" x14ac:dyDescent="0.25">
      <c r="A91" s="17"/>
      <c r="B91" s="584" t="s">
        <v>56</v>
      </c>
      <c r="C91" s="584"/>
      <c r="D91" s="584" t="s">
        <v>40</v>
      </c>
      <c r="E91" s="584"/>
      <c r="F91" s="584" t="s">
        <v>57</v>
      </c>
      <c r="G91" s="584"/>
      <c r="H91" s="584" t="s">
        <v>56</v>
      </c>
      <c r="I91" s="584"/>
      <c r="J91" s="584" t="s">
        <v>40</v>
      </c>
      <c r="K91" s="584"/>
      <c r="L91" s="584" t="s">
        <v>57</v>
      </c>
      <c r="M91" s="584"/>
    </row>
    <row r="92" spans="1:13" hidden="1" x14ac:dyDescent="0.25">
      <c r="A92" s="17"/>
      <c r="B92" s="24" t="s">
        <v>50</v>
      </c>
      <c r="C92" s="24" t="s">
        <v>51</v>
      </c>
      <c r="D92" s="24" t="s">
        <v>50</v>
      </c>
      <c r="E92" s="24" t="s">
        <v>51</v>
      </c>
      <c r="F92" s="24" t="s">
        <v>50</v>
      </c>
      <c r="G92" s="24" t="s">
        <v>51</v>
      </c>
      <c r="H92" s="24" t="s">
        <v>50</v>
      </c>
      <c r="I92" s="24" t="s">
        <v>51</v>
      </c>
      <c r="J92" s="24" t="s">
        <v>50</v>
      </c>
      <c r="K92" s="24" t="s">
        <v>51</v>
      </c>
      <c r="L92" s="24" t="s">
        <v>50</v>
      </c>
      <c r="M92" s="24" t="s">
        <v>51</v>
      </c>
    </row>
    <row r="93" spans="1:13" hidden="1" x14ac:dyDescent="0.25">
      <c r="A93" s="17" t="s">
        <v>29</v>
      </c>
      <c r="B93" s="15" t="e">
        <f t="array" ref="B93:B100">TRANSPOSE(#REF!)</f>
        <v>#REF!</v>
      </c>
      <c r="C93" s="15" t="e">
        <f t="array" ref="C93:C100">TRANSPOSE(#REF!)</f>
        <v>#REF!</v>
      </c>
      <c r="D93" s="16" t="e">
        <f t="array" ref="D93:D100">TRANSPOSE(#REF!)</f>
        <v>#REF!</v>
      </c>
      <c r="E93" s="16" t="e">
        <f t="array" ref="E93:E100">TRANSPOSE(#REF!)</f>
        <v>#REF!</v>
      </c>
      <c r="F93" s="15" t="e">
        <f t="array" ref="F93:F100">TRANSPOSE(#REF!)</f>
        <v>#REF!</v>
      </c>
      <c r="G93" s="15" t="e">
        <f t="array" ref="G93:G100">TRANSPOSE(#REF!)</f>
        <v>#REF!</v>
      </c>
      <c r="H93" s="15" t="e">
        <f t="array" ref="H93:H100">TRANSPOSE(#REF!)</f>
        <v>#REF!</v>
      </c>
      <c r="I93" s="15" t="e">
        <f t="array" ref="I93:I100">TRANSPOSE(#REF!)</f>
        <v>#REF!</v>
      </c>
      <c r="J93" s="16" t="e">
        <f t="array" ref="J93:J100">TRANSPOSE(#REF!)</f>
        <v>#REF!</v>
      </c>
      <c r="K93" s="16" t="e">
        <f t="array" ref="K93:K100">TRANSPOSE(#REF!)</f>
        <v>#REF!</v>
      </c>
      <c r="L93" s="15" t="e">
        <f t="array" ref="L93:L100">TRANSPOSE(#REF!)</f>
        <v>#REF!</v>
      </c>
      <c r="M93" s="15" t="e">
        <f t="array" ref="M93:M100">TRANSPOSE(#REF!)</f>
        <v>#REF!</v>
      </c>
    </row>
    <row r="94" spans="1:13" hidden="1" x14ac:dyDescent="0.25">
      <c r="A94" s="17" t="s">
        <v>30</v>
      </c>
      <c r="B94" s="15" t="e">
        <v>#REF!</v>
      </c>
      <c r="C94" s="15" t="e">
        <v>#REF!</v>
      </c>
      <c r="D94" s="16" t="e">
        <v>#REF!</v>
      </c>
      <c r="E94" s="16" t="e">
        <v>#REF!</v>
      </c>
      <c r="F94" s="15" t="e">
        <v>#REF!</v>
      </c>
      <c r="G94" s="15" t="e">
        <v>#REF!</v>
      </c>
      <c r="H94" s="15" t="e">
        <v>#REF!</v>
      </c>
      <c r="I94" s="15" t="e">
        <v>#REF!</v>
      </c>
      <c r="J94" s="16" t="e">
        <v>#REF!</v>
      </c>
      <c r="K94" s="16" t="e">
        <v>#REF!</v>
      </c>
      <c r="L94" s="15" t="e">
        <v>#REF!</v>
      </c>
      <c r="M94" s="15" t="e">
        <v>#REF!</v>
      </c>
    </row>
    <row r="95" spans="1:13" hidden="1" x14ac:dyDescent="0.25">
      <c r="A95" s="17" t="s">
        <v>31</v>
      </c>
      <c r="B95" s="15" t="e">
        <v>#REF!</v>
      </c>
      <c r="C95" s="15" t="e">
        <v>#REF!</v>
      </c>
      <c r="D95" s="16" t="e">
        <v>#REF!</v>
      </c>
      <c r="E95" s="16" t="e">
        <v>#REF!</v>
      </c>
      <c r="F95" s="15" t="e">
        <v>#REF!</v>
      </c>
      <c r="G95" s="15" t="e">
        <v>#REF!</v>
      </c>
      <c r="H95" s="15" t="e">
        <v>#REF!</v>
      </c>
      <c r="I95" s="15" t="e">
        <v>#REF!</v>
      </c>
      <c r="J95" s="16" t="e">
        <v>#REF!</v>
      </c>
      <c r="K95" s="16" t="e">
        <v>#REF!</v>
      </c>
      <c r="L95" s="15" t="e">
        <v>#REF!</v>
      </c>
      <c r="M95" s="15" t="e">
        <v>#REF!</v>
      </c>
    </row>
    <row r="96" spans="1:13" hidden="1" x14ac:dyDescent="0.25">
      <c r="A96" s="17" t="s">
        <v>32</v>
      </c>
      <c r="B96" s="15" t="e">
        <v>#REF!</v>
      </c>
      <c r="C96" s="15" t="e">
        <v>#REF!</v>
      </c>
      <c r="D96" s="16" t="e">
        <v>#REF!</v>
      </c>
      <c r="E96" s="16" t="e">
        <v>#REF!</v>
      </c>
      <c r="F96" s="15" t="e">
        <v>#REF!</v>
      </c>
      <c r="G96" s="15" t="e">
        <v>#REF!</v>
      </c>
      <c r="H96" s="15" t="e">
        <v>#REF!</v>
      </c>
      <c r="I96" s="15" t="e">
        <v>#REF!</v>
      </c>
      <c r="J96" s="16" t="e">
        <v>#REF!</v>
      </c>
      <c r="K96" s="16" t="e">
        <v>#REF!</v>
      </c>
      <c r="L96" s="15" t="e">
        <v>#REF!</v>
      </c>
      <c r="M96" s="15" t="e">
        <v>#REF!</v>
      </c>
    </row>
    <row r="97" spans="1:26" hidden="1" x14ac:dyDescent="0.25">
      <c r="A97" s="17" t="s">
        <v>9</v>
      </c>
      <c r="B97" s="15" t="e">
        <v>#REF!</v>
      </c>
      <c r="C97" s="15" t="e">
        <v>#REF!</v>
      </c>
      <c r="D97" s="16" t="e">
        <v>#REF!</v>
      </c>
      <c r="E97" s="16" t="e">
        <v>#REF!</v>
      </c>
      <c r="F97" s="15" t="e">
        <v>#REF!</v>
      </c>
      <c r="G97" s="15" t="e">
        <v>#REF!</v>
      </c>
      <c r="H97" s="15" t="e">
        <v>#REF!</v>
      </c>
      <c r="I97" s="15" t="e">
        <v>#REF!</v>
      </c>
      <c r="J97" s="16" t="e">
        <v>#REF!</v>
      </c>
      <c r="K97" s="16" t="e">
        <v>#REF!</v>
      </c>
      <c r="L97" s="15" t="e">
        <v>#REF!</v>
      </c>
      <c r="M97" s="15" t="e">
        <v>#REF!</v>
      </c>
    </row>
    <row r="98" spans="1:26" hidden="1" x14ac:dyDescent="0.25">
      <c r="A98" s="17" t="s">
        <v>10</v>
      </c>
      <c r="B98" s="15" t="e">
        <v>#REF!</v>
      </c>
      <c r="C98" s="15" t="e">
        <v>#REF!</v>
      </c>
      <c r="D98" s="16" t="e">
        <v>#REF!</v>
      </c>
      <c r="E98" s="16" t="e">
        <v>#REF!</v>
      </c>
      <c r="F98" s="15" t="e">
        <v>#REF!</v>
      </c>
      <c r="G98" s="15" t="e">
        <v>#REF!</v>
      </c>
      <c r="H98" s="15" t="e">
        <v>#REF!</v>
      </c>
      <c r="I98" s="15" t="e">
        <v>#REF!</v>
      </c>
      <c r="J98" s="16" t="e">
        <v>#REF!</v>
      </c>
      <c r="K98" s="16" t="e">
        <v>#REF!</v>
      </c>
      <c r="L98" s="15" t="e">
        <v>#REF!</v>
      </c>
      <c r="M98" s="15" t="e">
        <v>#REF!</v>
      </c>
    </row>
    <row r="99" spans="1:26" hidden="1" x14ac:dyDescent="0.25">
      <c r="A99" s="17" t="s">
        <v>11</v>
      </c>
      <c r="B99" s="15" t="e">
        <v>#REF!</v>
      </c>
      <c r="C99" s="15" t="e">
        <v>#REF!</v>
      </c>
      <c r="D99" s="16" t="e">
        <v>#REF!</v>
      </c>
      <c r="E99" s="16" t="e">
        <v>#REF!</v>
      </c>
      <c r="F99" s="15" t="e">
        <v>#REF!</v>
      </c>
      <c r="G99" s="15" t="e">
        <v>#REF!</v>
      </c>
      <c r="H99" s="15" t="e">
        <v>#REF!</v>
      </c>
      <c r="I99" s="15" t="e">
        <v>#REF!</v>
      </c>
      <c r="J99" s="16" t="e">
        <v>#REF!</v>
      </c>
      <c r="K99" s="16" t="e">
        <v>#REF!</v>
      </c>
      <c r="L99" s="15" t="e">
        <v>#REF!</v>
      </c>
      <c r="M99" s="15" t="e">
        <v>#REF!</v>
      </c>
    </row>
    <row r="100" spans="1:26" hidden="1" x14ac:dyDescent="0.25">
      <c r="A100" s="17" t="s">
        <v>12</v>
      </c>
      <c r="B100" s="15" t="e">
        <v>#REF!</v>
      </c>
      <c r="C100" s="15" t="e">
        <v>#REF!</v>
      </c>
      <c r="D100" s="16" t="e">
        <v>#REF!</v>
      </c>
      <c r="E100" s="16" t="e">
        <v>#REF!</v>
      </c>
      <c r="F100" s="15" t="e">
        <v>#REF!</v>
      </c>
      <c r="G100" s="15" t="e">
        <v>#REF!</v>
      </c>
      <c r="H100" s="15" t="e">
        <v>#REF!</v>
      </c>
      <c r="I100" s="15" t="e">
        <v>#REF!</v>
      </c>
      <c r="J100" s="16" t="e">
        <v>#REF!</v>
      </c>
      <c r="K100" s="16" t="e">
        <v>#REF!</v>
      </c>
      <c r="L100" s="15" t="e">
        <v>#REF!</v>
      </c>
      <c r="M100" s="15" t="e">
        <v>#REF!</v>
      </c>
    </row>
    <row r="101" spans="1:26" hidden="1" x14ac:dyDescent="0.25"/>
    <row r="102" spans="1:26" ht="31.5" hidden="1" x14ac:dyDescent="0.5">
      <c r="A102" s="18" t="s">
        <v>58</v>
      </c>
    </row>
    <row r="103" spans="1:26" ht="31.5" hidden="1" x14ac:dyDescent="0.5">
      <c r="A103" s="20"/>
      <c r="B103" s="584" t="s">
        <v>53</v>
      </c>
      <c r="C103" s="584"/>
      <c r="D103" s="584"/>
      <c r="E103" s="584"/>
      <c r="F103" s="584"/>
      <c r="G103" s="584"/>
      <c r="H103" s="584"/>
      <c r="I103" s="584"/>
      <c r="J103" s="584"/>
      <c r="K103" s="584"/>
      <c r="L103" s="584"/>
      <c r="M103" s="584"/>
      <c r="N103" s="584" t="s">
        <v>54</v>
      </c>
      <c r="O103" s="584"/>
      <c r="P103" s="584"/>
      <c r="Q103" s="584"/>
      <c r="R103" s="584"/>
      <c r="S103" s="584"/>
      <c r="T103" s="584"/>
      <c r="U103" s="584"/>
      <c r="V103" s="584"/>
      <c r="W103" s="584"/>
      <c r="X103" s="584"/>
      <c r="Y103" s="584"/>
    </row>
    <row r="104" spans="1:26" hidden="1" x14ac:dyDescent="0.25">
      <c r="A104" s="3"/>
      <c r="B104" s="584" t="s">
        <v>61</v>
      </c>
      <c r="C104" s="584"/>
      <c r="D104" s="584"/>
      <c r="E104" s="584"/>
      <c r="F104" s="584"/>
      <c r="G104" s="584"/>
      <c r="H104" s="584" t="s">
        <v>62</v>
      </c>
      <c r="I104" s="584"/>
      <c r="J104" s="584"/>
      <c r="K104" s="584"/>
      <c r="L104" s="584"/>
      <c r="M104" s="584"/>
      <c r="N104" s="584" t="s">
        <v>61</v>
      </c>
      <c r="O104" s="584"/>
      <c r="P104" s="584"/>
      <c r="Q104" s="584"/>
      <c r="R104" s="584"/>
      <c r="S104" s="584"/>
      <c r="T104" s="584" t="s">
        <v>62</v>
      </c>
      <c r="U104" s="584"/>
      <c r="V104" s="584"/>
      <c r="W104" s="584"/>
      <c r="X104" s="584"/>
      <c r="Y104" s="584"/>
    </row>
    <row r="105" spans="1:26" hidden="1" x14ac:dyDescent="0.25">
      <c r="A105" s="17"/>
      <c r="B105" s="584" t="s">
        <v>60</v>
      </c>
      <c r="C105" s="584"/>
      <c r="D105" s="584" t="s">
        <v>59</v>
      </c>
      <c r="E105" s="584"/>
      <c r="F105" s="584" t="s">
        <v>63</v>
      </c>
      <c r="G105" s="584"/>
      <c r="H105" s="584" t="s">
        <v>64</v>
      </c>
      <c r="I105" s="584"/>
      <c r="J105" s="584" t="s">
        <v>65</v>
      </c>
      <c r="K105" s="584"/>
      <c r="L105" s="584" t="s">
        <v>63</v>
      </c>
      <c r="M105" s="584"/>
      <c r="N105" s="584" t="s">
        <v>60</v>
      </c>
      <c r="O105" s="584"/>
      <c r="P105" s="584" t="s">
        <v>59</v>
      </c>
      <c r="Q105" s="584"/>
      <c r="R105" s="584" t="s">
        <v>63</v>
      </c>
      <c r="S105" s="584"/>
      <c r="T105" s="584" t="s">
        <v>64</v>
      </c>
      <c r="U105" s="584"/>
      <c r="V105" s="584" t="s">
        <v>65</v>
      </c>
      <c r="W105" s="584"/>
      <c r="X105" s="584" t="s">
        <v>63</v>
      </c>
      <c r="Y105" s="584"/>
    </row>
    <row r="106" spans="1:26" hidden="1" x14ac:dyDescent="0.25">
      <c r="A106" s="17"/>
      <c r="B106" s="24" t="s">
        <v>50</v>
      </c>
      <c r="C106" s="24" t="s">
        <v>51</v>
      </c>
      <c r="D106" s="24" t="s">
        <v>50</v>
      </c>
      <c r="E106" s="24" t="s">
        <v>51</v>
      </c>
      <c r="F106" s="24" t="s">
        <v>50</v>
      </c>
      <c r="G106" s="24" t="s">
        <v>51</v>
      </c>
      <c r="H106" s="24" t="s">
        <v>50</v>
      </c>
      <c r="I106" s="24" t="s">
        <v>51</v>
      </c>
      <c r="J106" s="24" t="s">
        <v>50</v>
      </c>
      <c r="K106" s="24" t="s">
        <v>51</v>
      </c>
      <c r="L106" s="24" t="s">
        <v>50</v>
      </c>
      <c r="M106" s="24" t="s">
        <v>51</v>
      </c>
      <c r="N106" s="24" t="s">
        <v>50</v>
      </c>
      <c r="O106" s="24" t="s">
        <v>51</v>
      </c>
      <c r="P106" s="24" t="s">
        <v>50</v>
      </c>
      <c r="Q106" s="24" t="s">
        <v>51</v>
      </c>
      <c r="R106" s="24" t="s">
        <v>50</v>
      </c>
      <c r="S106" s="24" t="s">
        <v>51</v>
      </c>
      <c r="T106" s="24" t="s">
        <v>50</v>
      </c>
      <c r="U106" s="24" t="s">
        <v>51</v>
      </c>
      <c r="V106" s="24" t="s">
        <v>50</v>
      </c>
      <c r="W106" s="24" t="s">
        <v>51</v>
      </c>
      <c r="X106" s="24" t="s">
        <v>50</v>
      </c>
      <c r="Y106" s="24" t="s">
        <v>51</v>
      </c>
    </row>
    <row r="107" spans="1:26" hidden="1" x14ac:dyDescent="0.25">
      <c r="A107" s="17" t="s">
        <v>29</v>
      </c>
      <c r="B107" s="4" t="e">
        <f t="array" ref="B107:B114">TRANSPOSE(#REF!)</f>
        <v>#REF!</v>
      </c>
      <c r="C107" s="4" t="e">
        <f t="array" ref="C107:C114">TRANSPOSE(#REF!)</f>
        <v>#REF!</v>
      </c>
      <c r="D107" s="4" t="e">
        <f t="array" ref="D107:D114">TRANSPOSE(#REF!)</f>
        <v>#REF!</v>
      </c>
      <c r="E107" s="4" t="e">
        <f t="array" ref="E107:E114">TRANSPOSE(#REF!)</f>
        <v>#REF!</v>
      </c>
      <c r="F107" s="4" t="e">
        <f t="array" ref="F107:F114">TRANSPOSE(#REF!)</f>
        <v>#REF!</v>
      </c>
      <c r="G107" s="4" t="e">
        <f t="array" ref="G107:G114">TRANSPOSE(#REF!)</f>
        <v>#REF!</v>
      </c>
      <c r="H107" s="4" t="e">
        <f t="array" ref="H107:H114">TRANSPOSE(#REF!)</f>
        <v>#REF!</v>
      </c>
      <c r="I107" s="4" t="e">
        <f t="array" ref="I107:I114">TRANSPOSE(#REF!)</f>
        <v>#REF!</v>
      </c>
      <c r="J107" s="4" t="e">
        <f t="array" ref="J107:J114">TRANSPOSE(#REF!)</f>
        <v>#REF!</v>
      </c>
      <c r="K107" s="4" t="e">
        <f t="array" ref="K107:K114">TRANSPOSE(#REF!)</f>
        <v>#REF!</v>
      </c>
      <c r="L107" s="4" t="e">
        <f t="array" ref="L107:L114">TRANSPOSE(#REF!)</f>
        <v>#REF!</v>
      </c>
      <c r="M107" s="4" t="e">
        <f t="array" ref="M107:M114">TRANSPOSE(#REF!)</f>
        <v>#REF!</v>
      </c>
      <c r="N107" s="4" t="e">
        <f t="array" ref="N107:N114">TRANSPOSE(#REF!)</f>
        <v>#REF!</v>
      </c>
      <c r="O107" s="4" t="e">
        <f t="array" ref="O107:O114">TRANSPOSE(#REF!)</f>
        <v>#REF!</v>
      </c>
      <c r="P107" s="4" t="e">
        <f t="array" ref="P107:P114">TRANSPOSE(#REF!)</f>
        <v>#REF!</v>
      </c>
      <c r="Q107" s="4" t="e">
        <f t="array" ref="Q107:Q114">TRANSPOSE(#REF!)</f>
        <v>#REF!</v>
      </c>
      <c r="R107" s="4" t="e">
        <f t="array" ref="R107:R114">TRANSPOSE(#REF!)</f>
        <v>#REF!</v>
      </c>
      <c r="S107" s="4" t="e">
        <f t="array" ref="S107:S114">TRANSPOSE(#REF!)</f>
        <v>#REF!</v>
      </c>
      <c r="T107" s="4" t="e">
        <f t="array" ref="T107:T114">TRANSPOSE(#REF!)</f>
        <v>#REF!</v>
      </c>
      <c r="U107" s="4" t="e">
        <f t="array" ref="U107:U114">TRANSPOSE(#REF!)</f>
        <v>#REF!</v>
      </c>
      <c r="V107" s="4" t="e">
        <f t="array" ref="V107:V114">TRANSPOSE(#REF!)</f>
        <v>#REF!</v>
      </c>
      <c r="W107" s="4" t="e">
        <f t="array" ref="W107:W114">TRANSPOSE(#REF!)</f>
        <v>#REF!</v>
      </c>
      <c r="X107" s="4" t="e">
        <f t="array" ref="X107:X114">TRANSPOSE(#REF!)</f>
        <v>#REF!</v>
      </c>
      <c r="Y107" s="4" t="e">
        <f t="array" ref="Y107:Y114">TRANSPOSE(#REF!)</f>
        <v>#REF!</v>
      </c>
      <c r="Z107" s="21"/>
    </row>
    <row r="108" spans="1:26" hidden="1" x14ac:dyDescent="0.25">
      <c r="A108" s="17" t="s">
        <v>30</v>
      </c>
      <c r="B108" s="4" t="e">
        <v>#REF!</v>
      </c>
      <c r="C108" s="4" t="e">
        <v>#REF!</v>
      </c>
      <c r="D108" s="4" t="e">
        <v>#REF!</v>
      </c>
      <c r="E108" s="4" t="e">
        <v>#REF!</v>
      </c>
      <c r="F108" s="4" t="e">
        <v>#REF!</v>
      </c>
      <c r="G108" s="4" t="e">
        <v>#REF!</v>
      </c>
      <c r="H108" s="4" t="e">
        <v>#REF!</v>
      </c>
      <c r="I108" s="4" t="e">
        <v>#REF!</v>
      </c>
      <c r="J108" s="4" t="e">
        <v>#REF!</v>
      </c>
      <c r="K108" s="4" t="e">
        <v>#REF!</v>
      </c>
      <c r="L108" s="4" t="e">
        <v>#REF!</v>
      </c>
      <c r="M108" s="4" t="e">
        <v>#REF!</v>
      </c>
      <c r="N108" s="4" t="e">
        <v>#REF!</v>
      </c>
      <c r="O108" s="4" t="e">
        <v>#REF!</v>
      </c>
      <c r="P108" s="4" t="e">
        <v>#REF!</v>
      </c>
      <c r="Q108" s="4" t="e">
        <v>#REF!</v>
      </c>
      <c r="R108" s="4" t="e">
        <v>#REF!</v>
      </c>
      <c r="S108" s="4" t="e">
        <v>#REF!</v>
      </c>
      <c r="T108" s="4" t="e">
        <v>#REF!</v>
      </c>
      <c r="U108" s="4" t="e">
        <v>#REF!</v>
      </c>
      <c r="V108" s="4" t="e">
        <v>#REF!</v>
      </c>
      <c r="W108" s="4" t="e">
        <v>#REF!</v>
      </c>
      <c r="X108" s="4" t="e">
        <v>#REF!</v>
      </c>
      <c r="Y108" s="4" t="e">
        <v>#REF!</v>
      </c>
      <c r="Z108" s="21"/>
    </row>
    <row r="109" spans="1:26" hidden="1" x14ac:dyDescent="0.25">
      <c r="A109" s="17" t="s">
        <v>31</v>
      </c>
      <c r="B109" s="4" t="e">
        <v>#REF!</v>
      </c>
      <c r="C109" s="4" t="e">
        <v>#REF!</v>
      </c>
      <c r="D109" s="4" t="e">
        <v>#REF!</v>
      </c>
      <c r="E109" s="4" t="e">
        <v>#REF!</v>
      </c>
      <c r="F109" s="4" t="e">
        <v>#REF!</v>
      </c>
      <c r="G109" s="4" t="e">
        <v>#REF!</v>
      </c>
      <c r="H109" s="4" t="e">
        <v>#REF!</v>
      </c>
      <c r="I109" s="4" t="e">
        <v>#REF!</v>
      </c>
      <c r="J109" s="4" t="e">
        <v>#REF!</v>
      </c>
      <c r="K109" s="4" t="e">
        <v>#REF!</v>
      </c>
      <c r="L109" s="4" t="e">
        <v>#REF!</v>
      </c>
      <c r="M109" s="4" t="e">
        <v>#REF!</v>
      </c>
      <c r="N109" s="4" t="e">
        <v>#REF!</v>
      </c>
      <c r="O109" s="4" t="e">
        <v>#REF!</v>
      </c>
      <c r="P109" s="4" t="e">
        <v>#REF!</v>
      </c>
      <c r="Q109" s="4" t="e">
        <v>#REF!</v>
      </c>
      <c r="R109" s="4" t="e">
        <v>#REF!</v>
      </c>
      <c r="S109" s="4" t="e">
        <v>#REF!</v>
      </c>
      <c r="T109" s="4" t="e">
        <v>#REF!</v>
      </c>
      <c r="U109" s="4" t="e">
        <v>#REF!</v>
      </c>
      <c r="V109" s="4" t="e">
        <v>#REF!</v>
      </c>
      <c r="W109" s="4" t="e">
        <v>#REF!</v>
      </c>
      <c r="X109" s="4" t="e">
        <v>#REF!</v>
      </c>
      <c r="Y109" s="4" t="e">
        <v>#REF!</v>
      </c>
      <c r="Z109" s="21"/>
    </row>
    <row r="110" spans="1:26" hidden="1" x14ac:dyDescent="0.25">
      <c r="A110" s="17" t="s">
        <v>32</v>
      </c>
      <c r="B110" s="4" t="e">
        <v>#REF!</v>
      </c>
      <c r="C110" s="4" t="e">
        <v>#REF!</v>
      </c>
      <c r="D110" s="4" t="e">
        <v>#REF!</v>
      </c>
      <c r="E110" s="4" t="e">
        <v>#REF!</v>
      </c>
      <c r="F110" s="4" t="e">
        <v>#REF!</v>
      </c>
      <c r="G110" s="4" t="e">
        <v>#REF!</v>
      </c>
      <c r="H110" s="4" t="e">
        <v>#REF!</v>
      </c>
      <c r="I110" s="4" t="e">
        <v>#REF!</v>
      </c>
      <c r="J110" s="4" t="e">
        <v>#REF!</v>
      </c>
      <c r="K110" s="4" t="e">
        <v>#REF!</v>
      </c>
      <c r="L110" s="4" t="e">
        <v>#REF!</v>
      </c>
      <c r="M110" s="4" t="e">
        <v>#REF!</v>
      </c>
      <c r="N110" s="4" t="e">
        <v>#REF!</v>
      </c>
      <c r="O110" s="4" t="e">
        <v>#REF!</v>
      </c>
      <c r="P110" s="4" t="e">
        <v>#REF!</v>
      </c>
      <c r="Q110" s="4" t="e">
        <v>#REF!</v>
      </c>
      <c r="R110" s="4" t="e">
        <v>#REF!</v>
      </c>
      <c r="S110" s="4" t="e">
        <v>#REF!</v>
      </c>
      <c r="T110" s="4" t="e">
        <v>#REF!</v>
      </c>
      <c r="U110" s="4" t="e">
        <v>#REF!</v>
      </c>
      <c r="V110" s="4" t="e">
        <v>#REF!</v>
      </c>
      <c r="W110" s="4" t="e">
        <v>#REF!</v>
      </c>
      <c r="X110" s="4" t="e">
        <v>#REF!</v>
      </c>
      <c r="Y110" s="4" t="e">
        <v>#REF!</v>
      </c>
      <c r="Z110" s="21"/>
    </row>
    <row r="111" spans="1:26" hidden="1" x14ac:dyDescent="0.25">
      <c r="A111" s="17" t="s">
        <v>9</v>
      </c>
      <c r="B111" s="4" t="e">
        <v>#REF!</v>
      </c>
      <c r="C111" s="4" t="e">
        <v>#REF!</v>
      </c>
      <c r="D111" s="4" t="e">
        <v>#REF!</v>
      </c>
      <c r="E111" s="4" t="e">
        <v>#REF!</v>
      </c>
      <c r="F111" s="4" t="e">
        <v>#REF!</v>
      </c>
      <c r="G111" s="4" t="e">
        <v>#REF!</v>
      </c>
      <c r="H111" s="4" t="e">
        <v>#REF!</v>
      </c>
      <c r="I111" s="4" t="e">
        <v>#REF!</v>
      </c>
      <c r="J111" s="4" t="e">
        <v>#REF!</v>
      </c>
      <c r="K111" s="4" t="e">
        <v>#REF!</v>
      </c>
      <c r="L111" s="4" t="e">
        <v>#REF!</v>
      </c>
      <c r="M111" s="4" t="e">
        <v>#REF!</v>
      </c>
      <c r="N111" s="4" t="e">
        <v>#REF!</v>
      </c>
      <c r="O111" s="4" t="e">
        <v>#REF!</v>
      </c>
      <c r="P111" s="4" t="e">
        <v>#REF!</v>
      </c>
      <c r="Q111" s="4" t="e">
        <v>#REF!</v>
      </c>
      <c r="R111" s="4" t="e">
        <v>#REF!</v>
      </c>
      <c r="S111" s="4" t="e">
        <v>#REF!</v>
      </c>
      <c r="T111" s="4" t="e">
        <v>#REF!</v>
      </c>
      <c r="U111" s="4" t="e">
        <v>#REF!</v>
      </c>
      <c r="V111" s="4" t="e">
        <v>#REF!</v>
      </c>
      <c r="W111" s="4" t="e">
        <v>#REF!</v>
      </c>
      <c r="X111" s="4" t="e">
        <v>#REF!</v>
      </c>
      <c r="Y111" s="4" t="e">
        <v>#REF!</v>
      </c>
      <c r="Z111" s="21"/>
    </row>
    <row r="112" spans="1:26" hidden="1" x14ac:dyDescent="0.25">
      <c r="A112" s="17" t="s">
        <v>10</v>
      </c>
      <c r="B112" s="4" t="e">
        <v>#REF!</v>
      </c>
      <c r="C112" s="4" t="e">
        <v>#REF!</v>
      </c>
      <c r="D112" s="4" t="e">
        <v>#REF!</v>
      </c>
      <c r="E112" s="4" t="e">
        <v>#REF!</v>
      </c>
      <c r="F112" s="4" t="e">
        <v>#REF!</v>
      </c>
      <c r="G112" s="4" t="e">
        <v>#REF!</v>
      </c>
      <c r="H112" s="4" t="e">
        <v>#REF!</v>
      </c>
      <c r="I112" s="4" t="e">
        <v>#REF!</v>
      </c>
      <c r="J112" s="4" t="e">
        <v>#REF!</v>
      </c>
      <c r="K112" s="4" t="e">
        <v>#REF!</v>
      </c>
      <c r="L112" s="4" t="e">
        <v>#REF!</v>
      </c>
      <c r="M112" s="4" t="e">
        <v>#REF!</v>
      </c>
      <c r="N112" s="4" t="e">
        <v>#REF!</v>
      </c>
      <c r="O112" s="4" t="e">
        <v>#REF!</v>
      </c>
      <c r="P112" s="4" t="e">
        <v>#REF!</v>
      </c>
      <c r="Q112" s="4" t="e">
        <v>#REF!</v>
      </c>
      <c r="R112" s="4" t="e">
        <v>#REF!</v>
      </c>
      <c r="S112" s="4" t="e">
        <v>#REF!</v>
      </c>
      <c r="T112" s="4" t="e">
        <v>#REF!</v>
      </c>
      <c r="U112" s="4" t="e">
        <v>#REF!</v>
      </c>
      <c r="V112" s="4" t="e">
        <v>#REF!</v>
      </c>
      <c r="W112" s="4" t="e">
        <v>#REF!</v>
      </c>
      <c r="X112" s="4" t="e">
        <v>#REF!</v>
      </c>
      <c r="Y112" s="4" t="e">
        <v>#REF!</v>
      </c>
      <c r="Z112" s="21"/>
    </row>
    <row r="113" spans="1:26" hidden="1" x14ac:dyDescent="0.25">
      <c r="A113" s="17" t="s">
        <v>11</v>
      </c>
      <c r="B113" s="4" t="e">
        <v>#REF!</v>
      </c>
      <c r="C113" s="4" t="e">
        <v>#REF!</v>
      </c>
      <c r="D113" s="4" t="e">
        <v>#REF!</v>
      </c>
      <c r="E113" s="4" t="e">
        <v>#REF!</v>
      </c>
      <c r="F113" s="4" t="e">
        <v>#REF!</v>
      </c>
      <c r="G113" s="4" t="e">
        <v>#REF!</v>
      </c>
      <c r="H113" s="4" t="e">
        <v>#REF!</v>
      </c>
      <c r="I113" s="4" t="e">
        <v>#REF!</v>
      </c>
      <c r="J113" s="4" t="e">
        <v>#REF!</v>
      </c>
      <c r="K113" s="4" t="e">
        <v>#REF!</v>
      </c>
      <c r="L113" s="4" t="e">
        <v>#REF!</v>
      </c>
      <c r="M113" s="4" t="e">
        <v>#REF!</v>
      </c>
      <c r="N113" s="4" t="e">
        <v>#REF!</v>
      </c>
      <c r="O113" s="4" t="e">
        <v>#REF!</v>
      </c>
      <c r="P113" s="4" t="e">
        <v>#REF!</v>
      </c>
      <c r="Q113" s="4" t="e">
        <v>#REF!</v>
      </c>
      <c r="R113" s="4" t="e">
        <v>#REF!</v>
      </c>
      <c r="S113" s="4" t="e">
        <v>#REF!</v>
      </c>
      <c r="T113" s="4" t="e">
        <v>#REF!</v>
      </c>
      <c r="U113" s="4" t="e">
        <v>#REF!</v>
      </c>
      <c r="V113" s="4" t="e">
        <v>#REF!</v>
      </c>
      <c r="W113" s="4" t="e">
        <v>#REF!</v>
      </c>
      <c r="X113" s="4" t="e">
        <v>#REF!</v>
      </c>
      <c r="Y113" s="4" t="e">
        <v>#REF!</v>
      </c>
      <c r="Z113" s="21"/>
    </row>
    <row r="114" spans="1:26" hidden="1" x14ac:dyDescent="0.25">
      <c r="A114" s="17" t="s">
        <v>12</v>
      </c>
      <c r="B114" s="4" t="e">
        <v>#REF!</v>
      </c>
      <c r="C114" s="4" t="e">
        <v>#REF!</v>
      </c>
      <c r="D114" s="4" t="e">
        <v>#REF!</v>
      </c>
      <c r="E114" s="4" t="e">
        <v>#REF!</v>
      </c>
      <c r="F114" s="4" t="e">
        <v>#REF!</v>
      </c>
      <c r="G114" s="4" t="e">
        <v>#REF!</v>
      </c>
      <c r="H114" s="4" t="e">
        <v>#REF!</v>
      </c>
      <c r="I114" s="4" t="e">
        <v>#REF!</v>
      </c>
      <c r="J114" s="4" t="e">
        <v>#REF!</v>
      </c>
      <c r="K114" s="4" t="e">
        <v>#REF!</v>
      </c>
      <c r="L114" s="4" t="e">
        <v>#REF!</v>
      </c>
      <c r="M114" s="4" t="e">
        <v>#REF!</v>
      </c>
      <c r="N114" s="4" t="e">
        <v>#REF!</v>
      </c>
      <c r="O114" s="4" t="e">
        <v>#REF!</v>
      </c>
      <c r="P114" s="4" t="e">
        <v>#REF!</v>
      </c>
      <c r="Q114" s="4" t="e">
        <v>#REF!</v>
      </c>
      <c r="R114" s="4" t="e">
        <v>#REF!</v>
      </c>
      <c r="S114" s="4" t="e">
        <v>#REF!</v>
      </c>
      <c r="T114" s="4" t="e">
        <v>#REF!</v>
      </c>
      <c r="U114" s="4" t="e">
        <v>#REF!</v>
      </c>
      <c r="V114" s="4" t="e">
        <v>#REF!</v>
      </c>
      <c r="W114" s="4" t="e">
        <v>#REF!</v>
      </c>
      <c r="X114" s="4" t="e">
        <v>#REF!</v>
      </c>
      <c r="Y114" s="4" t="e">
        <v>#REF!</v>
      </c>
      <c r="Z114" s="21"/>
    </row>
    <row r="115" spans="1:26" hidden="1" x14ac:dyDescent="0.25">
      <c r="B115" s="22"/>
      <c r="C115" s="22"/>
      <c r="D115" s="22"/>
      <c r="E115" s="22"/>
      <c r="F115" s="22"/>
      <c r="G115" s="22"/>
      <c r="H115" s="22"/>
      <c r="I115" s="22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idden="1" x14ac:dyDescent="0.25">
      <c r="B116" s="22"/>
      <c r="C116" s="22"/>
      <c r="D116" s="22"/>
      <c r="E116" s="22"/>
      <c r="F116" s="22"/>
      <c r="G116" s="22"/>
      <c r="H116" s="22"/>
      <c r="I116" s="22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</sheetData>
  <mergeCells count="42">
    <mergeCell ref="B2:Q2"/>
    <mergeCell ref="R2:AG2"/>
    <mergeCell ref="B25:T25"/>
    <mergeCell ref="U25:AM25"/>
    <mergeCell ref="B77:G77"/>
    <mergeCell ref="H77:M77"/>
    <mergeCell ref="B48:Q48"/>
    <mergeCell ref="R48:AG48"/>
    <mergeCell ref="B62:T62"/>
    <mergeCell ref="U62:AM62"/>
    <mergeCell ref="L78:M78"/>
    <mergeCell ref="B90:G90"/>
    <mergeCell ref="H90:M90"/>
    <mergeCell ref="B91:C91"/>
    <mergeCell ref="D91:E91"/>
    <mergeCell ref="F91:G91"/>
    <mergeCell ref="H91:I91"/>
    <mergeCell ref="J91:K91"/>
    <mergeCell ref="L91:M91"/>
    <mergeCell ref="B78:C78"/>
    <mergeCell ref="D78:E78"/>
    <mergeCell ref="F78:G78"/>
    <mergeCell ref="H78:I78"/>
    <mergeCell ref="J78:K78"/>
    <mergeCell ref="B103:M103"/>
    <mergeCell ref="N103:Y103"/>
    <mergeCell ref="B104:G104"/>
    <mergeCell ref="H104:M104"/>
    <mergeCell ref="N104:S104"/>
    <mergeCell ref="T104:Y104"/>
    <mergeCell ref="V105:W105"/>
    <mergeCell ref="X105:Y105"/>
    <mergeCell ref="L105:M105"/>
    <mergeCell ref="N105:O105"/>
    <mergeCell ref="P105:Q105"/>
    <mergeCell ref="R105:S105"/>
    <mergeCell ref="T105:U105"/>
    <mergeCell ref="B105:C105"/>
    <mergeCell ref="D105:E105"/>
    <mergeCell ref="F105:G105"/>
    <mergeCell ref="H105:I105"/>
    <mergeCell ref="J105:K105"/>
  </mergeCells>
  <conditionalFormatting sqref="B80:B87">
    <cfRule type="cellIs" dxfId="27" priority="12" operator="equal">
      <formula>MIN($B$80:$B$87)</formula>
    </cfRule>
  </conditionalFormatting>
  <conditionalFormatting sqref="C80:C87">
    <cfRule type="cellIs" dxfId="26" priority="11" operator="equal">
      <formula>MIN($C$80:$C$87)</formula>
    </cfRule>
  </conditionalFormatting>
  <conditionalFormatting sqref="H80:H87">
    <cfRule type="cellIs" dxfId="25" priority="10" operator="equal">
      <formula>MIN($H$80:$H$87)</formula>
    </cfRule>
  </conditionalFormatting>
  <conditionalFormatting sqref="I80:I87">
    <cfRule type="cellIs" dxfId="24" priority="9" operator="equal">
      <formula>MIN($I$80:$I$87)</formula>
    </cfRule>
  </conditionalFormatting>
  <conditionalFormatting sqref="B93:B100">
    <cfRule type="cellIs" dxfId="23" priority="8" operator="equal">
      <formula>MIN($B$93:$B$100)</formula>
    </cfRule>
  </conditionalFormatting>
  <conditionalFormatting sqref="C93:C100">
    <cfRule type="cellIs" dxfId="22" priority="7" operator="equal">
      <formula>MIN($C$93:$C$100)</formula>
    </cfRule>
  </conditionalFormatting>
  <conditionalFormatting sqref="H93:H100">
    <cfRule type="cellIs" dxfId="21" priority="6" operator="equal">
      <formula>MIN($H$93:$H$100)</formula>
    </cfRule>
  </conditionalFormatting>
  <conditionalFormatting sqref="I93:I100">
    <cfRule type="cellIs" dxfId="20" priority="5" operator="equal">
      <formula>MIN($I$93:$I$100)</formula>
    </cfRule>
  </conditionalFormatting>
  <conditionalFormatting sqref="F107:F114">
    <cfRule type="cellIs" dxfId="19" priority="4" operator="equal">
      <formula>MIN($F$107:$F$114)</formula>
    </cfRule>
  </conditionalFormatting>
  <conditionalFormatting sqref="L107:L114">
    <cfRule type="cellIs" dxfId="18" priority="3" operator="equal">
      <formula>MIN($L$107:$L$114)</formula>
    </cfRule>
  </conditionalFormatting>
  <conditionalFormatting sqref="R107:R114">
    <cfRule type="cellIs" dxfId="17" priority="2" operator="equal">
      <formula>MIN($R$107:$R$114)</formula>
    </cfRule>
  </conditionalFormatting>
  <conditionalFormatting sqref="X107:X114">
    <cfRule type="cellIs" dxfId="16" priority="1" operator="equal">
      <formula>MIN($X$107:$X$114)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375"/>
  <sheetViews>
    <sheetView workbookViewId="0">
      <selection activeCell="B2" sqref="B2:C41"/>
    </sheetView>
  </sheetViews>
  <sheetFormatPr baseColWidth="10" defaultRowHeight="15" x14ac:dyDescent="0.25"/>
  <cols>
    <col min="1" max="1" width="15.140625" bestFit="1" customWidth="1"/>
    <col min="2" max="2" width="11.42578125" customWidth="1"/>
  </cols>
  <sheetData>
    <row r="1" spans="1:18" x14ac:dyDescent="0.25">
      <c r="A1" t="s">
        <v>99</v>
      </c>
      <c r="B1" t="s">
        <v>1024</v>
      </c>
      <c r="G1" t="s">
        <v>9</v>
      </c>
      <c r="O1" t="s">
        <v>240</v>
      </c>
    </row>
    <row r="2" spans="1:18" x14ac:dyDescent="0.25">
      <c r="B2" s="1"/>
      <c r="C2">
        <v>1349</v>
      </c>
      <c r="D2">
        <v>1472</v>
      </c>
      <c r="E2">
        <v>1352</v>
      </c>
      <c r="F2">
        <v>1475</v>
      </c>
      <c r="G2">
        <v>1732</v>
      </c>
      <c r="H2">
        <v>1671</v>
      </c>
      <c r="I2">
        <v>1695</v>
      </c>
      <c r="J2">
        <v>1715</v>
      </c>
      <c r="K2">
        <v>1681</v>
      </c>
      <c r="L2">
        <v>1642</v>
      </c>
      <c r="M2">
        <v>1580</v>
      </c>
      <c r="N2">
        <v>1627</v>
      </c>
      <c r="O2">
        <v>1707</v>
      </c>
      <c r="P2">
        <v>1567</v>
      </c>
      <c r="Q2">
        <v>1701</v>
      </c>
      <c r="R2">
        <v>1652</v>
      </c>
    </row>
    <row r="3" spans="1:18" x14ac:dyDescent="0.25">
      <c r="B3" s="1"/>
      <c r="C3">
        <v>1339</v>
      </c>
      <c r="D3">
        <v>1402</v>
      </c>
      <c r="E3">
        <v>1280</v>
      </c>
      <c r="F3">
        <v>1361</v>
      </c>
      <c r="G3">
        <v>1599</v>
      </c>
      <c r="H3">
        <v>1514</v>
      </c>
      <c r="I3">
        <v>1638</v>
      </c>
      <c r="J3">
        <v>1573</v>
      </c>
      <c r="K3">
        <v>1477</v>
      </c>
      <c r="L3">
        <v>1358</v>
      </c>
      <c r="M3">
        <v>1455</v>
      </c>
      <c r="N3">
        <v>1413</v>
      </c>
      <c r="O3">
        <v>1326</v>
      </c>
      <c r="P3">
        <v>1381</v>
      </c>
      <c r="Q3">
        <v>1413</v>
      </c>
      <c r="R3">
        <v>1552</v>
      </c>
    </row>
    <row r="4" spans="1:18" x14ac:dyDescent="0.25">
      <c r="B4" s="1"/>
      <c r="C4">
        <v>1204</v>
      </c>
      <c r="D4">
        <v>1327</v>
      </c>
      <c r="E4">
        <v>1193</v>
      </c>
      <c r="F4">
        <v>1327</v>
      </c>
      <c r="G4">
        <v>1542</v>
      </c>
      <c r="H4">
        <v>1470</v>
      </c>
      <c r="I4">
        <v>1463</v>
      </c>
      <c r="J4">
        <v>1480</v>
      </c>
      <c r="K4">
        <v>1429</v>
      </c>
      <c r="L4">
        <v>1458</v>
      </c>
      <c r="M4">
        <v>1486</v>
      </c>
      <c r="N4">
        <v>1389</v>
      </c>
      <c r="O4">
        <v>1430</v>
      </c>
      <c r="P4">
        <v>1498</v>
      </c>
      <c r="Q4">
        <v>1462</v>
      </c>
      <c r="R4">
        <v>1442</v>
      </c>
    </row>
    <row r="5" spans="1:18" x14ac:dyDescent="0.25">
      <c r="B5" s="1"/>
      <c r="C5">
        <v>1347</v>
      </c>
      <c r="D5">
        <v>1397</v>
      </c>
      <c r="E5">
        <v>1360</v>
      </c>
      <c r="F5">
        <v>1505</v>
      </c>
      <c r="G5">
        <v>1556</v>
      </c>
      <c r="H5">
        <v>1521</v>
      </c>
      <c r="I5">
        <v>1594</v>
      </c>
      <c r="J5">
        <v>1540</v>
      </c>
      <c r="K5">
        <v>1512</v>
      </c>
      <c r="L5">
        <v>1431</v>
      </c>
      <c r="M5">
        <v>1411</v>
      </c>
      <c r="N5">
        <v>1448</v>
      </c>
      <c r="O5">
        <v>1456</v>
      </c>
      <c r="P5">
        <v>1439</v>
      </c>
      <c r="Q5">
        <v>1517</v>
      </c>
      <c r="R5">
        <v>1479</v>
      </c>
    </row>
    <row r="6" spans="1:18" x14ac:dyDescent="0.25">
      <c r="B6" s="1"/>
      <c r="C6">
        <v>1247</v>
      </c>
      <c r="D6">
        <v>1352</v>
      </c>
      <c r="E6">
        <v>1204</v>
      </c>
      <c r="F6">
        <v>1327</v>
      </c>
      <c r="G6">
        <v>1557</v>
      </c>
      <c r="H6">
        <v>1520</v>
      </c>
      <c r="I6">
        <v>1493</v>
      </c>
      <c r="J6">
        <v>1546</v>
      </c>
      <c r="K6">
        <v>1388</v>
      </c>
      <c r="L6">
        <v>1424</v>
      </c>
      <c r="M6">
        <v>1373</v>
      </c>
      <c r="N6">
        <v>1468</v>
      </c>
      <c r="O6">
        <v>1544</v>
      </c>
      <c r="P6">
        <v>1373</v>
      </c>
      <c r="Q6">
        <v>1325</v>
      </c>
      <c r="R6">
        <v>1416</v>
      </c>
    </row>
    <row r="7" spans="1:18" x14ac:dyDescent="0.25">
      <c r="B7" s="1"/>
      <c r="C7">
        <v>1465</v>
      </c>
      <c r="D7">
        <v>1565</v>
      </c>
      <c r="E7">
        <v>1472</v>
      </c>
      <c r="F7">
        <v>1569</v>
      </c>
      <c r="G7">
        <v>1832</v>
      </c>
      <c r="H7">
        <v>1832</v>
      </c>
      <c r="I7">
        <v>1849</v>
      </c>
      <c r="J7">
        <v>1809</v>
      </c>
      <c r="K7">
        <v>1526</v>
      </c>
      <c r="L7">
        <v>1503</v>
      </c>
      <c r="M7">
        <v>1587</v>
      </c>
      <c r="N7">
        <v>1461</v>
      </c>
      <c r="O7">
        <v>1712</v>
      </c>
      <c r="P7">
        <v>1754</v>
      </c>
      <c r="Q7">
        <v>1714</v>
      </c>
      <c r="R7">
        <v>1627</v>
      </c>
    </row>
    <row r="8" spans="1:18" x14ac:dyDescent="0.25">
      <c r="B8" s="1"/>
      <c r="C8">
        <v>1113</v>
      </c>
      <c r="D8">
        <v>1213</v>
      </c>
      <c r="E8">
        <v>1079</v>
      </c>
      <c r="F8">
        <v>1238</v>
      </c>
      <c r="G8">
        <v>1354</v>
      </c>
      <c r="H8">
        <v>1316</v>
      </c>
      <c r="I8">
        <v>1291</v>
      </c>
      <c r="J8">
        <v>1304</v>
      </c>
      <c r="K8">
        <v>1211</v>
      </c>
      <c r="L8">
        <v>1246</v>
      </c>
      <c r="M8">
        <v>1186</v>
      </c>
      <c r="N8">
        <v>1290</v>
      </c>
      <c r="O8">
        <v>1375</v>
      </c>
      <c r="P8">
        <v>1328</v>
      </c>
      <c r="Q8">
        <v>1372</v>
      </c>
      <c r="R8">
        <v>1350</v>
      </c>
    </row>
    <row r="9" spans="1:18" x14ac:dyDescent="0.25">
      <c r="B9" s="1"/>
      <c r="C9">
        <v>1394</v>
      </c>
      <c r="D9">
        <v>1517</v>
      </c>
      <c r="E9">
        <v>1404</v>
      </c>
      <c r="F9">
        <v>1571</v>
      </c>
      <c r="G9">
        <v>1720</v>
      </c>
      <c r="H9">
        <v>1643</v>
      </c>
      <c r="I9">
        <v>1722</v>
      </c>
      <c r="J9">
        <v>1640</v>
      </c>
      <c r="K9">
        <v>1579</v>
      </c>
      <c r="L9">
        <v>1504</v>
      </c>
      <c r="M9">
        <v>1556</v>
      </c>
      <c r="N9">
        <v>1545</v>
      </c>
      <c r="O9">
        <v>1487</v>
      </c>
      <c r="P9">
        <v>1602</v>
      </c>
      <c r="Q9">
        <v>1658</v>
      </c>
      <c r="R9">
        <v>1550</v>
      </c>
    </row>
    <row r="10" spans="1:18" x14ac:dyDescent="0.25">
      <c r="B10" s="1"/>
      <c r="C10">
        <v>1279</v>
      </c>
      <c r="D10">
        <v>1337</v>
      </c>
      <c r="E10">
        <v>1267</v>
      </c>
      <c r="F10">
        <v>1399</v>
      </c>
      <c r="G10">
        <v>1551</v>
      </c>
      <c r="H10">
        <v>1466</v>
      </c>
      <c r="I10">
        <v>1571</v>
      </c>
      <c r="J10">
        <v>1551</v>
      </c>
      <c r="K10">
        <v>1436</v>
      </c>
      <c r="L10">
        <v>1449</v>
      </c>
      <c r="M10">
        <v>1394</v>
      </c>
      <c r="N10">
        <v>1445</v>
      </c>
      <c r="O10">
        <v>1502</v>
      </c>
      <c r="P10">
        <v>1468</v>
      </c>
      <c r="Q10">
        <v>1508</v>
      </c>
      <c r="R10">
        <v>1430</v>
      </c>
    </row>
    <row r="11" spans="1:18" x14ac:dyDescent="0.25">
      <c r="B11" s="1"/>
      <c r="C11">
        <v>1373</v>
      </c>
      <c r="D11">
        <v>1373</v>
      </c>
      <c r="E11">
        <v>1301</v>
      </c>
      <c r="F11">
        <v>1442</v>
      </c>
      <c r="G11">
        <v>1792</v>
      </c>
      <c r="H11">
        <v>1786</v>
      </c>
      <c r="I11">
        <v>1801</v>
      </c>
      <c r="J11">
        <v>1795</v>
      </c>
      <c r="K11">
        <v>1613</v>
      </c>
      <c r="L11">
        <v>1566</v>
      </c>
      <c r="M11">
        <v>1500</v>
      </c>
      <c r="N11">
        <v>1488</v>
      </c>
      <c r="O11">
        <v>1513</v>
      </c>
      <c r="P11">
        <v>1513</v>
      </c>
      <c r="Q11">
        <v>1652</v>
      </c>
      <c r="R11">
        <v>1675</v>
      </c>
    </row>
    <row r="12" spans="1:18" x14ac:dyDescent="0.25">
      <c r="B12" s="1"/>
      <c r="C12">
        <v>1318</v>
      </c>
      <c r="D12">
        <v>1396</v>
      </c>
      <c r="E12">
        <v>1321</v>
      </c>
      <c r="F12">
        <v>1424</v>
      </c>
      <c r="G12">
        <v>1564</v>
      </c>
      <c r="H12">
        <v>1568</v>
      </c>
      <c r="I12">
        <v>1494</v>
      </c>
      <c r="J12">
        <v>1474</v>
      </c>
      <c r="K12">
        <v>1518</v>
      </c>
      <c r="L12">
        <v>1498</v>
      </c>
      <c r="M12">
        <v>1433</v>
      </c>
      <c r="N12">
        <v>1471</v>
      </c>
      <c r="O12">
        <v>1484</v>
      </c>
      <c r="P12">
        <v>1446</v>
      </c>
      <c r="Q12">
        <v>1452</v>
      </c>
      <c r="R12">
        <v>1497</v>
      </c>
    </row>
    <row r="13" spans="1:18" x14ac:dyDescent="0.25">
      <c r="B13" s="1"/>
      <c r="C13">
        <v>1191</v>
      </c>
      <c r="D13">
        <v>1323</v>
      </c>
      <c r="E13">
        <v>1263</v>
      </c>
      <c r="F13">
        <v>1378</v>
      </c>
      <c r="G13">
        <v>1522</v>
      </c>
      <c r="H13">
        <v>1445</v>
      </c>
      <c r="I13">
        <v>1450</v>
      </c>
      <c r="J13">
        <v>1441</v>
      </c>
      <c r="K13">
        <v>1301</v>
      </c>
      <c r="L13">
        <v>1388</v>
      </c>
      <c r="M13">
        <v>1344</v>
      </c>
      <c r="N13">
        <v>1388</v>
      </c>
      <c r="O13">
        <v>1410</v>
      </c>
      <c r="P13">
        <v>1372</v>
      </c>
      <c r="Q13">
        <v>1261</v>
      </c>
      <c r="R13">
        <v>1368</v>
      </c>
    </row>
    <row r="14" spans="1:18" x14ac:dyDescent="0.25">
      <c r="B14" s="1"/>
      <c r="C14">
        <v>1310</v>
      </c>
      <c r="D14">
        <v>1426</v>
      </c>
      <c r="E14">
        <v>1281</v>
      </c>
      <c r="F14">
        <v>1393</v>
      </c>
      <c r="G14">
        <v>1604</v>
      </c>
      <c r="H14">
        <v>1589</v>
      </c>
      <c r="I14">
        <v>1534</v>
      </c>
      <c r="J14">
        <v>1540</v>
      </c>
      <c r="K14">
        <v>1539</v>
      </c>
      <c r="L14">
        <v>1484</v>
      </c>
      <c r="M14">
        <v>1464</v>
      </c>
      <c r="N14">
        <v>1518</v>
      </c>
      <c r="O14">
        <v>1587</v>
      </c>
      <c r="P14">
        <v>1484</v>
      </c>
      <c r="Q14">
        <v>1490</v>
      </c>
      <c r="R14">
        <v>1536</v>
      </c>
    </row>
    <row r="15" spans="1:18" x14ac:dyDescent="0.25">
      <c r="B15" s="1"/>
      <c r="C15">
        <v>1315</v>
      </c>
      <c r="D15">
        <v>1430</v>
      </c>
      <c r="E15">
        <v>1290</v>
      </c>
      <c r="F15">
        <v>1408</v>
      </c>
      <c r="G15">
        <v>1688</v>
      </c>
      <c r="H15">
        <v>1583</v>
      </c>
      <c r="I15">
        <v>1625</v>
      </c>
      <c r="J15">
        <v>1596</v>
      </c>
      <c r="K15">
        <v>1540</v>
      </c>
      <c r="L15">
        <v>1526</v>
      </c>
      <c r="M15">
        <v>1505</v>
      </c>
      <c r="N15">
        <v>1378</v>
      </c>
      <c r="O15">
        <v>1440</v>
      </c>
      <c r="P15">
        <v>1639</v>
      </c>
      <c r="Q15">
        <v>1508</v>
      </c>
      <c r="R15">
        <v>1450</v>
      </c>
    </row>
    <row r="16" spans="1:18" x14ac:dyDescent="0.25">
      <c r="B16" s="1"/>
      <c r="C16">
        <v>1238</v>
      </c>
      <c r="D16">
        <v>1358</v>
      </c>
      <c r="E16">
        <v>1260</v>
      </c>
      <c r="F16">
        <v>1388</v>
      </c>
      <c r="G16">
        <v>1415</v>
      </c>
      <c r="H16">
        <v>1329</v>
      </c>
      <c r="I16">
        <v>1360</v>
      </c>
      <c r="J16">
        <v>1397</v>
      </c>
      <c r="K16">
        <v>1375</v>
      </c>
      <c r="L16">
        <v>1303</v>
      </c>
      <c r="M16">
        <v>1329</v>
      </c>
      <c r="N16">
        <v>1277</v>
      </c>
      <c r="O16">
        <v>1311</v>
      </c>
      <c r="P16">
        <v>1404</v>
      </c>
      <c r="Q16">
        <v>1350</v>
      </c>
      <c r="R16">
        <v>1487</v>
      </c>
    </row>
    <row r="17" spans="2:18" x14ac:dyDescent="0.25">
      <c r="B17" s="1"/>
      <c r="C17">
        <v>1529</v>
      </c>
      <c r="D17">
        <v>1586</v>
      </c>
      <c r="E17">
        <v>1462</v>
      </c>
      <c r="F17">
        <v>1578</v>
      </c>
      <c r="G17">
        <v>1703</v>
      </c>
      <c r="H17">
        <v>1641</v>
      </c>
      <c r="I17">
        <v>1719</v>
      </c>
      <c r="J17">
        <v>1740</v>
      </c>
      <c r="K17">
        <v>1623</v>
      </c>
      <c r="L17">
        <v>1482</v>
      </c>
      <c r="M17">
        <v>1630</v>
      </c>
      <c r="N17">
        <v>1574</v>
      </c>
      <c r="O17">
        <v>1601</v>
      </c>
      <c r="P17">
        <v>1645</v>
      </c>
      <c r="Q17">
        <v>1676</v>
      </c>
      <c r="R17">
        <v>1570</v>
      </c>
    </row>
    <row r="18" spans="2:18" x14ac:dyDescent="0.25">
      <c r="B18" s="1"/>
      <c r="C18">
        <v>1345</v>
      </c>
      <c r="D18">
        <v>1386</v>
      </c>
      <c r="E18">
        <v>1321</v>
      </c>
      <c r="F18">
        <v>1416</v>
      </c>
      <c r="G18">
        <v>1668</v>
      </c>
      <c r="H18">
        <v>1619</v>
      </c>
      <c r="I18">
        <v>1674</v>
      </c>
      <c r="J18">
        <v>1612</v>
      </c>
      <c r="K18">
        <v>1574</v>
      </c>
      <c r="L18">
        <v>1481</v>
      </c>
      <c r="M18">
        <v>1474</v>
      </c>
      <c r="N18">
        <v>1483</v>
      </c>
      <c r="O18">
        <v>1534</v>
      </c>
      <c r="P18">
        <v>1541</v>
      </c>
      <c r="Q18">
        <v>1556</v>
      </c>
      <c r="R18">
        <v>1524</v>
      </c>
    </row>
    <row r="19" spans="2:18" x14ac:dyDescent="0.25">
      <c r="B19" s="1"/>
      <c r="C19">
        <v>1496</v>
      </c>
      <c r="D19">
        <v>1573</v>
      </c>
      <c r="E19">
        <v>1450</v>
      </c>
      <c r="F19">
        <v>1539</v>
      </c>
      <c r="G19">
        <v>1657</v>
      </c>
      <c r="H19">
        <v>1622</v>
      </c>
      <c r="I19">
        <v>1710</v>
      </c>
      <c r="J19">
        <v>1685</v>
      </c>
      <c r="K19">
        <v>1685</v>
      </c>
      <c r="L19">
        <v>1619</v>
      </c>
      <c r="M19">
        <v>1577</v>
      </c>
      <c r="N19">
        <v>1616</v>
      </c>
      <c r="O19">
        <v>1609</v>
      </c>
      <c r="P19">
        <v>1606</v>
      </c>
      <c r="Q19">
        <v>1622</v>
      </c>
      <c r="R19">
        <v>1668</v>
      </c>
    </row>
    <row r="20" spans="2:18" x14ac:dyDescent="0.25">
      <c r="B20" s="1"/>
      <c r="C20">
        <v>1341</v>
      </c>
      <c r="D20">
        <v>1463</v>
      </c>
      <c r="E20">
        <v>1360</v>
      </c>
      <c r="F20">
        <v>1444</v>
      </c>
      <c r="G20">
        <v>1530</v>
      </c>
      <c r="H20">
        <v>1455</v>
      </c>
      <c r="I20">
        <v>1545</v>
      </c>
      <c r="J20">
        <v>1495</v>
      </c>
      <c r="K20">
        <v>1372</v>
      </c>
      <c r="L20">
        <v>1255</v>
      </c>
      <c r="M20">
        <v>1394</v>
      </c>
      <c r="N20">
        <v>1330</v>
      </c>
      <c r="O20">
        <v>1294</v>
      </c>
      <c r="P20">
        <v>1457</v>
      </c>
      <c r="Q20">
        <v>1377</v>
      </c>
      <c r="R20">
        <v>1420</v>
      </c>
    </row>
    <row r="21" spans="2:18" x14ac:dyDescent="0.25">
      <c r="B21" s="1"/>
      <c r="C21">
        <v>1298</v>
      </c>
      <c r="D21">
        <v>1455</v>
      </c>
      <c r="E21">
        <v>1326</v>
      </c>
      <c r="F21">
        <v>1502</v>
      </c>
      <c r="G21">
        <v>1656</v>
      </c>
      <c r="H21">
        <v>1596</v>
      </c>
      <c r="I21">
        <v>1530</v>
      </c>
      <c r="J21">
        <v>1572</v>
      </c>
      <c r="K21">
        <v>1491</v>
      </c>
      <c r="L21">
        <v>1511</v>
      </c>
      <c r="M21">
        <v>1406</v>
      </c>
      <c r="N21">
        <v>1441</v>
      </c>
      <c r="O21">
        <v>1645</v>
      </c>
      <c r="P21">
        <v>1564</v>
      </c>
      <c r="Q21">
        <v>1557</v>
      </c>
      <c r="R21">
        <v>1575</v>
      </c>
    </row>
    <row r="22" spans="2:18" x14ac:dyDescent="0.25">
      <c r="B22" s="1"/>
      <c r="C22">
        <v>1438</v>
      </c>
      <c r="D22">
        <v>1558</v>
      </c>
      <c r="E22">
        <v>1549</v>
      </c>
      <c r="F22">
        <v>1675</v>
      </c>
      <c r="G22">
        <v>1731</v>
      </c>
      <c r="H22">
        <v>1730</v>
      </c>
      <c r="I22">
        <v>1753</v>
      </c>
      <c r="J22">
        <v>1759</v>
      </c>
      <c r="K22">
        <v>1637</v>
      </c>
      <c r="L22">
        <v>1629</v>
      </c>
      <c r="M22">
        <v>1710</v>
      </c>
      <c r="N22">
        <v>1621</v>
      </c>
      <c r="O22">
        <v>1586</v>
      </c>
      <c r="P22">
        <v>1671</v>
      </c>
      <c r="Q22">
        <v>1660</v>
      </c>
      <c r="R22">
        <v>1709</v>
      </c>
    </row>
    <row r="23" spans="2:18" x14ac:dyDescent="0.25">
      <c r="B23" s="1"/>
      <c r="C23">
        <v>1398</v>
      </c>
      <c r="D23">
        <v>1442</v>
      </c>
      <c r="E23">
        <v>1359</v>
      </c>
      <c r="F23">
        <v>1512</v>
      </c>
      <c r="G23">
        <v>1758</v>
      </c>
      <c r="H23">
        <v>1690</v>
      </c>
      <c r="I23">
        <v>1819</v>
      </c>
      <c r="J23">
        <v>1794</v>
      </c>
      <c r="K23">
        <v>1579</v>
      </c>
      <c r="L23">
        <v>1468</v>
      </c>
      <c r="M23">
        <v>1569</v>
      </c>
      <c r="N23">
        <v>1572</v>
      </c>
      <c r="O23">
        <v>1584</v>
      </c>
      <c r="P23">
        <v>1725</v>
      </c>
      <c r="Q23">
        <v>1655</v>
      </c>
      <c r="R23">
        <v>1713</v>
      </c>
    </row>
    <row r="24" spans="2:18" x14ac:dyDescent="0.25">
      <c r="B24" s="1"/>
      <c r="C24">
        <v>1291</v>
      </c>
      <c r="D24">
        <v>1376</v>
      </c>
      <c r="E24">
        <v>1273</v>
      </c>
      <c r="F24">
        <v>1424</v>
      </c>
      <c r="G24">
        <v>1514</v>
      </c>
      <c r="H24">
        <v>1494</v>
      </c>
      <c r="I24">
        <v>1446</v>
      </c>
      <c r="J24">
        <v>1470</v>
      </c>
      <c r="K24">
        <v>1304</v>
      </c>
      <c r="L24">
        <v>1428</v>
      </c>
      <c r="M24">
        <v>1367</v>
      </c>
      <c r="N24">
        <v>1356</v>
      </c>
      <c r="O24">
        <v>1519</v>
      </c>
      <c r="P24">
        <v>1468</v>
      </c>
      <c r="Q24">
        <v>1501</v>
      </c>
      <c r="R24">
        <v>1434</v>
      </c>
    </row>
    <row r="25" spans="2:18" x14ac:dyDescent="0.25">
      <c r="B25" s="1"/>
      <c r="C25">
        <v>1392</v>
      </c>
      <c r="D25">
        <v>1449</v>
      </c>
      <c r="E25">
        <v>1318</v>
      </c>
      <c r="F25">
        <v>1454</v>
      </c>
      <c r="G25">
        <v>1684</v>
      </c>
      <c r="H25">
        <v>1577</v>
      </c>
      <c r="I25">
        <v>1725</v>
      </c>
      <c r="J25">
        <v>1677</v>
      </c>
      <c r="K25">
        <v>1586</v>
      </c>
      <c r="L25">
        <v>1481</v>
      </c>
      <c r="M25">
        <v>1606</v>
      </c>
      <c r="N25">
        <v>1463</v>
      </c>
      <c r="O25">
        <v>1491</v>
      </c>
      <c r="P25">
        <v>1590</v>
      </c>
      <c r="Q25">
        <v>1558</v>
      </c>
      <c r="R25">
        <v>1552</v>
      </c>
    </row>
    <row r="26" spans="2:18" x14ac:dyDescent="0.25">
      <c r="B26" s="1"/>
      <c r="C26">
        <v>1339</v>
      </c>
      <c r="D26">
        <v>1381</v>
      </c>
      <c r="E26">
        <v>1260</v>
      </c>
      <c r="F26">
        <v>1450</v>
      </c>
      <c r="G26">
        <v>1560</v>
      </c>
      <c r="H26">
        <v>1532</v>
      </c>
      <c r="I26">
        <v>1568</v>
      </c>
      <c r="J26">
        <v>1561</v>
      </c>
      <c r="K26">
        <v>1499</v>
      </c>
      <c r="L26">
        <v>1316</v>
      </c>
      <c r="M26">
        <v>1472</v>
      </c>
      <c r="N26">
        <v>1442</v>
      </c>
      <c r="O26">
        <v>1441</v>
      </c>
      <c r="P26">
        <v>1506</v>
      </c>
      <c r="Q26">
        <v>1491</v>
      </c>
      <c r="R26">
        <v>1432</v>
      </c>
    </row>
    <row r="27" spans="2:18" x14ac:dyDescent="0.25">
      <c r="B27" s="1"/>
      <c r="C27">
        <v>1361</v>
      </c>
      <c r="D27">
        <v>1457</v>
      </c>
      <c r="E27">
        <v>1356</v>
      </c>
      <c r="F27">
        <v>1448</v>
      </c>
      <c r="G27">
        <v>1707</v>
      </c>
      <c r="H27">
        <v>1635</v>
      </c>
      <c r="I27">
        <v>1691</v>
      </c>
      <c r="J27">
        <v>1660</v>
      </c>
      <c r="K27">
        <v>1426</v>
      </c>
      <c r="L27">
        <v>1446</v>
      </c>
      <c r="M27">
        <v>1460</v>
      </c>
      <c r="N27">
        <v>1349</v>
      </c>
      <c r="O27">
        <v>1553</v>
      </c>
      <c r="P27">
        <v>1586</v>
      </c>
      <c r="Q27">
        <v>1532</v>
      </c>
      <c r="R27">
        <v>1455</v>
      </c>
    </row>
    <row r="28" spans="2:18" x14ac:dyDescent="0.25">
      <c r="B28" s="1"/>
      <c r="C28">
        <v>1473</v>
      </c>
      <c r="D28">
        <v>1510</v>
      </c>
      <c r="E28">
        <v>1434</v>
      </c>
      <c r="F28">
        <v>1533</v>
      </c>
      <c r="G28">
        <v>1681</v>
      </c>
      <c r="H28">
        <v>1578</v>
      </c>
      <c r="I28">
        <v>1622</v>
      </c>
      <c r="J28">
        <v>1689</v>
      </c>
      <c r="K28">
        <v>1537</v>
      </c>
      <c r="L28">
        <v>1507</v>
      </c>
      <c r="M28">
        <v>1531</v>
      </c>
      <c r="N28">
        <v>1572</v>
      </c>
      <c r="O28">
        <v>1565</v>
      </c>
      <c r="P28">
        <v>1550</v>
      </c>
      <c r="Q28">
        <v>1622</v>
      </c>
      <c r="R28">
        <v>1678</v>
      </c>
    </row>
    <row r="29" spans="2:18" x14ac:dyDescent="0.25">
      <c r="B29" s="1"/>
      <c r="C29">
        <v>1369</v>
      </c>
      <c r="D29">
        <v>1480</v>
      </c>
      <c r="E29">
        <v>1360</v>
      </c>
      <c r="F29">
        <v>1450</v>
      </c>
      <c r="G29">
        <v>1583</v>
      </c>
      <c r="H29">
        <v>1527</v>
      </c>
      <c r="I29">
        <v>1568</v>
      </c>
      <c r="J29">
        <v>1518</v>
      </c>
      <c r="K29">
        <v>1485</v>
      </c>
      <c r="L29">
        <v>1448</v>
      </c>
      <c r="M29">
        <v>1383</v>
      </c>
      <c r="N29">
        <v>1492</v>
      </c>
      <c r="O29">
        <v>1483</v>
      </c>
      <c r="P29">
        <v>1384</v>
      </c>
      <c r="Q29">
        <v>1466</v>
      </c>
      <c r="R29">
        <v>1390</v>
      </c>
    </row>
    <row r="30" spans="2:18" x14ac:dyDescent="0.25">
      <c r="B30" s="1"/>
      <c r="C30">
        <v>1353</v>
      </c>
      <c r="D30">
        <v>1363</v>
      </c>
      <c r="E30">
        <v>1295</v>
      </c>
      <c r="F30">
        <v>1419</v>
      </c>
      <c r="G30">
        <v>1576</v>
      </c>
      <c r="H30">
        <v>1514</v>
      </c>
      <c r="I30">
        <v>1645</v>
      </c>
      <c r="J30">
        <v>1574</v>
      </c>
      <c r="K30">
        <v>1321</v>
      </c>
      <c r="L30">
        <v>1330</v>
      </c>
      <c r="M30">
        <v>1297</v>
      </c>
      <c r="N30">
        <v>1315</v>
      </c>
      <c r="O30">
        <v>1683</v>
      </c>
      <c r="P30">
        <v>1622</v>
      </c>
      <c r="Q30">
        <v>1564</v>
      </c>
      <c r="R30">
        <v>1585</v>
      </c>
    </row>
    <row r="31" spans="2:18" x14ac:dyDescent="0.25">
      <c r="B31" s="1"/>
      <c r="C31">
        <v>1363</v>
      </c>
      <c r="D31">
        <v>1431</v>
      </c>
      <c r="E31">
        <v>1316</v>
      </c>
      <c r="F31">
        <v>1447</v>
      </c>
      <c r="G31">
        <v>1587</v>
      </c>
      <c r="H31">
        <v>1517</v>
      </c>
      <c r="I31">
        <v>1646</v>
      </c>
      <c r="J31">
        <v>1614</v>
      </c>
      <c r="K31">
        <v>1576</v>
      </c>
      <c r="L31">
        <v>1382</v>
      </c>
      <c r="M31">
        <v>1470</v>
      </c>
      <c r="N31">
        <v>1469</v>
      </c>
      <c r="O31">
        <v>1482</v>
      </c>
      <c r="P31">
        <v>1531</v>
      </c>
      <c r="Q31">
        <v>1533</v>
      </c>
      <c r="R31">
        <v>1612</v>
      </c>
    </row>
    <row r="32" spans="2:18" x14ac:dyDescent="0.25">
      <c r="B32" s="1"/>
      <c r="C32">
        <v>1318</v>
      </c>
      <c r="D32">
        <v>1369</v>
      </c>
      <c r="E32">
        <v>1300</v>
      </c>
      <c r="F32">
        <v>1443</v>
      </c>
      <c r="G32">
        <v>1467</v>
      </c>
      <c r="H32">
        <v>1405</v>
      </c>
      <c r="I32">
        <v>1453</v>
      </c>
      <c r="J32">
        <v>1442</v>
      </c>
      <c r="K32">
        <v>1481</v>
      </c>
      <c r="L32">
        <v>1494</v>
      </c>
      <c r="M32">
        <v>1528</v>
      </c>
      <c r="N32">
        <v>1520</v>
      </c>
      <c r="O32">
        <v>1413</v>
      </c>
      <c r="P32">
        <v>1280</v>
      </c>
      <c r="Q32">
        <v>1434</v>
      </c>
      <c r="R32">
        <v>1404</v>
      </c>
    </row>
    <row r="33" spans="2:18" x14ac:dyDescent="0.25">
      <c r="B33" s="1"/>
      <c r="C33">
        <v>1269</v>
      </c>
      <c r="D33">
        <v>1329</v>
      </c>
      <c r="E33">
        <v>1213</v>
      </c>
      <c r="F33">
        <v>1357</v>
      </c>
      <c r="G33">
        <v>1531</v>
      </c>
      <c r="H33">
        <v>1571</v>
      </c>
      <c r="I33">
        <v>1481</v>
      </c>
      <c r="J33">
        <v>1484</v>
      </c>
      <c r="K33">
        <v>1500</v>
      </c>
      <c r="L33">
        <v>1419</v>
      </c>
      <c r="M33">
        <v>1492</v>
      </c>
      <c r="N33">
        <v>1488</v>
      </c>
      <c r="O33">
        <v>1424</v>
      </c>
      <c r="P33">
        <v>1410</v>
      </c>
      <c r="Q33">
        <v>1493</v>
      </c>
      <c r="R33">
        <v>1413</v>
      </c>
    </row>
    <row r="34" spans="2:18" x14ac:dyDescent="0.25">
      <c r="B34" s="1"/>
      <c r="C34">
        <v>1380</v>
      </c>
      <c r="D34">
        <v>1507</v>
      </c>
      <c r="E34">
        <v>1369</v>
      </c>
      <c r="F34">
        <v>1484</v>
      </c>
      <c r="G34">
        <v>1716</v>
      </c>
      <c r="H34">
        <v>1661</v>
      </c>
      <c r="I34">
        <v>1620</v>
      </c>
      <c r="J34">
        <v>1670</v>
      </c>
      <c r="K34">
        <v>1564</v>
      </c>
      <c r="L34">
        <v>1576</v>
      </c>
      <c r="M34">
        <v>1572</v>
      </c>
      <c r="N34">
        <v>1577</v>
      </c>
      <c r="O34">
        <v>1610</v>
      </c>
      <c r="P34">
        <v>1513</v>
      </c>
      <c r="Q34">
        <v>1573</v>
      </c>
      <c r="R34">
        <v>1635</v>
      </c>
    </row>
    <row r="35" spans="2:18" x14ac:dyDescent="0.25">
      <c r="B35" s="1"/>
      <c r="C35">
        <v>1349</v>
      </c>
      <c r="D35">
        <v>1418</v>
      </c>
      <c r="E35">
        <v>1289</v>
      </c>
      <c r="F35">
        <v>1505</v>
      </c>
      <c r="G35">
        <v>1665</v>
      </c>
      <c r="H35">
        <v>1651</v>
      </c>
      <c r="I35">
        <v>1677</v>
      </c>
      <c r="J35">
        <v>1673</v>
      </c>
      <c r="K35">
        <v>1616</v>
      </c>
      <c r="L35">
        <v>1598</v>
      </c>
      <c r="M35">
        <v>1561</v>
      </c>
      <c r="N35">
        <v>1570</v>
      </c>
      <c r="O35">
        <v>1647</v>
      </c>
      <c r="P35">
        <v>1739</v>
      </c>
      <c r="Q35">
        <v>1719</v>
      </c>
      <c r="R35">
        <v>1720</v>
      </c>
    </row>
    <row r="36" spans="2:18" x14ac:dyDescent="0.25">
      <c r="B36" s="1"/>
      <c r="C36">
        <v>1313</v>
      </c>
      <c r="D36">
        <v>1495</v>
      </c>
      <c r="E36">
        <v>1346</v>
      </c>
      <c r="F36">
        <v>1427</v>
      </c>
      <c r="G36">
        <v>1775</v>
      </c>
      <c r="H36">
        <v>1681</v>
      </c>
      <c r="I36">
        <v>1672</v>
      </c>
      <c r="J36">
        <v>1668</v>
      </c>
      <c r="K36">
        <v>1456</v>
      </c>
      <c r="L36">
        <v>1393</v>
      </c>
      <c r="M36">
        <v>1521</v>
      </c>
      <c r="N36">
        <v>1455</v>
      </c>
      <c r="O36">
        <v>1592</v>
      </c>
      <c r="P36">
        <v>1528</v>
      </c>
      <c r="Q36">
        <v>1555</v>
      </c>
      <c r="R36">
        <v>1640</v>
      </c>
    </row>
    <row r="37" spans="2:18" x14ac:dyDescent="0.25">
      <c r="B37" s="1"/>
      <c r="C37">
        <v>1155</v>
      </c>
      <c r="D37">
        <v>1267</v>
      </c>
      <c r="E37">
        <v>1177</v>
      </c>
      <c r="F37">
        <v>1335</v>
      </c>
      <c r="G37">
        <v>1444</v>
      </c>
      <c r="H37">
        <v>1388</v>
      </c>
      <c r="I37">
        <v>1390</v>
      </c>
      <c r="J37">
        <v>1367</v>
      </c>
      <c r="K37">
        <v>1276</v>
      </c>
      <c r="L37">
        <v>1347</v>
      </c>
      <c r="M37">
        <v>1288</v>
      </c>
      <c r="N37">
        <v>1375</v>
      </c>
      <c r="O37">
        <v>1439</v>
      </c>
      <c r="P37">
        <v>1356</v>
      </c>
      <c r="Q37">
        <v>1365</v>
      </c>
      <c r="R37">
        <v>1376</v>
      </c>
    </row>
    <row r="38" spans="2:18" x14ac:dyDescent="0.25">
      <c r="B38" s="1"/>
      <c r="C38">
        <v>1403</v>
      </c>
      <c r="D38">
        <v>1523</v>
      </c>
      <c r="E38">
        <v>1379</v>
      </c>
      <c r="F38">
        <v>1530</v>
      </c>
      <c r="G38">
        <v>1701</v>
      </c>
      <c r="H38">
        <v>1628</v>
      </c>
      <c r="I38">
        <v>1682</v>
      </c>
      <c r="J38">
        <v>1726</v>
      </c>
      <c r="K38">
        <v>1489</v>
      </c>
      <c r="L38">
        <v>1465</v>
      </c>
      <c r="M38">
        <v>1500</v>
      </c>
      <c r="N38">
        <v>1414</v>
      </c>
      <c r="O38">
        <v>1570</v>
      </c>
      <c r="P38">
        <v>1638</v>
      </c>
      <c r="Q38">
        <v>1495</v>
      </c>
      <c r="R38">
        <v>1566</v>
      </c>
    </row>
    <row r="39" spans="2:18" x14ac:dyDescent="0.25">
      <c r="B39" s="1"/>
      <c r="C39">
        <v>1018</v>
      </c>
      <c r="D39">
        <v>1119</v>
      </c>
      <c r="E39">
        <v>1032</v>
      </c>
      <c r="F39">
        <v>1229</v>
      </c>
      <c r="G39">
        <v>1278</v>
      </c>
      <c r="H39">
        <v>1240</v>
      </c>
      <c r="I39">
        <v>1234</v>
      </c>
      <c r="J39">
        <v>1210</v>
      </c>
      <c r="K39">
        <v>1175</v>
      </c>
      <c r="L39">
        <v>1157</v>
      </c>
      <c r="M39">
        <v>1115</v>
      </c>
      <c r="N39">
        <v>1223</v>
      </c>
      <c r="O39">
        <v>1216</v>
      </c>
      <c r="P39">
        <v>1160</v>
      </c>
      <c r="Q39">
        <v>1157</v>
      </c>
      <c r="R39">
        <v>1132</v>
      </c>
    </row>
    <row r="40" spans="2:18" x14ac:dyDescent="0.25">
      <c r="B40" s="1"/>
      <c r="C40">
        <v>1267</v>
      </c>
      <c r="D40">
        <v>1355</v>
      </c>
      <c r="E40">
        <v>1269</v>
      </c>
      <c r="F40">
        <v>1369</v>
      </c>
      <c r="G40">
        <v>1702</v>
      </c>
      <c r="H40">
        <v>1668</v>
      </c>
      <c r="I40">
        <v>1633</v>
      </c>
      <c r="J40">
        <v>1665</v>
      </c>
      <c r="K40">
        <v>1513</v>
      </c>
      <c r="L40">
        <v>1547</v>
      </c>
      <c r="M40">
        <v>1525</v>
      </c>
      <c r="N40">
        <v>1535</v>
      </c>
      <c r="O40">
        <v>1523</v>
      </c>
      <c r="P40">
        <v>1591</v>
      </c>
      <c r="Q40">
        <v>1557</v>
      </c>
      <c r="R40">
        <v>1504</v>
      </c>
    </row>
    <row r="41" spans="2:18" x14ac:dyDescent="0.25">
      <c r="B41" s="1"/>
      <c r="C41">
        <v>1229</v>
      </c>
      <c r="D41">
        <v>1299</v>
      </c>
      <c r="E41">
        <v>1166</v>
      </c>
      <c r="F41">
        <v>1330</v>
      </c>
      <c r="G41">
        <v>1485</v>
      </c>
      <c r="H41">
        <v>1462</v>
      </c>
      <c r="I41">
        <v>1527</v>
      </c>
      <c r="J41">
        <v>1449</v>
      </c>
      <c r="K41">
        <v>1460</v>
      </c>
      <c r="L41">
        <v>1454</v>
      </c>
      <c r="M41">
        <v>1399</v>
      </c>
      <c r="N41">
        <v>1478</v>
      </c>
      <c r="O41">
        <v>1525</v>
      </c>
      <c r="P41">
        <v>1440</v>
      </c>
      <c r="Q41">
        <v>1424</v>
      </c>
      <c r="R41">
        <v>1468</v>
      </c>
    </row>
    <row r="42" spans="2:18" x14ac:dyDescent="0.25">
      <c r="B42" s="1"/>
      <c r="C42">
        <v>1162</v>
      </c>
      <c r="D42">
        <v>1227</v>
      </c>
      <c r="E42">
        <v>1152</v>
      </c>
      <c r="F42">
        <v>1289</v>
      </c>
      <c r="G42">
        <v>1510</v>
      </c>
      <c r="H42">
        <v>1484</v>
      </c>
      <c r="I42">
        <v>1533</v>
      </c>
      <c r="J42">
        <v>1496</v>
      </c>
      <c r="K42">
        <v>1305</v>
      </c>
      <c r="L42">
        <v>1388</v>
      </c>
      <c r="M42">
        <v>1219</v>
      </c>
      <c r="N42">
        <v>1321</v>
      </c>
      <c r="O42">
        <v>1553</v>
      </c>
      <c r="P42">
        <v>1458</v>
      </c>
      <c r="Q42">
        <v>1470</v>
      </c>
      <c r="R42">
        <v>1385</v>
      </c>
    </row>
    <row r="43" spans="2:18" x14ac:dyDescent="0.25">
      <c r="B43" s="1"/>
      <c r="C43">
        <v>1304</v>
      </c>
      <c r="D43">
        <v>1438</v>
      </c>
      <c r="E43">
        <v>1399</v>
      </c>
      <c r="F43">
        <v>1455</v>
      </c>
      <c r="G43">
        <v>1721</v>
      </c>
      <c r="H43">
        <v>1641</v>
      </c>
      <c r="I43">
        <v>1620</v>
      </c>
      <c r="J43">
        <v>1670</v>
      </c>
      <c r="K43">
        <v>1555</v>
      </c>
      <c r="L43">
        <v>1503</v>
      </c>
      <c r="M43">
        <v>1492</v>
      </c>
      <c r="N43">
        <v>1477</v>
      </c>
      <c r="O43">
        <v>1501</v>
      </c>
      <c r="P43">
        <v>1541</v>
      </c>
      <c r="Q43">
        <v>1461</v>
      </c>
      <c r="R43">
        <v>1456</v>
      </c>
    </row>
    <row r="44" spans="2:18" x14ac:dyDescent="0.25">
      <c r="B44" s="1"/>
      <c r="C44">
        <v>1387</v>
      </c>
      <c r="D44">
        <v>1521</v>
      </c>
      <c r="E44">
        <v>1425</v>
      </c>
      <c r="F44">
        <v>1518</v>
      </c>
      <c r="G44">
        <v>1624</v>
      </c>
      <c r="H44">
        <v>1502</v>
      </c>
      <c r="I44">
        <v>1581</v>
      </c>
      <c r="J44">
        <v>1586</v>
      </c>
      <c r="K44">
        <v>1520</v>
      </c>
      <c r="L44">
        <v>1456</v>
      </c>
      <c r="M44">
        <v>1541</v>
      </c>
      <c r="N44">
        <v>1499</v>
      </c>
      <c r="O44">
        <v>1394</v>
      </c>
      <c r="P44">
        <v>1465</v>
      </c>
      <c r="Q44">
        <v>1431</v>
      </c>
      <c r="R44">
        <v>1425</v>
      </c>
    </row>
    <row r="45" spans="2:18" x14ac:dyDescent="0.25">
      <c r="B45" s="1"/>
      <c r="C45">
        <v>1554</v>
      </c>
      <c r="D45">
        <v>1619</v>
      </c>
      <c r="E45">
        <v>1525</v>
      </c>
      <c r="F45">
        <v>1647</v>
      </c>
      <c r="G45">
        <v>1847</v>
      </c>
      <c r="H45">
        <v>1798</v>
      </c>
      <c r="I45">
        <v>1921</v>
      </c>
      <c r="J45">
        <v>1856</v>
      </c>
      <c r="K45">
        <v>1803</v>
      </c>
      <c r="L45">
        <v>1589</v>
      </c>
      <c r="M45">
        <v>1577</v>
      </c>
      <c r="N45">
        <v>1494</v>
      </c>
      <c r="O45">
        <v>1707</v>
      </c>
      <c r="P45">
        <v>1832</v>
      </c>
      <c r="Q45">
        <v>1808</v>
      </c>
      <c r="R45">
        <v>1808</v>
      </c>
    </row>
    <row r="46" spans="2:18" x14ac:dyDescent="0.25">
      <c r="B46" s="1">
        <v>1267</v>
      </c>
      <c r="C46">
        <v>1352</v>
      </c>
      <c r="D46">
        <v>1490</v>
      </c>
      <c r="E46">
        <v>1340</v>
      </c>
      <c r="F46">
        <v>1502</v>
      </c>
      <c r="G46">
        <v>1613</v>
      </c>
      <c r="H46">
        <v>1574</v>
      </c>
      <c r="I46">
        <v>1695</v>
      </c>
      <c r="J46">
        <v>1636</v>
      </c>
      <c r="K46">
        <v>1538</v>
      </c>
      <c r="L46">
        <v>1416</v>
      </c>
      <c r="M46">
        <v>1436</v>
      </c>
      <c r="N46">
        <v>1403</v>
      </c>
      <c r="O46">
        <v>1511</v>
      </c>
      <c r="P46">
        <v>1542</v>
      </c>
      <c r="Q46">
        <v>1579</v>
      </c>
      <c r="R46">
        <v>1482</v>
      </c>
    </row>
    <row r="47" spans="2:18" x14ac:dyDescent="0.25">
      <c r="B47" s="1"/>
      <c r="C47">
        <v>1207</v>
      </c>
      <c r="D47">
        <v>1291</v>
      </c>
      <c r="E47">
        <v>1187</v>
      </c>
      <c r="F47">
        <v>1314</v>
      </c>
      <c r="G47">
        <v>1523</v>
      </c>
      <c r="H47">
        <v>1489</v>
      </c>
      <c r="I47">
        <v>1491</v>
      </c>
      <c r="J47">
        <v>1429</v>
      </c>
      <c r="K47">
        <v>1278</v>
      </c>
      <c r="L47">
        <v>1370</v>
      </c>
      <c r="M47">
        <v>1267</v>
      </c>
      <c r="N47">
        <v>1397</v>
      </c>
      <c r="O47">
        <v>1568</v>
      </c>
      <c r="P47">
        <v>1502</v>
      </c>
      <c r="Q47">
        <v>1402</v>
      </c>
      <c r="R47">
        <v>1448</v>
      </c>
    </row>
    <row r="48" spans="2:18" x14ac:dyDescent="0.25">
      <c r="B48" s="1"/>
      <c r="C48">
        <v>1292</v>
      </c>
      <c r="D48">
        <v>1347</v>
      </c>
      <c r="E48">
        <v>1239</v>
      </c>
      <c r="F48">
        <v>1308</v>
      </c>
      <c r="G48">
        <v>1519</v>
      </c>
      <c r="H48">
        <v>1465</v>
      </c>
      <c r="I48">
        <v>1540</v>
      </c>
      <c r="J48">
        <v>1542</v>
      </c>
      <c r="K48">
        <v>1327</v>
      </c>
      <c r="L48">
        <v>1375</v>
      </c>
      <c r="M48">
        <v>1404</v>
      </c>
      <c r="N48">
        <v>1432</v>
      </c>
      <c r="O48">
        <v>1495</v>
      </c>
      <c r="P48">
        <v>1402</v>
      </c>
      <c r="Q48">
        <v>1497</v>
      </c>
      <c r="R48">
        <v>1505</v>
      </c>
    </row>
    <row r="49" spans="2:18" x14ac:dyDescent="0.25">
      <c r="B49" s="1"/>
      <c r="C49">
        <v>1434</v>
      </c>
      <c r="D49">
        <v>1476</v>
      </c>
      <c r="E49">
        <v>1391</v>
      </c>
      <c r="F49">
        <v>1471</v>
      </c>
      <c r="G49">
        <v>1792</v>
      </c>
      <c r="H49">
        <v>1788</v>
      </c>
      <c r="I49">
        <v>1852</v>
      </c>
      <c r="J49">
        <v>1787</v>
      </c>
      <c r="K49">
        <v>1559</v>
      </c>
      <c r="L49">
        <v>1538</v>
      </c>
      <c r="M49">
        <v>1626</v>
      </c>
      <c r="N49">
        <v>1507</v>
      </c>
      <c r="O49">
        <v>1467</v>
      </c>
      <c r="P49">
        <v>1526</v>
      </c>
      <c r="Q49">
        <v>1574</v>
      </c>
      <c r="R49">
        <v>1570</v>
      </c>
    </row>
    <row r="50" spans="2:18" x14ac:dyDescent="0.25">
      <c r="B50" s="1"/>
      <c r="C50">
        <v>1221</v>
      </c>
      <c r="D50">
        <v>1302</v>
      </c>
      <c r="E50">
        <v>1216</v>
      </c>
      <c r="F50">
        <v>1376</v>
      </c>
      <c r="G50">
        <v>1611</v>
      </c>
      <c r="H50">
        <v>1555</v>
      </c>
      <c r="I50">
        <v>1520</v>
      </c>
      <c r="J50">
        <v>1567</v>
      </c>
      <c r="K50">
        <v>1308</v>
      </c>
      <c r="L50">
        <v>1382</v>
      </c>
      <c r="M50">
        <v>1427</v>
      </c>
      <c r="N50">
        <v>1531</v>
      </c>
      <c r="O50">
        <v>1433</v>
      </c>
      <c r="P50">
        <v>1330</v>
      </c>
      <c r="Q50">
        <v>1328</v>
      </c>
      <c r="R50">
        <v>1324</v>
      </c>
    </row>
    <row r="51" spans="2:18" x14ac:dyDescent="0.25">
      <c r="B51" s="1"/>
      <c r="C51">
        <v>1253</v>
      </c>
      <c r="D51">
        <v>1333</v>
      </c>
      <c r="E51">
        <v>1233</v>
      </c>
      <c r="F51">
        <v>1339</v>
      </c>
      <c r="G51">
        <v>1528</v>
      </c>
      <c r="H51">
        <v>1458</v>
      </c>
      <c r="I51">
        <v>1473</v>
      </c>
      <c r="J51">
        <v>1459</v>
      </c>
      <c r="K51">
        <v>1295</v>
      </c>
      <c r="L51">
        <v>1371</v>
      </c>
      <c r="M51">
        <v>1441</v>
      </c>
      <c r="N51">
        <v>1422</v>
      </c>
      <c r="O51">
        <v>1360</v>
      </c>
      <c r="P51">
        <v>1256</v>
      </c>
      <c r="Q51">
        <v>1421</v>
      </c>
      <c r="R51">
        <v>1452</v>
      </c>
    </row>
    <row r="52" spans="2:18" x14ac:dyDescent="0.25">
      <c r="B52" s="1"/>
      <c r="C52">
        <v>1257</v>
      </c>
      <c r="D52">
        <v>1419</v>
      </c>
      <c r="E52">
        <v>1260</v>
      </c>
      <c r="F52">
        <v>1342</v>
      </c>
      <c r="G52">
        <v>1615</v>
      </c>
      <c r="H52">
        <v>1538</v>
      </c>
      <c r="I52">
        <v>1561</v>
      </c>
      <c r="J52">
        <v>1513</v>
      </c>
      <c r="K52">
        <v>1433</v>
      </c>
      <c r="L52">
        <v>1499</v>
      </c>
      <c r="M52">
        <v>1443</v>
      </c>
      <c r="N52">
        <v>1460</v>
      </c>
      <c r="O52">
        <v>1690</v>
      </c>
      <c r="P52">
        <v>1512</v>
      </c>
      <c r="Q52">
        <v>1472</v>
      </c>
      <c r="R52">
        <v>1490</v>
      </c>
    </row>
    <row r="53" spans="2:18" x14ac:dyDescent="0.25">
      <c r="B53" s="1"/>
      <c r="C53">
        <v>1377</v>
      </c>
      <c r="D53">
        <v>1408</v>
      </c>
      <c r="E53">
        <v>1333</v>
      </c>
      <c r="F53">
        <v>1376</v>
      </c>
      <c r="G53">
        <v>1493</v>
      </c>
      <c r="H53">
        <v>1414</v>
      </c>
      <c r="I53">
        <v>1493</v>
      </c>
      <c r="J53">
        <v>1484</v>
      </c>
      <c r="K53">
        <v>1399</v>
      </c>
      <c r="L53">
        <v>1367</v>
      </c>
      <c r="M53">
        <v>1304</v>
      </c>
      <c r="N53">
        <v>1433</v>
      </c>
      <c r="O53">
        <v>1435</v>
      </c>
      <c r="P53">
        <v>1438</v>
      </c>
      <c r="Q53">
        <v>1539</v>
      </c>
      <c r="R53">
        <v>1557</v>
      </c>
    </row>
    <row r="54" spans="2:18" x14ac:dyDescent="0.25">
      <c r="B54" s="1"/>
      <c r="C54">
        <v>1360</v>
      </c>
      <c r="D54">
        <v>1505</v>
      </c>
      <c r="E54">
        <v>1420</v>
      </c>
      <c r="F54">
        <v>1520</v>
      </c>
      <c r="G54">
        <v>1725</v>
      </c>
      <c r="H54">
        <v>1698</v>
      </c>
      <c r="I54">
        <v>1707</v>
      </c>
      <c r="J54">
        <v>1694</v>
      </c>
      <c r="K54">
        <v>1542</v>
      </c>
      <c r="L54">
        <v>1557</v>
      </c>
      <c r="M54">
        <v>1562</v>
      </c>
      <c r="N54">
        <v>1684</v>
      </c>
      <c r="O54">
        <v>1586</v>
      </c>
      <c r="P54">
        <v>1564</v>
      </c>
      <c r="Q54">
        <v>1628</v>
      </c>
      <c r="R54">
        <v>1679</v>
      </c>
    </row>
    <row r="55" spans="2:18" x14ac:dyDescent="0.25">
      <c r="B55" s="1"/>
      <c r="C55">
        <v>1254</v>
      </c>
      <c r="D55">
        <v>1346</v>
      </c>
      <c r="E55">
        <v>1261</v>
      </c>
      <c r="F55">
        <v>1431</v>
      </c>
      <c r="G55">
        <v>1561</v>
      </c>
      <c r="H55">
        <v>1552</v>
      </c>
      <c r="I55">
        <v>1583</v>
      </c>
      <c r="J55">
        <v>1533</v>
      </c>
      <c r="K55">
        <v>1232</v>
      </c>
      <c r="L55">
        <v>1398</v>
      </c>
      <c r="M55">
        <v>1343</v>
      </c>
      <c r="N55">
        <v>1467</v>
      </c>
      <c r="O55">
        <v>1608</v>
      </c>
      <c r="P55">
        <v>1552</v>
      </c>
      <c r="Q55">
        <v>1593</v>
      </c>
      <c r="R55">
        <v>1517</v>
      </c>
    </row>
    <row r="56" spans="2:18" x14ac:dyDescent="0.25">
      <c r="B56" s="1"/>
      <c r="C56">
        <v>1363</v>
      </c>
      <c r="D56">
        <v>1428</v>
      </c>
      <c r="E56">
        <v>1360</v>
      </c>
      <c r="F56">
        <v>1505</v>
      </c>
      <c r="G56">
        <v>1761</v>
      </c>
      <c r="H56">
        <v>1731</v>
      </c>
      <c r="I56">
        <v>1737</v>
      </c>
      <c r="J56">
        <v>1750</v>
      </c>
      <c r="K56">
        <v>1533</v>
      </c>
      <c r="L56">
        <v>1490</v>
      </c>
      <c r="M56">
        <v>1548</v>
      </c>
      <c r="N56">
        <v>1570</v>
      </c>
      <c r="O56">
        <v>1581</v>
      </c>
      <c r="P56">
        <v>1578</v>
      </c>
      <c r="Q56">
        <v>1600</v>
      </c>
      <c r="R56">
        <v>1518</v>
      </c>
    </row>
    <row r="57" spans="2:18" x14ac:dyDescent="0.25">
      <c r="B57" s="1"/>
      <c r="C57">
        <v>1251</v>
      </c>
      <c r="D57">
        <v>1358</v>
      </c>
      <c r="E57">
        <v>1289</v>
      </c>
      <c r="F57">
        <v>1383</v>
      </c>
      <c r="G57">
        <v>1382</v>
      </c>
      <c r="H57">
        <v>1323</v>
      </c>
      <c r="I57">
        <v>1413</v>
      </c>
      <c r="J57">
        <v>1355</v>
      </c>
      <c r="K57">
        <v>1215</v>
      </c>
      <c r="L57">
        <v>1245</v>
      </c>
      <c r="M57">
        <v>1215</v>
      </c>
      <c r="N57">
        <v>1298</v>
      </c>
      <c r="O57">
        <v>1325</v>
      </c>
      <c r="P57">
        <v>1325</v>
      </c>
      <c r="Q57">
        <v>1278</v>
      </c>
      <c r="R57">
        <v>1352</v>
      </c>
    </row>
    <row r="58" spans="2:18" x14ac:dyDescent="0.25">
      <c r="B58" s="1"/>
      <c r="C58">
        <v>1427</v>
      </c>
      <c r="D58">
        <v>1537</v>
      </c>
      <c r="E58">
        <v>1421</v>
      </c>
      <c r="F58">
        <v>1533</v>
      </c>
      <c r="G58">
        <v>1810</v>
      </c>
      <c r="H58">
        <v>1727</v>
      </c>
      <c r="I58">
        <v>1731</v>
      </c>
      <c r="J58">
        <v>1723</v>
      </c>
      <c r="K58">
        <v>1680</v>
      </c>
      <c r="L58">
        <v>1664</v>
      </c>
      <c r="M58">
        <v>1604</v>
      </c>
      <c r="N58">
        <v>1728</v>
      </c>
      <c r="O58">
        <v>1571</v>
      </c>
      <c r="P58">
        <v>1626</v>
      </c>
      <c r="Q58">
        <v>1676</v>
      </c>
      <c r="R58">
        <v>1547</v>
      </c>
    </row>
    <row r="59" spans="2:18" x14ac:dyDescent="0.25">
      <c r="B59" s="1"/>
      <c r="C59">
        <v>1324</v>
      </c>
      <c r="D59">
        <v>1440</v>
      </c>
      <c r="E59">
        <v>1303</v>
      </c>
      <c r="F59">
        <v>1428</v>
      </c>
      <c r="G59">
        <v>1645</v>
      </c>
      <c r="H59">
        <v>1552</v>
      </c>
      <c r="I59">
        <v>1558</v>
      </c>
      <c r="J59">
        <v>1552</v>
      </c>
      <c r="K59">
        <v>1498</v>
      </c>
      <c r="L59">
        <v>1497</v>
      </c>
      <c r="M59">
        <v>1432</v>
      </c>
      <c r="N59">
        <v>1518</v>
      </c>
      <c r="O59">
        <v>1587</v>
      </c>
      <c r="P59">
        <v>1518</v>
      </c>
      <c r="Q59">
        <v>1436</v>
      </c>
      <c r="R59">
        <v>1492</v>
      </c>
    </row>
    <row r="60" spans="2:18" x14ac:dyDescent="0.25">
      <c r="B60" s="1"/>
      <c r="C60">
        <v>1381</v>
      </c>
      <c r="D60">
        <v>1506</v>
      </c>
      <c r="E60">
        <v>1384</v>
      </c>
      <c r="F60">
        <v>1538</v>
      </c>
      <c r="G60">
        <v>1581</v>
      </c>
      <c r="H60">
        <v>1511</v>
      </c>
      <c r="I60">
        <v>1562</v>
      </c>
      <c r="J60">
        <v>1543</v>
      </c>
      <c r="K60">
        <v>1415</v>
      </c>
      <c r="L60">
        <v>1299</v>
      </c>
      <c r="M60">
        <v>1351</v>
      </c>
      <c r="N60">
        <v>1337</v>
      </c>
      <c r="O60">
        <v>1290</v>
      </c>
      <c r="P60">
        <v>1438</v>
      </c>
      <c r="Q60">
        <v>1545</v>
      </c>
      <c r="R60">
        <v>1488</v>
      </c>
    </row>
    <row r="61" spans="2:18" x14ac:dyDescent="0.25">
      <c r="B61" s="1"/>
      <c r="C61">
        <v>1098</v>
      </c>
      <c r="D61">
        <v>1152</v>
      </c>
      <c r="E61">
        <v>1107</v>
      </c>
      <c r="F61">
        <v>1195</v>
      </c>
      <c r="G61">
        <v>1484</v>
      </c>
      <c r="H61">
        <v>1452</v>
      </c>
      <c r="I61">
        <v>1441</v>
      </c>
      <c r="J61">
        <v>1459</v>
      </c>
      <c r="K61">
        <v>1391</v>
      </c>
      <c r="L61">
        <v>1457</v>
      </c>
      <c r="M61">
        <v>1380</v>
      </c>
      <c r="N61">
        <v>1384</v>
      </c>
      <c r="O61">
        <v>1470</v>
      </c>
      <c r="P61">
        <v>1359</v>
      </c>
      <c r="Q61">
        <v>1400</v>
      </c>
      <c r="R61">
        <v>1400</v>
      </c>
    </row>
    <row r="62" spans="2:18" x14ac:dyDescent="0.25">
      <c r="B62" s="1"/>
      <c r="C62">
        <v>1339</v>
      </c>
      <c r="D62">
        <v>1450</v>
      </c>
      <c r="E62">
        <v>1358</v>
      </c>
      <c r="F62">
        <v>1461</v>
      </c>
      <c r="G62">
        <v>1668</v>
      </c>
      <c r="H62">
        <v>1599</v>
      </c>
      <c r="I62">
        <v>1611</v>
      </c>
      <c r="J62">
        <v>1635</v>
      </c>
      <c r="K62">
        <v>1416</v>
      </c>
      <c r="L62">
        <v>1365</v>
      </c>
      <c r="M62">
        <v>1453</v>
      </c>
      <c r="N62">
        <v>1388</v>
      </c>
      <c r="O62">
        <v>1466</v>
      </c>
      <c r="P62">
        <v>1496</v>
      </c>
      <c r="Q62">
        <v>1499</v>
      </c>
      <c r="R62">
        <v>1544</v>
      </c>
    </row>
    <row r="63" spans="2:18" x14ac:dyDescent="0.25">
      <c r="B63" s="1"/>
      <c r="C63">
        <v>1404</v>
      </c>
      <c r="D63">
        <v>1527</v>
      </c>
      <c r="E63">
        <v>1460</v>
      </c>
      <c r="F63">
        <v>1499</v>
      </c>
      <c r="G63">
        <v>1758</v>
      </c>
      <c r="H63">
        <v>1696</v>
      </c>
      <c r="I63">
        <v>1699</v>
      </c>
      <c r="J63">
        <v>1719</v>
      </c>
      <c r="K63">
        <v>1415</v>
      </c>
      <c r="L63">
        <v>1438</v>
      </c>
      <c r="M63">
        <v>1566</v>
      </c>
      <c r="N63">
        <v>1547</v>
      </c>
      <c r="O63">
        <v>1512</v>
      </c>
      <c r="P63">
        <v>1533</v>
      </c>
      <c r="Q63">
        <v>1662</v>
      </c>
      <c r="R63">
        <v>1475</v>
      </c>
    </row>
    <row r="64" spans="2:18" x14ac:dyDescent="0.25">
      <c r="B64" s="1"/>
      <c r="C64">
        <v>1198</v>
      </c>
      <c r="D64">
        <v>1234</v>
      </c>
      <c r="E64">
        <v>1141</v>
      </c>
      <c r="F64">
        <v>1343</v>
      </c>
      <c r="G64">
        <v>1518</v>
      </c>
      <c r="H64">
        <v>1460</v>
      </c>
      <c r="I64">
        <v>1515</v>
      </c>
      <c r="J64">
        <v>1528</v>
      </c>
      <c r="K64">
        <v>1413</v>
      </c>
      <c r="L64">
        <v>1302</v>
      </c>
      <c r="M64">
        <v>1250</v>
      </c>
      <c r="N64">
        <v>1323</v>
      </c>
      <c r="O64">
        <v>1454</v>
      </c>
      <c r="P64">
        <v>1302</v>
      </c>
      <c r="Q64">
        <v>1471</v>
      </c>
      <c r="R64">
        <v>1340</v>
      </c>
    </row>
    <row r="65" spans="2:18" x14ac:dyDescent="0.25">
      <c r="B65" s="1"/>
      <c r="C65">
        <v>1357</v>
      </c>
      <c r="D65">
        <v>1481</v>
      </c>
      <c r="E65">
        <v>1356</v>
      </c>
      <c r="F65">
        <v>1499</v>
      </c>
      <c r="G65">
        <v>1645</v>
      </c>
      <c r="H65">
        <v>1624</v>
      </c>
      <c r="I65">
        <v>1597</v>
      </c>
      <c r="J65">
        <v>1603</v>
      </c>
      <c r="K65">
        <v>1366</v>
      </c>
      <c r="L65">
        <v>1383</v>
      </c>
      <c r="M65">
        <v>1551</v>
      </c>
      <c r="N65">
        <v>1453</v>
      </c>
      <c r="O65">
        <v>1389</v>
      </c>
      <c r="P65">
        <v>1505</v>
      </c>
      <c r="Q65">
        <v>1421</v>
      </c>
      <c r="R65">
        <v>1497</v>
      </c>
    </row>
    <row r="66" spans="2:18" x14ac:dyDescent="0.25">
      <c r="B66" s="1"/>
      <c r="C66">
        <v>1337</v>
      </c>
      <c r="D66">
        <v>1390</v>
      </c>
      <c r="E66">
        <v>1303</v>
      </c>
      <c r="F66">
        <v>1441</v>
      </c>
      <c r="G66">
        <v>1707</v>
      </c>
      <c r="H66">
        <v>1605</v>
      </c>
      <c r="I66">
        <v>1675</v>
      </c>
      <c r="J66">
        <v>1643</v>
      </c>
      <c r="K66">
        <v>1426</v>
      </c>
      <c r="L66">
        <v>1437</v>
      </c>
      <c r="M66">
        <v>1519</v>
      </c>
      <c r="N66">
        <v>1517</v>
      </c>
      <c r="O66">
        <v>1536</v>
      </c>
      <c r="P66">
        <v>1548</v>
      </c>
      <c r="Q66">
        <v>1573</v>
      </c>
      <c r="R66">
        <v>1487</v>
      </c>
    </row>
    <row r="67" spans="2:18" x14ac:dyDescent="0.25">
      <c r="B67" s="1"/>
      <c r="C67">
        <v>1307</v>
      </c>
      <c r="D67">
        <v>1454</v>
      </c>
      <c r="E67">
        <v>1267</v>
      </c>
      <c r="F67">
        <v>1361</v>
      </c>
      <c r="G67">
        <v>1620</v>
      </c>
      <c r="H67">
        <v>1590</v>
      </c>
      <c r="I67">
        <v>1530</v>
      </c>
      <c r="J67">
        <v>1579</v>
      </c>
      <c r="K67">
        <v>1471</v>
      </c>
      <c r="L67">
        <v>1434</v>
      </c>
      <c r="M67">
        <v>1522</v>
      </c>
      <c r="N67">
        <v>1509</v>
      </c>
      <c r="O67">
        <v>1593</v>
      </c>
      <c r="P67">
        <v>1571</v>
      </c>
      <c r="Q67">
        <v>1496</v>
      </c>
      <c r="R67">
        <v>1671</v>
      </c>
    </row>
    <row r="68" spans="2:18" x14ac:dyDescent="0.25">
      <c r="B68" s="1"/>
      <c r="C68">
        <v>1296</v>
      </c>
      <c r="D68">
        <v>1343</v>
      </c>
      <c r="E68">
        <v>1188</v>
      </c>
      <c r="F68">
        <v>1388</v>
      </c>
      <c r="G68">
        <v>1462</v>
      </c>
      <c r="H68">
        <v>1391</v>
      </c>
      <c r="I68">
        <v>1461</v>
      </c>
      <c r="J68">
        <v>1501</v>
      </c>
      <c r="K68">
        <v>1485</v>
      </c>
      <c r="L68">
        <v>1355</v>
      </c>
      <c r="M68">
        <v>1287</v>
      </c>
      <c r="N68">
        <v>1449</v>
      </c>
      <c r="O68">
        <v>1452</v>
      </c>
      <c r="P68">
        <v>1362</v>
      </c>
      <c r="Q68">
        <v>1428</v>
      </c>
      <c r="R68">
        <v>1553</v>
      </c>
    </row>
    <row r="69" spans="2:18" x14ac:dyDescent="0.25">
      <c r="B69" s="1"/>
      <c r="C69">
        <v>1358</v>
      </c>
      <c r="D69">
        <v>1452</v>
      </c>
      <c r="E69">
        <v>1347</v>
      </c>
      <c r="F69">
        <v>1449</v>
      </c>
      <c r="G69">
        <v>1575</v>
      </c>
      <c r="H69">
        <v>1518</v>
      </c>
      <c r="I69">
        <v>1551</v>
      </c>
      <c r="J69">
        <v>1496</v>
      </c>
      <c r="K69">
        <v>1430</v>
      </c>
      <c r="L69">
        <v>1515</v>
      </c>
      <c r="M69">
        <v>1455</v>
      </c>
      <c r="N69">
        <v>1509</v>
      </c>
      <c r="O69">
        <v>1550</v>
      </c>
      <c r="P69">
        <v>1546</v>
      </c>
      <c r="Q69">
        <v>1446</v>
      </c>
      <c r="R69">
        <v>1503</v>
      </c>
    </row>
    <row r="70" spans="2:18" x14ac:dyDescent="0.25">
      <c r="B70" s="1"/>
      <c r="C70">
        <v>1176</v>
      </c>
      <c r="D70">
        <v>1217</v>
      </c>
      <c r="E70">
        <v>1188</v>
      </c>
      <c r="F70">
        <v>1278</v>
      </c>
      <c r="G70">
        <v>1425</v>
      </c>
      <c r="H70">
        <v>1415</v>
      </c>
      <c r="I70">
        <v>1512</v>
      </c>
      <c r="J70">
        <v>1450</v>
      </c>
      <c r="K70">
        <v>1254</v>
      </c>
      <c r="L70">
        <v>1294</v>
      </c>
      <c r="M70">
        <v>1301</v>
      </c>
      <c r="N70">
        <v>1266</v>
      </c>
      <c r="O70">
        <v>1381</v>
      </c>
      <c r="P70">
        <v>1368</v>
      </c>
      <c r="Q70">
        <v>1394</v>
      </c>
      <c r="R70">
        <v>1340</v>
      </c>
    </row>
    <row r="71" spans="2:18" x14ac:dyDescent="0.25">
      <c r="B71" s="1"/>
      <c r="C71">
        <v>1341</v>
      </c>
      <c r="D71">
        <v>1453</v>
      </c>
      <c r="E71">
        <v>1336</v>
      </c>
      <c r="F71">
        <v>1487</v>
      </c>
      <c r="G71">
        <v>1805</v>
      </c>
      <c r="H71">
        <v>1752</v>
      </c>
      <c r="I71">
        <v>1730</v>
      </c>
      <c r="J71">
        <v>1682</v>
      </c>
      <c r="K71">
        <v>1589</v>
      </c>
      <c r="L71">
        <v>1501</v>
      </c>
      <c r="M71">
        <v>1578</v>
      </c>
      <c r="N71">
        <v>1478</v>
      </c>
      <c r="O71">
        <v>1496</v>
      </c>
      <c r="P71">
        <v>1627</v>
      </c>
      <c r="Q71">
        <v>1588</v>
      </c>
      <c r="R71">
        <v>1551</v>
      </c>
    </row>
    <row r="72" spans="2:18" x14ac:dyDescent="0.25">
      <c r="B72" s="1"/>
      <c r="C72">
        <v>1404</v>
      </c>
      <c r="D72">
        <v>1533</v>
      </c>
      <c r="E72">
        <v>1403</v>
      </c>
      <c r="F72">
        <v>1537</v>
      </c>
      <c r="G72">
        <v>1722</v>
      </c>
      <c r="H72">
        <v>1638</v>
      </c>
      <c r="I72">
        <v>1700</v>
      </c>
      <c r="J72">
        <v>1695</v>
      </c>
      <c r="K72">
        <v>1466</v>
      </c>
      <c r="L72">
        <v>1350</v>
      </c>
      <c r="M72">
        <v>1459</v>
      </c>
      <c r="N72">
        <v>1385</v>
      </c>
      <c r="O72">
        <v>1583</v>
      </c>
      <c r="P72">
        <v>1653</v>
      </c>
      <c r="Q72">
        <v>1638</v>
      </c>
      <c r="R72">
        <v>1584</v>
      </c>
    </row>
    <row r="73" spans="2:18" x14ac:dyDescent="0.25">
      <c r="B73" s="1"/>
      <c r="C73">
        <v>1108</v>
      </c>
      <c r="D73">
        <v>1256</v>
      </c>
      <c r="E73">
        <v>1153</v>
      </c>
      <c r="F73">
        <v>1216</v>
      </c>
      <c r="G73">
        <v>1495</v>
      </c>
      <c r="H73">
        <v>1465</v>
      </c>
      <c r="I73">
        <v>1420</v>
      </c>
      <c r="J73">
        <v>1427</v>
      </c>
      <c r="K73">
        <v>1342</v>
      </c>
      <c r="L73">
        <v>1322</v>
      </c>
      <c r="M73">
        <v>1365</v>
      </c>
      <c r="N73">
        <v>1292</v>
      </c>
      <c r="O73">
        <v>1462</v>
      </c>
      <c r="P73">
        <v>1468</v>
      </c>
      <c r="Q73">
        <v>1320</v>
      </c>
      <c r="R73">
        <v>1387</v>
      </c>
    </row>
    <row r="74" spans="2:18" x14ac:dyDescent="0.25">
      <c r="B74" s="1"/>
      <c r="C74">
        <v>1161</v>
      </c>
      <c r="D74">
        <v>1271</v>
      </c>
      <c r="E74">
        <v>1144</v>
      </c>
      <c r="F74">
        <v>1320</v>
      </c>
      <c r="G74">
        <v>1606</v>
      </c>
      <c r="H74">
        <v>1615</v>
      </c>
      <c r="I74">
        <v>1512</v>
      </c>
      <c r="J74">
        <v>1518</v>
      </c>
      <c r="K74">
        <v>1387</v>
      </c>
      <c r="L74">
        <v>1381</v>
      </c>
      <c r="M74">
        <v>1489</v>
      </c>
      <c r="N74">
        <v>1457</v>
      </c>
      <c r="O74">
        <v>1486</v>
      </c>
      <c r="P74">
        <v>1610</v>
      </c>
      <c r="Q74">
        <v>1403</v>
      </c>
      <c r="R74">
        <v>1532</v>
      </c>
    </row>
    <row r="75" spans="2:18" x14ac:dyDescent="0.25">
      <c r="B75" s="1"/>
      <c r="C75">
        <v>1269</v>
      </c>
      <c r="D75">
        <v>1349</v>
      </c>
      <c r="E75">
        <v>1254</v>
      </c>
      <c r="F75">
        <v>1379</v>
      </c>
      <c r="G75">
        <v>1355</v>
      </c>
      <c r="H75">
        <v>1311</v>
      </c>
      <c r="I75">
        <v>1320</v>
      </c>
      <c r="J75">
        <v>1299</v>
      </c>
      <c r="K75">
        <v>1220</v>
      </c>
      <c r="L75">
        <v>1234</v>
      </c>
      <c r="M75">
        <v>1236</v>
      </c>
      <c r="N75">
        <v>1267</v>
      </c>
      <c r="O75">
        <v>1349</v>
      </c>
      <c r="P75">
        <v>1252</v>
      </c>
      <c r="Q75">
        <v>1152</v>
      </c>
      <c r="R75">
        <v>1316</v>
      </c>
    </row>
    <row r="76" spans="2:18" x14ac:dyDescent="0.25">
      <c r="B76" s="1"/>
      <c r="C76">
        <v>1402</v>
      </c>
      <c r="D76">
        <v>1509</v>
      </c>
      <c r="E76">
        <v>1409</v>
      </c>
      <c r="F76">
        <v>1462</v>
      </c>
      <c r="G76">
        <v>1778</v>
      </c>
      <c r="H76">
        <v>1726</v>
      </c>
      <c r="I76">
        <v>1718</v>
      </c>
      <c r="J76">
        <v>1682</v>
      </c>
      <c r="K76">
        <v>1616</v>
      </c>
      <c r="L76">
        <v>1483</v>
      </c>
      <c r="M76">
        <v>1471</v>
      </c>
      <c r="N76">
        <v>1403</v>
      </c>
      <c r="O76">
        <v>1618</v>
      </c>
      <c r="P76">
        <v>1585</v>
      </c>
      <c r="Q76">
        <v>1709</v>
      </c>
      <c r="R76">
        <v>1688</v>
      </c>
    </row>
    <row r="77" spans="2:18" x14ac:dyDescent="0.25">
      <c r="B77" s="1"/>
      <c r="C77">
        <v>1283</v>
      </c>
      <c r="D77">
        <v>1437</v>
      </c>
      <c r="E77">
        <v>1366</v>
      </c>
      <c r="F77">
        <v>1405</v>
      </c>
      <c r="G77">
        <v>1618</v>
      </c>
      <c r="H77">
        <v>1548</v>
      </c>
      <c r="I77">
        <v>1512</v>
      </c>
      <c r="J77">
        <v>1541</v>
      </c>
      <c r="K77">
        <v>1349</v>
      </c>
      <c r="L77">
        <v>1467</v>
      </c>
      <c r="M77">
        <v>1351</v>
      </c>
      <c r="N77">
        <v>1290</v>
      </c>
      <c r="O77">
        <v>1380</v>
      </c>
      <c r="P77">
        <v>1480</v>
      </c>
      <c r="Q77">
        <v>1439</v>
      </c>
      <c r="R77">
        <v>1495</v>
      </c>
    </row>
    <row r="78" spans="2:18" x14ac:dyDescent="0.25">
      <c r="B78" s="1"/>
      <c r="C78">
        <v>1446</v>
      </c>
      <c r="D78">
        <v>1615</v>
      </c>
      <c r="E78">
        <v>1491</v>
      </c>
      <c r="F78">
        <v>1573</v>
      </c>
      <c r="G78">
        <v>1934</v>
      </c>
      <c r="H78">
        <v>1859</v>
      </c>
      <c r="I78">
        <v>1827</v>
      </c>
      <c r="J78">
        <v>1859</v>
      </c>
      <c r="K78">
        <v>1592</v>
      </c>
      <c r="L78">
        <v>1610</v>
      </c>
      <c r="M78">
        <v>1689</v>
      </c>
      <c r="N78">
        <v>1686</v>
      </c>
      <c r="O78">
        <v>1658</v>
      </c>
      <c r="P78">
        <v>1735</v>
      </c>
      <c r="Q78">
        <v>1777</v>
      </c>
      <c r="R78">
        <v>1573</v>
      </c>
    </row>
    <row r="79" spans="2:18" x14ac:dyDescent="0.25">
      <c r="B79" s="1"/>
      <c r="C79">
        <v>1432</v>
      </c>
      <c r="D79">
        <v>1574</v>
      </c>
      <c r="E79">
        <v>1428</v>
      </c>
      <c r="F79">
        <v>1587</v>
      </c>
      <c r="G79">
        <v>1845</v>
      </c>
      <c r="H79">
        <v>1763</v>
      </c>
      <c r="I79">
        <v>1719</v>
      </c>
      <c r="J79">
        <v>1763</v>
      </c>
      <c r="K79">
        <v>1588</v>
      </c>
      <c r="L79">
        <v>1678</v>
      </c>
      <c r="M79">
        <v>1554</v>
      </c>
      <c r="N79">
        <v>1565</v>
      </c>
      <c r="O79">
        <v>1694</v>
      </c>
      <c r="P79">
        <v>1649</v>
      </c>
      <c r="Q79">
        <v>1620</v>
      </c>
      <c r="R79">
        <v>1654</v>
      </c>
    </row>
    <row r="80" spans="2:18" x14ac:dyDescent="0.25">
      <c r="B80" s="1"/>
      <c r="C80">
        <v>1593</v>
      </c>
      <c r="D80">
        <v>1657</v>
      </c>
      <c r="E80">
        <v>1549</v>
      </c>
      <c r="F80">
        <v>1670</v>
      </c>
      <c r="G80">
        <v>1779</v>
      </c>
      <c r="H80">
        <v>1648</v>
      </c>
      <c r="I80">
        <v>1807</v>
      </c>
      <c r="J80">
        <v>1785</v>
      </c>
      <c r="K80">
        <v>1644</v>
      </c>
      <c r="L80">
        <v>1539</v>
      </c>
      <c r="M80">
        <v>1708</v>
      </c>
      <c r="N80">
        <v>1638</v>
      </c>
      <c r="O80">
        <v>1550</v>
      </c>
      <c r="P80">
        <v>1563</v>
      </c>
      <c r="Q80">
        <v>1637</v>
      </c>
      <c r="R80">
        <v>1691</v>
      </c>
    </row>
    <row r="81" spans="1:18" x14ac:dyDescent="0.25">
      <c r="B81" s="1"/>
      <c r="C81">
        <v>1402</v>
      </c>
      <c r="D81">
        <v>1477</v>
      </c>
      <c r="E81">
        <v>1335</v>
      </c>
      <c r="F81">
        <v>1423</v>
      </c>
      <c r="G81">
        <v>1683</v>
      </c>
      <c r="H81">
        <v>1617</v>
      </c>
      <c r="I81">
        <v>1647</v>
      </c>
      <c r="J81">
        <v>1727</v>
      </c>
      <c r="K81">
        <v>1522</v>
      </c>
      <c r="L81">
        <v>1533</v>
      </c>
      <c r="M81">
        <v>1520</v>
      </c>
      <c r="N81">
        <v>1515</v>
      </c>
      <c r="O81">
        <v>1676</v>
      </c>
      <c r="P81">
        <v>1544</v>
      </c>
      <c r="Q81">
        <v>1722</v>
      </c>
      <c r="R81">
        <v>1679</v>
      </c>
    </row>
    <row r="82" spans="1:18" x14ac:dyDescent="0.25">
      <c r="B82" s="1"/>
      <c r="C82">
        <v>1266</v>
      </c>
      <c r="D82">
        <v>1445</v>
      </c>
      <c r="E82">
        <v>1268</v>
      </c>
      <c r="F82">
        <v>1464</v>
      </c>
      <c r="G82">
        <v>1672</v>
      </c>
      <c r="H82">
        <v>1625</v>
      </c>
      <c r="I82">
        <v>1641</v>
      </c>
      <c r="J82">
        <v>1575</v>
      </c>
      <c r="K82">
        <v>1534</v>
      </c>
      <c r="L82">
        <v>1663</v>
      </c>
      <c r="M82">
        <v>1597</v>
      </c>
      <c r="N82">
        <v>1598</v>
      </c>
      <c r="O82">
        <v>1568</v>
      </c>
      <c r="P82">
        <v>1639</v>
      </c>
      <c r="Q82">
        <v>1471</v>
      </c>
      <c r="R82">
        <v>1635</v>
      </c>
    </row>
    <row r="83" spans="1:18" x14ac:dyDescent="0.25">
      <c r="B83" s="1"/>
      <c r="C83">
        <v>1315</v>
      </c>
      <c r="D83">
        <v>1372</v>
      </c>
      <c r="E83">
        <v>1298</v>
      </c>
      <c r="F83">
        <v>1408</v>
      </c>
      <c r="G83">
        <v>1518</v>
      </c>
      <c r="H83">
        <v>1494</v>
      </c>
      <c r="I83">
        <v>1515</v>
      </c>
      <c r="J83">
        <v>1498</v>
      </c>
      <c r="K83">
        <v>1380</v>
      </c>
      <c r="L83">
        <v>1358</v>
      </c>
      <c r="M83">
        <v>1403</v>
      </c>
      <c r="N83">
        <v>1287</v>
      </c>
      <c r="O83">
        <v>1374</v>
      </c>
      <c r="P83">
        <v>1444</v>
      </c>
      <c r="Q83">
        <v>1297</v>
      </c>
      <c r="R83">
        <v>1403</v>
      </c>
    </row>
    <row r="84" spans="1:18" x14ac:dyDescent="0.25">
      <c r="B84" s="1"/>
      <c r="C84">
        <v>1288</v>
      </c>
      <c r="D84">
        <v>1433</v>
      </c>
      <c r="E84">
        <v>1293</v>
      </c>
      <c r="F84">
        <v>1422</v>
      </c>
      <c r="G84">
        <v>1617</v>
      </c>
      <c r="H84">
        <v>1559</v>
      </c>
      <c r="I84">
        <v>1581</v>
      </c>
      <c r="J84">
        <v>1535</v>
      </c>
      <c r="K84">
        <v>1504</v>
      </c>
      <c r="L84">
        <v>1517</v>
      </c>
      <c r="M84">
        <v>1471</v>
      </c>
      <c r="N84">
        <v>1509</v>
      </c>
      <c r="O84">
        <v>1636</v>
      </c>
      <c r="P84">
        <v>1557</v>
      </c>
      <c r="Q84">
        <v>1595</v>
      </c>
      <c r="R84">
        <v>1608</v>
      </c>
    </row>
    <row r="85" spans="1:18" x14ac:dyDescent="0.25">
      <c r="B85" s="1"/>
      <c r="C85">
        <v>1469</v>
      </c>
      <c r="D85">
        <v>1569</v>
      </c>
      <c r="E85">
        <v>1459</v>
      </c>
      <c r="F85">
        <v>1538</v>
      </c>
      <c r="G85">
        <v>1624</v>
      </c>
      <c r="H85">
        <v>1584</v>
      </c>
      <c r="I85">
        <v>1699</v>
      </c>
      <c r="J85">
        <v>1676</v>
      </c>
      <c r="K85">
        <v>1505</v>
      </c>
      <c r="L85">
        <v>1348</v>
      </c>
      <c r="M85">
        <v>1408</v>
      </c>
      <c r="N85">
        <v>1361</v>
      </c>
      <c r="O85">
        <v>1457</v>
      </c>
      <c r="P85">
        <v>1469</v>
      </c>
      <c r="Q85">
        <v>1493</v>
      </c>
      <c r="R85">
        <v>1514</v>
      </c>
    </row>
    <row r="86" spans="1:18" x14ac:dyDescent="0.25">
      <c r="B86" s="1"/>
      <c r="C86">
        <v>1471</v>
      </c>
      <c r="D86">
        <v>1590</v>
      </c>
      <c r="E86">
        <v>1422</v>
      </c>
      <c r="F86">
        <v>1563</v>
      </c>
      <c r="G86">
        <v>1904</v>
      </c>
      <c r="H86">
        <v>1807</v>
      </c>
      <c r="I86">
        <v>1870</v>
      </c>
      <c r="J86">
        <v>1879</v>
      </c>
      <c r="K86">
        <v>1543</v>
      </c>
      <c r="L86">
        <v>1599</v>
      </c>
      <c r="M86">
        <v>1514</v>
      </c>
      <c r="N86">
        <v>1470</v>
      </c>
      <c r="O86">
        <v>1680</v>
      </c>
      <c r="P86">
        <v>1700</v>
      </c>
      <c r="Q86">
        <v>1791</v>
      </c>
      <c r="R86">
        <v>1749</v>
      </c>
    </row>
    <row r="87" spans="1:18" x14ac:dyDescent="0.25">
      <c r="B87" s="1"/>
      <c r="C87">
        <v>1484</v>
      </c>
      <c r="D87">
        <v>1537</v>
      </c>
      <c r="E87">
        <v>1439</v>
      </c>
      <c r="F87">
        <v>1638</v>
      </c>
      <c r="G87">
        <v>1748</v>
      </c>
      <c r="H87">
        <v>1681</v>
      </c>
      <c r="I87">
        <v>1765</v>
      </c>
      <c r="J87">
        <v>1781</v>
      </c>
      <c r="K87">
        <v>1520</v>
      </c>
      <c r="L87">
        <v>1492</v>
      </c>
      <c r="M87">
        <v>1472</v>
      </c>
      <c r="N87">
        <v>1492</v>
      </c>
      <c r="O87">
        <v>1634</v>
      </c>
      <c r="P87">
        <v>1694</v>
      </c>
      <c r="Q87">
        <v>1648</v>
      </c>
      <c r="R87">
        <v>1653</v>
      </c>
    </row>
    <row r="88" spans="1:18" x14ac:dyDescent="0.25">
      <c r="B88" s="1"/>
      <c r="C88">
        <v>1299</v>
      </c>
      <c r="D88">
        <v>1355</v>
      </c>
      <c r="E88">
        <v>1393</v>
      </c>
      <c r="F88">
        <v>1563</v>
      </c>
      <c r="G88">
        <v>1589</v>
      </c>
      <c r="H88">
        <v>1497</v>
      </c>
      <c r="I88">
        <v>1612</v>
      </c>
      <c r="J88">
        <v>1623</v>
      </c>
      <c r="K88">
        <v>1566</v>
      </c>
      <c r="L88">
        <v>1585</v>
      </c>
      <c r="M88">
        <v>1465</v>
      </c>
      <c r="N88">
        <v>1466</v>
      </c>
      <c r="O88">
        <v>1579</v>
      </c>
      <c r="P88">
        <v>1387</v>
      </c>
      <c r="Q88">
        <v>1511</v>
      </c>
      <c r="R88">
        <v>1358</v>
      </c>
    </row>
    <row r="89" spans="1:18" x14ac:dyDescent="0.25">
      <c r="B89" s="1"/>
      <c r="C89">
        <v>1281</v>
      </c>
      <c r="D89">
        <v>1336</v>
      </c>
      <c r="E89">
        <v>1240</v>
      </c>
      <c r="F89">
        <v>1379</v>
      </c>
      <c r="G89">
        <v>1430</v>
      </c>
      <c r="H89">
        <v>1389</v>
      </c>
      <c r="I89">
        <v>1449</v>
      </c>
      <c r="J89">
        <v>1433</v>
      </c>
      <c r="K89">
        <v>1375</v>
      </c>
      <c r="L89">
        <v>1326</v>
      </c>
      <c r="M89">
        <v>1313</v>
      </c>
      <c r="N89">
        <v>1279</v>
      </c>
      <c r="O89">
        <v>1345</v>
      </c>
      <c r="P89">
        <v>1332</v>
      </c>
      <c r="Q89">
        <v>1354</v>
      </c>
      <c r="R89">
        <v>1421</v>
      </c>
    </row>
    <row r="90" spans="1:18" x14ac:dyDescent="0.25">
      <c r="B90" s="1"/>
      <c r="C90">
        <v>1208</v>
      </c>
      <c r="D90">
        <v>1246</v>
      </c>
      <c r="E90">
        <v>1195</v>
      </c>
      <c r="F90">
        <v>1260</v>
      </c>
      <c r="G90">
        <v>1375</v>
      </c>
      <c r="H90">
        <v>1338</v>
      </c>
      <c r="I90">
        <v>1375</v>
      </c>
      <c r="J90">
        <v>1378</v>
      </c>
      <c r="K90">
        <v>1184</v>
      </c>
      <c r="L90">
        <v>1303</v>
      </c>
      <c r="M90">
        <v>1282</v>
      </c>
      <c r="N90">
        <v>1331</v>
      </c>
      <c r="O90">
        <v>1256</v>
      </c>
      <c r="P90">
        <v>1261</v>
      </c>
      <c r="Q90">
        <v>1273</v>
      </c>
      <c r="R90">
        <v>1269</v>
      </c>
    </row>
    <row r="91" spans="1:18" x14ac:dyDescent="0.25">
      <c r="B91" s="1"/>
      <c r="C91">
        <v>1311</v>
      </c>
      <c r="D91">
        <v>1389</v>
      </c>
      <c r="E91">
        <v>1293</v>
      </c>
      <c r="F91">
        <v>1424</v>
      </c>
      <c r="G91">
        <v>1573</v>
      </c>
      <c r="H91">
        <v>1507</v>
      </c>
      <c r="I91">
        <v>1594</v>
      </c>
      <c r="J91">
        <v>1570</v>
      </c>
      <c r="K91">
        <v>1462</v>
      </c>
      <c r="L91">
        <v>1527</v>
      </c>
      <c r="M91">
        <v>1492</v>
      </c>
      <c r="N91">
        <v>1509</v>
      </c>
      <c r="O91">
        <v>1514</v>
      </c>
      <c r="P91">
        <v>1491</v>
      </c>
      <c r="Q91">
        <v>1533</v>
      </c>
      <c r="R91">
        <v>1481</v>
      </c>
    </row>
    <row r="92" spans="1:18" x14ac:dyDescent="0.25">
      <c r="A92" t="s">
        <v>1026</v>
      </c>
      <c r="B92">
        <f>AVERAGE(B2:B91)</f>
        <v>1267</v>
      </c>
      <c r="C92">
        <f>AVERAGE(C2:C91)</f>
        <v>1324.8</v>
      </c>
      <c r="D92">
        <f t="shared" ref="D92:R92" si="0">AVERAGE(D2:D91)</f>
        <v>1417.4777777777779</v>
      </c>
      <c r="E92">
        <f t="shared" si="0"/>
        <v>1314.7444444444445</v>
      </c>
      <c r="F92">
        <f t="shared" si="0"/>
        <v>1437.911111111111</v>
      </c>
      <c r="G92">
        <f t="shared" si="0"/>
        <v>1619.7777777777778</v>
      </c>
      <c r="H92">
        <f t="shared" si="0"/>
        <v>1565.6444444444444</v>
      </c>
      <c r="I92">
        <f t="shared" si="0"/>
        <v>1597.6222222222223</v>
      </c>
      <c r="J92">
        <f t="shared" si="0"/>
        <v>1587.6555555555556</v>
      </c>
      <c r="K92">
        <f t="shared" si="0"/>
        <v>1463.7777777777778</v>
      </c>
      <c r="L92">
        <f t="shared" si="0"/>
        <v>1446.8111111111111</v>
      </c>
      <c r="M92">
        <f t="shared" si="0"/>
        <v>1453.3666666666666</v>
      </c>
      <c r="N92">
        <f t="shared" si="0"/>
        <v>1454.8555555555556</v>
      </c>
      <c r="O92">
        <f t="shared" si="0"/>
        <v>1508.588888888889</v>
      </c>
      <c r="P92">
        <f t="shared" si="0"/>
        <v>1505.6</v>
      </c>
      <c r="Q92">
        <f t="shared" si="0"/>
        <v>1511.3777777777777</v>
      </c>
      <c r="R92">
        <f t="shared" si="0"/>
        <v>1513.6888888888889</v>
      </c>
    </row>
    <row r="93" spans="1:18" x14ac:dyDescent="0.25">
      <c r="A93" t="s">
        <v>1027</v>
      </c>
      <c r="B93">
        <f>MEDIAN(B2:B91)</f>
        <v>1267</v>
      </c>
      <c r="C93">
        <f>MEDIAN(C2:C91)</f>
        <v>1338</v>
      </c>
      <c r="D93">
        <f t="shared" ref="D93:R93" si="1">MEDIAN(D2:D91)</f>
        <v>1429</v>
      </c>
      <c r="E93">
        <f t="shared" si="1"/>
        <v>1317</v>
      </c>
      <c r="F93">
        <f t="shared" si="1"/>
        <v>1441.5</v>
      </c>
      <c r="G93">
        <f t="shared" si="1"/>
        <v>1616</v>
      </c>
      <c r="H93">
        <f t="shared" si="1"/>
        <v>1569.5</v>
      </c>
      <c r="I93">
        <f t="shared" si="1"/>
        <v>1594</v>
      </c>
      <c r="J93">
        <f t="shared" si="1"/>
        <v>1573.5</v>
      </c>
      <c r="K93">
        <f t="shared" si="1"/>
        <v>1485</v>
      </c>
      <c r="L93">
        <f t="shared" si="1"/>
        <v>1455</v>
      </c>
      <c r="M93">
        <f t="shared" si="1"/>
        <v>1467.5</v>
      </c>
      <c r="N93">
        <f t="shared" si="1"/>
        <v>1464.5</v>
      </c>
      <c r="O93">
        <f t="shared" si="1"/>
        <v>1512.5</v>
      </c>
      <c r="P93">
        <f t="shared" si="1"/>
        <v>1513</v>
      </c>
      <c r="Q93">
        <f t="shared" si="1"/>
        <v>1504.5</v>
      </c>
      <c r="R93">
        <f t="shared" si="1"/>
        <v>1503.5</v>
      </c>
    </row>
    <row r="95" spans="1:18" x14ac:dyDescent="0.25">
      <c r="A95" t="s">
        <v>104</v>
      </c>
      <c r="B95" t="s">
        <v>1024</v>
      </c>
    </row>
    <row r="96" spans="1:18" x14ac:dyDescent="0.25">
      <c r="B96" s="1"/>
      <c r="C96">
        <v>1349</v>
      </c>
      <c r="D96">
        <v>1472</v>
      </c>
      <c r="E96">
        <v>1352</v>
      </c>
      <c r="F96">
        <v>1475</v>
      </c>
      <c r="G96">
        <v>1426</v>
      </c>
      <c r="H96">
        <v>1442</v>
      </c>
      <c r="I96">
        <v>1359</v>
      </c>
      <c r="J96">
        <v>1388</v>
      </c>
      <c r="K96">
        <v>1493</v>
      </c>
      <c r="L96">
        <v>1459</v>
      </c>
      <c r="M96">
        <v>1404</v>
      </c>
      <c r="N96">
        <v>1414</v>
      </c>
      <c r="O96">
        <v>1570</v>
      </c>
      <c r="P96">
        <v>1542</v>
      </c>
      <c r="Q96">
        <v>1651</v>
      </c>
      <c r="R96">
        <v>1628</v>
      </c>
    </row>
    <row r="97" spans="2:18" x14ac:dyDescent="0.25">
      <c r="B97" s="1"/>
      <c r="C97">
        <v>1339</v>
      </c>
      <c r="D97">
        <v>1402</v>
      </c>
      <c r="E97">
        <v>1280</v>
      </c>
      <c r="F97">
        <v>1361</v>
      </c>
      <c r="G97">
        <v>1485</v>
      </c>
      <c r="H97">
        <v>1369</v>
      </c>
      <c r="I97">
        <v>1497</v>
      </c>
      <c r="J97">
        <v>1353</v>
      </c>
      <c r="K97">
        <v>1440</v>
      </c>
      <c r="L97">
        <v>1286</v>
      </c>
      <c r="M97">
        <v>1450</v>
      </c>
      <c r="N97">
        <v>1408</v>
      </c>
      <c r="O97">
        <v>1304</v>
      </c>
      <c r="P97">
        <v>1381</v>
      </c>
      <c r="Q97">
        <v>1400</v>
      </c>
      <c r="R97">
        <v>1548</v>
      </c>
    </row>
    <row r="98" spans="2:18" x14ac:dyDescent="0.25">
      <c r="B98" s="1"/>
      <c r="C98">
        <v>1204</v>
      </c>
      <c r="D98">
        <v>1327</v>
      </c>
      <c r="E98">
        <v>1193</v>
      </c>
      <c r="F98">
        <v>1327</v>
      </c>
      <c r="G98">
        <v>1279</v>
      </c>
      <c r="H98">
        <v>1351</v>
      </c>
      <c r="I98">
        <v>1273</v>
      </c>
      <c r="J98">
        <v>1315</v>
      </c>
      <c r="K98">
        <v>1315</v>
      </c>
      <c r="L98">
        <v>1458</v>
      </c>
      <c r="M98">
        <v>1486</v>
      </c>
      <c r="N98">
        <v>1389</v>
      </c>
      <c r="O98">
        <v>1382</v>
      </c>
      <c r="P98">
        <v>1488</v>
      </c>
      <c r="Q98">
        <v>1423</v>
      </c>
      <c r="R98">
        <v>1426</v>
      </c>
    </row>
    <row r="99" spans="2:18" x14ac:dyDescent="0.25">
      <c r="B99" s="1"/>
      <c r="C99">
        <v>1347</v>
      </c>
      <c r="D99">
        <v>1397</v>
      </c>
      <c r="E99">
        <v>1353</v>
      </c>
      <c r="F99">
        <v>1505</v>
      </c>
      <c r="G99">
        <v>1419</v>
      </c>
      <c r="H99">
        <v>1373</v>
      </c>
      <c r="I99">
        <v>1395</v>
      </c>
      <c r="J99">
        <v>1319</v>
      </c>
      <c r="K99">
        <v>1453</v>
      </c>
      <c r="L99">
        <v>1386</v>
      </c>
      <c r="M99">
        <v>1403</v>
      </c>
      <c r="N99">
        <v>1448</v>
      </c>
      <c r="O99">
        <v>1420</v>
      </c>
      <c r="P99">
        <v>1395</v>
      </c>
      <c r="Q99">
        <v>1424</v>
      </c>
      <c r="R99">
        <v>1400</v>
      </c>
    </row>
    <row r="100" spans="2:18" x14ac:dyDescent="0.25">
      <c r="B100" s="1"/>
      <c r="C100">
        <v>1247</v>
      </c>
      <c r="D100">
        <v>1352</v>
      </c>
      <c r="E100">
        <v>1204</v>
      </c>
      <c r="F100">
        <v>1327</v>
      </c>
      <c r="G100">
        <v>1257</v>
      </c>
      <c r="H100">
        <v>1291</v>
      </c>
      <c r="I100">
        <v>1229</v>
      </c>
      <c r="J100">
        <v>1306</v>
      </c>
      <c r="K100">
        <v>1307</v>
      </c>
      <c r="L100">
        <v>1390</v>
      </c>
      <c r="M100">
        <v>1268</v>
      </c>
      <c r="N100">
        <v>1360</v>
      </c>
      <c r="O100">
        <v>1470</v>
      </c>
      <c r="P100">
        <v>1346</v>
      </c>
      <c r="Q100">
        <v>1200</v>
      </c>
      <c r="R100">
        <v>1297</v>
      </c>
    </row>
    <row r="101" spans="2:18" x14ac:dyDescent="0.25">
      <c r="B101" s="1"/>
      <c r="C101">
        <v>1465</v>
      </c>
      <c r="D101">
        <v>1565</v>
      </c>
      <c r="E101">
        <v>1472</v>
      </c>
      <c r="F101">
        <v>1569</v>
      </c>
      <c r="G101">
        <v>1735</v>
      </c>
      <c r="H101">
        <v>1698</v>
      </c>
      <c r="I101">
        <v>1849</v>
      </c>
      <c r="J101">
        <v>1659</v>
      </c>
      <c r="K101">
        <v>1526</v>
      </c>
      <c r="L101">
        <v>1501</v>
      </c>
      <c r="M101">
        <v>1587</v>
      </c>
      <c r="N101">
        <v>1461</v>
      </c>
      <c r="O101">
        <v>1673</v>
      </c>
      <c r="P101">
        <v>1634</v>
      </c>
      <c r="Q101">
        <v>1638</v>
      </c>
      <c r="R101">
        <v>1568</v>
      </c>
    </row>
    <row r="102" spans="2:18" x14ac:dyDescent="0.25">
      <c r="B102" s="1"/>
      <c r="C102">
        <v>1113</v>
      </c>
      <c r="D102">
        <v>1213</v>
      </c>
      <c r="E102">
        <v>1079</v>
      </c>
      <c r="F102">
        <v>1238</v>
      </c>
      <c r="G102">
        <v>1213</v>
      </c>
      <c r="H102">
        <v>1164</v>
      </c>
      <c r="I102">
        <v>1105</v>
      </c>
      <c r="J102">
        <v>1120</v>
      </c>
      <c r="K102">
        <v>1169</v>
      </c>
      <c r="L102">
        <v>1246</v>
      </c>
      <c r="M102">
        <v>1150</v>
      </c>
      <c r="N102">
        <v>1235</v>
      </c>
      <c r="O102">
        <v>1241</v>
      </c>
      <c r="P102">
        <v>1203</v>
      </c>
      <c r="Q102">
        <v>1266</v>
      </c>
      <c r="R102">
        <v>1244</v>
      </c>
    </row>
    <row r="103" spans="2:18" x14ac:dyDescent="0.25">
      <c r="B103" s="1"/>
      <c r="C103">
        <v>1394</v>
      </c>
      <c r="D103">
        <v>1517</v>
      </c>
      <c r="E103">
        <v>1404</v>
      </c>
      <c r="F103">
        <v>1571</v>
      </c>
      <c r="G103">
        <v>1583</v>
      </c>
      <c r="H103">
        <v>1497</v>
      </c>
      <c r="I103">
        <v>1575</v>
      </c>
      <c r="J103">
        <v>1518</v>
      </c>
      <c r="K103">
        <v>1437</v>
      </c>
      <c r="L103">
        <v>1416</v>
      </c>
      <c r="M103">
        <v>1489</v>
      </c>
      <c r="N103">
        <v>1482</v>
      </c>
      <c r="O103">
        <v>1487</v>
      </c>
      <c r="P103">
        <v>1602</v>
      </c>
      <c r="Q103">
        <v>1584</v>
      </c>
      <c r="R103">
        <v>1538</v>
      </c>
    </row>
    <row r="104" spans="2:18" x14ac:dyDescent="0.25">
      <c r="B104" s="1"/>
      <c r="C104">
        <v>1279</v>
      </c>
      <c r="D104">
        <v>1337</v>
      </c>
      <c r="E104">
        <v>1267</v>
      </c>
      <c r="F104">
        <v>1399</v>
      </c>
      <c r="G104">
        <v>1455</v>
      </c>
      <c r="H104">
        <v>1360</v>
      </c>
      <c r="I104">
        <v>1457</v>
      </c>
      <c r="J104">
        <v>1410</v>
      </c>
      <c r="K104">
        <v>1375</v>
      </c>
      <c r="L104">
        <v>1331</v>
      </c>
      <c r="M104">
        <v>1335</v>
      </c>
      <c r="N104">
        <v>1386</v>
      </c>
      <c r="O104">
        <v>1451</v>
      </c>
      <c r="P104">
        <v>1383</v>
      </c>
      <c r="Q104">
        <v>1486</v>
      </c>
      <c r="R104">
        <v>1430</v>
      </c>
    </row>
    <row r="105" spans="2:18" x14ac:dyDescent="0.25">
      <c r="B105" s="1"/>
      <c r="C105">
        <v>1373</v>
      </c>
      <c r="D105">
        <v>1373</v>
      </c>
      <c r="E105">
        <v>1301</v>
      </c>
      <c r="F105">
        <v>1442</v>
      </c>
      <c r="G105">
        <v>1542</v>
      </c>
      <c r="H105">
        <v>1684</v>
      </c>
      <c r="I105">
        <v>1564</v>
      </c>
      <c r="J105">
        <v>1626</v>
      </c>
      <c r="K105">
        <v>1613</v>
      </c>
      <c r="L105">
        <v>1566</v>
      </c>
      <c r="M105">
        <v>1500</v>
      </c>
      <c r="N105">
        <v>1488</v>
      </c>
      <c r="O105">
        <v>1489</v>
      </c>
      <c r="P105">
        <v>1513</v>
      </c>
      <c r="Q105">
        <v>1557</v>
      </c>
      <c r="R105">
        <v>1675</v>
      </c>
    </row>
    <row r="106" spans="2:18" x14ac:dyDescent="0.25">
      <c r="B106" s="1"/>
      <c r="C106">
        <v>1318</v>
      </c>
      <c r="D106">
        <v>1396</v>
      </c>
      <c r="E106">
        <v>1321</v>
      </c>
      <c r="F106">
        <v>1424</v>
      </c>
      <c r="G106">
        <v>1347</v>
      </c>
      <c r="H106">
        <v>1518</v>
      </c>
      <c r="I106">
        <v>1383</v>
      </c>
      <c r="J106">
        <v>1323</v>
      </c>
      <c r="K106">
        <v>1356</v>
      </c>
      <c r="L106">
        <v>1338</v>
      </c>
      <c r="M106">
        <v>1370</v>
      </c>
      <c r="N106">
        <v>1463</v>
      </c>
      <c r="O106">
        <v>1483</v>
      </c>
      <c r="P106">
        <v>1384</v>
      </c>
      <c r="Q106">
        <v>1400</v>
      </c>
      <c r="R106">
        <v>1497</v>
      </c>
    </row>
    <row r="107" spans="2:18" x14ac:dyDescent="0.25">
      <c r="B107" s="1"/>
      <c r="C107">
        <v>1191</v>
      </c>
      <c r="D107">
        <v>1323</v>
      </c>
      <c r="E107">
        <v>1263</v>
      </c>
      <c r="F107">
        <v>1378</v>
      </c>
      <c r="G107">
        <v>1369</v>
      </c>
      <c r="H107">
        <v>1311</v>
      </c>
      <c r="I107">
        <v>1363</v>
      </c>
      <c r="J107">
        <v>1331</v>
      </c>
      <c r="K107">
        <v>1301</v>
      </c>
      <c r="L107">
        <v>1388</v>
      </c>
      <c r="M107">
        <v>1236</v>
      </c>
      <c r="N107">
        <v>1240</v>
      </c>
      <c r="O107">
        <v>1376</v>
      </c>
      <c r="P107">
        <v>1364</v>
      </c>
      <c r="Q107">
        <v>1221</v>
      </c>
      <c r="R107">
        <v>1368</v>
      </c>
    </row>
    <row r="108" spans="2:18" x14ac:dyDescent="0.25">
      <c r="B108" s="1"/>
      <c r="C108">
        <v>1310</v>
      </c>
      <c r="D108">
        <v>1426</v>
      </c>
      <c r="E108">
        <v>1281</v>
      </c>
      <c r="F108">
        <v>1393</v>
      </c>
      <c r="G108">
        <v>1448</v>
      </c>
      <c r="H108">
        <v>1427</v>
      </c>
      <c r="I108">
        <v>1417</v>
      </c>
      <c r="J108">
        <v>1377</v>
      </c>
      <c r="K108">
        <v>1539</v>
      </c>
      <c r="L108">
        <v>1425</v>
      </c>
      <c r="M108">
        <v>1464</v>
      </c>
      <c r="N108">
        <v>1491</v>
      </c>
      <c r="O108">
        <v>1587</v>
      </c>
      <c r="P108">
        <v>1484</v>
      </c>
      <c r="Q108">
        <v>1470</v>
      </c>
      <c r="R108">
        <v>1475</v>
      </c>
    </row>
    <row r="109" spans="2:18" x14ac:dyDescent="0.25">
      <c r="B109" s="1"/>
      <c r="C109">
        <v>1315</v>
      </c>
      <c r="D109">
        <v>1430</v>
      </c>
      <c r="E109">
        <v>1290</v>
      </c>
      <c r="F109">
        <v>1408</v>
      </c>
      <c r="G109">
        <v>1548</v>
      </c>
      <c r="H109">
        <v>1377</v>
      </c>
      <c r="I109">
        <v>1461</v>
      </c>
      <c r="J109">
        <v>1420</v>
      </c>
      <c r="K109">
        <v>1509</v>
      </c>
      <c r="L109">
        <v>1512</v>
      </c>
      <c r="M109">
        <v>1482</v>
      </c>
      <c r="N109">
        <v>1355</v>
      </c>
      <c r="O109">
        <v>1435</v>
      </c>
      <c r="P109">
        <v>1622</v>
      </c>
      <c r="Q109">
        <v>1426</v>
      </c>
      <c r="R109">
        <v>1406</v>
      </c>
    </row>
    <row r="110" spans="2:18" x14ac:dyDescent="0.25">
      <c r="B110" s="1"/>
      <c r="C110">
        <v>1238</v>
      </c>
      <c r="D110">
        <v>1358</v>
      </c>
      <c r="E110">
        <v>1260</v>
      </c>
      <c r="F110">
        <v>1388</v>
      </c>
      <c r="G110">
        <v>1355</v>
      </c>
      <c r="H110">
        <v>1268</v>
      </c>
      <c r="I110">
        <v>1301</v>
      </c>
      <c r="J110">
        <v>1308</v>
      </c>
      <c r="K110">
        <v>1375</v>
      </c>
      <c r="L110">
        <v>1266</v>
      </c>
      <c r="M110">
        <v>1282</v>
      </c>
      <c r="N110">
        <v>1235</v>
      </c>
      <c r="O110">
        <v>1311</v>
      </c>
      <c r="P110">
        <v>1395</v>
      </c>
      <c r="Q110">
        <v>1326</v>
      </c>
      <c r="R110">
        <v>1487</v>
      </c>
    </row>
    <row r="111" spans="2:18" x14ac:dyDescent="0.25">
      <c r="B111" s="1"/>
      <c r="C111">
        <v>1529</v>
      </c>
      <c r="D111">
        <v>1586</v>
      </c>
      <c r="E111">
        <v>1462</v>
      </c>
      <c r="F111">
        <v>1578</v>
      </c>
      <c r="G111">
        <v>1558</v>
      </c>
      <c r="H111">
        <v>1522</v>
      </c>
      <c r="I111">
        <v>1625</v>
      </c>
      <c r="J111">
        <v>1575</v>
      </c>
      <c r="K111">
        <v>1589</v>
      </c>
      <c r="L111">
        <v>1482</v>
      </c>
      <c r="M111">
        <v>1566</v>
      </c>
      <c r="N111">
        <v>1574</v>
      </c>
      <c r="O111">
        <v>1575</v>
      </c>
      <c r="P111">
        <v>1503</v>
      </c>
      <c r="Q111">
        <v>1563</v>
      </c>
      <c r="R111">
        <v>1448</v>
      </c>
    </row>
    <row r="112" spans="2:18" x14ac:dyDescent="0.25">
      <c r="B112" s="1"/>
      <c r="C112">
        <v>1345</v>
      </c>
      <c r="D112">
        <v>1386</v>
      </c>
      <c r="E112">
        <v>1321</v>
      </c>
      <c r="F112">
        <v>1416</v>
      </c>
      <c r="G112">
        <v>1598</v>
      </c>
      <c r="H112">
        <v>1619</v>
      </c>
      <c r="I112">
        <v>1674</v>
      </c>
      <c r="J112">
        <v>1479</v>
      </c>
      <c r="K112">
        <v>1545</v>
      </c>
      <c r="L112">
        <v>1439</v>
      </c>
      <c r="M112">
        <v>1373</v>
      </c>
      <c r="N112">
        <v>1483</v>
      </c>
      <c r="O112">
        <v>1534</v>
      </c>
      <c r="P112">
        <v>1541</v>
      </c>
      <c r="Q112">
        <v>1556</v>
      </c>
      <c r="R112">
        <v>1524</v>
      </c>
    </row>
    <row r="113" spans="2:18" x14ac:dyDescent="0.25">
      <c r="B113" s="1"/>
      <c r="C113">
        <v>1496</v>
      </c>
      <c r="D113">
        <v>1573</v>
      </c>
      <c r="E113">
        <v>1450</v>
      </c>
      <c r="F113">
        <v>1539</v>
      </c>
      <c r="G113">
        <v>1567</v>
      </c>
      <c r="H113">
        <v>1541</v>
      </c>
      <c r="I113">
        <v>1536</v>
      </c>
      <c r="J113">
        <v>1565</v>
      </c>
      <c r="K113">
        <v>1581</v>
      </c>
      <c r="L113">
        <v>1580</v>
      </c>
      <c r="M113">
        <v>1575</v>
      </c>
      <c r="N113">
        <v>1580</v>
      </c>
      <c r="O113">
        <v>1582</v>
      </c>
      <c r="P113">
        <v>1606</v>
      </c>
      <c r="Q113">
        <v>1586</v>
      </c>
      <c r="R113">
        <v>1668</v>
      </c>
    </row>
    <row r="114" spans="2:18" x14ac:dyDescent="0.25">
      <c r="B114" s="1"/>
      <c r="C114">
        <v>1341</v>
      </c>
      <c r="D114">
        <v>1463</v>
      </c>
      <c r="E114">
        <v>1360</v>
      </c>
      <c r="F114">
        <v>1444</v>
      </c>
      <c r="G114">
        <v>1396</v>
      </c>
      <c r="H114">
        <v>1397</v>
      </c>
      <c r="I114">
        <v>1414</v>
      </c>
      <c r="J114">
        <v>1359</v>
      </c>
      <c r="K114">
        <v>1372</v>
      </c>
      <c r="L114">
        <v>1231</v>
      </c>
      <c r="M114">
        <v>1394</v>
      </c>
      <c r="N114">
        <v>1316</v>
      </c>
      <c r="O114">
        <v>1294</v>
      </c>
      <c r="P114">
        <v>1420</v>
      </c>
      <c r="Q114">
        <v>1340</v>
      </c>
      <c r="R114">
        <v>1391</v>
      </c>
    </row>
    <row r="115" spans="2:18" x14ac:dyDescent="0.25">
      <c r="B115" s="1"/>
      <c r="C115">
        <v>1298</v>
      </c>
      <c r="D115">
        <v>1455</v>
      </c>
      <c r="E115">
        <v>1326</v>
      </c>
      <c r="F115">
        <v>1502</v>
      </c>
      <c r="G115">
        <v>1517</v>
      </c>
      <c r="H115">
        <v>1435</v>
      </c>
      <c r="I115">
        <v>1398</v>
      </c>
      <c r="J115">
        <v>1434</v>
      </c>
      <c r="K115">
        <v>1437</v>
      </c>
      <c r="L115">
        <v>1474</v>
      </c>
      <c r="M115">
        <v>1317</v>
      </c>
      <c r="N115">
        <v>1415</v>
      </c>
      <c r="O115">
        <v>1601</v>
      </c>
      <c r="P115">
        <v>1506</v>
      </c>
      <c r="Q115">
        <v>1499</v>
      </c>
      <c r="R115">
        <v>1425</v>
      </c>
    </row>
    <row r="116" spans="2:18" x14ac:dyDescent="0.25">
      <c r="B116" s="1"/>
      <c r="C116">
        <v>1438</v>
      </c>
      <c r="D116">
        <v>1558</v>
      </c>
      <c r="E116">
        <v>1549</v>
      </c>
      <c r="F116">
        <v>1675</v>
      </c>
      <c r="G116">
        <v>1578</v>
      </c>
      <c r="H116">
        <v>1615</v>
      </c>
      <c r="I116">
        <v>1590</v>
      </c>
      <c r="J116">
        <v>1570</v>
      </c>
      <c r="K116">
        <v>1637</v>
      </c>
      <c r="L116">
        <v>1579</v>
      </c>
      <c r="M116">
        <v>1615</v>
      </c>
      <c r="N116">
        <v>1621</v>
      </c>
      <c r="O116">
        <v>1537</v>
      </c>
      <c r="P116">
        <v>1574</v>
      </c>
      <c r="Q116">
        <v>1599</v>
      </c>
      <c r="R116">
        <v>1578</v>
      </c>
    </row>
    <row r="117" spans="2:18" x14ac:dyDescent="0.25">
      <c r="B117" s="1"/>
      <c r="C117">
        <v>1398</v>
      </c>
      <c r="D117">
        <v>1442</v>
      </c>
      <c r="E117">
        <v>1359</v>
      </c>
      <c r="F117">
        <v>1512</v>
      </c>
      <c r="G117">
        <v>1551</v>
      </c>
      <c r="H117">
        <v>1434</v>
      </c>
      <c r="I117">
        <v>1597</v>
      </c>
      <c r="J117">
        <v>1523</v>
      </c>
      <c r="K117">
        <v>1511</v>
      </c>
      <c r="L117">
        <v>1456</v>
      </c>
      <c r="M117">
        <v>1463</v>
      </c>
      <c r="N117">
        <v>1572</v>
      </c>
      <c r="O117">
        <v>1530</v>
      </c>
      <c r="P117">
        <v>1676</v>
      </c>
      <c r="Q117">
        <v>1631</v>
      </c>
      <c r="R117">
        <v>1690</v>
      </c>
    </row>
    <row r="118" spans="2:18" x14ac:dyDescent="0.25">
      <c r="B118" s="1"/>
      <c r="C118">
        <v>1291</v>
      </c>
      <c r="D118">
        <v>1376</v>
      </c>
      <c r="E118">
        <v>1273</v>
      </c>
      <c r="F118">
        <v>1424</v>
      </c>
      <c r="G118">
        <v>1284</v>
      </c>
      <c r="H118">
        <v>1270</v>
      </c>
      <c r="I118">
        <v>1283</v>
      </c>
      <c r="J118">
        <v>1275</v>
      </c>
      <c r="K118">
        <v>1256</v>
      </c>
      <c r="L118">
        <v>1389</v>
      </c>
      <c r="M118">
        <v>1347</v>
      </c>
      <c r="N118">
        <v>1356</v>
      </c>
      <c r="O118">
        <v>1460</v>
      </c>
      <c r="P118">
        <v>1388</v>
      </c>
      <c r="Q118">
        <v>1336</v>
      </c>
      <c r="R118">
        <v>1361</v>
      </c>
    </row>
    <row r="119" spans="2:18" x14ac:dyDescent="0.25">
      <c r="B119" s="1"/>
      <c r="C119">
        <v>1392</v>
      </c>
      <c r="D119">
        <v>1449</v>
      </c>
      <c r="E119">
        <v>1318</v>
      </c>
      <c r="F119">
        <v>1454</v>
      </c>
      <c r="G119">
        <v>1484</v>
      </c>
      <c r="H119">
        <v>1353</v>
      </c>
      <c r="I119">
        <v>1521</v>
      </c>
      <c r="J119">
        <v>1395</v>
      </c>
      <c r="K119">
        <v>1526</v>
      </c>
      <c r="L119">
        <v>1354</v>
      </c>
      <c r="M119">
        <v>1520</v>
      </c>
      <c r="N119">
        <v>1405</v>
      </c>
      <c r="O119">
        <v>1491</v>
      </c>
      <c r="P119">
        <v>1501</v>
      </c>
      <c r="Q119">
        <v>1530</v>
      </c>
      <c r="R119">
        <v>1520</v>
      </c>
    </row>
    <row r="120" spans="2:18" x14ac:dyDescent="0.25">
      <c r="B120" s="1"/>
      <c r="C120">
        <v>1339</v>
      </c>
      <c r="D120">
        <v>1381</v>
      </c>
      <c r="E120">
        <v>1260</v>
      </c>
      <c r="F120">
        <v>1450</v>
      </c>
      <c r="G120">
        <v>1402</v>
      </c>
      <c r="H120">
        <v>1412</v>
      </c>
      <c r="I120">
        <v>1416</v>
      </c>
      <c r="J120">
        <v>1448</v>
      </c>
      <c r="K120">
        <v>1426</v>
      </c>
      <c r="L120">
        <v>1266</v>
      </c>
      <c r="M120">
        <v>1332</v>
      </c>
      <c r="N120">
        <v>1325</v>
      </c>
      <c r="O120">
        <v>1428</v>
      </c>
      <c r="P120">
        <v>1504</v>
      </c>
      <c r="Q120">
        <v>1491</v>
      </c>
      <c r="R120">
        <v>1432</v>
      </c>
    </row>
    <row r="121" spans="2:18" x14ac:dyDescent="0.25">
      <c r="B121" s="1"/>
      <c r="C121">
        <v>1361</v>
      </c>
      <c r="D121">
        <v>1457</v>
      </c>
      <c r="E121">
        <v>1356</v>
      </c>
      <c r="F121">
        <v>1448</v>
      </c>
      <c r="G121">
        <v>1531</v>
      </c>
      <c r="H121">
        <v>1462</v>
      </c>
      <c r="I121">
        <v>1513</v>
      </c>
      <c r="J121">
        <v>1420</v>
      </c>
      <c r="K121">
        <v>1426</v>
      </c>
      <c r="L121">
        <v>1417</v>
      </c>
      <c r="M121">
        <v>1460</v>
      </c>
      <c r="N121">
        <v>1349</v>
      </c>
      <c r="O121">
        <v>1445</v>
      </c>
      <c r="P121">
        <v>1511</v>
      </c>
      <c r="Q121">
        <v>1431</v>
      </c>
      <c r="R121">
        <v>1421</v>
      </c>
    </row>
    <row r="122" spans="2:18" x14ac:dyDescent="0.25">
      <c r="B122" s="1"/>
      <c r="C122">
        <v>1473</v>
      </c>
      <c r="D122">
        <v>1510</v>
      </c>
      <c r="E122">
        <v>1434</v>
      </c>
      <c r="F122">
        <v>1533</v>
      </c>
      <c r="G122">
        <v>1542</v>
      </c>
      <c r="H122">
        <v>1457</v>
      </c>
      <c r="I122">
        <v>1566</v>
      </c>
      <c r="J122">
        <v>1619</v>
      </c>
      <c r="K122">
        <v>1537</v>
      </c>
      <c r="L122">
        <v>1507</v>
      </c>
      <c r="M122">
        <v>1531</v>
      </c>
      <c r="N122">
        <v>1572</v>
      </c>
      <c r="O122">
        <v>1519</v>
      </c>
      <c r="P122">
        <v>1550</v>
      </c>
      <c r="Q122">
        <v>1609</v>
      </c>
      <c r="R122">
        <v>1673</v>
      </c>
    </row>
    <row r="123" spans="2:18" x14ac:dyDescent="0.25">
      <c r="B123" s="1"/>
      <c r="C123">
        <v>1369</v>
      </c>
      <c r="D123">
        <v>1480</v>
      </c>
      <c r="E123">
        <v>1360</v>
      </c>
      <c r="F123">
        <v>1450</v>
      </c>
      <c r="G123">
        <v>1377</v>
      </c>
      <c r="H123">
        <v>1344</v>
      </c>
      <c r="I123">
        <v>1350</v>
      </c>
      <c r="J123">
        <v>1307</v>
      </c>
      <c r="K123">
        <v>1431</v>
      </c>
      <c r="L123">
        <v>1441</v>
      </c>
      <c r="M123">
        <v>1383</v>
      </c>
      <c r="N123">
        <v>1492</v>
      </c>
      <c r="O123">
        <v>1432</v>
      </c>
      <c r="P123">
        <v>1360</v>
      </c>
      <c r="Q123">
        <v>1393</v>
      </c>
      <c r="R123">
        <v>1343</v>
      </c>
    </row>
    <row r="124" spans="2:18" x14ac:dyDescent="0.25">
      <c r="B124" s="1"/>
      <c r="C124">
        <v>1353</v>
      </c>
      <c r="D124">
        <v>1363</v>
      </c>
      <c r="E124">
        <v>1295</v>
      </c>
      <c r="F124">
        <v>1419</v>
      </c>
      <c r="G124">
        <v>1340</v>
      </c>
      <c r="H124">
        <v>1224</v>
      </c>
      <c r="I124">
        <v>1427</v>
      </c>
      <c r="J124">
        <v>1351</v>
      </c>
      <c r="K124">
        <v>1321</v>
      </c>
      <c r="L124">
        <v>1330</v>
      </c>
      <c r="M124">
        <v>1238</v>
      </c>
      <c r="N124">
        <v>1302</v>
      </c>
      <c r="O124">
        <v>1490</v>
      </c>
      <c r="P124">
        <v>1449</v>
      </c>
      <c r="Q124">
        <v>1313</v>
      </c>
      <c r="R124">
        <v>1466</v>
      </c>
    </row>
    <row r="125" spans="2:18" x14ac:dyDescent="0.25">
      <c r="B125" s="1"/>
      <c r="C125">
        <v>1363</v>
      </c>
      <c r="D125">
        <v>1431</v>
      </c>
      <c r="E125">
        <v>1316</v>
      </c>
      <c r="F125">
        <v>1447</v>
      </c>
      <c r="G125">
        <v>1454</v>
      </c>
      <c r="H125">
        <v>1431</v>
      </c>
      <c r="I125">
        <v>1458</v>
      </c>
      <c r="J125">
        <v>1500</v>
      </c>
      <c r="K125">
        <v>1576</v>
      </c>
      <c r="L125">
        <v>1380</v>
      </c>
      <c r="M125">
        <v>1327</v>
      </c>
      <c r="N125">
        <v>1405</v>
      </c>
      <c r="O125">
        <v>1482</v>
      </c>
      <c r="P125">
        <v>1467</v>
      </c>
      <c r="Q125">
        <v>1520</v>
      </c>
      <c r="R125">
        <v>1612</v>
      </c>
    </row>
    <row r="126" spans="2:18" x14ac:dyDescent="0.25">
      <c r="B126" s="1"/>
      <c r="C126">
        <v>1318</v>
      </c>
      <c r="D126">
        <v>1369</v>
      </c>
      <c r="E126">
        <v>1300</v>
      </c>
      <c r="F126">
        <v>1443</v>
      </c>
      <c r="G126">
        <v>1376</v>
      </c>
      <c r="H126">
        <v>1378</v>
      </c>
      <c r="I126">
        <v>1361</v>
      </c>
      <c r="J126">
        <v>1301</v>
      </c>
      <c r="K126">
        <v>1385</v>
      </c>
      <c r="L126">
        <v>1494</v>
      </c>
      <c r="M126">
        <v>1364</v>
      </c>
      <c r="N126">
        <v>1430</v>
      </c>
      <c r="O126">
        <v>1336</v>
      </c>
      <c r="P126">
        <v>1222</v>
      </c>
      <c r="Q126">
        <v>1430</v>
      </c>
      <c r="R126">
        <v>1404</v>
      </c>
    </row>
    <row r="127" spans="2:18" x14ac:dyDescent="0.25">
      <c r="B127" s="1"/>
      <c r="C127">
        <v>1269</v>
      </c>
      <c r="D127">
        <v>1329</v>
      </c>
      <c r="E127">
        <v>1213</v>
      </c>
      <c r="F127">
        <v>1357</v>
      </c>
      <c r="G127">
        <v>1396</v>
      </c>
      <c r="H127">
        <v>1494</v>
      </c>
      <c r="I127">
        <v>1335</v>
      </c>
      <c r="J127">
        <v>1381</v>
      </c>
      <c r="K127">
        <v>1322</v>
      </c>
      <c r="L127">
        <v>1419</v>
      </c>
      <c r="M127">
        <v>1400</v>
      </c>
      <c r="N127">
        <v>1488</v>
      </c>
      <c r="O127">
        <v>1383</v>
      </c>
      <c r="P127">
        <v>1373</v>
      </c>
      <c r="Q127">
        <v>1479</v>
      </c>
      <c r="R127">
        <v>1386</v>
      </c>
    </row>
    <row r="128" spans="2:18" x14ac:dyDescent="0.25">
      <c r="B128" s="1"/>
      <c r="C128">
        <v>1380</v>
      </c>
      <c r="D128">
        <v>1507</v>
      </c>
      <c r="E128">
        <v>1369</v>
      </c>
      <c r="F128">
        <v>1484</v>
      </c>
      <c r="G128">
        <v>1562</v>
      </c>
      <c r="H128">
        <v>1542</v>
      </c>
      <c r="I128">
        <v>1521</v>
      </c>
      <c r="J128">
        <v>1528</v>
      </c>
      <c r="K128">
        <v>1517</v>
      </c>
      <c r="L128">
        <v>1515</v>
      </c>
      <c r="M128">
        <v>1554</v>
      </c>
      <c r="N128">
        <v>1487</v>
      </c>
      <c r="O128">
        <v>1558</v>
      </c>
      <c r="P128">
        <v>1457</v>
      </c>
      <c r="Q128">
        <v>1525</v>
      </c>
      <c r="R128">
        <v>1592</v>
      </c>
    </row>
    <row r="129" spans="2:18" x14ac:dyDescent="0.25">
      <c r="B129" s="1"/>
      <c r="C129">
        <v>1349</v>
      </c>
      <c r="D129">
        <v>1418</v>
      </c>
      <c r="E129">
        <v>1289</v>
      </c>
      <c r="F129">
        <v>1505</v>
      </c>
      <c r="G129">
        <v>1440</v>
      </c>
      <c r="H129">
        <v>1395</v>
      </c>
      <c r="I129">
        <v>1421</v>
      </c>
      <c r="J129">
        <v>1437</v>
      </c>
      <c r="K129">
        <v>1564</v>
      </c>
      <c r="L129">
        <v>1436</v>
      </c>
      <c r="M129">
        <v>1515</v>
      </c>
      <c r="N129">
        <v>1570</v>
      </c>
      <c r="O129">
        <v>1590</v>
      </c>
      <c r="P129">
        <v>1611</v>
      </c>
      <c r="Q129">
        <v>1586</v>
      </c>
      <c r="R129">
        <v>1675</v>
      </c>
    </row>
    <row r="130" spans="2:18" x14ac:dyDescent="0.25">
      <c r="B130" s="1"/>
      <c r="C130">
        <v>1313</v>
      </c>
      <c r="D130">
        <v>1495</v>
      </c>
      <c r="E130">
        <v>1346</v>
      </c>
      <c r="F130">
        <v>1427</v>
      </c>
      <c r="G130">
        <v>1492</v>
      </c>
      <c r="H130">
        <v>1465</v>
      </c>
      <c r="I130">
        <v>1440</v>
      </c>
      <c r="J130">
        <v>1377</v>
      </c>
      <c r="K130">
        <v>1453</v>
      </c>
      <c r="L130">
        <v>1349</v>
      </c>
      <c r="M130">
        <v>1481</v>
      </c>
      <c r="N130">
        <v>1422</v>
      </c>
      <c r="O130">
        <v>1495</v>
      </c>
      <c r="P130">
        <v>1487</v>
      </c>
      <c r="Q130">
        <v>1384</v>
      </c>
      <c r="R130">
        <v>1529</v>
      </c>
    </row>
    <row r="131" spans="2:18" x14ac:dyDescent="0.25">
      <c r="B131" s="1"/>
      <c r="C131">
        <v>1155</v>
      </c>
      <c r="D131">
        <v>1267</v>
      </c>
      <c r="E131">
        <v>1177</v>
      </c>
      <c r="F131">
        <v>1335</v>
      </c>
      <c r="G131">
        <v>1284</v>
      </c>
      <c r="H131">
        <v>1212</v>
      </c>
      <c r="I131">
        <v>1258</v>
      </c>
      <c r="J131">
        <v>1216</v>
      </c>
      <c r="K131">
        <v>1254</v>
      </c>
      <c r="L131">
        <v>1284</v>
      </c>
      <c r="M131">
        <v>1267</v>
      </c>
      <c r="N131">
        <v>1358</v>
      </c>
      <c r="O131">
        <v>1373</v>
      </c>
      <c r="P131">
        <v>1318</v>
      </c>
      <c r="Q131">
        <v>1251</v>
      </c>
      <c r="R131">
        <v>1204</v>
      </c>
    </row>
    <row r="132" spans="2:18" x14ac:dyDescent="0.25">
      <c r="B132" s="1"/>
      <c r="C132">
        <v>1403</v>
      </c>
      <c r="D132">
        <v>1523</v>
      </c>
      <c r="E132">
        <v>1379</v>
      </c>
      <c r="F132">
        <v>1530</v>
      </c>
      <c r="G132">
        <v>1499</v>
      </c>
      <c r="H132">
        <v>1464</v>
      </c>
      <c r="I132">
        <v>1477</v>
      </c>
      <c r="J132">
        <v>1503</v>
      </c>
      <c r="K132">
        <v>1489</v>
      </c>
      <c r="L132">
        <v>1465</v>
      </c>
      <c r="M132">
        <v>1438</v>
      </c>
      <c r="N132">
        <v>1407</v>
      </c>
      <c r="O132">
        <v>1493</v>
      </c>
      <c r="P132">
        <v>1531</v>
      </c>
      <c r="Q132">
        <v>1363</v>
      </c>
      <c r="R132">
        <v>1471</v>
      </c>
    </row>
    <row r="133" spans="2:18" x14ac:dyDescent="0.25">
      <c r="B133" s="1"/>
      <c r="C133">
        <v>1018</v>
      </c>
      <c r="D133">
        <v>1119</v>
      </c>
      <c r="E133">
        <v>1032</v>
      </c>
      <c r="F133">
        <v>1229</v>
      </c>
      <c r="G133">
        <v>1226</v>
      </c>
      <c r="H133">
        <v>1222</v>
      </c>
      <c r="I133">
        <v>1120</v>
      </c>
      <c r="J133">
        <v>996</v>
      </c>
      <c r="K133">
        <v>1089</v>
      </c>
      <c r="L133">
        <v>1121</v>
      </c>
      <c r="M133">
        <v>1061</v>
      </c>
      <c r="N133">
        <v>1161</v>
      </c>
      <c r="O133">
        <v>1205</v>
      </c>
      <c r="P133">
        <v>1149</v>
      </c>
      <c r="Q133">
        <v>1133</v>
      </c>
      <c r="R133">
        <v>1033</v>
      </c>
    </row>
    <row r="134" spans="2:18" x14ac:dyDescent="0.25">
      <c r="B134" s="1"/>
      <c r="C134">
        <v>1267</v>
      </c>
      <c r="D134">
        <v>1355</v>
      </c>
      <c r="E134">
        <v>1269</v>
      </c>
      <c r="F134">
        <v>1359</v>
      </c>
      <c r="G134">
        <v>1644</v>
      </c>
      <c r="H134">
        <v>1544</v>
      </c>
      <c r="I134">
        <v>1543</v>
      </c>
      <c r="J134">
        <v>1467</v>
      </c>
      <c r="K134">
        <v>1384</v>
      </c>
      <c r="L134">
        <v>1544</v>
      </c>
      <c r="M134">
        <v>1525</v>
      </c>
      <c r="N134">
        <v>1535</v>
      </c>
      <c r="O134">
        <v>1523</v>
      </c>
      <c r="P134">
        <v>1591</v>
      </c>
      <c r="Q134">
        <v>1507</v>
      </c>
      <c r="R134">
        <v>1479</v>
      </c>
    </row>
    <row r="135" spans="2:18" x14ac:dyDescent="0.25">
      <c r="B135" s="1"/>
      <c r="C135">
        <v>1229</v>
      </c>
      <c r="D135">
        <v>1299</v>
      </c>
      <c r="E135">
        <v>1166</v>
      </c>
      <c r="F135">
        <v>1330</v>
      </c>
      <c r="G135">
        <v>1355</v>
      </c>
      <c r="H135">
        <v>1279</v>
      </c>
      <c r="I135">
        <v>1392</v>
      </c>
      <c r="J135">
        <v>1318</v>
      </c>
      <c r="K135">
        <v>1382</v>
      </c>
      <c r="L135">
        <v>1454</v>
      </c>
      <c r="M135">
        <v>1314</v>
      </c>
      <c r="N135">
        <v>1335</v>
      </c>
      <c r="O135">
        <v>1525</v>
      </c>
      <c r="P135">
        <v>1424</v>
      </c>
      <c r="Q135">
        <v>1348</v>
      </c>
      <c r="R135">
        <v>1421</v>
      </c>
    </row>
    <row r="136" spans="2:18" x14ac:dyDescent="0.25">
      <c r="B136" s="1"/>
      <c r="C136">
        <v>1162</v>
      </c>
      <c r="D136">
        <v>1227</v>
      </c>
      <c r="E136">
        <v>1152</v>
      </c>
      <c r="F136">
        <v>1289</v>
      </c>
      <c r="G136">
        <v>1303</v>
      </c>
      <c r="H136">
        <v>1268</v>
      </c>
      <c r="I136">
        <v>1356</v>
      </c>
      <c r="J136">
        <v>1313</v>
      </c>
      <c r="K136">
        <v>1196</v>
      </c>
      <c r="L136">
        <v>1308</v>
      </c>
      <c r="M136">
        <v>1219</v>
      </c>
      <c r="N136">
        <v>1321</v>
      </c>
      <c r="O136">
        <v>1517</v>
      </c>
      <c r="P136">
        <v>1384</v>
      </c>
      <c r="Q136">
        <v>1387</v>
      </c>
      <c r="R136">
        <v>1269</v>
      </c>
    </row>
    <row r="137" spans="2:18" x14ac:dyDescent="0.25">
      <c r="B137" s="1"/>
      <c r="C137">
        <v>1304</v>
      </c>
      <c r="D137">
        <v>1438</v>
      </c>
      <c r="E137">
        <v>1399</v>
      </c>
      <c r="F137">
        <v>1455</v>
      </c>
      <c r="G137">
        <v>1551</v>
      </c>
      <c r="H137">
        <v>1614</v>
      </c>
      <c r="I137">
        <v>1528</v>
      </c>
      <c r="J137">
        <v>1539</v>
      </c>
      <c r="K137">
        <v>1538</v>
      </c>
      <c r="L137">
        <v>1462</v>
      </c>
      <c r="M137">
        <v>1395</v>
      </c>
      <c r="N137">
        <v>1477</v>
      </c>
      <c r="O137">
        <v>1447</v>
      </c>
      <c r="P137">
        <v>1541</v>
      </c>
      <c r="Q137">
        <v>1393</v>
      </c>
      <c r="R137">
        <v>1416</v>
      </c>
    </row>
    <row r="138" spans="2:18" x14ac:dyDescent="0.25">
      <c r="B138" s="1"/>
      <c r="C138">
        <v>1387</v>
      </c>
      <c r="D138">
        <v>1521</v>
      </c>
      <c r="E138">
        <v>1425</v>
      </c>
      <c r="F138">
        <v>1518</v>
      </c>
      <c r="G138">
        <v>1421</v>
      </c>
      <c r="H138">
        <v>1322</v>
      </c>
      <c r="I138">
        <v>1401</v>
      </c>
      <c r="J138">
        <v>1464</v>
      </c>
      <c r="K138">
        <v>1520</v>
      </c>
      <c r="L138">
        <v>1442</v>
      </c>
      <c r="M138">
        <v>1425</v>
      </c>
      <c r="N138">
        <v>1463</v>
      </c>
      <c r="O138">
        <v>1377</v>
      </c>
      <c r="P138">
        <v>1465</v>
      </c>
      <c r="Q138">
        <v>1380</v>
      </c>
      <c r="R138">
        <v>1423</v>
      </c>
    </row>
    <row r="139" spans="2:18" x14ac:dyDescent="0.25">
      <c r="B139" s="1"/>
      <c r="C139">
        <v>1554</v>
      </c>
      <c r="D139">
        <v>1619</v>
      </c>
      <c r="E139">
        <v>1525</v>
      </c>
      <c r="F139">
        <v>1647</v>
      </c>
      <c r="G139">
        <v>1655</v>
      </c>
      <c r="H139">
        <v>1659</v>
      </c>
      <c r="I139">
        <v>1728</v>
      </c>
      <c r="J139">
        <v>1645</v>
      </c>
      <c r="K139">
        <v>1803</v>
      </c>
      <c r="L139">
        <v>1579</v>
      </c>
      <c r="M139">
        <v>1576</v>
      </c>
      <c r="N139">
        <v>1493</v>
      </c>
      <c r="O139">
        <v>1665</v>
      </c>
      <c r="P139">
        <v>1736</v>
      </c>
      <c r="Q139">
        <v>1769</v>
      </c>
      <c r="R139">
        <v>1728</v>
      </c>
    </row>
    <row r="140" spans="2:18" x14ac:dyDescent="0.25">
      <c r="B140" s="1">
        <v>1267</v>
      </c>
      <c r="C140">
        <v>1352</v>
      </c>
      <c r="D140">
        <v>1490</v>
      </c>
      <c r="E140">
        <v>1340</v>
      </c>
      <c r="F140">
        <v>1502</v>
      </c>
      <c r="G140">
        <v>1357</v>
      </c>
      <c r="H140">
        <v>1353</v>
      </c>
      <c r="I140">
        <v>1463</v>
      </c>
      <c r="J140">
        <v>1327</v>
      </c>
      <c r="K140">
        <v>1430</v>
      </c>
      <c r="L140">
        <v>1319</v>
      </c>
      <c r="M140">
        <v>1430</v>
      </c>
      <c r="N140">
        <v>1403</v>
      </c>
      <c r="O140">
        <v>1453</v>
      </c>
      <c r="P140">
        <v>1501</v>
      </c>
      <c r="Q140">
        <v>1460</v>
      </c>
      <c r="R140">
        <v>1460</v>
      </c>
    </row>
    <row r="141" spans="2:18" x14ac:dyDescent="0.25">
      <c r="B141" s="1"/>
      <c r="C141">
        <v>1207</v>
      </c>
      <c r="D141">
        <v>1291</v>
      </c>
      <c r="E141">
        <v>1187</v>
      </c>
      <c r="F141">
        <v>1314</v>
      </c>
      <c r="G141">
        <v>1412</v>
      </c>
      <c r="H141">
        <v>1425</v>
      </c>
      <c r="I141">
        <v>1307</v>
      </c>
      <c r="J141">
        <v>1258</v>
      </c>
      <c r="K141">
        <v>1278</v>
      </c>
      <c r="L141">
        <v>1293</v>
      </c>
      <c r="M141">
        <v>1203</v>
      </c>
      <c r="N141">
        <v>1331</v>
      </c>
      <c r="O141">
        <v>1568</v>
      </c>
      <c r="P141">
        <v>1493</v>
      </c>
      <c r="Q141">
        <v>1402</v>
      </c>
      <c r="R141">
        <v>1419</v>
      </c>
    </row>
    <row r="142" spans="2:18" x14ac:dyDescent="0.25">
      <c r="B142" s="1"/>
      <c r="C142">
        <v>1292</v>
      </c>
      <c r="D142">
        <v>1347</v>
      </c>
      <c r="E142">
        <v>1239</v>
      </c>
      <c r="F142">
        <v>1308</v>
      </c>
      <c r="G142">
        <v>1420</v>
      </c>
      <c r="H142">
        <v>1374</v>
      </c>
      <c r="I142">
        <v>1417</v>
      </c>
      <c r="J142">
        <v>1366</v>
      </c>
      <c r="K142">
        <v>1327</v>
      </c>
      <c r="L142">
        <v>1303</v>
      </c>
      <c r="M142">
        <v>1370</v>
      </c>
      <c r="N142">
        <v>1398</v>
      </c>
      <c r="O142">
        <v>1449</v>
      </c>
      <c r="P142">
        <v>1306</v>
      </c>
      <c r="Q142">
        <v>1482</v>
      </c>
      <c r="R142">
        <v>1445</v>
      </c>
    </row>
    <row r="143" spans="2:18" x14ac:dyDescent="0.25">
      <c r="B143" s="1"/>
      <c r="C143">
        <v>1434</v>
      </c>
      <c r="D143">
        <v>1476</v>
      </c>
      <c r="E143">
        <v>1391</v>
      </c>
      <c r="F143">
        <v>1471</v>
      </c>
      <c r="G143">
        <v>1661</v>
      </c>
      <c r="H143">
        <v>1674</v>
      </c>
      <c r="I143">
        <v>1745</v>
      </c>
      <c r="J143">
        <v>1632</v>
      </c>
      <c r="K143">
        <v>1559</v>
      </c>
      <c r="L143">
        <v>1538</v>
      </c>
      <c r="M143">
        <v>1584</v>
      </c>
      <c r="N143">
        <v>1485</v>
      </c>
      <c r="O143">
        <v>1467</v>
      </c>
      <c r="P143">
        <v>1526</v>
      </c>
      <c r="Q143">
        <v>1520</v>
      </c>
      <c r="R143">
        <v>1570</v>
      </c>
    </row>
    <row r="144" spans="2:18" x14ac:dyDescent="0.25">
      <c r="B144" s="1"/>
      <c r="C144">
        <v>1221</v>
      </c>
      <c r="D144">
        <v>1302</v>
      </c>
      <c r="E144">
        <v>1216</v>
      </c>
      <c r="F144">
        <v>1376</v>
      </c>
      <c r="G144">
        <v>1361</v>
      </c>
      <c r="H144">
        <v>1413</v>
      </c>
      <c r="I144">
        <v>1392</v>
      </c>
      <c r="J144">
        <v>1432</v>
      </c>
      <c r="K144">
        <v>1282</v>
      </c>
      <c r="L144">
        <v>1382</v>
      </c>
      <c r="M144">
        <v>1246</v>
      </c>
      <c r="N144">
        <v>1350</v>
      </c>
      <c r="O144">
        <v>1433</v>
      </c>
      <c r="P144">
        <v>1296</v>
      </c>
      <c r="Q144">
        <v>1269</v>
      </c>
      <c r="R144">
        <v>1236</v>
      </c>
    </row>
    <row r="145" spans="2:18" x14ac:dyDescent="0.25">
      <c r="B145" s="1"/>
      <c r="C145">
        <v>1253</v>
      </c>
      <c r="D145">
        <v>1333</v>
      </c>
      <c r="E145">
        <v>1233</v>
      </c>
      <c r="F145">
        <v>1339</v>
      </c>
      <c r="G145">
        <v>1395</v>
      </c>
      <c r="H145">
        <v>1401</v>
      </c>
      <c r="I145">
        <v>1433</v>
      </c>
      <c r="J145">
        <v>1312</v>
      </c>
      <c r="K145">
        <v>1237</v>
      </c>
      <c r="L145">
        <v>1358</v>
      </c>
      <c r="M145">
        <v>1313</v>
      </c>
      <c r="N145">
        <v>1294</v>
      </c>
      <c r="O145">
        <v>1320</v>
      </c>
      <c r="P145">
        <v>1245</v>
      </c>
      <c r="Q145">
        <v>1421</v>
      </c>
      <c r="R145">
        <v>1452</v>
      </c>
    </row>
    <row r="146" spans="2:18" x14ac:dyDescent="0.25">
      <c r="B146" s="1"/>
      <c r="C146">
        <v>1257</v>
      </c>
      <c r="D146">
        <v>1419</v>
      </c>
      <c r="E146">
        <v>1260</v>
      </c>
      <c r="F146">
        <v>1342</v>
      </c>
      <c r="G146">
        <v>1328</v>
      </c>
      <c r="H146">
        <v>1278</v>
      </c>
      <c r="I146">
        <v>1337</v>
      </c>
      <c r="J146">
        <v>1246</v>
      </c>
      <c r="K146">
        <v>1319</v>
      </c>
      <c r="L146">
        <v>1484</v>
      </c>
      <c r="M146">
        <v>1330</v>
      </c>
      <c r="N146">
        <v>1417</v>
      </c>
      <c r="O146">
        <v>1600</v>
      </c>
      <c r="P146">
        <v>1490</v>
      </c>
      <c r="Q146">
        <v>1369</v>
      </c>
      <c r="R146">
        <v>1431</v>
      </c>
    </row>
    <row r="147" spans="2:18" x14ac:dyDescent="0.25">
      <c r="B147" s="1"/>
      <c r="C147">
        <v>1377</v>
      </c>
      <c r="D147">
        <v>1408</v>
      </c>
      <c r="E147">
        <v>1333</v>
      </c>
      <c r="F147">
        <v>1376</v>
      </c>
      <c r="G147">
        <v>1349</v>
      </c>
      <c r="H147">
        <v>1374</v>
      </c>
      <c r="I147">
        <v>1398</v>
      </c>
      <c r="J147">
        <v>1389</v>
      </c>
      <c r="K147">
        <v>1310</v>
      </c>
      <c r="L147">
        <v>1318</v>
      </c>
      <c r="M147">
        <v>1282</v>
      </c>
      <c r="N147">
        <v>1358</v>
      </c>
      <c r="O147">
        <v>1435</v>
      </c>
      <c r="P147">
        <v>1409</v>
      </c>
      <c r="Q147">
        <v>1539</v>
      </c>
      <c r="R147">
        <v>1557</v>
      </c>
    </row>
    <row r="148" spans="2:18" x14ac:dyDescent="0.25">
      <c r="B148" s="1"/>
      <c r="C148">
        <v>1360</v>
      </c>
      <c r="D148">
        <v>1505</v>
      </c>
      <c r="E148">
        <v>1420</v>
      </c>
      <c r="F148">
        <v>1520</v>
      </c>
      <c r="G148">
        <v>1526</v>
      </c>
      <c r="H148">
        <v>1496</v>
      </c>
      <c r="I148">
        <v>1508</v>
      </c>
      <c r="J148">
        <v>1464</v>
      </c>
      <c r="K148">
        <v>1508</v>
      </c>
      <c r="L148">
        <v>1557</v>
      </c>
      <c r="M148">
        <v>1502</v>
      </c>
      <c r="N148">
        <v>1535</v>
      </c>
      <c r="O148">
        <v>1563</v>
      </c>
      <c r="P148">
        <v>1472</v>
      </c>
      <c r="Q148">
        <v>1538</v>
      </c>
      <c r="R148">
        <v>1562</v>
      </c>
    </row>
    <row r="149" spans="2:18" x14ac:dyDescent="0.25">
      <c r="B149" s="1"/>
      <c r="C149">
        <v>1254</v>
      </c>
      <c r="D149">
        <v>1346</v>
      </c>
      <c r="E149">
        <v>1261</v>
      </c>
      <c r="F149">
        <v>1431</v>
      </c>
      <c r="G149">
        <v>1362</v>
      </c>
      <c r="H149">
        <v>1326</v>
      </c>
      <c r="I149">
        <v>1372</v>
      </c>
      <c r="J149">
        <v>1365</v>
      </c>
      <c r="K149">
        <v>1231</v>
      </c>
      <c r="L149">
        <v>1387</v>
      </c>
      <c r="M149">
        <v>1343</v>
      </c>
      <c r="N149">
        <v>1467</v>
      </c>
      <c r="O149">
        <v>1428</v>
      </c>
      <c r="P149">
        <v>1439</v>
      </c>
      <c r="Q149">
        <v>1360</v>
      </c>
      <c r="R149">
        <v>1433</v>
      </c>
    </row>
    <row r="150" spans="2:18" x14ac:dyDescent="0.25">
      <c r="B150" s="1"/>
      <c r="C150">
        <v>1363</v>
      </c>
      <c r="D150">
        <v>1428</v>
      </c>
      <c r="E150">
        <v>1360</v>
      </c>
      <c r="F150">
        <v>1505</v>
      </c>
      <c r="G150">
        <v>1449</v>
      </c>
      <c r="H150">
        <v>1600</v>
      </c>
      <c r="I150">
        <v>1462</v>
      </c>
      <c r="J150">
        <v>1407</v>
      </c>
      <c r="K150">
        <v>1533</v>
      </c>
      <c r="L150">
        <v>1465</v>
      </c>
      <c r="M150">
        <v>1548</v>
      </c>
      <c r="N150">
        <v>1570</v>
      </c>
      <c r="O150">
        <v>1468</v>
      </c>
      <c r="P150">
        <v>1447</v>
      </c>
      <c r="Q150">
        <v>1488</v>
      </c>
      <c r="R150">
        <v>1464</v>
      </c>
    </row>
    <row r="151" spans="2:18" x14ac:dyDescent="0.25">
      <c r="B151" s="1"/>
      <c r="C151">
        <v>1251</v>
      </c>
      <c r="D151">
        <v>1358</v>
      </c>
      <c r="E151">
        <v>1289</v>
      </c>
      <c r="F151">
        <v>1383</v>
      </c>
      <c r="G151">
        <v>1270</v>
      </c>
      <c r="H151">
        <v>1178</v>
      </c>
      <c r="I151">
        <v>1270</v>
      </c>
      <c r="J151">
        <v>1223</v>
      </c>
      <c r="K151">
        <v>1180</v>
      </c>
      <c r="L151">
        <v>1244</v>
      </c>
      <c r="M151">
        <v>1215</v>
      </c>
      <c r="N151">
        <v>1277</v>
      </c>
      <c r="O151">
        <v>1306</v>
      </c>
      <c r="P151">
        <v>1280</v>
      </c>
      <c r="Q151">
        <v>1233</v>
      </c>
      <c r="R151">
        <v>1276</v>
      </c>
    </row>
    <row r="152" spans="2:18" x14ac:dyDescent="0.25">
      <c r="B152" s="1"/>
      <c r="C152">
        <v>1427</v>
      </c>
      <c r="D152">
        <v>1537</v>
      </c>
      <c r="E152">
        <v>1421</v>
      </c>
      <c r="F152">
        <v>1533</v>
      </c>
      <c r="G152">
        <v>1633</v>
      </c>
      <c r="H152">
        <v>1535</v>
      </c>
      <c r="I152">
        <v>1607</v>
      </c>
      <c r="J152">
        <v>1441</v>
      </c>
      <c r="K152">
        <v>1620</v>
      </c>
      <c r="L152">
        <v>1622</v>
      </c>
      <c r="M152">
        <v>1561</v>
      </c>
      <c r="N152">
        <v>1610</v>
      </c>
      <c r="O152">
        <v>1568</v>
      </c>
      <c r="P152">
        <v>1489</v>
      </c>
      <c r="Q152">
        <v>1676</v>
      </c>
      <c r="R152">
        <v>1529</v>
      </c>
    </row>
    <row r="153" spans="2:18" x14ac:dyDescent="0.25">
      <c r="B153" s="1"/>
      <c r="C153">
        <v>1324</v>
      </c>
      <c r="D153">
        <v>1440</v>
      </c>
      <c r="E153">
        <v>1303</v>
      </c>
      <c r="F153">
        <v>1428</v>
      </c>
      <c r="G153">
        <v>1372</v>
      </c>
      <c r="H153">
        <v>1370</v>
      </c>
      <c r="I153">
        <v>1346</v>
      </c>
      <c r="J153">
        <v>1382</v>
      </c>
      <c r="K153">
        <v>1366</v>
      </c>
      <c r="L153">
        <v>1479</v>
      </c>
      <c r="M153">
        <v>1352</v>
      </c>
      <c r="N153">
        <v>1385</v>
      </c>
      <c r="O153">
        <v>1551</v>
      </c>
      <c r="P153">
        <v>1508</v>
      </c>
      <c r="Q153">
        <v>1400</v>
      </c>
      <c r="R153">
        <v>1402</v>
      </c>
    </row>
    <row r="154" spans="2:18" x14ac:dyDescent="0.25">
      <c r="B154" s="1"/>
      <c r="C154">
        <v>1381</v>
      </c>
      <c r="D154">
        <v>1506</v>
      </c>
      <c r="E154">
        <v>1384</v>
      </c>
      <c r="F154">
        <v>1538</v>
      </c>
      <c r="G154">
        <v>1459</v>
      </c>
      <c r="H154">
        <v>1340</v>
      </c>
      <c r="I154">
        <v>1496</v>
      </c>
      <c r="J154">
        <v>1398</v>
      </c>
      <c r="K154">
        <v>1340</v>
      </c>
      <c r="L154">
        <v>1295</v>
      </c>
      <c r="M154">
        <v>1351</v>
      </c>
      <c r="N154">
        <v>1337</v>
      </c>
      <c r="O154">
        <v>1275</v>
      </c>
      <c r="P154">
        <v>1437</v>
      </c>
      <c r="Q154">
        <v>1525</v>
      </c>
      <c r="R154">
        <v>1488</v>
      </c>
    </row>
    <row r="155" spans="2:18" x14ac:dyDescent="0.25">
      <c r="B155" s="1"/>
      <c r="C155">
        <v>1098</v>
      </c>
      <c r="D155">
        <v>1152</v>
      </c>
      <c r="E155">
        <v>1107</v>
      </c>
      <c r="F155">
        <v>1195</v>
      </c>
      <c r="G155">
        <v>1260</v>
      </c>
      <c r="H155">
        <v>1243</v>
      </c>
      <c r="I155">
        <v>1264</v>
      </c>
      <c r="J155">
        <v>1253</v>
      </c>
      <c r="K155">
        <v>1253</v>
      </c>
      <c r="L155">
        <v>1393</v>
      </c>
      <c r="M155">
        <v>1380</v>
      </c>
      <c r="N155">
        <v>1384</v>
      </c>
      <c r="O155">
        <v>1410</v>
      </c>
      <c r="P155">
        <v>1317</v>
      </c>
      <c r="Q155">
        <v>1400</v>
      </c>
      <c r="R155">
        <v>1356</v>
      </c>
    </row>
    <row r="156" spans="2:18" x14ac:dyDescent="0.25">
      <c r="B156" s="1"/>
      <c r="C156">
        <v>1339</v>
      </c>
      <c r="D156">
        <v>1450</v>
      </c>
      <c r="E156">
        <v>1358</v>
      </c>
      <c r="F156">
        <v>1461</v>
      </c>
      <c r="G156">
        <v>1614</v>
      </c>
      <c r="H156">
        <v>1512</v>
      </c>
      <c r="I156">
        <v>1535</v>
      </c>
      <c r="J156">
        <v>1526</v>
      </c>
      <c r="K156">
        <v>1416</v>
      </c>
      <c r="L156">
        <v>1322</v>
      </c>
      <c r="M156">
        <v>1417</v>
      </c>
      <c r="N156">
        <v>1372</v>
      </c>
      <c r="O156">
        <v>1466</v>
      </c>
      <c r="P156">
        <v>1469</v>
      </c>
      <c r="Q156">
        <v>1439</v>
      </c>
      <c r="R156">
        <v>1535</v>
      </c>
    </row>
    <row r="157" spans="2:18" x14ac:dyDescent="0.25">
      <c r="B157" s="1"/>
      <c r="C157">
        <v>1404</v>
      </c>
      <c r="D157">
        <v>1527</v>
      </c>
      <c r="E157">
        <v>1460</v>
      </c>
      <c r="F157">
        <v>1499</v>
      </c>
      <c r="G157">
        <v>1603</v>
      </c>
      <c r="H157">
        <v>1499</v>
      </c>
      <c r="I157">
        <v>1647</v>
      </c>
      <c r="J157">
        <v>1525</v>
      </c>
      <c r="K157">
        <v>1415</v>
      </c>
      <c r="L157">
        <v>1428</v>
      </c>
      <c r="M157">
        <v>1479</v>
      </c>
      <c r="N157">
        <v>1460</v>
      </c>
      <c r="O157">
        <v>1444</v>
      </c>
      <c r="P157">
        <v>1505</v>
      </c>
      <c r="Q157">
        <v>1580</v>
      </c>
      <c r="R157">
        <v>1442</v>
      </c>
    </row>
    <row r="158" spans="2:18" x14ac:dyDescent="0.25">
      <c r="B158" s="1"/>
      <c r="C158">
        <v>1198</v>
      </c>
      <c r="D158">
        <v>1234</v>
      </c>
      <c r="E158">
        <v>1141</v>
      </c>
      <c r="F158">
        <v>1343</v>
      </c>
      <c r="G158">
        <v>1378</v>
      </c>
      <c r="H158">
        <v>1229</v>
      </c>
      <c r="I158">
        <v>1411</v>
      </c>
      <c r="J158">
        <v>1337</v>
      </c>
      <c r="K158">
        <v>1320</v>
      </c>
      <c r="L158">
        <v>1270</v>
      </c>
      <c r="M158">
        <v>1193</v>
      </c>
      <c r="N158">
        <v>1317</v>
      </c>
      <c r="O158">
        <v>1387</v>
      </c>
      <c r="P158">
        <v>1261</v>
      </c>
      <c r="Q158">
        <v>1471</v>
      </c>
      <c r="R158">
        <v>1340</v>
      </c>
    </row>
    <row r="159" spans="2:18" x14ac:dyDescent="0.25">
      <c r="B159" s="1"/>
      <c r="C159">
        <v>1357</v>
      </c>
      <c r="D159">
        <v>1481</v>
      </c>
      <c r="E159">
        <v>1356</v>
      </c>
      <c r="F159">
        <v>1499</v>
      </c>
      <c r="G159">
        <v>1420</v>
      </c>
      <c r="H159">
        <v>1433</v>
      </c>
      <c r="I159">
        <v>1418</v>
      </c>
      <c r="J159">
        <v>1431</v>
      </c>
      <c r="K159">
        <v>1338</v>
      </c>
      <c r="L159">
        <v>1265</v>
      </c>
      <c r="M159">
        <v>1527</v>
      </c>
      <c r="N159">
        <v>1430</v>
      </c>
      <c r="O159">
        <v>1372</v>
      </c>
      <c r="P159">
        <v>1493</v>
      </c>
      <c r="Q159">
        <v>1371</v>
      </c>
      <c r="R159">
        <v>1365</v>
      </c>
    </row>
    <row r="160" spans="2:18" x14ac:dyDescent="0.25">
      <c r="B160" s="1"/>
      <c r="C160">
        <v>1328</v>
      </c>
      <c r="D160">
        <v>1390</v>
      </c>
      <c r="E160">
        <v>1303</v>
      </c>
      <c r="F160">
        <v>1441</v>
      </c>
      <c r="G160">
        <v>1617</v>
      </c>
      <c r="H160">
        <v>1515</v>
      </c>
      <c r="I160">
        <v>1564</v>
      </c>
      <c r="J160">
        <v>1532</v>
      </c>
      <c r="K160">
        <v>1426</v>
      </c>
      <c r="L160">
        <v>1437</v>
      </c>
      <c r="M160">
        <v>1519</v>
      </c>
      <c r="N160">
        <v>1436</v>
      </c>
      <c r="O160">
        <v>1536</v>
      </c>
      <c r="P160">
        <v>1548</v>
      </c>
      <c r="Q160">
        <v>1573</v>
      </c>
      <c r="R160">
        <v>1487</v>
      </c>
    </row>
    <row r="161" spans="2:18" x14ac:dyDescent="0.25">
      <c r="B161" s="1"/>
      <c r="C161">
        <v>1307</v>
      </c>
      <c r="D161">
        <v>1454</v>
      </c>
      <c r="E161">
        <v>1267</v>
      </c>
      <c r="F161">
        <v>1361</v>
      </c>
      <c r="G161">
        <v>1440</v>
      </c>
      <c r="H161">
        <v>1473</v>
      </c>
      <c r="I161">
        <v>1408</v>
      </c>
      <c r="J161">
        <v>1483</v>
      </c>
      <c r="K161">
        <v>1405</v>
      </c>
      <c r="L161">
        <v>1425</v>
      </c>
      <c r="M161">
        <v>1427</v>
      </c>
      <c r="N161">
        <v>1421</v>
      </c>
      <c r="O161">
        <v>1573</v>
      </c>
      <c r="P161">
        <v>1494</v>
      </c>
      <c r="Q161">
        <v>1496</v>
      </c>
      <c r="R161">
        <v>1671</v>
      </c>
    </row>
    <row r="162" spans="2:18" x14ac:dyDescent="0.25">
      <c r="B162" s="1"/>
      <c r="C162">
        <v>1296</v>
      </c>
      <c r="D162">
        <v>1343</v>
      </c>
      <c r="E162">
        <v>1188</v>
      </c>
      <c r="F162">
        <v>1388</v>
      </c>
      <c r="G162">
        <v>1330</v>
      </c>
      <c r="H162">
        <v>1268</v>
      </c>
      <c r="I162">
        <v>1358</v>
      </c>
      <c r="J162">
        <v>1266</v>
      </c>
      <c r="K162">
        <v>1421</v>
      </c>
      <c r="L162">
        <v>1335</v>
      </c>
      <c r="M162">
        <v>1273</v>
      </c>
      <c r="N162">
        <v>1415</v>
      </c>
      <c r="O162">
        <v>1366</v>
      </c>
      <c r="P162">
        <v>1278</v>
      </c>
      <c r="Q162">
        <v>1428</v>
      </c>
      <c r="R162">
        <v>1547</v>
      </c>
    </row>
    <row r="163" spans="2:18" x14ac:dyDescent="0.25">
      <c r="B163" s="1"/>
      <c r="C163">
        <v>1358</v>
      </c>
      <c r="D163">
        <v>1452</v>
      </c>
      <c r="E163">
        <v>1347</v>
      </c>
      <c r="F163">
        <v>1449</v>
      </c>
      <c r="G163">
        <v>1371</v>
      </c>
      <c r="H163">
        <v>1361</v>
      </c>
      <c r="I163">
        <v>1436</v>
      </c>
      <c r="J163">
        <v>1326</v>
      </c>
      <c r="K163">
        <v>1343</v>
      </c>
      <c r="L163">
        <v>1451</v>
      </c>
      <c r="M163">
        <v>1356</v>
      </c>
      <c r="N163">
        <v>1456</v>
      </c>
      <c r="O163">
        <v>1529</v>
      </c>
      <c r="P163">
        <v>1546</v>
      </c>
      <c r="Q163">
        <v>1376</v>
      </c>
      <c r="R163">
        <v>1432</v>
      </c>
    </row>
    <row r="164" spans="2:18" x14ac:dyDescent="0.25">
      <c r="B164" s="1"/>
      <c r="C164">
        <v>1176</v>
      </c>
      <c r="D164">
        <v>1217</v>
      </c>
      <c r="E164">
        <v>1188</v>
      </c>
      <c r="F164">
        <v>1278</v>
      </c>
      <c r="G164">
        <v>1337</v>
      </c>
      <c r="H164">
        <v>1273</v>
      </c>
      <c r="I164">
        <v>1386</v>
      </c>
      <c r="J164">
        <v>1285</v>
      </c>
      <c r="K164">
        <v>1248</v>
      </c>
      <c r="L164">
        <v>1288</v>
      </c>
      <c r="M164">
        <v>1246</v>
      </c>
      <c r="N164">
        <v>1238</v>
      </c>
      <c r="O164">
        <v>1292</v>
      </c>
      <c r="P164">
        <v>1324</v>
      </c>
      <c r="Q164">
        <v>1354</v>
      </c>
      <c r="R164">
        <v>1327</v>
      </c>
    </row>
    <row r="165" spans="2:18" x14ac:dyDescent="0.25">
      <c r="B165" s="1"/>
      <c r="C165">
        <v>1341</v>
      </c>
      <c r="D165">
        <v>1453</v>
      </c>
      <c r="E165">
        <v>1336</v>
      </c>
      <c r="F165">
        <v>1487</v>
      </c>
      <c r="G165">
        <v>1488</v>
      </c>
      <c r="H165">
        <v>1515</v>
      </c>
      <c r="I165">
        <v>1487</v>
      </c>
      <c r="J165">
        <v>1358</v>
      </c>
      <c r="K165">
        <v>1482</v>
      </c>
      <c r="L165">
        <v>1396</v>
      </c>
      <c r="M165">
        <v>1578</v>
      </c>
      <c r="N165">
        <v>1478</v>
      </c>
      <c r="O165">
        <v>1480</v>
      </c>
      <c r="P165">
        <v>1515</v>
      </c>
      <c r="Q165">
        <v>1511</v>
      </c>
      <c r="R165">
        <v>1467</v>
      </c>
    </row>
    <row r="166" spans="2:18" x14ac:dyDescent="0.25">
      <c r="B166" s="1"/>
      <c r="C166">
        <v>1404</v>
      </c>
      <c r="D166">
        <v>1533</v>
      </c>
      <c r="E166">
        <v>1403</v>
      </c>
      <c r="F166">
        <v>1537</v>
      </c>
      <c r="G166">
        <v>1543</v>
      </c>
      <c r="H166">
        <v>1459</v>
      </c>
      <c r="I166">
        <v>1572</v>
      </c>
      <c r="J166">
        <v>1509</v>
      </c>
      <c r="K166">
        <v>1466</v>
      </c>
      <c r="L166">
        <v>1348</v>
      </c>
      <c r="M166">
        <v>1373</v>
      </c>
      <c r="N166">
        <v>1361</v>
      </c>
      <c r="O166">
        <v>1583</v>
      </c>
      <c r="P166">
        <v>1653</v>
      </c>
      <c r="Q166">
        <v>1623</v>
      </c>
      <c r="R166">
        <v>1569</v>
      </c>
    </row>
    <row r="167" spans="2:18" x14ac:dyDescent="0.25">
      <c r="B167" s="1"/>
      <c r="C167">
        <v>1108</v>
      </c>
      <c r="D167">
        <v>1256</v>
      </c>
      <c r="E167">
        <v>1151</v>
      </c>
      <c r="F167">
        <v>1210</v>
      </c>
      <c r="G167">
        <v>1324</v>
      </c>
      <c r="H167">
        <v>1292</v>
      </c>
      <c r="I167">
        <v>1308</v>
      </c>
      <c r="J167">
        <v>1283</v>
      </c>
      <c r="K167">
        <v>1342</v>
      </c>
      <c r="L167">
        <v>1238</v>
      </c>
      <c r="M167">
        <v>1364</v>
      </c>
      <c r="N167">
        <v>1292</v>
      </c>
      <c r="O167">
        <v>1434</v>
      </c>
      <c r="P167">
        <v>1435</v>
      </c>
      <c r="Q167">
        <v>1299</v>
      </c>
      <c r="R167">
        <v>1372</v>
      </c>
    </row>
    <row r="168" spans="2:18" x14ac:dyDescent="0.25">
      <c r="B168" s="1"/>
      <c r="C168">
        <v>1161</v>
      </c>
      <c r="D168">
        <v>1271</v>
      </c>
      <c r="E168">
        <v>1144</v>
      </c>
      <c r="F168">
        <v>1320</v>
      </c>
      <c r="G168">
        <v>1306</v>
      </c>
      <c r="H168">
        <v>1477</v>
      </c>
      <c r="I168">
        <v>1317</v>
      </c>
      <c r="J168">
        <v>1214</v>
      </c>
      <c r="K168">
        <v>1299</v>
      </c>
      <c r="L168">
        <v>1278</v>
      </c>
      <c r="M168">
        <v>1318</v>
      </c>
      <c r="N168">
        <v>1342</v>
      </c>
      <c r="O168">
        <v>1390</v>
      </c>
      <c r="P168">
        <v>1506</v>
      </c>
      <c r="Q168">
        <v>1315</v>
      </c>
      <c r="R168">
        <v>1532</v>
      </c>
    </row>
    <row r="169" spans="2:18" x14ac:dyDescent="0.25">
      <c r="B169" s="1"/>
      <c r="C169">
        <v>1269</v>
      </c>
      <c r="D169">
        <v>1349</v>
      </c>
      <c r="E169">
        <v>1254</v>
      </c>
      <c r="F169">
        <v>1379</v>
      </c>
      <c r="G169">
        <v>1288</v>
      </c>
      <c r="H169">
        <v>1206</v>
      </c>
      <c r="I169">
        <v>1276</v>
      </c>
      <c r="J169">
        <v>1269</v>
      </c>
      <c r="K169">
        <v>1196</v>
      </c>
      <c r="L169">
        <v>1208</v>
      </c>
      <c r="M169">
        <v>1228</v>
      </c>
      <c r="N169">
        <v>1259</v>
      </c>
      <c r="O169">
        <v>1349</v>
      </c>
      <c r="P169">
        <v>1252</v>
      </c>
      <c r="Q169">
        <v>1132</v>
      </c>
      <c r="R169">
        <v>1218</v>
      </c>
    </row>
    <row r="170" spans="2:18" x14ac:dyDescent="0.25">
      <c r="B170" s="1"/>
      <c r="C170">
        <v>1402</v>
      </c>
      <c r="D170">
        <v>1509</v>
      </c>
      <c r="E170">
        <v>1409</v>
      </c>
      <c r="F170">
        <v>1462</v>
      </c>
      <c r="G170">
        <v>1542</v>
      </c>
      <c r="H170">
        <v>1556</v>
      </c>
      <c r="I170">
        <v>1559</v>
      </c>
      <c r="J170">
        <v>1532</v>
      </c>
      <c r="K170">
        <v>1550</v>
      </c>
      <c r="L170">
        <v>1448</v>
      </c>
      <c r="M170">
        <v>1460</v>
      </c>
      <c r="N170">
        <v>1403</v>
      </c>
      <c r="O170">
        <v>1540</v>
      </c>
      <c r="P170">
        <v>1582</v>
      </c>
      <c r="Q170">
        <v>1709</v>
      </c>
      <c r="R170">
        <v>1646</v>
      </c>
    </row>
    <row r="171" spans="2:18" x14ac:dyDescent="0.25">
      <c r="B171" s="1"/>
      <c r="C171">
        <v>1283</v>
      </c>
      <c r="D171">
        <v>1437</v>
      </c>
      <c r="E171">
        <v>1366</v>
      </c>
      <c r="F171">
        <v>1405</v>
      </c>
      <c r="G171">
        <v>1283</v>
      </c>
      <c r="H171">
        <v>1406</v>
      </c>
      <c r="I171">
        <v>1282</v>
      </c>
      <c r="J171">
        <v>1381</v>
      </c>
      <c r="K171">
        <v>1246</v>
      </c>
      <c r="L171">
        <v>1467</v>
      </c>
      <c r="M171">
        <v>1309</v>
      </c>
      <c r="N171">
        <v>1286</v>
      </c>
      <c r="O171">
        <v>1320</v>
      </c>
      <c r="P171">
        <v>1480</v>
      </c>
      <c r="Q171">
        <v>1423</v>
      </c>
      <c r="R171">
        <v>1487</v>
      </c>
    </row>
    <row r="172" spans="2:18" x14ac:dyDescent="0.25">
      <c r="B172" s="1"/>
      <c r="C172">
        <v>1446</v>
      </c>
      <c r="D172">
        <v>1615</v>
      </c>
      <c r="E172">
        <v>1491</v>
      </c>
      <c r="F172">
        <v>1573</v>
      </c>
      <c r="G172">
        <v>1849</v>
      </c>
      <c r="H172">
        <v>1783</v>
      </c>
      <c r="I172">
        <v>1714</v>
      </c>
      <c r="J172">
        <v>1676</v>
      </c>
      <c r="K172">
        <v>1592</v>
      </c>
      <c r="L172">
        <v>1578</v>
      </c>
      <c r="M172">
        <v>1681</v>
      </c>
      <c r="N172">
        <v>1686</v>
      </c>
      <c r="O172">
        <v>1609</v>
      </c>
      <c r="P172">
        <v>1651</v>
      </c>
      <c r="Q172">
        <v>1619</v>
      </c>
      <c r="R172">
        <v>1535</v>
      </c>
    </row>
    <row r="173" spans="2:18" x14ac:dyDescent="0.25">
      <c r="B173" s="1"/>
      <c r="C173">
        <v>1432</v>
      </c>
      <c r="D173">
        <v>1574</v>
      </c>
      <c r="E173">
        <v>1428</v>
      </c>
      <c r="F173">
        <v>1587</v>
      </c>
      <c r="G173">
        <v>1555</v>
      </c>
      <c r="H173">
        <v>1498</v>
      </c>
      <c r="I173">
        <v>1486</v>
      </c>
      <c r="J173">
        <v>1474</v>
      </c>
      <c r="K173">
        <v>1464</v>
      </c>
      <c r="L173">
        <v>1470</v>
      </c>
      <c r="M173">
        <v>1414</v>
      </c>
      <c r="N173">
        <v>1498</v>
      </c>
      <c r="O173">
        <v>1672</v>
      </c>
      <c r="P173">
        <v>1567</v>
      </c>
      <c r="Q173">
        <v>1590</v>
      </c>
      <c r="R173">
        <v>1565</v>
      </c>
    </row>
    <row r="174" spans="2:18" x14ac:dyDescent="0.25">
      <c r="B174" s="1"/>
      <c r="C174">
        <v>1593</v>
      </c>
      <c r="D174">
        <v>1657</v>
      </c>
      <c r="E174">
        <v>1549</v>
      </c>
      <c r="F174">
        <v>1670</v>
      </c>
      <c r="G174">
        <v>1556</v>
      </c>
      <c r="H174">
        <v>1446</v>
      </c>
      <c r="I174">
        <v>1571</v>
      </c>
      <c r="J174">
        <v>1541</v>
      </c>
      <c r="K174">
        <v>1644</v>
      </c>
      <c r="L174">
        <v>1472</v>
      </c>
      <c r="M174">
        <v>1599</v>
      </c>
      <c r="N174">
        <v>1553</v>
      </c>
      <c r="O174">
        <v>1550</v>
      </c>
      <c r="P174">
        <v>1556</v>
      </c>
      <c r="Q174">
        <v>1587</v>
      </c>
      <c r="R174">
        <v>1691</v>
      </c>
    </row>
    <row r="175" spans="2:18" x14ac:dyDescent="0.25">
      <c r="B175" s="1"/>
      <c r="C175">
        <v>1402</v>
      </c>
      <c r="D175">
        <v>1477</v>
      </c>
      <c r="E175">
        <v>1335</v>
      </c>
      <c r="F175">
        <v>1423</v>
      </c>
      <c r="G175">
        <v>1487</v>
      </c>
      <c r="H175">
        <v>1505</v>
      </c>
      <c r="I175">
        <v>1400</v>
      </c>
      <c r="J175">
        <v>1405</v>
      </c>
      <c r="K175">
        <v>1469</v>
      </c>
      <c r="L175">
        <v>1533</v>
      </c>
      <c r="M175">
        <v>1393</v>
      </c>
      <c r="N175">
        <v>1465</v>
      </c>
      <c r="O175">
        <v>1602</v>
      </c>
      <c r="P175">
        <v>1461</v>
      </c>
      <c r="Q175">
        <v>1660</v>
      </c>
      <c r="R175">
        <v>1606</v>
      </c>
    </row>
    <row r="176" spans="2:18" x14ac:dyDescent="0.25">
      <c r="B176" s="1"/>
      <c r="C176">
        <v>1266</v>
      </c>
      <c r="D176">
        <v>1445</v>
      </c>
      <c r="E176">
        <v>1268</v>
      </c>
      <c r="F176">
        <v>1464</v>
      </c>
      <c r="G176">
        <v>1409</v>
      </c>
      <c r="H176">
        <v>1309</v>
      </c>
      <c r="I176">
        <v>1375</v>
      </c>
      <c r="J176">
        <v>1296</v>
      </c>
      <c r="K176">
        <v>1368</v>
      </c>
      <c r="L176">
        <v>1398</v>
      </c>
      <c r="M176">
        <v>1437</v>
      </c>
      <c r="N176">
        <v>1598</v>
      </c>
      <c r="O176">
        <v>1558</v>
      </c>
      <c r="P176">
        <v>1541</v>
      </c>
      <c r="Q176">
        <v>1440</v>
      </c>
      <c r="R176">
        <v>1547</v>
      </c>
    </row>
    <row r="177" spans="1:21" x14ac:dyDescent="0.25">
      <c r="B177" s="1"/>
      <c r="C177">
        <v>1315</v>
      </c>
      <c r="D177">
        <v>1372</v>
      </c>
      <c r="E177">
        <v>1298</v>
      </c>
      <c r="F177">
        <v>1408</v>
      </c>
      <c r="G177">
        <v>1416</v>
      </c>
      <c r="H177">
        <v>1411</v>
      </c>
      <c r="I177">
        <v>1367</v>
      </c>
      <c r="J177">
        <v>1380</v>
      </c>
      <c r="K177">
        <v>1380</v>
      </c>
      <c r="L177">
        <v>1309</v>
      </c>
      <c r="M177">
        <v>1328</v>
      </c>
      <c r="N177">
        <v>1273</v>
      </c>
      <c r="O177">
        <v>1374</v>
      </c>
      <c r="P177">
        <v>1444</v>
      </c>
      <c r="Q177">
        <v>1290</v>
      </c>
      <c r="R177">
        <v>1403</v>
      </c>
    </row>
    <row r="178" spans="1:21" x14ac:dyDescent="0.25">
      <c r="B178" s="1"/>
      <c r="C178">
        <v>1288</v>
      </c>
      <c r="D178">
        <v>1433</v>
      </c>
      <c r="E178">
        <v>1293</v>
      </c>
      <c r="F178">
        <v>1422</v>
      </c>
      <c r="G178">
        <v>1375</v>
      </c>
      <c r="H178">
        <v>1286</v>
      </c>
      <c r="I178">
        <v>1284</v>
      </c>
      <c r="J178">
        <v>1280</v>
      </c>
      <c r="K178">
        <v>1430</v>
      </c>
      <c r="L178">
        <v>1489</v>
      </c>
      <c r="M178">
        <v>1397</v>
      </c>
      <c r="N178">
        <v>1427</v>
      </c>
      <c r="O178">
        <v>1530</v>
      </c>
      <c r="P178">
        <v>1433</v>
      </c>
      <c r="Q178">
        <v>1562</v>
      </c>
      <c r="R178">
        <v>1608</v>
      </c>
    </row>
    <row r="179" spans="1:21" x14ac:dyDescent="0.25">
      <c r="B179" s="1"/>
      <c r="C179">
        <v>1469</v>
      </c>
      <c r="D179">
        <v>1569</v>
      </c>
      <c r="E179">
        <v>1459</v>
      </c>
      <c r="F179">
        <v>1538</v>
      </c>
      <c r="G179">
        <v>1563</v>
      </c>
      <c r="H179">
        <v>1564</v>
      </c>
      <c r="I179">
        <v>1699</v>
      </c>
      <c r="J179">
        <v>1676</v>
      </c>
      <c r="K179">
        <v>1505</v>
      </c>
      <c r="L179">
        <v>1348</v>
      </c>
      <c r="M179">
        <v>1408</v>
      </c>
      <c r="N179">
        <v>1361</v>
      </c>
      <c r="O179">
        <v>1457</v>
      </c>
      <c r="P179">
        <v>1416</v>
      </c>
      <c r="Q179">
        <v>1447</v>
      </c>
      <c r="R179">
        <v>1514</v>
      </c>
    </row>
    <row r="180" spans="1:21" x14ac:dyDescent="0.25">
      <c r="B180" s="1"/>
      <c r="C180">
        <v>1471</v>
      </c>
      <c r="D180">
        <v>1590</v>
      </c>
      <c r="E180">
        <v>1422</v>
      </c>
      <c r="F180">
        <v>1555</v>
      </c>
      <c r="G180">
        <v>1737</v>
      </c>
      <c r="H180">
        <v>1688</v>
      </c>
      <c r="I180">
        <v>1691</v>
      </c>
      <c r="J180">
        <v>1643</v>
      </c>
      <c r="K180">
        <v>1543</v>
      </c>
      <c r="L180">
        <v>1599</v>
      </c>
      <c r="M180">
        <v>1478</v>
      </c>
      <c r="N180">
        <v>1434</v>
      </c>
      <c r="O180">
        <v>1680</v>
      </c>
      <c r="P180">
        <v>1666</v>
      </c>
      <c r="Q180">
        <v>1791</v>
      </c>
      <c r="R180">
        <v>1729</v>
      </c>
    </row>
    <row r="181" spans="1:21" x14ac:dyDescent="0.25">
      <c r="B181" s="1"/>
      <c r="C181">
        <v>1484</v>
      </c>
      <c r="D181">
        <v>1537</v>
      </c>
      <c r="E181">
        <v>1439</v>
      </c>
      <c r="F181">
        <v>1638</v>
      </c>
      <c r="G181">
        <v>1498</v>
      </c>
      <c r="H181">
        <v>1436</v>
      </c>
      <c r="I181">
        <v>1564</v>
      </c>
      <c r="J181">
        <v>1447</v>
      </c>
      <c r="K181">
        <v>1519</v>
      </c>
      <c r="L181">
        <v>1425</v>
      </c>
      <c r="M181">
        <v>1432</v>
      </c>
      <c r="N181">
        <v>1452</v>
      </c>
      <c r="O181">
        <v>1633</v>
      </c>
      <c r="P181">
        <v>1552</v>
      </c>
      <c r="Q181">
        <v>1579</v>
      </c>
      <c r="R181">
        <v>1523</v>
      </c>
    </row>
    <row r="182" spans="1:21" x14ac:dyDescent="0.25">
      <c r="B182" s="1"/>
      <c r="C182">
        <v>1299</v>
      </c>
      <c r="D182">
        <v>1355</v>
      </c>
      <c r="E182">
        <v>1393</v>
      </c>
      <c r="F182">
        <v>1563</v>
      </c>
      <c r="G182">
        <v>1470</v>
      </c>
      <c r="H182">
        <v>1368</v>
      </c>
      <c r="I182">
        <v>1439</v>
      </c>
      <c r="J182">
        <v>1501</v>
      </c>
      <c r="K182">
        <v>1421</v>
      </c>
      <c r="L182">
        <v>1471</v>
      </c>
      <c r="M182">
        <v>1300</v>
      </c>
      <c r="N182">
        <v>1442</v>
      </c>
      <c r="O182">
        <v>1579</v>
      </c>
      <c r="P182">
        <v>1366</v>
      </c>
      <c r="Q182">
        <v>1510</v>
      </c>
      <c r="R182">
        <v>1343</v>
      </c>
    </row>
    <row r="183" spans="1:21" x14ac:dyDescent="0.25">
      <c r="B183" s="1"/>
      <c r="C183">
        <v>1281</v>
      </c>
      <c r="D183">
        <v>1336</v>
      </c>
      <c r="E183">
        <v>1240</v>
      </c>
      <c r="F183">
        <v>1379</v>
      </c>
      <c r="G183">
        <v>1321</v>
      </c>
      <c r="H183">
        <v>1248</v>
      </c>
      <c r="I183">
        <v>1367</v>
      </c>
      <c r="J183">
        <v>1340</v>
      </c>
      <c r="K183">
        <v>1320</v>
      </c>
      <c r="L183">
        <v>1325</v>
      </c>
      <c r="M183">
        <v>1297</v>
      </c>
      <c r="N183">
        <v>1270</v>
      </c>
      <c r="O183">
        <v>1319</v>
      </c>
      <c r="P183">
        <v>1332</v>
      </c>
      <c r="Q183">
        <v>1301</v>
      </c>
      <c r="R183">
        <v>1334</v>
      </c>
    </row>
    <row r="184" spans="1:21" x14ac:dyDescent="0.25">
      <c r="B184" s="1"/>
      <c r="C184">
        <v>1208</v>
      </c>
      <c r="D184">
        <v>1246</v>
      </c>
      <c r="E184">
        <v>1195</v>
      </c>
      <c r="F184">
        <v>1260</v>
      </c>
      <c r="G184">
        <v>1194</v>
      </c>
      <c r="H184">
        <v>1290</v>
      </c>
      <c r="I184">
        <v>1246</v>
      </c>
      <c r="J184">
        <v>1289</v>
      </c>
      <c r="K184">
        <v>1146</v>
      </c>
      <c r="L184">
        <v>1303</v>
      </c>
      <c r="M184">
        <v>1218</v>
      </c>
      <c r="N184">
        <v>1277</v>
      </c>
      <c r="O184">
        <v>1232</v>
      </c>
      <c r="P184">
        <v>1261</v>
      </c>
      <c r="Q184">
        <v>1273</v>
      </c>
      <c r="R184">
        <v>1241</v>
      </c>
    </row>
    <row r="185" spans="1:21" x14ac:dyDescent="0.25">
      <c r="B185" s="1"/>
      <c r="C185">
        <v>1311</v>
      </c>
      <c r="D185">
        <v>1389</v>
      </c>
      <c r="E185">
        <v>1293</v>
      </c>
      <c r="F185">
        <v>1424</v>
      </c>
      <c r="G185">
        <v>1443</v>
      </c>
      <c r="H185">
        <v>1398</v>
      </c>
      <c r="I185">
        <v>1402</v>
      </c>
      <c r="J185">
        <v>1367</v>
      </c>
      <c r="K185">
        <v>1375</v>
      </c>
      <c r="L185">
        <v>1451</v>
      </c>
      <c r="M185">
        <v>1416</v>
      </c>
      <c r="N185">
        <v>1405</v>
      </c>
      <c r="O185">
        <v>1486</v>
      </c>
      <c r="P185">
        <v>1466</v>
      </c>
      <c r="Q185">
        <v>1532</v>
      </c>
      <c r="R185">
        <v>1469</v>
      </c>
    </row>
    <row r="186" spans="1:21" x14ac:dyDescent="0.25">
      <c r="A186" t="s">
        <v>1026</v>
      </c>
      <c r="B186">
        <f>AVERAGE(B96:B185)</f>
        <v>1267</v>
      </c>
      <c r="C186">
        <f>AVERAGE(C96:C185)</f>
        <v>1324.7</v>
      </c>
      <c r="D186">
        <f t="shared" ref="D186:R186" si="2">AVERAGE(D96:D185)</f>
        <v>1417.4777777777779</v>
      </c>
      <c r="E186">
        <f t="shared" si="2"/>
        <v>1314.6444444444444</v>
      </c>
      <c r="F186">
        <f t="shared" si="2"/>
        <v>1437.6444444444444</v>
      </c>
      <c r="G186">
        <f t="shared" si="2"/>
        <v>1446.8333333333333</v>
      </c>
      <c r="H186">
        <f t="shared" si="2"/>
        <v>1417.6444444444444</v>
      </c>
      <c r="I186">
        <f t="shared" si="2"/>
        <v>1442.9222222222222</v>
      </c>
      <c r="J186">
        <f t="shared" si="2"/>
        <v>1406.0555555555557</v>
      </c>
      <c r="K186">
        <f t="shared" si="2"/>
        <v>1412.6333333333334</v>
      </c>
      <c r="L186">
        <f t="shared" si="2"/>
        <v>1404.1888888888889</v>
      </c>
      <c r="M186">
        <f t="shared" si="2"/>
        <v>1397.2888888888888</v>
      </c>
      <c r="N186">
        <f t="shared" si="2"/>
        <v>1414.1888888888889</v>
      </c>
      <c r="O186">
        <f t="shared" si="2"/>
        <v>1468.911111111111</v>
      </c>
      <c r="P186">
        <f t="shared" si="2"/>
        <v>1458.7666666666667</v>
      </c>
      <c r="Q186">
        <f t="shared" si="2"/>
        <v>1457.411111111111</v>
      </c>
      <c r="R186">
        <f t="shared" si="2"/>
        <v>1468.8222222222223</v>
      </c>
    </row>
    <row r="187" spans="1:21" x14ac:dyDescent="0.25">
      <c r="A187" t="s">
        <v>1027</v>
      </c>
      <c r="B187">
        <f>MEDIAN(B96:B185)</f>
        <v>1267</v>
      </c>
      <c r="C187">
        <f>MEDIAN(C96:C185)</f>
        <v>1333.5</v>
      </c>
      <c r="D187">
        <f t="shared" ref="D187:R187" si="3">MEDIAN(D96:D185)</f>
        <v>1429</v>
      </c>
      <c r="E187">
        <f t="shared" si="3"/>
        <v>1317</v>
      </c>
      <c r="F187">
        <f t="shared" si="3"/>
        <v>1441.5</v>
      </c>
      <c r="G187">
        <f t="shared" si="3"/>
        <v>1433</v>
      </c>
      <c r="H187">
        <f t="shared" si="3"/>
        <v>1411.5</v>
      </c>
      <c r="I187">
        <f t="shared" si="3"/>
        <v>1417.5</v>
      </c>
      <c r="J187">
        <f t="shared" si="3"/>
        <v>1388.5</v>
      </c>
      <c r="K187">
        <f t="shared" si="3"/>
        <v>1421</v>
      </c>
      <c r="L187">
        <f t="shared" si="3"/>
        <v>1418</v>
      </c>
      <c r="M187">
        <f t="shared" si="3"/>
        <v>1396</v>
      </c>
      <c r="N187">
        <f t="shared" si="3"/>
        <v>1414.5</v>
      </c>
      <c r="O187">
        <f t="shared" si="3"/>
        <v>1475</v>
      </c>
      <c r="P187">
        <f t="shared" si="3"/>
        <v>1476</v>
      </c>
      <c r="Q187">
        <f t="shared" si="3"/>
        <v>1453.5</v>
      </c>
      <c r="R187">
        <f t="shared" si="3"/>
        <v>1466.5</v>
      </c>
    </row>
    <row r="189" spans="1:21" x14ac:dyDescent="0.25">
      <c r="B189" t="s">
        <v>1024</v>
      </c>
    </row>
    <row r="190" spans="1:21" x14ac:dyDescent="0.25">
      <c r="B190" s="1"/>
      <c r="C190">
        <v>1342</v>
      </c>
      <c r="D190">
        <v>1433</v>
      </c>
      <c r="E190">
        <v>1390</v>
      </c>
      <c r="F190">
        <v>1465</v>
      </c>
      <c r="G190">
        <v>1659</v>
      </c>
      <c r="H190">
        <v>1631</v>
      </c>
      <c r="I190">
        <v>1640</v>
      </c>
      <c r="J190">
        <v>1646</v>
      </c>
      <c r="K190">
        <v>1614</v>
      </c>
      <c r="L190">
        <v>1616</v>
      </c>
      <c r="M190">
        <v>1524</v>
      </c>
      <c r="N190">
        <v>1487</v>
      </c>
      <c r="O190">
        <v>1653</v>
      </c>
      <c r="P190">
        <v>1652</v>
      </c>
      <c r="Q190">
        <v>1601</v>
      </c>
      <c r="R190">
        <v>1602</v>
      </c>
      <c r="S190">
        <v>1274</v>
      </c>
      <c r="T190">
        <v>1349</v>
      </c>
      <c r="U190">
        <v>1320</v>
      </c>
    </row>
    <row r="191" spans="1:21" x14ac:dyDescent="0.25">
      <c r="B191" s="1"/>
      <c r="C191">
        <v>1387</v>
      </c>
      <c r="D191">
        <v>1365</v>
      </c>
      <c r="E191">
        <v>1279</v>
      </c>
      <c r="F191">
        <v>1406</v>
      </c>
      <c r="G191">
        <v>1498</v>
      </c>
      <c r="H191">
        <v>1459</v>
      </c>
      <c r="I191">
        <v>1504</v>
      </c>
      <c r="J191">
        <v>1548</v>
      </c>
      <c r="K191">
        <v>1396</v>
      </c>
      <c r="L191">
        <v>1413</v>
      </c>
      <c r="M191">
        <v>1450</v>
      </c>
      <c r="N191">
        <v>1359</v>
      </c>
      <c r="O191">
        <v>1456</v>
      </c>
      <c r="P191">
        <v>1466</v>
      </c>
      <c r="Q191">
        <v>1481</v>
      </c>
      <c r="R191">
        <v>1454</v>
      </c>
      <c r="S191">
        <v>1297</v>
      </c>
      <c r="T191">
        <v>1317</v>
      </c>
      <c r="U191">
        <v>1275</v>
      </c>
    </row>
    <row r="192" spans="1:21" x14ac:dyDescent="0.25">
      <c r="B192" s="1"/>
      <c r="C192">
        <v>1273</v>
      </c>
      <c r="D192">
        <v>1267</v>
      </c>
      <c r="E192">
        <v>1217</v>
      </c>
      <c r="F192">
        <v>1366</v>
      </c>
      <c r="G192">
        <v>1486</v>
      </c>
      <c r="H192">
        <v>1454</v>
      </c>
      <c r="I192">
        <v>1480</v>
      </c>
      <c r="J192">
        <v>1537</v>
      </c>
      <c r="K192">
        <v>1402</v>
      </c>
      <c r="L192">
        <v>1388</v>
      </c>
      <c r="M192">
        <v>1424</v>
      </c>
      <c r="N192">
        <v>1334</v>
      </c>
      <c r="O192">
        <v>1422</v>
      </c>
      <c r="P192">
        <v>1480</v>
      </c>
      <c r="Q192">
        <v>1421</v>
      </c>
      <c r="R192">
        <v>1494</v>
      </c>
      <c r="S192">
        <v>1281</v>
      </c>
      <c r="T192">
        <v>1204</v>
      </c>
      <c r="U192">
        <v>1187</v>
      </c>
    </row>
    <row r="193" spans="2:21" x14ac:dyDescent="0.25">
      <c r="B193" s="1"/>
      <c r="C193">
        <v>1282</v>
      </c>
      <c r="D193">
        <v>1298</v>
      </c>
      <c r="E193">
        <v>1211</v>
      </c>
      <c r="F193">
        <v>1377</v>
      </c>
      <c r="G193">
        <v>1503</v>
      </c>
      <c r="H193">
        <v>1464</v>
      </c>
      <c r="I193">
        <v>1560</v>
      </c>
      <c r="J193">
        <v>1516</v>
      </c>
      <c r="K193">
        <v>1345</v>
      </c>
      <c r="L193">
        <v>1524</v>
      </c>
      <c r="M193">
        <v>1346</v>
      </c>
      <c r="N193">
        <v>1414</v>
      </c>
      <c r="O193">
        <v>1467</v>
      </c>
      <c r="P193">
        <v>1430</v>
      </c>
      <c r="Q193">
        <v>1453</v>
      </c>
      <c r="R193">
        <v>1447</v>
      </c>
      <c r="S193">
        <v>1169</v>
      </c>
      <c r="T193">
        <v>1304</v>
      </c>
      <c r="U193">
        <v>1207</v>
      </c>
    </row>
    <row r="194" spans="2:21" x14ac:dyDescent="0.25">
      <c r="B194" s="1"/>
      <c r="C194">
        <v>1194</v>
      </c>
      <c r="D194">
        <v>1235</v>
      </c>
      <c r="E194">
        <v>1256</v>
      </c>
      <c r="F194">
        <v>1303</v>
      </c>
      <c r="G194">
        <v>1578</v>
      </c>
      <c r="H194">
        <v>1512</v>
      </c>
      <c r="I194">
        <v>1545</v>
      </c>
      <c r="J194">
        <v>1505</v>
      </c>
      <c r="K194">
        <v>1397</v>
      </c>
      <c r="L194">
        <v>1366</v>
      </c>
      <c r="M194">
        <v>1371</v>
      </c>
      <c r="N194">
        <v>1347</v>
      </c>
      <c r="O194">
        <v>1605</v>
      </c>
      <c r="P194">
        <v>1416</v>
      </c>
      <c r="Q194">
        <v>1344</v>
      </c>
      <c r="R194">
        <v>1419</v>
      </c>
      <c r="S194">
        <v>1152</v>
      </c>
      <c r="T194">
        <v>1130</v>
      </c>
      <c r="U194">
        <v>1262</v>
      </c>
    </row>
    <row r="195" spans="2:21" x14ac:dyDescent="0.25">
      <c r="B195" s="1"/>
      <c r="C195">
        <v>1497</v>
      </c>
      <c r="D195">
        <v>1494</v>
      </c>
      <c r="E195">
        <v>1507</v>
      </c>
      <c r="F195">
        <v>1629</v>
      </c>
      <c r="G195">
        <v>1854</v>
      </c>
      <c r="H195">
        <v>1767</v>
      </c>
      <c r="I195">
        <v>1827</v>
      </c>
      <c r="J195">
        <v>1879</v>
      </c>
      <c r="K195">
        <v>1534</v>
      </c>
      <c r="L195">
        <v>1466</v>
      </c>
      <c r="M195">
        <v>1627</v>
      </c>
      <c r="N195">
        <v>1512</v>
      </c>
      <c r="O195">
        <v>1619</v>
      </c>
      <c r="P195">
        <v>1650</v>
      </c>
      <c r="Q195">
        <v>1661</v>
      </c>
      <c r="R195">
        <v>1628</v>
      </c>
      <c r="S195">
        <v>1513</v>
      </c>
      <c r="T195">
        <v>1466</v>
      </c>
      <c r="U195">
        <v>1516</v>
      </c>
    </row>
    <row r="196" spans="2:21" x14ac:dyDescent="0.25">
      <c r="B196" s="1"/>
      <c r="C196">
        <v>1074</v>
      </c>
      <c r="D196">
        <v>1181</v>
      </c>
      <c r="E196">
        <v>1103</v>
      </c>
      <c r="F196">
        <v>1260</v>
      </c>
      <c r="G196">
        <v>1366</v>
      </c>
      <c r="H196">
        <v>1349</v>
      </c>
      <c r="I196">
        <v>1318</v>
      </c>
      <c r="J196">
        <v>1341</v>
      </c>
      <c r="K196">
        <v>1276</v>
      </c>
      <c r="L196">
        <v>1217</v>
      </c>
      <c r="M196">
        <v>1207</v>
      </c>
      <c r="N196">
        <v>1311</v>
      </c>
      <c r="O196">
        <v>1326</v>
      </c>
      <c r="P196">
        <v>1328</v>
      </c>
      <c r="Q196">
        <v>1386</v>
      </c>
      <c r="R196">
        <v>1438</v>
      </c>
      <c r="S196">
        <v>1019</v>
      </c>
      <c r="T196">
        <v>1087</v>
      </c>
      <c r="U196">
        <v>1073</v>
      </c>
    </row>
    <row r="197" spans="2:21" x14ac:dyDescent="0.25">
      <c r="B197" s="1"/>
      <c r="C197">
        <v>1425</v>
      </c>
      <c r="D197">
        <v>1445</v>
      </c>
      <c r="E197">
        <v>1281</v>
      </c>
      <c r="F197">
        <v>1387</v>
      </c>
      <c r="G197">
        <v>1667</v>
      </c>
      <c r="H197">
        <v>1694</v>
      </c>
      <c r="I197">
        <v>1751</v>
      </c>
      <c r="J197">
        <v>1677</v>
      </c>
      <c r="K197">
        <v>1642</v>
      </c>
      <c r="L197">
        <v>1434</v>
      </c>
      <c r="M197">
        <v>1577</v>
      </c>
      <c r="N197">
        <v>1586</v>
      </c>
      <c r="O197">
        <v>1506</v>
      </c>
      <c r="P197">
        <v>1522</v>
      </c>
      <c r="Q197">
        <v>1535</v>
      </c>
      <c r="R197">
        <v>1396</v>
      </c>
      <c r="S197">
        <v>1371</v>
      </c>
      <c r="T197">
        <v>1343</v>
      </c>
      <c r="U197">
        <v>1348</v>
      </c>
    </row>
    <row r="198" spans="2:21" x14ac:dyDescent="0.25">
      <c r="B198" s="1"/>
      <c r="C198">
        <v>1243</v>
      </c>
      <c r="D198">
        <v>1291</v>
      </c>
      <c r="E198">
        <v>1152</v>
      </c>
      <c r="F198">
        <v>1333</v>
      </c>
      <c r="G198">
        <v>1497</v>
      </c>
      <c r="H198">
        <v>1441</v>
      </c>
      <c r="I198">
        <v>1516</v>
      </c>
      <c r="J198">
        <v>1485</v>
      </c>
      <c r="K198">
        <v>1390</v>
      </c>
      <c r="L198">
        <v>1349</v>
      </c>
      <c r="M198">
        <v>1273</v>
      </c>
      <c r="N198">
        <v>1361</v>
      </c>
      <c r="O198">
        <v>1542</v>
      </c>
      <c r="P198">
        <v>1440</v>
      </c>
      <c r="Q198">
        <v>1506</v>
      </c>
      <c r="R198">
        <v>1376</v>
      </c>
      <c r="S198">
        <v>1156</v>
      </c>
      <c r="T198">
        <v>1244</v>
      </c>
      <c r="U198">
        <v>1204</v>
      </c>
    </row>
    <row r="199" spans="2:21" x14ac:dyDescent="0.25">
      <c r="B199" s="1"/>
      <c r="C199">
        <v>1433</v>
      </c>
      <c r="D199">
        <v>1413</v>
      </c>
      <c r="E199">
        <v>1374</v>
      </c>
      <c r="F199">
        <v>1487</v>
      </c>
      <c r="G199">
        <v>1747</v>
      </c>
      <c r="H199">
        <v>1699</v>
      </c>
      <c r="I199">
        <v>1763</v>
      </c>
      <c r="J199">
        <v>1753</v>
      </c>
      <c r="K199">
        <v>1586</v>
      </c>
      <c r="L199">
        <v>1567</v>
      </c>
      <c r="M199">
        <v>1546</v>
      </c>
      <c r="N199">
        <v>1497</v>
      </c>
      <c r="O199">
        <v>1496</v>
      </c>
      <c r="P199">
        <v>1607</v>
      </c>
      <c r="Q199">
        <v>1581</v>
      </c>
      <c r="R199">
        <v>1563</v>
      </c>
      <c r="S199">
        <v>1419</v>
      </c>
      <c r="T199">
        <v>1354</v>
      </c>
      <c r="U199">
        <v>1443</v>
      </c>
    </row>
    <row r="200" spans="2:21" x14ac:dyDescent="0.25">
      <c r="B200" s="1"/>
      <c r="C200">
        <v>1282</v>
      </c>
      <c r="D200">
        <v>1318</v>
      </c>
      <c r="E200">
        <v>1245</v>
      </c>
      <c r="F200">
        <v>1379</v>
      </c>
      <c r="G200">
        <v>1567</v>
      </c>
      <c r="H200">
        <v>1582</v>
      </c>
      <c r="I200">
        <v>1567</v>
      </c>
      <c r="J200">
        <v>1563</v>
      </c>
      <c r="K200">
        <v>1461</v>
      </c>
      <c r="L200">
        <v>1497</v>
      </c>
      <c r="M200">
        <v>1532</v>
      </c>
      <c r="N200">
        <v>1501</v>
      </c>
      <c r="O200">
        <v>1545</v>
      </c>
      <c r="P200">
        <v>1414</v>
      </c>
      <c r="Q200">
        <v>1426</v>
      </c>
      <c r="R200">
        <v>1470</v>
      </c>
      <c r="S200">
        <v>1221</v>
      </c>
      <c r="T200">
        <v>1272</v>
      </c>
      <c r="U200">
        <v>1293</v>
      </c>
    </row>
    <row r="201" spans="2:21" x14ac:dyDescent="0.25">
      <c r="B201" s="1"/>
      <c r="C201">
        <v>1215</v>
      </c>
      <c r="D201">
        <v>1260</v>
      </c>
      <c r="E201">
        <v>1177</v>
      </c>
      <c r="F201">
        <v>1276</v>
      </c>
      <c r="G201">
        <v>1386</v>
      </c>
      <c r="H201">
        <v>1415</v>
      </c>
      <c r="I201">
        <v>1435</v>
      </c>
      <c r="J201">
        <v>1410</v>
      </c>
      <c r="K201">
        <v>1344</v>
      </c>
      <c r="L201">
        <v>1350</v>
      </c>
      <c r="M201">
        <v>1265</v>
      </c>
      <c r="N201">
        <v>1365</v>
      </c>
      <c r="O201">
        <v>1452</v>
      </c>
      <c r="P201">
        <v>1355</v>
      </c>
      <c r="Q201">
        <v>1358</v>
      </c>
      <c r="R201">
        <v>1365</v>
      </c>
      <c r="S201">
        <v>1134</v>
      </c>
      <c r="T201">
        <v>1191</v>
      </c>
      <c r="U201">
        <v>1202</v>
      </c>
    </row>
    <row r="202" spans="2:21" x14ac:dyDescent="0.25">
      <c r="B202" s="1"/>
      <c r="C202">
        <v>1279</v>
      </c>
      <c r="D202">
        <v>1384</v>
      </c>
      <c r="E202">
        <v>1267</v>
      </c>
      <c r="F202">
        <v>1380</v>
      </c>
      <c r="G202">
        <v>1586</v>
      </c>
      <c r="H202">
        <v>1496</v>
      </c>
      <c r="I202">
        <v>1557</v>
      </c>
      <c r="J202">
        <v>1596</v>
      </c>
      <c r="K202">
        <v>1515</v>
      </c>
      <c r="L202">
        <v>1541</v>
      </c>
      <c r="M202">
        <v>1536</v>
      </c>
      <c r="N202">
        <v>1518</v>
      </c>
      <c r="O202">
        <v>1563</v>
      </c>
      <c r="P202">
        <v>1511</v>
      </c>
      <c r="Q202">
        <v>1471</v>
      </c>
      <c r="R202">
        <v>1578</v>
      </c>
      <c r="S202">
        <v>1234</v>
      </c>
      <c r="T202">
        <v>1247</v>
      </c>
      <c r="U202">
        <v>1213</v>
      </c>
    </row>
    <row r="203" spans="2:21" x14ac:dyDescent="0.25">
      <c r="B203" s="1"/>
      <c r="C203">
        <v>1313</v>
      </c>
      <c r="D203">
        <v>1354</v>
      </c>
      <c r="E203">
        <v>1375</v>
      </c>
      <c r="F203">
        <v>1531</v>
      </c>
      <c r="G203">
        <v>1611</v>
      </c>
      <c r="H203">
        <v>1584</v>
      </c>
      <c r="I203">
        <v>1631</v>
      </c>
      <c r="J203">
        <v>1619</v>
      </c>
      <c r="K203">
        <v>1627</v>
      </c>
      <c r="L203">
        <v>1473</v>
      </c>
      <c r="M203">
        <v>1502</v>
      </c>
      <c r="N203">
        <v>1423</v>
      </c>
      <c r="O203">
        <v>1591</v>
      </c>
      <c r="P203">
        <v>1709</v>
      </c>
      <c r="Q203">
        <v>1538</v>
      </c>
      <c r="R203">
        <v>1627</v>
      </c>
      <c r="S203">
        <v>1271</v>
      </c>
      <c r="T203">
        <v>1326</v>
      </c>
      <c r="U203">
        <v>1293</v>
      </c>
    </row>
    <row r="204" spans="2:21" x14ac:dyDescent="0.25">
      <c r="B204" s="1"/>
      <c r="C204">
        <v>1269</v>
      </c>
      <c r="D204">
        <v>1324</v>
      </c>
      <c r="E204">
        <v>1183</v>
      </c>
      <c r="F204">
        <v>1303</v>
      </c>
      <c r="G204">
        <v>1404</v>
      </c>
      <c r="H204">
        <v>1300</v>
      </c>
      <c r="I204">
        <v>1382</v>
      </c>
      <c r="J204">
        <v>1387</v>
      </c>
      <c r="K204">
        <v>1401</v>
      </c>
      <c r="L204">
        <v>1225</v>
      </c>
      <c r="M204">
        <v>1336</v>
      </c>
      <c r="N204">
        <v>1328</v>
      </c>
      <c r="O204">
        <v>1267</v>
      </c>
      <c r="P204">
        <v>1385</v>
      </c>
      <c r="Q204">
        <v>1333</v>
      </c>
      <c r="R204">
        <v>1394</v>
      </c>
      <c r="S204">
        <v>1170</v>
      </c>
      <c r="T204">
        <v>1216</v>
      </c>
      <c r="U204">
        <v>1183</v>
      </c>
    </row>
    <row r="205" spans="2:21" x14ac:dyDescent="0.25">
      <c r="B205" s="1"/>
      <c r="C205">
        <v>1539</v>
      </c>
      <c r="D205">
        <v>1577</v>
      </c>
      <c r="E205">
        <v>1468</v>
      </c>
      <c r="F205">
        <v>1578</v>
      </c>
      <c r="G205">
        <v>1689</v>
      </c>
      <c r="H205">
        <v>1642</v>
      </c>
      <c r="I205">
        <v>1652</v>
      </c>
      <c r="J205">
        <v>1737</v>
      </c>
      <c r="K205">
        <v>1670</v>
      </c>
      <c r="L205">
        <v>1591</v>
      </c>
      <c r="M205">
        <v>1595</v>
      </c>
      <c r="N205">
        <v>1493</v>
      </c>
      <c r="O205">
        <v>1547</v>
      </c>
      <c r="P205">
        <v>1667</v>
      </c>
      <c r="Q205">
        <v>1572</v>
      </c>
      <c r="R205">
        <v>1607</v>
      </c>
      <c r="S205">
        <v>1598</v>
      </c>
      <c r="T205">
        <v>1479</v>
      </c>
      <c r="U205">
        <v>1465</v>
      </c>
    </row>
    <row r="206" spans="2:21" x14ac:dyDescent="0.25">
      <c r="B206" s="1"/>
      <c r="C206">
        <v>1362</v>
      </c>
      <c r="D206">
        <v>1332</v>
      </c>
      <c r="E206">
        <v>1306</v>
      </c>
      <c r="F206">
        <v>1378</v>
      </c>
      <c r="G206">
        <v>1597</v>
      </c>
      <c r="H206">
        <v>1574</v>
      </c>
      <c r="I206">
        <v>1566</v>
      </c>
      <c r="J206">
        <v>1628</v>
      </c>
      <c r="K206">
        <v>1510</v>
      </c>
      <c r="L206">
        <v>1385</v>
      </c>
      <c r="M206">
        <v>1568</v>
      </c>
      <c r="N206">
        <v>1541</v>
      </c>
      <c r="O206">
        <v>1449</v>
      </c>
      <c r="P206">
        <v>1560</v>
      </c>
      <c r="Q206">
        <v>1586</v>
      </c>
      <c r="R206">
        <v>1529</v>
      </c>
      <c r="S206">
        <v>1279</v>
      </c>
      <c r="T206">
        <v>1349</v>
      </c>
      <c r="U206">
        <v>1359</v>
      </c>
    </row>
    <row r="207" spans="2:21" x14ac:dyDescent="0.25">
      <c r="B207" s="1"/>
      <c r="C207">
        <v>1468</v>
      </c>
      <c r="D207">
        <v>1521</v>
      </c>
      <c r="E207">
        <v>1460</v>
      </c>
      <c r="F207">
        <v>1510</v>
      </c>
      <c r="G207">
        <v>1658</v>
      </c>
      <c r="H207">
        <v>1593</v>
      </c>
      <c r="I207">
        <v>1636</v>
      </c>
      <c r="J207">
        <v>1667</v>
      </c>
      <c r="K207">
        <v>1551</v>
      </c>
      <c r="L207">
        <v>1667</v>
      </c>
      <c r="M207">
        <v>1503</v>
      </c>
      <c r="N207">
        <v>1648</v>
      </c>
      <c r="O207">
        <v>1649</v>
      </c>
      <c r="P207">
        <v>1604</v>
      </c>
      <c r="Q207">
        <v>1542</v>
      </c>
      <c r="R207">
        <v>1572</v>
      </c>
      <c r="S207">
        <v>1433</v>
      </c>
      <c r="T207">
        <v>1476</v>
      </c>
      <c r="U207">
        <v>1426</v>
      </c>
    </row>
    <row r="208" spans="2:21" x14ac:dyDescent="0.25">
      <c r="B208" s="1"/>
      <c r="C208">
        <v>1317</v>
      </c>
      <c r="D208">
        <v>1373</v>
      </c>
      <c r="E208">
        <v>1297</v>
      </c>
      <c r="F208">
        <v>1362</v>
      </c>
      <c r="G208">
        <v>1542</v>
      </c>
      <c r="H208">
        <v>1475</v>
      </c>
      <c r="I208">
        <v>1526</v>
      </c>
      <c r="J208">
        <v>1506</v>
      </c>
      <c r="K208">
        <v>1373</v>
      </c>
      <c r="L208">
        <v>1421</v>
      </c>
      <c r="M208">
        <v>1330</v>
      </c>
      <c r="N208">
        <v>1368</v>
      </c>
      <c r="O208">
        <v>1397</v>
      </c>
      <c r="P208">
        <v>1333</v>
      </c>
      <c r="Q208">
        <v>1462</v>
      </c>
      <c r="R208">
        <v>1321</v>
      </c>
      <c r="S208">
        <v>1265</v>
      </c>
      <c r="T208">
        <v>1300</v>
      </c>
      <c r="U208">
        <v>1324</v>
      </c>
    </row>
    <row r="209" spans="2:21" x14ac:dyDescent="0.25">
      <c r="B209" s="1"/>
      <c r="C209">
        <v>1331</v>
      </c>
      <c r="D209">
        <v>1391</v>
      </c>
      <c r="E209">
        <v>1355</v>
      </c>
      <c r="F209">
        <v>1476</v>
      </c>
      <c r="G209">
        <v>1638</v>
      </c>
      <c r="H209">
        <v>1580</v>
      </c>
      <c r="I209">
        <v>1588</v>
      </c>
      <c r="J209">
        <v>1611</v>
      </c>
      <c r="K209">
        <v>1463</v>
      </c>
      <c r="L209">
        <v>1483</v>
      </c>
      <c r="M209">
        <v>1506</v>
      </c>
      <c r="N209">
        <v>1527</v>
      </c>
      <c r="O209">
        <v>1597</v>
      </c>
      <c r="P209">
        <v>1554</v>
      </c>
      <c r="Q209">
        <v>1506</v>
      </c>
      <c r="R209">
        <v>1447</v>
      </c>
      <c r="S209">
        <v>1262</v>
      </c>
      <c r="T209">
        <v>1290</v>
      </c>
      <c r="U209">
        <v>1247</v>
      </c>
    </row>
    <row r="210" spans="2:21" x14ac:dyDescent="0.25">
      <c r="B210" s="1"/>
      <c r="C210">
        <v>1457</v>
      </c>
      <c r="D210">
        <v>1545</v>
      </c>
      <c r="E210">
        <v>1450</v>
      </c>
      <c r="F210">
        <v>1614</v>
      </c>
      <c r="G210">
        <v>1733</v>
      </c>
      <c r="H210">
        <v>1631</v>
      </c>
      <c r="I210">
        <v>1664</v>
      </c>
      <c r="J210">
        <v>1725</v>
      </c>
      <c r="K210">
        <v>1496</v>
      </c>
      <c r="L210">
        <v>1512</v>
      </c>
      <c r="M210">
        <v>1614</v>
      </c>
      <c r="N210">
        <v>1497</v>
      </c>
      <c r="O210">
        <v>1650</v>
      </c>
      <c r="P210">
        <v>1634</v>
      </c>
      <c r="Q210">
        <v>1617</v>
      </c>
      <c r="R210">
        <v>1555</v>
      </c>
      <c r="S210">
        <v>1493</v>
      </c>
      <c r="T210">
        <v>1425</v>
      </c>
      <c r="U210">
        <v>1441</v>
      </c>
    </row>
    <row r="211" spans="2:21" x14ac:dyDescent="0.25">
      <c r="B211" s="1"/>
      <c r="C211">
        <v>1353</v>
      </c>
      <c r="D211">
        <v>1392</v>
      </c>
      <c r="E211">
        <v>1289</v>
      </c>
      <c r="F211">
        <v>1502</v>
      </c>
      <c r="G211">
        <v>1688</v>
      </c>
      <c r="H211">
        <v>1634</v>
      </c>
      <c r="I211">
        <v>1751</v>
      </c>
      <c r="J211">
        <v>1712</v>
      </c>
      <c r="K211">
        <v>1664</v>
      </c>
      <c r="L211">
        <v>1554</v>
      </c>
      <c r="M211">
        <v>1588</v>
      </c>
      <c r="N211">
        <v>1500</v>
      </c>
      <c r="O211">
        <v>1635</v>
      </c>
      <c r="P211">
        <v>1627</v>
      </c>
      <c r="Q211">
        <v>1668</v>
      </c>
      <c r="R211">
        <v>1763</v>
      </c>
      <c r="S211">
        <v>1288</v>
      </c>
      <c r="T211">
        <v>1375</v>
      </c>
      <c r="U211">
        <v>1322</v>
      </c>
    </row>
    <row r="212" spans="2:21" x14ac:dyDescent="0.25">
      <c r="B212" s="1"/>
      <c r="C212">
        <v>1235</v>
      </c>
      <c r="D212">
        <v>1308</v>
      </c>
      <c r="E212">
        <v>1211</v>
      </c>
      <c r="F212">
        <v>1317</v>
      </c>
      <c r="G212">
        <v>1557</v>
      </c>
      <c r="H212">
        <v>1514</v>
      </c>
      <c r="I212">
        <v>1508</v>
      </c>
      <c r="J212">
        <v>1513</v>
      </c>
      <c r="K212">
        <v>1386</v>
      </c>
      <c r="L212">
        <v>1404</v>
      </c>
      <c r="M212">
        <v>1349</v>
      </c>
      <c r="N212">
        <v>1388</v>
      </c>
      <c r="O212">
        <v>1448</v>
      </c>
      <c r="P212">
        <v>1389</v>
      </c>
      <c r="Q212">
        <v>1456</v>
      </c>
      <c r="R212">
        <v>1409</v>
      </c>
      <c r="S212">
        <v>1246</v>
      </c>
      <c r="T212">
        <v>1159</v>
      </c>
      <c r="U212">
        <v>1256</v>
      </c>
    </row>
    <row r="213" spans="2:21" x14ac:dyDescent="0.25">
      <c r="B213" s="1"/>
      <c r="C213">
        <v>1321</v>
      </c>
      <c r="D213">
        <v>1357</v>
      </c>
      <c r="E213">
        <v>1300</v>
      </c>
      <c r="F213">
        <v>1402</v>
      </c>
      <c r="G213">
        <v>1734</v>
      </c>
      <c r="H213">
        <v>1618</v>
      </c>
      <c r="I213">
        <v>1657</v>
      </c>
      <c r="J213">
        <v>1667</v>
      </c>
      <c r="K213">
        <v>1523</v>
      </c>
      <c r="L213">
        <v>1439</v>
      </c>
      <c r="M213">
        <v>1568</v>
      </c>
      <c r="N213">
        <v>1516</v>
      </c>
      <c r="O213">
        <v>1574</v>
      </c>
      <c r="P213">
        <v>1618</v>
      </c>
      <c r="Q213">
        <v>1594</v>
      </c>
      <c r="R213">
        <v>1631</v>
      </c>
      <c r="S213">
        <v>1372</v>
      </c>
      <c r="T213">
        <v>1348</v>
      </c>
      <c r="U213">
        <v>1343</v>
      </c>
    </row>
    <row r="214" spans="2:21" x14ac:dyDescent="0.25">
      <c r="B214" s="1"/>
      <c r="C214">
        <v>1304</v>
      </c>
      <c r="D214">
        <v>1410</v>
      </c>
      <c r="E214">
        <v>1226</v>
      </c>
      <c r="F214">
        <v>1391</v>
      </c>
      <c r="G214">
        <v>1542</v>
      </c>
      <c r="H214">
        <v>1529</v>
      </c>
      <c r="I214">
        <v>1521</v>
      </c>
      <c r="J214">
        <v>1524</v>
      </c>
      <c r="K214">
        <v>1511</v>
      </c>
      <c r="L214">
        <v>1517</v>
      </c>
      <c r="M214">
        <v>1545</v>
      </c>
      <c r="N214">
        <v>1436</v>
      </c>
      <c r="O214">
        <v>1556</v>
      </c>
      <c r="P214">
        <v>1547</v>
      </c>
      <c r="Q214">
        <v>1506</v>
      </c>
      <c r="R214">
        <v>1487</v>
      </c>
      <c r="S214">
        <v>1230</v>
      </c>
      <c r="T214">
        <v>1309</v>
      </c>
      <c r="U214">
        <v>1261</v>
      </c>
    </row>
    <row r="215" spans="2:21" x14ac:dyDescent="0.25">
      <c r="B215" s="1"/>
      <c r="C215">
        <v>1422</v>
      </c>
      <c r="D215">
        <v>1422</v>
      </c>
      <c r="E215">
        <v>1302</v>
      </c>
      <c r="F215">
        <v>1436</v>
      </c>
      <c r="G215">
        <v>1608</v>
      </c>
      <c r="H215">
        <v>1553</v>
      </c>
      <c r="I215">
        <v>1572</v>
      </c>
      <c r="J215">
        <v>1645</v>
      </c>
      <c r="K215">
        <v>1549</v>
      </c>
      <c r="L215">
        <v>1380</v>
      </c>
      <c r="M215">
        <v>1494</v>
      </c>
      <c r="N215">
        <v>1454</v>
      </c>
      <c r="O215">
        <v>1456</v>
      </c>
      <c r="P215">
        <v>1556</v>
      </c>
      <c r="Q215">
        <v>1553</v>
      </c>
      <c r="R215">
        <v>1517</v>
      </c>
      <c r="S215">
        <v>1325</v>
      </c>
      <c r="T215">
        <v>1308</v>
      </c>
      <c r="U215">
        <v>1369</v>
      </c>
    </row>
    <row r="216" spans="2:21" x14ac:dyDescent="0.25">
      <c r="B216" s="1"/>
      <c r="C216">
        <v>1307</v>
      </c>
      <c r="D216">
        <v>1367</v>
      </c>
      <c r="E216">
        <v>1278</v>
      </c>
      <c r="F216">
        <v>1422</v>
      </c>
      <c r="G216">
        <v>1663</v>
      </c>
      <c r="H216">
        <v>1640</v>
      </c>
      <c r="I216">
        <v>1622</v>
      </c>
      <c r="J216">
        <v>1670</v>
      </c>
      <c r="K216">
        <v>1537</v>
      </c>
      <c r="L216">
        <v>1608</v>
      </c>
      <c r="M216">
        <v>1454</v>
      </c>
      <c r="N216">
        <v>1533</v>
      </c>
      <c r="O216">
        <v>1691</v>
      </c>
      <c r="P216">
        <v>1566</v>
      </c>
      <c r="Q216">
        <v>1568</v>
      </c>
      <c r="R216">
        <v>1584</v>
      </c>
      <c r="S216">
        <v>1263</v>
      </c>
      <c r="T216">
        <v>1401</v>
      </c>
      <c r="U216">
        <v>1309</v>
      </c>
    </row>
    <row r="217" spans="2:21" x14ac:dyDescent="0.25">
      <c r="B217" s="1"/>
      <c r="C217">
        <v>1321</v>
      </c>
      <c r="D217">
        <v>1437</v>
      </c>
      <c r="E217">
        <v>1272</v>
      </c>
      <c r="F217">
        <v>1462</v>
      </c>
      <c r="G217">
        <v>1546</v>
      </c>
      <c r="H217">
        <v>1496</v>
      </c>
      <c r="I217">
        <v>1485</v>
      </c>
      <c r="J217">
        <v>1495</v>
      </c>
      <c r="K217">
        <v>1428</v>
      </c>
      <c r="L217">
        <v>1470</v>
      </c>
      <c r="M217">
        <v>1438</v>
      </c>
      <c r="N217">
        <v>1480</v>
      </c>
      <c r="O217">
        <v>1502</v>
      </c>
      <c r="P217">
        <v>1457</v>
      </c>
      <c r="Q217">
        <v>1387</v>
      </c>
      <c r="R217">
        <v>1488</v>
      </c>
      <c r="S217">
        <v>1305</v>
      </c>
      <c r="T217">
        <v>1296</v>
      </c>
      <c r="U217">
        <v>1294</v>
      </c>
    </row>
    <row r="218" spans="2:21" x14ac:dyDescent="0.25">
      <c r="B218" s="1"/>
      <c r="C218">
        <v>1324</v>
      </c>
      <c r="D218">
        <v>1338</v>
      </c>
      <c r="E218">
        <v>1248</v>
      </c>
      <c r="F218">
        <v>1373</v>
      </c>
      <c r="G218">
        <v>1714</v>
      </c>
      <c r="H218">
        <v>1663</v>
      </c>
      <c r="I218">
        <v>1661</v>
      </c>
      <c r="J218">
        <v>1689</v>
      </c>
      <c r="K218">
        <v>1382</v>
      </c>
      <c r="L218">
        <v>1282</v>
      </c>
      <c r="M218">
        <v>1320</v>
      </c>
      <c r="N218">
        <v>1390</v>
      </c>
      <c r="O218">
        <v>1567</v>
      </c>
      <c r="P218">
        <v>1497</v>
      </c>
      <c r="Q218">
        <v>1651</v>
      </c>
      <c r="R218">
        <v>1647</v>
      </c>
      <c r="S218">
        <v>1281</v>
      </c>
      <c r="T218">
        <v>1311</v>
      </c>
      <c r="U218">
        <v>1306</v>
      </c>
    </row>
    <row r="219" spans="2:21" x14ac:dyDescent="0.25">
      <c r="B219" s="1"/>
      <c r="C219">
        <v>1323</v>
      </c>
      <c r="D219">
        <v>1366</v>
      </c>
      <c r="E219">
        <v>1257</v>
      </c>
      <c r="F219">
        <v>1413</v>
      </c>
      <c r="G219">
        <v>1556</v>
      </c>
      <c r="H219">
        <v>1508</v>
      </c>
      <c r="I219">
        <v>1552</v>
      </c>
      <c r="J219">
        <v>1562</v>
      </c>
      <c r="K219">
        <v>1563</v>
      </c>
      <c r="L219">
        <v>1465</v>
      </c>
      <c r="M219">
        <v>1438</v>
      </c>
      <c r="N219">
        <v>1388</v>
      </c>
      <c r="O219">
        <v>1438</v>
      </c>
      <c r="P219">
        <v>1518</v>
      </c>
      <c r="Q219">
        <v>1572</v>
      </c>
      <c r="R219">
        <v>1535</v>
      </c>
      <c r="S219">
        <v>1253</v>
      </c>
      <c r="T219">
        <v>1320</v>
      </c>
      <c r="U219">
        <v>1251</v>
      </c>
    </row>
    <row r="220" spans="2:21" x14ac:dyDescent="0.25">
      <c r="B220" s="1"/>
      <c r="C220">
        <v>1270</v>
      </c>
      <c r="D220">
        <v>1284</v>
      </c>
      <c r="E220">
        <v>1246</v>
      </c>
      <c r="F220">
        <v>1368</v>
      </c>
      <c r="G220">
        <v>1409</v>
      </c>
      <c r="H220">
        <v>1349</v>
      </c>
      <c r="I220">
        <v>1420</v>
      </c>
      <c r="J220">
        <v>1449</v>
      </c>
      <c r="K220">
        <v>1450</v>
      </c>
      <c r="L220">
        <v>1462</v>
      </c>
      <c r="M220">
        <v>1511</v>
      </c>
      <c r="N220">
        <v>1501</v>
      </c>
      <c r="O220">
        <v>1463</v>
      </c>
      <c r="P220">
        <v>1415</v>
      </c>
      <c r="Q220">
        <v>1501</v>
      </c>
      <c r="R220">
        <v>1516</v>
      </c>
      <c r="S220">
        <v>1220</v>
      </c>
      <c r="T220">
        <v>1258</v>
      </c>
      <c r="U220">
        <v>1218</v>
      </c>
    </row>
    <row r="221" spans="2:21" x14ac:dyDescent="0.25">
      <c r="B221" s="1"/>
      <c r="C221">
        <v>1217</v>
      </c>
      <c r="D221">
        <v>1235</v>
      </c>
      <c r="E221">
        <v>1280</v>
      </c>
      <c r="F221">
        <v>1431</v>
      </c>
      <c r="G221">
        <v>1514</v>
      </c>
      <c r="H221">
        <v>1458</v>
      </c>
      <c r="I221">
        <v>1508</v>
      </c>
      <c r="J221">
        <v>1491</v>
      </c>
      <c r="K221">
        <v>1476</v>
      </c>
      <c r="L221">
        <v>1514</v>
      </c>
      <c r="M221">
        <v>1412</v>
      </c>
      <c r="N221">
        <v>1433</v>
      </c>
      <c r="O221">
        <v>1423</v>
      </c>
      <c r="P221">
        <v>1470</v>
      </c>
      <c r="Q221">
        <v>1513</v>
      </c>
      <c r="R221">
        <v>1515</v>
      </c>
      <c r="S221">
        <v>1218</v>
      </c>
      <c r="T221">
        <v>1274</v>
      </c>
      <c r="U221">
        <v>1216</v>
      </c>
    </row>
    <row r="222" spans="2:21" x14ac:dyDescent="0.25">
      <c r="B222" s="1"/>
      <c r="C222">
        <v>1342</v>
      </c>
      <c r="D222">
        <v>1408</v>
      </c>
      <c r="E222">
        <v>1434</v>
      </c>
      <c r="F222">
        <v>1600</v>
      </c>
      <c r="G222">
        <v>1584</v>
      </c>
      <c r="H222">
        <v>1568</v>
      </c>
      <c r="I222">
        <v>1637</v>
      </c>
      <c r="J222">
        <v>1573</v>
      </c>
      <c r="K222">
        <v>1501</v>
      </c>
      <c r="L222">
        <v>1618</v>
      </c>
      <c r="M222">
        <v>1618</v>
      </c>
      <c r="N222">
        <v>1549</v>
      </c>
      <c r="O222">
        <v>1507</v>
      </c>
      <c r="P222">
        <v>1631</v>
      </c>
      <c r="Q222">
        <v>1474</v>
      </c>
      <c r="R222">
        <v>1557</v>
      </c>
      <c r="S222">
        <v>1357</v>
      </c>
      <c r="T222">
        <v>1367</v>
      </c>
      <c r="U222">
        <v>1312</v>
      </c>
    </row>
    <row r="223" spans="2:21" x14ac:dyDescent="0.25">
      <c r="B223" s="1"/>
      <c r="C223">
        <v>1325</v>
      </c>
      <c r="D223">
        <v>1379</v>
      </c>
      <c r="E223">
        <v>1348</v>
      </c>
      <c r="F223">
        <v>1479</v>
      </c>
      <c r="G223">
        <v>1651</v>
      </c>
      <c r="H223">
        <v>1613</v>
      </c>
      <c r="I223">
        <v>1673</v>
      </c>
      <c r="J223">
        <v>1629</v>
      </c>
      <c r="K223">
        <v>1673</v>
      </c>
      <c r="L223">
        <v>1744</v>
      </c>
      <c r="M223">
        <v>1665</v>
      </c>
      <c r="N223">
        <v>1625</v>
      </c>
      <c r="O223">
        <v>1709</v>
      </c>
      <c r="P223">
        <v>1667</v>
      </c>
      <c r="Q223">
        <v>1746</v>
      </c>
      <c r="R223">
        <v>1662</v>
      </c>
      <c r="S223">
        <v>1241</v>
      </c>
      <c r="T223">
        <v>1342</v>
      </c>
      <c r="U223">
        <v>1256</v>
      </c>
    </row>
    <row r="224" spans="2:21" x14ac:dyDescent="0.25">
      <c r="B224" s="1"/>
      <c r="C224">
        <v>1346</v>
      </c>
      <c r="D224">
        <v>1418</v>
      </c>
      <c r="E224">
        <v>1259</v>
      </c>
      <c r="F224">
        <v>1396</v>
      </c>
      <c r="G224">
        <v>1600</v>
      </c>
      <c r="H224">
        <v>1574</v>
      </c>
      <c r="I224">
        <v>1586</v>
      </c>
      <c r="J224">
        <v>1625</v>
      </c>
      <c r="K224">
        <v>1527</v>
      </c>
      <c r="L224">
        <v>1522</v>
      </c>
      <c r="M224">
        <v>1468</v>
      </c>
      <c r="N224">
        <v>1414</v>
      </c>
      <c r="O224">
        <v>1563</v>
      </c>
      <c r="P224">
        <v>1508</v>
      </c>
      <c r="Q224">
        <v>1510</v>
      </c>
      <c r="R224">
        <v>1530</v>
      </c>
      <c r="S224">
        <v>1281</v>
      </c>
      <c r="T224">
        <v>1277</v>
      </c>
      <c r="U224">
        <v>1377</v>
      </c>
    </row>
    <row r="225" spans="2:21" x14ac:dyDescent="0.25">
      <c r="B225" s="1"/>
      <c r="C225">
        <v>1100</v>
      </c>
      <c r="D225">
        <v>1248</v>
      </c>
      <c r="E225">
        <v>1101</v>
      </c>
      <c r="F225">
        <v>1238</v>
      </c>
      <c r="G225">
        <v>1440</v>
      </c>
      <c r="H225">
        <v>1390</v>
      </c>
      <c r="I225">
        <v>1343</v>
      </c>
      <c r="J225">
        <v>1414</v>
      </c>
      <c r="K225">
        <v>1291</v>
      </c>
      <c r="L225">
        <v>1307</v>
      </c>
      <c r="M225">
        <v>1256</v>
      </c>
      <c r="N225">
        <v>1347</v>
      </c>
      <c r="O225">
        <v>1397</v>
      </c>
      <c r="P225">
        <v>1374</v>
      </c>
      <c r="Q225">
        <v>1414</v>
      </c>
      <c r="R225">
        <v>1356</v>
      </c>
      <c r="S225">
        <v>1051</v>
      </c>
      <c r="T225">
        <v>1090</v>
      </c>
      <c r="U225">
        <v>1106</v>
      </c>
    </row>
    <row r="226" spans="2:21" x14ac:dyDescent="0.25">
      <c r="B226" s="1"/>
      <c r="C226">
        <v>1426</v>
      </c>
      <c r="D226">
        <v>1473</v>
      </c>
      <c r="E226">
        <v>1291</v>
      </c>
      <c r="F226">
        <v>1488</v>
      </c>
      <c r="G226">
        <v>1612</v>
      </c>
      <c r="H226">
        <v>1591</v>
      </c>
      <c r="I226">
        <v>1603</v>
      </c>
      <c r="J226">
        <v>1690</v>
      </c>
      <c r="K226">
        <v>1486</v>
      </c>
      <c r="L226">
        <v>1425</v>
      </c>
      <c r="M226">
        <v>1544</v>
      </c>
      <c r="N226">
        <v>1449</v>
      </c>
      <c r="O226">
        <v>1555</v>
      </c>
      <c r="P226">
        <v>1671</v>
      </c>
      <c r="Q226">
        <v>1624</v>
      </c>
      <c r="R226">
        <v>1506</v>
      </c>
      <c r="S226">
        <v>1426</v>
      </c>
      <c r="T226">
        <v>1403</v>
      </c>
      <c r="U226">
        <v>1324</v>
      </c>
    </row>
    <row r="227" spans="2:21" x14ac:dyDescent="0.25">
      <c r="B227" s="1"/>
      <c r="C227">
        <v>1027</v>
      </c>
      <c r="D227">
        <v>1028</v>
      </c>
      <c r="E227">
        <v>1003</v>
      </c>
      <c r="F227">
        <v>1090</v>
      </c>
      <c r="G227">
        <v>1254</v>
      </c>
      <c r="H227">
        <v>1225</v>
      </c>
      <c r="I227">
        <v>1317</v>
      </c>
      <c r="J227">
        <v>1288</v>
      </c>
      <c r="K227">
        <v>1123</v>
      </c>
      <c r="L227">
        <v>1132</v>
      </c>
      <c r="M227">
        <v>1056</v>
      </c>
      <c r="N227">
        <v>1098</v>
      </c>
      <c r="O227">
        <v>1229</v>
      </c>
      <c r="P227">
        <v>1227</v>
      </c>
      <c r="Q227">
        <v>1180</v>
      </c>
      <c r="R227">
        <v>1141</v>
      </c>
      <c r="S227">
        <v>970</v>
      </c>
      <c r="T227">
        <v>981</v>
      </c>
      <c r="U227">
        <v>952</v>
      </c>
    </row>
    <row r="228" spans="2:21" x14ac:dyDescent="0.25">
      <c r="B228" s="1"/>
      <c r="C228">
        <v>1336</v>
      </c>
      <c r="D228">
        <v>1395</v>
      </c>
      <c r="E228">
        <v>1228</v>
      </c>
      <c r="F228">
        <v>1377</v>
      </c>
      <c r="G228">
        <v>1778</v>
      </c>
      <c r="H228">
        <v>1708</v>
      </c>
      <c r="I228">
        <v>1734</v>
      </c>
      <c r="J228">
        <v>1734</v>
      </c>
      <c r="K228">
        <v>1406</v>
      </c>
      <c r="L228">
        <v>1432</v>
      </c>
      <c r="M228">
        <v>1630</v>
      </c>
      <c r="N228">
        <v>1523</v>
      </c>
      <c r="O228">
        <v>1414</v>
      </c>
      <c r="P228">
        <v>1415</v>
      </c>
      <c r="Q228">
        <v>1474</v>
      </c>
      <c r="R228">
        <v>1483</v>
      </c>
      <c r="S228">
        <v>1390</v>
      </c>
      <c r="T228">
        <v>1275</v>
      </c>
      <c r="U228">
        <v>1299</v>
      </c>
    </row>
    <row r="229" spans="2:21" x14ac:dyDescent="0.25">
      <c r="B229" s="1"/>
      <c r="C229">
        <v>1150</v>
      </c>
      <c r="D229">
        <v>1211</v>
      </c>
      <c r="E229">
        <v>1194</v>
      </c>
      <c r="F229">
        <v>1289</v>
      </c>
      <c r="G229">
        <v>1514</v>
      </c>
      <c r="H229">
        <v>1422</v>
      </c>
      <c r="I229">
        <v>1420</v>
      </c>
      <c r="J229">
        <v>1465</v>
      </c>
      <c r="K229">
        <v>1351</v>
      </c>
      <c r="L229">
        <v>1275</v>
      </c>
      <c r="M229">
        <v>1408</v>
      </c>
      <c r="N229">
        <v>1338</v>
      </c>
      <c r="O229">
        <v>1365</v>
      </c>
      <c r="P229">
        <v>1361</v>
      </c>
      <c r="Q229">
        <v>1416</v>
      </c>
      <c r="R229">
        <v>1366</v>
      </c>
      <c r="S229">
        <v>1132</v>
      </c>
      <c r="T229">
        <v>1217</v>
      </c>
      <c r="U229">
        <v>1180</v>
      </c>
    </row>
    <row r="230" spans="2:21" x14ac:dyDescent="0.25">
      <c r="B230" s="1"/>
      <c r="C230">
        <v>1189</v>
      </c>
      <c r="D230">
        <v>1190</v>
      </c>
      <c r="E230">
        <v>1143</v>
      </c>
      <c r="F230">
        <v>1245</v>
      </c>
      <c r="G230">
        <v>1566</v>
      </c>
      <c r="H230">
        <v>1506</v>
      </c>
      <c r="I230">
        <v>1541</v>
      </c>
      <c r="J230">
        <v>1566</v>
      </c>
      <c r="K230">
        <v>1389</v>
      </c>
      <c r="L230">
        <v>1332</v>
      </c>
      <c r="M230">
        <v>1235</v>
      </c>
      <c r="N230">
        <v>1318</v>
      </c>
      <c r="O230">
        <v>1422</v>
      </c>
      <c r="P230">
        <v>1417</v>
      </c>
      <c r="Q230">
        <v>1379</v>
      </c>
      <c r="R230">
        <v>1541</v>
      </c>
      <c r="S230">
        <v>1083</v>
      </c>
      <c r="T230">
        <v>1178</v>
      </c>
      <c r="U230">
        <v>1197</v>
      </c>
    </row>
    <row r="231" spans="2:21" x14ac:dyDescent="0.25">
      <c r="B231" s="1"/>
      <c r="C231">
        <v>1309</v>
      </c>
      <c r="D231">
        <v>1379</v>
      </c>
      <c r="E231">
        <v>1307</v>
      </c>
      <c r="F231">
        <v>1450</v>
      </c>
      <c r="G231">
        <v>1635</v>
      </c>
      <c r="H231">
        <v>1570</v>
      </c>
      <c r="I231">
        <v>1627</v>
      </c>
      <c r="J231">
        <v>1616</v>
      </c>
      <c r="K231">
        <v>1373</v>
      </c>
      <c r="L231">
        <v>1570</v>
      </c>
      <c r="M231">
        <v>1529</v>
      </c>
      <c r="N231">
        <v>1470</v>
      </c>
      <c r="O231">
        <v>1525</v>
      </c>
      <c r="P231">
        <v>1597</v>
      </c>
      <c r="Q231">
        <v>1484</v>
      </c>
      <c r="R231">
        <v>1522</v>
      </c>
      <c r="S231">
        <v>1264</v>
      </c>
      <c r="T231">
        <v>1318</v>
      </c>
      <c r="U231">
        <v>1279</v>
      </c>
    </row>
    <row r="232" spans="2:21" x14ac:dyDescent="0.25">
      <c r="B232" s="1"/>
      <c r="C232">
        <v>1365</v>
      </c>
      <c r="D232">
        <v>1385</v>
      </c>
      <c r="E232">
        <v>1337</v>
      </c>
      <c r="F232">
        <v>1411</v>
      </c>
      <c r="G232">
        <v>1576</v>
      </c>
      <c r="H232">
        <v>1511</v>
      </c>
      <c r="I232">
        <v>1554</v>
      </c>
      <c r="J232">
        <v>1575</v>
      </c>
      <c r="K232">
        <v>1433</v>
      </c>
      <c r="L232">
        <v>1436</v>
      </c>
      <c r="M232">
        <v>1512</v>
      </c>
      <c r="N232">
        <v>1449</v>
      </c>
      <c r="O232">
        <v>1395</v>
      </c>
      <c r="P232">
        <v>1489</v>
      </c>
      <c r="Q232">
        <v>1539</v>
      </c>
      <c r="R232">
        <v>1506</v>
      </c>
      <c r="S232">
        <v>1362</v>
      </c>
      <c r="T232">
        <v>1346</v>
      </c>
      <c r="U232">
        <v>1372</v>
      </c>
    </row>
    <row r="233" spans="2:21" x14ac:dyDescent="0.25">
      <c r="B233" s="1"/>
      <c r="C233">
        <v>1484</v>
      </c>
      <c r="D233">
        <v>1522</v>
      </c>
      <c r="E233">
        <v>1490</v>
      </c>
      <c r="F233">
        <v>1659</v>
      </c>
      <c r="G233">
        <v>1822</v>
      </c>
      <c r="H233">
        <v>1718</v>
      </c>
      <c r="I233">
        <v>1789</v>
      </c>
      <c r="J233">
        <v>1797</v>
      </c>
      <c r="K233">
        <v>1736</v>
      </c>
      <c r="L233">
        <v>1617</v>
      </c>
      <c r="M233">
        <v>1745</v>
      </c>
      <c r="N233">
        <v>1711</v>
      </c>
      <c r="O233">
        <v>1765</v>
      </c>
      <c r="P233">
        <v>1800</v>
      </c>
      <c r="Q233">
        <v>1725</v>
      </c>
      <c r="R233">
        <v>1749</v>
      </c>
      <c r="S233">
        <v>1443</v>
      </c>
      <c r="T233">
        <v>1544</v>
      </c>
      <c r="U233">
        <v>1532</v>
      </c>
    </row>
    <row r="234" spans="2:21" x14ac:dyDescent="0.25">
      <c r="B234" s="1">
        <v>1267</v>
      </c>
      <c r="C234">
        <v>1355</v>
      </c>
      <c r="D234">
        <v>1462</v>
      </c>
      <c r="E234">
        <v>1311</v>
      </c>
      <c r="F234">
        <v>1410</v>
      </c>
      <c r="G234">
        <v>1677</v>
      </c>
      <c r="H234">
        <v>1628</v>
      </c>
      <c r="I234">
        <v>1686</v>
      </c>
      <c r="J234">
        <v>1664</v>
      </c>
      <c r="K234">
        <v>1521</v>
      </c>
      <c r="L234">
        <v>1451</v>
      </c>
      <c r="M234">
        <v>1494</v>
      </c>
      <c r="N234">
        <v>1406</v>
      </c>
      <c r="O234">
        <v>1449</v>
      </c>
      <c r="P234">
        <v>1598</v>
      </c>
      <c r="Q234">
        <v>1538</v>
      </c>
      <c r="R234">
        <v>1486</v>
      </c>
      <c r="S234">
        <v>1247</v>
      </c>
      <c r="T234">
        <v>1313</v>
      </c>
      <c r="U234">
        <v>1343</v>
      </c>
    </row>
    <row r="235" spans="2:21" x14ac:dyDescent="0.25">
      <c r="B235" s="1"/>
      <c r="C235">
        <v>1196</v>
      </c>
      <c r="D235">
        <v>1177</v>
      </c>
      <c r="E235">
        <v>1232</v>
      </c>
      <c r="F235">
        <v>1261</v>
      </c>
      <c r="G235">
        <v>1554</v>
      </c>
      <c r="H235">
        <v>1443</v>
      </c>
      <c r="I235">
        <v>1471</v>
      </c>
      <c r="J235">
        <v>1525</v>
      </c>
      <c r="K235">
        <v>1264</v>
      </c>
      <c r="L235">
        <v>1279</v>
      </c>
      <c r="M235">
        <v>1308</v>
      </c>
      <c r="N235">
        <v>1342</v>
      </c>
      <c r="O235">
        <v>1490</v>
      </c>
      <c r="P235">
        <v>1352</v>
      </c>
      <c r="Q235">
        <v>1275</v>
      </c>
      <c r="R235">
        <v>1424</v>
      </c>
      <c r="S235">
        <v>1112</v>
      </c>
      <c r="T235">
        <v>1166</v>
      </c>
      <c r="U235">
        <v>1205</v>
      </c>
    </row>
    <row r="236" spans="2:21" x14ac:dyDescent="0.25">
      <c r="B236" s="1"/>
      <c r="C236">
        <v>1271</v>
      </c>
      <c r="D236">
        <v>1260</v>
      </c>
      <c r="E236">
        <v>1164</v>
      </c>
      <c r="F236">
        <v>1334</v>
      </c>
      <c r="G236">
        <v>1531</v>
      </c>
      <c r="H236">
        <v>1473</v>
      </c>
      <c r="I236">
        <v>1533</v>
      </c>
      <c r="J236">
        <v>1569</v>
      </c>
      <c r="K236">
        <v>1412</v>
      </c>
      <c r="L236">
        <v>1369</v>
      </c>
      <c r="M236">
        <v>1337</v>
      </c>
      <c r="N236">
        <v>1431</v>
      </c>
      <c r="O236">
        <v>1443</v>
      </c>
      <c r="P236">
        <v>1357</v>
      </c>
      <c r="Q236">
        <v>1476</v>
      </c>
      <c r="R236">
        <v>1458</v>
      </c>
      <c r="S236">
        <v>1211</v>
      </c>
      <c r="T236">
        <v>1264</v>
      </c>
      <c r="U236">
        <v>1206</v>
      </c>
    </row>
    <row r="237" spans="2:21" x14ac:dyDescent="0.25">
      <c r="B237" s="1"/>
      <c r="C237">
        <v>1448</v>
      </c>
      <c r="D237">
        <v>1450</v>
      </c>
      <c r="E237">
        <v>1383</v>
      </c>
      <c r="F237">
        <v>1507</v>
      </c>
      <c r="G237">
        <v>1737</v>
      </c>
      <c r="H237">
        <v>1705</v>
      </c>
      <c r="I237">
        <v>1808</v>
      </c>
      <c r="J237">
        <v>1787</v>
      </c>
      <c r="K237">
        <v>1590</v>
      </c>
      <c r="L237">
        <v>1604</v>
      </c>
      <c r="M237">
        <v>1719</v>
      </c>
      <c r="N237">
        <v>1683</v>
      </c>
      <c r="O237">
        <v>1480</v>
      </c>
      <c r="P237">
        <v>1457</v>
      </c>
      <c r="Q237">
        <v>1536</v>
      </c>
      <c r="R237">
        <v>1500</v>
      </c>
      <c r="S237">
        <v>1339</v>
      </c>
      <c r="T237">
        <v>1428</v>
      </c>
      <c r="U237">
        <v>1409</v>
      </c>
    </row>
    <row r="238" spans="2:21" x14ac:dyDescent="0.25">
      <c r="B238" s="1"/>
      <c r="C238">
        <v>1220</v>
      </c>
      <c r="D238">
        <v>1210</v>
      </c>
      <c r="E238">
        <v>1178</v>
      </c>
      <c r="F238">
        <v>1294</v>
      </c>
      <c r="G238">
        <v>1561</v>
      </c>
      <c r="H238">
        <v>1451</v>
      </c>
      <c r="I238">
        <v>1497</v>
      </c>
      <c r="J238">
        <v>1588</v>
      </c>
      <c r="K238">
        <v>1449</v>
      </c>
      <c r="L238">
        <v>1436</v>
      </c>
      <c r="M238">
        <v>1392</v>
      </c>
      <c r="N238">
        <v>1397</v>
      </c>
      <c r="O238">
        <v>1540</v>
      </c>
      <c r="P238">
        <v>1435</v>
      </c>
      <c r="Q238">
        <v>1375</v>
      </c>
      <c r="R238">
        <v>1405</v>
      </c>
      <c r="S238">
        <v>1120</v>
      </c>
      <c r="T238">
        <v>1231</v>
      </c>
      <c r="U238">
        <v>1192</v>
      </c>
    </row>
    <row r="239" spans="2:21" x14ac:dyDescent="0.25">
      <c r="B239" s="1"/>
      <c r="C239">
        <v>1186</v>
      </c>
      <c r="D239">
        <v>1265</v>
      </c>
      <c r="E239">
        <v>1157</v>
      </c>
      <c r="F239">
        <v>1266</v>
      </c>
      <c r="G239">
        <v>1485</v>
      </c>
      <c r="H239">
        <v>1414</v>
      </c>
      <c r="I239">
        <v>1361</v>
      </c>
      <c r="J239">
        <v>1417</v>
      </c>
      <c r="K239">
        <v>1392</v>
      </c>
      <c r="L239">
        <v>1333</v>
      </c>
      <c r="M239">
        <v>1326</v>
      </c>
      <c r="N239">
        <v>1258</v>
      </c>
      <c r="O239">
        <v>1254</v>
      </c>
      <c r="P239">
        <v>1312</v>
      </c>
      <c r="Q239">
        <v>1352</v>
      </c>
      <c r="R239">
        <v>1385</v>
      </c>
      <c r="S239">
        <v>1145</v>
      </c>
      <c r="T239">
        <v>1198</v>
      </c>
      <c r="U239">
        <v>1203</v>
      </c>
    </row>
    <row r="240" spans="2:21" x14ac:dyDescent="0.25">
      <c r="B240" s="1"/>
      <c r="C240">
        <v>1221</v>
      </c>
      <c r="D240">
        <v>1285</v>
      </c>
      <c r="E240">
        <v>1174</v>
      </c>
      <c r="F240">
        <v>1307</v>
      </c>
      <c r="G240">
        <v>1597</v>
      </c>
      <c r="H240">
        <v>1538</v>
      </c>
      <c r="I240">
        <v>1556</v>
      </c>
      <c r="J240">
        <v>1557</v>
      </c>
      <c r="K240">
        <v>1432</v>
      </c>
      <c r="L240">
        <v>1394</v>
      </c>
      <c r="M240">
        <v>1402</v>
      </c>
      <c r="N240">
        <v>1464</v>
      </c>
      <c r="O240">
        <v>1523</v>
      </c>
      <c r="P240">
        <v>1527</v>
      </c>
      <c r="Q240">
        <v>1532</v>
      </c>
      <c r="R240">
        <v>1507</v>
      </c>
      <c r="S240">
        <v>1124</v>
      </c>
      <c r="T240">
        <v>1185</v>
      </c>
      <c r="U240">
        <v>1213</v>
      </c>
    </row>
    <row r="241" spans="2:21" x14ac:dyDescent="0.25">
      <c r="B241" s="1"/>
      <c r="C241">
        <v>1308</v>
      </c>
      <c r="D241">
        <v>1361</v>
      </c>
      <c r="E241">
        <v>1227</v>
      </c>
      <c r="F241">
        <v>1350</v>
      </c>
      <c r="G241">
        <v>1455</v>
      </c>
      <c r="H241">
        <v>1425</v>
      </c>
      <c r="I241">
        <v>1445</v>
      </c>
      <c r="J241">
        <v>1448</v>
      </c>
      <c r="K241">
        <v>1243</v>
      </c>
      <c r="L241">
        <v>1362</v>
      </c>
      <c r="M241">
        <v>1411</v>
      </c>
      <c r="N241">
        <v>1517</v>
      </c>
      <c r="O241">
        <v>1542</v>
      </c>
      <c r="P241">
        <v>1500</v>
      </c>
      <c r="Q241">
        <v>1378</v>
      </c>
      <c r="R241">
        <v>1411</v>
      </c>
      <c r="S241">
        <v>1271</v>
      </c>
      <c r="T241">
        <v>1305</v>
      </c>
      <c r="U241">
        <v>1278</v>
      </c>
    </row>
    <row r="242" spans="2:21" x14ac:dyDescent="0.25">
      <c r="B242" s="1"/>
      <c r="C242">
        <v>1377</v>
      </c>
      <c r="D242">
        <v>1510</v>
      </c>
      <c r="E242">
        <v>1396</v>
      </c>
      <c r="F242">
        <v>1494</v>
      </c>
      <c r="G242">
        <v>1691</v>
      </c>
      <c r="H242">
        <v>1659</v>
      </c>
      <c r="I242">
        <v>1667</v>
      </c>
      <c r="J242">
        <v>1695</v>
      </c>
      <c r="K242">
        <v>1624</v>
      </c>
      <c r="L242">
        <v>1670</v>
      </c>
      <c r="M242">
        <v>1521</v>
      </c>
      <c r="N242">
        <v>1460</v>
      </c>
      <c r="O242">
        <v>1725</v>
      </c>
      <c r="P242">
        <v>1602</v>
      </c>
      <c r="Q242">
        <v>1621</v>
      </c>
      <c r="R242">
        <v>1687</v>
      </c>
      <c r="S242">
        <v>1504</v>
      </c>
      <c r="T242">
        <v>1401</v>
      </c>
      <c r="U242">
        <v>1373</v>
      </c>
    </row>
    <row r="243" spans="2:21" x14ac:dyDescent="0.25">
      <c r="B243" s="1"/>
      <c r="C243">
        <v>1211</v>
      </c>
      <c r="D243">
        <v>1272</v>
      </c>
      <c r="E243">
        <v>1138</v>
      </c>
      <c r="F243">
        <v>1312</v>
      </c>
      <c r="G243">
        <v>1628</v>
      </c>
      <c r="H243">
        <v>1571</v>
      </c>
      <c r="I243">
        <v>1542</v>
      </c>
      <c r="J243">
        <v>1605</v>
      </c>
      <c r="K243">
        <v>1279</v>
      </c>
      <c r="L243">
        <v>1321</v>
      </c>
      <c r="M243">
        <v>1277</v>
      </c>
      <c r="N243">
        <v>1291</v>
      </c>
      <c r="O243">
        <v>1501</v>
      </c>
      <c r="P243">
        <v>1516</v>
      </c>
      <c r="Q243">
        <v>1616</v>
      </c>
      <c r="R243">
        <v>1567</v>
      </c>
      <c r="S243">
        <v>1152</v>
      </c>
      <c r="T243">
        <v>1192</v>
      </c>
      <c r="U243">
        <v>1223</v>
      </c>
    </row>
    <row r="244" spans="2:21" x14ac:dyDescent="0.25">
      <c r="B244" s="1"/>
      <c r="C244">
        <v>1375</v>
      </c>
      <c r="D244">
        <v>1405</v>
      </c>
      <c r="E244">
        <v>1299</v>
      </c>
      <c r="F244">
        <v>1477</v>
      </c>
      <c r="G244">
        <v>1807</v>
      </c>
      <c r="H244">
        <v>1725</v>
      </c>
      <c r="I244">
        <v>1778</v>
      </c>
      <c r="J244">
        <v>1782</v>
      </c>
      <c r="K244">
        <v>1582</v>
      </c>
      <c r="L244">
        <v>1614</v>
      </c>
      <c r="M244">
        <v>1700</v>
      </c>
      <c r="N244">
        <v>1648</v>
      </c>
      <c r="O244">
        <v>1578</v>
      </c>
      <c r="P244">
        <v>1681</v>
      </c>
      <c r="Q244">
        <v>1682</v>
      </c>
      <c r="R244">
        <v>1590</v>
      </c>
      <c r="S244">
        <v>1429</v>
      </c>
      <c r="T244">
        <v>1351</v>
      </c>
      <c r="U244">
        <v>1353</v>
      </c>
    </row>
    <row r="245" spans="2:21" x14ac:dyDescent="0.25">
      <c r="B245" s="1"/>
      <c r="C245">
        <v>1260</v>
      </c>
      <c r="D245">
        <v>1314</v>
      </c>
      <c r="E245">
        <v>1306</v>
      </c>
      <c r="F245">
        <v>1344</v>
      </c>
      <c r="G245">
        <v>1435</v>
      </c>
      <c r="H245">
        <v>1371</v>
      </c>
      <c r="I245">
        <v>1362</v>
      </c>
      <c r="J245">
        <v>1384</v>
      </c>
      <c r="K245">
        <v>1270</v>
      </c>
      <c r="L245">
        <v>1305</v>
      </c>
      <c r="M245">
        <v>1243</v>
      </c>
      <c r="N245">
        <v>1338</v>
      </c>
      <c r="O245">
        <v>1302</v>
      </c>
      <c r="P245">
        <v>1304</v>
      </c>
      <c r="Q245">
        <v>1370</v>
      </c>
      <c r="R245">
        <v>1288</v>
      </c>
      <c r="S245">
        <v>1220</v>
      </c>
      <c r="T245">
        <v>1204</v>
      </c>
      <c r="U245">
        <v>1262</v>
      </c>
    </row>
    <row r="246" spans="2:21" x14ac:dyDescent="0.25">
      <c r="B246" s="1"/>
      <c r="C246">
        <v>1437</v>
      </c>
      <c r="D246">
        <v>1447</v>
      </c>
      <c r="E246">
        <v>1390</v>
      </c>
      <c r="F246">
        <v>1485</v>
      </c>
      <c r="G246">
        <v>1696</v>
      </c>
      <c r="H246">
        <v>1685</v>
      </c>
      <c r="I246">
        <v>1648</v>
      </c>
      <c r="J246">
        <v>1716</v>
      </c>
      <c r="K246">
        <v>1625</v>
      </c>
      <c r="L246">
        <v>1652</v>
      </c>
      <c r="M246">
        <v>1513</v>
      </c>
      <c r="N246">
        <v>1527</v>
      </c>
      <c r="O246">
        <v>1592</v>
      </c>
      <c r="P246">
        <v>1625</v>
      </c>
      <c r="Q246">
        <v>1588</v>
      </c>
      <c r="R246">
        <v>1674</v>
      </c>
      <c r="S246">
        <v>1383</v>
      </c>
      <c r="T246">
        <v>1416</v>
      </c>
      <c r="U246">
        <v>1418</v>
      </c>
    </row>
    <row r="247" spans="2:21" x14ac:dyDescent="0.25">
      <c r="B247" s="1"/>
      <c r="C247">
        <v>1354</v>
      </c>
      <c r="D247">
        <v>1407</v>
      </c>
      <c r="E247">
        <v>1331</v>
      </c>
      <c r="F247">
        <v>1451</v>
      </c>
      <c r="G247">
        <v>1634</v>
      </c>
      <c r="H247">
        <v>1571</v>
      </c>
      <c r="I247">
        <v>1561</v>
      </c>
      <c r="J247">
        <v>1617</v>
      </c>
      <c r="K247">
        <v>1437</v>
      </c>
      <c r="L247">
        <v>1439</v>
      </c>
      <c r="M247">
        <v>1452</v>
      </c>
      <c r="N247">
        <v>1547</v>
      </c>
      <c r="O247">
        <v>1533</v>
      </c>
      <c r="P247">
        <v>1426</v>
      </c>
      <c r="Q247">
        <v>1499</v>
      </c>
      <c r="R247">
        <v>1506</v>
      </c>
      <c r="S247">
        <v>1287</v>
      </c>
      <c r="T247">
        <v>1298</v>
      </c>
      <c r="U247">
        <v>1300</v>
      </c>
    </row>
    <row r="248" spans="2:21" x14ac:dyDescent="0.25">
      <c r="B248" s="1"/>
      <c r="C248">
        <v>1383</v>
      </c>
      <c r="D248">
        <v>1433</v>
      </c>
      <c r="E248">
        <v>1269</v>
      </c>
      <c r="F248">
        <v>1380</v>
      </c>
      <c r="G248">
        <v>1661</v>
      </c>
      <c r="H248">
        <v>1595</v>
      </c>
      <c r="I248">
        <v>1644</v>
      </c>
      <c r="J248">
        <v>1672</v>
      </c>
      <c r="K248">
        <v>1406</v>
      </c>
      <c r="L248">
        <v>1372</v>
      </c>
      <c r="M248">
        <v>1468</v>
      </c>
      <c r="N248">
        <v>1372</v>
      </c>
      <c r="O248">
        <v>1379</v>
      </c>
      <c r="P248">
        <v>1474</v>
      </c>
      <c r="Q248">
        <v>1500</v>
      </c>
      <c r="R248">
        <v>1434</v>
      </c>
      <c r="S248">
        <v>1381</v>
      </c>
      <c r="T248">
        <v>1317</v>
      </c>
      <c r="U248">
        <v>1404</v>
      </c>
    </row>
    <row r="249" spans="2:21" x14ac:dyDescent="0.25">
      <c r="B249" s="1"/>
      <c r="C249">
        <v>1127</v>
      </c>
      <c r="D249">
        <v>1112</v>
      </c>
      <c r="E249">
        <v>1063</v>
      </c>
      <c r="F249">
        <v>1220</v>
      </c>
      <c r="G249">
        <v>1422</v>
      </c>
      <c r="H249">
        <v>1398</v>
      </c>
      <c r="I249">
        <v>1406</v>
      </c>
      <c r="J249">
        <v>1458</v>
      </c>
      <c r="K249">
        <v>1428</v>
      </c>
      <c r="L249">
        <v>1440</v>
      </c>
      <c r="M249">
        <v>1287</v>
      </c>
      <c r="N249">
        <v>1313</v>
      </c>
      <c r="O249">
        <v>1433</v>
      </c>
      <c r="P249">
        <v>1429</v>
      </c>
      <c r="Q249">
        <v>1517</v>
      </c>
      <c r="R249">
        <v>1471</v>
      </c>
      <c r="S249">
        <v>998</v>
      </c>
      <c r="T249">
        <v>1104</v>
      </c>
      <c r="U249">
        <v>1073</v>
      </c>
    </row>
    <row r="250" spans="2:21" x14ac:dyDescent="0.25">
      <c r="B250" s="1"/>
      <c r="C250">
        <v>1363</v>
      </c>
      <c r="D250">
        <v>1385</v>
      </c>
      <c r="E250">
        <v>1303</v>
      </c>
      <c r="F250">
        <v>1422</v>
      </c>
      <c r="G250">
        <v>1648</v>
      </c>
      <c r="H250">
        <v>1572</v>
      </c>
      <c r="I250">
        <v>1623</v>
      </c>
      <c r="J250">
        <v>1608</v>
      </c>
      <c r="K250">
        <v>1494</v>
      </c>
      <c r="L250">
        <v>1459</v>
      </c>
      <c r="M250">
        <v>1443</v>
      </c>
      <c r="N250">
        <v>1385</v>
      </c>
      <c r="O250">
        <v>1436</v>
      </c>
      <c r="P250">
        <v>1513</v>
      </c>
      <c r="Q250">
        <v>1460</v>
      </c>
      <c r="R250">
        <v>1566</v>
      </c>
      <c r="S250">
        <v>1330</v>
      </c>
      <c r="T250">
        <v>1298</v>
      </c>
      <c r="U250">
        <v>1450</v>
      </c>
    </row>
    <row r="251" spans="2:21" x14ac:dyDescent="0.25">
      <c r="B251" s="1"/>
      <c r="C251">
        <v>1428</v>
      </c>
      <c r="D251">
        <v>1440</v>
      </c>
      <c r="E251">
        <v>1308</v>
      </c>
      <c r="F251">
        <v>1423</v>
      </c>
      <c r="G251">
        <v>1694</v>
      </c>
      <c r="H251">
        <v>1632</v>
      </c>
      <c r="I251">
        <v>1691</v>
      </c>
      <c r="J251">
        <v>1701</v>
      </c>
      <c r="K251">
        <v>1487</v>
      </c>
      <c r="L251">
        <v>1418</v>
      </c>
      <c r="M251">
        <v>1609</v>
      </c>
      <c r="N251">
        <v>1527</v>
      </c>
      <c r="O251">
        <v>1506</v>
      </c>
      <c r="P251">
        <v>1614</v>
      </c>
      <c r="Q251">
        <v>1571</v>
      </c>
      <c r="R251">
        <v>1612</v>
      </c>
      <c r="S251">
        <v>1350</v>
      </c>
      <c r="T251">
        <v>1384</v>
      </c>
      <c r="U251">
        <v>1358</v>
      </c>
    </row>
    <row r="252" spans="2:21" x14ac:dyDescent="0.25">
      <c r="B252" s="1"/>
      <c r="C252">
        <v>1175</v>
      </c>
      <c r="D252">
        <v>1174</v>
      </c>
      <c r="E252">
        <v>1048</v>
      </c>
      <c r="F252">
        <v>1175</v>
      </c>
      <c r="G252">
        <v>1416</v>
      </c>
      <c r="H252">
        <v>1388</v>
      </c>
      <c r="I252">
        <v>1462</v>
      </c>
      <c r="J252">
        <v>1445</v>
      </c>
      <c r="K252">
        <v>1355</v>
      </c>
      <c r="L252">
        <v>1245</v>
      </c>
      <c r="M252">
        <v>1222</v>
      </c>
      <c r="N252">
        <v>1318</v>
      </c>
      <c r="O252">
        <v>1372</v>
      </c>
      <c r="P252">
        <v>1281</v>
      </c>
      <c r="Q252">
        <v>1444</v>
      </c>
      <c r="R252">
        <v>1328</v>
      </c>
      <c r="S252">
        <v>1075</v>
      </c>
      <c r="T252">
        <v>1197</v>
      </c>
      <c r="U252">
        <v>1116</v>
      </c>
    </row>
    <row r="253" spans="2:21" x14ac:dyDescent="0.25">
      <c r="B253" s="1"/>
      <c r="C253">
        <v>1370</v>
      </c>
      <c r="D253">
        <v>1418</v>
      </c>
      <c r="E253">
        <v>1399</v>
      </c>
      <c r="F253">
        <v>1438</v>
      </c>
      <c r="G253">
        <v>1710</v>
      </c>
      <c r="H253">
        <v>1638</v>
      </c>
      <c r="I253">
        <v>1659</v>
      </c>
      <c r="J253">
        <v>1676</v>
      </c>
      <c r="K253">
        <v>1394</v>
      </c>
      <c r="L253">
        <v>1354</v>
      </c>
      <c r="M253">
        <v>1545</v>
      </c>
      <c r="N253">
        <v>1468</v>
      </c>
      <c r="O253">
        <v>1485</v>
      </c>
      <c r="P253">
        <v>1538</v>
      </c>
      <c r="Q253">
        <v>1477</v>
      </c>
      <c r="R253">
        <v>1411</v>
      </c>
      <c r="S253">
        <v>1342</v>
      </c>
      <c r="T253">
        <v>1350</v>
      </c>
      <c r="U253">
        <v>1382</v>
      </c>
    </row>
    <row r="254" spans="2:21" x14ac:dyDescent="0.25">
      <c r="B254" s="1"/>
      <c r="C254">
        <v>1414</v>
      </c>
      <c r="D254">
        <v>1377</v>
      </c>
      <c r="E254">
        <v>1323</v>
      </c>
      <c r="F254">
        <v>1391</v>
      </c>
      <c r="G254">
        <v>1650</v>
      </c>
      <c r="H254">
        <v>1621</v>
      </c>
      <c r="I254">
        <v>1669</v>
      </c>
      <c r="J254">
        <v>1699</v>
      </c>
      <c r="K254">
        <v>1563</v>
      </c>
      <c r="L254">
        <v>1503</v>
      </c>
      <c r="M254">
        <v>1570</v>
      </c>
      <c r="N254">
        <v>1531</v>
      </c>
      <c r="O254">
        <v>1487</v>
      </c>
      <c r="P254">
        <v>1500</v>
      </c>
      <c r="Q254">
        <v>1453</v>
      </c>
      <c r="R254">
        <v>1384</v>
      </c>
      <c r="S254">
        <v>1302</v>
      </c>
      <c r="T254">
        <v>1313</v>
      </c>
      <c r="U254">
        <v>1338</v>
      </c>
    </row>
    <row r="255" spans="2:21" x14ac:dyDescent="0.25">
      <c r="B255" s="1"/>
      <c r="C255">
        <v>1248</v>
      </c>
      <c r="D255">
        <v>1349</v>
      </c>
      <c r="E255">
        <v>1211</v>
      </c>
      <c r="F255">
        <v>1380</v>
      </c>
      <c r="G255">
        <v>1585</v>
      </c>
      <c r="H255">
        <v>1531</v>
      </c>
      <c r="I255">
        <v>1539</v>
      </c>
      <c r="J255">
        <v>1575</v>
      </c>
      <c r="K255">
        <v>1482</v>
      </c>
      <c r="L255">
        <v>1424</v>
      </c>
      <c r="M255">
        <v>1542</v>
      </c>
      <c r="N255">
        <v>1565</v>
      </c>
      <c r="O255">
        <v>1523</v>
      </c>
      <c r="P255">
        <v>1515</v>
      </c>
      <c r="Q255">
        <v>1520</v>
      </c>
      <c r="R255">
        <v>1532</v>
      </c>
      <c r="S255">
        <v>1195</v>
      </c>
      <c r="T255">
        <v>1274</v>
      </c>
      <c r="U255">
        <v>1224</v>
      </c>
    </row>
    <row r="256" spans="2:21" x14ac:dyDescent="0.25">
      <c r="B256" s="1"/>
      <c r="C256">
        <v>1237</v>
      </c>
      <c r="D256">
        <v>1299</v>
      </c>
      <c r="E256">
        <v>1153</v>
      </c>
      <c r="F256">
        <v>1295</v>
      </c>
      <c r="G256">
        <v>1479</v>
      </c>
      <c r="H256">
        <v>1447</v>
      </c>
      <c r="I256">
        <v>1420</v>
      </c>
      <c r="J256">
        <v>1432</v>
      </c>
      <c r="K256">
        <v>1415</v>
      </c>
      <c r="L256">
        <v>1454</v>
      </c>
      <c r="M256">
        <v>1242</v>
      </c>
      <c r="N256">
        <v>1288</v>
      </c>
      <c r="O256">
        <v>1439</v>
      </c>
      <c r="P256">
        <v>1502</v>
      </c>
      <c r="Q256">
        <v>1488</v>
      </c>
      <c r="R256">
        <v>1432</v>
      </c>
      <c r="S256">
        <v>1174</v>
      </c>
      <c r="T256">
        <v>1218</v>
      </c>
      <c r="U256">
        <v>1178</v>
      </c>
    </row>
    <row r="257" spans="2:21" x14ac:dyDescent="0.25">
      <c r="B257" s="1"/>
      <c r="C257">
        <v>1358</v>
      </c>
      <c r="D257">
        <v>1383</v>
      </c>
      <c r="E257">
        <v>1363</v>
      </c>
      <c r="F257">
        <v>1437</v>
      </c>
      <c r="G257">
        <v>1580</v>
      </c>
      <c r="H257">
        <v>1546</v>
      </c>
      <c r="I257">
        <v>1562</v>
      </c>
      <c r="J257">
        <v>1601</v>
      </c>
      <c r="K257">
        <v>1469</v>
      </c>
      <c r="L257">
        <v>1466</v>
      </c>
      <c r="M257">
        <v>1370</v>
      </c>
      <c r="N257">
        <v>1407</v>
      </c>
      <c r="O257">
        <v>1481</v>
      </c>
      <c r="P257">
        <v>1464</v>
      </c>
      <c r="Q257">
        <v>1544</v>
      </c>
      <c r="R257">
        <v>1548</v>
      </c>
      <c r="S257">
        <v>1382</v>
      </c>
      <c r="T257">
        <v>1294</v>
      </c>
      <c r="U257">
        <v>1329</v>
      </c>
    </row>
    <row r="258" spans="2:21" x14ac:dyDescent="0.25">
      <c r="B258" s="1"/>
      <c r="C258">
        <v>1092</v>
      </c>
      <c r="D258">
        <v>1189</v>
      </c>
      <c r="E258">
        <v>1119</v>
      </c>
      <c r="F258">
        <v>1240</v>
      </c>
      <c r="G258">
        <v>1398</v>
      </c>
      <c r="H258">
        <v>1403</v>
      </c>
      <c r="I258">
        <v>1411</v>
      </c>
      <c r="J258">
        <v>1405</v>
      </c>
      <c r="K258">
        <v>1374</v>
      </c>
      <c r="L258">
        <v>1240</v>
      </c>
      <c r="M258">
        <v>1355</v>
      </c>
      <c r="N258">
        <v>1330</v>
      </c>
      <c r="O258">
        <v>1348</v>
      </c>
      <c r="P258">
        <v>1257</v>
      </c>
      <c r="Q258">
        <v>1446</v>
      </c>
      <c r="R258">
        <v>1364</v>
      </c>
      <c r="S258">
        <v>1015</v>
      </c>
      <c r="T258">
        <v>1180</v>
      </c>
      <c r="U258">
        <v>1095</v>
      </c>
    </row>
    <row r="259" spans="2:21" x14ac:dyDescent="0.25">
      <c r="B259" s="1"/>
      <c r="C259">
        <v>1353</v>
      </c>
      <c r="D259">
        <v>1374</v>
      </c>
      <c r="E259">
        <v>1282</v>
      </c>
      <c r="F259">
        <v>1422</v>
      </c>
      <c r="G259">
        <v>1767</v>
      </c>
      <c r="H259">
        <v>1678</v>
      </c>
      <c r="I259">
        <v>1777</v>
      </c>
      <c r="J259">
        <v>1767</v>
      </c>
      <c r="K259">
        <v>1592</v>
      </c>
      <c r="L259">
        <v>1513</v>
      </c>
      <c r="M259">
        <v>1499</v>
      </c>
      <c r="N259">
        <v>1442</v>
      </c>
      <c r="O259">
        <v>1449</v>
      </c>
      <c r="P259">
        <v>1691</v>
      </c>
      <c r="Q259">
        <v>1632</v>
      </c>
      <c r="R259">
        <v>1535</v>
      </c>
      <c r="S259">
        <v>1336</v>
      </c>
      <c r="T259">
        <v>1331</v>
      </c>
      <c r="U259">
        <v>1370</v>
      </c>
    </row>
    <row r="260" spans="2:21" x14ac:dyDescent="0.25">
      <c r="B260" s="1"/>
      <c r="C260">
        <v>1387</v>
      </c>
      <c r="D260">
        <v>1421</v>
      </c>
      <c r="E260">
        <v>1458</v>
      </c>
      <c r="F260">
        <v>1547</v>
      </c>
      <c r="G260">
        <v>1688</v>
      </c>
      <c r="H260">
        <v>1626</v>
      </c>
      <c r="I260">
        <v>1672</v>
      </c>
      <c r="J260">
        <v>1642</v>
      </c>
      <c r="K260">
        <v>1442</v>
      </c>
      <c r="L260">
        <v>1409</v>
      </c>
      <c r="M260">
        <v>1399</v>
      </c>
      <c r="N260">
        <v>1340</v>
      </c>
      <c r="O260">
        <v>1493</v>
      </c>
      <c r="P260">
        <v>1571</v>
      </c>
      <c r="Q260">
        <v>1489</v>
      </c>
      <c r="R260">
        <v>1530</v>
      </c>
      <c r="S260">
        <v>1320</v>
      </c>
      <c r="T260">
        <v>1361</v>
      </c>
      <c r="U260">
        <v>1449</v>
      </c>
    </row>
    <row r="261" spans="2:21" x14ac:dyDescent="0.25">
      <c r="B261" s="1"/>
      <c r="C261">
        <v>1214</v>
      </c>
      <c r="D261">
        <v>1215</v>
      </c>
      <c r="E261">
        <v>1130</v>
      </c>
      <c r="F261">
        <v>1327</v>
      </c>
      <c r="G261">
        <v>1457</v>
      </c>
      <c r="H261">
        <v>1401</v>
      </c>
      <c r="I261">
        <v>1415</v>
      </c>
      <c r="J261">
        <v>1500</v>
      </c>
      <c r="K261">
        <v>1250</v>
      </c>
      <c r="L261">
        <v>1274</v>
      </c>
      <c r="M261">
        <v>1390</v>
      </c>
      <c r="N261">
        <v>1322</v>
      </c>
      <c r="O261">
        <v>1390</v>
      </c>
      <c r="P261">
        <v>1492</v>
      </c>
      <c r="Q261">
        <v>1414</v>
      </c>
      <c r="R261">
        <v>1241</v>
      </c>
      <c r="S261">
        <v>1083</v>
      </c>
      <c r="T261">
        <v>1118</v>
      </c>
      <c r="U261">
        <v>1139</v>
      </c>
    </row>
    <row r="262" spans="2:21" x14ac:dyDescent="0.25">
      <c r="B262" s="1"/>
      <c r="C262">
        <v>1171</v>
      </c>
      <c r="D262">
        <v>1206</v>
      </c>
      <c r="E262">
        <v>1156</v>
      </c>
      <c r="F262">
        <v>1280</v>
      </c>
      <c r="G262">
        <v>1621</v>
      </c>
      <c r="H262">
        <v>1538</v>
      </c>
      <c r="I262">
        <v>1607</v>
      </c>
      <c r="J262">
        <v>1605</v>
      </c>
      <c r="K262">
        <v>1574</v>
      </c>
      <c r="L262">
        <v>1543</v>
      </c>
      <c r="M262">
        <v>1599</v>
      </c>
      <c r="N262">
        <v>1579</v>
      </c>
      <c r="O262">
        <v>1582</v>
      </c>
      <c r="P262">
        <v>1397</v>
      </c>
      <c r="Q262">
        <v>1394</v>
      </c>
      <c r="R262">
        <v>1445</v>
      </c>
      <c r="S262">
        <v>1140</v>
      </c>
      <c r="T262">
        <v>1165</v>
      </c>
      <c r="U262">
        <v>1224</v>
      </c>
    </row>
    <row r="263" spans="2:21" x14ac:dyDescent="0.25">
      <c r="B263" s="1"/>
      <c r="C263">
        <v>1194</v>
      </c>
      <c r="D263">
        <v>1245</v>
      </c>
      <c r="E263">
        <v>1197</v>
      </c>
      <c r="F263">
        <v>1261</v>
      </c>
      <c r="G263">
        <v>1345</v>
      </c>
      <c r="H263">
        <v>1290</v>
      </c>
      <c r="I263">
        <v>1326</v>
      </c>
      <c r="J263">
        <v>1287</v>
      </c>
      <c r="K263">
        <v>1261</v>
      </c>
      <c r="L263">
        <v>1213</v>
      </c>
      <c r="M263">
        <v>1276</v>
      </c>
      <c r="N263">
        <v>1331</v>
      </c>
      <c r="O263">
        <v>1347</v>
      </c>
      <c r="P263">
        <v>1272</v>
      </c>
      <c r="Q263">
        <v>1290</v>
      </c>
      <c r="R263">
        <v>1301</v>
      </c>
      <c r="S263">
        <v>1153</v>
      </c>
      <c r="T263">
        <v>1105</v>
      </c>
      <c r="U263">
        <v>1144</v>
      </c>
    </row>
    <row r="264" spans="2:21" x14ac:dyDescent="0.25">
      <c r="B264" s="1"/>
      <c r="C264">
        <v>1426</v>
      </c>
      <c r="D264">
        <v>1479</v>
      </c>
      <c r="E264">
        <v>1338</v>
      </c>
      <c r="F264">
        <v>1517</v>
      </c>
      <c r="G264">
        <v>1686</v>
      </c>
      <c r="H264">
        <v>1640</v>
      </c>
      <c r="I264">
        <v>1619</v>
      </c>
      <c r="J264">
        <v>1647</v>
      </c>
      <c r="K264">
        <v>1600</v>
      </c>
      <c r="L264">
        <v>1516</v>
      </c>
      <c r="M264">
        <v>1638</v>
      </c>
      <c r="N264">
        <v>1548</v>
      </c>
      <c r="O264">
        <v>1513</v>
      </c>
      <c r="P264">
        <v>1520</v>
      </c>
      <c r="Q264">
        <v>1548</v>
      </c>
      <c r="R264">
        <v>1483</v>
      </c>
      <c r="S264">
        <v>1488</v>
      </c>
      <c r="T264">
        <v>1373</v>
      </c>
      <c r="U264">
        <v>1327</v>
      </c>
    </row>
    <row r="265" spans="2:21" x14ac:dyDescent="0.25">
      <c r="B265" s="1"/>
      <c r="C265">
        <v>1292</v>
      </c>
      <c r="D265">
        <v>1367</v>
      </c>
      <c r="E265">
        <v>1238</v>
      </c>
      <c r="F265">
        <v>1380</v>
      </c>
      <c r="G265">
        <v>1619</v>
      </c>
      <c r="H265">
        <v>1563</v>
      </c>
      <c r="I265">
        <v>1548</v>
      </c>
      <c r="J265">
        <v>1619</v>
      </c>
      <c r="K265">
        <v>1501</v>
      </c>
      <c r="L265">
        <v>1448</v>
      </c>
      <c r="M265">
        <v>1404</v>
      </c>
      <c r="N265">
        <v>1322</v>
      </c>
      <c r="O265">
        <v>1316</v>
      </c>
      <c r="P265">
        <v>1417</v>
      </c>
      <c r="Q265">
        <v>1407</v>
      </c>
      <c r="R265">
        <v>1540</v>
      </c>
      <c r="S265">
        <v>1252</v>
      </c>
      <c r="T265">
        <v>1282</v>
      </c>
      <c r="U265">
        <v>1322</v>
      </c>
    </row>
    <row r="266" spans="2:21" x14ac:dyDescent="0.25">
      <c r="B266" s="1"/>
      <c r="C266">
        <v>1518</v>
      </c>
      <c r="D266">
        <v>1529</v>
      </c>
      <c r="E266">
        <v>1454</v>
      </c>
      <c r="F266">
        <v>1598</v>
      </c>
      <c r="G266">
        <v>1812</v>
      </c>
      <c r="H266">
        <v>1780</v>
      </c>
      <c r="I266">
        <v>1834</v>
      </c>
      <c r="J266">
        <v>1861</v>
      </c>
      <c r="K266">
        <v>1660</v>
      </c>
      <c r="L266">
        <v>1649</v>
      </c>
      <c r="M266">
        <v>1552</v>
      </c>
      <c r="N266">
        <v>1480</v>
      </c>
      <c r="O266">
        <v>1667</v>
      </c>
      <c r="P266">
        <v>1774</v>
      </c>
      <c r="Q266">
        <v>1811</v>
      </c>
      <c r="R266">
        <v>1681</v>
      </c>
      <c r="S266">
        <v>1520</v>
      </c>
      <c r="T266">
        <v>1518</v>
      </c>
      <c r="U266">
        <v>1529</v>
      </c>
    </row>
    <row r="267" spans="2:21" x14ac:dyDescent="0.25">
      <c r="B267" s="1"/>
      <c r="C267">
        <v>1392</v>
      </c>
      <c r="D267">
        <v>1506</v>
      </c>
      <c r="E267">
        <v>1404</v>
      </c>
      <c r="F267">
        <v>1512</v>
      </c>
      <c r="G267">
        <v>1802</v>
      </c>
      <c r="H267">
        <v>1737</v>
      </c>
      <c r="I267">
        <v>1690</v>
      </c>
      <c r="J267">
        <v>1748</v>
      </c>
      <c r="K267">
        <v>1605</v>
      </c>
      <c r="L267">
        <v>1612</v>
      </c>
      <c r="M267">
        <v>1598</v>
      </c>
      <c r="N267">
        <v>1577</v>
      </c>
      <c r="O267">
        <v>1646</v>
      </c>
      <c r="P267">
        <v>1624</v>
      </c>
      <c r="Q267">
        <v>1595</v>
      </c>
      <c r="R267">
        <v>1594</v>
      </c>
      <c r="S267">
        <v>1355</v>
      </c>
      <c r="T267">
        <v>1434</v>
      </c>
      <c r="U267">
        <v>1427</v>
      </c>
    </row>
    <row r="268" spans="2:21" x14ac:dyDescent="0.25">
      <c r="B268" s="1"/>
      <c r="C268">
        <v>1556</v>
      </c>
      <c r="D268">
        <v>1579</v>
      </c>
      <c r="E268">
        <v>1506</v>
      </c>
      <c r="F268">
        <v>1624</v>
      </c>
      <c r="G268">
        <v>1760</v>
      </c>
      <c r="H268">
        <v>1636</v>
      </c>
      <c r="I268">
        <v>1694</v>
      </c>
      <c r="J268">
        <v>1713</v>
      </c>
      <c r="K268">
        <v>1605</v>
      </c>
      <c r="L268">
        <v>1577</v>
      </c>
      <c r="M268">
        <v>1676</v>
      </c>
      <c r="N268">
        <v>1580</v>
      </c>
      <c r="O268">
        <v>1559</v>
      </c>
      <c r="P268">
        <v>1608</v>
      </c>
      <c r="Q268">
        <v>1607</v>
      </c>
      <c r="R268">
        <v>1623</v>
      </c>
      <c r="S268">
        <v>1513</v>
      </c>
      <c r="T268">
        <v>1526</v>
      </c>
      <c r="U268">
        <v>1540</v>
      </c>
    </row>
    <row r="269" spans="2:21" x14ac:dyDescent="0.25">
      <c r="B269" s="1"/>
      <c r="C269">
        <v>1318</v>
      </c>
      <c r="D269">
        <v>1363</v>
      </c>
      <c r="E269">
        <v>1247</v>
      </c>
      <c r="F269">
        <v>1450</v>
      </c>
      <c r="G269">
        <v>1672</v>
      </c>
      <c r="H269">
        <v>1643</v>
      </c>
      <c r="I269">
        <v>1637</v>
      </c>
      <c r="J269">
        <v>1659</v>
      </c>
      <c r="K269">
        <v>1584</v>
      </c>
      <c r="L269">
        <v>1588</v>
      </c>
      <c r="M269">
        <v>1576</v>
      </c>
      <c r="N269">
        <v>1502</v>
      </c>
      <c r="O269">
        <v>1631</v>
      </c>
      <c r="P269">
        <v>1695</v>
      </c>
      <c r="Q269">
        <v>1714</v>
      </c>
      <c r="R269">
        <v>1605</v>
      </c>
      <c r="S269">
        <v>1251</v>
      </c>
      <c r="T269">
        <v>1379</v>
      </c>
      <c r="U269">
        <v>1293</v>
      </c>
    </row>
    <row r="270" spans="2:21" x14ac:dyDescent="0.25">
      <c r="B270" s="1"/>
      <c r="C270">
        <v>1303</v>
      </c>
      <c r="D270">
        <v>1343</v>
      </c>
      <c r="E270">
        <v>1336</v>
      </c>
      <c r="F270">
        <v>1500</v>
      </c>
      <c r="G270">
        <v>1691</v>
      </c>
      <c r="H270">
        <v>1621</v>
      </c>
      <c r="I270">
        <v>1665</v>
      </c>
      <c r="J270">
        <v>1656</v>
      </c>
      <c r="K270">
        <v>1601</v>
      </c>
      <c r="L270">
        <v>1657</v>
      </c>
      <c r="M270">
        <v>1577</v>
      </c>
      <c r="N270">
        <v>1580</v>
      </c>
      <c r="O270">
        <v>1637</v>
      </c>
      <c r="P270">
        <v>1522</v>
      </c>
      <c r="Q270">
        <v>1542</v>
      </c>
      <c r="R270">
        <v>1657</v>
      </c>
      <c r="S270">
        <v>1260</v>
      </c>
      <c r="T270">
        <v>1265</v>
      </c>
      <c r="U270">
        <v>1209</v>
      </c>
    </row>
    <row r="271" spans="2:21" x14ac:dyDescent="0.25">
      <c r="B271" s="1"/>
      <c r="C271">
        <v>1254</v>
      </c>
      <c r="D271">
        <v>1254</v>
      </c>
      <c r="E271">
        <v>1226</v>
      </c>
      <c r="F271">
        <v>1321</v>
      </c>
      <c r="G271">
        <v>1496</v>
      </c>
      <c r="H271">
        <v>1470</v>
      </c>
      <c r="I271">
        <v>1507</v>
      </c>
      <c r="J271">
        <v>1546</v>
      </c>
      <c r="K271">
        <v>1435</v>
      </c>
      <c r="L271">
        <v>1296</v>
      </c>
      <c r="M271">
        <v>1403</v>
      </c>
      <c r="N271">
        <v>1435</v>
      </c>
      <c r="O271">
        <v>1386</v>
      </c>
      <c r="P271">
        <v>1474</v>
      </c>
      <c r="Q271">
        <v>1464</v>
      </c>
      <c r="R271">
        <v>1452</v>
      </c>
      <c r="S271">
        <v>1227</v>
      </c>
      <c r="T271">
        <v>1294</v>
      </c>
      <c r="U271">
        <v>1314</v>
      </c>
    </row>
    <row r="272" spans="2:21" x14ac:dyDescent="0.25">
      <c r="B272" s="1"/>
      <c r="C272">
        <v>1371</v>
      </c>
      <c r="D272">
        <v>1415</v>
      </c>
      <c r="E272">
        <v>1314</v>
      </c>
      <c r="F272">
        <v>1425</v>
      </c>
      <c r="G272">
        <v>1722</v>
      </c>
      <c r="H272">
        <v>1659</v>
      </c>
      <c r="I272">
        <v>1636</v>
      </c>
      <c r="J272">
        <v>1673</v>
      </c>
      <c r="K272">
        <v>1621</v>
      </c>
      <c r="L272">
        <v>1654</v>
      </c>
      <c r="M272">
        <v>1473</v>
      </c>
      <c r="N272">
        <v>1605</v>
      </c>
      <c r="O272">
        <v>1546</v>
      </c>
      <c r="P272">
        <v>1586</v>
      </c>
      <c r="Q272">
        <v>1644</v>
      </c>
      <c r="R272">
        <v>1551</v>
      </c>
      <c r="S272">
        <v>1288</v>
      </c>
      <c r="T272">
        <v>1284</v>
      </c>
      <c r="U272">
        <v>1310</v>
      </c>
    </row>
    <row r="273" spans="1:21" x14ac:dyDescent="0.25">
      <c r="B273" s="1"/>
      <c r="C273">
        <v>1411</v>
      </c>
      <c r="D273">
        <v>1497</v>
      </c>
      <c r="E273">
        <v>1424</v>
      </c>
      <c r="F273">
        <v>1490</v>
      </c>
      <c r="G273">
        <v>1624</v>
      </c>
      <c r="H273">
        <v>1566</v>
      </c>
      <c r="I273">
        <v>1689</v>
      </c>
      <c r="J273">
        <v>1633</v>
      </c>
      <c r="K273">
        <v>1503</v>
      </c>
      <c r="L273">
        <v>1407</v>
      </c>
      <c r="M273">
        <v>1479</v>
      </c>
      <c r="N273">
        <v>1404</v>
      </c>
      <c r="O273">
        <v>1458</v>
      </c>
      <c r="P273">
        <v>1554</v>
      </c>
      <c r="Q273">
        <v>1620</v>
      </c>
      <c r="R273">
        <v>1685</v>
      </c>
      <c r="S273">
        <v>1469</v>
      </c>
      <c r="T273">
        <v>1430</v>
      </c>
      <c r="U273">
        <v>1475</v>
      </c>
    </row>
    <row r="274" spans="1:21" x14ac:dyDescent="0.25">
      <c r="B274" s="1"/>
      <c r="C274">
        <v>1457</v>
      </c>
      <c r="D274">
        <v>1472</v>
      </c>
      <c r="E274">
        <v>1515</v>
      </c>
      <c r="F274">
        <v>1584</v>
      </c>
      <c r="G274">
        <v>1779</v>
      </c>
      <c r="H274">
        <v>1722</v>
      </c>
      <c r="I274">
        <v>1765</v>
      </c>
      <c r="J274">
        <v>1803</v>
      </c>
      <c r="K274">
        <v>1565</v>
      </c>
      <c r="L274">
        <v>1571</v>
      </c>
      <c r="M274">
        <v>1562</v>
      </c>
      <c r="N274">
        <v>1566</v>
      </c>
      <c r="O274">
        <v>1717</v>
      </c>
      <c r="P274">
        <v>1662</v>
      </c>
      <c r="Q274">
        <v>1636</v>
      </c>
      <c r="R274">
        <v>1560</v>
      </c>
      <c r="S274">
        <v>1344</v>
      </c>
      <c r="T274">
        <v>1484</v>
      </c>
      <c r="U274">
        <v>1470</v>
      </c>
    </row>
    <row r="275" spans="1:21" x14ac:dyDescent="0.25">
      <c r="B275" s="1"/>
      <c r="C275">
        <v>1412</v>
      </c>
      <c r="D275">
        <v>1470</v>
      </c>
      <c r="E275">
        <v>1343</v>
      </c>
      <c r="F275">
        <v>1470</v>
      </c>
      <c r="G275">
        <v>1807</v>
      </c>
      <c r="H275">
        <v>1725</v>
      </c>
      <c r="I275">
        <v>1710</v>
      </c>
      <c r="J275">
        <v>1802</v>
      </c>
      <c r="K275">
        <v>1573</v>
      </c>
      <c r="L275">
        <v>1669</v>
      </c>
      <c r="M275">
        <v>1602</v>
      </c>
      <c r="N275">
        <v>1621</v>
      </c>
      <c r="O275">
        <v>1834</v>
      </c>
      <c r="P275">
        <v>1678</v>
      </c>
      <c r="Q275">
        <v>1602</v>
      </c>
      <c r="R275">
        <v>1567</v>
      </c>
      <c r="S275">
        <v>1349</v>
      </c>
      <c r="T275">
        <v>1399</v>
      </c>
      <c r="U275">
        <v>1408</v>
      </c>
    </row>
    <row r="276" spans="1:21" x14ac:dyDescent="0.25">
      <c r="B276" s="1"/>
      <c r="C276">
        <v>1263</v>
      </c>
      <c r="D276">
        <v>1311</v>
      </c>
      <c r="E276">
        <v>1349</v>
      </c>
      <c r="F276">
        <v>1439</v>
      </c>
      <c r="G276">
        <v>1507</v>
      </c>
      <c r="H276">
        <v>1495</v>
      </c>
      <c r="I276">
        <v>1521</v>
      </c>
      <c r="J276">
        <v>1563</v>
      </c>
      <c r="K276">
        <v>1551</v>
      </c>
      <c r="L276">
        <v>1414</v>
      </c>
      <c r="M276">
        <v>1509</v>
      </c>
      <c r="N276">
        <v>1450</v>
      </c>
      <c r="O276">
        <v>1394</v>
      </c>
      <c r="P276">
        <v>1509</v>
      </c>
      <c r="Q276">
        <v>1435</v>
      </c>
      <c r="R276">
        <v>1509</v>
      </c>
      <c r="S276">
        <v>1226</v>
      </c>
      <c r="T276">
        <v>1302</v>
      </c>
      <c r="U276">
        <v>1244</v>
      </c>
    </row>
    <row r="277" spans="1:21" x14ac:dyDescent="0.25">
      <c r="B277" s="1"/>
      <c r="C277">
        <v>1252</v>
      </c>
      <c r="D277">
        <v>1272</v>
      </c>
      <c r="E277">
        <v>1224</v>
      </c>
      <c r="F277">
        <v>1297</v>
      </c>
      <c r="G277">
        <v>1479</v>
      </c>
      <c r="H277">
        <v>1411</v>
      </c>
      <c r="I277">
        <v>1407</v>
      </c>
      <c r="J277">
        <v>1471</v>
      </c>
      <c r="K277">
        <v>1244</v>
      </c>
      <c r="L277">
        <v>1362</v>
      </c>
      <c r="M277">
        <v>1264</v>
      </c>
      <c r="N277">
        <v>1304</v>
      </c>
      <c r="O277">
        <v>1406</v>
      </c>
      <c r="P277">
        <v>1377</v>
      </c>
      <c r="Q277">
        <v>1317</v>
      </c>
      <c r="R277">
        <v>1322</v>
      </c>
      <c r="S277">
        <v>1169</v>
      </c>
      <c r="T277">
        <v>1227</v>
      </c>
      <c r="U277">
        <v>1252</v>
      </c>
    </row>
    <row r="278" spans="1:21" x14ac:dyDescent="0.25">
      <c r="B278" s="1"/>
      <c r="C278">
        <v>1076</v>
      </c>
      <c r="D278">
        <v>1140</v>
      </c>
      <c r="E278">
        <v>1117</v>
      </c>
      <c r="F278">
        <v>1185</v>
      </c>
      <c r="G278">
        <v>1400</v>
      </c>
      <c r="H278">
        <v>1350</v>
      </c>
      <c r="I278">
        <v>1334</v>
      </c>
      <c r="J278">
        <v>1392</v>
      </c>
      <c r="K278">
        <v>1171</v>
      </c>
      <c r="L278">
        <v>1281</v>
      </c>
      <c r="M278">
        <v>1288</v>
      </c>
      <c r="N278">
        <v>1257</v>
      </c>
      <c r="O278">
        <v>1275</v>
      </c>
      <c r="P278">
        <v>1189</v>
      </c>
      <c r="Q278">
        <v>1268</v>
      </c>
      <c r="R278">
        <v>1291</v>
      </c>
      <c r="S278">
        <v>1069</v>
      </c>
      <c r="T278">
        <v>1133</v>
      </c>
      <c r="U278">
        <v>1086</v>
      </c>
    </row>
    <row r="279" spans="1:21" x14ac:dyDescent="0.25">
      <c r="B279" s="1"/>
      <c r="C279">
        <v>1248</v>
      </c>
      <c r="D279">
        <v>1334</v>
      </c>
      <c r="E279">
        <v>1345</v>
      </c>
      <c r="F279">
        <v>1435</v>
      </c>
      <c r="G279">
        <v>1493</v>
      </c>
      <c r="H279">
        <v>1474</v>
      </c>
      <c r="I279">
        <v>1510</v>
      </c>
      <c r="J279">
        <v>1488</v>
      </c>
      <c r="K279">
        <v>1387</v>
      </c>
      <c r="L279">
        <v>1421</v>
      </c>
      <c r="M279">
        <v>1358</v>
      </c>
      <c r="N279">
        <v>1445</v>
      </c>
      <c r="O279">
        <v>1492</v>
      </c>
      <c r="P279">
        <v>1405</v>
      </c>
      <c r="Q279">
        <v>1363</v>
      </c>
      <c r="R279">
        <v>1413</v>
      </c>
      <c r="S279">
        <v>1250</v>
      </c>
      <c r="T279">
        <v>1304</v>
      </c>
      <c r="U279">
        <v>1185</v>
      </c>
    </row>
    <row r="280" spans="1:21" x14ac:dyDescent="0.25">
      <c r="A280" t="s">
        <v>1026</v>
      </c>
      <c r="B280">
        <f>AVERAGE(B190:B279)</f>
        <v>1267</v>
      </c>
      <c r="C280">
        <f>AVERAGE(C190:C279)</f>
        <v>1311.7777777777778</v>
      </c>
      <c r="D280">
        <f t="shared" ref="D280:U280" si="4">AVERAGE(D190:D279)</f>
        <v>1354.7666666666667</v>
      </c>
      <c r="E280">
        <f t="shared" si="4"/>
        <v>1280.5</v>
      </c>
      <c r="F280">
        <f t="shared" si="4"/>
        <v>1402.1777777777777</v>
      </c>
      <c r="G280">
        <f t="shared" si="4"/>
        <v>1597.6333333333334</v>
      </c>
      <c r="H280">
        <f t="shared" si="4"/>
        <v>1546.1666666666667</v>
      </c>
      <c r="I280">
        <f t="shared" si="4"/>
        <v>1575.0333333333333</v>
      </c>
      <c r="J280">
        <f t="shared" si="4"/>
        <v>1593.6222222222223</v>
      </c>
      <c r="K280">
        <f t="shared" si="4"/>
        <v>1467.3666666666666</v>
      </c>
      <c r="L280">
        <f t="shared" si="4"/>
        <v>1451.8666666666666</v>
      </c>
      <c r="M280">
        <f t="shared" si="4"/>
        <v>1458.7222222222222</v>
      </c>
      <c r="N280">
        <f t="shared" si="4"/>
        <v>1447</v>
      </c>
      <c r="O280">
        <f t="shared" si="4"/>
        <v>1499.7444444444445</v>
      </c>
      <c r="P280">
        <f t="shared" si="4"/>
        <v>1503.6666666666667</v>
      </c>
      <c r="Q280">
        <f t="shared" si="4"/>
        <v>1504.0444444444445</v>
      </c>
      <c r="R280">
        <f t="shared" si="4"/>
        <v>1498.3111111111111</v>
      </c>
      <c r="S280">
        <f t="shared" si="4"/>
        <v>1268.4666666666667</v>
      </c>
      <c r="T280">
        <f t="shared" si="4"/>
        <v>1296.2333333333333</v>
      </c>
      <c r="U280">
        <f t="shared" si="4"/>
        <v>1291.7111111111112</v>
      </c>
    </row>
    <row r="281" spans="1:21" x14ac:dyDescent="0.25">
      <c r="A281" t="s">
        <v>1027</v>
      </c>
      <c r="B281">
        <f>MEDIAN(B190:B279)</f>
        <v>1267</v>
      </c>
      <c r="C281">
        <f>MEDIAN(C190:C279)</f>
        <v>1319.5</v>
      </c>
      <c r="D281">
        <f t="shared" ref="D281:U281" si="5">MEDIAN(D190:D279)</f>
        <v>1367</v>
      </c>
      <c r="E281">
        <f t="shared" si="5"/>
        <v>1280.5</v>
      </c>
      <c r="F281">
        <f t="shared" si="5"/>
        <v>1404</v>
      </c>
      <c r="G281">
        <f t="shared" si="5"/>
        <v>1604</v>
      </c>
      <c r="H281">
        <f t="shared" si="5"/>
        <v>1567</v>
      </c>
      <c r="I281">
        <f t="shared" si="5"/>
        <v>1566.5</v>
      </c>
      <c r="J281">
        <f t="shared" si="5"/>
        <v>1606.5</v>
      </c>
      <c r="K281">
        <f t="shared" si="5"/>
        <v>1472.5</v>
      </c>
      <c r="L281">
        <f t="shared" si="5"/>
        <v>1439.5</v>
      </c>
      <c r="M281">
        <f t="shared" si="5"/>
        <v>1476</v>
      </c>
      <c r="N281">
        <f t="shared" si="5"/>
        <v>1449</v>
      </c>
      <c r="O281">
        <f t="shared" si="5"/>
        <v>1494.5</v>
      </c>
      <c r="P281">
        <f t="shared" si="5"/>
        <v>1508.5</v>
      </c>
      <c r="Q281">
        <f t="shared" si="5"/>
        <v>1506</v>
      </c>
      <c r="R281">
        <f t="shared" si="5"/>
        <v>1506.5</v>
      </c>
      <c r="S281">
        <f t="shared" si="5"/>
        <v>1264.5</v>
      </c>
      <c r="T281">
        <f t="shared" si="5"/>
        <v>1303</v>
      </c>
      <c r="U281">
        <f t="shared" si="5"/>
        <v>1293.5</v>
      </c>
    </row>
    <row r="283" spans="1:21" x14ac:dyDescent="0.25">
      <c r="B283" t="s">
        <v>1024</v>
      </c>
    </row>
    <row r="284" spans="1:21" x14ac:dyDescent="0.25">
      <c r="B284" s="1"/>
      <c r="C284">
        <v>1342</v>
      </c>
      <c r="D284">
        <v>1433</v>
      </c>
      <c r="E284">
        <v>1390</v>
      </c>
      <c r="F284">
        <v>1465</v>
      </c>
      <c r="G284">
        <v>1455</v>
      </c>
      <c r="H284">
        <v>1384</v>
      </c>
      <c r="I284">
        <v>1521</v>
      </c>
      <c r="J284">
        <v>1337</v>
      </c>
      <c r="K284">
        <v>1359</v>
      </c>
      <c r="L284">
        <v>1487</v>
      </c>
      <c r="M284">
        <v>1502</v>
      </c>
      <c r="N284">
        <v>1465</v>
      </c>
      <c r="O284">
        <v>1644</v>
      </c>
      <c r="P284">
        <v>1579</v>
      </c>
      <c r="Q284">
        <v>1519</v>
      </c>
      <c r="R284">
        <v>1488</v>
      </c>
      <c r="S284">
        <v>1274</v>
      </c>
      <c r="T284">
        <v>1349</v>
      </c>
      <c r="U284">
        <v>1229</v>
      </c>
    </row>
    <row r="285" spans="1:21" x14ac:dyDescent="0.25">
      <c r="B285" s="1"/>
      <c r="C285">
        <v>1387</v>
      </c>
      <c r="D285">
        <v>1365</v>
      </c>
      <c r="E285">
        <v>1279</v>
      </c>
      <c r="F285">
        <v>1405</v>
      </c>
      <c r="G285">
        <v>1424</v>
      </c>
      <c r="H285">
        <v>1333</v>
      </c>
      <c r="I285">
        <v>1437</v>
      </c>
      <c r="J285">
        <v>1320</v>
      </c>
      <c r="K285">
        <v>1381</v>
      </c>
      <c r="L285">
        <v>1355</v>
      </c>
      <c r="M285">
        <v>1368</v>
      </c>
      <c r="N285">
        <v>1277</v>
      </c>
      <c r="O285">
        <v>1432</v>
      </c>
      <c r="P285">
        <v>1466</v>
      </c>
      <c r="Q285">
        <v>1472</v>
      </c>
      <c r="R285">
        <v>1439</v>
      </c>
      <c r="S285">
        <v>1297</v>
      </c>
      <c r="T285">
        <v>1317</v>
      </c>
      <c r="U285">
        <v>1275</v>
      </c>
    </row>
    <row r="286" spans="1:21" x14ac:dyDescent="0.25">
      <c r="B286" s="1"/>
      <c r="C286">
        <v>1273</v>
      </c>
      <c r="D286">
        <v>1267</v>
      </c>
      <c r="E286">
        <v>1217</v>
      </c>
      <c r="F286">
        <v>1366</v>
      </c>
      <c r="G286">
        <v>1361</v>
      </c>
      <c r="H286">
        <v>1305</v>
      </c>
      <c r="I286">
        <v>1360</v>
      </c>
      <c r="J286">
        <v>1332</v>
      </c>
      <c r="K286">
        <v>1370</v>
      </c>
      <c r="L286">
        <v>1355</v>
      </c>
      <c r="M286">
        <v>1393</v>
      </c>
      <c r="N286">
        <v>1303</v>
      </c>
      <c r="O286">
        <v>1403</v>
      </c>
      <c r="P286">
        <v>1447</v>
      </c>
      <c r="Q286">
        <v>1411</v>
      </c>
      <c r="R286">
        <v>1433</v>
      </c>
      <c r="S286">
        <v>1281</v>
      </c>
      <c r="T286">
        <v>1204</v>
      </c>
      <c r="U286">
        <v>1187</v>
      </c>
    </row>
    <row r="287" spans="1:21" x14ac:dyDescent="0.25">
      <c r="B287" s="1"/>
      <c r="C287">
        <v>1282</v>
      </c>
      <c r="D287">
        <v>1298</v>
      </c>
      <c r="E287">
        <v>1211</v>
      </c>
      <c r="F287">
        <v>1377</v>
      </c>
      <c r="G287">
        <v>1345</v>
      </c>
      <c r="H287">
        <v>1307</v>
      </c>
      <c r="I287">
        <v>1296</v>
      </c>
      <c r="J287">
        <v>1368</v>
      </c>
      <c r="K287">
        <v>1345</v>
      </c>
      <c r="L287">
        <v>1524</v>
      </c>
      <c r="M287">
        <v>1346</v>
      </c>
      <c r="N287">
        <v>1354</v>
      </c>
      <c r="O287">
        <v>1402</v>
      </c>
      <c r="P287">
        <v>1416</v>
      </c>
      <c r="Q287">
        <v>1384</v>
      </c>
      <c r="R287">
        <v>1351</v>
      </c>
      <c r="S287">
        <v>1169</v>
      </c>
      <c r="T287">
        <v>1304</v>
      </c>
      <c r="U287">
        <v>1167</v>
      </c>
    </row>
    <row r="288" spans="1:21" x14ac:dyDescent="0.25">
      <c r="B288" s="1"/>
      <c r="C288">
        <v>1194</v>
      </c>
      <c r="D288">
        <v>1235</v>
      </c>
      <c r="E288">
        <v>1256</v>
      </c>
      <c r="F288">
        <v>1303</v>
      </c>
      <c r="G288">
        <v>1458</v>
      </c>
      <c r="H288">
        <v>1404</v>
      </c>
      <c r="I288">
        <v>1405</v>
      </c>
      <c r="J288">
        <v>1274</v>
      </c>
      <c r="K288">
        <v>1383</v>
      </c>
      <c r="L288">
        <v>1281</v>
      </c>
      <c r="M288">
        <v>1371</v>
      </c>
      <c r="N288">
        <v>1347</v>
      </c>
      <c r="O288">
        <v>1324</v>
      </c>
      <c r="P288">
        <v>1412</v>
      </c>
      <c r="Q288">
        <v>1245</v>
      </c>
      <c r="R288">
        <v>1340</v>
      </c>
      <c r="S288">
        <v>1145</v>
      </c>
      <c r="T288">
        <v>1130</v>
      </c>
      <c r="U288">
        <v>1262</v>
      </c>
    </row>
    <row r="289" spans="2:21" x14ac:dyDescent="0.25">
      <c r="B289" s="1"/>
      <c r="C289">
        <v>1486</v>
      </c>
      <c r="D289">
        <v>1494</v>
      </c>
      <c r="E289">
        <v>1507</v>
      </c>
      <c r="F289">
        <v>1629</v>
      </c>
      <c r="G289">
        <v>1718</v>
      </c>
      <c r="H289">
        <v>1687</v>
      </c>
      <c r="I289">
        <v>1709</v>
      </c>
      <c r="J289">
        <v>1667</v>
      </c>
      <c r="K289">
        <v>1534</v>
      </c>
      <c r="L289">
        <v>1464</v>
      </c>
      <c r="M289">
        <v>1627</v>
      </c>
      <c r="N289">
        <v>1512</v>
      </c>
      <c r="O289">
        <v>1528</v>
      </c>
      <c r="P289">
        <v>1559</v>
      </c>
      <c r="Q289">
        <v>1539</v>
      </c>
      <c r="R289">
        <v>1571</v>
      </c>
      <c r="S289">
        <v>1456</v>
      </c>
      <c r="T289">
        <v>1466</v>
      </c>
      <c r="U289">
        <v>1516</v>
      </c>
    </row>
    <row r="290" spans="2:21" x14ac:dyDescent="0.25">
      <c r="B290" s="1"/>
      <c r="C290">
        <v>1073</v>
      </c>
      <c r="D290">
        <v>1181</v>
      </c>
      <c r="E290">
        <v>1103</v>
      </c>
      <c r="F290">
        <v>1257</v>
      </c>
      <c r="G290">
        <v>1223</v>
      </c>
      <c r="H290">
        <v>1217</v>
      </c>
      <c r="I290">
        <v>1144</v>
      </c>
      <c r="J290">
        <v>1198</v>
      </c>
      <c r="K290">
        <v>1200</v>
      </c>
      <c r="L290">
        <v>1196</v>
      </c>
      <c r="M290">
        <v>1139</v>
      </c>
      <c r="N290">
        <v>1211</v>
      </c>
      <c r="O290">
        <v>1224</v>
      </c>
      <c r="P290">
        <v>1203</v>
      </c>
      <c r="Q290">
        <v>1274</v>
      </c>
      <c r="R290">
        <v>1281</v>
      </c>
      <c r="S290">
        <v>1016</v>
      </c>
      <c r="T290">
        <v>1087</v>
      </c>
      <c r="U290">
        <v>1073</v>
      </c>
    </row>
    <row r="291" spans="2:21" x14ac:dyDescent="0.25">
      <c r="B291" s="1"/>
      <c r="C291">
        <v>1425</v>
      </c>
      <c r="D291">
        <v>1445</v>
      </c>
      <c r="E291">
        <v>1281</v>
      </c>
      <c r="F291">
        <v>1387</v>
      </c>
      <c r="G291">
        <v>1488</v>
      </c>
      <c r="H291">
        <v>1604</v>
      </c>
      <c r="I291">
        <v>1608</v>
      </c>
      <c r="J291">
        <v>1503</v>
      </c>
      <c r="K291">
        <v>1580</v>
      </c>
      <c r="L291">
        <v>1430</v>
      </c>
      <c r="M291">
        <v>1495</v>
      </c>
      <c r="N291">
        <v>1504</v>
      </c>
      <c r="O291">
        <v>1457</v>
      </c>
      <c r="P291">
        <v>1522</v>
      </c>
      <c r="Q291">
        <v>1535</v>
      </c>
      <c r="R291">
        <v>1395</v>
      </c>
      <c r="S291">
        <v>1371</v>
      </c>
      <c r="T291">
        <v>1343</v>
      </c>
      <c r="U291">
        <v>1310</v>
      </c>
    </row>
    <row r="292" spans="2:21" x14ac:dyDescent="0.25">
      <c r="B292" s="1"/>
      <c r="C292">
        <v>1243</v>
      </c>
      <c r="D292">
        <v>1291</v>
      </c>
      <c r="E292">
        <v>1152</v>
      </c>
      <c r="F292">
        <v>1333</v>
      </c>
      <c r="G292">
        <v>1396</v>
      </c>
      <c r="H292">
        <v>1302</v>
      </c>
      <c r="I292">
        <v>1335</v>
      </c>
      <c r="J292">
        <v>1344</v>
      </c>
      <c r="K292">
        <v>1371</v>
      </c>
      <c r="L292">
        <v>1320</v>
      </c>
      <c r="M292">
        <v>1242</v>
      </c>
      <c r="N292">
        <v>1265</v>
      </c>
      <c r="O292">
        <v>1454</v>
      </c>
      <c r="P292">
        <v>1379</v>
      </c>
      <c r="Q292">
        <v>1382</v>
      </c>
      <c r="R292">
        <v>1304</v>
      </c>
      <c r="S292">
        <v>1156</v>
      </c>
      <c r="T292">
        <v>1244</v>
      </c>
      <c r="U292">
        <v>1204</v>
      </c>
    </row>
    <row r="293" spans="2:21" x14ac:dyDescent="0.25">
      <c r="B293" s="1"/>
      <c r="C293">
        <v>1433</v>
      </c>
      <c r="D293">
        <v>1413</v>
      </c>
      <c r="E293">
        <v>1374</v>
      </c>
      <c r="F293">
        <v>1487</v>
      </c>
      <c r="G293">
        <v>1540</v>
      </c>
      <c r="H293">
        <v>1499</v>
      </c>
      <c r="I293">
        <v>1547</v>
      </c>
      <c r="J293">
        <v>1489</v>
      </c>
      <c r="K293">
        <v>1586</v>
      </c>
      <c r="L293">
        <v>1520</v>
      </c>
      <c r="M293">
        <v>1452</v>
      </c>
      <c r="N293">
        <v>1444</v>
      </c>
      <c r="O293">
        <v>1496</v>
      </c>
      <c r="P293">
        <v>1566</v>
      </c>
      <c r="Q293">
        <v>1524</v>
      </c>
      <c r="R293">
        <v>1563</v>
      </c>
      <c r="S293">
        <v>1419</v>
      </c>
      <c r="T293">
        <v>1354</v>
      </c>
      <c r="U293">
        <v>1443</v>
      </c>
    </row>
    <row r="294" spans="2:21" x14ac:dyDescent="0.25">
      <c r="B294" s="1"/>
      <c r="C294">
        <v>1282</v>
      </c>
      <c r="D294">
        <v>1318</v>
      </c>
      <c r="E294">
        <v>1245</v>
      </c>
      <c r="F294">
        <v>1354</v>
      </c>
      <c r="G294">
        <v>1467</v>
      </c>
      <c r="H294">
        <v>1472</v>
      </c>
      <c r="I294">
        <v>1503</v>
      </c>
      <c r="J294">
        <v>1447</v>
      </c>
      <c r="K294">
        <v>1353</v>
      </c>
      <c r="L294">
        <v>1497</v>
      </c>
      <c r="M294">
        <v>1437</v>
      </c>
      <c r="N294">
        <v>1501</v>
      </c>
      <c r="O294">
        <v>1466</v>
      </c>
      <c r="P294">
        <v>1402</v>
      </c>
      <c r="Q294">
        <v>1401</v>
      </c>
      <c r="R294">
        <v>1411</v>
      </c>
      <c r="S294">
        <v>1221</v>
      </c>
      <c r="T294">
        <v>1272</v>
      </c>
      <c r="U294">
        <v>1293</v>
      </c>
    </row>
    <row r="295" spans="2:21" x14ac:dyDescent="0.25">
      <c r="B295" s="1"/>
      <c r="C295">
        <v>1198</v>
      </c>
      <c r="D295">
        <v>1260</v>
      </c>
      <c r="E295">
        <v>1177</v>
      </c>
      <c r="F295">
        <v>1276</v>
      </c>
      <c r="G295">
        <v>1250</v>
      </c>
      <c r="H295">
        <v>1320</v>
      </c>
      <c r="I295">
        <v>1276</v>
      </c>
      <c r="J295">
        <v>1249</v>
      </c>
      <c r="K295">
        <v>1317</v>
      </c>
      <c r="L295">
        <v>1279</v>
      </c>
      <c r="M295">
        <v>1234</v>
      </c>
      <c r="N295">
        <v>1333</v>
      </c>
      <c r="O295">
        <v>1399</v>
      </c>
      <c r="P295">
        <v>1321</v>
      </c>
      <c r="Q295">
        <v>1313</v>
      </c>
      <c r="R295">
        <v>1313</v>
      </c>
      <c r="S295">
        <v>1134</v>
      </c>
      <c r="T295">
        <v>1191</v>
      </c>
      <c r="U295">
        <v>1202</v>
      </c>
    </row>
    <row r="296" spans="2:21" x14ac:dyDescent="0.25">
      <c r="B296" s="1"/>
      <c r="C296">
        <v>1279</v>
      </c>
      <c r="D296">
        <v>1384</v>
      </c>
      <c r="E296">
        <v>1267</v>
      </c>
      <c r="F296">
        <v>1380</v>
      </c>
      <c r="G296">
        <v>1434</v>
      </c>
      <c r="H296">
        <v>1313</v>
      </c>
      <c r="I296">
        <v>1429</v>
      </c>
      <c r="J296">
        <v>1402</v>
      </c>
      <c r="K296">
        <v>1400</v>
      </c>
      <c r="L296">
        <v>1441</v>
      </c>
      <c r="M296">
        <v>1426</v>
      </c>
      <c r="N296">
        <v>1408</v>
      </c>
      <c r="O296">
        <v>1537</v>
      </c>
      <c r="P296">
        <v>1474</v>
      </c>
      <c r="Q296">
        <v>1383</v>
      </c>
      <c r="R296">
        <v>1546</v>
      </c>
      <c r="S296">
        <v>1221</v>
      </c>
      <c r="T296">
        <v>1247</v>
      </c>
      <c r="U296">
        <v>1187</v>
      </c>
    </row>
    <row r="297" spans="2:21" x14ac:dyDescent="0.25">
      <c r="B297" s="1"/>
      <c r="C297">
        <v>1313</v>
      </c>
      <c r="D297">
        <v>1354</v>
      </c>
      <c r="E297">
        <v>1375</v>
      </c>
      <c r="F297">
        <v>1531</v>
      </c>
      <c r="G297">
        <v>1408</v>
      </c>
      <c r="H297">
        <v>1490</v>
      </c>
      <c r="I297">
        <v>1433</v>
      </c>
      <c r="J297">
        <v>1406</v>
      </c>
      <c r="K297">
        <v>1538</v>
      </c>
      <c r="L297">
        <v>1407</v>
      </c>
      <c r="M297">
        <v>1502</v>
      </c>
      <c r="N297">
        <v>1423</v>
      </c>
      <c r="O297">
        <v>1591</v>
      </c>
      <c r="P297">
        <v>1709</v>
      </c>
      <c r="Q297">
        <v>1419</v>
      </c>
      <c r="R297">
        <v>1546</v>
      </c>
      <c r="S297">
        <v>1271</v>
      </c>
      <c r="T297">
        <v>1326</v>
      </c>
      <c r="U297">
        <v>1293</v>
      </c>
    </row>
    <row r="298" spans="2:21" x14ac:dyDescent="0.25">
      <c r="B298" s="1"/>
      <c r="C298">
        <v>1269</v>
      </c>
      <c r="D298">
        <v>1324</v>
      </c>
      <c r="E298">
        <v>1183</v>
      </c>
      <c r="F298">
        <v>1303</v>
      </c>
      <c r="G298">
        <v>1331</v>
      </c>
      <c r="H298">
        <v>1228</v>
      </c>
      <c r="I298">
        <v>1284</v>
      </c>
      <c r="J298">
        <v>1283</v>
      </c>
      <c r="K298">
        <v>1401</v>
      </c>
      <c r="L298">
        <v>1225</v>
      </c>
      <c r="M298">
        <v>1311</v>
      </c>
      <c r="N298">
        <v>1320</v>
      </c>
      <c r="O298">
        <v>1232</v>
      </c>
      <c r="P298">
        <v>1287</v>
      </c>
      <c r="Q298">
        <v>1298</v>
      </c>
      <c r="R298">
        <v>1388</v>
      </c>
      <c r="S298">
        <v>1170</v>
      </c>
      <c r="T298">
        <v>1216</v>
      </c>
      <c r="U298">
        <v>1155</v>
      </c>
    </row>
    <row r="299" spans="2:21" x14ac:dyDescent="0.25">
      <c r="B299" s="1"/>
      <c r="C299">
        <v>1539</v>
      </c>
      <c r="D299">
        <v>1577</v>
      </c>
      <c r="E299">
        <v>1468</v>
      </c>
      <c r="F299">
        <v>1578</v>
      </c>
      <c r="G299">
        <v>1581</v>
      </c>
      <c r="H299">
        <v>1586</v>
      </c>
      <c r="I299">
        <v>1525</v>
      </c>
      <c r="J299">
        <v>1575</v>
      </c>
      <c r="K299">
        <v>1619</v>
      </c>
      <c r="L299">
        <v>1581</v>
      </c>
      <c r="M299">
        <v>1595</v>
      </c>
      <c r="N299">
        <v>1493</v>
      </c>
      <c r="O299">
        <v>1523</v>
      </c>
      <c r="P299">
        <v>1575</v>
      </c>
      <c r="Q299">
        <v>1422</v>
      </c>
      <c r="R299">
        <v>1568</v>
      </c>
      <c r="S299">
        <v>1511</v>
      </c>
      <c r="T299">
        <v>1479</v>
      </c>
      <c r="U299">
        <v>1465</v>
      </c>
    </row>
    <row r="300" spans="2:21" x14ac:dyDescent="0.25">
      <c r="B300" s="1"/>
      <c r="C300">
        <v>1362</v>
      </c>
      <c r="D300">
        <v>1332</v>
      </c>
      <c r="E300">
        <v>1306</v>
      </c>
      <c r="F300">
        <v>1378</v>
      </c>
      <c r="G300">
        <v>1535</v>
      </c>
      <c r="H300">
        <v>1449</v>
      </c>
      <c r="I300">
        <v>1472</v>
      </c>
      <c r="J300">
        <v>1503</v>
      </c>
      <c r="K300">
        <v>1510</v>
      </c>
      <c r="L300">
        <v>1385</v>
      </c>
      <c r="M300">
        <v>1451</v>
      </c>
      <c r="N300">
        <v>1429</v>
      </c>
      <c r="O300">
        <v>1449</v>
      </c>
      <c r="P300">
        <v>1551</v>
      </c>
      <c r="Q300">
        <v>1586</v>
      </c>
      <c r="R300">
        <v>1529</v>
      </c>
      <c r="S300">
        <v>1279</v>
      </c>
      <c r="T300">
        <v>1349</v>
      </c>
      <c r="U300">
        <v>1359</v>
      </c>
    </row>
    <row r="301" spans="2:21" x14ac:dyDescent="0.25">
      <c r="B301" s="1"/>
      <c r="C301">
        <v>1468</v>
      </c>
      <c r="D301">
        <v>1521</v>
      </c>
      <c r="E301">
        <v>1460</v>
      </c>
      <c r="F301">
        <v>1510</v>
      </c>
      <c r="G301">
        <v>1475</v>
      </c>
      <c r="H301">
        <v>1550</v>
      </c>
      <c r="I301">
        <v>1517</v>
      </c>
      <c r="J301">
        <v>1514</v>
      </c>
      <c r="K301">
        <v>1480</v>
      </c>
      <c r="L301">
        <v>1645</v>
      </c>
      <c r="M301">
        <v>1478</v>
      </c>
      <c r="N301">
        <v>1604</v>
      </c>
      <c r="O301">
        <v>1621</v>
      </c>
      <c r="P301">
        <v>1604</v>
      </c>
      <c r="Q301">
        <v>1541</v>
      </c>
      <c r="R301">
        <v>1572</v>
      </c>
      <c r="S301">
        <v>1433</v>
      </c>
      <c r="T301">
        <v>1476</v>
      </c>
      <c r="U301">
        <v>1426</v>
      </c>
    </row>
    <row r="302" spans="2:21" x14ac:dyDescent="0.25">
      <c r="B302" s="1"/>
      <c r="C302">
        <v>1317</v>
      </c>
      <c r="D302">
        <v>1373</v>
      </c>
      <c r="E302">
        <v>1297</v>
      </c>
      <c r="F302">
        <v>1362</v>
      </c>
      <c r="G302">
        <v>1417</v>
      </c>
      <c r="H302">
        <v>1392</v>
      </c>
      <c r="I302">
        <v>1403</v>
      </c>
      <c r="J302">
        <v>1379</v>
      </c>
      <c r="K302">
        <v>1330</v>
      </c>
      <c r="L302">
        <v>1421</v>
      </c>
      <c r="M302">
        <v>1292</v>
      </c>
      <c r="N302">
        <v>1358</v>
      </c>
      <c r="O302">
        <v>1374</v>
      </c>
      <c r="P302">
        <v>1321</v>
      </c>
      <c r="Q302">
        <v>1390</v>
      </c>
      <c r="R302">
        <v>1295</v>
      </c>
      <c r="S302">
        <v>1265</v>
      </c>
      <c r="T302">
        <v>1300</v>
      </c>
      <c r="U302">
        <v>1279</v>
      </c>
    </row>
    <row r="303" spans="2:21" x14ac:dyDescent="0.25">
      <c r="B303" s="1"/>
      <c r="C303">
        <v>1331</v>
      </c>
      <c r="D303">
        <v>1391</v>
      </c>
      <c r="E303">
        <v>1355</v>
      </c>
      <c r="F303">
        <v>1476</v>
      </c>
      <c r="G303">
        <v>1488</v>
      </c>
      <c r="H303">
        <v>1410</v>
      </c>
      <c r="I303">
        <v>1402</v>
      </c>
      <c r="J303">
        <v>1374</v>
      </c>
      <c r="K303">
        <v>1441</v>
      </c>
      <c r="L303">
        <v>1449</v>
      </c>
      <c r="M303">
        <v>1369</v>
      </c>
      <c r="N303">
        <v>1443</v>
      </c>
      <c r="O303">
        <v>1578</v>
      </c>
      <c r="P303">
        <v>1531</v>
      </c>
      <c r="Q303">
        <v>1413</v>
      </c>
      <c r="R303">
        <v>1377</v>
      </c>
      <c r="S303">
        <v>1262</v>
      </c>
      <c r="T303">
        <v>1290</v>
      </c>
      <c r="U303">
        <v>1237</v>
      </c>
    </row>
    <row r="304" spans="2:21" x14ac:dyDescent="0.25">
      <c r="B304" s="1"/>
      <c r="C304">
        <v>1457</v>
      </c>
      <c r="D304">
        <v>1545</v>
      </c>
      <c r="E304">
        <v>1450</v>
      </c>
      <c r="F304">
        <v>1614</v>
      </c>
      <c r="G304">
        <v>1616</v>
      </c>
      <c r="H304">
        <v>1535</v>
      </c>
      <c r="I304">
        <v>1526</v>
      </c>
      <c r="J304">
        <v>1555</v>
      </c>
      <c r="K304">
        <v>1460</v>
      </c>
      <c r="L304">
        <v>1512</v>
      </c>
      <c r="M304">
        <v>1572</v>
      </c>
      <c r="N304">
        <v>1452</v>
      </c>
      <c r="O304">
        <v>1609</v>
      </c>
      <c r="P304">
        <v>1585</v>
      </c>
      <c r="Q304">
        <v>1572</v>
      </c>
      <c r="R304">
        <v>1507</v>
      </c>
      <c r="S304">
        <v>1419</v>
      </c>
      <c r="T304">
        <v>1425</v>
      </c>
      <c r="U304">
        <v>1441</v>
      </c>
    </row>
    <row r="305" spans="2:21" x14ac:dyDescent="0.25">
      <c r="B305" s="1"/>
      <c r="C305">
        <v>1353</v>
      </c>
      <c r="D305">
        <v>1392</v>
      </c>
      <c r="E305">
        <v>1286</v>
      </c>
      <c r="F305">
        <v>1502</v>
      </c>
      <c r="G305">
        <v>1425</v>
      </c>
      <c r="H305">
        <v>1412</v>
      </c>
      <c r="I305">
        <v>1458</v>
      </c>
      <c r="J305">
        <v>1387</v>
      </c>
      <c r="K305">
        <v>1539</v>
      </c>
      <c r="L305">
        <v>1459</v>
      </c>
      <c r="M305">
        <v>1533</v>
      </c>
      <c r="N305">
        <v>1471</v>
      </c>
      <c r="O305">
        <v>1468</v>
      </c>
      <c r="P305">
        <v>1526</v>
      </c>
      <c r="Q305">
        <v>1564</v>
      </c>
      <c r="R305">
        <v>1763</v>
      </c>
      <c r="S305">
        <v>1288</v>
      </c>
      <c r="T305">
        <v>1375</v>
      </c>
      <c r="U305">
        <v>1322</v>
      </c>
    </row>
    <row r="306" spans="2:21" x14ac:dyDescent="0.25">
      <c r="B306" s="1"/>
      <c r="C306">
        <v>1235</v>
      </c>
      <c r="D306">
        <v>1308</v>
      </c>
      <c r="E306">
        <v>1211</v>
      </c>
      <c r="F306">
        <v>1317</v>
      </c>
      <c r="G306">
        <v>1393</v>
      </c>
      <c r="H306">
        <v>1330</v>
      </c>
      <c r="I306">
        <v>1285</v>
      </c>
      <c r="J306">
        <v>1307</v>
      </c>
      <c r="K306">
        <v>1386</v>
      </c>
      <c r="L306">
        <v>1404</v>
      </c>
      <c r="M306">
        <v>1343</v>
      </c>
      <c r="N306">
        <v>1388</v>
      </c>
      <c r="O306">
        <v>1366</v>
      </c>
      <c r="P306">
        <v>1307</v>
      </c>
      <c r="Q306">
        <v>1355</v>
      </c>
      <c r="R306">
        <v>1328</v>
      </c>
      <c r="S306">
        <v>1246</v>
      </c>
      <c r="T306">
        <v>1157</v>
      </c>
      <c r="U306">
        <v>1256</v>
      </c>
    </row>
    <row r="307" spans="2:21" x14ac:dyDescent="0.25">
      <c r="B307" s="1"/>
      <c r="C307">
        <v>1321</v>
      </c>
      <c r="D307">
        <v>1357</v>
      </c>
      <c r="E307">
        <v>1300</v>
      </c>
      <c r="F307">
        <v>1402</v>
      </c>
      <c r="G307">
        <v>1483</v>
      </c>
      <c r="H307">
        <v>1484</v>
      </c>
      <c r="I307">
        <v>1446</v>
      </c>
      <c r="J307">
        <v>1456</v>
      </c>
      <c r="K307">
        <v>1523</v>
      </c>
      <c r="L307">
        <v>1404</v>
      </c>
      <c r="M307">
        <v>1496</v>
      </c>
      <c r="N307">
        <v>1502</v>
      </c>
      <c r="O307">
        <v>1498</v>
      </c>
      <c r="P307">
        <v>1547</v>
      </c>
      <c r="Q307">
        <v>1488</v>
      </c>
      <c r="R307">
        <v>1520</v>
      </c>
      <c r="S307">
        <v>1313</v>
      </c>
      <c r="T307">
        <v>1348</v>
      </c>
      <c r="U307">
        <v>1267</v>
      </c>
    </row>
    <row r="308" spans="2:21" x14ac:dyDescent="0.25">
      <c r="B308" s="1"/>
      <c r="C308">
        <v>1304</v>
      </c>
      <c r="D308">
        <v>1410</v>
      </c>
      <c r="E308">
        <v>1226</v>
      </c>
      <c r="F308">
        <v>1391</v>
      </c>
      <c r="G308">
        <v>1460</v>
      </c>
      <c r="H308">
        <v>1478</v>
      </c>
      <c r="I308">
        <v>1434</v>
      </c>
      <c r="J308">
        <v>1418</v>
      </c>
      <c r="K308">
        <v>1394</v>
      </c>
      <c r="L308">
        <v>1515</v>
      </c>
      <c r="M308">
        <v>1487</v>
      </c>
      <c r="N308">
        <v>1375</v>
      </c>
      <c r="O308">
        <v>1495</v>
      </c>
      <c r="P308">
        <v>1451</v>
      </c>
      <c r="Q308">
        <v>1506</v>
      </c>
      <c r="R308">
        <v>1478</v>
      </c>
      <c r="S308">
        <v>1230</v>
      </c>
      <c r="T308">
        <v>1309</v>
      </c>
      <c r="U308">
        <v>1241</v>
      </c>
    </row>
    <row r="309" spans="2:21" x14ac:dyDescent="0.25">
      <c r="B309" s="1"/>
      <c r="C309">
        <v>1422</v>
      </c>
      <c r="D309">
        <v>1422</v>
      </c>
      <c r="E309">
        <v>1302</v>
      </c>
      <c r="F309">
        <v>1436</v>
      </c>
      <c r="G309">
        <v>1518</v>
      </c>
      <c r="H309">
        <v>1516</v>
      </c>
      <c r="I309">
        <v>1521</v>
      </c>
      <c r="J309">
        <v>1564</v>
      </c>
      <c r="K309">
        <v>1549</v>
      </c>
      <c r="L309">
        <v>1380</v>
      </c>
      <c r="M309">
        <v>1494</v>
      </c>
      <c r="N309">
        <v>1454</v>
      </c>
      <c r="O309">
        <v>1450</v>
      </c>
      <c r="P309">
        <v>1475</v>
      </c>
      <c r="Q309">
        <v>1425</v>
      </c>
      <c r="R309">
        <v>1391</v>
      </c>
      <c r="S309">
        <v>1289</v>
      </c>
      <c r="T309">
        <v>1308</v>
      </c>
      <c r="U309">
        <v>1369</v>
      </c>
    </row>
    <row r="310" spans="2:21" x14ac:dyDescent="0.25">
      <c r="B310" s="1"/>
      <c r="C310">
        <v>1307</v>
      </c>
      <c r="D310">
        <v>1367</v>
      </c>
      <c r="E310">
        <v>1278</v>
      </c>
      <c r="F310">
        <v>1422</v>
      </c>
      <c r="G310">
        <v>1513</v>
      </c>
      <c r="H310">
        <v>1582</v>
      </c>
      <c r="I310">
        <v>1513</v>
      </c>
      <c r="J310">
        <v>1562</v>
      </c>
      <c r="K310">
        <v>1513</v>
      </c>
      <c r="L310">
        <v>1608</v>
      </c>
      <c r="M310">
        <v>1385</v>
      </c>
      <c r="N310">
        <v>1413</v>
      </c>
      <c r="O310">
        <v>1569</v>
      </c>
      <c r="P310">
        <v>1566</v>
      </c>
      <c r="Q310">
        <v>1471</v>
      </c>
      <c r="R310">
        <v>1515</v>
      </c>
      <c r="S310">
        <v>1263</v>
      </c>
      <c r="T310">
        <v>1401</v>
      </c>
      <c r="U310">
        <v>1309</v>
      </c>
    </row>
    <row r="311" spans="2:21" x14ac:dyDescent="0.25">
      <c r="B311" s="1"/>
      <c r="C311">
        <v>1321</v>
      </c>
      <c r="D311">
        <v>1437</v>
      </c>
      <c r="E311">
        <v>1272</v>
      </c>
      <c r="F311">
        <v>1462</v>
      </c>
      <c r="G311">
        <v>1385</v>
      </c>
      <c r="H311">
        <v>1370</v>
      </c>
      <c r="I311">
        <v>1336</v>
      </c>
      <c r="J311">
        <v>1322</v>
      </c>
      <c r="K311">
        <v>1367</v>
      </c>
      <c r="L311">
        <v>1411</v>
      </c>
      <c r="M311">
        <v>1343</v>
      </c>
      <c r="N311">
        <v>1389</v>
      </c>
      <c r="O311">
        <v>1469</v>
      </c>
      <c r="P311">
        <v>1395</v>
      </c>
      <c r="Q311">
        <v>1368</v>
      </c>
      <c r="R311">
        <v>1378</v>
      </c>
      <c r="S311">
        <v>1305</v>
      </c>
      <c r="T311">
        <v>1296</v>
      </c>
      <c r="U311">
        <v>1171</v>
      </c>
    </row>
    <row r="312" spans="2:21" x14ac:dyDescent="0.25">
      <c r="B312" s="1"/>
      <c r="C312">
        <v>1324</v>
      </c>
      <c r="D312">
        <v>1338</v>
      </c>
      <c r="E312">
        <v>1248</v>
      </c>
      <c r="F312">
        <v>1342</v>
      </c>
      <c r="G312">
        <v>1384</v>
      </c>
      <c r="H312">
        <v>1398</v>
      </c>
      <c r="I312">
        <v>1290</v>
      </c>
      <c r="J312">
        <v>1404</v>
      </c>
      <c r="K312">
        <v>1368</v>
      </c>
      <c r="L312">
        <v>1260</v>
      </c>
      <c r="M312">
        <v>1300</v>
      </c>
      <c r="N312">
        <v>1348</v>
      </c>
      <c r="O312">
        <v>1298</v>
      </c>
      <c r="P312">
        <v>1181</v>
      </c>
      <c r="Q312">
        <v>1372</v>
      </c>
      <c r="R312">
        <v>1407</v>
      </c>
      <c r="S312">
        <v>1230</v>
      </c>
      <c r="T312">
        <v>1311</v>
      </c>
      <c r="U312">
        <v>1215</v>
      </c>
    </row>
    <row r="313" spans="2:21" x14ac:dyDescent="0.25">
      <c r="B313" s="1"/>
      <c r="C313">
        <v>1323</v>
      </c>
      <c r="D313">
        <v>1366</v>
      </c>
      <c r="E313">
        <v>1257</v>
      </c>
      <c r="F313">
        <v>1413</v>
      </c>
      <c r="G313">
        <v>1459</v>
      </c>
      <c r="H313">
        <v>1420</v>
      </c>
      <c r="I313">
        <v>1380</v>
      </c>
      <c r="J313">
        <v>1440</v>
      </c>
      <c r="K313">
        <v>1563</v>
      </c>
      <c r="L313">
        <v>1454</v>
      </c>
      <c r="M313">
        <v>1382</v>
      </c>
      <c r="N313">
        <v>1345</v>
      </c>
      <c r="O313">
        <v>1426</v>
      </c>
      <c r="P313">
        <v>1510</v>
      </c>
      <c r="Q313">
        <v>1541</v>
      </c>
      <c r="R313">
        <v>1472</v>
      </c>
      <c r="S313">
        <v>1192</v>
      </c>
      <c r="T313">
        <v>1320</v>
      </c>
      <c r="U313">
        <v>1251</v>
      </c>
    </row>
    <row r="314" spans="2:21" x14ac:dyDescent="0.25">
      <c r="B314" s="1"/>
      <c r="C314">
        <v>1270</v>
      </c>
      <c r="D314">
        <v>1284</v>
      </c>
      <c r="E314">
        <v>1246</v>
      </c>
      <c r="F314">
        <v>1363</v>
      </c>
      <c r="G314">
        <v>1307</v>
      </c>
      <c r="H314">
        <v>1299</v>
      </c>
      <c r="I314">
        <v>1357</v>
      </c>
      <c r="J314">
        <v>1342</v>
      </c>
      <c r="K314">
        <v>1370</v>
      </c>
      <c r="L314">
        <v>1462</v>
      </c>
      <c r="M314">
        <v>1415</v>
      </c>
      <c r="N314">
        <v>1501</v>
      </c>
      <c r="O314">
        <v>1419</v>
      </c>
      <c r="P314">
        <v>1405</v>
      </c>
      <c r="Q314">
        <v>1501</v>
      </c>
      <c r="R314">
        <v>1516</v>
      </c>
      <c r="S314">
        <v>1220</v>
      </c>
      <c r="T314">
        <v>1258</v>
      </c>
      <c r="U314">
        <v>1139</v>
      </c>
    </row>
    <row r="315" spans="2:21" x14ac:dyDescent="0.25">
      <c r="B315" s="1"/>
      <c r="C315">
        <v>1217</v>
      </c>
      <c r="D315">
        <v>1235</v>
      </c>
      <c r="E315">
        <v>1280</v>
      </c>
      <c r="F315">
        <v>1431</v>
      </c>
      <c r="G315">
        <v>1325</v>
      </c>
      <c r="H315">
        <v>1352</v>
      </c>
      <c r="I315">
        <v>1348</v>
      </c>
      <c r="J315">
        <v>1348</v>
      </c>
      <c r="K315">
        <v>1302</v>
      </c>
      <c r="L315">
        <v>1464</v>
      </c>
      <c r="M315">
        <v>1334</v>
      </c>
      <c r="N315">
        <v>1433</v>
      </c>
      <c r="O315">
        <v>1406</v>
      </c>
      <c r="P315">
        <v>1428</v>
      </c>
      <c r="Q315">
        <v>1492</v>
      </c>
      <c r="R315">
        <v>1515</v>
      </c>
      <c r="S315">
        <v>1218</v>
      </c>
      <c r="T315">
        <v>1274</v>
      </c>
      <c r="U315">
        <v>1216</v>
      </c>
    </row>
    <row r="316" spans="2:21" x14ac:dyDescent="0.25">
      <c r="B316" s="1"/>
      <c r="C316">
        <v>1342</v>
      </c>
      <c r="D316">
        <v>1408</v>
      </c>
      <c r="E316">
        <v>1434</v>
      </c>
      <c r="F316">
        <v>1600</v>
      </c>
      <c r="G316">
        <v>1407</v>
      </c>
      <c r="H316">
        <v>1421</v>
      </c>
      <c r="I316">
        <v>1518</v>
      </c>
      <c r="J316">
        <v>1420</v>
      </c>
      <c r="K316">
        <v>1428</v>
      </c>
      <c r="L316">
        <v>1567</v>
      </c>
      <c r="M316">
        <v>1527</v>
      </c>
      <c r="N316">
        <v>1466</v>
      </c>
      <c r="O316">
        <v>1471</v>
      </c>
      <c r="P316">
        <v>1631</v>
      </c>
      <c r="Q316">
        <v>1439</v>
      </c>
      <c r="R316">
        <v>1525</v>
      </c>
      <c r="S316">
        <v>1357</v>
      </c>
      <c r="T316">
        <v>1367</v>
      </c>
      <c r="U316">
        <v>1312</v>
      </c>
    </row>
    <row r="317" spans="2:21" x14ac:dyDescent="0.25">
      <c r="B317" s="1"/>
      <c r="C317">
        <v>1325</v>
      </c>
      <c r="D317">
        <v>1379</v>
      </c>
      <c r="E317">
        <v>1348</v>
      </c>
      <c r="F317">
        <v>1479</v>
      </c>
      <c r="G317">
        <v>1444</v>
      </c>
      <c r="H317">
        <v>1462</v>
      </c>
      <c r="I317">
        <v>1464</v>
      </c>
      <c r="J317">
        <v>1344</v>
      </c>
      <c r="K317">
        <v>1511</v>
      </c>
      <c r="L317">
        <v>1571</v>
      </c>
      <c r="M317">
        <v>1565</v>
      </c>
      <c r="N317">
        <v>1525</v>
      </c>
      <c r="O317">
        <v>1664</v>
      </c>
      <c r="P317">
        <v>1565</v>
      </c>
      <c r="Q317">
        <v>1746</v>
      </c>
      <c r="R317">
        <v>1662</v>
      </c>
      <c r="S317">
        <v>1241</v>
      </c>
      <c r="T317">
        <v>1342</v>
      </c>
      <c r="U317">
        <v>1220</v>
      </c>
    </row>
    <row r="318" spans="2:21" x14ac:dyDescent="0.25">
      <c r="B318" s="1"/>
      <c r="C318">
        <v>1346</v>
      </c>
      <c r="D318">
        <v>1418</v>
      </c>
      <c r="E318">
        <v>1259</v>
      </c>
      <c r="F318">
        <v>1396</v>
      </c>
      <c r="G318">
        <v>1361</v>
      </c>
      <c r="H318">
        <v>1418</v>
      </c>
      <c r="I318">
        <v>1439</v>
      </c>
      <c r="J318">
        <v>1407</v>
      </c>
      <c r="K318">
        <v>1497</v>
      </c>
      <c r="L318">
        <v>1499</v>
      </c>
      <c r="M318">
        <v>1458</v>
      </c>
      <c r="N318">
        <v>1402</v>
      </c>
      <c r="O318">
        <v>1461</v>
      </c>
      <c r="P318">
        <v>1419</v>
      </c>
      <c r="Q318">
        <v>1453</v>
      </c>
      <c r="R318">
        <v>1414</v>
      </c>
      <c r="S318">
        <v>1281</v>
      </c>
      <c r="T318">
        <v>1277</v>
      </c>
      <c r="U318">
        <v>1377</v>
      </c>
    </row>
    <row r="319" spans="2:21" x14ac:dyDescent="0.25">
      <c r="B319" s="1"/>
      <c r="C319">
        <v>1100</v>
      </c>
      <c r="D319">
        <v>1248</v>
      </c>
      <c r="E319">
        <v>1101</v>
      </c>
      <c r="F319">
        <v>1238</v>
      </c>
      <c r="G319">
        <v>1277</v>
      </c>
      <c r="H319">
        <v>1229</v>
      </c>
      <c r="I319">
        <v>1203</v>
      </c>
      <c r="J319">
        <v>1248</v>
      </c>
      <c r="K319">
        <v>1164</v>
      </c>
      <c r="L319">
        <v>1264</v>
      </c>
      <c r="M319">
        <v>1199</v>
      </c>
      <c r="N319">
        <v>1290</v>
      </c>
      <c r="O319">
        <v>1362</v>
      </c>
      <c r="P319">
        <v>1374</v>
      </c>
      <c r="Q319">
        <v>1317</v>
      </c>
      <c r="R319">
        <v>1183</v>
      </c>
      <c r="S319">
        <v>1051</v>
      </c>
      <c r="T319">
        <v>1090</v>
      </c>
      <c r="U319">
        <v>1045</v>
      </c>
    </row>
    <row r="320" spans="2:21" x14ac:dyDescent="0.25">
      <c r="B320" s="1"/>
      <c r="C320">
        <v>1426</v>
      </c>
      <c r="D320">
        <v>1473</v>
      </c>
      <c r="E320">
        <v>1291</v>
      </c>
      <c r="F320">
        <v>1460</v>
      </c>
      <c r="G320">
        <v>1442</v>
      </c>
      <c r="H320">
        <v>1453</v>
      </c>
      <c r="I320">
        <v>1430</v>
      </c>
      <c r="J320">
        <v>1453</v>
      </c>
      <c r="K320">
        <v>1486</v>
      </c>
      <c r="L320">
        <v>1404</v>
      </c>
      <c r="M320">
        <v>1455</v>
      </c>
      <c r="N320">
        <v>1366</v>
      </c>
      <c r="O320">
        <v>1514</v>
      </c>
      <c r="P320">
        <v>1576</v>
      </c>
      <c r="Q320">
        <v>1486</v>
      </c>
      <c r="R320">
        <v>1381</v>
      </c>
      <c r="S320">
        <v>1426</v>
      </c>
      <c r="T320">
        <v>1400</v>
      </c>
      <c r="U320">
        <v>1296</v>
      </c>
    </row>
    <row r="321" spans="2:21" x14ac:dyDescent="0.25">
      <c r="B321" s="1"/>
      <c r="C321">
        <v>1027</v>
      </c>
      <c r="D321">
        <v>1028</v>
      </c>
      <c r="E321">
        <v>1000</v>
      </c>
      <c r="F321">
        <v>1087</v>
      </c>
      <c r="G321">
        <v>1133</v>
      </c>
      <c r="H321">
        <v>1114</v>
      </c>
      <c r="I321">
        <v>1192</v>
      </c>
      <c r="J321">
        <v>1241</v>
      </c>
      <c r="K321">
        <v>1073</v>
      </c>
      <c r="L321">
        <v>1118</v>
      </c>
      <c r="M321">
        <v>1026</v>
      </c>
      <c r="N321">
        <v>1029</v>
      </c>
      <c r="O321">
        <v>1211</v>
      </c>
      <c r="P321">
        <v>1180</v>
      </c>
      <c r="Q321">
        <v>1138</v>
      </c>
      <c r="R321">
        <v>1047</v>
      </c>
      <c r="S321">
        <v>970</v>
      </c>
      <c r="T321">
        <v>981</v>
      </c>
      <c r="U321">
        <v>952</v>
      </c>
    </row>
    <row r="322" spans="2:21" x14ac:dyDescent="0.25">
      <c r="B322" s="1"/>
      <c r="C322">
        <v>1336</v>
      </c>
      <c r="D322">
        <v>1395</v>
      </c>
      <c r="E322">
        <v>1228</v>
      </c>
      <c r="F322">
        <v>1377</v>
      </c>
      <c r="G322">
        <v>1645</v>
      </c>
      <c r="H322">
        <v>1537</v>
      </c>
      <c r="I322">
        <v>1628</v>
      </c>
      <c r="J322">
        <v>1567</v>
      </c>
      <c r="K322">
        <v>1405</v>
      </c>
      <c r="L322">
        <v>1432</v>
      </c>
      <c r="M322">
        <v>1477</v>
      </c>
      <c r="N322">
        <v>1400</v>
      </c>
      <c r="O322">
        <v>1358</v>
      </c>
      <c r="P322">
        <v>1402</v>
      </c>
      <c r="Q322">
        <v>1427</v>
      </c>
      <c r="R322">
        <v>1437</v>
      </c>
      <c r="S322">
        <v>1390</v>
      </c>
      <c r="T322">
        <v>1275</v>
      </c>
      <c r="U322">
        <v>1299</v>
      </c>
    </row>
    <row r="323" spans="2:21" x14ac:dyDescent="0.25">
      <c r="B323" s="1"/>
      <c r="C323">
        <v>1150</v>
      </c>
      <c r="D323">
        <v>1211</v>
      </c>
      <c r="E323">
        <v>1194</v>
      </c>
      <c r="F323">
        <v>1264</v>
      </c>
      <c r="G323">
        <v>1429</v>
      </c>
      <c r="H323">
        <v>1276</v>
      </c>
      <c r="I323">
        <v>1355</v>
      </c>
      <c r="J323">
        <v>1345</v>
      </c>
      <c r="K323">
        <v>1286</v>
      </c>
      <c r="L323">
        <v>1242</v>
      </c>
      <c r="M323">
        <v>1298</v>
      </c>
      <c r="N323">
        <v>1306</v>
      </c>
      <c r="O323">
        <v>1365</v>
      </c>
      <c r="P323">
        <v>1361</v>
      </c>
      <c r="Q323">
        <v>1358</v>
      </c>
      <c r="R323">
        <v>1253</v>
      </c>
      <c r="S323">
        <v>1132</v>
      </c>
      <c r="T323">
        <v>1217</v>
      </c>
      <c r="U323">
        <v>1169</v>
      </c>
    </row>
    <row r="324" spans="2:21" x14ac:dyDescent="0.25">
      <c r="B324" s="1"/>
      <c r="C324">
        <v>1189</v>
      </c>
      <c r="D324">
        <v>1190</v>
      </c>
      <c r="E324">
        <v>1143</v>
      </c>
      <c r="F324">
        <v>1245</v>
      </c>
      <c r="G324">
        <v>1376</v>
      </c>
      <c r="H324">
        <v>1329</v>
      </c>
      <c r="I324">
        <v>1338</v>
      </c>
      <c r="J324">
        <v>1317</v>
      </c>
      <c r="K324">
        <v>1389</v>
      </c>
      <c r="L324">
        <v>1330</v>
      </c>
      <c r="M324">
        <v>1162</v>
      </c>
      <c r="N324">
        <v>1230</v>
      </c>
      <c r="O324">
        <v>1246</v>
      </c>
      <c r="P324">
        <v>1340</v>
      </c>
      <c r="Q324">
        <v>1260</v>
      </c>
      <c r="R324">
        <v>1466</v>
      </c>
      <c r="S324">
        <v>1083</v>
      </c>
      <c r="T324">
        <v>1178</v>
      </c>
      <c r="U324">
        <v>1197</v>
      </c>
    </row>
    <row r="325" spans="2:21" x14ac:dyDescent="0.25">
      <c r="B325" s="1"/>
      <c r="C325">
        <v>1309</v>
      </c>
      <c r="D325">
        <v>1379</v>
      </c>
      <c r="E325">
        <v>1307</v>
      </c>
      <c r="F325">
        <v>1450</v>
      </c>
      <c r="G325">
        <v>1514</v>
      </c>
      <c r="H325">
        <v>1445</v>
      </c>
      <c r="I325">
        <v>1443</v>
      </c>
      <c r="J325">
        <v>1509</v>
      </c>
      <c r="K325">
        <v>1373</v>
      </c>
      <c r="L325">
        <v>1542</v>
      </c>
      <c r="M325">
        <v>1491</v>
      </c>
      <c r="N325">
        <v>1470</v>
      </c>
      <c r="O325">
        <v>1525</v>
      </c>
      <c r="P325">
        <v>1597</v>
      </c>
      <c r="Q325">
        <v>1475</v>
      </c>
      <c r="R325">
        <v>1522</v>
      </c>
      <c r="S325">
        <v>1264</v>
      </c>
      <c r="T325">
        <v>1318</v>
      </c>
      <c r="U325">
        <v>1279</v>
      </c>
    </row>
    <row r="326" spans="2:21" x14ac:dyDescent="0.25">
      <c r="B326" s="1"/>
      <c r="C326">
        <v>1365</v>
      </c>
      <c r="D326">
        <v>1385</v>
      </c>
      <c r="E326">
        <v>1337</v>
      </c>
      <c r="F326">
        <v>1411</v>
      </c>
      <c r="G326">
        <v>1453</v>
      </c>
      <c r="H326">
        <v>1411</v>
      </c>
      <c r="I326">
        <v>1445</v>
      </c>
      <c r="J326">
        <v>1437</v>
      </c>
      <c r="K326">
        <v>1389</v>
      </c>
      <c r="L326">
        <v>1343</v>
      </c>
      <c r="M326">
        <v>1427</v>
      </c>
      <c r="N326">
        <v>1440</v>
      </c>
      <c r="O326">
        <v>1340</v>
      </c>
      <c r="P326">
        <v>1450</v>
      </c>
      <c r="Q326">
        <v>1488</v>
      </c>
      <c r="R326">
        <v>1435</v>
      </c>
      <c r="S326">
        <v>1362</v>
      </c>
      <c r="T326">
        <v>1346</v>
      </c>
      <c r="U326">
        <v>1349</v>
      </c>
    </row>
    <row r="327" spans="2:21" x14ac:dyDescent="0.25">
      <c r="B327" s="1"/>
      <c r="C327">
        <v>1484</v>
      </c>
      <c r="D327">
        <v>1522</v>
      </c>
      <c r="E327">
        <v>1490</v>
      </c>
      <c r="F327">
        <v>1659</v>
      </c>
      <c r="G327">
        <v>1733</v>
      </c>
      <c r="H327">
        <v>1578</v>
      </c>
      <c r="I327">
        <v>1744</v>
      </c>
      <c r="J327">
        <v>1663</v>
      </c>
      <c r="K327">
        <v>1736</v>
      </c>
      <c r="L327">
        <v>1595</v>
      </c>
      <c r="M327">
        <v>1735</v>
      </c>
      <c r="N327">
        <v>1689</v>
      </c>
      <c r="O327">
        <v>1765</v>
      </c>
      <c r="P327">
        <v>1745</v>
      </c>
      <c r="Q327">
        <v>1682</v>
      </c>
      <c r="R327">
        <v>1749</v>
      </c>
      <c r="S327">
        <v>1422</v>
      </c>
      <c r="T327">
        <v>1544</v>
      </c>
      <c r="U327">
        <v>1476</v>
      </c>
    </row>
    <row r="328" spans="2:21" x14ac:dyDescent="0.25">
      <c r="B328" s="1">
        <v>1267</v>
      </c>
      <c r="C328">
        <v>1355</v>
      </c>
      <c r="D328">
        <v>1462</v>
      </c>
      <c r="E328">
        <v>1311</v>
      </c>
      <c r="F328">
        <v>1401</v>
      </c>
      <c r="G328">
        <v>1524</v>
      </c>
      <c r="H328">
        <v>1462</v>
      </c>
      <c r="I328">
        <v>1577</v>
      </c>
      <c r="J328">
        <v>1486</v>
      </c>
      <c r="K328">
        <v>1424</v>
      </c>
      <c r="L328">
        <v>1335</v>
      </c>
      <c r="M328">
        <v>1494</v>
      </c>
      <c r="N328">
        <v>1406</v>
      </c>
      <c r="O328">
        <v>1377</v>
      </c>
      <c r="P328">
        <v>1598</v>
      </c>
      <c r="Q328">
        <v>1445</v>
      </c>
      <c r="R328">
        <v>1466</v>
      </c>
      <c r="S328">
        <v>1247</v>
      </c>
      <c r="T328">
        <v>1313</v>
      </c>
      <c r="U328">
        <v>1343</v>
      </c>
    </row>
    <row r="329" spans="2:21" x14ac:dyDescent="0.25">
      <c r="B329" s="1"/>
      <c r="C329">
        <v>1196</v>
      </c>
      <c r="D329">
        <v>1177</v>
      </c>
      <c r="E329">
        <v>1232</v>
      </c>
      <c r="F329">
        <v>1261</v>
      </c>
      <c r="G329">
        <v>1255</v>
      </c>
      <c r="H329">
        <v>1338</v>
      </c>
      <c r="I329">
        <v>1283</v>
      </c>
      <c r="J329">
        <v>1298</v>
      </c>
      <c r="K329">
        <v>1264</v>
      </c>
      <c r="L329">
        <v>1279</v>
      </c>
      <c r="M329">
        <v>1266</v>
      </c>
      <c r="N329">
        <v>1277</v>
      </c>
      <c r="O329">
        <v>1376</v>
      </c>
      <c r="P329">
        <v>1349</v>
      </c>
      <c r="Q329">
        <v>1256</v>
      </c>
      <c r="R329">
        <v>1261</v>
      </c>
      <c r="S329">
        <v>1112</v>
      </c>
      <c r="T329">
        <v>1166</v>
      </c>
      <c r="U329">
        <v>1205</v>
      </c>
    </row>
    <row r="330" spans="2:21" x14ac:dyDescent="0.25">
      <c r="B330" s="1"/>
      <c r="C330">
        <v>1271</v>
      </c>
      <c r="D330">
        <v>1260</v>
      </c>
      <c r="E330">
        <v>1164</v>
      </c>
      <c r="F330">
        <v>1334</v>
      </c>
      <c r="G330">
        <v>1411</v>
      </c>
      <c r="H330">
        <v>1358</v>
      </c>
      <c r="I330">
        <v>1391</v>
      </c>
      <c r="J330">
        <v>1414</v>
      </c>
      <c r="K330">
        <v>1374</v>
      </c>
      <c r="L330">
        <v>1340</v>
      </c>
      <c r="M330">
        <v>1300</v>
      </c>
      <c r="N330">
        <v>1394</v>
      </c>
      <c r="O330">
        <v>1320</v>
      </c>
      <c r="P330">
        <v>1298</v>
      </c>
      <c r="Q330">
        <v>1317</v>
      </c>
      <c r="R330">
        <v>1399</v>
      </c>
      <c r="S330">
        <v>1211</v>
      </c>
      <c r="T330">
        <v>1264</v>
      </c>
      <c r="U330">
        <v>1206</v>
      </c>
    </row>
    <row r="331" spans="2:21" x14ac:dyDescent="0.25">
      <c r="B331" s="1"/>
      <c r="C331">
        <v>1448</v>
      </c>
      <c r="D331">
        <v>1450</v>
      </c>
      <c r="E331">
        <v>1383</v>
      </c>
      <c r="F331">
        <v>1507</v>
      </c>
      <c r="G331">
        <v>1570</v>
      </c>
      <c r="H331">
        <v>1562</v>
      </c>
      <c r="I331">
        <v>1653</v>
      </c>
      <c r="J331">
        <v>1656</v>
      </c>
      <c r="K331">
        <v>1590</v>
      </c>
      <c r="L331">
        <v>1591</v>
      </c>
      <c r="M331">
        <v>1719</v>
      </c>
      <c r="N331">
        <v>1683</v>
      </c>
      <c r="O331">
        <v>1406</v>
      </c>
      <c r="P331">
        <v>1421</v>
      </c>
      <c r="Q331">
        <v>1536</v>
      </c>
      <c r="R331">
        <v>1500</v>
      </c>
      <c r="S331">
        <v>1326</v>
      </c>
      <c r="T331">
        <v>1428</v>
      </c>
      <c r="U331">
        <v>1409</v>
      </c>
    </row>
    <row r="332" spans="2:21" x14ac:dyDescent="0.25">
      <c r="B332" s="1"/>
      <c r="C332">
        <v>1220</v>
      </c>
      <c r="D332">
        <v>1210</v>
      </c>
      <c r="E332">
        <v>1178</v>
      </c>
      <c r="F332">
        <v>1293</v>
      </c>
      <c r="G332">
        <v>1433</v>
      </c>
      <c r="H332">
        <v>1352</v>
      </c>
      <c r="I332">
        <v>1331</v>
      </c>
      <c r="J332">
        <v>1369</v>
      </c>
      <c r="K332">
        <v>1295</v>
      </c>
      <c r="L332">
        <v>1342</v>
      </c>
      <c r="M332">
        <v>1312</v>
      </c>
      <c r="N332">
        <v>1350</v>
      </c>
      <c r="O332">
        <v>1496</v>
      </c>
      <c r="P332">
        <v>1435</v>
      </c>
      <c r="Q332">
        <v>1334</v>
      </c>
      <c r="R332">
        <v>1360</v>
      </c>
      <c r="S332">
        <v>1120</v>
      </c>
      <c r="T332">
        <v>1231</v>
      </c>
      <c r="U332">
        <v>1192</v>
      </c>
    </row>
    <row r="333" spans="2:21" x14ac:dyDescent="0.25">
      <c r="B333" s="1"/>
      <c r="C333">
        <v>1186</v>
      </c>
      <c r="D333">
        <v>1265</v>
      </c>
      <c r="E333">
        <v>1157</v>
      </c>
      <c r="F333">
        <v>1266</v>
      </c>
      <c r="G333">
        <v>1394</v>
      </c>
      <c r="H333">
        <v>1274</v>
      </c>
      <c r="I333">
        <v>1253</v>
      </c>
      <c r="J333">
        <v>1365</v>
      </c>
      <c r="K333">
        <v>1365</v>
      </c>
      <c r="L333">
        <v>1297</v>
      </c>
      <c r="M333">
        <v>1318</v>
      </c>
      <c r="N333">
        <v>1250</v>
      </c>
      <c r="O333">
        <v>1219</v>
      </c>
      <c r="P333">
        <v>1297</v>
      </c>
      <c r="Q333">
        <v>1352</v>
      </c>
      <c r="R333">
        <v>1385</v>
      </c>
      <c r="S333">
        <v>1145</v>
      </c>
      <c r="T333">
        <v>1198</v>
      </c>
      <c r="U333">
        <v>1203</v>
      </c>
    </row>
    <row r="334" spans="2:21" x14ac:dyDescent="0.25">
      <c r="B334" s="1"/>
      <c r="C334">
        <v>1221</v>
      </c>
      <c r="D334">
        <v>1285</v>
      </c>
      <c r="E334">
        <v>1174</v>
      </c>
      <c r="F334">
        <v>1307</v>
      </c>
      <c r="G334">
        <v>1338</v>
      </c>
      <c r="H334">
        <v>1378</v>
      </c>
      <c r="I334">
        <v>1277</v>
      </c>
      <c r="J334">
        <v>1239</v>
      </c>
      <c r="K334">
        <v>1388</v>
      </c>
      <c r="L334">
        <v>1362</v>
      </c>
      <c r="M334">
        <v>1356</v>
      </c>
      <c r="N334">
        <v>1432</v>
      </c>
      <c r="O334">
        <v>1483</v>
      </c>
      <c r="P334">
        <v>1420</v>
      </c>
      <c r="Q334">
        <v>1415</v>
      </c>
      <c r="R334">
        <v>1414</v>
      </c>
      <c r="S334">
        <v>1124</v>
      </c>
      <c r="T334">
        <v>1185</v>
      </c>
      <c r="U334">
        <v>1213</v>
      </c>
    </row>
    <row r="335" spans="2:21" x14ac:dyDescent="0.25">
      <c r="B335" s="1"/>
      <c r="C335">
        <v>1308</v>
      </c>
      <c r="D335">
        <v>1361</v>
      </c>
      <c r="E335">
        <v>1227</v>
      </c>
      <c r="F335">
        <v>1350</v>
      </c>
      <c r="G335">
        <v>1321</v>
      </c>
      <c r="H335">
        <v>1357</v>
      </c>
      <c r="I335">
        <v>1325</v>
      </c>
      <c r="J335">
        <v>1313</v>
      </c>
      <c r="K335">
        <v>1224</v>
      </c>
      <c r="L335">
        <v>1336</v>
      </c>
      <c r="M335">
        <v>1406</v>
      </c>
      <c r="N335">
        <v>1472</v>
      </c>
      <c r="O335">
        <v>1516</v>
      </c>
      <c r="P335">
        <v>1482</v>
      </c>
      <c r="Q335">
        <v>1288</v>
      </c>
      <c r="R335">
        <v>1411</v>
      </c>
      <c r="S335">
        <v>1217</v>
      </c>
      <c r="T335">
        <v>1305</v>
      </c>
      <c r="U335">
        <v>1278</v>
      </c>
    </row>
    <row r="336" spans="2:21" x14ac:dyDescent="0.25">
      <c r="B336" s="1"/>
      <c r="C336">
        <v>1377</v>
      </c>
      <c r="D336">
        <v>1510</v>
      </c>
      <c r="E336">
        <v>1396</v>
      </c>
      <c r="F336">
        <v>1494</v>
      </c>
      <c r="G336">
        <v>1486</v>
      </c>
      <c r="H336">
        <v>1543</v>
      </c>
      <c r="I336">
        <v>1466</v>
      </c>
      <c r="J336">
        <v>1475</v>
      </c>
      <c r="K336">
        <v>1449</v>
      </c>
      <c r="L336">
        <v>1517</v>
      </c>
      <c r="M336">
        <v>1521</v>
      </c>
      <c r="N336">
        <v>1460</v>
      </c>
      <c r="O336">
        <v>1639</v>
      </c>
      <c r="P336">
        <v>1527</v>
      </c>
      <c r="Q336">
        <v>1567</v>
      </c>
      <c r="R336">
        <v>1608</v>
      </c>
      <c r="S336">
        <v>1376</v>
      </c>
      <c r="T336">
        <v>1401</v>
      </c>
      <c r="U336">
        <v>1362</v>
      </c>
    </row>
    <row r="337" spans="2:21" x14ac:dyDescent="0.25">
      <c r="B337" s="1"/>
      <c r="C337">
        <v>1196</v>
      </c>
      <c r="D337">
        <v>1272</v>
      </c>
      <c r="E337">
        <v>1138</v>
      </c>
      <c r="F337">
        <v>1312</v>
      </c>
      <c r="G337">
        <v>1388</v>
      </c>
      <c r="H337">
        <v>1275</v>
      </c>
      <c r="I337">
        <v>1253</v>
      </c>
      <c r="J337">
        <v>1391</v>
      </c>
      <c r="K337">
        <v>1279</v>
      </c>
      <c r="L337">
        <v>1283</v>
      </c>
      <c r="M337">
        <v>1269</v>
      </c>
      <c r="N337">
        <v>1283</v>
      </c>
      <c r="O337">
        <v>1385</v>
      </c>
      <c r="P337">
        <v>1386</v>
      </c>
      <c r="Q337">
        <v>1467</v>
      </c>
      <c r="R337">
        <v>1419</v>
      </c>
      <c r="S337">
        <v>1152</v>
      </c>
      <c r="T337">
        <v>1192</v>
      </c>
      <c r="U337">
        <v>1223</v>
      </c>
    </row>
    <row r="338" spans="2:21" x14ac:dyDescent="0.25">
      <c r="B338" s="1"/>
      <c r="C338">
        <v>1375</v>
      </c>
      <c r="D338">
        <v>1405</v>
      </c>
      <c r="E338">
        <v>1299</v>
      </c>
      <c r="F338">
        <v>1452</v>
      </c>
      <c r="G338">
        <v>1639</v>
      </c>
      <c r="H338">
        <v>1521</v>
      </c>
      <c r="I338">
        <v>1643</v>
      </c>
      <c r="J338">
        <v>1510</v>
      </c>
      <c r="K338">
        <v>1582</v>
      </c>
      <c r="L338">
        <v>1614</v>
      </c>
      <c r="M338">
        <v>1604</v>
      </c>
      <c r="N338">
        <v>1473</v>
      </c>
      <c r="O338">
        <v>1538</v>
      </c>
      <c r="P338">
        <v>1504</v>
      </c>
      <c r="Q338">
        <v>1478</v>
      </c>
      <c r="R338">
        <v>1500</v>
      </c>
      <c r="S338">
        <v>1429</v>
      </c>
      <c r="T338">
        <v>1351</v>
      </c>
      <c r="U338">
        <v>1353</v>
      </c>
    </row>
    <row r="339" spans="2:21" x14ac:dyDescent="0.25">
      <c r="B339" s="1"/>
      <c r="C339">
        <v>1260</v>
      </c>
      <c r="D339">
        <v>1314</v>
      </c>
      <c r="E339">
        <v>1306</v>
      </c>
      <c r="F339">
        <v>1344</v>
      </c>
      <c r="G339">
        <v>1346</v>
      </c>
      <c r="H339">
        <v>1292</v>
      </c>
      <c r="I339">
        <v>1199</v>
      </c>
      <c r="J339">
        <v>1269</v>
      </c>
      <c r="K339">
        <v>1198</v>
      </c>
      <c r="L339">
        <v>1238</v>
      </c>
      <c r="M339">
        <v>1193</v>
      </c>
      <c r="N339">
        <v>1311</v>
      </c>
      <c r="O339">
        <v>1285</v>
      </c>
      <c r="P339">
        <v>1279</v>
      </c>
      <c r="Q339">
        <v>1325</v>
      </c>
      <c r="R339">
        <v>1169</v>
      </c>
      <c r="S339">
        <v>1220</v>
      </c>
      <c r="T339">
        <v>1204</v>
      </c>
      <c r="U339">
        <v>1207</v>
      </c>
    </row>
    <row r="340" spans="2:21" x14ac:dyDescent="0.25">
      <c r="B340" s="1"/>
      <c r="C340">
        <v>1437</v>
      </c>
      <c r="D340">
        <v>1447</v>
      </c>
      <c r="E340">
        <v>1390</v>
      </c>
      <c r="F340">
        <v>1485</v>
      </c>
      <c r="G340">
        <v>1514</v>
      </c>
      <c r="H340">
        <v>1435</v>
      </c>
      <c r="I340">
        <v>1546</v>
      </c>
      <c r="J340">
        <v>1475</v>
      </c>
      <c r="K340">
        <v>1522</v>
      </c>
      <c r="L340">
        <v>1574</v>
      </c>
      <c r="M340">
        <v>1430</v>
      </c>
      <c r="N340">
        <v>1527</v>
      </c>
      <c r="O340">
        <v>1592</v>
      </c>
      <c r="P340">
        <v>1558</v>
      </c>
      <c r="Q340">
        <v>1562</v>
      </c>
      <c r="R340">
        <v>1582</v>
      </c>
      <c r="S340">
        <v>1383</v>
      </c>
      <c r="T340">
        <v>1416</v>
      </c>
      <c r="U340">
        <v>1418</v>
      </c>
    </row>
    <row r="341" spans="2:21" x14ac:dyDescent="0.25">
      <c r="B341" s="1"/>
      <c r="C341">
        <v>1354</v>
      </c>
      <c r="D341">
        <v>1407</v>
      </c>
      <c r="E341">
        <v>1331</v>
      </c>
      <c r="F341">
        <v>1451</v>
      </c>
      <c r="G341">
        <v>1440</v>
      </c>
      <c r="H341">
        <v>1361</v>
      </c>
      <c r="I341">
        <v>1336</v>
      </c>
      <c r="J341">
        <v>1369</v>
      </c>
      <c r="K341">
        <v>1330</v>
      </c>
      <c r="L341">
        <v>1396</v>
      </c>
      <c r="M341">
        <v>1274</v>
      </c>
      <c r="N341">
        <v>1380</v>
      </c>
      <c r="O341">
        <v>1485</v>
      </c>
      <c r="P341">
        <v>1400</v>
      </c>
      <c r="Q341">
        <v>1417</v>
      </c>
      <c r="R341">
        <v>1471</v>
      </c>
      <c r="S341">
        <v>1287</v>
      </c>
      <c r="T341">
        <v>1298</v>
      </c>
      <c r="U341">
        <v>1161</v>
      </c>
    </row>
    <row r="342" spans="2:21" x14ac:dyDescent="0.25">
      <c r="B342" s="1"/>
      <c r="C342">
        <v>1383</v>
      </c>
      <c r="D342">
        <v>1433</v>
      </c>
      <c r="E342">
        <v>1269</v>
      </c>
      <c r="F342">
        <v>1380</v>
      </c>
      <c r="G342">
        <v>1574</v>
      </c>
      <c r="H342">
        <v>1502</v>
      </c>
      <c r="I342">
        <v>1620</v>
      </c>
      <c r="J342">
        <v>1484</v>
      </c>
      <c r="K342">
        <v>1371</v>
      </c>
      <c r="L342">
        <v>1372</v>
      </c>
      <c r="M342">
        <v>1409</v>
      </c>
      <c r="N342">
        <v>1313</v>
      </c>
      <c r="O342">
        <v>1379</v>
      </c>
      <c r="P342">
        <v>1474</v>
      </c>
      <c r="Q342">
        <v>1500</v>
      </c>
      <c r="R342">
        <v>1434</v>
      </c>
      <c r="S342">
        <v>1381</v>
      </c>
      <c r="T342">
        <v>1317</v>
      </c>
      <c r="U342">
        <v>1359</v>
      </c>
    </row>
    <row r="343" spans="2:21" x14ac:dyDescent="0.25">
      <c r="B343" s="1"/>
      <c r="C343">
        <v>1127</v>
      </c>
      <c r="D343">
        <v>1112</v>
      </c>
      <c r="E343">
        <v>1063</v>
      </c>
      <c r="F343">
        <v>1220</v>
      </c>
      <c r="G343">
        <v>1226</v>
      </c>
      <c r="H343">
        <v>1198</v>
      </c>
      <c r="I343">
        <v>1178</v>
      </c>
      <c r="J343">
        <v>1230</v>
      </c>
      <c r="K343">
        <v>1336</v>
      </c>
      <c r="L343">
        <v>1346</v>
      </c>
      <c r="M343">
        <v>1287</v>
      </c>
      <c r="N343">
        <v>1313</v>
      </c>
      <c r="O343">
        <v>1408</v>
      </c>
      <c r="P343">
        <v>1377</v>
      </c>
      <c r="Q343">
        <v>1509</v>
      </c>
      <c r="R343">
        <v>1468</v>
      </c>
      <c r="S343">
        <v>998</v>
      </c>
      <c r="T343">
        <v>1104</v>
      </c>
      <c r="U343">
        <v>1073</v>
      </c>
    </row>
    <row r="344" spans="2:21" x14ac:dyDescent="0.25">
      <c r="B344" s="1"/>
      <c r="C344">
        <v>1363</v>
      </c>
      <c r="D344">
        <v>1385</v>
      </c>
      <c r="E344">
        <v>1303</v>
      </c>
      <c r="F344">
        <v>1422</v>
      </c>
      <c r="G344">
        <v>1540</v>
      </c>
      <c r="H344">
        <v>1464</v>
      </c>
      <c r="I344">
        <v>1540</v>
      </c>
      <c r="J344">
        <v>1478</v>
      </c>
      <c r="K344">
        <v>1494</v>
      </c>
      <c r="L344">
        <v>1363</v>
      </c>
      <c r="M344">
        <v>1443</v>
      </c>
      <c r="N344">
        <v>1385</v>
      </c>
      <c r="O344">
        <v>1390</v>
      </c>
      <c r="P344">
        <v>1441</v>
      </c>
      <c r="Q344">
        <v>1405</v>
      </c>
      <c r="R344">
        <v>1497</v>
      </c>
      <c r="S344">
        <v>1320</v>
      </c>
      <c r="T344">
        <v>1298</v>
      </c>
      <c r="U344">
        <v>1450</v>
      </c>
    </row>
    <row r="345" spans="2:21" x14ac:dyDescent="0.25">
      <c r="B345" s="1"/>
      <c r="C345">
        <v>1428</v>
      </c>
      <c r="D345">
        <v>1440</v>
      </c>
      <c r="E345">
        <v>1305</v>
      </c>
      <c r="F345">
        <v>1420</v>
      </c>
      <c r="G345">
        <v>1528</v>
      </c>
      <c r="H345">
        <v>1527</v>
      </c>
      <c r="I345">
        <v>1538</v>
      </c>
      <c r="J345">
        <v>1500</v>
      </c>
      <c r="K345">
        <v>1442</v>
      </c>
      <c r="L345">
        <v>1392</v>
      </c>
      <c r="M345">
        <v>1435</v>
      </c>
      <c r="N345">
        <v>1404</v>
      </c>
      <c r="O345">
        <v>1433</v>
      </c>
      <c r="P345">
        <v>1551</v>
      </c>
      <c r="Q345">
        <v>1427</v>
      </c>
      <c r="R345">
        <v>1554</v>
      </c>
      <c r="S345">
        <v>1350</v>
      </c>
      <c r="T345">
        <v>1384</v>
      </c>
      <c r="U345">
        <v>1358</v>
      </c>
    </row>
    <row r="346" spans="2:21" x14ac:dyDescent="0.25">
      <c r="B346" s="1"/>
      <c r="C346">
        <v>1175</v>
      </c>
      <c r="D346">
        <v>1174</v>
      </c>
      <c r="E346">
        <v>1048</v>
      </c>
      <c r="F346">
        <v>1175</v>
      </c>
      <c r="G346">
        <v>1254</v>
      </c>
      <c r="H346">
        <v>1226</v>
      </c>
      <c r="I346">
        <v>1238</v>
      </c>
      <c r="J346">
        <v>1259</v>
      </c>
      <c r="K346">
        <v>1262</v>
      </c>
      <c r="L346">
        <v>1199</v>
      </c>
      <c r="M346">
        <v>1222</v>
      </c>
      <c r="N346">
        <v>1318</v>
      </c>
      <c r="O346">
        <v>1305</v>
      </c>
      <c r="P346">
        <v>1219</v>
      </c>
      <c r="Q346">
        <v>1444</v>
      </c>
      <c r="R346">
        <v>1276</v>
      </c>
      <c r="S346">
        <v>1075</v>
      </c>
      <c r="T346">
        <v>1197</v>
      </c>
      <c r="U346">
        <v>1068</v>
      </c>
    </row>
    <row r="347" spans="2:21" x14ac:dyDescent="0.25">
      <c r="B347" s="1"/>
      <c r="C347">
        <v>1370</v>
      </c>
      <c r="D347">
        <v>1418</v>
      </c>
      <c r="E347">
        <v>1399</v>
      </c>
      <c r="F347">
        <v>1431</v>
      </c>
      <c r="G347">
        <v>1566</v>
      </c>
      <c r="H347">
        <v>1515</v>
      </c>
      <c r="I347">
        <v>1536</v>
      </c>
      <c r="J347">
        <v>1498</v>
      </c>
      <c r="K347">
        <v>1285</v>
      </c>
      <c r="L347">
        <v>1336</v>
      </c>
      <c r="M347">
        <v>1545</v>
      </c>
      <c r="N347">
        <v>1468</v>
      </c>
      <c r="O347">
        <v>1417</v>
      </c>
      <c r="P347">
        <v>1470</v>
      </c>
      <c r="Q347">
        <v>1296</v>
      </c>
      <c r="R347">
        <v>1411</v>
      </c>
      <c r="S347">
        <v>1342</v>
      </c>
      <c r="T347">
        <v>1350</v>
      </c>
      <c r="U347">
        <v>1382</v>
      </c>
    </row>
    <row r="348" spans="2:21" x14ac:dyDescent="0.25">
      <c r="B348" s="1"/>
      <c r="C348">
        <v>1414</v>
      </c>
      <c r="D348">
        <v>1377</v>
      </c>
      <c r="E348">
        <v>1323</v>
      </c>
      <c r="F348">
        <v>1391</v>
      </c>
      <c r="G348">
        <v>1498</v>
      </c>
      <c r="H348">
        <v>1544</v>
      </c>
      <c r="I348">
        <v>1578</v>
      </c>
      <c r="J348">
        <v>1557</v>
      </c>
      <c r="K348">
        <v>1563</v>
      </c>
      <c r="L348">
        <v>1503</v>
      </c>
      <c r="M348">
        <v>1562</v>
      </c>
      <c r="N348">
        <v>1531</v>
      </c>
      <c r="O348">
        <v>1487</v>
      </c>
      <c r="P348">
        <v>1500</v>
      </c>
      <c r="Q348">
        <v>1453</v>
      </c>
      <c r="R348">
        <v>1384</v>
      </c>
      <c r="S348">
        <v>1302</v>
      </c>
      <c r="T348">
        <v>1313</v>
      </c>
      <c r="U348">
        <v>1338</v>
      </c>
    </row>
    <row r="349" spans="2:21" x14ac:dyDescent="0.25">
      <c r="B349" s="1"/>
      <c r="C349">
        <v>1248</v>
      </c>
      <c r="D349">
        <v>1349</v>
      </c>
      <c r="E349">
        <v>1211</v>
      </c>
      <c r="F349">
        <v>1380</v>
      </c>
      <c r="G349">
        <v>1382</v>
      </c>
      <c r="H349">
        <v>1421</v>
      </c>
      <c r="I349">
        <v>1363</v>
      </c>
      <c r="J349">
        <v>1427</v>
      </c>
      <c r="K349">
        <v>1395</v>
      </c>
      <c r="L349">
        <v>1412</v>
      </c>
      <c r="M349">
        <v>1410</v>
      </c>
      <c r="N349">
        <v>1433</v>
      </c>
      <c r="O349">
        <v>1488</v>
      </c>
      <c r="P349">
        <v>1414</v>
      </c>
      <c r="Q349">
        <v>1445</v>
      </c>
      <c r="R349">
        <v>1510</v>
      </c>
      <c r="S349">
        <v>1195</v>
      </c>
      <c r="T349">
        <v>1274</v>
      </c>
      <c r="U349">
        <v>1214</v>
      </c>
    </row>
    <row r="350" spans="2:21" x14ac:dyDescent="0.25">
      <c r="B350" s="1"/>
      <c r="C350">
        <v>1237</v>
      </c>
      <c r="D350">
        <v>1299</v>
      </c>
      <c r="E350">
        <v>1153</v>
      </c>
      <c r="F350">
        <v>1295</v>
      </c>
      <c r="G350">
        <v>1328</v>
      </c>
      <c r="H350">
        <v>1331</v>
      </c>
      <c r="I350">
        <v>1266</v>
      </c>
      <c r="J350">
        <v>1263</v>
      </c>
      <c r="K350">
        <v>1294</v>
      </c>
      <c r="L350">
        <v>1376</v>
      </c>
      <c r="M350">
        <v>1214</v>
      </c>
      <c r="N350">
        <v>1265</v>
      </c>
      <c r="O350">
        <v>1407</v>
      </c>
      <c r="P350">
        <v>1502</v>
      </c>
      <c r="Q350">
        <v>1488</v>
      </c>
      <c r="R350">
        <v>1432</v>
      </c>
      <c r="S350">
        <v>1174</v>
      </c>
      <c r="T350">
        <v>1218</v>
      </c>
      <c r="U350">
        <v>1178</v>
      </c>
    </row>
    <row r="351" spans="2:21" x14ac:dyDescent="0.25">
      <c r="B351" s="1"/>
      <c r="C351">
        <v>1348</v>
      </c>
      <c r="D351">
        <v>1383</v>
      </c>
      <c r="E351">
        <v>1363</v>
      </c>
      <c r="F351">
        <v>1437</v>
      </c>
      <c r="G351">
        <v>1468</v>
      </c>
      <c r="H351">
        <v>1446</v>
      </c>
      <c r="I351">
        <v>1442</v>
      </c>
      <c r="J351">
        <v>1432</v>
      </c>
      <c r="K351">
        <v>1469</v>
      </c>
      <c r="L351">
        <v>1442</v>
      </c>
      <c r="M351">
        <v>1321</v>
      </c>
      <c r="N351">
        <v>1366</v>
      </c>
      <c r="O351">
        <v>1477</v>
      </c>
      <c r="P351">
        <v>1374</v>
      </c>
      <c r="Q351">
        <v>1543</v>
      </c>
      <c r="R351">
        <v>1548</v>
      </c>
      <c r="S351">
        <v>1382</v>
      </c>
      <c r="T351">
        <v>1294</v>
      </c>
      <c r="U351">
        <v>1329</v>
      </c>
    </row>
    <row r="352" spans="2:21" x14ac:dyDescent="0.25">
      <c r="B352" s="1"/>
      <c r="C352">
        <v>1092</v>
      </c>
      <c r="D352">
        <v>1189</v>
      </c>
      <c r="E352">
        <v>1113</v>
      </c>
      <c r="F352">
        <v>1240</v>
      </c>
      <c r="G352">
        <v>1243</v>
      </c>
      <c r="H352">
        <v>1320</v>
      </c>
      <c r="I352">
        <v>1249</v>
      </c>
      <c r="J352">
        <v>1286</v>
      </c>
      <c r="K352">
        <v>1374</v>
      </c>
      <c r="L352">
        <v>1239</v>
      </c>
      <c r="M352">
        <v>1240</v>
      </c>
      <c r="N352">
        <v>1330</v>
      </c>
      <c r="O352">
        <v>1298</v>
      </c>
      <c r="P352">
        <v>1193</v>
      </c>
      <c r="Q352">
        <v>1390</v>
      </c>
      <c r="R352">
        <v>1321</v>
      </c>
      <c r="S352">
        <v>1015</v>
      </c>
      <c r="T352">
        <v>1180</v>
      </c>
      <c r="U352">
        <v>1095</v>
      </c>
    </row>
    <row r="353" spans="2:21" x14ac:dyDescent="0.25">
      <c r="B353" s="1"/>
      <c r="C353">
        <v>1338</v>
      </c>
      <c r="D353">
        <v>1374</v>
      </c>
      <c r="E353">
        <v>1282</v>
      </c>
      <c r="F353">
        <v>1422</v>
      </c>
      <c r="G353">
        <v>1539</v>
      </c>
      <c r="H353">
        <v>1459</v>
      </c>
      <c r="I353">
        <v>1566</v>
      </c>
      <c r="J353">
        <v>1472</v>
      </c>
      <c r="K353">
        <v>1501</v>
      </c>
      <c r="L353">
        <v>1465</v>
      </c>
      <c r="M353">
        <v>1499</v>
      </c>
      <c r="N353">
        <v>1442</v>
      </c>
      <c r="O353">
        <v>1393</v>
      </c>
      <c r="P353">
        <v>1579</v>
      </c>
      <c r="Q353">
        <v>1521</v>
      </c>
      <c r="R353">
        <v>1436</v>
      </c>
      <c r="S353">
        <v>1282</v>
      </c>
      <c r="T353">
        <v>1331</v>
      </c>
      <c r="U353">
        <v>1370</v>
      </c>
    </row>
    <row r="354" spans="2:21" x14ac:dyDescent="0.25">
      <c r="B354" s="1"/>
      <c r="C354">
        <v>1387</v>
      </c>
      <c r="D354">
        <v>1421</v>
      </c>
      <c r="E354">
        <v>1458</v>
      </c>
      <c r="F354">
        <v>1534</v>
      </c>
      <c r="G354">
        <v>1493</v>
      </c>
      <c r="H354">
        <v>1476</v>
      </c>
      <c r="I354">
        <v>1623</v>
      </c>
      <c r="J354">
        <v>1381</v>
      </c>
      <c r="K354">
        <v>1410</v>
      </c>
      <c r="L354">
        <v>1409</v>
      </c>
      <c r="M354">
        <v>1332</v>
      </c>
      <c r="N354">
        <v>1340</v>
      </c>
      <c r="O354">
        <v>1493</v>
      </c>
      <c r="P354">
        <v>1482</v>
      </c>
      <c r="Q354">
        <v>1445</v>
      </c>
      <c r="R354">
        <v>1515</v>
      </c>
      <c r="S354">
        <v>1320</v>
      </c>
      <c r="T354">
        <v>1361</v>
      </c>
      <c r="U354">
        <v>1408</v>
      </c>
    </row>
    <row r="355" spans="2:21" x14ac:dyDescent="0.25">
      <c r="B355" s="1"/>
      <c r="C355">
        <v>1214</v>
      </c>
      <c r="D355">
        <v>1215</v>
      </c>
      <c r="E355">
        <v>1130</v>
      </c>
      <c r="F355">
        <v>1327</v>
      </c>
      <c r="G355">
        <v>1321</v>
      </c>
      <c r="H355">
        <v>1303</v>
      </c>
      <c r="I355">
        <v>1282</v>
      </c>
      <c r="J355">
        <v>1345</v>
      </c>
      <c r="K355">
        <v>1196</v>
      </c>
      <c r="L355">
        <v>1274</v>
      </c>
      <c r="M355">
        <v>1246</v>
      </c>
      <c r="N355">
        <v>1322</v>
      </c>
      <c r="O355">
        <v>1390</v>
      </c>
      <c r="P355">
        <v>1385</v>
      </c>
      <c r="Q355">
        <v>1305</v>
      </c>
      <c r="R355">
        <v>1168</v>
      </c>
      <c r="S355">
        <v>1083</v>
      </c>
      <c r="T355">
        <v>1118</v>
      </c>
      <c r="U355">
        <v>1139</v>
      </c>
    </row>
    <row r="356" spans="2:21" x14ac:dyDescent="0.25">
      <c r="B356" s="1"/>
      <c r="C356">
        <v>1171</v>
      </c>
      <c r="D356">
        <v>1206</v>
      </c>
      <c r="E356">
        <v>1156</v>
      </c>
      <c r="F356">
        <v>1280</v>
      </c>
      <c r="G356">
        <v>1394</v>
      </c>
      <c r="H356">
        <v>1362</v>
      </c>
      <c r="I356">
        <v>1364</v>
      </c>
      <c r="J356">
        <v>1308</v>
      </c>
      <c r="K356">
        <v>1418</v>
      </c>
      <c r="L356">
        <v>1377</v>
      </c>
      <c r="M356">
        <v>1502</v>
      </c>
      <c r="N356">
        <v>1482</v>
      </c>
      <c r="O356">
        <v>1520</v>
      </c>
      <c r="P356">
        <v>1362</v>
      </c>
      <c r="Q356">
        <v>1332</v>
      </c>
      <c r="R356">
        <v>1368</v>
      </c>
      <c r="S356">
        <v>1140</v>
      </c>
      <c r="T356">
        <v>1165</v>
      </c>
      <c r="U356">
        <v>1224</v>
      </c>
    </row>
    <row r="357" spans="2:21" x14ac:dyDescent="0.25">
      <c r="B357" s="1"/>
      <c r="C357">
        <v>1194</v>
      </c>
      <c r="D357">
        <v>1245</v>
      </c>
      <c r="E357">
        <v>1197</v>
      </c>
      <c r="F357">
        <v>1261</v>
      </c>
      <c r="G357">
        <v>1277</v>
      </c>
      <c r="H357">
        <v>1201</v>
      </c>
      <c r="I357">
        <v>1304</v>
      </c>
      <c r="J357">
        <v>1210</v>
      </c>
      <c r="K357">
        <v>1261</v>
      </c>
      <c r="L357">
        <v>1213</v>
      </c>
      <c r="M357">
        <v>1276</v>
      </c>
      <c r="N357">
        <v>1331</v>
      </c>
      <c r="O357">
        <v>1328</v>
      </c>
      <c r="P357">
        <v>1263</v>
      </c>
      <c r="Q357">
        <v>1237</v>
      </c>
      <c r="R357">
        <v>1301</v>
      </c>
      <c r="S357">
        <v>1153</v>
      </c>
      <c r="T357">
        <v>1105</v>
      </c>
      <c r="U357">
        <v>1119</v>
      </c>
    </row>
    <row r="358" spans="2:21" x14ac:dyDescent="0.25">
      <c r="B358" s="1"/>
      <c r="C358">
        <v>1426</v>
      </c>
      <c r="D358">
        <v>1479</v>
      </c>
      <c r="E358">
        <v>1338</v>
      </c>
      <c r="F358">
        <v>1517</v>
      </c>
      <c r="G358">
        <v>1461</v>
      </c>
      <c r="H358">
        <v>1426</v>
      </c>
      <c r="I358">
        <v>1448</v>
      </c>
      <c r="J358">
        <v>1403</v>
      </c>
      <c r="K358">
        <v>1388</v>
      </c>
      <c r="L358">
        <v>1463</v>
      </c>
      <c r="M358">
        <v>1598</v>
      </c>
      <c r="N358">
        <v>1508</v>
      </c>
      <c r="O358">
        <v>1513</v>
      </c>
      <c r="P358">
        <v>1471</v>
      </c>
      <c r="Q358">
        <v>1522</v>
      </c>
      <c r="R358">
        <v>1457</v>
      </c>
      <c r="S358">
        <v>1488</v>
      </c>
      <c r="T358">
        <v>1373</v>
      </c>
      <c r="U358">
        <v>1327</v>
      </c>
    </row>
    <row r="359" spans="2:21" x14ac:dyDescent="0.25">
      <c r="B359" s="1"/>
      <c r="C359">
        <v>1292</v>
      </c>
      <c r="D359">
        <v>1367</v>
      </c>
      <c r="E359">
        <v>1238</v>
      </c>
      <c r="F359">
        <v>1357</v>
      </c>
      <c r="G359">
        <v>1406</v>
      </c>
      <c r="H359">
        <v>1401</v>
      </c>
      <c r="I359">
        <v>1417</v>
      </c>
      <c r="J359">
        <v>1340</v>
      </c>
      <c r="K359">
        <v>1327</v>
      </c>
      <c r="L359">
        <v>1306</v>
      </c>
      <c r="M359">
        <v>1401</v>
      </c>
      <c r="N359">
        <v>1319</v>
      </c>
      <c r="O359">
        <v>1302</v>
      </c>
      <c r="P359">
        <v>1380</v>
      </c>
      <c r="Q359">
        <v>1407</v>
      </c>
      <c r="R359">
        <v>1540</v>
      </c>
      <c r="S359">
        <v>1252</v>
      </c>
      <c r="T359">
        <v>1282</v>
      </c>
      <c r="U359">
        <v>1322</v>
      </c>
    </row>
    <row r="360" spans="2:21" x14ac:dyDescent="0.25">
      <c r="B360" s="1"/>
      <c r="C360">
        <v>1518</v>
      </c>
      <c r="D360">
        <v>1529</v>
      </c>
      <c r="E360">
        <v>1454</v>
      </c>
      <c r="F360">
        <v>1598</v>
      </c>
      <c r="G360">
        <v>1585</v>
      </c>
      <c r="H360">
        <v>1651</v>
      </c>
      <c r="I360">
        <v>1619</v>
      </c>
      <c r="J360">
        <v>1652</v>
      </c>
      <c r="K360">
        <v>1652</v>
      </c>
      <c r="L360">
        <v>1647</v>
      </c>
      <c r="M360">
        <v>1501</v>
      </c>
      <c r="N360">
        <v>1429</v>
      </c>
      <c r="O360">
        <v>1569</v>
      </c>
      <c r="P360">
        <v>1660</v>
      </c>
      <c r="Q360">
        <v>1684</v>
      </c>
      <c r="R360">
        <v>1644</v>
      </c>
      <c r="S360">
        <v>1520</v>
      </c>
      <c r="T360">
        <v>1518</v>
      </c>
      <c r="U360">
        <v>1529</v>
      </c>
    </row>
    <row r="361" spans="2:21" x14ac:dyDescent="0.25">
      <c r="B361" s="1"/>
      <c r="C361">
        <v>1392</v>
      </c>
      <c r="D361">
        <v>1506</v>
      </c>
      <c r="E361">
        <v>1404</v>
      </c>
      <c r="F361">
        <v>1512</v>
      </c>
      <c r="G361">
        <v>1498</v>
      </c>
      <c r="H361">
        <v>1492</v>
      </c>
      <c r="I361">
        <v>1409</v>
      </c>
      <c r="J361">
        <v>1503</v>
      </c>
      <c r="K361">
        <v>1584</v>
      </c>
      <c r="L361">
        <v>1519</v>
      </c>
      <c r="M361">
        <v>1588</v>
      </c>
      <c r="N361">
        <v>1577</v>
      </c>
      <c r="O361">
        <v>1560</v>
      </c>
      <c r="P361">
        <v>1581</v>
      </c>
      <c r="Q361">
        <v>1559</v>
      </c>
      <c r="R361">
        <v>1506</v>
      </c>
      <c r="S361">
        <v>1355</v>
      </c>
      <c r="T361">
        <v>1434</v>
      </c>
      <c r="U361">
        <v>1391</v>
      </c>
    </row>
    <row r="362" spans="2:21" x14ac:dyDescent="0.25">
      <c r="B362" s="1"/>
      <c r="C362">
        <v>1556</v>
      </c>
      <c r="D362">
        <v>1579</v>
      </c>
      <c r="E362">
        <v>1506</v>
      </c>
      <c r="F362">
        <v>1624</v>
      </c>
      <c r="G362">
        <v>1636</v>
      </c>
      <c r="H362">
        <v>1565</v>
      </c>
      <c r="I362">
        <v>1601</v>
      </c>
      <c r="J362">
        <v>1530</v>
      </c>
      <c r="K362">
        <v>1605</v>
      </c>
      <c r="L362">
        <v>1499</v>
      </c>
      <c r="M362">
        <v>1645</v>
      </c>
      <c r="N362">
        <v>1556</v>
      </c>
      <c r="O362">
        <v>1559</v>
      </c>
      <c r="P362">
        <v>1535</v>
      </c>
      <c r="Q362">
        <v>1532</v>
      </c>
      <c r="R362">
        <v>1611</v>
      </c>
      <c r="S362">
        <v>1479</v>
      </c>
      <c r="T362">
        <v>1526</v>
      </c>
      <c r="U362">
        <v>1540</v>
      </c>
    </row>
    <row r="363" spans="2:21" x14ac:dyDescent="0.25">
      <c r="B363" s="1"/>
      <c r="C363">
        <v>1318</v>
      </c>
      <c r="D363">
        <v>1363</v>
      </c>
      <c r="E363">
        <v>1247</v>
      </c>
      <c r="F363">
        <v>1440</v>
      </c>
      <c r="G363">
        <v>1478</v>
      </c>
      <c r="H363">
        <v>1482</v>
      </c>
      <c r="I363">
        <v>1484</v>
      </c>
      <c r="J363">
        <v>1446</v>
      </c>
      <c r="K363">
        <v>1478</v>
      </c>
      <c r="L363">
        <v>1544</v>
      </c>
      <c r="M363">
        <v>1513</v>
      </c>
      <c r="N363">
        <v>1428</v>
      </c>
      <c r="O363">
        <v>1610</v>
      </c>
      <c r="P363">
        <v>1695</v>
      </c>
      <c r="Q363">
        <v>1634</v>
      </c>
      <c r="R363">
        <v>1593</v>
      </c>
      <c r="S363">
        <v>1251</v>
      </c>
      <c r="T363">
        <v>1379</v>
      </c>
      <c r="U363">
        <v>1293</v>
      </c>
    </row>
    <row r="364" spans="2:21" x14ac:dyDescent="0.25">
      <c r="B364" s="1"/>
      <c r="C364">
        <v>1303</v>
      </c>
      <c r="D364">
        <v>1343</v>
      </c>
      <c r="E364">
        <v>1336</v>
      </c>
      <c r="F364">
        <v>1500</v>
      </c>
      <c r="G364">
        <v>1486</v>
      </c>
      <c r="H364">
        <v>1443</v>
      </c>
      <c r="I364">
        <v>1519</v>
      </c>
      <c r="J364">
        <v>1439</v>
      </c>
      <c r="K364">
        <v>1432</v>
      </c>
      <c r="L364">
        <v>1459</v>
      </c>
      <c r="M364">
        <v>1474</v>
      </c>
      <c r="N364">
        <v>1531</v>
      </c>
      <c r="O364">
        <v>1616</v>
      </c>
      <c r="P364">
        <v>1455</v>
      </c>
      <c r="Q364">
        <v>1525</v>
      </c>
      <c r="R364">
        <v>1515</v>
      </c>
      <c r="S364">
        <v>1260</v>
      </c>
      <c r="T364">
        <v>1265</v>
      </c>
      <c r="U364">
        <v>1209</v>
      </c>
    </row>
    <row r="365" spans="2:21" x14ac:dyDescent="0.25">
      <c r="B365" s="1"/>
      <c r="C365">
        <v>1254</v>
      </c>
      <c r="D365">
        <v>1254</v>
      </c>
      <c r="E365">
        <v>1226</v>
      </c>
      <c r="F365">
        <v>1321</v>
      </c>
      <c r="G365">
        <v>1389</v>
      </c>
      <c r="H365">
        <v>1297</v>
      </c>
      <c r="I365">
        <v>1471</v>
      </c>
      <c r="J365">
        <v>1442</v>
      </c>
      <c r="K365">
        <v>1435</v>
      </c>
      <c r="L365">
        <v>1296</v>
      </c>
      <c r="M365">
        <v>1376</v>
      </c>
      <c r="N365">
        <v>1435</v>
      </c>
      <c r="O365">
        <v>1386</v>
      </c>
      <c r="P365">
        <v>1430</v>
      </c>
      <c r="Q365">
        <v>1464</v>
      </c>
      <c r="R365">
        <v>1428</v>
      </c>
      <c r="S365">
        <v>1227</v>
      </c>
      <c r="T365">
        <v>1294</v>
      </c>
      <c r="U365">
        <v>1314</v>
      </c>
    </row>
    <row r="366" spans="2:21" x14ac:dyDescent="0.25">
      <c r="B366" s="1"/>
      <c r="C366">
        <v>1371</v>
      </c>
      <c r="D366">
        <v>1415</v>
      </c>
      <c r="E366">
        <v>1314</v>
      </c>
      <c r="F366">
        <v>1420</v>
      </c>
      <c r="G366">
        <v>1442</v>
      </c>
      <c r="H366">
        <v>1394</v>
      </c>
      <c r="I366">
        <v>1326</v>
      </c>
      <c r="J366">
        <v>1369</v>
      </c>
      <c r="K366">
        <v>1531</v>
      </c>
      <c r="L366">
        <v>1536</v>
      </c>
      <c r="M366">
        <v>1382</v>
      </c>
      <c r="N366">
        <v>1432</v>
      </c>
      <c r="O366">
        <v>1527</v>
      </c>
      <c r="P366">
        <v>1586</v>
      </c>
      <c r="Q366">
        <v>1483</v>
      </c>
      <c r="R366">
        <v>1488</v>
      </c>
      <c r="S366">
        <v>1288</v>
      </c>
      <c r="T366">
        <v>1284</v>
      </c>
      <c r="U366">
        <v>1279</v>
      </c>
    </row>
    <row r="367" spans="2:21" x14ac:dyDescent="0.25">
      <c r="B367" s="1"/>
      <c r="C367">
        <v>1411</v>
      </c>
      <c r="D367">
        <v>1497</v>
      </c>
      <c r="E367">
        <v>1424</v>
      </c>
      <c r="F367">
        <v>1490</v>
      </c>
      <c r="G367">
        <v>1574</v>
      </c>
      <c r="H367">
        <v>1548</v>
      </c>
      <c r="I367">
        <v>1632</v>
      </c>
      <c r="J367">
        <v>1502</v>
      </c>
      <c r="K367">
        <v>1503</v>
      </c>
      <c r="L367">
        <v>1407</v>
      </c>
      <c r="M367">
        <v>1479</v>
      </c>
      <c r="N367">
        <v>1404</v>
      </c>
      <c r="O367">
        <v>1458</v>
      </c>
      <c r="P367">
        <v>1554</v>
      </c>
      <c r="Q367">
        <v>1576</v>
      </c>
      <c r="R367">
        <v>1621</v>
      </c>
      <c r="S367">
        <v>1469</v>
      </c>
      <c r="T367">
        <v>1430</v>
      </c>
      <c r="U367">
        <v>1475</v>
      </c>
    </row>
    <row r="368" spans="2:21" x14ac:dyDescent="0.25">
      <c r="B368" s="1"/>
      <c r="C368">
        <v>1457</v>
      </c>
      <c r="D368">
        <v>1472</v>
      </c>
      <c r="E368">
        <v>1515</v>
      </c>
      <c r="F368">
        <v>1584</v>
      </c>
      <c r="G368">
        <v>1463</v>
      </c>
      <c r="H368">
        <v>1529</v>
      </c>
      <c r="I368">
        <v>1516</v>
      </c>
      <c r="J368">
        <v>1574</v>
      </c>
      <c r="K368">
        <v>1565</v>
      </c>
      <c r="L368">
        <v>1474</v>
      </c>
      <c r="M368">
        <v>1551</v>
      </c>
      <c r="N368">
        <v>1555</v>
      </c>
      <c r="O368">
        <v>1639</v>
      </c>
      <c r="P368">
        <v>1609</v>
      </c>
      <c r="Q368">
        <v>1458</v>
      </c>
      <c r="R368">
        <v>1510</v>
      </c>
      <c r="S368">
        <v>1344</v>
      </c>
      <c r="T368">
        <v>1484</v>
      </c>
      <c r="U368">
        <v>1470</v>
      </c>
    </row>
    <row r="369" spans="1:21" x14ac:dyDescent="0.25">
      <c r="B369" s="1"/>
      <c r="C369">
        <v>1412</v>
      </c>
      <c r="D369">
        <v>1470</v>
      </c>
      <c r="E369">
        <v>1343</v>
      </c>
      <c r="F369">
        <v>1470</v>
      </c>
      <c r="G369">
        <v>1515</v>
      </c>
      <c r="H369">
        <v>1459</v>
      </c>
      <c r="I369">
        <v>1444</v>
      </c>
      <c r="J369">
        <v>1536</v>
      </c>
      <c r="K369">
        <v>1511</v>
      </c>
      <c r="L369">
        <v>1564</v>
      </c>
      <c r="M369">
        <v>1602</v>
      </c>
      <c r="N369">
        <v>1621</v>
      </c>
      <c r="O369">
        <v>1773</v>
      </c>
      <c r="P369">
        <v>1600</v>
      </c>
      <c r="Q369">
        <v>1504</v>
      </c>
      <c r="R369">
        <v>1436</v>
      </c>
      <c r="S369">
        <v>1349</v>
      </c>
      <c r="T369">
        <v>1399</v>
      </c>
      <c r="U369">
        <v>1367</v>
      </c>
    </row>
    <row r="370" spans="1:21" x14ac:dyDescent="0.25">
      <c r="B370" s="1"/>
      <c r="C370">
        <v>1263</v>
      </c>
      <c r="D370">
        <v>1311</v>
      </c>
      <c r="E370">
        <v>1349</v>
      </c>
      <c r="F370">
        <v>1439</v>
      </c>
      <c r="G370">
        <v>1408</v>
      </c>
      <c r="H370">
        <v>1366</v>
      </c>
      <c r="I370">
        <v>1401</v>
      </c>
      <c r="J370">
        <v>1440</v>
      </c>
      <c r="K370">
        <v>1459</v>
      </c>
      <c r="L370">
        <v>1315</v>
      </c>
      <c r="M370">
        <v>1498</v>
      </c>
      <c r="N370">
        <v>1439</v>
      </c>
      <c r="O370">
        <v>1394</v>
      </c>
      <c r="P370">
        <v>1509</v>
      </c>
      <c r="Q370">
        <v>1415</v>
      </c>
      <c r="R370">
        <v>1475</v>
      </c>
      <c r="S370">
        <v>1181</v>
      </c>
      <c r="T370">
        <v>1302</v>
      </c>
      <c r="U370">
        <v>1244</v>
      </c>
    </row>
    <row r="371" spans="1:21" x14ac:dyDescent="0.25">
      <c r="B371" s="1"/>
      <c r="C371">
        <v>1252</v>
      </c>
      <c r="D371">
        <v>1272</v>
      </c>
      <c r="E371">
        <v>1224</v>
      </c>
      <c r="F371">
        <v>1297</v>
      </c>
      <c r="G371">
        <v>1333</v>
      </c>
      <c r="H371">
        <v>1329</v>
      </c>
      <c r="I371">
        <v>1232</v>
      </c>
      <c r="J371">
        <v>1385</v>
      </c>
      <c r="K371">
        <v>1205</v>
      </c>
      <c r="L371">
        <v>1360</v>
      </c>
      <c r="M371">
        <v>1264</v>
      </c>
      <c r="N371">
        <v>1304</v>
      </c>
      <c r="O371">
        <v>1340</v>
      </c>
      <c r="P371">
        <v>1377</v>
      </c>
      <c r="Q371">
        <v>1226</v>
      </c>
      <c r="R371">
        <v>1320</v>
      </c>
      <c r="S371">
        <v>1169</v>
      </c>
      <c r="T371">
        <v>1227</v>
      </c>
      <c r="U371">
        <v>1252</v>
      </c>
    </row>
    <row r="372" spans="1:21" x14ac:dyDescent="0.25">
      <c r="B372" s="1"/>
      <c r="C372">
        <v>1076</v>
      </c>
      <c r="D372">
        <v>1140</v>
      </c>
      <c r="E372">
        <v>1117</v>
      </c>
      <c r="F372">
        <v>1185</v>
      </c>
      <c r="G372">
        <v>1299</v>
      </c>
      <c r="H372">
        <v>1252</v>
      </c>
      <c r="I372">
        <v>1178</v>
      </c>
      <c r="J372">
        <v>1295</v>
      </c>
      <c r="K372">
        <v>1133</v>
      </c>
      <c r="L372">
        <v>1234</v>
      </c>
      <c r="M372">
        <v>1286</v>
      </c>
      <c r="N372">
        <v>1255</v>
      </c>
      <c r="O372">
        <v>1273</v>
      </c>
      <c r="P372">
        <v>1174</v>
      </c>
      <c r="Q372">
        <v>1246</v>
      </c>
      <c r="R372">
        <v>1281</v>
      </c>
      <c r="S372">
        <v>1069</v>
      </c>
      <c r="T372">
        <v>1133</v>
      </c>
      <c r="U372">
        <v>1086</v>
      </c>
    </row>
    <row r="373" spans="1:21" x14ac:dyDescent="0.25">
      <c r="B373" s="1"/>
      <c r="C373">
        <v>1248</v>
      </c>
      <c r="D373">
        <v>1334</v>
      </c>
      <c r="E373">
        <v>1345</v>
      </c>
      <c r="F373">
        <v>1435</v>
      </c>
      <c r="G373">
        <v>1358</v>
      </c>
      <c r="H373">
        <v>1383</v>
      </c>
      <c r="I373">
        <v>1330</v>
      </c>
      <c r="J373">
        <v>1314</v>
      </c>
      <c r="K373">
        <v>1363</v>
      </c>
      <c r="L373">
        <v>1375</v>
      </c>
      <c r="M373">
        <v>1305</v>
      </c>
      <c r="N373">
        <v>1401</v>
      </c>
      <c r="O373">
        <v>1425</v>
      </c>
      <c r="P373">
        <v>1341</v>
      </c>
      <c r="Q373">
        <v>1313</v>
      </c>
      <c r="R373">
        <v>1387</v>
      </c>
      <c r="S373">
        <v>1204</v>
      </c>
      <c r="T373">
        <v>1304</v>
      </c>
      <c r="U373">
        <v>1157</v>
      </c>
    </row>
    <row r="374" spans="1:21" x14ac:dyDescent="0.25">
      <c r="A374" t="s">
        <v>1026</v>
      </c>
      <c r="B374">
        <f>AVERAGE(B284:B373)</f>
        <v>1267</v>
      </c>
      <c r="C374">
        <f>AVERAGE(C284:C373)</f>
        <v>1311.0111111111112</v>
      </c>
      <c r="D374">
        <f t="shared" ref="D374:U374" si="6">AVERAGE(D284:D373)</f>
        <v>1354.7666666666667</v>
      </c>
      <c r="E374">
        <f t="shared" si="6"/>
        <v>1280.3333333333333</v>
      </c>
      <c r="F374">
        <f t="shared" si="6"/>
        <v>1399.7666666666667</v>
      </c>
      <c r="G374">
        <f t="shared" si="6"/>
        <v>1436.6333333333334</v>
      </c>
      <c r="H374">
        <f t="shared" si="6"/>
        <v>1410.2333333333333</v>
      </c>
      <c r="I374">
        <f t="shared" si="6"/>
        <v>1421.6222222222223</v>
      </c>
      <c r="J374">
        <f t="shared" si="6"/>
        <v>1410.5444444444445</v>
      </c>
      <c r="K374">
        <f t="shared" si="6"/>
        <v>1412.1666666666667</v>
      </c>
      <c r="L374">
        <f t="shared" si="6"/>
        <v>1408.0222222222221</v>
      </c>
      <c r="M374">
        <f t="shared" si="6"/>
        <v>1408.911111111111</v>
      </c>
      <c r="N374">
        <f t="shared" si="6"/>
        <v>1406.8111111111111</v>
      </c>
      <c r="O374">
        <f t="shared" si="6"/>
        <v>1450.7</v>
      </c>
      <c r="P374">
        <f t="shared" si="6"/>
        <v>1453.7444444444445</v>
      </c>
      <c r="Q374">
        <f t="shared" si="6"/>
        <v>1438.0222222222221</v>
      </c>
      <c r="R374">
        <f t="shared" si="6"/>
        <v>1443.9333333333334</v>
      </c>
      <c r="S374">
        <f t="shared" si="6"/>
        <v>1258.9888888888888</v>
      </c>
      <c r="T374">
        <f t="shared" si="6"/>
        <v>1296.1777777777777</v>
      </c>
      <c r="U374">
        <f t="shared" si="6"/>
        <v>1276.2444444444445</v>
      </c>
    </row>
    <row r="375" spans="1:21" x14ac:dyDescent="0.25">
      <c r="A375" t="s">
        <v>1027</v>
      </c>
      <c r="B375">
        <f>MEDIAN(B284:B373)</f>
        <v>1267</v>
      </c>
      <c r="C375">
        <f>MEDIAN(C284:C373)</f>
        <v>1319.5</v>
      </c>
      <c r="D375">
        <f t="shared" ref="D375:U375" si="7">MEDIAN(D284:D373)</f>
        <v>1367</v>
      </c>
      <c r="E375">
        <f t="shared" si="7"/>
        <v>1280.5</v>
      </c>
      <c r="F375">
        <f t="shared" si="7"/>
        <v>1401.5</v>
      </c>
      <c r="G375">
        <f t="shared" si="7"/>
        <v>1441</v>
      </c>
      <c r="H375">
        <f t="shared" si="7"/>
        <v>1411.5</v>
      </c>
      <c r="I375">
        <f t="shared" si="7"/>
        <v>1431.5</v>
      </c>
      <c r="J375">
        <f t="shared" si="7"/>
        <v>1405</v>
      </c>
      <c r="K375">
        <f t="shared" si="7"/>
        <v>1397.5</v>
      </c>
      <c r="L375">
        <f t="shared" si="7"/>
        <v>1405.5</v>
      </c>
      <c r="M375">
        <f t="shared" si="7"/>
        <v>1412.5</v>
      </c>
      <c r="N375">
        <f t="shared" si="7"/>
        <v>1407</v>
      </c>
      <c r="O375">
        <f t="shared" si="7"/>
        <v>1452</v>
      </c>
      <c r="P375">
        <f t="shared" si="7"/>
        <v>1453</v>
      </c>
      <c r="Q375">
        <f t="shared" si="7"/>
        <v>1445</v>
      </c>
      <c r="R375">
        <f t="shared" si="7"/>
        <v>1438</v>
      </c>
      <c r="S375">
        <f t="shared" si="7"/>
        <v>1262.5</v>
      </c>
      <c r="T375">
        <f t="shared" si="7"/>
        <v>1303</v>
      </c>
      <c r="U375">
        <f t="shared" si="7"/>
        <v>1276.5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375"/>
  <sheetViews>
    <sheetView zoomScale="90" zoomScaleNormal="90" workbookViewId="0">
      <selection activeCell="B284" sqref="B284:B373"/>
    </sheetView>
  </sheetViews>
  <sheetFormatPr baseColWidth="10" defaultRowHeight="15" x14ac:dyDescent="0.25"/>
  <cols>
    <col min="1" max="1" width="14.5703125" bestFit="1" customWidth="1"/>
    <col min="2" max="2" width="20.5703125" customWidth="1"/>
  </cols>
  <sheetData>
    <row r="1" spans="1:18" x14ac:dyDescent="0.25">
      <c r="A1" t="s">
        <v>100</v>
      </c>
      <c r="B1" t="s">
        <v>1024</v>
      </c>
    </row>
    <row r="2" spans="1:18" x14ac:dyDescent="0.25">
      <c r="B2" s="1">
        <v>12820</v>
      </c>
      <c r="C2">
        <v>11754</v>
      </c>
      <c r="D2">
        <v>19031</v>
      </c>
      <c r="E2">
        <v>14435</v>
      </c>
      <c r="F2">
        <v>17603</v>
      </c>
      <c r="G2">
        <v>20707</v>
      </c>
      <c r="H2">
        <v>19090</v>
      </c>
      <c r="I2">
        <v>17373</v>
      </c>
      <c r="J2">
        <v>17070</v>
      </c>
      <c r="K2">
        <v>17195</v>
      </c>
      <c r="L2">
        <v>19102</v>
      </c>
      <c r="M2">
        <v>17557</v>
      </c>
      <c r="N2">
        <v>17477</v>
      </c>
      <c r="O2">
        <v>19926</v>
      </c>
      <c r="P2">
        <v>18008</v>
      </c>
      <c r="Q2">
        <v>17402</v>
      </c>
      <c r="R2">
        <v>16200</v>
      </c>
    </row>
    <row r="3" spans="1:18" x14ac:dyDescent="0.25">
      <c r="B3" s="1">
        <v>12444</v>
      </c>
      <c r="C3">
        <v>12205</v>
      </c>
      <c r="D3">
        <v>17353</v>
      </c>
      <c r="E3">
        <v>14240</v>
      </c>
      <c r="F3">
        <v>15663</v>
      </c>
      <c r="G3">
        <v>19104</v>
      </c>
      <c r="H3">
        <v>17144</v>
      </c>
      <c r="I3">
        <v>16206</v>
      </c>
      <c r="J3">
        <v>15249</v>
      </c>
      <c r="K3">
        <v>15011</v>
      </c>
      <c r="L3">
        <v>14966</v>
      </c>
      <c r="M3">
        <v>16643</v>
      </c>
      <c r="N3">
        <v>14309</v>
      </c>
      <c r="O3">
        <v>14055</v>
      </c>
      <c r="P3">
        <v>15166</v>
      </c>
      <c r="Q3">
        <v>15445</v>
      </c>
      <c r="R3">
        <v>17425</v>
      </c>
    </row>
    <row r="4" spans="1:18" x14ac:dyDescent="0.25">
      <c r="B4" s="1">
        <v>12345</v>
      </c>
      <c r="C4">
        <v>10618</v>
      </c>
      <c r="D4">
        <v>17640</v>
      </c>
      <c r="E4">
        <v>12996</v>
      </c>
      <c r="F4">
        <v>15019</v>
      </c>
      <c r="G4">
        <v>18326</v>
      </c>
      <c r="H4">
        <v>16918</v>
      </c>
      <c r="I4">
        <v>16279</v>
      </c>
      <c r="J4">
        <v>15691</v>
      </c>
      <c r="K4">
        <v>15996</v>
      </c>
      <c r="L4">
        <v>15882</v>
      </c>
      <c r="M4">
        <v>16587</v>
      </c>
      <c r="N4">
        <v>14328</v>
      </c>
      <c r="O4">
        <v>13784</v>
      </c>
      <c r="P4">
        <v>15378</v>
      </c>
      <c r="Q4">
        <v>17353</v>
      </c>
      <c r="R4">
        <v>17264</v>
      </c>
    </row>
    <row r="5" spans="1:18" x14ac:dyDescent="0.25">
      <c r="B5" s="1">
        <v>13533.999999999</v>
      </c>
      <c r="C5">
        <v>12989</v>
      </c>
      <c r="D5">
        <v>17031</v>
      </c>
      <c r="E5">
        <v>14336</v>
      </c>
      <c r="F5">
        <v>18388</v>
      </c>
      <c r="G5">
        <v>19101</v>
      </c>
      <c r="H5">
        <v>17892</v>
      </c>
      <c r="I5">
        <v>15527</v>
      </c>
      <c r="J5">
        <v>14433</v>
      </c>
      <c r="K5">
        <v>15028</v>
      </c>
      <c r="L5">
        <v>17374</v>
      </c>
      <c r="M5">
        <v>15197</v>
      </c>
      <c r="N5">
        <v>17383</v>
      </c>
      <c r="O5">
        <v>18255</v>
      </c>
      <c r="P5">
        <v>17245</v>
      </c>
      <c r="Q5">
        <v>14150</v>
      </c>
      <c r="R5">
        <v>13450</v>
      </c>
    </row>
    <row r="6" spans="1:18" x14ac:dyDescent="0.25">
      <c r="B6" s="1">
        <v>11048</v>
      </c>
      <c r="C6">
        <v>11366</v>
      </c>
      <c r="D6">
        <v>16988</v>
      </c>
      <c r="E6">
        <v>12909</v>
      </c>
      <c r="F6">
        <v>14619</v>
      </c>
      <c r="G6">
        <v>19155</v>
      </c>
      <c r="H6">
        <v>17788</v>
      </c>
      <c r="I6">
        <v>15132</v>
      </c>
      <c r="J6">
        <v>15210</v>
      </c>
      <c r="K6">
        <v>14326</v>
      </c>
      <c r="L6">
        <v>17396</v>
      </c>
      <c r="M6">
        <v>14518</v>
      </c>
      <c r="N6">
        <v>16956</v>
      </c>
      <c r="O6">
        <v>19260</v>
      </c>
      <c r="P6">
        <v>16660</v>
      </c>
      <c r="Q6">
        <v>13340</v>
      </c>
      <c r="R6">
        <v>13988</v>
      </c>
    </row>
    <row r="7" spans="1:18" x14ac:dyDescent="0.25">
      <c r="B7" s="1">
        <v>13980</v>
      </c>
      <c r="C7">
        <v>13294</v>
      </c>
      <c r="D7">
        <v>19990</v>
      </c>
      <c r="E7">
        <v>15789</v>
      </c>
      <c r="F7">
        <v>17965</v>
      </c>
      <c r="G7">
        <v>21742</v>
      </c>
      <c r="H7">
        <v>20020</v>
      </c>
      <c r="I7">
        <v>20006</v>
      </c>
      <c r="J7">
        <v>18417</v>
      </c>
      <c r="K7">
        <v>17651</v>
      </c>
      <c r="L7">
        <v>15174</v>
      </c>
      <c r="M7">
        <v>17141</v>
      </c>
      <c r="N7">
        <v>16257</v>
      </c>
      <c r="O7">
        <v>16512</v>
      </c>
      <c r="P7">
        <v>17473</v>
      </c>
      <c r="Q7">
        <v>20804</v>
      </c>
      <c r="R7">
        <v>19319</v>
      </c>
    </row>
    <row r="8" spans="1:18" x14ac:dyDescent="0.25">
      <c r="B8" s="1">
        <v>9288</v>
      </c>
      <c r="C8">
        <v>9309</v>
      </c>
      <c r="D8">
        <v>16259</v>
      </c>
      <c r="E8">
        <v>12025</v>
      </c>
      <c r="F8">
        <v>14371</v>
      </c>
      <c r="G8">
        <v>17886</v>
      </c>
      <c r="H8">
        <v>16455</v>
      </c>
      <c r="I8">
        <v>11963</v>
      </c>
      <c r="J8">
        <v>11644</v>
      </c>
      <c r="K8">
        <v>11100</v>
      </c>
      <c r="L8">
        <v>16088</v>
      </c>
      <c r="M8">
        <v>13133</v>
      </c>
      <c r="N8">
        <v>14223</v>
      </c>
      <c r="O8">
        <v>17269</v>
      </c>
      <c r="P8">
        <v>16107</v>
      </c>
      <c r="Q8">
        <v>13530</v>
      </c>
      <c r="R8">
        <v>12653</v>
      </c>
    </row>
    <row r="9" spans="1:18" x14ac:dyDescent="0.25">
      <c r="B9" s="1">
        <v>12228</v>
      </c>
      <c r="C9">
        <v>13763</v>
      </c>
      <c r="D9">
        <v>18033</v>
      </c>
      <c r="E9">
        <v>15585</v>
      </c>
      <c r="F9">
        <v>16804</v>
      </c>
      <c r="G9">
        <v>19847</v>
      </c>
      <c r="H9">
        <v>18206</v>
      </c>
      <c r="I9">
        <v>18076</v>
      </c>
      <c r="J9">
        <v>16920</v>
      </c>
      <c r="K9">
        <v>16147</v>
      </c>
      <c r="L9">
        <v>16210</v>
      </c>
      <c r="M9">
        <v>16013</v>
      </c>
      <c r="N9">
        <v>16735</v>
      </c>
      <c r="O9">
        <v>16747</v>
      </c>
      <c r="P9">
        <v>18483</v>
      </c>
      <c r="Q9">
        <v>17936</v>
      </c>
      <c r="R9">
        <v>16002</v>
      </c>
    </row>
    <row r="10" spans="1:18" x14ac:dyDescent="0.25">
      <c r="B10" s="1">
        <v>11280</v>
      </c>
      <c r="C10">
        <v>10942</v>
      </c>
      <c r="D10">
        <v>17294</v>
      </c>
      <c r="E10">
        <v>13492</v>
      </c>
      <c r="F10">
        <v>16170</v>
      </c>
      <c r="G10">
        <v>18965</v>
      </c>
      <c r="H10">
        <v>17269</v>
      </c>
      <c r="I10">
        <v>15277</v>
      </c>
      <c r="J10">
        <v>14628</v>
      </c>
      <c r="K10">
        <v>14133</v>
      </c>
      <c r="L10">
        <v>17921</v>
      </c>
      <c r="M10">
        <v>15575</v>
      </c>
      <c r="N10">
        <v>16123</v>
      </c>
      <c r="O10">
        <v>17906</v>
      </c>
      <c r="P10">
        <v>16396</v>
      </c>
      <c r="Q10">
        <v>15125</v>
      </c>
      <c r="R10">
        <v>13377</v>
      </c>
    </row>
    <row r="11" spans="1:18" x14ac:dyDescent="0.25">
      <c r="B11" s="1">
        <v>13906</v>
      </c>
      <c r="C11">
        <v>12079</v>
      </c>
      <c r="D11">
        <v>18197</v>
      </c>
      <c r="E11">
        <v>14815</v>
      </c>
      <c r="F11">
        <v>15661</v>
      </c>
      <c r="G11">
        <v>21194</v>
      </c>
      <c r="H11">
        <v>19452</v>
      </c>
      <c r="I11">
        <v>18731</v>
      </c>
      <c r="J11">
        <v>18159</v>
      </c>
      <c r="K11">
        <v>18237</v>
      </c>
      <c r="L11">
        <v>16883</v>
      </c>
      <c r="M11">
        <v>16430</v>
      </c>
      <c r="N11">
        <v>15882</v>
      </c>
      <c r="O11">
        <v>15663</v>
      </c>
      <c r="P11">
        <v>16894</v>
      </c>
      <c r="Q11">
        <v>17926</v>
      </c>
      <c r="R11">
        <v>18800</v>
      </c>
    </row>
    <row r="12" spans="1:18" x14ac:dyDescent="0.25">
      <c r="B12" s="1">
        <v>11842</v>
      </c>
      <c r="C12">
        <v>12404</v>
      </c>
      <c r="D12">
        <v>17667</v>
      </c>
      <c r="E12">
        <v>13719</v>
      </c>
      <c r="F12">
        <v>15868</v>
      </c>
      <c r="G12">
        <v>19399</v>
      </c>
      <c r="H12">
        <v>18003</v>
      </c>
      <c r="I12">
        <v>15771</v>
      </c>
      <c r="J12">
        <v>14590</v>
      </c>
      <c r="K12">
        <v>15300</v>
      </c>
      <c r="L12">
        <v>18596</v>
      </c>
      <c r="M12">
        <v>16825</v>
      </c>
      <c r="N12">
        <v>17080</v>
      </c>
      <c r="O12">
        <v>17008</v>
      </c>
      <c r="P12">
        <v>15042</v>
      </c>
      <c r="Q12">
        <v>16378</v>
      </c>
      <c r="R12">
        <v>17034</v>
      </c>
    </row>
    <row r="13" spans="1:18" x14ac:dyDescent="0.25">
      <c r="B13" s="1">
        <v>11228.999999981999</v>
      </c>
      <c r="C13">
        <v>11221</v>
      </c>
      <c r="D13">
        <v>16494</v>
      </c>
      <c r="E13">
        <v>12960</v>
      </c>
      <c r="F13">
        <v>15433</v>
      </c>
      <c r="G13">
        <v>18044</v>
      </c>
      <c r="H13">
        <v>16733</v>
      </c>
      <c r="I13">
        <v>15060</v>
      </c>
      <c r="J13">
        <v>14498</v>
      </c>
      <c r="K13">
        <v>13374</v>
      </c>
      <c r="L13">
        <v>16646</v>
      </c>
      <c r="M13">
        <v>13530</v>
      </c>
      <c r="N13">
        <v>15632</v>
      </c>
      <c r="O13">
        <v>17105</v>
      </c>
      <c r="P13">
        <v>16079</v>
      </c>
      <c r="Q13">
        <v>13695</v>
      </c>
      <c r="R13">
        <v>13857</v>
      </c>
    </row>
    <row r="14" spans="1:18" x14ac:dyDescent="0.25">
      <c r="B14" s="1">
        <v>12099</v>
      </c>
      <c r="C14">
        <v>12274</v>
      </c>
      <c r="D14">
        <v>18023</v>
      </c>
      <c r="E14">
        <v>12640</v>
      </c>
      <c r="F14">
        <v>15805</v>
      </c>
      <c r="G14">
        <v>18972</v>
      </c>
      <c r="H14">
        <v>17703</v>
      </c>
      <c r="I14">
        <v>16580</v>
      </c>
      <c r="J14">
        <v>16086</v>
      </c>
      <c r="K14">
        <v>16570</v>
      </c>
      <c r="L14">
        <v>16641</v>
      </c>
      <c r="M14">
        <v>15801</v>
      </c>
      <c r="N14">
        <v>16571</v>
      </c>
      <c r="O14">
        <v>19030</v>
      </c>
      <c r="P14">
        <v>16810</v>
      </c>
      <c r="Q14">
        <v>15842</v>
      </c>
      <c r="R14">
        <v>15360</v>
      </c>
    </row>
    <row r="15" spans="1:18" x14ac:dyDescent="0.25">
      <c r="B15" s="1">
        <v>12837</v>
      </c>
      <c r="C15">
        <v>12517</v>
      </c>
      <c r="D15">
        <v>18220</v>
      </c>
      <c r="E15">
        <v>14676</v>
      </c>
      <c r="F15">
        <v>16768</v>
      </c>
      <c r="G15">
        <v>19899</v>
      </c>
      <c r="H15">
        <v>18150</v>
      </c>
      <c r="I15">
        <v>16735</v>
      </c>
      <c r="J15">
        <v>16665</v>
      </c>
      <c r="K15">
        <v>16209</v>
      </c>
      <c r="L15">
        <v>16279</v>
      </c>
      <c r="M15">
        <v>15939</v>
      </c>
      <c r="N15">
        <v>15711</v>
      </c>
      <c r="O15">
        <v>14817</v>
      </c>
      <c r="P15">
        <v>17404</v>
      </c>
      <c r="Q15">
        <v>17003</v>
      </c>
      <c r="R15">
        <v>15810</v>
      </c>
    </row>
    <row r="16" spans="1:18" x14ac:dyDescent="0.25">
      <c r="B16" s="1">
        <v>11508</v>
      </c>
      <c r="C16">
        <v>12286</v>
      </c>
      <c r="D16">
        <v>16189</v>
      </c>
      <c r="E16">
        <v>13052</v>
      </c>
      <c r="F16">
        <v>15711</v>
      </c>
      <c r="G16">
        <v>16548</v>
      </c>
      <c r="H16">
        <v>15057</v>
      </c>
      <c r="I16">
        <v>14420</v>
      </c>
      <c r="J16">
        <v>14851</v>
      </c>
      <c r="K16">
        <v>14849</v>
      </c>
      <c r="L16">
        <v>13638</v>
      </c>
      <c r="M16">
        <v>14765</v>
      </c>
      <c r="N16">
        <v>13002</v>
      </c>
      <c r="O16">
        <v>14012</v>
      </c>
      <c r="P16">
        <v>15854</v>
      </c>
      <c r="Q16">
        <v>14646</v>
      </c>
      <c r="R16">
        <v>16471</v>
      </c>
    </row>
    <row r="17" spans="2:18" x14ac:dyDescent="0.25">
      <c r="B17" s="1">
        <v>13856</v>
      </c>
      <c r="C17">
        <v>14354</v>
      </c>
      <c r="D17">
        <v>19303</v>
      </c>
      <c r="E17">
        <v>16118</v>
      </c>
      <c r="F17">
        <v>17942</v>
      </c>
      <c r="G17">
        <v>20249</v>
      </c>
      <c r="H17">
        <v>18549</v>
      </c>
      <c r="I17">
        <v>18604</v>
      </c>
      <c r="J17">
        <v>17622</v>
      </c>
      <c r="K17">
        <v>18306</v>
      </c>
      <c r="L17">
        <v>16096</v>
      </c>
      <c r="M17">
        <v>18359</v>
      </c>
      <c r="N17">
        <v>17365</v>
      </c>
      <c r="O17">
        <v>17294</v>
      </c>
      <c r="P17">
        <v>18393</v>
      </c>
      <c r="Q17">
        <v>18338</v>
      </c>
      <c r="R17">
        <v>17846</v>
      </c>
    </row>
    <row r="18" spans="2:18" x14ac:dyDescent="0.25">
      <c r="B18" s="1">
        <v>13810.999999999</v>
      </c>
      <c r="C18">
        <v>12514</v>
      </c>
      <c r="D18">
        <v>17937</v>
      </c>
      <c r="E18">
        <v>14151</v>
      </c>
      <c r="F18">
        <v>16359</v>
      </c>
      <c r="G18">
        <v>19967</v>
      </c>
      <c r="H18">
        <v>18332</v>
      </c>
      <c r="I18">
        <v>17249</v>
      </c>
      <c r="J18">
        <v>15695</v>
      </c>
      <c r="K18">
        <v>15993</v>
      </c>
      <c r="L18">
        <v>17096</v>
      </c>
      <c r="M18">
        <v>16795</v>
      </c>
      <c r="N18">
        <v>15357</v>
      </c>
      <c r="O18">
        <v>17021</v>
      </c>
      <c r="P18">
        <v>16995</v>
      </c>
      <c r="Q18">
        <v>17107</v>
      </c>
      <c r="R18">
        <v>15906</v>
      </c>
    </row>
    <row r="19" spans="2:18" x14ac:dyDescent="0.25">
      <c r="B19" s="1">
        <v>14307</v>
      </c>
      <c r="C19">
        <v>14412</v>
      </c>
      <c r="D19">
        <v>19210</v>
      </c>
      <c r="E19">
        <v>15322</v>
      </c>
      <c r="F19">
        <v>18284</v>
      </c>
      <c r="G19">
        <v>20111</v>
      </c>
      <c r="H19">
        <v>18669</v>
      </c>
      <c r="I19">
        <v>17145</v>
      </c>
      <c r="J19">
        <v>16724</v>
      </c>
      <c r="K19">
        <v>16847</v>
      </c>
      <c r="L19">
        <v>19274</v>
      </c>
      <c r="M19">
        <v>17055</v>
      </c>
      <c r="N19">
        <v>19085</v>
      </c>
      <c r="O19">
        <v>19406</v>
      </c>
      <c r="P19">
        <v>18498</v>
      </c>
      <c r="Q19">
        <v>16253</v>
      </c>
      <c r="R19">
        <v>16601</v>
      </c>
    </row>
    <row r="20" spans="2:18" x14ac:dyDescent="0.25">
      <c r="B20" s="1">
        <v>12158</v>
      </c>
      <c r="C20">
        <v>13542</v>
      </c>
      <c r="D20">
        <v>16975</v>
      </c>
      <c r="E20">
        <v>14468</v>
      </c>
      <c r="F20">
        <v>16695</v>
      </c>
      <c r="G20">
        <v>18218</v>
      </c>
      <c r="H20">
        <v>16624</v>
      </c>
      <c r="I20">
        <v>15742</v>
      </c>
      <c r="J20">
        <v>15265</v>
      </c>
      <c r="K20">
        <v>14913</v>
      </c>
      <c r="L20">
        <v>13801</v>
      </c>
      <c r="M20">
        <v>16381</v>
      </c>
      <c r="N20">
        <v>13618</v>
      </c>
      <c r="O20">
        <v>13600</v>
      </c>
      <c r="P20">
        <v>15880</v>
      </c>
      <c r="Q20">
        <v>14973</v>
      </c>
      <c r="R20">
        <v>15239</v>
      </c>
    </row>
    <row r="21" spans="2:18" x14ac:dyDescent="0.25">
      <c r="B21" s="1">
        <v>12159.999999981001</v>
      </c>
      <c r="C21">
        <v>11964</v>
      </c>
      <c r="D21">
        <v>18504</v>
      </c>
      <c r="E21">
        <v>13179</v>
      </c>
      <c r="F21">
        <v>17122</v>
      </c>
      <c r="G21">
        <v>20025</v>
      </c>
      <c r="H21">
        <v>18620</v>
      </c>
      <c r="I21">
        <v>15614</v>
      </c>
      <c r="J21">
        <v>15826</v>
      </c>
      <c r="K21">
        <v>14843</v>
      </c>
      <c r="L21">
        <v>17873</v>
      </c>
      <c r="M21">
        <v>14719</v>
      </c>
      <c r="N21">
        <v>14835</v>
      </c>
      <c r="O21">
        <v>19792</v>
      </c>
      <c r="P21">
        <v>18344</v>
      </c>
      <c r="Q21">
        <v>16399</v>
      </c>
      <c r="R21">
        <v>15661</v>
      </c>
    </row>
    <row r="22" spans="2:18" x14ac:dyDescent="0.25">
      <c r="B22" s="1">
        <v>14347</v>
      </c>
      <c r="C22">
        <v>13438</v>
      </c>
      <c r="D22">
        <v>19519</v>
      </c>
      <c r="E22">
        <v>16189</v>
      </c>
      <c r="F22">
        <v>18897</v>
      </c>
      <c r="G22">
        <v>20387</v>
      </c>
      <c r="H22">
        <v>19319</v>
      </c>
      <c r="I22">
        <v>18410</v>
      </c>
      <c r="J22">
        <v>18362</v>
      </c>
      <c r="K22">
        <v>18115</v>
      </c>
      <c r="L22">
        <v>17490</v>
      </c>
      <c r="M22">
        <v>19510</v>
      </c>
      <c r="N22">
        <v>17548</v>
      </c>
      <c r="O22">
        <v>18237</v>
      </c>
      <c r="P22">
        <v>19254</v>
      </c>
      <c r="Q22">
        <v>17969</v>
      </c>
      <c r="R22">
        <v>18174</v>
      </c>
    </row>
    <row r="23" spans="2:18" x14ac:dyDescent="0.25">
      <c r="B23" s="1">
        <v>12440</v>
      </c>
      <c r="C23">
        <v>12362</v>
      </c>
      <c r="D23">
        <v>18427</v>
      </c>
      <c r="E23">
        <v>15006</v>
      </c>
      <c r="F23">
        <v>16988</v>
      </c>
      <c r="G23">
        <v>21003</v>
      </c>
      <c r="H23">
        <v>19354</v>
      </c>
      <c r="I23">
        <v>18447</v>
      </c>
      <c r="J23">
        <v>17903</v>
      </c>
      <c r="K23">
        <v>16354</v>
      </c>
      <c r="L23">
        <v>16108</v>
      </c>
      <c r="M23">
        <v>17069</v>
      </c>
      <c r="N23">
        <v>17256</v>
      </c>
      <c r="O23">
        <v>15616</v>
      </c>
      <c r="P23">
        <v>17796</v>
      </c>
      <c r="Q23">
        <v>19299</v>
      </c>
      <c r="R23">
        <v>19647</v>
      </c>
    </row>
    <row r="24" spans="2:18" x14ac:dyDescent="0.25">
      <c r="B24" s="1">
        <v>10797.999999981001</v>
      </c>
      <c r="C24">
        <v>12335</v>
      </c>
      <c r="D24">
        <v>16929</v>
      </c>
      <c r="E24">
        <v>13175</v>
      </c>
      <c r="F24">
        <v>16622</v>
      </c>
      <c r="G24">
        <v>19070</v>
      </c>
      <c r="H24">
        <v>17474</v>
      </c>
      <c r="I24">
        <v>14675</v>
      </c>
      <c r="J24">
        <v>14184</v>
      </c>
      <c r="K24">
        <v>13321</v>
      </c>
      <c r="L24">
        <v>17272</v>
      </c>
      <c r="M24">
        <v>14367</v>
      </c>
      <c r="N24">
        <v>16352</v>
      </c>
      <c r="O24">
        <v>18561</v>
      </c>
      <c r="P24">
        <v>17611</v>
      </c>
      <c r="Q24">
        <v>15199</v>
      </c>
      <c r="R24">
        <v>13753</v>
      </c>
    </row>
    <row r="25" spans="2:18" x14ac:dyDescent="0.25">
      <c r="B25" s="1">
        <v>12518</v>
      </c>
      <c r="C25">
        <v>13204</v>
      </c>
      <c r="D25">
        <v>17791</v>
      </c>
      <c r="E25">
        <v>15097</v>
      </c>
      <c r="F25">
        <v>16407</v>
      </c>
      <c r="G25">
        <v>20365</v>
      </c>
      <c r="H25">
        <v>18650</v>
      </c>
      <c r="I25">
        <v>17559</v>
      </c>
      <c r="J25">
        <v>16808</v>
      </c>
      <c r="K25">
        <v>16733</v>
      </c>
      <c r="L25">
        <v>16214</v>
      </c>
      <c r="M25">
        <v>18056</v>
      </c>
      <c r="N25">
        <v>15298</v>
      </c>
      <c r="O25">
        <v>15884</v>
      </c>
      <c r="P25">
        <v>17015</v>
      </c>
      <c r="Q25">
        <v>18392</v>
      </c>
      <c r="R25">
        <v>17315</v>
      </c>
    </row>
    <row r="26" spans="2:18" x14ac:dyDescent="0.25">
      <c r="B26" s="1">
        <v>12025</v>
      </c>
      <c r="C26">
        <v>12217</v>
      </c>
      <c r="D26">
        <v>17109</v>
      </c>
      <c r="E26">
        <v>13662</v>
      </c>
      <c r="F26">
        <v>15484</v>
      </c>
      <c r="G26">
        <v>18938</v>
      </c>
      <c r="H26">
        <v>17440</v>
      </c>
      <c r="I26">
        <v>16228</v>
      </c>
      <c r="J26">
        <v>15578</v>
      </c>
      <c r="K26">
        <v>15269</v>
      </c>
      <c r="L26">
        <v>15121</v>
      </c>
      <c r="M26">
        <v>15930</v>
      </c>
      <c r="N26">
        <v>15482</v>
      </c>
      <c r="O26">
        <v>15348</v>
      </c>
      <c r="P26">
        <v>16751</v>
      </c>
      <c r="Q26">
        <v>16831</v>
      </c>
      <c r="R26">
        <v>15573</v>
      </c>
    </row>
    <row r="27" spans="2:18" x14ac:dyDescent="0.25">
      <c r="B27" s="1">
        <v>12722.999999981001</v>
      </c>
      <c r="C27">
        <v>13001</v>
      </c>
      <c r="D27">
        <v>17734</v>
      </c>
      <c r="E27">
        <v>15045</v>
      </c>
      <c r="F27">
        <v>16246</v>
      </c>
      <c r="G27">
        <v>19508</v>
      </c>
      <c r="H27">
        <v>17665</v>
      </c>
      <c r="I27">
        <v>18231</v>
      </c>
      <c r="J27">
        <v>17555</v>
      </c>
      <c r="K27">
        <v>16833</v>
      </c>
      <c r="L27">
        <v>14140</v>
      </c>
      <c r="M27">
        <v>16084</v>
      </c>
      <c r="N27">
        <v>14722</v>
      </c>
      <c r="O27">
        <v>16148</v>
      </c>
      <c r="P27">
        <v>16757</v>
      </c>
      <c r="Q27">
        <v>17091</v>
      </c>
      <c r="R27">
        <v>16438</v>
      </c>
    </row>
    <row r="28" spans="2:18" x14ac:dyDescent="0.25">
      <c r="B28" s="1">
        <v>12889</v>
      </c>
      <c r="C28">
        <v>13494</v>
      </c>
      <c r="D28">
        <v>18631</v>
      </c>
      <c r="E28">
        <v>14816</v>
      </c>
      <c r="F28">
        <v>17537</v>
      </c>
      <c r="G28">
        <v>20330</v>
      </c>
      <c r="H28">
        <v>18582</v>
      </c>
      <c r="I28">
        <v>16320</v>
      </c>
      <c r="J28">
        <v>16247</v>
      </c>
      <c r="K28">
        <v>15144</v>
      </c>
      <c r="L28">
        <v>18310</v>
      </c>
      <c r="M28">
        <v>18050</v>
      </c>
      <c r="N28">
        <v>17830</v>
      </c>
      <c r="O28">
        <v>18245</v>
      </c>
      <c r="P28">
        <v>17934</v>
      </c>
      <c r="Q28">
        <v>15568</v>
      </c>
      <c r="R28">
        <v>16264</v>
      </c>
    </row>
    <row r="29" spans="2:18" x14ac:dyDescent="0.25">
      <c r="B29" s="1">
        <v>11722.999999961001</v>
      </c>
      <c r="C29">
        <v>13308</v>
      </c>
      <c r="D29">
        <v>17754</v>
      </c>
      <c r="E29">
        <v>14689</v>
      </c>
      <c r="F29">
        <v>16518</v>
      </c>
      <c r="G29">
        <v>18269</v>
      </c>
      <c r="H29">
        <v>16974</v>
      </c>
      <c r="I29">
        <v>16743</v>
      </c>
      <c r="J29">
        <v>15803</v>
      </c>
      <c r="K29">
        <v>16011</v>
      </c>
      <c r="L29">
        <v>16426</v>
      </c>
      <c r="M29">
        <v>15409</v>
      </c>
      <c r="N29">
        <v>17298</v>
      </c>
      <c r="O29">
        <v>17701</v>
      </c>
      <c r="P29">
        <v>16040</v>
      </c>
      <c r="Q29">
        <v>14340</v>
      </c>
      <c r="R29">
        <v>13727</v>
      </c>
    </row>
    <row r="30" spans="2:18" x14ac:dyDescent="0.25">
      <c r="B30" s="1">
        <v>11240</v>
      </c>
      <c r="C30">
        <v>12377</v>
      </c>
      <c r="D30">
        <v>16841</v>
      </c>
      <c r="E30">
        <v>14444</v>
      </c>
      <c r="F30">
        <v>15278</v>
      </c>
      <c r="G30">
        <v>20396</v>
      </c>
      <c r="H30">
        <v>18857</v>
      </c>
      <c r="I30">
        <v>15363</v>
      </c>
      <c r="J30">
        <v>14389</v>
      </c>
      <c r="K30">
        <v>11645</v>
      </c>
      <c r="L30">
        <v>17934</v>
      </c>
      <c r="M30">
        <v>14330</v>
      </c>
      <c r="N30">
        <v>14230</v>
      </c>
      <c r="O30">
        <v>20732</v>
      </c>
      <c r="P30">
        <v>19036</v>
      </c>
      <c r="Q30">
        <v>15488</v>
      </c>
      <c r="R30">
        <v>14495</v>
      </c>
    </row>
    <row r="31" spans="2:18" x14ac:dyDescent="0.25">
      <c r="B31" s="1">
        <v>12569</v>
      </c>
      <c r="C31">
        <v>12524</v>
      </c>
      <c r="D31">
        <v>17728</v>
      </c>
      <c r="E31">
        <v>14024</v>
      </c>
      <c r="F31">
        <v>16429</v>
      </c>
      <c r="G31">
        <v>19119</v>
      </c>
      <c r="H31">
        <v>17538</v>
      </c>
      <c r="I31">
        <v>16302</v>
      </c>
      <c r="J31">
        <v>15619</v>
      </c>
      <c r="K31">
        <v>16256</v>
      </c>
      <c r="L31">
        <v>14933</v>
      </c>
      <c r="M31">
        <v>16617</v>
      </c>
      <c r="N31">
        <v>15674</v>
      </c>
      <c r="O31">
        <v>15747</v>
      </c>
      <c r="P31">
        <v>16612</v>
      </c>
      <c r="Q31">
        <v>16092</v>
      </c>
      <c r="R31">
        <v>17229</v>
      </c>
    </row>
    <row r="32" spans="2:18" x14ac:dyDescent="0.25">
      <c r="B32" s="1">
        <v>11161</v>
      </c>
      <c r="C32">
        <v>12669</v>
      </c>
      <c r="D32">
        <v>16414</v>
      </c>
      <c r="E32">
        <v>13624</v>
      </c>
      <c r="F32">
        <v>16917</v>
      </c>
      <c r="G32">
        <v>17581</v>
      </c>
      <c r="H32">
        <v>16331</v>
      </c>
      <c r="I32">
        <v>15283</v>
      </c>
      <c r="J32">
        <v>13948</v>
      </c>
      <c r="K32">
        <v>15046</v>
      </c>
      <c r="L32">
        <v>18068</v>
      </c>
      <c r="M32">
        <v>16679</v>
      </c>
      <c r="N32">
        <v>18381</v>
      </c>
      <c r="O32">
        <v>17083</v>
      </c>
      <c r="P32">
        <v>14934</v>
      </c>
      <c r="Q32">
        <v>14529</v>
      </c>
      <c r="R32">
        <v>14641</v>
      </c>
    </row>
    <row r="33" spans="2:18" x14ac:dyDescent="0.25">
      <c r="B33" s="1">
        <v>13231.999999984</v>
      </c>
      <c r="C33">
        <v>11832</v>
      </c>
      <c r="D33">
        <v>16817</v>
      </c>
      <c r="E33">
        <v>13367</v>
      </c>
      <c r="F33">
        <v>14814</v>
      </c>
      <c r="G33">
        <v>18806</v>
      </c>
      <c r="H33">
        <v>17718</v>
      </c>
      <c r="I33">
        <v>15571</v>
      </c>
      <c r="J33">
        <v>14719</v>
      </c>
      <c r="K33">
        <v>15121</v>
      </c>
      <c r="L33">
        <v>17602</v>
      </c>
      <c r="M33">
        <v>16805</v>
      </c>
      <c r="N33">
        <v>17076</v>
      </c>
      <c r="O33">
        <v>16793</v>
      </c>
      <c r="P33">
        <v>15776</v>
      </c>
      <c r="Q33">
        <v>16204</v>
      </c>
      <c r="R33">
        <v>14748</v>
      </c>
    </row>
    <row r="34" spans="2:18" x14ac:dyDescent="0.25">
      <c r="B34" s="1">
        <v>12757.999999984</v>
      </c>
      <c r="C34">
        <v>12671</v>
      </c>
      <c r="D34">
        <v>19091</v>
      </c>
      <c r="E34">
        <v>14630</v>
      </c>
      <c r="F34">
        <v>17695</v>
      </c>
      <c r="G34">
        <v>20303</v>
      </c>
      <c r="H34">
        <v>18656</v>
      </c>
      <c r="I34">
        <v>17237</v>
      </c>
      <c r="J34">
        <v>16843</v>
      </c>
      <c r="K34">
        <v>16483</v>
      </c>
      <c r="L34">
        <v>17573</v>
      </c>
      <c r="M34">
        <v>16258</v>
      </c>
      <c r="N34">
        <v>18110</v>
      </c>
      <c r="O34">
        <v>17773</v>
      </c>
      <c r="P34">
        <v>16202</v>
      </c>
      <c r="Q34">
        <v>17182</v>
      </c>
      <c r="R34">
        <v>17596</v>
      </c>
    </row>
    <row r="35" spans="2:18" x14ac:dyDescent="0.25">
      <c r="B35" s="1">
        <v>13137</v>
      </c>
      <c r="C35">
        <v>11568</v>
      </c>
      <c r="D35">
        <v>18515</v>
      </c>
      <c r="E35">
        <v>14082</v>
      </c>
      <c r="F35">
        <v>16789</v>
      </c>
      <c r="G35">
        <v>20264</v>
      </c>
      <c r="H35">
        <v>19006</v>
      </c>
      <c r="I35">
        <v>16989</v>
      </c>
      <c r="J35">
        <v>16362</v>
      </c>
      <c r="K35">
        <v>15871</v>
      </c>
      <c r="L35">
        <v>19779</v>
      </c>
      <c r="M35">
        <v>17861</v>
      </c>
      <c r="N35">
        <v>17434</v>
      </c>
      <c r="O35">
        <v>19072</v>
      </c>
      <c r="P35">
        <v>19246</v>
      </c>
      <c r="Q35">
        <v>18462</v>
      </c>
      <c r="R35">
        <v>17153</v>
      </c>
    </row>
    <row r="36" spans="2:18" x14ac:dyDescent="0.25">
      <c r="B36" s="1">
        <v>14421</v>
      </c>
      <c r="C36">
        <v>11850</v>
      </c>
      <c r="D36">
        <v>18815</v>
      </c>
      <c r="E36">
        <v>13270</v>
      </c>
      <c r="F36">
        <v>16097</v>
      </c>
      <c r="G36">
        <v>20079</v>
      </c>
      <c r="H36">
        <v>18318</v>
      </c>
      <c r="I36">
        <v>18403</v>
      </c>
      <c r="J36">
        <v>17618</v>
      </c>
      <c r="K36">
        <v>17640</v>
      </c>
      <c r="L36">
        <v>13804</v>
      </c>
      <c r="M36">
        <v>17185</v>
      </c>
      <c r="N36">
        <v>15630</v>
      </c>
      <c r="O36">
        <v>16671</v>
      </c>
      <c r="P36">
        <v>16786</v>
      </c>
      <c r="Q36">
        <v>16826</v>
      </c>
      <c r="R36">
        <v>18801</v>
      </c>
    </row>
    <row r="37" spans="2:18" x14ac:dyDescent="0.25">
      <c r="B37" s="1">
        <v>10571</v>
      </c>
      <c r="C37">
        <v>10431</v>
      </c>
      <c r="D37">
        <v>16383</v>
      </c>
      <c r="E37">
        <v>12236</v>
      </c>
      <c r="F37">
        <v>15382</v>
      </c>
      <c r="G37">
        <v>18122</v>
      </c>
      <c r="H37">
        <v>16746</v>
      </c>
      <c r="I37">
        <v>13774</v>
      </c>
      <c r="J37">
        <v>13055</v>
      </c>
      <c r="K37">
        <v>12492</v>
      </c>
      <c r="L37">
        <v>17029</v>
      </c>
      <c r="M37">
        <v>14317</v>
      </c>
      <c r="N37">
        <v>15544</v>
      </c>
      <c r="O37">
        <v>17324</v>
      </c>
      <c r="P37">
        <v>15822</v>
      </c>
      <c r="Q37">
        <v>13388</v>
      </c>
      <c r="R37">
        <v>13306</v>
      </c>
    </row>
    <row r="38" spans="2:18" x14ac:dyDescent="0.25">
      <c r="B38" s="1">
        <v>12260</v>
      </c>
      <c r="C38">
        <v>12671</v>
      </c>
      <c r="D38">
        <v>19011</v>
      </c>
      <c r="E38">
        <v>14297</v>
      </c>
      <c r="F38">
        <v>16924</v>
      </c>
      <c r="G38">
        <v>20169</v>
      </c>
      <c r="H38">
        <v>18528</v>
      </c>
      <c r="I38">
        <v>17804</v>
      </c>
      <c r="J38">
        <v>17654</v>
      </c>
      <c r="K38">
        <v>16975</v>
      </c>
      <c r="L38">
        <v>15046</v>
      </c>
      <c r="M38">
        <v>15698</v>
      </c>
      <c r="N38">
        <v>15410</v>
      </c>
      <c r="O38">
        <v>16235</v>
      </c>
      <c r="P38">
        <v>17553</v>
      </c>
      <c r="Q38">
        <v>16958</v>
      </c>
      <c r="R38">
        <v>18677</v>
      </c>
    </row>
    <row r="39" spans="2:18" x14ac:dyDescent="0.25">
      <c r="B39" s="1">
        <v>8906</v>
      </c>
      <c r="C39">
        <v>9505</v>
      </c>
      <c r="D39">
        <v>14398</v>
      </c>
      <c r="E39">
        <v>10867</v>
      </c>
      <c r="F39">
        <v>13747</v>
      </c>
      <c r="G39">
        <v>15868</v>
      </c>
      <c r="H39">
        <v>14778</v>
      </c>
      <c r="I39">
        <v>12508</v>
      </c>
      <c r="J39">
        <v>11734</v>
      </c>
      <c r="K39">
        <v>12087</v>
      </c>
      <c r="L39">
        <v>13815</v>
      </c>
      <c r="M39">
        <v>12110</v>
      </c>
      <c r="N39">
        <v>12944</v>
      </c>
      <c r="O39">
        <v>15412</v>
      </c>
      <c r="P39">
        <v>13995</v>
      </c>
      <c r="Q39">
        <v>11289</v>
      </c>
      <c r="R39">
        <v>10895</v>
      </c>
    </row>
    <row r="40" spans="2:18" x14ac:dyDescent="0.25">
      <c r="B40" s="1">
        <v>12023</v>
      </c>
      <c r="C40">
        <v>11344</v>
      </c>
      <c r="D40">
        <v>18026</v>
      </c>
      <c r="E40">
        <v>13786</v>
      </c>
      <c r="F40">
        <v>15812</v>
      </c>
      <c r="G40">
        <v>20454</v>
      </c>
      <c r="H40">
        <v>18778</v>
      </c>
      <c r="I40">
        <v>17592</v>
      </c>
      <c r="J40">
        <v>16809</v>
      </c>
      <c r="K40">
        <v>16543</v>
      </c>
      <c r="L40">
        <v>17863</v>
      </c>
      <c r="M40">
        <v>17044</v>
      </c>
      <c r="N40">
        <v>16054</v>
      </c>
      <c r="O40">
        <v>16930</v>
      </c>
      <c r="P40">
        <v>18224</v>
      </c>
      <c r="Q40">
        <v>16642</v>
      </c>
      <c r="R40">
        <v>16459</v>
      </c>
    </row>
    <row r="41" spans="2:18" x14ac:dyDescent="0.25">
      <c r="B41" s="1">
        <v>12297</v>
      </c>
      <c r="C41">
        <v>11095</v>
      </c>
      <c r="D41">
        <v>17021</v>
      </c>
      <c r="E41">
        <v>13419</v>
      </c>
      <c r="F41">
        <v>14915</v>
      </c>
      <c r="G41">
        <v>18227</v>
      </c>
      <c r="H41">
        <v>16975</v>
      </c>
      <c r="I41">
        <v>15190</v>
      </c>
      <c r="J41">
        <v>14329</v>
      </c>
      <c r="K41">
        <v>14619</v>
      </c>
      <c r="L41">
        <v>18078</v>
      </c>
      <c r="M41">
        <v>16085</v>
      </c>
      <c r="N41">
        <v>16515</v>
      </c>
      <c r="O41">
        <v>17325</v>
      </c>
      <c r="P41">
        <v>15637</v>
      </c>
      <c r="Q41">
        <v>15896</v>
      </c>
      <c r="R41">
        <v>16217</v>
      </c>
    </row>
    <row r="42" spans="2:18" x14ac:dyDescent="0.25">
      <c r="B42" s="1">
        <v>10670</v>
      </c>
      <c r="C42">
        <v>9943</v>
      </c>
      <c r="D42">
        <v>16312</v>
      </c>
      <c r="E42">
        <v>12810</v>
      </c>
      <c r="F42">
        <v>14348</v>
      </c>
      <c r="G42">
        <v>19400</v>
      </c>
      <c r="H42">
        <v>18004</v>
      </c>
      <c r="I42">
        <v>14818</v>
      </c>
      <c r="J42">
        <v>13731</v>
      </c>
      <c r="K42">
        <v>11672</v>
      </c>
      <c r="L42">
        <v>18005</v>
      </c>
      <c r="M42">
        <v>13411</v>
      </c>
      <c r="N42">
        <v>14623</v>
      </c>
      <c r="O42">
        <v>18989</v>
      </c>
      <c r="P42">
        <v>17054</v>
      </c>
      <c r="Q42">
        <v>15332</v>
      </c>
      <c r="R42">
        <v>13189</v>
      </c>
    </row>
    <row r="43" spans="2:18" x14ac:dyDescent="0.25">
      <c r="B43" s="1">
        <v>11933</v>
      </c>
      <c r="C43">
        <v>11758</v>
      </c>
      <c r="D43">
        <v>18588</v>
      </c>
      <c r="E43">
        <v>13921</v>
      </c>
      <c r="F43">
        <v>17328</v>
      </c>
      <c r="G43">
        <v>19791</v>
      </c>
      <c r="H43">
        <v>18371</v>
      </c>
      <c r="I43">
        <v>17548</v>
      </c>
      <c r="J43">
        <v>17504</v>
      </c>
      <c r="K43">
        <v>17041</v>
      </c>
      <c r="L43">
        <v>16835</v>
      </c>
      <c r="M43">
        <v>16682</v>
      </c>
      <c r="N43">
        <v>14935</v>
      </c>
      <c r="O43">
        <v>16608</v>
      </c>
      <c r="P43">
        <v>18122</v>
      </c>
      <c r="Q43">
        <v>15197</v>
      </c>
      <c r="R43">
        <v>15592</v>
      </c>
    </row>
    <row r="44" spans="2:18" x14ac:dyDescent="0.25">
      <c r="B44" s="1">
        <v>12570</v>
      </c>
      <c r="C44">
        <v>13883</v>
      </c>
      <c r="D44">
        <v>18002</v>
      </c>
      <c r="E44">
        <v>15491</v>
      </c>
      <c r="F44">
        <v>17280</v>
      </c>
      <c r="G44">
        <v>19049</v>
      </c>
      <c r="H44">
        <v>17225</v>
      </c>
      <c r="I44">
        <v>17013</v>
      </c>
      <c r="J44">
        <v>16772</v>
      </c>
      <c r="K44">
        <v>16934</v>
      </c>
      <c r="L44">
        <v>15706</v>
      </c>
      <c r="M44">
        <v>16699</v>
      </c>
      <c r="N44">
        <v>16350</v>
      </c>
      <c r="O44">
        <v>14475</v>
      </c>
      <c r="P44">
        <v>16219</v>
      </c>
      <c r="Q44">
        <v>17271</v>
      </c>
      <c r="R44">
        <v>16965</v>
      </c>
    </row>
    <row r="45" spans="2:18" x14ac:dyDescent="0.25">
      <c r="B45" s="1">
        <v>14007</v>
      </c>
      <c r="C45">
        <v>14540</v>
      </c>
      <c r="D45">
        <v>20022</v>
      </c>
      <c r="E45">
        <v>16841</v>
      </c>
      <c r="F45">
        <v>18951</v>
      </c>
      <c r="G45">
        <v>21904</v>
      </c>
      <c r="H45">
        <v>20050</v>
      </c>
      <c r="I45">
        <v>19806</v>
      </c>
      <c r="J45">
        <v>18733</v>
      </c>
      <c r="K45">
        <v>19768</v>
      </c>
      <c r="L45">
        <v>16822</v>
      </c>
      <c r="M45">
        <v>18891</v>
      </c>
      <c r="N45">
        <v>16019</v>
      </c>
      <c r="O45">
        <v>17920</v>
      </c>
      <c r="P45">
        <v>20059</v>
      </c>
      <c r="Q45">
        <v>20674</v>
      </c>
      <c r="R45">
        <v>19062</v>
      </c>
    </row>
    <row r="46" spans="2:18" x14ac:dyDescent="0.25">
      <c r="B46" s="1">
        <v>12571</v>
      </c>
      <c r="C46">
        <v>12799</v>
      </c>
      <c r="D46">
        <v>18234</v>
      </c>
      <c r="E46">
        <v>15092</v>
      </c>
      <c r="F46">
        <v>17487</v>
      </c>
      <c r="G46">
        <v>20174</v>
      </c>
      <c r="H46">
        <v>18703</v>
      </c>
      <c r="I46">
        <v>17108</v>
      </c>
      <c r="J46">
        <v>16276</v>
      </c>
      <c r="K46">
        <v>15782</v>
      </c>
      <c r="L46">
        <v>16479</v>
      </c>
      <c r="M46">
        <v>16868</v>
      </c>
      <c r="N46">
        <v>15725</v>
      </c>
      <c r="O46">
        <v>15605</v>
      </c>
      <c r="P46">
        <v>15937</v>
      </c>
      <c r="Q46">
        <v>18103</v>
      </c>
      <c r="R46">
        <v>16338</v>
      </c>
    </row>
    <row r="47" spans="2:18" x14ac:dyDescent="0.25">
      <c r="B47" s="1">
        <v>10944.999999981999</v>
      </c>
      <c r="C47">
        <v>11507</v>
      </c>
      <c r="D47">
        <v>16078</v>
      </c>
      <c r="E47">
        <v>13275</v>
      </c>
      <c r="F47">
        <v>14437</v>
      </c>
      <c r="G47">
        <v>18820</v>
      </c>
      <c r="H47">
        <v>17265</v>
      </c>
      <c r="I47">
        <v>14977</v>
      </c>
      <c r="J47">
        <v>13555</v>
      </c>
      <c r="K47">
        <v>13168</v>
      </c>
      <c r="L47">
        <v>15739</v>
      </c>
      <c r="M47">
        <v>14289</v>
      </c>
      <c r="N47">
        <v>15153</v>
      </c>
      <c r="O47">
        <v>17045</v>
      </c>
      <c r="P47">
        <v>15945</v>
      </c>
      <c r="Q47">
        <v>15794</v>
      </c>
      <c r="R47">
        <v>14959</v>
      </c>
    </row>
    <row r="48" spans="2:18" x14ac:dyDescent="0.25">
      <c r="B48" s="1">
        <v>10913</v>
      </c>
      <c r="C48">
        <v>11556</v>
      </c>
      <c r="D48">
        <v>16785</v>
      </c>
      <c r="E48">
        <v>13168</v>
      </c>
      <c r="F48">
        <v>15228</v>
      </c>
      <c r="G48">
        <v>19180</v>
      </c>
      <c r="H48">
        <v>17658</v>
      </c>
      <c r="I48">
        <v>14692</v>
      </c>
      <c r="J48">
        <v>14152</v>
      </c>
      <c r="K48">
        <v>12392</v>
      </c>
      <c r="L48">
        <v>17517</v>
      </c>
      <c r="M48">
        <v>15281</v>
      </c>
      <c r="N48">
        <v>16393</v>
      </c>
      <c r="O48">
        <v>18101</v>
      </c>
      <c r="P48">
        <v>16280</v>
      </c>
      <c r="Q48">
        <v>14546</v>
      </c>
      <c r="R48">
        <v>14330</v>
      </c>
    </row>
    <row r="49" spans="2:18" x14ac:dyDescent="0.25">
      <c r="B49" s="1">
        <v>14071</v>
      </c>
      <c r="C49">
        <v>12540</v>
      </c>
      <c r="D49">
        <v>19110</v>
      </c>
      <c r="E49">
        <v>14893</v>
      </c>
      <c r="F49">
        <v>17273</v>
      </c>
      <c r="G49">
        <v>21120</v>
      </c>
      <c r="H49">
        <v>19354</v>
      </c>
      <c r="I49">
        <v>19268</v>
      </c>
      <c r="J49">
        <v>17607</v>
      </c>
      <c r="K49">
        <v>17328</v>
      </c>
      <c r="L49">
        <v>15810</v>
      </c>
      <c r="M49">
        <v>17206</v>
      </c>
      <c r="N49">
        <v>16901</v>
      </c>
      <c r="O49">
        <v>15334</v>
      </c>
      <c r="P49">
        <v>16773</v>
      </c>
      <c r="Q49">
        <v>17688</v>
      </c>
      <c r="R49">
        <v>18227</v>
      </c>
    </row>
    <row r="50" spans="2:18" x14ac:dyDescent="0.25">
      <c r="B50" s="1">
        <v>11302</v>
      </c>
      <c r="C50">
        <v>10748</v>
      </c>
      <c r="D50">
        <v>16960</v>
      </c>
      <c r="E50">
        <v>12150</v>
      </c>
      <c r="F50">
        <v>15047</v>
      </c>
      <c r="G50">
        <v>19177</v>
      </c>
      <c r="H50">
        <v>17516</v>
      </c>
      <c r="I50">
        <v>16149</v>
      </c>
      <c r="J50">
        <v>15762</v>
      </c>
      <c r="K50">
        <v>13771</v>
      </c>
      <c r="L50">
        <v>16185</v>
      </c>
      <c r="M50">
        <v>15473</v>
      </c>
      <c r="N50">
        <v>16471</v>
      </c>
      <c r="O50">
        <v>18371</v>
      </c>
      <c r="P50">
        <v>16810</v>
      </c>
      <c r="Q50">
        <v>11994</v>
      </c>
      <c r="R50">
        <v>12186</v>
      </c>
    </row>
    <row r="51" spans="2:18" x14ac:dyDescent="0.25">
      <c r="B51" s="1">
        <v>11533</v>
      </c>
      <c r="C51">
        <v>12302</v>
      </c>
      <c r="D51">
        <v>15966</v>
      </c>
      <c r="E51">
        <v>12779</v>
      </c>
      <c r="F51">
        <v>15196</v>
      </c>
      <c r="G51">
        <v>17706</v>
      </c>
      <c r="H51">
        <v>16260</v>
      </c>
      <c r="I51">
        <v>15398</v>
      </c>
      <c r="J51">
        <v>14689</v>
      </c>
      <c r="K51">
        <v>14145</v>
      </c>
      <c r="L51">
        <v>15464</v>
      </c>
      <c r="M51">
        <v>15496</v>
      </c>
      <c r="N51">
        <v>15456</v>
      </c>
      <c r="O51">
        <v>16838</v>
      </c>
      <c r="P51">
        <v>15462</v>
      </c>
      <c r="Q51">
        <v>14022</v>
      </c>
      <c r="R51">
        <v>14632</v>
      </c>
    </row>
    <row r="52" spans="2:18" x14ac:dyDescent="0.25">
      <c r="B52" s="1">
        <v>11099</v>
      </c>
      <c r="C52">
        <v>11433</v>
      </c>
      <c r="D52">
        <v>18026</v>
      </c>
      <c r="E52">
        <v>13810</v>
      </c>
      <c r="F52">
        <v>15624</v>
      </c>
      <c r="G52">
        <v>20164</v>
      </c>
      <c r="H52">
        <v>18124</v>
      </c>
      <c r="I52">
        <v>15900</v>
      </c>
      <c r="J52">
        <v>14583</v>
      </c>
      <c r="K52">
        <v>14221</v>
      </c>
      <c r="L52">
        <v>18767</v>
      </c>
      <c r="M52">
        <v>15712</v>
      </c>
      <c r="N52">
        <v>17652</v>
      </c>
      <c r="O52">
        <v>19474</v>
      </c>
      <c r="P52">
        <v>17374</v>
      </c>
      <c r="Q52">
        <v>15105</v>
      </c>
      <c r="R52">
        <v>14483</v>
      </c>
    </row>
    <row r="53" spans="2:18" x14ac:dyDescent="0.25">
      <c r="B53" s="1">
        <v>11560.999999961999</v>
      </c>
      <c r="C53">
        <v>13121</v>
      </c>
      <c r="D53">
        <v>16807</v>
      </c>
      <c r="E53">
        <v>13357</v>
      </c>
      <c r="F53">
        <v>15889</v>
      </c>
      <c r="G53">
        <v>19006</v>
      </c>
      <c r="H53">
        <v>17162</v>
      </c>
      <c r="I53">
        <v>14539</v>
      </c>
      <c r="J53">
        <v>13996</v>
      </c>
      <c r="K53">
        <v>13593</v>
      </c>
      <c r="L53">
        <v>17270</v>
      </c>
      <c r="M53">
        <v>14639</v>
      </c>
      <c r="N53">
        <v>15908</v>
      </c>
      <c r="O53">
        <v>17825</v>
      </c>
      <c r="P53">
        <v>16768</v>
      </c>
      <c r="Q53">
        <v>15536</v>
      </c>
      <c r="R53">
        <v>15493</v>
      </c>
    </row>
    <row r="54" spans="2:18" x14ac:dyDescent="0.25">
      <c r="B54" s="1">
        <v>14605.999999944001</v>
      </c>
      <c r="C54">
        <v>13074</v>
      </c>
      <c r="D54">
        <v>18915</v>
      </c>
      <c r="E54">
        <v>15063</v>
      </c>
      <c r="F54">
        <v>18252</v>
      </c>
      <c r="G54">
        <v>20252</v>
      </c>
      <c r="H54">
        <v>18838</v>
      </c>
      <c r="I54">
        <v>18193</v>
      </c>
      <c r="J54">
        <v>17318</v>
      </c>
      <c r="K54">
        <v>17304</v>
      </c>
      <c r="L54">
        <v>17288</v>
      </c>
      <c r="M54">
        <v>17666</v>
      </c>
      <c r="N54">
        <v>18887</v>
      </c>
      <c r="O54">
        <v>17845</v>
      </c>
      <c r="P54">
        <v>16732</v>
      </c>
      <c r="Q54">
        <v>18115</v>
      </c>
      <c r="R54">
        <v>18281</v>
      </c>
    </row>
    <row r="55" spans="2:18" x14ac:dyDescent="0.25">
      <c r="B55" s="1">
        <v>9405</v>
      </c>
      <c r="C55">
        <v>11305</v>
      </c>
      <c r="D55">
        <v>17099</v>
      </c>
      <c r="E55">
        <v>12908</v>
      </c>
      <c r="F55">
        <v>15933</v>
      </c>
      <c r="G55">
        <v>19806</v>
      </c>
      <c r="H55">
        <v>18525</v>
      </c>
      <c r="I55">
        <v>14945</v>
      </c>
      <c r="J55">
        <v>14162</v>
      </c>
      <c r="K55">
        <v>11138</v>
      </c>
      <c r="L55">
        <v>17925</v>
      </c>
      <c r="M55">
        <v>15152</v>
      </c>
      <c r="N55">
        <v>16216</v>
      </c>
      <c r="O55">
        <v>19937</v>
      </c>
      <c r="P55">
        <v>18086</v>
      </c>
      <c r="Q55">
        <v>15044</v>
      </c>
      <c r="R55">
        <v>14018</v>
      </c>
    </row>
    <row r="56" spans="2:18" x14ac:dyDescent="0.25">
      <c r="B56" s="1">
        <v>12920.999999983</v>
      </c>
      <c r="C56">
        <v>11794</v>
      </c>
      <c r="D56">
        <v>18853</v>
      </c>
      <c r="E56">
        <v>14954</v>
      </c>
      <c r="F56">
        <v>16410</v>
      </c>
      <c r="G56">
        <v>21245</v>
      </c>
      <c r="H56">
        <v>19494</v>
      </c>
      <c r="I56">
        <v>18971</v>
      </c>
      <c r="J56">
        <v>17630</v>
      </c>
      <c r="K56">
        <v>16134</v>
      </c>
      <c r="L56">
        <v>16271</v>
      </c>
      <c r="M56">
        <v>17471</v>
      </c>
      <c r="N56">
        <v>16727</v>
      </c>
      <c r="O56">
        <v>17567</v>
      </c>
      <c r="P56">
        <v>17555</v>
      </c>
      <c r="Q56">
        <v>18127</v>
      </c>
      <c r="R56">
        <v>16620</v>
      </c>
    </row>
    <row r="57" spans="2:18" x14ac:dyDescent="0.25">
      <c r="B57" s="1">
        <v>10917</v>
      </c>
      <c r="C57">
        <v>12934</v>
      </c>
      <c r="D57">
        <v>15628</v>
      </c>
      <c r="E57">
        <v>13779</v>
      </c>
      <c r="F57">
        <v>15383</v>
      </c>
      <c r="G57">
        <v>17217</v>
      </c>
      <c r="H57">
        <v>15862</v>
      </c>
      <c r="I57">
        <v>13793</v>
      </c>
      <c r="J57">
        <v>13198</v>
      </c>
      <c r="K57">
        <v>11959</v>
      </c>
      <c r="L57">
        <v>15204</v>
      </c>
      <c r="M57">
        <v>13316</v>
      </c>
      <c r="N57">
        <v>14858</v>
      </c>
      <c r="O57">
        <v>16462</v>
      </c>
      <c r="P57">
        <v>15801</v>
      </c>
      <c r="Q57">
        <v>13265</v>
      </c>
      <c r="R57">
        <v>13895</v>
      </c>
    </row>
    <row r="58" spans="2:18" x14ac:dyDescent="0.25">
      <c r="B58" s="1">
        <v>11934</v>
      </c>
      <c r="C58">
        <v>12848</v>
      </c>
      <c r="D58">
        <v>19058</v>
      </c>
      <c r="E58">
        <v>13790</v>
      </c>
      <c r="F58">
        <v>17017</v>
      </c>
      <c r="G58">
        <v>21093</v>
      </c>
      <c r="H58">
        <v>19320</v>
      </c>
      <c r="I58">
        <v>18547</v>
      </c>
      <c r="J58">
        <v>17189</v>
      </c>
      <c r="K58">
        <v>17006</v>
      </c>
      <c r="L58">
        <v>19233</v>
      </c>
      <c r="M58">
        <v>17995</v>
      </c>
      <c r="N58">
        <v>19011</v>
      </c>
      <c r="O58">
        <v>18399</v>
      </c>
      <c r="P58">
        <v>17679</v>
      </c>
      <c r="Q58">
        <v>17946</v>
      </c>
      <c r="R58">
        <v>16505</v>
      </c>
    </row>
    <row r="59" spans="2:18" x14ac:dyDescent="0.25">
      <c r="B59" s="1">
        <v>11120</v>
      </c>
      <c r="C59">
        <v>12329</v>
      </c>
      <c r="D59">
        <v>17732</v>
      </c>
      <c r="E59">
        <v>12611</v>
      </c>
      <c r="F59">
        <v>16324</v>
      </c>
      <c r="G59">
        <v>19819</v>
      </c>
      <c r="H59">
        <v>18083</v>
      </c>
      <c r="I59">
        <v>15727</v>
      </c>
      <c r="J59">
        <v>15187</v>
      </c>
      <c r="K59">
        <v>15358</v>
      </c>
      <c r="L59">
        <v>17998</v>
      </c>
      <c r="M59">
        <v>16266</v>
      </c>
      <c r="N59">
        <v>16707</v>
      </c>
      <c r="O59">
        <v>19111</v>
      </c>
      <c r="P59">
        <v>17834</v>
      </c>
      <c r="Q59">
        <v>13819</v>
      </c>
      <c r="R59">
        <v>14420</v>
      </c>
    </row>
    <row r="60" spans="2:18" x14ac:dyDescent="0.25">
      <c r="B60" s="1">
        <v>12775</v>
      </c>
      <c r="C60">
        <v>13813</v>
      </c>
      <c r="D60">
        <v>17550</v>
      </c>
      <c r="E60">
        <v>14062</v>
      </c>
      <c r="F60">
        <v>17244</v>
      </c>
      <c r="G60">
        <v>19199</v>
      </c>
      <c r="H60">
        <v>17513</v>
      </c>
      <c r="I60">
        <v>16018</v>
      </c>
      <c r="J60">
        <v>15633</v>
      </c>
      <c r="K60">
        <v>14426</v>
      </c>
      <c r="L60">
        <v>15051</v>
      </c>
      <c r="M60">
        <v>15161</v>
      </c>
      <c r="N60">
        <v>14554</v>
      </c>
      <c r="O60">
        <v>13523</v>
      </c>
      <c r="P60">
        <v>15374</v>
      </c>
      <c r="Q60">
        <v>18303</v>
      </c>
      <c r="R60">
        <v>16822</v>
      </c>
    </row>
    <row r="61" spans="2:18" x14ac:dyDescent="0.25">
      <c r="B61" s="1">
        <v>10083.999999999</v>
      </c>
      <c r="C61">
        <v>8936</v>
      </c>
      <c r="D61">
        <v>16270</v>
      </c>
      <c r="E61">
        <v>11740</v>
      </c>
      <c r="F61">
        <v>14349</v>
      </c>
      <c r="G61">
        <v>18114</v>
      </c>
      <c r="H61">
        <v>16730</v>
      </c>
      <c r="I61">
        <v>14833</v>
      </c>
      <c r="J61">
        <v>13993</v>
      </c>
      <c r="K61">
        <v>13835</v>
      </c>
      <c r="L61">
        <v>17214</v>
      </c>
      <c r="M61">
        <v>15449</v>
      </c>
      <c r="N61">
        <v>15440</v>
      </c>
      <c r="O61">
        <v>18231</v>
      </c>
      <c r="P61">
        <v>16540</v>
      </c>
      <c r="Q61">
        <v>13192</v>
      </c>
      <c r="R61">
        <v>13270</v>
      </c>
    </row>
    <row r="62" spans="2:18" x14ac:dyDescent="0.25">
      <c r="B62" s="1">
        <v>12592</v>
      </c>
      <c r="C62">
        <v>12841</v>
      </c>
      <c r="D62">
        <v>17473</v>
      </c>
      <c r="E62">
        <v>13628</v>
      </c>
      <c r="F62">
        <v>16276</v>
      </c>
      <c r="G62">
        <v>19438</v>
      </c>
      <c r="H62">
        <v>17863</v>
      </c>
      <c r="I62">
        <v>16909</v>
      </c>
      <c r="J62">
        <v>16746</v>
      </c>
      <c r="K62">
        <v>15489</v>
      </c>
      <c r="L62">
        <v>14645</v>
      </c>
      <c r="M62">
        <v>16665</v>
      </c>
      <c r="N62">
        <v>13758</v>
      </c>
      <c r="O62">
        <v>16141</v>
      </c>
      <c r="P62">
        <v>16784</v>
      </c>
      <c r="Q62">
        <v>15847</v>
      </c>
      <c r="R62">
        <v>16799</v>
      </c>
    </row>
    <row r="63" spans="2:18" x14ac:dyDescent="0.25">
      <c r="B63" s="1">
        <v>13261</v>
      </c>
      <c r="C63">
        <v>13104</v>
      </c>
      <c r="D63">
        <v>18907</v>
      </c>
      <c r="E63">
        <v>15029</v>
      </c>
      <c r="F63">
        <v>17163</v>
      </c>
      <c r="G63">
        <v>20641</v>
      </c>
      <c r="H63">
        <v>18955</v>
      </c>
      <c r="I63">
        <v>18122</v>
      </c>
      <c r="J63">
        <v>17557</v>
      </c>
      <c r="K63">
        <v>15293</v>
      </c>
      <c r="L63">
        <v>16122</v>
      </c>
      <c r="M63">
        <v>17444</v>
      </c>
      <c r="N63">
        <v>16033</v>
      </c>
      <c r="O63">
        <v>16387</v>
      </c>
      <c r="P63">
        <v>17145</v>
      </c>
      <c r="Q63">
        <v>18405</v>
      </c>
      <c r="R63">
        <v>16051</v>
      </c>
    </row>
    <row r="64" spans="2:18" x14ac:dyDescent="0.25">
      <c r="B64" s="1">
        <v>11180</v>
      </c>
      <c r="C64">
        <v>10533</v>
      </c>
      <c r="D64">
        <v>16025</v>
      </c>
      <c r="E64">
        <v>13077</v>
      </c>
      <c r="F64">
        <v>15002</v>
      </c>
      <c r="G64">
        <v>18495</v>
      </c>
      <c r="H64">
        <v>16926</v>
      </c>
      <c r="I64">
        <v>14901</v>
      </c>
      <c r="J64">
        <v>14727</v>
      </c>
      <c r="K64">
        <v>13572</v>
      </c>
      <c r="L64">
        <v>15797</v>
      </c>
      <c r="M64">
        <v>14366</v>
      </c>
      <c r="N64">
        <v>14894</v>
      </c>
      <c r="O64">
        <v>17929</v>
      </c>
      <c r="P64">
        <v>15813</v>
      </c>
      <c r="Q64">
        <v>15013</v>
      </c>
      <c r="R64">
        <v>13167</v>
      </c>
    </row>
    <row r="65" spans="2:18" x14ac:dyDescent="0.25">
      <c r="B65" s="1">
        <v>12128</v>
      </c>
      <c r="C65">
        <v>12886</v>
      </c>
      <c r="D65">
        <v>18134</v>
      </c>
      <c r="E65">
        <v>14554</v>
      </c>
      <c r="F65">
        <v>16679</v>
      </c>
      <c r="G65">
        <v>19850</v>
      </c>
      <c r="H65">
        <v>18404</v>
      </c>
      <c r="I65">
        <v>16522</v>
      </c>
      <c r="J65">
        <v>16129</v>
      </c>
      <c r="K65">
        <v>15247</v>
      </c>
      <c r="L65">
        <v>15569</v>
      </c>
      <c r="M65">
        <v>16118</v>
      </c>
      <c r="N65">
        <v>16337</v>
      </c>
      <c r="O65">
        <v>14740</v>
      </c>
      <c r="P65">
        <v>16589</v>
      </c>
      <c r="Q65">
        <v>15809</v>
      </c>
      <c r="R65">
        <v>16738</v>
      </c>
    </row>
    <row r="66" spans="2:18" x14ac:dyDescent="0.25">
      <c r="B66" s="1">
        <v>13316</v>
      </c>
      <c r="C66">
        <v>12380</v>
      </c>
      <c r="D66">
        <v>17973</v>
      </c>
      <c r="E66">
        <v>14988</v>
      </c>
      <c r="F66">
        <v>15882</v>
      </c>
      <c r="G66">
        <v>20242</v>
      </c>
      <c r="H66">
        <v>18606</v>
      </c>
      <c r="I66">
        <v>17534</v>
      </c>
      <c r="J66">
        <v>16588</v>
      </c>
      <c r="K66">
        <v>15947</v>
      </c>
      <c r="L66">
        <v>15935</v>
      </c>
      <c r="M66">
        <v>16379</v>
      </c>
      <c r="N66">
        <v>16168</v>
      </c>
      <c r="O66">
        <v>16401</v>
      </c>
      <c r="P66">
        <v>16585</v>
      </c>
      <c r="Q66">
        <v>18318</v>
      </c>
      <c r="R66">
        <v>16954</v>
      </c>
    </row>
    <row r="67" spans="2:18" x14ac:dyDescent="0.25">
      <c r="B67" s="1">
        <v>10633</v>
      </c>
      <c r="C67">
        <v>11712</v>
      </c>
      <c r="D67">
        <v>18542</v>
      </c>
      <c r="E67">
        <v>12907</v>
      </c>
      <c r="F67">
        <v>16214</v>
      </c>
      <c r="G67">
        <v>19997</v>
      </c>
      <c r="H67">
        <v>18382</v>
      </c>
      <c r="I67">
        <v>15620</v>
      </c>
      <c r="J67">
        <v>15224</v>
      </c>
      <c r="K67">
        <v>14816</v>
      </c>
      <c r="L67">
        <v>17166</v>
      </c>
      <c r="M67">
        <v>16813</v>
      </c>
      <c r="N67">
        <v>17235</v>
      </c>
      <c r="O67">
        <v>18712</v>
      </c>
      <c r="P67">
        <v>17706</v>
      </c>
      <c r="Q67">
        <v>15178</v>
      </c>
      <c r="R67">
        <v>17004</v>
      </c>
    </row>
    <row r="68" spans="2:18" x14ac:dyDescent="0.25">
      <c r="B68" s="1">
        <v>11457</v>
      </c>
      <c r="C68">
        <v>11577</v>
      </c>
      <c r="D68">
        <v>16831</v>
      </c>
      <c r="E68">
        <v>11386</v>
      </c>
      <c r="F68">
        <v>15976</v>
      </c>
      <c r="G68">
        <v>18038</v>
      </c>
      <c r="H68">
        <v>16605</v>
      </c>
      <c r="I68">
        <v>15310</v>
      </c>
      <c r="J68">
        <v>14663</v>
      </c>
      <c r="K68">
        <v>15170</v>
      </c>
      <c r="L68">
        <v>16213</v>
      </c>
      <c r="M68">
        <v>13566</v>
      </c>
      <c r="N68">
        <v>17005</v>
      </c>
      <c r="O68">
        <v>17897</v>
      </c>
      <c r="P68">
        <v>16504</v>
      </c>
      <c r="Q68">
        <v>14428</v>
      </c>
      <c r="R68">
        <v>15394</v>
      </c>
    </row>
    <row r="69" spans="2:18" x14ac:dyDescent="0.25">
      <c r="B69" s="1">
        <v>12954</v>
      </c>
      <c r="C69">
        <v>13174</v>
      </c>
      <c r="D69">
        <v>17645</v>
      </c>
      <c r="E69">
        <v>13868</v>
      </c>
      <c r="F69">
        <v>15967</v>
      </c>
      <c r="G69">
        <v>19923</v>
      </c>
      <c r="H69">
        <v>18068</v>
      </c>
      <c r="I69">
        <v>15858</v>
      </c>
      <c r="J69">
        <v>14439</v>
      </c>
      <c r="K69">
        <v>14204</v>
      </c>
      <c r="L69">
        <v>18668</v>
      </c>
      <c r="M69">
        <v>15713</v>
      </c>
      <c r="N69">
        <v>17712</v>
      </c>
      <c r="O69">
        <v>17861</v>
      </c>
      <c r="P69">
        <v>17447</v>
      </c>
      <c r="Q69">
        <v>15372</v>
      </c>
      <c r="R69">
        <v>15401</v>
      </c>
    </row>
    <row r="70" spans="2:18" x14ac:dyDescent="0.25">
      <c r="B70" s="1">
        <v>9941.9999999810007</v>
      </c>
      <c r="C70">
        <v>10083</v>
      </c>
      <c r="D70">
        <v>15807</v>
      </c>
      <c r="E70">
        <v>13251</v>
      </c>
      <c r="F70">
        <v>15009</v>
      </c>
      <c r="G70">
        <v>17849</v>
      </c>
      <c r="H70">
        <v>16494</v>
      </c>
      <c r="I70">
        <v>14177</v>
      </c>
      <c r="J70">
        <v>13391</v>
      </c>
      <c r="K70">
        <v>12281</v>
      </c>
      <c r="L70">
        <v>15970</v>
      </c>
      <c r="M70">
        <v>13869</v>
      </c>
      <c r="N70">
        <v>15489</v>
      </c>
      <c r="O70">
        <v>16627</v>
      </c>
      <c r="P70">
        <v>15577</v>
      </c>
      <c r="Q70">
        <v>14207</v>
      </c>
      <c r="R70">
        <v>13067</v>
      </c>
    </row>
    <row r="71" spans="2:18" x14ac:dyDescent="0.25">
      <c r="B71" s="1">
        <v>12361.999999983</v>
      </c>
      <c r="C71">
        <v>12221</v>
      </c>
      <c r="D71">
        <v>18832</v>
      </c>
      <c r="E71">
        <v>14493</v>
      </c>
      <c r="F71">
        <v>16725</v>
      </c>
      <c r="G71">
        <v>20982</v>
      </c>
      <c r="H71">
        <v>19048</v>
      </c>
      <c r="I71">
        <v>18938</v>
      </c>
      <c r="J71">
        <v>17436</v>
      </c>
      <c r="K71">
        <v>18481</v>
      </c>
      <c r="L71">
        <v>15372</v>
      </c>
      <c r="M71">
        <v>18178</v>
      </c>
      <c r="N71">
        <v>14920</v>
      </c>
      <c r="O71">
        <v>15274</v>
      </c>
      <c r="P71">
        <v>16518</v>
      </c>
      <c r="Q71">
        <v>18834</v>
      </c>
      <c r="R71">
        <v>17662</v>
      </c>
    </row>
    <row r="72" spans="2:18" x14ac:dyDescent="0.25">
      <c r="B72" s="1">
        <v>12351</v>
      </c>
      <c r="C72">
        <v>13147</v>
      </c>
      <c r="D72">
        <v>18518</v>
      </c>
      <c r="E72">
        <v>15294</v>
      </c>
      <c r="F72">
        <v>16744</v>
      </c>
      <c r="G72">
        <v>20137</v>
      </c>
      <c r="H72">
        <v>18479</v>
      </c>
      <c r="I72">
        <v>17179</v>
      </c>
      <c r="J72">
        <v>17372</v>
      </c>
      <c r="K72">
        <v>15605</v>
      </c>
      <c r="L72">
        <v>14902</v>
      </c>
      <c r="M72">
        <v>15421</v>
      </c>
      <c r="N72">
        <v>15743</v>
      </c>
      <c r="O72">
        <v>17163</v>
      </c>
      <c r="P72">
        <v>18634</v>
      </c>
      <c r="Q72">
        <v>17580</v>
      </c>
      <c r="R72">
        <v>16405</v>
      </c>
    </row>
    <row r="73" spans="2:18" x14ac:dyDescent="0.25">
      <c r="B73" s="1">
        <v>11561</v>
      </c>
      <c r="C73">
        <v>9614</v>
      </c>
      <c r="D73">
        <v>17089</v>
      </c>
      <c r="E73">
        <v>12323</v>
      </c>
      <c r="F73">
        <v>14376</v>
      </c>
      <c r="G73">
        <v>17604</v>
      </c>
      <c r="H73">
        <v>16435</v>
      </c>
      <c r="I73">
        <v>15512</v>
      </c>
      <c r="J73">
        <v>14878</v>
      </c>
      <c r="K73">
        <v>14872</v>
      </c>
      <c r="L73">
        <v>14412</v>
      </c>
      <c r="M73">
        <v>14426</v>
      </c>
      <c r="N73">
        <v>15113</v>
      </c>
      <c r="O73">
        <v>14609</v>
      </c>
      <c r="P73">
        <v>15458</v>
      </c>
      <c r="Q73">
        <v>15176</v>
      </c>
      <c r="R73">
        <v>16689</v>
      </c>
    </row>
    <row r="74" spans="2:18" x14ac:dyDescent="0.25">
      <c r="B74" s="1">
        <v>12048</v>
      </c>
      <c r="C74">
        <v>10173</v>
      </c>
      <c r="D74">
        <v>16856</v>
      </c>
      <c r="E74">
        <v>13038</v>
      </c>
      <c r="F74">
        <v>14137</v>
      </c>
      <c r="G74">
        <v>19499</v>
      </c>
      <c r="H74">
        <v>18254</v>
      </c>
      <c r="I74">
        <v>16356</v>
      </c>
      <c r="J74">
        <v>15087</v>
      </c>
      <c r="K74">
        <v>15641</v>
      </c>
      <c r="L74">
        <v>15314</v>
      </c>
      <c r="M74">
        <v>16176</v>
      </c>
      <c r="N74">
        <v>16833</v>
      </c>
      <c r="O74">
        <v>15562</v>
      </c>
      <c r="P74">
        <v>17907</v>
      </c>
      <c r="Q74">
        <v>14930</v>
      </c>
      <c r="R74">
        <v>17509</v>
      </c>
    </row>
    <row r="75" spans="2:18" x14ac:dyDescent="0.25">
      <c r="B75" s="1">
        <v>10800.999999981001</v>
      </c>
      <c r="C75">
        <v>13103</v>
      </c>
      <c r="D75">
        <v>15215</v>
      </c>
      <c r="E75">
        <v>12693</v>
      </c>
      <c r="F75">
        <v>15091</v>
      </c>
      <c r="G75">
        <v>15764</v>
      </c>
      <c r="H75">
        <v>14679</v>
      </c>
      <c r="I75">
        <v>13426</v>
      </c>
      <c r="J75">
        <v>13253</v>
      </c>
      <c r="K75">
        <v>13018</v>
      </c>
      <c r="L75">
        <v>13844</v>
      </c>
      <c r="M75">
        <v>12416</v>
      </c>
      <c r="N75">
        <v>13786</v>
      </c>
      <c r="O75">
        <v>16153</v>
      </c>
      <c r="P75">
        <v>14404</v>
      </c>
      <c r="Q75">
        <v>11781</v>
      </c>
      <c r="R75">
        <v>13547</v>
      </c>
    </row>
    <row r="76" spans="2:18" x14ac:dyDescent="0.25">
      <c r="B76" s="1">
        <v>11915</v>
      </c>
      <c r="C76">
        <v>13061</v>
      </c>
      <c r="D76">
        <v>18978</v>
      </c>
      <c r="E76">
        <v>14186</v>
      </c>
      <c r="F76">
        <v>16149</v>
      </c>
      <c r="G76">
        <v>20501</v>
      </c>
      <c r="H76">
        <v>18891</v>
      </c>
      <c r="I76">
        <v>17859</v>
      </c>
      <c r="J76">
        <v>17427</v>
      </c>
      <c r="K76">
        <v>16928</v>
      </c>
      <c r="L76">
        <v>16293</v>
      </c>
      <c r="M76">
        <v>16596</v>
      </c>
      <c r="N76">
        <v>14896</v>
      </c>
      <c r="O76">
        <v>17145</v>
      </c>
      <c r="P76">
        <v>18941</v>
      </c>
      <c r="Q76">
        <v>17576</v>
      </c>
      <c r="R76">
        <v>17132</v>
      </c>
    </row>
    <row r="77" spans="2:18" x14ac:dyDescent="0.25">
      <c r="B77" s="1">
        <v>11291</v>
      </c>
      <c r="C77">
        <v>12148</v>
      </c>
      <c r="D77">
        <v>17642</v>
      </c>
      <c r="E77">
        <v>12884</v>
      </c>
      <c r="F77">
        <v>16042</v>
      </c>
      <c r="G77">
        <v>19529</v>
      </c>
      <c r="H77">
        <v>17901</v>
      </c>
      <c r="I77">
        <v>16087</v>
      </c>
      <c r="J77">
        <v>15455</v>
      </c>
      <c r="K77">
        <v>14792</v>
      </c>
      <c r="L77">
        <v>16511</v>
      </c>
      <c r="M77">
        <v>15007</v>
      </c>
      <c r="N77">
        <v>13568</v>
      </c>
      <c r="O77">
        <v>14600</v>
      </c>
      <c r="P77">
        <v>15873</v>
      </c>
      <c r="Q77">
        <v>16652</v>
      </c>
      <c r="R77">
        <v>17521</v>
      </c>
    </row>
    <row r="78" spans="2:18" x14ac:dyDescent="0.25">
      <c r="B78" s="1">
        <v>14699</v>
      </c>
      <c r="C78">
        <v>13462</v>
      </c>
      <c r="D78">
        <v>20451</v>
      </c>
      <c r="E78">
        <v>16203</v>
      </c>
      <c r="F78">
        <v>17937</v>
      </c>
      <c r="G78">
        <v>22173</v>
      </c>
      <c r="H78">
        <v>20282</v>
      </c>
      <c r="I78">
        <v>20241</v>
      </c>
      <c r="J78">
        <v>19768</v>
      </c>
      <c r="K78">
        <v>19024</v>
      </c>
      <c r="L78">
        <v>16199</v>
      </c>
      <c r="M78">
        <v>18689</v>
      </c>
      <c r="N78">
        <v>18217</v>
      </c>
      <c r="O78">
        <v>16388</v>
      </c>
      <c r="P78">
        <v>17689</v>
      </c>
      <c r="Q78">
        <v>20913</v>
      </c>
      <c r="R78">
        <v>18013</v>
      </c>
    </row>
    <row r="79" spans="2:18" x14ac:dyDescent="0.25">
      <c r="B79" s="1">
        <v>13226.999999995</v>
      </c>
      <c r="C79">
        <v>12999</v>
      </c>
      <c r="D79">
        <v>19877</v>
      </c>
      <c r="E79">
        <v>13891</v>
      </c>
      <c r="F79">
        <v>18256</v>
      </c>
      <c r="G79">
        <v>21487</v>
      </c>
      <c r="H79">
        <v>19726</v>
      </c>
      <c r="I79">
        <v>18313</v>
      </c>
      <c r="J79">
        <v>17860</v>
      </c>
      <c r="K79">
        <v>16376</v>
      </c>
      <c r="L79">
        <v>19774</v>
      </c>
      <c r="M79">
        <v>17779</v>
      </c>
      <c r="N79">
        <v>16376</v>
      </c>
      <c r="O79">
        <v>20241</v>
      </c>
      <c r="P79">
        <v>18761</v>
      </c>
      <c r="Q79">
        <v>16578</v>
      </c>
      <c r="R79">
        <v>16642</v>
      </c>
    </row>
    <row r="80" spans="2:18" x14ac:dyDescent="0.25">
      <c r="B80" s="1">
        <v>13797</v>
      </c>
      <c r="C80">
        <v>15697</v>
      </c>
      <c r="D80">
        <v>19439</v>
      </c>
      <c r="E80">
        <v>15975</v>
      </c>
      <c r="F80">
        <v>18823</v>
      </c>
      <c r="G80">
        <v>21147</v>
      </c>
      <c r="H80">
        <v>19163</v>
      </c>
      <c r="I80">
        <v>18962</v>
      </c>
      <c r="J80">
        <v>18490</v>
      </c>
      <c r="K80">
        <v>17943</v>
      </c>
      <c r="L80">
        <v>16663</v>
      </c>
      <c r="M80">
        <v>19481</v>
      </c>
      <c r="N80">
        <v>16370</v>
      </c>
      <c r="O80">
        <v>16949</v>
      </c>
      <c r="P80">
        <v>18307</v>
      </c>
      <c r="Q80">
        <v>17567</v>
      </c>
      <c r="R80">
        <v>18975</v>
      </c>
    </row>
    <row r="81" spans="1:18" x14ac:dyDescent="0.25">
      <c r="B81" s="1">
        <v>12953</v>
      </c>
      <c r="C81">
        <v>11904</v>
      </c>
      <c r="D81">
        <v>19177</v>
      </c>
      <c r="E81">
        <v>14271</v>
      </c>
      <c r="F81">
        <v>16408</v>
      </c>
      <c r="G81">
        <v>20421</v>
      </c>
      <c r="H81">
        <v>19027</v>
      </c>
      <c r="I81">
        <v>16799</v>
      </c>
      <c r="J81">
        <v>16973</v>
      </c>
      <c r="K81">
        <v>16450</v>
      </c>
      <c r="L81">
        <v>16872</v>
      </c>
      <c r="M81">
        <v>17324</v>
      </c>
      <c r="N81">
        <v>17278</v>
      </c>
      <c r="O81">
        <v>18049</v>
      </c>
      <c r="P81">
        <v>17179</v>
      </c>
      <c r="Q81">
        <v>18109</v>
      </c>
      <c r="R81">
        <v>18376</v>
      </c>
    </row>
    <row r="82" spans="1:18" x14ac:dyDescent="0.25">
      <c r="B82" s="1">
        <v>12445</v>
      </c>
      <c r="C82">
        <v>11461</v>
      </c>
      <c r="D82">
        <v>18764</v>
      </c>
      <c r="E82">
        <v>14725</v>
      </c>
      <c r="F82">
        <v>16403</v>
      </c>
      <c r="G82">
        <v>20283</v>
      </c>
      <c r="H82">
        <v>18472</v>
      </c>
      <c r="I82">
        <v>17365</v>
      </c>
      <c r="J82">
        <v>15990</v>
      </c>
      <c r="K82">
        <v>15640</v>
      </c>
      <c r="L82">
        <v>20152</v>
      </c>
      <c r="M82">
        <v>15932</v>
      </c>
      <c r="N82">
        <v>18748</v>
      </c>
      <c r="O82">
        <v>17415</v>
      </c>
      <c r="P82">
        <v>18063</v>
      </c>
      <c r="Q82">
        <v>16539</v>
      </c>
      <c r="R82">
        <v>16942</v>
      </c>
    </row>
    <row r="83" spans="1:18" x14ac:dyDescent="0.25">
      <c r="B83" s="1">
        <v>12010.999999999</v>
      </c>
      <c r="C83">
        <v>12938</v>
      </c>
      <c r="D83">
        <v>16542</v>
      </c>
      <c r="E83">
        <v>13671</v>
      </c>
      <c r="F83">
        <v>15453</v>
      </c>
      <c r="G83">
        <v>18274</v>
      </c>
      <c r="H83">
        <v>17089</v>
      </c>
      <c r="I83">
        <v>15737</v>
      </c>
      <c r="J83">
        <v>15369</v>
      </c>
      <c r="K83">
        <v>14627</v>
      </c>
      <c r="L83">
        <v>15218</v>
      </c>
      <c r="M83">
        <v>15631</v>
      </c>
      <c r="N83">
        <v>14064</v>
      </c>
      <c r="O83">
        <v>15067</v>
      </c>
      <c r="P83">
        <v>16594</v>
      </c>
      <c r="Q83">
        <v>14173</v>
      </c>
      <c r="R83">
        <v>14922</v>
      </c>
    </row>
    <row r="84" spans="1:18" x14ac:dyDescent="0.25">
      <c r="B84" s="1">
        <v>11494</v>
      </c>
      <c r="C84">
        <v>12144</v>
      </c>
      <c r="D84">
        <v>17959</v>
      </c>
      <c r="E84">
        <v>15153</v>
      </c>
      <c r="F84">
        <v>16267</v>
      </c>
      <c r="G84">
        <v>19939</v>
      </c>
      <c r="H84">
        <v>18078</v>
      </c>
      <c r="I84">
        <v>15903</v>
      </c>
      <c r="J84">
        <v>15150</v>
      </c>
      <c r="K84">
        <v>15040</v>
      </c>
      <c r="L84">
        <v>18820</v>
      </c>
      <c r="M84">
        <v>15912</v>
      </c>
      <c r="N84">
        <v>17673</v>
      </c>
      <c r="O84">
        <v>19116</v>
      </c>
      <c r="P84">
        <v>17779</v>
      </c>
      <c r="Q84">
        <v>17119</v>
      </c>
      <c r="R84">
        <v>16348</v>
      </c>
    </row>
    <row r="85" spans="1:18" x14ac:dyDescent="0.25">
      <c r="B85" s="1">
        <v>12200</v>
      </c>
      <c r="C85">
        <v>14134</v>
      </c>
      <c r="D85">
        <v>18201</v>
      </c>
      <c r="E85">
        <v>14728</v>
      </c>
      <c r="F85">
        <v>17539</v>
      </c>
      <c r="G85">
        <v>19901</v>
      </c>
      <c r="H85">
        <v>18298</v>
      </c>
      <c r="I85">
        <v>16775</v>
      </c>
      <c r="J85">
        <v>15891</v>
      </c>
      <c r="K85">
        <v>15128</v>
      </c>
      <c r="L85">
        <v>14960</v>
      </c>
      <c r="M85">
        <v>15843</v>
      </c>
      <c r="N85">
        <v>13367</v>
      </c>
      <c r="O85">
        <v>15361</v>
      </c>
      <c r="P85">
        <v>16020</v>
      </c>
      <c r="Q85">
        <v>16263</v>
      </c>
      <c r="R85">
        <v>16482</v>
      </c>
    </row>
    <row r="86" spans="1:18" x14ac:dyDescent="0.25">
      <c r="B86" s="1">
        <v>14033</v>
      </c>
      <c r="C86">
        <v>13468</v>
      </c>
      <c r="D86">
        <v>19935</v>
      </c>
      <c r="E86">
        <v>16541</v>
      </c>
      <c r="F86">
        <v>17809</v>
      </c>
      <c r="G86">
        <v>21522</v>
      </c>
      <c r="H86">
        <v>19709</v>
      </c>
      <c r="I86">
        <v>19854</v>
      </c>
      <c r="J86">
        <v>19173</v>
      </c>
      <c r="K86">
        <v>18151</v>
      </c>
      <c r="L86">
        <v>15827</v>
      </c>
      <c r="M86">
        <v>16622</v>
      </c>
      <c r="N86">
        <v>16035</v>
      </c>
      <c r="O86">
        <v>16805</v>
      </c>
      <c r="P86">
        <v>17184</v>
      </c>
      <c r="Q86">
        <v>20832</v>
      </c>
      <c r="R86">
        <v>20197</v>
      </c>
    </row>
    <row r="87" spans="1:18" x14ac:dyDescent="0.25">
      <c r="B87" s="1">
        <v>12479</v>
      </c>
      <c r="C87">
        <v>13852</v>
      </c>
      <c r="D87">
        <v>18754</v>
      </c>
      <c r="E87">
        <v>15656</v>
      </c>
      <c r="F87">
        <v>18144</v>
      </c>
      <c r="G87">
        <v>21014</v>
      </c>
      <c r="H87">
        <v>19456</v>
      </c>
      <c r="I87">
        <v>17785</v>
      </c>
      <c r="J87">
        <v>17658</v>
      </c>
      <c r="K87">
        <v>14675</v>
      </c>
      <c r="L87">
        <v>18628</v>
      </c>
      <c r="M87">
        <v>17071</v>
      </c>
      <c r="N87">
        <v>15812</v>
      </c>
      <c r="O87">
        <v>19595</v>
      </c>
      <c r="P87">
        <v>18889</v>
      </c>
      <c r="Q87">
        <v>15902</v>
      </c>
      <c r="R87">
        <v>16084</v>
      </c>
    </row>
    <row r="88" spans="1:18" x14ac:dyDescent="0.25">
      <c r="B88" s="1">
        <v>12104.999999995</v>
      </c>
      <c r="C88">
        <v>12033</v>
      </c>
      <c r="D88">
        <v>16769</v>
      </c>
      <c r="E88">
        <v>13996</v>
      </c>
      <c r="F88">
        <v>17598</v>
      </c>
      <c r="G88">
        <v>18506</v>
      </c>
      <c r="H88">
        <v>17100</v>
      </c>
      <c r="I88">
        <v>15958</v>
      </c>
      <c r="J88">
        <v>16558</v>
      </c>
      <c r="K88">
        <v>16159</v>
      </c>
      <c r="L88">
        <v>18983</v>
      </c>
      <c r="M88">
        <v>17003</v>
      </c>
      <c r="N88">
        <v>17279</v>
      </c>
      <c r="O88">
        <v>18564</v>
      </c>
      <c r="P88">
        <v>15972</v>
      </c>
      <c r="Q88">
        <v>16039</v>
      </c>
      <c r="R88">
        <v>14490</v>
      </c>
    </row>
    <row r="89" spans="1:18" x14ac:dyDescent="0.25">
      <c r="B89" s="1">
        <v>11874.99999998</v>
      </c>
      <c r="C89">
        <v>12348</v>
      </c>
      <c r="D89">
        <v>15990</v>
      </c>
      <c r="E89">
        <v>13901</v>
      </c>
      <c r="F89">
        <v>14992</v>
      </c>
      <c r="G89">
        <v>17776</v>
      </c>
      <c r="H89">
        <v>16441</v>
      </c>
      <c r="I89">
        <v>14039</v>
      </c>
      <c r="J89">
        <v>13804</v>
      </c>
      <c r="K89">
        <v>13497</v>
      </c>
      <c r="L89">
        <v>16139</v>
      </c>
      <c r="M89">
        <v>14174</v>
      </c>
      <c r="N89">
        <v>14148</v>
      </c>
      <c r="O89">
        <v>16468</v>
      </c>
      <c r="P89">
        <v>16055</v>
      </c>
      <c r="Q89">
        <v>13325</v>
      </c>
      <c r="R89">
        <v>13894</v>
      </c>
    </row>
    <row r="90" spans="1:18" x14ac:dyDescent="0.25">
      <c r="B90" s="1">
        <v>9240.9999999819993</v>
      </c>
      <c r="C90">
        <v>11156</v>
      </c>
      <c r="D90">
        <v>15403</v>
      </c>
      <c r="E90">
        <v>12802</v>
      </c>
      <c r="F90">
        <v>15289</v>
      </c>
      <c r="G90">
        <v>16554</v>
      </c>
      <c r="H90">
        <v>15390</v>
      </c>
      <c r="I90">
        <v>13812</v>
      </c>
      <c r="J90">
        <v>13299</v>
      </c>
      <c r="K90">
        <v>12120</v>
      </c>
      <c r="L90">
        <v>15523</v>
      </c>
      <c r="M90">
        <v>14392</v>
      </c>
      <c r="N90">
        <v>15475</v>
      </c>
      <c r="O90">
        <v>14758</v>
      </c>
      <c r="P90">
        <v>14048</v>
      </c>
      <c r="Q90">
        <v>12594</v>
      </c>
      <c r="R90">
        <v>12554</v>
      </c>
    </row>
    <row r="91" spans="1:18" x14ac:dyDescent="0.25">
      <c r="B91" s="1">
        <v>10806</v>
      </c>
      <c r="C91">
        <v>11660</v>
      </c>
      <c r="D91">
        <v>17905</v>
      </c>
      <c r="E91">
        <v>13539</v>
      </c>
      <c r="F91">
        <v>16549</v>
      </c>
      <c r="G91">
        <v>18657</v>
      </c>
      <c r="H91">
        <v>17230</v>
      </c>
      <c r="I91">
        <v>16419</v>
      </c>
      <c r="J91">
        <v>15497</v>
      </c>
      <c r="K91">
        <v>14966</v>
      </c>
      <c r="L91">
        <v>17953</v>
      </c>
      <c r="M91">
        <v>16581</v>
      </c>
      <c r="N91">
        <v>17057</v>
      </c>
      <c r="O91">
        <v>19094</v>
      </c>
      <c r="P91">
        <v>17549</v>
      </c>
      <c r="Q91">
        <v>15130</v>
      </c>
      <c r="R91">
        <v>14190</v>
      </c>
    </row>
    <row r="92" spans="1:18" x14ac:dyDescent="0.25">
      <c r="A92" t="s">
        <v>1026</v>
      </c>
      <c r="B92" s="1">
        <f>AVERAGE(B2:B91)</f>
        <v>12142.355555551312</v>
      </c>
      <c r="C92">
        <f>AVERAGE(C2:C91)</f>
        <v>12265.322222222223</v>
      </c>
      <c r="D92">
        <f t="shared" ref="D92:R92" si="0">AVERAGE(D2:D91)</f>
        <v>17743.555555555555</v>
      </c>
      <c r="E92">
        <f t="shared" si="0"/>
        <v>13997.522222222222</v>
      </c>
      <c r="F92">
        <f t="shared" si="0"/>
        <v>16329.411111111111</v>
      </c>
      <c r="G92">
        <f t="shared" si="0"/>
        <v>19478.844444444443</v>
      </c>
      <c r="H92">
        <f t="shared" si="0"/>
        <v>17931.87777777778</v>
      </c>
      <c r="I92">
        <f t="shared" si="0"/>
        <v>16473.711111111112</v>
      </c>
      <c r="J92">
        <f t="shared" si="0"/>
        <v>15825.377777777778</v>
      </c>
      <c r="K92">
        <f t="shared" si="0"/>
        <v>15319.033333333333</v>
      </c>
      <c r="L92">
        <f t="shared" si="0"/>
        <v>16630.755555555555</v>
      </c>
      <c r="M92">
        <f t="shared" si="0"/>
        <v>16057.077777777778</v>
      </c>
      <c r="N92">
        <f t="shared" si="0"/>
        <v>16045.466666666667</v>
      </c>
      <c r="O92">
        <f t="shared" si="0"/>
        <v>17067</v>
      </c>
      <c r="P92">
        <f t="shared" si="0"/>
        <v>16916.31111111111</v>
      </c>
      <c r="Q92">
        <f t="shared" si="0"/>
        <v>16139.466666666667</v>
      </c>
      <c r="R92">
        <f t="shared" si="0"/>
        <v>15931.18888888889</v>
      </c>
    </row>
    <row r="93" spans="1:18" x14ac:dyDescent="0.25">
      <c r="A93" t="s">
        <v>1027</v>
      </c>
      <c r="B93">
        <f>MEDIAN(B2:B91)</f>
        <v>12158.999999990501</v>
      </c>
      <c r="C93">
        <f>MEDIAN(C2:C91)</f>
        <v>12341.5</v>
      </c>
      <c r="D93">
        <f t="shared" ref="D93:R93" si="1">MEDIAN(D2:D91)</f>
        <v>17772.5</v>
      </c>
      <c r="E93">
        <f t="shared" si="1"/>
        <v>13911</v>
      </c>
      <c r="F93">
        <f t="shared" si="1"/>
        <v>16300</v>
      </c>
      <c r="G93">
        <f t="shared" si="1"/>
        <v>19798.5</v>
      </c>
      <c r="H93">
        <f t="shared" si="1"/>
        <v>18080.5</v>
      </c>
      <c r="I93">
        <f t="shared" si="1"/>
        <v>16311</v>
      </c>
      <c r="J93">
        <f t="shared" si="1"/>
        <v>15728.5</v>
      </c>
      <c r="K93">
        <f t="shared" si="1"/>
        <v>15281</v>
      </c>
      <c r="L93">
        <f t="shared" si="1"/>
        <v>16452.5</v>
      </c>
      <c r="M93">
        <f t="shared" si="1"/>
        <v>16147</v>
      </c>
      <c r="N93">
        <f t="shared" si="1"/>
        <v>16044.5</v>
      </c>
      <c r="O93">
        <f t="shared" si="1"/>
        <v>17064</v>
      </c>
      <c r="P93">
        <f t="shared" si="1"/>
        <v>16785</v>
      </c>
      <c r="Q93">
        <f t="shared" si="1"/>
        <v>16065.5</v>
      </c>
      <c r="R93">
        <f t="shared" si="1"/>
        <v>16240.5</v>
      </c>
    </row>
    <row r="95" spans="1:18" x14ac:dyDescent="0.25">
      <c r="A95" t="s">
        <v>105</v>
      </c>
      <c r="B95" t="s">
        <v>1024</v>
      </c>
    </row>
    <row r="96" spans="1:18" x14ac:dyDescent="0.25">
      <c r="B96" s="1">
        <v>12820</v>
      </c>
      <c r="C96">
        <v>11754</v>
      </c>
      <c r="D96">
        <v>19031</v>
      </c>
      <c r="E96">
        <v>14435</v>
      </c>
      <c r="F96">
        <v>17603</v>
      </c>
      <c r="G96">
        <v>16461</v>
      </c>
      <c r="H96">
        <v>16039</v>
      </c>
      <c r="I96">
        <v>15647</v>
      </c>
      <c r="J96">
        <v>15649</v>
      </c>
      <c r="K96">
        <v>16597</v>
      </c>
      <c r="L96">
        <v>16627</v>
      </c>
      <c r="M96">
        <v>15331</v>
      </c>
      <c r="N96">
        <v>16516</v>
      </c>
      <c r="O96">
        <v>19338</v>
      </c>
      <c r="P96">
        <v>17934</v>
      </c>
      <c r="Q96">
        <v>16825</v>
      </c>
      <c r="R96">
        <v>16008</v>
      </c>
    </row>
    <row r="97" spans="2:18" x14ac:dyDescent="0.25">
      <c r="B97" s="1">
        <v>12444</v>
      </c>
      <c r="C97">
        <v>12205</v>
      </c>
      <c r="D97">
        <v>17353</v>
      </c>
      <c r="E97">
        <v>14240</v>
      </c>
      <c r="F97">
        <v>15663</v>
      </c>
      <c r="G97">
        <v>17384</v>
      </c>
      <c r="H97">
        <v>15232</v>
      </c>
      <c r="I97">
        <v>15740</v>
      </c>
      <c r="J97">
        <v>14162</v>
      </c>
      <c r="K97">
        <v>14443</v>
      </c>
      <c r="L97">
        <v>13829</v>
      </c>
      <c r="M97">
        <v>16499</v>
      </c>
      <c r="N97">
        <v>14115</v>
      </c>
      <c r="O97">
        <v>13729</v>
      </c>
      <c r="P97">
        <v>15165</v>
      </c>
      <c r="Q97">
        <v>15406</v>
      </c>
      <c r="R97">
        <v>17417</v>
      </c>
    </row>
    <row r="98" spans="2:18" x14ac:dyDescent="0.25">
      <c r="B98" s="1">
        <v>12345</v>
      </c>
      <c r="C98">
        <v>10618</v>
      </c>
      <c r="D98">
        <v>17640</v>
      </c>
      <c r="E98">
        <v>12996</v>
      </c>
      <c r="F98">
        <v>15019</v>
      </c>
      <c r="G98">
        <v>14246</v>
      </c>
      <c r="H98">
        <v>15259</v>
      </c>
      <c r="I98">
        <v>15431</v>
      </c>
      <c r="J98">
        <v>15066</v>
      </c>
      <c r="K98">
        <v>15339</v>
      </c>
      <c r="L98">
        <v>15882</v>
      </c>
      <c r="M98">
        <v>16586</v>
      </c>
      <c r="N98">
        <v>14328</v>
      </c>
      <c r="O98">
        <v>13370</v>
      </c>
      <c r="P98">
        <v>15196</v>
      </c>
      <c r="Q98">
        <v>17124</v>
      </c>
      <c r="R98">
        <v>17160</v>
      </c>
    </row>
    <row r="99" spans="2:18" x14ac:dyDescent="0.25">
      <c r="B99" s="1">
        <v>13533.999999999</v>
      </c>
      <c r="C99">
        <v>12989</v>
      </c>
      <c r="D99">
        <v>17031</v>
      </c>
      <c r="E99">
        <v>14224</v>
      </c>
      <c r="F99">
        <v>18388</v>
      </c>
      <c r="G99">
        <v>17183</v>
      </c>
      <c r="H99">
        <v>15918</v>
      </c>
      <c r="I99">
        <v>14211</v>
      </c>
      <c r="J99">
        <v>13430</v>
      </c>
      <c r="K99">
        <v>14408</v>
      </c>
      <c r="L99">
        <v>16996</v>
      </c>
      <c r="M99">
        <v>15109</v>
      </c>
      <c r="N99">
        <v>17356</v>
      </c>
      <c r="O99">
        <v>17662</v>
      </c>
      <c r="P99">
        <v>16676</v>
      </c>
      <c r="Q99">
        <v>13657</v>
      </c>
      <c r="R99">
        <v>13018</v>
      </c>
    </row>
    <row r="100" spans="2:18" x14ac:dyDescent="0.25">
      <c r="B100" s="1">
        <v>11048</v>
      </c>
      <c r="C100">
        <v>11366</v>
      </c>
      <c r="D100">
        <v>16988</v>
      </c>
      <c r="E100">
        <v>12909</v>
      </c>
      <c r="F100">
        <v>14619</v>
      </c>
      <c r="G100">
        <v>14431</v>
      </c>
      <c r="H100">
        <v>14815</v>
      </c>
      <c r="I100">
        <v>13487</v>
      </c>
      <c r="J100">
        <v>14386</v>
      </c>
      <c r="K100">
        <v>14032</v>
      </c>
      <c r="L100">
        <v>16872</v>
      </c>
      <c r="M100">
        <v>13393</v>
      </c>
      <c r="N100">
        <v>16660</v>
      </c>
      <c r="O100">
        <v>19036</v>
      </c>
      <c r="P100">
        <v>16606</v>
      </c>
      <c r="Q100">
        <v>11948</v>
      </c>
      <c r="R100">
        <v>12651</v>
      </c>
    </row>
    <row r="101" spans="2:18" x14ac:dyDescent="0.25">
      <c r="B101" s="1">
        <v>13980</v>
      </c>
      <c r="C101">
        <v>13292</v>
      </c>
      <c r="D101">
        <v>19990</v>
      </c>
      <c r="E101">
        <v>15789</v>
      </c>
      <c r="F101">
        <v>17954</v>
      </c>
      <c r="G101">
        <v>19996</v>
      </c>
      <c r="H101">
        <v>17769</v>
      </c>
      <c r="I101">
        <v>20006</v>
      </c>
      <c r="J101">
        <v>17977</v>
      </c>
      <c r="K101">
        <v>17651</v>
      </c>
      <c r="L101">
        <v>15140</v>
      </c>
      <c r="M101">
        <v>17130</v>
      </c>
      <c r="N101">
        <v>16257</v>
      </c>
      <c r="O101">
        <v>15927</v>
      </c>
      <c r="P101">
        <v>15397</v>
      </c>
      <c r="Q101">
        <v>20558</v>
      </c>
      <c r="R101">
        <v>19201</v>
      </c>
    </row>
    <row r="102" spans="2:18" x14ac:dyDescent="0.25">
      <c r="B102" s="1">
        <v>9288</v>
      </c>
      <c r="C102">
        <v>9309</v>
      </c>
      <c r="D102">
        <v>16259</v>
      </c>
      <c r="E102">
        <v>12025</v>
      </c>
      <c r="F102">
        <v>14371</v>
      </c>
      <c r="G102">
        <v>15520</v>
      </c>
      <c r="H102">
        <v>14049</v>
      </c>
      <c r="I102">
        <v>11085</v>
      </c>
      <c r="J102">
        <v>10938</v>
      </c>
      <c r="K102">
        <v>10981</v>
      </c>
      <c r="L102">
        <v>16086</v>
      </c>
      <c r="M102">
        <v>12679</v>
      </c>
      <c r="N102">
        <v>14168</v>
      </c>
      <c r="O102">
        <v>15003</v>
      </c>
      <c r="P102">
        <v>14052</v>
      </c>
      <c r="Q102">
        <v>13103</v>
      </c>
      <c r="R102">
        <v>12405</v>
      </c>
    </row>
    <row r="103" spans="2:18" x14ac:dyDescent="0.25">
      <c r="B103" s="1">
        <v>12228</v>
      </c>
      <c r="C103">
        <v>13763</v>
      </c>
      <c r="D103">
        <v>18033</v>
      </c>
      <c r="E103">
        <v>15585</v>
      </c>
      <c r="F103">
        <v>16804</v>
      </c>
      <c r="G103">
        <v>18117</v>
      </c>
      <c r="H103">
        <v>16087</v>
      </c>
      <c r="I103">
        <v>17086</v>
      </c>
      <c r="J103">
        <v>15708</v>
      </c>
      <c r="K103">
        <v>15106</v>
      </c>
      <c r="L103">
        <v>15068</v>
      </c>
      <c r="M103">
        <v>15467</v>
      </c>
      <c r="N103">
        <v>15889</v>
      </c>
      <c r="O103">
        <v>16747</v>
      </c>
      <c r="P103">
        <v>18479</v>
      </c>
      <c r="Q103">
        <v>17391</v>
      </c>
      <c r="R103">
        <v>15882</v>
      </c>
    </row>
    <row r="104" spans="2:18" x14ac:dyDescent="0.25">
      <c r="B104" s="1">
        <v>11280</v>
      </c>
      <c r="C104">
        <v>10942</v>
      </c>
      <c r="D104">
        <v>17294</v>
      </c>
      <c r="E104">
        <v>13492</v>
      </c>
      <c r="F104">
        <v>16170</v>
      </c>
      <c r="G104">
        <v>17355</v>
      </c>
      <c r="H104">
        <v>15592</v>
      </c>
      <c r="I104">
        <v>14885</v>
      </c>
      <c r="J104">
        <v>14066</v>
      </c>
      <c r="K104">
        <v>13843</v>
      </c>
      <c r="L104">
        <v>16244</v>
      </c>
      <c r="M104">
        <v>15226</v>
      </c>
      <c r="N104">
        <v>15179</v>
      </c>
      <c r="O104">
        <v>16988</v>
      </c>
      <c r="P104">
        <v>15185</v>
      </c>
      <c r="Q104">
        <v>14752</v>
      </c>
      <c r="R104">
        <v>13371</v>
      </c>
    </row>
    <row r="105" spans="2:18" x14ac:dyDescent="0.25">
      <c r="B105" s="1">
        <v>13906</v>
      </c>
      <c r="C105">
        <v>12079</v>
      </c>
      <c r="D105">
        <v>18197</v>
      </c>
      <c r="E105">
        <v>14815</v>
      </c>
      <c r="F105">
        <v>15661</v>
      </c>
      <c r="G105">
        <v>17447</v>
      </c>
      <c r="H105">
        <v>17946</v>
      </c>
      <c r="I105">
        <v>17812</v>
      </c>
      <c r="J105">
        <v>17578</v>
      </c>
      <c r="K105">
        <v>18237</v>
      </c>
      <c r="L105">
        <v>16883</v>
      </c>
      <c r="M105">
        <v>16430</v>
      </c>
      <c r="N105">
        <v>15882</v>
      </c>
      <c r="O105">
        <v>15212</v>
      </c>
      <c r="P105">
        <v>16894</v>
      </c>
      <c r="Q105">
        <v>17638</v>
      </c>
      <c r="R105">
        <v>18800</v>
      </c>
    </row>
    <row r="106" spans="2:18" x14ac:dyDescent="0.25">
      <c r="B106" s="1">
        <v>11842</v>
      </c>
      <c r="C106">
        <v>12404</v>
      </c>
      <c r="D106">
        <v>17667</v>
      </c>
      <c r="E106">
        <v>13719</v>
      </c>
      <c r="F106">
        <v>15868</v>
      </c>
      <c r="G106">
        <v>15767</v>
      </c>
      <c r="H106">
        <v>17464</v>
      </c>
      <c r="I106">
        <v>15377</v>
      </c>
      <c r="J106">
        <v>14199</v>
      </c>
      <c r="K106">
        <v>14605</v>
      </c>
      <c r="L106">
        <v>15762</v>
      </c>
      <c r="M106">
        <v>16205</v>
      </c>
      <c r="N106">
        <v>17056</v>
      </c>
      <c r="O106">
        <v>16996</v>
      </c>
      <c r="P106">
        <v>14484</v>
      </c>
      <c r="Q106">
        <v>15846</v>
      </c>
      <c r="R106">
        <v>17034</v>
      </c>
    </row>
    <row r="107" spans="2:18" x14ac:dyDescent="0.25">
      <c r="B107" s="1">
        <v>11228.999999981999</v>
      </c>
      <c r="C107">
        <v>11221</v>
      </c>
      <c r="D107">
        <v>16494</v>
      </c>
      <c r="E107">
        <v>12960</v>
      </c>
      <c r="F107">
        <v>15433</v>
      </c>
      <c r="G107">
        <v>15430</v>
      </c>
      <c r="H107">
        <v>14489</v>
      </c>
      <c r="I107">
        <v>14772</v>
      </c>
      <c r="J107">
        <v>14050</v>
      </c>
      <c r="K107">
        <v>13359</v>
      </c>
      <c r="L107">
        <v>16646</v>
      </c>
      <c r="M107">
        <v>12497</v>
      </c>
      <c r="N107">
        <v>14977</v>
      </c>
      <c r="O107">
        <v>16706</v>
      </c>
      <c r="P107">
        <v>15983</v>
      </c>
      <c r="Q107">
        <v>13535</v>
      </c>
      <c r="R107">
        <v>13853</v>
      </c>
    </row>
    <row r="108" spans="2:18" x14ac:dyDescent="0.25">
      <c r="B108" s="1">
        <v>12099</v>
      </c>
      <c r="C108">
        <v>12274</v>
      </c>
      <c r="D108">
        <v>18023</v>
      </c>
      <c r="E108">
        <v>12624</v>
      </c>
      <c r="F108">
        <v>15789</v>
      </c>
      <c r="G108">
        <v>16362</v>
      </c>
      <c r="H108">
        <v>15267</v>
      </c>
      <c r="I108">
        <v>16053</v>
      </c>
      <c r="J108">
        <v>15405</v>
      </c>
      <c r="K108">
        <v>16483</v>
      </c>
      <c r="L108">
        <v>15720</v>
      </c>
      <c r="M108">
        <v>15773</v>
      </c>
      <c r="N108">
        <v>16543</v>
      </c>
      <c r="O108">
        <v>19030</v>
      </c>
      <c r="P108">
        <v>16782</v>
      </c>
      <c r="Q108">
        <v>15702</v>
      </c>
      <c r="R108">
        <v>14745</v>
      </c>
    </row>
    <row r="109" spans="2:18" x14ac:dyDescent="0.25">
      <c r="B109" s="1">
        <v>12837</v>
      </c>
      <c r="C109">
        <v>12517</v>
      </c>
      <c r="D109">
        <v>18220</v>
      </c>
      <c r="E109">
        <v>14676</v>
      </c>
      <c r="F109">
        <v>16768</v>
      </c>
      <c r="G109">
        <v>17889</v>
      </c>
      <c r="H109">
        <v>15060</v>
      </c>
      <c r="I109">
        <v>15659</v>
      </c>
      <c r="J109">
        <v>15759</v>
      </c>
      <c r="K109">
        <v>15991</v>
      </c>
      <c r="L109">
        <v>15938</v>
      </c>
      <c r="M109">
        <v>15817</v>
      </c>
      <c r="N109">
        <v>15359</v>
      </c>
      <c r="O109">
        <v>14717</v>
      </c>
      <c r="P109">
        <v>17252</v>
      </c>
      <c r="Q109">
        <v>15833</v>
      </c>
      <c r="R109">
        <v>15317</v>
      </c>
    </row>
    <row r="110" spans="2:18" x14ac:dyDescent="0.25">
      <c r="B110" s="1">
        <v>11508</v>
      </c>
      <c r="C110">
        <v>12286</v>
      </c>
      <c r="D110">
        <v>16189</v>
      </c>
      <c r="E110">
        <v>13052</v>
      </c>
      <c r="F110">
        <v>15711</v>
      </c>
      <c r="G110">
        <v>15530</v>
      </c>
      <c r="H110">
        <v>14166</v>
      </c>
      <c r="I110">
        <v>14122</v>
      </c>
      <c r="J110">
        <v>14474</v>
      </c>
      <c r="K110">
        <v>14826</v>
      </c>
      <c r="L110">
        <v>13104</v>
      </c>
      <c r="M110">
        <v>14267</v>
      </c>
      <c r="N110">
        <v>12751</v>
      </c>
      <c r="O110">
        <v>14012</v>
      </c>
      <c r="P110">
        <v>15688</v>
      </c>
      <c r="Q110">
        <v>14310</v>
      </c>
      <c r="R110">
        <v>16471</v>
      </c>
    </row>
    <row r="111" spans="2:18" x14ac:dyDescent="0.25">
      <c r="B111" s="1">
        <v>13856</v>
      </c>
      <c r="C111">
        <v>14354</v>
      </c>
      <c r="D111">
        <v>19303</v>
      </c>
      <c r="E111">
        <v>16118</v>
      </c>
      <c r="F111">
        <v>17942</v>
      </c>
      <c r="G111">
        <v>18017</v>
      </c>
      <c r="H111">
        <v>16856</v>
      </c>
      <c r="I111">
        <v>18098</v>
      </c>
      <c r="J111">
        <v>17049</v>
      </c>
      <c r="K111">
        <v>18124</v>
      </c>
      <c r="L111">
        <v>16080</v>
      </c>
      <c r="M111">
        <v>17705</v>
      </c>
      <c r="N111">
        <v>17365</v>
      </c>
      <c r="O111">
        <v>16985</v>
      </c>
      <c r="P111">
        <v>16450</v>
      </c>
      <c r="Q111">
        <v>18079</v>
      </c>
      <c r="R111">
        <v>17256</v>
      </c>
    </row>
    <row r="112" spans="2:18" x14ac:dyDescent="0.25">
      <c r="B112" s="1">
        <v>13810.999999999</v>
      </c>
      <c r="C112">
        <v>12514</v>
      </c>
      <c r="D112">
        <v>17937</v>
      </c>
      <c r="E112">
        <v>14151</v>
      </c>
      <c r="F112">
        <v>16359</v>
      </c>
      <c r="G112">
        <v>18707</v>
      </c>
      <c r="H112">
        <v>18332</v>
      </c>
      <c r="I112">
        <v>17249</v>
      </c>
      <c r="J112">
        <v>15065</v>
      </c>
      <c r="K112">
        <v>15769</v>
      </c>
      <c r="L112">
        <v>16458</v>
      </c>
      <c r="M112">
        <v>15762</v>
      </c>
      <c r="N112">
        <v>15357</v>
      </c>
      <c r="O112">
        <v>17017</v>
      </c>
      <c r="P112">
        <v>16995</v>
      </c>
      <c r="Q112">
        <v>17107</v>
      </c>
      <c r="R112">
        <v>15906</v>
      </c>
    </row>
    <row r="113" spans="2:18" x14ac:dyDescent="0.25">
      <c r="B113" s="1">
        <v>14307</v>
      </c>
      <c r="C113">
        <v>14412</v>
      </c>
      <c r="D113">
        <v>19210</v>
      </c>
      <c r="E113">
        <v>15322</v>
      </c>
      <c r="F113">
        <v>18284</v>
      </c>
      <c r="G113">
        <v>19031</v>
      </c>
      <c r="H113">
        <v>17726</v>
      </c>
      <c r="I113">
        <v>15845</v>
      </c>
      <c r="J113">
        <v>15956</v>
      </c>
      <c r="K113">
        <v>16477</v>
      </c>
      <c r="L113">
        <v>18820</v>
      </c>
      <c r="M113">
        <v>16987</v>
      </c>
      <c r="N113">
        <v>19049</v>
      </c>
      <c r="O113">
        <v>19026</v>
      </c>
      <c r="P113">
        <v>18455</v>
      </c>
      <c r="Q113">
        <v>16037</v>
      </c>
      <c r="R113">
        <v>16601</v>
      </c>
    </row>
    <row r="114" spans="2:18" x14ac:dyDescent="0.25">
      <c r="B114" s="1">
        <v>12158</v>
      </c>
      <c r="C114">
        <v>13542</v>
      </c>
      <c r="D114">
        <v>16975</v>
      </c>
      <c r="E114">
        <v>14468</v>
      </c>
      <c r="F114">
        <v>16695</v>
      </c>
      <c r="G114">
        <v>16494</v>
      </c>
      <c r="H114">
        <v>15638</v>
      </c>
      <c r="I114">
        <v>14762</v>
      </c>
      <c r="J114">
        <v>14417</v>
      </c>
      <c r="K114">
        <v>14913</v>
      </c>
      <c r="L114">
        <v>13509</v>
      </c>
      <c r="M114">
        <v>16306</v>
      </c>
      <c r="N114">
        <v>13424</v>
      </c>
      <c r="O114">
        <v>13570</v>
      </c>
      <c r="P114">
        <v>15308</v>
      </c>
      <c r="Q114">
        <v>14808</v>
      </c>
      <c r="R114">
        <v>15181</v>
      </c>
    </row>
    <row r="115" spans="2:18" x14ac:dyDescent="0.25">
      <c r="B115" s="1">
        <v>12159.999999981001</v>
      </c>
      <c r="C115">
        <v>11964</v>
      </c>
      <c r="D115">
        <v>18504</v>
      </c>
      <c r="E115">
        <v>13179</v>
      </c>
      <c r="F115">
        <v>17122</v>
      </c>
      <c r="G115">
        <v>17605</v>
      </c>
      <c r="H115">
        <v>16085</v>
      </c>
      <c r="I115">
        <v>14940</v>
      </c>
      <c r="J115">
        <v>15220</v>
      </c>
      <c r="K115">
        <v>14459</v>
      </c>
      <c r="L115">
        <v>17381</v>
      </c>
      <c r="M115">
        <v>14157</v>
      </c>
      <c r="N115">
        <v>14702</v>
      </c>
      <c r="O115">
        <v>19460</v>
      </c>
      <c r="P115">
        <v>17651</v>
      </c>
      <c r="Q115">
        <v>15776</v>
      </c>
      <c r="R115">
        <v>15227</v>
      </c>
    </row>
    <row r="116" spans="2:18" x14ac:dyDescent="0.25">
      <c r="B116" s="1">
        <v>14347</v>
      </c>
      <c r="C116">
        <v>13438</v>
      </c>
      <c r="D116">
        <v>19519</v>
      </c>
      <c r="E116">
        <v>16161</v>
      </c>
      <c r="F116">
        <v>18884</v>
      </c>
      <c r="G116">
        <v>18032</v>
      </c>
      <c r="H116">
        <v>17390</v>
      </c>
      <c r="I116">
        <v>17623</v>
      </c>
      <c r="J116">
        <v>17269</v>
      </c>
      <c r="K116">
        <v>18071</v>
      </c>
      <c r="L116">
        <v>16728</v>
      </c>
      <c r="M116">
        <v>18655</v>
      </c>
      <c r="N116">
        <v>17548</v>
      </c>
      <c r="O116">
        <v>17948</v>
      </c>
      <c r="P116">
        <v>18863</v>
      </c>
      <c r="Q116">
        <v>17702</v>
      </c>
      <c r="R116">
        <v>17232</v>
      </c>
    </row>
    <row r="117" spans="2:18" x14ac:dyDescent="0.25">
      <c r="B117" s="1">
        <v>12440</v>
      </c>
      <c r="C117">
        <v>12362</v>
      </c>
      <c r="D117">
        <v>18427</v>
      </c>
      <c r="E117">
        <v>15006</v>
      </c>
      <c r="F117">
        <v>16988</v>
      </c>
      <c r="G117">
        <v>18195</v>
      </c>
      <c r="H117">
        <v>16051</v>
      </c>
      <c r="I117">
        <v>17281</v>
      </c>
      <c r="J117">
        <v>16670</v>
      </c>
      <c r="K117">
        <v>16039</v>
      </c>
      <c r="L117">
        <v>15844</v>
      </c>
      <c r="M117">
        <v>15862</v>
      </c>
      <c r="N117">
        <v>17256</v>
      </c>
      <c r="O117">
        <v>15317</v>
      </c>
      <c r="P117">
        <v>17465</v>
      </c>
      <c r="Q117">
        <v>18898</v>
      </c>
      <c r="R117">
        <v>19279</v>
      </c>
    </row>
    <row r="118" spans="2:18" x14ac:dyDescent="0.25">
      <c r="B118" s="1">
        <v>10797.999999981001</v>
      </c>
      <c r="C118">
        <v>12335</v>
      </c>
      <c r="D118">
        <v>16929</v>
      </c>
      <c r="E118">
        <v>13175</v>
      </c>
      <c r="F118">
        <v>16622</v>
      </c>
      <c r="G118">
        <v>15326</v>
      </c>
      <c r="H118">
        <v>14144</v>
      </c>
      <c r="I118">
        <v>14047</v>
      </c>
      <c r="J118">
        <v>13511</v>
      </c>
      <c r="K118">
        <v>13012</v>
      </c>
      <c r="L118">
        <v>16843</v>
      </c>
      <c r="M118">
        <v>14075</v>
      </c>
      <c r="N118">
        <v>16286</v>
      </c>
      <c r="O118">
        <v>17735</v>
      </c>
      <c r="P118">
        <v>16791</v>
      </c>
      <c r="Q118">
        <v>14275</v>
      </c>
      <c r="R118">
        <v>13388</v>
      </c>
    </row>
    <row r="119" spans="2:18" x14ac:dyDescent="0.25">
      <c r="B119" s="1">
        <v>12518</v>
      </c>
      <c r="C119">
        <v>13204</v>
      </c>
      <c r="D119">
        <v>17791</v>
      </c>
      <c r="E119">
        <v>15097</v>
      </c>
      <c r="F119">
        <v>16407</v>
      </c>
      <c r="G119">
        <v>17323</v>
      </c>
      <c r="H119">
        <v>15372</v>
      </c>
      <c r="I119">
        <v>16777</v>
      </c>
      <c r="J119">
        <v>15260</v>
      </c>
      <c r="K119">
        <v>16267</v>
      </c>
      <c r="L119">
        <v>14377</v>
      </c>
      <c r="M119">
        <v>17154</v>
      </c>
      <c r="N119">
        <v>15122</v>
      </c>
      <c r="O119">
        <v>15884</v>
      </c>
      <c r="P119">
        <v>16260</v>
      </c>
      <c r="Q119">
        <v>18273</v>
      </c>
      <c r="R119">
        <v>17185</v>
      </c>
    </row>
    <row r="120" spans="2:18" x14ac:dyDescent="0.25">
      <c r="B120" s="1">
        <v>12025</v>
      </c>
      <c r="C120">
        <v>12217</v>
      </c>
      <c r="D120">
        <v>17109</v>
      </c>
      <c r="E120">
        <v>13662</v>
      </c>
      <c r="F120">
        <v>15484</v>
      </c>
      <c r="G120">
        <v>16440</v>
      </c>
      <c r="H120">
        <v>15434</v>
      </c>
      <c r="I120">
        <v>15616</v>
      </c>
      <c r="J120">
        <v>15103</v>
      </c>
      <c r="K120">
        <v>14904</v>
      </c>
      <c r="L120">
        <v>14315</v>
      </c>
      <c r="M120">
        <v>14436</v>
      </c>
      <c r="N120">
        <v>15365</v>
      </c>
      <c r="O120">
        <v>15157</v>
      </c>
      <c r="P120">
        <v>16675</v>
      </c>
      <c r="Q120">
        <v>16822</v>
      </c>
      <c r="R120">
        <v>15546</v>
      </c>
    </row>
    <row r="121" spans="2:18" x14ac:dyDescent="0.25">
      <c r="B121" s="1">
        <v>12722.999999981001</v>
      </c>
      <c r="C121">
        <v>13001</v>
      </c>
      <c r="D121">
        <v>17734</v>
      </c>
      <c r="E121">
        <v>15045</v>
      </c>
      <c r="F121">
        <v>16246</v>
      </c>
      <c r="G121">
        <v>16712</v>
      </c>
      <c r="H121">
        <v>15132</v>
      </c>
      <c r="I121">
        <v>17667</v>
      </c>
      <c r="J121">
        <v>16625</v>
      </c>
      <c r="K121">
        <v>16833</v>
      </c>
      <c r="L121">
        <v>13888</v>
      </c>
      <c r="M121">
        <v>16027</v>
      </c>
      <c r="N121">
        <v>14665</v>
      </c>
      <c r="O121">
        <v>14384</v>
      </c>
      <c r="P121">
        <v>15485</v>
      </c>
      <c r="Q121">
        <v>16233</v>
      </c>
      <c r="R121">
        <v>16352</v>
      </c>
    </row>
    <row r="122" spans="2:18" x14ac:dyDescent="0.25">
      <c r="B122" s="1">
        <v>12889</v>
      </c>
      <c r="C122">
        <v>13494</v>
      </c>
      <c r="D122">
        <v>18631</v>
      </c>
      <c r="E122">
        <v>14777</v>
      </c>
      <c r="F122">
        <v>17511</v>
      </c>
      <c r="G122">
        <v>18072</v>
      </c>
      <c r="H122">
        <v>16835</v>
      </c>
      <c r="I122">
        <v>15996</v>
      </c>
      <c r="J122">
        <v>15999</v>
      </c>
      <c r="K122">
        <v>15053</v>
      </c>
      <c r="L122">
        <v>18256</v>
      </c>
      <c r="M122">
        <v>17975</v>
      </c>
      <c r="N122">
        <v>17755</v>
      </c>
      <c r="O122">
        <v>17609</v>
      </c>
      <c r="P122">
        <v>17934</v>
      </c>
      <c r="Q122">
        <v>15445</v>
      </c>
      <c r="R122">
        <v>16189</v>
      </c>
    </row>
    <row r="123" spans="2:18" x14ac:dyDescent="0.25">
      <c r="B123" s="1">
        <v>11722.999999961001</v>
      </c>
      <c r="C123">
        <v>13308</v>
      </c>
      <c r="D123">
        <v>17754</v>
      </c>
      <c r="E123">
        <v>14689</v>
      </c>
      <c r="F123">
        <v>16518</v>
      </c>
      <c r="G123">
        <v>15313</v>
      </c>
      <c r="H123">
        <v>14417</v>
      </c>
      <c r="I123">
        <v>15277</v>
      </c>
      <c r="J123">
        <v>14948</v>
      </c>
      <c r="K123">
        <v>15377</v>
      </c>
      <c r="L123">
        <v>16347</v>
      </c>
      <c r="M123">
        <v>15397</v>
      </c>
      <c r="N123">
        <v>17270</v>
      </c>
      <c r="O123">
        <v>17264</v>
      </c>
      <c r="P123">
        <v>15838</v>
      </c>
      <c r="Q123">
        <v>13457</v>
      </c>
      <c r="R123">
        <v>13169</v>
      </c>
    </row>
    <row r="124" spans="2:18" x14ac:dyDescent="0.25">
      <c r="B124" s="1">
        <v>11240</v>
      </c>
      <c r="C124">
        <v>12377</v>
      </c>
      <c r="D124">
        <v>16841</v>
      </c>
      <c r="E124">
        <v>14444</v>
      </c>
      <c r="F124">
        <v>15278</v>
      </c>
      <c r="G124">
        <v>17190</v>
      </c>
      <c r="H124">
        <v>15153</v>
      </c>
      <c r="I124">
        <v>14051</v>
      </c>
      <c r="J124">
        <v>12792</v>
      </c>
      <c r="K124">
        <v>11645</v>
      </c>
      <c r="L124">
        <v>17934</v>
      </c>
      <c r="M124">
        <v>13693</v>
      </c>
      <c r="N124">
        <v>14204</v>
      </c>
      <c r="O124">
        <v>18004</v>
      </c>
      <c r="P124">
        <v>17199</v>
      </c>
      <c r="Q124">
        <v>13985</v>
      </c>
      <c r="R124">
        <v>14098</v>
      </c>
    </row>
    <row r="125" spans="2:18" x14ac:dyDescent="0.25">
      <c r="B125" s="1">
        <v>12569</v>
      </c>
      <c r="C125">
        <v>12524</v>
      </c>
      <c r="D125">
        <v>17728</v>
      </c>
      <c r="E125">
        <v>14024</v>
      </c>
      <c r="F125">
        <v>16429</v>
      </c>
      <c r="G125">
        <v>17244</v>
      </c>
      <c r="H125">
        <v>16524</v>
      </c>
      <c r="I125">
        <v>15434</v>
      </c>
      <c r="J125">
        <v>15282</v>
      </c>
      <c r="K125">
        <v>16256</v>
      </c>
      <c r="L125">
        <v>14897</v>
      </c>
      <c r="M125">
        <v>15096</v>
      </c>
      <c r="N125">
        <v>15546</v>
      </c>
      <c r="O125">
        <v>15747</v>
      </c>
      <c r="P125">
        <v>15839</v>
      </c>
      <c r="Q125">
        <v>16079</v>
      </c>
      <c r="R125">
        <v>17229</v>
      </c>
    </row>
    <row r="126" spans="2:18" x14ac:dyDescent="0.25">
      <c r="B126" s="1">
        <v>11161</v>
      </c>
      <c r="C126">
        <v>12669</v>
      </c>
      <c r="D126">
        <v>16414</v>
      </c>
      <c r="E126">
        <v>13624</v>
      </c>
      <c r="F126">
        <v>16917</v>
      </c>
      <c r="G126">
        <v>16101</v>
      </c>
      <c r="H126">
        <v>16010</v>
      </c>
      <c r="I126">
        <v>14931</v>
      </c>
      <c r="J126">
        <v>13455</v>
      </c>
      <c r="K126">
        <v>14938</v>
      </c>
      <c r="L126">
        <v>18068</v>
      </c>
      <c r="M126">
        <v>14795</v>
      </c>
      <c r="N126">
        <v>18087</v>
      </c>
      <c r="O126">
        <v>16506</v>
      </c>
      <c r="P126">
        <v>14142</v>
      </c>
      <c r="Q126">
        <v>14390</v>
      </c>
      <c r="R126">
        <v>14600</v>
      </c>
    </row>
    <row r="127" spans="2:18" x14ac:dyDescent="0.25">
      <c r="B127" s="1">
        <v>13231.999999984</v>
      </c>
      <c r="C127">
        <v>11832</v>
      </c>
      <c r="D127">
        <v>16817</v>
      </c>
      <c r="E127">
        <v>13367</v>
      </c>
      <c r="F127">
        <v>14814</v>
      </c>
      <c r="G127">
        <v>16618</v>
      </c>
      <c r="H127">
        <v>16409</v>
      </c>
      <c r="I127">
        <v>14813</v>
      </c>
      <c r="J127">
        <v>14298</v>
      </c>
      <c r="K127">
        <v>14670</v>
      </c>
      <c r="L127">
        <v>17602</v>
      </c>
      <c r="M127">
        <v>15885</v>
      </c>
      <c r="N127">
        <v>17076</v>
      </c>
      <c r="O127">
        <v>16536</v>
      </c>
      <c r="P127">
        <v>15448</v>
      </c>
      <c r="Q127">
        <v>15980</v>
      </c>
      <c r="R127">
        <v>14370</v>
      </c>
    </row>
    <row r="128" spans="2:18" x14ac:dyDescent="0.25">
      <c r="B128" s="1">
        <v>12757.999999984</v>
      </c>
      <c r="C128">
        <v>12671</v>
      </c>
      <c r="D128">
        <v>19091</v>
      </c>
      <c r="E128">
        <v>14630</v>
      </c>
      <c r="F128">
        <v>17695</v>
      </c>
      <c r="G128">
        <v>18091</v>
      </c>
      <c r="H128">
        <v>16857</v>
      </c>
      <c r="I128">
        <v>16433</v>
      </c>
      <c r="J128">
        <v>16063</v>
      </c>
      <c r="K128">
        <v>15951</v>
      </c>
      <c r="L128">
        <v>17027</v>
      </c>
      <c r="M128">
        <v>15945</v>
      </c>
      <c r="N128">
        <v>17815</v>
      </c>
      <c r="O128">
        <v>17683</v>
      </c>
      <c r="P128">
        <v>15731</v>
      </c>
      <c r="Q128">
        <v>16587</v>
      </c>
      <c r="R128">
        <v>16902</v>
      </c>
    </row>
    <row r="129" spans="2:18" x14ac:dyDescent="0.25">
      <c r="B129" s="1">
        <v>13137</v>
      </c>
      <c r="C129">
        <v>11568</v>
      </c>
      <c r="D129">
        <v>18515</v>
      </c>
      <c r="E129">
        <v>14082</v>
      </c>
      <c r="F129">
        <v>16789</v>
      </c>
      <c r="G129">
        <v>17317</v>
      </c>
      <c r="H129">
        <v>15814</v>
      </c>
      <c r="I129">
        <v>15439</v>
      </c>
      <c r="J129">
        <v>15242</v>
      </c>
      <c r="K129">
        <v>15732</v>
      </c>
      <c r="L129">
        <v>17674</v>
      </c>
      <c r="M129">
        <v>17343</v>
      </c>
      <c r="N129">
        <v>17393</v>
      </c>
      <c r="O129">
        <v>18736</v>
      </c>
      <c r="P129">
        <v>17488</v>
      </c>
      <c r="Q129">
        <v>17254</v>
      </c>
      <c r="R129">
        <v>16807</v>
      </c>
    </row>
    <row r="130" spans="2:18" x14ac:dyDescent="0.25">
      <c r="B130" s="1">
        <v>14421</v>
      </c>
      <c r="C130">
        <v>11850</v>
      </c>
      <c r="D130">
        <v>18815</v>
      </c>
      <c r="E130">
        <v>13270</v>
      </c>
      <c r="F130">
        <v>16097</v>
      </c>
      <c r="G130">
        <v>15921</v>
      </c>
      <c r="H130">
        <v>15511</v>
      </c>
      <c r="I130">
        <v>17185</v>
      </c>
      <c r="J130">
        <v>16115</v>
      </c>
      <c r="K130">
        <v>17625</v>
      </c>
      <c r="L130">
        <v>13098</v>
      </c>
      <c r="M130">
        <v>16847</v>
      </c>
      <c r="N130">
        <v>15071</v>
      </c>
      <c r="O130">
        <v>16166</v>
      </c>
      <c r="P130">
        <v>16324</v>
      </c>
      <c r="Q130">
        <v>15261</v>
      </c>
      <c r="R130">
        <v>17423</v>
      </c>
    </row>
    <row r="131" spans="2:18" x14ac:dyDescent="0.25">
      <c r="B131" s="1">
        <v>10571</v>
      </c>
      <c r="C131">
        <v>10431</v>
      </c>
      <c r="D131">
        <v>16383</v>
      </c>
      <c r="E131">
        <v>12236</v>
      </c>
      <c r="F131">
        <v>15382</v>
      </c>
      <c r="G131">
        <v>15586</v>
      </c>
      <c r="H131">
        <v>14094</v>
      </c>
      <c r="I131">
        <v>13278</v>
      </c>
      <c r="J131">
        <v>12448</v>
      </c>
      <c r="K131">
        <v>12286</v>
      </c>
      <c r="L131">
        <v>16134</v>
      </c>
      <c r="M131">
        <v>13974</v>
      </c>
      <c r="N131">
        <v>15266</v>
      </c>
      <c r="O131">
        <v>16379</v>
      </c>
      <c r="P131">
        <v>15335</v>
      </c>
      <c r="Q131">
        <v>12606</v>
      </c>
      <c r="R131">
        <v>12165</v>
      </c>
    </row>
    <row r="132" spans="2:18" x14ac:dyDescent="0.25">
      <c r="B132" s="1">
        <v>12260</v>
      </c>
      <c r="C132">
        <v>12671</v>
      </c>
      <c r="D132">
        <v>19011</v>
      </c>
      <c r="E132">
        <v>14297</v>
      </c>
      <c r="F132">
        <v>16924</v>
      </c>
      <c r="G132">
        <v>16947</v>
      </c>
      <c r="H132">
        <v>15994</v>
      </c>
      <c r="I132">
        <v>16862</v>
      </c>
      <c r="J132">
        <v>16849</v>
      </c>
      <c r="K132">
        <v>16975</v>
      </c>
      <c r="L132">
        <v>15046</v>
      </c>
      <c r="M132">
        <v>15058</v>
      </c>
      <c r="N132">
        <v>15359</v>
      </c>
      <c r="O132">
        <v>14996</v>
      </c>
      <c r="P132">
        <v>15847</v>
      </c>
      <c r="Q132">
        <v>16314</v>
      </c>
      <c r="R132">
        <v>18096</v>
      </c>
    </row>
    <row r="133" spans="2:18" x14ac:dyDescent="0.25">
      <c r="B133" s="1">
        <v>8906</v>
      </c>
      <c r="C133">
        <v>9505</v>
      </c>
      <c r="D133">
        <v>14398</v>
      </c>
      <c r="E133">
        <v>10867</v>
      </c>
      <c r="F133">
        <v>13747</v>
      </c>
      <c r="G133">
        <v>15372</v>
      </c>
      <c r="H133">
        <v>14631</v>
      </c>
      <c r="I133">
        <v>11764</v>
      </c>
      <c r="J133">
        <v>10898</v>
      </c>
      <c r="K133">
        <v>11540</v>
      </c>
      <c r="L133">
        <v>13409</v>
      </c>
      <c r="M133">
        <v>11593</v>
      </c>
      <c r="N133">
        <v>12754</v>
      </c>
      <c r="O133">
        <v>15324</v>
      </c>
      <c r="P133">
        <v>13798</v>
      </c>
      <c r="Q133">
        <v>11241</v>
      </c>
      <c r="R133">
        <v>10059</v>
      </c>
    </row>
    <row r="134" spans="2:18" x14ac:dyDescent="0.25">
      <c r="B134" s="1">
        <v>12023</v>
      </c>
      <c r="C134">
        <v>11344</v>
      </c>
      <c r="D134">
        <v>18026</v>
      </c>
      <c r="E134">
        <v>13786</v>
      </c>
      <c r="F134">
        <v>15722</v>
      </c>
      <c r="G134">
        <v>19674</v>
      </c>
      <c r="H134">
        <v>17405</v>
      </c>
      <c r="I134">
        <v>17056</v>
      </c>
      <c r="J134">
        <v>16173</v>
      </c>
      <c r="K134">
        <v>15232</v>
      </c>
      <c r="L134">
        <v>17768</v>
      </c>
      <c r="M134">
        <v>17044</v>
      </c>
      <c r="N134">
        <v>16054</v>
      </c>
      <c r="O134">
        <v>16930</v>
      </c>
      <c r="P134">
        <v>18192</v>
      </c>
      <c r="Q134">
        <v>16380</v>
      </c>
      <c r="R134">
        <v>15978</v>
      </c>
    </row>
    <row r="135" spans="2:18" x14ac:dyDescent="0.25">
      <c r="B135" s="1">
        <v>12297</v>
      </c>
      <c r="C135">
        <v>11095</v>
      </c>
      <c r="D135">
        <v>17021</v>
      </c>
      <c r="E135">
        <v>13419</v>
      </c>
      <c r="F135">
        <v>14915</v>
      </c>
      <c r="G135">
        <v>16153</v>
      </c>
      <c r="H135">
        <v>14296</v>
      </c>
      <c r="I135">
        <v>14710</v>
      </c>
      <c r="J135">
        <v>13868</v>
      </c>
      <c r="K135">
        <v>14541</v>
      </c>
      <c r="L135">
        <v>18026</v>
      </c>
      <c r="M135">
        <v>15173</v>
      </c>
      <c r="N135">
        <v>14725</v>
      </c>
      <c r="O135">
        <v>17261</v>
      </c>
      <c r="P135">
        <v>15416</v>
      </c>
      <c r="Q135">
        <v>15651</v>
      </c>
      <c r="R135">
        <v>15999</v>
      </c>
    </row>
    <row r="136" spans="2:18" x14ac:dyDescent="0.25">
      <c r="B136" s="1">
        <v>10670</v>
      </c>
      <c r="C136">
        <v>9943</v>
      </c>
      <c r="D136">
        <v>16312</v>
      </c>
      <c r="E136">
        <v>12810</v>
      </c>
      <c r="F136">
        <v>14348</v>
      </c>
      <c r="G136">
        <v>16136</v>
      </c>
      <c r="H136">
        <v>14565</v>
      </c>
      <c r="I136">
        <v>13996</v>
      </c>
      <c r="J136">
        <v>12910</v>
      </c>
      <c r="K136">
        <v>11012</v>
      </c>
      <c r="L136">
        <v>16833</v>
      </c>
      <c r="M136">
        <v>13411</v>
      </c>
      <c r="N136">
        <v>14623</v>
      </c>
      <c r="O136">
        <v>18864</v>
      </c>
      <c r="P136">
        <v>15944</v>
      </c>
      <c r="Q136">
        <v>14840</v>
      </c>
      <c r="R136">
        <v>12879</v>
      </c>
    </row>
    <row r="137" spans="2:18" x14ac:dyDescent="0.25">
      <c r="B137" s="1">
        <v>11933</v>
      </c>
      <c r="C137">
        <v>11758</v>
      </c>
      <c r="D137">
        <v>18588</v>
      </c>
      <c r="E137">
        <v>13921</v>
      </c>
      <c r="F137">
        <v>17328</v>
      </c>
      <c r="G137">
        <v>17069</v>
      </c>
      <c r="H137">
        <v>18020</v>
      </c>
      <c r="I137">
        <v>16932</v>
      </c>
      <c r="J137">
        <v>16987</v>
      </c>
      <c r="K137">
        <v>16939</v>
      </c>
      <c r="L137">
        <v>16220</v>
      </c>
      <c r="M137">
        <v>15809</v>
      </c>
      <c r="N137">
        <v>14935</v>
      </c>
      <c r="O137">
        <v>16446</v>
      </c>
      <c r="P137">
        <v>18064</v>
      </c>
      <c r="Q137">
        <v>14843</v>
      </c>
      <c r="R137">
        <v>14872</v>
      </c>
    </row>
    <row r="138" spans="2:18" x14ac:dyDescent="0.25">
      <c r="B138" s="1">
        <v>12570</v>
      </c>
      <c r="C138">
        <v>13883</v>
      </c>
      <c r="D138">
        <v>18002</v>
      </c>
      <c r="E138">
        <v>15491</v>
      </c>
      <c r="F138">
        <v>17280</v>
      </c>
      <c r="G138">
        <v>15997</v>
      </c>
      <c r="H138">
        <v>14559</v>
      </c>
      <c r="I138">
        <v>16269</v>
      </c>
      <c r="J138">
        <v>16370</v>
      </c>
      <c r="K138">
        <v>16934</v>
      </c>
      <c r="L138">
        <v>15454</v>
      </c>
      <c r="M138">
        <v>15744</v>
      </c>
      <c r="N138">
        <v>15707</v>
      </c>
      <c r="O138">
        <v>14294</v>
      </c>
      <c r="P138">
        <v>16208</v>
      </c>
      <c r="Q138">
        <v>16809</v>
      </c>
      <c r="R138">
        <v>16961</v>
      </c>
    </row>
    <row r="139" spans="2:18" x14ac:dyDescent="0.25">
      <c r="B139" s="1">
        <v>14007</v>
      </c>
      <c r="C139">
        <v>14540</v>
      </c>
      <c r="D139">
        <v>20022</v>
      </c>
      <c r="E139">
        <v>16841</v>
      </c>
      <c r="F139">
        <v>18951</v>
      </c>
      <c r="G139">
        <v>19208</v>
      </c>
      <c r="H139">
        <v>17843</v>
      </c>
      <c r="I139">
        <v>18926</v>
      </c>
      <c r="J139">
        <v>17994</v>
      </c>
      <c r="K139">
        <v>19665</v>
      </c>
      <c r="L139">
        <v>16662</v>
      </c>
      <c r="M139">
        <v>18862</v>
      </c>
      <c r="N139">
        <v>15994</v>
      </c>
      <c r="O139">
        <v>17217</v>
      </c>
      <c r="P139">
        <v>18523</v>
      </c>
      <c r="Q139">
        <v>20577</v>
      </c>
      <c r="R139">
        <v>18902</v>
      </c>
    </row>
    <row r="140" spans="2:18" x14ac:dyDescent="0.25">
      <c r="B140" s="1">
        <v>12571</v>
      </c>
      <c r="C140">
        <v>12799</v>
      </c>
      <c r="D140">
        <v>18234</v>
      </c>
      <c r="E140">
        <v>15092</v>
      </c>
      <c r="F140">
        <v>17487</v>
      </c>
      <c r="G140">
        <v>16378</v>
      </c>
      <c r="H140">
        <v>15472</v>
      </c>
      <c r="I140">
        <v>16194</v>
      </c>
      <c r="J140">
        <v>14951</v>
      </c>
      <c r="K140">
        <v>15458</v>
      </c>
      <c r="L140">
        <v>14919</v>
      </c>
      <c r="M140">
        <v>16670</v>
      </c>
      <c r="N140">
        <v>15725</v>
      </c>
      <c r="O140">
        <v>15489</v>
      </c>
      <c r="P140">
        <v>15896</v>
      </c>
      <c r="Q140">
        <v>16344</v>
      </c>
      <c r="R140">
        <v>16020</v>
      </c>
    </row>
    <row r="141" spans="2:18" x14ac:dyDescent="0.25">
      <c r="B141" s="1">
        <v>10944.999999981999</v>
      </c>
      <c r="C141">
        <v>11507</v>
      </c>
      <c r="D141">
        <v>16078</v>
      </c>
      <c r="E141">
        <v>13275</v>
      </c>
      <c r="F141">
        <v>14437</v>
      </c>
      <c r="G141">
        <v>17631</v>
      </c>
      <c r="H141">
        <v>16433</v>
      </c>
      <c r="I141">
        <v>13759</v>
      </c>
      <c r="J141">
        <v>12413</v>
      </c>
      <c r="K141">
        <v>13060</v>
      </c>
      <c r="L141">
        <v>14651</v>
      </c>
      <c r="M141">
        <v>13336</v>
      </c>
      <c r="N141">
        <v>14964</v>
      </c>
      <c r="O141">
        <v>17021</v>
      </c>
      <c r="P141">
        <v>15920</v>
      </c>
      <c r="Q141">
        <v>15794</v>
      </c>
      <c r="R141">
        <v>14393</v>
      </c>
    </row>
    <row r="142" spans="2:18" x14ac:dyDescent="0.25">
      <c r="B142" s="1">
        <v>10913</v>
      </c>
      <c r="C142">
        <v>11556</v>
      </c>
      <c r="D142">
        <v>16785</v>
      </c>
      <c r="E142">
        <v>13168</v>
      </c>
      <c r="F142">
        <v>15228</v>
      </c>
      <c r="G142">
        <v>17488</v>
      </c>
      <c r="H142">
        <v>16422</v>
      </c>
      <c r="I142">
        <v>14189</v>
      </c>
      <c r="J142">
        <v>13544</v>
      </c>
      <c r="K142">
        <v>12336</v>
      </c>
      <c r="L142">
        <v>16276</v>
      </c>
      <c r="M142">
        <v>15009</v>
      </c>
      <c r="N142">
        <v>15781</v>
      </c>
      <c r="O142">
        <v>17267</v>
      </c>
      <c r="P142">
        <v>14896</v>
      </c>
      <c r="Q142">
        <v>14372</v>
      </c>
      <c r="R142">
        <v>13789</v>
      </c>
    </row>
    <row r="143" spans="2:18" x14ac:dyDescent="0.25">
      <c r="B143" s="1">
        <v>14071</v>
      </c>
      <c r="C143">
        <v>12540</v>
      </c>
      <c r="D143">
        <v>19110</v>
      </c>
      <c r="E143">
        <v>14893</v>
      </c>
      <c r="F143">
        <v>17273</v>
      </c>
      <c r="G143">
        <v>19150</v>
      </c>
      <c r="H143">
        <v>17636</v>
      </c>
      <c r="I143">
        <v>18842</v>
      </c>
      <c r="J143">
        <v>16614</v>
      </c>
      <c r="K143">
        <v>17328</v>
      </c>
      <c r="L143">
        <v>15810</v>
      </c>
      <c r="M143">
        <v>16802</v>
      </c>
      <c r="N143">
        <v>16505</v>
      </c>
      <c r="O143">
        <v>15334</v>
      </c>
      <c r="P143">
        <v>16773</v>
      </c>
      <c r="Q143">
        <v>17526</v>
      </c>
      <c r="R143">
        <v>18227</v>
      </c>
    </row>
    <row r="144" spans="2:18" x14ac:dyDescent="0.25">
      <c r="B144" s="1">
        <v>11302</v>
      </c>
      <c r="C144">
        <v>10748</v>
      </c>
      <c r="D144">
        <v>16960</v>
      </c>
      <c r="E144">
        <v>12150</v>
      </c>
      <c r="F144">
        <v>15047</v>
      </c>
      <c r="G144">
        <v>15068</v>
      </c>
      <c r="H144">
        <v>15284</v>
      </c>
      <c r="I144">
        <v>15639</v>
      </c>
      <c r="J144">
        <v>15545</v>
      </c>
      <c r="K144">
        <v>13693</v>
      </c>
      <c r="L144">
        <v>16071</v>
      </c>
      <c r="M144">
        <v>13751</v>
      </c>
      <c r="N144">
        <v>15339</v>
      </c>
      <c r="O144">
        <v>18346</v>
      </c>
      <c r="P144">
        <v>16336</v>
      </c>
      <c r="Q144">
        <v>11257</v>
      </c>
      <c r="R144">
        <v>11158</v>
      </c>
    </row>
    <row r="145" spans="2:18" x14ac:dyDescent="0.25">
      <c r="B145" s="1">
        <v>11533</v>
      </c>
      <c r="C145">
        <v>12302</v>
      </c>
      <c r="D145">
        <v>15966</v>
      </c>
      <c r="E145">
        <v>12779</v>
      </c>
      <c r="F145">
        <v>15196</v>
      </c>
      <c r="G145">
        <v>15686</v>
      </c>
      <c r="H145">
        <v>15431</v>
      </c>
      <c r="I145">
        <v>15025</v>
      </c>
      <c r="J145">
        <v>14207</v>
      </c>
      <c r="K145">
        <v>13913</v>
      </c>
      <c r="L145">
        <v>15253</v>
      </c>
      <c r="M145">
        <v>14320</v>
      </c>
      <c r="N145">
        <v>15081</v>
      </c>
      <c r="O145">
        <v>16798</v>
      </c>
      <c r="P145">
        <v>15431</v>
      </c>
      <c r="Q145">
        <v>14022</v>
      </c>
      <c r="R145">
        <v>14632</v>
      </c>
    </row>
    <row r="146" spans="2:18" x14ac:dyDescent="0.25">
      <c r="B146" s="1">
        <v>11099</v>
      </c>
      <c r="C146">
        <v>11433</v>
      </c>
      <c r="D146">
        <v>18026</v>
      </c>
      <c r="E146">
        <v>13810</v>
      </c>
      <c r="F146">
        <v>15624</v>
      </c>
      <c r="G146">
        <v>15760</v>
      </c>
      <c r="H146">
        <v>14237</v>
      </c>
      <c r="I146">
        <v>15086</v>
      </c>
      <c r="J146">
        <v>13426</v>
      </c>
      <c r="K146">
        <v>13651</v>
      </c>
      <c r="L146">
        <v>18663</v>
      </c>
      <c r="M146">
        <v>14754</v>
      </c>
      <c r="N146">
        <v>16894</v>
      </c>
      <c r="O146">
        <v>19003</v>
      </c>
      <c r="P146">
        <v>17198</v>
      </c>
      <c r="Q146">
        <v>13736</v>
      </c>
      <c r="R146">
        <v>13654</v>
      </c>
    </row>
    <row r="147" spans="2:18" x14ac:dyDescent="0.25">
      <c r="B147" s="1">
        <v>11560.999999961999</v>
      </c>
      <c r="C147">
        <v>13121</v>
      </c>
      <c r="D147">
        <v>16807</v>
      </c>
      <c r="E147">
        <v>13357</v>
      </c>
      <c r="F147">
        <v>15889</v>
      </c>
      <c r="G147">
        <v>16730</v>
      </c>
      <c r="H147">
        <v>16482</v>
      </c>
      <c r="I147">
        <v>14151</v>
      </c>
      <c r="J147">
        <v>13603</v>
      </c>
      <c r="K147">
        <v>13303</v>
      </c>
      <c r="L147">
        <v>16535</v>
      </c>
      <c r="M147">
        <v>14364</v>
      </c>
      <c r="N147">
        <v>15815</v>
      </c>
      <c r="O147">
        <v>17825</v>
      </c>
      <c r="P147">
        <v>16594</v>
      </c>
      <c r="Q147">
        <v>15536</v>
      </c>
      <c r="R147">
        <v>15486</v>
      </c>
    </row>
    <row r="148" spans="2:18" x14ac:dyDescent="0.25">
      <c r="B148" s="1">
        <v>14605.999999944001</v>
      </c>
      <c r="C148">
        <v>13074</v>
      </c>
      <c r="D148">
        <v>18915</v>
      </c>
      <c r="E148">
        <v>15063</v>
      </c>
      <c r="F148">
        <v>18252</v>
      </c>
      <c r="G148">
        <v>17246</v>
      </c>
      <c r="H148">
        <v>15828</v>
      </c>
      <c r="I148">
        <v>17427</v>
      </c>
      <c r="J148">
        <v>16276</v>
      </c>
      <c r="K148">
        <v>17138</v>
      </c>
      <c r="L148">
        <v>17288</v>
      </c>
      <c r="M148">
        <v>16906</v>
      </c>
      <c r="N148">
        <v>18738</v>
      </c>
      <c r="O148">
        <v>17561</v>
      </c>
      <c r="P148">
        <v>15790</v>
      </c>
      <c r="Q148">
        <v>17268</v>
      </c>
      <c r="R148">
        <v>17393</v>
      </c>
    </row>
    <row r="149" spans="2:18" x14ac:dyDescent="0.25">
      <c r="B149" s="1">
        <v>9405</v>
      </c>
      <c r="C149">
        <v>11305</v>
      </c>
      <c r="D149">
        <v>17099</v>
      </c>
      <c r="E149">
        <v>12908</v>
      </c>
      <c r="F149">
        <v>15933</v>
      </c>
      <c r="G149">
        <v>17072</v>
      </c>
      <c r="H149">
        <v>15513</v>
      </c>
      <c r="I149">
        <v>13177</v>
      </c>
      <c r="J149">
        <v>12720</v>
      </c>
      <c r="K149">
        <v>11135</v>
      </c>
      <c r="L149">
        <v>17771</v>
      </c>
      <c r="M149">
        <v>15114</v>
      </c>
      <c r="N149">
        <v>16200</v>
      </c>
      <c r="O149">
        <v>17522</v>
      </c>
      <c r="P149">
        <v>16922</v>
      </c>
      <c r="Q149">
        <v>12918</v>
      </c>
      <c r="R149">
        <v>13086</v>
      </c>
    </row>
    <row r="150" spans="2:18" x14ac:dyDescent="0.25">
      <c r="B150" s="1">
        <v>12920.999999983</v>
      </c>
      <c r="C150">
        <v>11794</v>
      </c>
      <c r="D150">
        <v>18853</v>
      </c>
      <c r="E150">
        <v>14954</v>
      </c>
      <c r="F150">
        <v>16394</v>
      </c>
      <c r="G150">
        <v>16609</v>
      </c>
      <c r="H150">
        <v>17915</v>
      </c>
      <c r="I150">
        <v>17379</v>
      </c>
      <c r="J150">
        <v>15639</v>
      </c>
      <c r="K150">
        <v>16134</v>
      </c>
      <c r="L150">
        <v>15996</v>
      </c>
      <c r="M150">
        <v>17328</v>
      </c>
      <c r="N150">
        <v>16684</v>
      </c>
      <c r="O150">
        <v>16345</v>
      </c>
      <c r="P150">
        <v>16385</v>
      </c>
      <c r="Q150">
        <v>17266</v>
      </c>
      <c r="R150">
        <v>15910</v>
      </c>
    </row>
    <row r="151" spans="2:18" x14ac:dyDescent="0.25">
      <c r="B151" s="1">
        <v>10917</v>
      </c>
      <c r="C151">
        <v>12934</v>
      </c>
      <c r="D151">
        <v>15628</v>
      </c>
      <c r="E151">
        <v>13779</v>
      </c>
      <c r="F151">
        <v>15383</v>
      </c>
      <c r="G151">
        <v>15479</v>
      </c>
      <c r="H151">
        <v>13681</v>
      </c>
      <c r="I151">
        <v>13235</v>
      </c>
      <c r="J151">
        <v>12776</v>
      </c>
      <c r="K151">
        <v>11800</v>
      </c>
      <c r="L151">
        <v>15187</v>
      </c>
      <c r="M151">
        <v>13274</v>
      </c>
      <c r="N151">
        <v>14816</v>
      </c>
      <c r="O151">
        <v>16344</v>
      </c>
      <c r="P151">
        <v>15260</v>
      </c>
      <c r="Q151">
        <v>12947</v>
      </c>
      <c r="R151">
        <v>13411</v>
      </c>
    </row>
    <row r="152" spans="2:18" x14ac:dyDescent="0.25">
      <c r="B152" s="1">
        <v>11934</v>
      </c>
      <c r="C152">
        <v>12848</v>
      </c>
      <c r="D152">
        <v>19058</v>
      </c>
      <c r="E152">
        <v>13790</v>
      </c>
      <c r="F152">
        <v>17017</v>
      </c>
      <c r="G152">
        <v>18105</v>
      </c>
      <c r="H152">
        <v>16953</v>
      </c>
      <c r="I152">
        <v>18031</v>
      </c>
      <c r="J152">
        <v>15303</v>
      </c>
      <c r="K152">
        <v>16432</v>
      </c>
      <c r="L152">
        <v>18645</v>
      </c>
      <c r="M152">
        <v>17218</v>
      </c>
      <c r="N152">
        <v>18256</v>
      </c>
      <c r="O152">
        <v>18387</v>
      </c>
      <c r="P152">
        <v>16526</v>
      </c>
      <c r="Q152">
        <v>17910</v>
      </c>
      <c r="R152">
        <v>16199</v>
      </c>
    </row>
    <row r="153" spans="2:18" x14ac:dyDescent="0.25">
      <c r="B153" s="1">
        <v>11120</v>
      </c>
      <c r="C153">
        <v>12329</v>
      </c>
      <c r="D153">
        <v>17732</v>
      </c>
      <c r="E153">
        <v>12611</v>
      </c>
      <c r="F153">
        <v>16324</v>
      </c>
      <c r="G153">
        <v>15761</v>
      </c>
      <c r="H153">
        <v>15341</v>
      </c>
      <c r="I153">
        <v>14513</v>
      </c>
      <c r="J153">
        <v>14581</v>
      </c>
      <c r="K153">
        <v>14643</v>
      </c>
      <c r="L153">
        <v>17728</v>
      </c>
      <c r="M153">
        <v>15408</v>
      </c>
      <c r="N153">
        <v>16540</v>
      </c>
      <c r="O153">
        <v>18989</v>
      </c>
      <c r="P153">
        <v>17745</v>
      </c>
      <c r="Q153">
        <v>13639</v>
      </c>
      <c r="R153">
        <v>14159</v>
      </c>
    </row>
    <row r="154" spans="2:18" x14ac:dyDescent="0.25">
      <c r="B154" s="1">
        <v>12775</v>
      </c>
      <c r="C154">
        <v>13813</v>
      </c>
      <c r="D154">
        <v>17550</v>
      </c>
      <c r="E154">
        <v>14062</v>
      </c>
      <c r="F154">
        <v>17244</v>
      </c>
      <c r="G154">
        <v>17091</v>
      </c>
      <c r="H154">
        <v>14880</v>
      </c>
      <c r="I154">
        <v>15886</v>
      </c>
      <c r="J154">
        <v>15226</v>
      </c>
      <c r="K154">
        <v>14201</v>
      </c>
      <c r="L154">
        <v>14979</v>
      </c>
      <c r="M154">
        <v>15103</v>
      </c>
      <c r="N154">
        <v>14540</v>
      </c>
      <c r="O154">
        <v>13465</v>
      </c>
      <c r="P154">
        <v>15356</v>
      </c>
      <c r="Q154">
        <v>18243</v>
      </c>
      <c r="R154">
        <v>16822</v>
      </c>
    </row>
    <row r="155" spans="2:18" x14ac:dyDescent="0.25">
      <c r="B155" s="1">
        <v>10083.999999999</v>
      </c>
      <c r="C155">
        <v>8936</v>
      </c>
      <c r="D155">
        <v>16270</v>
      </c>
      <c r="E155">
        <v>11740</v>
      </c>
      <c r="F155">
        <v>14349</v>
      </c>
      <c r="G155">
        <v>14884</v>
      </c>
      <c r="H155">
        <v>13801</v>
      </c>
      <c r="I155">
        <v>13646</v>
      </c>
      <c r="J155">
        <v>12719</v>
      </c>
      <c r="K155">
        <v>13075</v>
      </c>
      <c r="L155">
        <v>16190</v>
      </c>
      <c r="M155">
        <v>15449</v>
      </c>
      <c r="N155">
        <v>15440</v>
      </c>
      <c r="O155">
        <v>17660</v>
      </c>
      <c r="P155">
        <v>16165</v>
      </c>
      <c r="Q155">
        <v>13123</v>
      </c>
      <c r="R155">
        <v>13034</v>
      </c>
    </row>
    <row r="156" spans="2:18" x14ac:dyDescent="0.25">
      <c r="B156" s="1">
        <v>12592</v>
      </c>
      <c r="C156">
        <v>12841</v>
      </c>
      <c r="D156">
        <v>17473</v>
      </c>
      <c r="E156">
        <v>13628</v>
      </c>
      <c r="F156">
        <v>16276</v>
      </c>
      <c r="G156">
        <v>18574</v>
      </c>
      <c r="H156">
        <v>16580</v>
      </c>
      <c r="I156">
        <v>16757</v>
      </c>
      <c r="J156">
        <v>16637</v>
      </c>
      <c r="K156">
        <v>15489</v>
      </c>
      <c r="L156">
        <v>13952</v>
      </c>
      <c r="M156">
        <v>16354</v>
      </c>
      <c r="N156">
        <v>13475</v>
      </c>
      <c r="O156">
        <v>16090</v>
      </c>
      <c r="P156">
        <v>16324</v>
      </c>
      <c r="Q156">
        <v>15751</v>
      </c>
      <c r="R156">
        <v>16781</v>
      </c>
    </row>
    <row r="157" spans="2:18" x14ac:dyDescent="0.25">
      <c r="B157" s="1">
        <v>13261</v>
      </c>
      <c r="C157">
        <v>13104</v>
      </c>
      <c r="D157">
        <v>18907</v>
      </c>
      <c r="E157">
        <v>15029</v>
      </c>
      <c r="F157">
        <v>17163</v>
      </c>
      <c r="G157">
        <v>17969</v>
      </c>
      <c r="H157">
        <v>16375</v>
      </c>
      <c r="I157">
        <v>17896</v>
      </c>
      <c r="J157">
        <v>16927</v>
      </c>
      <c r="K157">
        <v>15238</v>
      </c>
      <c r="L157">
        <v>15989</v>
      </c>
      <c r="M157">
        <v>16483</v>
      </c>
      <c r="N157">
        <v>15751</v>
      </c>
      <c r="O157">
        <v>16027</v>
      </c>
      <c r="P157">
        <v>17045</v>
      </c>
      <c r="Q157">
        <v>17397</v>
      </c>
      <c r="R157">
        <v>15676</v>
      </c>
    </row>
    <row r="158" spans="2:18" x14ac:dyDescent="0.25">
      <c r="B158" s="1">
        <v>11180</v>
      </c>
      <c r="C158">
        <v>10533</v>
      </c>
      <c r="D158">
        <v>16025</v>
      </c>
      <c r="E158">
        <v>13077</v>
      </c>
      <c r="F158">
        <v>15002</v>
      </c>
      <c r="G158">
        <v>16219</v>
      </c>
      <c r="H158">
        <v>13822</v>
      </c>
      <c r="I158">
        <v>14537</v>
      </c>
      <c r="J158">
        <v>13831</v>
      </c>
      <c r="K158">
        <v>13291</v>
      </c>
      <c r="L158">
        <v>15285</v>
      </c>
      <c r="M158">
        <v>13751</v>
      </c>
      <c r="N158">
        <v>14888</v>
      </c>
      <c r="O158">
        <v>17558</v>
      </c>
      <c r="P158">
        <v>15567</v>
      </c>
      <c r="Q158">
        <v>15011</v>
      </c>
      <c r="R158">
        <v>13161</v>
      </c>
    </row>
    <row r="159" spans="2:18" x14ac:dyDescent="0.25">
      <c r="B159" s="1">
        <v>12128</v>
      </c>
      <c r="C159">
        <v>12886</v>
      </c>
      <c r="D159">
        <v>18134</v>
      </c>
      <c r="E159">
        <v>14554</v>
      </c>
      <c r="F159">
        <v>16679</v>
      </c>
      <c r="G159">
        <v>16278</v>
      </c>
      <c r="H159">
        <v>15307</v>
      </c>
      <c r="I159">
        <v>15872</v>
      </c>
      <c r="J159">
        <v>15517</v>
      </c>
      <c r="K159">
        <v>14970</v>
      </c>
      <c r="L159">
        <v>13868</v>
      </c>
      <c r="M159">
        <v>15876</v>
      </c>
      <c r="N159">
        <v>16268</v>
      </c>
      <c r="O159">
        <v>14476</v>
      </c>
      <c r="P159">
        <v>16327</v>
      </c>
      <c r="Q159">
        <v>15582</v>
      </c>
      <c r="R159">
        <v>15292</v>
      </c>
    </row>
    <row r="160" spans="2:18" x14ac:dyDescent="0.25">
      <c r="B160" s="1">
        <v>13316</v>
      </c>
      <c r="C160">
        <v>12217</v>
      </c>
      <c r="D160">
        <v>17973</v>
      </c>
      <c r="E160">
        <v>14988</v>
      </c>
      <c r="F160">
        <v>15882</v>
      </c>
      <c r="G160">
        <v>18804</v>
      </c>
      <c r="H160">
        <v>17392</v>
      </c>
      <c r="I160">
        <v>17226</v>
      </c>
      <c r="J160">
        <v>16257</v>
      </c>
      <c r="K160">
        <v>15947</v>
      </c>
      <c r="L160">
        <v>15895</v>
      </c>
      <c r="M160">
        <v>16379</v>
      </c>
      <c r="N160">
        <v>16006</v>
      </c>
      <c r="O160">
        <v>16401</v>
      </c>
      <c r="P160">
        <v>16585</v>
      </c>
      <c r="Q160">
        <v>18318</v>
      </c>
      <c r="R160">
        <v>16954</v>
      </c>
    </row>
    <row r="161" spans="2:18" x14ac:dyDescent="0.25">
      <c r="B161" s="1">
        <v>10633</v>
      </c>
      <c r="C161">
        <v>11712</v>
      </c>
      <c r="D161">
        <v>18542</v>
      </c>
      <c r="E161">
        <v>12907</v>
      </c>
      <c r="F161">
        <v>16214</v>
      </c>
      <c r="G161">
        <v>17097</v>
      </c>
      <c r="H161">
        <v>16857</v>
      </c>
      <c r="I161">
        <v>15000</v>
      </c>
      <c r="J161">
        <v>14686</v>
      </c>
      <c r="K161">
        <v>14302</v>
      </c>
      <c r="L161">
        <v>17067</v>
      </c>
      <c r="M161">
        <v>15722</v>
      </c>
      <c r="N161">
        <v>16691</v>
      </c>
      <c r="O161">
        <v>18452</v>
      </c>
      <c r="P161">
        <v>17211</v>
      </c>
      <c r="Q161">
        <v>15178</v>
      </c>
      <c r="R161">
        <v>16931</v>
      </c>
    </row>
    <row r="162" spans="2:18" x14ac:dyDescent="0.25">
      <c r="B162" s="1">
        <v>11457</v>
      </c>
      <c r="C162">
        <v>11577</v>
      </c>
      <c r="D162">
        <v>16831</v>
      </c>
      <c r="E162">
        <v>11382</v>
      </c>
      <c r="F162">
        <v>15976</v>
      </c>
      <c r="G162">
        <v>15922</v>
      </c>
      <c r="H162">
        <v>14980</v>
      </c>
      <c r="I162">
        <v>14798</v>
      </c>
      <c r="J162">
        <v>13632</v>
      </c>
      <c r="K162">
        <v>14582</v>
      </c>
      <c r="L162">
        <v>15973</v>
      </c>
      <c r="M162">
        <v>13397</v>
      </c>
      <c r="N162">
        <v>16971</v>
      </c>
      <c r="O162">
        <v>16723</v>
      </c>
      <c r="P162">
        <v>15269</v>
      </c>
      <c r="Q162">
        <v>14383</v>
      </c>
      <c r="R162">
        <v>15229</v>
      </c>
    </row>
    <row r="163" spans="2:18" x14ac:dyDescent="0.25">
      <c r="B163" s="1">
        <v>12954</v>
      </c>
      <c r="C163">
        <v>13174</v>
      </c>
      <c r="D163">
        <v>17645</v>
      </c>
      <c r="E163">
        <v>13868</v>
      </c>
      <c r="F163">
        <v>15967</v>
      </c>
      <c r="G163">
        <v>16623</v>
      </c>
      <c r="H163">
        <v>15607</v>
      </c>
      <c r="I163">
        <v>15446</v>
      </c>
      <c r="J163">
        <v>13885</v>
      </c>
      <c r="K163">
        <v>14013</v>
      </c>
      <c r="L163">
        <v>17525</v>
      </c>
      <c r="M163">
        <v>14830</v>
      </c>
      <c r="N163">
        <v>17193</v>
      </c>
      <c r="O163">
        <v>17714</v>
      </c>
      <c r="P163">
        <v>17447</v>
      </c>
      <c r="Q163">
        <v>14632</v>
      </c>
      <c r="R163">
        <v>14840</v>
      </c>
    </row>
    <row r="164" spans="2:18" x14ac:dyDescent="0.25">
      <c r="B164" s="1">
        <v>9941.9999999810007</v>
      </c>
      <c r="C164">
        <v>10080</v>
      </c>
      <c r="D164">
        <v>15807</v>
      </c>
      <c r="E164">
        <v>13251</v>
      </c>
      <c r="F164">
        <v>15009</v>
      </c>
      <c r="G164">
        <v>16577</v>
      </c>
      <c r="H164">
        <v>14479</v>
      </c>
      <c r="I164">
        <v>13515</v>
      </c>
      <c r="J164">
        <v>12454</v>
      </c>
      <c r="K164">
        <v>12263</v>
      </c>
      <c r="L164">
        <v>15898</v>
      </c>
      <c r="M164">
        <v>13566</v>
      </c>
      <c r="N164">
        <v>15014</v>
      </c>
      <c r="O164">
        <v>15101</v>
      </c>
      <c r="P164">
        <v>14943</v>
      </c>
      <c r="Q164">
        <v>13607</v>
      </c>
      <c r="R164">
        <v>12937</v>
      </c>
    </row>
    <row r="165" spans="2:18" x14ac:dyDescent="0.25">
      <c r="B165" s="1">
        <v>12361.999999983</v>
      </c>
      <c r="C165">
        <v>12221</v>
      </c>
      <c r="D165">
        <v>18832</v>
      </c>
      <c r="E165">
        <v>14488</v>
      </c>
      <c r="F165">
        <v>16720</v>
      </c>
      <c r="G165">
        <v>16538</v>
      </c>
      <c r="H165">
        <v>15685</v>
      </c>
      <c r="I165">
        <v>17480</v>
      </c>
      <c r="J165">
        <v>15714</v>
      </c>
      <c r="K165">
        <v>17908</v>
      </c>
      <c r="L165">
        <v>14050</v>
      </c>
      <c r="M165">
        <v>18178</v>
      </c>
      <c r="N165">
        <v>14920</v>
      </c>
      <c r="O165">
        <v>15060</v>
      </c>
      <c r="P165">
        <v>16003</v>
      </c>
      <c r="Q165">
        <v>18537</v>
      </c>
      <c r="R165">
        <v>17010</v>
      </c>
    </row>
    <row r="166" spans="2:18" x14ac:dyDescent="0.25">
      <c r="B166" s="1">
        <v>12351</v>
      </c>
      <c r="C166">
        <v>13147</v>
      </c>
      <c r="D166">
        <v>18518</v>
      </c>
      <c r="E166">
        <v>15294</v>
      </c>
      <c r="F166">
        <v>16744</v>
      </c>
      <c r="G166">
        <v>17131</v>
      </c>
      <c r="H166">
        <v>15454</v>
      </c>
      <c r="I166">
        <v>16923</v>
      </c>
      <c r="J166">
        <v>16850</v>
      </c>
      <c r="K166">
        <v>15605</v>
      </c>
      <c r="L166">
        <v>14870</v>
      </c>
      <c r="M166">
        <v>14511</v>
      </c>
      <c r="N166">
        <v>15623</v>
      </c>
      <c r="O166">
        <v>17138</v>
      </c>
      <c r="P166">
        <v>18597</v>
      </c>
      <c r="Q166">
        <v>17535</v>
      </c>
      <c r="R166">
        <v>16375</v>
      </c>
    </row>
    <row r="167" spans="2:18" x14ac:dyDescent="0.25">
      <c r="B167" s="1">
        <v>11561</v>
      </c>
      <c r="C167">
        <v>9591</v>
      </c>
      <c r="D167">
        <v>17089</v>
      </c>
      <c r="E167">
        <v>12287</v>
      </c>
      <c r="F167">
        <v>14296</v>
      </c>
      <c r="G167">
        <v>14772</v>
      </c>
      <c r="H167">
        <v>13860</v>
      </c>
      <c r="I167">
        <v>14852</v>
      </c>
      <c r="J167">
        <v>14138</v>
      </c>
      <c r="K167">
        <v>14840</v>
      </c>
      <c r="L167">
        <v>13198</v>
      </c>
      <c r="M167">
        <v>14417</v>
      </c>
      <c r="N167">
        <v>15113</v>
      </c>
      <c r="O167">
        <v>14333</v>
      </c>
      <c r="P167">
        <v>14818</v>
      </c>
      <c r="Q167">
        <v>15050</v>
      </c>
      <c r="R167">
        <v>16648</v>
      </c>
    </row>
    <row r="168" spans="2:18" x14ac:dyDescent="0.25">
      <c r="B168" s="1">
        <v>12048</v>
      </c>
      <c r="C168">
        <v>10173</v>
      </c>
      <c r="D168">
        <v>16856</v>
      </c>
      <c r="E168">
        <v>13038</v>
      </c>
      <c r="F168">
        <v>14137</v>
      </c>
      <c r="G168">
        <v>14819</v>
      </c>
      <c r="H168">
        <v>16646</v>
      </c>
      <c r="I168">
        <v>15456</v>
      </c>
      <c r="J168">
        <v>13259</v>
      </c>
      <c r="K168">
        <v>14886</v>
      </c>
      <c r="L168">
        <v>14093</v>
      </c>
      <c r="M168">
        <v>14407</v>
      </c>
      <c r="N168">
        <v>16718</v>
      </c>
      <c r="O168">
        <v>14306</v>
      </c>
      <c r="P168">
        <v>17048</v>
      </c>
      <c r="Q168">
        <v>14704</v>
      </c>
      <c r="R168">
        <v>17405</v>
      </c>
    </row>
    <row r="169" spans="2:18" x14ac:dyDescent="0.25">
      <c r="B169" s="1">
        <v>10800.999999981001</v>
      </c>
      <c r="C169">
        <v>13103</v>
      </c>
      <c r="D169">
        <v>15215</v>
      </c>
      <c r="E169">
        <v>12693</v>
      </c>
      <c r="F169">
        <v>15091</v>
      </c>
      <c r="G169">
        <v>14574</v>
      </c>
      <c r="H169">
        <v>12962</v>
      </c>
      <c r="I169">
        <v>13318</v>
      </c>
      <c r="J169">
        <v>13223</v>
      </c>
      <c r="K169">
        <v>12946</v>
      </c>
      <c r="L169">
        <v>13506</v>
      </c>
      <c r="M169">
        <v>12288</v>
      </c>
      <c r="N169">
        <v>13738</v>
      </c>
      <c r="O169">
        <v>16153</v>
      </c>
      <c r="P169">
        <v>14404</v>
      </c>
      <c r="Q169">
        <v>11741</v>
      </c>
      <c r="R169">
        <v>13350</v>
      </c>
    </row>
    <row r="170" spans="2:18" x14ac:dyDescent="0.25">
      <c r="B170" s="1">
        <v>11915</v>
      </c>
      <c r="C170">
        <v>13061</v>
      </c>
      <c r="D170">
        <v>18978</v>
      </c>
      <c r="E170">
        <v>14186</v>
      </c>
      <c r="F170">
        <v>16149</v>
      </c>
      <c r="G170">
        <v>17197</v>
      </c>
      <c r="H170">
        <v>16712</v>
      </c>
      <c r="I170">
        <v>16777</v>
      </c>
      <c r="J170">
        <v>16277</v>
      </c>
      <c r="K170">
        <v>16237</v>
      </c>
      <c r="L170">
        <v>15975</v>
      </c>
      <c r="M170">
        <v>16416</v>
      </c>
      <c r="N170">
        <v>14896</v>
      </c>
      <c r="O170">
        <v>16703</v>
      </c>
      <c r="P170">
        <v>18923</v>
      </c>
      <c r="Q170">
        <v>17576</v>
      </c>
      <c r="R170">
        <v>16544</v>
      </c>
    </row>
    <row r="171" spans="2:18" x14ac:dyDescent="0.25">
      <c r="B171" s="1">
        <v>11291</v>
      </c>
      <c r="C171">
        <v>12148</v>
      </c>
      <c r="D171">
        <v>17642</v>
      </c>
      <c r="E171">
        <v>12884</v>
      </c>
      <c r="F171">
        <v>16042</v>
      </c>
      <c r="G171">
        <v>14357</v>
      </c>
      <c r="H171">
        <v>15801</v>
      </c>
      <c r="I171">
        <v>14821</v>
      </c>
      <c r="J171">
        <v>15075</v>
      </c>
      <c r="K171">
        <v>14280</v>
      </c>
      <c r="L171">
        <v>16511</v>
      </c>
      <c r="M171">
        <v>14671</v>
      </c>
      <c r="N171">
        <v>13440</v>
      </c>
      <c r="O171">
        <v>13816</v>
      </c>
      <c r="P171">
        <v>15781</v>
      </c>
      <c r="Q171">
        <v>16568</v>
      </c>
      <c r="R171">
        <v>17433</v>
      </c>
    </row>
    <row r="172" spans="2:18" x14ac:dyDescent="0.25">
      <c r="B172" s="1">
        <v>14699</v>
      </c>
      <c r="C172">
        <v>13462</v>
      </c>
      <c r="D172">
        <v>20451</v>
      </c>
      <c r="E172">
        <v>16203</v>
      </c>
      <c r="F172">
        <v>17937</v>
      </c>
      <c r="G172">
        <v>21423</v>
      </c>
      <c r="H172">
        <v>19586</v>
      </c>
      <c r="I172">
        <v>19165</v>
      </c>
      <c r="J172">
        <v>18293</v>
      </c>
      <c r="K172">
        <v>19024</v>
      </c>
      <c r="L172">
        <v>15845</v>
      </c>
      <c r="M172">
        <v>18632</v>
      </c>
      <c r="N172">
        <v>18217</v>
      </c>
      <c r="O172">
        <v>15651</v>
      </c>
      <c r="P172">
        <v>16365</v>
      </c>
      <c r="Q172">
        <v>19694</v>
      </c>
      <c r="R172">
        <v>17857</v>
      </c>
    </row>
    <row r="173" spans="2:18" x14ac:dyDescent="0.25">
      <c r="B173" s="1">
        <v>13226.999999995</v>
      </c>
      <c r="C173">
        <v>12999</v>
      </c>
      <c r="D173">
        <v>19877</v>
      </c>
      <c r="E173">
        <v>13891</v>
      </c>
      <c r="F173">
        <v>18256</v>
      </c>
      <c r="G173">
        <v>17239</v>
      </c>
      <c r="H173">
        <v>16101</v>
      </c>
      <c r="I173">
        <v>17175</v>
      </c>
      <c r="J173">
        <v>16333</v>
      </c>
      <c r="K173">
        <v>15649</v>
      </c>
      <c r="L173">
        <v>16887</v>
      </c>
      <c r="M173">
        <v>16364</v>
      </c>
      <c r="N173">
        <v>15580</v>
      </c>
      <c r="O173">
        <v>20047</v>
      </c>
      <c r="P173">
        <v>18122</v>
      </c>
      <c r="Q173">
        <v>16068</v>
      </c>
      <c r="R173">
        <v>15605</v>
      </c>
    </row>
    <row r="174" spans="2:18" x14ac:dyDescent="0.25">
      <c r="B174" s="1">
        <v>13797</v>
      </c>
      <c r="C174">
        <v>15696</v>
      </c>
      <c r="D174">
        <v>19439</v>
      </c>
      <c r="E174">
        <v>15975</v>
      </c>
      <c r="F174">
        <v>18823</v>
      </c>
      <c r="G174">
        <v>18199</v>
      </c>
      <c r="H174">
        <v>16564</v>
      </c>
      <c r="I174">
        <v>17456</v>
      </c>
      <c r="J174">
        <v>17024</v>
      </c>
      <c r="K174">
        <v>17897</v>
      </c>
      <c r="L174">
        <v>15726</v>
      </c>
      <c r="M174">
        <v>18285</v>
      </c>
      <c r="N174">
        <v>16136</v>
      </c>
      <c r="O174">
        <v>16942</v>
      </c>
      <c r="P174">
        <v>18181</v>
      </c>
      <c r="Q174">
        <v>16917</v>
      </c>
      <c r="R174">
        <v>18975</v>
      </c>
    </row>
    <row r="175" spans="2:18" x14ac:dyDescent="0.25">
      <c r="B175" s="1">
        <v>12953</v>
      </c>
      <c r="C175">
        <v>11904</v>
      </c>
      <c r="D175">
        <v>19177</v>
      </c>
      <c r="E175">
        <v>14271</v>
      </c>
      <c r="F175">
        <v>16408</v>
      </c>
      <c r="G175">
        <v>17691</v>
      </c>
      <c r="H175">
        <v>17519</v>
      </c>
      <c r="I175">
        <v>15567</v>
      </c>
      <c r="J175">
        <v>15347</v>
      </c>
      <c r="K175">
        <v>16238</v>
      </c>
      <c r="L175">
        <v>16872</v>
      </c>
      <c r="M175">
        <v>16319</v>
      </c>
      <c r="N175">
        <v>16528</v>
      </c>
      <c r="O175">
        <v>17893</v>
      </c>
      <c r="P175">
        <v>16759</v>
      </c>
      <c r="Q175">
        <v>17055</v>
      </c>
      <c r="R175">
        <v>17050</v>
      </c>
    </row>
    <row r="176" spans="2:18" x14ac:dyDescent="0.25">
      <c r="B176" s="1">
        <v>12445</v>
      </c>
      <c r="C176">
        <v>11461</v>
      </c>
      <c r="D176">
        <v>18764</v>
      </c>
      <c r="E176">
        <v>14725</v>
      </c>
      <c r="F176">
        <v>16403</v>
      </c>
      <c r="G176">
        <v>16697</v>
      </c>
      <c r="H176">
        <v>14402</v>
      </c>
      <c r="I176">
        <v>15189</v>
      </c>
      <c r="J176">
        <v>14177</v>
      </c>
      <c r="K176">
        <v>14728</v>
      </c>
      <c r="L176">
        <v>16524</v>
      </c>
      <c r="M176">
        <v>14066</v>
      </c>
      <c r="N176">
        <v>18722</v>
      </c>
      <c r="O176">
        <v>17344</v>
      </c>
      <c r="P176">
        <v>17867</v>
      </c>
      <c r="Q176">
        <v>16229</v>
      </c>
      <c r="R176">
        <v>15806</v>
      </c>
    </row>
    <row r="177" spans="1:21" x14ac:dyDescent="0.25">
      <c r="B177" s="1">
        <v>12010.999999999</v>
      </c>
      <c r="C177">
        <v>12938</v>
      </c>
      <c r="D177">
        <v>16542</v>
      </c>
      <c r="E177">
        <v>13671</v>
      </c>
      <c r="F177">
        <v>15453</v>
      </c>
      <c r="G177">
        <v>17020</v>
      </c>
      <c r="H177">
        <v>15844</v>
      </c>
      <c r="I177">
        <v>14897</v>
      </c>
      <c r="J177">
        <v>14885</v>
      </c>
      <c r="K177">
        <v>14627</v>
      </c>
      <c r="L177">
        <v>14483</v>
      </c>
      <c r="M177">
        <v>14885</v>
      </c>
      <c r="N177">
        <v>14050</v>
      </c>
      <c r="O177">
        <v>15067</v>
      </c>
      <c r="P177">
        <v>16594</v>
      </c>
      <c r="Q177">
        <v>14134</v>
      </c>
      <c r="R177">
        <v>14922</v>
      </c>
    </row>
    <row r="178" spans="1:21" x14ac:dyDescent="0.25">
      <c r="B178" s="1">
        <v>11494</v>
      </c>
      <c r="C178">
        <v>12144</v>
      </c>
      <c r="D178">
        <v>17959</v>
      </c>
      <c r="E178">
        <v>15153</v>
      </c>
      <c r="F178">
        <v>16267</v>
      </c>
      <c r="G178">
        <v>16393</v>
      </c>
      <c r="H178">
        <v>14215</v>
      </c>
      <c r="I178">
        <v>14011</v>
      </c>
      <c r="J178">
        <v>13731</v>
      </c>
      <c r="K178">
        <v>14265</v>
      </c>
      <c r="L178">
        <v>18372</v>
      </c>
      <c r="M178">
        <v>14988</v>
      </c>
      <c r="N178">
        <v>17403</v>
      </c>
      <c r="O178">
        <v>18435</v>
      </c>
      <c r="P178">
        <v>16681</v>
      </c>
      <c r="Q178">
        <v>16746</v>
      </c>
      <c r="R178">
        <v>16348</v>
      </c>
    </row>
    <row r="179" spans="1:21" x14ac:dyDescent="0.25">
      <c r="B179" s="1">
        <v>12200</v>
      </c>
      <c r="C179">
        <v>14134</v>
      </c>
      <c r="D179">
        <v>18201</v>
      </c>
      <c r="E179">
        <v>14728</v>
      </c>
      <c r="F179">
        <v>17539</v>
      </c>
      <c r="G179">
        <v>18803</v>
      </c>
      <c r="H179">
        <v>17958</v>
      </c>
      <c r="I179">
        <v>16775</v>
      </c>
      <c r="J179">
        <v>15891</v>
      </c>
      <c r="K179">
        <v>15128</v>
      </c>
      <c r="L179">
        <v>14932</v>
      </c>
      <c r="M179">
        <v>15796</v>
      </c>
      <c r="N179">
        <v>13357</v>
      </c>
      <c r="O179">
        <v>15361</v>
      </c>
      <c r="P179">
        <v>15066</v>
      </c>
      <c r="Q179">
        <v>16217</v>
      </c>
      <c r="R179">
        <v>16482</v>
      </c>
    </row>
    <row r="180" spans="1:21" x14ac:dyDescent="0.25">
      <c r="B180" s="1">
        <v>14033</v>
      </c>
      <c r="C180">
        <v>13468</v>
      </c>
      <c r="D180">
        <v>19935</v>
      </c>
      <c r="E180">
        <v>16541</v>
      </c>
      <c r="F180">
        <v>17785</v>
      </c>
      <c r="G180">
        <v>18990</v>
      </c>
      <c r="H180">
        <v>17732</v>
      </c>
      <c r="I180">
        <v>19172</v>
      </c>
      <c r="J180">
        <v>17987</v>
      </c>
      <c r="K180">
        <v>18151</v>
      </c>
      <c r="L180">
        <v>15827</v>
      </c>
      <c r="M180">
        <v>16050</v>
      </c>
      <c r="N180">
        <v>15801</v>
      </c>
      <c r="O180">
        <v>16805</v>
      </c>
      <c r="P180">
        <v>16640</v>
      </c>
      <c r="Q180">
        <v>20832</v>
      </c>
      <c r="R180">
        <v>20157</v>
      </c>
    </row>
    <row r="181" spans="1:21" x14ac:dyDescent="0.25">
      <c r="B181" s="1">
        <v>12479</v>
      </c>
      <c r="C181">
        <v>13852</v>
      </c>
      <c r="D181">
        <v>18754</v>
      </c>
      <c r="E181">
        <v>15634</v>
      </c>
      <c r="F181">
        <v>18122</v>
      </c>
      <c r="G181">
        <v>17354</v>
      </c>
      <c r="H181">
        <v>16203</v>
      </c>
      <c r="I181">
        <v>16859</v>
      </c>
      <c r="J181">
        <v>15416</v>
      </c>
      <c r="K181">
        <v>14586</v>
      </c>
      <c r="L181">
        <v>17606</v>
      </c>
      <c r="M181">
        <v>16818</v>
      </c>
      <c r="N181">
        <v>15148</v>
      </c>
      <c r="O181">
        <v>19545</v>
      </c>
      <c r="P181">
        <v>17634</v>
      </c>
      <c r="Q181">
        <v>15294</v>
      </c>
      <c r="R181">
        <v>14185</v>
      </c>
    </row>
    <row r="182" spans="1:21" x14ac:dyDescent="0.25">
      <c r="B182" s="1">
        <v>12104.999999995</v>
      </c>
      <c r="C182">
        <v>12033</v>
      </c>
      <c r="D182">
        <v>16769</v>
      </c>
      <c r="E182">
        <v>13996</v>
      </c>
      <c r="F182">
        <v>17598</v>
      </c>
      <c r="G182">
        <v>16853</v>
      </c>
      <c r="H182">
        <v>15117</v>
      </c>
      <c r="I182">
        <v>15264</v>
      </c>
      <c r="J182">
        <v>15998</v>
      </c>
      <c r="K182">
        <v>15720</v>
      </c>
      <c r="L182">
        <v>17148</v>
      </c>
      <c r="M182">
        <v>15563</v>
      </c>
      <c r="N182">
        <v>16817</v>
      </c>
      <c r="O182">
        <v>18509</v>
      </c>
      <c r="P182">
        <v>15652</v>
      </c>
      <c r="Q182">
        <v>16029</v>
      </c>
      <c r="R182">
        <v>14416</v>
      </c>
    </row>
    <row r="183" spans="1:21" x14ac:dyDescent="0.25">
      <c r="B183" s="1">
        <v>11874.99999998</v>
      </c>
      <c r="C183">
        <v>12348</v>
      </c>
      <c r="D183">
        <v>15990</v>
      </c>
      <c r="E183">
        <v>13901</v>
      </c>
      <c r="F183">
        <v>14992</v>
      </c>
      <c r="G183">
        <v>15954</v>
      </c>
      <c r="H183">
        <v>14440</v>
      </c>
      <c r="I183">
        <v>13803</v>
      </c>
      <c r="J183">
        <v>13471</v>
      </c>
      <c r="K183">
        <v>13357</v>
      </c>
      <c r="L183">
        <v>16127</v>
      </c>
      <c r="M183">
        <v>14050</v>
      </c>
      <c r="N183">
        <v>14109</v>
      </c>
      <c r="O183">
        <v>16308</v>
      </c>
      <c r="P183">
        <v>16055</v>
      </c>
      <c r="Q183">
        <v>13020</v>
      </c>
      <c r="R183">
        <v>13532</v>
      </c>
    </row>
    <row r="184" spans="1:21" x14ac:dyDescent="0.25">
      <c r="B184" s="1">
        <v>9240.9999999819993</v>
      </c>
      <c r="C184">
        <v>11156</v>
      </c>
      <c r="D184">
        <v>15403</v>
      </c>
      <c r="E184">
        <v>12802</v>
      </c>
      <c r="F184">
        <v>15289</v>
      </c>
      <c r="G184">
        <v>14184</v>
      </c>
      <c r="H184">
        <v>14734</v>
      </c>
      <c r="I184">
        <v>12636</v>
      </c>
      <c r="J184">
        <v>12582</v>
      </c>
      <c r="K184">
        <v>11844</v>
      </c>
      <c r="L184">
        <v>15523</v>
      </c>
      <c r="M184">
        <v>14012</v>
      </c>
      <c r="N184">
        <v>14605</v>
      </c>
      <c r="O184">
        <v>14529</v>
      </c>
      <c r="P184">
        <v>14048</v>
      </c>
      <c r="Q184">
        <v>12593</v>
      </c>
      <c r="R184">
        <v>12218</v>
      </c>
    </row>
    <row r="185" spans="1:21" x14ac:dyDescent="0.25">
      <c r="B185" s="1">
        <v>10806</v>
      </c>
      <c r="C185">
        <v>11660</v>
      </c>
      <c r="D185">
        <v>17905</v>
      </c>
      <c r="E185">
        <v>13539</v>
      </c>
      <c r="F185">
        <v>16549</v>
      </c>
      <c r="G185">
        <v>16691</v>
      </c>
      <c r="H185">
        <v>15611</v>
      </c>
      <c r="I185">
        <v>15381</v>
      </c>
      <c r="J185">
        <v>14573</v>
      </c>
      <c r="K185">
        <v>14631</v>
      </c>
      <c r="L185">
        <v>16965</v>
      </c>
      <c r="M185">
        <v>16026</v>
      </c>
      <c r="N185">
        <v>16953</v>
      </c>
      <c r="O185">
        <v>18596</v>
      </c>
      <c r="P185">
        <v>17180</v>
      </c>
      <c r="Q185">
        <v>15126</v>
      </c>
      <c r="R185">
        <v>14099</v>
      </c>
    </row>
    <row r="186" spans="1:21" x14ac:dyDescent="0.25">
      <c r="A186" t="s">
        <v>1026</v>
      </c>
      <c r="B186" s="1">
        <f>AVERAGE(B96:B185)</f>
        <v>12142.355555551312</v>
      </c>
      <c r="C186">
        <f>AVERAGE(C96:C185)</f>
        <v>12263.18888888889</v>
      </c>
      <c r="D186">
        <f t="shared" ref="D186:R186" si="2">AVERAGE(D96:D185)</f>
        <v>17743.555555555555</v>
      </c>
      <c r="E186">
        <f t="shared" si="2"/>
        <v>13994.611111111111</v>
      </c>
      <c r="F186">
        <f t="shared" si="2"/>
        <v>16326.044444444444</v>
      </c>
      <c r="G186">
        <f t="shared" si="2"/>
        <v>16867.655555555557</v>
      </c>
      <c r="H186">
        <f t="shared" si="2"/>
        <v>15823.366666666667</v>
      </c>
      <c r="I186">
        <f t="shared" si="2"/>
        <v>15675.922222222222</v>
      </c>
      <c r="J186">
        <f t="shared" si="2"/>
        <v>14969.955555555556</v>
      </c>
      <c r="K186">
        <f t="shared" si="2"/>
        <v>15034.244444444445</v>
      </c>
      <c r="L186">
        <f t="shared" si="2"/>
        <v>16021.655555555555</v>
      </c>
      <c r="M186">
        <f t="shared" si="2"/>
        <v>15478.722222222223</v>
      </c>
      <c r="N186">
        <f t="shared" si="2"/>
        <v>15802.866666666667</v>
      </c>
      <c r="O186">
        <f t="shared" si="2"/>
        <v>16659.522222222222</v>
      </c>
      <c r="P186">
        <f t="shared" si="2"/>
        <v>16397.444444444445</v>
      </c>
      <c r="Q186">
        <f t="shared" si="2"/>
        <v>15719.577777777778</v>
      </c>
      <c r="R186">
        <f t="shared" si="2"/>
        <v>15564.166666666666</v>
      </c>
    </row>
    <row r="187" spans="1:21" x14ac:dyDescent="0.25">
      <c r="A187" t="s">
        <v>1027</v>
      </c>
      <c r="B187">
        <f>MEDIAN(B96:B185)</f>
        <v>12158.999999990501</v>
      </c>
      <c r="C187">
        <f>MEDIAN(C96:C185)</f>
        <v>12332</v>
      </c>
      <c r="D187">
        <f t="shared" ref="D187:R187" si="3">MEDIAN(D96:D185)</f>
        <v>17772.5</v>
      </c>
      <c r="E187">
        <f t="shared" si="3"/>
        <v>13911</v>
      </c>
      <c r="F187">
        <f t="shared" si="3"/>
        <v>16300</v>
      </c>
      <c r="G187">
        <f t="shared" si="3"/>
        <v>16791.5</v>
      </c>
      <c r="H187">
        <f t="shared" si="3"/>
        <v>15661.5</v>
      </c>
      <c r="I187">
        <f t="shared" si="3"/>
        <v>15451</v>
      </c>
      <c r="J187">
        <f t="shared" si="3"/>
        <v>15089</v>
      </c>
      <c r="K187">
        <f t="shared" si="3"/>
        <v>14925.5</v>
      </c>
      <c r="L187">
        <f t="shared" si="3"/>
        <v>16075.5</v>
      </c>
      <c r="M187">
        <f t="shared" si="3"/>
        <v>15515</v>
      </c>
      <c r="N187">
        <f t="shared" si="3"/>
        <v>15738</v>
      </c>
      <c r="O187">
        <f t="shared" si="3"/>
        <v>16772.5</v>
      </c>
      <c r="P187">
        <f t="shared" si="3"/>
        <v>16350.5</v>
      </c>
      <c r="Q187">
        <f t="shared" si="3"/>
        <v>15785</v>
      </c>
      <c r="R187">
        <f t="shared" si="3"/>
        <v>15894</v>
      </c>
    </row>
    <row r="189" spans="1:21" x14ac:dyDescent="0.25">
      <c r="B189" t="s">
        <v>1024</v>
      </c>
    </row>
    <row r="190" spans="1:21" x14ac:dyDescent="0.25">
      <c r="B190" s="1">
        <v>12820</v>
      </c>
      <c r="C190">
        <v>11542</v>
      </c>
      <c r="D190">
        <v>18834</v>
      </c>
      <c r="E190">
        <v>14589</v>
      </c>
      <c r="F190">
        <v>16746</v>
      </c>
      <c r="G190">
        <v>19511</v>
      </c>
      <c r="H190">
        <v>18152</v>
      </c>
      <c r="I190">
        <v>17865</v>
      </c>
      <c r="J190">
        <v>16963</v>
      </c>
      <c r="K190">
        <v>16377</v>
      </c>
      <c r="L190">
        <v>19273</v>
      </c>
      <c r="M190">
        <v>17076</v>
      </c>
      <c r="N190">
        <v>16205</v>
      </c>
      <c r="O190">
        <v>18617</v>
      </c>
      <c r="P190">
        <v>17807</v>
      </c>
      <c r="Q190">
        <v>18283</v>
      </c>
      <c r="R190">
        <v>17052</v>
      </c>
      <c r="S190">
        <v>12295</v>
      </c>
      <c r="T190">
        <v>11485</v>
      </c>
      <c r="U190">
        <v>14073</v>
      </c>
    </row>
    <row r="191" spans="1:21" x14ac:dyDescent="0.25">
      <c r="B191" s="1">
        <v>12444</v>
      </c>
      <c r="C191">
        <v>12647</v>
      </c>
      <c r="D191">
        <v>17639</v>
      </c>
      <c r="E191">
        <v>13004</v>
      </c>
      <c r="F191">
        <v>15905</v>
      </c>
      <c r="G191">
        <v>18046</v>
      </c>
      <c r="H191">
        <v>17094</v>
      </c>
      <c r="I191">
        <v>15648</v>
      </c>
      <c r="J191">
        <v>15533</v>
      </c>
      <c r="K191">
        <v>13883</v>
      </c>
      <c r="L191">
        <v>16974</v>
      </c>
      <c r="M191">
        <v>15733</v>
      </c>
      <c r="N191">
        <v>13365</v>
      </c>
      <c r="O191">
        <v>14437</v>
      </c>
      <c r="P191">
        <v>15399</v>
      </c>
      <c r="Q191">
        <v>17188</v>
      </c>
      <c r="R191">
        <v>16227</v>
      </c>
      <c r="S191">
        <v>12878</v>
      </c>
      <c r="T191">
        <v>11749</v>
      </c>
      <c r="U191">
        <v>14587</v>
      </c>
    </row>
    <row r="192" spans="1:21" x14ac:dyDescent="0.25">
      <c r="B192" s="1">
        <v>12345</v>
      </c>
      <c r="C192">
        <v>10618</v>
      </c>
      <c r="D192">
        <v>17389</v>
      </c>
      <c r="E192">
        <v>13256</v>
      </c>
      <c r="F192">
        <v>15253</v>
      </c>
      <c r="G192">
        <v>17470</v>
      </c>
      <c r="H192">
        <v>16131</v>
      </c>
      <c r="I192">
        <v>15708</v>
      </c>
      <c r="J192">
        <v>15881</v>
      </c>
      <c r="K192">
        <v>15463</v>
      </c>
      <c r="L192">
        <v>15436</v>
      </c>
      <c r="M192">
        <v>15872</v>
      </c>
      <c r="N192">
        <v>14354</v>
      </c>
      <c r="O192">
        <v>14402</v>
      </c>
      <c r="P192">
        <v>15934</v>
      </c>
      <c r="Q192">
        <v>15807</v>
      </c>
      <c r="R192">
        <v>17681</v>
      </c>
      <c r="S192">
        <v>12122</v>
      </c>
      <c r="T192">
        <v>10618</v>
      </c>
      <c r="U192">
        <v>13088</v>
      </c>
    </row>
    <row r="193" spans="2:21" x14ac:dyDescent="0.25">
      <c r="B193" s="1">
        <v>13533.999999999</v>
      </c>
      <c r="C193">
        <v>11123</v>
      </c>
      <c r="D193">
        <v>16979</v>
      </c>
      <c r="E193">
        <v>13270</v>
      </c>
      <c r="F193">
        <v>15346</v>
      </c>
      <c r="G193">
        <v>18848</v>
      </c>
      <c r="H193">
        <v>17260</v>
      </c>
      <c r="I193">
        <v>16316</v>
      </c>
      <c r="J193">
        <v>14460</v>
      </c>
      <c r="K193">
        <v>13995</v>
      </c>
      <c r="L193">
        <v>17754</v>
      </c>
      <c r="M193">
        <v>15349</v>
      </c>
      <c r="N193">
        <v>15385</v>
      </c>
      <c r="O193">
        <v>18766</v>
      </c>
      <c r="P193">
        <v>17468</v>
      </c>
      <c r="Q193">
        <v>14245</v>
      </c>
      <c r="R193">
        <v>14458</v>
      </c>
      <c r="S193">
        <v>12320</v>
      </c>
      <c r="T193">
        <v>11292</v>
      </c>
      <c r="U193">
        <v>13868</v>
      </c>
    </row>
    <row r="194" spans="2:21" x14ac:dyDescent="0.25">
      <c r="B194" s="1">
        <v>11048</v>
      </c>
      <c r="C194">
        <v>9962</v>
      </c>
      <c r="D194">
        <v>16501</v>
      </c>
      <c r="E194">
        <v>12803</v>
      </c>
      <c r="F194">
        <v>14991</v>
      </c>
      <c r="G194">
        <v>19052</v>
      </c>
      <c r="H194">
        <v>17603</v>
      </c>
      <c r="I194">
        <v>15641</v>
      </c>
      <c r="J194">
        <v>13876</v>
      </c>
      <c r="K194">
        <v>14163</v>
      </c>
      <c r="L194">
        <v>17352</v>
      </c>
      <c r="M194">
        <v>14568</v>
      </c>
      <c r="N194">
        <v>15409</v>
      </c>
      <c r="O194">
        <v>19369</v>
      </c>
      <c r="P194">
        <v>17445</v>
      </c>
      <c r="Q194">
        <v>13412</v>
      </c>
      <c r="R194">
        <v>14264</v>
      </c>
      <c r="S194">
        <v>11112</v>
      </c>
      <c r="T194">
        <v>9793</v>
      </c>
      <c r="U194">
        <v>13470</v>
      </c>
    </row>
    <row r="195" spans="2:21" x14ac:dyDescent="0.25">
      <c r="B195" s="1">
        <v>13980</v>
      </c>
      <c r="C195">
        <v>13360</v>
      </c>
      <c r="D195">
        <v>19623</v>
      </c>
      <c r="E195">
        <v>15937</v>
      </c>
      <c r="F195">
        <v>18027</v>
      </c>
      <c r="G195">
        <v>21165</v>
      </c>
      <c r="H195">
        <v>19391</v>
      </c>
      <c r="I195">
        <v>20084</v>
      </c>
      <c r="J195">
        <v>19447</v>
      </c>
      <c r="K195">
        <v>18017</v>
      </c>
      <c r="L195">
        <v>14644</v>
      </c>
      <c r="M195">
        <v>17843</v>
      </c>
      <c r="N195">
        <v>16517</v>
      </c>
      <c r="O195">
        <v>15989</v>
      </c>
      <c r="P195">
        <v>17140</v>
      </c>
      <c r="Q195">
        <v>19613</v>
      </c>
      <c r="R195">
        <v>19456</v>
      </c>
      <c r="S195">
        <v>18390</v>
      </c>
      <c r="T195">
        <v>13255</v>
      </c>
      <c r="U195">
        <v>17664</v>
      </c>
    </row>
    <row r="196" spans="2:21" x14ac:dyDescent="0.25">
      <c r="B196" s="1">
        <v>9288</v>
      </c>
      <c r="C196">
        <v>8565</v>
      </c>
      <c r="D196">
        <v>16485</v>
      </c>
      <c r="E196">
        <v>11588</v>
      </c>
      <c r="F196">
        <v>15006</v>
      </c>
      <c r="G196">
        <v>17510</v>
      </c>
      <c r="H196">
        <v>16467</v>
      </c>
      <c r="I196">
        <v>12536</v>
      </c>
      <c r="J196">
        <v>12055</v>
      </c>
      <c r="K196">
        <v>11520</v>
      </c>
      <c r="L196">
        <v>15570</v>
      </c>
      <c r="M196">
        <v>12950</v>
      </c>
      <c r="N196">
        <v>14968</v>
      </c>
      <c r="O196">
        <v>16966</v>
      </c>
      <c r="P196">
        <v>15937</v>
      </c>
      <c r="Q196">
        <v>13174</v>
      </c>
      <c r="R196">
        <v>13581</v>
      </c>
      <c r="S196">
        <v>10824</v>
      </c>
      <c r="T196">
        <v>8739</v>
      </c>
      <c r="U196">
        <v>10049</v>
      </c>
    </row>
    <row r="197" spans="2:21" x14ac:dyDescent="0.25">
      <c r="B197" s="1">
        <v>12228</v>
      </c>
      <c r="C197">
        <v>12843</v>
      </c>
      <c r="D197">
        <v>18823</v>
      </c>
      <c r="E197">
        <v>13901</v>
      </c>
      <c r="F197">
        <v>15599</v>
      </c>
      <c r="G197">
        <v>20017</v>
      </c>
      <c r="H197">
        <v>18863</v>
      </c>
      <c r="I197">
        <v>18815</v>
      </c>
      <c r="J197">
        <v>16900</v>
      </c>
      <c r="K197">
        <v>16871</v>
      </c>
      <c r="L197">
        <v>15946</v>
      </c>
      <c r="M197">
        <v>18377</v>
      </c>
      <c r="N197">
        <v>16266</v>
      </c>
      <c r="O197">
        <v>16839</v>
      </c>
      <c r="P197">
        <v>17384</v>
      </c>
      <c r="Q197">
        <v>16306</v>
      </c>
      <c r="R197">
        <v>14417</v>
      </c>
      <c r="S197">
        <v>15861</v>
      </c>
      <c r="T197">
        <v>12669</v>
      </c>
      <c r="U197">
        <v>15158</v>
      </c>
    </row>
    <row r="198" spans="2:21" x14ac:dyDescent="0.25">
      <c r="B198" s="1">
        <v>11280</v>
      </c>
      <c r="C198">
        <v>10553</v>
      </c>
      <c r="D198">
        <v>17058</v>
      </c>
      <c r="E198">
        <v>12958</v>
      </c>
      <c r="F198">
        <v>14983</v>
      </c>
      <c r="G198">
        <v>18774</v>
      </c>
      <c r="H198">
        <v>17282</v>
      </c>
      <c r="I198">
        <v>15244</v>
      </c>
      <c r="J198">
        <v>14029</v>
      </c>
      <c r="K198">
        <v>12962</v>
      </c>
      <c r="L198">
        <v>17241</v>
      </c>
      <c r="M198">
        <v>14778</v>
      </c>
      <c r="N198">
        <v>15534</v>
      </c>
      <c r="O198">
        <v>18793</v>
      </c>
      <c r="P198">
        <v>16610</v>
      </c>
      <c r="Q198">
        <v>15186</v>
      </c>
      <c r="R198">
        <v>12791</v>
      </c>
      <c r="S198">
        <v>10786</v>
      </c>
      <c r="T198">
        <v>10615</v>
      </c>
      <c r="U198">
        <v>13669</v>
      </c>
    </row>
    <row r="199" spans="2:21" x14ac:dyDescent="0.25">
      <c r="B199" s="1">
        <v>13906</v>
      </c>
      <c r="C199">
        <v>12528</v>
      </c>
      <c r="D199">
        <v>18858</v>
      </c>
      <c r="E199">
        <v>14846</v>
      </c>
      <c r="F199">
        <v>16482</v>
      </c>
      <c r="G199">
        <v>20620</v>
      </c>
      <c r="H199">
        <v>18945</v>
      </c>
      <c r="I199">
        <v>19114</v>
      </c>
      <c r="J199">
        <v>17597</v>
      </c>
      <c r="K199">
        <v>17737</v>
      </c>
      <c r="L199">
        <v>16754</v>
      </c>
      <c r="M199">
        <v>17518</v>
      </c>
      <c r="N199">
        <v>15370</v>
      </c>
      <c r="O199">
        <v>15642</v>
      </c>
      <c r="P199">
        <v>17636</v>
      </c>
      <c r="Q199">
        <v>17235</v>
      </c>
      <c r="R199">
        <v>17335</v>
      </c>
      <c r="S199">
        <v>16937</v>
      </c>
      <c r="T199">
        <v>12042</v>
      </c>
      <c r="U199">
        <v>15595</v>
      </c>
    </row>
    <row r="200" spans="2:21" x14ac:dyDescent="0.25">
      <c r="B200" s="1">
        <v>11842</v>
      </c>
      <c r="C200">
        <v>10896</v>
      </c>
      <c r="D200">
        <v>17823</v>
      </c>
      <c r="E200">
        <v>13557</v>
      </c>
      <c r="F200">
        <v>15424</v>
      </c>
      <c r="G200">
        <v>18341</v>
      </c>
      <c r="H200">
        <v>17185</v>
      </c>
      <c r="I200">
        <v>16386</v>
      </c>
      <c r="J200">
        <v>15689</v>
      </c>
      <c r="K200">
        <v>15462</v>
      </c>
      <c r="L200">
        <v>17811</v>
      </c>
      <c r="M200">
        <v>17014</v>
      </c>
      <c r="N200">
        <v>17614</v>
      </c>
      <c r="O200">
        <v>17179</v>
      </c>
      <c r="P200">
        <v>15771</v>
      </c>
      <c r="Q200">
        <v>15791</v>
      </c>
      <c r="R200">
        <v>15059</v>
      </c>
      <c r="S200">
        <v>11821</v>
      </c>
      <c r="T200">
        <v>11914</v>
      </c>
      <c r="U200">
        <v>14165</v>
      </c>
    </row>
    <row r="201" spans="2:21" x14ac:dyDescent="0.25">
      <c r="B201" s="1">
        <v>11228.999999981999</v>
      </c>
      <c r="C201">
        <v>10634</v>
      </c>
      <c r="D201">
        <v>16602</v>
      </c>
      <c r="E201">
        <v>12705</v>
      </c>
      <c r="F201">
        <v>14978</v>
      </c>
      <c r="G201">
        <v>16905</v>
      </c>
      <c r="H201">
        <v>16154</v>
      </c>
      <c r="I201">
        <v>14774</v>
      </c>
      <c r="J201">
        <v>13881</v>
      </c>
      <c r="K201">
        <v>13747</v>
      </c>
      <c r="L201">
        <v>16087</v>
      </c>
      <c r="M201">
        <v>13144</v>
      </c>
      <c r="N201">
        <v>16131</v>
      </c>
      <c r="O201">
        <v>17237</v>
      </c>
      <c r="P201">
        <v>16168</v>
      </c>
      <c r="Q201">
        <v>14019</v>
      </c>
      <c r="R201">
        <v>13588</v>
      </c>
      <c r="S201">
        <v>11023</v>
      </c>
      <c r="T201">
        <v>10940</v>
      </c>
      <c r="U201">
        <v>12419</v>
      </c>
    </row>
    <row r="202" spans="2:21" x14ac:dyDescent="0.25">
      <c r="B202" s="1">
        <v>12099</v>
      </c>
      <c r="C202">
        <v>11027</v>
      </c>
      <c r="D202">
        <v>18266</v>
      </c>
      <c r="E202">
        <v>13574</v>
      </c>
      <c r="F202">
        <v>16220</v>
      </c>
      <c r="G202">
        <v>19227</v>
      </c>
      <c r="H202">
        <v>17501</v>
      </c>
      <c r="I202">
        <v>16263</v>
      </c>
      <c r="J202">
        <v>15995</v>
      </c>
      <c r="K202">
        <v>15801</v>
      </c>
      <c r="L202">
        <v>18195</v>
      </c>
      <c r="M202">
        <v>17958</v>
      </c>
      <c r="N202">
        <v>16350</v>
      </c>
      <c r="O202">
        <v>18258</v>
      </c>
      <c r="P202">
        <v>16908</v>
      </c>
      <c r="Q202">
        <v>15212</v>
      </c>
      <c r="R202">
        <v>17289</v>
      </c>
      <c r="S202">
        <v>13755</v>
      </c>
      <c r="T202">
        <v>11129</v>
      </c>
      <c r="U202">
        <v>14195</v>
      </c>
    </row>
    <row r="203" spans="2:21" x14ac:dyDescent="0.25">
      <c r="B203" s="1">
        <v>12837</v>
      </c>
      <c r="C203">
        <v>11352</v>
      </c>
      <c r="D203">
        <v>18323</v>
      </c>
      <c r="E203">
        <v>14493</v>
      </c>
      <c r="F203">
        <v>16879</v>
      </c>
      <c r="G203">
        <v>19029</v>
      </c>
      <c r="H203">
        <v>17589</v>
      </c>
      <c r="I203">
        <v>17881</v>
      </c>
      <c r="J203">
        <v>16444</v>
      </c>
      <c r="K203">
        <v>17112</v>
      </c>
      <c r="L203">
        <v>16325</v>
      </c>
      <c r="M203">
        <v>16721</v>
      </c>
      <c r="N203">
        <v>16791</v>
      </c>
      <c r="O203">
        <v>16988</v>
      </c>
      <c r="P203">
        <v>18794</v>
      </c>
      <c r="Q203">
        <v>16735</v>
      </c>
      <c r="R203">
        <v>17078</v>
      </c>
      <c r="S203">
        <v>15107</v>
      </c>
      <c r="T203">
        <v>12575</v>
      </c>
      <c r="U203">
        <v>16082</v>
      </c>
    </row>
    <row r="204" spans="2:21" x14ac:dyDescent="0.25">
      <c r="B204" s="1">
        <v>11508</v>
      </c>
      <c r="C204">
        <v>11790</v>
      </c>
      <c r="D204">
        <v>16578</v>
      </c>
      <c r="E204">
        <v>12726</v>
      </c>
      <c r="F204">
        <v>14744</v>
      </c>
      <c r="G204">
        <v>16869</v>
      </c>
      <c r="H204">
        <v>14976</v>
      </c>
      <c r="I204">
        <v>14731</v>
      </c>
      <c r="J204">
        <v>14232</v>
      </c>
      <c r="K204">
        <v>14985</v>
      </c>
      <c r="L204">
        <v>13139</v>
      </c>
      <c r="M204">
        <v>14481</v>
      </c>
      <c r="N204">
        <v>13729</v>
      </c>
      <c r="O204">
        <v>13117</v>
      </c>
      <c r="P204">
        <v>14560</v>
      </c>
      <c r="Q204">
        <v>15268</v>
      </c>
      <c r="R204">
        <v>16348</v>
      </c>
      <c r="S204">
        <v>12007</v>
      </c>
      <c r="T204">
        <v>11752</v>
      </c>
      <c r="U204">
        <v>13136</v>
      </c>
    </row>
    <row r="205" spans="2:21" x14ac:dyDescent="0.25">
      <c r="B205" s="1">
        <v>13856</v>
      </c>
      <c r="C205">
        <v>13882</v>
      </c>
      <c r="D205">
        <v>19621</v>
      </c>
      <c r="E205">
        <v>15186</v>
      </c>
      <c r="F205">
        <v>18270</v>
      </c>
      <c r="G205">
        <v>19841</v>
      </c>
      <c r="H205">
        <v>18193</v>
      </c>
      <c r="I205">
        <v>17679</v>
      </c>
      <c r="J205">
        <v>17921</v>
      </c>
      <c r="K205">
        <v>18450</v>
      </c>
      <c r="L205">
        <v>17521</v>
      </c>
      <c r="M205">
        <v>18055</v>
      </c>
      <c r="N205">
        <v>14883</v>
      </c>
      <c r="O205">
        <v>16321</v>
      </c>
      <c r="P205">
        <v>18771</v>
      </c>
      <c r="Q205">
        <v>16992</v>
      </c>
      <c r="R205">
        <v>18694</v>
      </c>
      <c r="S205">
        <v>18363</v>
      </c>
      <c r="T205">
        <v>13825</v>
      </c>
      <c r="U205">
        <v>15884</v>
      </c>
    </row>
    <row r="206" spans="2:21" x14ac:dyDescent="0.25">
      <c r="B206" s="1">
        <v>13810.999999999</v>
      </c>
      <c r="C206">
        <v>12043</v>
      </c>
      <c r="D206">
        <v>18051</v>
      </c>
      <c r="E206">
        <v>14359</v>
      </c>
      <c r="F206">
        <v>16041</v>
      </c>
      <c r="G206">
        <v>19416</v>
      </c>
      <c r="H206">
        <v>17918</v>
      </c>
      <c r="I206">
        <v>16630</v>
      </c>
      <c r="J206">
        <v>16540</v>
      </c>
      <c r="K206">
        <v>15171</v>
      </c>
      <c r="L206">
        <v>15877</v>
      </c>
      <c r="M206">
        <v>17335</v>
      </c>
      <c r="N206">
        <v>15737</v>
      </c>
      <c r="O206">
        <v>15613</v>
      </c>
      <c r="P206">
        <v>16442</v>
      </c>
      <c r="Q206">
        <v>17413</v>
      </c>
      <c r="R206">
        <v>16144</v>
      </c>
      <c r="S206">
        <v>13290</v>
      </c>
      <c r="T206">
        <v>12346</v>
      </c>
      <c r="U206">
        <v>15334</v>
      </c>
    </row>
    <row r="207" spans="2:21" x14ac:dyDescent="0.25">
      <c r="B207" s="1">
        <v>14307</v>
      </c>
      <c r="C207">
        <v>13912</v>
      </c>
      <c r="D207">
        <v>19186</v>
      </c>
      <c r="E207">
        <v>15521</v>
      </c>
      <c r="F207">
        <v>17632</v>
      </c>
      <c r="G207">
        <v>19567</v>
      </c>
      <c r="H207">
        <v>18054</v>
      </c>
      <c r="I207">
        <v>17465</v>
      </c>
      <c r="J207">
        <v>17200</v>
      </c>
      <c r="K207">
        <v>16842</v>
      </c>
      <c r="L207">
        <v>19275</v>
      </c>
      <c r="M207">
        <v>16340</v>
      </c>
      <c r="N207">
        <v>18152</v>
      </c>
      <c r="O207">
        <v>19747</v>
      </c>
      <c r="P207">
        <v>18599</v>
      </c>
      <c r="Q207">
        <v>16053</v>
      </c>
      <c r="R207">
        <v>16668</v>
      </c>
      <c r="S207">
        <v>14033</v>
      </c>
      <c r="T207">
        <v>13838</v>
      </c>
      <c r="U207">
        <v>15048</v>
      </c>
    </row>
    <row r="208" spans="2:21" x14ac:dyDescent="0.25">
      <c r="B208" s="1">
        <v>12158</v>
      </c>
      <c r="C208">
        <v>12733</v>
      </c>
      <c r="D208">
        <v>16213</v>
      </c>
      <c r="E208">
        <v>13402</v>
      </c>
      <c r="F208">
        <v>15612</v>
      </c>
      <c r="G208">
        <v>17117</v>
      </c>
      <c r="H208">
        <v>15704</v>
      </c>
      <c r="I208">
        <v>16339</v>
      </c>
      <c r="J208">
        <v>15617</v>
      </c>
      <c r="K208">
        <v>15356</v>
      </c>
      <c r="L208">
        <v>16287</v>
      </c>
      <c r="M208">
        <v>15141</v>
      </c>
      <c r="N208">
        <v>15332</v>
      </c>
      <c r="O208">
        <v>15553</v>
      </c>
      <c r="P208">
        <v>14498</v>
      </c>
      <c r="Q208">
        <v>16733</v>
      </c>
      <c r="R208">
        <v>14778</v>
      </c>
      <c r="S208">
        <v>12731</v>
      </c>
      <c r="T208">
        <v>12589</v>
      </c>
      <c r="U208">
        <v>14578</v>
      </c>
    </row>
    <row r="209" spans="2:21" x14ac:dyDescent="0.25">
      <c r="B209" s="1">
        <v>12159.999999981001</v>
      </c>
      <c r="C209">
        <v>11433</v>
      </c>
      <c r="D209">
        <v>18273</v>
      </c>
      <c r="E209">
        <v>14401</v>
      </c>
      <c r="F209">
        <v>16936</v>
      </c>
      <c r="G209">
        <v>19346</v>
      </c>
      <c r="H209">
        <v>17856</v>
      </c>
      <c r="I209">
        <v>16754</v>
      </c>
      <c r="J209">
        <v>16081</v>
      </c>
      <c r="K209">
        <v>15446</v>
      </c>
      <c r="L209">
        <v>17591</v>
      </c>
      <c r="M209">
        <v>16733</v>
      </c>
      <c r="N209">
        <v>16128</v>
      </c>
      <c r="O209">
        <v>19699</v>
      </c>
      <c r="P209">
        <v>18495</v>
      </c>
      <c r="Q209">
        <v>15078</v>
      </c>
      <c r="R209">
        <v>13934</v>
      </c>
      <c r="S209">
        <v>12338</v>
      </c>
      <c r="T209">
        <v>11355</v>
      </c>
      <c r="U209">
        <v>12991</v>
      </c>
    </row>
    <row r="210" spans="2:21" x14ac:dyDescent="0.25">
      <c r="B210" s="1">
        <v>14347</v>
      </c>
      <c r="C210">
        <v>13131</v>
      </c>
      <c r="D210">
        <v>20092</v>
      </c>
      <c r="E210">
        <v>15152</v>
      </c>
      <c r="F210">
        <v>18557</v>
      </c>
      <c r="G210">
        <v>20867</v>
      </c>
      <c r="H210">
        <v>18980</v>
      </c>
      <c r="I210">
        <v>17932</v>
      </c>
      <c r="J210">
        <v>17489</v>
      </c>
      <c r="K210">
        <v>18032</v>
      </c>
      <c r="L210">
        <v>15321</v>
      </c>
      <c r="M210">
        <v>18175</v>
      </c>
      <c r="N210">
        <v>16795</v>
      </c>
      <c r="O210">
        <v>17570</v>
      </c>
      <c r="P210">
        <v>18070</v>
      </c>
      <c r="Q210">
        <v>18209</v>
      </c>
      <c r="R210">
        <v>17595</v>
      </c>
      <c r="S210">
        <v>16674</v>
      </c>
      <c r="T210">
        <v>12908</v>
      </c>
      <c r="U210">
        <v>15791</v>
      </c>
    </row>
    <row r="211" spans="2:21" x14ac:dyDescent="0.25">
      <c r="B211" s="1">
        <v>12440</v>
      </c>
      <c r="C211">
        <v>11655</v>
      </c>
      <c r="D211">
        <v>18274</v>
      </c>
      <c r="E211">
        <v>14475</v>
      </c>
      <c r="F211">
        <v>16493</v>
      </c>
      <c r="G211">
        <v>20723</v>
      </c>
      <c r="H211">
        <v>19073</v>
      </c>
      <c r="I211">
        <v>18351</v>
      </c>
      <c r="J211">
        <v>16775</v>
      </c>
      <c r="K211">
        <v>16898</v>
      </c>
      <c r="L211">
        <v>17988</v>
      </c>
      <c r="M211">
        <v>18291</v>
      </c>
      <c r="N211">
        <v>14051</v>
      </c>
      <c r="O211">
        <v>16849</v>
      </c>
      <c r="P211">
        <v>18517</v>
      </c>
      <c r="Q211">
        <v>17743</v>
      </c>
      <c r="R211">
        <v>19445</v>
      </c>
      <c r="S211">
        <v>11985</v>
      </c>
      <c r="T211">
        <v>12134</v>
      </c>
      <c r="U211">
        <v>15074</v>
      </c>
    </row>
    <row r="212" spans="2:21" x14ac:dyDescent="0.25">
      <c r="B212" s="1">
        <v>10797.999999981001</v>
      </c>
      <c r="C212">
        <v>10725</v>
      </c>
      <c r="D212">
        <v>17052</v>
      </c>
      <c r="E212">
        <v>13213</v>
      </c>
      <c r="F212">
        <v>14983</v>
      </c>
      <c r="G212">
        <v>18268</v>
      </c>
      <c r="H212">
        <v>16854</v>
      </c>
      <c r="I212">
        <v>15489</v>
      </c>
      <c r="J212">
        <v>14933</v>
      </c>
      <c r="K212">
        <v>14318</v>
      </c>
      <c r="L212">
        <v>16624</v>
      </c>
      <c r="M212">
        <v>14660</v>
      </c>
      <c r="N212">
        <v>16361</v>
      </c>
      <c r="O212">
        <v>18719</v>
      </c>
      <c r="P212">
        <v>17274</v>
      </c>
      <c r="Q212">
        <v>14161</v>
      </c>
      <c r="R212">
        <v>13341</v>
      </c>
      <c r="S212">
        <v>12037</v>
      </c>
      <c r="T212">
        <v>10254</v>
      </c>
      <c r="U212">
        <v>14119</v>
      </c>
    </row>
    <row r="213" spans="2:21" x14ac:dyDescent="0.25">
      <c r="B213" s="1">
        <v>12518</v>
      </c>
      <c r="C213">
        <v>12109</v>
      </c>
      <c r="D213">
        <v>17534</v>
      </c>
      <c r="E213">
        <v>13745</v>
      </c>
      <c r="F213">
        <v>15895</v>
      </c>
      <c r="G213">
        <v>20549</v>
      </c>
      <c r="H213">
        <v>18605</v>
      </c>
      <c r="I213">
        <v>17549</v>
      </c>
      <c r="J213">
        <v>16660</v>
      </c>
      <c r="K213">
        <v>16293</v>
      </c>
      <c r="L213">
        <v>16124</v>
      </c>
      <c r="M213">
        <v>17074</v>
      </c>
      <c r="N213">
        <v>16081</v>
      </c>
      <c r="O213">
        <v>16344</v>
      </c>
      <c r="P213">
        <v>17507</v>
      </c>
      <c r="Q213">
        <v>17193</v>
      </c>
      <c r="R213">
        <v>17647</v>
      </c>
      <c r="S213">
        <v>16224</v>
      </c>
      <c r="T213">
        <v>12256</v>
      </c>
      <c r="U213">
        <v>15459</v>
      </c>
    </row>
    <row r="214" spans="2:21" x14ac:dyDescent="0.25">
      <c r="B214" s="1">
        <v>12025</v>
      </c>
      <c r="C214">
        <v>11682</v>
      </c>
      <c r="D214">
        <v>18109</v>
      </c>
      <c r="E214">
        <v>12829</v>
      </c>
      <c r="F214">
        <v>16149</v>
      </c>
      <c r="G214">
        <v>18339</v>
      </c>
      <c r="H214">
        <v>17226</v>
      </c>
      <c r="I214">
        <v>16021</v>
      </c>
      <c r="J214">
        <v>15161</v>
      </c>
      <c r="K214">
        <v>15713</v>
      </c>
      <c r="L214">
        <v>17963</v>
      </c>
      <c r="M214">
        <v>16721</v>
      </c>
      <c r="N214">
        <v>17936</v>
      </c>
      <c r="O214">
        <v>17680</v>
      </c>
      <c r="P214">
        <v>16402</v>
      </c>
      <c r="Q214">
        <v>16275</v>
      </c>
      <c r="R214">
        <v>16175</v>
      </c>
      <c r="S214">
        <v>11793</v>
      </c>
      <c r="T214">
        <v>11917</v>
      </c>
      <c r="U214">
        <v>13408</v>
      </c>
    </row>
    <row r="215" spans="2:21" x14ac:dyDescent="0.25">
      <c r="B215" s="1">
        <v>12722.999999981001</v>
      </c>
      <c r="C215">
        <v>12921</v>
      </c>
      <c r="D215">
        <v>17864</v>
      </c>
      <c r="E215">
        <v>13604</v>
      </c>
      <c r="F215">
        <v>15962</v>
      </c>
      <c r="G215">
        <v>18476</v>
      </c>
      <c r="H215">
        <v>16857</v>
      </c>
      <c r="I215">
        <v>17120</v>
      </c>
      <c r="J215">
        <v>17460</v>
      </c>
      <c r="K215">
        <v>17639</v>
      </c>
      <c r="L215">
        <v>13964</v>
      </c>
      <c r="M215">
        <v>16969</v>
      </c>
      <c r="N215">
        <v>14429</v>
      </c>
      <c r="O215">
        <v>14934</v>
      </c>
      <c r="P215">
        <v>16244</v>
      </c>
      <c r="Q215">
        <v>18080</v>
      </c>
      <c r="R215">
        <v>17938</v>
      </c>
      <c r="S215">
        <v>14741</v>
      </c>
      <c r="T215">
        <v>12186</v>
      </c>
      <c r="U215">
        <v>14686</v>
      </c>
    </row>
    <row r="216" spans="2:21" x14ac:dyDescent="0.25">
      <c r="B216" s="1">
        <v>12889</v>
      </c>
      <c r="C216">
        <v>11064</v>
      </c>
      <c r="D216">
        <v>18095</v>
      </c>
      <c r="E216">
        <v>13691</v>
      </c>
      <c r="F216">
        <v>15865</v>
      </c>
      <c r="G216">
        <v>20066</v>
      </c>
      <c r="H216">
        <v>18556</v>
      </c>
      <c r="I216">
        <v>16602</v>
      </c>
      <c r="J216">
        <v>16249</v>
      </c>
      <c r="K216">
        <v>14478</v>
      </c>
      <c r="L216">
        <v>19633</v>
      </c>
      <c r="M216">
        <v>15473</v>
      </c>
      <c r="N216">
        <v>17488</v>
      </c>
      <c r="O216">
        <v>19872</v>
      </c>
      <c r="P216">
        <v>18161</v>
      </c>
      <c r="Q216">
        <v>15603</v>
      </c>
      <c r="R216">
        <v>15857</v>
      </c>
      <c r="S216">
        <v>11692</v>
      </c>
      <c r="T216">
        <v>12453</v>
      </c>
      <c r="U216">
        <v>13553</v>
      </c>
    </row>
    <row r="217" spans="2:21" x14ac:dyDescent="0.25">
      <c r="B217" s="1">
        <v>11722.999999961001</v>
      </c>
      <c r="C217">
        <v>12553</v>
      </c>
      <c r="D217">
        <v>17644</v>
      </c>
      <c r="E217">
        <v>12838</v>
      </c>
      <c r="F217">
        <v>16672</v>
      </c>
      <c r="G217">
        <v>18177</v>
      </c>
      <c r="H217">
        <v>16859</v>
      </c>
      <c r="I217">
        <v>16161</v>
      </c>
      <c r="J217">
        <v>15516</v>
      </c>
      <c r="K217">
        <v>14635</v>
      </c>
      <c r="L217">
        <v>17310</v>
      </c>
      <c r="M217">
        <v>14930</v>
      </c>
      <c r="N217">
        <v>17734</v>
      </c>
      <c r="O217">
        <v>18039</v>
      </c>
      <c r="P217">
        <v>16834</v>
      </c>
      <c r="Q217">
        <v>13672</v>
      </c>
      <c r="R217">
        <v>14676</v>
      </c>
      <c r="S217">
        <v>12658</v>
      </c>
      <c r="T217">
        <v>11891</v>
      </c>
      <c r="U217">
        <v>13592</v>
      </c>
    </row>
    <row r="218" spans="2:21" x14ac:dyDescent="0.25">
      <c r="B218" s="1">
        <v>11240</v>
      </c>
      <c r="C218">
        <v>10535</v>
      </c>
      <c r="D218">
        <v>18098</v>
      </c>
      <c r="E218">
        <v>12749</v>
      </c>
      <c r="F218">
        <v>15529</v>
      </c>
      <c r="G218">
        <v>20474</v>
      </c>
      <c r="H218">
        <v>18881</v>
      </c>
      <c r="I218">
        <v>16396</v>
      </c>
      <c r="J218">
        <v>15661</v>
      </c>
      <c r="K218">
        <v>12485</v>
      </c>
      <c r="L218">
        <v>16729</v>
      </c>
      <c r="M218">
        <v>14989</v>
      </c>
      <c r="N218">
        <v>15145</v>
      </c>
      <c r="O218">
        <v>18762</v>
      </c>
      <c r="P218">
        <v>17125</v>
      </c>
      <c r="Q218">
        <v>16902</v>
      </c>
      <c r="R218">
        <v>16219</v>
      </c>
      <c r="S218">
        <v>13634</v>
      </c>
      <c r="T218">
        <v>10941</v>
      </c>
      <c r="U218">
        <v>13178</v>
      </c>
    </row>
    <row r="219" spans="2:21" x14ac:dyDescent="0.25">
      <c r="B219" s="1">
        <v>12569</v>
      </c>
      <c r="C219">
        <v>11605</v>
      </c>
      <c r="D219">
        <v>17778</v>
      </c>
      <c r="E219">
        <v>14080</v>
      </c>
      <c r="F219">
        <v>15410</v>
      </c>
      <c r="G219">
        <v>18201</v>
      </c>
      <c r="H219">
        <v>16807</v>
      </c>
      <c r="I219">
        <v>16198</v>
      </c>
      <c r="J219">
        <v>15792</v>
      </c>
      <c r="K219">
        <v>15978</v>
      </c>
      <c r="L219">
        <v>16742</v>
      </c>
      <c r="M219">
        <v>16380</v>
      </c>
      <c r="N219">
        <v>13808</v>
      </c>
      <c r="O219">
        <v>14749</v>
      </c>
      <c r="P219">
        <v>16753</v>
      </c>
      <c r="Q219">
        <v>16909</v>
      </c>
      <c r="R219">
        <v>15702</v>
      </c>
      <c r="S219">
        <v>13454</v>
      </c>
      <c r="T219">
        <v>11644</v>
      </c>
      <c r="U219">
        <v>13545</v>
      </c>
    </row>
    <row r="220" spans="2:21" x14ac:dyDescent="0.25">
      <c r="B220" s="1">
        <v>11161</v>
      </c>
      <c r="C220">
        <v>11851</v>
      </c>
      <c r="D220">
        <v>16394</v>
      </c>
      <c r="E220">
        <v>12527</v>
      </c>
      <c r="F220">
        <v>15528</v>
      </c>
      <c r="G220">
        <v>17733</v>
      </c>
      <c r="H220">
        <v>15952</v>
      </c>
      <c r="I220">
        <v>15041</v>
      </c>
      <c r="J220">
        <v>13887</v>
      </c>
      <c r="K220">
        <v>14718</v>
      </c>
      <c r="L220">
        <v>17459</v>
      </c>
      <c r="M220">
        <v>16268</v>
      </c>
      <c r="N220">
        <v>17958</v>
      </c>
      <c r="O220">
        <v>16950</v>
      </c>
      <c r="P220">
        <v>15491</v>
      </c>
      <c r="Q220">
        <v>16397</v>
      </c>
      <c r="R220">
        <v>15926</v>
      </c>
      <c r="S220">
        <v>12239</v>
      </c>
      <c r="T220">
        <v>11218</v>
      </c>
      <c r="U220">
        <v>13390</v>
      </c>
    </row>
    <row r="221" spans="2:21" x14ac:dyDescent="0.25">
      <c r="B221" s="1">
        <v>13231.999999984</v>
      </c>
      <c r="C221">
        <v>10635</v>
      </c>
      <c r="D221">
        <v>16567</v>
      </c>
      <c r="E221">
        <v>13202</v>
      </c>
      <c r="F221">
        <v>16659</v>
      </c>
      <c r="G221">
        <v>17938</v>
      </c>
      <c r="H221">
        <v>16644</v>
      </c>
      <c r="I221">
        <v>16126</v>
      </c>
      <c r="J221">
        <v>14527</v>
      </c>
      <c r="K221">
        <v>14456</v>
      </c>
      <c r="L221">
        <v>18470</v>
      </c>
      <c r="M221">
        <v>15916</v>
      </c>
      <c r="N221">
        <v>16569</v>
      </c>
      <c r="O221">
        <v>16352</v>
      </c>
      <c r="P221">
        <v>15814</v>
      </c>
      <c r="Q221">
        <v>16397</v>
      </c>
      <c r="R221">
        <v>15785</v>
      </c>
      <c r="S221">
        <v>15175</v>
      </c>
      <c r="T221">
        <v>11492</v>
      </c>
      <c r="U221">
        <v>13012</v>
      </c>
    </row>
    <row r="222" spans="2:21" x14ac:dyDescent="0.25">
      <c r="B222" s="1">
        <v>12757.999999984</v>
      </c>
      <c r="C222">
        <v>12121</v>
      </c>
      <c r="D222">
        <v>18340</v>
      </c>
      <c r="E222">
        <v>15095</v>
      </c>
      <c r="F222">
        <v>17733</v>
      </c>
      <c r="G222">
        <v>19251</v>
      </c>
      <c r="H222">
        <v>18015</v>
      </c>
      <c r="I222">
        <v>18069</v>
      </c>
      <c r="J222">
        <v>15862</v>
      </c>
      <c r="K222">
        <v>16877</v>
      </c>
      <c r="L222">
        <v>17495</v>
      </c>
      <c r="M222">
        <v>17269</v>
      </c>
      <c r="N222">
        <v>17269</v>
      </c>
      <c r="O222">
        <v>15995</v>
      </c>
      <c r="P222">
        <v>17382</v>
      </c>
      <c r="Q222">
        <v>16134</v>
      </c>
      <c r="R222">
        <v>17712</v>
      </c>
      <c r="S222">
        <v>15116</v>
      </c>
      <c r="T222">
        <v>12359</v>
      </c>
      <c r="U222">
        <v>15010</v>
      </c>
    </row>
    <row r="223" spans="2:21" x14ac:dyDescent="0.25">
      <c r="B223" s="1">
        <v>13137</v>
      </c>
      <c r="C223">
        <v>11311</v>
      </c>
      <c r="D223">
        <v>18865</v>
      </c>
      <c r="E223">
        <v>14082</v>
      </c>
      <c r="F223">
        <v>17079</v>
      </c>
      <c r="G223">
        <v>20133</v>
      </c>
      <c r="H223">
        <v>18708</v>
      </c>
      <c r="I223">
        <v>17961</v>
      </c>
      <c r="J223">
        <v>15800</v>
      </c>
      <c r="K223">
        <v>16258</v>
      </c>
      <c r="L223">
        <v>20641</v>
      </c>
      <c r="M223">
        <v>17908</v>
      </c>
      <c r="N223">
        <v>19892</v>
      </c>
      <c r="O223">
        <v>19231</v>
      </c>
      <c r="P223">
        <v>18085</v>
      </c>
      <c r="Q223">
        <v>19275</v>
      </c>
      <c r="R223">
        <v>17097</v>
      </c>
      <c r="S223">
        <v>13482</v>
      </c>
      <c r="T223">
        <v>11263</v>
      </c>
      <c r="U223">
        <v>14616</v>
      </c>
    </row>
    <row r="224" spans="2:21" x14ac:dyDescent="0.25">
      <c r="B224" s="1">
        <v>14421</v>
      </c>
      <c r="C224">
        <v>11844</v>
      </c>
      <c r="D224">
        <v>18250</v>
      </c>
      <c r="E224">
        <v>12841</v>
      </c>
      <c r="F224">
        <v>16095</v>
      </c>
      <c r="G224">
        <v>18910</v>
      </c>
      <c r="H224">
        <v>17333</v>
      </c>
      <c r="I224">
        <v>17654</v>
      </c>
      <c r="J224">
        <v>17214</v>
      </c>
      <c r="K224">
        <v>16697</v>
      </c>
      <c r="L224">
        <v>16540</v>
      </c>
      <c r="M224">
        <v>15734</v>
      </c>
      <c r="N224">
        <v>16447</v>
      </c>
      <c r="O224">
        <v>16739</v>
      </c>
      <c r="P224">
        <v>16077</v>
      </c>
      <c r="Q224">
        <v>16969</v>
      </c>
      <c r="R224">
        <v>16523</v>
      </c>
      <c r="S224">
        <v>15100</v>
      </c>
      <c r="T224">
        <v>11362</v>
      </c>
      <c r="U224">
        <v>15130</v>
      </c>
    </row>
    <row r="225" spans="2:21" x14ac:dyDescent="0.25">
      <c r="B225" s="1">
        <v>10571</v>
      </c>
      <c r="C225">
        <v>9390</v>
      </c>
      <c r="D225">
        <v>16908</v>
      </c>
      <c r="E225">
        <v>11501</v>
      </c>
      <c r="F225">
        <v>14120</v>
      </c>
      <c r="G225">
        <v>18128</v>
      </c>
      <c r="H225">
        <v>16789</v>
      </c>
      <c r="I225">
        <v>13751</v>
      </c>
      <c r="J225">
        <v>13853</v>
      </c>
      <c r="K225">
        <v>12149</v>
      </c>
      <c r="L225">
        <v>16651</v>
      </c>
      <c r="M225">
        <v>13821</v>
      </c>
      <c r="N225">
        <v>14807</v>
      </c>
      <c r="O225">
        <v>17183</v>
      </c>
      <c r="P225">
        <v>16188</v>
      </c>
      <c r="Q225">
        <v>14928</v>
      </c>
      <c r="R225">
        <v>13385</v>
      </c>
      <c r="S225">
        <v>11546</v>
      </c>
      <c r="T225">
        <v>9412</v>
      </c>
      <c r="U225">
        <v>12725</v>
      </c>
    </row>
    <row r="226" spans="2:21" x14ac:dyDescent="0.25">
      <c r="B226" s="1">
        <v>12260</v>
      </c>
      <c r="C226">
        <v>12433</v>
      </c>
      <c r="D226">
        <v>18629</v>
      </c>
      <c r="E226">
        <v>13822</v>
      </c>
      <c r="F226">
        <v>16850</v>
      </c>
      <c r="G226">
        <v>19591</v>
      </c>
      <c r="H226">
        <v>17986</v>
      </c>
      <c r="I226">
        <v>16757</v>
      </c>
      <c r="J226">
        <v>17167</v>
      </c>
      <c r="K226">
        <v>17070</v>
      </c>
      <c r="L226">
        <v>15372</v>
      </c>
      <c r="M226">
        <v>17367</v>
      </c>
      <c r="N226">
        <v>14194</v>
      </c>
      <c r="O226">
        <v>16074</v>
      </c>
      <c r="P226">
        <v>17398</v>
      </c>
      <c r="Q226">
        <v>19221</v>
      </c>
      <c r="R226">
        <v>17783</v>
      </c>
      <c r="S226">
        <v>16049</v>
      </c>
      <c r="T226">
        <v>12440</v>
      </c>
      <c r="U226">
        <v>14054</v>
      </c>
    </row>
    <row r="227" spans="2:21" x14ac:dyDescent="0.25">
      <c r="B227" s="1">
        <v>8906</v>
      </c>
      <c r="C227">
        <v>8412</v>
      </c>
      <c r="D227">
        <v>13818</v>
      </c>
      <c r="E227">
        <v>10751</v>
      </c>
      <c r="F227">
        <v>12586</v>
      </c>
      <c r="G227">
        <v>15647</v>
      </c>
      <c r="H227">
        <v>14550</v>
      </c>
      <c r="I227">
        <v>13055</v>
      </c>
      <c r="J227">
        <v>11775</v>
      </c>
      <c r="K227">
        <v>11171</v>
      </c>
      <c r="L227">
        <v>14219</v>
      </c>
      <c r="M227">
        <v>11658</v>
      </c>
      <c r="N227">
        <v>11290</v>
      </c>
      <c r="O227">
        <v>15499</v>
      </c>
      <c r="P227">
        <v>14497</v>
      </c>
      <c r="Q227">
        <v>11761</v>
      </c>
      <c r="R227">
        <v>10688</v>
      </c>
      <c r="S227">
        <v>8412</v>
      </c>
      <c r="T227">
        <v>8797</v>
      </c>
      <c r="U227">
        <v>9978</v>
      </c>
    </row>
    <row r="228" spans="2:21" x14ac:dyDescent="0.25">
      <c r="B228" s="1">
        <v>12023</v>
      </c>
      <c r="C228">
        <v>11220</v>
      </c>
      <c r="D228">
        <v>18759</v>
      </c>
      <c r="E228">
        <v>13412</v>
      </c>
      <c r="F228">
        <v>15497</v>
      </c>
      <c r="G228">
        <v>19906</v>
      </c>
      <c r="H228">
        <v>18270</v>
      </c>
      <c r="I228">
        <v>18734</v>
      </c>
      <c r="J228">
        <v>17512</v>
      </c>
      <c r="K228">
        <v>15497</v>
      </c>
      <c r="L228">
        <v>15950</v>
      </c>
      <c r="M228">
        <v>18095</v>
      </c>
      <c r="N228">
        <v>15298</v>
      </c>
      <c r="O228">
        <v>15571</v>
      </c>
      <c r="P228">
        <v>16289</v>
      </c>
      <c r="Q228">
        <v>15528</v>
      </c>
      <c r="R228">
        <v>16169</v>
      </c>
      <c r="S228">
        <v>16152</v>
      </c>
      <c r="T228">
        <v>11228</v>
      </c>
      <c r="U228">
        <v>14153</v>
      </c>
    </row>
    <row r="229" spans="2:21" x14ac:dyDescent="0.25">
      <c r="B229" s="1">
        <v>12297</v>
      </c>
      <c r="C229">
        <v>10217</v>
      </c>
      <c r="D229">
        <v>16340</v>
      </c>
      <c r="E229">
        <v>13269</v>
      </c>
      <c r="F229">
        <v>14491</v>
      </c>
      <c r="G229">
        <v>18366</v>
      </c>
      <c r="H229">
        <v>16678</v>
      </c>
      <c r="I229">
        <v>14787</v>
      </c>
      <c r="J229">
        <v>14643</v>
      </c>
      <c r="K229">
        <v>13840</v>
      </c>
      <c r="L229">
        <v>14490</v>
      </c>
      <c r="M229">
        <v>15792</v>
      </c>
      <c r="N229">
        <v>14791</v>
      </c>
      <c r="O229">
        <v>15499</v>
      </c>
      <c r="P229">
        <v>16332</v>
      </c>
      <c r="Q229">
        <v>15088</v>
      </c>
      <c r="R229">
        <v>13929</v>
      </c>
      <c r="S229">
        <v>10771</v>
      </c>
      <c r="T229">
        <v>10828</v>
      </c>
      <c r="U229">
        <v>13010</v>
      </c>
    </row>
    <row r="230" spans="2:21" x14ac:dyDescent="0.25">
      <c r="B230" s="1">
        <v>10670</v>
      </c>
      <c r="C230">
        <v>9437</v>
      </c>
      <c r="D230">
        <v>16483</v>
      </c>
      <c r="E230">
        <v>11871</v>
      </c>
      <c r="F230">
        <v>13773</v>
      </c>
      <c r="G230">
        <v>19422</v>
      </c>
      <c r="H230">
        <v>17854</v>
      </c>
      <c r="I230">
        <v>15212</v>
      </c>
      <c r="J230">
        <v>14214</v>
      </c>
      <c r="K230">
        <v>12551</v>
      </c>
      <c r="L230">
        <v>17073</v>
      </c>
      <c r="M230">
        <v>13077</v>
      </c>
      <c r="N230">
        <v>14978</v>
      </c>
      <c r="O230">
        <v>17874</v>
      </c>
      <c r="P230">
        <v>16483</v>
      </c>
      <c r="Q230">
        <v>13227</v>
      </c>
      <c r="R230">
        <v>15063</v>
      </c>
      <c r="S230">
        <v>10345</v>
      </c>
      <c r="T230">
        <v>9715</v>
      </c>
      <c r="U230">
        <v>14040</v>
      </c>
    </row>
    <row r="231" spans="2:21" x14ac:dyDescent="0.25">
      <c r="B231" s="1">
        <v>11933</v>
      </c>
      <c r="C231">
        <v>10981</v>
      </c>
      <c r="D231">
        <v>18288</v>
      </c>
      <c r="E231">
        <v>13780</v>
      </c>
      <c r="F231">
        <v>16215</v>
      </c>
      <c r="G231">
        <v>18742</v>
      </c>
      <c r="H231">
        <v>17492</v>
      </c>
      <c r="I231">
        <v>17566</v>
      </c>
      <c r="J231">
        <v>16524</v>
      </c>
      <c r="K231">
        <v>15039</v>
      </c>
      <c r="L231">
        <v>17857</v>
      </c>
      <c r="M231">
        <v>16677</v>
      </c>
      <c r="N231">
        <v>16052</v>
      </c>
      <c r="O231">
        <v>15840</v>
      </c>
      <c r="P231">
        <v>17247</v>
      </c>
      <c r="Q231">
        <v>16547</v>
      </c>
      <c r="R231">
        <v>17585</v>
      </c>
      <c r="S231">
        <v>13953</v>
      </c>
      <c r="T231">
        <v>11658</v>
      </c>
      <c r="U231">
        <v>13942</v>
      </c>
    </row>
    <row r="232" spans="2:21" x14ac:dyDescent="0.25">
      <c r="B232" s="1">
        <v>12570</v>
      </c>
      <c r="C232">
        <v>13378</v>
      </c>
      <c r="D232">
        <v>16958</v>
      </c>
      <c r="E232">
        <v>14668</v>
      </c>
      <c r="F232">
        <v>15978</v>
      </c>
      <c r="G232">
        <v>18528</v>
      </c>
      <c r="H232">
        <v>16943</v>
      </c>
      <c r="I232">
        <v>17260</v>
      </c>
      <c r="J232">
        <v>16223</v>
      </c>
      <c r="K232">
        <v>16065</v>
      </c>
      <c r="L232">
        <v>15723</v>
      </c>
      <c r="M232">
        <v>17159</v>
      </c>
      <c r="N232">
        <v>14635</v>
      </c>
      <c r="O232">
        <v>14727</v>
      </c>
      <c r="P232">
        <v>16379</v>
      </c>
      <c r="Q232">
        <v>17211</v>
      </c>
      <c r="R232">
        <v>16418</v>
      </c>
      <c r="S232">
        <v>14468</v>
      </c>
      <c r="T232">
        <v>13001</v>
      </c>
      <c r="U232">
        <v>15634</v>
      </c>
    </row>
    <row r="233" spans="2:21" x14ac:dyDescent="0.25">
      <c r="B233" s="1">
        <v>14007</v>
      </c>
      <c r="C233">
        <v>13395</v>
      </c>
      <c r="D233">
        <v>19548</v>
      </c>
      <c r="E233">
        <v>15506</v>
      </c>
      <c r="F233">
        <v>18359</v>
      </c>
      <c r="G233">
        <v>21460</v>
      </c>
      <c r="H233">
        <v>19558</v>
      </c>
      <c r="I233">
        <v>19602</v>
      </c>
      <c r="J233">
        <v>18199</v>
      </c>
      <c r="K233">
        <v>19222</v>
      </c>
      <c r="L233">
        <v>16604</v>
      </c>
      <c r="M233">
        <v>19554</v>
      </c>
      <c r="N233">
        <v>16554</v>
      </c>
      <c r="O233">
        <v>18295</v>
      </c>
      <c r="P233">
        <v>19430</v>
      </c>
      <c r="Q233">
        <v>19642</v>
      </c>
      <c r="R233">
        <v>20036</v>
      </c>
      <c r="S233">
        <v>17954</v>
      </c>
      <c r="T233">
        <v>14115</v>
      </c>
      <c r="U233">
        <v>17221</v>
      </c>
    </row>
    <row r="234" spans="2:21" x14ac:dyDescent="0.25">
      <c r="B234" s="1">
        <v>12571</v>
      </c>
      <c r="C234">
        <v>12288</v>
      </c>
      <c r="D234">
        <v>18141</v>
      </c>
      <c r="E234">
        <v>13841</v>
      </c>
      <c r="F234">
        <v>15613</v>
      </c>
      <c r="G234">
        <v>19932</v>
      </c>
      <c r="H234">
        <v>18462</v>
      </c>
      <c r="I234">
        <v>17296</v>
      </c>
      <c r="J234">
        <v>16111</v>
      </c>
      <c r="K234">
        <v>15765</v>
      </c>
      <c r="L234">
        <v>16078</v>
      </c>
      <c r="M234">
        <v>16581</v>
      </c>
      <c r="N234">
        <v>15083</v>
      </c>
      <c r="O234">
        <v>14905</v>
      </c>
      <c r="P234">
        <v>16688</v>
      </c>
      <c r="Q234">
        <v>18200</v>
      </c>
      <c r="R234">
        <v>16508</v>
      </c>
      <c r="S234">
        <v>12839</v>
      </c>
      <c r="T234">
        <v>12136</v>
      </c>
      <c r="U234">
        <v>15621</v>
      </c>
    </row>
    <row r="235" spans="2:21" x14ac:dyDescent="0.25">
      <c r="B235" s="1">
        <v>10944.999999981999</v>
      </c>
      <c r="C235">
        <v>10369</v>
      </c>
      <c r="D235">
        <v>15893</v>
      </c>
      <c r="E235">
        <v>13054</v>
      </c>
      <c r="F235">
        <v>13910</v>
      </c>
      <c r="G235">
        <v>18406</v>
      </c>
      <c r="H235">
        <v>16852</v>
      </c>
      <c r="I235">
        <v>14897</v>
      </c>
      <c r="J235">
        <v>14709</v>
      </c>
      <c r="K235">
        <v>12577</v>
      </c>
      <c r="L235">
        <v>15915</v>
      </c>
      <c r="M235">
        <v>14204</v>
      </c>
      <c r="N235">
        <v>14756</v>
      </c>
      <c r="O235">
        <v>16698</v>
      </c>
      <c r="P235">
        <v>14912</v>
      </c>
      <c r="Q235">
        <v>14119</v>
      </c>
      <c r="R235">
        <v>15669</v>
      </c>
      <c r="S235">
        <v>11070</v>
      </c>
      <c r="T235">
        <v>10837</v>
      </c>
      <c r="U235">
        <v>13211</v>
      </c>
    </row>
    <row r="236" spans="2:21" x14ac:dyDescent="0.25">
      <c r="B236" s="1">
        <v>10913</v>
      </c>
      <c r="C236">
        <v>10925</v>
      </c>
      <c r="D236">
        <v>16690</v>
      </c>
      <c r="E236">
        <v>12785</v>
      </c>
      <c r="F236">
        <v>14888</v>
      </c>
      <c r="G236">
        <v>19126</v>
      </c>
      <c r="H236">
        <v>17637</v>
      </c>
      <c r="I236">
        <v>14730</v>
      </c>
      <c r="J236">
        <v>14748</v>
      </c>
      <c r="K236">
        <v>13238</v>
      </c>
      <c r="L236">
        <v>17377</v>
      </c>
      <c r="M236">
        <v>14609</v>
      </c>
      <c r="N236">
        <v>15539</v>
      </c>
      <c r="O236">
        <v>17427</v>
      </c>
      <c r="P236">
        <v>15996</v>
      </c>
      <c r="Q236">
        <v>14956</v>
      </c>
      <c r="R236">
        <v>14522</v>
      </c>
      <c r="S236">
        <v>12005</v>
      </c>
      <c r="T236">
        <v>10930</v>
      </c>
      <c r="U236">
        <v>13170</v>
      </c>
    </row>
    <row r="237" spans="2:21" x14ac:dyDescent="0.25">
      <c r="B237" s="1">
        <v>14071</v>
      </c>
      <c r="C237">
        <v>12546</v>
      </c>
      <c r="D237">
        <v>19177</v>
      </c>
      <c r="E237">
        <v>15180</v>
      </c>
      <c r="F237">
        <v>16730</v>
      </c>
      <c r="G237">
        <v>20276</v>
      </c>
      <c r="H237">
        <v>18607</v>
      </c>
      <c r="I237">
        <v>20112</v>
      </c>
      <c r="J237">
        <v>18460</v>
      </c>
      <c r="K237">
        <v>16843</v>
      </c>
      <c r="L237">
        <v>17765</v>
      </c>
      <c r="M237">
        <v>17975</v>
      </c>
      <c r="N237">
        <v>16585</v>
      </c>
      <c r="O237">
        <v>16106</v>
      </c>
      <c r="P237">
        <v>16696</v>
      </c>
      <c r="Q237">
        <v>16883</v>
      </c>
      <c r="R237">
        <v>16195</v>
      </c>
      <c r="S237">
        <v>16390</v>
      </c>
      <c r="T237">
        <v>12420</v>
      </c>
      <c r="U237">
        <v>16392</v>
      </c>
    </row>
    <row r="238" spans="2:21" x14ac:dyDescent="0.25">
      <c r="B238" s="1">
        <v>11302</v>
      </c>
      <c r="C238">
        <v>9798</v>
      </c>
      <c r="D238">
        <v>16709</v>
      </c>
      <c r="E238">
        <v>12096</v>
      </c>
      <c r="F238">
        <v>15358</v>
      </c>
      <c r="G238">
        <v>18719</v>
      </c>
      <c r="H238">
        <v>16950</v>
      </c>
      <c r="I238">
        <v>15114</v>
      </c>
      <c r="J238">
        <v>15163</v>
      </c>
      <c r="K238">
        <v>13616</v>
      </c>
      <c r="L238">
        <v>17682</v>
      </c>
      <c r="M238">
        <v>15261</v>
      </c>
      <c r="N238">
        <v>16554</v>
      </c>
      <c r="O238">
        <v>17860</v>
      </c>
      <c r="P238">
        <v>16073</v>
      </c>
      <c r="Q238">
        <v>13895</v>
      </c>
      <c r="R238">
        <v>14335</v>
      </c>
      <c r="S238">
        <v>10536</v>
      </c>
      <c r="T238">
        <v>10859</v>
      </c>
      <c r="U238">
        <v>13336</v>
      </c>
    </row>
    <row r="239" spans="2:21" x14ac:dyDescent="0.25">
      <c r="B239" s="1">
        <v>11533</v>
      </c>
      <c r="C239">
        <v>11123</v>
      </c>
      <c r="D239">
        <v>16149</v>
      </c>
      <c r="E239">
        <v>12281</v>
      </c>
      <c r="F239">
        <v>14609</v>
      </c>
      <c r="G239">
        <v>17340</v>
      </c>
      <c r="H239">
        <v>15861</v>
      </c>
      <c r="I239">
        <v>14604</v>
      </c>
      <c r="J239">
        <v>14407</v>
      </c>
      <c r="K239">
        <v>14468</v>
      </c>
      <c r="L239">
        <v>14752</v>
      </c>
      <c r="M239">
        <v>14329</v>
      </c>
      <c r="N239">
        <v>14051</v>
      </c>
      <c r="O239">
        <v>14892</v>
      </c>
      <c r="P239">
        <v>15876</v>
      </c>
      <c r="Q239">
        <v>13138</v>
      </c>
      <c r="R239">
        <v>13542</v>
      </c>
      <c r="S239">
        <v>11247</v>
      </c>
      <c r="T239">
        <v>11412</v>
      </c>
      <c r="U239">
        <v>12562</v>
      </c>
    </row>
    <row r="240" spans="2:21" x14ac:dyDescent="0.25">
      <c r="B240" s="1">
        <v>11099</v>
      </c>
      <c r="C240">
        <v>9919</v>
      </c>
      <c r="D240">
        <v>17437</v>
      </c>
      <c r="E240">
        <v>12755</v>
      </c>
      <c r="F240">
        <v>14188</v>
      </c>
      <c r="G240">
        <v>18796</v>
      </c>
      <c r="H240">
        <v>17292</v>
      </c>
      <c r="I240">
        <v>16218</v>
      </c>
      <c r="J240">
        <v>14741</v>
      </c>
      <c r="K240">
        <v>14034</v>
      </c>
      <c r="L240">
        <v>17407</v>
      </c>
      <c r="M240">
        <v>15578</v>
      </c>
      <c r="N240">
        <v>15652</v>
      </c>
      <c r="O240">
        <v>17988</v>
      </c>
      <c r="P240">
        <v>17191</v>
      </c>
      <c r="Q240">
        <v>15724</v>
      </c>
      <c r="R240">
        <v>14545</v>
      </c>
      <c r="S240">
        <v>10510</v>
      </c>
      <c r="T240">
        <v>9934</v>
      </c>
      <c r="U240">
        <v>12394</v>
      </c>
    </row>
    <row r="241" spans="2:21" x14ac:dyDescent="0.25">
      <c r="B241" s="1">
        <v>11560.999999961999</v>
      </c>
      <c r="C241">
        <v>12040</v>
      </c>
      <c r="D241">
        <v>17256</v>
      </c>
      <c r="E241">
        <v>13485</v>
      </c>
      <c r="F241">
        <v>15537</v>
      </c>
      <c r="G241">
        <v>18132</v>
      </c>
      <c r="H241">
        <v>16782</v>
      </c>
      <c r="I241">
        <v>14299</v>
      </c>
      <c r="J241">
        <v>14048</v>
      </c>
      <c r="K241">
        <v>13242</v>
      </c>
      <c r="L241">
        <v>16438</v>
      </c>
      <c r="M241">
        <v>15316</v>
      </c>
      <c r="N241">
        <v>16674</v>
      </c>
      <c r="O241">
        <v>18628</v>
      </c>
      <c r="P241">
        <v>17795</v>
      </c>
      <c r="Q241">
        <v>14296</v>
      </c>
      <c r="R241">
        <v>14628</v>
      </c>
      <c r="S241">
        <v>13494</v>
      </c>
      <c r="T241">
        <v>12304</v>
      </c>
      <c r="U241">
        <v>13108</v>
      </c>
    </row>
    <row r="242" spans="2:21" x14ac:dyDescent="0.25">
      <c r="B242" s="1">
        <v>14605.999999944001</v>
      </c>
      <c r="C242">
        <v>12432</v>
      </c>
      <c r="D242">
        <v>19624</v>
      </c>
      <c r="E242">
        <v>14748</v>
      </c>
      <c r="F242">
        <v>17468</v>
      </c>
      <c r="G242">
        <v>19900</v>
      </c>
      <c r="H242">
        <v>18561</v>
      </c>
      <c r="I242">
        <v>18122</v>
      </c>
      <c r="J242">
        <v>17781</v>
      </c>
      <c r="K242">
        <v>17588</v>
      </c>
      <c r="L242">
        <v>19036</v>
      </c>
      <c r="M242">
        <v>16335</v>
      </c>
      <c r="N242">
        <v>17546</v>
      </c>
      <c r="O242">
        <v>19060</v>
      </c>
      <c r="P242">
        <v>17766</v>
      </c>
      <c r="Q242">
        <v>17636</v>
      </c>
      <c r="R242">
        <v>18345</v>
      </c>
      <c r="S242">
        <v>15496</v>
      </c>
      <c r="T242">
        <v>12732</v>
      </c>
      <c r="U242">
        <v>14591</v>
      </c>
    </row>
    <row r="243" spans="2:21" x14ac:dyDescent="0.25">
      <c r="B243" s="1">
        <v>9405</v>
      </c>
      <c r="C243">
        <v>9756</v>
      </c>
      <c r="D243">
        <v>17568</v>
      </c>
      <c r="E243">
        <v>12779</v>
      </c>
      <c r="F243">
        <v>14600</v>
      </c>
      <c r="G243">
        <v>19550</v>
      </c>
      <c r="H243">
        <v>17853</v>
      </c>
      <c r="I243">
        <v>15428</v>
      </c>
      <c r="J243">
        <v>15351</v>
      </c>
      <c r="K243">
        <v>10939</v>
      </c>
      <c r="L243">
        <v>17604</v>
      </c>
      <c r="M243">
        <v>14427</v>
      </c>
      <c r="N243">
        <v>15537</v>
      </c>
      <c r="O243">
        <v>18882</v>
      </c>
      <c r="P243">
        <v>17718</v>
      </c>
      <c r="Q243">
        <v>15676</v>
      </c>
      <c r="R243">
        <v>14111</v>
      </c>
      <c r="S243">
        <v>9890</v>
      </c>
      <c r="T243">
        <v>9844</v>
      </c>
      <c r="U243">
        <v>13261</v>
      </c>
    </row>
    <row r="244" spans="2:21" x14ac:dyDescent="0.25">
      <c r="B244" s="1">
        <v>12920.999999983</v>
      </c>
      <c r="C244">
        <v>11516</v>
      </c>
      <c r="D244">
        <v>19410</v>
      </c>
      <c r="E244">
        <v>14013</v>
      </c>
      <c r="F244">
        <v>16507</v>
      </c>
      <c r="G244">
        <v>20563</v>
      </c>
      <c r="H244">
        <v>18840</v>
      </c>
      <c r="I244">
        <v>19607</v>
      </c>
      <c r="J244">
        <v>18165</v>
      </c>
      <c r="K244">
        <v>16807</v>
      </c>
      <c r="L244">
        <v>18309</v>
      </c>
      <c r="M244">
        <v>19357</v>
      </c>
      <c r="N244">
        <v>17768</v>
      </c>
      <c r="O244">
        <v>16871</v>
      </c>
      <c r="P244">
        <v>18377</v>
      </c>
      <c r="Q244">
        <v>18415</v>
      </c>
      <c r="R244">
        <v>17358</v>
      </c>
      <c r="S244">
        <v>17101</v>
      </c>
      <c r="T244">
        <v>11262</v>
      </c>
      <c r="U244">
        <v>14587</v>
      </c>
    </row>
    <row r="245" spans="2:21" x14ac:dyDescent="0.25">
      <c r="B245" s="1">
        <v>10917</v>
      </c>
      <c r="C245">
        <v>12807</v>
      </c>
      <c r="D245">
        <v>16074</v>
      </c>
      <c r="E245">
        <v>13794</v>
      </c>
      <c r="F245">
        <v>15494</v>
      </c>
      <c r="G245">
        <v>17628</v>
      </c>
      <c r="H245">
        <v>16395</v>
      </c>
      <c r="I245">
        <v>14272</v>
      </c>
      <c r="J245">
        <v>13579</v>
      </c>
      <c r="K245">
        <v>12702</v>
      </c>
      <c r="L245">
        <v>16474</v>
      </c>
      <c r="M245">
        <v>13972</v>
      </c>
      <c r="N245">
        <v>15314</v>
      </c>
      <c r="O245">
        <v>15844</v>
      </c>
      <c r="P245">
        <v>14620</v>
      </c>
      <c r="Q245">
        <v>14880</v>
      </c>
      <c r="R245">
        <v>13313</v>
      </c>
      <c r="S245">
        <v>13082</v>
      </c>
      <c r="T245">
        <v>11771</v>
      </c>
      <c r="U245">
        <v>14727</v>
      </c>
    </row>
    <row r="246" spans="2:21" x14ac:dyDescent="0.25">
      <c r="B246" s="1">
        <v>11934</v>
      </c>
      <c r="C246">
        <v>12734</v>
      </c>
      <c r="D246">
        <v>19107</v>
      </c>
      <c r="E246">
        <v>15486</v>
      </c>
      <c r="F246">
        <v>16501</v>
      </c>
      <c r="G246">
        <v>20355</v>
      </c>
      <c r="H246">
        <v>19068</v>
      </c>
      <c r="I246">
        <v>17343</v>
      </c>
      <c r="J246">
        <v>17387</v>
      </c>
      <c r="K246">
        <v>16609</v>
      </c>
      <c r="L246">
        <v>18891</v>
      </c>
      <c r="M246">
        <v>17047</v>
      </c>
      <c r="N246">
        <v>15333</v>
      </c>
      <c r="O246">
        <v>17772</v>
      </c>
      <c r="P246">
        <v>18431</v>
      </c>
      <c r="Q246">
        <v>16648</v>
      </c>
      <c r="R246">
        <v>17571</v>
      </c>
      <c r="S246">
        <v>16059</v>
      </c>
      <c r="T246">
        <v>12322</v>
      </c>
      <c r="U246">
        <v>14441</v>
      </c>
    </row>
    <row r="247" spans="2:21" x14ac:dyDescent="0.25">
      <c r="B247" s="1">
        <v>11120</v>
      </c>
      <c r="C247">
        <v>12036</v>
      </c>
      <c r="D247">
        <v>17946</v>
      </c>
      <c r="E247">
        <v>13317</v>
      </c>
      <c r="F247">
        <v>16430</v>
      </c>
      <c r="G247">
        <v>19059</v>
      </c>
      <c r="H247">
        <v>17616</v>
      </c>
      <c r="I247">
        <v>16319</v>
      </c>
      <c r="J247">
        <v>16218</v>
      </c>
      <c r="K247">
        <v>14283</v>
      </c>
      <c r="L247">
        <v>17112</v>
      </c>
      <c r="M247">
        <v>15253</v>
      </c>
      <c r="N247">
        <v>17190</v>
      </c>
      <c r="O247">
        <v>17946</v>
      </c>
      <c r="P247">
        <v>16370</v>
      </c>
      <c r="Q247">
        <v>15922</v>
      </c>
      <c r="R247">
        <v>15589</v>
      </c>
      <c r="S247">
        <v>12890</v>
      </c>
      <c r="T247">
        <v>11455</v>
      </c>
      <c r="U247">
        <v>15537</v>
      </c>
    </row>
    <row r="248" spans="2:21" x14ac:dyDescent="0.25">
      <c r="B248" s="1">
        <v>12775</v>
      </c>
      <c r="C248">
        <v>12750</v>
      </c>
      <c r="D248">
        <v>17588</v>
      </c>
      <c r="E248">
        <v>13702</v>
      </c>
      <c r="F248">
        <v>15340</v>
      </c>
      <c r="G248">
        <v>19080</v>
      </c>
      <c r="H248">
        <v>17509</v>
      </c>
      <c r="I248">
        <v>16855</v>
      </c>
      <c r="J248">
        <v>17048</v>
      </c>
      <c r="K248">
        <v>14805</v>
      </c>
      <c r="L248">
        <v>15715</v>
      </c>
      <c r="M248">
        <v>15751</v>
      </c>
      <c r="N248">
        <v>14031</v>
      </c>
      <c r="O248">
        <v>14178</v>
      </c>
      <c r="P248">
        <v>15636</v>
      </c>
      <c r="Q248">
        <v>17312</v>
      </c>
      <c r="R248">
        <v>16181</v>
      </c>
      <c r="S248">
        <v>14819</v>
      </c>
      <c r="T248">
        <v>12746</v>
      </c>
      <c r="U248">
        <v>16364</v>
      </c>
    </row>
    <row r="249" spans="2:21" x14ac:dyDescent="0.25">
      <c r="B249" s="1">
        <v>10083.999999999</v>
      </c>
      <c r="C249">
        <v>9049</v>
      </c>
      <c r="D249">
        <v>15697</v>
      </c>
      <c r="E249">
        <v>11638</v>
      </c>
      <c r="F249">
        <v>13531</v>
      </c>
      <c r="G249">
        <v>17709</v>
      </c>
      <c r="H249">
        <v>16395</v>
      </c>
      <c r="I249">
        <v>14155</v>
      </c>
      <c r="J249">
        <v>13984</v>
      </c>
      <c r="K249">
        <v>13701</v>
      </c>
      <c r="L249">
        <v>17743</v>
      </c>
      <c r="M249">
        <v>14373</v>
      </c>
      <c r="N249">
        <v>14462</v>
      </c>
      <c r="O249">
        <v>16377</v>
      </c>
      <c r="P249">
        <v>15544</v>
      </c>
      <c r="Q249">
        <v>15844</v>
      </c>
      <c r="R249">
        <v>14144</v>
      </c>
      <c r="S249">
        <v>9679</v>
      </c>
      <c r="T249">
        <v>8849</v>
      </c>
      <c r="U249">
        <v>11364</v>
      </c>
    </row>
    <row r="250" spans="2:21" x14ac:dyDescent="0.25">
      <c r="B250" s="1">
        <v>12592</v>
      </c>
      <c r="C250">
        <v>12516</v>
      </c>
      <c r="D250">
        <v>17465</v>
      </c>
      <c r="E250">
        <v>14325</v>
      </c>
      <c r="F250">
        <v>15895</v>
      </c>
      <c r="G250">
        <v>18739</v>
      </c>
      <c r="H250">
        <v>17195</v>
      </c>
      <c r="I250">
        <v>17286</v>
      </c>
      <c r="J250">
        <v>16348</v>
      </c>
      <c r="K250">
        <v>16089</v>
      </c>
      <c r="L250">
        <v>15886</v>
      </c>
      <c r="M250">
        <v>16110</v>
      </c>
      <c r="N250">
        <v>14415</v>
      </c>
      <c r="O250">
        <v>14802</v>
      </c>
      <c r="P250">
        <v>16248</v>
      </c>
      <c r="Q250">
        <v>16427</v>
      </c>
      <c r="R250">
        <v>17822</v>
      </c>
      <c r="S250">
        <v>14592</v>
      </c>
      <c r="T250">
        <v>12023</v>
      </c>
      <c r="U250">
        <v>15427</v>
      </c>
    </row>
    <row r="251" spans="2:21" x14ac:dyDescent="0.25">
      <c r="B251" s="1">
        <v>13261</v>
      </c>
      <c r="C251">
        <v>12389</v>
      </c>
      <c r="D251">
        <v>18580</v>
      </c>
      <c r="E251">
        <v>13710</v>
      </c>
      <c r="F251">
        <v>16225</v>
      </c>
      <c r="G251">
        <v>20032</v>
      </c>
      <c r="H251">
        <v>18376</v>
      </c>
      <c r="I251">
        <v>17618</v>
      </c>
      <c r="J251">
        <v>16803</v>
      </c>
      <c r="K251">
        <v>16221</v>
      </c>
      <c r="L251">
        <v>15898</v>
      </c>
      <c r="M251">
        <v>18092</v>
      </c>
      <c r="N251">
        <v>16018</v>
      </c>
      <c r="O251">
        <v>15950</v>
      </c>
      <c r="P251">
        <v>18154</v>
      </c>
      <c r="Q251">
        <v>16757</v>
      </c>
      <c r="R251">
        <v>17831</v>
      </c>
      <c r="S251">
        <v>13070</v>
      </c>
      <c r="T251">
        <v>12484</v>
      </c>
      <c r="U251">
        <v>15480</v>
      </c>
    </row>
    <row r="252" spans="2:21" x14ac:dyDescent="0.25">
      <c r="B252" s="1">
        <v>11180</v>
      </c>
      <c r="C252">
        <v>9776</v>
      </c>
      <c r="D252">
        <v>15996</v>
      </c>
      <c r="E252">
        <v>11618</v>
      </c>
      <c r="F252">
        <v>13378</v>
      </c>
      <c r="G252">
        <v>17741</v>
      </c>
      <c r="H252">
        <v>16517</v>
      </c>
      <c r="I252">
        <v>15081</v>
      </c>
      <c r="J252">
        <v>13654</v>
      </c>
      <c r="K252">
        <v>13025</v>
      </c>
      <c r="L252">
        <v>15477</v>
      </c>
      <c r="M252">
        <v>13527</v>
      </c>
      <c r="N252">
        <v>14885</v>
      </c>
      <c r="O252">
        <v>16701</v>
      </c>
      <c r="P252">
        <v>15521</v>
      </c>
      <c r="Q252">
        <v>14686</v>
      </c>
      <c r="R252">
        <v>12824</v>
      </c>
      <c r="S252">
        <v>10833</v>
      </c>
      <c r="T252">
        <v>10250</v>
      </c>
      <c r="U252">
        <v>12242</v>
      </c>
    </row>
    <row r="253" spans="2:21" x14ac:dyDescent="0.25">
      <c r="B253" s="1">
        <v>12128</v>
      </c>
      <c r="C253">
        <v>12500</v>
      </c>
      <c r="D253">
        <v>18033</v>
      </c>
      <c r="E253">
        <v>14163</v>
      </c>
      <c r="F253">
        <v>16206</v>
      </c>
      <c r="G253">
        <v>20112</v>
      </c>
      <c r="H253">
        <v>18565</v>
      </c>
      <c r="I253">
        <v>17774</v>
      </c>
      <c r="J253">
        <v>16667</v>
      </c>
      <c r="K253">
        <v>15425</v>
      </c>
      <c r="L253">
        <v>14847</v>
      </c>
      <c r="M253">
        <v>16763</v>
      </c>
      <c r="N253">
        <v>15274</v>
      </c>
      <c r="O253">
        <v>15920</v>
      </c>
      <c r="P253">
        <v>15897</v>
      </c>
      <c r="Q253">
        <v>17061</v>
      </c>
      <c r="R253">
        <v>16124</v>
      </c>
      <c r="S253">
        <v>15541</v>
      </c>
      <c r="T253">
        <v>12589</v>
      </c>
      <c r="U253">
        <v>14220</v>
      </c>
    </row>
    <row r="254" spans="2:21" x14ac:dyDescent="0.25">
      <c r="B254" s="1">
        <v>13316</v>
      </c>
      <c r="C254">
        <v>12444</v>
      </c>
      <c r="D254">
        <v>18222</v>
      </c>
      <c r="E254">
        <v>13944</v>
      </c>
      <c r="F254">
        <v>15957</v>
      </c>
      <c r="G254">
        <v>19576</v>
      </c>
      <c r="H254">
        <v>18013</v>
      </c>
      <c r="I254">
        <v>18039</v>
      </c>
      <c r="J254">
        <v>17086</v>
      </c>
      <c r="K254">
        <v>16254</v>
      </c>
      <c r="L254">
        <v>17539</v>
      </c>
      <c r="M254">
        <v>17469</v>
      </c>
      <c r="N254">
        <v>15526</v>
      </c>
      <c r="O254">
        <v>16454</v>
      </c>
      <c r="P254">
        <v>16604</v>
      </c>
      <c r="Q254">
        <v>16147</v>
      </c>
      <c r="R254">
        <v>15793</v>
      </c>
      <c r="S254">
        <v>15465</v>
      </c>
      <c r="T254">
        <v>12040</v>
      </c>
      <c r="U254">
        <v>14950</v>
      </c>
    </row>
    <row r="255" spans="2:21" x14ac:dyDescent="0.25">
      <c r="B255" s="1">
        <v>10633</v>
      </c>
      <c r="C255">
        <v>10716</v>
      </c>
      <c r="D255">
        <v>17764</v>
      </c>
      <c r="E255">
        <v>13332</v>
      </c>
      <c r="F255">
        <v>15283</v>
      </c>
      <c r="G255">
        <v>18941</v>
      </c>
      <c r="H255">
        <v>17608</v>
      </c>
      <c r="I255">
        <v>16245</v>
      </c>
      <c r="J255">
        <v>15958</v>
      </c>
      <c r="K255">
        <v>15362</v>
      </c>
      <c r="L255">
        <v>16947</v>
      </c>
      <c r="M255">
        <v>17066</v>
      </c>
      <c r="N255">
        <v>16686</v>
      </c>
      <c r="O255">
        <v>17629</v>
      </c>
      <c r="P255">
        <v>16713</v>
      </c>
      <c r="Q255">
        <v>16223</v>
      </c>
      <c r="R255">
        <v>16892</v>
      </c>
      <c r="S255">
        <v>10712</v>
      </c>
      <c r="T255">
        <v>11039</v>
      </c>
      <c r="U255">
        <v>13094</v>
      </c>
    </row>
    <row r="256" spans="2:21" x14ac:dyDescent="0.25">
      <c r="B256" s="1">
        <v>11457</v>
      </c>
      <c r="C256">
        <v>10304</v>
      </c>
      <c r="D256">
        <v>17736</v>
      </c>
      <c r="E256">
        <v>11881</v>
      </c>
      <c r="F256">
        <v>15327</v>
      </c>
      <c r="G256">
        <v>17520</v>
      </c>
      <c r="H256">
        <v>16263</v>
      </c>
      <c r="I256">
        <v>15022</v>
      </c>
      <c r="J256">
        <v>14204</v>
      </c>
      <c r="K256">
        <v>14106</v>
      </c>
      <c r="L256">
        <v>17368</v>
      </c>
      <c r="M256">
        <v>13666</v>
      </c>
      <c r="N256">
        <v>15940</v>
      </c>
      <c r="O256">
        <v>17116</v>
      </c>
      <c r="P256">
        <v>16776</v>
      </c>
      <c r="Q256">
        <v>15789</v>
      </c>
      <c r="R256">
        <v>14330</v>
      </c>
      <c r="S256">
        <v>11923</v>
      </c>
      <c r="T256">
        <v>10318</v>
      </c>
      <c r="U256">
        <v>12593</v>
      </c>
    </row>
    <row r="257" spans="2:21" x14ac:dyDescent="0.25">
      <c r="B257" s="1">
        <v>12954</v>
      </c>
      <c r="C257">
        <v>12324</v>
      </c>
      <c r="D257">
        <v>17752</v>
      </c>
      <c r="E257">
        <v>14008</v>
      </c>
      <c r="F257">
        <v>16384</v>
      </c>
      <c r="G257">
        <v>19210</v>
      </c>
      <c r="H257">
        <v>17814</v>
      </c>
      <c r="I257">
        <v>15958</v>
      </c>
      <c r="J257">
        <v>15769</v>
      </c>
      <c r="K257">
        <v>15132</v>
      </c>
      <c r="L257">
        <v>17360</v>
      </c>
      <c r="M257">
        <v>15230</v>
      </c>
      <c r="N257">
        <v>16470</v>
      </c>
      <c r="O257">
        <v>18355</v>
      </c>
      <c r="P257">
        <v>17511</v>
      </c>
      <c r="Q257">
        <v>15411</v>
      </c>
      <c r="R257">
        <v>14930</v>
      </c>
      <c r="S257">
        <v>15201</v>
      </c>
      <c r="T257">
        <v>11997</v>
      </c>
      <c r="U257">
        <v>13749</v>
      </c>
    </row>
    <row r="258" spans="2:21" x14ac:dyDescent="0.25">
      <c r="B258" s="1">
        <v>9941.9999999810007</v>
      </c>
      <c r="C258">
        <v>8866</v>
      </c>
      <c r="D258">
        <v>16570</v>
      </c>
      <c r="E258">
        <v>11969</v>
      </c>
      <c r="F258">
        <v>14680</v>
      </c>
      <c r="G258">
        <v>17253</v>
      </c>
      <c r="H258">
        <v>16254</v>
      </c>
      <c r="I258">
        <v>14112</v>
      </c>
      <c r="J258">
        <v>13072</v>
      </c>
      <c r="K258">
        <v>13377</v>
      </c>
      <c r="L258">
        <v>15188</v>
      </c>
      <c r="M258">
        <v>15156</v>
      </c>
      <c r="N258">
        <v>15604</v>
      </c>
      <c r="O258">
        <v>15972</v>
      </c>
      <c r="P258">
        <v>14278</v>
      </c>
      <c r="Q258">
        <v>14550</v>
      </c>
      <c r="R258">
        <v>13565</v>
      </c>
      <c r="S258">
        <v>9270</v>
      </c>
      <c r="T258">
        <v>10013</v>
      </c>
      <c r="U258">
        <v>10953</v>
      </c>
    </row>
    <row r="259" spans="2:21" x14ac:dyDescent="0.25">
      <c r="B259" s="1">
        <v>12361.999999983</v>
      </c>
      <c r="C259">
        <v>11473</v>
      </c>
      <c r="D259">
        <v>18469</v>
      </c>
      <c r="E259">
        <v>13650</v>
      </c>
      <c r="F259">
        <v>16086</v>
      </c>
      <c r="G259">
        <v>20002</v>
      </c>
      <c r="H259">
        <v>18344</v>
      </c>
      <c r="I259">
        <v>19586</v>
      </c>
      <c r="J259">
        <v>18203</v>
      </c>
      <c r="K259">
        <v>18186</v>
      </c>
      <c r="L259">
        <v>15732</v>
      </c>
      <c r="M259">
        <v>17295</v>
      </c>
      <c r="N259">
        <v>14417</v>
      </c>
      <c r="O259">
        <v>15099</v>
      </c>
      <c r="P259">
        <v>17127</v>
      </c>
      <c r="Q259">
        <v>19468</v>
      </c>
      <c r="R259">
        <v>17918</v>
      </c>
      <c r="S259">
        <v>15298</v>
      </c>
      <c r="T259">
        <v>11985</v>
      </c>
      <c r="U259">
        <v>15802</v>
      </c>
    </row>
    <row r="260" spans="2:21" x14ac:dyDescent="0.25">
      <c r="B260" s="1">
        <v>12351</v>
      </c>
      <c r="C260">
        <v>12565</v>
      </c>
      <c r="D260">
        <v>18128</v>
      </c>
      <c r="E260">
        <v>15083</v>
      </c>
      <c r="F260">
        <v>17304</v>
      </c>
      <c r="G260">
        <v>19832</v>
      </c>
      <c r="H260">
        <v>18368</v>
      </c>
      <c r="I260">
        <v>17780</v>
      </c>
      <c r="J260">
        <v>15938</v>
      </c>
      <c r="K260">
        <v>15273</v>
      </c>
      <c r="L260">
        <v>15815</v>
      </c>
      <c r="M260">
        <v>14837</v>
      </c>
      <c r="N260">
        <v>14867</v>
      </c>
      <c r="O260">
        <v>16056</v>
      </c>
      <c r="P260">
        <v>17309</v>
      </c>
      <c r="Q260">
        <v>17040</v>
      </c>
      <c r="R260">
        <v>16397</v>
      </c>
      <c r="S260">
        <v>12561</v>
      </c>
      <c r="T260">
        <v>12546</v>
      </c>
      <c r="U260">
        <v>15224</v>
      </c>
    </row>
    <row r="261" spans="2:21" x14ac:dyDescent="0.25">
      <c r="B261" s="1">
        <v>11561</v>
      </c>
      <c r="C261">
        <v>9735</v>
      </c>
      <c r="D261">
        <v>16944</v>
      </c>
      <c r="E261">
        <v>12280</v>
      </c>
      <c r="F261">
        <v>14812</v>
      </c>
      <c r="G261">
        <v>16799</v>
      </c>
      <c r="H261">
        <v>15443</v>
      </c>
      <c r="I261">
        <v>15275</v>
      </c>
      <c r="J261">
        <v>15567</v>
      </c>
      <c r="K261">
        <v>14184</v>
      </c>
      <c r="L261">
        <v>13954</v>
      </c>
      <c r="M261">
        <v>15062</v>
      </c>
      <c r="N261">
        <v>14556</v>
      </c>
      <c r="O261">
        <v>14903</v>
      </c>
      <c r="P261">
        <v>15838</v>
      </c>
      <c r="Q261">
        <v>16358</v>
      </c>
      <c r="R261">
        <v>14416</v>
      </c>
      <c r="S261">
        <v>10165</v>
      </c>
      <c r="T261">
        <v>9508</v>
      </c>
      <c r="U261">
        <v>13158</v>
      </c>
    </row>
    <row r="262" spans="2:21" x14ac:dyDescent="0.25">
      <c r="B262" s="1">
        <v>12048</v>
      </c>
      <c r="C262">
        <v>8792</v>
      </c>
      <c r="D262">
        <v>16990</v>
      </c>
      <c r="E262">
        <v>12223</v>
      </c>
      <c r="F262">
        <v>15098</v>
      </c>
      <c r="G262">
        <v>19047</v>
      </c>
      <c r="H262">
        <v>17541</v>
      </c>
      <c r="I262">
        <v>16799</v>
      </c>
      <c r="J262">
        <v>15210</v>
      </c>
      <c r="K262">
        <v>15966</v>
      </c>
      <c r="L262">
        <v>18160</v>
      </c>
      <c r="M262">
        <v>18025</v>
      </c>
      <c r="N262">
        <v>17535</v>
      </c>
      <c r="O262">
        <v>17717</v>
      </c>
      <c r="P262">
        <v>15473</v>
      </c>
      <c r="Q262">
        <v>15443</v>
      </c>
      <c r="R262">
        <v>14781</v>
      </c>
      <c r="S262">
        <v>12119</v>
      </c>
      <c r="T262">
        <v>9996</v>
      </c>
      <c r="U262">
        <v>12658</v>
      </c>
    </row>
    <row r="263" spans="2:21" x14ac:dyDescent="0.25">
      <c r="B263" s="1">
        <v>10800.999999981001</v>
      </c>
      <c r="C263">
        <v>11467</v>
      </c>
      <c r="D263">
        <v>15298</v>
      </c>
      <c r="E263">
        <v>12447</v>
      </c>
      <c r="F263">
        <v>14930</v>
      </c>
      <c r="G263">
        <v>15996</v>
      </c>
      <c r="H263">
        <v>14958</v>
      </c>
      <c r="I263">
        <v>13986</v>
      </c>
      <c r="J263">
        <v>12699</v>
      </c>
      <c r="K263">
        <v>13653</v>
      </c>
      <c r="L263">
        <v>13521</v>
      </c>
      <c r="M263">
        <v>13925</v>
      </c>
      <c r="N263">
        <v>14024</v>
      </c>
      <c r="O263">
        <v>15892</v>
      </c>
      <c r="P263">
        <v>14671</v>
      </c>
      <c r="Q263">
        <v>13169</v>
      </c>
      <c r="R263">
        <v>13061</v>
      </c>
      <c r="S263">
        <v>11620</v>
      </c>
      <c r="T263">
        <v>10672</v>
      </c>
      <c r="U263">
        <v>11751</v>
      </c>
    </row>
    <row r="264" spans="2:21" x14ac:dyDescent="0.25">
      <c r="B264" s="1">
        <v>11915</v>
      </c>
      <c r="C264">
        <v>12639</v>
      </c>
      <c r="D264">
        <v>19142</v>
      </c>
      <c r="E264">
        <v>13572</v>
      </c>
      <c r="F264">
        <v>17442</v>
      </c>
      <c r="G264">
        <v>19087</v>
      </c>
      <c r="H264">
        <v>17590</v>
      </c>
      <c r="I264">
        <v>18107</v>
      </c>
      <c r="J264">
        <v>17420</v>
      </c>
      <c r="K264">
        <v>16687</v>
      </c>
      <c r="L264">
        <v>17226</v>
      </c>
      <c r="M264">
        <v>17619</v>
      </c>
      <c r="N264">
        <v>16309</v>
      </c>
      <c r="O264">
        <v>16574</v>
      </c>
      <c r="P264">
        <v>17429</v>
      </c>
      <c r="Q264">
        <v>16178</v>
      </c>
      <c r="R264">
        <v>15032</v>
      </c>
      <c r="S264">
        <v>17494</v>
      </c>
      <c r="T264">
        <v>12379</v>
      </c>
      <c r="U264">
        <v>14499</v>
      </c>
    </row>
    <row r="265" spans="2:21" x14ac:dyDescent="0.25">
      <c r="B265" s="1">
        <v>11291</v>
      </c>
      <c r="C265">
        <v>11336</v>
      </c>
      <c r="D265">
        <v>17716</v>
      </c>
      <c r="E265">
        <v>13096</v>
      </c>
      <c r="F265">
        <v>15657</v>
      </c>
      <c r="G265">
        <v>19153</v>
      </c>
      <c r="H265">
        <v>17573</v>
      </c>
      <c r="I265">
        <v>16344</v>
      </c>
      <c r="J265">
        <v>16483</v>
      </c>
      <c r="K265">
        <v>15180</v>
      </c>
      <c r="L265">
        <v>16532</v>
      </c>
      <c r="M265">
        <v>15446</v>
      </c>
      <c r="N265">
        <v>14486</v>
      </c>
      <c r="O265">
        <v>13236</v>
      </c>
      <c r="P265">
        <v>15035</v>
      </c>
      <c r="Q265">
        <v>15425</v>
      </c>
      <c r="R265">
        <v>17313</v>
      </c>
      <c r="S265">
        <v>11325</v>
      </c>
      <c r="T265">
        <v>11870</v>
      </c>
      <c r="U265">
        <v>13713</v>
      </c>
    </row>
    <row r="266" spans="2:21" x14ac:dyDescent="0.25">
      <c r="B266" s="1">
        <v>14699</v>
      </c>
      <c r="C266">
        <v>13588</v>
      </c>
      <c r="D266">
        <v>19951</v>
      </c>
      <c r="E266">
        <v>15712</v>
      </c>
      <c r="F266">
        <v>17459</v>
      </c>
      <c r="G266">
        <v>21362</v>
      </c>
      <c r="H266">
        <v>19630</v>
      </c>
      <c r="I266">
        <v>20414</v>
      </c>
      <c r="J266">
        <v>19376</v>
      </c>
      <c r="K266">
        <v>19644</v>
      </c>
      <c r="L266">
        <v>17100</v>
      </c>
      <c r="M266">
        <v>16692</v>
      </c>
      <c r="N266">
        <v>17107</v>
      </c>
      <c r="O266">
        <v>16877</v>
      </c>
      <c r="P266">
        <v>18836</v>
      </c>
      <c r="Q266">
        <v>21446</v>
      </c>
      <c r="R266">
        <v>20758</v>
      </c>
      <c r="S266">
        <v>18304</v>
      </c>
      <c r="T266">
        <v>13332</v>
      </c>
      <c r="U266">
        <v>17409</v>
      </c>
    </row>
    <row r="267" spans="2:21" x14ac:dyDescent="0.25">
      <c r="B267" s="1">
        <v>13226.999999995</v>
      </c>
      <c r="C267">
        <v>12429</v>
      </c>
      <c r="D267">
        <v>19363</v>
      </c>
      <c r="E267">
        <v>14585</v>
      </c>
      <c r="F267">
        <v>17406</v>
      </c>
      <c r="G267">
        <v>21200</v>
      </c>
      <c r="H267">
        <v>19479</v>
      </c>
      <c r="I267">
        <v>18100</v>
      </c>
      <c r="J267">
        <v>17822</v>
      </c>
      <c r="K267">
        <v>17286</v>
      </c>
      <c r="L267">
        <v>18095</v>
      </c>
      <c r="M267">
        <v>17415</v>
      </c>
      <c r="N267">
        <v>16262</v>
      </c>
      <c r="O267">
        <v>17995</v>
      </c>
      <c r="P267">
        <v>18573</v>
      </c>
      <c r="Q267">
        <v>16820</v>
      </c>
      <c r="R267">
        <v>16727</v>
      </c>
      <c r="S267">
        <v>13502</v>
      </c>
      <c r="T267">
        <v>12653</v>
      </c>
      <c r="U267">
        <v>14973</v>
      </c>
    </row>
    <row r="268" spans="2:21" x14ac:dyDescent="0.25">
      <c r="B268" s="1">
        <v>13797</v>
      </c>
      <c r="C268">
        <v>15415</v>
      </c>
      <c r="D268">
        <v>19385</v>
      </c>
      <c r="E268">
        <v>15639</v>
      </c>
      <c r="F268">
        <v>17859</v>
      </c>
      <c r="G268">
        <v>20497</v>
      </c>
      <c r="H268">
        <v>18537</v>
      </c>
      <c r="I268">
        <v>19249</v>
      </c>
      <c r="J268">
        <v>17722</v>
      </c>
      <c r="K268">
        <v>18165</v>
      </c>
      <c r="L268">
        <v>16779</v>
      </c>
      <c r="M268">
        <v>18396</v>
      </c>
      <c r="N268">
        <v>16795</v>
      </c>
      <c r="O268">
        <v>16175</v>
      </c>
      <c r="P268">
        <v>18108</v>
      </c>
      <c r="Q268">
        <v>18178</v>
      </c>
      <c r="R268">
        <v>18142</v>
      </c>
      <c r="S268">
        <v>17505</v>
      </c>
      <c r="T268">
        <v>14397</v>
      </c>
      <c r="U268">
        <v>17738</v>
      </c>
    </row>
    <row r="269" spans="2:21" x14ac:dyDescent="0.25">
      <c r="B269" s="1">
        <v>12953</v>
      </c>
      <c r="C269">
        <v>11314</v>
      </c>
      <c r="D269">
        <v>18793</v>
      </c>
      <c r="E269">
        <v>13641</v>
      </c>
      <c r="F269">
        <v>16700</v>
      </c>
      <c r="G269">
        <v>19890</v>
      </c>
      <c r="H269">
        <v>18352</v>
      </c>
      <c r="I269">
        <v>17336</v>
      </c>
      <c r="J269">
        <v>16389</v>
      </c>
      <c r="K269">
        <v>16358</v>
      </c>
      <c r="L269">
        <v>18086</v>
      </c>
      <c r="M269">
        <v>17128</v>
      </c>
      <c r="N269">
        <v>14406</v>
      </c>
      <c r="O269">
        <v>16678</v>
      </c>
      <c r="P269">
        <v>18784</v>
      </c>
      <c r="Q269">
        <v>19096</v>
      </c>
      <c r="R269">
        <v>17737</v>
      </c>
      <c r="S269">
        <v>12577</v>
      </c>
      <c r="T269">
        <v>11612</v>
      </c>
      <c r="U269">
        <v>13707</v>
      </c>
    </row>
    <row r="270" spans="2:21" x14ac:dyDescent="0.25">
      <c r="B270" s="1">
        <v>12445</v>
      </c>
      <c r="C270">
        <v>11163</v>
      </c>
      <c r="D270">
        <v>18483</v>
      </c>
      <c r="E270">
        <v>13850</v>
      </c>
      <c r="F270">
        <v>17287</v>
      </c>
      <c r="G270">
        <v>19725</v>
      </c>
      <c r="H270">
        <v>18302</v>
      </c>
      <c r="I270">
        <v>18291</v>
      </c>
      <c r="J270">
        <v>16845</v>
      </c>
      <c r="K270">
        <v>16411</v>
      </c>
      <c r="L270">
        <v>19309</v>
      </c>
      <c r="M270">
        <v>16840</v>
      </c>
      <c r="N270">
        <v>18438</v>
      </c>
      <c r="O270">
        <v>18921</v>
      </c>
      <c r="P270">
        <v>16870</v>
      </c>
      <c r="Q270">
        <v>16305</v>
      </c>
      <c r="R270">
        <v>18152</v>
      </c>
      <c r="S270">
        <v>12108</v>
      </c>
      <c r="T270">
        <v>11324</v>
      </c>
      <c r="U270">
        <v>13114</v>
      </c>
    </row>
    <row r="271" spans="2:21" x14ac:dyDescent="0.25">
      <c r="B271" s="1">
        <v>12010.999999999</v>
      </c>
      <c r="C271">
        <v>11411</v>
      </c>
      <c r="D271">
        <v>16141</v>
      </c>
      <c r="E271">
        <v>13232</v>
      </c>
      <c r="F271">
        <v>14812</v>
      </c>
      <c r="G271">
        <v>17849</v>
      </c>
      <c r="H271">
        <v>16502</v>
      </c>
      <c r="I271">
        <v>15629</v>
      </c>
      <c r="J271">
        <v>15549</v>
      </c>
      <c r="K271">
        <v>15059</v>
      </c>
      <c r="L271">
        <v>14707</v>
      </c>
      <c r="M271">
        <v>15571</v>
      </c>
      <c r="N271">
        <v>15154</v>
      </c>
      <c r="O271">
        <v>14754</v>
      </c>
      <c r="P271">
        <v>15577</v>
      </c>
      <c r="Q271">
        <v>16797</v>
      </c>
      <c r="R271">
        <v>15835</v>
      </c>
      <c r="S271">
        <v>12868</v>
      </c>
      <c r="T271">
        <v>12544</v>
      </c>
      <c r="U271">
        <v>14263</v>
      </c>
    </row>
    <row r="272" spans="2:21" x14ac:dyDescent="0.25">
      <c r="B272" s="1">
        <v>11494</v>
      </c>
      <c r="C272">
        <v>11919</v>
      </c>
      <c r="D272">
        <v>18473</v>
      </c>
      <c r="E272">
        <v>14082</v>
      </c>
      <c r="F272">
        <v>16140</v>
      </c>
      <c r="G272">
        <v>19611</v>
      </c>
      <c r="H272">
        <v>18072</v>
      </c>
      <c r="I272">
        <v>17719</v>
      </c>
      <c r="J272">
        <v>17146</v>
      </c>
      <c r="K272">
        <v>16765</v>
      </c>
      <c r="L272">
        <v>19065</v>
      </c>
      <c r="M272">
        <v>16160</v>
      </c>
      <c r="N272">
        <v>18214</v>
      </c>
      <c r="O272">
        <v>17842</v>
      </c>
      <c r="P272">
        <v>16850</v>
      </c>
      <c r="Q272">
        <v>18483</v>
      </c>
      <c r="R272">
        <v>17238</v>
      </c>
      <c r="S272">
        <v>13304</v>
      </c>
      <c r="T272">
        <v>11845</v>
      </c>
      <c r="U272">
        <v>13759</v>
      </c>
    </row>
    <row r="273" spans="1:21" x14ac:dyDescent="0.25">
      <c r="B273" s="1">
        <v>12200</v>
      </c>
      <c r="C273">
        <v>13041</v>
      </c>
      <c r="D273">
        <v>18065</v>
      </c>
      <c r="E273">
        <v>14536</v>
      </c>
      <c r="F273">
        <v>16495</v>
      </c>
      <c r="G273">
        <v>19395</v>
      </c>
      <c r="H273">
        <v>17866</v>
      </c>
      <c r="I273">
        <v>17155</v>
      </c>
      <c r="J273">
        <v>15644</v>
      </c>
      <c r="K273">
        <v>15104</v>
      </c>
      <c r="L273">
        <v>15725</v>
      </c>
      <c r="M273">
        <v>16293</v>
      </c>
      <c r="N273">
        <v>14462</v>
      </c>
      <c r="O273">
        <v>16179</v>
      </c>
      <c r="P273">
        <v>17304</v>
      </c>
      <c r="Q273">
        <v>17306</v>
      </c>
      <c r="R273">
        <v>17763</v>
      </c>
      <c r="S273">
        <v>15514</v>
      </c>
      <c r="T273">
        <v>13087</v>
      </c>
      <c r="U273">
        <v>15254</v>
      </c>
    </row>
    <row r="274" spans="1:21" x14ac:dyDescent="0.25">
      <c r="B274" s="1">
        <v>14033</v>
      </c>
      <c r="C274">
        <v>12904</v>
      </c>
      <c r="D274">
        <v>19136</v>
      </c>
      <c r="E274">
        <v>15838</v>
      </c>
      <c r="F274">
        <v>17615</v>
      </c>
      <c r="G274">
        <v>20866</v>
      </c>
      <c r="H274">
        <v>19124</v>
      </c>
      <c r="I274">
        <v>19456</v>
      </c>
      <c r="J274">
        <v>18694</v>
      </c>
      <c r="K274">
        <v>18767</v>
      </c>
      <c r="L274">
        <v>16865</v>
      </c>
      <c r="M274">
        <v>17941</v>
      </c>
      <c r="N274">
        <v>16543</v>
      </c>
      <c r="O274">
        <v>17544</v>
      </c>
      <c r="P274">
        <v>16973</v>
      </c>
      <c r="Q274">
        <v>18900</v>
      </c>
      <c r="R274">
        <v>18927</v>
      </c>
      <c r="S274">
        <v>12518</v>
      </c>
      <c r="T274">
        <v>13183</v>
      </c>
      <c r="U274">
        <v>16178</v>
      </c>
    </row>
    <row r="275" spans="1:21" x14ac:dyDescent="0.25">
      <c r="B275" s="1">
        <v>12479</v>
      </c>
      <c r="C275">
        <v>12391</v>
      </c>
      <c r="D275">
        <v>19071</v>
      </c>
      <c r="E275">
        <v>14609</v>
      </c>
      <c r="F275">
        <v>16231</v>
      </c>
      <c r="G275">
        <v>21128</v>
      </c>
      <c r="H275">
        <v>19343</v>
      </c>
      <c r="I275">
        <v>17670</v>
      </c>
      <c r="J275">
        <v>17866</v>
      </c>
      <c r="K275">
        <v>16506</v>
      </c>
      <c r="L275">
        <v>20254</v>
      </c>
      <c r="M275">
        <v>17775</v>
      </c>
      <c r="N275">
        <v>18649</v>
      </c>
      <c r="O275">
        <v>20750</v>
      </c>
      <c r="P275">
        <v>18486</v>
      </c>
      <c r="Q275">
        <v>16942</v>
      </c>
      <c r="R275">
        <v>16009</v>
      </c>
      <c r="S275">
        <v>13669</v>
      </c>
      <c r="T275">
        <v>12375</v>
      </c>
      <c r="U275">
        <v>16466</v>
      </c>
    </row>
    <row r="276" spans="1:21" x14ac:dyDescent="0.25">
      <c r="B276" s="1">
        <v>12104.999999995</v>
      </c>
      <c r="C276">
        <v>11279</v>
      </c>
      <c r="D276">
        <v>17384</v>
      </c>
      <c r="E276">
        <v>13750</v>
      </c>
      <c r="F276">
        <v>16502</v>
      </c>
      <c r="G276">
        <v>18581</v>
      </c>
      <c r="H276">
        <v>17367</v>
      </c>
      <c r="I276">
        <v>16002</v>
      </c>
      <c r="J276">
        <v>15837</v>
      </c>
      <c r="K276">
        <v>15386</v>
      </c>
      <c r="L276">
        <v>16167</v>
      </c>
      <c r="M276">
        <v>16557</v>
      </c>
      <c r="N276">
        <v>14173</v>
      </c>
      <c r="O276">
        <v>14516</v>
      </c>
      <c r="P276">
        <v>16324</v>
      </c>
      <c r="Q276">
        <v>16253</v>
      </c>
      <c r="R276">
        <v>16085</v>
      </c>
      <c r="S276">
        <v>12088</v>
      </c>
      <c r="T276">
        <v>12029</v>
      </c>
      <c r="U276">
        <v>14355</v>
      </c>
    </row>
    <row r="277" spans="1:21" x14ac:dyDescent="0.25">
      <c r="B277" s="1">
        <v>11874.99999998</v>
      </c>
      <c r="C277">
        <v>11421</v>
      </c>
      <c r="D277">
        <v>16312</v>
      </c>
      <c r="E277">
        <v>13462</v>
      </c>
      <c r="F277">
        <v>14722</v>
      </c>
      <c r="G277">
        <v>17665</v>
      </c>
      <c r="H277">
        <v>16441</v>
      </c>
      <c r="I277">
        <v>14497</v>
      </c>
      <c r="J277">
        <v>14510</v>
      </c>
      <c r="K277">
        <v>13309</v>
      </c>
      <c r="L277">
        <v>16174</v>
      </c>
      <c r="M277">
        <v>14070</v>
      </c>
      <c r="N277">
        <v>14330</v>
      </c>
      <c r="O277">
        <v>17831</v>
      </c>
      <c r="P277">
        <v>16452</v>
      </c>
      <c r="Q277">
        <v>13846</v>
      </c>
      <c r="R277">
        <v>13709</v>
      </c>
      <c r="S277">
        <v>11344</v>
      </c>
      <c r="T277">
        <v>11230</v>
      </c>
      <c r="U277">
        <v>14254</v>
      </c>
    </row>
    <row r="278" spans="1:21" x14ac:dyDescent="0.25">
      <c r="B278" s="1">
        <v>9240.9999999819993</v>
      </c>
      <c r="C278">
        <v>9214</v>
      </c>
      <c r="D278">
        <v>15374</v>
      </c>
      <c r="E278">
        <v>12038</v>
      </c>
      <c r="F278">
        <v>14254</v>
      </c>
      <c r="G278">
        <v>16268</v>
      </c>
      <c r="H278">
        <v>14971</v>
      </c>
      <c r="I278">
        <v>13546</v>
      </c>
      <c r="J278">
        <v>14096</v>
      </c>
      <c r="K278">
        <v>12092</v>
      </c>
      <c r="L278">
        <v>15512</v>
      </c>
      <c r="M278">
        <v>13913</v>
      </c>
      <c r="N278">
        <v>15533</v>
      </c>
      <c r="O278">
        <v>14920</v>
      </c>
      <c r="P278">
        <v>13866</v>
      </c>
      <c r="Q278">
        <v>12915</v>
      </c>
      <c r="R278">
        <v>12981</v>
      </c>
      <c r="S278">
        <v>9492</v>
      </c>
      <c r="T278">
        <v>10147</v>
      </c>
      <c r="U278">
        <v>10856</v>
      </c>
    </row>
    <row r="279" spans="1:21" x14ac:dyDescent="0.25">
      <c r="B279" s="1">
        <v>10806</v>
      </c>
      <c r="C279">
        <v>10661</v>
      </c>
      <c r="D279">
        <v>17960</v>
      </c>
      <c r="E279">
        <v>14016</v>
      </c>
      <c r="F279">
        <v>16996</v>
      </c>
      <c r="G279">
        <v>18499</v>
      </c>
      <c r="H279">
        <v>17358</v>
      </c>
      <c r="I279">
        <v>15292</v>
      </c>
      <c r="J279">
        <v>14401</v>
      </c>
      <c r="K279">
        <v>14022</v>
      </c>
      <c r="L279">
        <v>17327</v>
      </c>
      <c r="M279">
        <v>15162</v>
      </c>
      <c r="N279">
        <v>15968</v>
      </c>
      <c r="O279">
        <v>19269</v>
      </c>
      <c r="P279">
        <v>17726</v>
      </c>
      <c r="Q279">
        <v>12773</v>
      </c>
      <c r="R279">
        <v>12898</v>
      </c>
      <c r="S279">
        <v>14320</v>
      </c>
      <c r="T279">
        <v>11178</v>
      </c>
      <c r="U279">
        <v>12954</v>
      </c>
    </row>
    <row r="280" spans="1:21" x14ac:dyDescent="0.25">
      <c r="A280" t="s">
        <v>1026</v>
      </c>
      <c r="B280" s="1">
        <f>AVERAGE(B190:B279)</f>
        <v>12142.355555551312</v>
      </c>
      <c r="C280">
        <f>AVERAGE(C190:C279)</f>
        <v>11534.755555555555</v>
      </c>
      <c r="D280">
        <f t="shared" ref="D280:U280" si="4">AVERAGE(D190:D279)</f>
        <v>17744.155555555557</v>
      </c>
      <c r="E280">
        <f t="shared" si="4"/>
        <v>13600.266666666666</v>
      </c>
      <c r="F280">
        <f t="shared" si="4"/>
        <v>15904.422222222222</v>
      </c>
      <c r="G280">
        <f t="shared" si="4"/>
        <v>19007.922222222223</v>
      </c>
      <c r="H280">
        <f t="shared" si="4"/>
        <v>17535.933333333334</v>
      </c>
      <c r="I280">
        <f t="shared" si="4"/>
        <v>16622.288888888888</v>
      </c>
      <c r="J280">
        <f t="shared" si="4"/>
        <v>15892.388888888889</v>
      </c>
      <c r="K280">
        <f t="shared" si="4"/>
        <v>15307.222222222223</v>
      </c>
      <c r="L280">
        <f t="shared" si="4"/>
        <v>16787.855555555554</v>
      </c>
      <c r="M280">
        <f t="shared" si="4"/>
        <v>16094.577777777778</v>
      </c>
      <c r="N280">
        <f t="shared" si="4"/>
        <v>15776.7</v>
      </c>
      <c r="O280">
        <f t="shared" si="4"/>
        <v>16832.666666666668</v>
      </c>
      <c r="P280">
        <f t="shared" si="4"/>
        <v>16786.077777777777</v>
      </c>
      <c r="Q280">
        <f t="shared" si="4"/>
        <v>16206.122222222222</v>
      </c>
      <c r="R280">
        <f t="shared" si="4"/>
        <v>15934.244444444445</v>
      </c>
      <c r="S280">
        <f t="shared" si="4"/>
        <v>13300.622222222222</v>
      </c>
      <c r="T280">
        <f t="shared" si="4"/>
        <v>11627.222222222223</v>
      </c>
      <c r="U280">
        <f t="shared" si="4"/>
        <v>14142.577777777778</v>
      </c>
    </row>
    <row r="281" spans="1:21" x14ac:dyDescent="0.25">
      <c r="A281" t="s">
        <v>1027</v>
      </c>
      <c r="B281">
        <f>MEDIAN(B190:B279)</f>
        <v>12158.999999990501</v>
      </c>
      <c r="C281">
        <f>MEDIAN(C190:C279)</f>
        <v>11529</v>
      </c>
      <c r="D281">
        <f t="shared" ref="D281:U281" si="5">MEDIAN(D190:D279)</f>
        <v>17843.5</v>
      </c>
      <c r="E281">
        <f t="shared" si="5"/>
        <v>13622.5</v>
      </c>
      <c r="F281">
        <f t="shared" si="5"/>
        <v>15931</v>
      </c>
      <c r="G281">
        <f t="shared" si="5"/>
        <v>19069.5</v>
      </c>
      <c r="H281">
        <f t="shared" si="5"/>
        <v>17589.5</v>
      </c>
      <c r="I281">
        <f t="shared" si="5"/>
        <v>16499</v>
      </c>
      <c r="J281">
        <f t="shared" si="5"/>
        <v>15909.5</v>
      </c>
      <c r="K281">
        <f t="shared" si="5"/>
        <v>15374</v>
      </c>
      <c r="L281">
        <f t="shared" si="5"/>
        <v>16766.5</v>
      </c>
      <c r="M281">
        <f t="shared" si="5"/>
        <v>16280.5</v>
      </c>
      <c r="N281">
        <f t="shared" si="5"/>
        <v>15571.5</v>
      </c>
      <c r="O281">
        <f t="shared" si="5"/>
        <v>16789</v>
      </c>
      <c r="P281">
        <f t="shared" si="5"/>
        <v>16764.5</v>
      </c>
      <c r="Q281">
        <f t="shared" si="5"/>
        <v>16290</v>
      </c>
      <c r="R281">
        <f t="shared" si="5"/>
        <v>16134</v>
      </c>
      <c r="S281">
        <f t="shared" si="5"/>
        <v>12873</v>
      </c>
      <c r="T281">
        <f t="shared" si="5"/>
        <v>11761.5</v>
      </c>
      <c r="U281">
        <f t="shared" si="5"/>
        <v>14136</v>
      </c>
    </row>
    <row r="283" spans="1:21" x14ac:dyDescent="0.25">
      <c r="B283" t="s">
        <v>1024</v>
      </c>
    </row>
    <row r="284" spans="1:21" x14ac:dyDescent="0.25">
      <c r="B284" s="1">
        <v>12820</v>
      </c>
      <c r="C284">
        <v>11542</v>
      </c>
      <c r="D284">
        <v>18834</v>
      </c>
      <c r="E284">
        <v>14589</v>
      </c>
      <c r="F284">
        <v>16746</v>
      </c>
      <c r="G284">
        <v>16713</v>
      </c>
      <c r="H284">
        <v>15434</v>
      </c>
      <c r="I284">
        <v>17183</v>
      </c>
      <c r="J284">
        <v>14280</v>
      </c>
      <c r="K284">
        <v>15413</v>
      </c>
      <c r="L284">
        <v>17560</v>
      </c>
      <c r="M284">
        <v>16812</v>
      </c>
      <c r="N284">
        <v>15823</v>
      </c>
      <c r="O284">
        <v>18439</v>
      </c>
      <c r="P284">
        <v>17132</v>
      </c>
      <c r="Q284">
        <v>16987</v>
      </c>
      <c r="R284">
        <v>15819</v>
      </c>
      <c r="S284">
        <v>12295</v>
      </c>
      <c r="T284">
        <v>11485</v>
      </c>
      <c r="U284">
        <v>12618</v>
      </c>
    </row>
    <row r="285" spans="1:21" x14ac:dyDescent="0.25">
      <c r="B285" s="1">
        <v>12444</v>
      </c>
      <c r="C285">
        <v>12647</v>
      </c>
      <c r="D285">
        <v>17639</v>
      </c>
      <c r="E285">
        <v>12977</v>
      </c>
      <c r="F285">
        <v>15847</v>
      </c>
      <c r="G285">
        <v>16850</v>
      </c>
      <c r="H285">
        <v>15634</v>
      </c>
      <c r="I285">
        <v>15412</v>
      </c>
      <c r="J285">
        <v>13907</v>
      </c>
      <c r="K285">
        <v>13767</v>
      </c>
      <c r="L285">
        <v>16077</v>
      </c>
      <c r="M285">
        <v>15064</v>
      </c>
      <c r="N285">
        <v>12456</v>
      </c>
      <c r="O285">
        <v>14293</v>
      </c>
      <c r="P285">
        <v>15361</v>
      </c>
      <c r="Q285">
        <v>17103</v>
      </c>
      <c r="R285">
        <v>16137</v>
      </c>
      <c r="S285">
        <v>12878</v>
      </c>
      <c r="T285">
        <v>11749</v>
      </c>
      <c r="U285">
        <v>14587</v>
      </c>
    </row>
    <row r="286" spans="1:21" x14ac:dyDescent="0.25">
      <c r="B286" s="1">
        <v>12345</v>
      </c>
      <c r="C286">
        <v>10618</v>
      </c>
      <c r="D286">
        <v>17389</v>
      </c>
      <c r="E286">
        <v>13256</v>
      </c>
      <c r="F286">
        <v>15253</v>
      </c>
      <c r="G286">
        <v>15698</v>
      </c>
      <c r="H286">
        <v>14347</v>
      </c>
      <c r="I286">
        <v>15172</v>
      </c>
      <c r="J286">
        <v>14574</v>
      </c>
      <c r="K286">
        <v>15269</v>
      </c>
      <c r="L286">
        <v>15154</v>
      </c>
      <c r="M286">
        <v>15417</v>
      </c>
      <c r="N286">
        <v>14230</v>
      </c>
      <c r="O286">
        <v>14380</v>
      </c>
      <c r="P286">
        <v>15549</v>
      </c>
      <c r="Q286">
        <v>15769</v>
      </c>
      <c r="R286">
        <v>16831</v>
      </c>
      <c r="S286">
        <v>12122</v>
      </c>
      <c r="T286">
        <v>10618</v>
      </c>
      <c r="U286">
        <v>13088</v>
      </c>
    </row>
    <row r="287" spans="1:21" x14ac:dyDescent="0.25">
      <c r="B287" s="1">
        <v>13533.999999999</v>
      </c>
      <c r="C287">
        <v>11121</v>
      </c>
      <c r="D287">
        <v>16979</v>
      </c>
      <c r="E287">
        <v>13270</v>
      </c>
      <c r="F287">
        <v>15346</v>
      </c>
      <c r="G287">
        <v>16456</v>
      </c>
      <c r="H287">
        <v>14977</v>
      </c>
      <c r="I287">
        <v>14688</v>
      </c>
      <c r="J287">
        <v>14020</v>
      </c>
      <c r="K287">
        <v>13995</v>
      </c>
      <c r="L287">
        <v>17754</v>
      </c>
      <c r="M287">
        <v>15349</v>
      </c>
      <c r="N287">
        <v>14981</v>
      </c>
      <c r="O287">
        <v>17867</v>
      </c>
      <c r="P287">
        <v>17412</v>
      </c>
      <c r="Q287">
        <v>13910</v>
      </c>
      <c r="R287">
        <v>14226</v>
      </c>
      <c r="S287">
        <v>12320</v>
      </c>
      <c r="T287">
        <v>11292</v>
      </c>
      <c r="U287">
        <v>13588</v>
      </c>
    </row>
    <row r="288" spans="1:21" x14ac:dyDescent="0.25">
      <c r="B288" s="1">
        <v>11048</v>
      </c>
      <c r="C288">
        <v>9962</v>
      </c>
      <c r="D288">
        <v>16501</v>
      </c>
      <c r="E288">
        <v>12803</v>
      </c>
      <c r="F288">
        <v>14991</v>
      </c>
      <c r="G288">
        <v>17118</v>
      </c>
      <c r="H288">
        <v>15923</v>
      </c>
      <c r="I288">
        <v>14845</v>
      </c>
      <c r="J288">
        <v>12879</v>
      </c>
      <c r="K288">
        <v>13939</v>
      </c>
      <c r="L288">
        <v>16446</v>
      </c>
      <c r="M288">
        <v>14462</v>
      </c>
      <c r="N288">
        <v>15355</v>
      </c>
      <c r="O288">
        <v>17311</v>
      </c>
      <c r="P288">
        <v>17433</v>
      </c>
      <c r="Q288">
        <v>13020</v>
      </c>
      <c r="R288">
        <v>13747</v>
      </c>
      <c r="S288">
        <v>11105</v>
      </c>
      <c r="T288">
        <v>9793</v>
      </c>
      <c r="U288">
        <v>13470</v>
      </c>
    </row>
    <row r="289" spans="2:21" x14ac:dyDescent="0.25">
      <c r="B289" s="1">
        <v>13980</v>
      </c>
      <c r="C289">
        <v>13163</v>
      </c>
      <c r="D289">
        <v>19623</v>
      </c>
      <c r="E289">
        <v>15937</v>
      </c>
      <c r="F289">
        <v>18016</v>
      </c>
      <c r="G289">
        <v>19077</v>
      </c>
      <c r="H289">
        <v>18115</v>
      </c>
      <c r="I289">
        <v>19568</v>
      </c>
      <c r="J289">
        <v>18773</v>
      </c>
      <c r="K289">
        <v>18017</v>
      </c>
      <c r="L289">
        <v>14610</v>
      </c>
      <c r="M289">
        <v>17832</v>
      </c>
      <c r="N289">
        <v>16517</v>
      </c>
      <c r="O289">
        <v>14452</v>
      </c>
      <c r="P289">
        <v>15586</v>
      </c>
      <c r="Q289">
        <v>19113</v>
      </c>
      <c r="R289">
        <v>19342</v>
      </c>
      <c r="S289">
        <v>18276</v>
      </c>
      <c r="T289">
        <v>13253</v>
      </c>
      <c r="U289">
        <v>17664</v>
      </c>
    </row>
    <row r="290" spans="2:21" x14ac:dyDescent="0.25">
      <c r="B290" s="1">
        <v>9288</v>
      </c>
      <c r="C290">
        <v>8545</v>
      </c>
      <c r="D290">
        <v>16485</v>
      </c>
      <c r="E290">
        <v>11588</v>
      </c>
      <c r="F290">
        <v>14979</v>
      </c>
      <c r="G290">
        <v>15086</v>
      </c>
      <c r="H290">
        <v>14397</v>
      </c>
      <c r="I290">
        <v>11818</v>
      </c>
      <c r="J290">
        <v>11638</v>
      </c>
      <c r="K290">
        <v>11148</v>
      </c>
      <c r="L290">
        <v>15255</v>
      </c>
      <c r="M290">
        <v>12183</v>
      </c>
      <c r="N290">
        <v>14453</v>
      </c>
      <c r="O290">
        <v>15503</v>
      </c>
      <c r="P290">
        <v>14092</v>
      </c>
      <c r="Q290">
        <v>12436</v>
      </c>
      <c r="R290">
        <v>12808</v>
      </c>
      <c r="S290">
        <v>10800</v>
      </c>
      <c r="T290">
        <v>8739</v>
      </c>
      <c r="U290">
        <v>10049</v>
      </c>
    </row>
    <row r="291" spans="2:21" x14ac:dyDescent="0.25">
      <c r="B291" s="1">
        <v>12228</v>
      </c>
      <c r="C291">
        <v>12843</v>
      </c>
      <c r="D291">
        <v>18823</v>
      </c>
      <c r="E291">
        <v>13887</v>
      </c>
      <c r="F291">
        <v>15599</v>
      </c>
      <c r="G291">
        <v>17643</v>
      </c>
      <c r="H291">
        <v>17335</v>
      </c>
      <c r="I291">
        <v>18027</v>
      </c>
      <c r="J291">
        <v>16194</v>
      </c>
      <c r="K291">
        <v>16615</v>
      </c>
      <c r="L291">
        <v>15894</v>
      </c>
      <c r="M291">
        <v>17829</v>
      </c>
      <c r="N291">
        <v>14900</v>
      </c>
      <c r="O291">
        <v>16055</v>
      </c>
      <c r="P291">
        <v>17384</v>
      </c>
      <c r="Q291">
        <v>16306</v>
      </c>
      <c r="R291">
        <v>14415</v>
      </c>
      <c r="S291">
        <v>15861</v>
      </c>
      <c r="T291">
        <v>12669</v>
      </c>
      <c r="U291">
        <v>15082</v>
      </c>
    </row>
    <row r="292" spans="2:21" x14ac:dyDescent="0.25">
      <c r="B292" s="1">
        <v>11280</v>
      </c>
      <c r="C292">
        <v>10553</v>
      </c>
      <c r="D292">
        <v>17058</v>
      </c>
      <c r="E292">
        <v>12958</v>
      </c>
      <c r="F292">
        <v>14983</v>
      </c>
      <c r="G292">
        <v>17154</v>
      </c>
      <c r="H292">
        <v>15454</v>
      </c>
      <c r="I292">
        <v>14556</v>
      </c>
      <c r="J292">
        <v>13374</v>
      </c>
      <c r="K292">
        <v>12825</v>
      </c>
      <c r="L292">
        <v>17069</v>
      </c>
      <c r="M292">
        <v>14398</v>
      </c>
      <c r="N292">
        <v>15438</v>
      </c>
      <c r="O292">
        <v>17726</v>
      </c>
      <c r="P292">
        <v>15551</v>
      </c>
      <c r="Q292">
        <v>14358</v>
      </c>
      <c r="R292">
        <v>12503</v>
      </c>
      <c r="S292">
        <v>10786</v>
      </c>
      <c r="T292">
        <v>10615</v>
      </c>
      <c r="U292">
        <v>13669</v>
      </c>
    </row>
    <row r="293" spans="2:21" x14ac:dyDescent="0.25">
      <c r="B293" s="1">
        <v>13906</v>
      </c>
      <c r="C293">
        <v>12528</v>
      </c>
      <c r="D293">
        <v>18858</v>
      </c>
      <c r="E293">
        <v>14846</v>
      </c>
      <c r="F293">
        <v>16482</v>
      </c>
      <c r="G293">
        <v>17730</v>
      </c>
      <c r="H293">
        <v>15965</v>
      </c>
      <c r="I293">
        <v>18166</v>
      </c>
      <c r="J293">
        <v>16511</v>
      </c>
      <c r="K293">
        <v>17737</v>
      </c>
      <c r="L293">
        <v>15998</v>
      </c>
      <c r="M293">
        <v>16496</v>
      </c>
      <c r="N293">
        <v>14931</v>
      </c>
      <c r="O293">
        <v>15642</v>
      </c>
      <c r="P293">
        <v>16898</v>
      </c>
      <c r="Q293">
        <v>17165</v>
      </c>
      <c r="R293">
        <v>17335</v>
      </c>
      <c r="S293">
        <v>16937</v>
      </c>
      <c r="T293">
        <v>12042</v>
      </c>
      <c r="U293">
        <v>15595</v>
      </c>
    </row>
    <row r="294" spans="2:21" x14ac:dyDescent="0.25">
      <c r="B294" s="1">
        <v>11842</v>
      </c>
      <c r="C294">
        <v>10896</v>
      </c>
      <c r="D294">
        <v>17823</v>
      </c>
      <c r="E294">
        <v>13557</v>
      </c>
      <c r="F294">
        <v>15198</v>
      </c>
      <c r="G294">
        <v>16722</v>
      </c>
      <c r="H294">
        <v>15513</v>
      </c>
      <c r="I294">
        <v>16152</v>
      </c>
      <c r="J294">
        <v>15055</v>
      </c>
      <c r="K294">
        <v>15130</v>
      </c>
      <c r="L294">
        <v>17811</v>
      </c>
      <c r="M294">
        <v>16064</v>
      </c>
      <c r="N294">
        <v>17614</v>
      </c>
      <c r="O294">
        <v>16386</v>
      </c>
      <c r="P294">
        <v>15586</v>
      </c>
      <c r="Q294">
        <v>15417</v>
      </c>
      <c r="R294">
        <v>14531</v>
      </c>
      <c r="S294">
        <v>11821</v>
      </c>
      <c r="T294">
        <v>11914</v>
      </c>
      <c r="U294">
        <v>14165</v>
      </c>
    </row>
    <row r="295" spans="2:21" x14ac:dyDescent="0.25">
      <c r="B295" s="1">
        <v>11228.999999981999</v>
      </c>
      <c r="C295">
        <v>10362</v>
      </c>
      <c r="D295">
        <v>16602</v>
      </c>
      <c r="E295">
        <v>12705</v>
      </c>
      <c r="F295">
        <v>14978</v>
      </c>
      <c r="G295">
        <v>14667</v>
      </c>
      <c r="H295">
        <v>14603</v>
      </c>
      <c r="I295">
        <v>14124</v>
      </c>
      <c r="J295">
        <v>13390</v>
      </c>
      <c r="K295">
        <v>13597</v>
      </c>
      <c r="L295">
        <v>14951</v>
      </c>
      <c r="M295">
        <v>12801</v>
      </c>
      <c r="N295">
        <v>16099</v>
      </c>
      <c r="O295">
        <v>16489</v>
      </c>
      <c r="P295">
        <v>15770</v>
      </c>
      <c r="Q295">
        <v>13893</v>
      </c>
      <c r="R295">
        <v>13479</v>
      </c>
      <c r="S295">
        <v>11006</v>
      </c>
      <c r="T295">
        <v>10940</v>
      </c>
      <c r="U295">
        <v>12419</v>
      </c>
    </row>
    <row r="296" spans="2:21" x14ac:dyDescent="0.25">
      <c r="B296" s="1">
        <v>12099</v>
      </c>
      <c r="C296">
        <v>11027</v>
      </c>
      <c r="D296">
        <v>18266</v>
      </c>
      <c r="E296">
        <v>13574</v>
      </c>
      <c r="F296">
        <v>16220</v>
      </c>
      <c r="G296">
        <v>16793</v>
      </c>
      <c r="H296">
        <v>14796</v>
      </c>
      <c r="I296">
        <v>15715</v>
      </c>
      <c r="J296">
        <v>15137</v>
      </c>
      <c r="K296">
        <v>15532</v>
      </c>
      <c r="L296">
        <v>16647</v>
      </c>
      <c r="M296">
        <v>17016</v>
      </c>
      <c r="N296">
        <v>15542</v>
      </c>
      <c r="O296">
        <v>17996</v>
      </c>
      <c r="P296">
        <v>16703</v>
      </c>
      <c r="Q296">
        <v>14411</v>
      </c>
      <c r="R296">
        <v>17081</v>
      </c>
      <c r="S296">
        <v>13742</v>
      </c>
      <c r="T296">
        <v>11129</v>
      </c>
      <c r="U296">
        <v>14125</v>
      </c>
    </row>
    <row r="297" spans="2:21" x14ac:dyDescent="0.25">
      <c r="B297" s="1">
        <v>12837</v>
      </c>
      <c r="C297">
        <v>11352</v>
      </c>
      <c r="D297">
        <v>18323</v>
      </c>
      <c r="E297">
        <v>14493</v>
      </c>
      <c r="F297">
        <v>16879</v>
      </c>
      <c r="G297">
        <v>16381</v>
      </c>
      <c r="H297">
        <v>16135</v>
      </c>
      <c r="I297">
        <v>16397</v>
      </c>
      <c r="J297">
        <v>15179</v>
      </c>
      <c r="K297">
        <v>16381</v>
      </c>
      <c r="L297">
        <v>15318</v>
      </c>
      <c r="M297">
        <v>16721</v>
      </c>
      <c r="N297">
        <v>16791</v>
      </c>
      <c r="O297">
        <v>16924</v>
      </c>
      <c r="P297">
        <v>18705</v>
      </c>
      <c r="Q297">
        <v>15749</v>
      </c>
      <c r="R297">
        <v>16857</v>
      </c>
      <c r="S297">
        <v>15107</v>
      </c>
      <c r="T297">
        <v>12575</v>
      </c>
      <c r="U297">
        <v>16082</v>
      </c>
    </row>
    <row r="298" spans="2:21" x14ac:dyDescent="0.25">
      <c r="B298" s="1">
        <v>11508</v>
      </c>
      <c r="C298">
        <v>11790</v>
      </c>
      <c r="D298">
        <v>16578</v>
      </c>
      <c r="E298">
        <v>12726</v>
      </c>
      <c r="F298">
        <v>14744</v>
      </c>
      <c r="G298">
        <v>15785</v>
      </c>
      <c r="H298">
        <v>13956</v>
      </c>
      <c r="I298">
        <v>14305</v>
      </c>
      <c r="J298">
        <v>13776</v>
      </c>
      <c r="K298">
        <v>14985</v>
      </c>
      <c r="L298">
        <v>13139</v>
      </c>
      <c r="M298">
        <v>14248</v>
      </c>
      <c r="N298">
        <v>13552</v>
      </c>
      <c r="O298">
        <v>12615</v>
      </c>
      <c r="P298">
        <v>13195</v>
      </c>
      <c r="Q298">
        <v>15153</v>
      </c>
      <c r="R298">
        <v>16336</v>
      </c>
      <c r="S298">
        <v>12007</v>
      </c>
      <c r="T298">
        <v>11752</v>
      </c>
      <c r="U298">
        <v>12988</v>
      </c>
    </row>
    <row r="299" spans="2:21" x14ac:dyDescent="0.25">
      <c r="B299" s="1">
        <v>13856</v>
      </c>
      <c r="C299">
        <v>13882</v>
      </c>
      <c r="D299">
        <v>19621</v>
      </c>
      <c r="E299">
        <v>15186</v>
      </c>
      <c r="F299">
        <v>18270</v>
      </c>
      <c r="G299">
        <v>18129</v>
      </c>
      <c r="H299">
        <v>17373</v>
      </c>
      <c r="I299">
        <v>17117</v>
      </c>
      <c r="J299">
        <v>17381</v>
      </c>
      <c r="K299">
        <v>18246</v>
      </c>
      <c r="L299">
        <v>17441</v>
      </c>
      <c r="M299">
        <v>18021</v>
      </c>
      <c r="N299">
        <v>14849</v>
      </c>
      <c r="O299">
        <v>16050</v>
      </c>
      <c r="P299">
        <v>18105</v>
      </c>
      <c r="Q299">
        <v>15934</v>
      </c>
      <c r="R299">
        <v>18142</v>
      </c>
      <c r="S299">
        <v>18276</v>
      </c>
      <c r="T299">
        <v>13825</v>
      </c>
      <c r="U299">
        <v>15884</v>
      </c>
    </row>
    <row r="300" spans="2:21" x14ac:dyDescent="0.25">
      <c r="B300" s="1">
        <v>13810.999999999</v>
      </c>
      <c r="C300">
        <v>12043</v>
      </c>
      <c r="D300">
        <v>18051</v>
      </c>
      <c r="E300">
        <v>14359</v>
      </c>
      <c r="F300">
        <v>16041</v>
      </c>
      <c r="G300">
        <v>18758</v>
      </c>
      <c r="H300">
        <v>16482</v>
      </c>
      <c r="I300">
        <v>15888</v>
      </c>
      <c r="J300">
        <v>16271</v>
      </c>
      <c r="K300">
        <v>15051</v>
      </c>
      <c r="L300">
        <v>15877</v>
      </c>
      <c r="M300">
        <v>16090</v>
      </c>
      <c r="N300">
        <v>15625</v>
      </c>
      <c r="O300">
        <v>15613</v>
      </c>
      <c r="P300">
        <v>16369</v>
      </c>
      <c r="Q300">
        <v>17413</v>
      </c>
      <c r="R300">
        <v>16144</v>
      </c>
      <c r="S300">
        <v>13290</v>
      </c>
      <c r="T300">
        <v>12346</v>
      </c>
      <c r="U300">
        <v>15334</v>
      </c>
    </row>
    <row r="301" spans="2:21" x14ac:dyDescent="0.25">
      <c r="B301" s="1">
        <v>14307</v>
      </c>
      <c r="C301">
        <v>13912</v>
      </c>
      <c r="D301">
        <v>19186</v>
      </c>
      <c r="E301">
        <v>15521</v>
      </c>
      <c r="F301">
        <v>17632</v>
      </c>
      <c r="G301">
        <v>17285</v>
      </c>
      <c r="H301">
        <v>17403</v>
      </c>
      <c r="I301">
        <v>16967</v>
      </c>
      <c r="J301">
        <v>16639</v>
      </c>
      <c r="K301">
        <v>16601</v>
      </c>
      <c r="L301">
        <v>18923</v>
      </c>
      <c r="M301">
        <v>16065</v>
      </c>
      <c r="N301">
        <v>18108</v>
      </c>
      <c r="O301">
        <v>19299</v>
      </c>
      <c r="P301">
        <v>18599</v>
      </c>
      <c r="Q301">
        <v>16020</v>
      </c>
      <c r="R301">
        <v>16668</v>
      </c>
      <c r="S301">
        <v>14033</v>
      </c>
      <c r="T301">
        <v>13838</v>
      </c>
      <c r="U301">
        <v>15048</v>
      </c>
    </row>
    <row r="302" spans="2:21" x14ac:dyDescent="0.25">
      <c r="B302" s="1">
        <v>12158</v>
      </c>
      <c r="C302">
        <v>12733</v>
      </c>
      <c r="D302">
        <v>16213</v>
      </c>
      <c r="E302">
        <v>13402</v>
      </c>
      <c r="F302">
        <v>15612</v>
      </c>
      <c r="G302">
        <v>15388</v>
      </c>
      <c r="H302">
        <v>14555</v>
      </c>
      <c r="I302">
        <v>15805</v>
      </c>
      <c r="J302">
        <v>15100</v>
      </c>
      <c r="K302">
        <v>15141</v>
      </c>
      <c r="L302">
        <v>16287</v>
      </c>
      <c r="M302">
        <v>14831</v>
      </c>
      <c r="N302">
        <v>15202</v>
      </c>
      <c r="O302">
        <v>15507</v>
      </c>
      <c r="P302">
        <v>14462</v>
      </c>
      <c r="Q302">
        <v>15777</v>
      </c>
      <c r="R302">
        <v>14551</v>
      </c>
      <c r="S302">
        <v>12731</v>
      </c>
      <c r="T302">
        <v>12589</v>
      </c>
      <c r="U302">
        <v>14263</v>
      </c>
    </row>
    <row r="303" spans="2:21" x14ac:dyDescent="0.25">
      <c r="B303" s="1">
        <v>12159.999999981001</v>
      </c>
      <c r="C303">
        <v>11433</v>
      </c>
      <c r="D303">
        <v>18273</v>
      </c>
      <c r="E303">
        <v>14401</v>
      </c>
      <c r="F303">
        <v>16936</v>
      </c>
      <c r="G303">
        <v>17136</v>
      </c>
      <c r="H303">
        <v>15676</v>
      </c>
      <c r="I303">
        <v>15914</v>
      </c>
      <c r="J303">
        <v>14874</v>
      </c>
      <c r="K303">
        <v>15144</v>
      </c>
      <c r="L303">
        <v>17070</v>
      </c>
      <c r="M303">
        <v>15389</v>
      </c>
      <c r="N303">
        <v>15684</v>
      </c>
      <c r="O303">
        <v>19337</v>
      </c>
      <c r="P303">
        <v>18150</v>
      </c>
      <c r="Q303">
        <v>14525</v>
      </c>
      <c r="R303">
        <v>13648</v>
      </c>
      <c r="S303">
        <v>12338</v>
      </c>
      <c r="T303">
        <v>11355</v>
      </c>
      <c r="U303">
        <v>12871</v>
      </c>
    </row>
    <row r="304" spans="2:21" x14ac:dyDescent="0.25">
      <c r="B304" s="1">
        <v>14347</v>
      </c>
      <c r="C304">
        <v>13131</v>
      </c>
      <c r="D304">
        <v>20092</v>
      </c>
      <c r="E304">
        <v>15144</v>
      </c>
      <c r="F304">
        <v>18549</v>
      </c>
      <c r="G304">
        <v>18871</v>
      </c>
      <c r="H304">
        <v>17364</v>
      </c>
      <c r="I304">
        <v>17438</v>
      </c>
      <c r="J304">
        <v>16995</v>
      </c>
      <c r="K304">
        <v>17808</v>
      </c>
      <c r="L304">
        <v>15287</v>
      </c>
      <c r="M304">
        <v>17707</v>
      </c>
      <c r="N304">
        <v>16513</v>
      </c>
      <c r="O304">
        <v>16873</v>
      </c>
      <c r="P304">
        <v>17163</v>
      </c>
      <c r="Q304">
        <v>18077</v>
      </c>
      <c r="R304">
        <v>17464</v>
      </c>
      <c r="S304">
        <v>16600</v>
      </c>
      <c r="T304">
        <v>12908</v>
      </c>
      <c r="U304">
        <v>15791</v>
      </c>
    </row>
    <row r="305" spans="2:21" x14ac:dyDescent="0.25">
      <c r="B305" s="1">
        <v>12440</v>
      </c>
      <c r="C305">
        <v>11655</v>
      </c>
      <c r="D305">
        <v>18274</v>
      </c>
      <c r="E305">
        <v>14362</v>
      </c>
      <c r="F305">
        <v>16493</v>
      </c>
      <c r="G305">
        <v>17244</v>
      </c>
      <c r="H305">
        <v>16145</v>
      </c>
      <c r="I305">
        <v>16283</v>
      </c>
      <c r="J305">
        <v>14566</v>
      </c>
      <c r="K305">
        <v>16276</v>
      </c>
      <c r="L305">
        <v>16585</v>
      </c>
      <c r="M305">
        <v>17649</v>
      </c>
      <c r="N305">
        <v>13667</v>
      </c>
      <c r="O305">
        <v>16332</v>
      </c>
      <c r="P305">
        <v>16876</v>
      </c>
      <c r="Q305">
        <v>16693</v>
      </c>
      <c r="R305">
        <v>19445</v>
      </c>
      <c r="S305">
        <v>11985</v>
      </c>
      <c r="T305">
        <v>12134</v>
      </c>
      <c r="U305">
        <v>15074</v>
      </c>
    </row>
    <row r="306" spans="2:21" x14ac:dyDescent="0.25">
      <c r="B306" s="1">
        <v>10797.999999981001</v>
      </c>
      <c r="C306">
        <v>10725</v>
      </c>
      <c r="D306">
        <v>17052</v>
      </c>
      <c r="E306">
        <v>13213</v>
      </c>
      <c r="F306">
        <v>14983</v>
      </c>
      <c r="G306">
        <v>16003</v>
      </c>
      <c r="H306">
        <v>14388</v>
      </c>
      <c r="I306">
        <v>13922</v>
      </c>
      <c r="J306">
        <v>13963</v>
      </c>
      <c r="K306">
        <v>14318</v>
      </c>
      <c r="L306">
        <v>16624</v>
      </c>
      <c r="M306">
        <v>14600</v>
      </c>
      <c r="N306">
        <v>16355</v>
      </c>
      <c r="O306">
        <v>17613</v>
      </c>
      <c r="P306">
        <v>16496</v>
      </c>
      <c r="Q306">
        <v>13608</v>
      </c>
      <c r="R306">
        <v>12838</v>
      </c>
      <c r="S306">
        <v>12037</v>
      </c>
      <c r="T306">
        <v>10226</v>
      </c>
      <c r="U306">
        <v>14110</v>
      </c>
    </row>
    <row r="307" spans="2:21" x14ac:dyDescent="0.25">
      <c r="B307" s="1">
        <v>12518</v>
      </c>
      <c r="C307">
        <v>12109</v>
      </c>
      <c r="D307">
        <v>17534</v>
      </c>
      <c r="E307">
        <v>13745</v>
      </c>
      <c r="F307">
        <v>15895</v>
      </c>
      <c r="G307">
        <v>16733</v>
      </c>
      <c r="H307">
        <v>16573</v>
      </c>
      <c r="I307">
        <v>16503</v>
      </c>
      <c r="J307">
        <v>16053</v>
      </c>
      <c r="K307">
        <v>16238</v>
      </c>
      <c r="L307">
        <v>15462</v>
      </c>
      <c r="M307">
        <v>16466</v>
      </c>
      <c r="N307">
        <v>15758</v>
      </c>
      <c r="O307">
        <v>15175</v>
      </c>
      <c r="P307">
        <v>16481</v>
      </c>
      <c r="Q307">
        <v>16545</v>
      </c>
      <c r="R307">
        <v>17052</v>
      </c>
      <c r="S307">
        <v>16106</v>
      </c>
      <c r="T307">
        <v>12256</v>
      </c>
      <c r="U307">
        <v>14419</v>
      </c>
    </row>
    <row r="308" spans="2:21" x14ac:dyDescent="0.25">
      <c r="B308" s="1">
        <v>12025</v>
      </c>
      <c r="C308">
        <v>11682</v>
      </c>
      <c r="D308">
        <v>18109</v>
      </c>
      <c r="E308">
        <v>12829</v>
      </c>
      <c r="F308">
        <v>16149</v>
      </c>
      <c r="G308">
        <v>16887</v>
      </c>
      <c r="H308">
        <v>16387</v>
      </c>
      <c r="I308">
        <v>15765</v>
      </c>
      <c r="J308">
        <v>14879</v>
      </c>
      <c r="K308">
        <v>15506</v>
      </c>
      <c r="L308">
        <v>17844</v>
      </c>
      <c r="M308">
        <v>16173</v>
      </c>
      <c r="N308">
        <v>17183</v>
      </c>
      <c r="O308">
        <v>16805</v>
      </c>
      <c r="P308">
        <v>15284</v>
      </c>
      <c r="Q308">
        <v>16212</v>
      </c>
      <c r="R308">
        <v>16063</v>
      </c>
      <c r="S308">
        <v>11793</v>
      </c>
      <c r="T308">
        <v>11917</v>
      </c>
      <c r="U308">
        <v>13146</v>
      </c>
    </row>
    <row r="309" spans="2:21" x14ac:dyDescent="0.25">
      <c r="B309" s="1">
        <v>12722.999999981001</v>
      </c>
      <c r="C309">
        <v>12921</v>
      </c>
      <c r="D309">
        <v>17864</v>
      </c>
      <c r="E309">
        <v>13604</v>
      </c>
      <c r="F309">
        <v>15962</v>
      </c>
      <c r="G309">
        <v>17024</v>
      </c>
      <c r="H309">
        <v>16314</v>
      </c>
      <c r="I309">
        <v>16948</v>
      </c>
      <c r="J309">
        <v>17349</v>
      </c>
      <c r="K309">
        <v>17639</v>
      </c>
      <c r="L309">
        <v>13932</v>
      </c>
      <c r="M309">
        <v>16897</v>
      </c>
      <c r="N309">
        <v>14349</v>
      </c>
      <c r="O309">
        <v>14832</v>
      </c>
      <c r="P309">
        <v>14868</v>
      </c>
      <c r="Q309">
        <v>17736</v>
      </c>
      <c r="R309">
        <v>17379</v>
      </c>
      <c r="S309">
        <v>14705</v>
      </c>
      <c r="T309">
        <v>12186</v>
      </c>
      <c r="U309">
        <v>14677</v>
      </c>
    </row>
    <row r="310" spans="2:21" x14ac:dyDescent="0.25">
      <c r="B310" s="1">
        <v>12889</v>
      </c>
      <c r="C310">
        <v>11064</v>
      </c>
      <c r="D310">
        <v>18095</v>
      </c>
      <c r="E310">
        <v>13691</v>
      </c>
      <c r="F310">
        <v>15865</v>
      </c>
      <c r="G310">
        <v>17639</v>
      </c>
      <c r="H310">
        <v>17596</v>
      </c>
      <c r="I310">
        <v>16204</v>
      </c>
      <c r="J310">
        <v>16013</v>
      </c>
      <c r="K310">
        <v>14085</v>
      </c>
      <c r="L310">
        <v>19584</v>
      </c>
      <c r="M310">
        <v>14721</v>
      </c>
      <c r="N310">
        <v>17337</v>
      </c>
      <c r="O310">
        <v>18517</v>
      </c>
      <c r="P310">
        <v>18090</v>
      </c>
      <c r="Q310">
        <v>14767</v>
      </c>
      <c r="R310">
        <v>15566</v>
      </c>
      <c r="S310">
        <v>11692</v>
      </c>
      <c r="T310">
        <v>12453</v>
      </c>
      <c r="U310">
        <v>13553</v>
      </c>
    </row>
    <row r="311" spans="2:21" x14ac:dyDescent="0.25">
      <c r="B311" s="1">
        <v>11722.999999961001</v>
      </c>
      <c r="C311">
        <v>12553</v>
      </c>
      <c r="D311">
        <v>17644</v>
      </c>
      <c r="E311">
        <v>12838</v>
      </c>
      <c r="F311">
        <v>16672</v>
      </c>
      <c r="G311">
        <v>15629</v>
      </c>
      <c r="H311">
        <v>14899</v>
      </c>
      <c r="I311">
        <v>15623</v>
      </c>
      <c r="J311">
        <v>15055</v>
      </c>
      <c r="K311">
        <v>14348</v>
      </c>
      <c r="L311">
        <v>16644</v>
      </c>
      <c r="M311">
        <v>13905</v>
      </c>
      <c r="N311">
        <v>16627</v>
      </c>
      <c r="O311">
        <v>17760</v>
      </c>
      <c r="P311">
        <v>16259</v>
      </c>
      <c r="Q311">
        <v>13476</v>
      </c>
      <c r="R311">
        <v>13356</v>
      </c>
      <c r="S311">
        <v>12658</v>
      </c>
      <c r="T311">
        <v>11891</v>
      </c>
      <c r="U311">
        <v>12499</v>
      </c>
    </row>
    <row r="312" spans="2:21" x14ac:dyDescent="0.25">
      <c r="B312" s="1">
        <v>11240</v>
      </c>
      <c r="C312">
        <v>10535</v>
      </c>
      <c r="D312">
        <v>18098</v>
      </c>
      <c r="E312">
        <v>12687</v>
      </c>
      <c r="F312">
        <v>15467</v>
      </c>
      <c r="G312">
        <v>16032</v>
      </c>
      <c r="H312">
        <v>15322</v>
      </c>
      <c r="I312">
        <v>13896</v>
      </c>
      <c r="J312">
        <v>14372</v>
      </c>
      <c r="K312">
        <v>12429</v>
      </c>
      <c r="L312">
        <v>16569</v>
      </c>
      <c r="M312">
        <v>14700</v>
      </c>
      <c r="N312">
        <v>14971</v>
      </c>
      <c r="O312">
        <v>15618</v>
      </c>
      <c r="P312">
        <v>14237</v>
      </c>
      <c r="Q312">
        <v>14403</v>
      </c>
      <c r="R312">
        <v>13404</v>
      </c>
      <c r="S312">
        <v>13583</v>
      </c>
      <c r="T312">
        <v>10941</v>
      </c>
      <c r="U312">
        <v>12378</v>
      </c>
    </row>
    <row r="313" spans="2:21" x14ac:dyDescent="0.25">
      <c r="B313" s="1">
        <v>12569</v>
      </c>
      <c r="C313">
        <v>11605</v>
      </c>
      <c r="D313">
        <v>17778</v>
      </c>
      <c r="E313">
        <v>14080</v>
      </c>
      <c r="F313">
        <v>15410</v>
      </c>
      <c r="G313">
        <v>16873</v>
      </c>
      <c r="H313">
        <v>15803</v>
      </c>
      <c r="I313">
        <v>15304</v>
      </c>
      <c r="J313">
        <v>15234</v>
      </c>
      <c r="K313">
        <v>15896</v>
      </c>
      <c r="L313">
        <v>16598</v>
      </c>
      <c r="M313">
        <v>15882</v>
      </c>
      <c r="N313">
        <v>13740</v>
      </c>
      <c r="O313">
        <v>14672</v>
      </c>
      <c r="P313">
        <v>16577</v>
      </c>
      <c r="Q313">
        <v>16864</v>
      </c>
      <c r="R313">
        <v>15119</v>
      </c>
      <c r="S313">
        <v>13393</v>
      </c>
      <c r="T313">
        <v>11634</v>
      </c>
      <c r="U313">
        <v>13545</v>
      </c>
    </row>
    <row r="314" spans="2:21" x14ac:dyDescent="0.25">
      <c r="B314" s="1">
        <v>11161</v>
      </c>
      <c r="C314">
        <v>11851</v>
      </c>
      <c r="D314">
        <v>16394</v>
      </c>
      <c r="E314">
        <v>12527</v>
      </c>
      <c r="F314">
        <v>15508</v>
      </c>
      <c r="G314">
        <v>16201</v>
      </c>
      <c r="H314">
        <v>15138</v>
      </c>
      <c r="I314">
        <v>14629</v>
      </c>
      <c r="J314">
        <v>13634</v>
      </c>
      <c r="K314">
        <v>14638</v>
      </c>
      <c r="L314">
        <v>17459</v>
      </c>
      <c r="M314">
        <v>15286</v>
      </c>
      <c r="N314">
        <v>17936</v>
      </c>
      <c r="O314">
        <v>16214</v>
      </c>
      <c r="P314">
        <v>15331</v>
      </c>
      <c r="Q314">
        <v>16338</v>
      </c>
      <c r="R314">
        <v>15908</v>
      </c>
      <c r="S314">
        <v>12239</v>
      </c>
      <c r="T314">
        <v>11218</v>
      </c>
      <c r="U314">
        <v>12566</v>
      </c>
    </row>
    <row r="315" spans="2:21" x14ac:dyDescent="0.25">
      <c r="B315" s="1">
        <v>13231.999999984</v>
      </c>
      <c r="C315">
        <v>10635</v>
      </c>
      <c r="D315">
        <v>16567</v>
      </c>
      <c r="E315">
        <v>13202</v>
      </c>
      <c r="F315">
        <v>16635</v>
      </c>
      <c r="G315">
        <v>15096</v>
      </c>
      <c r="H315">
        <v>14982</v>
      </c>
      <c r="I315">
        <v>15294</v>
      </c>
      <c r="J315">
        <v>14040</v>
      </c>
      <c r="K315">
        <v>13768</v>
      </c>
      <c r="L315">
        <v>17954</v>
      </c>
      <c r="M315">
        <v>15126</v>
      </c>
      <c r="N315">
        <v>16558</v>
      </c>
      <c r="O315">
        <v>16169</v>
      </c>
      <c r="P315">
        <v>15142</v>
      </c>
      <c r="Q315">
        <v>16229</v>
      </c>
      <c r="R315">
        <v>15677</v>
      </c>
      <c r="S315">
        <v>15175</v>
      </c>
      <c r="T315">
        <v>11492</v>
      </c>
      <c r="U315">
        <v>13012</v>
      </c>
    </row>
    <row r="316" spans="2:21" x14ac:dyDescent="0.25">
      <c r="B316" s="1">
        <v>12757.999999984</v>
      </c>
      <c r="C316">
        <v>12121</v>
      </c>
      <c r="D316">
        <v>18340</v>
      </c>
      <c r="E316">
        <v>15095</v>
      </c>
      <c r="F316">
        <v>17733</v>
      </c>
      <c r="G316">
        <v>16653</v>
      </c>
      <c r="H316">
        <v>15926</v>
      </c>
      <c r="I316">
        <v>17547</v>
      </c>
      <c r="J316">
        <v>15109</v>
      </c>
      <c r="K316">
        <v>16063</v>
      </c>
      <c r="L316">
        <v>17138</v>
      </c>
      <c r="M316">
        <v>16196</v>
      </c>
      <c r="N316">
        <v>17066</v>
      </c>
      <c r="O316">
        <v>15761</v>
      </c>
      <c r="P316">
        <v>17362</v>
      </c>
      <c r="Q316">
        <v>15776</v>
      </c>
      <c r="R316">
        <v>17403</v>
      </c>
      <c r="S316">
        <v>15116</v>
      </c>
      <c r="T316">
        <v>12359</v>
      </c>
      <c r="U316">
        <v>15010</v>
      </c>
    </row>
    <row r="317" spans="2:21" x14ac:dyDescent="0.25">
      <c r="B317" s="1">
        <v>13137</v>
      </c>
      <c r="C317">
        <v>11311</v>
      </c>
      <c r="D317">
        <v>18865</v>
      </c>
      <c r="E317">
        <v>14082</v>
      </c>
      <c r="F317">
        <v>17079</v>
      </c>
      <c r="G317">
        <v>17221</v>
      </c>
      <c r="H317">
        <v>16671</v>
      </c>
      <c r="I317">
        <v>16729</v>
      </c>
      <c r="J317">
        <v>14085</v>
      </c>
      <c r="K317">
        <v>15420</v>
      </c>
      <c r="L317">
        <v>17761</v>
      </c>
      <c r="M317">
        <v>17092</v>
      </c>
      <c r="N317">
        <v>18556</v>
      </c>
      <c r="O317">
        <v>18840</v>
      </c>
      <c r="P317">
        <v>17005</v>
      </c>
      <c r="Q317">
        <v>19197</v>
      </c>
      <c r="R317">
        <v>17027</v>
      </c>
      <c r="S317">
        <v>13482</v>
      </c>
      <c r="T317">
        <v>11263</v>
      </c>
      <c r="U317">
        <v>14128</v>
      </c>
    </row>
    <row r="318" spans="2:21" x14ac:dyDescent="0.25">
      <c r="B318" s="1">
        <v>14421</v>
      </c>
      <c r="C318">
        <v>11844</v>
      </c>
      <c r="D318">
        <v>18250</v>
      </c>
      <c r="E318">
        <v>12841</v>
      </c>
      <c r="F318">
        <v>16095</v>
      </c>
      <c r="G318">
        <v>15544</v>
      </c>
      <c r="H318">
        <v>15041</v>
      </c>
      <c r="I318">
        <v>16592</v>
      </c>
      <c r="J318">
        <v>15772</v>
      </c>
      <c r="K318">
        <v>16310</v>
      </c>
      <c r="L318">
        <v>16424</v>
      </c>
      <c r="M318">
        <v>15687</v>
      </c>
      <c r="N318">
        <v>16271</v>
      </c>
      <c r="O318">
        <v>15539</v>
      </c>
      <c r="P318">
        <v>15127</v>
      </c>
      <c r="Q318">
        <v>16560</v>
      </c>
      <c r="R318">
        <v>15465</v>
      </c>
      <c r="S318">
        <v>15100</v>
      </c>
      <c r="T318">
        <v>11362</v>
      </c>
      <c r="U318">
        <v>15130</v>
      </c>
    </row>
    <row r="319" spans="2:21" x14ac:dyDescent="0.25">
      <c r="B319" s="1">
        <v>10571</v>
      </c>
      <c r="C319">
        <v>9390</v>
      </c>
      <c r="D319">
        <v>16908</v>
      </c>
      <c r="E319">
        <v>11501</v>
      </c>
      <c r="F319">
        <v>14120</v>
      </c>
      <c r="G319">
        <v>15510</v>
      </c>
      <c r="H319">
        <v>14492</v>
      </c>
      <c r="I319">
        <v>13011</v>
      </c>
      <c r="J319">
        <v>13151</v>
      </c>
      <c r="K319">
        <v>11325</v>
      </c>
      <c r="L319">
        <v>16102</v>
      </c>
      <c r="M319">
        <v>12956</v>
      </c>
      <c r="N319">
        <v>14499</v>
      </c>
      <c r="O319">
        <v>16722</v>
      </c>
      <c r="P319">
        <v>16188</v>
      </c>
      <c r="Q319">
        <v>14586</v>
      </c>
      <c r="R319">
        <v>12423</v>
      </c>
      <c r="S319">
        <v>11546</v>
      </c>
      <c r="T319">
        <v>9412</v>
      </c>
      <c r="U319">
        <v>12049</v>
      </c>
    </row>
    <row r="320" spans="2:21" x14ac:dyDescent="0.25">
      <c r="B320" s="1">
        <v>12260</v>
      </c>
      <c r="C320">
        <v>12433</v>
      </c>
      <c r="D320">
        <v>18629</v>
      </c>
      <c r="E320">
        <v>13822</v>
      </c>
      <c r="F320">
        <v>16626</v>
      </c>
      <c r="G320">
        <v>16963</v>
      </c>
      <c r="H320">
        <v>15910</v>
      </c>
      <c r="I320">
        <v>16055</v>
      </c>
      <c r="J320">
        <v>16182</v>
      </c>
      <c r="K320">
        <v>17070</v>
      </c>
      <c r="L320">
        <v>14981</v>
      </c>
      <c r="M320">
        <v>16435</v>
      </c>
      <c r="N320">
        <v>13708</v>
      </c>
      <c r="O320">
        <v>15253</v>
      </c>
      <c r="P320">
        <v>15868</v>
      </c>
      <c r="Q320">
        <v>18439</v>
      </c>
      <c r="R320">
        <v>16952</v>
      </c>
      <c r="S320">
        <v>16049</v>
      </c>
      <c r="T320">
        <v>12392</v>
      </c>
      <c r="U320">
        <v>13697</v>
      </c>
    </row>
    <row r="321" spans="2:21" x14ac:dyDescent="0.25">
      <c r="B321" s="1">
        <v>8906</v>
      </c>
      <c r="C321">
        <v>8412</v>
      </c>
      <c r="D321">
        <v>13818</v>
      </c>
      <c r="E321">
        <v>10706</v>
      </c>
      <c r="F321">
        <v>12571</v>
      </c>
      <c r="G321">
        <v>13723</v>
      </c>
      <c r="H321">
        <v>12869</v>
      </c>
      <c r="I321">
        <v>12113</v>
      </c>
      <c r="J321">
        <v>11446</v>
      </c>
      <c r="K321">
        <v>11002</v>
      </c>
      <c r="L321">
        <v>14093</v>
      </c>
      <c r="M321">
        <v>11398</v>
      </c>
      <c r="N321">
        <v>10876</v>
      </c>
      <c r="O321">
        <v>15211</v>
      </c>
      <c r="P321">
        <v>14118</v>
      </c>
      <c r="Q321">
        <v>11474</v>
      </c>
      <c r="R321">
        <v>10413</v>
      </c>
      <c r="S321">
        <v>8412</v>
      </c>
      <c r="T321">
        <v>8797</v>
      </c>
      <c r="U321">
        <v>9978</v>
      </c>
    </row>
    <row r="322" spans="2:21" x14ac:dyDescent="0.25">
      <c r="B322" s="1">
        <v>12023</v>
      </c>
      <c r="C322">
        <v>11220</v>
      </c>
      <c r="D322">
        <v>18759</v>
      </c>
      <c r="E322">
        <v>13412</v>
      </c>
      <c r="F322">
        <v>15497</v>
      </c>
      <c r="G322">
        <v>17784</v>
      </c>
      <c r="H322">
        <v>15944</v>
      </c>
      <c r="I322">
        <v>18346</v>
      </c>
      <c r="J322">
        <v>16925</v>
      </c>
      <c r="K322">
        <v>15444</v>
      </c>
      <c r="L322">
        <v>15950</v>
      </c>
      <c r="M322">
        <v>16339</v>
      </c>
      <c r="N322">
        <v>14772</v>
      </c>
      <c r="O322">
        <v>14989</v>
      </c>
      <c r="P322">
        <v>16008</v>
      </c>
      <c r="Q322">
        <v>15463</v>
      </c>
      <c r="R322">
        <v>15742</v>
      </c>
      <c r="S322">
        <v>16152</v>
      </c>
      <c r="T322">
        <v>11228</v>
      </c>
      <c r="U322">
        <v>14153</v>
      </c>
    </row>
    <row r="323" spans="2:21" x14ac:dyDescent="0.25">
      <c r="B323" s="1">
        <v>12297</v>
      </c>
      <c r="C323">
        <v>10217</v>
      </c>
      <c r="D323">
        <v>16340</v>
      </c>
      <c r="E323">
        <v>13269</v>
      </c>
      <c r="F323">
        <v>14266</v>
      </c>
      <c r="G323">
        <v>16874</v>
      </c>
      <c r="H323">
        <v>14534</v>
      </c>
      <c r="I323">
        <v>14657</v>
      </c>
      <c r="J323">
        <v>14099</v>
      </c>
      <c r="K323">
        <v>13512</v>
      </c>
      <c r="L323">
        <v>13944</v>
      </c>
      <c r="M323">
        <v>14724</v>
      </c>
      <c r="N323">
        <v>14727</v>
      </c>
      <c r="O323">
        <v>15474</v>
      </c>
      <c r="P323">
        <v>16305</v>
      </c>
      <c r="Q323">
        <v>14725</v>
      </c>
      <c r="R323">
        <v>13340</v>
      </c>
      <c r="S323">
        <v>10771</v>
      </c>
      <c r="T323">
        <v>10828</v>
      </c>
      <c r="U323">
        <v>12863</v>
      </c>
    </row>
    <row r="324" spans="2:21" x14ac:dyDescent="0.25">
      <c r="B324" s="1">
        <v>10670</v>
      </c>
      <c r="C324">
        <v>9437</v>
      </c>
      <c r="D324">
        <v>16483</v>
      </c>
      <c r="E324">
        <v>11871</v>
      </c>
      <c r="F324">
        <v>13773</v>
      </c>
      <c r="G324">
        <v>16470</v>
      </c>
      <c r="H324">
        <v>15342</v>
      </c>
      <c r="I324">
        <v>14042</v>
      </c>
      <c r="J324">
        <v>13491</v>
      </c>
      <c r="K324">
        <v>12551</v>
      </c>
      <c r="L324">
        <v>16953</v>
      </c>
      <c r="M324">
        <v>12246</v>
      </c>
      <c r="N324">
        <v>14488</v>
      </c>
      <c r="O324">
        <v>15366</v>
      </c>
      <c r="P324">
        <v>15056</v>
      </c>
      <c r="Q324">
        <v>12744</v>
      </c>
      <c r="R324">
        <v>14080</v>
      </c>
      <c r="S324">
        <v>10345</v>
      </c>
      <c r="T324">
        <v>9715</v>
      </c>
      <c r="U324">
        <v>14040</v>
      </c>
    </row>
    <row r="325" spans="2:21" x14ac:dyDescent="0.25">
      <c r="B325" s="1">
        <v>11933</v>
      </c>
      <c r="C325">
        <v>10981</v>
      </c>
      <c r="D325">
        <v>18288</v>
      </c>
      <c r="E325">
        <v>13780</v>
      </c>
      <c r="F325">
        <v>16208</v>
      </c>
      <c r="G325">
        <v>17236</v>
      </c>
      <c r="H325">
        <v>15969</v>
      </c>
      <c r="I325">
        <v>16415</v>
      </c>
      <c r="J325">
        <v>16273</v>
      </c>
      <c r="K325">
        <v>15039</v>
      </c>
      <c r="L325">
        <v>17457</v>
      </c>
      <c r="M325">
        <v>16330</v>
      </c>
      <c r="N325">
        <v>16050</v>
      </c>
      <c r="O325">
        <v>15795</v>
      </c>
      <c r="P325">
        <v>17244</v>
      </c>
      <c r="Q325">
        <v>16538</v>
      </c>
      <c r="R325">
        <v>17548</v>
      </c>
      <c r="S325">
        <v>13953</v>
      </c>
      <c r="T325">
        <v>11658</v>
      </c>
      <c r="U325">
        <v>13942</v>
      </c>
    </row>
    <row r="326" spans="2:21" x14ac:dyDescent="0.25">
      <c r="B326" s="1">
        <v>12570</v>
      </c>
      <c r="C326">
        <v>13378</v>
      </c>
      <c r="D326">
        <v>16958</v>
      </c>
      <c r="E326">
        <v>14668</v>
      </c>
      <c r="F326">
        <v>15978</v>
      </c>
      <c r="G326">
        <v>16406</v>
      </c>
      <c r="H326">
        <v>15327</v>
      </c>
      <c r="I326">
        <v>16934</v>
      </c>
      <c r="J326">
        <v>15859</v>
      </c>
      <c r="K326">
        <v>15977</v>
      </c>
      <c r="L326">
        <v>14328</v>
      </c>
      <c r="M326">
        <v>16206</v>
      </c>
      <c r="N326">
        <v>14608</v>
      </c>
      <c r="O326">
        <v>13996</v>
      </c>
      <c r="P326">
        <v>15942</v>
      </c>
      <c r="Q326">
        <v>16845</v>
      </c>
      <c r="R326">
        <v>15942</v>
      </c>
      <c r="S326">
        <v>14468</v>
      </c>
      <c r="T326">
        <v>13001</v>
      </c>
      <c r="U326">
        <v>15580</v>
      </c>
    </row>
    <row r="327" spans="2:21" x14ac:dyDescent="0.25">
      <c r="B327" s="1">
        <v>14007</v>
      </c>
      <c r="C327">
        <v>13395</v>
      </c>
      <c r="D327">
        <v>19548</v>
      </c>
      <c r="E327">
        <v>15506</v>
      </c>
      <c r="F327">
        <v>18359</v>
      </c>
      <c r="G327">
        <v>19870</v>
      </c>
      <c r="H327">
        <v>17820</v>
      </c>
      <c r="I327">
        <v>19388</v>
      </c>
      <c r="J327">
        <v>17789</v>
      </c>
      <c r="K327">
        <v>19155</v>
      </c>
      <c r="L327">
        <v>16230</v>
      </c>
      <c r="M327">
        <v>19484</v>
      </c>
      <c r="N327">
        <v>16180</v>
      </c>
      <c r="O327">
        <v>18293</v>
      </c>
      <c r="P327">
        <v>18440</v>
      </c>
      <c r="Q327">
        <v>19555</v>
      </c>
      <c r="R327">
        <v>20036</v>
      </c>
      <c r="S327">
        <v>17912</v>
      </c>
      <c r="T327">
        <v>14115</v>
      </c>
      <c r="U327">
        <v>16619</v>
      </c>
    </row>
    <row r="328" spans="2:21" x14ac:dyDescent="0.25">
      <c r="B328" s="1">
        <v>12571</v>
      </c>
      <c r="C328">
        <v>12288</v>
      </c>
      <c r="D328">
        <v>18141</v>
      </c>
      <c r="E328">
        <v>13805</v>
      </c>
      <c r="F328">
        <v>15559</v>
      </c>
      <c r="G328">
        <v>17400</v>
      </c>
      <c r="H328">
        <v>16078</v>
      </c>
      <c r="I328">
        <v>16994</v>
      </c>
      <c r="J328">
        <v>15617</v>
      </c>
      <c r="K328">
        <v>15442</v>
      </c>
      <c r="L328">
        <v>14262</v>
      </c>
      <c r="M328">
        <v>16419</v>
      </c>
      <c r="N328">
        <v>15083</v>
      </c>
      <c r="O328">
        <v>14638</v>
      </c>
      <c r="P328">
        <v>16688</v>
      </c>
      <c r="Q328">
        <v>16778</v>
      </c>
      <c r="R328">
        <v>16468</v>
      </c>
      <c r="S328">
        <v>12839</v>
      </c>
      <c r="T328">
        <v>12136</v>
      </c>
      <c r="U328">
        <v>15621</v>
      </c>
    </row>
    <row r="329" spans="2:21" x14ac:dyDescent="0.25">
      <c r="B329" s="1">
        <v>10944.999999981999</v>
      </c>
      <c r="C329">
        <v>10369</v>
      </c>
      <c r="D329">
        <v>15893</v>
      </c>
      <c r="E329">
        <v>13054</v>
      </c>
      <c r="F329">
        <v>13910</v>
      </c>
      <c r="G329">
        <v>14118</v>
      </c>
      <c r="H329">
        <v>15107</v>
      </c>
      <c r="I329">
        <v>13884</v>
      </c>
      <c r="J329">
        <v>13289</v>
      </c>
      <c r="K329">
        <v>12548</v>
      </c>
      <c r="L329">
        <v>15898</v>
      </c>
      <c r="M329">
        <v>13927</v>
      </c>
      <c r="N329">
        <v>14498</v>
      </c>
      <c r="O329">
        <v>16048</v>
      </c>
      <c r="P329">
        <v>14885</v>
      </c>
      <c r="Q329">
        <v>13741</v>
      </c>
      <c r="R329">
        <v>13423</v>
      </c>
      <c r="S329">
        <v>11070</v>
      </c>
      <c r="T329">
        <v>10837</v>
      </c>
      <c r="U329">
        <v>13211</v>
      </c>
    </row>
    <row r="330" spans="2:21" x14ac:dyDescent="0.25">
      <c r="B330" s="1">
        <v>10913</v>
      </c>
      <c r="C330">
        <v>10925</v>
      </c>
      <c r="D330">
        <v>16690</v>
      </c>
      <c r="E330">
        <v>12785</v>
      </c>
      <c r="F330">
        <v>14888</v>
      </c>
      <c r="G330">
        <v>17297</v>
      </c>
      <c r="H330">
        <v>15880</v>
      </c>
      <c r="I330">
        <v>14162</v>
      </c>
      <c r="J330">
        <v>13854</v>
      </c>
      <c r="K330">
        <v>13038</v>
      </c>
      <c r="L330">
        <v>16942</v>
      </c>
      <c r="M330">
        <v>14424</v>
      </c>
      <c r="N330">
        <v>14984</v>
      </c>
      <c r="O330">
        <v>15807</v>
      </c>
      <c r="P330">
        <v>15197</v>
      </c>
      <c r="Q330">
        <v>14069</v>
      </c>
      <c r="R330">
        <v>14396</v>
      </c>
      <c r="S330">
        <v>12005</v>
      </c>
      <c r="T330">
        <v>10930</v>
      </c>
      <c r="U330">
        <v>13170</v>
      </c>
    </row>
    <row r="331" spans="2:21" x14ac:dyDescent="0.25">
      <c r="B331" s="1">
        <v>14071</v>
      </c>
      <c r="C331">
        <v>12546</v>
      </c>
      <c r="D331">
        <v>19177</v>
      </c>
      <c r="E331">
        <v>15180</v>
      </c>
      <c r="F331">
        <v>16730</v>
      </c>
      <c r="G331">
        <v>18270</v>
      </c>
      <c r="H331">
        <v>16748</v>
      </c>
      <c r="I331">
        <v>19026</v>
      </c>
      <c r="J331">
        <v>17933</v>
      </c>
      <c r="K331">
        <v>16843</v>
      </c>
      <c r="L331">
        <v>17655</v>
      </c>
      <c r="M331">
        <v>17975</v>
      </c>
      <c r="N331">
        <v>16585</v>
      </c>
      <c r="O331">
        <v>14996</v>
      </c>
      <c r="P331">
        <v>16178</v>
      </c>
      <c r="Q331">
        <v>16825</v>
      </c>
      <c r="R331">
        <v>16195</v>
      </c>
      <c r="S331">
        <v>16377</v>
      </c>
      <c r="T331">
        <v>12420</v>
      </c>
      <c r="U331">
        <v>16392</v>
      </c>
    </row>
    <row r="332" spans="2:21" x14ac:dyDescent="0.25">
      <c r="B332" s="1">
        <v>11302</v>
      </c>
      <c r="C332">
        <v>9798</v>
      </c>
      <c r="D332">
        <v>16709</v>
      </c>
      <c r="E332">
        <v>12096</v>
      </c>
      <c r="F332">
        <v>15319</v>
      </c>
      <c r="G332">
        <v>16899</v>
      </c>
      <c r="H332">
        <v>15467</v>
      </c>
      <c r="I332">
        <v>14446</v>
      </c>
      <c r="J332">
        <v>14134</v>
      </c>
      <c r="K332">
        <v>13462</v>
      </c>
      <c r="L332">
        <v>15987</v>
      </c>
      <c r="M332">
        <v>14299</v>
      </c>
      <c r="N332">
        <v>16413</v>
      </c>
      <c r="O332">
        <v>17329</v>
      </c>
      <c r="P332">
        <v>16047</v>
      </c>
      <c r="Q332">
        <v>13617</v>
      </c>
      <c r="R332">
        <v>13781</v>
      </c>
      <c r="S332">
        <v>10536</v>
      </c>
      <c r="T332">
        <v>10859</v>
      </c>
      <c r="U332">
        <v>13336</v>
      </c>
    </row>
    <row r="333" spans="2:21" x14ac:dyDescent="0.25">
      <c r="B333" s="1">
        <v>11533</v>
      </c>
      <c r="C333">
        <v>11123</v>
      </c>
      <c r="D333">
        <v>16149</v>
      </c>
      <c r="E333">
        <v>12281</v>
      </c>
      <c r="F333">
        <v>14609</v>
      </c>
      <c r="G333">
        <v>16020</v>
      </c>
      <c r="H333">
        <v>13727</v>
      </c>
      <c r="I333">
        <v>14294</v>
      </c>
      <c r="J333">
        <v>14157</v>
      </c>
      <c r="K333">
        <v>14374</v>
      </c>
      <c r="L333">
        <v>14248</v>
      </c>
      <c r="M333">
        <v>14313</v>
      </c>
      <c r="N333">
        <v>13955</v>
      </c>
      <c r="O333">
        <v>14388</v>
      </c>
      <c r="P333">
        <v>15587</v>
      </c>
      <c r="Q333">
        <v>13135</v>
      </c>
      <c r="R333">
        <v>13512</v>
      </c>
      <c r="S333">
        <v>11247</v>
      </c>
      <c r="T333">
        <v>11412</v>
      </c>
      <c r="U333">
        <v>12562</v>
      </c>
    </row>
    <row r="334" spans="2:21" x14ac:dyDescent="0.25">
      <c r="B334" s="1">
        <v>11099</v>
      </c>
      <c r="C334">
        <v>9919</v>
      </c>
      <c r="D334">
        <v>17437</v>
      </c>
      <c r="E334">
        <v>12755</v>
      </c>
      <c r="F334">
        <v>14188</v>
      </c>
      <c r="G334">
        <v>15464</v>
      </c>
      <c r="H334">
        <v>15264</v>
      </c>
      <c r="I334">
        <v>14420</v>
      </c>
      <c r="J334">
        <v>12819</v>
      </c>
      <c r="K334">
        <v>13604</v>
      </c>
      <c r="L334">
        <v>16927</v>
      </c>
      <c r="M334">
        <v>15256</v>
      </c>
      <c r="N334">
        <v>15108</v>
      </c>
      <c r="O334">
        <v>17505</v>
      </c>
      <c r="P334">
        <v>16049</v>
      </c>
      <c r="Q334">
        <v>14473</v>
      </c>
      <c r="R334">
        <v>14044</v>
      </c>
      <c r="S334">
        <v>10510</v>
      </c>
      <c r="T334">
        <v>9934</v>
      </c>
      <c r="U334">
        <v>12390</v>
      </c>
    </row>
    <row r="335" spans="2:21" x14ac:dyDescent="0.25">
      <c r="B335" s="1">
        <v>11560.999999961999</v>
      </c>
      <c r="C335">
        <v>12040</v>
      </c>
      <c r="D335">
        <v>17256</v>
      </c>
      <c r="E335">
        <v>13485</v>
      </c>
      <c r="F335">
        <v>15537</v>
      </c>
      <c r="G335">
        <v>16014</v>
      </c>
      <c r="H335">
        <v>15680</v>
      </c>
      <c r="I335">
        <v>13955</v>
      </c>
      <c r="J335">
        <v>13665</v>
      </c>
      <c r="K335">
        <v>13167</v>
      </c>
      <c r="L335">
        <v>16139</v>
      </c>
      <c r="M335">
        <v>15194</v>
      </c>
      <c r="N335">
        <v>16602</v>
      </c>
      <c r="O335">
        <v>18446</v>
      </c>
      <c r="P335">
        <v>17687</v>
      </c>
      <c r="Q335">
        <v>13600</v>
      </c>
      <c r="R335">
        <v>14626</v>
      </c>
      <c r="S335">
        <v>13440</v>
      </c>
      <c r="T335">
        <v>12304</v>
      </c>
      <c r="U335">
        <v>13108</v>
      </c>
    </row>
    <row r="336" spans="2:21" x14ac:dyDescent="0.25">
      <c r="B336" s="1">
        <v>14605.999999944001</v>
      </c>
      <c r="C336">
        <v>12432</v>
      </c>
      <c r="D336">
        <v>19624</v>
      </c>
      <c r="E336">
        <v>14748</v>
      </c>
      <c r="F336">
        <v>17468</v>
      </c>
      <c r="G336">
        <v>17002</v>
      </c>
      <c r="H336">
        <v>16819</v>
      </c>
      <c r="I336">
        <v>17008</v>
      </c>
      <c r="J336">
        <v>16673</v>
      </c>
      <c r="K336">
        <v>17157</v>
      </c>
      <c r="L336">
        <v>16282</v>
      </c>
      <c r="M336">
        <v>16203</v>
      </c>
      <c r="N336">
        <v>17546</v>
      </c>
      <c r="O336">
        <v>18100</v>
      </c>
      <c r="P336">
        <v>17032</v>
      </c>
      <c r="Q336">
        <v>17096</v>
      </c>
      <c r="R336">
        <v>17633</v>
      </c>
      <c r="S336">
        <v>15368</v>
      </c>
      <c r="T336">
        <v>12732</v>
      </c>
      <c r="U336">
        <v>14426</v>
      </c>
    </row>
    <row r="337" spans="2:21" x14ac:dyDescent="0.25">
      <c r="B337" s="1">
        <v>9405</v>
      </c>
      <c r="C337">
        <v>9670</v>
      </c>
      <c r="D337">
        <v>17568</v>
      </c>
      <c r="E337">
        <v>12779</v>
      </c>
      <c r="F337">
        <v>14600</v>
      </c>
      <c r="G337">
        <v>16076</v>
      </c>
      <c r="H337">
        <v>14273</v>
      </c>
      <c r="I337">
        <v>13406</v>
      </c>
      <c r="J337">
        <v>14429</v>
      </c>
      <c r="K337">
        <v>10907</v>
      </c>
      <c r="L337">
        <v>17034</v>
      </c>
      <c r="M337">
        <v>14371</v>
      </c>
      <c r="N337">
        <v>15401</v>
      </c>
      <c r="O337">
        <v>17555</v>
      </c>
      <c r="P337">
        <v>16189</v>
      </c>
      <c r="Q337">
        <v>13954</v>
      </c>
      <c r="R337">
        <v>12689</v>
      </c>
      <c r="S337">
        <v>9890</v>
      </c>
      <c r="T337">
        <v>9844</v>
      </c>
      <c r="U337">
        <v>13261</v>
      </c>
    </row>
    <row r="338" spans="2:21" x14ac:dyDescent="0.25">
      <c r="B338" s="1">
        <v>12920.999999983</v>
      </c>
      <c r="C338">
        <v>11516</v>
      </c>
      <c r="D338">
        <v>19410</v>
      </c>
      <c r="E338">
        <v>14013</v>
      </c>
      <c r="F338">
        <v>16313</v>
      </c>
      <c r="G338">
        <v>18033</v>
      </c>
      <c r="H338">
        <v>16224</v>
      </c>
      <c r="I338">
        <v>18995</v>
      </c>
      <c r="J338">
        <v>16271</v>
      </c>
      <c r="K338">
        <v>16741</v>
      </c>
      <c r="L338">
        <v>18309</v>
      </c>
      <c r="M338">
        <v>18411</v>
      </c>
      <c r="N338">
        <v>15919</v>
      </c>
      <c r="O338">
        <v>16369</v>
      </c>
      <c r="P338">
        <v>16462</v>
      </c>
      <c r="Q338">
        <v>16883</v>
      </c>
      <c r="R338">
        <v>16451</v>
      </c>
      <c r="S338">
        <v>17101</v>
      </c>
      <c r="T338">
        <v>11262</v>
      </c>
      <c r="U338">
        <v>14587</v>
      </c>
    </row>
    <row r="339" spans="2:21" x14ac:dyDescent="0.25">
      <c r="B339" s="1">
        <v>10917</v>
      </c>
      <c r="C339">
        <v>12807</v>
      </c>
      <c r="D339">
        <v>16074</v>
      </c>
      <c r="E339">
        <v>13794</v>
      </c>
      <c r="F339">
        <v>15494</v>
      </c>
      <c r="G339">
        <v>16326</v>
      </c>
      <c r="H339">
        <v>15318</v>
      </c>
      <c r="I339">
        <v>13472</v>
      </c>
      <c r="J339">
        <v>12926</v>
      </c>
      <c r="K339">
        <v>12580</v>
      </c>
      <c r="L339">
        <v>15312</v>
      </c>
      <c r="M339">
        <v>13414</v>
      </c>
      <c r="N339">
        <v>15233</v>
      </c>
      <c r="O339">
        <v>15572</v>
      </c>
      <c r="P339">
        <v>14220</v>
      </c>
      <c r="Q339">
        <v>14790</v>
      </c>
      <c r="R339">
        <v>12562</v>
      </c>
      <c r="S339">
        <v>13082</v>
      </c>
      <c r="T339">
        <v>11771</v>
      </c>
      <c r="U339">
        <v>13902</v>
      </c>
    </row>
    <row r="340" spans="2:21" x14ac:dyDescent="0.25">
      <c r="B340" s="1">
        <v>11934</v>
      </c>
      <c r="C340">
        <v>12734</v>
      </c>
      <c r="D340">
        <v>19107</v>
      </c>
      <c r="E340">
        <v>15486</v>
      </c>
      <c r="F340">
        <v>16501</v>
      </c>
      <c r="G340">
        <v>17499</v>
      </c>
      <c r="H340">
        <v>15688</v>
      </c>
      <c r="I340">
        <v>16785</v>
      </c>
      <c r="J340">
        <v>16072</v>
      </c>
      <c r="K340">
        <v>15739</v>
      </c>
      <c r="L340">
        <v>18025</v>
      </c>
      <c r="M340">
        <v>16177</v>
      </c>
      <c r="N340">
        <v>15210</v>
      </c>
      <c r="O340">
        <v>17772</v>
      </c>
      <c r="P340">
        <v>17527</v>
      </c>
      <c r="Q340">
        <v>16510</v>
      </c>
      <c r="R340">
        <v>16875</v>
      </c>
      <c r="S340">
        <v>16059</v>
      </c>
      <c r="T340">
        <v>12322</v>
      </c>
      <c r="U340">
        <v>14441</v>
      </c>
    </row>
    <row r="341" spans="2:21" x14ac:dyDescent="0.25">
      <c r="B341" s="1">
        <v>11120</v>
      </c>
      <c r="C341">
        <v>12036</v>
      </c>
      <c r="D341">
        <v>17946</v>
      </c>
      <c r="E341">
        <v>13317</v>
      </c>
      <c r="F341">
        <v>16430</v>
      </c>
      <c r="G341">
        <v>15933</v>
      </c>
      <c r="H341">
        <v>14638</v>
      </c>
      <c r="I341">
        <v>15271</v>
      </c>
      <c r="J341">
        <v>15300</v>
      </c>
      <c r="K341">
        <v>13971</v>
      </c>
      <c r="L341">
        <v>16348</v>
      </c>
      <c r="M341">
        <v>13443</v>
      </c>
      <c r="N341">
        <v>15969</v>
      </c>
      <c r="O341">
        <v>17276</v>
      </c>
      <c r="P341">
        <v>16284</v>
      </c>
      <c r="Q341">
        <v>15541</v>
      </c>
      <c r="R341">
        <v>15487</v>
      </c>
      <c r="S341">
        <v>12890</v>
      </c>
      <c r="T341">
        <v>11455</v>
      </c>
      <c r="U341">
        <v>13549</v>
      </c>
    </row>
    <row r="342" spans="2:21" x14ac:dyDescent="0.25">
      <c r="B342" s="1">
        <v>12775</v>
      </c>
      <c r="C342">
        <v>12750</v>
      </c>
      <c r="D342">
        <v>17588</v>
      </c>
      <c r="E342">
        <v>13702</v>
      </c>
      <c r="F342">
        <v>15340</v>
      </c>
      <c r="G342">
        <v>17622</v>
      </c>
      <c r="H342">
        <v>16088</v>
      </c>
      <c r="I342">
        <v>16807</v>
      </c>
      <c r="J342">
        <v>16354</v>
      </c>
      <c r="K342">
        <v>14735</v>
      </c>
      <c r="L342">
        <v>15693</v>
      </c>
      <c r="M342">
        <v>15347</v>
      </c>
      <c r="N342">
        <v>13037</v>
      </c>
      <c r="O342">
        <v>14178</v>
      </c>
      <c r="P342">
        <v>15611</v>
      </c>
      <c r="Q342">
        <v>17312</v>
      </c>
      <c r="R342">
        <v>16158</v>
      </c>
      <c r="S342">
        <v>14819</v>
      </c>
      <c r="T342">
        <v>12746</v>
      </c>
      <c r="U342">
        <v>16319</v>
      </c>
    </row>
    <row r="343" spans="2:21" x14ac:dyDescent="0.25">
      <c r="B343" s="1">
        <v>10083.999999999</v>
      </c>
      <c r="C343">
        <v>9049</v>
      </c>
      <c r="D343">
        <v>15697</v>
      </c>
      <c r="E343">
        <v>11638</v>
      </c>
      <c r="F343">
        <v>13531</v>
      </c>
      <c r="G343">
        <v>14761</v>
      </c>
      <c r="H343">
        <v>13609</v>
      </c>
      <c r="I343">
        <v>12823</v>
      </c>
      <c r="J343">
        <v>12786</v>
      </c>
      <c r="K343">
        <v>13118</v>
      </c>
      <c r="L343">
        <v>16341</v>
      </c>
      <c r="M343">
        <v>14373</v>
      </c>
      <c r="N343">
        <v>14462</v>
      </c>
      <c r="O343">
        <v>15822</v>
      </c>
      <c r="P343">
        <v>15037</v>
      </c>
      <c r="Q343">
        <v>15627</v>
      </c>
      <c r="R343">
        <v>14042</v>
      </c>
      <c r="S343">
        <v>9679</v>
      </c>
      <c r="T343">
        <v>8849</v>
      </c>
      <c r="U343">
        <v>11364</v>
      </c>
    </row>
    <row r="344" spans="2:21" x14ac:dyDescent="0.25">
      <c r="B344" s="1">
        <v>12592</v>
      </c>
      <c r="C344">
        <v>12516</v>
      </c>
      <c r="D344">
        <v>17465</v>
      </c>
      <c r="E344">
        <v>14325</v>
      </c>
      <c r="F344">
        <v>15895</v>
      </c>
      <c r="G344">
        <v>16881</v>
      </c>
      <c r="H344">
        <v>15445</v>
      </c>
      <c r="I344">
        <v>17120</v>
      </c>
      <c r="J344">
        <v>16030</v>
      </c>
      <c r="K344">
        <v>16089</v>
      </c>
      <c r="L344">
        <v>14273</v>
      </c>
      <c r="M344">
        <v>16110</v>
      </c>
      <c r="N344">
        <v>14415</v>
      </c>
      <c r="O344">
        <v>14020</v>
      </c>
      <c r="P344">
        <v>15045</v>
      </c>
      <c r="Q344">
        <v>16298</v>
      </c>
      <c r="R344">
        <v>17648</v>
      </c>
      <c r="S344">
        <v>14582</v>
      </c>
      <c r="T344">
        <v>12023</v>
      </c>
      <c r="U344">
        <v>15427</v>
      </c>
    </row>
    <row r="345" spans="2:21" x14ac:dyDescent="0.25">
      <c r="B345" s="1">
        <v>13261</v>
      </c>
      <c r="C345">
        <v>12389</v>
      </c>
      <c r="D345">
        <v>18580</v>
      </c>
      <c r="E345">
        <v>13659</v>
      </c>
      <c r="F345">
        <v>16204</v>
      </c>
      <c r="G345">
        <v>17783</v>
      </c>
      <c r="H345">
        <v>16759</v>
      </c>
      <c r="I345">
        <v>16508</v>
      </c>
      <c r="J345">
        <v>15714</v>
      </c>
      <c r="K345">
        <v>15786</v>
      </c>
      <c r="L345">
        <v>15482</v>
      </c>
      <c r="M345">
        <v>15957</v>
      </c>
      <c r="N345">
        <v>15590</v>
      </c>
      <c r="O345">
        <v>15148</v>
      </c>
      <c r="P345">
        <v>17523</v>
      </c>
      <c r="Q345">
        <v>15725</v>
      </c>
      <c r="R345">
        <v>16839</v>
      </c>
      <c r="S345">
        <v>13070</v>
      </c>
      <c r="T345">
        <v>12484</v>
      </c>
      <c r="U345">
        <v>15480</v>
      </c>
    </row>
    <row r="346" spans="2:21" x14ac:dyDescent="0.25">
      <c r="B346" s="1">
        <v>11180</v>
      </c>
      <c r="C346">
        <v>9776</v>
      </c>
      <c r="D346">
        <v>15996</v>
      </c>
      <c r="E346">
        <v>11618</v>
      </c>
      <c r="F346">
        <v>13378</v>
      </c>
      <c r="G346">
        <v>15193</v>
      </c>
      <c r="H346">
        <v>14119</v>
      </c>
      <c r="I346">
        <v>13859</v>
      </c>
      <c r="J346">
        <v>13020</v>
      </c>
      <c r="K346">
        <v>12560</v>
      </c>
      <c r="L346">
        <v>14944</v>
      </c>
      <c r="M346">
        <v>13494</v>
      </c>
      <c r="N346">
        <v>14852</v>
      </c>
      <c r="O346">
        <v>16353</v>
      </c>
      <c r="P346">
        <v>15190</v>
      </c>
      <c r="Q346">
        <v>14686</v>
      </c>
      <c r="R346">
        <v>12564</v>
      </c>
      <c r="S346">
        <v>10833</v>
      </c>
      <c r="T346">
        <v>10250</v>
      </c>
      <c r="U346">
        <v>11573</v>
      </c>
    </row>
    <row r="347" spans="2:21" x14ac:dyDescent="0.25">
      <c r="B347" s="1">
        <v>12128</v>
      </c>
      <c r="C347">
        <v>12500</v>
      </c>
      <c r="D347">
        <v>18033</v>
      </c>
      <c r="E347">
        <v>14163</v>
      </c>
      <c r="F347">
        <v>16128</v>
      </c>
      <c r="G347">
        <v>18017</v>
      </c>
      <c r="H347">
        <v>16746</v>
      </c>
      <c r="I347">
        <v>17198</v>
      </c>
      <c r="J347">
        <v>16079</v>
      </c>
      <c r="K347">
        <v>14922</v>
      </c>
      <c r="L347">
        <v>14657</v>
      </c>
      <c r="M347">
        <v>16691</v>
      </c>
      <c r="N347">
        <v>15274</v>
      </c>
      <c r="O347">
        <v>15564</v>
      </c>
      <c r="P347">
        <v>15181</v>
      </c>
      <c r="Q347">
        <v>15232</v>
      </c>
      <c r="R347">
        <v>16124</v>
      </c>
      <c r="S347">
        <v>15541</v>
      </c>
      <c r="T347">
        <v>12589</v>
      </c>
      <c r="U347">
        <v>14220</v>
      </c>
    </row>
    <row r="348" spans="2:21" x14ac:dyDescent="0.25">
      <c r="B348" s="1">
        <v>13316</v>
      </c>
      <c r="C348">
        <v>12444</v>
      </c>
      <c r="D348">
        <v>18222</v>
      </c>
      <c r="E348">
        <v>13944</v>
      </c>
      <c r="F348">
        <v>15957</v>
      </c>
      <c r="G348">
        <v>17093</v>
      </c>
      <c r="H348">
        <v>16724</v>
      </c>
      <c r="I348">
        <v>17789</v>
      </c>
      <c r="J348">
        <v>16401</v>
      </c>
      <c r="K348">
        <v>16240</v>
      </c>
      <c r="L348">
        <v>17410</v>
      </c>
      <c r="M348">
        <v>17349</v>
      </c>
      <c r="N348">
        <v>15399</v>
      </c>
      <c r="O348">
        <v>16418</v>
      </c>
      <c r="P348">
        <v>16604</v>
      </c>
      <c r="Q348">
        <v>16147</v>
      </c>
      <c r="R348">
        <v>15793</v>
      </c>
      <c r="S348">
        <v>15465</v>
      </c>
      <c r="T348">
        <v>12040</v>
      </c>
      <c r="U348">
        <v>14950</v>
      </c>
    </row>
    <row r="349" spans="2:21" x14ac:dyDescent="0.25">
      <c r="B349" s="1">
        <v>10633</v>
      </c>
      <c r="C349">
        <v>10716</v>
      </c>
      <c r="D349">
        <v>17764</v>
      </c>
      <c r="E349">
        <v>13332</v>
      </c>
      <c r="F349">
        <v>15283</v>
      </c>
      <c r="G349">
        <v>16137</v>
      </c>
      <c r="H349">
        <v>15974</v>
      </c>
      <c r="I349">
        <v>15445</v>
      </c>
      <c r="J349">
        <v>15530</v>
      </c>
      <c r="K349">
        <v>14938</v>
      </c>
      <c r="L349">
        <v>16824</v>
      </c>
      <c r="M349">
        <v>15513</v>
      </c>
      <c r="N349">
        <v>15867</v>
      </c>
      <c r="O349">
        <v>17366</v>
      </c>
      <c r="P349">
        <v>15919</v>
      </c>
      <c r="Q349">
        <v>15690</v>
      </c>
      <c r="R349">
        <v>16804</v>
      </c>
      <c r="S349">
        <v>10712</v>
      </c>
      <c r="T349">
        <v>11039</v>
      </c>
      <c r="U349">
        <v>12924</v>
      </c>
    </row>
    <row r="350" spans="2:21" x14ac:dyDescent="0.25">
      <c r="B350" s="1">
        <v>11457</v>
      </c>
      <c r="C350">
        <v>10304</v>
      </c>
      <c r="D350">
        <v>17736</v>
      </c>
      <c r="E350">
        <v>11881</v>
      </c>
      <c r="F350">
        <v>15312</v>
      </c>
      <c r="G350">
        <v>15210</v>
      </c>
      <c r="H350">
        <v>14441</v>
      </c>
      <c r="I350">
        <v>14396</v>
      </c>
      <c r="J350">
        <v>13755</v>
      </c>
      <c r="K350">
        <v>13932</v>
      </c>
      <c r="L350">
        <v>15977</v>
      </c>
      <c r="M350">
        <v>13482</v>
      </c>
      <c r="N350">
        <v>15563</v>
      </c>
      <c r="O350">
        <v>16837</v>
      </c>
      <c r="P350">
        <v>16732</v>
      </c>
      <c r="Q350">
        <v>15769</v>
      </c>
      <c r="R350">
        <v>14330</v>
      </c>
      <c r="S350">
        <v>11923</v>
      </c>
      <c r="T350">
        <v>10318</v>
      </c>
      <c r="U350">
        <v>12593</v>
      </c>
    </row>
    <row r="351" spans="2:21" x14ac:dyDescent="0.25">
      <c r="B351" s="1">
        <v>12954</v>
      </c>
      <c r="C351">
        <v>12144</v>
      </c>
      <c r="D351">
        <v>17752</v>
      </c>
      <c r="E351">
        <v>14008</v>
      </c>
      <c r="F351">
        <v>16374</v>
      </c>
      <c r="G351">
        <v>17410</v>
      </c>
      <c r="H351">
        <v>16402</v>
      </c>
      <c r="I351">
        <v>15438</v>
      </c>
      <c r="J351">
        <v>15150</v>
      </c>
      <c r="K351">
        <v>14974</v>
      </c>
      <c r="L351">
        <v>16888</v>
      </c>
      <c r="M351">
        <v>14828</v>
      </c>
      <c r="N351">
        <v>15738</v>
      </c>
      <c r="O351">
        <v>18327</v>
      </c>
      <c r="P351">
        <v>16417</v>
      </c>
      <c r="Q351">
        <v>15398</v>
      </c>
      <c r="R351">
        <v>14930</v>
      </c>
      <c r="S351">
        <v>15201</v>
      </c>
      <c r="T351">
        <v>11997</v>
      </c>
      <c r="U351">
        <v>13749</v>
      </c>
    </row>
    <row r="352" spans="2:21" x14ac:dyDescent="0.25">
      <c r="B352" s="1">
        <v>9941.9999999810007</v>
      </c>
      <c r="C352">
        <v>8866</v>
      </c>
      <c r="D352">
        <v>16570</v>
      </c>
      <c r="E352">
        <v>11873</v>
      </c>
      <c r="F352">
        <v>14680</v>
      </c>
      <c r="G352">
        <v>14837</v>
      </c>
      <c r="H352">
        <v>14859</v>
      </c>
      <c r="I352">
        <v>13268</v>
      </c>
      <c r="J352">
        <v>12583</v>
      </c>
      <c r="K352">
        <v>13332</v>
      </c>
      <c r="L352">
        <v>15176</v>
      </c>
      <c r="M352">
        <v>13891</v>
      </c>
      <c r="N352">
        <v>15489</v>
      </c>
      <c r="O352">
        <v>15217</v>
      </c>
      <c r="P352">
        <v>13536</v>
      </c>
      <c r="Q352">
        <v>13808</v>
      </c>
      <c r="R352">
        <v>13461</v>
      </c>
      <c r="S352">
        <v>9259</v>
      </c>
      <c r="T352">
        <v>10013</v>
      </c>
      <c r="U352">
        <v>10953</v>
      </c>
    </row>
    <row r="353" spans="2:21" x14ac:dyDescent="0.25">
      <c r="B353" s="1">
        <v>12361.999999983</v>
      </c>
      <c r="C353">
        <v>11248</v>
      </c>
      <c r="D353">
        <v>18469</v>
      </c>
      <c r="E353">
        <v>13650</v>
      </c>
      <c r="F353">
        <v>16086</v>
      </c>
      <c r="G353">
        <v>16920</v>
      </c>
      <c r="H353">
        <v>15595</v>
      </c>
      <c r="I353">
        <v>18362</v>
      </c>
      <c r="J353">
        <v>16312</v>
      </c>
      <c r="K353">
        <v>17276</v>
      </c>
      <c r="L353">
        <v>14908</v>
      </c>
      <c r="M353">
        <v>17295</v>
      </c>
      <c r="N353">
        <v>14417</v>
      </c>
      <c r="O353">
        <v>14241</v>
      </c>
      <c r="P353">
        <v>15406</v>
      </c>
      <c r="Q353">
        <v>18773</v>
      </c>
      <c r="R353">
        <v>17202</v>
      </c>
      <c r="S353">
        <v>15244</v>
      </c>
      <c r="T353">
        <v>11985</v>
      </c>
      <c r="U353">
        <v>15802</v>
      </c>
    </row>
    <row r="354" spans="2:21" x14ac:dyDescent="0.25">
      <c r="B354" s="1">
        <v>12351</v>
      </c>
      <c r="C354">
        <v>12565</v>
      </c>
      <c r="D354">
        <v>18128</v>
      </c>
      <c r="E354">
        <v>15083</v>
      </c>
      <c r="F354">
        <v>17187</v>
      </c>
      <c r="G354">
        <v>16892</v>
      </c>
      <c r="H354">
        <v>16071</v>
      </c>
      <c r="I354">
        <v>17388</v>
      </c>
      <c r="J354">
        <v>14777</v>
      </c>
      <c r="K354">
        <v>14849</v>
      </c>
      <c r="L354">
        <v>15805</v>
      </c>
      <c r="M354">
        <v>14252</v>
      </c>
      <c r="N354">
        <v>14867</v>
      </c>
      <c r="O354">
        <v>15988</v>
      </c>
      <c r="P354">
        <v>16323</v>
      </c>
      <c r="Q354">
        <v>16676</v>
      </c>
      <c r="R354">
        <v>16367</v>
      </c>
      <c r="S354">
        <v>12561</v>
      </c>
      <c r="T354">
        <v>12546</v>
      </c>
      <c r="U354">
        <v>14554</v>
      </c>
    </row>
    <row r="355" spans="2:21" x14ac:dyDescent="0.25">
      <c r="B355" s="1">
        <v>11561</v>
      </c>
      <c r="C355">
        <v>9734</v>
      </c>
      <c r="D355">
        <v>16944</v>
      </c>
      <c r="E355">
        <v>12280</v>
      </c>
      <c r="F355">
        <v>14812</v>
      </c>
      <c r="G355">
        <v>15134</v>
      </c>
      <c r="H355">
        <v>14497</v>
      </c>
      <c r="I355">
        <v>14431</v>
      </c>
      <c r="J355">
        <v>14652</v>
      </c>
      <c r="K355">
        <v>13928</v>
      </c>
      <c r="L355">
        <v>13946</v>
      </c>
      <c r="M355">
        <v>13775</v>
      </c>
      <c r="N355">
        <v>14556</v>
      </c>
      <c r="O355">
        <v>14808</v>
      </c>
      <c r="P355">
        <v>14712</v>
      </c>
      <c r="Q355">
        <v>15332</v>
      </c>
      <c r="R355">
        <v>13500</v>
      </c>
      <c r="S355">
        <v>10161</v>
      </c>
      <c r="T355">
        <v>9508</v>
      </c>
      <c r="U355">
        <v>13158</v>
      </c>
    </row>
    <row r="356" spans="2:21" x14ac:dyDescent="0.25">
      <c r="B356" s="1">
        <v>12048</v>
      </c>
      <c r="C356">
        <v>8792</v>
      </c>
      <c r="D356">
        <v>16990</v>
      </c>
      <c r="E356">
        <v>12223</v>
      </c>
      <c r="F356">
        <v>15097</v>
      </c>
      <c r="G356">
        <v>15999</v>
      </c>
      <c r="H356">
        <v>15142</v>
      </c>
      <c r="I356">
        <v>15371</v>
      </c>
      <c r="J356">
        <v>13467</v>
      </c>
      <c r="K356">
        <v>15294</v>
      </c>
      <c r="L356">
        <v>16077</v>
      </c>
      <c r="M356">
        <v>16861</v>
      </c>
      <c r="N356">
        <v>17341</v>
      </c>
      <c r="O356">
        <v>17451</v>
      </c>
      <c r="P356">
        <v>15017</v>
      </c>
      <c r="Q356">
        <v>14772</v>
      </c>
      <c r="R356">
        <v>13619</v>
      </c>
      <c r="S356">
        <v>12119</v>
      </c>
      <c r="T356">
        <v>9996</v>
      </c>
      <c r="U356">
        <v>12658</v>
      </c>
    </row>
    <row r="357" spans="2:21" x14ac:dyDescent="0.25">
      <c r="B357" s="1">
        <v>10800.999999981001</v>
      </c>
      <c r="C357">
        <v>11467</v>
      </c>
      <c r="D357">
        <v>15298</v>
      </c>
      <c r="E357">
        <v>12447</v>
      </c>
      <c r="F357">
        <v>14930</v>
      </c>
      <c r="G357">
        <v>14772</v>
      </c>
      <c r="H357">
        <v>13445</v>
      </c>
      <c r="I357">
        <v>13898</v>
      </c>
      <c r="J357">
        <v>12512</v>
      </c>
      <c r="K357">
        <v>13649</v>
      </c>
      <c r="L357">
        <v>13521</v>
      </c>
      <c r="M357">
        <v>13925</v>
      </c>
      <c r="N357">
        <v>14024</v>
      </c>
      <c r="O357">
        <v>15588</v>
      </c>
      <c r="P357">
        <v>14536</v>
      </c>
      <c r="Q357">
        <v>13063</v>
      </c>
      <c r="R357">
        <v>13061</v>
      </c>
      <c r="S357">
        <v>11620</v>
      </c>
      <c r="T357">
        <v>10672</v>
      </c>
      <c r="U357">
        <v>11676</v>
      </c>
    </row>
    <row r="358" spans="2:21" x14ac:dyDescent="0.25">
      <c r="B358" s="1">
        <v>11915</v>
      </c>
      <c r="C358">
        <v>12639</v>
      </c>
      <c r="D358">
        <v>19142</v>
      </c>
      <c r="E358">
        <v>13572</v>
      </c>
      <c r="F358">
        <v>17442</v>
      </c>
      <c r="G358">
        <v>16037</v>
      </c>
      <c r="H358">
        <v>14875</v>
      </c>
      <c r="I358">
        <v>16947</v>
      </c>
      <c r="J358">
        <v>15620</v>
      </c>
      <c r="K358">
        <v>15411</v>
      </c>
      <c r="L358">
        <v>16571</v>
      </c>
      <c r="M358">
        <v>16938</v>
      </c>
      <c r="N358">
        <v>16028</v>
      </c>
      <c r="O358">
        <v>16502</v>
      </c>
      <c r="P358">
        <v>16683</v>
      </c>
      <c r="Q358">
        <v>15788</v>
      </c>
      <c r="R358">
        <v>14612</v>
      </c>
      <c r="S358">
        <v>17494</v>
      </c>
      <c r="T358">
        <v>12379</v>
      </c>
      <c r="U358">
        <v>14499</v>
      </c>
    </row>
    <row r="359" spans="2:21" x14ac:dyDescent="0.25">
      <c r="B359" s="1">
        <v>11291</v>
      </c>
      <c r="C359">
        <v>11336</v>
      </c>
      <c r="D359">
        <v>17716</v>
      </c>
      <c r="E359">
        <v>13096</v>
      </c>
      <c r="F359">
        <v>15450</v>
      </c>
      <c r="G359">
        <v>15673</v>
      </c>
      <c r="H359">
        <v>15065</v>
      </c>
      <c r="I359">
        <v>15848</v>
      </c>
      <c r="J359">
        <v>15131</v>
      </c>
      <c r="K359">
        <v>14469</v>
      </c>
      <c r="L359">
        <v>14564</v>
      </c>
      <c r="M359">
        <v>15426</v>
      </c>
      <c r="N359">
        <v>14424</v>
      </c>
      <c r="O359">
        <v>12958</v>
      </c>
      <c r="P359">
        <v>14407</v>
      </c>
      <c r="Q359">
        <v>15358</v>
      </c>
      <c r="R359">
        <v>17234</v>
      </c>
      <c r="S359">
        <v>11325</v>
      </c>
      <c r="T359">
        <v>11870</v>
      </c>
      <c r="U359">
        <v>13713</v>
      </c>
    </row>
    <row r="360" spans="2:21" x14ac:dyDescent="0.25">
      <c r="B360" s="1">
        <v>14699</v>
      </c>
      <c r="C360">
        <v>13588</v>
      </c>
      <c r="D360">
        <v>19951</v>
      </c>
      <c r="E360">
        <v>15712</v>
      </c>
      <c r="F360">
        <v>17459</v>
      </c>
      <c r="G360">
        <v>18068</v>
      </c>
      <c r="H360">
        <v>17685</v>
      </c>
      <c r="I360">
        <v>19224</v>
      </c>
      <c r="J360">
        <v>18467</v>
      </c>
      <c r="K360">
        <v>19496</v>
      </c>
      <c r="L360">
        <v>17084</v>
      </c>
      <c r="M360">
        <v>16075</v>
      </c>
      <c r="N360">
        <v>16880</v>
      </c>
      <c r="O360">
        <v>15805</v>
      </c>
      <c r="P360">
        <v>16918</v>
      </c>
      <c r="Q360">
        <v>20531</v>
      </c>
      <c r="R360">
        <v>20562</v>
      </c>
      <c r="S360">
        <v>18304</v>
      </c>
      <c r="T360">
        <v>13332</v>
      </c>
      <c r="U360">
        <v>17409</v>
      </c>
    </row>
    <row r="361" spans="2:21" x14ac:dyDescent="0.25">
      <c r="B361" s="1">
        <v>13226.999999995</v>
      </c>
      <c r="C361">
        <v>12429</v>
      </c>
      <c r="D361">
        <v>19363</v>
      </c>
      <c r="E361">
        <v>14585</v>
      </c>
      <c r="F361">
        <v>17406</v>
      </c>
      <c r="G361">
        <v>16948</v>
      </c>
      <c r="H361">
        <v>16022</v>
      </c>
      <c r="I361">
        <v>16474</v>
      </c>
      <c r="J361">
        <v>16683</v>
      </c>
      <c r="K361">
        <v>17134</v>
      </c>
      <c r="L361">
        <v>16970</v>
      </c>
      <c r="M361">
        <v>17130</v>
      </c>
      <c r="N361">
        <v>16177</v>
      </c>
      <c r="O361">
        <v>17373</v>
      </c>
      <c r="P361">
        <v>18347</v>
      </c>
      <c r="Q361">
        <v>16474</v>
      </c>
      <c r="R361">
        <v>15791</v>
      </c>
      <c r="S361">
        <v>13502</v>
      </c>
      <c r="T361">
        <v>12653</v>
      </c>
      <c r="U361">
        <v>14595</v>
      </c>
    </row>
    <row r="362" spans="2:21" x14ac:dyDescent="0.25">
      <c r="B362" s="1">
        <v>13797</v>
      </c>
      <c r="C362">
        <v>15415</v>
      </c>
      <c r="D362">
        <v>19385</v>
      </c>
      <c r="E362">
        <v>15639</v>
      </c>
      <c r="F362">
        <v>17859</v>
      </c>
      <c r="G362">
        <v>19067</v>
      </c>
      <c r="H362">
        <v>17672</v>
      </c>
      <c r="I362">
        <v>18657</v>
      </c>
      <c r="J362">
        <v>16687</v>
      </c>
      <c r="K362">
        <v>18126</v>
      </c>
      <c r="L362">
        <v>15551</v>
      </c>
      <c r="M362">
        <v>18214</v>
      </c>
      <c r="N362">
        <v>16394</v>
      </c>
      <c r="O362">
        <v>16150</v>
      </c>
      <c r="P362">
        <v>17479</v>
      </c>
      <c r="Q362">
        <v>17053</v>
      </c>
      <c r="R362">
        <v>18075</v>
      </c>
      <c r="S362">
        <v>17471</v>
      </c>
      <c r="T362">
        <v>14397</v>
      </c>
      <c r="U362">
        <v>17738</v>
      </c>
    </row>
    <row r="363" spans="2:21" x14ac:dyDescent="0.25">
      <c r="B363" s="1">
        <v>12953</v>
      </c>
      <c r="C363">
        <v>11314</v>
      </c>
      <c r="D363">
        <v>18793</v>
      </c>
      <c r="E363">
        <v>13625</v>
      </c>
      <c r="F363">
        <v>16630</v>
      </c>
      <c r="G363">
        <v>17269</v>
      </c>
      <c r="H363">
        <v>16053</v>
      </c>
      <c r="I363">
        <v>16482</v>
      </c>
      <c r="J363">
        <v>15364</v>
      </c>
      <c r="K363">
        <v>16146</v>
      </c>
      <c r="L363">
        <v>17376</v>
      </c>
      <c r="M363">
        <v>16365</v>
      </c>
      <c r="N363">
        <v>14159</v>
      </c>
      <c r="O363">
        <v>16552</v>
      </c>
      <c r="P363">
        <v>18717</v>
      </c>
      <c r="Q363">
        <v>18975</v>
      </c>
      <c r="R363">
        <v>17545</v>
      </c>
      <c r="S363">
        <v>12577</v>
      </c>
      <c r="T363">
        <v>11612</v>
      </c>
      <c r="U363">
        <v>13707</v>
      </c>
    </row>
    <row r="364" spans="2:21" x14ac:dyDescent="0.25">
      <c r="B364" s="1">
        <v>12445</v>
      </c>
      <c r="C364">
        <v>11163</v>
      </c>
      <c r="D364">
        <v>18483</v>
      </c>
      <c r="E364">
        <v>13850</v>
      </c>
      <c r="F364">
        <v>17287</v>
      </c>
      <c r="G364">
        <v>17139</v>
      </c>
      <c r="H364">
        <v>15936</v>
      </c>
      <c r="I364">
        <v>17237</v>
      </c>
      <c r="J364">
        <v>15730</v>
      </c>
      <c r="K364">
        <v>15374</v>
      </c>
      <c r="L364">
        <v>16345</v>
      </c>
      <c r="M364">
        <v>15853</v>
      </c>
      <c r="N364">
        <v>17762</v>
      </c>
      <c r="O364">
        <v>18858</v>
      </c>
      <c r="P364">
        <v>16280</v>
      </c>
      <c r="Q364">
        <v>16029</v>
      </c>
      <c r="R364">
        <v>16528</v>
      </c>
      <c r="S364">
        <v>12108</v>
      </c>
      <c r="T364">
        <v>11324</v>
      </c>
      <c r="U364">
        <v>13114</v>
      </c>
    </row>
    <row r="365" spans="2:21" x14ac:dyDescent="0.25">
      <c r="B365" s="1">
        <v>12010.999999999</v>
      </c>
      <c r="C365">
        <v>11411</v>
      </c>
      <c r="D365">
        <v>16141</v>
      </c>
      <c r="E365">
        <v>13232</v>
      </c>
      <c r="F365">
        <v>14812</v>
      </c>
      <c r="G365">
        <v>16067</v>
      </c>
      <c r="H365">
        <v>14016</v>
      </c>
      <c r="I365">
        <v>15485</v>
      </c>
      <c r="J365">
        <v>15291</v>
      </c>
      <c r="K365">
        <v>14990</v>
      </c>
      <c r="L365">
        <v>14680</v>
      </c>
      <c r="M365">
        <v>15328</v>
      </c>
      <c r="N365">
        <v>15154</v>
      </c>
      <c r="O365">
        <v>14749</v>
      </c>
      <c r="P365">
        <v>15382</v>
      </c>
      <c r="Q365">
        <v>16797</v>
      </c>
      <c r="R365">
        <v>15423</v>
      </c>
      <c r="S365">
        <v>12868</v>
      </c>
      <c r="T365">
        <v>12544</v>
      </c>
      <c r="U365">
        <v>14263</v>
      </c>
    </row>
    <row r="366" spans="2:21" x14ac:dyDescent="0.25">
      <c r="B366" s="1">
        <v>11494</v>
      </c>
      <c r="C366">
        <v>11919</v>
      </c>
      <c r="D366">
        <v>18473</v>
      </c>
      <c r="E366">
        <v>14082</v>
      </c>
      <c r="F366">
        <v>16095</v>
      </c>
      <c r="G366">
        <v>15863</v>
      </c>
      <c r="H366">
        <v>14857</v>
      </c>
      <c r="I366">
        <v>15635</v>
      </c>
      <c r="J366">
        <v>15372</v>
      </c>
      <c r="K366">
        <v>16669</v>
      </c>
      <c r="L366">
        <v>16884</v>
      </c>
      <c r="M366">
        <v>15677</v>
      </c>
      <c r="N366">
        <v>16579</v>
      </c>
      <c r="O366">
        <v>17685</v>
      </c>
      <c r="P366">
        <v>16797</v>
      </c>
      <c r="Q366">
        <v>16496</v>
      </c>
      <c r="R366">
        <v>16605</v>
      </c>
      <c r="S366">
        <v>13304</v>
      </c>
      <c r="T366">
        <v>11845</v>
      </c>
      <c r="U366">
        <v>13666</v>
      </c>
    </row>
    <row r="367" spans="2:21" x14ac:dyDescent="0.25">
      <c r="B367" s="1">
        <v>12200</v>
      </c>
      <c r="C367">
        <v>13041</v>
      </c>
      <c r="D367">
        <v>18065</v>
      </c>
      <c r="E367">
        <v>14536</v>
      </c>
      <c r="F367">
        <v>16495</v>
      </c>
      <c r="G367">
        <v>18503</v>
      </c>
      <c r="H367">
        <v>17560</v>
      </c>
      <c r="I367">
        <v>16699</v>
      </c>
      <c r="J367">
        <v>15430</v>
      </c>
      <c r="K367">
        <v>15104</v>
      </c>
      <c r="L367">
        <v>15615</v>
      </c>
      <c r="M367">
        <v>16256</v>
      </c>
      <c r="N367">
        <v>14440</v>
      </c>
      <c r="O367">
        <v>16157</v>
      </c>
      <c r="P367">
        <v>17225</v>
      </c>
      <c r="Q367">
        <v>17086</v>
      </c>
      <c r="R367">
        <v>17507</v>
      </c>
      <c r="S367">
        <v>15514</v>
      </c>
      <c r="T367">
        <v>13087</v>
      </c>
      <c r="U367">
        <v>15254</v>
      </c>
    </row>
    <row r="368" spans="2:21" x14ac:dyDescent="0.25">
      <c r="B368" s="1">
        <v>14033</v>
      </c>
      <c r="C368">
        <v>12904</v>
      </c>
      <c r="D368">
        <v>19136</v>
      </c>
      <c r="E368">
        <v>15838</v>
      </c>
      <c r="F368">
        <v>17615</v>
      </c>
      <c r="G368">
        <v>16654</v>
      </c>
      <c r="H368">
        <v>16306</v>
      </c>
      <c r="I368">
        <v>18084</v>
      </c>
      <c r="J368">
        <v>17861</v>
      </c>
      <c r="K368">
        <v>18767</v>
      </c>
      <c r="L368">
        <v>15372</v>
      </c>
      <c r="M368">
        <v>17886</v>
      </c>
      <c r="N368">
        <v>16378</v>
      </c>
      <c r="O368">
        <v>16347</v>
      </c>
      <c r="P368">
        <v>16054</v>
      </c>
      <c r="Q368">
        <v>18329</v>
      </c>
      <c r="R368">
        <v>18755</v>
      </c>
      <c r="S368">
        <v>12518</v>
      </c>
      <c r="T368">
        <v>13183</v>
      </c>
      <c r="U368">
        <v>16178</v>
      </c>
    </row>
    <row r="369" spans="1:21" x14ac:dyDescent="0.25">
      <c r="B369" s="1">
        <v>12479</v>
      </c>
      <c r="C369">
        <v>12391</v>
      </c>
      <c r="D369">
        <v>19071</v>
      </c>
      <c r="E369">
        <v>14605</v>
      </c>
      <c r="F369">
        <v>16229</v>
      </c>
      <c r="G369">
        <v>17076</v>
      </c>
      <c r="H369">
        <v>16025</v>
      </c>
      <c r="I369">
        <v>16272</v>
      </c>
      <c r="J369">
        <v>16728</v>
      </c>
      <c r="K369">
        <v>15932</v>
      </c>
      <c r="L369">
        <v>18829</v>
      </c>
      <c r="M369">
        <v>17671</v>
      </c>
      <c r="N369">
        <v>18649</v>
      </c>
      <c r="O369">
        <v>20018</v>
      </c>
      <c r="P369">
        <v>17492</v>
      </c>
      <c r="Q369">
        <v>16140</v>
      </c>
      <c r="R369">
        <v>14780</v>
      </c>
      <c r="S369">
        <v>13669</v>
      </c>
      <c r="T369">
        <v>12375</v>
      </c>
      <c r="U369">
        <v>15851</v>
      </c>
    </row>
    <row r="370" spans="1:21" x14ac:dyDescent="0.25">
      <c r="B370" s="1">
        <v>12104.999999995</v>
      </c>
      <c r="C370">
        <v>11279</v>
      </c>
      <c r="D370">
        <v>17384</v>
      </c>
      <c r="E370">
        <v>13750</v>
      </c>
      <c r="F370">
        <v>16485</v>
      </c>
      <c r="G370">
        <v>16821</v>
      </c>
      <c r="H370">
        <v>15384</v>
      </c>
      <c r="I370">
        <v>15422</v>
      </c>
      <c r="J370">
        <v>15534</v>
      </c>
      <c r="K370">
        <v>15202</v>
      </c>
      <c r="L370">
        <v>14506</v>
      </c>
      <c r="M370">
        <v>16491</v>
      </c>
      <c r="N370">
        <v>13997</v>
      </c>
      <c r="O370">
        <v>14447</v>
      </c>
      <c r="P370">
        <v>16264</v>
      </c>
      <c r="Q370">
        <v>15953</v>
      </c>
      <c r="R370">
        <v>15545</v>
      </c>
      <c r="S370">
        <v>12043</v>
      </c>
      <c r="T370">
        <v>12029</v>
      </c>
      <c r="U370">
        <v>14355</v>
      </c>
    </row>
    <row r="371" spans="1:21" x14ac:dyDescent="0.25">
      <c r="B371" s="1">
        <v>11874.99999998</v>
      </c>
      <c r="C371">
        <v>11421</v>
      </c>
      <c r="D371">
        <v>16312</v>
      </c>
      <c r="E371">
        <v>13462</v>
      </c>
      <c r="F371">
        <v>14722</v>
      </c>
      <c r="G371">
        <v>15185</v>
      </c>
      <c r="H371">
        <v>15191</v>
      </c>
      <c r="I371">
        <v>13768</v>
      </c>
      <c r="J371">
        <v>14192</v>
      </c>
      <c r="K371">
        <v>13168</v>
      </c>
      <c r="L371">
        <v>16140</v>
      </c>
      <c r="M371">
        <v>14070</v>
      </c>
      <c r="N371">
        <v>14330</v>
      </c>
      <c r="O371">
        <v>17052</v>
      </c>
      <c r="P371">
        <v>16452</v>
      </c>
      <c r="Q371">
        <v>13265</v>
      </c>
      <c r="R371">
        <v>13685</v>
      </c>
      <c r="S371">
        <v>11344</v>
      </c>
      <c r="T371">
        <v>11230</v>
      </c>
      <c r="U371">
        <v>14254</v>
      </c>
    </row>
    <row r="372" spans="1:21" x14ac:dyDescent="0.25">
      <c r="B372" s="1">
        <v>9240.9999999819993</v>
      </c>
      <c r="C372">
        <v>9214</v>
      </c>
      <c r="D372">
        <v>15374</v>
      </c>
      <c r="E372">
        <v>12038</v>
      </c>
      <c r="F372">
        <v>14254</v>
      </c>
      <c r="G372">
        <v>14748</v>
      </c>
      <c r="H372">
        <v>13460</v>
      </c>
      <c r="I372">
        <v>12263</v>
      </c>
      <c r="J372">
        <v>13427</v>
      </c>
      <c r="K372">
        <v>11679</v>
      </c>
      <c r="L372">
        <v>15158</v>
      </c>
      <c r="M372">
        <v>13848</v>
      </c>
      <c r="N372">
        <v>15448</v>
      </c>
      <c r="O372">
        <v>14892</v>
      </c>
      <c r="P372">
        <v>13728</v>
      </c>
      <c r="Q372">
        <v>12849</v>
      </c>
      <c r="R372">
        <v>12951</v>
      </c>
      <c r="S372">
        <v>9492</v>
      </c>
      <c r="T372">
        <v>10147</v>
      </c>
      <c r="U372">
        <v>10856</v>
      </c>
    </row>
    <row r="373" spans="1:21" x14ac:dyDescent="0.25">
      <c r="B373" s="1">
        <v>10806</v>
      </c>
      <c r="C373">
        <v>10651</v>
      </c>
      <c r="D373">
        <v>17960</v>
      </c>
      <c r="E373">
        <v>14016</v>
      </c>
      <c r="F373">
        <v>16996</v>
      </c>
      <c r="G373">
        <v>16479</v>
      </c>
      <c r="H373">
        <v>16001</v>
      </c>
      <c r="I373">
        <v>14310</v>
      </c>
      <c r="J373">
        <v>13721</v>
      </c>
      <c r="K373">
        <v>13846</v>
      </c>
      <c r="L373">
        <v>16775</v>
      </c>
      <c r="M373">
        <v>14612</v>
      </c>
      <c r="N373">
        <v>15628</v>
      </c>
      <c r="O373">
        <v>18548</v>
      </c>
      <c r="P373">
        <v>17070</v>
      </c>
      <c r="Q373">
        <v>12585</v>
      </c>
      <c r="R373">
        <v>12638</v>
      </c>
      <c r="S373">
        <v>14274</v>
      </c>
      <c r="T373">
        <v>11178</v>
      </c>
      <c r="U373">
        <v>12559</v>
      </c>
    </row>
    <row r="374" spans="1:21" x14ac:dyDescent="0.25">
      <c r="A374" t="s">
        <v>1026</v>
      </c>
      <c r="B374" s="1">
        <f>AVERAGE(B284:B373)</f>
        <v>12142.355555551312</v>
      </c>
      <c r="C374">
        <f>AVERAGE(C284:C373)</f>
        <v>11523.722222222223</v>
      </c>
      <c r="D374">
        <f t="shared" ref="D374:U374" si="6">AVERAGE(D284:D373)</f>
        <v>17744.155555555557</v>
      </c>
      <c r="E374">
        <f t="shared" si="6"/>
        <v>13595.022222222222</v>
      </c>
      <c r="F374">
        <f t="shared" si="6"/>
        <v>15884.677777777777</v>
      </c>
      <c r="G374">
        <f t="shared" si="6"/>
        <v>16640.711111111112</v>
      </c>
      <c r="H374">
        <f t="shared" si="6"/>
        <v>15619.6</v>
      </c>
      <c r="I374">
        <f t="shared" si="6"/>
        <v>15805.366666666667</v>
      </c>
      <c r="J374">
        <f t="shared" si="6"/>
        <v>15053.166666666666</v>
      </c>
      <c r="K374">
        <f t="shared" si="6"/>
        <v>15033.977777777778</v>
      </c>
      <c r="L374">
        <f t="shared" si="6"/>
        <v>16143.266666666666</v>
      </c>
      <c r="M374">
        <f t="shared" si="6"/>
        <v>15578.911111111111</v>
      </c>
      <c r="N374">
        <f t="shared" si="6"/>
        <v>15475.211111111112</v>
      </c>
      <c r="O374">
        <f t="shared" si="6"/>
        <v>16276.922222222222</v>
      </c>
      <c r="P374">
        <f t="shared" si="6"/>
        <v>16173.611111111111</v>
      </c>
      <c r="Q374">
        <f t="shared" si="6"/>
        <v>15714.855555555556</v>
      </c>
      <c r="R374">
        <f t="shared" si="6"/>
        <v>15500.68888888889</v>
      </c>
      <c r="S374">
        <f t="shared" si="6"/>
        <v>13289.033333333333</v>
      </c>
      <c r="T374">
        <f t="shared" si="6"/>
        <v>11626.244444444445</v>
      </c>
      <c r="U374">
        <f t="shared" si="6"/>
        <v>13976.833333333334</v>
      </c>
    </row>
    <row r="375" spans="1:21" x14ac:dyDescent="0.25">
      <c r="A375" t="s">
        <v>1027</v>
      </c>
      <c r="B375">
        <f>MEDIAN(B284:B373)</f>
        <v>12158.999999990501</v>
      </c>
      <c r="C375">
        <f>MEDIAN(C284:C373)</f>
        <v>11529</v>
      </c>
      <c r="D375">
        <f t="shared" ref="D375:U375" si="7">MEDIAN(D284:D373)</f>
        <v>17843.5</v>
      </c>
      <c r="E375">
        <f t="shared" si="7"/>
        <v>13614.5</v>
      </c>
      <c r="F375">
        <f t="shared" si="7"/>
        <v>15926</v>
      </c>
      <c r="G375">
        <f t="shared" si="7"/>
        <v>16807</v>
      </c>
      <c r="H375">
        <f t="shared" si="7"/>
        <v>15655</v>
      </c>
      <c r="I375">
        <f t="shared" si="7"/>
        <v>15826.5</v>
      </c>
      <c r="J375">
        <f t="shared" si="7"/>
        <v>15134</v>
      </c>
      <c r="K375">
        <f t="shared" si="7"/>
        <v>15117</v>
      </c>
      <c r="L375">
        <f t="shared" si="7"/>
        <v>16185</v>
      </c>
      <c r="M375">
        <f t="shared" si="7"/>
        <v>15682</v>
      </c>
      <c r="N375">
        <f t="shared" si="7"/>
        <v>15419.5</v>
      </c>
      <c r="O375">
        <f t="shared" si="7"/>
        <v>16153.5</v>
      </c>
      <c r="P375">
        <f t="shared" si="7"/>
        <v>16261.5</v>
      </c>
      <c r="Q375">
        <f t="shared" si="7"/>
        <v>15776.5</v>
      </c>
      <c r="R375">
        <f t="shared" si="7"/>
        <v>15766.5</v>
      </c>
      <c r="S375">
        <f t="shared" si="7"/>
        <v>12873</v>
      </c>
      <c r="T375">
        <f t="shared" si="7"/>
        <v>11761.5</v>
      </c>
      <c r="U375">
        <f t="shared" si="7"/>
        <v>13991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cols>
    <col min="1" max="1" width="13" customWidth="1"/>
  </cols>
  <sheetData>
    <row r="1" spans="1:17" x14ac:dyDescent="0.25">
      <c r="A1" t="s">
        <v>101</v>
      </c>
    </row>
    <row r="2" spans="1:17" x14ac:dyDescent="0.25">
      <c r="B2">
        <v>0</v>
      </c>
      <c r="C2">
        <v>9.1178650852483312</v>
      </c>
      <c r="D2">
        <v>0.22238695329873981</v>
      </c>
      <c r="E2">
        <v>9.3402520385470709</v>
      </c>
      <c r="F2">
        <v>28.391401037805782</v>
      </c>
      <c r="G2">
        <v>23.869532987398074</v>
      </c>
      <c r="H2">
        <v>25.648628613787995</v>
      </c>
      <c r="I2">
        <v>27.131208302446257</v>
      </c>
      <c r="J2">
        <v>24.610822831727205</v>
      </c>
      <c r="K2">
        <v>21.719792438843587</v>
      </c>
      <c r="L2">
        <v>17.123795404002966</v>
      </c>
      <c r="M2">
        <v>20.607857672349887</v>
      </c>
      <c r="N2">
        <v>26.53817642698295</v>
      </c>
      <c r="O2">
        <v>16.160118606375093</v>
      </c>
      <c r="P2">
        <v>26.093402520385471</v>
      </c>
      <c r="Q2">
        <v>22.461082283172722</v>
      </c>
    </row>
    <row r="3" spans="1:17" x14ac:dyDescent="0.25">
      <c r="B3">
        <v>4.609375</v>
      </c>
      <c r="C3">
        <v>9.53125</v>
      </c>
      <c r="D3">
        <v>0</v>
      </c>
      <c r="E3">
        <v>6.328125</v>
      </c>
      <c r="F3">
        <v>24.921875</v>
      </c>
      <c r="G3">
        <v>18.28125</v>
      </c>
      <c r="H3">
        <v>27.968749999999996</v>
      </c>
      <c r="I3">
        <v>22.890625</v>
      </c>
      <c r="J3">
        <v>15.390625</v>
      </c>
      <c r="K3">
        <v>6.09375</v>
      </c>
      <c r="L3">
        <v>13.671875</v>
      </c>
      <c r="M3">
        <v>10.390625</v>
      </c>
      <c r="N3">
        <v>3.5937499999999996</v>
      </c>
      <c r="O3">
        <v>7.890625</v>
      </c>
      <c r="P3">
        <v>10.390625</v>
      </c>
      <c r="Q3">
        <v>21.25</v>
      </c>
    </row>
    <row r="4" spans="1:17" x14ac:dyDescent="0.25">
      <c r="B4">
        <v>0.92204526404023457</v>
      </c>
      <c r="C4">
        <v>11.232187761944678</v>
      </c>
      <c r="D4">
        <v>0</v>
      </c>
      <c r="E4">
        <v>11.232187761944678</v>
      </c>
      <c r="F4">
        <v>29.253981559094722</v>
      </c>
      <c r="G4">
        <v>23.218776194467729</v>
      </c>
      <c r="H4">
        <v>22.632020117351214</v>
      </c>
      <c r="I4">
        <v>24.056999161777032</v>
      </c>
      <c r="J4">
        <v>19.782062028499581</v>
      </c>
      <c r="K4">
        <v>22.212908633696564</v>
      </c>
      <c r="L4">
        <v>24.559932942162614</v>
      </c>
      <c r="M4">
        <v>16.429170159262362</v>
      </c>
      <c r="N4">
        <v>19.865884325230514</v>
      </c>
      <c r="O4">
        <v>25.565800502933783</v>
      </c>
      <c r="P4">
        <v>22.548197820620285</v>
      </c>
      <c r="Q4">
        <v>20.871751886001675</v>
      </c>
    </row>
    <row r="5" spans="1:17" x14ac:dyDescent="0.25">
      <c r="B5">
        <v>0</v>
      </c>
      <c r="C5">
        <v>3.7119524870081659</v>
      </c>
      <c r="D5">
        <v>0.96510764662212312</v>
      </c>
      <c r="E5">
        <v>11.729769858945806</v>
      </c>
      <c r="F5">
        <v>15.515961395694136</v>
      </c>
      <c r="G5">
        <v>12.91759465478842</v>
      </c>
      <c r="H5">
        <v>18.337045285820341</v>
      </c>
      <c r="I5">
        <v>14.32813659985152</v>
      </c>
      <c r="J5">
        <v>12.24944320712695</v>
      </c>
      <c r="K5">
        <v>6.2360801781737196</v>
      </c>
      <c r="L5">
        <v>4.7512991833704525</v>
      </c>
      <c r="M5">
        <v>7.4981440237564962</v>
      </c>
      <c r="N5">
        <v>8.0920564216778033</v>
      </c>
      <c r="O5">
        <v>6.8299925760950257</v>
      </c>
      <c r="P5">
        <v>12.620638455827764</v>
      </c>
      <c r="Q5">
        <v>9.799554565701559</v>
      </c>
    </row>
    <row r="6" spans="1:17" x14ac:dyDescent="0.25">
      <c r="B6">
        <v>3.5714285714285712</v>
      </c>
      <c r="C6">
        <v>12.29235880398671</v>
      </c>
      <c r="D6">
        <v>0</v>
      </c>
      <c r="E6">
        <v>10.215946843853821</v>
      </c>
      <c r="F6">
        <v>29.318936877076414</v>
      </c>
      <c r="G6">
        <v>26.245847176079735</v>
      </c>
      <c r="H6">
        <v>24.003322259136212</v>
      </c>
      <c r="I6">
        <v>28.405315614617937</v>
      </c>
      <c r="J6">
        <v>15.282392026578073</v>
      </c>
      <c r="K6">
        <v>18.272425249169437</v>
      </c>
      <c r="L6">
        <v>14.036544850498339</v>
      </c>
      <c r="M6">
        <v>21.926910299003321</v>
      </c>
      <c r="N6">
        <v>28.239202657807311</v>
      </c>
      <c r="O6">
        <v>14.036544850498339</v>
      </c>
      <c r="P6">
        <v>10.04983388704319</v>
      </c>
      <c r="Q6">
        <v>17.607973421926911</v>
      </c>
    </row>
    <row r="7" spans="1:17" x14ac:dyDescent="0.25">
      <c r="B7">
        <v>0.27378507871321012</v>
      </c>
      <c r="C7">
        <v>7.1184120465434635</v>
      </c>
      <c r="D7">
        <v>0.75290896646132788</v>
      </c>
      <c r="E7">
        <v>7.3921971252566738</v>
      </c>
      <c r="F7">
        <v>25.393566050650239</v>
      </c>
      <c r="G7">
        <v>25.393566050650239</v>
      </c>
      <c r="H7">
        <v>26.557152635181382</v>
      </c>
      <c r="I7">
        <v>23.819301848049282</v>
      </c>
      <c r="J7">
        <v>4.4490075290896645</v>
      </c>
      <c r="K7">
        <v>2.8747433264887063</v>
      </c>
      <c r="L7">
        <v>8.6242299794661186</v>
      </c>
      <c r="M7">
        <v>0</v>
      </c>
      <c r="N7">
        <v>17.180013689253936</v>
      </c>
      <c r="O7">
        <v>20.054757015742641</v>
      </c>
      <c r="P7">
        <v>17.316906228610542</v>
      </c>
      <c r="Q7">
        <v>11.36208076659822</v>
      </c>
    </row>
    <row r="8" spans="1:17" x14ac:dyDescent="0.25">
      <c r="B8">
        <v>3.1510658016682109</v>
      </c>
      <c r="C8">
        <v>12.418906394810008</v>
      </c>
      <c r="D8">
        <v>0</v>
      </c>
      <c r="E8">
        <v>14.735866543095458</v>
      </c>
      <c r="F8">
        <v>25.486561631139942</v>
      </c>
      <c r="G8">
        <v>21.964782205746062</v>
      </c>
      <c r="H8">
        <v>19.647822057460612</v>
      </c>
      <c r="I8">
        <v>20.852641334569043</v>
      </c>
      <c r="J8">
        <v>12.233549582947173</v>
      </c>
      <c r="K8">
        <v>15.477293790546803</v>
      </c>
      <c r="L8">
        <v>9.9165894346617236</v>
      </c>
      <c r="M8">
        <v>19.555143651529193</v>
      </c>
      <c r="N8">
        <v>27.432808155699721</v>
      </c>
      <c r="O8">
        <v>23.076923076923077</v>
      </c>
      <c r="P8">
        <v>27.15477293790547</v>
      </c>
      <c r="Q8">
        <v>25.115848007414272</v>
      </c>
    </row>
    <row r="9" spans="1:17" x14ac:dyDescent="0.25">
      <c r="B9">
        <v>0</v>
      </c>
      <c r="C9">
        <v>8.8235294117647065</v>
      </c>
      <c r="D9">
        <v>0.71736011477761841</v>
      </c>
      <c r="E9">
        <v>12.697274031563847</v>
      </c>
      <c r="F9">
        <v>23.385939741750359</v>
      </c>
      <c r="G9">
        <v>17.862266857962698</v>
      </c>
      <c r="H9">
        <v>23.52941176470588</v>
      </c>
      <c r="I9">
        <v>17.647058823529413</v>
      </c>
      <c r="J9">
        <v>13.27116212338594</v>
      </c>
      <c r="K9">
        <v>7.8909612625538017</v>
      </c>
      <c r="L9">
        <v>11.621233859397417</v>
      </c>
      <c r="M9">
        <v>10.832137733142037</v>
      </c>
      <c r="N9">
        <v>6.6714490674318503</v>
      </c>
      <c r="O9">
        <v>14.921090387374461</v>
      </c>
      <c r="P9">
        <v>18.938307030129124</v>
      </c>
      <c r="Q9">
        <v>11.190817790530847</v>
      </c>
    </row>
    <row r="10" spans="1:17" x14ac:dyDescent="0.25">
      <c r="B10">
        <v>0.94711917916337818</v>
      </c>
      <c r="C10">
        <v>5.5248618784530388</v>
      </c>
      <c r="D10">
        <v>0</v>
      </c>
      <c r="E10">
        <v>10.418310970797158</v>
      </c>
      <c r="F10">
        <v>22.415153906866614</v>
      </c>
      <c r="G10">
        <v>15.706393054459353</v>
      </c>
      <c r="H10">
        <v>23.993685872138911</v>
      </c>
      <c r="I10">
        <v>22.415153906866614</v>
      </c>
      <c r="J10">
        <v>13.338595106550907</v>
      </c>
      <c r="K10">
        <v>14.3646408839779</v>
      </c>
      <c r="L10">
        <v>10.023677979479084</v>
      </c>
      <c r="M10">
        <v>14.04893449092344</v>
      </c>
      <c r="N10">
        <v>18.547750591949487</v>
      </c>
      <c r="O10">
        <v>15.864246250986582</v>
      </c>
      <c r="P10">
        <v>19.021310181531177</v>
      </c>
      <c r="Q10">
        <v>12.86503551696922</v>
      </c>
    </row>
    <row r="11" spans="1:17" x14ac:dyDescent="0.25">
      <c r="B11">
        <v>5.534204458109147</v>
      </c>
      <c r="C11">
        <v>5.534204458109147</v>
      </c>
      <c r="D11">
        <v>0</v>
      </c>
      <c r="E11">
        <v>10.837817063797079</v>
      </c>
      <c r="F11">
        <v>37.740199846272098</v>
      </c>
      <c r="G11">
        <v>37.279016141429672</v>
      </c>
      <c r="H11">
        <v>38.431975403535738</v>
      </c>
      <c r="I11">
        <v>37.970791698693311</v>
      </c>
      <c r="J11">
        <v>23.981552651806304</v>
      </c>
      <c r="K11">
        <v>20.368946963873942</v>
      </c>
      <c r="L11">
        <v>15.295926210607224</v>
      </c>
      <c r="M11">
        <v>14.373558800922368</v>
      </c>
      <c r="N11">
        <v>16.295157571099157</v>
      </c>
      <c r="O11">
        <v>16.295157571099157</v>
      </c>
      <c r="P11">
        <v>26.979246733282093</v>
      </c>
      <c r="Q11">
        <v>28.747117601844735</v>
      </c>
    </row>
    <row r="12" spans="1:17" x14ac:dyDescent="0.25">
      <c r="B12">
        <v>0</v>
      </c>
      <c r="C12">
        <v>5.9180576631259481</v>
      </c>
      <c r="D12">
        <v>0.22761760242792109</v>
      </c>
      <c r="E12">
        <v>8.0424886191198777</v>
      </c>
      <c r="F12">
        <v>18.664643399089528</v>
      </c>
      <c r="G12">
        <v>18.968133535660094</v>
      </c>
      <c r="H12">
        <v>13.353566009104703</v>
      </c>
      <c r="I12">
        <v>11.836115326251896</v>
      </c>
      <c r="J12">
        <v>15.174506828528072</v>
      </c>
      <c r="K12">
        <v>13.657056145675265</v>
      </c>
      <c r="L12">
        <v>8.7253414264036415</v>
      </c>
      <c r="M12">
        <v>11.608497723823975</v>
      </c>
      <c r="N12">
        <v>12.5948406676783</v>
      </c>
      <c r="O12">
        <v>9.7116843702579665</v>
      </c>
      <c r="P12">
        <v>10.166919575113809</v>
      </c>
      <c r="Q12">
        <v>13.581183611532625</v>
      </c>
    </row>
    <row r="13" spans="1:17" x14ac:dyDescent="0.25">
      <c r="B13">
        <v>0</v>
      </c>
      <c r="C13">
        <v>11.083123425692696</v>
      </c>
      <c r="D13">
        <v>6.0453400503778338</v>
      </c>
      <c r="E13">
        <v>15.701091519731319</v>
      </c>
      <c r="F13">
        <v>27.791771620486987</v>
      </c>
      <c r="G13">
        <v>21.326616288832913</v>
      </c>
      <c r="H13">
        <v>21.746431570109152</v>
      </c>
      <c r="I13">
        <v>20.990764063811923</v>
      </c>
      <c r="J13">
        <v>9.235936188077245</v>
      </c>
      <c r="K13">
        <v>16.540722082283796</v>
      </c>
      <c r="L13">
        <v>12.846347607052897</v>
      </c>
      <c r="M13">
        <v>16.540722082283796</v>
      </c>
      <c r="N13">
        <v>18.387909319899247</v>
      </c>
      <c r="O13">
        <v>15.197313182199832</v>
      </c>
      <c r="P13">
        <v>5.8774139378673382</v>
      </c>
      <c r="Q13">
        <v>14.86146095717884</v>
      </c>
    </row>
    <row r="14" spans="1:17" x14ac:dyDescent="0.25">
      <c r="B14">
        <v>2.2638563622170182</v>
      </c>
      <c r="C14">
        <v>11.319281811085089</v>
      </c>
      <c r="D14">
        <v>0</v>
      </c>
      <c r="E14">
        <v>8.7431693989071047</v>
      </c>
      <c r="F14">
        <v>25.214676034348166</v>
      </c>
      <c r="G14">
        <v>24.043715846994534</v>
      </c>
      <c r="H14">
        <v>19.750195160031225</v>
      </c>
      <c r="I14">
        <v>20.21857923497268</v>
      </c>
      <c r="J14">
        <v>20.140515222482435</v>
      </c>
      <c r="K14">
        <v>15.846994535519126</v>
      </c>
      <c r="L14">
        <v>14.285714285714285</v>
      </c>
      <c r="M14">
        <v>18.501170960187356</v>
      </c>
      <c r="N14">
        <v>23.887587822014051</v>
      </c>
      <c r="O14">
        <v>15.846994535519126</v>
      </c>
      <c r="P14">
        <v>16.315378610460577</v>
      </c>
      <c r="Q14">
        <v>19.906323185011708</v>
      </c>
    </row>
    <row r="15" spans="1:17" x14ac:dyDescent="0.25">
      <c r="B15">
        <v>1.9379844961240309</v>
      </c>
      <c r="C15">
        <v>10.852713178294573</v>
      </c>
      <c r="D15">
        <v>0</v>
      </c>
      <c r="E15">
        <v>9.1472868217054266</v>
      </c>
      <c r="F15">
        <v>30.852713178294572</v>
      </c>
      <c r="G15">
        <v>22.713178294573645</v>
      </c>
      <c r="H15">
        <v>25.968992248062015</v>
      </c>
      <c r="I15">
        <v>23.720930232558139</v>
      </c>
      <c r="J15">
        <v>19.379844961240313</v>
      </c>
      <c r="K15">
        <v>18.294573643410853</v>
      </c>
      <c r="L15">
        <v>16.666666666666664</v>
      </c>
      <c r="M15">
        <v>6.8217054263565888</v>
      </c>
      <c r="N15">
        <v>11.627906976744185</v>
      </c>
      <c r="O15">
        <v>27.054263565891475</v>
      </c>
      <c r="P15">
        <v>16.899224806201552</v>
      </c>
      <c r="Q15">
        <v>12.403100775193799</v>
      </c>
    </row>
    <row r="16" spans="1:17" x14ac:dyDescent="0.25">
      <c r="B16">
        <v>0</v>
      </c>
      <c r="C16">
        <v>9.6930533117932143</v>
      </c>
      <c r="D16">
        <v>1.7770597738287561</v>
      </c>
      <c r="E16">
        <v>12.116316639741518</v>
      </c>
      <c r="F16">
        <v>14.297253634894991</v>
      </c>
      <c r="G16">
        <v>7.3505654281098547</v>
      </c>
      <c r="H16">
        <v>9.8546042003231005</v>
      </c>
      <c r="I16">
        <v>12.84329563812601</v>
      </c>
      <c r="J16">
        <v>11.066235864297253</v>
      </c>
      <c r="K16">
        <v>5.2504038772213244</v>
      </c>
      <c r="L16">
        <v>7.3505654281098547</v>
      </c>
      <c r="M16">
        <v>3.150242326332795</v>
      </c>
      <c r="N16">
        <v>5.8966074313408718</v>
      </c>
      <c r="O16">
        <v>13.408723747980615</v>
      </c>
      <c r="P16">
        <v>9.0468497576736659</v>
      </c>
      <c r="Q16">
        <v>20.113085621970921</v>
      </c>
    </row>
    <row r="17" spans="2:17" x14ac:dyDescent="0.25">
      <c r="B17">
        <v>4.5827633378932964</v>
      </c>
      <c r="C17">
        <v>8.4815321477428185</v>
      </c>
      <c r="D17">
        <v>0</v>
      </c>
      <c r="E17">
        <v>7.9343365253077973</v>
      </c>
      <c r="F17">
        <v>16.484268125854992</v>
      </c>
      <c r="G17">
        <v>12.243502051983585</v>
      </c>
      <c r="H17">
        <v>17.578659370725035</v>
      </c>
      <c r="I17">
        <v>19.015047879616965</v>
      </c>
      <c r="J17">
        <v>11.012311901504788</v>
      </c>
      <c r="K17">
        <v>1.3679890560875512</v>
      </c>
      <c r="L17">
        <v>11.491108071135431</v>
      </c>
      <c r="M17">
        <v>7.6607387140902876</v>
      </c>
      <c r="N17">
        <v>9.5075239398084825</v>
      </c>
      <c r="O17">
        <v>12.517099863201095</v>
      </c>
      <c r="P17">
        <v>14.637482900136799</v>
      </c>
      <c r="Q17">
        <v>7.387140902872777</v>
      </c>
    </row>
    <row r="18" spans="2:17" x14ac:dyDescent="0.25">
      <c r="B18">
        <v>1.8168054504163513</v>
      </c>
      <c r="C18">
        <v>4.9205147615442844</v>
      </c>
      <c r="D18">
        <v>0</v>
      </c>
      <c r="E18">
        <v>7.1915215745647245</v>
      </c>
      <c r="F18">
        <v>26.267978803936408</v>
      </c>
      <c r="G18">
        <v>22.558667676003026</v>
      </c>
      <c r="H18">
        <v>26.7221801665405</v>
      </c>
      <c r="I18">
        <v>22.028766086298258</v>
      </c>
      <c r="J18">
        <v>19.15215745647237</v>
      </c>
      <c r="K18">
        <v>12.112036336109009</v>
      </c>
      <c r="L18">
        <v>11.58213474640424</v>
      </c>
      <c r="M18">
        <v>12.26343679031037</v>
      </c>
      <c r="N18">
        <v>16.12414837244512</v>
      </c>
      <c r="O18">
        <v>16.654049962149887</v>
      </c>
      <c r="P18">
        <v>17.789553368660105</v>
      </c>
      <c r="Q18">
        <v>15.367146101438303</v>
      </c>
    </row>
    <row r="19" spans="2:17" x14ac:dyDescent="0.25">
      <c r="B19">
        <v>3.1724137931034484</v>
      </c>
      <c r="C19">
        <v>8.4827586206896548</v>
      </c>
      <c r="D19">
        <v>0</v>
      </c>
      <c r="E19">
        <v>6.1379310344827589</v>
      </c>
      <c r="F19">
        <v>14.275862068965516</v>
      </c>
      <c r="G19">
        <v>11.862068965517242</v>
      </c>
      <c r="H19">
        <v>17.931034482758619</v>
      </c>
      <c r="I19">
        <v>16.206896551724135</v>
      </c>
      <c r="J19">
        <v>16.206896551724135</v>
      </c>
      <c r="K19">
        <v>11.655172413793103</v>
      </c>
      <c r="L19">
        <v>8.7586206896551726</v>
      </c>
      <c r="M19">
        <v>11.448275862068966</v>
      </c>
      <c r="N19">
        <v>10.965517241379311</v>
      </c>
      <c r="O19">
        <v>10.758620689655173</v>
      </c>
      <c r="P19">
        <v>11.862068965517242</v>
      </c>
      <c r="Q19">
        <v>15.03448275862069</v>
      </c>
    </row>
    <row r="20" spans="2:17" x14ac:dyDescent="0.25">
      <c r="B20">
        <v>6.8525896414342631</v>
      </c>
      <c r="C20">
        <v>16.573705179282868</v>
      </c>
      <c r="D20">
        <v>8.3665338645418323</v>
      </c>
      <c r="E20">
        <v>15.0597609561753</v>
      </c>
      <c r="F20">
        <v>21.91235059760956</v>
      </c>
      <c r="G20">
        <v>15.936254980079681</v>
      </c>
      <c r="H20">
        <v>23.107569721115535</v>
      </c>
      <c r="I20">
        <v>19.123505976095618</v>
      </c>
      <c r="J20">
        <v>9.3227091633466141</v>
      </c>
      <c r="K20">
        <v>0</v>
      </c>
      <c r="L20">
        <v>11.075697211155379</v>
      </c>
      <c r="M20">
        <v>5.9760956175298805</v>
      </c>
      <c r="N20">
        <v>3.1075697211155378</v>
      </c>
      <c r="O20">
        <v>16.095617529880478</v>
      </c>
      <c r="P20">
        <v>9.7211155378486058</v>
      </c>
      <c r="Q20">
        <v>13.147410358565736</v>
      </c>
    </row>
    <row r="21" spans="2:17" x14ac:dyDescent="0.25">
      <c r="B21">
        <v>0</v>
      </c>
      <c r="C21">
        <v>12.09553158705701</v>
      </c>
      <c r="D21">
        <v>2.157164869029276</v>
      </c>
      <c r="E21">
        <v>15.716486902927581</v>
      </c>
      <c r="F21">
        <v>27.580893682588599</v>
      </c>
      <c r="G21">
        <v>22.95839753466872</v>
      </c>
      <c r="H21">
        <v>17.873651771956855</v>
      </c>
      <c r="I21">
        <v>21.109399075500772</v>
      </c>
      <c r="J21">
        <v>14.869029275808938</v>
      </c>
      <c r="K21">
        <v>16.409861325115564</v>
      </c>
      <c r="L21">
        <v>8.3204930662557786</v>
      </c>
      <c r="M21">
        <v>11.016949152542372</v>
      </c>
      <c r="N21">
        <v>26.733436055469955</v>
      </c>
      <c r="O21">
        <v>20.493066255778121</v>
      </c>
      <c r="P21">
        <v>19.953775038520803</v>
      </c>
      <c r="Q21">
        <v>21.340523882896765</v>
      </c>
    </row>
    <row r="22" spans="2:17" x14ac:dyDescent="0.25">
      <c r="B22">
        <v>0</v>
      </c>
      <c r="C22">
        <v>8.3449235048678716</v>
      </c>
      <c r="D22">
        <v>7.7190542420027821</v>
      </c>
      <c r="E22">
        <v>16.481223922114047</v>
      </c>
      <c r="F22">
        <v>20.375521557719054</v>
      </c>
      <c r="G22">
        <v>20.305980528511821</v>
      </c>
      <c r="H22">
        <v>21.905424200278166</v>
      </c>
      <c r="I22">
        <v>22.322670375521557</v>
      </c>
      <c r="J22">
        <v>13.838664812239221</v>
      </c>
      <c r="K22">
        <v>13.282336578581363</v>
      </c>
      <c r="L22">
        <v>18.915159944367176</v>
      </c>
      <c r="M22">
        <v>12.726008344923507</v>
      </c>
      <c r="N22">
        <v>10.292072322670375</v>
      </c>
      <c r="O22">
        <v>16.203059805285118</v>
      </c>
      <c r="P22">
        <v>15.438108484005564</v>
      </c>
      <c r="Q22">
        <v>18.845618915159946</v>
      </c>
    </row>
    <row r="23" spans="2:17" x14ac:dyDescent="0.25">
      <c r="B23">
        <v>2.869757174392936</v>
      </c>
      <c r="C23">
        <v>6.1074319352465043</v>
      </c>
      <c r="D23">
        <v>0</v>
      </c>
      <c r="E23">
        <v>11.258278145695364</v>
      </c>
      <c r="F23">
        <v>29.359823399558501</v>
      </c>
      <c r="G23">
        <v>24.356144223693892</v>
      </c>
      <c r="H23">
        <v>33.84841795437822</v>
      </c>
      <c r="I23">
        <v>32.00883002207506</v>
      </c>
      <c r="J23">
        <v>16.188373804267844</v>
      </c>
      <c r="K23">
        <v>8.0206033848417952</v>
      </c>
      <c r="L23">
        <v>15.452538631346579</v>
      </c>
      <c r="M23">
        <v>15.673289183222957</v>
      </c>
      <c r="N23">
        <v>16.556291390728479</v>
      </c>
      <c r="O23">
        <v>26.93156732891832</v>
      </c>
      <c r="P23">
        <v>21.780721118469462</v>
      </c>
      <c r="Q23">
        <v>26.048565121412803</v>
      </c>
    </row>
    <row r="24" spans="2:17" x14ac:dyDescent="0.25">
      <c r="B24">
        <v>1.4139827179890023</v>
      </c>
      <c r="C24">
        <v>8.0911233307148471</v>
      </c>
      <c r="D24">
        <v>0</v>
      </c>
      <c r="E24">
        <v>11.861743912018854</v>
      </c>
      <c r="F24">
        <v>18.931657501963866</v>
      </c>
      <c r="G24">
        <v>17.360565593087195</v>
      </c>
      <c r="H24">
        <v>13.58994501178319</v>
      </c>
      <c r="I24">
        <v>15.475255302435192</v>
      </c>
      <c r="J24">
        <v>2.4351924587588374</v>
      </c>
      <c r="K24">
        <v>12.175962293794187</v>
      </c>
      <c r="L24">
        <v>7.3841319717203451</v>
      </c>
      <c r="M24">
        <v>6.5200314218381781</v>
      </c>
      <c r="N24">
        <v>19.324430479183032</v>
      </c>
      <c r="O24">
        <v>15.318146111547525</v>
      </c>
      <c r="P24">
        <v>17.910447761194028</v>
      </c>
      <c r="Q24">
        <v>12.647289866457188</v>
      </c>
    </row>
    <row r="25" spans="2:17" x14ac:dyDescent="0.25">
      <c r="B25">
        <v>5.6145675265553869</v>
      </c>
      <c r="C25">
        <v>9.9393019726858878</v>
      </c>
      <c r="D25">
        <v>0</v>
      </c>
      <c r="E25">
        <v>10.318664643399089</v>
      </c>
      <c r="F25">
        <v>27.769347496206375</v>
      </c>
      <c r="G25">
        <v>19.650986342943856</v>
      </c>
      <c r="H25">
        <v>30.880121396054626</v>
      </c>
      <c r="I25">
        <v>27.238239757207889</v>
      </c>
      <c r="J25">
        <v>20.333839150227618</v>
      </c>
      <c r="K25">
        <v>12.36722306525038</v>
      </c>
      <c r="L25">
        <v>21.851289833080425</v>
      </c>
      <c r="M25">
        <v>11.001517450682853</v>
      </c>
      <c r="N25">
        <v>13.125948406676782</v>
      </c>
      <c r="O25">
        <v>20.637329286798177</v>
      </c>
      <c r="P25">
        <v>18.209408194233685</v>
      </c>
      <c r="Q25">
        <v>17.754172989377846</v>
      </c>
    </row>
    <row r="26" spans="2:17" x14ac:dyDescent="0.25">
      <c r="B26">
        <v>6.2698412698412698</v>
      </c>
      <c r="C26">
        <v>9.6031746031746046</v>
      </c>
      <c r="D26">
        <v>0</v>
      </c>
      <c r="E26">
        <v>15.079365079365079</v>
      </c>
      <c r="F26">
        <v>23.809523809523807</v>
      </c>
      <c r="G26">
        <v>21.587301587301589</v>
      </c>
      <c r="H26">
        <v>24.444444444444443</v>
      </c>
      <c r="I26">
        <v>23.888888888888889</v>
      </c>
      <c r="J26">
        <v>18.968253968253968</v>
      </c>
      <c r="K26">
        <v>4.4444444444444446</v>
      </c>
      <c r="L26">
        <v>16.825396825396826</v>
      </c>
      <c r="M26">
        <v>14.444444444444443</v>
      </c>
      <c r="N26">
        <v>14.365079365079364</v>
      </c>
      <c r="O26">
        <v>19.523809523809526</v>
      </c>
      <c r="P26">
        <v>18.333333333333332</v>
      </c>
      <c r="Q26">
        <v>13.65079365079365</v>
      </c>
    </row>
    <row r="27" spans="2:17" x14ac:dyDescent="0.25">
      <c r="B27">
        <v>0.88954781319495924</v>
      </c>
      <c r="C27">
        <v>8.0059303187546327</v>
      </c>
      <c r="D27">
        <v>0.51890289103039289</v>
      </c>
      <c r="E27">
        <v>7.3387694588584145</v>
      </c>
      <c r="F27">
        <v>26.53817642698295</v>
      </c>
      <c r="G27">
        <v>21.200889547813194</v>
      </c>
      <c r="H27">
        <v>25.352112676056336</v>
      </c>
      <c r="I27">
        <v>23.054114158636025</v>
      </c>
      <c r="J27">
        <v>5.7079318013343219</v>
      </c>
      <c r="K27">
        <v>7.1905114899925877</v>
      </c>
      <c r="L27">
        <v>8.2283172720533724</v>
      </c>
      <c r="M27">
        <v>0</v>
      </c>
      <c r="N27">
        <v>15.122312824314307</v>
      </c>
      <c r="O27">
        <v>17.568569310600445</v>
      </c>
      <c r="P27">
        <v>13.565604151223129</v>
      </c>
      <c r="Q27">
        <v>7.8576723498888068</v>
      </c>
    </row>
    <row r="28" spans="2:17" x14ac:dyDescent="0.25">
      <c r="B28">
        <v>2.7196652719665275</v>
      </c>
      <c r="C28">
        <v>5.2998605299860531</v>
      </c>
      <c r="D28">
        <v>0</v>
      </c>
      <c r="E28">
        <v>6.9037656903765692</v>
      </c>
      <c r="F28">
        <v>17.224546722454672</v>
      </c>
      <c r="G28">
        <v>10.0418410041841</v>
      </c>
      <c r="H28">
        <v>13.110181311018131</v>
      </c>
      <c r="I28">
        <v>17.782426778242677</v>
      </c>
      <c r="J28">
        <v>7.1827057182705714</v>
      </c>
      <c r="K28">
        <v>5.0906555090655514</v>
      </c>
      <c r="L28">
        <v>6.7642956764295672</v>
      </c>
      <c r="M28">
        <v>9.6234309623430967</v>
      </c>
      <c r="N28">
        <v>9.1352859135285911</v>
      </c>
      <c r="O28">
        <v>8.0892608089260811</v>
      </c>
      <c r="P28">
        <v>13.110181311018131</v>
      </c>
      <c r="Q28">
        <v>17.015341701534169</v>
      </c>
    </row>
    <row r="29" spans="2:17" x14ac:dyDescent="0.25">
      <c r="B29">
        <v>0.66176470588235292</v>
      </c>
      <c r="C29">
        <v>8.8235294117647065</v>
      </c>
      <c r="D29">
        <v>0</v>
      </c>
      <c r="E29">
        <v>6.6176470588235299</v>
      </c>
      <c r="F29">
        <v>16.397058823529413</v>
      </c>
      <c r="G29">
        <v>12.279411764705882</v>
      </c>
      <c r="H29">
        <v>15.294117647058824</v>
      </c>
      <c r="I29">
        <v>11.617647058823529</v>
      </c>
      <c r="J29">
        <v>9.1911764705882355</v>
      </c>
      <c r="K29">
        <v>6.4705882352941186</v>
      </c>
      <c r="L29">
        <v>1.6911764705882353</v>
      </c>
      <c r="M29">
        <v>9.7058823529411775</v>
      </c>
      <c r="N29">
        <v>9.0441176470588225</v>
      </c>
      <c r="O29">
        <v>1.7647058823529411</v>
      </c>
      <c r="P29">
        <v>7.7941176470588234</v>
      </c>
      <c r="Q29">
        <v>2.2058823529411766</v>
      </c>
    </row>
    <row r="30" spans="2:17" x14ac:dyDescent="0.25">
      <c r="B30">
        <v>4.4787644787644787</v>
      </c>
      <c r="C30">
        <v>5.2509652509652511</v>
      </c>
      <c r="D30">
        <v>0</v>
      </c>
      <c r="E30">
        <v>9.5752895752895757</v>
      </c>
      <c r="F30">
        <v>21.698841698841697</v>
      </c>
      <c r="G30">
        <v>16.91119691119691</v>
      </c>
      <c r="H30">
        <v>27.027027027027028</v>
      </c>
      <c r="I30">
        <v>21.544401544401545</v>
      </c>
      <c r="J30">
        <v>2.0077220077220077</v>
      </c>
      <c r="K30">
        <v>2.7027027027027026</v>
      </c>
      <c r="L30">
        <v>0.15444015444015444</v>
      </c>
      <c r="M30">
        <v>1.5444015444015444</v>
      </c>
      <c r="N30">
        <v>29.961389961389962</v>
      </c>
      <c r="O30">
        <v>25.250965250965251</v>
      </c>
      <c r="P30">
        <v>20.772200772200772</v>
      </c>
      <c r="Q30">
        <v>22.393822393822393</v>
      </c>
    </row>
    <row r="31" spans="2:17" x14ac:dyDescent="0.25">
      <c r="B31">
        <v>3.5714285714285712</v>
      </c>
      <c r="C31">
        <v>8.7386018237082066</v>
      </c>
      <c r="D31">
        <v>0</v>
      </c>
      <c r="E31">
        <v>9.9544072948328282</v>
      </c>
      <c r="F31">
        <v>20.592705167173253</v>
      </c>
      <c r="G31">
        <v>15.273556231003038</v>
      </c>
      <c r="H31">
        <v>25.075987841945292</v>
      </c>
      <c r="I31">
        <v>22.644376899696049</v>
      </c>
      <c r="J31">
        <v>19.756838905775076</v>
      </c>
      <c r="K31">
        <v>5.0151975683890582</v>
      </c>
      <c r="L31">
        <v>11.702127659574469</v>
      </c>
      <c r="M31">
        <v>11.626139817629179</v>
      </c>
      <c r="N31">
        <v>12.613981762917934</v>
      </c>
      <c r="O31">
        <v>16.337386018237083</v>
      </c>
      <c r="P31">
        <v>16.48936170212766</v>
      </c>
      <c r="Q31">
        <v>22.492401215805472</v>
      </c>
    </row>
    <row r="32" spans="2:17" x14ac:dyDescent="0.25">
      <c r="B32">
        <v>2.96875</v>
      </c>
      <c r="C32">
        <v>6.953125</v>
      </c>
      <c r="D32">
        <v>1.5625</v>
      </c>
      <c r="E32">
        <v>12.734375</v>
      </c>
      <c r="F32">
        <v>14.609375</v>
      </c>
      <c r="G32">
        <v>9.765625</v>
      </c>
      <c r="H32">
        <v>13.515625</v>
      </c>
      <c r="I32">
        <v>12.65625</v>
      </c>
      <c r="J32">
        <v>15.703125000000002</v>
      </c>
      <c r="K32">
        <v>16.71875</v>
      </c>
      <c r="L32">
        <v>19.375</v>
      </c>
      <c r="M32">
        <v>18.75</v>
      </c>
      <c r="N32">
        <v>10.390625</v>
      </c>
      <c r="O32">
        <v>0</v>
      </c>
      <c r="P32">
        <v>12.03125</v>
      </c>
      <c r="Q32">
        <v>9.6875</v>
      </c>
    </row>
    <row r="33" spans="2:17" x14ac:dyDescent="0.25">
      <c r="B33">
        <v>4.6166529266281948</v>
      </c>
      <c r="C33">
        <v>9.5630667765869752</v>
      </c>
      <c r="D33">
        <v>0</v>
      </c>
      <c r="E33">
        <v>11.871393239901073</v>
      </c>
      <c r="F33">
        <v>26.215993404781536</v>
      </c>
      <c r="G33">
        <v>29.513602638087388</v>
      </c>
      <c r="H33">
        <v>22.093981863149217</v>
      </c>
      <c r="I33">
        <v>22.341302555647154</v>
      </c>
      <c r="J33">
        <v>23.660346248969496</v>
      </c>
      <c r="K33">
        <v>16.982687551525146</v>
      </c>
      <c r="L33">
        <v>23.000824402308325</v>
      </c>
      <c r="M33">
        <v>22.671063478977739</v>
      </c>
      <c r="N33">
        <v>17.394888705688377</v>
      </c>
      <c r="O33">
        <v>16.240725474031329</v>
      </c>
      <c r="P33">
        <v>23.083264633140974</v>
      </c>
      <c r="Q33">
        <v>16.488046166529266</v>
      </c>
    </row>
    <row r="34" spans="2:17" x14ac:dyDescent="0.25">
      <c r="B34">
        <v>0.80350620891161428</v>
      </c>
      <c r="C34">
        <v>10.080350620891162</v>
      </c>
      <c r="D34">
        <v>0</v>
      </c>
      <c r="E34">
        <v>8.4002921840759672</v>
      </c>
      <c r="F34">
        <v>25.346968590211834</v>
      </c>
      <c r="G34">
        <v>21.329437545653761</v>
      </c>
      <c r="H34">
        <v>18.334550766983199</v>
      </c>
      <c r="I34">
        <v>21.986851716581445</v>
      </c>
      <c r="J34">
        <v>14.243973703433163</v>
      </c>
      <c r="K34">
        <v>15.120525931336742</v>
      </c>
      <c r="L34">
        <v>14.828341855368881</v>
      </c>
      <c r="M34">
        <v>15.193571950328707</v>
      </c>
      <c r="N34">
        <v>17.604090577063548</v>
      </c>
      <c r="O34">
        <v>10.51862673484295</v>
      </c>
      <c r="P34">
        <v>14.901387874360847</v>
      </c>
      <c r="Q34">
        <v>19.430241051862673</v>
      </c>
    </row>
    <row r="35" spans="2:17" x14ac:dyDescent="0.25">
      <c r="B35">
        <v>4.6547711404189291</v>
      </c>
      <c r="C35">
        <v>10.007757951900697</v>
      </c>
      <c r="D35">
        <v>0</v>
      </c>
      <c r="E35">
        <v>16.757176105508144</v>
      </c>
      <c r="F35">
        <v>29.169899146625291</v>
      </c>
      <c r="G35">
        <v>28.08378588052754</v>
      </c>
      <c r="H35">
        <v>30.100853374709075</v>
      </c>
      <c r="I35">
        <v>29.790535298681149</v>
      </c>
      <c r="J35">
        <v>25.368502715283164</v>
      </c>
      <c r="K35">
        <v>23.972071373157487</v>
      </c>
      <c r="L35">
        <v>21.101629169899148</v>
      </c>
      <c r="M35">
        <v>21.799844840961985</v>
      </c>
      <c r="N35">
        <v>27.773467804499614</v>
      </c>
      <c r="O35">
        <v>34.910783553141975</v>
      </c>
      <c r="P35">
        <v>33.359193173002325</v>
      </c>
      <c r="Q35">
        <v>33.436772692009306</v>
      </c>
    </row>
    <row r="36" spans="2:17" x14ac:dyDescent="0.25">
      <c r="B36">
        <v>0</v>
      </c>
      <c r="C36">
        <v>13.861386138613863</v>
      </c>
      <c r="D36">
        <v>2.513328255902513</v>
      </c>
      <c r="E36">
        <v>8.6824067022086826</v>
      </c>
      <c r="F36">
        <v>35.186595582635185</v>
      </c>
      <c r="G36">
        <v>28.027418126428028</v>
      </c>
      <c r="H36">
        <v>27.341964965727346</v>
      </c>
      <c r="I36">
        <v>27.037319116527037</v>
      </c>
      <c r="J36">
        <v>10.891089108910892</v>
      </c>
      <c r="K36">
        <v>6.0929169840060933</v>
      </c>
      <c r="L36">
        <v>15.841584158415841</v>
      </c>
      <c r="M36">
        <v>10.814927646610816</v>
      </c>
      <c r="N36">
        <v>21.249047981721251</v>
      </c>
      <c r="O36">
        <v>16.374714394516374</v>
      </c>
      <c r="P36">
        <v>18.431073876618431</v>
      </c>
      <c r="Q36">
        <v>24.904798172124902</v>
      </c>
    </row>
    <row r="37" spans="2:17" x14ac:dyDescent="0.25">
      <c r="B37">
        <v>0</v>
      </c>
      <c r="C37">
        <v>9.6969696969696972</v>
      </c>
      <c r="D37">
        <v>1.9047619047619049</v>
      </c>
      <c r="E37">
        <v>15.584415584415584</v>
      </c>
      <c r="F37">
        <v>25.021645021645021</v>
      </c>
      <c r="G37">
        <v>20.173160173160174</v>
      </c>
      <c r="H37">
        <v>20.346320346320347</v>
      </c>
      <c r="I37">
        <v>18.354978354978353</v>
      </c>
      <c r="J37">
        <v>10.476190476190476</v>
      </c>
      <c r="K37">
        <v>16.623376623376622</v>
      </c>
      <c r="L37">
        <v>11.515151515151516</v>
      </c>
      <c r="M37">
        <v>19.047619047619047</v>
      </c>
      <c r="N37">
        <v>24.588744588744589</v>
      </c>
      <c r="O37">
        <v>17.402597402597404</v>
      </c>
      <c r="P37">
        <v>18.181818181818183</v>
      </c>
      <c r="Q37">
        <v>19.134199134199132</v>
      </c>
    </row>
    <row r="38" spans="2:17" x14ac:dyDescent="0.25">
      <c r="B38">
        <v>1.7403915881073242</v>
      </c>
      <c r="C38">
        <v>10.442349528643945</v>
      </c>
      <c r="D38">
        <v>0</v>
      </c>
      <c r="E38">
        <v>10.949963741841914</v>
      </c>
      <c r="F38">
        <v>23.350253807106601</v>
      </c>
      <c r="G38">
        <v>18.056562726613485</v>
      </c>
      <c r="H38">
        <v>21.972443799854968</v>
      </c>
      <c r="I38">
        <v>25.163161711385062</v>
      </c>
      <c r="J38">
        <v>7.9767947788252354</v>
      </c>
      <c r="K38">
        <v>6.2364031907179118</v>
      </c>
      <c r="L38">
        <v>8.7744742567077587</v>
      </c>
      <c r="M38">
        <v>2.5380710659898478</v>
      </c>
      <c r="N38">
        <v>13.850616388687452</v>
      </c>
      <c r="O38">
        <v>18.781725888324875</v>
      </c>
      <c r="P38">
        <v>8.4118926758520676</v>
      </c>
      <c r="Q38">
        <v>13.560551124002901</v>
      </c>
    </row>
    <row r="39" spans="2:17" x14ac:dyDescent="0.25">
      <c r="B39">
        <v>0</v>
      </c>
      <c r="C39">
        <v>9.9214145383104118</v>
      </c>
      <c r="D39">
        <v>1.37524557956778</v>
      </c>
      <c r="E39">
        <v>20.726915520628683</v>
      </c>
      <c r="F39">
        <v>25.540275049115913</v>
      </c>
      <c r="G39">
        <v>21.807465618860512</v>
      </c>
      <c r="H39">
        <v>21.218074656188605</v>
      </c>
      <c r="I39">
        <v>18.860510805500983</v>
      </c>
      <c r="J39">
        <v>15.422396856581532</v>
      </c>
      <c r="K39">
        <v>13.654223968565816</v>
      </c>
      <c r="L39">
        <v>9.5284872298624759</v>
      </c>
      <c r="M39">
        <v>20.13752455795678</v>
      </c>
      <c r="N39">
        <v>19.449901768172889</v>
      </c>
      <c r="O39">
        <v>13.948919449901767</v>
      </c>
      <c r="P39">
        <v>13.654223968565816</v>
      </c>
      <c r="Q39">
        <v>11.198428290766209</v>
      </c>
    </row>
    <row r="40" spans="2:17" x14ac:dyDescent="0.25">
      <c r="B40">
        <v>0</v>
      </c>
      <c r="C40">
        <v>6.945540647198106</v>
      </c>
      <c r="D40">
        <v>0.15785319652722968</v>
      </c>
      <c r="E40">
        <v>8.0505130228887136</v>
      </c>
      <c r="F40">
        <v>34.333070244672456</v>
      </c>
      <c r="G40">
        <v>31.649565903709547</v>
      </c>
      <c r="H40">
        <v>28.887134964483032</v>
      </c>
      <c r="I40">
        <v>31.412786108918706</v>
      </c>
      <c r="J40">
        <v>19.41594317284925</v>
      </c>
      <c r="K40">
        <v>22.099447513812155</v>
      </c>
      <c r="L40">
        <v>20.36306235201263</v>
      </c>
      <c r="M40">
        <v>21.152328334648775</v>
      </c>
      <c r="N40">
        <v>20.205209155485399</v>
      </c>
      <c r="O40">
        <v>25.572217837411209</v>
      </c>
      <c r="P40">
        <v>22.888713496448304</v>
      </c>
      <c r="Q40">
        <v>18.705603788476715</v>
      </c>
    </row>
    <row r="41" spans="2:17" x14ac:dyDescent="0.25">
      <c r="B41">
        <v>5.4030874785591765</v>
      </c>
      <c r="C41">
        <v>11.406518010291595</v>
      </c>
      <c r="D41">
        <v>0</v>
      </c>
      <c r="E41">
        <v>14.065180102915953</v>
      </c>
      <c r="F41">
        <v>27.358490566037734</v>
      </c>
      <c r="G41">
        <v>25.385934819897081</v>
      </c>
      <c r="H41">
        <v>30.960548885077188</v>
      </c>
      <c r="I41">
        <v>24.271012006861064</v>
      </c>
      <c r="J41">
        <v>25.21440823327616</v>
      </c>
      <c r="K41">
        <v>24.69982847341338</v>
      </c>
      <c r="L41">
        <v>19.982847341337909</v>
      </c>
      <c r="M41">
        <v>26.758147512864493</v>
      </c>
      <c r="N41">
        <v>30.78902229845626</v>
      </c>
      <c r="O41">
        <v>23.499142367066895</v>
      </c>
      <c r="P41">
        <v>22.126929674099486</v>
      </c>
      <c r="Q41">
        <v>25.900514579759864</v>
      </c>
    </row>
    <row r="42" spans="2:17" x14ac:dyDescent="0.25">
      <c r="B42">
        <v>0.86805555555555558</v>
      </c>
      <c r="C42">
        <v>6.510416666666667</v>
      </c>
      <c r="D42">
        <v>0</v>
      </c>
      <c r="E42">
        <v>11.892361111111111</v>
      </c>
      <c r="F42">
        <v>31.076388888888889</v>
      </c>
      <c r="G42">
        <v>28.819444444444443</v>
      </c>
      <c r="H42">
        <v>33.072916666666671</v>
      </c>
      <c r="I42">
        <v>29.861111111111111</v>
      </c>
      <c r="J42">
        <v>13.28125</v>
      </c>
      <c r="K42">
        <v>20.486111111111111</v>
      </c>
      <c r="L42">
        <v>5.8159722222222223</v>
      </c>
      <c r="M42">
        <v>14.670138888888889</v>
      </c>
      <c r="N42">
        <v>34.809027777777779</v>
      </c>
      <c r="O42">
        <v>26.5625</v>
      </c>
      <c r="P42">
        <v>27.604166666666668</v>
      </c>
      <c r="Q42">
        <v>20.225694444444446</v>
      </c>
    </row>
    <row r="43" spans="2:17" x14ac:dyDescent="0.25">
      <c r="B43">
        <v>0</v>
      </c>
      <c r="C43">
        <v>10.276073619631902</v>
      </c>
      <c r="D43">
        <v>7.2852760736196318</v>
      </c>
      <c r="E43">
        <v>11.579754601226993</v>
      </c>
      <c r="F43">
        <v>31.978527607361961</v>
      </c>
      <c r="G43">
        <v>25.843558282208591</v>
      </c>
      <c r="H43">
        <v>24.233128834355828</v>
      </c>
      <c r="I43">
        <v>28.067484662576685</v>
      </c>
      <c r="J43">
        <v>19.24846625766871</v>
      </c>
      <c r="K43">
        <v>15.260736196319019</v>
      </c>
      <c r="L43">
        <v>14.417177914110429</v>
      </c>
      <c r="M43">
        <v>13.266871165644172</v>
      </c>
      <c r="N43">
        <v>15.107361963190183</v>
      </c>
      <c r="O43">
        <v>18.174846625766872</v>
      </c>
      <c r="P43">
        <v>12.039877300613497</v>
      </c>
      <c r="Q43">
        <v>11.656441717791409</v>
      </c>
    </row>
    <row r="44" spans="2:17" x14ac:dyDescent="0.25">
      <c r="B44">
        <v>0</v>
      </c>
      <c r="C44">
        <v>9.6611391492429703</v>
      </c>
      <c r="D44">
        <v>2.7397260273972601</v>
      </c>
      <c r="E44">
        <v>9.4448449891852917</v>
      </c>
      <c r="F44">
        <v>17.087238644556596</v>
      </c>
      <c r="G44">
        <v>8.2912761355443401</v>
      </c>
      <c r="H44">
        <v>13.987022350396538</v>
      </c>
      <c r="I44">
        <v>14.347512617159335</v>
      </c>
      <c r="J44">
        <v>9.5890410958904102</v>
      </c>
      <c r="K44">
        <v>4.9747656813266037</v>
      </c>
      <c r="L44">
        <v>11.103100216294159</v>
      </c>
      <c r="M44">
        <v>8.0749819754866614</v>
      </c>
      <c r="N44">
        <v>0.50468637346791634</v>
      </c>
      <c r="O44">
        <v>5.6236481614996396</v>
      </c>
      <c r="P44">
        <v>3.172314347512617</v>
      </c>
      <c r="Q44">
        <v>2.7397260273972601</v>
      </c>
    </row>
    <row r="45" spans="2:17" x14ac:dyDescent="0.25">
      <c r="B45">
        <v>4.0160642570281126</v>
      </c>
      <c r="C45">
        <v>8.3668005354752335</v>
      </c>
      <c r="D45">
        <v>2.0749665327978581</v>
      </c>
      <c r="E45">
        <v>10.240963855421686</v>
      </c>
      <c r="F45">
        <v>23.627844712182061</v>
      </c>
      <c r="G45">
        <v>20.348058902275771</v>
      </c>
      <c r="H45">
        <v>28.5809906291834</v>
      </c>
      <c r="I45">
        <v>24.230254350736278</v>
      </c>
      <c r="J45">
        <v>20.682730923694777</v>
      </c>
      <c r="K45">
        <v>6.3587684069611781</v>
      </c>
      <c r="L45">
        <v>5.5555555555555554</v>
      </c>
      <c r="M45">
        <v>0</v>
      </c>
      <c r="N45">
        <v>14.257028112449799</v>
      </c>
      <c r="O45">
        <v>22.623828647925034</v>
      </c>
      <c r="P45">
        <v>21.01740294511379</v>
      </c>
      <c r="Q45">
        <v>21.01740294511379</v>
      </c>
    </row>
    <row r="46" spans="2:17" x14ac:dyDescent="0.25">
      <c r="B46">
        <v>0.89552238805970152</v>
      </c>
      <c r="C46">
        <v>11.194029850746269</v>
      </c>
      <c r="D46">
        <v>0</v>
      </c>
      <c r="E46">
        <v>12.08955223880597</v>
      </c>
      <c r="F46">
        <v>20.373134328358208</v>
      </c>
      <c r="G46">
        <v>17.46268656716418</v>
      </c>
      <c r="H46">
        <v>26.492537313432834</v>
      </c>
      <c r="I46">
        <v>22.089552238805972</v>
      </c>
      <c r="J46">
        <v>14.776119402985074</v>
      </c>
      <c r="K46">
        <v>5.6716417910447765</v>
      </c>
      <c r="L46">
        <v>7.1641791044776122</v>
      </c>
      <c r="M46">
        <v>4.7014925373134329</v>
      </c>
      <c r="N46">
        <v>12.761194029850747</v>
      </c>
      <c r="O46">
        <v>15.074626865671641</v>
      </c>
      <c r="P46">
        <v>17.835820895522389</v>
      </c>
      <c r="Q46">
        <v>10.597014925373134</v>
      </c>
    </row>
    <row r="47" spans="2:17" x14ac:dyDescent="0.25">
      <c r="B47">
        <v>1.6849199663016006</v>
      </c>
      <c r="C47">
        <v>8.7615838247683229</v>
      </c>
      <c r="D47">
        <v>0</v>
      </c>
      <c r="E47">
        <v>10.699241786015163</v>
      </c>
      <c r="F47">
        <v>28.30665543386689</v>
      </c>
      <c r="G47">
        <v>25.442291491154169</v>
      </c>
      <c r="H47">
        <v>25.610783487784328</v>
      </c>
      <c r="I47">
        <v>20.387531592249371</v>
      </c>
      <c r="J47">
        <v>7.6663858466722825</v>
      </c>
      <c r="K47">
        <v>15.417017691659646</v>
      </c>
      <c r="L47">
        <v>6.7396798652064023</v>
      </c>
      <c r="M47">
        <v>17.691659646166809</v>
      </c>
      <c r="N47">
        <v>32.097725358045494</v>
      </c>
      <c r="O47">
        <v>26.537489469250207</v>
      </c>
      <c r="P47">
        <v>18.112889637742207</v>
      </c>
      <c r="Q47">
        <v>21.988205560235887</v>
      </c>
    </row>
    <row r="48" spans="2:17" x14ac:dyDescent="0.25">
      <c r="B48">
        <v>4.2776432606941084</v>
      </c>
      <c r="C48">
        <v>8.7167070217917662</v>
      </c>
      <c r="D48">
        <v>0</v>
      </c>
      <c r="E48">
        <v>5.5690072639225177</v>
      </c>
      <c r="F48">
        <v>22.598870056497177</v>
      </c>
      <c r="G48">
        <v>18.240516545601292</v>
      </c>
      <c r="H48">
        <v>24.293785310734464</v>
      </c>
      <c r="I48">
        <v>24.455205811138015</v>
      </c>
      <c r="J48">
        <v>7.1025020177562554</v>
      </c>
      <c r="K48">
        <v>10.976594027441484</v>
      </c>
      <c r="L48">
        <v>13.317191283292978</v>
      </c>
      <c r="M48">
        <v>15.577078288942694</v>
      </c>
      <c r="N48">
        <v>20.661824051654559</v>
      </c>
      <c r="O48">
        <v>13.155770782889428</v>
      </c>
      <c r="P48">
        <v>20.823244552058114</v>
      </c>
      <c r="Q48">
        <v>21.468926553672315</v>
      </c>
    </row>
    <row r="49" spans="2:17" x14ac:dyDescent="0.25">
      <c r="B49">
        <v>3.0913012221423437</v>
      </c>
      <c r="C49">
        <v>6.1107117181883535</v>
      </c>
      <c r="D49">
        <v>0</v>
      </c>
      <c r="E49">
        <v>5.7512580877066855</v>
      </c>
      <c r="F49">
        <v>28.828181164629761</v>
      </c>
      <c r="G49">
        <v>28.540618260244425</v>
      </c>
      <c r="H49">
        <v>33.141624730409774</v>
      </c>
      <c r="I49">
        <v>28.468727534148098</v>
      </c>
      <c r="J49">
        <v>12.077641984184041</v>
      </c>
      <c r="K49">
        <v>10.567936736161036</v>
      </c>
      <c r="L49">
        <v>16.89432063263839</v>
      </c>
      <c r="M49">
        <v>8.3393242271746946</v>
      </c>
      <c r="N49">
        <v>5.4636951833213514</v>
      </c>
      <c r="O49">
        <v>9.7052480230050318</v>
      </c>
      <c r="P49">
        <v>13.156002875629044</v>
      </c>
      <c r="Q49">
        <v>12.868439971243708</v>
      </c>
    </row>
    <row r="50" spans="2:17" x14ac:dyDescent="0.25">
      <c r="B50">
        <v>0.41118421052631576</v>
      </c>
      <c r="C50">
        <v>7.072368421052631</v>
      </c>
      <c r="D50">
        <v>0</v>
      </c>
      <c r="E50">
        <v>13.157894736842104</v>
      </c>
      <c r="F50">
        <v>32.483552631578952</v>
      </c>
      <c r="G50">
        <v>27.878289473684209</v>
      </c>
      <c r="H50">
        <v>25</v>
      </c>
      <c r="I50">
        <v>28.865131578947366</v>
      </c>
      <c r="J50">
        <v>7.5657894736842106</v>
      </c>
      <c r="K50">
        <v>13.651315789473683</v>
      </c>
      <c r="L50">
        <v>17.351973684210524</v>
      </c>
      <c r="M50">
        <v>25.904605263157894</v>
      </c>
      <c r="N50">
        <v>17.845394736842106</v>
      </c>
      <c r="O50">
        <v>9.375</v>
      </c>
      <c r="P50">
        <v>9.2105263157894726</v>
      </c>
      <c r="Q50">
        <v>8.8815789473684212</v>
      </c>
    </row>
    <row r="51" spans="2:17" x14ac:dyDescent="0.25">
      <c r="B51">
        <v>1.6220600162206</v>
      </c>
      <c r="C51">
        <v>8.1103000811030004</v>
      </c>
      <c r="D51">
        <v>0</v>
      </c>
      <c r="E51">
        <v>8.5969180859691807</v>
      </c>
      <c r="F51">
        <v>23.925385239253853</v>
      </c>
      <c r="G51">
        <v>18.248175182481752</v>
      </c>
      <c r="H51">
        <v>19.464720194647203</v>
      </c>
      <c r="I51">
        <v>18.329278183292782</v>
      </c>
      <c r="J51">
        <v>5.02838605028386</v>
      </c>
      <c r="K51">
        <v>11.192214111922141</v>
      </c>
      <c r="L51">
        <v>16.869424168694241</v>
      </c>
      <c r="M51">
        <v>15.328467153284672</v>
      </c>
      <c r="N51">
        <v>10.30008110300081</v>
      </c>
      <c r="O51">
        <v>1.8653690186536902</v>
      </c>
      <c r="P51">
        <v>15.247364152473642</v>
      </c>
      <c r="Q51">
        <v>17.761557177615572</v>
      </c>
    </row>
    <row r="52" spans="2:17" x14ac:dyDescent="0.25">
      <c r="B52">
        <v>0</v>
      </c>
      <c r="C52">
        <v>12.887828162291171</v>
      </c>
      <c r="D52">
        <v>0.23866348448687352</v>
      </c>
      <c r="E52">
        <v>6.7621320604614166</v>
      </c>
      <c r="F52">
        <v>28.480509148766902</v>
      </c>
      <c r="G52">
        <v>22.354813046937153</v>
      </c>
      <c r="H52">
        <v>24.184566428003183</v>
      </c>
      <c r="I52">
        <v>20.365950676213206</v>
      </c>
      <c r="J52">
        <v>14.001591089896579</v>
      </c>
      <c r="K52">
        <v>19.252187748607795</v>
      </c>
      <c r="L52">
        <v>14.797136038186157</v>
      </c>
      <c r="M52">
        <v>16.149562450278442</v>
      </c>
      <c r="N52">
        <v>34.447096260938743</v>
      </c>
      <c r="O52">
        <v>20.286396181384248</v>
      </c>
      <c r="P52">
        <v>17.104216388225936</v>
      </c>
      <c r="Q52">
        <v>18.536197295147176</v>
      </c>
    </row>
    <row r="53" spans="2:17" x14ac:dyDescent="0.25">
      <c r="B53">
        <v>5.5981595092024543</v>
      </c>
      <c r="C53">
        <v>7.9754601226993866</v>
      </c>
      <c r="D53">
        <v>2.223926380368098</v>
      </c>
      <c r="E53">
        <v>5.5214723926380369</v>
      </c>
      <c r="F53">
        <v>14.493865030674847</v>
      </c>
      <c r="G53">
        <v>8.4355828220858893</v>
      </c>
      <c r="H53">
        <v>14.493865030674847</v>
      </c>
      <c r="I53">
        <v>13.803680981595093</v>
      </c>
      <c r="J53">
        <v>7.2852760736196318</v>
      </c>
      <c r="K53">
        <v>4.8312883435582821</v>
      </c>
      <c r="L53">
        <v>0</v>
      </c>
      <c r="M53">
        <v>9.8926380368098155</v>
      </c>
      <c r="N53">
        <v>10.04601226993865</v>
      </c>
      <c r="O53">
        <v>10.276073619631902</v>
      </c>
      <c r="P53">
        <v>18.021472392638035</v>
      </c>
      <c r="Q53">
        <v>19.401840490797547</v>
      </c>
    </row>
    <row r="54" spans="2:17" x14ac:dyDescent="0.25">
      <c r="B54">
        <v>0</v>
      </c>
      <c r="C54">
        <v>10.661764705882353</v>
      </c>
      <c r="D54">
        <v>4.4117647058823533</v>
      </c>
      <c r="E54">
        <v>11.76470588235294</v>
      </c>
      <c r="F54">
        <v>26.838235294117645</v>
      </c>
      <c r="G54">
        <v>24.852941176470587</v>
      </c>
      <c r="H54">
        <v>25.514705882352938</v>
      </c>
      <c r="I54">
        <v>24.558823529411764</v>
      </c>
      <c r="J54">
        <v>13.382352941176471</v>
      </c>
      <c r="K54">
        <v>14.48529411764706</v>
      </c>
      <c r="L54">
        <v>14.852941176470589</v>
      </c>
      <c r="M54">
        <v>23.823529411764703</v>
      </c>
      <c r="N54">
        <v>16.617647058823529</v>
      </c>
      <c r="O54">
        <v>15</v>
      </c>
      <c r="P54">
        <v>19.705882352941178</v>
      </c>
      <c r="Q54">
        <v>23.455882352941178</v>
      </c>
    </row>
    <row r="55" spans="2:17" x14ac:dyDescent="0.25">
      <c r="B55">
        <v>1.7857142857142856</v>
      </c>
      <c r="C55">
        <v>9.2532467532467528</v>
      </c>
      <c r="D55">
        <v>2.3538961038961039</v>
      </c>
      <c r="E55">
        <v>16.152597402597401</v>
      </c>
      <c r="F55">
        <v>26.704545454545453</v>
      </c>
      <c r="G55">
        <v>25.97402597402597</v>
      </c>
      <c r="H55">
        <v>28.490259740259738</v>
      </c>
      <c r="I55">
        <v>24.431818181818183</v>
      </c>
      <c r="J55">
        <v>0</v>
      </c>
      <c r="K55">
        <v>13.474025974025974</v>
      </c>
      <c r="L55">
        <v>9.0097402597402585</v>
      </c>
      <c r="M55">
        <v>19.074675324675326</v>
      </c>
      <c r="N55">
        <v>30.519480519480517</v>
      </c>
      <c r="O55">
        <v>25.97402597402597</v>
      </c>
      <c r="P55">
        <v>29.301948051948052</v>
      </c>
      <c r="Q55">
        <v>23.133116883116884</v>
      </c>
    </row>
    <row r="56" spans="2:17" x14ac:dyDescent="0.25">
      <c r="B56">
        <v>0.22058823529411764</v>
      </c>
      <c r="C56">
        <v>5</v>
      </c>
      <c r="D56">
        <v>0</v>
      </c>
      <c r="E56">
        <v>10.661764705882353</v>
      </c>
      <c r="F56">
        <v>29.485294117647058</v>
      </c>
      <c r="G56">
        <v>27.27941176470588</v>
      </c>
      <c r="H56">
        <v>27.72058823529412</v>
      </c>
      <c r="I56">
        <v>28.676470588235293</v>
      </c>
      <c r="J56">
        <v>12.720588235294116</v>
      </c>
      <c r="K56">
        <v>9.5588235294117645</v>
      </c>
      <c r="L56">
        <v>13.823529411764707</v>
      </c>
      <c r="M56">
        <v>15.441176470588236</v>
      </c>
      <c r="N56">
        <v>16.25</v>
      </c>
      <c r="O56">
        <v>16.029411764705884</v>
      </c>
      <c r="P56">
        <v>17.647058823529413</v>
      </c>
      <c r="Q56">
        <v>11.617647058823529</v>
      </c>
    </row>
    <row r="57" spans="2:17" x14ac:dyDescent="0.25">
      <c r="B57">
        <v>2.9629629629629632</v>
      </c>
      <c r="C57">
        <v>11.769547325102881</v>
      </c>
      <c r="D57">
        <v>6.090534979423869</v>
      </c>
      <c r="E57">
        <v>13.82716049382716</v>
      </c>
      <c r="F57">
        <v>13.744855967078189</v>
      </c>
      <c r="G57">
        <v>8.8888888888888893</v>
      </c>
      <c r="H57">
        <v>16.296296296296298</v>
      </c>
      <c r="I57">
        <v>11.522633744855968</v>
      </c>
      <c r="J57">
        <v>0</v>
      </c>
      <c r="K57">
        <v>2.4691358024691357</v>
      </c>
      <c r="L57">
        <v>0</v>
      </c>
      <c r="M57">
        <v>6.8312757201646086</v>
      </c>
      <c r="N57">
        <v>9.0534979423868318</v>
      </c>
      <c r="O57">
        <v>9.0534979423868318</v>
      </c>
      <c r="P57">
        <v>5.1851851851851851</v>
      </c>
      <c r="Q57">
        <v>11.275720164609053</v>
      </c>
    </row>
    <row r="58" spans="2:17" x14ac:dyDescent="0.25">
      <c r="B58">
        <v>0.42223786066150598</v>
      </c>
      <c r="C58">
        <v>8.1632653061224492</v>
      </c>
      <c r="D58">
        <v>0</v>
      </c>
      <c r="E58">
        <v>7.8817733990147785</v>
      </c>
      <c r="F58">
        <v>27.375087966220974</v>
      </c>
      <c r="G58">
        <v>21.534130893736805</v>
      </c>
      <c r="H58">
        <v>21.815622800844476</v>
      </c>
      <c r="I58">
        <v>21.252638986629137</v>
      </c>
      <c r="J58">
        <v>18.226600985221676</v>
      </c>
      <c r="K58">
        <v>17.100633356790993</v>
      </c>
      <c r="L58">
        <v>12.878254750175932</v>
      </c>
      <c r="M58">
        <v>21.604503870513721</v>
      </c>
      <c r="N58">
        <v>10.555946516537649</v>
      </c>
      <c r="O58">
        <v>14.42646023926812</v>
      </c>
      <c r="P58">
        <v>17.945109078114005</v>
      </c>
      <c r="Q58">
        <v>8.8669950738916263</v>
      </c>
    </row>
    <row r="59" spans="2:17" x14ac:dyDescent="0.25">
      <c r="B59">
        <v>1.6116653875671527</v>
      </c>
      <c r="C59">
        <v>10.514198004604758</v>
      </c>
      <c r="D59">
        <v>0</v>
      </c>
      <c r="E59">
        <v>9.5932463545663857</v>
      </c>
      <c r="F59">
        <v>26.247122026093628</v>
      </c>
      <c r="G59">
        <v>19.109746738296241</v>
      </c>
      <c r="H59">
        <v>19.570222563315426</v>
      </c>
      <c r="I59">
        <v>19.109746738296241</v>
      </c>
      <c r="J59">
        <v>14.965464313123562</v>
      </c>
      <c r="K59">
        <v>14.88871834228703</v>
      </c>
      <c r="L59">
        <v>9.9002302379125098</v>
      </c>
      <c r="M59">
        <v>16.500383729854182</v>
      </c>
      <c r="N59">
        <v>21.795855717574828</v>
      </c>
      <c r="O59">
        <v>16.500383729854182</v>
      </c>
      <c r="P59">
        <v>10.207214121258634</v>
      </c>
      <c r="Q59">
        <v>14.504988488104376</v>
      </c>
    </row>
    <row r="60" spans="2:17" x14ac:dyDescent="0.25">
      <c r="B60">
        <v>7.0542635658914739</v>
      </c>
      <c r="C60">
        <v>16.744186046511629</v>
      </c>
      <c r="D60">
        <v>7.2868217054263562</v>
      </c>
      <c r="E60">
        <v>19.224806201550386</v>
      </c>
      <c r="F60">
        <v>22.558139534883718</v>
      </c>
      <c r="G60">
        <v>17.131782945736436</v>
      </c>
      <c r="H60">
        <v>21.085271317829456</v>
      </c>
      <c r="I60">
        <v>19.612403100775193</v>
      </c>
      <c r="J60">
        <v>9.6899224806201563</v>
      </c>
      <c r="K60">
        <v>0.69767441860465118</v>
      </c>
      <c r="L60">
        <v>4.7286821705426352</v>
      </c>
      <c r="M60">
        <v>3.6434108527131781</v>
      </c>
      <c r="N60">
        <v>0</v>
      </c>
      <c r="O60">
        <v>11.472868217054263</v>
      </c>
      <c r="P60">
        <v>19.767441860465116</v>
      </c>
      <c r="Q60">
        <v>15.348837209302326</v>
      </c>
    </row>
    <row r="61" spans="2:17" x14ac:dyDescent="0.25">
      <c r="B61">
        <v>0</v>
      </c>
      <c r="C61">
        <v>4.918032786885246</v>
      </c>
      <c r="D61">
        <v>0.81967213114754101</v>
      </c>
      <c r="E61">
        <v>8.8342440801457194</v>
      </c>
      <c r="F61">
        <v>35.154826958105645</v>
      </c>
      <c r="G61">
        <v>32.240437158469945</v>
      </c>
      <c r="H61">
        <v>31.23861566484517</v>
      </c>
      <c r="I61">
        <v>32.877959927140253</v>
      </c>
      <c r="J61">
        <v>26.684881602914391</v>
      </c>
      <c r="K61">
        <v>32.695810564663027</v>
      </c>
      <c r="L61">
        <v>25.683060109289617</v>
      </c>
      <c r="M61">
        <v>26.047358834244079</v>
      </c>
      <c r="N61">
        <v>33.879781420765028</v>
      </c>
      <c r="O61">
        <v>23.770491803278688</v>
      </c>
      <c r="P61">
        <v>27.504553734061933</v>
      </c>
      <c r="Q61">
        <v>27.504553734061933</v>
      </c>
    </row>
    <row r="62" spans="2:17" x14ac:dyDescent="0.25">
      <c r="B62">
        <v>0</v>
      </c>
      <c r="C62">
        <v>8.2897684839432415</v>
      </c>
      <c r="D62">
        <v>1.4189693801344287</v>
      </c>
      <c r="E62">
        <v>9.111277072442121</v>
      </c>
      <c r="F62">
        <v>24.570575056011947</v>
      </c>
      <c r="G62">
        <v>19.417475728155338</v>
      </c>
      <c r="H62">
        <v>20.313666915608664</v>
      </c>
      <c r="I62">
        <v>22.106049290515308</v>
      </c>
      <c r="J62">
        <v>5.7505601194921585</v>
      </c>
      <c r="K62">
        <v>1.9417475728155338</v>
      </c>
      <c r="L62">
        <v>8.5138162808065712</v>
      </c>
      <c r="M62">
        <v>3.6594473487677375</v>
      </c>
      <c r="N62">
        <v>9.4846900672143395</v>
      </c>
      <c r="O62">
        <v>11.725168035847648</v>
      </c>
      <c r="P62">
        <v>11.949215832710978</v>
      </c>
      <c r="Q62">
        <v>15.309932785660941</v>
      </c>
    </row>
    <row r="63" spans="2:17" x14ac:dyDescent="0.25">
      <c r="B63">
        <v>0</v>
      </c>
      <c r="C63">
        <v>8.7606837606837598</v>
      </c>
      <c r="D63">
        <v>3.9886039886039883</v>
      </c>
      <c r="E63">
        <v>6.7663817663817669</v>
      </c>
      <c r="F63">
        <v>25.213675213675213</v>
      </c>
      <c r="G63">
        <v>20.7977207977208</v>
      </c>
      <c r="H63">
        <v>21.011396011396009</v>
      </c>
      <c r="I63">
        <v>22.435897435897438</v>
      </c>
      <c r="J63">
        <v>0.7834757834757835</v>
      </c>
      <c r="K63">
        <v>2.4216524216524213</v>
      </c>
      <c r="L63">
        <v>11.538461538461538</v>
      </c>
      <c r="M63">
        <v>10.185185185185185</v>
      </c>
      <c r="N63">
        <v>7.6923076923076925</v>
      </c>
      <c r="O63">
        <v>9.1880341880341891</v>
      </c>
      <c r="P63">
        <v>18.376068376068378</v>
      </c>
      <c r="Q63">
        <v>5.0569800569800574</v>
      </c>
    </row>
    <row r="64" spans="2:17" x14ac:dyDescent="0.25">
      <c r="B64">
        <v>4.9956178790534622</v>
      </c>
      <c r="C64">
        <v>8.1507449605609121</v>
      </c>
      <c r="D64">
        <v>0</v>
      </c>
      <c r="E64">
        <v>17.703768624014025</v>
      </c>
      <c r="F64">
        <v>33.041191936897455</v>
      </c>
      <c r="G64">
        <v>27.957931638913237</v>
      </c>
      <c r="H64">
        <v>32.778264680105174</v>
      </c>
      <c r="I64">
        <v>33.917616126205083</v>
      </c>
      <c r="J64">
        <v>23.838737949167395</v>
      </c>
      <c r="K64">
        <v>14.110429447852759</v>
      </c>
      <c r="L64">
        <v>9.5530236634531107</v>
      </c>
      <c r="M64">
        <v>15.950920245398773</v>
      </c>
      <c r="N64">
        <v>27.432077125328657</v>
      </c>
      <c r="O64">
        <v>14.110429447852759</v>
      </c>
      <c r="P64">
        <v>28.92199824715162</v>
      </c>
      <c r="Q64">
        <v>17.440841367221736</v>
      </c>
    </row>
    <row r="65" spans="2:17" x14ac:dyDescent="0.25">
      <c r="B65">
        <v>7.3746312684365781E-2</v>
      </c>
      <c r="C65">
        <v>9.218289085545722</v>
      </c>
      <c r="D65">
        <v>0</v>
      </c>
      <c r="E65">
        <v>10.545722713864308</v>
      </c>
      <c r="F65">
        <v>21.312684365781713</v>
      </c>
      <c r="G65">
        <v>19.764011799410032</v>
      </c>
      <c r="H65">
        <v>17.772861356932154</v>
      </c>
      <c r="I65">
        <v>18.215339233038346</v>
      </c>
      <c r="J65">
        <v>0.73746312684365778</v>
      </c>
      <c r="K65">
        <v>1.9911504424778761</v>
      </c>
      <c r="L65">
        <v>14.380530973451327</v>
      </c>
      <c r="M65">
        <v>7.1533923303834808</v>
      </c>
      <c r="N65">
        <v>2.4336283185840708</v>
      </c>
      <c r="O65">
        <v>10.988200589970502</v>
      </c>
      <c r="P65">
        <v>4.7935103244837762</v>
      </c>
      <c r="Q65">
        <v>10.398230088495575</v>
      </c>
    </row>
    <row r="66" spans="2:17" x14ac:dyDescent="0.25">
      <c r="B66">
        <v>2.6093630084420569</v>
      </c>
      <c r="C66">
        <v>6.6768994627782048</v>
      </c>
      <c r="D66">
        <v>0</v>
      </c>
      <c r="E66">
        <v>10.590943975441288</v>
      </c>
      <c r="F66">
        <v>31.005372217958556</v>
      </c>
      <c r="G66">
        <v>23.177283192632387</v>
      </c>
      <c r="H66">
        <v>28.54950115118956</v>
      </c>
      <c r="I66">
        <v>26.093630084420568</v>
      </c>
      <c r="J66">
        <v>9.439754412893322</v>
      </c>
      <c r="K66">
        <v>10.283960092095166</v>
      </c>
      <c r="L66">
        <v>16.577129700690712</v>
      </c>
      <c r="M66">
        <v>16.423637759017652</v>
      </c>
      <c r="N66">
        <v>17.881811204911742</v>
      </c>
      <c r="O66">
        <v>18.802762854950114</v>
      </c>
      <c r="P66">
        <v>20.721412125863392</v>
      </c>
      <c r="Q66">
        <v>14.121258633921718</v>
      </c>
    </row>
    <row r="67" spans="2:17" x14ac:dyDescent="0.25">
      <c r="B67">
        <v>3.1570639305445938</v>
      </c>
      <c r="C67">
        <v>14.759273875295975</v>
      </c>
      <c r="D67">
        <v>0</v>
      </c>
      <c r="E67">
        <v>7.4191002367797951</v>
      </c>
      <c r="F67">
        <v>27.861089187056038</v>
      </c>
      <c r="G67">
        <v>25.493291239147592</v>
      </c>
      <c r="H67">
        <v>20.757695343330703</v>
      </c>
      <c r="I67">
        <v>24.625098658247829</v>
      </c>
      <c r="J67">
        <v>16.101026045777427</v>
      </c>
      <c r="K67">
        <v>13.180741910023677</v>
      </c>
      <c r="L67">
        <v>20.126282557221785</v>
      </c>
      <c r="M67">
        <v>19.100236779794791</v>
      </c>
      <c r="N67">
        <v>25.73007103393844</v>
      </c>
      <c r="O67">
        <v>23.993685872138911</v>
      </c>
      <c r="P67">
        <v>18.074191002367797</v>
      </c>
      <c r="Q67">
        <v>31.886345698500396</v>
      </c>
    </row>
    <row r="68" spans="2:17" x14ac:dyDescent="0.25">
      <c r="B68">
        <v>9.0909090909090917</v>
      </c>
      <c r="C68">
        <v>13.047138047138047</v>
      </c>
      <c r="D68">
        <v>0</v>
      </c>
      <c r="E68">
        <v>16.835016835016837</v>
      </c>
      <c r="F68">
        <v>23.063973063973066</v>
      </c>
      <c r="G68">
        <v>17.087542087542086</v>
      </c>
      <c r="H68">
        <v>22.979797979797979</v>
      </c>
      <c r="I68">
        <v>26.346801346801346</v>
      </c>
      <c r="J68">
        <v>25</v>
      </c>
      <c r="K68">
        <v>14.057239057239057</v>
      </c>
      <c r="L68">
        <v>8.3333333333333321</v>
      </c>
      <c r="M68">
        <v>21.969696969696969</v>
      </c>
      <c r="N68">
        <v>22.222222222222221</v>
      </c>
      <c r="O68">
        <v>14.646464646464647</v>
      </c>
      <c r="P68">
        <v>20.202020202020201</v>
      </c>
      <c r="Q68">
        <v>30.723905723905727</v>
      </c>
    </row>
    <row r="69" spans="2:17" x14ac:dyDescent="0.25">
      <c r="B69">
        <v>0.81662954714179659</v>
      </c>
      <c r="C69">
        <v>7.7951002227171493</v>
      </c>
      <c r="D69">
        <v>0</v>
      </c>
      <c r="E69">
        <v>7.5723830734966597</v>
      </c>
      <c r="F69">
        <v>16.926503340757236</v>
      </c>
      <c r="G69">
        <v>12.694877505567929</v>
      </c>
      <c r="H69">
        <v>15.144766146993319</v>
      </c>
      <c r="I69">
        <v>11.061618411284336</v>
      </c>
      <c r="J69">
        <v>6.1618411284335561</v>
      </c>
      <c r="K69">
        <v>12.472160356347439</v>
      </c>
      <c r="L69">
        <v>8.0178173719376389</v>
      </c>
      <c r="M69">
        <v>12.026726057906458</v>
      </c>
      <c r="N69">
        <v>15.070527097253155</v>
      </c>
      <c r="O69">
        <v>14.773570898292501</v>
      </c>
      <c r="P69">
        <v>7.3496659242761693</v>
      </c>
      <c r="Q69">
        <v>11.581291759465479</v>
      </c>
    </row>
    <row r="70" spans="2:17" x14ac:dyDescent="0.25">
      <c r="B70">
        <v>0</v>
      </c>
      <c r="C70">
        <v>3.4863945578231288</v>
      </c>
      <c r="D70">
        <v>1.0204081632653061</v>
      </c>
      <c r="E70">
        <v>8.6734693877551017</v>
      </c>
      <c r="F70">
        <v>21.173469387755102</v>
      </c>
      <c r="G70">
        <v>20.323129251700681</v>
      </c>
      <c r="H70">
        <v>28.571428571428569</v>
      </c>
      <c r="I70">
        <v>23.299319727891156</v>
      </c>
      <c r="J70">
        <v>6.6326530612244898</v>
      </c>
      <c r="K70">
        <v>10.034013605442176</v>
      </c>
      <c r="L70">
        <v>10.629251700680271</v>
      </c>
      <c r="M70">
        <v>7.6530612244897958</v>
      </c>
      <c r="N70">
        <v>17.431972789115648</v>
      </c>
      <c r="O70">
        <v>16.326530612244898</v>
      </c>
      <c r="P70">
        <v>18.537414965986397</v>
      </c>
      <c r="Q70">
        <v>13.945578231292515</v>
      </c>
    </row>
    <row r="71" spans="2:17" x14ac:dyDescent="0.25">
      <c r="B71">
        <v>0.37425149700598803</v>
      </c>
      <c r="C71">
        <v>8.7574850299401188</v>
      </c>
      <c r="D71">
        <v>0</v>
      </c>
      <c r="E71">
        <v>11.302395209580839</v>
      </c>
      <c r="F71">
        <v>35.104790419161674</v>
      </c>
      <c r="G71">
        <v>31.137724550898206</v>
      </c>
      <c r="H71">
        <v>29.491017964071858</v>
      </c>
      <c r="I71">
        <v>25.898203592814372</v>
      </c>
      <c r="J71">
        <v>18.937125748502996</v>
      </c>
      <c r="K71">
        <v>12.350299401197605</v>
      </c>
      <c r="L71">
        <v>18.113772455089823</v>
      </c>
      <c r="M71">
        <v>10.62874251497006</v>
      </c>
      <c r="N71">
        <v>11.976047904191617</v>
      </c>
      <c r="O71">
        <v>21.781437125748504</v>
      </c>
      <c r="P71">
        <v>18.862275449101794</v>
      </c>
      <c r="Q71">
        <v>16.092814371257486</v>
      </c>
    </row>
    <row r="72" spans="2:17" x14ac:dyDescent="0.25">
      <c r="B72">
        <v>4</v>
      </c>
      <c r="C72">
        <v>13.555555555555557</v>
      </c>
      <c r="D72">
        <v>3.9259259259259256</v>
      </c>
      <c r="E72">
        <v>13.851851851851851</v>
      </c>
      <c r="F72">
        <v>27.555555555555557</v>
      </c>
      <c r="G72">
        <v>21.333333333333336</v>
      </c>
      <c r="H72">
        <v>25.925925925925924</v>
      </c>
      <c r="I72">
        <v>25.555555555555554</v>
      </c>
      <c r="J72">
        <v>8.5925925925925917</v>
      </c>
      <c r="K72">
        <v>0</v>
      </c>
      <c r="L72">
        <v>8.0740740740740744</v>
      </c>
      <c r="M72">
        <v>2.5925925925925926</v>
      </c>
      <c r="N72">
        <v>17.25925925925926</v>
      </c>
      <c r="O72">
        <v>22.444444444444443</v>
      </c>
      <c r="P72">
        <v>21.333333333333336</v>
      </c>
      <c r="Q72">
        <v>17.333333333333336</v>
      </c>
    </row>
    <row r="73" spans="2:17" x14ac:dyDescent="0.25">
      <c r="B73">
        <v>0</v>
      </c>
      <c r="C73">
        <v>13.357400722021662</v>
      </c>
      <c r="D73">
        <v>4.0613718411552346</v>
      </c>
      <c r="E73">
        <v>9.7472924187725631</v>
      </c>
      <c r="F73">
        <v>34.927797833935017</v>
      </c>
      <c r="G73">
        <v>32.220216606498198</v>
      </c>
      <c r="H73">
        <v>28.158844765342963</v>
      </c>
      <c r="I73">
        <v>28.790613718411549</v>
      </c>
      <c r="J73">
        <v>21.119133574007222</v>
      </c>
      <c r="K73">
        <v>19.314079422382672</v>
      </c>
      <c r="L73">
        <v>23.19494584837545</v>
      </c>
      <c r="M73">
        <v>16.60649819494585</v>
      </c>
      <c r="N73">
        <v>31.949458483754512</v>
      </c>
      <c r="O73">
        <v>32.490974729241877</v>
      </c>
      <c r="P73">
        <v>19.133574007220215</v>
      </c>
      <c r="Q73">
        <v>25.180505415162457</v>
      </c>
    </row>
    <row r="74" spans="2:17" x14ac:dyDescent="0.25">
      <c r="B74">
        <v>1.486013986013986</v>
      </c>
      <c r="C74">
        <v>11.101398601398602</v>
      </c>
      <c r="D74">
        <v>0</v>
      </c>
      <c r="E74">
        <v>15.384615384615385</v>
      </c>
      <c r="F74">
        <v>40.384615384615387</v>
      </c>
      <c r="G74">
        <v>41.171328671328673</v>
      </c>
      <c r="H74">
        <v>32.167832167832167</v>
      </c>
      <c r="I74">
        <v>32.692307692307693</v>
      </c>
      <c r="J74">
        <v>21.241258741258743</v>
      </c>
      <c r="K74">
        <v>20.716783216783217</v>
      </c>
      <c r="L74">
        <v>30.157342657342657</v>
      </c>
      <c r="M74">
        <v>27.36013986013986</v>
      </c>
      <c r="N74">
        <v>29.895104895104897</v>
      </c>
      <c r="O74">
        <v>40.734265734265733</v>
      </c>
      <c r="P74">
        <v>22.63986013986014</v>
      </c>
      <c r="Q74">
        <v>33.91608391608392</v>
      </c>
    </row>
    <row r="75" spans="2:17" x14ac:dyDescent="0.25">
      <c r="B75">
        <v>10.15625</v>
      </c>
      <c r="C75">
        <v>17.100694444444446</v>
      </c>
      <c r="D75">
        <v>8.8541666666666679</v>
      </c>
      <c r="E75">
        <v>19.704861111111111</v>
      </c>
      <c r="F75">
        <v>17.621527777777779</v>
      </c>
      <c r="G75">
        <v>13.802083333333334</v>
      </c>
      <c r="H75">
        <v>14.583333333333334</v>
      </c>
      <c r="I75">
        <v>12.760416666666666</v>
      </c>
      <c r="J75">
        <v>5.9027777777777777</v>
      </c>
      <c r="K75">
        <v>7.1180555555555554</v>
      </c>
      <c r="L75">
        <v>7.291666666666667</v>
      </c>
      <c r="M75">
        <v>9.9826388888888893</v>
      </c>
      <c r="N75">
        <v>17.100694444444446</v>
      </c>
      <c r="O75">
        <v>8.6805555555555554</v>
      </c>
      <c r="P75">
        <v>0</v>
      </c>
      <c r="Q75">
        <v>14.236111111111111</v>
      </c>
    </row>
    <row r="76" spans="2:17" x14ac:dyDescent="0.25">
      <c r="B76">
        <v>0</v>
      </c>
      <c r="C76">
        <v>7.6319543509272458</v>
      </c>
      <c r="D76">
        <v>0.49928673323823108</v>
      </c>
      <c r="E76">
        <v>4.2796005706134093</v>
      </c>
      <c r="F76">
        <v>26.8188302425107</v>
      </c>
      <c r="G76">
        <v>23.109843081312412</v>
      </c>
      <c r="H76">
        <v>22.539229671897289</v>
      </c>
      <c r="I76">
        <v>19.971469329529242</v>
      </c>
      <c r="J76">
        <v>15.263908701854492</v>
      </c>
      <c r="K76">
        <v>5.7774607703281031</v>
      </c>
      <c r="L76">
        <v>4.9215406562054209</v>
      </c>
      <c r="M76">
        <v>7.1326676176890161E-2</v>
      </c>
      <c r="N76">
        <v>15.406562054208273</v>
      </c>
      <c r="O76">
        <v>13.052781740370897</v>
      </c>
      <c r="P76">
        <v>21.897289586305277</v>
      </c>
      <c r="Q76">
        <v>20.399429386590583</v>
      </c>
    </row>
    <row r="77" spans="2:17" x14ac:dyDescent="0.25">
      <c r="B77">
        <v>0</v>
      </c>
      <c r="C77">
        <v>12.003117692907249</v>
      </c>
      <c r="D77">
        <v>6.4692127825409198</v>
      </c>
      <c r="E77">
        <v>9.5089633671083398</v>
      </c>
      <c r="F77">
        <v>26.110678098207323</v>
      </c>
      <c r="G77">
        <v>20.654715510522216</v>
      </c>
      <c r="H77">
        <v>17.848791893998442</v>
      </c>
      <c r="I77">
        <v>20.1091192517537</v>
      </c>
      <c r="J77">
        <v>5.1441932969602489</v>
      </c>
      <c r="K77">
        <v>14.341387373343725</v>
      </c>
      <c r="L77">
        <v>5.3000779423226811</v>
      </c>
      <c r="M77">
        <v>0.54559625876851137</v>
      </c>
      <c r="N77">
        <v>7.5604053000779423</v>
      </c>
      <c r="O77">
        <v>15.354637568199534</v>
      </c>
      <c r="P77">
        <v>12.159002338269682</v>
      </c>
      <c r="Q77">
        <v>16.52377240841777</v>
      </c>
    </row>
    <row r="78" spans="2:17" x14ac:dyDescent="0.25">
      <c r="B78">
        <v>0</v>
      </c>
      <c r="C78">
        <v>11.687413554633471</v>
      </c>
      <c r="D78">
        <v>3.1120331950207469</v>
      </c>
      <c r="E78">
        <v>8.7828492392807735</v>
      </c>
      <c r="F78">
        <v>33.748271092669434</v>
      </c>
      <c r="G78">
        <v>28.561549100968186</v>
      </c>
      <c r="H78">
        <v>26.348547717842326</v>
      </c>
      <c r="I78">
        <v>28.561549100968186</v>
      </c>
      <c r="J78">
        <v>10.096818810511756</v>
      </c>
      <c r="K78">
        <v>11.341632088520056</v>
      </c>
      <c r="L78">
        <v>16.804979253112034</v>
      </c>
      <c r="M78">
        <v>16.597510373443981</v>
      </c>
      <c r="N78">
        <v>14.661134163208853</v>
      </c>
      <c r="O78">
        <v>19.986168741355463</v>
      </c>
      <c r="P78">
        <v>22.890733056708161</v>
      </c>
      <c r="Q78">
        <v>8.7828492392807735</v>
      </c>
    </row>
    <row r="79" spans="2:17" x14ac:dyDescent="0.25">
      <c r="B79">
        <v>0.28011204481792717</v>
      </c>
      <c r="C79">
        <v>10.224089635854341</v>
      </c>
      <c r="D79">
        <v>0</v>
      </c>
      <c r="E79">
        <v>11.134453781512606</v>
      </c>
      <c r="F79">
        <v>29.20168067226891</v>
      </c>
      <c r="G79">
        <v>23.459383753501399</v>
      </c>
      <c r="H79">
        <v>20.3781512605042</v>
      </c>
      <c r="I79">
        <v>23.459383753501399</v>
      </c>
      <c r="J79">
        <v>11.204481792717088</v>
      </c>
      <c r="K79">
        <v>17.507002801120446</v>
      </c>
      <c r="L79">
        <v>8.8235294117647065</v>
      </c>
      <c r="M79">
        <v>9.593837535014007</v>
      </c>
      <c r="N79">
        <v>18.627450980392158</v>
      </c>
      <c r="O79">
        <v>15.476190476190476</v>
      </c>
      <c r="P79">
        <v>13.445378151260504</v>
      </c>
      <c r="Q79">
        <v>15.826330532212884</v>
      </c>
    </row>
    <row r="80" spans="2:17" x14ac:dyDescent="0.25">
      <c r="B80">
        <v>3.5087719298245612</v>
      </c>
      <c r="C80">
        <v>7.6673164392462638</v>
      </c>
      <c r="D80">
        <v>0.64977257959714096</v>
      </c>
      <c r="E80">
        <v>8.5120207927225469</v>
      </c>
      <c r="F80">
        <v>15.594541910331383</v>
      </c>
      <c r="G80">
        <v>7.0825211176088363</v>
      </c>
      <c r="H80">
        <v>17.413905133203379</v>
      </c>
      <c r="I80">
        <v>15.984405458089668</v>
      </c>
      <c r="J80">
        <v>6.8226120857699799</v>
      </c>
      <c r="K80">
        <v>0</v>
      </c>
      <c r="L80">
        <v>10.981156595191683</v>
      </c>
      <c r="M80">
        <v>6.4327485380116958</v>
      </c>
      <c r="N80">
        <v>0.71474983755685506</v>
      </c>
      <c r="O80">
        <v>1.5594541910331383</v>
      </c>
      <c r="P80">
        <v>6.367771280051981</v>
      </c>
      <c r="Q80">
        <v>9.8765432098765427</v>
      </c>
    </row>
    <row r="81" spans="1:17" x14ac:dyDescent="0.25">
      <c r="B81">
        <v>5.0187265917602994</v>
      </c>
      <c r="C81">
        <v>10.636704119850188</v>
      </c>
      <c r="D81">
        <v>0</v>
      </c>
      <c r="E81">
        <v>6.5917602996254683</v>
      </c>
      <c r="F81">
        <v>26.067415730337078</v>
      </c>
      <c r="G81">
        <v>21.123595505617978</v>
      </c>
      <c r="H81">
        <v>23.370786516853933</v>
      </c>
      <c r="I81">
        <v>29.363295880149813</v>
      </c>
      <c r="J81">
        <v>14.007490636704119</v>
      </c>
      <c r="K81">
        <v>14.831460674157304</v>
      </c>
      <c r="L81">
        <v>13.857677902621724</v>
      </c>
      <c r="M81">
        <v>13.48314606741573</v>
      </c>
      <c r="N81">
        <v>25.54307116104869</v>
      </c>
      <c r="O81">
        <v>15.655430711610489</v>
      </c>
      <c r="P81">
        <v>28.988764044943821</v>
      </c>
      <c r="Q81">
        <v>25.767790262172284</v>
      </c>
    </row>
    <row r="82" spans="1:17" x14ac:dyDescent="0.25">
      <c r="B82">
        <v>0</v>
      </c>
      <c r="C82">
        <v>14.139020537124802</v>
      </c>
      <c r="D82">
        <v>0.15797788309636651</v>
      </c>
      <c r="E82">
        <v>15.639810426540285</v>
      </c>
      <c r="F82">
        <v>32.069510268562404</v>
      </c>
      <c r="G82">
        <v>28.35703001579779</v>
      </c>
      <c r="H82">
        <v>29.620853080568722</v>
      </c>
      <c r="I82">
        <v>24.407582938388625</v>
      </c>
      <c r="J82">
        <v>21.169036334913113</v>
      </c>
      <c r="K82">
        <v>31.358609794628752</v>
      </c>
      <c r="L82">
        <v>26.145339652448659</v>
      </c>
      <c r="M82">
        <v>26.224328593996844</v>
      </c>
      <c r="N82">
        <v>23.854660347551341</v>
      </c>
      <c r="O82">
        <v>29.462875197472354</v>
      </c>
      <c r="P82">
        <v>16.192733017377567</v>
      </c>
      <c r="Q82">
        <v>29.14691943127962</v>
      </c>
    </row>
    <row r="83" spans="1:17" x14ac:dyDescent="0.25">
      <c r="B83">
        <v>2.1756021756021755</v>
      </c>
      <c r="C83">
        <v>6.6045066045066045</v>
      </c>
      <c r="D83">
        <v>0.85470085470085477</v>
      </c>
      <c r="E83">
        <v>9.4017094017094021</v>
      </c>
      <c r="F83">
        <v>17.948717948717949</v>
      </c>
      <c r="G83">
        <v>16.083916083916083</v>
      </c>
      <c r="H83">
        <v>17.715617715617714</v>
      </c>
      <c r="I83">
        <v>16.394716394716394</v>
      </c>
      <c r="J83">
        <v>7.2261072261072261</v>
      </c>
      <c r="K83">
        <v>5.5167055167055166</v>
      </c>
      <c r="L83">
        <v>9.0132090132090124</v>
      </c>
      <c r="M83">
        <v>0</v>
      </c>
      <c r="N83">
        <v>6.7599067599067597</v>
      </c>
      <c r="O83">
        <v>12.198912198912199</v>
      </c>
      <c r="P83">
        <v>0.77700077700077697</v>
      </c>
      <c r="Q83">
        <v>9.0132090132090124</v>
      </c>
    </row>
    <row r="84" spans="1:17" x14ac:dyDescent="0.25">
      <c r="B84">
        <v>0</v>
      </c>
      <c r="C84">
        <v>11.25776397515528</v>
      </c>
      <c r="D84">
        <v>0.38819875776397517</v>
      </c>
      <c r="E84">
        <v>10.403726708074535</v>
      </c>
      <c r="F84">
        <v>25.543478260869566</v>
      </c>
      <c r="G84">
        <v>21.040372670807454</v>
      </c>
      <c r="H84">
        <v>22.748447204968944</v>
      </c>
      <c r="I84">
        <v>19.177018633540371</v>
      </c>
      <c r="J84">
        <v>16.770186335403729</v>
      </c>
      <c r="K84">
        <v>17.779503105590059</v>
      </c>
      <c r="L84">
        <v>14.208074534161492</v>
      </c>
      <c r="M84">
        <v>17.158385093167702</v>
      </c>
      <c r="N84">
        <v>27.018633540372672</v>
      </c>
      <c r="O84">
        <v>20.885093167701861</v>
      </c>
      <c r="P84">
        <v>23.835403726708073</v>
      </c>
      <c r="Q84">
        <v>24.844720496894411</v>
      </c>
    </row>
    <row r="85" spans="1:17" x14ac:dyDescent="0.25">
      <c r="B85">
        <v>8.9762611275964392</v>
      </c>
      <c r="C85">
        <v>16.394658753709198</v>
      </c>
      <c r="D85">
        <v>8.2344213649851632</v>
      </c>
      <c r="E85">
        <v>14.094955489614245</v>
      </c>
      <c r="F85">
        <v>20.474777448071215</v>
      </c>
      <c r="G85">
        <v>17.507418397626111</v>
      </c>
      <c r="H85">
        <v>26.038575667655788</v>
      </c>
      <c r="I85">
        <v>24.332344213649851</v>
      </c>
      <c r="J85">
        <v>11.646884272997033</v>
      </c>
      <c r="K85">
        <v>0</v>
      </c>
      <c r="L85">
        <v>4.4510385756676563</v>
      </c>
      <c r="M85">
        <v>0.96439169139465875</v>
      </c>
      <c r="N85">
        <v>8.086053412462908</v>
      </c>
      <c r="O85">
        <v>8.9762611275964392</v>
      </c>
      <c r="P85">
        <v>10.756676557863502</v>
      </c>
      <c r="Q85">
        <v>12.314540059347182</v>
      </c>
    </row>
    <row r="86" spans="1:17" x14ac:dyDescent="0.25">
      <c r="B86">
        <v>3.4458509142053444</v>
      </c>
      <c r="C86">
        <v>11.814345991561181</v>
      </c>
      <c r="D86">
        <v>0</v>
      </c>
      <c r="E86">
        <v>9.9156118143459917</v>
      </c>
      <c r="F86">
        <v>33.895921237693386</v>
      </c>
      <c r="G86">
        <v>27.074542897327706</v>
      </c>
      <c r="H86">
        <v>31.504922644163152</v>
      </c>
      <c r="I86">
        <v>32.137834036568215</v>
      </c>
      <c r="J86">
        <v>8.5091420534458511</v>
      </c>
      <c r="K86">
        <v>12.447257383966246</v>
      </c>
      <c r="L86">
        <v>6.4697609001406473</v>
      </c>
      <c r="M86">
        <v>3.3755274261603372</v>
      </c>
      <c r="N86">
        <v>18.143459915611814</v>
      </c>
      <c r="O86">
        <v>19.549929676511955</v>
      </c>
      <c r="P86">
        <v>25.949367088607595</v>
      </c>
      <c r="Q86">
        <v>22.995780590717299</v>
      </c>
    </row>
    <row r="87" spans="1:17" x14ac:dyDescent="0.25">
      <c r="B87">
        <v>3.1271716469770672</v>
      </c>
      <c r="C87">
        <v>6.810284920083391</v>
      </c>
      <c r="D87">
        <v>0</v>
      </c>
      <c r="E87">
        <v>13.829047949965254</v>
      </c>
      <c r="F87">
        <v>21.473245309242532</v>
      </c>
      <c r="G87">
        <v>16.817234190410009</v>
      </c>
      <c r="H87">
        <v>22.654621264767201</v>
      </c>
      <c r="I87">
        <v>23.766504517025712</v>
      </c>
      <c r="J87">
        <v>5.6289089645587218</v>
      </c>
      <c r="K87">
        <v>3.6831132731063239</v>
      </c>
      <c r="L87">
        <v>2.2932592077831826</v>
      </c>
      <c r="M87">
        <v>3.6831132731063239</v>
      </c>
      <c r="N87">
        <v>13.551077136900624</v>
      </c>
      <c r="O87">
        <v>17.720639332870046</v>
      </c>
      <c r="P87">
        <v>14.523974982626825</v>
      </c>
      <c r="Q87">
        <v>14.871438498957609</v>
      </c>
    </row>
    <row r="88" spans="1:17" x14ac:dyDescent="0.25">
      <c r="B88">
        <v>0</v>
      </c>
      <c r="C88">
        <v>4.3110084680523482</v>
      </c>
      <c r="D88">
        <v>7.236335642802155</v>
      </c>
      <c r="E88">
        <v>20.323325635103924</v>
      </c>
      <c r="F88">
        <v>22.324865280985374</v>
      </c>
      <c r="G88">
        <v>15.242494226327944</v>
      </c>
      <c r="H88">
        <v>24.095458044649732</v>
      </c>
      <c r="I88">
        <v>24.942263279445729</v>
      </c>
      <c r="J88">
        <v>20.554272517321014</v>
      </c>
      <c r="K88">
        <v>22.016936104695919</v>
      </c>
      <c r="L88">
        <v>12.779060816012317</v>
      </c>
      <c r="M88">
        <v>12.856043110084681</v>
      </c>
      <c r="N88">
        <v>21.555042340261739</v>
      </c>
      <c r="O88">
        <v>6.7744418783679743</v>
      </c>
      <c r="P88">
        <v>16.320246343341033</v>
      </c>
      <c r="Q88">
        <v>4.5419553502694381</v>
      </c>
    </row>
    <row r="89" spans="1:17" x14ac:dyDescent="0.25">
      <c r="B89">
        <v>3.306451612903226</v>
      </c>
      <c r="C89">
        <v>7.741935483870968</v>
      </c>
      <c r="D89">
        <v>0</v>
      </c>
      <c r="E89">
        <v>11.209677419354838</v>
      </c>
      <c r="F89">
        <v>15.32258064516129</v>
      </c>
      <c r="G89">
        <v>12.016129032258064</v>
      </c>
      <c r="H89">
        <v>16.85483870967742</v>
      </c>
      <c r="I89">
        <v>15.564516129032258</v>
      </c>
      <c r="J89">
        <v>10.887096774193548</v>
      </c>
      <c r="K89">
        <v>6.935483870967742</v>
      </c>
      <c r="L89">
        <v>5.887096774193548</v>
      </c>
      <c r="M89">
        <v>3.1451612903225805</v>
      </c>
      <c r="N89">
        <v>8.4677419354838701</v>
      </c>
      <c r="O89">
        <v>7.419354838709677</v>
      </c>
      <c r="P89">
        <v>9.193548387096774</v>
      </c>
      <c r="Q89">
        <v>14.596774193548386</v>
      </c>
    </row>
    <row r="90" spans="1:17" x14ac:dyDescent="0.25">
      <c r="B90">
        <v>2.0270270270270272</v>
      </c>
      <c r="C90">
        <v>5.2364864864864868</v>
      </c>
      <c r="D90">
        <v>0.92905405405405406</v>
      </c>
      <c r="E90">
        <v>6.4189189189189184</v>
      </c>
      <c r="F90">
        <v>16.131756756756758</v>
      </c>
      <c r="G90">
        <v>13.006756756756758</v>
      </c>
      <c r="H90">
        <v>16.131756756756758</v>
      </c>
      <c r="I90">
        <v>16.385135135135133</v>
      </c>
      <c r="J90">
        <v>0</v>
      </c>
      <c r="K90">
        <v>10.050675675675675</v>
      </c>
      <c r="L90">
        <v>8.2770270270270263</v>
      </c>
      <c r="M90">
        <v>12.41554054054054</v>
      </c>
      <c r="N90">
        <v>6.0810810810810816</v>
      </c>
      <c r="O90">
        <v>6.503378378378379</v>
      </c>
      <c r="P90">
        <v>7.5168918918918912</v>
      </c>
      <c r="Q90">
        <v>7.1790540540540544</v>
      </c>
    </row>
    <row r="91" spans="1:17" x14ac:dyDescent="0.25">
      <c r="B91">
        <v>1.3921113689095126</v>
      </c>
      <c r="C91">
        <v>7.4245939675174011</v>
      </c>
      <c r="D91">
        <v>0</v>
      </c>
      <c r="E91">
        <v>10.131477184841454</v>
      </c>
      <c r="F91">
        <v>21.655065738592423</v>
      </c>
      <c r="G91">
        <v>16.550657385924207</v>
      </c>
      <c r="H91">
        <v>23.279195668986851</v>
      </c>
      <c r="I91">
        <v>21.423047177107502</v>
      </c>
      <c r="J91">
        <v>13.070378963650425</v>
      </c>
      <c r="K91">
        <v>18.097447795823665</v>
      </c>
      <c r="L91">
        <v>15.390564578499614</v>
      </c>
      <c r="M91">
        <v>16.705336426914151</v>
      </c>
      <c r="N91">
        <v>17.092034029389016</v>
      </c>
      <c r="O91">
        <v>15.31322505800464</v>
      </c>
      <c r="P91">
        <v>18.561484918793504</v>
      </c>
      <c r="Q91">
        <v>14.539829853054911</v>
      </c>
    </row>
    <row r="92" spans="1:17" x14ac:dyDescent="0.25">
      <c r="A92" t="s">
        <v>102</v>
      </c>
      <c r="B92">
        <f>AVERAGE(B2:B91)</f>
        <v>2.1650243298021454</v>
      </c>
      <c r="C92">
        <f t="shared" ref="C92:Q92" si="0">AVERAGE(C2:C91)</f>
        <v>9.3346534388755327</v>
      </c>
      <c r="D92">
        <f t="shared" si="0"/>
        <v>1.3812090427683905</v>
      </c>
      <c r="E92">
        <f t="shared" si="0"/>
        <v>10.984029017836907</v>
      </c>
      <c r="F92">
        <f t="shared" si="0"/>
        <v>24.994535275515585</v>
      </c>
      <c r="G92">
        <f t="shared" si="0"/>
        <v>20.849370491664519</v>
      </c>
      <c r="H92">
        <f t="shared" si="0"/>
        <v>23.233039239834543</v>
      </c>
      <c r="I92">
        <f t="shared" si="0"/>
        <v>22.457273996890674</v>
      </c>
      <c r="J92">
        <f t="shared" si="0"/>
        <v>12.959419272179922</v>
      </c>
      <c r="K92">
        <f t="shared" si="0"/>
        <v>11.792161016630983</v>
      </c>
      <c r="L92">
        <f t="shared" si="0"/>
        <v>12.16683401361103</v>
      </c>
      <c r="M92">
        <f t="shared" si="0"/>
        <v>12.438740034879599</v>
      </c>
      <c r="N92">
        <f t="shared" si="0"/>
        <v>16.642023263625411</v>
      </c>
      <c r="O92">
        <f t="shared" si="0"/>
        <v>16.237446422826736</v>
      </c>
      <c r="P92">
        <f t="shared" si="0"/>
        <v>16.608186145320968</v>
      </c>
      <c r="Q92">
        <f t="shared" si="0"/>
        <v>16.878513907174373</v>
      </c>
    </row>
    <row r="94" spans="1:17" x14ac:dyDescent="0.25">
      <c r="A94" t="s">
        <v>106</v>
      </c>
    </row>
    <row r="95" spans="1:17" x14ac:dyDescent="0.25">
      <c r="B95">
        <v>0</v>
      </c>
      <c r="C95">
        <v>9.1178650852483312</v>
      </c>
      <c r="D95">
        <v>0.22238695329873981</v>
      </c>
      <c r="E95">
        <v>9.3402520385470709</v>
      </c>
      <c r="F95">
        <v>5.7079318013343219</v>
      </c>
      <c r="G95">
        <v>6.8939955522609342</v>
      </c>
      <c r="H95">
        <v>0.7412898443291327</v>
      </c>
      <c r="I95">
        <v>2.8910303928836178</v>
      </c>
      <c r="J95">
        <v>10.674573758339511</v>
      </c>
      <c r="K95">
        <v>8.1541882876204586</v>
      </c>
      <c r="L95">
        <v>4.0770941438102293</v>
      </c>
      <c r="M95">
        <v>4.8183839881393622</v>
      </c>
      <c r="N95">
        <v>16.382505559673831</v>
      </c>
      <c r="O95">
        <v>14.306893995552262</v>
      </c>
      <c r="P95">
        <v>22.386953298739805</v>
      </c>
      <c r="Q95">
        <v>20.681986656782804</v>
      </c>
    </row>
    <row r="96" spans="1:17" x14ac:dyDescent="0.25">
      <c r="B96">
        <v>4.609375</v>
      </c>
      <c r="C96">
        <v>9.53125</v>
      </c>
      <c r="D96">
        <v>0</v>
      </c>
      <c r="E96">
        <v>6.328125</v>
      </c>
      <c r="F96">
        <v>16.015625</v>
      </c>
      <c r="G96">
        <v>6.953125</v>
      </c>
      <c r="H96">
        <v>16.953125</v>
      </c>
      <c r="I96">
        <v>5.703125</v>
      </c>
      <c r="J96">
        <v>12.5</v>
      </c>
      <c r="K96">
        <v>0.46875</v>
      </c>
      <c r="L96">
        <v>13.28125</v>
      </c>
      <c r="M96">
        <v>10</v>
      </c>
      <c r="N96">
        <v>1.875</v>
      </c>
      <c r="O96">
        <v>7.890625</v>
      </c>
      <c r="P96">
        <v>9.375</v>
      </c>
      <c r="Q96">
        <v>20.9375</v>
      </c>
    </row>
    <row r="97" spans="2:17" x14ac:dyDescent="0.25">
      <c r="B97">
        <v>0.92204526404023457</v>
      </c>
      <c r="C97">
        <v>11.232187761944678</v>
      </c>
      <c r="D97">
        <v>0</v>
      </c>
      <c r="E97">
        <v>11.232187761944678</v>
      </c>
      <c r="F97">
        <v>7.2087175188600163</v>
      </c>
      <c r="G97">
        <v>13.243922883487008</v>
      </c>
      <c r="H97">
        <v>6.7057837384744339</v>
      </c>
      <c r="I97">
        <v>10.226320201173513</v>
      </c>
      <c r="J97">
        <v>10.226320201173513</v>
      </c>
      <c r="K97">
        <v>22.212908633696564</v>
      </c>
      <c r="L97">
        <v>24.559932942162614</v>
      </c>
      <c r="M97">
        <v>16.429170159262362</v>
      </c>
      <c r="N97">
        <v>15.842414082145851</v>
      </c>
      <c r="O97">
        <v>24.727577535624476</v>
      </c>
      <c r="P97">
        <v>19.279128248113999</v>
      </c>
      <c r="Q97">
        <v>19.53059513830679</v>
      </c>
    </row>
    <row r="98" spans="2:17" x14ac:dyDescent="0.25">
      <c r="B98">
        <v>2.1228203184230479</v>
      </c>
      <c r="C98">
        <v>5.9135708870356334</v>
      </c>
      <c r="D98">
        <v>2.5777103866565581</v>
      </c>
      <c r="E98">
        <v>14.101592115238818</v>
      </c>
      <c r="F98">
        <v>7.5815011372251702</v>
      </c>
      <c r="G98">
        <v>4.0940106141015917</v>
      </c>
      <c r="H98">
        <v>5.7619408642911294</v>
      </c>
      <c r="I98">
        <v>0</v>
      </c>
      <c r="J98">
        <v>10.159211523881728</v>
      </c>
      <c r="K98">
        <v>5.0796057619408641</v>
      </c>
      <c r="L98">
        <v>6.3684609552691436</v>
      </c>
      <c r="M98">
        <v>9.7801364670204691</v>
      </c>
      <c r="N98">
        <v>7.6573161485974222</v>
      </c>
      <c r="O98">
        <v>5.7619408642911294</v>
      </c>
      <c r="P98">
        <v>7.9605761940864284</v>
      </c>
      <c r="Q98">
        <v>6.1410159211523885</v>
      </c>
    </row>
    <row r="99" spans="2:17" x14ac:dyDescent="0.25">
      <c r="B99">
        <v>3.916666666666667</v>
      </c>
      <c r="C99">
        <v>12.666666666666668</v>
      </c>
      <c r="D99">
        <v>0.33333333333333337</v>
      </c>
      <c r="E99">
        <v>10.583333333333334</v>
      </c>
      <c r="F99">
        <v>4.75</v>
      </c>
      <c r="G99">
        <v>7.5833333333333339</v>
      </c>
      <c r="H99">
        <v>2.4166666666666665</v>
      </c>
      <c r="I99">
        <v>8.8333333333333339</v>
      </c>
      <c r="J99">
        <v>8.9166666666666679</v>
      </c>
      <c r="K99">
        <v>15.833333333333332</v>
      </c>
      <c r="L99">
        <v>5.6666666666666661</v>
      </c>
      <c r="M99">
        <v>13.333333333333334</v>
      </c>
      <c r="N99">
        <v>22.5</v>
      </c>
      <c r="O99">
        <v>12.166666666666668</v>
      </c>
      <c r="P99">
        <v>0</v>
      </c>
      <c r="Q99">
        <v>8.0833333333333321</v>
      </c>
    </row>
    <row r="100" spans="2:17" x14ac:dyDescent="0.25">
      <c r="B100">
        <v>0.27378507871321012</v>
      </c>
      <c r="C100">
        <v>7.1184120465434635</v>
      </c>
      <c r="D100">
        <v>0.75290896646132788</v>
      </c>
      <c r="E100">
        <v>7.3921971252566738</v>
      </c>
      <c r="F100">
        <v>18.754277891854894</v>
      </c>
      <c r="G100">
        <v>16.2217659137577</v>
      </c>
      <c r="H100">
        <v>26.557152635181382</v>
      </c>
      <c r="I100">
        <v>13.552361396303903</v>
      </c>
      <c r="J100">
        <v>4.4490075290896645</v>
      </c>
      <c r="K100">
        <v>2.7378507871321012</v>
      </c>
      <c r="L100">
        <v>8.6242299794661186</v>
      </c>
      <c r="M100">
        <v>0</v>
      </c>
      <c r="N100">
        <v>14.510609171800137</v>
      </c>
      <c r="O100">
        <v>11.841204654346338</v>
      </c>
      <c r="P100">
        <v>12.114989733059549</v>
      </c>
      <c r="Q100">
        <v>7.3237508555783704</v>
      </c>
    </row>
    <row r="101" spans="2:17" x14ac:dyDescent="0.25">
      <c r="B101">
        <v>3.1510658016682109</v>
      </c>
      <c r="C101">
        <v>12.418906394810008</v>
      </c>
      <c r="D101">
        <v>0</v>
      </c>
      <c r="E101">
        <v>14.735866543095458</v>
      </c>
      <c r="F101">
        <v>12.418906394810008</v>
      </c>
      <c r="G101">
        <v>7.8776645041705287</v>
      </c>
      <c r="H101">
        <v>2.4096385542168677</v>
      </c>
      <c r="I101">
        <v>3.7998146431881374</v>
      </c>
      <c r="J101">
        <v>8.3410565338276186</v>
      </c>
      <c r="K101">
        <v>15.477293790546803</v>
      </c>
      <c r="L101">
        <v>6.5801668211306774</v>
      </c>
      <c r="M101">
        <v>14.457831325301203</v>
      </c>
      <c r="N101">
        <v>15.013901760889715</v>
      </c>
      <c r="O101">
        <v>11.492122335495829</v>
      </c>
      <c r="P101">
        <v>17.330861909175162</v>
      </c>
      <c r="Q101">
        <v>15.291936978683967</v>
      </c>
    </row>
    <row r="102" spans="2:17" x14ac:dyDescent="0.25">
      <c r="B102">
        <v>0</v>
      </c>
      <c r="C102">
        <v>8.8235294117647065</v>
      </c>
      <c r="D102">
        <v>0.71736011477761841</v>
      </c>
      <c r="E102">
        <v>12.697274031563847</v>
      </c>
      <c r="F102">
        <v>13.558106169296988</v>
      </c>
      <c r="G102">
        <v>7.388809182209469</v>
      </c>
      <c r="H102">
        <v>12.984218077474893</v>
      </c>
      <c r="I102">
        <v>8.8952654232424688</v>
      </c>
      <c r="J102">
        <v>3.0846484935437588</v>
      </c>
      <c r="K102">
        <v>1.5781922525107603</v>
      </c>
      <c r="L102">
        <v>6.814921090387374</v>
      </c>
      <c r="M102">
        <v>6.3127690100430414</v>
      </c>
      <c r="N102">
        <v>6.6714490674318503</v>
      </c>
      <c r="O102">
        <v>14.921090387374461</v>
      </c>
      <c r="P102">
        <v>13.629842180774748</v>
      </c>
      <c r="Q102">
        <v>10.329985652797705</v>
      </c>
    </row>
    <row r="103" spans="2:17" x14ac:dyDescent="0.25">
      <c r="B103">
        <v>0.94711917916337818</v>
      </c>
      <c r="C103">
        <v>5.5248618784530388</v>
      </c>
      <c r="D103">
        <v>0</v>
      </c>
      <c r="E103">
        <v>10.418310970797158</v>
      </c>
      <c r="F103">
        <v>14.83820047355959</v>
      </c>
      <c r="G103">
        <v>7.3401736385161804</v>
      </c>
      <c r="H103">
        <v>14.99605367008682</v>
      </c>
      <c r="I103">
        <v>11.286503551696923</v>
      </c>
      <c r="J103">
        <v>8.5240726124704036</v>
      </c>
      <c r="K103">
        <v>5.0513022888713497</v>
      </c>
      <c r="L103">
        <v>5.3670086819258094</v>
      </c>
      <c r="M103">
        <v>9.3922651933701662</v>
      </c>
      <c r="N103">
        <v>14.52249408050513</v>
      </c>
      <c r="O103">
        <v>9.1554853985793212</v>
      </c>
      <c r="P103">
        <v>17.284925019731652</v>
      </c>
      <c r="Q103">
        <v>12.86503551696922</v>
      </c>
    </row>
    <row r="104" spans="2:17" x14ac:dyDescent="0.25">
      <c r="B104">
        <v>5.534204458109147</v>
      </c>
      <c r="C104">
        <v>5.534204458109147</v>
      </c>
      <c r="D104">
        <v>0</v>
      </c>
      <c r="E104">
        <v>10.837817063797079</v>
      </c>
      <c r="F104">
        <v>18.524212144504226</v>
      </c>
      <c r="G104">
        <v>29.438893159108375</v>
      </c>
      <c r="H104">
        <v>20.215219062259802</v>
      </c>
      <c r="I104">
        <v>24.980784012298233</v>
      </c>
      <c r="J104">
        <v>23.981552651806304</v>
      </c>
      <c r="K104">
        <v>20.368946963873942</v>
      </c>
      <c r="L104">
        <v>15.295926210607224</v>
      </c>
      <c r="M104">
        <v>14.373558800922368</v>
      </c>
      <c r="N104">
        <v>14.450422751729439</v>
      </c>
      <c r="O104">
        <v>16.295157571099157</v>
      </c>
      <c r="P104">
        <v>19.677171406610299</v>
      </c>
      <c r="Q104">
        <v>28.747117601844735</v>
      </c>
    </row>
    <row r="105" spans="2:17" x14ac:dyDescent="0.25">
      <c r="B105">
        <v>0</v>
      </c>
      <c r="C105">
        <v>5.9180576631259481</v>
      </c>
      <c r="D105">
        <v>0.22761760242792109</v>
      </c>
      <c r="E105">
        <v>8.0424886191198777</v>
      </c>
      <c r="F105">
        <v>2.2003034901365703</v>
      </c>
      <c r="G105">
        <v>15.174506828528072</v>
      </c>
      <c r="H105">
        <v>4.931714719271624</v>
      </c>
      <c r="I105">
        <v>0.37936267071320184</v>
      </c>
      <c r="J105">
        <v>2.8831562974203337</v>
      </c>
      <c r="K105">
        <v>1.5174506828528074</v>
      </c>
      <c r="L105">
        <v>3.9453717754172986</v>
      </c>
      <c r="M105">
        <v>11.001517450682853</v>
      </c>
      <c r="N105">
        <v>12.51896813353566</v>
      </c>
      <c r="O105">
        <v>5.0075872534142638</v>
      </c>
      <c r="P105">
        <v>6.2215477996965101</v>
      </c>
      <c r="Q105">
        <v>13.581183611532625</v>
      </c>
    </row>
    <row r="106" spans="2:17" x14ac:dyDescent="0.25">
      <c r="B106">
        <v>0</v>
      </c>
      <c r="C106">
        <v>11.083123425692696</v>
      </c>
      <c r="D106">
        <v>6.0453400503778338</v>
      </c>
      <c r="E106">
        <v>15.701091519731319</v>
      </c>
      <c r="F106">
        <v>14.945424013434089</v>
      </c>
      <c r="G106">
        <v>10.075566750629724</v>
      </c>
      <c r="H106">
        <v>14.441645675902603</v>
      </c>
      <c r="I106">
        <v>11.754827875734676</v>
      </c>
      <c r="J106">
        <v>9.235936188077245</v>
      </c>
      <c r="K106">
        <v>16.540722082283796</v>
      </c>
      <c r="L106">
        <v>3.7783375314861463</v>
      </c>
      <c r="M106">
        <v>4.1141897565071366</v>
      </c>
      <c r="N106">
        <v>15.533165407220823</v>
      </c>
      <c r="O106">
        <v>14.525608732157849</v>
      </c>
      <c r="P106">
        <v>2.518891687657431</v>
      </c>
      <c r="Q106">
        <v>14.86146095717884</v>
      </c>
    </row>
    <row r="107" spans="2:17" x14ac:dyDescent="0.25">
      <c r="B107">
        <v>2.2638563622170182</v>
      </c>
      <c r="C107">
        <v>11.319281811085089</v>
      </c>
      <c r="D107">
        <v>0</v>
      </c>
      <c r="E107">
        <v>8.7431693989071047</v>
      </c>
      <c r="F107">
        <v>13.036690085870415</v>
      </c>
      <c r="G107">
        <v>11.397345823575332</v>
      </c>
      <c r="H107">
        <v>10.616705698672913</v>
      </c>
      <c r="I107">
        <v>7.4941451990632322</v>
      </c>
      <c r="J107">
        <v>20.140515222482435</v>
      </c>
      <c r="K107">
        <v>11.241217798594848</v>
      </c>
      <c r="L107">
        <v>14.285714285714285</v>
      </c>
      <c r="M107">
        <v>16.393442622950818</v>
      </c>
      <c r="N107">
        <v>23.887587822014051</v>
      </c>
      <c r="O107">
        <v>15.846994535519126</v>
      </c>
      <c r="P107">
        <v>14.754098360655737</v>
      </c>
      <c r="Q107">
        <v>15.144418423106949</v>
      </c>
    </row>
    <row r="108" spans="2:17" x14ac:dyDescent="0.25">
      <c r="B108">
        <v>1.9379844961240309</v>
      </c>
      <c r="C108">
        <v>10.852713178294573</v>
      </c>
      <c r="D108">
        <v>0</v>
      </c>
      <c r="E108">
        <v>9.1472868217054266</v>
      </c>
      <c r="F108">
        <v>20</v>
      </c>
      <c r="G108">
        <v>6.7441860465116283</v>
      </c>
      <c r="H108">
        <v>13.255813953488371</v>
      </c>
      <c r="I108">
        <v>10.077519379844961</v>
      </c>
      <c r="J108">
        <v>16.97674418604651</v>
      </c>
      <c r="K108">
        <v>17.209302325581397</v>
      </c>
      <c r="L108">
        <v>14.883720930232558</v>
      </c>
      <c r="M108">
        <v>5.0387596899224807</v>
      </c>
      <c r="N108">
        <v>11.24031007751938</v>
      </c>
      <c r="O108">
        <v>25.736434108527135</v>
      </c>
      <c r="P108">
        <v>10.542635658914728</v>
      </c>
      <c r="Q108">
        <v>8.9922480620155039</v>
      </c>
    </row>
    <row r="109" spans="2:17" x14ac:dyDescent="0.25">
      <c r="B109">
        <v>0.24291497975708504</v>
      </c>
      <c r="C109">
        <v>9.9595141700404852</v>
      </c>
      <c r="D109">
        <v>2.0242914979757085</v>
      </c>
      <c r="E109">
        <v>12.388663967611336</v>
      </c>
      <c r="F109">
        <v>9.7165991902834001</v>
      </c>
      <c r="G109">
        <v>2.6720647773279356</v>
      </c>
      <c r="H109">
        <v>5.3441295546558711</v>
      </c>
      <c r="I109">
        <v>5.9109311740890691</v>
      </c>
      <c r="J109">
        <v>11.336032388663968</v>
      </c>
      <c r="K109">
        <v>2.5101214574898787</v>
      </c>
      <c r="L109">
        <v>3.8056680161943324</v>
      </c>
      <c r="M109">
        <v>0</v>
      </c>
      <c r="N109">
        <v>6.1538461538461542</v>
      </c>
      <c r="O109">
        <v>12.955465587044534</v>
      </c>
      <c r="P109">
        <v>7.3684210526315779</v>
      </c>
      <c r="Q109">
        <v>20.404858299595141</v>
      </c>
    </row>
    <row r="110" spans="2:17" x14ac:dyDescent="0.25">
      <c r="B110">
        <v>5.5939226519337018</v>
      </c>
      <c r="C110">
        <v>9.5303867403314921</v>
      </c>
      <c r="D110">
        <v>0.96685082872928174</v>
      </c>
      <c r="E110">
        <v>8.9779005524861883</v>
      </c>
      <c r="F110">
        <v>7.596685082872928</v>
      </c>
      <c r="G110">
        <v>5.1104972375690609</v>
      </c>
      <c r="H110">
        <v>12.223756906077348</v>
      </c>
      <c r="I110">
        <v>8.7707182320441994</v>
      </c>
      <c r="J110">
        <v>9.7375690607734811</v>
      </c>
      <c r="K110">
        <v>2.3480662983425415</v>
      </c>
      <c r="L110">
        <v>8.1491712707182327</v>
      </c>
      <c r="M110">
        <v>8.7016574585635365</v>
      </c>
      <c r="N110">
        <v>8.7707182320441994</v>
      </c>
      <c r="O110">
        <v>3.798342541436464</v>
      </c>
      <c r="P110">
        <v>7.9419889502762437</v>
      </c>
      <c r="Q110">
        <v>0</v>
      </c>
    </row>
    <row r="111" spans="2:17" x14ac:dyDescent="0.25">
      <c r="B111">
        <v>1.8168054504163513</v>
      </c>
      <c r="C111">
        <v>4.9205147615442844</v>
      </c>
      <c r="D111">
        <v>0</v>
      </c>
      <c r="E111">
        <v>7.1915215745647245</v>
      </c>
      <c r="F111">
        <v>20.96896290688872</v>
      </c>
      <c r="G111">
        <v>22.558667676003026</v>
      </c>
      <c r="H111">
        <v>26.7221801665405</v>
      </c>
      <c r="I111">
        <v>11.960635881907645</v>
      </c>
      <c r="J111">
        <v>16.956850870552611</v>
      </c>
      <c r="K111">
        <v>8.9326267978803937</v>
      </c>
      <c r="L111">
        <v>3.9364118092354281</v>
      </c>
      <c r="M111">
        <v>12.26343679031037</v>
      </c>
      <c r="N111">
        <v>16.12414837244512</v>
      </c>
      <c r="O111">
        <v>16.654049962149887</v>
      </c>
      <c r="P111">
        <v>17.789553368660105</v>
      </c>
      <c r="Q111">
        <v>15.367146101438303</v>
      </c>
    </row>
    <row r="112" spans="2:17" x14ac:dyDescent="0.25">
      <c r="B112">
        <v>3.1724137931034484</v>
      </c>
      <c r="C112">
        <v>8.4827586206896548</v>
      </c>
      <c r="D112">
        <v>0</v>
      </c>
      <c r="E112">
        <v>6.1379310344827589</v>
      </c>
      <c r="F112">
        <v>8.068965517241379</v>
      </c>
      <c r="G112">
        <v>6.2758620689655169</v>
      </c>
      <c r="H112">
        <v>5.931034482758621</v>
      </c>
      <c r="I112">
        <v>7.931034482758621</v>
      </c>
      <c r="J112">
        <v>9.0344827586206886</v>
      </c>
      <c r="K112">
        <v>8.9655172413793096</v>
      </c>
      <c r="L112">
        <v>8.6206896551724146</v>
      </c>
      <c r="M112">
        <v>8.9655172413793096</v>
      </c>
      <c r="N112">
        <v>9.1034482758620694</v>
      </c>
      <c r="O112">
        <v>10.758620689655173</v>
      </c>
      <c r="P112">
        <v>9.3793103448275872</v>
      </c>
      <c r="Q112">
        <v>15.03448275862069</v>
      </c>
    </row>
    <row r="113" spans="2:17" x14ac:dyDescent="0.25">
      <c r="B113">
        <v>8.9358245329000816</v>
      </c>
      <c r="C113">
        <v>18.846466287571083</v>
      </c>
      <c r="D113">
        <v>10.479285134037369</v>
      </c>
      <c r="E113">
        <v>17.303005686433796</v>
      </c>
      <c r="F113">
        <v>13.403736799350122</v>
      </c>
      <c r="G113">
        <v>13.48497156783103</v>
      </c>
      <c r="H113">
        <v>14.865962632006498</v>
      </c>
      <c r="I113">
        <v>10.398050365556458</v>
      </c>
      <c r="J113">
        <v>11.454102355808287</v>
      </c>
      <c r="K113">
        <v>0</v>
      </c>
      <c r="L113">
        <v>13.241267262388302</v>
      </c>
      <c r="M113">
        <v>6.9049553208773355</v>
      </c>
      <c r="N113">
        <v>5.1177904142973194</v>
      </c>
      <c r="O113">
        <v>15.353371242891958</v>
      </c>
      <c r="P113">
        <v>8.8545897644191705</v>
      </c>
      <c r="Q113">
        <v>12.997562956945572</v>
      </c>
    </row>
    <row r="114" spans="2:17" x14ac:dyDescent="0.25">
      <c r="B114">
        <v>0</v>
      </c>
      <c r="C114">
        <v>12.09553158705701</v>
      </c>
      <c r="D114">
        <v>2.157164869029276</v>
      </c>
      <c r="E114">
        <v>15.716486902927581</v>
      </c>
      <c r="F114">
        <v>16.87211093990755</v>
      </c>
      <c r="G114">
        <v>10.554699537750386</v>
      </c>
      <c r="H114">
        <v>7.7041602465331271</v>
      </c>
      <c r="I114">
        <v>10.477657935285054</v>
      </c>
      <c r="J114">
        <v>10.708782742681047</v>
      </c>
      <c r="K114">
        <v>13.559322033898304</v>
      </c>
      <c r="L114">
        <v>1.4637904468412943</v>
      </c>
      <c r="M114">
        <v>9.0138674884437595</v>
      </c>
      <c r="N114">
        <v>23.343605546995377</v>
      </c>
      <c r="O114">
        <v>16.024653312788907</v>
      </c>
      <c r="P114">
        <v>15.485362095531588</v>
      </c>
      <c r="Q114">
        <v>9.7842835130970727</v>
      </c>
    </row>
    <row r="115" spans="2:17" x14ac:dyDescent="0.25">
      <c r="B115">
        <v>0</v>
      </c>
      <c r="C115">
        <v>8.3449235048678716</v>
      </c>
      <c r="D115">
        <v>7.7190542420027821</v>
      </c>
      <c r="E115">
        <v>16.481223922114047</v>
      </c>
      <c r="F115">
        <v>9.7357440890125169</v>
      </c>
      <c r="G115">
        <v>12.308762169680111</v>
      </c>
      <c r="H115">
        <v>10.570236439499304</v>
      </c>
      <c r="I115">
        <v>9.1794158553546605</v>
      </c>
      <c r="J115">
        <v>13.838664812239221</v>
      </c>
      <c r="K115">
        <v>9.8052851182197482</v>
      </c>
      <c r="L115">
        <v>12.308762169680111</v>
      </c>
      <c r="M115">
        <v>12.726008344923507</v>
      </c>
      <c r="N115">
        <v>6.884561891515995</v>
      </c>
      <c r="O115">
        <v>9.4575799721835878</v>
      </c>
      <c r="P115">
        <v>11.196105702364395</v>
      </c>
      <c r="Q115">
        <v>9.7357440890125169</v>
      </c>
    </row>
    <row r="116" spans="2:17" x14ac:dyDescent="0.25">
      <c r="B116">
        <v>2.869757174392936</v>
      </c>
      <c r="C116">
        <v>6.1074319352465043</v>
      </c>
      <c r="D116">
        <v>0</v>
      </c>
      <c r="E116">
        <v>11.258278145695364</v>
      </c>
      <c r="F116">
        <v>14.1280353200883</v>
      </c>
      <c r="G116">
        <v>5.518763796909492</v>
      </c>
      <c r="H116">
        <v>17.51287711552612</v>
      </c>
      <c r="I116">
        <v>12.067696835908755</v>
      </c>
      <c r="J116">
        <v>11.184694628403239</v>
      </c>
      <c r="K116">
        <v>7.1376011773362764</v>
      </c>
      <c r="L116">
        <v>7.6526857983811629</v>
      </c>
      <c r="M116">
        <v>15.673289183222957</v>
      </c>
      <c r="N116">
        <v>12.582781456953644</v>
      </c>
      <c r="O116">
        <v>23.325974981604119</v>
      </c>
      <c r="P116">
        <v>20.014716703458426</v>
      </c>
      <c r="Q116">
        <v>24.356144223693892</v>
      </c>
    </row>
    <row r="117" spans="2:17" x14ac:dyDescent="0.25">
      <c r="B117">
        <v>2.7866242038216562</v>
      </c>
      <c r="C117">
        <v>9.5541401273885356</v>
      </c>
      <c r="D117">
        <v>1.3535031847133758</v>
      </c>
      <c r="E117">
        <v>13.375796178343949</v>
      </c>
      <c r="F117">
        <v>2.2292993630573248</v>
      </c>
      <c r="G117">
        <v>1.1146496815286624</v>
      </c>
      <c r="H117">
        <v>2.1496815286624202</v>
      </c>
      <c r="I117">
        <v>1.5127388535031847</v>
      </c>
      <c r="J117">
        <v>0</v>
      </c>
      <c r="K117">
        <v>10.589171974522294</v>
      </c>
      <c r="L117">
        <v>7.2452229299363058</v>
      </c>
      <c r="M117">
        <v>7.9617834394904454</v>
      </c>
      <c r="N117">
        <v>16.242038216560509</v>
      </c>
      <c r="O117">
        <v>10.509554140127388</v>
      </c>
      <c r="P117">
        <v>6.369426751592357</v>
      </c>
      <c r="Q117">
        <v>8.3598726114649669</v>
      </c>
    </row>
    <row r="118" spans="2:17" x14ac:dyDescent="0.25">
      <c r="B118">
        <v>5.6145675265553869</v>
      </c>
      <c r="C118">
        <v>9.9393019726858878</v>
      </c>
      <c r="D118">
        <v>0</v>
      </c>
      <c r="E118">
        <v>10.318664643399089</v>
      </c>
      <c r="F118">
        <v>12.5948406676783</v>
      </c>
      <c r="G118">
        <v>2.6555386949924125</v>
      </c>
      <c r="H118">
        <v>15.402124430955993</v>
      </c>
      <c r="I118">
        <v>5.8421851289833082</v>
      </c>
      <c r="J118">
        <v>15.781487101669194</v>
      </c>
      <c r="K118">
        <v>2.7314112291350532</v>
      </c>
      <c r="L118">
        <v>15.326251896813353</v>
      </c>
      <c r="M118">
        <v>6.600910470409711</v>
      </c>
      <c r="N118">
        <v>13.125948406676782</v>
      </c>
      <c r="O118">
        <v>13.884673748103188</v>
      </c>
      <c r="P118">
        <v>16.084977238239755</v>
      </c>
      <c r="Q118">
        <v>15.326251896813353</v>
      </c>
    </row>
    <row r="119" spans="2:17" x14ac:dyDescent="0.25">
      <c r="B119">
        <v>6.2698412698412698</v>
      </c>
      <c r="C119">
        <v>9.6031746031746046</v>
      </c>
      <c r="D119">
        <v>0</v>
      </c>
      <c r="E119">
        <v>15.079365079365079</v>
      </c>
      <c r="F119">
        <v>11.269841269841271</v>
      </c>
      <c r="G119">
        <v>12.063492063492063</v>
      </c>
      <c r="H119">
        <v>12.380952380952381</v>
      </c>
      <c r="I119">
        <v>14.920634920634921</v>
      </c>
      <c r="J119">
        <v>13.174603174603176</v>
      </c>
      <c r="K119">
        <v>0.47619047619047622</v>
      </c>
      <c r="L119">
        <v>5.7142857142857144</v>
      </c>
      <c r="M119">
        <v>5.1587301587301582</v>
      </c>
      <c r="N119">
        <v>13.333333333333334</v>
      </c>
      <c r="O119">
        <v>19.365079365079367</v>
      </c>
      <c r="P119">
        <v>18.333333333333332</v>
      </c>
      <c r="Q119">
        <v>13.65079365079365</v>
      </c>
    </row>
    <row r="120" spans="2:17" x14ac:dyDescent="0.25">
      <c r="B120">
        <v>0.88954781319495924</v>
      </c>
      <c r="C120">
        <v>8.0059303187546327</v>
      </c>
      <c r="D120">
        <v>0.51890289103039289</v>
      </c>
      <c r="E120">
        <v>7.3387694588584145</v>
      </c>
      <c r="F120">
        <v>13.491475166790215</v>
      </c>
      <c r="G120">
        <v>8.3765752409192</v>
      </c>
      <c r="H120">
        <v>12.157153446997777</v>
      </c>
      <c r="I120">
        <v>5.2631578947368416</v>
      </c>
      <c r="J120">
        <v>5.7079318013343219</v>
      </c>
      <c r="K120">
        <v>5.0407709414381028</v>
      </c>
      <c r="L120">
        <v>8.2283172720533724</v>
      </c>
      <c r="M120">
        <v>0</v>
      </c>
      <c r="N120">
        <v>7.1163825055596739</v>
      </c>
      <c r="O120">
        <v>12.008895478131949</v>
      </c>
      <c r="P120">
        <v>6.0785767234988883</v>
      </c>
      <c r="Q120">
        <v>5.3372868791697554</v>
      </c>
    </row>
    <row r="121" spans="2:17" x14ac:dyDescent="0.25">
      <c r="B121">
        <v>2.7196652719665275</v>
      </c>
      <c r="C121">
        <v>5.2998605299860531</v>
      </c>
      <c r="D121">
        <v>0</v>
      </c>
      <c r="E121">
        <v>6.9037656903765692</v>
      </c>
      <c r="F121">
        <v>7.5313807531380759</v>
      </c>
      <c r="G121">
        <v>1.6039051603905161</v>
      </c>
      <c r="H121">
        <v>9.2050209205020916</v>
      </c>
      <c r="I121">
        <v>12.900976290097629</v>
      </c>
      <c r="J121">
        <v>7.1827057182705714</v>
      </c>
      <c r="K121">
        <v>5.0906555090655514</v>
      </c>
      <c r="L121">
        <v>6.7642956764295672</v>
      </c>
      <c r="M121">
        <v>9.6234309623430967</v>
      </c>
      <c r="N121">
        <v>5.9274755927475598</v>
      </c>
      <c r="O121">
        <v>8.0892608089260811</v>
      </c>
      <c r="P121">
        <v>12.203626220362622</v>
      </c>
      <c r="Q121">
        <v>16.666666666666664</v>
      </c>
    </row>
    <row r="122" spans="2:17" x14ac:dyDescent="0.25">
      <c r="B122">
        <v>4.7436878347360363</v>
      </c>
      <c r="C122">
        <v>13.236419280795717</v>
      </c>
      <c r="D122">
        <v>4.0550879877582249</v>
      </c>
      <c r="E122">
        <v>10.941086457536343</v>
      </c>
      <c r="F122">
        <v>5.3557765876052033</v>
      </c>
      <c r="G122">
        <v>2.8309104820198927</v>
      </c>
      <c r="H122">
        <v>3.2899770466717673</v>
      </c>
      <c r="I122">
        <v>0</v>
      </c>
      <c r="J122">
        <v>9.4873756694720726</v>
      </c>
      <c r="K122">
        <v>10.252486610558531</v>
      </c>
      <c r="L122">
        <v>5.8148431522570769</v>
      </c>
      <c r="M122">
        <v>14.154552410099463</v>
      </c>
      <c r="N122">
        <v>9.5638867635807188</v>
      </c>
      <c r="O122">
        <v>4.0550879877582249</v>
      </c>
      <c r="P122">
        <v>6.5799540933435345</v>
      </c>
      <c r="Q122">
        <v>2.7543993879112469</v>
      </c>
    </row>
    <row r="123" spans="2:17" x14ac:dyDescent="0.25">
      <c r="B123">
        <v>10.53921568627451</v>
      </c>
      <c r="C123">
        <v>11.356209150326798</v>
      </c>
      <c r="D123">
        <v>5.8006535947712417</v>
      </c>
      <c r="E123">
        <v>15.931372549019606</v>
      </c>
      <c r="F123">
        <v>9.477124183006536</v>
      </c>
      <c r="G123">
        <v>0</v>
      </c>
      <c r="H123">
        <v>16.584967320261438</v>
      </c>
      <c r="I123">
        <v>10.375816993464053</v>
      </c>
      <c r="J123">
        <v>7.9248366013071889</v>
      </c>
      <c r="K123">
        <v>8.6601307189542478</v>
      </c>
      <c r="L123">
        <v>1.1437908496732025</v>
      </c>
      <c r="M123">
        <v>6.3725490196078427</v>
      </c>
      <c r="N123">
        <v>21.732026143790851</v>
      </c>
      <c r="O123">
        <v>18.382352941176471</v>
      </c>
      <c r="P123">
        <v>7.2712418300653603</v>
      </c>
      <c r="Q123">
        <v>19.77124183006536</v>
      </c>
    </row>
    <row r="124" spans="2:17" x14ac:dyDescent="0.25">
      <c r="B124">
        <v>3.5714285714285712</v>
      </c>
      <c r="C124">
        <v>8.7386018237082066</v>
      </c>
      <c r="D124">
        <v>0</v>
      </c>
      <c r="E124">
        <v>9.9544072948328282</v>
      </c>
      <c r="F124">
        <v>10.486322188449847</v>
      </c>
      <c r="G124">
        <v>8.7386018237082066</v>
      </c>
      <c r="H124">
        <v>10.790273556231003</v>
      </c>
      <c r="I124">
        <v>13.98176291793313</v>
      </c>
      <c r="J124">
        <v>19.756838905775076</v>
      </c>
      <c r="K124">
        <v>4.86322188449848</v>
      </c>
      <c r="L124">
        <v>0.83586626139817621</v>
      </c>
      <c r="M124">
        <v>6.7629179331306997</v>
      </c>
      <c r="N124">
        <v>12.613981762917934</v>
      </c>
      <c r="O124">
        <v>11.474164133738601</v>
      </c>
      <c r="P124">
        <v>15.501519756838904</v>
      </c>
      <c r="Q124">
        <v>22.492401215805472</v>
      </c>
    </row>
    <row r="125" spans="2:17" x14ac:dyDescent="0.25">
      <c r="B125">
        <v>7.8559738134206221</v>
      </c>
      <c r="C125">
        <v>12.029459901800326</v>
      </c>
      <c r="D125">
        <v>6.3829787234042552</v>
      </c>
      <c r="E125">
        <v>18.085106382978726</v>
      </c>
      <c r="F125">
        <v>12.60229132569558</v>
      </c>
      <c r="G125">
        <v>12.76595744680851</v>
      </c>
      <c r="H125">
        <v>11.374795417348608</v>
      </c>
      <c r="I125">
        <v>6.4648117839607204</v>
      </c>
      <c r="J125">
        <v>13.338788870703763</v>
      </c>
      <c r="K125">
        <v>22.25859247135843</v>
      </c>
      <c r="L125">
        <v>11.620294599018004</v>
      </c>
      <c r="M125">
        <v>17.021276595744681</v>
      </c>
      <c r="N125">
        <v>9.3289689034369889</v>
      </c>
      <c r="O125">
        <v>0</v>
      </c>
      <c r="P125">
        <v>17.021276595744681</v>
      </c>
      <c r="Q125">
        <v>14.893617021276595</v>
      </c>
    </row>
    <row r="126" spans="2:17" x14ac:dyDescent="0.25">
      <c r="B126">
        <v>4.6166529266281948</v>
      </c>
      <c r="C126">
        <v>9.5630667765869752</v>
      </c>
      <c r="D126">
        <v>0</v>
      </c>
      <c r="E126">
        <v>11.871393239901073</v>
      </c>
      <c r="F126">
        <v>15.08656224237428</v>
      </c>
      <c r="G126">
        <v>23.16570486397362</v>
      </c>
      <c r="H126">
        <v>10.057708161582852</v>
      </c>
      <c r="I126">
        <v>13.849958779884583</v>
      </c>
      <c r="J126">
        <v>8.9859851607584496</v>
      </c>
      <c r="K126">
        <v>16.982687551525146</v>
      </c>
      <c r="L126">
        <v>15.416323165704865</v>
      </c>
      <c r="M126">
        <v>22.671063478977739</v>
      </c>
      <c r="N126">
        <v>14.014839241549875</v>
      </c>
      <c r="O126">
        <v>13.190436933223411</v>
      </c>
      <c r="P126">
        <v>21.929101401483926</v>
      </c>
      <c r="Q126">
        <v>14.262159934047816</v>
      </c>
    </row>
    <row r="127" spans="2:17" x14ac:dyDescent="0.25">
      <c r="B127">
        <v>0.80350620891161428</v>
      </c>
      <c r="C127">
        <v>10.080350620891162</v>
      </c>
      <c r="D127">
        <v>0</v>
      </c>
      <c r="E127">
        <v>8.4002921840759672</v>
      </c>
      <c r="F127">
        <v>14.097881665449233</v>
      </c>
      <c r="G127">
        <v>12.636961285609935</v>
      </c>
      <c r="H127">
        <v>11.102994886778671</v>
      </c>
      <c r="I127">
        <v>11.614317019722426</v>
      </c>
      <c r="J127">
        <v>10.810810810810811</v>
      </c>
      <c r="K127">
        <v>10.66471877282688</v>
      </c>
      <c r="L127">
        <v>13.513513513513514</v>
      </c>
      <c r="M127">
        <v>8.6194302410518642</v>
      </c>
      <c r="N127">
        <v>13.805697589481372</v>
      </c>
      <c r="O127">
        <v>6.4280496712929143</v>
      </c>
      <c r="P127">
        <v>11.395178962746529</v>
      </c>
      <c r="Q127">
        <v>16.289262235208181</v>
      </c>
    </row>
    <row r="128" spans="2:17" x14ac:dyDescent="0.25">
      <c r="B128">
        <v>4.6547711404189291</v>
      </c>
      <c r="C128">
        <v>10.007757951900697</v>
      </c>
      <c r="D128">
        <v>0</v>
      </c>
      <c r="E128">
        <v>16.757176105508144</v>
      </c>
      <c r="F128">
        <v>11.714507370054307</v>
      </c>
      <c r="G128">
        <v>8.223429014740109</v>
      </c>
      <c r="H128">
        <v>10.240496508921645</v>
      </c>
      <c r="I128">
        <v>11.481768813033359</v>
      </c>
      <c r="J128">
        <v>21.334367726920092</v>
      </c>
      <c r="K128">
        <v>11.404189294026377</v>
      </c>
      <c r="L128">
        <v>17.532971295577969</v>
      </c>
      <c r="M128">
        <v>21.799844840961985</v>
      </c>
      <c r="N128">
        <v>23.351435221101628</v>
      </c>
      <c r="O128">
        <v>24.980605120248253</v>
      </c>
      <c r="P128">
        <v>23.041117145073699</v>
      </c>
      <c r="Q128">
        <v>29.945694336695112</v>
      </c>
    </row>
    <row r="129" spans="2:17" x14ac:dyDescent="0.25">
      <c r="B129">
        <v>0</v>
      </c>
      <c r="C129">
        <v>13.861386138613863</v>
      </c>
      <c r="D129">
        <v>2.513328255902513</v>
      </c>
      <c r="E129">
        <v>8.6824067022086826</v>
      </c>
      <c r="F129">
        <v>13.632901751713632</v>
      </c>
      <c r="G129">
        <v>11.576542269611577</v>
      </c>
      <c r="H129">
        <v>9.6725057121096718</v>
      </c>
      <c r="I129">
        <v>4.8743335872048741</v>
      </c>
      <c r="J129">
        <v>10.662604722010663</v>
      </c>
      <c r="K129">
        <v>2.7418126428027416</v>
      </c>
      <c r="L129">
        <v>12.795125666412796</v>
      </c>
      <c r="M129">
        <v>8.3015993907083008</v>
      </c>
      <c r="N129">
        <v>13.861386138613863</v>
      </c>
      <c r="O129">
        <v>13.252094440213252</v>
      </c>
      <c r="P129">
        <v>5.4074638233054078</v>
      </c>
      <c r="Q129">
        <v>16.450875856816452</v>
      </c>
    </row>
    <row r="130" spans="2:17" x14ac:dyDescent="0.25">
      <c r="B130">
        <v>0</v>
      </c>
      <c r="C130">
        <v>9.6969696969696972</v>
      </c>
      <c r="D130">
        <v>1.9047619047619049</v>
      </c>
      <c r="E130">
        <v>15.584415584415584</v>
      </c>
      <c r="F130">
        <v>11.168831168831169</v>
      </c>
      <c r="G130">
        <v>4.9350649350649354</v>
      </c>
      <c r="H130">
        <v>8.9177489177489182</v>
      </c>
      <c r="I130">
        <v>5.2813852813852815</v>
      </c>
      <c r="J130">
        <v>8.5714285714285712</v>
      </c>
      <c r="K130">
        <v>11.168831168831169</v>
      </c>
      <c r="L130">
        <v>9.6969696969696972</v>
      </c>
      <c r="M130">
        <v>17.575757575757574</v>
      </c>
      <c r="N130">
        <v>18.874458874458874</v>
      </c>
      <c r="O130">
        <v>14.112554112554113</v>
      </c>
      <c r="P130">
        <v>8.3116883116883109</v>
      </c>
      <c r="Q130">
        <v>4.2424242424242431</v>
      </c>
    </row>
    <row r="131" spans="2:17" x14ac:dyDescent="0.25">
      <c r="B131">
        <v>2.9347028613352899</v>
      </c>
      <c r="C131">
        <v>11.73881144534116</v>
      </c>
      <c r="D131">
        <v>1.173881144534116</v>
      </c>
      <c r="E131">
        <v>12.252384446074835</v>
      </c>
      <c r="F131">
        <v>9.9779897285399848</v>
      </c>
      <c r="G131">
        <v>7.4101247248716069</v>
      </c>
      <c r="H131">
        <v>8.3639031548055751</v>
      </c>
      <c r="I131">
        <v>10.271460014673513</v>
      </c>
      <c r="J131">
        <v>9.2443140132061625</v>
      </c>
      <c r="K131">
        <v>7.4834922964049895</v>
      </c>
      <c r="L131">
        <v>5.5025678650036687</v>
      </c>
      <c r="M131">
        <v>3.2281731474688184</v>
      </c>
      <c r="N131">
        <v>9.5377842993396929</v>
      </c>
      <c r="O131">
        <v>12.325752017608217</v>
      </c>
      <c r="P131">
        <v>0</v>
      </c>
      <c r="Q131">
        <v>7.9236977256052814</v>
      </c>
    </row>
    <row r="132" spans="2:17" x14ac:dyDescent="0.25">
      <c r="B132">
        <v>2.2088353413654618</v>
      </c>
      <c r="C132">
        <v>12.349397590361445</v>
      </c>
      <c r="D132">
        <v>3.6144578313253009</v>
      </c>
      <c r="E132">
        <v>23.393574297188753</v>
      </c>
      <c r="F132">
        <v>23.09236947791165</v>
      </c>
      <c r="G132">
        <v>22.690763052208833</v>
      </c>
      <c r="H132">
        <v>12.449799196787147</v>
      </c>
      <c r="I132">
        <v>0</v>
      </c>
      <c r="J132">
        <v>9.3373493975903603</v>
      </c>
      <c r="K132">
        <v>12.550200803212853</v>
      </c>
      <c r="L132">
        <v>6.5261044176706831</v>
      </c>
      <c r="M132">
        <v>16.566265060240966</v>
      </c>
      <c r="N132">
        <v>20.983935742971887</v>
      </c>
      <c r="O132">
        <v>15.361445783132529</v>
      </c>
      <c r="P132">
        <v>13.755020080321284</v>
      </c>
      <c r="Q132">
        <v>3.7148594377510036</v>
      </c>
    </row>
    <row r="133" spans="2:17" x14ac:dyDescent="0.25">
      <c r="B133">
        <v>0</v>
      </c>
      <c r="C133">
        <v>6.945540647198106</v>
      </c>
      <c r="D133">
        <v>0.15785319652722968</v>
      </c>
      <c r="E133">
        <v>7.2612470402525648</v>
      </c>
      <c r="F133">
        <v>29.755327545382791</v>
      </c>
      <c r="G133">
        <v>21.86266771902131</v>
      </c>
      <c r="H133">
        <v>21.783741120757696</v>
      </c>
      <c r="I133">
        <v>15.785319652722968</v>
      </c>
      <c r="J133">
        <v>9.2344119968429368</v>
      </c>
      <c r="K133">
        <v>21.86266771902131</v>
      </c>
      <c r="L133">
        <v>20.36306235201263</v>
      </c>
      <c r="M133">
        <v>21.152328334648775</v>
      </c>
      <c r="N133">
        <v>20.205209155485399</v>
      </c>
      <c r="O133">
        <v>25.572217837411209</v>
      </c>
      <c r="P133">
        <v>18.94238358326756</v>
      </c>
      <c r="Q133">
        <v>16.732438831886345</v>
      </c>
    </row>
    <row r="134" spans="2:17" x14ac:dyDescent="0.25">
      <c r="B134">
        <v>5.4030874785591765</v>
      </c>
      <c r="C134">
        <v>11.406518010291595</v>
      </c>
      <c r="D134">
        <v>0</v>
      </c>
      <c r="E134">
        <v>14.065180102915953</v>
      </c>
      <c r="F134">
        <v>16.20926243567753</v>
      </c>
      <c r="G134">
        <v>9.6912521440823323</v>
      </c>
      <c r="H134">
        <v>19.382504288164665</v>
      </c>
      <c r="I134">
        <v>13.036020583190394</v>
      </c>
      <c r="J134">
        <v>18.524871355060036</v>
      </c>
      <c r="K134">
        <v>24.69982847341338</v>
      </c>
      <c r="L134">
        <v>12.69296740994854</v>
      </c>
      <c r="M134">
        <v>14.493996569468267</v>
      </c>
      <c r="N134">
        <v>30.78902229845626</v>
      </c>
      <c r="O134">
        <v>22.126929674099486</v>
      </c>
      <c r="P134">
        <v>15.608919382504288</v>
      </c>
      <c r="Q134">
        <v>21.869639794168098</v>
      </c>
    </row>
    <row r="135" spans="2:17" x14ac:dyDescent="0.25">
      <c r="B135">
        <v>0.86805555555555558</v>
      </c>
      <c r="C135">
        <v>6.510416666666667</v>
      </c>
      <c r="D135">
        <v>0</v>
      </c>
      <c r="E135">
        <v>11.892361111111111</v>
      </c>
      <c r="F135">
        <v>13.107638888888889</v>
      </c>
      <c r="G135">
        <v>10.069444444444445</v>
      </c>
      <c r="H135">
        <v>17.708333333333336</v>
      </c>
      <c r="I135">
        <v>13.975694444444445</v>
      </c>
      <c r="J135">
        <v>3.8194444444444446</v>
      </c>
      <c r="K135">
        <v>13.541666666666666</v>
      </c>
      <c r="L135">
        <v>5.8159722222222223</v>
      </c>
      <c r="M135">
        <v>14.670138888888889</v>
      </c>
      <c r="N135">
        <v>31.684027777777779</v>
      </c>
      <c r="O135">
        <v>20.138888888888889</v>
      </c>
      <c r="P135">
        <v>20.399305555555554</v>
      </c>
      <c r="Q135">
        <v>10.15625</v>
      </c>
    </row>
    <row r="136" spans="2:17" x14ac:dyDescent="0.25">
      <c r="B136">
        <v>0</v>
      </c>
      <c r="C136">
        <v>10.276073619631902</v>
      </c>
      <c r="D136">
        <v>7.2852760736196318</v>
      </c>
      <c r="E136">
        <v>11.579754601226993</v>
      </c>
      <c r="F136">
        <v>18.94171779141104</v>
      </c>
      <c r="G136">
        <v>23.773006134969325</v>
      </c>
      <c r="H136">
        <v>17.177914110429448</v>
      </c>
      <c r="I136">
        <v>18.021472392638035</v>
      </c>
      <c r="J136">
        <v>17.94478527607362</v>
      </c>
      <c r="K136">
        <v>12.116564417177914</v>
      </c>
      <c r="L136">
        <v>6.9785276073619631</v>
      </c>
      <c r="M136">
        <v>13.266871165644172</v>
      </c>
      <c r="N136">
        <v>10.966257668711657</v>
      </c>
      <c r="O136">
        <v>18.174846625766872</v>
      </c>
      <c r="P136">
        <v>6.8251533742331283</v>
      </c>
      <c r="Q136">
        <v>8.5889570552147241</v>
      </c>
    </row>
    <row r="137" spans="2:17" x14ac:dyDescent="0.25">
      <c r="B137">
        <v>4.9167927382753405</v>
      </c>
      <c r="C137">
        <v>15.052950075642965</v>
      </c>
      <c r="D137">
        <v>7.7912254160363084</v>
      </c>
      <c r="E137">
        <v>14.826021180030258</v>
      </c>
      <c r="F137">
        <v>7.488653555219364</v>
      </c>
      <c r="G137">
        <v>0</v>
      </c>
      <c r="H137">
        <v>5.9757942511346442</v>
      </c>
      <c r="I137">
        <v>10.741301059001513</v>
      </c>
      <c r="J137">
        <v>14.977307110438728</v>
      </c>
      <c r="K137">
        <v>9.0771558245083206</v>
      </c>
      <c r="L137">
        <v>7.7912254160363084</v>
      </c>
      <c r="M137">
        <v>10.665658093797276</v>
      </c>
      <c r="N137">
        <v>4.1603630862329801</v>
      </c>
      <c r="O137">
        <v>10.81694402420575</v>
      </c>
      <c r="P137">
        <v>4.3872919818456886</v>
      </c>
      <c r="Q137">
        <v>7.6399394856278366</v>
      </c>
    </row>
    <row r="138" spans="2:17" x14ac:dyDescent="0.25">
      <c r="B138">
        <v>4.0857334226389819</v>
      </c>
      <c r="C138">
        <v>8.4393837910247829</v>
      </c>
      <c r="D138">
        <v>2.1433355659745477</v>
      </c>
      <c r="E138">
        <v>10.314802411252511</v>
      </c>
      <c r="F138">
        <v>10.850636302746148</v>
      </c>
      <c r="G138">
        <v>11.118553248492967</v>
      </c>
      <c r="H138">
        <v>15.740120562625586</v>
      </c>
      <c r="I138">
        <v>10.180843938379102</v>
      </c>
      <c r="J138">
        <v>20.763563295378432</v>
      </c>
      <c r="K138">
        <v>5.760214333556597</v>
      </c>
      <c r="L138">
        <v>5.5592766242464835</v>
      </c>
      <c r="M138">
        <v>0</v>
      </c>
      <c r="N138">
        <v>11.520428667113194</v>
      </c>
      <c r="O138">
        <v>16.275954454119223</v>
      </c>
      <c r="P138">
        <v>18.486269256530473</v>
      </c>
      <c r="Q138">
        <v>15.740120562625586</v>
      </c>
    </row>
    <row r="139" spans="2:17" x14ac:dyDescent="0.25">
      <c r="B139">
        <v>2.5018953752843061</v>
      </c>
      <c r="C139">
        <v>12.964366944655042</v>
      </c>
      <c r="D139">
        <v>1.5921152388172859</v>
      </c>
      <c r="E139">
        <v>13.874147081122063</v>
      </c>
      <c r="F139">
        <v>2.8809704321455647</v>
      </c>
      <c r="G139">
        <v>2.5777103866565581</v>
      </c>
      <c r="H139">
        <v>10.917361637604246</v>
      </c>
      <c r="I139">
        <v>0.60652009097801363</v>
      </c>
      <c r="J139">
        <v>8.4154662623199403</v>
      </c>
      <c r="K139">
        <v>0</v>
      </c>
      <c r="L139">
        <v>8.4154662623199403</v>
      </c>
      <c r="M139">
        <v>6.3684609552691436</v>
      </c>
      <c r="N139">
        <v>10.159211523881728</v>
      </c>
      <c r="O139">
        <v>13.798332069749812</v>
      </c>
      <c r="P139">
        <v>10.68991660348749</v>
      </c>
      <c r="Q139">
        <v>10.68991660348749</v>
      </c>
    </row>
    <row r="140" spans="2:17" x14ac:dyDescent="0.25">
      <c r="B140">
        <v>1.6849199663016006</v>
      </c>
      <c r="C140">
        <v>8.7615838247683229</v>
      </c>
      <c r="D140">
        <v>0</v>
      </c>
      <c r="E140">
        <v>10.699241786015163</v>
      </c>
      <c r="F140">
        <v>18.95534962089301</v>
      </c>
      <c r="G140">
        <v>20.050547598989048</v>
      </c>
      <c r="H140">
        <v>10.109519797809604</v>
      </c>
      <c r="I140">
        <v>5.9814658803706822</v>
      </c>
      <c r="J140">
        <v>7.6663858466722825</v>
      </c>
      <c r="K140">
        <v>8.9300758213984839</v>
      </c>
      <c r="L140">
        <v>1.3479359730412805</v>
      </c>
      <c r="M140">
        <v>12.131423757371525</v>
      </c>
      <c r="N140">
        <v>32.097725358045494</v>
      </c>
      <c r="O140">
        <v>25.779275484414487</v>
      </c>
      <c r="P140">
        <v>18.112889637742207</v>
      </c>
      <c r="Q140">
        <v>19.545071609098567</v>
      </c>
    </row>
    <row r="141" spans="2:17" x14ac:dyDescent="0.25">
      <c r="B141">
        <v>4.2776432606941084</v>
      </c>
      <c r="C141">
        <v>8.7167070217917662</v>
      </c>
      <c r="D141">
        <v>0</v>
      </c>
      <c r="E141">
        <v>5.5690072639225177</v>
      </c>
      <c r="F141">
        <v>14.608555286521389</v>
      </c>
      <c r="G141">
        <v>10.895883777239709</v>
      </c>
      <c r="H141">
        <v>14.366424535916062</v>
      </c>
      <c r="I141">
        <v>10.250201775625504</v>
      </c>
      <c r="J141">
        <v>7.1025020177562554</v>
      </c>
      <c r="K141">
        <v>5.1654560129136398</v>
      </c>
      <c r="L141">
        <v>10.573042776432606</v>
      </c>
      <c r="M141">
        <v>12.832929782082324</v>
      </c>
      <c r="N141">
        <v>16.949152542372879</v>
      </c>
      <c r="O141">
        <v>5.4075867635189674</v>
      </c>
      <c r="P141">
        <v>19.612590799031477</v>
      </c>
      <c r="Q141">
        <v>16.626311541565777</v>
      </c>
    </row>
    <row r="142" spans="2:17" x14ac:dyDescent="0.25">
      <c r="B142">
        <v>3.0913012221423437</v>
      </c>
      <c r="C142">
        <v>6.1107117181883535</v>
      </c>
      <c r="D142">
        <v>0</v>
      </c>
      <c r="E142">
        <v>5.7512580877066855</v>
      </c>
      <c r="F142">
        <v>19.410496046010064</v>
      </c>
      <c r="G142">
        <v>20.345075485262402</v>
      </c>
      <c r="H142">
        <v>25.449317038102087</v>
      </c>
      <c r="I142">
        <v>17.325664989216392</v>
      </c>
      <c r="J142">
        <v>12.077641984184041</v>
      </c>
      <c r="K142">
        <v>10.567936736161036</v>
      </c>
      <c r="L142">
        <v>13.87491013659238</v>
      </c>
      <c r="M142">
        <v>6.7577282530553564</v>
      </c>
      <c r="N142">
        <v>5.4636951833213514</v>
      </c>
      <c r="O142">
        <v>9.7052480230050318</v>
      </c>
      <c r="P142">
        <v>9.2739036664270298</v>
      </c>
      <c r="Q142">
        <v>12.868439971243708</v>
      </c>
    </row>
    <row r="143" spans="2:17" x14ac:dyDescent="0.25">
      <c r="B143">
        <v>0.41118421052631576</v>
      </c>
      <c r="C143">
        <v>7.072368421052631</v>
      </c>
      <c r="D143">
        <v>0</v>
      </c>
      <c r="E143">
        <v>13.157894736842104</v>
      </c>
      <c r="F143">
        <v>11.924342105263158</v>
      </c>
      <c r="G143">
        <v>16.200657894736842</v>
      </c>
      <c r="H143">
        <v>14.473684210526317</v>
      </c>
      <c r="I143">
        <v>17.763157894736842</v>
      </c>
      <c r="J143">
        <v>5.427631578947369</v>
      </c>
      <c r="K143">
        <v>13.651315789473683</v>
      </c>
      <c r="L143">
        <v>2.4671052631578947</v>
      </c>
      <c r="M143">
        <v>11.019736842105262</v>
      </c>
      <c r="N143">
        <v>17.845394736842106</v>
      </c>
      <c r="O143">
        <v>6.5789473684210522</v>
      </c>
      <c r="P143">
        <v>4.3585526315789469</v>
      </c>
      <c r="Q143">
        <v>1.6447368421052631</v>
      </c>
    </row>
    <row r="144" spans="2:17" x14ac:dyDescent="0.25">
      <c r="B144">
        <v>1.6220600162206</v>
      </c>
      <c r="C144">
        <v>8.1103000811030004</v>
      </c>
      <c r="D144">
        <v>0</v>
      </c>
      <c r="E144">
        <v>8.5969180859691807</v>
      </c>
      <c r="F144">
        <v>13.138686131386862</v>
      </c>
      <c r="G144">
        <v>13.625304136253041</v>
      </c>
      <c r="H144">
        <v>16.220600162206001</v>
      </c>
      <c r="I144">
        <v>6.407137064071371</v>
      </c>
      <c r="J144">
        <v>0.32441200324412006</v>
      </c>
      <c r="K144">
        <v>10.137875101378752</v>
      </c>
      <c r="L144">
        <v>6.4882400648824001</v>
      </c>
      <c r="M144">
        <v>4.9472830494728299</v>
      </c>
      <c r="N144">
        <v>7.0559610705596105</v>
      </c>
      <c r="O144">
        <v>0.97323600973236013</v>
      </c>
      <c r="P144">
        <v>15.247364152473642</v>
      </c>
      <c r="Q144">
        <v>17.761557177615572</v>
      </c>
    </row>
    <row r="145" spans="2:17" x14ac:dyDescent="0.25">
      <c r="B145">
        <v>0.8828250401284109</v>
      </c>
      <c r="C145">
        <v>13.884430176565008</v>
      </c>
      <c r="D145">
        <v>1.1235955056179776</v>
      </c>
      <c r="E145">
        <v>7.7046548956661312</v>
      </c>
      <c r="F145">
        <v>6.5810593900481535</v>
      </c>
      <c r="G145">
        <v>2.5682182985553772</v>
      </c>
      <c r="H145">
        <v>7.3033707865168536</v>
      </c>
      <c r="I145">
        <v>0</v>
      </c>
      <c r="J145">
        <v>5.8587479935794544</v>
      </c>
      <c r="K145">
        <v>19.101123595505616</v>
      </c>
      <c r="L145">
        <v>6.7415730337078648</v>
      </c>
      <c r="M145">
        <v>13.723916532905298</v>
      </c>
      <c r="N145">
        <v>28.410914927768861</v>
      </c>
      <c r="O145">
        <v>19.582664526484749</v>
      </c>
      <c r="P145">
        <v>9.8715890850722321</v>
      </c>
      <c r="Q145">
        <v>14.847512038523275</v>
      </c>
    </row>
    <row r="146" spans="2:17" x14ac:dyDescent="0.25">
      <c r="B146">
        <v>7.4102964118564749</v>
      </c>
      <c r="C146">
        <v>9.8283931357254293</v>
      </c>
      <c r="D146">
        <v>3.9781591263650542</v>
      </c>
      <c r="E146">
        <v>7.332293291731669</v>
      </c>
      <c r="F146">
        <v>5.2262090483619339</v>
      </c>
      <c r="G146">
        <v>7.1762870514820598</v>
      </c>
      <c r="H146">
        <v>9.0483619344773789</v>
      </c>
      <c r="I146">
        <v>8.3463338533541354</v>
      </c>
      <c r="J146">
        <v>2.1840873634945397</v>
      </c>
      <c r="K146">
        <v>2.80811232449298</v>
      </c>
      <c r="L146">
        <v>0</v>
      </c>
      <c r="M146">
        <v>5.9282371294851792</v>
      </c>
      <c r="N146">
        <v>11.934477379095163</v>
      </c>
      <c r="O146">
        <v>9.9063962558502343</v>
      </c>
      <c r="P146">
        <v>20.04680187207488</v>
      </c>
      <c r="Q146">
        <v>21.450858034321374</v>
      </c>
    </row>
    <row r="147" spans="2:17" x14ac:dyDescent="0.25">
      <c r="B147">
        <v>0</v>
      </c>
      <c r="C147">
        <v>10.661764705882353</v>
      </c>
      <c r="D147">
        <v>4.4117647058823533</v>
      </c>
      <c r="E147">
        <v>11.76470588235294</v>
      </c>
      <c r="F147">
        <v>12.205882352941176</v>
      </c>
      <c r="G147">
        <v>10</v>
      </c>
      <c r="H147">
        <v>10.882352941176471</v>
      </c>
      <c r="I147">
        <v>7.6470588235294121</v>
      </c>
      <c r="J147">
        <v>10.882352941176471</v>
      </c>
      <c r="K147">
        <v>14.48529411764706</v>
      </c>
      <c r="L147">
        <v>10.441176470588236</v>
      </c>
      <c r="M147">
        <v>12.867647058823529</v>
      </c>
      <c r="N147">
        <v>14.926470588235293</v>
      </c>
      <c r="O147">
        <v>8.235294117647058</v>
      </c>
      <c r="P147">
        <v>13.088235294117649</v>
      </c>
      <c r="Q147">
        <v>14.852941176470589</v>
      </c>
    </row>
    <row r="148" spans="2:17" x14ac:dyDescent="0.25">
      <c r="B148">
        <v>1.868399675060926</v>
      </c>
      <c r="C148">
        <v>9.3419983753046303</v>
      </c>
      <c r="D148">
        <v>2.4370430544272947</v>
      </c>
      <c r="E148">
        <v>16.246953696181965</v>
      </c>
      <c r="F148">
        <v>10.641754670999187</v>
      </c>
      <c r="G148">
        <v>7.7173030056864338</v>
      </c>
      <c r="H148">
        <v>11.454102355808287</v>
      </c>
      <c r="I148">
        <v>10.885458976441917</v>
      </c>
      <c r="J148">
        <v>0</v>
      </c>
      <c r="K148">
        <v>12.672623883021933</v>
      </c>
      <c r="L148">
        <v>9.0982940698619004</v>
      </c>
      <c r="M148">
        <v>19.17140536149472</v>
      </c>
      <c r="N148">
        <v>16.003249390739235</v>
      </c>
      <c r="O148">
        <v>16.896831844029244</v>
      </c>
      <c r="P148">
        <v>10.479285134037369</v>
      </c>
      <c r="Q148">
        <v>16.409423233143787</v>
      </c>
    </row>
    <row r="149" spans="2:17" x14ac:dyDescent="0.25">
      <c r="B149">
        <v>0.22058823529411764</v>
      </c>
      <c r="C149">
        <v>5</v>
      </c>
      <c r="D149">
        <v>0</v>
      </c>
      <c r="E149">
        <v>10.661764705882353</v>
      </c>
      <c r="F149">
        <v>6.5441176470588243</v>
      </c>
      <c r="G149">
        <v>17.647058823529413</v>
      </c>
      <c r="H149">
        <v>7.5</v>
      </c>
      <c r="I149">
        <v>3.4558823529411766</v>
      </c>
      <c r="J149">
        <v>12.720588235294116</v>
      </c>
      <c r="K149">
        <v>7.7205882352941178</v>
      </c>
      <c r="L149">
        <v>13.823529411764707</v>
      </c>
      <c r="M149">
        <v>15.441176470588236</v>
      </c>
      <c r="N149">
        <v>7.9411764705882346</v>
      </c>
      <c r="O149">
        <v>6.3970588235294112</v>
      </c>
      <c r="P149">
        <v>9.4117647058823533</v>
      </c>
      <c r="Q149">
        <v>7.6470588235294121</v>
      </c>
    </row>
    <row r="150" spans="2:17" x14ac:dyDescent="0.25">
      <c r="B150">
        <v>6.1969439728353146</v>
      </c>
      <c r="C150">
        <v>15.280135823429541</v>
      </c>
      <c r="D150">
        <v>9.4227504244482176</v>
      </c>
      <c r="E150">
        <v>17.402376910016979</v>
      </c>
      <c r="F150">
        <v>7.8098471986417657</v>
      </c>
      <c r="G150">
        <v>0</v>
      </c>
      <c r="H150">
        <v>7.8098471986417657</v>
      </c>
      <c r="I150">
        <v>3.8200339558573853</v>
      </c>
      <c r="J150">
        <v>0.1697792869269949</v>
      </c>
      <c r="K150">
        <v>5.6027164685908319</v>
      </c>
      <c r="L150">
        <v>3.1409168081494054</v>
      </c>
      <c r="M150">
        <v>8.4040747028862484</v>
      </c>
      <c r="N150">
        <v>10.865874363327674</v>
      </c>
      <c r="O150">
        <v>8.6587436332767407</v>
      </c>
      <c r="P150">
        <v>4.6689303904923607</v>
      </c>
      <c r="Q150">
        <v>8.3191850594227503</v>
      </c>
    </row>
    <row r="151" spans="2:17" x14ac:dyDescent="0.25">
      <c r="B151">
        <v>0.42223786066150598</v>
      </c>
      <c r="C151">
        <v>8.1632653061224492</v>
      </c>
      <c r="D151">
        <v>0</v>
      </c>
      <c r="E151">
        <v>7.8817733990147785</v>
      </c>
      <c r="F151">
        <v>14.919071076706544</v>
      </c>
      <c r="G151">
        <v>8.0225193525686134</v>
      </c>
      <c r="H151">
        <v>13.089373680506686</v>
      </c>
      <c r="I151">
        <v>1.4074595355383532</v>
      </c>
      <c r="J151">
        <v>14.004222378606615</v>
      </c>
      <c r="K151">
        <v>14.144968332160451</v>
      </c>
      <c r="L151">
        <v>9.8522167487684733</v>
      </c>
      <c r="M151">
        <v>13.300492610837439</v>
      </c>
      <c r="N151">
        <v>10.344827586206897</v>
      </c>
      <c r="O151">
        <v>4.7853624208304009</v>
      </c>
      <c r="P151">
        <v>17.945109078114005</v>
      </c>
      <c r="Q151">
        <v>7.6002814919071069</v>
      </c>
    </row>
    <row r="152" spans="2:17" x14ac:dyDescent="0.25">
      <c r="B152">
        <v>1.6116653875671527</v>
      </c>
      <c r="C152">
        <v>10.514198004604758</v>
      </c>
      <c r="D152">
        <v>0</v>
      </c>
      <c r="E152">
        <v>9.5932463545663857</v>
      </c>
      <c r="F152">
        <v>5.295471987720644</v>
      </c>
      <c r="G152">
        <v>5.1419800460475829</v>
      </c>
      <c r="H152">
        <v>3.300076745970836</v>
      </c>
      <c r="I152">
        <v>6.0629316960859558</v>
      </c>
      <c r="J152">
        <v>4.8349961627014579</v>
      </c>
      <c r="K152">
        <v>13.507290867229472</v>
      </c>
      <c r="L152">
        <v>3.7605525709900229</v>
      </c>
      <c r="M152">
        <v>6.2931696085955489</v>
      </c>
      <c r="N152">
        <v>19.033000767459711</v>
      </c>
      <c r="O152">
        <v>15.732924021488873</v>
      </c>
      <c r="P152">
        <v>7.4443591711435149</v>
      </c>
      <c r="Q152">
        <v>7.5978511128165769</v>
      </c>
    </row>
    <row r="153" spans="2:17" x14ac:dyDescent="0.25">
      <c r="B153">
        <v>8.3137254901960773</v>
      </c>
      <c r="C153">
        <v>18.117647058823529</v>
      </c>
      <c r="D153">
        <v>8.5490196078431371</v>
      </c>
      <c r="E153">
        <v>20.627450980392155</v>
      </c>
      <c r="F153">
        <v>14.431372549019608</v>
      </c>
      <c r="G153">
        <v>5.0980392156862742</v>
      </c>
      <c r="H153">
        <v>17.333333333333336</v>
      </c>
      <c r="I153">
        <v>9.6470588235294112</v>
      </c>
      <c r="J153">
        <v>5.0980392156862742</v>
      </c>
      <c r="K153">
        <v>1.5686274509803921</v>
      </c>
      <c r="L153">
        <v>5.9607843137254903</v>
      </c>
      <c r="M153">
        <v>4.8627450980392162</v>
      </c>
      <c r="N153">
        <v>0</v>
      </c>
      <c r="O153">
        <v>12.705882352941176</v>
      </c>
      <c r="P153">
        <v>19.607843137254903</v>
      </c>
      <c r="Q153">
        <v>16.705882352941178</v>
      </c>
    </row>
    <row r="154" spans="2:17" x14ac:dyDescent="0.25">
      <c r="B154">
        <v>0</v>
      </c>
      <c r="C154">
        <v>4.918032786885246</v>
      </c>
      <c r="D154">
        <v>0.81967213114754101</v>
      </c>
      <c r="E154">
        <v>8.8342440801457194</v>
      </c>
      <c r="F154">
        <v>14.754098360655737</v>
      </c>
      <c r="G154">
        <v>13.205828779599271</v>
      </c>
      <c r="H154">
        <v>15.1183970856102</v>
      </c>
      <c r="I154">
        <v>14.116575591985429</v>
      </c>
      <c r="J154">
        <v>14.116575591985429</v>
      </c>
      <c r="K154">
        <v>26.867030965391621</v>
      </c>
      <c r="L154">
        <v>25.683060109289617</v>
      </c>
      <c r="M154">
        <v>26.047358834244079</v>
      </c>
      <c r="N154">
        <v>28.415300546448087</v>
      </c>
      <c r="O154">
        <v>19.94535519125683</v>
      </c>
      <c r="P154">
        <v>27.504553734061933</v>
      </c>
      <c r="Q154">
        <v>23.497267759562842</v>
      </c>
    </row>
    <row r="155" spans="2:17" x14ac:dyDescent="0.25">
      <c r="B155">
        <v>1.2859304084720122</v>
      </c>
      <c r="C155">
        <v>9.6822995461422092</v>
      </c>
      <c r="D155">
        <v>2.7231467473524962</v>
      </c>
      <c r="E155">
        <v>10.514372163388805</v>
      </c>
      <c r="F155">
        <v>22.087745839636913</v>
      </c>
      <c r="G155">
        <v>14.372163388804839</v>
      </c>
      <c r="H155">
        <v>16.111951588502269</v>
      </c>
      <c r="I155">
        <v>15.431164901664147</v>
      </c>
      <c r="J155">
        <v>7.1104387291981848</v>
      </c>
      <c r="K155">
        <v>0</v>
      </c>
      <c r="L155">
        <v>7.1860816944024197</v>
      </c>
      <c r="M155">
        <v>3.7821482602118004</v>
      </c>
      <c r="N155">
        <v>10.892586989409985</v>
      </c>
      <c r="O155">
        <v>11.119515885022693</v>
      </c>
      <c r="P155">
        <v>8.8502269288956139</v>
      </c>
      <c r="Q155">
        <v>16.111951588502269</v>
      </c>
    </row>
    <row r="156" spans="2:17" x14ac:dyDescent="0.25">
      <c r="B156">
        <v>0</v>
      </c>
      <c r="C156">
        <v>8.7606837606837598</v>
      </c>
      <c r="D156">
        <v>3.9886039886039883</v>
      </c>
      <c r="E156">
        <v>6.7663817663817669</v>
      </c>
      <c r="F156">
        <v>14.173789173789173</v>
      </c>
      <c r="G156">
        <v>6.7663817663817669</v>
      </c>
      <c r="H156">
        <v>17.307692307692307</v>
      </c>
      <c r="I156">
        <v>8.618233618233619</v>
      </c>
      <c r="J156">
        <v>0.7834757834757835</v>
      </c>
      <c r="K156">
        <v>1.7094017094017095</v>
      </c>
      <c r="L156">
        <v>5.3418803418803416</v>
      </c>
      <c r="M156">
        <v>3.9886039886039883</v>
      </c>
      <c r="N156">
        <v>2.8490028490028489</v>
      </c>
      <c r="O156">
        <v>7.1937321937321936</v>
      </c>
      <c r="P156">
        <v>12.535612535612536</v>
      </c>
      <c r="Q156">
        <v>2.7065527065527064</v>
      </c>
    </row>
    <row r="157" spans="2:17" x14ac:dyDescent="0.25">
      <c r="B157">
        <v>4.9956178790534622</v>
      </c>
      <c r="C157">
        <v>8.1507449605609121</v>
      </c>
      <c r="D157">
        <v>0</v>
      </c>
      <c r="E157">
        <v>17.703768624014025</v>
      </c>
      <c r="F157">
        <v>20.77125328659071</v>
      </c>
      <c r="G157">
        <v>7.7125328659070984</v>
      </c>
      <c r="H157">
        <v>23.66345311130587</v>
      </c>
      <c r="I157">
        <v>17.177914110429448</v>
      </c>
      <c r="J157">
        <v>15.687992988606487</v>
      </c>
      <c r="K157">
        <v>11.305872042068362</v>
      </c>
      <c r="L157">
        <v>4.5574057843996494</v>
      </c>
      <c r="M157">
        <v>15.425065731814197</v>
      </c>
      <c r="N157">
        <v>21.560035056967571</v>
      </c>
      <c r="O157">
        <v>10.517090271691497</v>
      </c>
      <c r="P157">
        <v>28.92199824715162</v>
      </c>
      <c r="Q157">
        <v>17.440841367221736</v>
      </c>
    </row>
    <row r="158" spans="2:17" x14ac:dyDescent="0.25">
      <c r="B158">
        <v>7.2727272727272725</v>
      </c>
      <c r="C158">
        <v>17.07509881422925</v>
      </c>
      <c r="D158">
        <v>7.1936758893280635</v>
      </c>
      <c r="E158">
        <v>18.49802371541502</v>
      </c>
      <c r="F158">
        <v>12.252964426877471</v>
      </c>
      <c r="G158">
        <v>13.280632411067195</v>
      </c>
      <c r="H158">
        <v>12.094861660079051</v>
      </c>
      <c r="I158">
        <v>13.122529644268774</v>
      </c>
      <c r="J158">
        <v>5.7707509881422929</v>
      </c>
      <c r="K158">
        <v>0</v>
      </c>
      <c r="L158">
        <v>20.711462450592887</v>
      </c>
      <c r="M158">
        <v>13.043478260869565</v>
      </c>
      <c r="N158">
        <v>8.4584980237154141</v>
      </c>
      <c r="O158">
        <v>18.023715415019762</v>
      </c>
      <c r="P158">
        <v>8.3794466403162051</v>
      </c>
      <c r="Q158">
        <v>7.9051383399209492</v>
      </c>
    </row>
    <row r="159" spans="2:17" x14ac:dyDescent="0.25">
      <c r="B159">
        <v>1.918649270913277</v>
      </c>
      <c r="C159">
        <v>6.6768994627782048</v>
      </c>
      <c r="D159">
        <v>0</v>
      </c>
      <c r="E159">
        <v>10.590943975441288</v>
      </c>
      <c r="F159">
        <v>24.09823484267076</v>
      </c>
      <c r="G159">
        <v>16.270145817344588</v>
      </c>
      <c r="H159">
        <v>20.03069838833461</v>
      </c>
      <c r="I159">
        <v>17.574827321565618</v>
      </c>
      <c r="J159">
        <v>9.439754412893322</v>
      </c>
      <c r="K159">
        <v>10.283960092095166</v>
      </c>
      <c r="L159">
        <v>16.577129700690712</v>
      </c>
      <c r="M159">
        <v>10.207214121258634</v>
      </c>
      <c r="N159">
        <v>17.881811204911742</v>
      </c>
      <c r="O159">
        <v>18.802762854950114</v>
      </c>
      <c r="P159">
        <v>20.721412125863392</v>
      </c>
      <c r="Q159">
        <v>14.121258633921718</v>
      </c>
    </row>
    <row r="160" spans="2:17" x14ac:dyDescent="0.25">
      <c r="B160">
        <v>3.1570639305445938</v>
      </c>
      <c r="C160">
        <v>14.759273875295975</v>
      </c>
      <c r="D160">
        <v>0</v>
      </c>
      <c r="E160">
        <v>7.4191002367797951</v>
      </c>
      <c r="F160">
        <v>13.654301499605367</v>
      </c>
      <c r="G160">
        <v>16.258879242304658</v>
      </c>
      <c r="H160">
        <v>11.128650355169691</v>
      </c>
      <c r="I160">
        <v>17.048145224940807</v>
      </c>
      <c r="J160">
        <v>10.891870560378848</v>
      </c>
      <c r="K160">
        <v>12.470402525651144</v>
      </c>
      <c r="L160">
        <v>12.628255722178375</v>
      </c>
      <c r="M160">
        <v>12.154696132596685</v>
      </c>
      <c r="N160">
        <v>24.151539068666143</v>
      </c>
      <c r="O160">
        <v>17.91633780584057</v>
      </c>
      <c r="P160">
        <v>18.074191002367797</v>
      </c>
      <c r="Q160">
        <v>31.886345698500396</v>
      </c>
    </row>
    <row r="161" spans="2:17" x14ac:dyDescent="0.25">
      <c r="B161">
        <v>9.0909090909090917</v>
      </c>
      <c r="C161">
        <v>13.047138047138047</v>
      </c>
      <c r="D161">
        <v>0</v>
      </c>
      <c r="E161">
        <v>16.835016835016837</v>
      </c>
      <c r="F161">
        <v>11.952861952861953</v>
      </c>
      <c r="G161">
        <v>6.7340067340067336</v>
      </c>
      <c r="H161">
        <v>14.309764309764308</v>
      </c>
      <c r="I161">
        <v>6.5656565656565666</v>
      </c>
      <c r="J161">
        <v>19.612794612794612</v>
      </c>
      <c r="K161">
        <v>12.373737373737374</v>
      </c>
      <c r="L161">
        <v>7.154882154882154</v>
      </c>
      <c r="M161">
        <v>19.107744107744107</v>
      </c>
      <c r="N161">
        <v>14.983164983164984</v>
      </c>
      <c r="O161">
        <v>7.5757575757575761</v>
      </c>
      <c r="P161">
        <v>20.202020202020201</v>
      </c>
      <c r="Q161">
        <v>30.218855218855218</v>
      </c>
    </row>
    <row r="162" spans="2:17" x14ac:dyDescent="0.25">
      <c r="B162">
        <v>2.4132730015082959</v>
      </c>
      <c r="C162">
        <v>9.502262443438914</v>
      </c>
      <c r="D162">
        <v>1.5837104072398189</v>
      </c>
      <c r="E162">
        <v>9.2760180995475121</v>
      </c>
      <c r="F162">
        <v>3.3936651583710407</v>
      </c>
      <c r="G162">
        <v>2.6395173453996983</v>
      </c>
      <c r="H162">
        <v>8.2956259426847652</v>
      </c>
      <c r="I162">
        <v>0</v>
      </c>
      <c r="J162">
        <v>1.2820512820512819</v>
      </c>
      <c r="K162">
        <v>9.42684766214178</v>
      </c>
      <c r="L162">
        <v>2.2624434389140271</v>
      </c>
      <c r="M162">
        <v>9.8039215686274517</v>
      </c>
      <c r="N162">
        <v>15.309200603318251</v>
      </c>
      <c r="O162">
        <v>16.59125188536953</v>
      </c>
      <c r="P162">
        <v>3.7707390648567118</v>
      </c>
      <c r="Q162">
        <v>7.9939668174962284</v>
      </c>
    </row>
    <row r="163" spans="2:17" x14ac:dyDescent="0.25">
      <c r="B163">
        <v>0</v>
      </c>
      <c r="C163">
        <v>3.4863945578231288</v>
      </c>
      <c r="D163">
        <v>1.0204081632653061</v>
      </c>
      <c r="E163">
        <v>8.6734693877551017</v>
      </c>
      <c r="F163">
        <v>13.690476190476192</v>
      </c>
      <c r="G163">
        <v>8.2482993197278898</v>
      </c>
      <c r="H163">
        <v>17.857142857142858</v>
      </c>
      <c r="I163">
        <v>9.2687074829931984</v>
      </c>
      <c r="J163">
        <v>6.1224489795918364</v>
      </c>
      <c r="K163">
        <v>9.5238095238095237</v>
      </c>
      <c r="L163">
        <v>5.9523809523809517</v>
      </c>
      <c r="M163">
        <v>5.2721088435374153</v>
      </c>
      <c r="N163">
        <v>9.8639455782312915</v>
      </c>
      <c r="O163">
        <v>12.585034013605442</v>
      </c>
      <c r="P163">
        <v>15.136054421768709</v>
      </c>
      <c r="Q163">
        <v>12.84013605442177</v>
      </c>
    </row>
    <row r="164" spans="2:17" x14ac:dyDescent="0.25">
      <c r="B164">
        <v>0.37425149700598803</v>
      </c>
      <c r="C164">
        <v>8.7574850299401188</v>
      </c>
      <c r="D164">
        <v>0</v>
      </c>
      <c r="E164">
        <v>11.302395209580839</v>
      </c>
      <c r="F164">
        <v>11.377245508982035</v>
      </c>
      <c r="G164">
        <v>13.398203592814371</v>
      </c>
      <c r="H164">
        <v>11.302395209580839</v>
      </c>
      <c r="I164">
        <v>1.6467065868263475</v>
      </c>
      <c r="J164">
        <v>10.928143712574851</v>
      </c>
      <c r="K164">
        <v>4.4910179640718564</v>
      </c>
      <c r="L164">
        <v>18.113772455089823</v>
      </c>
      <c r="M164">
        <v>10.62874251497006</v>
      </c>
      <c r="N164">
        <v>10.778443113772456</v>
      </c>
      <c r="O164">
        <v>13.398203592814371</v>
      </c>
      <c r="P164">
        <v>13.09880239520958</v>
      </c>
      <c r="Q164">
        <v>9.8053892215568865</v>
      </c>
    </row>
    <row r="165" spans="2:17" x14ac:dyDescent="0.25">
      <c r="B165">
        <v>4.154302670623145</v>
      </c>
      <c r="C165">
        <v>13.724035608308604</v>
      </c>
      <c r="D165">
        <v>4.0801186943620182</v>
      </c>
      <c r="E165">
        <v>14.020771513353116</v>
      </c>
      <c r="F165">
        <v>14.465875370919882</v>
      </c>
      <c r="G165">
        <v>8.2344213649851632</v>
      </c>
      <c r="H165">
        <v>16.61721068249258</v>
      </c>
      <c r="I165">
        <v>11.943620178041543</v>
      </c>
      <c r="J165">
        <v>8.7537091988130555</v>
      </c>
      <c r="K165">
        <v>0</v>
      </c>
      <c r="L165">
        <v>1.8545994065281897</v>
      </c>
      <c r="M165">
        <v>0.96439169139465875</v>
      </c>
      <c r="N165">
        <v>17.433234421364986</v>
      </c>
      <c r="O165">
        <v>22.626112759643917</v>
      </c>
      <c r="P165">
        <v>20.400593471810087</v>
      </c>
      <c r="Q165">
        <v>16.394658753709198</v>
      </c>
    </row>
    <row r="166" spans="2:17" x14ac:dyDescent="0.25">
      <c r="B166">
        <v>0</v>
      </c>
      <c r="C166">
        <v>13.357400722021662</v>
      </c>
      <c r="D166">
        <v>3.8808664259927803</v>
      </c>
      <c r="E166">
        <v>9.2057761732851997</v>
      </c>
      <c r="F166">
        <v>19.494584837545126</v>
      </c>
      <c r="G166">
        <v>16.60649819494585</v>
      </c>
      <c r="H166">
        <v>18.050541516245488</v>
      </c>
      <c r="I166">
        <v>15.7942238267148</v>
      </c>
      <c r="J166">
        <v>21.119133574007222</v>
      </c>
      <c r="K166">
        <v>11.732851985559567</v>
      </c>
      <c r="L166">
        <v>23.104693140794225</v>
      </c>
      <c r="M166">
        <v>16.60649819494585</v>
      </c>
      <c r="N166">
        <v>29.422382671480147</v>
      </c>
      <c r="O166">
        <v>29.512635379061368</v>
      </c>
      <c r="P166">
        <v>17.23826714801444</v>
      </c>
      <c r="Q166">
        <v>23.826714801444044</v>
      </c>
    </row>
    <row r="167" spans="2:17" x14ac:dyDescent="0.25">
      <c r="B167">
        <v>1.486013986013986</v>
      </c>
      <c r="C167">
        <v>11.101398601398602</v>
      </c>
      <c r="D167">
        <v>0</v>
      </c>
      <c r="E167">
        <v>15.384615384615385</v>
      </c>
      <c r="F167">
        <v>14.160839160839162</v>
      </c>
      <c r="G167">
        <v>29.10839160839161</v>
      </c>
      <c r="H167">
        <v>15.122377622377622</v>
      </c>
      <c r="I167">
        <v>6.1188811188811192</v>
      </c>
      <c r="J167">
        <v>13.54895104895105</v>
      </c>
      <c r="K167">
        <v>11.713286713286713</v>
      </c>
      <c r="L167">
        <v>15.209790209790212</v>
      </c>
      <c r="M167">
        <v>17.307692307692307</v>
      </c>
      <c r="N167">
        <v>21.503496503496503</v>
      </c>
      <c r="O167">
        <v>31.643356643356647</v>
      </c>
      <c r="P167">
        <v>14.947552447552448</v>
      </c>
      <c r="Q167">
        <v>33.91608391608392</v>
      </c>
    </row>
    <row r="168" spans="2:17" x14ac:dyDescent="0.25">
      <c r="B168">
        <v>12.102473498233216</v>
      </c>
      <c r="C168">
        <v>19.169611307420496</v>
      </c>
      <c r="D168">
        <v>10.777385159010601</v>
      </c>
      <c r="E168">
        <v>21.819787985865723</v>
      </c>
      <c r="F168">
        <v>13.780918727915195</v>
      </c>
      <c r="G168">
        <v>6.5371024734982335</v>
      </c>
      <c r="H168">
        <v>12.7208480565371</v>
      </c>
      <c r="I168">
        <v>12.102473498233216</v>
      </c>
      <c r="J168">
        <v>5.6537102473498235</v>
      </c>
      <c r="K168">
        <v>6.7137809187279158</v>
      </c>
      <c r="L168">
        <v>8.4805653710247348</v>
      </c>
      <c r="M168">
        <v>11.219081272084805</v>
      </c>
      <c r="N168">
        <v>19.169611307420496</v>
      </c>
      <c r="O168">
        <v>10.600706713780919</v>
      </c>
      <c r="P168">
        <v>0</v>
      </c>
      <c r="Q168">
        <v>7.5971731448763249</v>
      </c>
    </row>
    <row r="169" spans="2:17" x14ac:dyDescent="0.25">
      <c r="B169">
        <v>0</v>
      </c>
      <c r="C169">
        <v>7.6319543509272458</v>
      </c>
      <c r="D169">
        <v>0.49928673323823108</v>
      </c>
      <c r="E169">
        <v>4.2796005706134093</v>
      </c>
      <c r="F169">
        <v>9.985734664764621</v>
      </c>
      <c r="G169">
        <v>10.984308131241084</v>
      </c>
      <c r="H169">
        <v>11.198288159771755</v>
      </c>
      <c r="I169">
        <v>9.2724679029957215</v>
      </c>
      <c r="J169">
        <v>10.556348074179743</v>
      </c>
      <c r="K169">
        <v>3.2810271041369474</v>
      </c>
      <c r="L169">
        <v>4.1369472182596292</v>
      </c>
      <c r="M169">
        <v>7.1326676176890161E-2</v>
      </c>
      <c r="N169">
        <v>9.8430813124108418</v>
      </c>
      <c r="O169">
        <v>12.838801711840228</v>
      </c>
      <c r="P169">
        <v>21.897289586305277</v>
      </c>
      <c r="Q169">
        <v>17.403708987161199</v>
      </c>
    </row>
    <row r="170" spans="2:17" x14ac:dyDescent="0.25">
      <c r="B170">
        <v>2.9695024077046552</v>
      </c>
      <c r="C170">
        <v>15.329052969502408</v>
      </c>
      <c r="D170">
        <v>9.6308186195826657</v>
      </c>
      <c r="E170">
        <v>12.76083467094703</v>
      </c>
      <c r="F170">
        <v>2.9695024077046552</v>
      </c>
      <c r="G170">
        <v>12.841091492776885</v>
      </c>
      <c r="H170">
        <v>2.8892455858747992</v>
      </c>
      <c r="I170">
        <v>10.834670947030498</v>
      </c>
      <c r="J170">
        <v>0</v>
      </c>
      <c r="K170">
        <v>17.736757624398074</v>
      </c>
      <c r="L170">
        <v>5.0561797752808983</v>
      </c>
      <c r="M170">
        <v>3.2102728731942212</v>
      </c>
      <c r="N170">
        <v>5.9390048154093105</v>
      </c>
      <c r="O170">
        <v>18.780096308186195</v>
      </c>
      <c r="P170">
        <v>14.20545746388443</v>
      </c>
      <c r="Q170">
        <v>19.341894060995184</v>
      </c>
    </row>
    <row r="171" spans="2:17" x14ac:dyDescent="0.25">
      <c r="B171">
        <v>0</v>
      </c>
      <c r="C171">
        <v>11.687413554633471</v>
      </c>
      <c r="D171">
        <v>3.1120331950207469</v>
      </c>
      <c r="E171">
        <v>8.7828492392807735</v>
      </c>
      <c r="F171">
        <v>27.869986168741356</v>
      </c>
      <c r="G171">
        <v>23.305670816044259</v>
      </c>
      <c r="H171">
        <v>18.533886583679116</v>
      </c>
      <c r="I171">
        <v>15.905947441217149</v>
      </c>
      <c r="J171">
        <v>10.096818810511756</v>
      </c>
      <c r="K171">
        <v>9.1286307053941904</v>
      </c>
      <c r="L171">
        <v>16.251728907330566</v>
      </c>
      <c r="M171">
        <v>16.597510373443981</v>
      </c>
      <c r="N171">
        <v>11.272475795297373</v>
      </c>
      <c r="O171">
        <v>14.177040110650069</v>
      </c>
      <c r="P171">
        <v>11.964038727524205</v>
      </c>
      <c r="Q171">
        <v>6.1549100968188108</v>
      </c>
    </row>
    <row r="172" spans="2:17" x14ac:dyDescent="0.25">
      <c r="B172">
        <v>1.272984441301273</v>
      </c>
      <c r="C172">
        <v>11.315417256011315</v>
      </c>
      <c r="D172">
        <v>0.99009900990099009</v>
      </c>
      <c r="E172">
        <v>12.234794908062236</v>
      </c>
      <c r="F172">
        <v>9.9717114568599712</v>
      </c>
      <c r="G172">
        <v>5.9405940594059405</v>
      </c>
      <c r="H172">
        <v>5.0919377652050919</v>
      </c>
      <c r="I172">
        <v>4.2432814710042432</v>
      </c>
      <c r="J172">
        <v>3.536067892503536</v>
      </c>
      <c r="K172">
        <v>3.9603960396039604</v>
      </c>
      <c r="L172">
        <v>0</v>
      </c>
      <c r="M172">
        <v>5.9405940594059405</v>
      </c>
      <c r="N172">
        <v>18.246110325318245</v>
      </c>
      <c r="O172">
        <v>10.82036775106082</v>
      </c>
      <c r="P172">
        <v>12.446958981612447</v>
      </c>
      <c r="Q172">
        <v>10.678925035360679</v>
      </c>
    </row>
    <row r="173" spans="2:17" x14ac:dyDescent="0.25">
      <c r="B173">
        <v>10.165975103734439</v>
      </c>
      <c r="C173">
        <v>14.59197786998617</v>
      </c>
      <c r="D173">
        <v>7.1230982019363758</v>
      </c>
      <c r="E173">
        <v>15.491009681881051</v>
      </c>
      <c r="F173">
        <v>7.6071922544951587</v>
      </c>
      <c r="G173">
        <v>0</v>
      </c>
      <c r="H173">
        <v>8.6445366528354075</v>
      </c>
      <c r="I173">
        <v>6.5698478561549107</v>
      </c>
      <c r="J173">
        <v>13.692946058091287</v>
      </c>
      <c r="K173">
        <v>1.7980636237897647</v>
      </c>
      <c r="L173">
        <v>10.580912863070539</v>
      </c>
      <c r="M173">
        <v>7.3997233748271096</v>
      </c>
      <c r="N173">
        <v>7.1922544951590588</v>
      </c>
      <c r="O173">
        <v>7.6071922544951587</v>
      </c>
      <c r="P173">
        <v>9.7510373443983411</v>
      </c>
      <c r="Q173">
        <v>16.9432918395574</v>
      </c>
    </row>
    <row r="174" spans="2:17" x14ac:dyDescent="0.25">
      <c r="B174">
        <v>5.0187265917602994</v>
      </c>
      <c r="C174">
        <v>10.636704119850188</v>
      </c>
      <c r="D174">
        <v>0</v>
      </c>
      <c r="E174">
        <v>6.5917602996254683</v>
      </c>
      <c r="F174">
        <v>11.385767790262172</v>
      </c>
      <c r="G174">
        <v>12.734082397003746</v>
      </c>
      <c r="H174">
        <v>4.868913857677903</v>
      </c>
      <c r="I174">
        <v>5.2434456928838955</v>
      </c>
      <c r="J174">
        <v>10.037453183520599</v>
      </c>
      <c r="K174">
        <v>14.831460674157304</v>
      </c>
      <c r="L174">
        <v>4.3445692883895131</v>
      </c>
      <c r="M174">
        <v>9.7378277153558059</v>
      </c>
      <c r="N174">
        <v>20</v>
      </c>
      <c r="O174">
        <v>9.4382022471910112</v>
      </c>
      <c r="P174">
        <v>24.344569288389515</v>
      </c>
      <c r="Q174">
        <v>20.299625468164795</v>
      </c>
    </row>
    <row r="175" spans="2:17" x14ac:dyDescent="0.25">
      <c r="B175">
        <v>0</v>
      </c>
      <c r="C175">
        <v>14.139020537124802</v>
      </c>
      <c r="D175">
        <v>0.15797788309636651</v>
      </c>
      <c r="E175">
        <v>15.639810426540285</v>
      </c>
      <c r="F175">
        <v>11.295418641390205</v>
      </c>
      <c r="G175">
        <v>3.39652448657188</v>
      </c>
      <c r="H175">
        <v>8.6097946287519758</v>
      </c>
      <c r="I175">
        <v>2.3696682464454977</v>
      </c>
      <c r="J175">
        <v>8.0568720379146921</v>
      </c>
      <c r="K175">
        <v>10.42654028436019</v>
      </c>
      <c r="L175">
        <v>13.507109004739338</v>
      </c>
      <c r="M175">
        <v>26.224328593996844</v>
      </c>
      <c r="N175">
        <v>23.064770932069511</v>
      </c>
      <c r="O175">
        <v>21.721958925750396</v>
      </c>
      <c r="P175">
        <v>13.744075829383887</v>
      </c>
      <c r="Q175">
        <v>22.195892575039494</v>
      </c>
    </row>
    <row r="176" spans="2:17" x14ac:dyDescent="0.25">
      <c r="B176">
        <v>3.2992930086410057</v>
      </c>
      <c r="C176">
        <v>7.7769049489395128</v>
      </c>
      <c r="D176">
        <v>1.9638648860958365</v>
      </c>
      <c r="E176">
        <v>10.604870384917518</v>
      </c>
      <c r="F176">
        <v>11.233307148468185</v>
      </c>
      <c r="G176">
        <v>10.840534171249018</v>
      </c>
      <c r="H176">
        <v>7.3841319717203451</v>
      </c>
      <c r="I176">
        <v>8.4053417124901806</v>
      </c>
      <c r="J176">
        <v>8.4053417124901806</v>
      </c>
      <c r="K176">
        <v>2.8279654359780046</v>
      </c>
      <c r="L176">
        <v>4.3205027494108403</v>
      </c>
      <c r="M176">
        <v>0</v>
      </c>
      <c r="N176">
        <v>7.9340141398271795</v>
      </c>
      <c r="O176">
        <v>13.432835820895523</v>
      </c>
      <c r="P176">
        <v>1.335428122545169</v>
      </c>
      <c r="Q176">
        <v>10.212097407698352</v>
      </c>
    </row>
    <row r="177" spans="1:20" x14ac:dyDescent="0.25">
      <c r="B177">
        <v>0.625</v>
      </c>
      <c r="C177">
        <v>11.953125</v>
      </c>
      <c r="D177">
        <v>1.015625</v>
      </c>
      <c r="E177">
        <v>11.09375</v>
      </c>
      <c r="F177">
        <v>7.421875</v>
      </c>
      <c r="G177">
        <v>0.46875</v>
      </c>
      <c r="H177">
        <v>0.3125</v>
      </c>
      <c r="I177">
        <v>0</v>
      </c>
      <c r="J177">
        <v>11.71875</v>
      </c>
      <c r="K177">
        <v>16.328125</v>
      </c>
      <c r="L177">
        <v>9.140625</v>
      </c>
      <c r="M177">
        <v>11.484375</v>
      </c>
      <c r="N177">
        <v>19.53125</v>
      </c>
      <c r="O177">
        <v>11.953125</v>
      </c>
      <c r="P177">
        <v>22.03125</v>
      </c>
      <c r="Q177">
        <v>25.624999999999996</v>
      </c>
    </row>
    <row r="178" spans="1:20" x14ac:dyDescent="0.25">
      <c r="B178">
        <v>8.9762611275964392</v>
      </c>
      <c r="C178">
        <v>16.394658753709198</v>
      </c>
      <c r="D178">
        <v>8.2344213649851632</v>
      </c>
      <c r="E178">
        <v>14.094955489614245</v>
      </c>
      <c r="F178">
        <v>15.949554896142434</v>
      </c>
      <c r="G178">
        <v>16.023738872403563</v>
      </c>
      <c r="H178">
        <v>26.038575667655788</v>
      </c>
      <c r="I178">
        <v>24.332344213649851</v>
      </c>
      <c r="J178">
        <v>11.646884272997033</v>
      </c>
      <c r="K178">
        <v>0</v>
      </c>
      <c r="L178">
        <v>4.4510385756676563</v>
      </c>
      <c r="M178">
        <v>0.96439169139465875</v>
      </c>
      <c r="N178">
        <v>8.086053412462908</v>
      </c>
      <c r="O178">
        <v>5.0445103857566762</v>
      </c>
      <c r="P178">
        <v>7.3442136498516319</v>
      </c>
      <c r="Q178">
        <v>12.314540059347182</v>
      </c>
    </row>
    <row r="179" spans="1:20" x14ac:dyDescent="0.25">
      <c r="B179">
        <v>3.4458509142053444</v>
      </c>
      <c r="C179">
        <v>11.814345991561181</v>
      </c>
      <c r="D179">
        <v>0</v>
      </c>
      <c r="E179">
        <v>9.3530239099859358</v>
      </c>
      <c r="F179">
        <v>22.151898734177212</v>
      </c>
      <c r="G179">
        <v>18.706047819971872</v>
      </c>
      <c r="H179">
        <v>18.917018284106891</v>
      </c>
      <c r="I179">
        <v>15.541490857946554</v>
      </c>
      <c r="J179">
        <v>8.5091420534458511</v>
      </c>
      <c r="K179">
        <v>12.447257383966246</v>
      </c>
      <c r="L179">
        <v>3.938115330520394</v>
      </c>
      <c r="M179">
        <v>0.8438818565400843</v>
      </c>
      <c r="N179">
        <v>18.143459915611814</v>
      </c>
      <c r="O179">
        <v>17.158931082981717</v>
      </c>
      <c r="P179">
        <v>25.949367088607595</v>
      </c>
      <c r="Q179">
        <v>21.589310829817158</v>
      </c>
    </row>
    <row r="180" spans="1:20" x14ac:dyDescent="0.25">
      <c r="B180">
        <v>4.140350877192982</v>
      </c>
      <c r="C180">
        <v>7.859649122807018</v>
      </c>
      <c r="D180">
        <v>0.98245614035087725</v>
      </c>
      <c r="E180">
        <v>14.947368421052632</v>
      </c>
      <c r="F180">
        <v>5.1228070175438596</v>
      </c>
      <c r="G180">
        <v>0.77192982456140358</v>
      </c>
      <c r="H180">
        <v>9.7543859649122808</v>
      </c>
      <c r="I180">
        <v>1.5438596491228072</v>
      </c>
      <c r="J180">
        <v>6.5964912280701755</v>
      </c>
      <c r="K180">
        <v>0</v>
      </c>
      <c r="L180">
        <v>0.49122807017543862</v>
      </c>
      <c r="M180">
        <v>1.8947368421052633</v>
      </c>
      <c r="N180">
        <v>14.596491228070175</v>
      </c>
      <c r="O180">
        <v>8.9122807017543852</v>
      </c>
      <c r="P180">
        <v>10.807017543859649</v>
      </c>
      <c r="Q180">
        <v>6.8771929824561404</v>
      </c>
    </row>
    <row r="181" spans="1:20" x14ac:dyDescent="0.25">
      <c r="B181">
        <v>0</v>
      </c>
      <c r="C181">
        <v>4.3110084680523482</v>
      </c>
      <c r="D181">
        <v>7.236335642802155</v>
      </c>
      <c r="E181">
        <v>20.323325635103924</v>
      </c>
      <c r="F181">
        <v>13.163972286374134</v>
      </c>
      <c r="G181">
        <v>5.3117782909930717</v>
      </c>
      <c r="H181">
        <v>10.77752117013087</v>
      </c>
      <c r="I181">
        <v>15.550423402617398</v>
      </c>
      <c r="J181">
        <v>9.39183987682833</v>
      </c>
      <c r="K181">
        <v>13.240954580446498</v>
      </c>
      <c r="L181">
        <v>7.6982294072363358E-2</v>
      </c>
      <c r="M181">
        <v>11.008468052347959</v>
      </c>
      <c r="N181">
        <v>21.555042340261739</v>
      </c>
      <c r="O181">
        <v>5.1578137028483448</v>
      </c>
      <c r="P181">
        <v>16.243264049268667</v>
      </c>
      <c r="Q181">
        <v>3.3872209391839871</v>
      </c>
    </row>
    <row r="182" spans="1:20" x14ac:dyDescent="0.25">
      <c r="B182">
        <v>3.306451612903226</v>
      </c>
      <c r="C182">
        <v>7.741935483870968</v>
      </c>
      <c r="D182">
        <v>0</v>
      </c>
      <c r="E182">
        <v>11.209677419354838</v>
      </c>
      <c r="F182">
        <v>6.532258064516129</v>
      </c>
      <c r="G182">
        <v>0.64516129032258063</v>
      </c>
      <c r="H182">
        <v>10.241935483870968</v>
      </c>
      <c r="I182">
        <v>8.064516129032258</v>
      </c>
      <c r="J182">
        <v>6.4516129032258061</v>
      </c>
      <c r="K182">
        <v>6.854838709677419</v>
      </c>
      <c r="L182">
        <v>4.596774193548387</v>
      </c>
      <c r="M182">
        <v>2.4193548387096775</v>
      </c>
      <c r="N182">
        <v>6.3709677419354831</v>
      </c>
      <c r="O182">
        <v>7.419354838709677</v>
      </c>
      <c r="P182">
        <v>4.9193548387096779</v>
      </c>
      <c r="Q182">
        <v>7.5806451612903221</v>
      </c>
    </row>
    <row r="183" spans="1:20" x14ac:dyDescent="0.25">
      <c r="B183">
        <v>5.4101221640488655</v>
      </c>
      <c r="C183">
        <v>8.7260034904013963</v>
      </c>
      <c r="D183">
        <v>4.2757417102966846</v>
      </c>
      <c r="E183">
        <v>9.9476439790575917</v>
      </c>
      <c r="F183">
        <v>4.1884816753926701</v>
      </c>
      <c r="G183">
        <v>12.56544502617801</v>
      </c>
      <c r="H183">
        <v>8.7260034904013963</v>
      </c>
      <c r="I183">
        <v>12.478184991273997</v>
      </c>
      <c r="J183">
        <v>0</v>
      </c>
      <c r="K183">
        <v>13.699825479930192</v>
      </c>
      <c r="L183">
        <v>6.2827225130890048</v>
      </c>
      <c r="M183">
        <v>11.431064572425829</v>
      </c>
      <c r="N183">
        <v>7.504363001745201</v>
      </c>
      <c r="O183">
        <v>10.034904013961606</v>
      </c>
      <c r="P183">
        <v>11.082024432809773</v>
      </c>
      <c r="Q183">
        <v>8.2897033158813258</v>
      </c>
    </row>
    <row r="184" spans="1:20" x14ac:dyDescent="0.25">
      <c r="B184">
        <v>1.3921113689095126</v>
      </c>
      <c r="C184">
        <v>7.4245939675174011</v>
      </c>
      <c r="D184">
        <v>0</v>
      </c>
      <c r="E184">
        <v>10.131477184841454</v>
      </c>
      <c r="F184">
        <v>11.600928074245939</v>
      </c>
      <c r="G184">
        <v>8.1206496519721583</v>
      </c>
      <c r="H184">
        <v>8.4300077339520492</v>
      </c>
      <c r="I184">
        <v>5.7231245166279967</v>
      </c>
      <c r="J184">
        <v>6.3418406805877803</v>
      </c>
      <c r="K184">
        <v>12.219644238205724</v>
      </c>
      <c r="L184">
        <v>9.5127610208816709</v>
      </c>
      <c r="M184">
        <v>8.6620262954369682</v>
      </c>
      <c r="N184">
        <v>14.926527455529776</v>
      </c>
      <c r="O184">
        <v>13.379737045630316</v>
      </c>
      <c r="P184">
        <v>18.48414539829853</v>
      </c>
      <c r="Q184">
        <v>13.611755607115237</v>
      </c>
    </row>
    <row r="185" spans="1:20" x14ac:dyDescent="0.25">
      <c r="A185" t="s">
        <v>102</v>
      </c>
      <c r="B185">
        <f>AVERAGE(B95:B184)</f>
        <v>2.9175864346814255</v>
      </c>
      <c r="C185">
        <f t="shared" ref="C185:Q185" si="1">AVERAGE(C95:C184)</f>
        <v>10.145158611364897</v>
      </c>
      <c r="D185">
        <f t="shared" si="1"/>
        <v>2.1302482600719652</v>
      </c>
      <c r="E185">
        <f t="shared" si="1"/>
        <v>11.786227459989709</v>
      </c>
      <c r="F185">
        <f t="shared" si="1"/>
        <v>12.414731150650303</v>
      </c>
      <c r="G185">
        <f t="shared" si="1"/>
        <v>10.170118097797163</v>
      </c>
      <c r="H185">
        <f t="shared" si="1"/>
        <v>12.057531511225996</v>
      </c>
      <c r="I185">
        <f t="shared" si="1"/>
        <v>9.2129014956130995</v>
      </c>
      <c r="J185">
        <f t="shared" si="1"/>
        <v>9.7059724108048666</v>
      </c>
      <c r="K185">
        <f t="shared" si="1"/>
        <v>9.2689306443257422</v>
      </c>
      <c r="L185">
        <f t="shared" si="1"/>
        <v>8.5897485298743401</v>
      </c>
      <c r="M185">
        <f t="shared" si="1"/>
        <v>10.042893591792399</v>
      </c>
      <c r="N185">
        <f t="shared" si="1"/>
        <v>14.325946483531617</v>
      </c>
      <c r="O185">
        <f t="shared" si="1"/>
        <v>13.440019325686034</v>
      </c>
      <c r="P185">
        <f t="shared" si="1"/>
        <v>13.235884366120452</v>
      </c>
      <c r="Q185">
        <f t="shared" si="1"/>
        <v>14.181507964071445</v>
      </c>
    </row>
    <row r="188" spans="1:20" x14ac:dyDescent="0.25">
      <c r="B188">
        <v>5.3375196232339093</v>
      </c>
      <c r="C188">
        <v>12.480376766091052</v>
      </c>
      <c r="D188">
        <v>9.1051805337519625</v>
      </c>
      <c r="E188">
        <v>14.992150706436421</v>
      </c>
      <c r="F188">
        <v>30.219780219780219</v>
      </c>
      <c r="G188">
        <v>28.021978021978022</v>
      </c>
      <c r="H188">
        <v>28.728414442700156</v>
      </c>
      <c r="I188">
        <v>29.199372056514918</v>
      </c>
      <c r="J188">
        <v>26.687598116169546</v>
      </c>
      <c r="K188">
        <v>26.84458398744113</v>
      </c>
      <c r="L188">
        <v>19.623233908948194</v>
      </c>
      <c r="M188">
        <v>16.718995290423862</v>
      </c>
      <c r="N188">
        <v>29.748822605965465</v>
      </c>
      <c r="O188">
        <v>29.670329670329672</v>
      </c>
      <c r="P188">
        <v>25.667189952904241</v>
      </c>
      <c r="Q188">
        <v>25.745682888540035</v>
      </c>
      <c r="R188">
        <v>0</v>
      </c>
      <c r="S188">
        <v>5.8869701726844585</v>
      </c>
      <c r="T188">
        <v>3.6106750392464679</v>
      </c>
    </row>
    <row r="189" spans="1:20" x14ac:dyDescent="0.25">
      <c r="B189">
        <v>8.7843137254901968</v>
      </c>
      <c r="C189">
        <v>7.0588235294117645</v>
      </c>
      <c r="D189">
        <v>0.31372549019607843</v>
      </c>
      <c r="E189">
        <v>10.274509803921569</v>
      </c>
      <c r="F189">
        <v>17.490196078431371</v>
      </c>
      <c r="G189">
        <v>14.431372549019608</v>
      </c>
      <c r="H189">
        <v>17.96078431372549</v>
      </c>
      <c r="I189">
        <v>21.411764705882351</v>
      </c>
      <c r="J189">
        <v>9.4901960784313726</v>
      </c>
      <c r="K189">
        <v>10.823529411764705</v>
      </c>
      <c r="L189">
        <v>13.725490196078432</v>
      </c>
      <c r="M189">
        <v>6.5882352941176476</v>
      </c>
      <c r="N189">
        <v>14.19607843137255</v>
      </c>
      <c r="O189">
        <v>14.980392156862745</v>
      </c>
      <c r="P189">
        <v>16.156862745098039</v>
      </c>
      <c r="Q189">
        <v>14.03921568627451</v>
      </c>
      <c r="R189">
        <v>1.7254901960784312</v>
      </c>
      <c r="S189">
        <v>3.2941176470588238</v>
      </c>
      <c r="T189">
        <v>0</v>
      </c>
    </row>
    <row r="190" spans="1:20" x14ac:dyDescent="0.25">
      <c r="B190">
        <v>7.2451558550968826</v>
      </c>
      <c r="C190">
        <v>6.7396798652064023</v>
      </c>
      <c r="D190">
        <v>2.527379949452401</v>
      </c>
      <c r="E190">
        <v>15.080033698399326</v>
      </c>
      <c r="F190">
        <v>25.189553496208926</v>
      </c>
      <c r="G190">
        <v>22.493681550126368</v>
      </c>
      <c r="H190">
        <v>24.684077506318449</v>
      </c>
      <c r="I190">
        <v>29.486099410278012</v>
      </c>
      <c r="J190">
        <v>18.112889637742207</v>
      </c>
      <c r="K190">
        <v>16.933445661331088</v>
      </c>
      <c r="L190">
        <v>19.966301600673969</v>
      </c>
      <c r="M190">
        <v>12.384161752316764</v>
      </c>
      <c r="N190">
        <v>19.79780960404381</v>
      </c>
      <c r="O190">
        <v>24.684077506318449</v>
      </c>
      <c r="P190">
        <v>19.71356360572873</v>
      </c>
      <c r="Q190">
        <v>25.863521482729567</v>
      </c>
      <c r="R190">
        <v>7.9191238416175231</v>
      </c>
      <c r="S190">
        <v>1.4321819713563606</v>
      </c>
      <c r="T190">
        <v>0</v>
      </c>
    </row>
    <row r="191" spans="1:20" x14ac:dyDescent="0.25">
      <c r="B191">
        <v>9.6663815226689476</v>
      </c>
      <c r="C191">
        <v>11.035072711719419</v>
      </c>
      <c r="D191">
        <v>3.5928143712574849</v>
      </c>
      <c r="E191">
        <v>17.792985457656115</v>
      </c>
      <c r="F191">
        <v>28.571428571428569</v>
      </c>
      <c r="G191">
        <v>25.235243798118052</v>
      </c>
      <c r="H191">
        <v>33.447390932420873</v>
      </c>
      <c r="I191">
        <v>29.683490162532078</v>
      </c>
      <c r="J191">
        <v>15.055603079555175</v>
      </c>
      <c r="K191">
        <v>30.367835757057314</v>
      </c>
      <c r="L191">
        <v>15.14114627887083</v>
      </c>
      <c r="M191">
        <v>20.958083832335326</v>
      </c>
      <c r="N191">
        <v>25.491873396065014</v>
      </c>
      <c r="O191">
        <v>22.326775021385799</v>
      </c>
      <c r="P191">
        <v>24.294268605645854</v>
      </c>
      <c r="Q191">
        <v>23.781009409751924</v>
      </c>
      <c r="R191">
        <v>0</v>
      </c>
      <c r="S191">
        <v>11.548331907613345</v>
      </c>
      <c r="T191">
        <v>3.2506415739948675</v>
      </c>
    </row>
    <row r="192" spans="1:20" x14ac:dyDescent="0.25">
      <c r="B192">
        <v>5.663716814159292</v>
      </c>
      <c r="C192">
        <v>9.2920353982300892</v>
      </c>
      <c r="D192">
        <v>11.150442477876107</v>
      </c>
      <c r="E192">
        <v>15.309734513274337</v>
      </c>
      <c r="F192">
        <v>39.646017699115042</v>
      </c>
      <c r="G192">
        <v>33.805309734513273</v>
      </c>
      <c r="H192">
        <v>36.725663716814161</v>
      </c>
      <c r="I192">
        <v>33.185840707964601</v>
      </c>
      <c r="J192">
        <v>23.628318584070797</v>
      </c>
      <c r="K192">
        <v>20.884955752212388</v>
      </c>
      <c r="L192">
        <v>21.327433628318584</v>
      </c>
      <c r="M192">
        <v>19.20353982300885</v>
      </c>
      <c r="N192">
        <v>42.035398230088497</v>
      </c>
      <c r="O192">
        <v>25.309734513274336</v>
      </c>
      <c r="P192">
        <v>18.938053097345133</v>
      </c>
      <c r="Q192">
        <v>25.575221238938049</v>
      </c>
      <c r="R192">
        <v>1.9469026548672566</v>
      </c>
      <c r="S192">
        <v>0</v>
      </c>
      <c r="T192">
        <v>11.68141592920354</v>
      </c>
    </row>
    <row r="193" spans="2:20" x14ac:dyDescent="0.25">
      <c r="B193">
        <v>2.1145975443383356</v>
      </c>
      <c r="C193">
        <v>1.9099590723055935</v>
      </c>
      <c r="D193">
        <v>2.7967257844474758</v>
      </c>
      <c r="E193">
        <v>11.118690313778991</v>
      </c>
      <c r="F193">
        <v>26.466575716234651</v>
      </c>
      <c r="G193">
        <v>20.53206002728513</v>
      </c>
      <c r="H193">
        <v>24.624829467939975</v>
      </c>
      <c r="I193">
        <v>28.171896316507507</v>
      </c>
      <c r="J193">
        <v>4.6384720327421549</v>
      </c>
      <c r="K193">
        <v>0</v>
      </c>
      <c r="L193">
        <v>10.982264665757162</v>
      </c>
      <c r="M193">
        <v>3.1377899045020468</v>
      </c>
      <c r="N193">
        <v>10.436562073669849</v>
      </c>
      <c r="O193">
        <v>12.551159618008187</v>
      </c>
      <c r="P193">
        <v>13.301500682128239</v>
      </c>
      <c r="Q193">
        <v>11.050477489768076</v>
      </c>
      <c r="R193">
        <v>3.2060027285129604</v>
      </c>
      <c r="S193">
        <v>0</v>
      </c>
      <c r="T193">
        <v>3.4106412005457027</v>
      </c>
    </row>
    <row r="194" spans="2:20" x14ac:dyDescent="0.25">
      <c r="B194">
        <v>5.3974484789008832</v>
      </c>
      <c r="C194">
        <v>15.89793915603533</v>
      </c>
      <c r="D194">
        <v>8.2433758586849848</v>
      </c>
      <c r="E194">
        <v>23.650637880274779</v>
      </c>
      <c r="F194">
        <v>34.052993130520115</v>
      </c>
      <c r="G194">
        <v>32.384690873405297</v>
      </c>
      <c r="H194">
        <v>29.34249263984298</v>
      </c>
      <c r="I194">
        <v>31.599607458292446</v>
      </c>
      <c r="J194">
        <v>25.220804710500488</v>
      </c>
      <c r="K194">
        <v>19.430814524043178</v>
      </c>
      <c r="L194">
        <v>18.449460255152108</v>
      </c>
      <c r="M194">
        <v>28.655544651619238</v>
      </c>
      <c r="N194">
        <v>30.127576054955838</v>
      </c>
      <c r="O194">
        <v>30.323846908734055</v>
      </c>
      <c r="P194">
        <v>36.015701668302256</v>
      </c>
      <c r="Q194">
        <v>41.118743866535816</v>
      </c>
      <c r="R194">
        <v>0</v>
      </c>
      <c r="S194">
        <v>6.6732090284592731</v>
      </c>
      <c r="T194">
        <v>5.2993130520117759</v>
      </c>
    </row>
    <row r="195" spans="2:20" x14ac:dyDescent="0.25">
      <c r="B195">
        <v>11.241217798594848</v>
      </c>
      <c r="C195">
        <v>12.802498048399688</v>
      </c>
      <c r="D195">
        <v>0</v>
      </c>
      <c r="E195">
        <v>8.2747853239656521</v>
      </c>
      <c r="F195">
        <v>30.132708821233411</v>
      </c>
      <c r="G195">
        <v>32.240437158469945</v>
      </c>
      <c r="H195">
        <v>36.690085870413739</v>
      </c>
      <c r="I195">
        <v>30.913348946135834</v>
      </c>
      <c r="J195">
        <v>28.18110850897736</v>
      </c>
      <c r="K195">
        <v>11.943793911007026</v>
      </c>
      <c r="L195">
        <v>23.106947697111632</v>
      </c>
      <c r="M195">
        <v>23.809523809523807</v>
      </c>
      <c r="N195">
        <v>17.56440281030445</v>
      </c>
      <c r="O195">
        <v>18.81342701014832</v>
      </c>
      <c r="P195">
        <v>19.828259172521467</v>
      </c>
      <c r="Q195">
        <v>8.97736143637783</v>
      </c>
      <c r="R195">
        <v>7.0257611241217797</v>
      </c>
      <c r="S195">
        <v>4.8399687743950039</v>
      </c>
      <c r="T195">
        <v>5.2302888368462144</v>
      </c>
    </row>
    <row r="196" spans="2:20" x14ac:dyDescent="0.25">
      <c r="B196">
        <v>7.8993055555555554</v>
      </c>
      <c r="C196">
        <v>12.065972222222223</v>
      </c>
      <c r="D196">
        <v>0</v>
      </c>
      <c r="E196">
        <v>15.711805555555555</v>
      </c>
      <c r="F196">
        <v>29.947916666666668</v>
      </c>
      <c r="G196">
        <v>25.086805555555557</v>
      </c>
      <c r="H196">
        <v>31.597222222222221</v>
      </c>
      <c r="I196">
        <v>28.90625</v>
      </c>
      <c r="J196">
        <v>20.659722222222221</v>
      </c>
      <c r="K196">
        <v>17.100694444444446</v>
      </c>
      <c r="L196">
        <v>10.503472222222223</v>
      </c>
      <c r="M196">
        <v>18.142361111111111</v>
      </c>
      <c r="N196">
        <v>33.854166666666671</v>
      </c>
      <c r="O196">
        <v>25</v>
      </c>
      <c r="P196">
        <v>30.729166666666668</v>
      </c>
      <c r="Q196">
        <v>19.444444444444446</v>
      </c>
      <c r="R196">
        <v>0.34722222222222221</v>
      </c>
      <c r="S196">
        <v>7.9861111111111107</v>
      </c>
      <c r="T196">
        <v>4.5138888888888884</v>
      </c>
    </row>
    <row r="197" spans="2:20" x14ac:dyDescent="0.25">
      <c r="B197">
        <v>5.8345642540620384</v>
      </c>
      <c r="C197">
        <v>4.3574593796159533</v>
      </c>
      <c r="D197">
        <v>1.4771048744460855</v>
      </c>
      <c r="E197">
        <v>9.8227474150664698</v>
      </c>
      <c r="F197">
        <v>29.025110782865582</v>
      </c>
      <c r="G197">
        <v>25.480059084194977</v>
      </c>
      <c r="H197">
        <v>30.206794682422451</v>
      </c>
      <c r="I197">
        <v>29.468242245199409</v>
      </c>
      <c r="J197">
        <v>17.134416543574595</v>
      </c>
      <c r="K197">
        <v>15.731166912850814</v>
      </c>
      <c r="L197">
        <v>14.180206794682423</v>
      </c>
      <c r="M197">
        <v>10.561299852289514</v>
      </c>
      <c r="N197">
        <v>10.487444608567207</v>
      </c>
      <c r="O197">
        <v>18.685376661742982</v>
      </c>
      <c r="P197">
        <v>16.765140324963074</v>
      </c>
      <c r="Q197">
        <v>15.435745937961595</v>
      </c>
      <c r="R197">
        <v>4.800590841949778</v>
      </c>
      <c r="S197">
        <v>0</v>
      </c>
      <c r="T197">
        <v>6.5731166912850814</v>
      </c>
    </row>
    <row r="198" spans="2:20" x14ac:dyDescent="0.25">
      <c r="B198">
        <v>4.9959049959049953</v>
      </c>
      <c r="C198">
        <v>7.944307944307945</v>
      </c>
      <c r="D198">
        <v>1.9656019656019657</v>
      </c>
      <c r="E198">
        <v>12.940212940212939</v>
      </c>
      <c r="F198">
        <v>28.337428337428339</v>
      </c>
      <c r="G198">
        <v>29.565929565929565</v>
      </c>
      <c r="H198">
        <v>28.337428337428339</v>
      </c>
      <c r="I198">
        <v>28.009828009828009</v>
      </c>
      <c r="J198">
        <v>19.656019656019655</v>
      </c>
      <c r="K198">
        <v>22.604422604422606</v>
      </c>
      <c r="L198">
        <v>25.470925470925472</v>
      </c>
      <c r="M198">
        <v>22.932022932022932</v>
      </c>
      <c r="N198">
        <v>26.535626535626534</v>
      </c>
      <c r="O198">
        <v>15.806715806715808</v>
      </c>
      <c r="P198">
        <v>16.789516789516789</v>
      </c>
      <c r="Q198">
        <v>20.393120393120391</v>
      </c>
      <c r="R198">
        <v>0</v>
      </c>
      <c r="S198">
        <v>4.176904176904177</v>
      </c>
      <c r="T198">
        <v>5.8968058968058967</v>
      </c>
    </row>
    <row r="199" spans="2:20" x14ac:dyDescent="0.25">
      <c r="B199">
        <v>7.1428571428571423</v>
      </c>
      <c r="C199">
        <v>11.111111111111111</v>
      </c>
      <c r="D199">
        <v>3.7918871252204585</v>
      </c>
      <c r="E199">
        <v>12.522045855379188</v>
      </c>
      <c r="F199">
        <v>22.222222222222221</v>
      </c>
      <c r="G199">
        <v>24.779541446208111</v>
      </c>
      <c r="H199">
        <v>26.543209876543212</v>
      </c>
      <c r="I199">
        <v>24.338624338624339</v>
      </c>
      <c r="J199">
        <v>18.518518518518519</v>
      </c>
      <c r="K199">
        <v>19.047619047619047</v>
      </c>
      <c r="L199">
        <v>11.552028218694884</v>
      </c>
      <c r="M199">
        <v>20.37037037037037</v>
      </c>
      <c r="N199">
        <v>28.042328042328041</v>
      </c>
      <c r="O199">
        <v>19.488536155202819</v>
      </c>
      <c r="P199">
        <v>19.753086419753085</v>
      </c>
      <c r="Q199">
        <v>20.37037037037037</v>
      </c>
      <c r="R199">
        <v>0</v>
      </c>
      <c r="S199">
        <v>5.0264550264550261</v>
      </c>
      <c r="T199">
        <v>5.996472663139329</v>
      </c>
    </row>
    <row r="200" spans="2:20" x14ac:dyDescent="0.25">
      <c r="B200">
        <v>5.4410552349546579</v>
      </c>
      <c r="C200">
        <v>14.097279472382523</v>
      </c>
      <c r="D200">
        <v>4.451772464962902</v>
      </c>
      <c r="E200">
        <v>13.767518549051939</v>
      </c>
      <c r="F200">
        <v>30.750206100577081</v>
      </c>
      <c r="G200">
        <v>23.330585325638911</v>
      </c>
      <c r="H200">
        <v>28.359439406430337</v>
      </c>
      <c r="I200">
        <v>31.574608408903543</v>
      </c>
      <c r="J200">
        <v>24.896949711459193</v>
      </c>
      <c r="K200">
        <v>27.040395713107994</v>
      </c>
      <c r="L200">
        <v>26.628194558944767</v>
      </c>
      <c r="M200">
        <v>25.14427040395713</v>
      </c>
      <c r="N200">
        <v>28.854080791426217</v>
      </c>
      <c r="O200">
        <v>24.567188788128608</v>
      </c>
      <c r="P200">
        <v>21.269579554822755</v>
      </c>
      <c r="Q200">
        <v>30.09068425391591</v>
      </c>
      <c r="R200">
        <v>1.7312448474855728</v>
      </c>
      <c r="S200">
        <v>2.8029678483099754</v>
      </c>
      <c r="T200">
        <v>0</v>
      </c>
    </row>
    <row r="201" spans="2:20" x14ac:dyDescent="0.25">
      <c r="B201">
        <v>3.304484657749803</v>
      </c>
      <c r="C201">
        <v>6.5302911093627074</v>
      </c>
      <c r="D201">
        <v>8.1825334382376091</v>
      </c>
      <c r="E201">
        <v>20.456333595594021</v>
      </c>
      <c r="F201">
        <v>26.750590086546026</v>
      </c>
      <c r="G201">
        <v>24.626278520849727</v>
      </c>
      <c r="H201">
        <v>28.324154209284032</v>
      </c>
      <c r="I201">
        <v>27.380015735641226</v>
      </c>
      <c r="J201">
        <v>28.009441384736427</v>
      </c>
      <c r="K201">
        <v>15.892997639653817</v>
      </c>
      <c r="L201">
        <v>18.174665617623916</v>
      </c>
      <c r="M201">
        <v>11.959087332808812</v>
      </c>
      <c r="N201">
        <v>25.177025963808024</v>
      </c>
      <c r="O201">
        <v>34.461054287962234</v>
      </c>
      <c r="P201">
        <v>21.007081038552322</v>
      </c>
      <c r="Q201">
        <v>28.009441384736427</v>
      </c>
      <c r="R201">
        <v>0</v>
      </c>
      <c r="S201">
        <v>4.3273013375295042</v>
      </c>
      <c r="T201">
        <v>1.730920535011802</v>
      </c>
    </row>
    <row r="202" spans="2:20" x14ac:dyDescent="0.25">
      <c r="B202">
        <v>8.4615384615384617</v>
      </c>
      <c r="C202">
        <v>13.162393162393164</v>
      </c>
      <c r="D202">
        <v>1.1111111111111112</v>
      </c>
      <c r="E202">
        <v>11.367521367521368</v>
      </c>
      <c r="F202">
        <v>20</v>
      </c>
      <c r="G202">
        <v>11.111111111111111</v>
      </c>
      <c r="H202">
        <v>18.119658119658119</v>
      </c>
      <c r="I202">
        <v>18.547008547008549</v>
      </c>
      <c r="J202">
        <v>19.743589743589745</v>
      </c>
      <c r="K202">
        <v>4.700854700854701</v>
      </c>
      <c r="L202">
        <v>14.188034188034187</v>
      </c>
      <c r="M202">
        <v>13.504273504273504</v>
      </c>
      <c r="N202">
        <v>8.2905982905982896</v>
      </c>
      <c r="O202">
        <v>18.376068376068378</v>
      </c>
      <c r="P202">
        <v>13.931623931623932</v>
      </c>
      <c r="Q202">
        <v>19.145299145299148</v>
      </c>
      <c r="R202">
        <v>0</v>
      </c>
      <c r="S202">
        <v>3.9316239316239314</v>
      </c>
      <c r="T202">
        <v>1.1111111111111112</v>
      </c>
    </row>
    <row r="203" spans="2:20" x14ac:dyDescent="0.25">
      <c r="B203">
        <v>5.0511945392491464</v>
      </c>
      <c r="C203">
        <v>7.6450511945392483</v>
      </c>
      <c r="D203">
        <v>0.20477815699658702</v>
      </c>
      <c r="E203">
        <v>7.7133105802047783</v>
      </c>
      <c r="F203">
        <v>15.290102389078497</v>
      </c>
      <c r="G203">
        <v>12.081911262798634</v>
      </c>
      <c r="H203">
        <v>12.764505119453926</v>
      </c>
      <c r="I203">
        <v>18.56655290102389</v>
      </c>
      <c r="J203">
        <v>13.993174061433447</v>
      </c>
      <c r="K203">
        <v>8.6006825938566553</v>
      </c>
      <c r="L203">
        <v>8.8737201365187719</v>
      </c>
      <c r="M203">
        <v>1.9112627986348121</v>
      </c>
      <c r="N203">
        <v>5.5972696245733786</v>
      </c>
      <c r="O203">
        <v>13.788395904436859</v>
      </c>
      <c r="P203">
        <v>7.3037542662116035</v>
      </c>
      <c r="Q203">
        <v>9.692832764505118</v>
      </c>
      <c r="R203">
        <v>9.0784982935153575</v>
      </c>
      <c r="S203">
        <v>0.95563139931740604</v>
      </c>
      <c r="T203">
        <v>0</v>
      </c>
    </row>
    <row r="204" spans="2:20" x14ac:dyDescent="0.25">
      <c r="B204">
        <v>6.4894448788115717</v>
      </c>
      <c r="C204">
        <v>4.1438623924941362</v>
      </c>
      <c r="D204">
        <v>2.111024237685692</v>
      </c>
      <c r="E204">
        <v>7.7404222048475368</v>
      </c>
      <c r="F204">
        <v>24.863174354964819</v>
      </c>
      <c r="G204">
        <v>23.064894448788113</v>
      </c>
      <c r="H204">
        <v>22.439405785770134</v>
      </c>
      <c r="I204">
        <v>27.286942924159501</v>
      </c>
      <c r="J204">
        <v>18.060985144644253</v>
      </c>
      <c r="K204">
        <v>8.2877247849882725</v>
      </c>
      <c r="L204">
        <v>22.595777951524628</v>
      </c>
      <c r="M204">
        <v>20.484753713838938</v>
      </c>
      <c r="N204">
        <v>13.291634089132135</v>
      </c>
      <c r="O204">
        <v>21.970289288506645</v>
      </c>
      <c r="P204">
        <v>24.003127443315091</v>
      </c>
      <c r="Q204">
        <v>19.546520719311964</v>
      </c>
      <c r="R204">
        <v>0</v>
      </c>
      <c r="S204">
        <v>5.4730258014073492</v>
      </c>
      <c r="T204">
        <v>6.2548866301798274</v>
      </c>
    </row>
    <row r="205" spans="2:20" x14ac:dyDescent="0.25">
      <c r="B205">
        <v>2.9453015427769986</v>
      </c>
      <c r="C205">
        <v>6.6619915848527347</v>
      </c>
      <c r="D205">
        <v>2.3842917251051894</v>
      </c>
      <c r="E205">
        <v>5.8906030855539973</v>
      </c>
      <c r="F205">
        <v>16.269284712482467</v>
      </c>
      <c r="G205">
        <v>11.711079943899017</v>
      </c>
      <c r="H205">
        <v>14.726507713884992</v>
      </c>
      <c r="I205">
        <v>16.900420757363253</v>
      </c>
      <c r="J205">
        <v>8.7657784011220201</v>
      </c>
      <c r="K205">
        <v>16.900420757363253</v>
      </c>
      <c r="L205">
        <v>5.3997194950911638</v>
      </c>
      <c r="M205">
        <v>15.568022440392706</v>
      </c>
      <c r="N205">
        <v>15.638148667601683</v>
      </c>
      <c r="O205">
        <v>12.482468443197755</v>
      </c>
      <c r="P205">
        <v>8.1346423562412333</v>
      </c>
      <c r="Q205">
        <v>10.238429172510518</v>
      </c>
      <c r="R205">
        <v>0.49088359046283309</v>
      </c>
      <c r="S205">
        <v>3.5063113604488079</v>
      </c>
      <c r="T205">
        <v>0</v>
      </c>
    </row>
    <row r="206" spans="2:20" x14ac:dyDescent="0.25">
      <c r="B206">
        <v>4.1106719367588935</v>
      </c>
      <c r="C206">
        <v>8.537549407114625</v>
      </c>
      <c r="D206">
        <v>2.5296442687747036</v>
      </c>
      <c r="E206">
        <v>7.6679841897233203</v>
      </c>
      <c r="F206">
        <v>21.897233201581027</v>
      </c>
      <c r="G206">
        <v>16.600790513833992</v>
      </c>
      <c r="H206">
        <v>20.632411067193676</v>
      </c>
      <c r="I206">
        <v>19.051383399209488</v>
      </c>
      <c r="J206">
        <v>8.537549407114625</v>
      </c>
      <c r="K206">
        <v>12.33201581027668</v>
      </c>
      <c r="L206">
        <v>5.1383399209486171</v>
      </c>
      <c r="M206">
        <v>8.142292490118578</v>
      </c>
      <c r="N206">
        <v>10.434782608695652</v>
      </c>
      <c r="O206">
        <v>5.3754940711462451</v>
      </c>
      <c r="P206">
        <v>15.573122529644268</v>
      </c>
      <c r="Q206">
        <v>4.4268774703557314</v>
      </c>
      <c r="R206">
        <v>0</v>
      </c>
      <c r="S206">
        <v>2.766798418972332</v>
      </c>
      <c r="T206">
        <v>4.6640316205533594</v>
      </c>
    </row>
    <row r="207" spans="2:20" x14ac:dyDescent="0.25">
      <c r="B207">
        <v>6.7361668003207695</v>
      </c>
      <c r="C207">
        <v>11.547714514835604</v>
      </c>
      <c r="D207">
        <v>8.6607858861267033</v>
      </c>
      <c r="E207">
        <v>18.364073777064956</v>
      </c>
      <c r="F207">
        <v>31.355252606255014</v>
      </c>
      <c r="G207">
        <v>26.704089815557335</v>
      </c>
      <c r="H207">
        <v>27.345629510825979</v>
      </c>
      <c r="I207">
        <v>29.190056134723335</v>
      </c>
      <c r="J207">
        <v>17.321571772253407</v>
      </c>
      <c r="K207">
        <v>18.925421010425019</v>
      </c>
      <c r="L207">
        <v>20.769847634322375</v>
      </c>
      <c r="M207">
        <v>22.453889334402565</v>
      </c>
      <c r="N207">
        <v>28.067361668003208</v>
      </c>
      <c r="O207">
        <v>24.619085805934244</v>
      </c>
      <c r="P207">
        <v>20.769847634322375</v>
      </c>
      <c r="Q207">
        <v>16.038492381716118</v>
      </c>
      <c r="R207">
        <v>1.2028869286287089</v>
      </c>
      <c r="S207">
        <v>3.4482758620689653</v>
      </c>
      <c r="T207">
        <v>0</v>
      </c>
    </row>
    <row r="208" spans="2:20" x14ac:dyDescent="0.25">
      <c r="B208">
        <v>2.2456140350877192</v>
      </c>
      <c r="C208">
        <v>8.4210526315789469</v>
      </c>
      <c r="D208">
        <v>1.7543859649122806</v>
      </c>
      <c r="E208">
        <v>13.263157894736842</v>
      </c>
      <c r="F208">
        <v>21.614035087719298</v>
      </c>
      <c r="G208">
        <v>14.456140350877192</v>
      </c>
      <c r="H208">
        <v>16.771929824561404</v>
      </c>
      <c r="I208">
        <v>21.052631578947366</v>
      </c>
      <c r="J208">
        <v>4.9824561403508767</v>
      </c>
      <c r="K208">
        <v>6.1052631578947363</v>
      </c>
      <c r="L208">
        <v>13.263157894736842</v>
      </c>
      <c r="M208">
        <v>5.0526315789473681</v>
      </c>
      <c r="N208">
        <v>15.789473684210526</v>
      </c>
      <c r="O208">
        <v>14.666666666666666</v>
      </c>
      <c r="P208">
        <v>13.473684210526315</v>
      </c>
      <c r="Q208">
        <v>9.1228070175438596</v>
      </c>
      <c r="R208">
        <v>4.7719298245614032</v>
      </c>
      <c r="S208">
        <v>0</v>
      </c>
      <c r="T208">
        <v>1.1228070175438596</v>
      </c>
    </row>
    <row r="209" spans="2:20" x14ac:dyDescent="0.25">
      <c r="B209">
        <v>5.0465838509316772</v>
      </c>
      <c r="C209">
        <v>8.0745341614906838</v>
      </c>
      <c r="D209">
        <v>7.7639751552795025E-2</v>
      </c>
      <c r="E209">
        <v>16.614906832298139</v>
      </c>
      <c r="F209">
        <v>31.05590062111801</v>
      </c>
      <c r="G209">
        <v>26.863354037267079</v>
      </c>
      <c r="H209">
        <v>35.947204968944099</v>
      </c>
      <c r="I209">
        <v>32.919254658385093</v>
      </c>
      <c r="J209">
        <v>29.19254658385093</v>
      </c>
      <c r="K209">
        <v>20.652173913043477</v>
      </c>
      <c r="L209">
        <v>23.29192546583851</v>
      </c>
      <c r="M209">
        <v>16.459627329192546</v>
      </c>
      <c r="N209">
        <v>26.940993788819878</v>
      </c>
      <c r="O209">
        <v>26.319875776397517</v>
      </c>
      <c r="P209">
        <v>29.503105590062113</v>
      </c>
      <c r="Q209">
        <v>36.878881987577635</v>
      </c>
      <c r="R209">
        <v>0</v>
      </c>
      <c r="S209">
        <v>6.7546583850931681</v>
      </c>
      <c r="T209">
        <v>2.639751552795031</v>
      </c>
    </row>
    <row r="210" spans="2:20" x14ac:dyDescent="0.25">
      <c r="B210">
        <v>6.557377049180328</v>
      </c>
      <c r="C210">
        <v>12.855910267471959</v>
      </c>
      <c r="D210">
        <v>4.4866264020707511</v>
      </c>
      <c r="E210">
        <v>13.63244176013805</v>
      </c>
      <c r="F210">
        <v>34.339948231233826</v>
      </c>
      <c r="G210">
        <v>30.629853321829163</v>
      </c>
      <c r="H210">
        <v>30.112165660051772</v>
      </c>
      <c r="I210">
        <v>30.543572044866263</v>
      </c>
      <c r="J210">
        <v>19.585849870578084</v>
      </c>
      <c r="K210">
        <v>21.138912855910267</v>
      </c>
      <c r="L210">
        <v>16.393442622950818</v>
      </c>
      <c r="M210">
        <v>19.758412424503881</v>
      </c>
      <c r="N210">
        <v>24.935289042277827</v>
      </c>
      <c r="O210">
        <v>19.844693701466781</v>
      </c>
      <c r="P210">
        <v>25.625539257981018</v>
      </c>
      <c r="Q210">
        <v>21.570319240724764</v>
      </c>
      <c r="R210">
        <v>7.5064710957722172</v>
      </c>
      <c r="S210">
        <v>0</v>
      </c>
      <c r="T210">
        <v>8.3692838654012078</v>
      </c>
    </row>
    <row r="211" spans="2:20" x14ac:dyDescent="0.25">
      <c r="B211">
        <v>1.6153846153846154</v>
      </c>
      <c r="C211">
        <v>4.384615384615385</v>
      </c>
      <c r="D211">
        <v>0</v>
      </c>
      <c r="E211">
        <v>7.8461538461538458</v>
      </c>
      <c r="F211">
        <v>33.384615384615387</v>
      </c>
      <c r="G211">
        <v>24.461538461538463</v>
      </c>
      <c r="H211">
        <v>27.46153846153846</v>
      </c>
      <c r="I211">
        <v>28.23076923076923</v>
      </c>
      <c r="J211">
        <v>17.153846153846153</v>
      </c>
      <c r="K211">
        <v>10.692307692307693</v>
      </c>
      <c r="L211">
        <v>20.615384615384617</v>
      </c>
      <c r="M211">
        <v>16.615384615384617</v>
      </c>
      <c r="N211">
        <v>21.076923076923077</v>
      </c>
      <c r="O211">
        <v>24.461538461538463</v>
      </c>
      <c r="P211">
        <v>22.615384615384613</v>
      </c>
      <c r="Q211">
        <v>25.461538461538463</v>
      </c>
      <c r="R211">
        <v>5.5384615384615383</v>
      </c>
      <c r="S211">
        <v>3.6923076923076925</v>
      </c>
      <c r="T211">
        <v>3.3076923076923079</v>
      </c>
    </row>
    <row r="212" spans="2:20" x14ac:dyDescent="0.25">
      <c r="B212">
        <v>6.3621533442088101</v>
      </c>
      <c r="C212">
        <v>15.00815660685155</v>
      </c>
      <c r="D212">
        <v>0</v>
      </c>
      <c r="E212">
        <v>13.458401305057096</v>
      </c>
      <c r="F212">
        <v>25.774877650897228</v>
      </c>
      <c r="G212">
        <v>24.714518760195759</v>
      </c>
      <c r="H212">
        <v>24.06199021207178</v>
      </c>
      <c r="I212">
        <v>24.306688417618272</v>
      </c>
      <c r="J212">
        <v>23.246329526916803</v>
      </c>
      <c r="K212">
        <v>23.735725938009789</v>
      </c>
      <c r="L212">
        <v>26.019575856443723</v>
      </c>
      <c r="M212">
        <v>17.128874388254488</v>
      </c>
      <c r="N212">
        <v>26.916802610114193</v>
      </c>
      <c r="O212">
        <v>26.182707993474715</v>
      </c>
      <c r="P212">
        <v>22.838499184339316</v>
      </c>
      <c r="Q212">
        <v>21.28874388254486</v>
      </c>
      <c r="R212">
        <v>0.32626427406199021</v>
      </c>
      <c r="S212">
        <v>6.7699836867862979</v>
      </c>
      <c r="T212">
        <v>2.8548123980424145</v>
      </c>
    </row>
    <row r="213" spans="2:20" x14ac:dyDescent="0.25">
      <c r="B213">
        <v>9.216589861751153</v>
      </c>
      <c r="C213">
        <v>9.216589861751153</v>
      </c>
      <c r="D213">
        <v>0</v>
      </c>
      <c r="E213">
        <v>10.291858678955453</v>
      </c>
      <c r="F213">
        <v>23.502304147465438</v>
      </c>
      <c r="G213">
        <v>19.278033794162827</v>
      </c>
      <c r="H213">
        <v>20.737327188940093</v>
      </c>
      <c r="I213">
        <v>26.344086021505376</v>
      </c>
      <c r="J213">
        <v>18.970814132104454</v>
      </c>
      <c r="K213">
        <v>5.9907834101382482</v>
      </c>
      <c r="L213">
        <v>14.746543778801843</v>
      </c>
      <c r="M213">
        <v>11.674347158218126</v>
      </c>
      <c r="N213">
        <v>11.827956989247312</v>
      </c>
      <c r="O213">
        <v>19.508448540706606</v>
      </c>
      <c r="P213">
        <v>19.278033794162827</v>
      </c>
      <c r="Q213">
        <v>16.513056835637478</v>
      </c>
      <c r="R213">
        <v>1.7665130568356373</v>
      </c>
      <c r="S213">
        <v>0.46082949308755761</v>
      </c>
      <c r="T213">
        <v>5.1459293394777266</v>
      </c>
    </row>
    <row r="214" spans="2:20" x14ac:dyDescent="0.25">
      <c r="B214">
        <v>3.4837688044338879</v>
      </c>
      <c r="C214">
        <v>8.2343626286619163</v>
      </c>
      <c r="D214">
        <v>1.1876484560570071</v>
      </c>
      <c r="E214">
        <v>12.589073634204276</v>
      </c>
      <c r="F214">
        <v>31.670625494853521</v>
      </c>
      <c r="G214">
        <v>29.849564528899446</v>
      </c>
      <c r="H214">
        <v>28.424386381631038</v>
      </c>
      <c r="I214">
        <v>32.224861441013459</v>
      </c>
      <c r="J214">
        <v>21.694378463974665</v>
      </c>
      <c r="K214">
        <v>27.315914489311165</v>
      </c>
      <c r="L214">
        <v>15.122723673792557</v>
      </c>
      <c r="M214">
        <v>21.377672209026127</v>
      </c>
      <c r="N214">
        <v>33.88756927949327</v>
      </c>
      <c r="O214">
        <v>23.990498812351543</v>
      </c>
      <c r="P214">
        <v>24.148851939825811</v>
      </c>
      <c r="Q214">
        <v>25.415676959619955</v>
      </c>
      <c r="R214">
        <v>0</v>
      </c>
      <c r="S214">
        <v>10.926365795724466</v>
      </c>
      <c r="T214">
        <v>3.642121931908155</v>
      </c>
    </row>
    <row r="215" spans="2:20" x14ac:dyDescent="0.25">
      <c r="B215">
        <v>3.8522012578616351</v>
      </c>
      <c r="C215">
        <v>12.971698113207546</v>
      </c>
      <c r="D215">
        <v>0</v>
      </c>
      <c r="E215">
        <v>14.937106918238992</v>
      </c>
      <c r="F215">
        <v>21.540880503144656</v>
      </c>
      <c r="G215">
        <v>17.610062893081761</v>
      </c>
      <c r="H215">
        <v>16.745283018867923</v>
      </c>
      <c r="I215">
        <v>17.531446540880502</v>
      </c>
      <c r="J215">
        <v>12.264150943396226</v>
      </c>
      <c r="K215">
        <v>15.566037735849056</v>
      </c>
      <c r="L215">
        <v>13.050314465408805</v>
      </c>
      <c r="M215">
        <v>16.352201257861633</v>
      </c>
      <c r="N215">
        <v>18.081761006289305</v>
      </c>
      <c r="O215">
        <v>14.544025157232705</v>
      </c>
      <c r="P215">
        <v>9.0408805031446526</v>
      </c>
      <c r="Q215">
        <v>16.981132075471699</v>
      </c>
      <c r="R215">
        <v>2.5943396226415096</v>
      </c>
      <c r="S215">
        <v>1.8867924528301887</v>
      </c>
      <c r="T215">
        <v>1.729559748427673</v>
      </c>
    </row>
    <row r="216" spans="2:20" x14ac:dyDescent="0.25">
      <c r="B216">
        <v>6.0897435897435894</v>
      </c>
      <c r="C216">
        <v>7.2115384615384608</v>
      </c>
      <c r="D216">
        <v>0</v>
      </c>
      <c r="E216">
        <v>10.016025641025642</v>
      </c>
      <c r="F216">
        <v>37.339743589743591</v>
      </c>
      <c r="G216">
        <v>33.253205128205124</v>
      </c>
      <c r="H216">
        <v>33.092948717948715</v>
      </c>
      <c r="I216">
        <v>35.336538461538467</v>
      </c>
      <c r="J216">
        <v>10.737179487179487</v>
      </c>
      <c r="K216">
        <v>2.7243589743589745</v>
      </c>
      <c r="L216">
        <v>5.7692307692307692</v>
      </c>
      <c r="M216">
        <v>11.378205128205128</v>
      </c>
      <c r="N216">
        <v>25.560897435897434</v>
      </c>
      <c r="O216">
        <v>19.951923076923077</v>
      </c>
      <c r="P216">
        <v>32.291666666666671</v>
      </c>
      <c r="Q216">
        <v>31.971153846153843</v>
      </c>
      <c r="R216">
        <v>2.6442307692307692</v>
      </c>
      <c r="S216">
        <v>5.0480769230769234</v>
      </c>
      <c r="T216">
        <v>4.6474358974358978</v>
      </c>
    </row>
    <row r="217" spans="2:20" x14ac:dyDescent="0.25">
      <c r="B217">
        <v>5.755395683453238</v>
      </c>
      <c r="C217">
        <v>9.1926458832933662</v>
      </c>
      <c r="D217">
        <v>0.47961630695443641</v>
      </c>
      <c r="E217">
        <v>12.949640287769784</v>
      </c>
      <c r="F217">
        <v>24.380495603517186</v>
      </c>
      <c r="G217">
        <v>20.543565147881697</v>
      </c>
      <c r="H217">
        <v>24.060751398880896</v>
      </c>
      <c r="I217">
        <v>24.860111910471623</v>
      </c>
      <c r="J217">
        <v>24.940047961630697</v>
      </c>
      <c r="K217">
        <v>17.106314948041568</v>
      </c>
      <c r="L217">
        <v>14.948041566746603</v>
      </c>
      <c r="M217">
        <v>10.951239008792966</v>
      </c>
      <c r="N217">
        <v>14.948041566746603</v>
      </c>
      <c r="O217">
        <v>21.342925659472421</v>
      </c>
      <c r="P217">
        <v>25.65947242206235</v>
      </c>
      <c r="Q217">
        <v>22.701838529176658</v>
      </c>
      <c r="R217">
        <v>0.15987210231814547</v>
      </c>
      <c r="S217">
        <v>5.5155875299760186</v>
      </c>
      <c r="T217">
        <v>0</v>
      </c>
    </row>
    <row r="218" spans="2:20" x14ac:dyDescent="0.25">
      <c r="B218">
        <v>4.2692939244663384</v>
      </c>
      <c r="C218">
        <v>5.4187192118226601</v>
      </c>
      <c r="D218">
        <v>2.2988505747126435</v>
      </c>
      <c r="E218">
        <v>12.315270935960591</v>
      </c>
      <c r="F218">
        <v>15.681444991789819</v>
      </c>
      <c r="G218">
        <v>10.755336617405582</v>
      </c>
      <c r="H218">
        <v>16.58456486042693</v>
      </c>
      <c r="I218">
        <v>18.96551724137931</v>
      </c>
      <c r="J218">
        <v>19.047619047619047</v>
      </c>
      <c r="K218">
        <v>20.032840722495894</v>
      </c>
      <c r="L218">
        <v>24.055829228243024</v>
      </c>
      <c r="M218">
        <v>23.234811165845649</v>
      </c>
      <c r="N218">
        <v>20.114942528735632</v>
      </c>
      <c r="O218">
        <v>16.174055829228244</v>
      </c>
      <c r="P218">
        <v>23.234811165845649</v>
      </c>
      <c r="Q218">
        <v>24.466338259441709</v>
      </c>
      <c r="R218">
        <v>0.16420361247947454</v>
      </c>
      <c r="S218">
        <v>3.284072249589491</v>
      </c>
      <c r="T218">
        <v>0</v>
      </c>
    </row>
    <row r="219" spans="2:20" x14ac:dyDescent="0.25">
      <c r="B219">
        <v>8.223684210526315E-2</v>
      </c>
      <c r="C219">
        <v>1.5625</v>
      </c>
      <c r="D219">
        <v>5.2631578947368416</v>
      </c>
      <c r="E219">
        <v>17.680921052631579</v>
      </c>
      <c r="F219">
        <v>24.506578947368421</v>
      </c>
      <c r="G219">
        <v>19.901315789473685</v>
      </c>
      <c r="H219">
        <v>24.013157894736842</v>
      </c>
      <c r="I219">
        <v>22.615131578947366</v>
      </c>
      <c r="J219">
        <v>21.381578947368421</v>
      </c>
      <c r="K219">
        <v>24.506578947368421</v>
      </c>
      <c r="L219">
        <v>16.118421052631579</v>
      </c>
      <c r="M219">
        <v>17.845394736842106</v>
      </c>
      <c r="N219">
        <v>17.023026315789476</v>
      </c>
      <c r="O219">
        <v>20.888157894736842</v>
      </c>
      <c r="P219">
        <v>24.424342105263158</v>
      </c>
      <c r="Q219">
        <v>24.588815789473685</v>
      </c>
      <c r="R219">
        <v>0.1644736842105263</v>
      </c>
      <c r="S219">
        <v>4.7697368421052637</v>
      </c>
      <c r="T219">
        <v>0</v>
      </c>
    </row>
    <row r="220" spans="2:20" x14ac:dyDescent="0.25">
      <c r="B220">
        <v>2.2865853658536586</v>
      </c>
      <c r="C220">
        <v>7.3170731707317067</v>
      </c>
      <c r="D220">
        <v>9.2987804878048781</v>
      </c>
      <c r="E220">
        <v>21.951219512195124</v>
      </c>
      <c r="F220">
        <v>20.73170731707317</v>
      </c>
      <c r="G220">
        <v>19.512195121951219</v>
      </c>
      <c r="H220">
        <v>24.771341463414632</v>
      </c>
      <c r="I220">
        <v>19.89329268292683</v>
      </c>
      <c r="J220">
        <v>14.405487804878048</v>
      </c>
      <c r="K220">
        <v>23.323170731707318</v>
      </c>
      <c r="L220">
        <v>23.323170731707318</v>
      </c>
      <c r="M220">
        <v>18.064024390243901</v>
      </c>
      <c r="N220">
        <v>14.862804878048779</v>
      </c>
      <c r="O220">
        <v>24.314024390243901</v>
      </c>
      <c r="P220">
        <v>12.347560975609756</v>
      </c>
      <c r="Q220">
        <v>18.673780487804876</v>
      </c>
      <c r="R220">
        <v>3.4298780487804881</v>
      </c>
      <c r="S220">
        <v>4.1920731707317076</v>
      </c>
      <c r="T220">
        <v>0</v>
      </c>
    </row>
    <row r="221" spans="2:20" x14ac:dyDescent="0.25">
      <c r="B221">
        <v>6.7687348912167611</v>
      </c>
      <c r="C221">
        <v>11.120064464141821</v>
      </c>
      <c r="D221">
        <v>8.6220789685737298</v>
      </c>
      <c r="E221">
        <v>19.17808219178082</v>
      </c>
      <c r="F221">
        <v>33.037872683319904</v>
      </c>
      <c r="G221">
        <v>29.975825946817082</v>
      </c>
      <c r="H221">
        <v>34.810636583400481</v>
      </c>
      <c r="I221">
        <v>31.26510878323932</v>
      </c>
      <c r="J221">
        <v>34.810636583400481</v>
      </c>
      <c r="K221">
        <v>40.531829170024174</v>
      </c>
      <c r="L221">
        <v>34.165995165189358</v>
      </c>
      <c r="M221">
        <v>30.942788074133766</v>
      </c>
      <c r="N221">
        <v>37.711522965350525</v>
      </c>
      <c r="O221">
        <v>34.327155519742142</v>
      </c>
      <c r="P221">
        <v>40.692989524576959</v>
      </c>
      <c r="Q221">
        <v>33.924254633360192</v>
      </c>
      <c r="R221">
        <v>0</v>
      </c>
      <c r="S221">
        <v>8.1385979049153914</v>
      </c>
      <c r="T221">
        <v>1.2087026591458501</v>
      </c>
    </row>
    <row r="222" spans="2:20" x14ac:dyDescent="0.25">
      <c r="B222">
        <v>6.9102462271644169</v>
      </c>
      <c r="C222">
        <v>12.629070691024621</v>
      </c>
      <c r="D222">
        <v>0</v>
      </c>
      <c r="E222">
        <v>10.881652104845115</v>
      </c>
      <c r="F222">
        <v>27.084988085782371</v>
      </c>
      <c r="G222">
        <v>25.019857029388405</v>
      </c>
      <c r="H222">
        <v>25.972994440031773</v>
      </c>
      <c r="I222">
        <v>29.070691024622718</v>
      </c>
      <c r="J222">
        <v>21.286735504368544</v>
      </c>
      <c r="K222">
        <v>20.889594916600476</v>
      </c>
      <c r="L222">
        <v>16.600476568705322</v>
      </c>
      <c r="M222">
        <v>12.311358220810167</v>
      </c>
      <c r="N222">
        <v>24.146147736298651</v>
      </c>
      <c r="O222">
        <v>19.777601270849882</v>
      </c>
      <c r="P222">
        <v>19.936457505957108</v>
      </c>
      <c r="Q222">
        <v>21.525019857029388</v>
      </c>
      <c r="R222">
        <v>1.7474185861795075</v>
      </c>
      <c r="S222">
        <v>1.4297061159650517</v>
      </c>
      <c r="T222">
        <v>9.3725178713264494</v>
      </c>
    </row>
    <row r="223" spans="2:20" x14ac:dyDescent="0.25">
      <c r="B223">
        <v>4.6622264509990483</v>
      </c>
      <c r="C223">
        <v>18.744053282588009</v>
      </c>
      <c r="D223">
        <v>4.7573739295908659</v>
      </c>
      <c r="E223">
        <v>17.79257849666984</v>
      </c>
      <c r="F223">
        <v>37.012369172216935</v>
      </c>
      <c r="G223">
        <v>32.254995242626073</v>
      </c>
      <c r="H223">
        <v>27.783063748810655</v>
      </c>
      <c r="I223">
        <v>34.538534728829681</v>
      </c>
      <c r="J223">
        <v>22.835394862036157</v>
      </c>
      <c r="K223">
        <v>24.357754519505235</v>
      </c>
      <c r="L223">
        <v>19.50523311132255</v>
      </c>
      <c r="M223">
        <v>28.163653663177925</v>
      </c>
      <c r="N223">
        <v>32.921027592768795</v>
      </c>
      <c r="O223">
        <v>30.732635585156991</v>
      </c>
      <c r="P223">
        <v>34.538534728829681</v>
      </c>
      <c r="Q223">
        <v>29.019980970504282</v>
      </c>
      <c r="R223">
        <v>0</v>
      </c>
      <c r="S223">
        <v>3.7107516650808754</v>
      </c>
      <c r="T223">
        <v>5.233111322549953</v>
      </c>
    </row>
    <row r="224" spans="2:20" x14ac:dyDescent="0.25">
      <c r="B224">
        <v>10.4570100697134</v>
      </c>
      <c r="C224">
        <v>14.097598760650659</v>
      </c>
      <c r="D224">
        <v>0</v>
      </c>
      <c r="E224">
        <v>15.259488768396592</v>
      </c>
      <c r="F224">
        <v>24.864446165762974</v>
      </c>
      <c r="G224">
        <v>23.237800154918666</v>
      </c>
      <c r="H224">
        <v>24.167312161115415</v>
      </c>
      <c r="I224">
        <v>30.906274206041829</v>
      </c>
      <c r="J224">
        <v>15.104570100697135</v>
      </c>
      <c r="K224">
        <v>10.37955073586367</v>
      </c>
      <c r="L224">
        <v>19.597211463981409</v>
      </c>
      <c r="M224">
        <v>12.238574748257165</v>
      </c>
      <c r="N224">
        <v>20.449264136328427</v>
      </c>
      <c r="O224">
        <v>29.434546862896976</v>
      </c>
      <c r="P224">
        <v>25.793958171959719</v>
      </c>
      <c r="Q224">
        <v>16.653756777691711</v>
      </c>
      <c r="R224">
        <v>10.4570100697134</v>
      </c>
      <c r="S224">
        <v>8.6754453911696352</v>
      </c>
      <c r="T224">
        <v>2.5561580170410534</v>
      </c>
    </row>
    <row r="225" spans="2:20" x14ac:dyDescent="0.25">
      <c r="B225">
        <v>7.8781512605042012</v>
      </c>
      <c r="C225">
        <v>7.9831932773109235</v>
      </c>
      <c r="D225">
        <v>5.3571428571428568</v>
      </c>
      <c r="E225">
        <v>14.495798319327733</v>
      </c>
      <c r="F225">
        <v>31.72268907563025</v>
      </c>
      <c r="G225">
        <v>28.676470588235293</v>
      </c>
      <c r="H225">
        <v>38.340336134453786</v>
      </c>
      <c r="I225">
        <v>35.294117647058826</v>
      </c>
      <c r="J225">
        <v>17.962184873949578</v>
      </c>
      <c r="K225">
        <v>18.907563025210084</v>
      </c>
      <c r="L225">
        <v>10.92436974789916</v>
      </c>
      <c r="M225">
        <v>15.336134453781513</v>
      </c>
      <c r="N225">
        <v>29.096638655462186</v>
      </c>
      <c r="O225">
        <v>28.886554621848738</v>
      </c>
      <c r="P225">
        <v>23.949579831932773</v>
      </c>
      <c r="Q225">
        <v>19.852941176470587</v>
      </c>
      <c r="R225">
        <v>1.8907563025210083</v>
      </c>
      <c r="S225">
        <v>3.0462184873949578</v>
      </c>
      <c r="T225">
        <v>0</v>
      </c>
    </row>
    <row r="226" spans="2:20" x14ac:dyDescent="0.25">
      <c r="B226">
        <v>8.7947882736156355</v>
      </c>
      <c r="C226">
        <v>13.599348534201955</v>
      </c>
      <c r="D226">
        <v>0</v>
      </c>
      <c r="E226">
        <v>12.133550488599349</v>
      </c>
      <c r="F226">
        <v>44.788273615635177</v>
      </c>
      <c r="G226">
        <v>39.087947882736159</v>
      </c>
      <c r="H226">
        <v>41.20521172638437</v>
      </c>
      <c r="I226">
        <v>41.20521172638437</v>
      </c>
      <c r="J226">
        <v>14.495114006514658</v>
      </c>
      <c r="K226">
        <v>16.612377850162865</v>
      </c>
      <c r="L226">
        <v>32.736156351791529</v>
      </c>
      <c r="M226">
        <v>24.022801302931597</v>
      </c>
      <c r="N226">
        <v>15.146579804560261</v>
      </c>
      <c r="O226">
        <v>15.228013029315962</v>
      </c>
      <c r="P226">
        <v>20.032573289902281</v>
      </c>
      <c r="Q226">
        <v>20.765472312703583</v>
      </c>
      <c r="R226">
        <v>13.192182410423452</v>
      </c>
      <c r="S226">
        <v>3.8273615635179157</v>
      </c>
      <c r="T226">
        <v>5.7817589576547226</v>
      </c>
    </row>
    <row r="227" spans="2:20" x14ac:dyDescent="0.25">
      <c r="B227">
        <v>1.5901060070671376</v>
      </c>
      <c r="C227">
        <v>6.978798586572438</v>
      </c>
      <c r="D227">
        <v>5.4770318021201412</v>
      </c>
      <c r="E227">
        <v>13.869257950530034</v>
      </c>
      <c r="F227">
        <v>33.745583038869256</v>
      </c>
      <c r="G227">
        <v>25.618374558303884</v>
      </c>
      <c r="H227">
        <v>25.441696113074201</v>
      </c>
      <c r="I227">
        <v>29.416961130742049</v>
      </c>
      <c r="J227">
        <v>19.346289752650176</v>
      </c>
      <c r="K227">
        <v>12.632508833922262</v>
      </c>
      <c r="L227">
        <v>24.381625441696116</v>
      </c>
      <c r="M227">
        <v>18.197879858657242</v>
      </c>
      <c r="N227">
        <v>20.583038869257951</v>
      </c>
      <c r="O227">
        <v>20.229681978798585</v>
      </c>
      <c r="P227">
        <v>25.088339222614842</v>
      </c>
      <c r="Q227">
        <v>20.671378091872793</v>
      </c>
      <c r="R227">
        <v>0</v>
      </c>
      <c r="S227">
        <v>7.508833922261485</v>
      </c>
      <c r="T227">
        <v>4.2402826855123674</v>
      </c>
    </row>
    <row r="228" spans="2:20" x14ac:dyDescent="0.25">
      <c r="B228">
        <v>9.7876269621421965</v>
      </c>
      <c r="C228">
        <v>9.8799630655586341</v>
      </c>
      <c r="D228">
        <v>5.5401662049861491</v>
      </c>
      <c r="E228">
        <v>14.958448753462603</v>
      </c>
      <c r="F228">
        <v>44.598337950138507</v>
      </c>
      <c r="G228">
        <v>39.05817174515235</v>
      </c>
      <c r="H228">
        <v>42.289935364727611</v>
      </c>
      <c r="I228">
        <v>44.598337950138507</v>
      </c>
      <c r="J228">
        <v>28.254847645429365</v>
      </c>
      <c r="K228">
        <v>22.991689750692519</v>
      </c>
      <c r="L228">
        <v>14.035087719298245</v>
      </c>
      <c r="M228">
        <v>21.698984302862421</v>
      </c>
      <c r="N228">
        <v>31.301939058171747</v>
      </c>
      <c r="O228">
        <v>30.840258541089565</v>
      </c>
      <c r="P228">
        <v>27.331486611265003</v>
      </c>
      <c r="Q228">
        <v>42.289935364727611</v>
      </c>
      <c r="R228">
        <v>0</v>
      </c>
      <c r="S228">
        <v>8.7719298245614024</v>
      </c>
      <c r="T228">
        <v>10.526315789473683</v>
      </c>
    </row>
    <row r="229" spans="2:20" x14ac:dyDescent="0.25">
      <c r="B229">
        <v>3.5601265822784813</v>
      </c>
      <c r="C229">
        <v>9.098101265822784</v>
      </c>
      <c r="D229">
        <v>3.4018987341772151</v>
      </c>
      <c r="E229">
        <v>14.715189873417723</v>
      </c>
      <c r="F229">
        <v>29.351265822784811</v>
      </c>
      <c r="G229">
        <v>24.208860759493671</v>
      </c>
      <c r="H229">
        <v>28.718354430379744</v>
      </c>
      <c r="I229">
        <v>27.848101265822784</v>
      </c>
      <c r="J229">
        <v>8.6234177215189867</v>
      </c>
      <c r="K229">
        <v>24.208860759493671</v>
      </c>
      <c r="L229">
        <v>20.965189873417721</v>
      </c>
      <c r="M229">
        <v>16.297468354430382</v>
      </c>
      <c r="N229">
        <v>20.648734177215189</v>
      </c>
      <c r="O229">
        <v>26.344936708860761</v>
      </c>
      <c r="P229">
        <v>17.405063291139243</v>
      </c>
      <c r="Q229">
        <v>20.411392405063292</v>
      </c>
      <c r="R229">
        <v>0</v>
      </c>
      <c r="S229">
        <v>4.2721518987341769</v>
      </c>
      <c r="T229">
        <v>1.1867088607594938</v>
      </c>
    </row>
    <row r="230" spans="2:20" x14ac:dyDescent="0.25">
      <c r="B230">
        <v>2.0942408376963351</v>
      </c>
      <c r="C230">
        <v>3.5901271503365741</v>
      </c>
      <c r="D230">
        <v>0</v>
      </c>
      <c r="E230">
        <v>5.534779356768885</v>
      </c>
      <c r="F230">
        <v>17.875841436050859</v>
      </c>
      <c r="G230">
        <v>13.014210919970083</v>
      </c>
      <c r="H230">
        <v>16.230366492146597</v>
      </c>
      <c r="I230">
        <v>17.801047120418847</v>
      </c>
      <c r="J230">
        <v>7.1802543006731483</v>
      </c>
      <c r="K230">
        <v>7.4046372475691848</v>
      </c>
      <c r="L230">
        <v>13.089005235602095</v>
      </c>
      <c r="M230">
        <v>8.3769633507853403</v>
      </c>
      <c r="N230">
        <v>4.3380703066566939</v>
      </c>
      <c r="O230">
        <v>11.368735976065819</v>
      </c>
      <c r="P230">
        <v>15.108451757666415</v>
      </c>
      <c r="Q230">
        <v>12.640239341810023</v>
      </c>
      <c r="R230">
        <v>1.8698578908002992</v>
      </c>
      <c r="S230">
        <v>0.67314884068810776</v>
      </c>
      <c r="T230">
        <v>2.6178010471204187</v>
      </c>
    </row>
    <row r="231" spans="2:20" x14ac:dyDescent="0.25">
      <c r="B231">
        <v>2.8413028413028414</v>
      </c>
      <c r="C231">
        <v>5.4747054747054751</v>
      </c>
      <c r="D231">
        <v>3.2571032571032568</v>
      </c>
      <c r="E231">
        <v>14.96881496881497</v>
      </c>
      <c r="F231">
        <v>26.264726264726264</v>
      </c>
      <c r="G231">
        <v>19.057519057519055</v>
      </c>
      <c r="H231">
        <v>23.977823977823977</v>
      </c>
      <c r="I231">
        <v>24.532224532224532</v>
      </c>
      <c r="J231">
        <v>20.304920304920305</v>
      </c>
      <c r="K231">
        <v>12.058212058212058</v>
      </c>
      <c r="L231">
        <v>20.928620928620926</v>
      </c>
      <c r="M231">
        <v>18.572418572418574</v>
      </c>
      <c r="N231">
        <v>22.314622314622316</v>
      </c>
      <c r="O231">
        <v>24.740124740124742</v>
      </c>
      <c r="P231">
        <v>19.542619542619544</v>
      </c>
      <c r="Q231">
        <v>21.205821205821206</v>
      </c>
      <c r="R231">
        <v>0</v>
      </c>
      <c r="S231">
        <v>6.9993069993069996</v>
      </c>
      <c r="T231">
        <v>6.167706167706168</v>
      </c>
    </row>
    <row r="232" spans="2:20" x14ac:dyDescent="0.25">
      <c r="B232">
        <v>8.6607858861267033</v>
      </c>
      <c r="C232">
        <v>17.241379310344829</v>
      </c>
      <c r="D232">
        <v>5.1323175621491579</v>
      </c>
      <c r="E232">
        <v>13.071371291098638</v>
      </c>
      <c r="F232">
        <v>34.482758620689658</v>
      </c>
      <c r="G232">
        <v>30.553327987169205</v>
      </c>
      <c r="H232">
        <v>35.20449077786688</v>
      </c>
      <c r="I232">
        <v>33.440256615878106</v>
      </c>
      <c r="J232">
        <v>21.972734562951082</v>
      </c>
      <c r="K232">
        <v>16.359262229350442</v>
      </c>
      <c r="L232">
        <v>19.807538091419406</v>
      </c>
      <c r="M232">
        <v>12.750601443464316</v>
      </c>
      <c r="N232">
        <v>16.19887730553328</v>
      </c>
      <c r="O232">
        <v>28.147554129911789</v>
      </c>
      <c r="P232">
        <v>23.336006415396955</v>
      </c>
      <c r="Q232">
        <v>19.165998396150762</v>
      </c>
      <c r="R232">
        <v>0</v>
      </c>
      <c r="S232">
        <v>5.292702485966319</v>
      </c>
      <c r="T232">
        <v>7.6984763432237369</v>
      </c>
    </row>
    <row r="233" spans="2:20" x14ac:dyDescent="0.25">
      <c r="B233">
        <v>7.5539568345323742</v>
      </c>
      <c r="C233">
        <v>5.8453237410071939</v>
      </c>
      <c r="D233">
        <v>10.791366906474821</v>
      </c>
      <c r="E233">
        <v>13.399280575539569</v>
      </c>
      <c r="F233">
        <v>39.748201438848923</v>
      </c>
      <c r="G233">
        <v>29.766187050359711</v>
      </c>
      <c r="H233">
        <v>32.2841726618705</v>
      </c>
      <c r="I233">
        <v>37.140287769784173</v>
      </c>
      <c r="J233">
        <v>13.669064748201439</v>
      </c>
      <c r="K233">
        <v>15.017985611510792</v>
      </c>
      <c r="L233">
        <v>17.625899280575538</v>
      </c>
      <c r="M233">
        <v>20.68345323741007</v>
      </c>
      <c r="N233">
        <v>33.992805755395686</v>
      </c>
      <c r="O233">
        <v>21.582733812949641</v>
      </c>
      <c r="P233">
        <v>14.658273381294965</v>
      </c>
      <c r="Q233">
        <v>28.057553956834528</v>
      </c>
      <c r="R233">
        <v>0</v>
      </c>
      <c r="S233">
        <v>4.8561151079136691</v>
      </c>
      <c r="T233">
        <v>8.3633093525179856</v>
      </c>
    </row>
    <row r="234" spans="2:20" x14ac:dyDescent="0.25">
      <c r="B234">
        <v>9.1924398625429564</v>
      </c>
      <c r="C234">
        <v>8.2474226804123703</v>
      </c>
      <c r="D234">
        <v>0</v>
      </c>
      <c r="E234">
        <v>14.604810996563575</v>
      </c>
      <c r="F234">
        <v>31.529209621993125</v>
      </c>
      <c r="G234">
        <v>26.546391752577321</v>
      </c>
      <c r="H234">
        <v>31.701030927835049</v>
      </c>
      <c r="I234">
        <v>34.793814432989691</v>
      </c>
      <c r="J234">
        <v>21.305841924398624</v>
      </c>
      <c r="K234">
        <v>17.611683848797252</v>
      </c>
      <c r="L234">
        <v>14.862542955326461</v>
      </c>
      <c r="M234">
        <v>22.938144329896907</v>
      </c>
      <c r="N234">
        <v>23.969072164948454</v>
      </c>
      <c r="O234">
        <v>16.580756013745702</v>
      </c>
      <c r="P234">
        <v>26.804123711340207</v>
      </c>
      <c r="Q234">
        <v>25.257731958762886</v>
      </c>
      <c r="R234">
        <v>4.0378006872852232</v>
      </c>
      <c r="S234">
        <v>8.5910652920962196</v>
      </c>
      <c r="T234">
        <v>3.608247422680412</v>
      </c>
    </row>
    <row r="235" spans="2:20" x14ac:dyDescent="0.25">
      <c r="B235">
        <v>8.1404032860343527</v>
      </c>
      <c r="C235">
        <v>8.2897684839432415</v>
      </c>
      <c r="D235">
        <v>3.286034353995519</v>
      </c>
      <c r="E235">
        <v>12.546676624346528</v>
      </c>
      <c r="F235">
        <v>29.723674383868559</v>
      </c>
      <c r="G235">
        <v>27.333831217326367</v>
      </c>
      <c r="H235">
        <v>35.026138909634049</v>
      </c>
      <c r="I235">
        <v>33.457804331590744</v>
      </c>
      <c r="J235">
        <v>18.745332337565348</v>
      </c>
      <c r="K235">
        <v>19.790888722927559</v>
      </c>
      <c r="L235">
        <v>28.379387602688571</v>
      </c>
      <c r="M235">
        <v>25.690814040328604</v>
      </c>
      <c r="N235">
        <v>10.53024645257655</v>
      </c>
      <c r="O235">
        <v>8.812546676624347</v>
      </c>
      <c r="P235">
        <v>14.712471994025393</v>
      </c>
      <c r="Q235">
        <v>12.023898431665422</v>
      </c>
      <c r="R235">
        <v>0</v>
      </c>
      <c r="S235">
        <v>6.6467513069454824</v>
      </c>
      <c r="T235">
        <v>5.227781926811053</v>
      </c>
    </row>
    <row r="236" spans="2:20" x14ac:dyDescent="0.25">
      <c r="B236">
        <v>8.9285714285714288</v>
      </c>
      <c r="C236">
        <v>8.0357142857142865</v>
      </c>
      <c r="D236">
        <v>5.1785714285714288</v>
      </c>
      <c r="E236">
        <v>15.535714285714286</v>
      </c>
      <c r="F236">
        <v>39.375</v>
      </c>
      <c r="G236">
        <v>29.553571428571431</v>
      </c>
      <c r="H236">
        <v>33.660714285714292</v>
      </c>
      <c r="I236">
        <v>41.785714285714285</v>
      </c>
      <c r="J236">
        <v>29.375</v>
      </c>
      <c r="K236">
        <v>28.214285714285715</v>
      </c>
      <c r="L236">
        <v>24.285714285714285</v>
      </c>
      <c r="M236">
        <v>24.732142857142858</v>
      </c>
      <c r="N236">
        <v>37.5</v>
      </c>
      <c r="O236">
        <v>28.125</v>
      </c>
      <c r="P236">
        <v>22.767857142857142</v>
      </c>
      <c r="Q236">
        <v>25.446428571428569</v>
      </c>
      <c r="R236">
        <v>0</v>
      </c>
      <c r="S236">
        <v>9.9107142857142847</v>
      </c>
      <c r="T236">
        <v>6.4285714285714279</v>
      </c>
    </row>
    <row r="237" spans="2:20" x14ac:dyDescent="0.25">
      <c r="B237">
        <v>3.5807860262008733</v>
      </c>
      <c r="C237">
        <v>10.480349344978166</v>
      </c>
      <c r="D237">
        <v>1.0480349344978166</v>
      </c>
      <c r="E237">
        <v>10.56768558951965</v>
      </c>
      <c r="F237">
        <v>29.694323144104807</v>
      </c>
      <c r="G237">
        <v>23.49344978165939</v>
      </c>
      <c r="H237">
        <v>18.8646288209607</v>
      </c>
      <c r="I237">
        <v>23.755458515283841</v>
      </c>
      <c r="J237">
        <v>21.572052401746724</v>
      </c>
      <c r="K237">
        <v>16.419213973799128</v>
      </c>
      <c r="L237">
        <v>15.807860262008733</v>
      </c>
      <c r="M237">
        <v>9.8689956331877724</v>
      </c>
      <c r="N237">
        <v>9.5196506550218345</v>
      </c>
      <c r="O237">
        <v>14.585152838427948</v>
      </c>
      <c r="P237">
        <v>18.078602620087338</v>
      </c>
      <c r="Q237">
        <v>20.960698689956331</v>
      </c>
      <c r="R237">
        <v>0</v>
      </c>
      <c r="S237">
        <v>4.6288209606986905</v>
      </c>
      <c r="T237">
        <v>5.0655021834061138</v>
      </c>
    </row>
    <row r="238" spans="2:20" x14ac:dyDescent="0.25">
      <c r="B238">
        <v>8.629893238434164</v>
      </c>
      <c r="C238">
        <v>14.323843416370108</v>
      </c>
      <c r="D238">
        <v>4.4483985765124556</v>
      </c>
      <c r="E238">
        <v>16.281138790035588</v>
      </c>
      <c r="F238">
        <v>42.081850533807831</v>
      </c>
      <c r="G238">
        <v>36.832740213523131</v>
      </c>
      <c r="H238">
        <v>38.434163701067611</v>
      </c>
      <c r="I238">
        <v>38.523131672597863</v>
      </c>
      <c r="J238">
        <v>27.402135231316727</v>
      </c>
      <c r="K238">
        <v>24.021352313167259</v>
      </c>
      <c r="L238">
        <v>24.733096085409255</v>
      </c>
      <c r="M238">
        <v>30.2491103202847</v>
      </c>
      <c r="N238">
        <v>35.498220640569393</v>
      </c>
      <c r="O238">
        <v>35.854092526690387</v>
      </c>
      <c r="P238">
        <v>36.29893238434164</v>
      </c>
      <c r="Q238">
        <v>34.07473309608541</v>
      </c>
      <c r="R238">
        <v>0</v>
      </c>
      <c r="S238">
        <v>5.4270462633451952</v>
      </c>
      <c r="T238">
        <v>7.9181494661921707</v>
      </c>
    </row>
    <row r="239" spans="2:20" x14ac:dyDescent="0.25">
      <c r="B239">
        <v>6.6014669926650367</v>
      </c>
      <c r="C239">
        <v>10.920945395273025</v>
      </c>
      <c r="D239">
        <v>0</v>
      </c>
      <c r="E239">
        <v>10.024449877750612</v>
      </c>
      <c r="F239">
        <v>18.581907090464547</v>
      </c>
      <c r="G239">
        <v>16.136919315403421</v>
      </c>
      <c r="H239">
        <v>17.766911165444174</v>
      </c>
      <c r="I239">
        <v>18.011409942950284</v>
      </c>
      <c r="J239">
        <v>1.3039934800325998</v>
      </c>
      <c r="K239">
        <v>11.002444987775061</v>
      </c>
      <c r="L239">
        <v>14.995925020374898</v>
      </c>
      <c r="M239">
        <v>23.634881825590874</v>
      </c>
      <c r="N239">
        <v>25.672371638141811</v>
      </c>
      <c r="O239">
        <v>22.249388753056234</v>
      </c>
      <c r="P239">
        <v>12.306438467807661</v>
      </c>
      <c r="Q239">
        <v>14.995925020374898</v>
      </c>
      <c r="R239">
        <v>3.5859820700896492</v>
      </c>
      <c r="S239">
        <v>6.3569682151589246</v>
      </c>
      <c r="T239">
        <v>4.1564792176039118</v>
      </c>
    </row>
    <row r="240" spans="2:20" x14ac:dyDescent="0.25">
      <c r="B240">
        <v>0.29133284777858703</v>
      </c>
      <c r="C240">
        <v>9.978150036416606</v>
      </c>
      <c r="D240">
        <v>1.6751638747268753</v>
      </c>
      <c r="E240">
        <v>8.8128186453022579</v>
      </c>
      <c r="F240">
        <v>23.160961398397671</v>
      </c>
      <c r="G240">
        <v>20.830298616168974</v>
      </c>
      <c r="H240">
        <v>21.412964311726146</v>
      </c>
      <c r="I240">
        <v>23.452294246176255</v>
      </c>
      <c r="J240">
        <v>18.281136198106338</v>
      </c>
      <c r="K240">
        <v>21.631463947560086</v>
      </c>
      <c r="L240">
        <v>10.779315367807721</v>
      </c>
      <c r="M240">
        <v>6.3364894391842679</v>
      </c>
      <c r="N240">
        <v>25.637290604515663</v>
      </c>
      <c r="O240">
        <v>16.678805535324106</v>
      </c>
      <c r="P240">
        <v>18.062636562272395</v>
      </c>
      <c r="Q240">
        <v>22.86962855061908</v>
      </c>
      <c r="R240">
        <v>9.5411507647487248</v>
      </c>
      <c r="S240">
        <v>2.0393299344501092</v>
      </c>
      <c r="T240">
        <v>0</v>
      </c>
    </row>
    <row r="241" spans="2:20" x14ac:dyDescent="0.25">
      <c r="B241">
        <v>6.4147627416520203</v>
      </c>
      <c r="C241">
        <v>11.775043936731107</v>
      </c>
      <c r="D241">
        <v>0</v>
      </c>
      <c r="E241">
        <v>15.289982425307558</v>
      </c>
      <c r="F241">
        <v>43.057996485061508</v>
      </c>
      <c r="G241">
        <v>38.049209138840069</v>
      </c>
      <c r="H241">
        <v>35.500878734622141</v>
      </c>
      <c r="I241">
        <v>41.036906854130052</v>
      </c>
      <c r="J241">
        <v>12.390158172231985</v>
      </c>
      <c r="K241">
        <v>16.080843585237258</v>
      </c>
      <c r="L241">
        <v>12.214411247803165</v>
      </c>
      <c r="M241">
        <v>13.444639718804922</v>
      </c>
      <c r="N241">
        <v>31.898066783831279</v>
      </c>
      <c r="O241">
        <v>33.216168717047452</v>
      </c>
      <c r="P241">
        <v>42.003514938488578</v>
      </c>
      <c r="Q241">
        <v>37.697715289982426</v>
      </c>
      <c r="R241">
        <v>1.2302284710017575</v>
      </c>
      <c r="S241">
        <v>4.7451669595782073</v>
      </c>
      <c r="T241">
        <v>7.4692442882249566</v>
      </c>
    </row>
    <row r="242" spans="2:20" x14ac:dyDescent="0.25">
      <c r="B242">
        <v>5.8506543494996146</v>
      </c>
      <c r="C242">
        <v>8.1601231716705165</v>
      </c>
      <c r="D242">
        <v>0</v>
      </c>
      <c r="E242">
        <v>13.702848344880678</v>
      </c>
      <c r="F242">
        <v>39.107005388760584</v>
      </c>
      <c r="G242">
        <v>32.79445727482679</v>
      </c>
      <c r="H242">
        <v>36.87451886066205</v>
      </c>
      <c r="I242">
        <v>37.182448036951499</v>
      </c>
      <c r="J242">
        <v>21.785989222478829</v>
      </c>
      <c r="K242">
        <v>24.249422632794456</v>
      </c>
      <c r="L242">
        <v>30.869899923017709</v>
      </c>
      <c r="M242">
        <v>26.866820631254811</v>
      </c>
      <c r="N242">
        <v>21.478060046189377</v>
      </c>
      <c r="O242">
        <v>29.4072363356428</v>
      </c>
      <c r="P242">
        <v>29.484218629715166</v>
      </c>
      <c r="Q242">
        <v>22.401847575057737</v>
      </c>
      <c r="R242">
        <v>10.007698229407236</v>
      </c>
      <c r="S242">
        <v>4.0030792917628943</v>
      </c>
      <c r="T242">
        <v>4.1570438799076213</v>
      </c>
    </row>
    <row r="243" spans="2:20" x14ac:dyDescent="0.25">
      <c r="B243">
        <v>4.6511627906976747</v>
      </c>
      <c r="C243">
        <v>9.1362126245847186</v>
      </c>
      <c r="D243">
        <v>8.471760797342192</v>
      </c>
      <c r="E243">
        <v>11.627906976744185</v>
      </c>
      <c r="F243">
        <v>19.186046511627907</v>
      </c>
      <c r="G243">
        <v>13.870431893687707</v>
      </c>
      <c r="H243">
        <v>13.122923588039868</v>
      </c>
      <c r="I243">
        <v>14.950166112956811</v>
      </c>
      <c r="J243">
        <v>5.4817275747508303</v>
      </c>
      <c r="K243">
        <v>8.3887043189368757</v>
      </c>
      <c r="L243">
        <v>3.2392026578073088</v>
      </c>
      <c r="M243">
        <v>11.129568106312291</v>
      </c>
      <c r="N243">
        <v>8.1395348837209305</v>
      </c>
      <c r="O243">
        <v>8.3056478405315612</v>
      </c>
      <c r="P243">
        <v>13.787375415282391</v>
      </c>
      <c r="Q243">
        <v>6.9767441860465116</v>
      </c>
      <c r="R243">
        <v>1.3289036544850499</v>
      </c>
      <c r="S243">
        <v>0</v>
      </c>
      <c r="T243">
        <v>4.8172757475083063</v>
      </c>
    </row>
    <row r="244" spans="2:20" x14ac:dyDescent="0.25">
      <c r="B244">
        <v>3.9045553145336225</v>
      </c>
      <c r="C244">
        <v>4.6276211135213305</v>
      </c>
      <c r="D244">
        <v>0.50614605929139556</v>
      </c>
      <c r="E244">
        <v>7.3752711496746199</v>
      </c>
      <c r="F244">
        <v>22.631959508315258</v>
      </c>
      <c r="G244">
        <v>21.836587129428779</v>
      </c>
      <c r="H244">
        <v>19.161243673174258</v>
      </c>
      <c r="I244">
        <v>24.078091106290671</v>
      </c>
      <c r="J244">
        <v>17.49819233550253</v>
      </c>
      <c r="K244">
        <v>19.450469992769342</v>
      </c>
      <c r="L244">
        <v>9.3998553868402031</v>
      </c>
      <c r="M244">
        <v>10.412147505422993</v>
      </c>
      <c r="N244">
        <v>15.112075198843094</v>
      </c>
      <c r="O244">
        <v>17.49819233550253</v>
      </c>
      <c r="P244">
        <v>14.822848879248014</v>
      </c>
      <c r="Q244">
        <v>21.041214750542299</v>
      </c>
      <c r="R244">
        <v>0</v>
      </c>
      <c r="S244">
        <v>2.3861171366594358</v>
      </c>
      <c r="T244">
        <v>2.5307302964569773</v>
      </c>
    </row>
    <row r="245" spans="2:20" x14ac:dyDescent="0.25">
      <c r="B245">
        <v>5.2059052059052053</v>
      </c>
      <c r="C245">
        <v>9.3240093240093245</v>
      </c>
      <c r="D245">
        <v>3.4188034188034191</v>
      </c>
      <c r="E245">
        <v>12.742812742812742</v>
      </c>
      <c r="F245">
        <v>26.961926961926963</v>
      </c>
      <c r="G245">
        <v>22.066822066822066</v>
      </c>
      <c r="H245">
        <v>21.28982128982129</v>
      </c>
      <c r="I245">
        <v>25.641025641025639</v>
      </c>
      <c r="J245">
        <v>11.655011655011654</v>
      </c>
      <c r="K245">
        <v>11.810411810411811</v>
      </c>
      <c r="L245">
        <v>12.820512820512819</v>
      </c>
      <c r="M245">
        <v>20.202020202020201</v>
      </c>
      <c r="N245">
        <v>19.114219114219114</v>
      </c>
      <c r="O245">
        <v>10.8003108003108</v>
      </c>
      <c r="P245">
        <v>16.472416472416473</v>
      </c>
      <c r="Q245">
        <v>17.016317016317018</v>
      </c>
      <c r="R245">
        <v>0</v>
      </c>
      <c r="S245">
        <v>0.85470085470085477</v>
      </c>
      <c r="T245">
        <v>1.0101010101010102</v>
      </c>
    </row>
    <row r="246" spans="2:20" x14ac:dyDescent="0.25">
      <c r="B246">
        <v>8.9834515366430256</v>
      </c>
      <c r="C246">
        <v>12.923561859732072</v>
      </c>
      <c r="D246">
        <v>0</v>
      </c>
      <c r="E246">
        <v>8.7470449172576838</v>
      </c>
      <c r="F246">
        <v>30.890464933018123</v>
      </c>
      <c r="G246">
        <v>25.689519306540582</v>
      </c>
      <c r="H246">
        <v>29.550827423167846</v>
      </c>
      <c r="I246">
        <v>31.757289204097717</v>
      </c>
      <c r="J246">
        <v>10.795902285263988</v>
      </c>
      <c r="K246">
        <v>8.1166272655634373</v>
      </c>
      <c r="L246">
        <v>15.681639085894405</v>
      </c>
      <c r="M246">
        <v>8.1166272655634373</v>
      </c>
      <c r="N246">
        <v>8.6682427107959015</v>
      </c>
      <c r="O246">
        <v>16.15445232466509</v>
      </c>
      <c r="P246">
        <v>18.203309692671397</v>
      </c>
      <c r="Q246">
        <v>13.002364066193852</v>
      </c>
      <c r="R246">
        <v>8.8258471237194644</v>
      </c>
      <c r="S246">
        <v>3.7825059101654848</v>
      </c>
      <c r="T246">
        <v>10.638297872340425</v>
      </c>
    </row>
    <row r="247" spans="2:20" x14ac:dyDescent="0.25">
      <c r="B247">
        <v>12.925851703406813</v>
      </c>
      <c r="C247">
        <v>11.422845691382765</v>
      </c>
      <c r="D247">
        <v>6.513026052104208</v>
      </c>
      <c r="E247">
        <v>22.244488977955911</v>
      </c>
      <c r="F247">
        <v>42.484969939879761</v>
      </c>
      <c r="G247">
        <v>40.080160320641284</v>
      </c>
      <c r="H247">
        <v>40.881763527054112</v>
      </c>
      <c r="I247">
        <v>46.092184368737477</v>
      </c>
      <c r="J247">
        <v>43.086172344689381</v>
      </c>
      <c r="K247">
        <v>44.288577154308619</v>
      </c>
      <c r="L247">
        <v>28.957915831663328</v>
      </c>
      <c r="M247">
        <v>31.563126252505008</v>
      </c>
      <c r="N247">
        <v>43.587174348697395</v>
      </c>
      <c r="O247">
        <v>43.186372745490978</v>
      </c>
      <c r="P247">
        <v>52.004008016032067</v>
      </c>
      <c r="Q247">
        <v>47.394789579158314</v>
      </c>
      <c r="R247">
        <v>0</v>
      </c>
      <c r="S247">
        <v>10.62124248496994</v>
      </c>
      <c r="T247">
        <v>7.5150300601202407</v>
      </c>
    </row>
    <row r="248" spans="2:20" x14ac:dyDescent="0.25">
      <c r="B248">
        <v>5.0077041602465329</v>
      </c>
      <c r="C248">
        <v>6.7026194144838209</v>
      </c>
      <c r="D248">
        <v>0.38520801232665641</v>
      </c>
      <c r="E248">
        <v>9.5531587057010778</v>
      </c>
      <c r="F248">
        <v>26.964560862865948</v>
      </c>
      <c r="G248">
        <v>21.109399075500772</v>
      </c>
      <c r="H248">
        <v>25.038520801232668</v>
      </c>
      <c r="I248">
        <v>23.882896764252695</v>
      </c>
      <c r="J248">
        <v>15.100154083204931</v>
      </c>
      <c r="K248">
        <v>12.403697996918336</v>
      </c>
      <c r="L248">
        <v>11.171032357473036</v>
      </c>
      <c r="M248">
        <v>6.7026194144838209</v>
      </c>
      <c r="N248">
        <v>10.631741140215716</v>
      </c>
      <c r="O248">
        <v>16.563944530046225</v>
      </c>
      <c r="P248">
        <v>12.480739599383666</v>
      </c>
      <c r="Q248">
        <v>20.647149460708782</v>
      </c>
      <c r="R248">
        <v>2.4653312788906012</v>
      </c>
      <c r="S248">
        <v>0</v>
      </c>
      <c r="T248">
        <v>11.710323574730355</v>
      </c>
    </row>
    <row r="249" spans="2:20" x14ac:dyDescent="0.25">
      <c r="B249">
        <v>9.1743119266055047</v>
      </c>
      <c r="C249">
        <v>10.091743119266056</v>
      </c>
      <c r="D249">
        <v>0</v>
      </c>
      <c r="E249">
        <v>8.7920489296636077</v>
      </c>
      <c r="F249">
        <v>29.510703363914377</v>
      </c>
      <c r="G249">
        <v>24.770642201834864</v>
      </c>
      <c r="H249">
        <v>29.281345565749234</v>
      </c>
      <c r="I249">
        <v>30.045871559633024</v>
      </c>
      <c r="J249">
        <v>13.685015290519878</v>
      </c>
      <c r="K249">
        <v>8.4097859327217126</v>
      </c>
      <c r="L249">
        <v>23.01223241590214</v>
      </c>
      <c r="M249">
        <v>16.743119266055047</v>
      </c>
      <c r="N249">
        <v>15.137614678899084</v>
      </c>
      <c r="O249">
        <v>23.394495412844037</v>
      </c>
      <c r="P249">
        <v>20.107033639143733</v>
      </c>
      <c r="Q249">
        <v>23.24159021406728</v>
      </c>
      <c r="R249">
        <v>3.2110091743119269</v>
      </c>
      <c r="S249">
        <v>5.81039755351682</v>
      </c>
      <c r="T249">
        <v>3.8226299694189598</v>
      </c>
    </row>
    <row r="250" spans="2:20" x14ac:dyDescent="0.25">
      <c r="B250">
        <v>12.118320610687022</v>
      </c>
      <c r="C250">
        <v>12.022900763358779</v>
      </c>
      <c r="D250">
        <v>0</v>
      </c>
      <c r="E250">
        <v>12.118320610687022</v>
      </c>
      <c r="F250">
        <v>35.114503816793892</v>
      </c>
      <c r="G250">
        <v>32.44274809160305</v>
      </c>
      <c r="H250">
        <v>39.503816793893129</v>
      </c>
      <c r="I250">
        <v>37.881679389312978</v>
      </c>
      <c r="J250">
        <v>29.293893129770993</v>
      </c>
      <c r="K250">
        <v>18.797709923664122</v>
      </c>
      <c r="L250">
        <v>16.603053435114504</v>
      </c>
      <c r="M250">
        <v>25.763358778625957</v>
      </c>
      <c r="N250">
        <v>30.916030534351147</v>
      </c>
      <c r="O250">
        <v>22.232824427480917</v>
      </c>
      <c r="P250">
        <v>37.786259541984734</v>
      </c>
      <c r="Q250">
        <v>26.717557251908396</v>
      </c>
      <c r="R250">
        <v>2.5763358778625953</v>
      </c>
      <c r="S250">
        <v>14.217557251908397</v>
      </c>
      <c r="T250">
        <v>6.4885496183206106</v>
      </c>
    </row>
    <row r="251" spans="2:20" x14ac:dyDescent="0.25">
      <c r="B251">
        <v>2.0864381520119228</v>
      </c>
      <c r="C251">
        <v>5.6631892697466473</v>
      </c>
      <c r="D251">
        <v>4.247391952309985</v>
      </c>
      <c r="E251">
        <v>7.1535022354694489</v>
      </c>
      <c r="F251">
        <v>27.421758569299552</v>
      </c>
      <c r="G251">
        <v>22.056631892697467</v>
      </c>
      <c r="H251">
        <v>23.621460506706406</v>
      </c>
      <c r="I251">
        <v>24.88822652757079</v>
      </c>
      <c r="J251">
        <v>3.8748137108792844</v>
      </c>
      <c r="K251">
        <v>0.89418777943368111</v>
      </c>
      <c r="L251">
        <v>15.126676602086439</v>
      </c>
      <c r="M251">
        <v>9.3889716840536508</v>
      </c>
      <c r="N251">
        <v>10.655737704918032</v>
      </c>
      <c r="O251">
        <v>14.605067064083457</v>
      </c>
      <c r="P251">
        <v>10.059612518628912</v>
      </c>
      <c r="Q251">
        <v>5.1415797317436658</v>
      </c>
      <c r="R251">
        <v>0</v>
      </c>
      <c r="S251">
        <v>0.5961251862891207</v>
      </c>
      <c r="T251">
        <v>2.9806259314456036</v>
      </c>
    </row>
    <row r="252" spans="2:20" x14ac:dyDescent="0.25">
      <c r="B252">
        <v>8.6021505376344098</v>
      </c>
      <c r="C252">
        <v>5.7603686635944698</v>
      </c>
      <c r="D252">
        <v>1.6129032258064515</v>
      </c>
      <c r="E252">
        <v>6.8356374807987716</v>
      </c>
      <c r="F252">
        <v>26.728110599078342</v>
      </c>
      <c r="G252">
        <v>24.500768049155148</v>
      </c>
      <c r="H252">
        <v>28.187403993855607</v>
      </c>
      <c r="I252">
        <v>30.491551459293394</v>
      </c>
      <c r="J252">
        <v>20.046082949308754</v>
      </c>
      <c r="K252">
        <v>15.43778801843318</v>
      </c>
      <c r="L252">
        <v>20.583717357910906</v>
      </c>
      <c r="M252">
        <v>17.588325652841782</v>
      </c>
      <c r="N252">
        <v>14.208909370199693</v>
      </c>
      <c r="O252">
        <v>15.207373271889402</v>
      </c>
      <c r="P252">
        <v>11.597542242703533</v>
      </c>
      <c r="Q252">
        <v>6.2980030721966198</v>
      </c>
      <c r="R252">
        <v>0</v>
      </c>
      <c r="S252">
        <v>0.84485407066052232</v>
      </c>
      <c r="T252">
        <v>2.7649769585253456</v>
      </c>
    </row>
    <row r="253" spans="2:20" x14ac:dyDescent="0.25">
      <c r="B253">
        <v>4.435146443514645</v>
      </c>
      <c r="C253">
        <v>12.887029288702928</v>
      </c>
      <c r="D253">
        <v>1.3389121338912133</v>
      </c>
      <c r="E253">
        <v>15.481171548117153</v>
      </c>
      <c r="F253">
        <v>32.635983263598327</v>
      </c>
      <c r="G253">
        <v>28.117154811715483</v>
      </c>
      <c r="H253">
        <v>28.78661087866109</v>
      </c>
      <c r="I253">
        <v>31.799163179916317</v>
      </c>
      <c r="J253">
        <v>24.01673640167364</v>
      </c>
      <c r="K253">
        <v>19.16317991631799</v>
      </c>
      <c r="L253">
        <v>29.03765690376569</v>
      </c>
      <c r="M253">
        <v>30.962343096234306</v>
      </c>
      <c r="N253">
        <v>27.447698744769873</v>
      </c>
      <c r="O253">
        <v>26.778242677824267</v>
      </c>
      <c r="P253">
        <v>27.19665271966527</v>
      </c>
      <c r="Q253">
        <v>28.20083682008368</v>
      </c>
      <c r="R253">
        <v>0</v>
      </c>
      <c r="S253">
        <v>6.6108786610878658</v>
      </c>
      <c r="T253">
        <v>2.4267782426778242</v>
      </c>
    </row>
    <row r="254" spans="2:20" x14ac:dyDescent="0.25">
      <c r="B254">
        <v>7.2853425845620112</v>
      </c>
      <c r="C254">
        <v>12.66261925411969</v>
      </c>
      <c r="D254">
        <v>0</v>
      </c>
      <c r="E254">
        <v>12.315698178664354</v>
      </c>
      <c r="F254">
        <v>28.274067649609712</v>
      </c>
      <c r="G254">
        <v>25.498699045967044</v>
      </c>
      <c r="H254">
        <v>23.156981786643538</v>
      </c>
      <c r="I254">
        <v>24.197745013009538</v>
      </c>
      <c r="J254">
        <v>22.723330442324372</v>
      </c>
      <c r="K254">
        <v>26.105810928013877</v>
      </c>
      <c r="L254">
        <v>7.7189939288811793</v>
      </c>
      <c r="M254">
        <v>11.70858629661752</v>
      </c>
      <c r="N254">
        <v>24.804856895056375</v>
      </c>
      <c r="O254">
        <v>30.268863833477884</v>
      </c>
      <c r="P254">
        <v>29.054640069384213</v>
      </c>
      <c r="Q254">
        <v>24.197745013009538</v>
      </c>
      <c r="R254">
        <v>1.8213356461405028</v>
      </c>
      <c r="S254">
        <v>5.6374674761491761</v>
      </c>
      <c r="T254">
        <v>2.1682567215958368</v>
      </c>
    </row>
    <row r="255" spans="2:20" x14ac:dyDescent="0.25">
      <c r="B255">
        <v>4.945904173106646</v>
      </c>
      <c r="C255">
        <v>6.8778979907264297</v>
      </c>
      <c r="D255">
        <v>5.3323029366306027</v>
      </c>
      <c r="E255">
        <v>11.051004636785162</v>
      </c>
      <c r="F255">
        <v>22.102009273570324</v>
      </c>
      <c r="G255">
        <v>19.474497681607421</v>
      </c>
      <c r="H255">
        <v>20.710973724884081</v>
      </c>
      <c r="I255">
        <v>23.724884080370941</v>
      </c>
      <c r="J255">
        <v>13.523956723338484</v>
      </c>
      <c r="K255">
        <v>13.292117465224113</v>
      </c>
      <c r="L255">
        <v>5.873261205564142</v>
      </c>
      <c r="M255">
        <v>8.7326120556414217</v>
      </c>
      <c r="N255">
        <v>14.451313755795979</v>
      </c>
      <c r="O255">
        <v>13.137557959814528</v>
      </c>
      <c r="P255">
        <v>19.319938176197837</v>
      </c>
      <c r="Q255">
        <v>19.629057187017001</v>
      </c>
      <c r="R255">
        <v>6.800618238021638</v>
      </c>
      <c r="S255">
        <v>0</v>
      </c>
      <c r="T255">
        <v>2.7047913446676968</v>
      </c>
    </row>
    <row r="256" spans="2:20" x14ac:dyDescent="0.25">
      <c r="B256">
        <v>7.5862068965517242</v>
      </c>
      <c r="C256">
        <v>17.142857142857142</v>
      </c>
      <c r="D256">
        <v>10.246305418719212</v>
      </c>
      <c r="E256">
        <v>22.167487684729064</v>
      </c>
      <c r="F256">
        <v>37.733990147783253</v>
      </c>
      <c r="G256">
        <v>38.226600985221673</v>
      </c>
      <c r="H256">
        <v>39.014778325123153</v>
      </c>
      <c r="I256">
        <v>38.423645320197039</v>
      </c>
      <c r="J256">
        <v>35.369458128078819</v>
      </c>
      <c r="K256">
        <v>22.167487684729064</v>
      </c>
      <c r="L256">
        <v>33.497536945812804</v>
      </c>
      <c r="M256">
        <v>31.03448275862069</v>
      </c>
      <c r="N256">
        <v>32.807881773399018</v>
      </c>
      <c r="O256">
        <v>23.842364532019705</v>
      </c>
      <c r="P256">
        <v>42.463054187192114</v>
      </c>
      <c r="Q256">
        <v>34.384236453201972</v>
      </c>
      <c r="R256">
        <v>0</v>
      </c>
      <c r="S256">
        <v>16.256157635467979</v>
      </c>
      <c r="T256">
        <v>7.8817733990147785</v>
      </c>
    </row>
    <row r="257" spans="2:20" x14ac:dyDescent="0.25">
      <c r="B257">
        <v>5.538221528861154</v>
      </c>
      <c r="C257">
        <v>7.1762870514820598</v>
      </c>
      <c r="D257">
        <v>0</v>
      </c>
      <c r="E257">
        <v>10.9204368174727</v>
      </c>
      <c r="F257">
        <v>37.831513260530421</v>
      </c>
      <c r="G257">
        <v>30.88923556942278</v>
      </c>
      <c r="H257">
        <v>38.611544461778472</v>
      </c>
      <c r="I257">
        <v>37.831513260530421</v>
      </c>
      <c r="J257">
        <v>24.180967238689547</v>
      </c>
      <c r="K257">
        <v>18.018720748829953</v>
      </c>
      <c r="L257">
        <v>16.926677067082682</v>
      </c>
      <c r="M257">
        <v>12.480499219968799</v>
      </c>
      <c r="N257">
        <v>13.026521060842434</v>
      </c>
      <c r="O257">
        <v>31.903276131045246</v>
      </c>
      <c r="P257">
        <v>27.301092043681745</v>
      </c>
      <c r="Q257">
        <v>19.734789391575664</v>
      </c>
      <c r="R257">
        <v>4.2121684867394693</v>
      </c>
      <c r="S257">
        <v>3.8221528861154446</v>
      </c>
      <c r="T257">
        <v>6.8642745709828397</v>
      </c>
    </row>
    <row r="258" spans="2:20" x14ac:dyDescent="0.25">
      <c r="B258">
        <v>5.0757575757575761</v>
      </c>
      <c r="C258">
        <v>7.6515151515151505</v>
      </c>
      <c r="D258">
        <v>10.454545454545453</v>
      </c>
      <c r="E258">
        <v>17.196969696969695</v>
      </c>
      <c r="F258">
        <v>27.878787878787882</v>
      </c>
      <c r="G258">
        <v>23.18181818181818</v>
      </c>
      <c r="H258">
        <v>26.666666666666668</v>
      </c>
      <c r="I258">
        <v>24.393939393939394</v>
      </c>
      <c r="J258">
        <v>9.2424242424242422</v>
      </c>
      <c r="K258">
        <v>6.7424242424242431</v>
      </c>
      <c r="L258">
        <v>5.9848484848484844</v>
      </c>
      <c r="M258">
        <v>1.5151515151515151</v>
      </c>
      <c r="N258">
        <v>13.106060606060607</v>
      </c>
      <c r="O258">
        <v>19.015151515151516</v>
      </c>
      <c r="P258">
        <v>12.803030303030303</v>
      </c>
      <c r="Q258">
        <v>15.909090909090908</v>
      </c>
      <c r="R258">
        <v>0</v>
      </c>
      <c r="S258">
        <v>3.106060606060606</v>
      </c>
      <c r="T258">
        <v>9.7727272727272734</v>
      </c>
    </row>
    <row r="259" spans="2:20" x14ac:dyDescent="0.25">
      <c r="B259">
        <v>12.096029547553092</v>
      </c>
      <c r="C259">
        <v>12.18836565096953</v>
      </c>
      <c r="D259">
        <v>4.3397968605724841</v>
      </c>
      <c r="E259">
        <v>22.530009233610343</v>
      </c>
      <c r="F259">
        <v>34.533702677746994</v>
      </c>
      <c r="G259">
        <v>29.362880886426595</v>
      </c>
      <c r="H259">
        <v>30.655586334256697</v>
      </c>
      <c r="I259">
        <v>38.504155124653735</v>
      </c>
      <c r="J259">
        <v>15.420129270544782</v>
      </c>
      <c r="K259">
        <v>17.636195752539244</v>
      </c>
      <c r="L259">
        <v>28.347183748845801</v>
      </c>
      <c r="M259">
        <v>22.068328716528164</v>
      </c>
      <c r="N259">
        <v>28.347183748845801</v>
      </c>
      <c r="O259">
        <v>37.765466297322256</v>
      </c>
      <c r="P259">
        <v>30.563250230840261</v>
      </c>
      <c r="Q259">
        <v>14.58910433979686</v>
      </c>
      <c r="R259">
        <v>0</v>
      </c>
      <c r="S259">
        <v>3.2317636195752537</v>
      </c>
      <c r="T259">
        <v>5.1708217913204058</v>
      </c>
    </row>
    <row r="260" spans="2:20" x14ac:dyDescent="0.25">
      <c r="B260">
        <v>2.7192982456140351</v>
      </c>
      <c r="C260">
        <v>5.7894736842105265</v>
      </c>
      <c r="D260">
        <v>1.4035087719298245</v>
      </c>
      <c r="E260">
        <v>12.280701754385964</v>
      </c>
      <c r="F260">
        <v>42.192982456140349</v>
      </c>
      <c r="G260">
        <v>34.912280701754383</v>
      </c>
      <c r="H260">
        <v>40.964912280701753</v>
      </c>
      <c r="I260">
        <v>40.789473684210527</v>
      </c>
      <c r="J260">
        <v>38.070175438596493</v>
      </c>
      <c r="K260">
        <v>35.350877192982452</v>
      </c>
      <c r="L260">
        <v>40.263157894736842</v>
      </c>
      <c r="M260">
        <v>38.508771929824562</v>
      </c>
      <c r="N260">
        <v>38.771929824561404</v>
      </c>
      <c r="O260">
        <v>22.543859649122808</v>
      </c>
      <c r="P260">
        <v>22.280701754385966</v>
      </c>
      <c r="Q260">
        <v>26.754385964912281</v>
      </c>
      <c r="R260">
        <v>0</v>
      </c>
      <c r="S260">
        <v>2.1929824561403506</v>
      </c>
      <c r="T260">
        <v>7.3684210526315779</v>
      </c>
    </row>
    <row r="261" spans="2:20" x14ac:dyDescent="0.25">
      <c r="B261">
        <v>8.0542986425339365</v>
      </c>
      <c r="C261">
        <v>12.669683257918551</v>
      </c>
      <c r="D261">
        <v>8.3257918552036188</v>
      </c>
      <c r="E261">
        <v>14.117647058823529</v>
      </c>
      <c r="F261">
        <v>21.719457013574662</v>
      </c>
      <c r="G261">
        <v>16.742081447963798</v>
      </c>
      <c r="H261">
        <v>20</v>
      </c>
      <c r="I261">
        <v>16.470588235294116</v>
      </c>
      <c r="J261">
        <v>14.117647058823529</v>
      </c>
      <c r="K261">
        <v>9.7737556561085981</v>
      </c>
      <c r="L261">
        <v>15.475113122171946</v>
      </c>
      <c r="M261">
        <v>20.452488687782804</v>
      </c>
      <c r="N261">
        <v>21.900452488687783</v>
      </c>
      <c r="O261">
        <v>15.113122171945701</v>
      </c>
      <c r="P261">
        <v>16.742081447963798</v>
      </c>
      <c r="Q261">
        <v>17.737556561085974</v>
      </c>
      <c r="R261">
        <v>4.3438914027149318</v>
      </c>
      <c r="S261">
        <v>0</v>
      </c>
      <c r="T261">
        <v>3.5294117647058822</v>
      </c>
    </row>
    <row r="262" spans="2:20" x14ac:dyDescent="0.25">
      <c r="B262">
        <v>7.4604370761115302</v>
      </c>
      <c r="C262">
        <v>11.454408440090431</v>
      </c>
      <c r="D262">
        <v>0.82893745290128118</v>
      </c>
      <c r="E262">
        <v>14.318010550113037</v>
      </c>
      <c r="F262">
        <v>27.053504144687263</v>
      </c>
      <c r="G262">
        <v>23.587038432554635</v>
      </c>
      <c r="H262">
        <v>22.004521477015825</v>
      </c>
      <c r="I262">
        <v>24.114544084400904</v>
      </c>
      <c r="J262">
        <v>20.572720422004519</v>
      </c>
      <c r="K262">
        <v>14.242652599849285</v>
      </c>
      <c r="L262">
        <v>23.43632253202713</v>
      </c>
      <c r="M262">
        <v>16.654107008289373</v>
      </c>
      <c r="N262">
        <v>14.016578749058025</v>
      </c>
      <c r="O262">
        <v>14.544084400904294</v>
      </c>
      <c r="P262">
        <v>16.654107008289373</v>
      </c>
      <c r="Q262">
        <v>11.755840241145441</v>
      </c>
      <c r="R262">
        <v>12.132629992464206</v>
      </c>
      <c r="S262">
        <v>3.4664657121326297</v>
      </c>
      <c r="T262">
        <v>0</v>
      </c>
    </row>
    <row r="263" spans="2:20" x14ac:dyDescent="0.25">
      <c r="B263">
        <v>4.3618739903069468</v>
      </c>
      <c r="C263">
        <v>10.420032310177705</v>
      </c>
      <c r="D263">
        <v>0</v>
      </c>
      <c r="E263">
        <v>11.470113085621971</v>
      </c>
      <c r="F263">
        <v>30.775444264943459</v>
      </c>
      <c r="G263">
        <v>26.252019386106625</v>
      </c>
      <c r="H263">
        <v>25.040387722132472</v>
      </c>
      <c r="I263">
        <v>30.775444264943459</v>
      </c>
      <c r="J263">
        <v>21.24394184168013</v>
      </c>
      <c r="K263">
        <v>16.962843295638123</v>
      </c>
      <c r="L263">
        <v>13.408723747980615</v>
      </c>
      <c r="M263">
        <v>6.7851373182552503</v>
      </c>
      <c r="N263">
        <v>6.30048465266559</v>
      </c>
      <c r="O263">
        <v>14.458804523424879</v>
      </c>
      <c r="P263">
        <v>13.651050080775445</v>
      </c>
      <c r="Q263">
        <v>24.394184168012924</v>
      </c>
      <c r="R263">
        <v>1.1308562197092082</v>
      </c>
      <c r="S263">
        <v>3.5541195476575123</v>
      </c>
      <c r="T263">
        <v>6.7851373182552503</v>
      </c>
    </row>
    <row r="264" spans="2:20" x14ac:dyDescent="0.25">
      <c r="B264">
        <v>4.4016506189821181</v>
      </c>
      <c r="C264">
        <v>5.1581843191196697</v>
      </c>
      <c r="D264">
        <v>0</v>
      </c>
      <c r="E264">
        <v>9.9037138927097654</v>
      </c>
      <c r="F264">
        <v>24.621733149931224</v>
      </c>
      <c r="G264">
        <v>22.420907840440165</v>
      </c>
      <c r="H264">
        <v>26.134800550206329</v>
      </c>
      <c r="I264">
        <v>27.991746905089411</v>
      </c>
      <c r="J264">
        <v>14.167812929848694</v>
      </c>
      <c r="K264">
        <v>13.411279229711143</v>
      </c>
      <c r="L264">
        <v>6.7400275103163683</v>
      </c>
      <c r="M264">
        <v>1.7881705639614855</v>
      </c>
      <c r="N264">
        <v>14.649243466299863</v>
      </c>
      <c r="O264">
        <v>22.008253094910589</v>
      </c>
      <c r="P264">
        <v>24.552957359009628</v>
      </c>
      <c r="Q264">
        <v>15.612104539202202</v>
      </c>
      <c r="R264">
        <v>4.5392022008253097</v>
      </c>
      <c r="S264">
        <v>4.4016506189821181</v>
      </c>
      <c r="T264">
        <v>5.1581843191196697</v>
      </c>
    </row>
    <row r="265" spans="2:20" x14ac:dyDescent="0.25">
      <c r="B265">
        <v>2.730627306273063</v>
      </c>
      <c r="C265">
        <v>11.143911439114392</v>
      </c>
      <c r="D265">
        <v>3.6162361623616239</v>
      </c>
      <c r="E265">
        <v>11.586715867158672</v>
      </c>
      <c r="F265">
        <v>32.988929889298888</v>
      </c>
      <c r="G265">
        <v>28.191881918819188</v>
      </c>
      <c r="H265">
        <v>24.723247232472325</v>
      </c>
      <c r="I265">
        <v>29.00369003690037</v>
      </c>
      <c r="J265">
        <v>18.450184501845019</v>
      </c>
      <c r="K265">
        <v>18.966789667896681</v>
      </c>
      <c r="L265">
        <v>17.933579335793361</v>
      </c>
      <c r="M265">
        <v>16.383763837638377</v>
      </c>
      <c r="N265">
        <v>21.476014760147603</v>
      </c>
      <c r="O265">
        <v>19.85239852398524</v>
      </c>
      <c r="P265">
        <v>17.712177121771216</v>
      </c>
      <c r="Q265">
        <v>17.638376383763838</v>
      </c>
      <c r="R265">
        <v>0</v>
      </c>
      <c r="S265">
        <v>5.8302583025830259</v>
      </c>
      <c r="T265">
        <v>5.3136531365313653</v>
      </c>
    </row>
    <row r="266" spans="2:20" x14ac:dyDescent="0.25">
      <c r="B266">
        <v>3.3200531208499333</v>
      </c>
      <c r="C266">
        <v>4.8472775564409032</v>
      </c>
      <c r="D266">
        <v>0</v>
      </c>
      <c r="E266">
        <v>7.8353253652058434</v>
      </c>
      <c r="F266">
        <v>16.865869853917662</v>
      </c>
      <c r="G266">
        <v>8.6321381142098286</v>
      </c>
      <c r="H266">
        <v>12.48339973439575</v>
      </c>
      <c r="I266">
        <v>13.745019920318724</v>
      </c>
      <c r="J266">
        <v>6.573705179282868</v>
      </c>
      <c r="K266">
        <v>4.714475431606906</v>
      </c>
      <c r="L266">
        <v>11.288180610889773</v>
      </c>
      <c r="M266">
        <v>4.9136786188579018</v>
      </c>
      <c r="N266">
        <v>3.51925630810093</v>
      </c>
      <c r="O266">
        <v>6.7729083665338639</v>
      </c>
      <c r="P266">
        <v>6.7065073041168652</v>
      </c>
      <c r="Q266">
        <v>7.7689243027888448</v>
      </c>
      <c r="R266">
        <v>0.46480743691899074</v>
      </c>
      <c r="S266">
        <v>1.3280212483399734</v>
      </c>
      <c r="T266">
        <v>2.2576361221779551</v>
      </c>
    </row>
    <row r="267" spans="2:20" x14ac:dyDescent="0.25">
      <c r="B267">
        <v>5.6936647955092221</v>
      </c>
      <c r="C267">
        <v>9.3023255813953494</v>
      </c>
      <c r="D267">
        <v>0</v>
      </c>
      <c r="E267">
        <v>16.279069767441861</v>
      </c>
      <c r="F267">
        <v>34.081796311146753</v>
      </c>
      <c r="G267">
        <v>31.756214915797916</v>
      </c>
      <c r="H267">
        <v>31.275060144346433</v>
      </c>
      <c r="I267">
        <v>33.039294306335201</v>
      </c>
      <c r="J267">
        <v>27.024859663191659</v>
      </c>
      <c r="K267">
        <v>27.345629510825979</v>
      </c>
      <c r="L267">
        <v>26.383319967923015</v>
      </c>
      <c r="M267">
        <v>20.449077786688051</v>
      </c>
      <c r="N267">
        <v>30.793905372894947</v>
      </c>
      <c r="O267">
        <v>35.926222935044109</v>
      </c>
      <c r="P267">
        <v>37.44987971130714</v>
      </c>
      <c r="Q267">
        <v>28.708901363271856</v>
      </c>
      <c r="R267">
        <v>0.32076984763432237</v>
      </c>
      <c r="S267">
        <v>10.585404971932638</v>
      </c>
      <c r="T267">
        <v>3.6888532477947074</v>
      </c>
    </row>
    <row r="268" spans="2:20" x14ac:dyDescent="0.25">
      <c r="B268">
        <v>7.7750206782464844</v>
      </c>
      <c r="C268">
        <v>11.083540115798181</v>
      </c>
      <c r="D268">
        <v>10.504549214226634</v>
      </c>
      <c r="E268">
        <v>24.069478908188586</v>
      </c>
      <c r="F268">
        <v>39.867659222497934</v>
      </c>
      <c r="G268">
        <v>34.077750206782461</v>
      </c>
      <c r="H268">
        <v>37.717121588089327</v>
      </c>
      <c r="I268">
        <v>36.972704714640194</v>
      </c>
      <c r="J268">
        <v>32.423490488006621</v>
      </c>
      <c r="K268">
        <v>37.055417700578992</v>
      </c>
      <c r="L268">
        <v>30.438378825475599</v>
      </c>
      <c r="M268">
        <v>30.686517783291979</v>
      </c>
      <c r="N268">
        <v>35.401157981803145</v>
      </c>
      <c r="O268">
        <v>25.889164598842019</v>
      </c>
      <c r="P268">
        <v>27.543424317617866</v>
      </c>
      <c r="Q268">
        <v>37.055417700578992</v>
      </c>
      <c r="R268">
        <v>4.2183622828784122</v>
      </c>
      <c r="S268">
        <v>4.6319272125723741</v>
      </c>
      <c r="T268">
        <v>0</v>
      </c>
    </row>
    <row r="269" spans="2:20" x14ac:dyDescent="0.25">
      <c r="B269">
        <v>2.2838499184339316</v>
      </c>
      <c r="C269">
        <v>2.2838499184339316</v>
      </c>
      <c r="D269">
        <v>0</v>
      </c>
      <c r="E269">
        <v>7.7487765089722673</v>
      </c>
      <c r="F269">
        <v>22.022838499184338</v>
      </c>
      <c r="G269">
        <v>19.902120717781401</v>
      </c>
      <c r="H269">
        <v>22.920065252854812</v>
      </c>
      <c r="I269">
        <v>26.101141924959215</v>
      </c>
      <c r="J269">
        <v>17.047308319738988</v>
      </c>
      <c r="K269">
        <v>5.709624796084829</v>
      </c>
      <c r="L269">
        <v>14.437194127243066</v>
      </c>
      <c r="M269">
        <v>17.047308319738988</v>
      </c>
      <c r="N269">
        <v>13.050570962479608</v>
      </c>
      <c r="O269">
        <v>20.228384991843392</v>
      </c>
      <c r="P269">
        <v>19.412724306688418</v>
      </c>
      <c r="Q269">
        <v>18.433931484502448</v>
      </c>
      <c r="R269">
        <v>8.1566068515497553E-2</v>
      </c>
      <c r="S269">
        <v>5.5464926590538335</v>
      </c>
      <c r="T269">
        <v>7.177814029363784</v>
      </c>
    </row>
    <row r="270" spans="2:20" x14ac:dyDescent="0.25">
      <c r="B270">
        <v>6.7757009345794383</v>
      </c>
      <c r="C270">
        <v>10.202492211838006</v>
      </c>
      <c r="D270">
        <v>2.3364485981308412</v>
      </c>
      <c r="E270">
        <v>10.981308411214954</v>
      </c>
      <c r="F270">
        <v>34.112149532710276</v>
      </c>
      <c r="G270">
        <v>29.205607476635514</v>
      </c>
      <c r="H270">
        <v>27.414330218068532</v>
      </c>
      <c r="I270">
        <v>30.29595015576324</v>
      </c>
      <c r="J270">
        <v>26.246105919003114</v>
      </c>
      <c r="K270">
        <v>28.81619937694704</v>
      </c>
      <c r="L270">
        <v>14.719626168224298</v>
      </c>
      <c r="M270">
        <v>25</v>
      </c>
      <c r="N270">
        <v>20.404984423676012</v>
      </c>
      <c r="O270">
        <v>23.5202492211838</v>
      </c>
      <c r="P270">
        <v>28.037383177570092</v>
      </c>
      <c r="Q270">
        <v>20.794392523364486</v>
      </c>
      <c r="R270">
        <v>0.3115264797507788</v>
      </c>
      <c r="S270">
        <v>0</v>
      </c>
      <c r="T270">
        <v>2.0249221183800623</v>
      </c>
    </row>
    <row r="271" spans="2:20" x14ac:dyDescent="0.25">
      <c r="B271">
        <v>0.49857549857549854</v>
      </c>
      <c r="C271">
        <v>6.6239316239316244</v>
      </c>
      <c r="D271">
        <v>1.4245014245014245</v>
      </c>
      <c r="E271">
        <v>6.1253561253561255</v>
      </c>
      <c r="F271">
        <v>15.669515669515668</v>
      </c>
      <c r="G271">
        <v>11.538461538461538</v>
      </c>
      <c r="H271">
        <v>20.299145299145298</v>
      </c>
      <c r="I271">
        <v>16.310541310541311</v>
      </c>
      <c r="J271">
        <v>7.0512820512820511</v>
      </c>
      <c r="K271">
        <v>0.21367521367521369</v>
      </c>
      <c r="L271">
        <v>5.3418803418803416</v>
      </c>
      <c r="M271">
        <v>0</v>
      </c>
      <c r="N271">
        <v>3.8461538461538463</v>
      </c>
      <c r="O271">
        <v>10.683760683760683</v>
      </c>
      <c r="P271">
        <v>15.384615384615385</v>
      </c>
      <c r="Q271">
        <v>20.014245014245013</v>
      </c>
      <c r="R271">
        <v>4.6296296296296298</v>
      </c>
      <c r="S271">
        <v>1.8518518518518516</v>
      </c>
      <c r="T271">
        <v>5.0569800569800574</v>
      </c>
    </row>
    <row r="272" spans="2:20" x14ac:dyDescent="0.25">
      <c r="B272">
        <v>8.4077380952380967</v>
      </c>
      <c r="C272">
        <v>9.5238095238095237</v>
      </c>
      <c r="D272">
        <v>12.723214285714285</v>
      </c>
      <c r="E272">
        <v>17.857142857142858</v>
      </c>
      <c r="F272">
        <v>32.366071428571431</v>
      </c>
      <c r="G272">
        <v>28.125</v>
      </c>
      <c r="H272">
        <v>31.324404761904763</v>
      </c>
      <c r="I272">
        <v>34.151785714285715</v>
      </c>
      <c r="J272">
        <v>16.44345238095238</v>
      </c>
      <c r="K272">
        <v>16.889880952380953</v>
      </c>
      <c r="L272">
        <v>16.220238095238095</v>
      </c>
      <c r="M272">
        <v>16.517857142857142</v>
      </c>
      <c r="N272">
        <v>27.752976190476193</v>
      </c>
      <c r="O272">
        <v>23.660714285714285</v>
      </c>
      <c r="P272">
        <v>21.726190476190478</v>
      </c>
      <c r="Q272">
        <v>16.071428571428573</v>
      </c>
      <c r="R272">
        <v>0</v>
      </c>
      <c r="S272">
        <v>10.416666666666668</v>
      </c>
      <c r="T272">
        <v>9.375</v>
      </c>
    </row>
    <row r="273" spans="2:20" x14ac:dyDescent="0.25">
      <c r="B273">
        <v>5.137751303052867</v>
      </c>
      <c r="C273">
        <v>9.4564408041697696</v>
      </c>
      <c r="D273">
        <v>0</v>
      </c>
      <c r="E273">
        <v>9.4564408041697696</v>
      </c>
      <c r="F273">
        <v>34.549516008935221</v>
      </c>
      <c r="G273">
        <v>28.44378257632167</v>
      </c>
      <c r="H273">
        <v>27.326880119136259</v>
      </c>
      <c r="I273">
        <v>34.177215189873415</v>
      </c>
      <c r="J273">
        <v>17.125837676842888</v>
      </c>
      <c r="K273">
        <v>24.274013402829485</v>
      </c>
      <c r="L273">
        <v>19.285182427401342</v>
      </c>
      <c r="M273">
        <v>20.699925539836187</v>
      </c>
      <c r="N273">
        <v>36.559940431868945</v>
      </c>
      <c r="O273">
        <v>24.944154877140729</v>
      </c>
      <c r="P273">
        <v>19.285182427401342</v>
      </c>
      <c r="Q273">
        <v>16.679076693968728</v>
      </c>
      <c r="R273">
        <v>0.44676098287416233</v>
      </c>
      <c r="S273">
        <v>4.169769173492182</v>
      </c>
      <c r="T273">
        <v>4.8399106478034248</v>
      </c>
    </row>
    <row r="274" spans="2:20" x14ac:dyDescent="0.25">
      <c r="B274">
        <v>3.0179445350734095</v>
      </c>
      <c r="C274">
        <v>6.9331158238172916</v>
      </c>
      <c r="D274">
        <v>10.0326264274062</v>
      </c>
      <c r="E274">
        <v>17.373572593800979</v>
      </c>
      <c r="F274">
        <v>22.920065252854812</v>
      </c>
      <c r="G274">
        <v>21.941272430668842</v>
      </c>
      <c r="H274">
        <v>24.06199021207178</v>
      </c>
      <c r="I274">
        <v>27.487765089722675</v>
      </c>
      <c r="J274">
        <v>26.508972267536706</v>
      </c>
      <c r="K274">
        <v>15.334420880913541</v>
      </c>
      <c r="L274">
        <v>23.083197389885807</v>
      </c>
      <c r="M274">
        <v>18.270799347471453</v>
      </c>
      <c r="N274">
        <v>13.70309951060359</v>
      </c>
      <c r="O274">
        <v>23.083197389885807</v>
      </c>
      <c r="P274">
        <v>17.047308319738988</v>
      </c>
      <c r="Q274">
        <v>23.083197389885807</v>
      </c>
      <c r="R274">
        <v>0</v>
      </c>
      <c r="S274">
        <v>6.1990212071778146</v>
      </c>
      <c r="T274">
        <v>1.4681892332789559</v>
      </c>
    </row>
    <row r="275" spans="2:20" x14ac:dyDescent="0.25">
      <c r="B275">
        <v>7.1000855431993148</v>
      </c>
      <c r="C275">
        <v>8.8109495295124027</v>
      </c>
      <c r="D275">
        <v>4.7048759623609921</v>
      </c>
      <c r="E275">
        <v>10.949529512403764</v>
      </c>
      <c r="F275">
        <v>26.518391787852863</v>
      </c>
      <c r="G275">
        <v>20.701454234388368</v>
      </c>
      <c r="H275">
        <v>20.359281437125748</v>
      </c>
      <c r="I275">
        <v>25.83404619332763</v>
      </c>
      <c r="J275">
        <v>6.41573994867408</v>
      </c>
      <c r="K275">
        <v>16.509837467921301</v>
      </c>
      <c r="L275">
        <v>8.1266039349871679</v>
      </c>
      <c r="M275">
        <v>11.548331907613345</v>
      </c>
      <c r="N275">
        <v>20.273738237810093</v>
      </c>
      <c r="O275">
        <v>17.792985457656115</v>
      </c>
      <c r="P275">
        <v>12.660393498716852</v>
      </c>
      <c r="Q275">
        <v>13.088109495295125</v>
      </c>
      <c r="R275">
        <v>0</v>
      </c>
      <c r="S275">
        <v>4.9615055603079554</v>
      </c>
      <c r="T275">
        <v>7.1000855431993148</v>
      </c>
    </row>
    <row r="276" spans="2:20" x14ac:dyDescent="0.25">
      <c r="B276">
        <v>0.65481758652946687</v>
      </c>
      <c r="C276">
        <v>6.6417212347988777</v>
      </c>
      <c r="D276">
        <v>4.4901777362020576</v>
      </c>
      <c r="E276">
        <v>10.851262862488307</v>
      </c>
      <c r="F276">
        <v>30.963517305893358</v>
      </c>
      <c r="G276">
        <v>26.286248830682879</v>
      </c>
      <c r="H276">
        <v>24.789522918615528</v>
      </c>
      <c r="I276">
        <v>30.215154349859681</v>
      </c>
      <c r="J276">
        <v>9.5416276894293723</v>
      </c>
      <c r="K276">
        <v>19.831618334892422</v>
      </c>
      <c r="L276">
        <v>20.48643592142189</v>
      </c>
      <c r="M276">
        <v>17.586529466791394</v>
      </c>
      <c r="N276">
        <v>19.270346117867167</v>
      </c>
      <c r="O276">
        <v>11.225444340505145</v>
      </c>
      <c r="P276">
        <v>18.615528531337699</v>
      </c>
      <c r="Q276">
        <v>20.767072029934518</v>
      </c>
      <c r="R276">
        <v>0</v>
      </c>
      <c r="S276">
        <v>5.9869036482694105</v>
      </c>
      <c r="T276">
        <v>1.5902712815715623</v>
      </c>
    </row>
    <row r="277" spans="2:20" x14ac:dyDescent="0.25">
      <c r="B277">
        <v>5.3164556962025316</v>
      </c>
      <c r="C277">
        <v>12.573839662447259</v>
      </c>
      <c r="D277">
        <v>13.502109704641349</v>
      </c>
      <c r="E277">
        <v>21.09704641350211</v>
      </c>
      <c r="F277">
        <v>25.991561181434598</v>
      </c>
      <c r="G277">
        <v>24.388185654008439</v>
      </c>
      <c r="H277">
        <v>27.426160337552741</v>
      </c>
      <c r="I277">
        <v>25.569620253164555</v>
      </c>
      <c r="J277">
        <v>17.046413502109704</v>
      </c>
      <c r="K277">
        <v>19.91561181434599</v>
      </c>
      <c r="L277">
        <v>14.59915611814346</v>
      </c>
      <c r="M277">
        <v>21.940928270042196</v>
      </c>
      <c r="N277">
        <v>25.907172995780591</v>
      </c>
      <c r="O277">
        <v>18.565400843881857</v>
      </c>
      <c r="P277">
        <v>15.021097046413502</v>
      </c>
      <c r="Q277">
        <v>19.240506329113924</v>
      </c>
      <c r="R277">
        <v>5.485232067510549</v>
      </c>
      <c r="S277">
        <v>10.042194092827005</v>
      </c>
      <c r="T277">
        <v>0</v>
      </c>
    </row>
    <row r="281" spans="2:20" x14ac:dyDescent="0.25">
      <c r="B281">
        <v>9.1944670463791702</v>
      </c>
      <c r="C281">
        <v>16.598860862489829</v>
      </c>
      <c r="D281">
        <v>13.100081366965014</v>
      </c>
      <c r="E281">
        <v>19.202603742880388</v>
      </c>
      <c r="F281">
        <v>18.38893409275834</v>
      </c>
      <c r="G281">
        <v>12.611879576891782</v>
      </c>
      <c r="H281">
        <v>23.759153783563875</v>
      </c>
      <c r="I281">
        <v>8.7876322213181446</v>
      </c>
      <c r="J281">
        <v>10.577705451586656</v>
      </c>
      <c r="K281">
        <v>20.992676973148903</v>
      </c>
      <c r="L281">
        <v>22.21318144833198</v>
      </c>
      <c r="M281">
        <v>19.202603742880388</v>
      </c>
      <c r="N281">
        <v>33.767290480065093</v>
      </c>
      <c r="O281">
        <v>28.478437754271766</v>
      </c>
      <c r="P281">
        <v>23.596419853539462</v>
      </c>
      <c r="Q281">
        <v>21.074043938161108</v>
      </c>
      <c r="R281">
        <v>3.6615134255492268</v>
      </c>
      <c r="S281">
        <v>9.7640358014646065</v>
      </c>
      <c r="T281">
        <v>0</v>
      </c>
    </row>
    <row r="282" spans="2:20" x14ac:dyDescent="0.25">
      <c r="B282">
        <v>8.7843137254901968</v>
      </c>
      <c r="C282">
        <v>7.0588235294117645</v>
      </c>
      <c r="D282">
        <v>0.31372549019607843</v>
      </c>
      <c r="E282">
        <v>10.196078431372548</v>
      </c>
      <c r="F282">
        <v>11.686274509803923</v>
      </c>
      <c r="G282">
        <v>4.5490196078431371</v>
      </c>
      <c r="H282">
        <v>12.705882352941176</v>
      </c>
      <c r="I282">
        <v>3.5294117647058822</v>
      </c>
      <c r="J282">
        <v>8.3137254901960773</v>
      </c>
      <c r="K282">
        <v>6.2745098039215685</v>
      </c>
      <c r="L282">
        <v>7.2941176470588234</v>
      </c>
      <c r="M282">
        <v>0.15686274509803921</v>
      </c>
      <c r="N282">
        <v>12.313725490196079</v>
      </c>
      <c r="O282">
        <v>14.980392156862745</v>
      </c>
      <c r="P282">
        <v>15.450980392156863</v>
      </c>
      <c r="Q282">
        <v>12.862745098039216</v>
      </c>
      <c r="R282">
        <v>1.7254901960784312</v>
      </c>
      <c r="S282">
        <v>3.2941176470588238</v>
      </c>
      <c r="T282">
        <v>0</v>
      </c>
    </row>
    <row r="283" spans="2:20" x14ac:dyDescent="0.25">
      <c r="B283">
        <v>7.2451558550968826</v>
      </c>
      <c r="C283">
        <v>6.7396798652064023</v>
      </c>
      <c r="D283">
        <v>2.527379949452401</v>
      </c>
      <c r="E283">
        <v>15.080033698399326</v>
      </c>
      <c r="F283">
        <v>14.658803706823925</v>
      </c>
      <c r="G283">
        <v>9.9410278011794446</v>
      </c>
      <c r="H283">
        <v>14.574557708508845</v>
      </c>
      <c r="I283">
        <v>12.215669755686605</v>
      </c>
      <c r="J283">
        <v>15.417017691659646</v>
      </c>
      <c r="K283">
        <v>14.153327716933445</v>
      </c>
      <c r="L283">
        <v>17.354675652906487</v>
      </c>
      <c r="M283">
        <v>9.7725358045492836</v>
      </c>
      <c r="N283">
        <v>18.197135636057286</v>
      </c>
      <c r="O283">
        <v>21.903959561920807</v>
      </c>
      <c r="P283">
        <v>18.871103622577927</v>
      </c>
      <c r="Q283">
        <v>20.724515585509689</v>
      </c>
      <c r="R283">
        <v>7.9191238416175231</v>
      </c>
      <c r="S283">
        <v>1.4321819713563606</v>
      </c>
      <c r="T283">
        <v>0</v>
      </c>
    </row>
    <row r="284" spans="2:20" x14ac:dyDescent="0.25">
      <c r="B284">
        <v>9.8543273350471292</v>
      </c>
      <c r="C284">
        <v>11.225364181662382</v>
      </c>
      <c r="D284">
        <v>3.7703513281919454</v>
      </c>
      <c r="E284">
        <v>17.994858611825194</v>
      </c>
      <c r="F284">
        <v>15.252784918594687</v>
      </c>
      <c r="G284">
        <v>11.996572407883461</v>
      </c>
      <c r="H284">
        <v>11.053984575835475</v>
      </c>
      <c r="I284">
        <v>17.223650385604113</v>
      </c>
      <c r="J284">
        <v>15.252784918594687</v>
      </c>
      <c r="K284">
        <v>30.59125964010283</v>
      </c>
      <c r="L284">
        <v>15.338474721508142</v>
      </c>
      <c r="M284">
        <v>16.023993144815769</v>
      </c>
      <c r="N284">
        <v>20.137103684661525</v>
      </c>
      <c r="O284">
        <v>21.336760925449873</v>
      </c>
      <c r="P284">
        <v>18.594687232219364</v>
      </c>
      <c r="Q284">
        <v>15.766923736075409</v>
      </c>
      <c r="R284">
        <v>0.17137960582690662</v>
      </c>
      <c r="S284">
        <v>11.739502999143102</v>
      </c>
      <c r="T284">
        <v>0</v>
      </c>
    </row>
    <row r="285" spans="2:20" x14ac:dyDescent="0.25">
      <c r="B285">
        <v>5.663716814159292</v>
      </c>
      <c r="C285">
        <v>9.2920353982300892</v>
      </c>
      <c r="D285">
        <v>11.150442477876107</v>
      </c>
      <c r="E285">
        <v>15.309734513274337</v>
      </c>
      <c r="F285">
        <v>29.026548672566371</v>
      </c>
      <c r="G285">
        <v>24.247787610619469</v>
      </c>
      <c r="H285">
        <v>24.336283185840706</v>
      </c>
      <c r="I285">
        <v>12.743362831858407</v>
      </c>
      <c r="J285">
        <v>22.389380530973451</v>
      </c>
      <c r="K285">
        <v>13.362831858407079</v>
      </c>
      <c r="L285">
        <v>21.327433628318584</v>
      </c>
      <c r="M285">
        <v>19.20353982300885</v>
      </c>
      <c r="N285">
        <v>17.168141592920357</v>
      </c>
      <c r="O285">
        <v>24.955752212389381</v>
      </c>
      <c r="P285">
        <v>10.176991150442479</v>
      </c>
      <c r="Q285">
        <v>18.584070796460178</v>
      </c>
      <c r="R285">
        <v>1.3274336283185841</v>
      </c>
      <c r="S285">
        <v>0</v>
      </c>
      <c r="T285">
        <v>11.68141592920354</v>
      </c>
    </row>
    <row r="286" spans="2:20" x14ac:dyDescent="0.25">
      <c r="B286">
        <v>2.0604395604395602</v>
      </c>
      <c r="C286">
        <v>2.6098901098901099</v>
      </c>
      <c r="D286">
        <v>3.5027472527472527</v>
      </c>
      <c r="E286">
        <v>11.881868131868131</v>
      </c>
      <c r="F286">
        <v>17.994505494505493</v>
      </c>
      <c r="G286">
        <v>15.865384615384615</v>
      </c>
      <c r="H286">
        <v>17.376373626373624</v>
      </c>
      <c r="I286">
        <v>14.491758241758243</v>
      </c>
      <c r="J286">
        <v>5.3571428571428568</v>
      </c>
      <c r="K286">
        <v>0.5494505494505495</v>
      </c>
      <c r="L286">
        <v>11.744505494505495</v>
      </c>
      <c r="M286">
        <v>3.8461538461538463</v>
      </c>
      <c r="N286">
        <v>4.9450549450549453</v>
      </c>
      <c r="O286">
        <v>7.0741758241758239</v>
      </c>
      <c r="P286">
        <v>5.7005494505494507</v>
      </c>
      <c r="Q286">
        <v>7.8983516483516478</v>
      </c>
      <c r="R286">
        <v>0</v>
      </c>
      <c r="S286">
        <v>0.68681318681318682</v>
      </c>
      <c r="T286">
        <v>4.1208791208791204</v>
      </c>
    </row>
    <row r="287" spans="2:20" x14ac:dyDescent="0.25">
      <c r="B287">
        <v>5.6102362204724407</v>
      </c>
      <c r="C287">
        <v>16.240157480314959</v>
      </c>
      <c r="D287">
        <v>8.5629921259842519</v>
      </c>
      <c r="E287">
        <v>23.720472440944881</v>
      </c>
      <c r="F287">
        <v>20.374015748031496</v>
      </c>
      <c r="G287">
        <v>19.783464566929133</v>
      </c>
      <c r="H287">
        <v>12.598425196850393</v>
      </c>
      <c r="I287">
        <v>17.913385826771652</v>
      </c>
      <c r="J287">
        <v>18.110236220472441</v>
      </c>
      <c r="K287">
        <v>17.716535433070867</v>
      </c>
      <c r="L287">
        <v>12.106299212598424</v>
      </c>
      <c r="M287">
        <v>19.19291338582677</v>
      </c>
      <c r="N287">
        <v>20.472440944881889</v>
      </c>
      <c r="O287">
        <v>18.405511811023622</v>
      </c>
      <c r="P287">
        <v>25.393700787401574</v>
      </c>
      <c r="Q287">
        <v>26.08267716535433</v>
      </c>
      <c r="R287">
        <v>0</v>
      </c>
      <c r="S287">
        <v>6.9881889763779528</v>
      </c>
      <c r="T287">
        <v>5.6102362204724407</v>
      </c>
    </row>
    <row r="288" spans="2:20" x14ac:dyDescent="0.25">
      <c r="B288">
        <v>11.241217798594848</v>
      </c>
      <c r="C288">
        <v>12.802498048399688</v>
      </c>
      <c r="D288">
        <v>0</v>
      </c>
      <c r="E288">
        <v>8.2747853239656521</v>
      </c>
      <c r="F288">
        <v>16.159250585480095</v>
      </c>
      <c r="G288">
        <v>25.214676034348166</v>
      </c>
      <c r="H288">
        <v>25.526932084309134</v>
      </c>
      <c r="I288">
        <v>17.330210772833723</v>
      </c>
      <c r="J288">
        <v>23.341139734582359</v>
      </c>
      <c r="K288">
        <v>11.631537861046057</v>
      </c>
      <c r="L288">
        <v>16.705698672911787</v>
      </c>
      <c r="M288">
        <v>17.408274785323965</v>
      </c>
      <c r="N288">
        <v>13.739266198282593</v>
      </c>
      <c r="O288">
        <v>18.81342701014832</v>
      </c>
      <c r="P288">
        <v>19.828259172521467</v>
      </c>
      <c r="Q288">
        <v>8.8992974238875888</v>
      </c>
      <c r="R288">
        <v>7.0257611241217797</v>
      </c>
      <c r="S288">
        <v>4.8399687743950039</v>
      </c>
      <c r="T288">
        <v>2.2638563622170182</v>
      </c>
    </row>
    <row r="289" spans="2:20" x14ac:dyDescent="0.25">
      <c r="B289">
        <v>7.8993055555555554</v>
      </c>
      <c r="C289">
        <v>12.065972222222223</v>
      </c>
      <c r="D289">
        <v>0</v>
      </c>
      <c r="E289">
        <v>15.711805555555555</v>
      </c>
      <c r="F289">
        <v>21.180555555555554</v>
      </c>
      <c r="G289">
        <v>13.020833333333334</v>
      </c>
      <c r="H289">
        <v>15.885416666666666</v>
      </c>
      <c r="I289">
        <v>16.666666666666664</v>
      </c>
      <c r="J289">
        <v>19.010416666666664</v>
      </c>
      <c r="K289">
        <v>14.583333333333334</v>
      </c>
      <c r="L289">
        <v>7.8125</v>
      </c>
      <c r="M289">
        <v>9.8090277777777768</v>
      </c>
      <c r="N289">
        <v>26.215277777777779</v>
      </c>
      <c r="O289">
        <v>19.704861111111111</v>
      </c>
      <c r="P289">
        <v>19.965277777777779</v>
      </c>
      <c r="Q289">
        <v>13.194444444444445</v>
      </c>
      <c r="R289">
        <v>0.34722222222222221</v>
      </c>
      <c r="S289">
        <v>7.9861111111111107</v>
      </c>
      <c r="T289">
        <v>4.5138888888888884</v>
      </c>
    </row>
    <row r="290" spans="2:20" x14ac:dyDescent="0.25">
      <c r="B290">
        <v>5.8345642540620384</v>
      </c>
      <c r="C290">
        <v>4.3574593796159533</v>
      </c>
      <c r="D290">
        <v>1.4771048744460855</v>
      </c>
      <c r="E290">
        <v>9.8227474150664698</v>
      </c>
      <c r="F290">
        <v>13.737075332348597</v>
      </c>
      <c r="G290">
        <v>10.709010339734121</v>
      </c>
      <c r="H290">
        <v>14.254062038404728</v>
      </c>
      <c r="I290">
        <v>9.9704579025110771</v>
      </c>
      <c r="J290">
        <v>17.134416543574595</v>
      </c>
      <c r="K290">
        <v>12.259970457902511</v>
      </c>
      <c r="L290">
        <v>7.2378138847858198</v>
      </c>
      <c r="M290">
        <v>6.6469719350073859</v>
      </c>
      <c r="N290">
        <v>10.487444608567207</v>
      </c>
      <c r="O290">
        <v>15.657311669128507</v>
      </c>
      <c r="P290">
        <v>12.55539143279173</v>
      </c>
      <c r="Q290">
        <v>15.435745937961595</v>
      </c>
      <c r="R290">
        <v>4.800590841949778</v>
      </c>
      <c r="S290">
        <v>0</v>
      </c>
      <c r="T290">
        <v>6.5731166912850814</v>
      </c>
    </row>
    <row r="291" spans="2:20" x14ac:dyDescent="0.25">
      <c r="B291">
        <v>4.9959049959049953</v>
      </c>
      <c r="C291">
        <v>7.944307944307945</v>
      </c>
      <c r="D291">
        <v>1.9656019656019657</v>
      </c>
      <c r="E291">
        <v>10.892710892710893</v>
      </c>
      <c r="F291">
        <v>20.147420147420149</v>
      </c>
      <c r="G291">
        <v>20.556920556920559</v>
      </c>
      <c r="H291">
        <v>23.095823095823096</v>
      </c>
      <c r="I291">
        <v>18.509418509418509</v>
      </c>
      <c r="J291">
        <v>10.810810810810811</v>
      </c>
      <c r="K291">
        <v>22.604422604422606</v>
      </c>
      <c r="L291">
        <v>17.690417690417689</v>
      </c>
      <c r="M291">
        <v>22.932022932022932</v>
      </c>
      <c r="N291">
        <v>20.065520065520065</v>
      </c>
      <c r="O291">
        <v>14.823914823914825</v>
      </c>
      <c r="P291">
        <v>14.742014742014742</v>
      </c>
      <c r="Q291">
        <v>15.561015561015562</v>
      </c>
      <c r="R291">
        <v>0</v>
      </c>
      <c r="S291">
        <v>4.176904176904177</v>
      </c>
      <c r="T291">
        <v>5.8968058968058967</v>
      </c>
    </row>
    <row r="292" spans="2:20" x14ac:dyDescent="0.25">
      <c r="B292">
        <v>5.6437389770723101</v>
      </c>
      <c r="C292">
        <v>11.111111111111111</v>
      </c>
      <c r="D292">
        <v>3.7918871252204585</v>
      </c>
      <c r="E292">
        <v>12.522045855379188</v>
      </c>
      <c r="F292">
        <v>10.229276895943562</v>
      </c>
      <c r="G292">
        <v>16.402116402116402</v>
      </c>
      <c r="H292">
        <v>12.522045855379188</v>
      </c>
      <c r="I292">
        <v>10.141093474426807</v>
      </c>
      <c r="J292">
        <v>16.137566137566136</v>
      </c>
      <c r="K292">
        <v>12.786596119929452</v>
      </c>
      <c r="L292">
        <v>8.8183421516754841</v>
      </c>
      <c r="M292">
        <v>17.548500881834215</v>
      </c>
      <c r="N292">
        <v>23.368606701940035</v>
      </c>
      <c r="O292">
        <v>16.490299823633155</v>
      </c>
      <c r="P292">
        <v>15.784832451499117</v>
      </c>
      <c r="Q292">
        <v>15.784832451499117</v>
      </c>
      <c r="R292">
        <v>0</v>
      </c>
      <c r="S292">
        <v>5.0264550264550261</v>
      </c>
      <c r="T292">
        <v>5.996472663139329</v>
      </c>
    </row>
    <row r="293" spans="2:20" x14ac:dyDescent="0.25">
      <c r="B293">
        <v>7.750631844987363</v>
      </c>
      <c r="C293">
        <v>16.596461668070766</v>
      </c>
      <c r="D293">
        <v>6.7396798652064023</v>
      </c>
      <c r="E293">
        <v>16.259477674810448</v>
      </c>
      <c r="F293">
        <v>20.808761583824769</v>
      </c>
      <c r="G293">
        <v>10.614995787700083</v>
      </c>
      <c r="H293">
        <v>20.387531592249371</v>
      </c>
      <c r="I293">
        <v>18.112889637742207</v>
      </c>
      <c r="J293">
        <v>17.944397641112047</v>
      </c>
      <c r="K293">
        <v>21.398483572030326</v>
      </c>
      <c r="L293">
        <v>20.134793597304128</v>
      </c>
      <c r="M293">
        <v>18.618365627632688</v>
      </c>
      <c r="N293">
        <v>29.486099410278012</v>
      </c>
      <c r="O293">
        <v>24.178601516427971</v>
      </c>
      <c r="P293">
        <v>16.512215669755687</v>
      </c>
      <c r="Q293">
        <v>30.244313395113732</v>
      </c>
      <c r="R293">
        <v>2.8643639427127212</v>
      </c>
      <c r="S293">
        <v>5.0547598989048019</v>
      </c>
      <c r="T293">
        <v>0</v>
      </c>
    </row>
    <row r="294" spans="2:20" x14ac:dyDescent="0.25">
      <c r="B294">
        <v>3.304484657749803</v>
      </c>
      <c r="C294">
        <v>6.5302911093627074</v>
      </c>
      <c r="D294">
        <v>8.1825334382376091</v>
      </c>
      <c r="E294">
        <v>20.456333595594021</v>
      </c>
      <c r="F294">
        <v>10.778914240755311</v>
      </c>
      <c r="G294">
        <v>17.230527143981117</v>
      </c>
      <c r="H294">
        <v>12.745869394177815</v>
      </c>
      <c r="I294">
        <v>10.62155782848151</v>
      </c>
      <c r="J294">
        <v>21.007081038552322</v>
      </c>
      <c r="K294">
        <v>10.700236034618412</v>
      </c>
      <c r="L294">
        <v>18.174665617623916</v>
      </c>
      <c r="M294">
        <v>11.959087332808812</v>
      </c>
      <c r="N294">
        <v>25.177025963808024</v>
      </c>
      <c r="O294">
        <v>34.461054287962234</v>
      </c>
      <c r="P294">
        <v>11.644374508261212</v>
      </c>
      <c r="Q294">
        <v>21.636506687647522</v>
      </c>
      <c r="R294">
        <v>0</v>
      </c>
      <c r="S294">
        <v>4.3273013375295042</v>
      </c>
      <c r="T294">
        <v>1.730920535011802</v>
      </c>
    </row>
    <row r="295" spans="2:20" x14ac:dyDescent="0.25">
      <c r="B295">
        <v>9.8701298701298708</v>
      </c>
      <c r="C295">
        <v>14.632034632034632</v>
      </c>
      <c r="D295">
        <v>2.4242424242424243</v>
      </c>
      <c r="E295">
        <v>12.813852813852813</v>
      </c>
      <c r="F295">
        <v>15.238095238095239</v>
      </c>
      <c r="G295">
        <v>6.3203463203463208</v>
      </c>
      <c r="H295">
        <v>11.168831168831169</v>
      </c>
      <c r="I295">
        <v>11.082251082251082</v>
      </c>
      <c r="J295">
        <v>21.298701298701296</v>
      </c>
      <c r="K295">
        <v>6.0606060606060606</v>
      </c>
      <c r="L295">
        <v>13.506493506493506</v>
      </c>
      <c r="M295">
        <v>14.285714285714285</v>
      </c>
      <c r="N295">
        <v>6.666666666666667</v>
      </c>
      <c r="O295">
        <v>11.428571428571429</v>
      </c>
      <c r="P295">
        <v>12.380952380952381</v>
      </c>
      <c r="Q295">
        <v>20.173160173160174</v>
      </c>
      <c r="R295">
        <v>1.2987012987012987</v>
      </c>
      <c r="S295">
        <v>5.2813852813852815</v>
      </c>
      <c r="T295">
        <v>0</v>
      </c>
    </row>
    <row r="296" spans="2:20" x14ac:dyDescent="0.25">
      <c r="B296">
        <v>8.2278481012658222</v>
      </c>
      <c r="C296">
        <v>10.900140646976091</v>
      </c>
      <c r="D296">
        <v>3.2348804500703237</v>
      </c>
      <c r="E296">
        <v>10.970464135021098</v>
      </c>
      <c r="F296">
        <v>11.181434599156118</v>
      </c>
      <c r="G296">
        <v>11.533052039381154</v>
      </c>
      <c r="H296">
        <v>7.243319268635724</v>
      </c>
      <c r="I296">
        <v>10.759493670886076</v>
      </c>
      <c r="J296">
        <v>13.853727144866385</v>
      </c>
      <c r="K296">
        <v>11.181434599156118</v>
      </c>
      <c r="L296">
        <v>12.165963431786217</v>
      </c>
      <c r="M296">
        <v>4.9929676511954995</v>
      </c>
      <c r="N296">
        <v>7.1026722925457104</v>
      </c>
      <c r="O296">
        <v>10.759493670886076</v>
      </c>
      <c r="P296">
        <v>0</v>
      </c>
      <c r="Q296">
        <v>10.267229254571026</v>
      </c>
      <c r="R296">
        <v>6.2587904360056266</v>
      </c>
      <c r="S296">
        <v>4.0084388185654012</v>
      </c>
      <c r="T296">
        <v>3.0239099859353025</v>
      </c>
    </row>
    <row r="297" spans="2:20" x14ac:dyDescent="0.25">
      <c r="B297">
        <v>6.4894448788115717</v>
      </c>
      <c r="C297">
        <v>4.1438623924941362</v>
      </c>
      <c r="D297">
        <v>2.111024237685692</v>
      </c>
      <c r="E297">
        <v>7.7404222048475368</v>
      </c>
      <c r="F297">
        <v>20.015637216575449</v>
      </c>
      <c r="G297">
        <v>13.291634089132135</v>
      </c>
      <c r="H297">
        <v>15.089913995308834</v>
      </c>
      <c r="I297">
        <v>17.513682564503519</v>
      </c>
      <c r="J297">
        <v>18.060985144644253</v>
      </c>
      <c r="K297">
        <v>8.2877247849882725</v>
      </c>
      <c r="L297">
        <v>13.44800625488663</v>
      </c>
      <c r="M297">
        <v>11.727912431587177</v>
      </c>
      <c r="N297">
        <v>13.291634089132135</v>
      </c>
      <c r="O297">
        <v>21.266614542611414</v>
      </c>
      <c r="P297">
        <v>24.003127443315091</v>
      </c>
      <c r="Q297">
        <v>19.546520719311964</v>
      </c>
      <c r="R297">
        <v>0</v>
      </c>
      <c r="S297">
        <v>5.4730258014073492</v>
      </c>
      <c r="T297">
        <v>6.2548866301798274</v>
      </c>
    </row>
    <row r="298" spans="2:20" x14ac:dyDescent="0.25">
      <c r="B298">
        <v>2.9453015427769986</v>
      </c>
      <c r="C298">
        <v>6.6619915848527347</v>
      </c>
      <c r="D298">
        <v>2.3842917251051894</v>
      </c>
      <c r="E298">
        <v>5.8906030855539973</v>
      </c>
      <c r="F298">
        <v>3.4361851332398317</v>
      </c>
      <c r="G298">
        <v>8.695652173913043</v>
      </c>
      <c r="H298">
        <v>6.3814866760168298</v>
      </c>
      <c r="I298">
        <v>6.1711079943899012</v>
      </c>
      <c r="J298">
        <v>3.7868162692847123</v>
      </c>
      <c r="K298">
        <v>15.357643758765779</v>
      </c>
      <c r="L298">
        <v>3.6465638148667603</v>
      </c>
      <c r="M298">
        <v>12.482468443197755</v>
      </c>
      <c r="N298">
        <v>13.674614305750351</v>
      </c>
      <c r="O298">
        <v>12.482468443197755</v>
      </c>
      <c r="P298">
        <v>8.064516129032258</v>
      </c>
      <c r="Q298">
        <v>10.238429172510518</v>
      </c>
      <c r="R298">
        <v>0.49088359046283309</v>
      </c>
      <c r="S298">
        <v>3.5063113604488079</v>
      </c>
      <c r="T298">
        <v>0</v>
      </c>
    </row>
    <row r="299" spans="2:20" x14ac:dyDescent="0.25">
      <c r="B299">
        <v>4.1106719367588935</v>
      </c>
      <c r="C299">
        <v>8.537549407114625</v>
      </c>
      <c r="D299">
        <v>2.5296442687747036</v>
      </c>
      <c r="E299">
        <v>7.6679841897233203</v>
      </c>
      <c r="F299">
        <v>12.015810276679842</v>
      </c>
      <c r="G299">
        <v>10.039525691699605</v>
      </c>
      <c r="H299">
        <v>10.909090909090908</v>
      </c>
      <c r="I299">
        <v>9.0118577075098809</v>
      </c>
      <c r="J299">
        <v>5.1383399209486171</v>
      </c>
      <c r="K299">
        <v>12.33201581027668</v>
      </c>
      <c r="L299">
        <v>2.1343873517786562</v>
      </c>
      <c r="M299">
        <v>7.3517786561264824</v>
      </c>
      <c r="N299">
        <v>8.616600790513834</v>
      </c>
      <c r="O299">
        <v>4.4268774703557314</v>
      </c>
      <c r="P299">
        <v>9.8814229249011856</v>
      </c>
      <c r="Q299">
        <v>2.3715415019762842</v>
      </c>
      <c r="R299">
        <v>0</v>
      </c>
      <c r="S299">
        <v>2.766798418972332</v>
      </c>
      <c r="T299">
        <v>1.1067193675889329</v>
      </c>
    </row>
    <row r="300" spans="2:20" x14ac:dyDescent="0.25">
      <c r="B300">
        <v>7.5990299110751822</v>
      </c>
      <c r="C300">
        <v>12.449474535165724</v>
      </c>
      <c r="D300">
        <v>9.539207760711399</v>
      </c>
      <c r="E300">
        <v>19.320937752627323</v>
      </c>
      <c r="F300">
        <v>20.29102667744543</v>
      </c>
      <c r="G300">
        <v>13.985448666127729</v>
      </c>
      <c r="H300">
        <v>13.338722716248991</v>
      </c>
      <c r="I300">
        <v>11.075181891673404</v>
      </c>
      <c r="J300">
        <v>16.491511721907841</v>
      </c>
      <c r="K300">
        <v>17.13823767178658</v>
      </c>
      <c r="L300">
        <v>10.670978172999192</v>
      </c>
      <c r="M300">
        <v>16.653193209377527</v>
      </c>
      <c r="N300">
        <v>27.566693613581243</v>
      </c>
      <c r="O300">
        <v>23.767178658043655</v>
      </c>
      <c r="P300">
        <v>14.227970897332257</v>
      </c>
      <c r="Q300">
        <v>11.317704122877931</v>
      </c>
      <c r="R300">
        <v>2.0210185933710592</v>
      </c>
      <c r="S300">
        <v>4.2845594179466451</v>
      </c>
      <c r="T300">
        <v>0</v>
      </c>
    </row>
    <row r="301" spans="2:20" x14ac:dyDescent="0.25">
      <c r="B301">
        <v>2.6779422128259336</v>
      </c>
      <c r="C301">
        <v>8.8794926004228341</v>
      </c>
      <c r="D301">
        <v>2.1846370683579983</v>
      </c>
      <c r="E301">
        <v>13.742071881606766</v>
      </c>
      <c r="F301">
        <v>13.883016208597605</v>
      </c>
      <c r="G301">
        <v>8.1747709654686407</v>
      </c>
      <c r="H301">
        <v>7.5405214940098659</v>
      </c>
      <c r="I301">
        <v>9.5842142353770257</v>
      </c>
      <c r="J301">
        <v>2.8893587033121917</v>
      </c>
      <c r="K301">
        <v>6.5539112050739963</v>
      </c>
      <c r="L301">
        <v>10.782241014799155</v>
      </c>
      <c r="M301">
        <v>2.3255813953488373</v>
      </c>
      <c r="N301">
        <v>13.389711064129669</v>
      </c>
      <c r="O301">
        <v>11.698379140239606</v>
      </c>
      <c r="P301">
        <v>10.782241014799155</v>
      </c>
      <c r="Q301">
        <v>6.2015503875968996</v>
      </c>
      <c r="R301">
        <v>0</v>
      </c>
      <c r="S301">
        <v>0.42283298097251587</v>
      </c>
      <c r="T301">
        <v>1.5503875968992249</v>
      </c>
    </row>
    <row r="302" spans="2:20" x14ac:dyDescent="0.25">
      <c r="B302">
        <v>5.2099533437013994</v>
      </c>
      <c r="C302">
        <v>8.2426127527216178</v>
      </c>
      <c r="D302">
        <v>0</v>
      </c>
      <c r="E302">
        <v>16.796267496111973</v>
      </c>
      <c r="F302">
        <v>10.808709175738725</v>
      </c>
      <c r="G302">
        <v>9.79782270606532</v>
      </c>
      <c r="H302">
        <v>13.374805598755831</v>
      </c>
      <c r="I302">
        <v>7.8538102643856922</v>
      </c>
      <c r="J302">
        <v>19.673405909797822</v>
      </c>
      <c r="K302">
        <v>13.452566096423016</v>
      </c>
      <c r="L302">
        <v>19.206842923794714</v>
      </c>
      <c r="M302">
        <v>14.385692068429238</v>
      </c>
      <c r="N302">
        <v>14.152410575427682</v>
      </c>
      <c r="O302">
        <v>18.662519440124417</v>
      </c>
      <c r="P302">
        <v>21.61741835147745</v>
      </c>
      <c r="Q302">
        <v>37.091757387247277</v>
      </c>
      <c r="R302">
        <v>0.15552099533437014</v>
      </c>
      <c r="S302">
        <v>6.9206842923794714</v>
      </c>
      <c r="T302">
        <v>2.7993779160186625</v>
      </c>
    </row>
    <row r="303" spans="2:20" x14ac:dyDescent="0.25">
      <c r="B303">
        <v>6.7415730337078648</v>
      </c>
      <c r="C303">
        <v>13.050993949870355</v>
      </c>
      <c r="D303">
        <v>4.6672428694900603</v>
      </c>
      <c r="E303">
        <v>13.828867761452033</v>
      </c>
      <c r="F303">
        <v>20.397579948141743</v>
      </c>
      <c r="G303">
        <v>14.95246326707001</v>
      </c>
      <c r="H303">
        <v>11.063094209161624</v>
      </c>
      <c r="I303">
        <v>12.964563526361278</v>
      </c>
      <c r="J303">
        <v>19.792566983578219</v>
      </c>
      <c r="K303">
        <v>21.348314606741571</v>
      </c>
      <c r="L303">
        <v>16.076058772687986</v>
      </c>
      <c r="M303">
        <v>19.965427830596369</v>
      </c>
      <c r="N303">
        <v>18.063958513396717</v>
      </c>
      <c r="O303">
        <v>12.964563526361278</v>
      </c>
      <c r="P303">
        <v>17.113223854796889</v>
      </c>
      <c r="Q303">
        <v>14.779602420051857</v>
      </c>
      <c r="R303">
        <v>7.6923076923076925</v>
      </c>
      <c r="S303">
        <v>0</v>
      </c>
      <c r="T303">
        <v>8.5566119273984445</v>
      </c>
    </row>
    <row r="304" spans="2:20" x14ac:dyDescent="0.25">
      <c r="B304">
        <v>4.2620363062352018</v>
      </c>
      <c r="C304">
        <v>7.1033938437253346</v>
      </c>
      <c r="D304">
        <v>2.6045777426992895</v>
      </c>
      <c r="E304">
        <v>10.655090765588003</v>
      </c>
      <c r="F304">
        <v>17.048145224940807</v>
      </c>
      <c r="G304">
        <v>17.127071823204421</v>
      </c>
      <c r="H304">
        <v>14.127861089187055</v>
      </c>
      <c r="I304">
        <v>14.917127071823206</v>
      </c>
      <c r="J304">
        <v>20.205209155485399</v>
      </c>
      <c r="K304">
        <v>10.812943962115233</v>
      </c>
      <c r="L304">
        <v>18.074191002367797</v>
      </c>
      <c r="M304">
        <v>18.547750591949487</v>
      </c>
      <c r="N304">
        <v>18.232044198895029</v>
      </c>
      <c r="O304">
        <v>22.099447513812155</v>
      </c>
      <c r="P304">
        <v>17.442778216258876</v>
      </c>
      <c r="Q304">
        <v>19.968429360694554</v>
      </c>
      <c r="R304">
        <v>3.6306235201262824</v>
      </c>
      <c r="S304">
        <v>6.3930544593528023</v>
      </c>
      <c r="T304">
        <v>0</v>
      </c>
    </row>
    <row r="305" spans="2:20" x14ac:dyDescent="0.25">
      <c r="B305">
        <v>6.3621533442088101</v>
      </c>
      <c r="C305">
        <v>15.00815660685155</v>
      </c>
      <c r="D305">
        <v>0</v>
      </c>
      <c r="E305">
        <v>13.458401305057096</v>
      </c>
      <c r="F305">
        <v>19.086460032626427</v>
      </c>
      <c r="G305">
        <v>20.554649265905383</v>
      </c>
      <c r="H305">
        <v>16.965742251223492</v>
      </c>
      <c r="I305">
        <v>15.660685154975528</v>
      </c>
      <c r="J305">
        <v>13.70309951060359</v>
      </c>
      <c r="K305">
        <v>23.57259380097879</v>
      </c>
      <c r="L305">
        <v>21.28874388254486</v>
      </c>
      <c r="M305">
        <v>12.153344208809136</v>
      </c>
      <c r="N305">
        <v>21.941272430668842</v>
      </c>
      <c r="O305">
        <v>18.352365415986949</v>
      </c>
      <c r="P305">
        <v>22.838499184339316</v>
      </c>
      <c r="Q305">
        <v>20.554649265905383</v>
      </c>
      <c r="R305">
        <v>0.32626427406199021</v>
      </c>
      <c r="S305">
        <v>6.7699836867862979</v>
      </c>
      <c r="T305">
        <v>1.2234910277324633</v>
      </c>
    </row>
    <row r="306" spans="2:20" x14ac:dyDescent="0.25">
      <c r="B306">
        <v>10.318076027928628</v>
      </c>
      <c r="C306">
        <v>10.318076027928628</v>
      </c>
      <c r="D306">
        <v>1.008533747090768</v>
      </c>
      <c r="E306">
        <v>11.404189294026377</v>
      </c>
      <c r="F306">
        <v>17.765709852598913</v>
      </c>
      <c r="G306">
        <v>17.610550814584951</v>
      </c>
      <c r="H306">
        <v>17.998448409619861</v>
      </c>
      <c r="I306">
        <v>21.334367726920092</v>
      </c>
      <c r="J306">
        <v>20.17067494181536</v>
      </c>
      <c r="K306">
        <v>7.0597362296353756</v>
      </c>
      <c r="L306">
        <v>15.903801396431341</v>
      </c>
      <c r="M306">
        <v>12.800620636152054</v>
      </c>
      <c r="N306">
        <v>12.490302560124126</v>
      </c>
      <c r="O306">
        <v>14.429790535298681</v>
      </c>
      <c r="P306">
        <v>10.550814584949574</v>
      </c>
      <c r="Q306">
        <v>7.9131109387121796</v>
      </c>
      <c r="R306">
        <v>0</v>
      </c>
      <c r="S306">
        <v>1.474010861132661</v>
      </c>
      <c r="T306">
        <v>6.2063615205585725</v>
      </c>
    </row>
    <row r="307" spans="2:20" x14ac:dyDescent="0.25">
      <c r="B307">
        <v>3.4837688044338879</v>
      </c>
      <c r="C307">
        <v>8.2343626286619163</v>
      </c>
      <c r="D307">
        <v>1.1876484560570071</v>
      </c>
      <c r="E307">
        <v>12.589073634204276</v>
      </c>
      <c r="F307">
        <v>19.794140934283451</v>
      </c>
      <c r="G307">
        <v>25.257323832145683</v>
      </c>
      <c r="H307">
        <v>19.794140934283451</v>
      </c>
      <c r="I307">
        <v>23.673792557403008</v>
      </c>
      <c r="J307">
        <v>19.794140934283451</v>
      </c>
      <c r="K307">
        <v>27.315914489311165</v>
      </c>
      <c r="L307">
        <v>9.6595407759303242</v>
      </c>
      <c r="M307">
        <v>11.87648456057007</v>
      </c>
      <c r="N307">
        <v>24.228028503562946</v>
      </c>
      <c r="O307">
        <v>23.990498812351543</v>
      </c>
      <c r="P307">
        <v>16.468725257323833</v>
      </c>
      <c r="Q307">
        <v>19.952494061757719</v>
      </c>
      <c r="R307">
        <v>0</v>
      </c>
      <c r="S307">
        <v>10.926365795724466</v>
      </c>
      <c r="T307">
        <v>3.642121931908155</v>
      </c>
    </row>
    <row r="308" spans="2:20" x14ac:dyDescent="0.25">
      <c r="B308">
        <v>12.809564474807855</v>
      </c>
      <c r="C308">
        <v>22.715627668659266</v>
      </c>
      <c r="D308">
        <v>8.6251067463706246</v>
      </c>
      <c r="E308">
        <v>24.850555081127244</v>
      </c>
      <c r="F308">
        <v>18.274978650725878</v>
      </c>
      <c r="G308">
        <v>16.994022203245091</v>
      </c>
      <c r="H308">
        <v>14.090520922288643</v>
      </c>
      <c r="I308">
        <v>12.894961571306576</v>
      </c>
      <c r="J308">
        <v>16.737830913748933</v>
      </c>
      <c r="K308">
        <v>20.495303159692572</v>
      </c>
      <c r="L308">
        <v>14.688300597779675</v>
      </c>
      <c r="M308">
        <v>18.616567036720753</v>
      </c>
      <c r="N308">
        <v>25.448334756618273</v>
      </c>
      <c r="O308">
        <v>19.128949615713065</v>
      </c>
      <c r="P308">
        <v>16.82322801024765</v>
      </c>
      <c r="Q308">
        <v>17.677198975234841</v>
      </c>
      <c r="R308">
        <v>11.443210930828352</v>
      </c>
      <c r="S308">
        <v>10.67463706233988</v>
      </c>
      <c r="T308">
        <v>0</v>
      </c>
    </row>
    <row r="309" spans="2:20" x14ac:dyDescent="0.25">
      <c r="B309">
        <v>12.108382726502963</v>
      </c>
      <c r="C309">
        <v>13.293818797629129</v>
      </c>
      <c r="D309">
        <v>5.6731583403895005</v>
      </c>
      <c r="E309">
        <v>13.632514817950888</v>
      </c>
      <c r="F309">
        <v>17.188823031329381</v>
      </c>
      <c r="G309">
        <v>18.374259102455547</v>
      </c>
      <c r="H309">
        <v>9.2294665537679919</v>
      </c>
      <c r="I309">
        <v>18.882303132938187</v>
      </c>
      <c r="J309">
        <v>15.834038950042336</v>
      </c>
      <c r="K309">
        <v>6.6892464013547839</v>
      </c>
      <c r="L309">
        <v>10.076206604572397</v>
      </c>
      <c r="M309">
        <v>14.140558848433532</v>
      </c>
      <c r="N309">
        <v>9.9068585944115171</v>
      </c>
      <c r="O309">
        <v>0</v>
      </c>
      <c r="P309">
        <v>16.172734970364097</v>
      </c>
      <c r="Q309">
        <v>19.136325148179509</v>
      </c>
      <c r="R309">
        <v>4.149026248941575</v>
      </c>
      <c r="S309">
        <v>11.00762066045724</v>
      </c>
      <c r="T309">
        <v>2.8789161727349701</v>
      </c>
    </row>
    <row r="310" spans="2:20" x14ac:dyDescent="0.25">
      <c r="B310">
        <v>10.98993288590604</v>
      </c>
      <c r="C310">
        <v>14.597315436241612</v>
      </c>
      <c r="D310">
        <v>5.4530201342281881</v>
      </c>
      <c r="E310">
        <v>18.540268456375838</v>
      </c>
      <c r="F310">
        <v>22.399328859060404</v>
      </c>
      <c r="G310">
        <v>19.127516778523489</v>
      </c>
      <c r="H310">
        <v>15.771812080536913</v>
      </c>
      <c r="I310">
        <v>20.80536912751678</v>
      </c>
      <c r="J310">
        <v>31.124161073825501</v>
      </c>
      <c r="K310">
        <v>21.979865771812079</v>
      </c>
      <c r="L310">
        <v>15.939597315436242</v>
      </c>
      <c r="M310">
        <v>12.835570469798657</v>
      </c>
      <c r="N310">
        <v>19.630872483221477</v>
      </c>
      <c r="O310">
        <v>26.677852348993287</v>
      </c>
      <c r="P310">
        <v>29.278523489932883</v>
      </c>
      <c r="Q310">
        <v>23.48993288590604</v>
      </c>
      <c r="R310">
        <v>0</v>
      </c>
      <c r="S310">
        <v>10.738255033557047</v>
      </c>
      <c r="T310">
        <v>4.949664429530201</v>
      </c>
    </row>
    <row r="311" spans="2:20" x14ac:dyDescent="0.25">
      <c r="B311">
        <v>11.501316944688323</v>
      </c>
      <c r="C311">
        <v>12.730465320456542</v>
      </c>
      <c r="D311">
        <v>9.3942054433713782</v>
      </c>
      <c r="E311">
        <v>19.666374012291485</v>
      </c>
      <c r="F311">
        <v>14.749780509218613</v>
      </c>
      <c r="G311">
        <v>14.047410008779632</v>
      </c>
      <c r="H311">
        <v>19.139596136962247</v>
      </c>
      <c r="I311">
        <v>17.822651448639157</v>
      </c>
      <c r="J311">
        <v>20.28094820017559</v>
      </c>
      <c r="K311">
        <v>28.35820895522388</v>
      </c>
      <c r="L311">
        <v>24.231782265144865</v>
      </c>
      <c r="M311">
        <v>31.782265144863914</v>
      </c>
      <c r="N311">
        <v>24.582967515364356</v>
      </c>
      <c r="O311">
        <v>23.353819139596137</v>
      </c>
      <c r="P311">
        <v>31.782265144863914</v>
      </c>
      <c r="Q311">
        <v>33.099209833187004</v>
      </c>
      <c r="R311">
        <v>7.1115013169446879</v>
      </c>
      <c r="S311">
        <v>10.44776119402985</v>
      </c>
      <c r="T311">
        <v>0</v>
      </c>
    </row>
    <row r="312" spans="2:20" x14ac:dyDescent="0.25">
      <c r="B312">
        <v>8.223684210526315E-2</v>
      </c>
      <c r="C312">
        <v>1.5625</v>
      </c>
      <c r="D312">
        <v>5.2631578947368416</v>
      </c>
      <c r="E312">
        <v>17.680921052631579</v>
      </c>
      <c r="F312">
        <v>8.9638157894736832</v>
      </c>
      <c r="G312">
        <v>11.184210526315789</v>
      </c>
      <c r="H312">
        <v>10.855263157894738</v>
      </c>
      <c r="I312">
        <v>10.855263157894738</v>
      </c>
      <c r="J312">
        <v>7.072368421052631</v>
      </c>
      <c r="K312">
        <v>20.394736842105264</v>
      </c>
      <c r="L312">
        <v>9.7039473684210531</v>
      </c>
      <c r="M312">
        <v>17.845394736842106</v>
      </c>
      <c r="N312">
        <v>15.625</v>
      </c>
      <c r="O312">
        <v>17.434210526315788</v>
      </c>
      <c r="P312">
        <v>22.697368421052634</v>
      </c>
      <c r="Q312">
        <v>24.588815789473685</v>
      </c>
      <c r="R312">
        <v>0.1644736842105263</v>
      </c>
      <c r="S312">
        <v>4.7697368421052637</v>
      </c>
      <c r="T312">
        <v>0</v>
      </c>
    </row>
    <row r="313" spans="2:20" x14ac:dyDescent="0.25">
      <c r="B313">
        <v>2.2865853658536586</v>
      </c>
      <c r="C313">
        <v>7.3170731707317067</v>
      </c>
      <c r="D313">
        <v>9.2987804878048781</v>
      </c>
      <c r="E313">
        <v>21.951219512195124</v>
      </c>
      <c r="F313">
        <v>7.2408536585365848</v>
      </c>
      <c r="G313">
        <v>8.3079268292682933</v>
      </c>
      <c r="H313">
        <v>15.701219512195122</v>
      </c>
      <c r="I313">
        <v>8.2317073170731714</v>
      </c>
      <c r="J313">
        <v>8.8414634146341466</v>
      </c>
      <c r="K313">
        <v>19.435975609756099</v>
      </c>
      <c r="L313">
        <v>16.387195121951219</v>
      </c>
      <c r="M313">
        <v>11.737804878048779</v>
      </c>
      <c r="N313">
        <v>12.11890243902439</v>
      </c>
      <c r="O313">
        <v>24.314024390243901</v>
      </c>
      <c r="P313">
        <v>9.6798780487804876</v>
      </c>
      <c r="Q313">
        <v>16.234756097560975</v>
      </c>
      <c r="R313">
        <v>3.4298780487804881</v>
      </c>
      <c r="S313">
        <v>4.1920731707317076</v>
      </c>
      <c r="T313">
        <v>0</v>
      </c>
    </row>
    <row r="314" spans="2:20" x14ac:dyDescent="0.25">
      <c r="B314">
        <v>8.6065573770491799</v>
      </c>
      <c r="C314">
        <v>13.032786885245901</v>
      </c>
      <c r="D314">
        <v>10.491803278688524</v>
      </c>
      <c r="E314">
        <v>21.229508196721312</v>
      </c>
      <c r="F314">
        <v>18.360655737704917</v>
      </c>
      <c r="G314">
        <v>19.836065573770494</v>
      </c>
      <c r="H314">
        <v>20</v>
      </c>
      <c r="I314">
        <v>10.163934426229508</v>
      </c>
      <c r="J314">
        <v>23.852459016393443</v>
      </c>
      <c r="K314">
        <v>28.770491803278688</v>
      </c>
      <c r="L314">
        <v>28.278688524590162</v>
      </c>
      <c r="M314">
        <v>25</v>
      </c>
      <c r="N314">
        <v>36.393442622950822</v>
      </c>
      <c r="O314">
        <v>28.278688524590162</v>
      </c>
      <c r="P314">
        <v>43.114754098360656</v>
      </c>
      <c r="Q314">
        <v>36.229508196721312</v>
      </c>
      <c r="R314">
        <v>1.7213114754098362</v>
      </c>
      <c r="S314">
        <v>10</v>
      </c>
      <c r="T314">
        <v>0</v>
      </c>
    </row>
    <row r="315" spans="2:20" x14ac:dyDescent="0.25">
      <c r="B315">
        <v>6.9102462271644169</v>
      </c>
      <c r="C315">
        <v>12.629070691024621</v>
      </c>
      <c r="D315">
        <v>0</v>
      </c>
      <c r="E315">
        <v>10.881652104845115</v>
      </c>
      <c r="F315">
        <v>8.1016679904686271</v>
      </c>
      <c r="G315">
        <v>12.629070691024621</v>
      </c>
      <c r="H315">
        <v>14.297061159650518</v>
      </c>
      <c r="I315">
        <v>11.755361397934868</v>
      </c>
      <c r="J315">
        <v>18.903891977760125</v>
      </c>
      <c r="K315">
        <v>19.062748212867355</v>
      </c>
      <c r="L315">
        <v>15.806195393169181</v>
      </c>
      <c r="M315">
        <v>11.358220810166799</v>
      </c>
      <c r="N315">
        <v>16.044479745830024</v>
      </c>
      <c r="O315">
        <v>12.708498808578236</v>
      </c>
      <c r="P315">
        <v>15.409054805401112</v>
      </c>
      <c r="Q315">
        <v>12.311358220810167</v>
      </c>
      <c r="R315">
        <v>1.7474185861795075</v>
      </c>
      <c r="S315">
        <v>1.4297061159650517</v>
      </c>
      <c r="T315">
        <v>9.3725178713264494</v>
      </c>
    </row>
    <row r="316" spans="2:20" x14ac:dyDescent="0.25">
      <c r="B316">
        <v>5.2631578947368416</v>
      </c>
      <c r="C316">
        <v>19.425837320574164</v>
      </c>
      <c r="D316">
        <v>5.3588516746411488</v>
      </c>
      <c r="E316">
        <v>18.4688995215311</v>
      </c>
      <c r="F316">
        <v>22.200956937799042</v>
      </c>
      <c r="G316">
        <v>17.607655502392344</v>
      </c>
      <c r="H316">
        <v>15.119617224880383</v>
      </c>
      <c r="I316">
        <v>19.425837320574164</v>
      </c>
      <c r="J316">
        <v>11.387559808612441</v>
      </c>
      <c r="K316">
        <v>20.956937799043061</v>
      </c>
      <c r="L316">
        <v>14.736842105263156</v>
      </c>
      <c r="M316">
        <v>23.444976076555022</v>
      </c>
      <c r="N316">
        <v>30.334928229665071</v>
      </c>
      <c r="O316">
        <v>31.483253588516746</v>
      </c>
      <c r="P316">
        <v>26.028708133971289</v>
      </c>
      <c r="Q316">
        <v>13.205741626794259</v>
      </c>
      <c r="R316">
        <v>0.57416267942583732</v>
      </c>
      <c r="S316">
        <v>4.3062200956937797</v>
      </c>
      <c r="T316">
        <v>0</v>
      </c>
    </row>
    <row r="317" spans="2:20" x14ac:dyDescent="0.25">
      <c r="B317">
        <v>10.4570100697134</v>
      </c>
      <c r="C317">
        <v>14.097598760650659</v>
      </c>
      <c r="D317">
        <v>0</v>
      </c>
      <c r="E317">
        <v>13.090627420604184</v>
      </c>
      <c r="F317">
        <v>11.696359411309063</v>
      </c>
      <c r="G317">
        <v>12.54841208365608</v>
      </c>
      <c r="H317">
        <v>10.766847405112316</v>
      </c>
      <c r="I317">
        <v>12.54841208365608</v>
      </c>
      <c r="J317">
        <v>15.104570100697135</v>
      </c>
      <c r="K317">
        <v>8.7529047250193646</v>
      </c>
      <c r="L317">
        <v>12.703330751355537</v>
      </c>
      <c r="M317">
        <v>5.8094500387296666</v>
      </c>
      <c r="N317">
        <v>17.273431448489543</v>
      </c>
      <c r="O317">
        <v>22.075910147172735</v>
      </c>
      <c r="P317">
        <v>15.104570100697135</v>
      </c>
      <c r="Q317">
        <v>6.9713400464756008</v>
      </c>
      <c r="R317">
        <v>10.4570100697134</v>
      </c>
      <c r="S317">
        <v>8.4430673896204489</v>
      </c>
      <c r="T317">
        <v>0.38729666924864448</v>
      </c>
    </row>
    <row r="318" spans="2:20" x14ac:dyDescent="0.25">
      <c r="B318">
        <v>7.8781512605042012</v>
      </c>
      <c r="C318">
        <v>7.9831932773109235</v>
      </c>
      <c r="D318">
        <v>5.0420168067226889</v>
      </c>
      <c r="E318">
        <v>14.180672268907562</v>
      </c>
      <c r="F318">
        <v>19.012605042016805</v>
      </c>
      <c r="G318">
        <v>17.016806722689076</v>
      </c>
      <c r="H318">
        <v>25.210084033613445</v>
      </c>
      <c r="I318">
        <v>30.357142857142854</v>
      </c>
      <c r="J318">
        <v>12.710084033613445</v>
      </c>
      <c r="K318">
        <v>17.436974789915965</v>
      </c>
      <c r="L318">
        <v>7.7731092436974789</v>
      </c>
      <c r="M318">
        <v>8.0882352941176467</v>
      </c>
      <c r="N318">
        <v>27.205882352941174</v>
      </c>
      <c r="O318">
        <v>23.949579831932773</v>
      </c>
      <c r="P318">
        <v>19.537815126050422</v>
      </c>
      <c r="Q318">
        <v>9.9789915966386555</v>
      </c>
      <c r="R318">
        <v>1.8907563025210083</v>
      </c>
      <c r="S318">
        <v>3.0462184873949578</v>
      </c>
      <c r="T318">
        <v>0</v>
      </c>
    </row>
    <row r="319" spans="2:20" x14ac:dyDescent="0.25">
      <c r="B319">
        <v>8.7947882736156355</v>
      </c>
      <c r="C319">
        <v>13.599348534201955</v>
      </c>
      <c r="D319">
        <v>0</v>
      </c>
      <c r="E319">
        <v>12.133550488599349</v>
      </c>
      <c r="F319">
        <v>33.957654723127035</v>
      </c>
      <c r="G319">
        <v>25.162866449511402</v>
      </c>
      <c r="H319">
        <v>32.573289902280131</v>
      </c>
      <c r="I319">
        <v>27.605863192182412</v>
      </c>
      <c r="J319">
        <v>14.413680781758959</v>
      </c>
      <c r="K319">
        <v>16.612377850162865</v>
      </c>
      <c r="L319">
        <v>20.276872964169382</v>
      </c>
      <c r="M319">
        <v>14.006514657980457</v>
      </c>
      <c r="N319">
        <v>10.586319218241043</v>
      </c>
      <c r="O319">
        <v>14.169381107491857</v>
      </c>
      <c r="P319">
        <v>16.205211726384363</v>
      </c>
      <c r="Q319">
        <v>17.019543973941367</v>
      </c>
      <c r="R319">
        <v>13.192182410423452</v>
      </c>
      <c r="S319">
        <v>3.8273615635179157</v>
      </c>
      <c r="T319">
        <v>5.7817589576547226</v>
      </c>
    </row>
    <row r="320" spans="2:20" x14ac:dyDescent="0.25">
      <c r="B320">
        <v>1.5901060070671376</v>
      </c>
      <c r="C320">
        <v>6.978798586572438</v>
      </c>
      <c r="D320">
        <v>5.4770318021201412</v>
      </c>
      <c r="E320">
        <v>11.66077738515901</v>
      </c>
      <c r="F320">
        <v>26.236749116607772</v>
      </c>
      <c r="G320">
        <v>12.7208480565371</v>
      </c>
      <c r="H320">
        <v>19.699646643109542</v>
      </c>
      <c r="I320">
        <v>18.816254416961129</v>
      </c>
      <c r="J320">
        <v>13.604240282685511</v>
      </c>
      <c r="K320">
        <v>9.7173144876325086</v>
      </c>
      <c r="L320">
        <v>14.664310954063604</v>
      </c>
      <c r="M320">
        <v>15.371024734982333</v>
      </c>
      <c r="N320">
        <v>20.583038869257951</v>
      </c>
      <c r="O320">
        <v>20.229681978798585</v>
      </c>
      <c r="P320">
        <v>19.964664310954063</v>
      </c>
      <c r="Q320">
        <v>10.689045936395759</v>
      </c>
      <c r="R320">
        <v>0</v>
      </c>
      <c r="S320">
        <v>7.508833922261485</v>
      </c>
      <c r="T320">
        <v>3.2685512367491167</v>
      </c>
    </row>
    <row r="321" spans="2:20" x14ac:dyDescent="0.25">
      <c r="B321">
        <v>9.7876269621421965</v>
      </c>
      <c r="C321">
        <v>9.8799630655586341</v>
      </c>
      <c r="D321">
        <v>5.5401662049861491</v>
      </c>
      <c r="E321">
        <v>14.958448753462603</v>
      </c>
      <c r="F321">
        <v>27.054478301015699</v>
      </c>
      <c r="G321">
        <v>22.714681440443211</v>
      </c>
      <c r="H321">
        <v>23.545706371191137</v>
      </c>
      <c r="I321">
        <v>21.606648199445981</v>
      </c>
      <c r="J321">
        <v>28.254847645429365</v>
      </c>
      <c r="K321">
        <v>22.807017543859647</v>
      </c>
      <c r="L321">
        <v>7.2945521698984299</v>
      </c>
      <c r="M321">
        <v>13.573407202216067</v>
      </c>
      <c r="N321">
        <v>15.050784856879041</v>
      </c>
      <c r="O321">
        <v>23.730378578024009</v>
      </c>
      <c r="P321">
        <v>16.343490304709142</v>
      </c>
      <c r="Q321">
        <v>35.364727608494924</v>
      </c>
      <c r="R321">
        <v>0</v>
      </c>
      <c r="S321">
        <v>8.7719298245614024</v>
      </c>
      <c r="T321">
        <v>10.526315789473683</v>
      </c>
    </row>
    <row r="322" spans="2:20" x14ac:dyDescent="0.25">
      <c r="B322">
        <v>3.5601265822784813</v>
      </c>
      <c r="C322">
        <v>9.098101265822784</v>
      </c>
      <c r="D322">
        <v>3.4018987341772151</v>
      </c>
      <c r="E322">
        <v>14.715189873417723</v>
      </c>
      <c r="F322">
        <v>19.778481012658229</v>
      </c>
      <c r="G322">
        <v>14.319620253164558</v>
      </c>
      <c r="H322">
        <v>14.161392405063292</v>
      </c>
      <c r="I322">
        <v>19.382911392405063</v>
      </c>
      <c r="J322">
        <v>8.6234177215189867</v>
      </c>
      <c r="K322">
        <v>21.99367088607595</v>
      </c>
      <c r="L322">
        <v>17.958860759493671</v>
      </c>
      <c r="M322">
        <v>16.297468354430382</v>
      </c>
      <c r="N322">
        <v>20.648734177215189</v>
      </c>
      <c r="O322">
        <v>26.344936708860761</v>
      </c>
      <c r="P322">
        <v>16.693037974683545</v>
      </c>
      <c r="Q322">
        <v>20.411392405063292</v>
      </c>
      <c r="R322">
        <v>0</v>
      </c>
      <c r="S322">
        <v>4.2721518987341769</v>
      </c>
      <c r="T322">
        <v>1.1867088607594938</v>
      </c>
    </row>
    <row r="323" spans="2:20" x14ac:dyDescent="0.25">
      <c r="B323">
        <v>2.0942408376963351</v>
      </c>
      <c r="C323">
        <v>3.5901271503365741</v>
      </c>
      <c r="D323">
        <v>0</v>
      </c>
      <c r="E323">
        <v>5.534779356768885</v>
      </c>
      <c r="F323">
        <v>8.6761406133133878</v>
      </c>
      <c r="G323">
        <v>5.534779356768885</v>
      </c>
      <c r="H323">
        <v>8.0777860882572927</v>
      </c>
      <c r="I323">
        <v>7.4794315632011967</v>
      </c>
      <c r="J323">
        <v>3.8893044128646221</v>
      </c>
      <c r="K323">
        <v>0.44876589379207177</v>
      </c>
      <c r="L323">
        <v>6.731488406881077</v>
      </c>
      <c r="M323">
        <v>7.7038145100972333</v>
      </c>
      <c r="N323">
        <v>0.22438294689603588</v>
      </c>
      <c r="O323">
        <v>8.4517576664173522</v>
      </c>
      <c r="P323">
        <v>11.293941660433807</v>
      </c>
      <c r="Q323">
        <v>7.3298429319371721</v>
      </c>
      <c r="R323">
        <v>1.8698578908002992</v>
      </c>
      <c r="S323">
        <v>0.67314884068810776</v>
      </c>
      <c r="T323">
        <v>0.89753178758414354</v>
      </c>
    </row>
    <row r="324" spans="2:20" x14ac:dyDescent="0.25">
      <c r="B324">
        <v>4.3600562587904363</v>
      </c>
      <c r="C324">
        <v>7.0323488045007032</v>
      </c>
      <c r="D324">
        <v>4.7819971870604778</v>
      </c>
      <c r="E324">
        <v>16.666666666666664</v>
      </c>
      <c r="F324">
        <v>21.870604781997187</v>
      </c>
      <c r="G324">
        <v>10.970464135021098</v>
      </c>
      <c r="H324">
        <v>22.644163150492265</v>
      </c>
      <c r="I324">
        <v>16.947960618846693</v>
      </c>
      <c r="J324">
        <v>22.081575246132207</v>
      </c>
      <c r="K324">
        <v>12.165963431786217</v>
      </c>
      <c r="L324">
        <v>22.011251758087202</v>
      </c>
      <c r="M324">
        <v>18.776371308016877</v>
      </c>
      <c r="N324">
        <v>24.120956399437414</v>
      </c>
      <c r="O324">
        <v>22.71448663853727</v>
      </c>
      <c r="P324">
        <v>18.284106891701828</v>
      </c>
      <c r="Q324">
        <v>22.995780590717299</v>
      </c>
      <c r="R324">
        <v>0</v>
      </c>
      <c r="S324">
        <v>8.5794655414908583</v>
      </c>
      <c r="T324">
        <v>3.79746835443038</v>
      </c>
    </row>
    <row r="325" spans="2:20" x14ac:dyDescent="0.25">
      <c r="B325">
        <v>8.6607858861267033</v>
      </c>
      <c r="C325">
        <v>17.241379310344829</v>
      </c>
      <c r="D325">
        <v>5.1323175621491579</v>
      </c>
      <c r="E325">
        <v>12.349639133921411</v>
      </c>
      <c r="F325">
        <v>22.213311948676825</v>
      </c>
      <c r="G325">
        <v>17.241379310344829</v>
      </c>
      <c r="H325">
        <v>26.463512429831599</v>
      </c>
      <c r="I325">
        <v>19.165998396150762</v>
      </c>
      <c r="J325">
        <v>14.194065757818766</v>
      </c>
      <c r="K325">
        <v>7.0569366479550926</v>
      </c>
      <c r="L325">
        <v>19.807538091419406</v>
      </c>
      <c r="M325">
        <v>12.750601443464316</v>
      </c>
      <c r="N325">
        <v>10.425020048115478</v>
      </c>
      <c r="O325">
        <v>28.147554129911789</v>
      </c>
      <c r="P325">
        <v>15.878107457898958</v>
      </c>
      <c r="Q325">
        <v>17.56214915797915</v>
      </c>
      <c r="R325">
        <v>0</v>
      </c>
      <c r="S325">
        <v>5.292702485966319</v>
      </c>
      <c r="T325">
        <v>7.6984763432237369</v>
      </c>
    </row>
    <row r="326" spans="2:20" x14ac:dyDescent="0.25">
      <c r="B326">
        <v>7.5539568345323742</v>
      </c>
      <c r="C326">
        <v>5.8453237410071939</v>
      </c>
      <c r="D326">
        <v>10.791366906474821</v>
      </c>
      <c r="E326">
        <v>13.399280575539569</v>
      </c>
      <c r="F326">
        <v>12.859712230215829</v>
      </c>
      <c r="G326">
        <v>20.323741007194247</v>
      </c>
      <c r="H326">
        <v>15.377697841726617</v>
      </c>
      <c r="I326">
        <v>16.726618705035971</v>
      </c>
      <c r="J326">
        <v>13.669064748201439</v>
      </c>
      <c r="K326">
        <v>15.017985611510792</v>
      </c>
      <c r="L326">
        <v>13.848920863309353</v>
      </c>
      <c r="M326">
        <v>14.838129496402876</v>
      </c>
      <c r="N326">
        <v>23.741007194244602</v>
      </c>
      <c r="O326">
        <v>21.312949640287769</v>
      </c>
      <c r="P326">
        <v>12.949640287769784</v>
      </c>
      <c r="Q326">
        <v>13.399280575539569</v>
      </c>
      <c r="R326">
        <v>0</v>
      </c>
      <c r="S326">
        <v>4.8561151079136691</v>
      </c>
      <c r="T326">
        <v>8.3633093525179856</v>
      </c>
    </row>
    <row r="327" spans="2:20" x14ac:dyDescent="0.25">
      <c r="B327">
        <v>9.1924398625429564</v>
      </c>
      <c r="C327">
        <v>8.2474226804123703</v>
      </c>
      <c r="D327">
        <v>0</v>
      </c>
      <c r="E327">
        <v>14.604810996563575</v>
      </c>
      <c r="F327">
        <v>21.219931271477662</v>
      </c>
      <c r="G327">
        <v>16.666666666666664</v>
      </c>
      <c r="H327">
        <v>19.501718213058421</v>
      </c>
      <c r="I327">
        <v>21.477663230240548</v>
      </c>
      <c r="J327">
        <v>18.041237113402062</v>
      </c>
      <c r="K327">
        <v>15.120274914089347</v>
      </c>
      <c r="L327">
        <v>11.683848797250858</v>
      </c>
      <c r="M327">
        <v>19.759450171821307</v>
      </c>
      <c r="N327">
        <v>13.402061855670103</v>
      </c>
      <c r="O327">
        <v>11.512027491408935</v>
      </c>
      <c r="P327">
        <v>13.144329896907218</v>
      </c>
      <c r="Q327">
        <v>20.189003436426116</v>
      </c>
      <c r="R327">
        <v>4.0378006872852232</v>
      </c>
      <c r="S327">
        <v>8.5910652920962196</v>
      </c>
      <c r="T327">
        <v>3.608247422680412</v>
      </c>
    </row>
    <row r="328" spans="2:20" x14ac:dyDescent="0.25">
      <c r="B328">
        <v>9.2006033182503781</v>
      </c>
      <c r="C328">
        <v>9.3514328808446461</v>
      </c>
      <c r="D328">
        <v>4.2986425339366514</v>
      </c>
      <c r="E328">
        <v>13.650075414781297</v>
      </c>
      <c r="F328">
        <v>18.401206636500756</v>
      </c>
      <c r="G328">
        <v>17.797888386123681</v>
      </c>
      <c r="H328">
        <v>24.660633484162897</v>
      </c>
      <c r="I328">
        <v>24.886877828054299</v>
      </c>
      <c r="J328">
        <v>19.909502262443439</v>
      </c>
      <c r="K328">
        <v>19.984917043740573</v>
      </c>
      <c r="L328">
        <v>29.638009049773757</v>
      </c>
      <c r="M328">
        <v>26.923076923076923</v>
      </c>
      <c r="N328">
        <v>6.0331825037707389</v>
      </c>
      <c r="O328">
        <v>7.1644042232277521</v>
      </c>
      <c r="P328">
        <v>15.837104072398189</v>
      </c>
      <c r="Q328">
        <v>13.122171945701359</v>
      </c>
      <c r="R328">
        <v>0</v>
      </c>
      <c r="S328">
        <v>7.6923076923076925</v>
      </c>
      <c r="T328">
        <v>6.2594268476621417</v>
      </c>
    </row>
    <row r="329" spans="2:20" x14ac:dyDescent="0.25">
      <c r="B329">
        <v>8.9285714285714288</v>
      </c>
      <c r="C329">
        <v>8.0357142857142865</v>
      </c>
      <c r="D329">
        <v>5.1785714285714288</v>
      </c>
      <c r="E329">
        <v>15.446428571428573</v>
      </c>
      <c r="F329">
        <v>27.946428571428573</v>
      </c>
      <c r="G329">
        <v>20.714285714285715</v>
      </c>
      <c r="H329">
        <v>18.839285714285715</v>
      </c>
      <c r="I329">
        <v>22.232142857142854</v>
      </c>
      <c r="J329">
        <v>15.625</v>
      </c>
      <c r="K329">
        <v>19.821428571428569</v>
      </c>
      <c r="L329">
        <v>17.142857142857142</v>
      </c>
      <c r="M329">
        <v>20.535714285714285</v>
      </c>
      <c r="N329">
        <v>33.571428571428569</v>
      </c>
      <c r="O329">
        <v>28.125</v>
      </c>
      <c r="P329">
        <v>19.107142857142854</v>
      </c>
      <c r="Q329">
        <v>21.428571428571427</v>
      </c>
      <c r="R329">
        <v>0</v>
      </c>
      <c r="S329">
        <v>9.9107142857142847</v>
      </c>
      <c r="T329">
        <v>6.4285714285714279</v>
      </c>
    </row>
    <row r="330" spans="2:20" x14ac:dyDescent="0.25">
      <c r="B330">
        <v>3.5807860262008733</v>
      </c>
      <c r="C330">
        <v>10.480349344978166</v>
      </c>
      <c r="D330">
        <v>1.0480349344978166</v>
      </c>
      <c r="E330">
        <v>10.56768558951965</v>
      </c>
      <c r="F330">
        <v>21.746724890829693</v>
      </c>
      <c r="G330">
        <v>11.266375545851529</v>
      </c>
      <c r="H330">
        <v>9.43231441048035</v>
      </c>
      <c r="I330">
        <v>19.213973799126638</v>
      </c>
      <c r="J330">
        <v>19.213973799126638</v>
      </c>
      <c r="K330">
        <v>13.275109170305676</v>
      </c>
      <c r="L330">
        <v>15.109170305676855</v>
      </c>
      <c r="M330">
        <v>9.1703056768558966</v>
      </c>
      <c r="N330">
        <v>6.462882096069869</v>
      </c>
      <c r="O330">
        <v>13.275109170305676</v>
      </c>
      <c r="P330">
        <v>18.078602620087338</v>
      </c>
      <c r="Q330">
        <v>20.960698689956331</v>
      </c>
      <c r="R330">
        <v>0</v>
      </c>
      <c r="S330">
        <v>4.6288209606986905</v>
      </c>
      <c r="T330">
        <v>5.0655021834061138</v>
      </c>
    </row>
    <row r="331" spans="2:20" x14ac:dyDescent="0.25">
      <c r="B331">
        <v>8.629893238434164</v>
      </c>
      <c r="C331">
        <v>14.323843416370108</v>
      </c>
      <c r="D331">
        <v>4.4483985765124556</v>
      </c>
      <c r="E331">
        <v>16.281138790035588</v>
      </c>
      <c r="F331">
        <v>19.039145907473308</v>
      </c>
      <c r="G331">
        <v>22.597864768683273</v>
      </c>
      <c r="H331">
        <v>13.612099644128115</v>
      </c>
      <c r="I331">
        <v>10.231316725978647</v>
      </c>
      <c r="J331">
        <v>23.487544483985765</v>
      </c>
      <c r="K331">
        <v>21.17437722419929</v>
      </c>
      <c r="L331">
        <v>20.640569395017792</v>
      </c>
      <c r="M331">
        <v>27.402135231316727</v>
      </c>
      <c r="N331">
        <v>31.939501779359432</v>
      </c>
      <c r="O331">
        <v>26.334519572953734</v>
      </c>
      <c r="P331">
        <v>25.889679715302492</v>
      </c>
      <c r="Q331">
        <v>25.800711743772244</v>
      </c>
      <c r="R331">
        <v>0</v>
      </c>
      <c r="S331">
        <v>5.4270462633451952</v>
      </c>
      <c r="T331">
        <v>7.9181494661921707</v>
      </c>
    </row>
    <row r="332" spans="2:20" x14ac:dyDescent="0.25">
      <c r="B332">
        <v>7.4774034511092848</v>
      </c>
      <c r="C332">
        <v>11.832374691865242</v>
      </c>
      <c r="D332">
        <v>0.82169268693508635</v>
      </c>
      <c r="E332">
        <v>10.928512736236648</v>
      </c>
      <c r="F332">
        <v>8.5456039441248972</v>
      </c>
      <c r="G332">
        <v>11.503697617091207</v>
      </c>
      <c r="H332">
        <v>8.8742810188989321</v>
      </c>
      <c r="I332">
        <v>7.8882497945768275</v>
      </c>
      <c r="J332">
        <v>0.57518488085456043</v>
      </c>
      <c r="K332">
        <v>9.7781429745275261</v>
      </c>
      <c r="L332">
        <v>15.529991783073131</v>
      </c>
      <c r="M332">
        <v>20.9531635168447</v>
      </c>
      <c r="N332">
        <v>24.56861133935908</v>
      </c>
      <c r="O332">
        <v>21.774856203779784</v>
      </c>
      <c r="P332">
        <v>5.8340180772391133</v>
      </c>
      <c r="Q332">
        <v>15.940838126540674</v>
      </c>
      <c r="R332">
        <v>0</v>
      </c>
      <c r="S332">
        <v>7.2308956450287596</v>
      </c>
      <c r="T332">
        <v>5.0123253903040261</v>
      </c>
    </row>
    <row r="333" spans="2:20" x14ac:dyDescent="0.25">
      <c r="B333">
        <v>1.1013215859030838</v>
      </c>
      <c r="C333">
        <v>10.866372980910425</v>
      </c>
      <c r="D333">
        <v>2.4963289280469896</v>
      </c>
      <c r="E333">
        <v>9.6916299559471373</v>
      </c>
      <c r="F333">
        <v>9.1042584434654916</v>
      </c>
      <c r="G333">
        <v>13.289280469897211</v>
      </c>
      <c r="H333">
        <v>7.6358296622613802</v>
      </c>
      <c r="I333">
        <v>8.2966226138032315</v>
      </c>
      <c r="J333">
        <v>6.3876651982378849</v>
      </c>
      <c r="K333">
        <v>11.380323054331864</v>
      </c>
      <c r="L333">
        <v>11.674008810572687</v>
      </c>
      <c r="M333">
        <v>7.1953010279001468</v>
      </c>
      <c r="N333">
        <v>20.337738619676944</v>
      </c>
      <c r="O333">
        <v>12.114537444933921</v>
      </c>
      <c r="P333">
        <v>15.051395007342144</v>
      </c>
      <c r="Q333">
        <v>18.06167400881057</v>
      </c>
      <c r="R333">
        <v>1.0279001468428781</v>
      </c>
      <c r="S333">
        <v>2.8634361233480177</v>
      </c>
      <c r="T333">
        <v>0</v>
      </c>
    </row>
    <row r="334" spans="2:20" x14ac:dyDescent="0.25">
      <c r="B334">
        <v>5.0966608084358525</v>
      </c>
      <c r="C334">
        <v>11.775043936731107</v>
      </c>
      <c r="D334">
        <v>0</v>
      </c>
      <c r="E334">
        <v>15.289982425307558</v>
      </c>
      <c r="F334">
        <v>21.968365553602812</v>
      </c>
      <c r="G334">
        <v>12.038664323374341</v>
      </c>
      <c r="H334">
        <v>10.105448154657294</v>
      </c>
      <c r="I334">
        <v>22.231985940246048</v>
      </c>
      <c r="J334">
        <v>12.390158172231985</v>
      </c>
      <c r="K334">
        <v>12.74165202108963</v>
      </c>
      <c r="L334">
        <v>11.511423550087873</v>
      </c>
      <c r="M334">
        <v>12.74165202108963</v>
      </c>
      <c r="N334">
        <v>21.704745166959576</v>
      </c>
      <c r="O334">
        <v>21.79261862917399</v>
      </c>
      <c r="P334">
        <v>28.910369068541304</v>
      </c>
      <c r="Q334">
        <v>24.692442882249559</v>
      </c>
      <c r="R334">
        <v>1.2302284710017575</v>
      </c>
      <c r="S334">
        <v>4.7451669595782073</v>
      </c>
      <c r="T334">
        <v>7.4692442882249566</v>
      </c>
    </row>
    <row r="335" spans="2:20" x14ac:dyDescent="0.25">
      <c r="B335">
        <v>5.8506543494996146</v>
      </c>
      <c r="C335">
        <v>8.1601231716705165</v>
      </c>
      <c r="D335">
        <v>0</v>
      </c>
      <c r="E335">
        <v>11.778290993071593</v>
      </c>
      <c r="F335">
        <v>26.173979984603541</v>
      </c>
      <c r="G335">
        <v>17.090069284064665</v>
      </c>
      <c r="H335">
        <v>26.481909160892997</v>
      </c>
      <c r="I335">
        <v>16.243264049268667</v>
      </c>
      <c r="J335">
        <v>21.785989222478829</v>
      </c>
      <c r="K335">
        <v>24.249422632794456</v>
      </c>
      <c r="L335">
        <v>23.479599692070824</v>
      </c>
      <c r="M335">
        <v>13.394919168591224</v>
      </c>
      <c r="N335">
        <v>18.398768283294842</v>
      </c>
      <c r="O335">
        <v>15.781370284834489</v>
      </c>
      <c r="P335">
        <v>13.779830638953042</v>
      </c>
      <c r="Q335">
        <v>15.473441108545035</v>
      </c>
      <c r="R335">
        <v>10.007698229407236</v>
      </c>
      <c r="S335">
        <v>4.0030792917628943</v>
      </c>
      <c r="T335">
        <v>4.1570438799076213</v>
      </c>
    </row>
    <row r="336" spans="2:20" x14ac:dyDescent="0.25">
      <c r="B336">
        <v>7.7844311377245514</v>
      </c>
      <c r="C336">
        <v>12.403763900769889</v>
      </c>
      <c r="D336">
        <v>11.719418306244654</v>
      </c>
      <c r="E336">
        <v>14.97005988023952</v>
      </c>
      <c r="F336">
        <v>15.14114627887083</v>
      </c>
      <c r="G336">
        <v>10.521813515825491</v>
      </c>
      <c r="H336">
        <v>2.5662959794696323</v>
      </c>
      <c r="I336">
        <v>8.5543199315654412</v>
      </c>
      <c r="J336">
        <v>2.4807527801539777</v>
      </c>
      <c r="K336">
        <v>5.9024807527801535</v>
      </c>
      <c r="L336">
        <v>2.0530367835757057</v>
      </c>
      <c r="M336">
        <v>12.147134302822927</v>
      </c>
      <c r="N336">
        <v>9.9230111206159108</v>
      </c>
      <c r="O336">
        <v>9.4097519247219843</v>
      </c>
      <c r="P336">
        <v>13.344739093242087</v>
      </c>
      <c r="Q336">
        <v>0</v>
      </c>
      <c r="R336">
        <v>4.3627031650983747</v>
      </c>
      <c r="S336">
        <v>2.9940119760479043</v>
      </c>
      <c r="T336">
        <v>3.2506415739948675</v>
      </c>
    </row>
    <row r="337" spans="2:20" x14ac:dyDescent="0.25">
      <c r="B337">
        <v>3.9045553145336225</v>
      </c>
      <c r="C337">
        <v>4.6276211135213305</v>
      </c>
      <c r="D337">
        <v>0.50614605929139556</v>
      </c>
      <c r="E337">
        <v>7.3752711496746199</v>
      </c>
      <c r="F337">
        <v>9.4721619667389731</v>
      </c>
      <c r="G337">
        <v>3.759942154736081</v>
      </c>
      <c r="H337">
        <v>11.785972523499638</v>
      </c>
      <c r="I337">
        <v>6.6522053506869128</v>
      </c>
      <c r="J337">
        <v>10.050614605929139</v>
      </c>
      <c r="K337">
        <v>13.810556760665222</v>
      </c>
      <c r="L337">
        <v>3.3984092552422269</v>
      </c>
      <c r="M337">
        <v>10.412147505422993</v>
      </c>
      <c r="N337">
        <v>15.112075198843094</v>
      </c>
      <c r="O337">
        <v>12.653651482284889</v>
      </c>
      <c r="P337">
        <v>12.94287780187997</v>
      </c>
      <c r="Q337">
        <v>14.389009399855388</v>
      </c>
      <c r="R337">
        <v>0</v>
      </c>
      <c r="S337">
        <v>2.3861171366594358</v>
      </c>
      <c r="T337">
        <v>2.5307302964569773</v>
      </c>
    </row>
    <row r="338" spans="2:20" x14ac:dyDescent="0.25">
      <c r="B338">
        <v>16.623600344530576</v>
      </c>
      <c r="C338">
        <v>21.188630490956072</v>
      </c>
      <c r="D338">
        <v>14.642549526270457</v>
      </c>
      <c r="E338">
        <v>24.978466838931958</v>
      </c>
      <c r="F338">
        <v>24.031007751937985</v>
      </c>
      <c r="G338">
        <v>17.226528854435834</v>
      </c>
      <c r="H338">
        <v>15.07321274763135</v>
      </c>
      <c r="I338">
        <v>17.915590008613265</v>
      </c>
      <c r="J338">
        <v>14.556416881998278</v>
      </c>
      <c r="K338">
        <v>20.241171403962102</v>
      </c>
      <c r="L338">
        <v>9.7329888027562443</v>
      </c>
      <c r="M338">
        <v>18.863049095607234</v>
      </c>
      <c r="N338">
        <v>27.906976744186046</v>
      </c>
      <c r="O338">
        <v>20.585701981050818</v>
      </c>
      <c r="P338">
        <v>22.049956933677866</v>
      </c>
      <c r="Q338">
        <v>26.701119724375538</v>
      </c>
      <c r="R338">
        <v>10.852713178294573</v>
      </c>
      <c r="S338">
        <v>11.800172265288545</v>
      </c>
      <c r="T338">
        <v>0</v>
      </c>
    </row>
    <row r="339" spans="2:20" x14ac:dyDescent="0.25">
      <c r="B339">
        <v>8.9834515366430256</v>
      </c>
      <c r="C339">
        <v>12.923561859732072</v>
      </c>
      <c r="D339">
        <v>0</v>
      </c>
      <c r="E339">
        <v>8.7470449172576838</v>
      </c>
      <c r="F339">
        <v>24.034672970843186</v>
      </c>
      <c r="G339">
        <v>18.360914105594954</v>
      </c>
      <c r="H339">
        <v>27.659574468085108</v>
      </c>
      <c r="I339">
        <v>16.9424743892829</v>
      </c>
      <c r="J339">
        <v>8.0378250591016549</v>
      </c>
      <c r="K339">
        <v>8.1166272655634373</v>
      </c>
      <c r="L339">
        <v>11.03230890464933</v>
      </c>
      <c r="M339">
        <v>3.467297084318361</v>
      </c>
      <c r="N339">
        <v>8.6682427107959015</v>
      </c>
      <c r="O339">
        <v>16.15445232466509</v>
      </c>
      <c r="P339">
        <v>18.203309692671397</v>
      </c>
      <c r="Q339">
        <v>13.002364066193852</v>
      </c>
      <c r="R339">
        <v>8.8258471237194644</v>
      </c>
      <c r="S339">
        <v>3.7825059101654848</v>
      </c>
      <c r="T339">
        <v>7.0921985815602842</v>
      </c>
    </row>
    <row r="340" spans="2:20" x14ac:dyDescent="0.25">
      <c r="B340">
        <v>12.925851703406813</v>
      </c>
      <c r="C340">
        <v>11.422845691382765</v>
      </c>
      <c r="D340">
        <v>6.513026052104208</v>
      </c>
      <c r="E340">
        <v>22.244488977955911</v>
      </c>
      <c r="F340">
        <v>22.84569138276553</v>
      </c>
      <c r="G340">
        <v>20.040080160320642</v>
      </c>
      <c r="H340">
        <v>18.036072144288578</v>
      </c>
      <c r="I340">
        <v>23.246492985971944</v>
      </c>
      <c r="J340">
        <v>33.867735470941881</v>
      </c>
      <c r="K340">
        <v>34.869739478957918</v>
      </c>
      <c r="L340">
        <v>28.957915831663328</v>
      </c>
      <c r="M340">
        <v>31.563126252505008</v>
      </c>
      <c r="N340">
        <v>41.082164328657313</v>
      </c>
      <c r="O340">
        <v>37.975951903807612</v>
      </c>
      <c r="P340">
        <v>51.202404809619239</v>
      </c>
      <c r="Q340">
        <v>47.094188376753507</v>
      </c>
      <c r="R340">
        <v>0</v>
      </c>
      <c r="S340">
        <v>10.62124248496994</v>
      </c>
      <c r="T340">
        <v>7.5150300601202407</v>
      </c>
    </row>
    <row r="341" spans="2:20" x14ac:dyDescent="0.25">
      <c r="B341">
        <v>5.0077041602465329</v>
      </c>
      <c r="C341">
        <v>6.7026194144838209</v>
      </c>
      <c r="D341">
        <v>0.38520801232665641</v>
      </c>
      <c r="E341">
        <v>9.5531587057010778</v>
      </c>
      <c r="F341">
        <v>18.64406779661017</v>
      </c>
      <c r="G341">
        <v>12.788906009244993</v>
      </c>
      <c r="H341">
        <v>18.64406779661017</v>
      </c>
      <c r="I341">
        <v>13.86748844375963</v>
      </c>
      <c r="J341">
        <v>15.100154083204931</v>
      </c>
      <c r="K341">
        <v>5.0077041602465329</v>
      </c>
      <c r="L341">
        <v>11.171032357473036</v>
      </c>
      <c r="M341">
        <v>6.7026194144838209</v>
      </c>
      <c r="N341">
        <v>7.0878274268104775</v>
      </c>
      <c r="O341">
        <v>11.016949152542372</v>
      </c>
      <c r="P341">
        <v>8.2434514637904464</v>
      </c>
      <c r="Q341">
        <v>15.331278890600924</v>
      </c>
      <c r="R341">
        <v>1.6949152542372881</v>
      </c>
      <c r="S341">
        <v>0</v>
      </c>
      <c r="T341">
        <v>11.710323574730355</v>
      </c>
    </row>
    <row r="342" spans="2:20" x14ac:dyDescent="0.25">
      <c r="B342">
        <v>9.4252873563218387</v>
      </c>
      <c r="C342">
        <v>10.344827586206897</v>
      </c>
      <c r="D342">
        <v>0</v>
      </c>
      <c r="E342">
        <v>8.8122605363984672</v>
      </c>
      <c r="F342">
        <v>17.088122605363985</v>
      </c>
      <c r="G342">
        <v>17.011494252873565</v>
      </c>
      <c r="H342">
        <v>17.854406130268199</v>
      </c>
      <c r="I342">
        <v>14.942528735632186</v>
      </c>
      <c r="J342">
        <v>10.498084291187739</v>
      </c>
      <c r="K342">
        <v>6.666666666666667</v>
      </c>
      <c r="L342">
        <v>9.9616858237547881</v>
      </c>
      <c r="M342">
        <v>7.5862068965517242</v>
      </c>
      <c r="N342">
        <v>9.8084291187739474</v>
      </c>
      <c r="O342">
        <v>18.850574712643677</v>
      </c>
      <c r="P342">
        <v>9.3486590038314183</v>
      </c>
      <c r="Q342">
        <v>19.080459770114942</v>
      </c>
      <c r="R342">
        <v>3.4482758620689653</v>
      </c>
      <c r="S342">
        <v>6.0536398467432955</v>
      </c>
      <c r="T342">
        <v>4.0613026819923368</v>
      </c>
    </row>
    <row r="343" spans="2:20" x14ac:dyDescent="0.25">
      <c r="B343">
        <v>12.118320610687022</v>
      </c>
      <c r="C343">
        <v>12.022900763358779</v>
      </c>
      <c r="D343">
        <v>0</v>
      </c>
      <c r="E343">
        <v>12.118320610687022</v>
      </c>
      <c r="F343">
        <v>19.65648854961832</v>
      </c>
      <c r="G343">
        <v>16.984732824427482</v>
      </c>
      <c r="H343">
        <v>18.12977099236641</v>
      </c>
      <c r="I343">
        <v>20.13358778625954</v>
      </c>
      <c r="J343">
        <v>20.419847328244277</v>
      </c>
      <c r="K343">
        <v>14.408396946564887</v>
      </c>
      <c r="L343">
        <v>16.603053435114504</v>
      </c>
      <c r="M343">
        <v>25.763358778625957</v>
      </c>
      <c r="N343">
        <v>24.522900763358781</v>
      </c>
      <c r="O343">
        <v>16.316793893129773</v>
      </c>
      <c r="P343">
        <v>37.786259541984734</v>
      </c>
      <c r="Q343">
        <v>21.755725190839694</v>
      </c>
      <c r="R343">
        <v>2.5763358778625953</v>
      </c>
      <c r="S343">
        <v>14.217557251908397</v>
      </c>
      <c r="T343">
        <v>1.9083969465648856</v>
      </c>
    </row>
    <row r="344" spans="2:20" x14ac:dyDescent="0.25">
      <c r="B344">
        <v>6.6147859922178993</v>
      </c>
      <c r="C344">
        <v>10.350194552529182</v>
      </c>
      <c r="D344">
        <v>8.8715953307393001</v>
      </c>
      <c r="E344">
        <v>11.361867704280156</v>
      </c>
      <c r="F344">
        <v>21.867704280155642</v>
      </c>
      <c r="G344">
        <v>17.898832684824903</v>
      </c>
      <c r="H344">
        <v>19.533073929961091</v>
      </c>
      <c r="I344">
        <v>16.575875486381321</v>
      </c>
      <c r="J344">
        <v>0</v>
      </c>
      <c r="K344">
        <v>3.968871595330739</v>
      </c>
      <c r="L344">
        <v>20.233463035019454</v>
      </c>
      <c r="M344">
        <v>14.24124513618677</v>
      </c>
      <c r="N344">
        <v>10.27237354085603</v>
      </c>
      <c r="O344">
        <v>14.396887159533073</v>
      </c>
      <c r="P344">
        <v>0.85603112840466933</v>
      </c>
      <c r="Q344">
        <v>9.8054474708171213</v>
      </c>
      <c r="R344">
        <v>4.43579766536965</v>
      </c>
      <c r="S344">
        <v>5.0583657587548636</v>
      </c>
      <c r="T344">
        <v>7.5486381322957197</v>
      </c>
    </row>
    <row r="345" spans="2:20" x14ac:dyDescent="0.25">
      <c r="B345">
        <v>8.6021505376344098</v>
      </c>
      <c r="C345">
        <v>5.7603686635944698</v>
      </c>
      <c r="D345">
        <v>1.6129032258064515</v>
      </c>
      <c r="E345">
        <v>6.8356374807987716</v>
      </c>
      <c r="F345">
        <v>15.053763440860216</v>
      </c>
      <c r="G345">
        <v>18.586789554531492</v>
      </c>
      <c r="H345">
        <v>21.198156682027651</v>
      </c>
      <c r="I345">
        <v>19.585253456221199</v>
      </c>
      <c r="J345">
        <v>20.046082949308754</v>
      </c>
      <c r="K345">
        <v>15.43778801843318</v>
      </c>
      <c r="L345">
        <v>19.969278033794165</v>
      </c>
      <c r="M345">
        <v>17.588325652841782</v>
      </c>
      <c r="N345">
        <v>14.208909370199693</v>
      </c>
      <c r="O345">
        <v>15.207373271889402</v>
      </c>
      <c r="P345">
        <v>11.597542242703533</v>
      </c>
      <c r="Q345">
        <v>6.2980030721966198</v>
      </c>
      <c r="R345">
        <v>0</v>
      </c>
      <c r="S345">
        <v>0.84485407066052232</v>
      </c>
      <c r="T345">
        <v>2.7649769585253456</v>
      </c>
    </row>
    <row r="346" spans="2:20" x14ac:dyDescent="0.25">
      <c r="B346">
        <v>4.435146443514645</v>
      </c>
      <c r="C346">
        <v>12.887029288702928</v>
      </c>
      <c r="D346">
        <v>1.3389121338912133</v>
      </c>
      <c r="E346">
        <v>15.481171548117153</v>
      </c>
      <c r="F346">
        <v>15.648535564853555</v>
      </c>
      <c r="G346">
        <v>18.91213389121339</v>
      </c>
      <c r="H346">
        <v>14.058577405857742</v>
      </c>
      <c r="I346">
        <v>19.414225941422593</v>
      </c>
      <c r="J346">
        <v>16.736401673640167</v>
      </c>
      <c r="K346">
        <v>18.15899581589958</v>
      </c>
      <c r="L346">
        <v>17.99163179916318</v>
      </c>
      <c r="M346">
        <v>19.9163179916318</v>
      </c>
      <c r="N346">
        <v>24.518828451882847</v>
      </c>
      <c r="O346">
        <v>18.326359832635983</v>
      </c>
      <c r="P346">
        <v>20.920502092050206</v>
      </c>
      <c r="Q346">
        <v>26.359832635983267</v>
      </c>
      <c r="R346">
        <v>0</v>
      </c>
      <c r="S346">
        <v>6.6108786610878658</v>
      </c>
      <c r="T346">
        <v>1.5899581589958158</v>
      </c>
    </row>
    <row r="347" spans="2:20" x14ac:dyDescent="0.25">
      <c r="B347">
        <v>7.2853425845620112</v>
      </c>
      <c r="C347">
        <v>12.66261925411969</v>
      </c>
      <c r="D347">
        <v>0</v>
      </c>
      <c r="E347">
        <v>12.315698178664354</v>
      </c>
      <c r="F347">
        <v>15.177797051170858</v>
      </c>
      <c r="G347">
        <v>15.437987857762359</v>
      </c>
      <c r="H347">
        <v>9.8005203816131825</v>
      </c>
      <c r="I347">
        <v>9.5403295750216834</v>
      </c>
      <c r="J347">
        <v>12.22896790980052</v>
      </c>
      <c r="K347">
        <v>19.340849956634866</v>
      </c>
      <c r="L347">
        <v>5.2905464006938425</v>
      </c>
      <c r="M347">
        <v>9.7137901127493507</v>
      </c>
      <c r="N347">
        <v>22.029488291413703</v>
      </c>
      <c r="O347">
        <v>30.268863833477884</v>
      </c>
      <c r="P347">
        <v>29.054640069384213</v>
      </c>
      <c r="Q347">
        <v>24.197745013009538</v>
      </c>
      <c r="R347">
        <v>1.8213356461405028</v>
      </c>
      <c r="S347">
        <v>5.6374674761491761</v>
      </c>
      <c r="T347">
        <v>2.1682567215958368</v>
      </c>
    </row>
    <row r="348" spans="2:20" x14ac:dyDescent="0.25">
      <c r="B348">
        <v>4.1731066460587325</v>
      </c>
      <c r="C348">
        <v>6.8778979907264297</v>
      </c>
      <c r="D348">
        <v>5.3323029366306027</v>
      </c>
      <c r="E348">
        <v>11.051004636785162</v>
      </c>
      <c r="F348">
        <v>13.446676970633694</v>
      </c>
      <c r="G348">
        <v>11.746522411128284</v>
      </c>
      <c r="H348">
        <v>11.437403400309119</v>
      </c>
      <c r="I348">
        <v>10.664605873261205</v>
      </c>
      <c r="J348">
        <v>13.523956723338484</v>
      </c>
      <c r="K348">
        <v>11.437403400309119</v>
      </c>
      <c r="L348">
        <v>2.0865533230293662</v>
      </c>
      <c r="M348">
        <v>5.564142194744977</v>
      </c>
      <c r="N348">
        <v>14.142194744976816</v>
      </c>
      <c r="O348">
        <v>6.1823802163833079</v>
      </c>
      <c r="P348">
        <v>19.242658423493044</v>
      </c>
      <c r="Q348">
        <v>19.629057187017001</v>
      </c>
      <c r="R348">
        <v>6.800618238021638</v>
      </c>
      <c r="S348">
        <v>0</v>
      </c>
      <c r="T348">
        <v>2.7047913446676968</v>
      </c>
    </row>
    <row r="349" spans="2:20" x14ac:dyDescent="0.25">
      <c r="B349">
        <v>7.5862068965517242</v>
      </c>
      <c r="C349">
        <v>17.142857142857142</v>
      </c>
      <c r="D349">
        <v>9.6551724137931032</v>
      </c>
      <c r="E349">
        <v>22.167487684729064</v>
      </c>
      <c r="F349">
        <v>22.463054187192117</v>
      </c>
      <c r="G349">
        <v>30.049261083743843</v>
      </c>
      <c r="H349">
        <v>23.054187192118228</v>
      </c>
      <c r="I349">
        <v>26.699507389162562</v>
      </c>
      <c r="J349">
        <v>35.369458128078819</v>
      </c>
      <c r="K349">
        <v>22.068965517241381</v>
      </c>
      <c r="L349">
        <v>22.167487684729064</v>
      </c>
      <c r="M349">
        <v>31.03448275862069</v>
      </c>
      <c r="N349">
        <v>27.881773399014779</v>
      </c>
      <c r="O349">
        <v>17.536945812807883</v>
      </c>
      <c r="P349">
        <v>36.945812807881772</v>
      </c>
      <c r="Q349">
        <v>30.147783251231523</v>
      </c>
      <c r="R349">
        <v>0</v>
      </c>
      <c r="S349">
        <v>16.256157635467979</v>
      </c>
      <c r="T349">
        <v>7.8817733990147785</v>
      </c>
    </row>
    <row r="350" spans="2:20" x14ac:dyDescent="0.25">
      <c r="B350">
        <v>4.3681747269890794</v>
      </c>
      <c r="C350">
        <v>7.1762870514820598</v>
      </c>
      <c r="D350">
        <v>0</v>
      </c>
      <c r="E350">
        <v>10.9204368174727</v>
      </c>
      <c r="F350">
        <v>20.04680187207488</v>
      </c>
      <c r="G350">
        <v>13.806552262090483</v>
      </c>
      <c r="H350">
        <v>22.152886115444616</v>
      </c>
      <c r="I350">
        <v>14.82059282371295</v>
      </c>
      <c r="J350">
        <v>17.082683307332296</v>
      </c>
      <c r="K350">
        <v>14.274570982839313</v>
      </c>
      <c r="L350">
        <v>16.926677067082682</v>
      </c>
      <c r="M350">
        <v>12.480499219968799</v>
      </c>
      <c r="N350">
        <v>8.6583463338533555</v>
      </c>
      <c r="O350">
        <v>23.166926677067082</v>
      </c>
      <c r="P350">
        <v>18.642745709828393</v>
      </c>
      <c r="Q350">
        <v>12.012480499219969</v>
      </c>
      <c r="R350">
        <v>0</v>
      </c>
      <c r="S350">
        <v>3.8221528861154446</v>
      </c>
      <c r="T350">
        <v>6.8642745709828397</v>
      </c>
    </row>
    <row r="351" spans="2:20" x14ac:dyDescent="0.25">
      <c r="B351">
        <v>5.0757575757575761</v>
      </c>
      <c r="C351">
        <v>7.6515151515151505</v>
      </c>
      <c r="D351">
        <v>10.454545454545453</v>
      </c>
      <c r="E351">
        <v>16.212121212121211</v>
      </c>
      <c r="F351">
        <v>13.106060606060607</v>
      </c>
      <c r="G351">
        <v>11.818181818181818</v>
      </c>
      <c r="H351">
        <v>22.954545454545457</v>
      </c>
      <c r="I351">
        <v>4.6212121212121211</v>
      </c>
      <c r="J351">
        <v>6.8181818181818175</v>
      </c>
      <c r="K351">
        <v>6.7424242424242431</v>
      </c>
      <c r="L351">
        <v>0.90909090909090906</v>
      </c>
      <c r="M351">
        <v>1.5151515151515151</v>
      </c>
      <c r="N351">
        <v>13.106060606060607</v>
      </c>
      <c r="O351">
        <v>12.272727272727273</v>
      </c>
      <c r="P351">
        <v>9.4696969696969688</v>
      </c>
      <c r="Q351">
        <v>14.772727272727273</v>
      </c>
      <c r="R351">
        <v>0</v>
      </c>
      <c r="S351">
        <v>3.106060606060606</v>
      </c>
      <c r="T351">
        <v>6.666666666666667</v>
      </c>
    </row>
    <row r="352" spans="2:20" x14ac:dyDescent="0.25">
      <c r="B352">
        <v>12.096029547553092</v>
      </c>
      <c r="C352">
        <v>12.18836565096953</v>
      </c>
      <c r="D352">
        <v>4.3397968605724841</v>
      </c>
      <c r="E352">
        <v>22.530009233610343</v>
      </c>
      <c r="F352">
        <v>21.975992613111728</v>
      </c>
      <c r="G352">
        <v>20.313942751615883</v>
      </c>
      <c r="H352">
        <v>18.374884579870727</v>
      </c>
      <c r="I352">
        <v>24.192059095106185</v>
      </c>
      <c r="J352">
        <v>10.433979686057249</v>
      </c>
      <c r="K352">
        <v>17.636195752539244</v>
      </c>
      <c r="L352">
        <v>15.050784856879041</v>
      </c>
      <c r="M352">
        <v>22.068328716528164</v>
      </c>
      <c r="N352">
        <v>28.347183748845801</v>
      </c>
      <c r="O352">
        <v>27.885503231763622</v>
      </c>
      <c r="P352">
        <v>20.498614958448755</v>
      </c>
      <c r="Q352">
        <v>7.8485687903970449</v>
      </c>
      <c r="R352">
        <v>0</v>
      </c>
      <c r="S352">
        <v>3.2317636195752537</v>
      </c>
      <c r="T352">
        <v>5.1708217913204058</v>
      </c>
    </row>
    <row r="353" spans="2:20" x14ac:dyDescent="0.25">
      <c r="B353">
        <v>2.7192982456140351</v>
      </c>
      <c r="C353">
        <v>5.7894736842105265</v>
      </c>
      <c r="D353">
        <v>1.4035087719298245</v>
      </c>
      <c r="E353">
        <v>12.280701754385964</v>
      </c>
      <c r="F353">
        <v>22.280701754385966</v>
      </c>
      <c r="G353">
        <v>19.473684210526315</v>
      </c>
      <c r="H353">
        <v>19.649122807017545</v>
      </c>
      <c r="I353">
        <v>14.736842105263156</v>
      </c>
      <c r="J353">
        <v>24.385964912280702</v>
      </c>
      <c r="K353">
        <v>20.789473684210527</v>
      </c>
      <c r="L353">
        <v>31.754385964912281</v>
      </c>
      <c r="M353">
        <v>30</v>
      </c>
      <c r="N353">
        <v>33.333333333333329</v>
      </c>
      <c r="O353">
        <v>19.473684210526315</v>
      </c>
      <c r="P353">
        <v>16.842105263157894</v>
      </c>
      <c r="Q353">
        <v>20</v>
      </c>
      <c r="R353">
        <v>0</v>
      </c>
      <c r="S353">
        <v>2.1929824561403506</v>
      </c>
      <c r="T353">
        <v>7.3684210526315779</v>
      </c>
    </row>
    <row r="354" spans="2:20" x14ac:dyDescent="0.25">
      <c r="B354">
        <v>8.0542986425339365</v>
      </c>
      <c r="C354">
        <v>12.669683257918551</v>
      </c>
      <c r="D354">
        <v>8.3257918552036188</v>
      </c>
      <c r="E354">
        <v>14.117647058823529</v>
      </c>
      <c r="F354">
        <v>15.565610859728507</v>
      </c>
      <c r="G354">
        <v>8.6877828054298636</v>
      </c>
      <c r="H354">
        <v>18.009049773755656</v>
      </c>
      <c r="I354">
        <v>9.502262443438914</v>
      </c>
      <c r="J354">
        <v>14.117647058823529</v>
      </c>
      <c r="K354">
        <v>9.7737556561085981</v>
      </c>
      <c r="L354">
        <v>15.475113122171946</v>
      </c>
      <c r="M354">
        <v>20.452488687782804</v>
      </c>
      <c r="N354">
        <v>20.180995475113122</v>
      </c>
      <c r="O354">
        <v>14.298642533936651</v>
      </c>
      <c r="P354">
        <v>11.945701357466064</v>
      </c>
      <c r="Q354">
        <v>17.737556561085974</v>
      </c>
      <c r="R354">
        <v>4.3438914027149318</v>
      </c>
      <c r="S354">
        <v>0</v>
      </c>
      <c r="T354">
        <v>1.2669683257918551</v>
      </c>
    </row>
    <row r="355" spans="2:20" x14ac:dyDescent="0.25">
      <c r="B355">
        <v>7.4604370761115302</v>
      </c>
      <c r="C355">
        <v>11.454408440090431</v>
      </c>
      <c r="D355">
        <v>0.82893745290128118</v>
      </c>
      <c r="E355">
        <v>14.318010550113037</v>
      </c>
      <c r="F355">
        <v>10.097965335342879</v>
      </c>
      <c r="G355">
        <v>7.4604370761115302</v>
      </c>
      <c r="H355">
        <v>9.1183119819140916</v>
      </c>
      <c r="I355">
        <v>5.7272042200452153</v>
      </c>
      <c r="J355">
        <v>4.5968349660889221</v>
      </c>
      <c r="K355">
        <v>10.248681235870384</v>
      </c>
      <c r="L355">
        <v>20.422004521477017</v>
      </c>
      <c r="M355">
        <v>13.639788997739261</v>
      </c>
      <c r="N355">
        <v>14.016578749058025</v>
      </c>
      <c r="O355">
        <v>10.851544837980406</v>
      </c>
      <c r="P355">
        <v>14.694800301431801</v>
      </c>
      <c r="Q355">
        <v>9.7965335342878674</v>
      </c>
      <c r="R355">
        <v>12.132629992464206</v>
      </c>
      <c r="S355">
        <v>3.4664657121326297</v>
      </c>
      <c r="T355">
        <v>0</v>
      </c>
    </row>
    <row r="356" spans="2:20" x14ac:dyDescent="0.25">
      <c r="B356">
        <v>4.3618739903069468</v>
      </c>
      <c r="C356">
        <v>10.420032310177705</v>
      </c>
      <c r="D356">
        <v>0</v>
      </c>
      <c r="E356">
        <v>9.6122778675282703</v>
      </c>
      <c r="F356">
        <v>13.570274636510501</v>
      </c>
      <c r="G356">
        <v>13.166397415185784</v>
      </c>
      <c r="H356">
        <v>14.458804523424879</v>
      </c>
      <c r="I356">
        <v>8.2390953150242314</v>
      </c>
      <c r="J356">
        <v>7.1890145395799676</v>
      </c>
      <c r="K356">
        <v>5.4927302100161546</v>
      </c>
      <c r="L356">
        <v>13.166397415185784</v>
      </c>
      <c r="M356">
        <v>6.5428109854604202</v>
      </c>
      <c r="N356">
        <v>5.1696284329563813</v>
      </c>
      <c r="O356">
        <v>11.470113085621971</v>
      </c>
      <c r="P356">
        <v>13.651050080775445</v>
      </c>
      <c r="Q356">
        <v>24.394184168012924</v>
      </c>
      <c r="R356">
        <v>1.1308562197092082</v>
      </c>
      <c r="S356">
        <v>3.5541195476575123</v>
      </c>
      <c r="T356">
        <v>6.7851373182552503</v>
      </c>
    </row>
    <row r="357" spans="2:20" x14ac:dyDescent="0.25">
      <c r="B357">
        <v>6.2281315605318399</v>
      </c>
      <c r="C357">
        <v>6.9979006298110562</v>
      </c>
      <c r="D357">
        <v>1.7494751574527641</v>
      </c>
      <c r="E357">
        <v>11.826452064380685</v>
      </c>
      <c r="F357">
        <v>10.916724982505247</v>
      </c>
      <c r="G357">
        <v>15.535339398180545</v>
      </c>
      <c r="H357">
        <v>13.296011196641008</v>
      </c>
      <c r="I357">
        <v>15.605318404478657</v>
      </c>
      <c r="J357">
        <v>15.605318404478657</v>
      </c>
      <c r="K357">
        <v>15.255423372988103</v>
      </c>
      <c r="L357">
        <v>5.0384884534639607</v>
      </c>
      <c r="M357">
        <v>0</v>
      </c>
      <c r="N357">
        <v>9.7970608817354794</v>
      </c>
      <c r="O357">
        <v>16.165150454863543</v>
      </c>
      <c r="P357">
        <v>17.844646606018195</v>
      </c>
      <c r="Q357">
        <v>15.04548635409377</v>
      </c>
      <c r="R357">
        <v>6.3680895731280618</v>
      </c>
      <c r="S357">
        <v>6.2281315605318399</v>
      </c>
      <c r="T357">
        <v>6.9979006298110562</v>
      </c>
    </row>
    <row r="358" spans="2:20" x14ac:dyDescent="0.25">
      <c r="B358">
        <v>2.730627306273063</v>
      </c>
      <c r="C358">
        <v>11.143911439114392</v>
      </c>
      <c r="D358">
        <v>3.6162361623616239</v>
      </c>
      <c r="E358">
        <v>11.586715867158672</v>
      </c>
      <c r="F358">
        <v>10.553505535055351</v>
      </c>
      <c r="G358">
        <v>10.110701107011071</v>
      </c>
      <c r="H358">
        <v>3.9852398523985242</v>
      </c>
      <c r="I358">
        <v>10.922509225092252</v>
      </c>
      <c r="J358">
        <v>16.900369003690034</v>
      </c>
      <c r="K358">
        <v>12.103321033210332</v>
      </c>
      <c r="L358">
        <v>17.195571955719558</v>
      </c>
      <c r="M358">
        <v>16.383763837638377</v>
      </c>
      <c r="N358">
        <v>15.129151291512915</v>
      </c>
      <c r="O358">
        <v>16.678966789667896</v>
      </c>
      <c r="P358">
        <v>15.055350553505534</v>
      </c>
      <c r="Q358">
        <v>11.143911439114392</v>
      </c>
      <c r="R358">
        <v>0</v>
      </c>
      <c r="S358">
        <v>5.8302583025830259</v>
      </c>
      <c r="T358">
        <v>2.6568265682656826</v>
      </c>
    </row>
    <row r="359" spans="2:20" x14ac:dyDescent="0.25">
      <c r="B359">
        <v>5.2062204192021637</v>
      </c>
      <c r="C359">
        <v>6.7613252197430693</v>
      </c>
      <c r="D359">
        <v>1.8255578093306288</v>
      </c>
      <c r="E359">
        <v>9.8039215686274517</v>
      </c>
      <c r="F359">
        <v>10.615280594996619</v>
      </c>
      <c r="G359">
        <v>5.8147396889790395</v>
      </c>
      <c r="H359">
        <v>8.2488167680865452</v>
      </c>
      <c r="I359">
        <v>3.4482758620689653</v>
      </c>
      <c r="J359">
        <v>8.5192697768762677</v>
      </c>
      <c r="K359">
        <v>1.3522650439486139</v>
      </c>
      <c r="L359">
        <v>11.223799864773495</v>
      </c>
      <c r="M359">
        <v>5.2062204192021637</v>
      </c>
      <c r="N359">
        <v>5.4090601757944556</v>
      </c>
      <c r="O359">
        <v>3.7863421230561189</v>
      </c>
      <c r="P359">
        <v>3.583502366463827</v>
      </c>
      <c r="Q359">
        <v>8.9249492900608516</v>
      </c>
      <c r="R359">
        <v>0</v>
      </c>
      <c r="S359">
        <v>3.1778228532792427</v>
      </c>
      <c r="T359">
        <v>4.1244083840432726</v>
      </c>
    </row>
    <row r="360" spans="2:20" x14ac:dyDescent="0.25">
      <c r="B360">
        <v>5.6936647955092221</v>
      </c>
      <c r="C360">
        <v>9.3023255813953494</v>
      </c>
      <c r="D360">
        <v>0</v>
      </c>
      <c r="E360">
        <v>15.477145148356056</v>
      </c>
      <c r="F360">
        <v>18.524458700882118</v>
      </c>
      <c r="G360">
        <v>18.845228548516442</v>
      </c>
      <c r="H360">
        <v>19.0056134723336</v>
      </c>
      <c r="I360">
        <v>15.958299919807539</v>
      </c>
      <c r="J360">
        <v>18.524458700882118</v>
      </c>
      <c r="K360">
        <v>23.817161186848438</v>
      </c>
      <c r="L360">
        <v>21.331194867682438</v>
      </c>
      <c r="M360">
        <v>14.514835605453088</v>
      </c>
      <c r="N360">
        <v>29.109863672814758</v>
      </c>
      <c r="O360">
        <v>35.926222935044109</v>
      </c>
      <c r="P360">
        <v>31.03448275862069</v>
      </c>
      <c r="Q360">
        <v>27.746591820368888</v>
      </c>
      <c r="R360">
        <v>0.32076984763432237</v>
      </c>
      <c r="S360">
        <v>10.585404971932638</v>
      </c>
      <c r="T360">
        <v>3.6888532477947074</v>
      </c>
    </row>
    <row r="361" spans="2:20" x14ac:dyDescent="0.25">
      <c r="B361">
        <v>7.7750206782464844</v>
      </c>
      <c r="C361">
        <v>11.083540115798181</v>
      </c>
      <c r="D361">
        <v>10.504549214226634</v>
      </c>
      <c r="E361">
        <v>24.069478908188586</v>
      </c>
      <c r="F361">
        <v>22.911497105045491</v>
      </c>
      <c r="G361">
        <v>19.35483870967742</v>
      </c>
      <c r="H361">
        <v>25.641025641025639</v>
      </c>
      <c r="I361">
        <v>19.023986765922249</v>
      </c>
      <c r="J361">
        <v>18.444995864350702</v>
      </c>
      <c r="K361">
        <v>20.6782464846981</v>
      </c>
      <c r="L361">
        <v>21.918941273779982</v>
      </c>
      <c r="M361">
        <v>26.633581472291151</v>
      </c>
      <c r="N361">
        <v>33.664185277088507</v>
      </c>
      <c r="O361">
        <v>20.347394540942929</v>
      </c>
      <c r="P361">
        <v>26.137303556658399</v>
      </c>
      <c r="Q361">
        <v>25.310173697270471</v>
      </c>
      <c r="R361">
        <v>4.2183622828784122</v>
      </c>
      <c r="S361">
        <v>4.6319272125723741</v>
      </c>
      <c r="T361">
        <v>0</v>
      </c>
    </row>
    <row r="362" spans="2:20" x14ac:dyDescent="0.25">
      <c r="B362">
        <v>2.2838499184339316</v>
      </c>
      <c r="C362">
        <v>2.2838499184339316</v>
      </c>
      <c r="D362">
        <v>0</v>
      </c>
      <c r="E362">
        <v>7.7487765089722673</v>
      </c>
      <c r="F362">
        <v>13.295269168026099</v>
      </c>
      <c r="G362">
        <v>5.7911908646003258</v>
      </c>
      <c r="H362">
        <v>19.9836867862969</v>
      </c>
      <c r="I362">
        <v>17.618270799347471</v>
      </c>
      <c r="J362">
        <v>17.047308319738988</v>
      </c>
      <c r="K362">
        <v>5.709624796084829</v>
      </c>
      <c r="L362">
        <v>12.234910277324634</v>
      </c>
      <c r="M362">
        <v>17.047308319738988</v>
      </c>
      <c r="N362">
        <v>13.050570962479608</v>
      </c>
      <c r="O362">
        <v>16.639477977161501</v>
      </c>
      <c r="P362">
        <v>19.412724306688418</v>
      </c>
      <c r="Q362">
        <v>16.476345840130506</v>
      </c>
      <c r="R362">
        <v>8.1566068515497553E-2</v>
      </c>
      <c r="S362">
        <v>5.5464926590538335</v>
      </c>
      <c r="T362">
        <v>7.177814029363784</v>
      </c>
    </row>
    <row r="363" spans="2:20" x14ac:dyDescent="0.25">
      <c r="B363">
        <v>7.1931196247068021</v>
      </c>
      <c r="C363">
        <v>10.633307271305707</v>
      </c>
      <c r="D363">
        <v>2.7365129007036746</v>
      </c>
      <c r="E363">
        <v>11.024237685691947</v>
      </c>
      <c r="F363">
        <v>12.744331508991399</v>
      </c>
      <c r="G363">
        <v>8.991399530883502</v>
      </c>
      <c r="H363">
        <v>3.6747458952306489</v>
      </c>
      <c r="I363">
        <v>7.0367474589523065</v>
      </c>
      <c r="J363">
        <v>19.702892885066458</v>
      </c>
      <c r="K363">
        <v>20.093823299452698</v>
      </c>
      <c r="L363">
        <v>8.0531665363565299</v>
      </c>
      <c r="M363">
        <v>11.962470680218921</v>
      </c>
      <c r="N363">
        <v>19.390148553557466</v>
      </c>
      <c r="O363">
        <v>24.003127443315091</v>
      </c>
      <c r="P363">
        <v>15.949960906958561</v>
      </c>
      <c r="Q363">
        <v>16.340891321344799</v>
      </c>
      <c r="R363">
        <v>0.7036747458952306</v>
      </c>
      <c r="S363">
        <v>0.39093041438623921</v>
      </c>
      <c r="T363">
        <v>0</v>
      </c>
    </row>
    <row r="364" spans="2:20" x14ac:dyDescent="0.25">
      <c r="B364">
        <v>0.49857549857549854</v>
      </c>
      <c r="C364">
        <v>6.6239316239316244</v>
      </c>
      <c r="D364">
        <v>1.4245014245014245</v>
      </c>
      <c r="E364">
        <v>6.1253561253561255</v>
      </c>
      <c r="F364">
        <v>12.108262108262108</v>
      </c>
      <c r="G364">
        <v>10.256410256410255</v>
      </c>
      <c r="H364">
        <v>16.239316239316238</v>
      </c>
      <c r="I364">
        <v>6.9800569800569798</v>
      </c>
      <c r="J364">
        <v>7.0512820512820511</v>
      </c>
      <c r="K364">
        <v>0.21367521367521369</v>
      </c>
      <c r="L364">
        <v>5.3418803418803416</v>
      </c>
      <c r="M364">
        <v>0</v>
      </c>
      <c r="N364">
        <v>3.8461538461538463</v>
      </c>
      <c r="O364">
        <v>10.683760683760683</v>
      </c>
      <c r="P364">
        <v>12.250712250712251</v>
      </c>
      <c r="Q364">
        <v>15.455840455840455</v>
      </c>
      <c r="R364">
        <v>4.6296296296296298</v>
      </c>
      <c r="S364">
        <v>1.8518518518518516</v>
      </c>
      <c r="T364">
        <v>5.0569800569800574</v>
      </c>
    </row>
    <row r="365" spans="2:20" x14ac:dyDescent="0.25">
      <c r="B365">
        <v>8.4077380952380967</v>
      </c>
      <c r="C365">
        <v>9.5238095238095237</v>
      </c>
      <c r="D365">
        <v>12.723214285714285</v>
      </c>
      <c r="E365">
        <v>17.857142857142858</v>
      </c>
      <c r="F365">
        <v>8.8541666666666679</v>
      </c>
      <c r="G365">
        <v>13.764880952380953</v>
      </c>
      <c r="H365">
        <v>12.797619047619047</v>
      </c>
      <c r="I365">
        <v>17.113095238095237</v>
      </c>
      <c r="J365">
        <v>16.44345238095238</v>
      </c>
      <c r="K365">
        <v>9.6726190476190474</v>
      </c>
      <c r="L365">
        <v>15.401785714285715</v>
      </c>
      <c r="M365">
        <v>15.699404761904761</v>
      </c>
      <c r="N365">
        <v>21.949404761904763</v>
      </c>
      <c r="O365">
        <v>19.717261904761905</v>
      </c>
      <c r="P365">
        <v>8.4821428571428577</v>
      </c>
      <c r="Q365">
        <v>12.351190476190476</v>
      </c>
      <c r="R365">
        <v>0</v>
      </c>
      <c r="S365">
        <v>10.416666666666668</v>
      </c>
      <c r="T365">
        <v>9.375</v>
      </c>
    </row>
    <row r="366" spans="2:20" x14ac:dyDescent="0.25">
      <c r="B366">
        <v>5.137751303052867</v>
      </c>
      <c r="C366">
        <v>9.4564408041697696</v>
      </c>
      <c r="D366">
        <v>0</v>
      </c>
      <c r="E366">
        <v>9.4564408041697696</v>
      </c>
      <c r="F366">
        <v>12.807148175725985</v>
      </c>
      <c r="G366">
        <v>8.6373790022338053</v>
      </c>
      <c r="H366">
        <v>7.5204765450483988</v>
      </c>
      <c r="I366">
        <v>14.370811615785556</v>
      </c>
      <c r="J366">
        <v>12.509307520476545</v>
      </c>
      <c r="K366">
        <v>16.455696202531644</v>
      </c>
      <c r="L366">
        <v>19.285182427401342</v>
      </c>
      <c r="M366">
        <v>20.699925539836187</v>
      </c>
      <c r="N366">
        <v>32.017870439314969</v>
      </c>
      <c r="O366">
        <v>19.136262099776619</v>
      </c>
      <c r="P366">
        <v>11.988086373790022</v>
      </c>
      <c r="Q366">
        <v>6.9247952345495163</v>
      </c>
      <c r="R366">
        <v>0.44676098287416233</v>
      </c>
      <c r="S366">
        <v>4.169769173492182</v>
      </c>
      <c r="T366">
        <v>1.7870439314966493</v>
      </c>
    </row>
    <row r="367" spans="2:20" x14ac:dyDescent="0.25">
      <c r="B367">
        <v>6.9432684165961049</v>
      </c>
      <c r="C367">
        <v>11.00762066045724</v>
      </c>
      <c r="D367">
        <v>14.225232853513972</v>
      </c>
      <c r="E367">
        <v>21.845893310753599</v>
      </c>
      <c r="F367">
        <v>19.22099915325995</v>
      </c>
      <c r="G367">
        <v>15.664690939881456</v>
      </c>
      <c r="H367">
        <v>18.628281117696869</v>
      </c>
      <c r="I367">
        <v>21.93056731583404</v>
      </c>
      <c r="J367">
        <v>23.539373412362405</v>
      </c>
      <c r="K367">
        <v>11.346316680779001</v>
      </c>
      <c r="L367">
        <v>26.841659610499573</v>
      </c>
      <c r="M367">
        <v>21.845893310753599</v>
      </c>
      <c r="N367">
        <v>18.035563082133784</v>
      </c>
      <c r="O367">
        <v>27.77307366638442</v>
      </c>
      <c r="P367">
        <v>19.813717188823034</v>
      </c>
      <c r="Q367">
        <v>24.894157493649448</v>
      </c>
      <c r="R367">
        <v>0</v>
      </c>
      <c r="S367">
        <v>10.245554614733276</v>
      </c>
      <c r="T367">
        <v>5.3344623200677388</v>
      </c>
    </row>
    <row r="368" spans="2:20" x14ac:dyDescent="0.25">
      <c r="B368">
        <v>7.1000855431993148</v>
      </c>
      <c r="C368">
        <v>8.8109495295124027</v>
      </c>
      <c r="D368">
        <v>4.7048759623609921</v>
      </c>
      <c r="E368">
        <v>10.949529512403764</v>
      </c>
      <c r="F368">
        <v>14.029084687767323</v>
      </c>
      <c r="G368">
        <v>13.686911890504705</v>
      </c>
      <c r="H368">
        <v>5.3892215568862278</v>
      </c>
      <c r="I368">
        <v>18.477331052181352</v>
      </c>
      <c r="J368">
        <v>3.0795551753635584</v>
      </c>
      <c r="K368">
        <v>16.338751069289991</v>
      </c>
      <c r="L368">
        <v>8.1266039349871679</v>
      </c>
      <c r="M368">
        <v>11.548331907613345</v>
      </c>
      <c r="N368">
        <v>14.627887082976903</v>
      </c>
      <c r="O368">
        <v>17.792985457656115</v>
      </c>
      <c r="P368">
        <v>4.8759623609923013</v>
      </c>
      <c r="Q368">
        <v>12.917023096663815</v>
      </c>
      <c r="R368">
        <v>0</v>
      </c>
      <c r="S368">
        <v>4.9615055603079554</v>
      </c>
      <c r="T368">
        <v>7.1000855431993148</v>
      </c>
    </row>
    <row r="369" spans="2:20" x14ac:dyDescent="0.25">
      <c r="B369">
        <v>0.65481758652946687</v>
      </c>
      <c r="C369">
        <v>6.6417212347988777</v>
      </c>
      <c r="D369">
        <v>4.4901777362020576</v>
      </c>
      <c r="E369">
        <v>10.851262862488307</v>
      </c>
      <c r="F369">
        <v>21.515434985968195</v>
      </c>
      <c r="G369">
        <v>17.118802619270348</v>
      </c>
      <c r="H369">
        <v>10.19644527595884</v>
      </c>
      <c r="I369">
        <v>21.141253507951358</v>
      </c>
      <c r="J369">
        <v>5.9869036482694105</v>
      </c>
      <c r="K369">
        <v>15.434985968194576</v>
      </c>
      <c r="L369">
        <v>20.299345182413468</v>
      </c>
      <c r="M369">
        <v>17.399438727782975</v>
      </c>
      <c r="N369">
        <v>19.083255378858745</v>
      </c>
      <c r="O369">
        <v>9.8222637979420018</v>
      </c>
      <c r="P369">
        <v>16.557530402245089</v>
      </c>
      <c r="Q369">
        <v>19.831618334892422</v>
      </c>
      <c r="R369">
        <v>0</v>
      </c>
      <c r="S369">
        <v>5.9869036482694105</v>
      </c>
      <c r="T369">
        <v>1.5902712815715623</v>
      </c>
    </row>
    <row r="370" spans="2:20" x14ac:dyDescent="0.25">
      <c r="B370">
        <v>7.8651685393258424</v>
      </c>
      <c r="C370">
        <v>15.298184961106308</v>
      </c>
      <c r="D370">
        <v>16.248919619706136</v>
      </c>
      <c r="E370">
        <v>24.027657735522904</v>
      </c>
      <c r="F370">
        <v>17.372515125324114</v>
      </c>
      <c r="G370">
        <v>19.533275713050994</v>
      </c>
      <c r="H370">
        <v>14.95246326707001</v>
      </c>
      <c r="I370">
        <v>13.569576490924806</v>
      </c>
      <c r="J370">
        <v>17.804667242869492</v>
      </c>
      <c r="K370">
        <v>18.841832324978391</v>
      </c>
      <c r="L370">
        <v>12.791702679343128</v>
      </c>
      <c r="M370">
        <v>21.089023336214346</v>
      </c>
      <c r="N370">
        <v>23.163353500432152</v>
      </c>
      <c r="O370">
        <v>15.903197925669835</v>
      </c>
      <c r="P370">
        <v>13.48314606741573</v>
      </c>
      <c r="Q370">
        <v>19.878997407087297</v>
      </c>
      <c r="R370">
        <v>4.062229904926534</v>
      </c>
      <c r="S370">
        <v>12.705272255834055</v>
      </c>
      <c r="T370">
        <v>0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cols>
    <col min="1" max="1" width="14" customWidth="1"/>
  </cols>
  <sheetData>
    <row r="1" spans="1:17" x14ac:dyDescent="0.25">
      <c r="A1" t="s">
        <v>103</v>
      </c>
    </row>
    <row r="2" spans="1:17" x14ac:dyDescent="0.25">
      <c r="B2">
        <v>0</v>
      </c>
      <c r="C2">
        <v>61.910838863365655</v>
      </c>
      <c r="D2">
        <v>22.809256423345246</v>
      </c>
      <c r="E2">
        <v>49.761783222732689</v>
      </c>
      <c r="F2">
        <v>76.169814531223409</v>
      </c>
      <c r="G2">
        <v>62.412795644036066</v>
      </c>
      <c r="H2">
        <v>47.805002552322613</v>
      </c>
      <c r="I2">
        <v>45.227156712608476</v>
      </c>
      <c r="J2">
        <v>46.290624468266124</v>
      </c>
      <c r="K2">
        <v>62.514888548579208</v>
      </c>
      <c r="L2">
        <v>49.370427088650672</v>
      </c>
      <c r="M2">
        <v>48.68980772502978</v>
      </c>
      <c r="N2">
        <v>69.525267993874422</v>
      </c>
      <c r="O2">
        <v>53.207418751063472</v>
      </c>
      <c r="P2">
        <v>48.051727071635185</v>
      </c>
      <c r="Q2">
        <v>37.825421133231238</v>
      </c>
    </row>
    <row r="3" spans="1:17" x14ac:dyDescent="0.25">
      <c r="B3">
        <v>0</v>
      </c>
      <c r="C3">
        <v>42.179434657927075</v>
      </c>
      <c r="D3">
        <v>16.673494469479721</v>
      </c>
      <c r="E3">
        <v>28.33265055305203</v>
      </c>
      <c r="F3">
        <v>56.526013928717731</v>
      </c>
      <c r="G3">
        <v>40.467021712412944</v>
      </c>
      <c r="H3">
        <v>32.781646866038514</v>
      </c>
      <c r="I3">
        <v>24.940598115526424</v>
      </c>
      <c r="J3">
        <v>22.990577632117983</v>
      </c>
      <c r="K3">
        <v>22.621876280213026</v>
      </c>
      <c r="L3">
        <v>36.362146661204427</v>
      </c>
      <c r="M3">
        <v>17.238836542400655</v>
      </c>
      <c r="N3">
        <v>15.157722244981564</v>
      </c>
      <c r="O3">
        <v>24.26054895534617</v>
      </c>
      <c r="P3">
        <v>26.546497337156904</v>
      </c>
      <c r="Q3">
        <v>42.769356820975013</v>
      </c>
    </row>
    <row r="4" spans="1:17" x14ac:dyDescent="0.25">
      <c r="B4">
        <v>0</v>
      </c>
      <c r="C4">
        <v>66.132981729139189</v>
      </c>
      <c r="D4">
        <v>22.395931437182142</v>
      </c>
      <c r="E4">
        <v>41.448483706912789</v>
      </c>
      <c r="F4">
        <v>72.59370879638351</v>
      </c>
      <c r="G4">
        <v>59.333207760406857</v>
      </c>
      <c r="H4">
        <v>53.315125258994158</v>
      </c>
      <c r="I4">
        <v>47.777359201356191</v>
      </c>
      <c r="J4">
        <v>50.649839894518742</v>
      </c>
      <c r="K4">
        <v>49.576191373139949</v>
      </c>
      <c r="L4">
        <v>56.215859860614046</v>
      </c>
      <c r="M4">
        <v>34.940666792239597</v>
      </c>
      <c r="N4">
        <v>29.817291391975893</v>
      </c>
      <c r="O4">
        <v>44.829534752307403</v>
      </c>
      <c r="P4">
        <v>63.430024486720662</v>
      </c>
      <c r="Q4">
        <v>62.591825202486341</v>
      </c>
    </row>
    <row r="5" spans="1:17" x14ac:dyDescent="0.25">
      <c r="B5">
        <v>0</v>
      </c>
      <c r="C5">
        <v>31.118638848256218</v>
      </c>
      <c r="D5">
        <v>10.370313342058665</v>
      </c>
      <c r="E5">
        <v>41.565940411117097</v>
      </c>
      <c r="F5">
        <v>47.055200554315192</v>
      </c>
      <c r="G5">
        <v>37.747324659327127</v>
      </c>
      <c r="H5">
        <v>19.539610439602743</v>
      </c>
      <c r="I5">
        <v>11.117099083840172</v>
      </c>
      <c r="J5">
        <v>15.697898221572098</v>
      </c>
      <c r="K5">
        <v>33.759334821772271</v>
      </c>
      <c r="L5">
        <v>16.998999153129571</v>
      </c>
      <c r="M5">
        <v>33.828624220494262</v>
      </c>
      <c r="N5">
        <v>40.541997074447607</v>
      </c>
      <c r="O5">
        <v>32.766186773423669</v>
      </c>
      <c r="P5">
        <v>8.9383324351374238</v>
      </c>
      <c r="Q5">
        <v>3.5491569789822162</v>
      </c>
    </row>
    <row r="6" spans="1:17" x14ac:dyDescent="0.25">
      <c r="B6">
        <v>0</v>
      </c>
      <c r="C6">
        <v>49.463311631180709</v>
      </c>
      <c r="D6">
        <v>13.575576280133733</v>
      </c>
      <c r="E6">
        <v>28.620446947035017</v>
      </c>
      <c r="F6">
        <v>68.528945979236326</v>
      </c>
      <c r="G6">
        <v>56.50184761569593</v>
      </c>
      <c r="H6">
        <v>33.133908147105402</v>
      </c>
      <c r="I6">
        <v>33.820165405595638</v>
      </c>
      <c r="J6">
        <v>26.042583142706317</v>
      </c>
      <c r="K6">
        <v>53.052964983283481</v>
      </c>
      <c r="L6">
        <v>27.731831778989967</v>
      </c>
      <c r="M6">
        <v>49.181770191800105</v>
      </c>
      <c r="N6">
        <v>69.452753827203935</v>
      </c>
      <c r="O6">
        <v>46.577511877529474</v>
      </c>
      <c r="P6">
        <v>17.367587541791309</v>
      </c>
      <c r="Q6">
        <v>23.068801689248637</v>
      </c>
    </row>
    <row r="7" spans="1:17" x14ac:dyDescent="0.25">
      <c r="B7">
        <v>0</v>
      </c>
      <c r="C7">
        <v>50.368587332631265</v>
      </c>
      <c r="D7">
        <v>18.767865202346922</v>
      </c>
      <c r="E7">
        <v>35.136151647359711</v>
      </c>
      <c r="F7">
        <v>63.547465021814354</v>
      </c>
      <c r="G7">
        <v>50.59425304648714</v>
      </c>
      <c r="H7">
        <v>50.488942380021065</v>
      </c>
      <c r="I7">
        <v>38.536181736121563</v>
      </c>
      <c r="J7">
        <v>32.774183842334885</v>
      </c>
      <c r="K7">
        <v>14.14171806830149</v>
      </c>
      <c r="L7">
        <v>28.937866706785016</v>
      </c>
      <c r="M7">
        <v>22.288250338498571</v>
      </c>
      <c r="N7">
        <v>24.206408906273509</v>
      </c>
      <c r="O7">
        <v>31.435233940123364</v>
      </c>
      <c r="P7">
        <v>56.491650368587329</v>
      </c>
      <c r="Q7">
        <v>45.321197532721527</v>
      </c>
    </row>
    <row r="8" spans="1:17" x14ac:dyDescent="0.25">
      <c r="B8">
        <v>0</v>
      </c>
      <c r="C8">
        <v>74.658932216134914</v>
      </c>
      <c r="D8">
        <v>29.176066172521214</v>
      </c>
      <c r="E8">
        <v>54.377484155118708</v>
      </c>
      <c r="F8">
        <v>92.13664195939414</v>
      </c>
      <c r="G8">
        <v>76.764421527553978</v>
      </c>
      <c r="H8">
        <v>28.510044043398864</v>
      </c>
      <c r="I8">
        <v>25.083252766140298</v>
      </c>
      <c r="J8">
        <v>19.23944569771189</v>
      </c>
      <c r="K8">
        <v>72.822000214845843</v>
      </c>
      <c r="L8">
        <v>41.07852615748201</v>
      </c>
      <c r="M8">
        <v>52.787624879149206</v>
      </c>
      <c r="N8">
        <v>85.508647545386182</v>
      </c>
      <c r="O8">
        <v>73.026103770544637</v>
      </c>
      <c r="P8">
        <v>45.343216242346116</v>
      </c>
      <c r="Q8">
        <v>35.922225802986354</v>
      </c>
    </row>
    <row r="9" spans="1:17" x14ac:dyDescent="0.25">
      <c r="B9">
        <v>0</v>
      </c>
      <c r="C9">
        <v>31.025212526338734</v>
      </c>
      <c r="D9">
        <v>13.238392792269128</v>
      </c>
      <c r="E9">
        <v>22.095473370631403</v>
      </c>
      <c r="F9">
        <v>44.205478456731818</v>
      </c>
      <c r="G9">
        <v>32.282205914408195</v>
      </c>
      <c r="H9">
        <v>31.337644408922472</v>
      </c>
      <c r="I9">
        <v>22.93831286783405</v>
      </c>
      <c r="J9">
        <v>17.321804839061251</v>
      </c>
      <c r="K9">
        <v>17.779553876335104</v>
      </c>
      <c r="L9">
        <v>16.348179902637504</v>
      </c>
      <c r="M9">
        <v>21.594129186950521</v>
      </c>
      <c r="N9">
        <v>21.681319479764586</v>
      </c>
      <c r="O9">
        <v>34.294848506866238</v>
      </c>
      <c r="P9">
        <v>30.320424326091693</v>
      </c>
      <c r="Q9">
        <v>16.268255467557946</v>
      </c>
    </row>
    <row r="10" spans="1:17" x14ac:dyDescent="0.25">
      <c r="B10">
        <v>0</v>
      </c>
      <c r="C10">
        <v>58.051544507402667</v>
      </c>
      <c r="D10">
        <v>23.304697495887407</v>
      </c>
      <c r="E10">
        <v>47.779199415097793</v>
      </c>
      <c r="F10">
        <v>73.322975690001826</v>
      </c>
      <c r="G10">
        <v>57.8230670809724</v>
      </c>
      <c r="H10">
        <v>39.617985743008589</v>
      </c>
      <c r="I10">
        <v>33.686711752878814</v>
      </c>
      <c r="J10">
        <v>29.162858709559497</v>
      </c>
      <c r="K10">
        <v>63.781758362273813</v>
      </c>
      <c r="L10">
        <v>42.34143666605739</v>
      </c>
      <c r="M10">
        <v>47.349661853408882</v>
      </c>
      <c r="N10">
        <v>63.644671906415653</v>
      </c>
      <c r="O10">
        <v>49.844635350027417</v>
      </c>
      <c r="P10">
        <v>38.228842990312558</v>
      </c>
      <c r="Q10">
        <v>22.253701334308172</v>
      </c>
    </row>
    <row r="11" spans="1:17" x14ac:dyDescent="0.25">
      <c r="B11">
        <v>0</v>
      </c>
      <c r="C11">
        <v>50.649888235781106</v>
      </c>
      <c r="D11">
        <v>22.650881695504594</v>
      </c>
      <c r="E11">
        <v>29.654772746088256</v>
      </c>
      <c r="F11">
        <v>75.461544829870022</v>
      </c>
      <c r="G11">
        <v>61.039821177249777</v>
      </c>
      <c r="H11">
        <v>55.070784005298457</v>
      </c>
      <c r="I11">
        <v>50.335292656676877</v>
      </c>
      <c r="J11">
        <v>50.981041476943453</v>
      </c>
      <c r="K11">
        <v>39.771504263597976</v>
      </c>
      <c r="L11">
        <v>36.021193807434393</v>
      </c>
      <c r="M11">
        <v>31.484394403510223</v>
      </c>
      <c r="N11">
        <v>29.671330408146368</v>
      </c>
      <c r="O11">
        <v>39.862571404917624</v>
      </c>
      <c r="P11">
        <v>48.406325026906202</v>
      </c>
      <c r="Q11">
        <v>55.642023346303503</v>
      </c>
    </row>
    <row r="12" spans="1:17" x14ac:dyDescent="0.25">
      <c r="B12">
        <v>0</v>
      </c>
      <c r="C12">
        <v>42.429861335053211</v>
      </c>
      <c r="D12">
        <v>10.601418897129959</v>
      </c>
      <c r="E12">
        <v>27.926475330538537</v>
      </c>
      <c r="F12">
        <v>56.393099000322479</v>
      </c>
      <c r="G12">
        <v>45.138664946791359</v>
      </c>
      <c r="H12">
        <v>27.144469525959369</v>
      </c>
      <c r="I12">
        <v>17.62334730732022</v>
      </c>
      <c r="J12">
        <v>23.347307320219286</v>
      </c>
      <c r="K12">
        <v>49.919380844888742</v>
      </c>
      <c r="L12">
        <v>35.641728474685586</v>
      </c>
      <c r="M12">
        <v>37.697516930022573</v>
      </c>
      <c r="N12">
        <v>37.117059013221542</v>
      </c>
      <c r="O12">
        <v>21.267333118348919</v>
      </c>
      <c r="P12">
        <v>32.038052241212512</v>
      </c>
      <c r="Q12">
        <v>37.326668816510804</v>
      </c>
    </row>
    <row r="13" spans="1:17" x14ac:dyDescent="0.25">
      <c r="B13">
        <v>0</v>
      </c>
      <c r="C13">
        <v>46.992246680331526</v>
      </c>
      <c r="D13">
        <v>15.497727475269585</v>
      </c>
      <c r="E13">
        <v>37.536761429462615</v>
      </c>
      <c r="F13">
        <v>60.805632296586751</v>
      </c>
      <c r="G13">
        <v>49.122181623741199</v>
      </c>
      <c r="H13">
        <v>34.212637019873455</v>
      </c>
      <c r="I13">
        <v>29.204170751269942</v>
      </c>
      <c r="J13">
        <v>19.187238214062919</v>
      </c>
      <c r="K13">
        <v>48.346849656893326</v>
      </c>
      <c r="L13">
        <v>20.577488637376348</v>
      </c>
      <c r="M13">
        <v>39.31022190535603</v>
      </c>
      <c r="N13">
        <v>52.43739417164246</v>
      </c>
      <c r="O13">
        <v>43.293824079850282</v>
      </c>
      <c r="P13">
        <v>22.047945815880936</v>
      </c>
      <c r="Q13">
        <v>23.491667409321806</v>
      </c>
    </row>
    <row r="14" spans="1:17" x14ac:dyDescent="0.25">
      <c r="B14">
        <v>0</v>
      </c>
      <c r="C14">
        <v>46.838846341860844</v>
      </c>
      <c r="D14">
        <v>2.981912986801369</v>
      </c>
      <c r="E14">
        <v>28.768127749714843</v>
      </c>
      <c r="F14">
        <v>54.570637119113577</v>
      </c>
      <c r="G14">
        <v>44.231709304220303</v>
      </c>
      <c r="H14">
        <v>35.082287762750532</v>
      </c>
      <c r="I14">
        <v>31.057519960892943</v>
      </c>
      <c r="J14">
        <v>35.000814730324265</v>
      </c>
      <c r="K14">
        <v>35.579273260550757</v>
      </c>
      <c r="L14">
        <v>28.735538536744336</v>
      </c>
      <c r="M14">
        <v>35.008962033566888</v>
      </c>
      <c r="N14">
        <v>55.043180707185925</v>
      </c>
      <c r="O14">
        <v>36.956167508554664</v>
      </c>
      <c r="P14">
        <v>29.069577969692034</v>
      </c>
      <c r="Q14">
        <v>25.142577806745969</v>
      </c>
    </row>
    <row r="15" spans="1:17" x14ac:dyDescent="0.25">
      <c r="B15">
        <v>0</v>
      </c>
      <c r="C15">
        <v>45.5620356315411</v>
      </c>
      <c r="D15">
        <v>17.248541982903252</v>
      </c>
      <c r="E15">
        <v>33.961811935767358</v>
      </c>
      <c r="F15">
        <v>58.975792921626592</v>
      </c>
      <c r="G15">
        <v>45.002796197171847</v>
      </c>
      <c r="H15">
        <v>33.698170488136135</v>
      </c>
      <c r="I15">
        <v>33.138931053766882</v>
      </c>
      <c r="J15">
        <v>29.49588559559</v>
      </c>
      <c r="K15">
        <v>30.055125029959257</v>
      </c>
      <c r="L15">
        <v>27.338819205880004</v>
      </c>
      <c r="M15">
        <v>25.517296476791561</v>
      </c>
      <c r="N15">
        <v>18.375009986418469</v>
      </c>
      <c r="O15">
        <v>39.042901653750903</v>
      </c>
      <c r="P15">
        <v>35.839258608292724</v>
      </c>
      <c r="Q15">
        <v>26.308220819685229</v>
      </c>
    </row>
    <row r="16" spans="1:17" x14ac:dyDescent="0.25">
      <c r="B16">
        <v>0</v>
      </c>
      <c r="C16">
        <v>31.767865863584564</v>
      </c>
      <c r="D16">
        <v>6.2347387270063486</v>
      </c>
      <c r="E16">
        <v>27.877258668403059</v>
      </c>
      <c r="F16">
        <v>34.689890932769011</v>
      </c>
      <c r="G16">
        <v>22.554126648217483</v>
      </c>
      <c r="H16">
        <v>17.369363503174345</v>
      </c>
      <c r="I16">
        <v>20.877421455314995</v>
      </c>
      <c r="J16">
        <v>20.861142764121766</v>
      </c>
      <c r="K16">
        <v>11.004395246622172</v>
      </c>
      <c r="L16">
        <v>20.177437734006187</v>
      </c>
      <c r="M16">
        <v>5.827771447175647</v>
      </c>
      <c r="N16">
        <v>14.048510499755821</v>
      </c>
      <c r="O16">
        <v>29.041185088718869</v>
      </c>
      <c r="P16">
        <v>19.208855608009117</v>
      </c>
      <c r="Q16">
        <v>34.063161321829725</v>
      </c>
    </row>
    <row r="17" spans="2:17" x14ac:dyDescent="0.25">
      <c r="B17">
        <v>0</v>
      </c>
      <c r="C17">
        <v>34.478194231573077</v>
      </c>
      <c r="D17">
        <v>12.289257349867633</v>
      </c>
      <c r="E17">
        <v>24.996516650411035</v>
      </c>
      <c r="F17">
        <v>41.068691653894383</v>
      </c>
      <c r="G17">
        <v>29.225303051414244</v>
      </c>
      <c r="H17">
        <v>29.608471506200363</v>
      </c>
      <c r="I17">
        <v>22.767172913473598</v>
      </c>
      <c r="J17">
        <v>27.532395151177376</v>
      </c>
      <c r="K17">
        <v>12.135989967953185</v>
      </c>
      <c r="L17">
        <v>27.901630207607635</v>
      </c>
      <c r="M17">
        <v>20.976731224745716</v>
      </c>
      <c r="N17">
        <v>20.482095583112724</v>
      </c>
      <c r="O17">
        <v>28.138497979657238</v>
      </c>
      <c r="P17">
        <v>27.755329524871115</v>
      </c>
      <c r="Q17">
        <v>24.327713529329802</v>
      </c>
    </row>
    <row r="18" spans="2:17" x14ac:dyDescent="0.25">
      <c r="B18">
        <v>0</v>
      </c>
      <c r="C18">
        <v>43.335464280006391</v>
      </c>
      <c r="D18">
        <v>13.081348889244046</v>
      </c>
      <c r="E18">
        <v>30.725587342176762</v>
      </c>
      <c r="F18">
        <v>59.557295828671883</v>
      </c>
      <c r="G18">
        <v>46.491929039475785</v>
      </c>
      <c r="H18">
        <v>37.837621863512865</v>
      </c>
      <c r="I18">
        <v>25.419530126258589</v>
      </c>
      <c r="J18">
        <v>27.800863033402589</v>
      </c>
      <c r="K18">
        <v>36.614991209844973</v>
      </c>
      <c r="L18">
        <v>34.209685152629056</v>
      </c>
      <c r="M18">
        <v>22.718555218155664</v>
      </c>
      <c r="N18">
        <v>36.01566245804699</v>
      </c>
      <c r="O18">
        <v>35.807895157423687</v>
      </c>
      <c r="P18">
        <v>36.702892760108682</v>
      </c>
      <c r="Q18">
        <v>27.105641681316929</v>
      </c>
    </row>
    <row r="19" spans="2:17" x14ac:dyDescent="0.25">
      <c r="B19">
        <v>0</v>
      </c>
      <c r="C19">
        <v>33.2917013599778</v>
      </c>
      <c r="D19">
        <v>6.3141826255897859</v>
      </c>
      <c r="E19">
        <v>26.866500138773247</v>
      </c>
      <c r="F19">
        <v>39.543436025534277</v>
      </c>
      <c r="G19">
        <v>29.537885095753541</v>
      </c>
      <c r="H19">
        <v>18.963363863447128</v>
      </c>
      <c r="I19">
        <v>16.042187066333611</v>
      </c>
      <c r="J19">
        <v>16.89564252012212</v>
      </c>
      <c r="K19">
        <v>33.735775742436857</v>
      </c>
      <c r="L19">
        <v>18.338884263114071</v>
      </c>
      <c r="M19">
        <v>32.42436858173744</v>
      </c>
      <c r="N19">
        <v>34.651679156258673</v>
      </c>
      <c r="O19">
        <v>28.35137385512073</v>
      </c>
      <c r="P19">
        <v>12.774077157923951</v>
      </c>
      <c r="Q19">
        <v>15.1887316125451</v>
      </c>
    </row>
    <row r="20" spans="2:17" x14ac:dyDescent="0.25">
      <c r="B20">
        <v>0</v>
      </c>
      <c r="C20">
        <v>25.350760596662237</v>
      </c>
      <c r="D20">
        <v>6.837985526510117</v>
      </c>
      <c r="E20">
        <v>23.283119184758529</v>
      </c>
      <c r="F20">
        <v>34.529611578791908</v>
      </c>
      <c r="G20">
        <v>22.758824398168663</v>
      </c>
      <c r="H20">
        <v>16.245753950671986</v>
      </c>
      <c r="I20">
        <v>12.723379116821739</v>
      </c>
      <c r="J20">
        <v>10.124058484714222</v>
      </c>
      <c r="K20">
        <v>1.9125683060109291</v>
      </c>
      <c r="L20">
        <v>20.964407029980801</v>
      </c>
      <c r="M20">
        <v>0.56121695465957755</v>
      </c>
      <c r="N20">
        <v>0.42829714960862503</v>
      </c>
      <c r="O20">
        <v>17.264805789395954</v>
      </c>
      <c r="P20">
        <v>10.567124501550731</v>
      </c>
      <c r="Q20">
        <v>12.531383842859253</v>
      </c>
    </row>
    <row r="21" spans="2:17" x14ac:dyDescent="0.25">
      <c r="B21">
        <v>0</v>
      </c>
      <c r="C21">
        <v>54.663991975927786</v>
      </c>
      <c r="D21">
        <v>10.155466399197593</v>
      </c>
      <c r="E21">
        <v>43.112671347375461</v>
      </c>
      <c r="F21">
        <v>67.377131394182541</v>
      </c>
      <c r="G21">
        <v>55.633567368772987</v>
      </c>
      <c r="H21">
        <v>30.508191240387827</v>
      </c>
      <c r="I21">
        <v>32.280173854898024</v>
      </c>
      <c r="J21">
        <v>24.06385824139084</v>
      </c>
      <c r="K21">
        <v>49.389836175192244</v>
      </c>
      <c r="L21">
        <v>23.027415580073555</v>
      </c>
      <c r="M21">
        <v>23.996990972918756</v>
      </c>
      <c r="N21">
        <v>65.429622199933135</v>
      </c>
      <c r="O21">
        <v>53.326646606486129</v>
      </c>
      <c r="P21">
        <v>37.069541959210966</v>
      </c>
      <c r="Q21">
        <v>30.901036442661319</v>
      </c>
    </row>
    <row r="22" spans="2:17" x14ac:dyDescent="0.25">
      <c r="B22">
        <v>0</v>
      </c>
      <c r="C22">
        <v>45.25226968298854</v>
      </c>
      <c r="D22">
        <v>20.471796398273554</v>
      </c>
      <c r="E22">
        <v>40.623604703080815</v>
      </c>
      <c r="F22">
        <v>51.711564220866201</v>
      </c>
      <c r="G22">
        <v>43.763952969191841</v>
      </c>
      <c r="H22">
        <v>36.999553504985862</v>
      </c>
      <c r="I22">
        <v>36.642357493674652</v>
      </c>
      <c r="J22">
        <v>34.804286352135733</v>
      </c>
      <c r="K22">
        <v>30.153296621521058</v>
      </c>
      <c r="L22">
        <v>45.18529543086769</v>
      </c>
      <c r="M22">
        <v>30.584908468522105</v>
      </c>
      <c r="N22">
        <v>35.712159547551721</v>
      </c>
      <c r="O22">
        <v>43.280250037207921</v>
      </c>
      <c r="P22">
        <v>33.717815151064144</v>
      </c>
      <c r="Q22">
        <v>35.24333978270576</v>
      </c>
    </row>
    <row r="23" spans="2:17" x14ac:dyDescent="0.25">
      <c r="B23">
        <v>0</v>
      </c>
      <c r="C23">
        <v>49.061640511244136</v>
      </c>
      <c r="D23">
        <v>21.388124898883675</v>
      </c>
      <c r="E23">
        <v>37.421129267108881</v>
      </c>
      <c r="F23">
        <v>69.899692606374373</v>
      </c>
      <c r="G23">
        <v>56.560427115353505</v>
      </c>
      <c r="H23">
        <v>49.223426629995146</v>
      </c>
      <c r="I23">
        <v>44.822844199967641</v>
      </c>
      <c r="J23">
        <v>32.292509302701831</v>
      </c>
      <c r="K23">
        <v>30.30254004206439</v>
      </c>
      <c r="L23">
        <v>38.076363048050474</v>
      </c>
      <c r="M23">
        <v>39.589063258372434</v>
      </c>
      <c r="N23">
        <v>26.322601520789519</v>
      </c>
      <c r="O23">
        <v>43.957288464649736</v>
      </c>
      <c r="P23">
        <v>56.115515288788217</v>
      </c>
      <c r="Q23">
        <v>58.930593755055817</v>
      </c>
    </row>
    <row r="24" spans="2:17" x14ac:dyDescent="0.25">
      <c r="B24">
        <v>0</v>
      </c>
      <c r="C24">
        <v>37.243615727604379</v>
      </c>
      <c r="D24">
        <v>6.8098905553303615</v>
      </c>
      <c r="E24">
        <v>34.754762869882448</v>
      </c>
      <c r="F24">
        <v>54.600729631130932</v>
      </c>
      <c r="G24">
        <v>41.661937576003247</v>
      </c>
      <c r="H24">
        <v>18.970409404134578</v>
      </c>
      <c r="I24">
        <v>14.989866234292663</v>
      </c>
      <c r="J24">
        <v>7.993514389947304</v>
      </c>
      <c r="K24">
        <v>40.024321037697611</v>
      </c>
      <c r="L24">
        <v>16.473449533846775</v>
      </c>
      <c r="M24">
        <v>32.565869477097692</v>
      </c>
      <c r="N24">
        <v>50.474260235103365</v>
      </c>
      <c r="O24">
        <v>42.77259829752736</v>
      </c>
      <c r="P24">
        <v>23.218483988650181</v>
      </c>
      <c r="Q24">
        <v>11.49574381840292</v>
      </c>
    </row>
    <row r="25" spans="2:17" x14ac:dyDescent="0.25">
      <c r="B25">
        <v>0</v>
      </c>
      <c r="C25">
        <v>34.739472887003934</v>
      </c>
      <c r="D25">
        <v>14.336564677370495</v>
      </c>
      <c r="E25">
        <v>24.257800666464707</v>
      </c>
      <c r="F25">
        <v>54.233565586186003</v>
      </c>
      <c r="G25">
        <v>41.245077249318392</v>
      </c>
      <c r="H25">
        <v>32.98242956679794</v>
      </c>
      <c r="I25">
        <v>27.294759163889733</v>
      </c>
      <c r="J25">
        <v>26.726749469857619</v>
      </c>
      <c r="K25">
        <v>22.796122387155407</v>
      </c>
      <c r="L25">
        <v>36.746440472584062</v>
      </c>
      <c r="M25">
        <v>15.858830657376553</v>
      </c>
      <c r="N25">
        <v>20.296879733414116</v>
      </c>
      <c r="O25">
        <v>28.862465919418355</v>
      </c>
      <c r="P25">
        <v>39.291123901847925</v>
      </c>
      <c r="Q25">
        <v>31.134504695546806</v>
      </c>
    </row>
    <row r="26" spans="2:17" x14ac:dyDescent="0.25">
      <c r="B26">
        <v>0</v>
      </c>
      <c r="C26">
        <v>40.042563640828355</v>
      </c>
      <c r="D26">
        <v>11.827780960956046</v>
      </c>
      <c r="E26">
        <v>26.74142588196775</v>
      </c>
      <c r="F26">
        <v>55.013505770647463</v>
      </c>
      <c r="G26">
        <v>42.751903085863965</v>
      </c>
      <c r="H26">
        <v>32.831300646639924</v>
      </c>
      <c r="I26">
        <v>27.510845543095684</v>
      </c>
      <c r="J26">
        <v>24.981583040026191</v>
      </c>
      <c r="K26">
        <v>23.770156339526888</v>
      </c>
      <c r="L26">
        <v>30.392076614553492</v>
      </c>
      <c r="M26">
        <v>26.725055250879919</v>
      </c>
      <c r="N26">
        <v>25.628222967995416</v>
      </c>
      <c r="O26">
        <v>37.112220676107064</v>
      </c>
      <c r="P26">
        <v>37.767045919620202</v>
      </c>
      <c r="Q26">
        <v>27.469918965376117</v>
      </c>
    </row>
    <row r="27" spans="2:17" x14ac:dyDescent="0.25">
      <c r="B27">
        <v>0</v>
      </c>
      <c r="C27">
        <v>36.404891931389891</v>
      </c>
      <c r="D27">
        <v>15.721867548650103</v>
      </c>
      <c r="E27">
        <v>24.959618490885315</v>
      </c>
      <c r="F27">
        <v>50.049996154141986</v>
      </c>
      <c r="G27">
        <v>35.874163525882622</v>
      </c>
      <c r="H27">
        <v>40.227674794246596</v>
      </c>
      <c r="I27">
        <v>35.028074763479736</v>
      </c>
      <c r="J27">
        <v>29.474655795708021</v>
      </c>
      <c r="K27">
        <v>8.7608645488808552</v>
      </c>
      <c r="L27">
        <v>23.71356049534651</v>
      </c>
      <c r="M27">
        <v>13.237443273594337</v>
      </c>
      <c r="N27">
        <v>24.20583032074456</v>
      </c>
      <c r="O27">
        <v>28.890085378047843</v>
      </c>
      <c r="P27">
        <v>31.4591185293439</v>
      </c>
      <c r="Q27">
        <v>26.436427967079457</v>
      </c>
    </row>
    <row r="28" spans="2:17" x14ac:dyDescent="0.25">
      <c r="B28">
        <v>0</v>
      </c>
      <c r="C28">
        <v>38.068771305765523</v>
      </c>
      <c r="D28">
        <v>9.7969467911664445</v>
      </c>
      <c r="E28">
        <v>29.961464354527941</v>
      </c>
      <c r="F28">
        <v>50.65955239365644</v>
      </c>
      <c r="G28">
        <v>37.705646954201868</v>
      </c>
      <c r="H28">
        <v>20.942641173855048</v>
      </c>
      <c r="I28">
        <v>20.401659997035722</v>
      </c>
      <c r="J28">
        <v>12.227656736327257</v>
      </c>
      <c r="K28">
        <v>35.68993626797095</v>
      </c>
      <c r="L28">
        <v>33.763153994367869</v>
      </c>
      <c r="M28">
        <v>32.132799762857566</v>
      </c>
      <c r="N28">
        <v>35.208240699570183</v>
      </c>
      <c r="O28">
        <v>32.903512672298802</v>
      </c>
      <c r="P28">
        <v>15.369793982510746</v>
      </c>
      <c r="Q28">
        <v>20.527641914925152</v>
      </c>
    </row>
    <row r="29" spans="2:17" x14ac:dyDescent="0.25">
      <c r="B29">
        <v>0</v>
      </c>
      <c r="C29">
        <v>33.408476104598741</v>
      </c>
      <c r="D29">
        <v>10.377216711752329</v>
      </c>
      <c r="E29">
        <v>24.120829576194769</v>
      </c>
      <c r="F29">
        <v>37.278328824767058</v>
      </c>
      <c r="G29">
        <v>27.547339945897203</v>
      </c>
      <c r="H29">
        <v>25.811541929666365</v>
      </c>
      <c r="I29">
        <v>18.748121430718363</v>
      </c>
      <c r="J29">
        <v>20.311091073038774</v>
      </c>
      <c r="K29">
        <v>23.42951608055305</v>
      </c>
      <c r="L29">
        <v>15.787496242861437</v>
      </c>
      <c r="M29">
        <v>29.981965734896303</v>
      </c>
      <c r="N29">
        <v>33.010219416892092</v>
      </c>
      <c r="O29">
        <v>20.529005109708446</v>
      </c>
      <c r="P29">
        <v>7.7547339945897198</v>
      </c>
      <c r="Q29">
        <v>3.1484821160204386</v>
      </c>
    </row>
    <row r="30" spans="2:17" x14ac:dyDescent="0.25">
      <c r="B30">
        <v>6.2859596393301853</v>
      </c>
      <c r="C30">
        <v>44.62000858737656</v>
      </c>
      <c r="D30">
        <v>24.036066981537139</v>
      </c>
      <c r="E30">
        <v>31.197939029626447</v>
      </c>
      <c r="F30">
        <v>75.148132245598958</v>
      </c>
      <c r="G30">
        <v>61.932159725203952</v>
      </c>
      <c r="H30">
        <v>31.927866036925717</v>
      </c>
      <c r="I30">
        <v>23.563761270931728</v>
      </c>
      <c r="J30">
        <v>0</v>
      </c>
      <c r="K30">
        <v>54.00601116358952</v>
      </c>
      <c r="L30">
        <v>23.057106054100473</v>
      </c>
      <c r="M30">
        <v>22.198368398454271</v>
      </c>
      <c r="N30">
        <v>78.033490768570203</v>
      </c>
      <c r="O30">
        <v>63.469300128810644</v>
      </c>
      <c r="P30">
        <v>33.001288106483464</v>
      </c>
      <c r="Q30">
        <v>24.474023185916703</v>
      </c>
    </row>
    <row r="31" spans="2:17" x14ac:dyDescent="0.25">
      <c r="B31">
        <v>0</v>
      </c>
      <c r="C31">
        <v>41.552219738102842</v>
      </c>
      <c r="D31">
        <v>11.977004152028107</v>
      </c>
      <c r="E31">
        <v>31.180134142446501</v>
      </c>
      <c r="F31">
        <v>52.658894921750246</v>
      </c>
      <c r="G31">
        <v>40.035132545512617</v>
      </c>
      <c r="H31">
        <v>30.166081124241455</v>
      </c>
      <c r="I31">
        <v>24.712551900351325</v>
      </c>
      <c r="J31">
        <v>29.798786330245932</v>
      </c>
      <c r="K31">
        <v>19.235068668157137</v>
      </c>
      <c r="L31">
        <v>32.681251996167362</v>
      </c>
      <c r="M31">
        <v>25.151708719259027</v>
      </c>
      <c r="N31">
        <v>25.734589587991056</v>
      </c>
      <c r="O31">
        <v>32.641328648993934</v>
      </c>
      <c r="P31">
        <v>28.489300542957523</v>
      </c>
      <c r="Q31">
        <v>37.567869690194826</v>
      </c>
    </row>
    <row r="32" spans="2:17" x14ac:dyDescent="0.25">
      <c r="B32">
        <v>0</v>
      </c>
      <c r="C32">
        <v>29.560344147130792</v>
      </c>
      <c r="D32">
        <v>7.5380850895887601</v>
      </c>
      <c r="E32">
        <v>33.530665403741416</v>
      </c>
      <c r="F32">
        <v>38.771805193780096</v>
      </c>
      <c r="G32">
        <v>28.905201673375956</v>
      </c>
      <c r="H32">
        <v>20.633041281869129</v>
      </c>
      <c r="I32">
        <v>10.095508722077511</v>
      </c>
      <c r="J32">
        <v>18.762333254400502</v>
      </c>
      <c r="K32">
        <v>42.615833925329547</v>
      </c>
      <c r="L32">
        <v>31.652064093456467</v>
      </c>
      <c r="M32">
        <v>45.086431446838745</v>
      </c>
      <c r="N32">
        <v>34.840950351251088</v>
      </c>
      <c r="O32">
        <v>17.878285578972296</v>
      </c>
      <c r="P32">
        <v>14.681506038361356</v>
      </c>
      <c r="Q32">
        <v>15.565553713789566</v>
      </c>
    </row>
    <row r="33" spans="2:17" x14ac:dyDescent="0.25">
      <c r="B33">
        <v>0</v>
      </c>
      <c r="C33">
        <v>42.131507775524</v>
      </c>
      <c r="D33">
        <v>12.973292765382016</v>
      </c>
      <c r="E33">
        <v>25.202839756592294</v>
      </c>
      <c r="F33">
        <v>58.941852603110213</v>
      </c>
      <c r="G33">
        <v>49.746450304259639</v>
      </c>
      <c r="H33">
        <v>31.600743745774174</v>
      </c>
      <c r="I33">
        <v>24.399932386747803</v>
      </c>
      <c r="J33">
        <v>27.797498309668693</v>
      </c>
      <c r="K33">
        <v>48.76605814739689</v>
      </c>
      <c r="L33">
        <v>42.030087897227858</v>
      </c>
      <c r="M33">
        <v>44.320486815415819</v>
      </c>
      <c r="N33">
        <v>41.92866801893171</v>
      </c>
      <c r="O33">
        <v>33.333333333333329</v>
      </c>
      <c r="P33">
        <v>36.950642325895878</v>
      </c>
      <c r="Q33">
        <v>24.645030425963487</v>
      </c>
    </row>
    <row r="34" spans="2:17" x14ac:dyDescent="0.25">
      <c r="B34">
        <v>0</v>
      </c>
      <c r="C34">
        <v>50.666877120984921</v>
      </c>
      <c r="D34">
        <v>15.460500355141663</v>
      </c>
      <c r="E34">
        <v>39.649593560097863</v>
      </c>
      <c r="F34">
        <v>60.232025885881143</v>
      </c>
      <c r="G34">
        <v>47.233841054376136</v>
      </c>
      <c r="H34">
        <v>36.035040643990214</v>
      </c>
      <c r="I34">
        <v>32.925578091705468</v>
      </c>
      <c r="J34">
        <v>30.084444795201641</v>
      </c>
      <c r="K34">
        <v>38.686765054060452</v>
      </c>
      <c r="L34">
        <v>28.308736484886747</v>
      </c>
      <c r="M34">
        <v>42.924788888011996</v>
      </c>
      <c r="N34">
        <v>40.265172441007024</v>
      </c>
      <c r="O34">
        <v>27.866782416541707</v>
      </c>
      <c r="P34">
        <v>35.600978612579908</v>
      </c>
      <c r="Q34">
        <v>38.868281903559307</v>
      </c>
    </row>
    <row r="35" spans="2:17" x14ac:dyDescent="0.25">
      <c r="B35">
        <v>0</v>
      </c>
      <c r="C35">
        <v>60.05359612724758</v>
      </c>
      <c r="D35">
        <v>21.732365145228215</v>
      </c>
      <c r="E35">
        <v>45.133125864453667</v>
      </c>
      <c r="F35">
        <v>75.172890733056704</v>
      </c>
      <c r="G35">
        <v>64.298063623789773</v>
      </c>
      <c r="H35">
        <v>46.86203319502075</v>
      </c>
      <c r="I35">
        <v>41.441908713692946</v>
      </c>
      <c r="J35">
        <v>37.197441217150761</v>
      </c>
      <c r="K35">
        <v>70.980290456431533</v>
      </c>
      <c r="L35">
        <v>54.40006915629322</v>
      </c>
      <c r="M35">
        <v>50.708852005532499</v>
      </c>
      <c r="N35">
        <v>64.868603042876899</v>
      </c>
      <c r="O35">
        <v>66.372752420470263</v>
      </c>
      <c r="P35">
        <v>59.595435684647299</v>
      </c>
      <c r="Q35">
        <v>48.279737206085755</v>
      </c>
    </row>
    <row r="36" spans="2:17" x14ac:dyDescent="0.25">
      <c r="B36">
        <v>0</v>
      </c>
      <c r="C36">
        <v>58.77637130801687</v>
      </c>
      <c r="D36">
        <v>11.983122362869199</v>
      </c>
      <c r="E36">
        <v>35.839662447257389</v>
      </c>
      <c r="F36">
        <v>69.443037974683534</v>
      </c>
      <c r="G36">
        <v>54.582278481012658</v>
      </c>
      <c r="H36">
        <v>55.299578059071727</v>
      </c>
      <c r="I36">
        <v>48.675105485232066</v>
      </c>
      <c r="J36">
        <v>48.860759493670884</v>
      </c>
      <c r="K36">
        <v>16.489451476793249</v>
      </c>
      <c r="L36">
        <v>45.021097046413502</v>
      </c>
      <c r="M36">
        <v>31.898734177215189</v>
      </c>
      <c r="N36">
        <v>40.683544303797468</v>
      </c>
      <c r="O36">
        <v>41.654008438818565</v>
      </c>
      <c r="P36">
        <v>41.991561181434598</v>
      </c>
      <c r="Q36">
        <v>58.658227848101262</v>
      </c>
    </row>
    <row r="37" spans="2:17" x14ac:dyDescent="0.25">
      <c r="B37">
        <v>0</v>
      </c>
      <c r="C37">
        <v>57.060684498130577</v>
      </c>
      <c r="D37">
        <v>17.304189435336976</v>
      </c>
      <c r="E37">
        <v>47.464289138145908</v>
      </c>
      <c r="F37">
        <v>73.732144569072958</v>
      </c>
      <c r="G37">
        <v>60.540696002300834</v>
      </c>
      <c r="H37">
        <v>32.048700987441279</v>
      </c>
      <c r="I37">
        <v>25.155785638960793</v>
      </c>
      <c r="J37">
        <v>19.758412424503881</v>
      </c>
      <c r="K37">
        <v>63.253762822356443</v>
      </c>
      <c r="L37">
        <v>37.254338030869519</v>
      </c>
      <c r="M37">
        <v>49.017352123478091</v>
      </c>
      <c r="N37">
        <v>66.081871345029242</v>
      </c>
      <c r="O37">
        <v>51.682484900776529</v>
      </c>
      <c r="P37">
        <v>28.348192886588052</v>
      </c>
      <c r="Q37">
        <v>27.562074585370532</v>
      </c>
    </row>
    <row r="38" spans="2:17" x14ac:dyDescent="0.25">
      <c r="B38">
        <v>0</v>
      </c>
      <c r="C38">
        <v>50.035514166206298</v>
      </c>
      <c r="D38">
        <v>12.832452055875621</v>
      </c>
      <c r="E38">
        <v>33.564833083418833</v>
      </c>
      <c r="F38">
        <v>59.17449293662694</v>
      </c>
      <c r="G38">
        <v>46.223660326730332</v>
      </c>
      <c r="H38">
        <v>40.509825585983741</v>
      </c>
      <c r="I38">
        <v>39.326020045773816</v>
      </c>
      <c r="J38">
        <v>33.967326967090209</v>
      </c>
      <c r="K38">
        <v>18.743587719990529</v>
      </c>
      <c r="L38">
        <v>23.889195801436351</v>
      </c>
      <c r="M38">
        <v>21.616289164233287</v>
      </c>
      <c r="N38">
        <v>28.127219635387895</v>
      </c>
      <c r="O38">
        <v>38.528924315365799</v>
      </c>
      <c r="P38">
        <v>33.833162339199745</v>
      </c>
      <c r="Q38">
        <v>47.399573830005522</v>
      </c>
    </row>
    <row r="39" spans="2:17" x14ac:dyDescent="0.25">
      <c r="B39">
        <v>0</v>
      </c>
      <c r="C39">
        <v>51.478169384534453</v>
      </c>
      <c r="D39">
        <v>14.32930036822725</v>
      </c>
      <c r="E39">
        <v>44.629142556549183</v>
      </c>
      <c r="F39">
        <v>66.943713834823782</v>
      </c>
      <c r="G39">
        <v>55.476065228826933</v>
      </c>
      <c r="H39">
        <v>31.593897948448184</v>
      </c>
      <c r="I39">
        <v>23.450815360336666</v>
      </c>
      <c r="J39">
        <v>27.164650184113626</v>
      </c>
      <c r="K39">
        <v>45.344555497106789</v>
      </c>
      <c r="L39">
        <v>27.406628090478698</v>
      </c>
      <c r="M39">
        <v>36.180957390846928</v>
      </c>
      <c r="N39">
        <v>62.146238821672803</v>
      </c>
      <c r="O39">
        <v>47.238295633876909</v>
      </c>
      <c r="P39">
        <v>18.769068911099421</v>
      </c>
      <c r="Q39">
        <v>14.623882167280378</v>
      </c>
    </row>
    <row r="40" spans="2:17" x14ac:dyDescent="0.25">
      <c r="B40">
        <v>0</v>
      </c>
      <c r="C40">
        <v>58.903385049365298</v>
      </c>
      <c r="D40">
        <v>21.526798307475318</v>
      </c>
      <c r="E40">
        <v>39.386459802538788</v>
      </c>
      <c r="F40">
        <v>80.30677009873061</v>
      </c>
      <c r="G40">
        <v>65.532440056417485</v>
      </c>
      <c r="H40">
        <v>55.077574047954869</v>
      </c>
      <c r="I40">
        <v>48.175246826516222</v>
      </c>
      <c r="J40">
        <v>45.830394922425953</v>
      </c>
      <c r="K40">
        <v>57.46650211565585</v>
      </c>
      <c r="L40">
        <v>50.246826516220032</v>
      </c>
      <c r="M40">
        <v>41.519746121297601</v>
      </c>
      <c r="N40">
        <v>49.241889985895625</v>
      </c>
      <c r="O40">
        <v>60.648801128349781</v>
      </c>
      <c r="P40">
        <v>46.703102961918198</v>
      </c>
      <c r="Q40">
        <v>45.089915373765862</v>
      </c>
    </row>
    <row r="41" spans="2:17" x14ac:dyDescent="0.25">
      <c r="B41">
        <v>0</v>
      </c>
      <c r="C41">
        <v>53.411446597566467</v>
      </c>
      <c r="D41">
        <v>20.946372239747635</v>
      </c>
      <c r="E41">
        <v>34.429923388913927</v>
      </c>
      <c r="F41">
        <v>64.281207751239293</v>
      </c>
      <c r="G41">
        <v>52.996845425867512</v>
      </c>
      <c r="H41">
        <v>36.90851735015773</v>
      </c>
      <c r="I41">
        <v>29.148264984227129</v>
      </c>
      <c r="J41">
        <v>31.762054979720595</v>
      </c>
      <c r="K41">
        <v>62.938260477692651</v>
      </c>
      <c r="L41">
        <v>44.975214060387565</v>
      </c>
      <c r="M41">
        <v>48.850833708877872</v>
      </c>
      <c r="N41">
        <v>56.151419558359613</v>
      </c>
      <c r="O41">
        <v>40.937359170797656</v>
      </c>
      <c r="P41">
        <v>43.271744028841816</v>
      </c>
      <c r="Q41">
        <v>46.164939161784588</v>
      </c>
    </row>
    <row r="42" spans="2:17" x14ac:dyDescent="0.25">
      <c r="B42">
        <v>0</v>
      </c>
      <c r="C42">
        <v>64.055114150658753</v>
      </c>
      <c r="D42">
        <v>28.834355828220858</v>
      </c>
      <c r="E42">
        <v>44.3025243890174</v>
      </c>
      <c r="F42">
        <v>95.112139193402385</v>
      </c>
      <c r="G42">
        <v>81.072111032887463</v>
      </c>
      <c r="H42">
        <v>49.029467967414256</v>
      </c>
      <c r="I42">
        <v>38.097153776526198</v>
      </c>
      <c r="J42">
        <v>17.389117972442925</v>
      </c>
      <c r="K42">
        <v>81.082168359650012</v>
      </c>
      <c r="L42">
        <v>34.878809212511314</v>
      </c>
      <c r="M42">
        <v>47.06828924871769</v>
      </c>
      <c r="N42">
        <v>90.978577893995777</v>
      </c>
      <c r="O42">
        <v>71.517650608468259</v>
      </c>
      <c r="P42">
        <v>54.198933923363171</v>
      </c>
      <c r="Q42">
        <v>32.64608267122599</v>
      </c>
    </row>
    <row r="43" spans="2:17" x14ac:dyDescent="0.25">
      <c r="B43">
        <v>0</v>
      </c>
      <c r="C43">
        <v>58.088110222827019</v>
      </c>
      <c r="D43">
        <v>18.395985711855758</v>
      </c>
      <c r="E43">
        <v>47.372002041163462</v>
      </c>
      <c r="F43">
        <v>68.319442081986736</v>
      </c>
      <c r="G43">
        <v>56.242558258207175</v>
      </c>
      <c r="H43">
        <v>49.243068549072973</v>
      </c>
      <c r="I43">
        <v>48.868855247491069</v>
      </c>
      <c r="J43">
        <v>44.931110733117876</v>
      </c>
      <c r="K43">
        <v>43.179112093893515</v>
      </c>
      <c r="L43">
        <v>41.877870386120087</v>
      </c>
      <c r="M43">
        <v>27.019901343765945</v>
      </c>
      <c r="N43">
        <v>41.248511651641437</v>
      </c>
      <c r="O43">
        <v>54.124851165164145</v>
      </c>
      <c r="P43">
        <v>29.248171457730908</v>
      </c>
      <c r="Q43">
        <v>32.607586324204796</v>
      </c>
    </row>
    <row r="44" spans="2:17" x14ac:dyDescent="0.25">
      <c r="B44">
        <v>0</v>
      </c>
      <c r="C44">
        <v>29.669379817042422</v>
      </c>
      <c r="D44">
        <v>11.582510984657494</v>
      </c>
      <c r="E44">
        <v>24.468774760498452</v>
      </c>
      <c r="F44">
        <v>37.21097745444068</v>
      </c>
      <c r="G44">
        <v>24.072606785276957</v>
      </c>
      <c r="H44">
        <v>22.54555931715047</v>
      </c>
      <c r="I44">
        <v>20.809623280270834</v>
      </c>
      <c r="J44">
        <v>21.976518043650508</v>
      </c>
      <c r="K44">
        <v>13.13116761506879</v>
      </c>
      <c r="L44">
        <v>20.283800331340487</v>
      </c>
      <c r="M44">
        <v>17.769934452207735</v>
      </c>
      <c r="N44">
        <v>4.2642080242022615</v>
      </c>
      <c r="O44">
        <v>16.826334365771086</v>
      </c>
      <c r="P44">
        <v>24.403947273644025</v>
      </c>
      <c r="Q44">
        <v>22.199812720593531</v>
      </c>
    </row>
    <row r="45" spans="2:17" x14ac:dyDescent="0.25">
      <c r="B45">
        <v>0</v>
      </c>
      <c r="C45">
        <v>37.702888583218709</v>
      </c>
      <c r="D45">
        <v>15.825309491059148</v>
      </c>
      <c r="E45">
        <v>30.337001375515822</v>
      </c>
      <c r="F45">
        <v>50.646492434663003</v>
      </c>
      <c r="G45">
        <v>37.895460797799174</v>
      </c>
      <c r="H45">
        <v>36.217331499312245</v>
      </c>
      <c r="I45">
        <v>28.83768913342503</v>
      </c>
      <c r="J45">
        <v>35.95598349381018</v>
      </c>
      <c r="K45">
        <v>15.694635488308114</v>
      </c>
      <c r="L45">
        <v>29.924346629986243</v>
      </c>
      <c r="M45">
        <v>10.171939477303988</v>
      </c>
      <c r="N45">
        <v>23.246217331499309</v>
      </c>
      <c r="O45">
        <v>37.957359009628611</v>
      </c>
      <c r="P45">
        <v>42.187070151306742</v>
      </c>
      <c r="Q45">
        <v>31.100412654745529</v>
      </c>
    </row>
    <row r="46" spans="2:17" x14ac:dyDescent="0.25">
      <c r="B46">
        <v>0</v>
      </c>
      <c r="C46">
        <v>42.464255019923428</v>
      </c>
      <c r="D46">
        <v>17.915462145480117</v>
      </c>
      <c r="E46">
        <v>36.627861551683729</v>
      </c>
      <c r="F46">
        <v>57.621689194468317</v>
      </c>
      <c r="G46">
        <v>46.12860379717165</v>
      </c>
      <c r="H46">
        <v>33.666692710367997</v>
      </c>
      <c r="I46">
        <v>27.166184858192043</v>
      </c>
      <c r="J46">
        <v>23.306508320962575</v>
      </c>
      <c r="K46">
        <v>28.752246269239784</v>
      </c>
      <c r="L46">
        <v>31.79154621454801</v>
      </c>
      <c r="M46">
        <v>22.861161028205331</v>
      </c>
      <c r="N46">
        <v>21.923587780295335</v>
      </c>
      <c r="O46">
        <v>24.517540432846317</v>
      </c>
      <c r="P46">
        <v>41.440737557621688</v>
      </c>
      <c r="Q46">
        <v>27.650597702945547</v>
      </c>
    </row>
    <row r="47" spans="2:17" x14ac:dyDescent="0.25">
      <c r="B47">
        <v>0</v>
      </c>
      <c r="C47">
        <v>39.72364647605805</v>
      </c>
      <c r="D47">
        <v>15.364560702181281</v>
      </c>
      <c r="E47">
        <v>25.462761797166944</v>
      </c>
      <c r="F47">
        <v>63.552620144260018</v>
      </c>
      <c r="G47">
        <v>50.039106630746502</v>
      </c>
      <c r="H47">
        <v>30.155557486747199</v>
      </c>
      <c r="I47">
        <v>17.797862170852525</v>
      </c>
      <c r="J47">
        <v>14.434691926653343</v>
      </c>
      <c r="K47">
        <v>36.777613626488225</v>
      </c>
      <c r="L47">
        <v>24.176588163726429</v>
      </c>
      <c r="M47">
        <v>31.685061267054838</v>
      </c>
      <c r="N47">
        <v>48.127226905361951</v>
      </c>
      <c r="O47">
        <v>38.567828278439208</v>
      </c>
      <c r="P47">
        <v>37.255583557834356</v>
      </c>
      <c r="Q47">
        <v>29.999130963761189</v>
      </c>
    </row>
    <row r="48" spans="2:17" x14ac:dyDescent="0.25">
      <c r="B48">
        <v>0</v>
      </c>
      <c r="C48">
        <v>45.249221183800628</v>
      </c>
      <c r="D48">
        <v>13.949463482173762</v>
      </c>
      <c r="E48">
        <v>31.775700934579437</v>
      </c>
      <c r="F48">
        <v>65.974385600553816</v>
      </c>
      <c r="G48">
        <v>52.803738317757009</v>
      </c>
      <c r="H48">
        <v>27.137417791623399</v>
      </c>
      <c r="I48">
        <v>22.464520595361716</v>
      </c>
      <c r="J48">
        <v>7.2343371408791972</v>
      </c>
      <c r="K48">
        <v>51.583592938733126</v>
      </c>
      <c r="L48">
        <v>32.234337140879198</v>
      </c>
      <c r="M48">
        <v>41.857043959847701</v>
      </c>
      <c r="N48">
        <v>56.637244721356872</v>
      </c>
      <c r="O48">
        <v>40.879196953963309</v>
      </c>
      <c r="P48">
        <v>25.874004845967463</v>
      </c>
      <c r="Q48">
        <v>24.004845967462789</v>
      </c>
    </row>
    <row r="49" spans="2:17" x14ac:dyDescent="0.25">
      <c r="B49">
        <v>0</v>
      </c>
      <c r="C49">
        <v>52.39234449760766</v>
      </c>
      <c r="D49">
        <v>18.763955342902712</v>
      </c>
      <c r="E49">
        <v>37.743221690590111</v>
      </c>
      <c r="F49">
        <v>68.421052631578945</v>
      </c>
      <c r="G49">
        <v>54.338118022328551</v>
      </c>
      <c r="H49">
        <v>53.652312599681018</v>
      </c>
      <c r="I49">
        <v>40.406698564593299</v>
      </c>
      <c r="J49">
        <v>38.181818181818187</v>
      </c>
      <c r="K49">
        <v>26.076555023923444</v>
      </c>
      <c r="L49">
        <v>37.208931419457734</v>
      </c>
      <c r="M49">
        <v>34.77671451355662</v>
      </c>
      <c r="N49">
        <v>22.280701754385966</v>
      </c>
      <c r="O49">
        <v>33.755980861244019</v>
      </c>
      <c r="P49">
        <v>41.05263157894737</v>
      </c>
      <c r="Q49">
        <v>45.350877192982459</v>
      </c>
    </row>
    <row r="50" spans="2:17" x14ac:dyDescent="0.25">
      <c r="B50">
        <v>0</v>
      </c>
      <c r="C50">
        <v>57.79679940454038</v>
      </c>
      <c r="D50">
        <v>13.044287309266842</v>
      </c>
      <c r="E50">
        <v>39.998139188686267</v>
      </c>
      <c r="F50">
        <v>78.423892817268325</v>
      </c>
      <c r="G50">
        <v>62.969854856717532</v>
      </c>
      <c r="H50">
        <v>50.251209527353922</v>
      </c>
      <c r="I50">
        <v>46.650539635280978</v>
      </c>
      <c r="J50">
        <v>28.126163007071082</v>
      </c>
      <c r="K50">
        <v>50.586155563825827</v>
      </c>
      <c r="L50">
        <v>43.961667286937107</v>
      </c>
      <c r="M50">
        <v>53.247115742463713</v>
      </c>
      <c r="N50">
        <v>70.924823222925198</v>
      </c>
      <c r="O50">
        <v>56.401190919240783</v>
      </c>
      <c r="P50">
        <v>11.592854484555266</v>
      </c>
      <c r="Q50">
        <v>13.379233345738742</v>
      </c>
    </row>
    <row r="51" spans="2:17" x14ac:dyDescent="0.25">
      <c r="B51">
        <v>0</v>
      </c>
      <c r="C51">
        <v>29.78377499593562</v>
      </c>
      <c r="D51">
        <v>3.8774183059665095</v>
      </c>
      <c r="E51">
        <v>23.524630141440419</v>
      </c>
      <c r="F51">
        <v>43.927816615184526</v>
      </c>
      <c r="G51">
        <v>32.173630304015603</v>
      </c>
      <c r="H51">
        <v>25.166639570801497</v>
      </c>
      <c r="I51">
        <v>19.40334904893513</v>
      </c>
      <c r="J51">
        <v>14.981303853032028</v>
      </c>
      <c r="K51">
        <v>25.703137701186801</v>
      </c>
      <c r="L51">
        <v>25.963258006828159</v>
      </c>
      <c r="M51">
        <v>25.638107624776456</v>
      </c>
      <c r="N51">
        <v>36.872053324662659</v>
      </c>
      <c r="O51">
        <v>25.686880182084217</v>
      </c>
      <c r="P51">
        <v>13.981466428223053</v>
      </c>
      <c r="Q51">
        <v>18.940009754511461</v>
      </c>
    </row>
    <row r="52" spans="2:17" x14ac:dyDescent="0.25">
      <c r="B52">
        <v>0</v>
      </c>
      <c r="C52">
        <v>57.666404268346014</v>
      </c>
      <c r="D52">
        <v>20.790693606227588</v>
      </c>
      <c r="E52">
        <v>36.657045394909474</v>
      </c>
      <c r="F52">
        <v>76.366657920055985</v>
      </c>
      <c r="G52">
        <v>58.523572115805123</v>
      </c>
      <c r="H52">
        <v>39.071109944896357</v>
      </c>
      <c r="I52">
        <v>27.551823668328524</v>
      </c>
      <c r="J52">
        <v>24.385550599142832</v>
      </c>
      <c r="K52">
        <v>64.147642788419489</v>
      </c>
      <c r="L52">
        <v>37.426747135485002</v>
      </c>
      <c r="M52">
        <v>54.395171870900029</v>
      </c>
      <c r="N52">
        <v>70.331496545088783</v>
      </c>
      <c r="O52">
        <v>51.963614099536429</v>
      </c>
      <c r="P52">
        <v>32.117554447651536</v>
      </c>
      <c r="Q52">
        <v>26.6771625994927</v>
      </c>
    </row>
    <row r="53" spans="2:17" x14ac:dyDescent="0.25">
      <c r="B53">
        <v>0</v>
      </c>
      <c r="C53">
        <v>28.092371008307293</v>
      </c>
      <c r="D53">
        <v>1.7986433960826158</v>
      </c>
      <c r="E53">
        <v>21.095953052358816</v>
      </c>
      <c r="F53">
        <v>44.851764347229633</v>
      </c>
      <c r="G53">
        <v>30.797957472753602</v>
      </c>
      <c r="H53">
        <v>10.807103117140462</v>
      </c>
      <c r="I53">
        <v>6.6686990320859687</v>
      </c>
      <c r="J53">
        <v>3.5972867921652316</v>
      </c>
      <c r="K53">
        <v>31.621065467571068</v>
      </c>
      <c r="L53">
        <v>11.569240149378858</v>
      </c>
      <c r="M53">
        <v>21.240759088484111</v>
      </c>
      <c r="N53">
        <v>35.850925996494169</v>
      </c>
      <c r="O53">
        <v>27.795137565734318</v>
      </c>
      <c r="P53">
        <v>18.405609328557272</v>
      </c>
      <c r="Q53">
        <v>18.077890404694763</v>
      </c>
    </row>
    <row r="54" spans="2:17" x14ac:dyDescent="0.25">
      <c r="B54">
        <v>0</v>
      </c>
      <c r="C54">
        <v>44.676457090408448</v>
      </c>
      <c r="D54">
        <v>15.213400642496557</v>
      </c>
      <c r="E54">
        <v>39.605323542909595</v>
      </c>
      <c r="F54">
        <v>54.902860639437044</v>
      </c>
      <c r="G54">
        <v>44.087501912192138</v>
      </c>
      <c r="H54">
        <v>39.154046198562028</v>
      </c>
      <c r="I54">
        <v>32.461373718831268</v>
      </c>
      <c r="J54">
        <v>32.354290959155577</v>
      </c>
      <c r="K54">
        <v>32.231910662383356</v>
      </c>
      <c r="L54">
        <v>35.123145173627044</v>
      </c>
      <c r="M54">
        <v>44.462291571057058</v>
      </c>
      <c r="N54">
        <v>36.492274743766252</v>
      </c>
      <c r="O54">
        <v>27.979195349548725</v>
      </c>
      <c r="P54">
        <v>38.557442251797461</v>
      </c>
      <c r="Q54">
        <v>39.827137830809242</v>
      </c>
    </row>
    <row r="55" spans="2:17" x14ac:dyDescent="0.25">
      <c r="B55">
        <v>1.499371520919375</v>
      </c>
      <c r="C55">
        <v>53.519482851499369</v>
      </c>
      <c r="D55">
        <v>15.891542467229305</v>
      </c>
      <c r="E55">
        <v>43.050817022804807</v>
      </c>
      <c r="F55">
        <v>77.823666726521807</v>
      </c>
      <c r="G55">
        <v>66.322499551086366</v>
      </c>
      <c r="H55">
        <v>34.180283713413537</v>
      </c>
      <c r="I55">
        <v>27.15029628299515</v>
      </c>
      <c r="J55">
        <v>0</v>
      </c>
      <c r="K55">
        <v>60.93553600287305</v>
      </c>
      <c r="L55">
        <v>36.038786137547135</v>
      </c>
      <c r="M55">
        <v>45.591668163045426</v>
      </c>
      <c r="N55">
        <v>78.999820434548397</v>
      </c>
      <c r="O55">
        <v>62.381037888310289</v>
      </c>
      <c r="P55">
        <v>35.069132698868735</v>
      </c>
      <c r="Q55">
        <v>25.857425031423954</v>
      </c>
    </row>
    <row r="56" spans="2:17" x14ac:dyDescent="0.25">
      <c r="B56">
        <v>0</v>
      </c>
      <c r="C56">
        <v>59.852467356282858</v>
      </c>
      <c r="D56">
        <v>26.793284721044596</v>
      </c>
      <c r="E56">
        <v>39.138545022892998</v>
      </c>
      <c r="F56">
        <v>80.133966423605216</v>
      </c>
      <c r="G56">
        <v>65.287434288621341</v>
      </c>
      <c r="H56">
        <v>60.852976089537044</v>
      </c>
      <c r="I56">
        <v>49.482787858233003</v>
      </c>
      <c r="J56">
        <v>36.798372053586569</v>
      </c>
      <c r="K56">
        <v>37.959979650669837</v>
      </c>
      <c r="L56">
        <v>48.134644734610823</v>
      </c>
      <c r="M56">
        <v>41.826352382567407</v>
      </c>
      <c r="N56">
        <v>48.948617941326098</v>
      </c>
      <c r="O56">
        <v>48.846871290486689</v>
      </c>
      <c r="P56">
        <v>53.696794980498566</v>
      </c>
      <c r="Q56">
        <v>40.919111412582673</v>
      </c>
    </row>
    <row r="57" spans="2:17" x14ac:dyDescent="0.25">
      <c r="B57">
        <v>8.152855589932269</v>
      </c>
      <c r="C57">
        <v>30.679822727652812</v>
      </c>
      <c r="D57">
        <v>15.218663767873569</v>
      </c>
      <c r="E57">
        <v>28.631156451208295</v>
      </c>
      <c r="F57">
        <v>43.966886863450121</v>
      </c>
      <c r="G57">
        <v>32.636508069236555</v>
      </c>
      <c r="H57">
        <v>15.335730412241826</v>
      </c>
      <c r="I57">
        <v>10.360398026590852</v>
      </c>
      <c r="J57">
        <v>0</v>
      </c>
      <c r="K57">
        <v>27.134375783928423</v>
      </c>
      <c r="L57">
        <v>11.347102600551885</v>
      </c>
      <c r="M57">
        <v>24.241157287398611</v>
      </c>
      <c r="N57">
        <v>37.653649970733341</v>
      </c>
      <c r="O57">
        <v>32.126431975917718</v>
      </c>
      <c r="P57">
        <v>10.920645538924658</v>
      </c>
      <c r="Q57">
        <v>16.18864453549628</v>
      </c>
    </row>
    <row r="58" spans="2:17" x14ac:dyDescent="0.25">
      <c r="B58">
        <v>0</v>
      </c>
      <c r="C58">
        <v>48.33437110834371</v>
      </c>
      <c r="D58">
        <v>7.3318804483188043</v>
      </c>
      <c r="E58">
        <v>32.448630136986303</v>
      </c>
      <c r="F58">
        <v>64.173412204234126</v>
      </c>
      <c r="G58">
        <v>50.37359900373599</v>
      </c>
      <c r="H58">
        <v>44.357098381070983</v>
      </c>
      <c r="I58">
        <v>33.787359900373595</v>
      </c>
      <c r="J58">
        <v>32.363013698630141</v>
      </c>
      <c r="K58">
        <v>49.696450809464508</v>
      </c>
      <c r="L58">
        <v>40.060709838107101</v>
      </c>
      <c r="M58">
        <v>47.968555417185556</v>
      </c>
      <c r="N58">
        <v>43.205168119551679</v>
      </c>
      <c r="O58">
        <v>37.601183063511826</v>
      </c>
      <c r="P58">
        <v>39.679327521793276</v>
      </c>
      <c r="Q58">
        <v>28.463574097135741</v>
      </c>
    </row>
    <row r="59" spans="2:17" x14ac:dyDescent="0.25">
      <c r="B59">
        <v>0</v>
      </c>
      <c r="C59">
        <v>43.823505556006168</v>
      </c>
      <c r="D59">
        <v>2.2872901289642309</v>
      </c>
      <c r="E59">
        <v>32.403276826993263</v>
      </c>
      <c r="F59">
        <v>60.751074701922292</v>
      </c>
      <c r="G59">
        <v>46.670451780355258</v>
      </c>
      <c r="H59">
        <v>27.561034958228564</v>
      </c>
      <c r="I59">
        <v>23.181117689999191</v>
      </c>
      <c r="J59">
        <v>24.568091491605159</v>
      </c>
      <c r="K59">
        <v>45.981020358504338</v>
      </c>
      <c r="L59">
        <v>31.932841268553819</v>
      </c>
      <c r="M59">
        <v>35.509773704274473</v>
      </c>
      <c r="N59">
        <v>55.008516505799335</v>
      </c>
      <c r="O59">
        <v>44.65082326222727</v>
      </c>
      <c r="P59">
        <v>12.085327277151432</v>
      </c>
      <c r="Q59">
        <v>16.960012977532646</v>
      </c>
    </row>
    <row r="60" spans="2:17" x14ac:dyDescent="0.25">
      <c r="B60">
        <v>2.1444945648154996</v>
      </c>
      <c r="C60">
        <v>29.778895215558677</v>
      </c>
      <c r="D60">
        <v>3.9858019670191527</v>
      </c>
      <c r="E60">
        <v>27.516083709236117</v>
      </c>
      <c r="F60">
        <v>41.972934999630255</v>
      </c>
      <c r="G60">
        <v>29.505287288323593</v>
      </c>
      <c r="H60">
        <v>18.450048066257487</v>
      </c>
      <c r="I60">
        <v>15.603046661243807</v>
      </c>
      <c r="J60">
        <v>6.677512386304814</v>
      </c>
      <c r="K60">
        <v>11.299267913924425</v>
      </c>
      <c r="L60">
        <v>12.112696886785477</v>
      </c>
      <c r="M60">
        <v>7.6240479183613097</v>
      </c>
      <c r="N60">
        <v>0</v>
      </c>
      <c r="O60">
        <v>13.68779117059824</v>
      </c>
      <c r="P60">
        <v>35.34718627523479</v>
      </c>
      <c r="Q60">
        <v>24.395474376987355</v>
      </c>
    </row>
    <row r="61" spans="2:17" x14ac:dyDescent="0.25">
      <c r="B61">
        <v>0</v>
      </c>
      <c r="C61">
        <v>82.072515666965089</v>
      </c>
      <c r="D61">
        <v>31.37869292748433</v>
      </c>
      <c r="E61">
        <v>60.575201432408235</v>
      </c>
      <c r="F61">
        <v>102.70814682184421</v>
      </c>
      <c r="G61">
        <v>87.220232766338398</v>
      </c>
      <c r="H61">
        <v>65.991495076096683</v>
      </c>
      <c r="I61">
        <v>56.591316025067137</v>
      </c>
      <c r="J61">
        <v>54.823187108325875</v>
      </c>
      <c r="K61">
        <v>92.63652641002686</v>
      </c>
      <c r="L61">
        <v>72.884959713518356</v>
      </c>
      <c r="M61">
        <v>72.784243509400184</v>
      </c>
      <c r="N61">
        <v>104.0174574753805</v>
      </c>
      <c r="O61">
        <v>85.094001790510305</v>
      </c>
      <c r="P61">
        <v>47.627573858549688</v>
      </c>
      <c r="Q61">
        <v>48.500447627573855</v>
      </c>
    </row>
    <row r="62" spans="2:17" x14ac:dyDescent="0.25">
      <c r="B62">
        <v>0</v>
      </c>
      <c r="C62">
        <v>36.071957012693716</v>
      </c>
      <c r="D62">
        <v>6.1288061677439449</v>
      </c>
      <c r="E62">
        <v>26.750253095553305</v>
      </c>
      <c r="F62">
        <v>51.374503543337745</v>
      </c>
      <c r="G62">
        <v>39.109103652363522</v>
      </c>
      <c r="H62">
        <v>31.679775718401991</v>
      </c>
      <c r="I62">
        <v>30.410404174129742</v>
      </c>
      <c r="J62">
        <v>20.621446927809362</v>
      </c>
      <c r="K62">
        <v>14.048750097344442</v>
      </c>
      <c r="L62">
        <v>29.77961217973678</v>
      </c>
      <c r="M62">
        <v>7.1411883809672148</v>
      </c>
      <c r="N62">
        <v>25.698933104898376</v>
      </c>
      <c r="O62">
        <v>30.706331282610389</v>
      </c>
      <c r="P62">
        <v>23.409391791916516</v>
      </c>
      <c r="Q62">
        <v>30.823144614905377</v>
      </c>
    </row>
    <row r="63" spans="2:17" x14ac:dyDescent="0.25">
      <c r="B63">
        <v>0</v>
      </c>
      <c r="C63">
        <v>44.284188034188034</v>
      </c>
      <c r="D63">
        <v>14.69017094017094</v>
      </c>
      <c r="E63">
        <v>30.975274725274726</v>
      </c>
      <c r="F63">
        <v>57.516788766788764</v>
      </c>
      <c r="G63">
        <v>44.650488400488406</v>
      </c>
      <c r="H63">
        <v>38.293650793650798</v>
      </c>
      <c r="I63">
        <v>33.981990231990231</v>
      </c>
      <c r="J63">
        <v>16.704822954822955</v>
      </c>
      <c r="K63">
        <v>23.031135531135529</v>
      </c>
      <c r="L63">
        <v>33.119658119658119</v>
      </c>
      <c r="M63">
        <v>22.351953601953603</v>
      </c>
      <c r="N63">
        <v>25.053418803418804</v>
      </c>
      <c r="O63">
        <v>30.837912087912088</v>
      </c>
      <c r="P63">
        <v>40.453296703296701</v>
      </c>
      <c r="Q63">
        <v>22.489316239316238</v>
      </c>
    </row>
    <row r="64" spans="2:17" x14ac:dyDescent="0.25">
      <c r="B64">
        <v>0</v>
      </c>
      <c r="C64">
        <v>52.140890534510589</v>
      </c>
      <c r="D64">
        <v>24.152663058957565</v>
      </c>
      <c r="E64">
        <v>42.428557865755245</v>
      </c>
      <c r="F64">
        <v>75.590999715180857</v>
      </c>
      <c r="G64">
        <v>60.694958701224721</v>
      </c>
      <c r="H64">
        <v>41.469666761606376</v>
      </c>
      <c r="I64">
        <v>39.817715750498436</v>
      </c>
      <c r="J64">
        <v>28.852178866419827</v>
      </c>
      <c r="K64">
        <v>49.976265071679485</v>
      </c>
      <c r="L64">
        <v>36.390392101015856</v>
      </c>
      <c r="M64">
        <v>41.403208962308938</v>
      </c>
      <c r="N64">
        <v>70.217411943415925</v>
      </c>
      <c r="O64">
        <v>50.128168612930793</v>
      </c>
      <c r="P64">
        <v>42.532991550365516</v>
      </c>
      <c r="Q64">
        <v>25.007120478496152</v>
      </c>
    </row>
    <row r="65" spans="2:17" x14ac:dyDescent="0.25">
      <c r="B65">
        <v>0</v>
      </c>
      <c r="C65">
        <v>40.726369703554241</v>
      </c>
      <c r="D65">
        <v>12.944280614620517</v>
      </c>
      <c r="E65">
        <v>29.435045786124476</v>
      </c>
      <c r="F65">
        <v>54.043147602048734</v>
      </c>
      <c r="G65">
        <v>42.821666925345333</v>
      </c>
      <c r="H65">
        <v>28.216669253453357</v>
      </c>
      <c r="I65">
        <v>25.166847741735214</v>
      </c>
      <c r="J65">
        <v>18.322210150550987</v>
      </c>
      <c r="K65">
        <v>20.821046096538879</v>
      </c>
      <c r="L65">
        <v>25.081483780847432</v>
      </c>
      <c r="M65">
        <v>26.781002638522427</v>
      </c>
      <c r="N65">
        <v>14.387707589632159</v>
      </c>
      <c r="O65">
        <v>28.736613378860781</v>
      </c>
      <c r="P65">
        <v>22.683532515908738</v>
      </c>
      <c r="Q65">
        <v>29.892907030886235</v>
      </c>
    </row>
    <row r="66" spans="2:17" x14ac:dyDescent="0.25">
      <c r="B66">
        <v>0</v>
      </c>
      <c r="C66">
        <v>45.177705977382878</v>
      </c>
      <c r="D66">
        <v>21.066235864297251</v>
      </c>
      <c r="E66">
        <v>28.2875605815832</v>
      </c>
      <c r="F66">
        <v>63.505654281098543</v>
      </c>
      <c r="G66">
        <v>50.290791599353803</v>
      </c>
      <c r="H66">
        <v>41.631663974151856</v>
      </c>
      <c r="I66">
        <v>33.990306946688207</v>
      </c>
      <c r="J66">
        <v>28.812600969305329</v>
      </c>
      <c r="K66">
        <v>28.715670436187402</v>
      </c>
      <c r="L66">
        <v>32.302100161550889</v>
      </c>
      <c r="M66">
        <v>30.597738287560581</v>
      </c>
      <c r="N66">
        <v>32.479806138933768</v>
      </c>
      <c r="O66">
        <v>33.966074313408726</v>
      </c>
      <c r="P66">
        <v>47.964458804523424</v>
      </c>
      <c r="Q66">
        <v>36.94668820678514</v>
      </c>
    </row>
    <row r="67" spans="2:17" x14ac:dyDescent="0.25">
      <c r="B67">
        <v>0</v>
      </c>
      <c r="C67">
        <v>58.316256830601091</v>
      </c>
      <c r="D67">
        <v>10.20321038251366</v>
      </c>
      <c r="E67">
        <v>38.439207650273218</v>
      </c>
      <c r="F67">
        <v>70.739412568306008</v>
      </c>
      <c r="G67">
        <v>56.950136612021865</v>
      </c>
      <c r="H67">
        <v>33.367486338797811</v>
      </c>
      <c r="I67">
        <v>29.986338797814209</v>
      </c>
      <c r="J67">
        <v>26.502732240437162</v>
      </c>
      <c r="K67">
        <v>46.567622950819668</v>
      </c>
      <c r="L67">
        <v>43.553620218579233</v>
      </c>
      <c r="M67">
        <v>47.156762295081968</v>
      </c>
      <c r="N67">
        <v>59.767759562841526</v>
      </c>
      <c r="O67">
        <v>51.178278688524593</v>
      </c>
      <c r="P67">
        <v>29.59357923497268</v>
      </c>
      <c r="Q67">
        <v>45.184426229508198</v>
      </c>
    </row>
    <row r="68" spans="2:17" x14ac:dyDescent="0.25">
      <c r="B68">
        <v>1.6774986825926577</v>
      </c>
      <c r="C68">
        <v>47.821886527314241</v>
      </c>
      <c r="D68">
        <v>0</v>
      </c>
      <c r="E68">
        <v>40.312664675917794</v>
      </c>
      <c r="F68">
        <v>58.42262427542596</v>
      </c>
      <c r="G68">
        <v>45.836992798173192</v>
      </c>
      <c r="H68">
        <v>34.463376075882664</v>
      </c>
      <c r="I68">
        <v>28.78095907254523</v>
      </c>
      <c r="J68">
        <v>33.233795889689091</v>
      </c>
      <c r="K68">
        <v>42.394168276831195</v>
      </c>
      <c r="L68">
        <v>19.146320042157036</v>
      </c>
      <c r="M68">
        <v>49.350079044440541</v>
      </c>
      <c r="N68">
        <v>57.184261373616721</v>
      </c>
      <c r="O68">
        <v>44.949938520990692</v>
      </c>
      <c r="P68">
        <v>26.717020902863165</v>
      </c>
      <c r="Q68">
        <v>35.201124187598801</v>
      </c>
    </row>
    <row r="69" spans="2:17" x14ac:dyDescent="0.25">
      <c r="B69">
        <v>0</v>
      </c>
      <c r="C69">
        <v>33.938059814786705</v>
      </c>
      <c r="D69">
        <v>5.2679520267192954</v>
      </c>
      <c r="E69">
        <v>21.200850159404887</v>
      </c>
      <c r="F69">
        <v>51.229694853499318</v>
      </c>
      <c r="G69">
        <v>37.148929710034921</v>
      </c>
      <c r="H69">
        <v>20.373462881433127</v>
      </c>
      <c r="I69">
        <v>9.602246849855776</v>
      </c>
      <c r="J69">
        <v>7.8184302413845455</v>
      </c>
      <c r="K69">
        <v>41.703355093365715</v>
      </c>
      <c r="L69">
        <v>19.272810080461515</v>
      </c>
      <c r="M69">
        <v>34.446637315925308</v>
      </c>
      <c r="N69">
        <v>35.57765295278579</v>
      </c>
      <c r="O69">
        <v>32.435099438287537</v>
      </c>
      <c r="P69">
        <v>16.684378320935174</v>
      </c>
      <c r="Q69">
        <v>16.904508881129498</v>
      </c>
    </row>
    <row r="70" spans="2:17" x14ac:dyDescent="0.25">
      <c r="B70">
        <v>0</v>
      </c>
      <c r="C70">
        <v>56.768818803927402</v>
      </c>
      <c r="D70">
        <v>31.419220470098185</v>
      </c>
      <c r="E70">
        <v>48.854507587027669</v>
      </c>
      <c r="F70">
        <v>77.02072795794902</v>
      </c>
      <c r="G70">
        <v>63.582267182386197</v>
      </c>
      <c r="H70">
        <v>40.602995140335217</v>
      </c>
      <c r="I70">
        <v>32.80769612218586</v>
      </c>
      <c r="J70">
        <v>21.799067737776458</v>
      </c>
      <c r="K70">
        <v>58.38540117028662</v>
      </c>
      <c r="L70">
        <v>37.548348705742342</v>
      </c>
      <c r="M70">
        <v>53.614995537042546</v>
      </c>
      <c r="N70">
        <v>64.901319051869493</v>
      </c>
      <c r="O70">
        <v>54.487751661211938</v>
      </c>
      <c r="P70">
        <v>40.900525637211146</v>
      </c>
      <c r="Q70">
        <v>29.594366755925815</v>
      </c>
    </row>
    <row r="71" spans="2:17" x14ac:dyDescent="0.25">
      <c r="B71">
        <v>0</v>
      </c>
      <c r="C71">
        <v>54.095409540954101</v>
      </c>
      <c r="D71">
        <v>18.590950004091319</v>
      </c>
      <c r="E71">
        <v>36.854594550364126</v>
      </c>
      <c r="F71">
        <v>71.688077898698964</v>
      </c>
      <c r="G71">
        <v>55.862859013174045</v>
      </c>
      <c r="H71">
        <v>54.96276900417314</v>
      </c>
      <c r="I71">
        <v>42.672449063088123</v>
      </c>
      <c r="J71">
        <v>51.223304148596682</v>
      </c>
      <c r="K71">
        <v>25.783487439653058</v>
      </c>
      <c r="L71">
        <v>48.743965305621472</v>
      </c>
      <c r="M71">
        <v>22.084935766303904</v>
      </c>
      <c r="N71">
        <v>24.98158906799771</v>
      </c>
      <c r="O71">
        <v>35.160788806153342</v>
      </c>
      <c r="P71">
        <v>54.111774813845024</v>
      </c>
      <c r="Q71">
        <v>44.521724899762702</v>
      </c>
    </row>
    <row r="72" spans="2:17" x14ac:dyDescent="0.25">
      <c r="B72">
        <v>0</v>
      </c>
      <c r="C72">
        <v>40.853426637255644</v>
      </c>
      <c r="D72">
        <v>16.330721837681601</v>
      </c>
      <c r="E72">
        <v>27.359853959078116</v>
      </c>
      <c r="F72">
        <v>53.168023123145971</v>
      </c>
      <c r="G72">
        <v>40.556781014680155</v>
      </c>
      <c r="H72">
        <v>30.668593595497072</v>
      </c>
      <c r="I72">
        <v>32.13660911234502</v>
      </c>
      <c r="J72">
        <v>18.696280520270783</v>
      </c>
      <c r="K72">
        <v>13.349053015897164</v>
      </c>
      <c r="L72">
        <v>17.296721685555642</v>
      </c>
      <c r="M72">
        <v>19.745949646307142</v>
      </c>
      <c r="N72">
        <v>30.546892827260976</v>
      </c>
      <c r="O72">
        <v>41.735757206967364</v>
      </c>
      <c r="P72">
        <v>33.718719099414315</v>
      </c>
      <c r="Q72">
        <v>24.781318932075756</v>
      </c>
    </row>
    <row r="73" spans="2:17" x14ac:dyDescent="0.25">
      <c r="B73">
        <v>0</v>
      </c>
      <c r="C73">
        <v>77.751196172248811</v>
      </c>
      <c r="D73">
        <v>28.177657582691907</v>
      </c>
      <c r="E73">
        <v>49.531932598294155</v>
      </c>
      <c r="F73">
        <v>83.107967547326808</v>
      </c>
      <c r="G73">
        <v>70.948616600790515</v>
      </c>
      <c r="H73">
        <v>61.348034116912828</v>
      </c>
      <c r="I73">
        <v>54.753484501768256</v>
      </c>
      <c r="J73">
        <v>54.691075514874143</v>
      </c>
      <c r="K73">
        <v>49.906386519658831</v>
      </c>
      <c r="L73">
        <v>50.052007489078434</v>
      </c>
      <c r="M73">
        <v>57.197836488454335</v>
      </c>
      <c r="N73">
        <v>51.955481589348864</v>
      </c>
      <c r="O73">
        <v>60.786353234865821</v>
      </c>
      <c r="P73">
        <v>57.853130850842525</v>
      </c>
      <c r="Q73">
        <v>73.590597045974619</v>
      </c>
    </row>
    <row r="74" spans="2:17" x14ac:dyDescent="0.25">
      <c r="B74">
        <v>0</v>
      </c>
      <c r="C74">
        <v>65.693502408335789</v>
      </c>
      <c r="D74">
        <v>28.162783839575344</v>
      </c>
      <c r="E74">
        <v>38.965890101248405</v>
      </c>
      <c r="F74">
        <v>91.674039123169166</v>
      </c>
      <c r="G74">
        <v>79.435761329008159</v>
      </c>
      <c r="H74">
        <v>60.778531406664705</v>
      </c>
      <c r="I74">
        <v>48.304335004423478</v>
      </c>
      <c r="J74">
        <v>53.750122874275043</v>
      </c>
      <c r="K74">
        <v>50.535731839182155</v>
      </c>
      <c r="L74">
        <v>59.009141846063109</v>
      </c>
      <c r="M74">
        <v>65.467413742258913</v>
      </c>
      <c r="N74">
        <v>52.973557456011008</v>
      </c>
      <c r="O74">
        <v>76.02477145384843</v>
      </c>
      <c r="P74">
        <v>46.761034109898752</v>
      </c>
      <c r="Q74">
        <v>72.112454536518229</v>
      </c>
    </row>
    <row r="75" spans="2:17" x14ac:dyDescent="0.25">
      <c r="B75">
        <v>11.22145828028181</v>
      </c>
      <c r="C75">
        <v>29.148629148629148</v>
      </c>
      <c r="D75">
        <v>7.7412783295136229</v>
      </c>
      <c r="E75">
        <v>28.096086919616329</v>
      </c>
      <c r="F75">
        <v>33.808674985145579</v>
      </c>
      <c r="G75">
        <v>24.598930481283425</v>
      </c>
      <c r="H75">
        <v>13.963161021984552</v>
      </c>
      <c r="I75">
        <v>12.494694847636024</v>
      </c>
      <c r="J75">
        <v>10.499957558781087</v>
      </c>
      <c r="K75">
        <v>17.51124692301163</v>
      </c>
      <c r="L75">
        <v>5.3900348017995077</v>
      </c>
      <c r="M75">
        <v>17.018928783634664</v>
      </c>
      <c r="N75">
        <v>37.11060181648417</v>
      </c>
      <c r="O75">
        <v>22.264663441134029</v>
      </c>
      <c r="P75">
        <v>0</v>
      </c>
      <c r="Q75">
        <v>14.990238519650283</v>
      </c>
    </row>
    <row r="76" spans="2:17" x14ac:dyDescent="0.25">
      <c r="B76">
        <v>0</v>
      </c>
      <c r="C76">
        <v>45.302809892045019</v>
      </c>
      <c r="D76">
        <v>8.6134292933159795</v>
      </c>
      <c r="E76">
        <v>23.642906362453104</v>
      </c>
      <c r="F76">
        <v>56.963479059796342</v>
      </c>
      <c r="G76">
        <v>44.636704693361921</v>
      </c>
      <c r="H76">
        <v>36.735318888293392</v>
      </c>
      <c r="I76">
        <v>33.42776203966006</v>
      </c>
      <c r="J76">
        <v>29.607227624224791</v>
      </c>
      <c r="K76">
        <v>24.74542531199755</v>
      </c>
      <c r="L76">
        <v>27.065308934997319</v>
      </c>
      <c r="M76">
        <v>14.049460225097619</v>
      </c>
      <c r="N76">
        <v>31.268662430135517</v>
      </c>
      <c r="O76">
        <v>45.019523773064854</v>
      </c>
      <c r="P76">
        <v>34.568562897174793</v>
      </c>
      <c r="Q76">
        <v>31.169129469412756</v>
      </c>
    </row>
    <row r="77" spans="2:17" x14ac:dyDescent="0.25">
      <c r="B77">
        <v>0</v>
      </c>
      <c r="C77">
        <v>45.225551531116231</v>
      </c>
      <c r="D77">
        <v>6.0586104708594002</v>
      </c>
      <c r="E77">
        <v>32.054659203161009</v>
      </c>
      <c r="F77">
        <v>60.758972670398414</v>
      </c>
      <c r="G77">
        <v>47.357589726703985</v>
      </c>
      <c r="H77">
        <v>32.425090549884757</v>
      </c>
      <c r="I77">
        <v>27.22258808034244</v>
      </c>
      <c r="J77">
        <v>21.764899571946</v>
      </c>
      <c r="K77">
        <v>35.915377016792888</v>
      </c>
      <c r="L77">
        <v>23.534738228514982</v>
      </c>
      <c r="M77">
        <v>11.689166941060257</v>
      </c>
      <c r="N77">
        <v>20.184392492591375</v>
      </c>
      <c r="O77">
        <v>30.663483701020745</v>
      </c>
      <c r="P77">
        <v>37.076061903193938</v>
      </c>
      <c r="Q77">
        <v>44.229502798814622</v>
      </c>
    </row>
    <row r="78" spans="2:17" x14ac:dyDescent="0.25">
      <c r="B78">
        <v>0</v>
      </c>
      <c r="C78">
        <v>51.916505719803894</v>
      </c>
      <c r="D78">
        <v>20.361016193730499</v>
      </c>
      <c r="E78">
        <v>33.24171742683108</v>
      </c>
      <c r="F78">
        <v>64.708067151983357</v>
      </c>
      <c r="G78">
        <v>50.661120190164908</v>
      </c>
      <c r="H78">
        <v>50.356559203684448</v>
      </c>
      <c r="I78">
        <v>46.842965384043978</v>
      </c>
      <c r="J78">
        <v>41.316297726935076</v>
      </c>
      <c r="K78">
        <v>20.331302926756798</v>
      </c>
      <c r="L78">
        <v>38.827811617887384</v>
      </c>
      <c r="M78">
        <v>35.321646114990344</v>
      </c>
      <c r="N78">
        <v>21.7352547912643</v>
      </c>
      <c r="O78">
        <v>31.399494874461446</v>
      </c>
      <c r="P78">
        <v>55.348388055266675</v>
      </c>
      <c r="Q78">
        <v>33.806269499331457</v>
      </c>
    </row>
    <row r="79" spans="2:17" x14ac:dyDescent="0.25">
      <c r="B79">
        <v>0</v>
      </c>
      <c r="C79">
        <v>52.911762443264863</v>
      </c>
      <c r="D79">
        <v>6.8620663127932913</v>
      </c>
      <c r="E79">
        <v>40.441572428648357</v>
      </c>
      <c r="F79">
        <v>65.297330563889531</v>
      </c>
      <c r="G79">
        <v>51.750134625740444</v>
      </c>
      <c r="H79">
        <v>40.880067697515194</v>
      </c>
      <c r="I79">
        <v>37.395184244941923</v>
      </c>
      <c r="J79">
        <v>25.978921455496579</v>
      </c>
      <c r="K79">
        <v>52.119393799523039</v>
      </c>
      <c r="L79">
        <v>36.772059389183781</v>
      </c>
      <c r="M79">
        <v>25.978921455496579</v>
      </c>
      <c r="N79">
        <v>55.711977844449578</v>
      </c>
      <c r="O79">
        <v>44.326486652819447</v>
      </c>
      <c r="P79">
        <v>27.532887145165013</v>
      </c>
      <c r="Q79">
        <v>28.025232710208474</v>
      </c>
    </row>
    <row r="80" spans="2:17" x14ac:dyDescent="0.25">
      <c r="B80">
        <v>0</v>
      </c>
      <c r="C80">
        <v>23.838950117856918</v>
      </c>
      <c r="D80">
        <v>1.7710390520481618</v>
      </c>
      <c r="E80">
        <v>19.914633369433648</v>
      </c>
      <c r="F80">
        <v>34.720010193030518</v>
      </c>
      <c r="G80">
        <v>22.080652353952985</v>
      </c>
      <c r="H80">
        <v>20.800152895457728</v>
      </c>
      <c r="I80">
        <v>17.793208893419123</v>
      </c>
      <c r="J80">
        <v>14.308466585971841</v>
      </c>
      <c r="K80">
        <v>6.1540421736637576</v>
      </c>
      <c r="L80">
        <v>24.106517168885773</v>
      </c>
      <c r="M80">
        <v>4.2874434605338605</v>
      </c>
      <c r="N80">
        <v>7.9760463782888449</v>
      </c>
      <c r="O80">
        <v>16.627381028221951</v>
      </c>
      <c r="P80">
        <v>11.913104414856342</v>
      </c>
      <c r="Q80">
        <v>20.882971268395234</v>
      </c>
    </row>
    <row r="81" spans="1:17" x14ac:dyDescent="0.25">
      <c r="B81">
        <v>0</v>
      </c>
      <c r="C81">
        <v>61.09711021505376</v>
      </c>
      <c r="D81">
        <v>19.884072580645164</v>
      </c>
      <c r="E81">
        <v>37.836021505376344</v>
      </c>
      <c r="F81">
        <v>71.547379032258064</v>
      </c>
      <c r="G81">
        <v>59.837029569892472</v>
      </c>
      <c r="H81">
        <v>41.120631720430104</v>
      </c>
      <c r="I81">
        <v>42.582325268817208</v>
      </c>
      <c r="J81">
        <v>38.188844086021504</v>
      </c>
      <c r="K81">
        <v>41.733870967741936</v>
      </c>
      <c r="L81">
        <v>45.530913978494624</v>
      </c>
      <c r="M81">
        <v>45.144489247311824</v>
      </c>
      <c r="N81">
        <v>51.621303763440864</v>
      </c>
      <c r="O81">
        <v>44.312836021505376</v>
      </c>
      <c r="P81">
        <v>52.125336021505376</v>
      </c>
      <c r="Q81">
        <v>54.368279569892472</v>
      </c>
    </row>
    <row r="82" spans="1:17" x14ac:dyDescent="0.25">
      <c r="B82">
        <v>0</v>
      </c>
      <c r="C82">
        <v>63.720443242299972</v>
      </c>
      <c r="D82">
        <v>28.479190297530753</v>
      </c>
      <c r="E82">
        <v>43.120146584067712</v>
      </c>
      <c r="F82">
        <v>76.974086030887349</v>
      </c>
      <c r="G82">
        <v>61.172672541663033</v>
      </c>
      <c r="H82">
        <v>51.513829508768872</v>
      </c>
      <c r="I82">
        <v>39.516621586249016</v>
      </c>
      <c r="J82">
        <v>36.462786842334879</v>
      </c>
      <c r="K82">
        <v>75.831079312450925</v>
      </c>
      <c r="L82">
        <v>39.010557542971817</v>
      </c>
      <c r="M82">
        <v>63.580839368292473</v>
      </c>
      <c r="N82">
        <v>51.950091615042318</v>
      </c>
      <c r="O82">
        <v>57.604048512346218</v>
      </c>
      <c r="P82">
        <v>44.306779513131488</v>
      </c>
      <c r="Q82">
        <v>47.823052089695487</v>
      </c>
    </row>
    <row r="83" spans="1:17" x14ac:dyDescent="0.25">
      <c r="B83">
        <v>0</v>
      </c>
      <c r="C83">
        <v>27.855928273303448</v>
      </c>
      <c r="D83">
        <v>5.66548152728397</v>
      </c>
      <c r="E83">
        <v>19.438862266192611</v>
      </c>
      <c r="F83">
        <v>41.242850517854386</v>
      </c>
      <c r="G83">
        <v>32.083784201576748</v>
      </c>
      <c r="H83">
        <v>21.63394651414438</v>
      </c>
      <c r="I83">
        <v>18.789611995671667</v>
      </c>
      <c r="J83">
        <v>13.054567939403308</v>
      </c>
      <c r="K83">
        <v>17.622507342711394</v>
      </c>
      <c r="L83">
        <v>20.814654506106045</v>
      </c>
      <c r="M83">
        <v>8.7030452929355384</v>
      </c>
      <c r="N83">
        <v>16.455402689751118</v>
      </c>
      <c r="O83">
        <v>28.257845107435465</v>
      </c>
      <c r="P83">
        <v>9.545524810635337</v>
      </c>
      <c r="Q83">
        <v>15.334673056113774</v>
      </c>
    </row>
    <row r="84" spans="1:17" x14ac:dyDescent="0.25">
      <c r="B84">
        <v>0</v>
      </c>
      <c r="C84">
        <v>47.883728590250328</v>
      </c>
      <c r="D84">
        <v>24.777667984189726</v>
      </c>
      <c r="E84">
        <v>33.950922266139656</v>
      </c>
      <c r="F84">
        <v>64.188076416337282</v>
      </c>
      <c r="G84">
        <v>48.863636363636367</v>
      </c>
      <c r="H84">
        <v>30.953557312252965</v>
      </c>
      <c r="I84">
        <v>24.752964426877469</v>
      </c>
      <c r="J84">
        <v>23.847167325428195</v>
      </c>
      <c r="K84">
        <v>54.97364953886693</v>
      </c>
      <c r="L84">
        <v>31.027667984189723</v>
      </c>
      <c r="M84">
        <v>45.528656126482211</v>
      </c>
      <c r="N84">
        <v>57.411067193675891</v>
      </c>
      <c r="O84">
        <v>46.401515151515149</v>
      </c>
      <c r="P84">
        <v>40.9667325428195</v>
      </c>
      <c r="Q84">
        <v>34.617918313570492</v>
      </c>
    </row>
    <row r="85" spans="1:17" x14ac:dyDescent="0.25">
      <c r="B85">
        <v>5.7380115209097031</v>
      </c>
      <c r="C85">
        <v>36.163686691104964</v>
      </c>
      <c r="D85">
        <v>10.181790977781102</v>
      </c>
      <c r="E85">
        <v>31.211191740854343</v>
      </c>
      <c r="F85">
        <v>48.881574025585394</v>
      </c>
      <c r="G85">
        <v>36.889354380190021</v>
      </c>
      <c r="H85">
        <v>25.495623550534901</v>
      </c>
      <c r="I85">
        <v>18.882322136605072</v>
      </c>
      <c r="J85">
        <v>13.174235056482381</v>
      </c>
      <c r="K85">
        <v>11.917408543427845</v>
      </c>
      <c r="L85">
        <v>18.523228847160919</v>
      </c>
      <c r="M85">
        <v>0</v>
      </c>
      <c r="N85">
        <v>14.917333732325877</v>
      </c>
      <c r="O85">
        <v>19.847385351986237</v>
      </c>
      <c r="P85">
        <v>21.665295129797261</v>
      </c>
      <c r="Q85">
        <v>23.303658262886213</v>
      </c>
    </row>
    <row r="86" spans="1:17" x14ac:dyDescent="0.25">
      <c r="B86">
        <v>0</v>
      </c>
      <c r="C86">
        <v>48.017523017523018</v>
      </c>
      <c r="D86">
        <v>22.817047817047818</v>
      </c>
      <c r="E86">
        <v>32.231957231957232</v>
      </c>
      <c r="F86">
        <v>59.801009801009798</v>
      </c>
      <c r="G86">
        <v>46.339471339471338</v>
      </c>
      <c r="H86">
        <v>47.416097416097415</v>
      </c>
      <c r="I86">
        <v>42.359667359667355</v>
      </c>
      <c r="J86">
        <v>34.771309771309774</v>
      </c>
      <c r="K86">
        <v>17.515592515592516</v>
      </c>
      <c r="L86">
        <v>23.418473418473418</v>
      </c>
      <c r="M86">
        <v>19.059994059994061</v>
      </c>
      <c r="N86">
        <v>24.777249777249779</v>
      </c>
      <c r="O86">
        <v>27.591327591327591</v>
      </c>
      <c r="P86">
        <v>54.677754677754677</v>
      </c>
      <c r="Q86">
        <v>49.962874962874963</v>
      </c>
    </row>
    <row r="87" spans="1:17" x14ac:dyDescent="0.25">
      <c r="B87">
        <v>0</v>
      </c>
      <c r="C87">
        <v>35.388391568004621</v>
      </c>
      <c r="D87">
        <v>13.023390124169795</v>
      </c>
      <c r="E87">
        <v>30.984695350851865</v>
      </c>
      <c r="F87">
        <v>51.703725093849265</v>
      </c>
      <c r="G87">
        <v>40.456251804793531</v>
      </c>
      <c r="H87">
        <v>28.39301183944557</v>
      </c>
      <c r="I87">
        <v>27.476176725382619</v>
      </c>
      <c r="J87">
        <v>5.9413803060929835</v>
      </c>
      <c r="K87">
        <v>34.478775628068149</v>
      </c>
      <c r="L87">
        <v>23.238521513138895</v>
      </c>
      <c r="M87">
        <v>14.149581287900665</v>
      </c>
      <c r="N87">
        <v>41.459717008374241</v>
      </c>
      <c r="O87">
        <v>36.362980075079406</v>
      </c>
      <c r="P87">
        <v>14.799306959283859</v>
      </c>
      <c r="Q87">
        <v>16.113196650303205</v>
      </c>
    </row>
    <row r="88" spans="1:17" x14ac:dyDescent="0.25">
      <c r="B88">
        <v>0</v>
      </c>
      <c r="C88">
        <v>39.358430981467627</v>
      </c>
      <c r="D88">
        <v>16.313471287293275</v>
      </c>
      <c r="E88">
        <v>46.247818499127405</v>
      </c>
      <c r="F88">
        <v>53.793733898445936</v>
      </c>
      <c r="G88">
        <v>42.109199700822735</v>
      </c>
      <c r="H88">
        <v>32.618632095071888</v>
      </c>
      <c r="I88">
        <v>37.604919803872683</v>
      </c>
      <c r="J88">
        <v>34.289038477520151</v>
      </c>
      <c r="K88">
        <v>57.757832626942573</v>
      </c>
      <c r="L88">
        <v>41.303083187899944</v>
      </c>
      <c r="M88">
        <v>43.596775533948303</v>
      </c>
      <c r="N88">
        <v>54.275741710296685</v>
      </c>
      <c r="O88">
        <v>32.734978808277241</v>
      </c>
      <c r="P88">
        <v>33.291780935759995</v>
      </c>
      <c r="Q88">
        <v>20.418848167539267</v>
      </c>
    </row>
    <row r="89" spans="1:17" x14ac:dyDescent="0.25">
      <c r="B89">
        <v>0</v>
      </c>
      <c r="C89">
        <v>29.494655004859087</v>
      </c>
      <c r="D89">
        <v>12.57693553611921</v>
      </c>
      <c r="E89">
        <v>21.412374473598963</v>
      </c>
      <c r="F89">
        <v>43.958535795270485</v>
      </c>
      <c r="G89">
        <v>33.147068351149983</v>
      </c>
      <c r="H89">
        <v>13.694525429219306</v>
      </c>
      <c r="I89">
        <v>11.791383219954648</v>
      </c>
      <c r="J89">
        <v>9.3051506316812436</v>
      </c>
      <c r="K89">
        <v>30.701328150307745</v>
      </c>
      <c r="L89">
        <v>14.787819889860707</v>
      </c>
      <c r="M89">
        <v>14.577259475218659</v>
      </c>
      <c r="N89">
        <v>33.365727243278265</v>
      </c>
      <c r="O89">
        <v>30.021056041464206</v>
      </c>
      <c r="P89">
        <v>7.912212504049239</v>
      </c>
      <c r="Q89">
        <v>12.520246193715581</v>
      </c>
    </row>
    <row r="90" spans="1:17" x14ac:dyDescent="0.25">
      <c r="B90">
        <v>0</v>
      </c>
      <c r="C90">
        <v>38.069200430261738</v>
      </c>
      <c r="D90">
        <v>14.754392255288634</v>
      </c>
      <c r="E90">
        <v>37.047328791681608</v>
      </c>
      <c r="F90">
        <v>48.386518465399789</v>
      </c>
      <c r="G90">
        <v>37.952671208318392</v>
      </c>
      <c r="H90">
        <v>23.807816421656508</v>
      </c>
      <c r="I90">
        <v>19.209394048045894</v>
      </c>
      <c r="J90">
        <v>8.6410899964144861</v>
      </c>
      <c r="K90">
        <v>39.144854786661888</v>
      </c>
      <c r="L90">
        <v>29.006812477590532</v>
      </c>
      <c r="M90">
        <v>38.714593044101832</v>
      </c>
      <c r="N90">
        <v>32.287558264610972</v>
      </c>
      <c r="O90">
        <v>25.923269989243458</v>
      </c>
      <c r="P90">
        <v>12.889924704195051</v>
      </c>
      <c r="Q90">
        <v>12.53137325206167</v>
      </c>
    </row>
    <row r="91" spans="1:17" x14ac:dyDescent="0.25">
      <c r="B91">
        <v>0</v>
      </c>
      <c r="C91">
        <v>53.559176672384226</v>
      </c>
      <c r="D91">
        <v>16.114922813036021</v>
      </c>
      <c r="E91">
        <v>41.929674099485418</v>
      </c>
      <c r="F91">
        <v>60.008576329331042</v>
      </c>
      <c r="G91">
        <v>47.770154373927959</v>
      </c>
      <c r="H91">
        <v>40.8147512864494</v>
      </c>
      <c r="I91">
        <v>32.907375643224704</v>
      </c>
      <c r="J91">
        <v>28.353344768439108</v>
      </c>
      <c r="K91">
        <v>53.97084048027444</v>
      </c>
      <c r="L91">
        <v>42.204116638078901</v>
      </c>
      <c r="M91">
        <v>46.286449399656945</v>
      </c>
      <c r="N91">
        <v>63.756432246998287</v>
      </c>
      <c r="O91">
        <v>50.506003430531734</v>
      </c>
      <c r="P91">
        <v>29.759862778730707</v>
      </c>
      <c r="Q91">
        <v>21.69811320754717</v>
      </c>
    </row>
    <row r="92" spans="1:17" x14ac:dyDescent="0.25">
      <c r="A92" t="s">
        <v>102</v>
      </c>
      <c r="B92">
        <f>AVERAGE(B2:B91)</f>
        <v>0.40799610887534998</v>
      </c>
      <c r="C92">
        <f t="shared" ref="C92:Q92" si="0">AVERAGE(C2:C91)</f>
        <v>46.119512709713923</v>
      </c>
      <c r="D92">
        <f t="shared" si="0"/>
        <v>14.988316144326459</v>
      </c>
      <c r="E92">
        <f t="shared" si="0"/>
        <v>34.253443025053869</v>
      </c>
      <c r="F92">
        <f t="shared" si="0"/>
        <v>60.53332281708321</v>
      </c>
      <c r="G92">
        <f t="shared" si="0"/>
        <v>47.822587213096824</v>
      </c>
      <c r="H92">
        <f t="shared" si="0"/>
        <v>35.358094817942764</v>
      </c>
      <c r="I92">
        <f t="shared" si="0"/>
        <v>29.976735737842162</v>
      </c>
      <c r="J92">
        <f t="shared" si="0"/>
        <v>25.754153617121133</v>
      </c>
      <c r="K92">
        <f t="shared" si="0"/>
        <v>37.509129324378669</v>
      </c>
      <c r="L92">
        <f t="shared" si="0"/>
        <v>32.046338710414439</v>
      </c>
      <c r="M92">
        <f t="shared" si="0"/>
        <v>32.403779153511415</v>
      </c>
      <c r="N92">
        <f t="shared" si="0"/>
        <v>41.235549186775437</v>
      </c>
      <c r="O92">
        <f t="shared" si="0"/>
        <v>39.516814734008562</v>
      </c>
      <c r="P92">
        <f t="shared" si="0"/>
        <v>32.540358256859946</v>
      </c>
      <c r="Q92">
        <f t="shared" si="0"/>
        <v>30.860836410237045</v>
      </c>
    </row>
    <row r="94" spans="1:17" x14ac:dyDescent="0.25">
      <c r="A94" t="s">
        <v>107</v>
      </c>
    </row>
    <row r="95" spans="1:17" x14ac:dyDescent="0.25">
      <c r="B95">
        <v>0</v>
      </c>
      <c r="C95">
        <v>61.910838863365655</v>
      </c>
      <c r="D95">
        <v>22.809256423345246</v>
      </c>
      <c r="E95">
        <v>49.761783222732689</v>
      </c>
      <c r="F95">
        <v>40.045941807044407</v>
      </c>
      <c r="G95">
        <v>36.455674663944187</v>
      </c>
      <c r="H95">
        <v>33.120639782201806</v>
      </c>
      <c r="I95">
        <v>33.137655266292327</v>
      </c>
      <c r="J95">
        <v>41.202994725199929</v>
      </c>
      <c r="K95">
        <v>41.458226986557769</v>
      </c>
      <c r="L95">
        <v>30.432193295899268</v>
      </c>
      <c r="M95">
        <v>40.513867619533777</v>
      </c>
      <c r="N95">
        <v>64.522715671260841</v>
      </c>
      <c r="O95">
        <v>52.577845839714143</v>
      </c>
      <c r="P95">
        <v>43.142759911519484</v>
      </c>
      <c r="Q95">
        <v>36.191934660541094</v>
      </c>
    </row>
    <row r="96" spans="1:17" x14ac:dyDescent="0.25">
      <c r="B96">
        <v>0</v>
      </c>
      <c r="C96">
        <v>42.179434657927075</v>
      </c>
      <c r="D96">
        <v>16.673494469479721</v>
      </c>
      <c r="E96">
        <v>28.33265055305203</v>
      </c>
      <c r="F96">
        <v>42.433428922572716</v>
      </c>
      <c r="G96">
        <v>24.801310938140105</v>
      </c>
      <c r="H96">
        <v>28.963539532978288</v>
      </c>
      <c r="I96">
        <v>16.034412126177795</v>
      </c>
      <c r="J96">
        <v>18.33674723473986</v>
      </c>
      <c r="K96">
        <v>13.306022122081115</v>
      </c>
      <c r="L96">
        <v>35.18230233510856</v>
      </c>
      <c r="M96">
        <v>15.649324047521507</v>
      </c>
      <c r="N96">
        <v>12.486685784514544</v>
      </c>
      <c r="O96">
        <v>24.252355591970503</v>
      </c>
      <c r="P96">
        <v>26.226956165505939</v>
      </c>
      <c r="Q96">
        <v>42.703809913969685</v>
      </c>
    </row>
    <row r="97" spans="2:17" x14ac:dyDescent="0.25">
      <c r="B97">
        <v>0</v>
      </c>
      <c r="C97">
        <v>66.132981729139189</v>
      </c>
      <c r="D97">
        <v>22.395931437182142</v>
      </c>
      <c r="E97">
        <v>41.448483706912789</v>
      </c>
      <c r="F97">
        <v>34.168393294405725</v>
      </c>
      <c r="G97">
        <v>43.708796383499717</v>
      </c>
      <c r="H97">
        <v>45.328687135053677</v>
      </c>
      <c r="I97">
        <v>41.891128272744396</v>
      </c>
      <c r="J97">
        <v>44.462233942362026</v>
      </c>
      <c r="K97">
        <v>49.576191373139949</v>
      </c>
      <c r="L97">
        <v>56.206441891128279</v>
      </c>
      <c r="M97">
        <v>34.940666792239597</v>
      </c>
      <c r="N97">
        <v>25.918252024863442</v>
      </c>
      <c r="O97">
        <v>43.115464305895649</v>
      </c>
      <c r="P97">
        <v>61.273309474477301</v>
      </c>
      <c r="Q97">
        <v>61.612356375965341</v>
      </c>
    </row>
    <row r="98" spans="2:17" x14ac:dyDescent="0.25">
      <c r="B98">
        <v>0</v>
      </c>
      <c r="C98">
        <v>31.118638848256218</v>
      </c>
      <c r="D98">
        <v>9.5080452690738326</v>
      </c>
      <c r="E98">
        <v>41.565940411117097</v>
      </c>
      <c r="F98">
        <v>32.28885980444992</v>
      </c>
      <c r="G98">
        <v>22.549849872969435</v>
      </c>
      <c r="H98">
        <v>9.4079605820309489</v>
      </c>
      <c r="I98">
        <v>3.3951805373777808</v>
      </c>
      <c r="J98">
        <v>10.92462853183463</v>
      </c>
      <c r="K98">
        <v>30.849180075448459</v>
      </c>
      <c r="L98">
        <v>16.321502810070061</v>
      </c>
      <c r="M98">
        <v>33.62075602432828</v>
      </c>
      <c r="N98">
        <v>35.976595580876122</v>
      </c>
      <c r="O98">
        <v>28.385557009777507</v>
      </c>
      <c r="P98">
        <v>5.1428131495881129</v>
      </c>
      <c r="Q98">
        <v>0.22326584032643007</v>
      </c>
    </row>
    <row r="99" spans="2:17" x14ac:dyDescent="0.25">
      <c r="B99">
        <v>0</v>
      </c>
      <c r="C99">
        <v>49.463311631180709</v>
      </c>
      <c r="D99">
        <v>13.575576280133733</v>
      </c>
      <c r="E99">
        <v>28.620446947035017</v>
      </c>
      <c r="F99">
        <v>26.96639099067394</v>
      </c>
      <c r="G99">
        <v>30.344888263241245</v>
      </c>
      <c r="H99">
        <v>18.660918528945981</v>
      </c>
      <c r="I99">
        <v>26.570473341544957</v>
      </c>
      <c r="J99">
        <v>23.455921168396973</v>
      </c>
      <c r="K99">
        <v>48.442723913426008</v>
      </c>
      <c r="L99">
        <v>17.833890550765442</v>
      </c>
      <c r="M99">
        <v>46.577511877529474</v>
      </c>
      <c r="N99">
        <v>67.481963751539681</v>
      </c>
      <c r="O99">
        <v>46.102410698574694</v>
      </c>
      <c r="P99">
        <v>5.1205349287348234</v>
      </c>
      <c r="Q99">
        <v>11.305648425127574</v>
      </c>
    </row>
    <row r="100" spans="2:17" x14ac:dyDescent="0.25">
      <c r="B100">
        <v>0</v>
      </c>
      <c r="C100">
        <v>50.391212759554612</v>
      </c>
      <c r="D100">
        <v>18.785735780920852</v>
      </c>
      <c r="E100">
        <v>35.07372855853145</v>
      </c>
      <c r="F100">
        <v>50.436352693349384</v>
      </c>
      <c r="G100">
        <v>33.681913933192895</v>
      </c>
      <c r="H100">
        <v>50.51158591634065</v>
      </c>
      <c r="I100">
        <v>35.246764971411373</v>
      </c>
      <c r="J100">
        <v>32.794161901895876</v>
      </c>
      <c r="K100">
        <v>13.90309960878724</v>
      </c>
      <c r="L100">
        <v>28.874510984050556</v>
      </c>
      <c r="M100">
        <v>22.306650616912428</v>
      </c>
      <c r="N100">
        <v>19.82395425820042</v>
      </c>
      <c r="O100">
        <v>15.836593439662956</v>
      </c>
      <c r="P100">
        <v>54.66445982545892</v>
      </c>
      <c r="Q100">
        <v>44.455311465543183</v>
      </c>
    </row>
    <row r="101" spans="2:17" x14ac:dyDescent="0.25">
      <c r="B101">
        <v>0</v>
      </c>
      <c r="C101">
        <v>74.658932216134914</v>
      </c>
      <c r="D101">
        <v>29.176066172521214</v>
      </c>
      <c r="E101">
        <v>54.377484155118708</v>
      </c>
      <c r="F101">
        <v>66.720378128692658</v>
      </c>
      <c r="G101">
        <v>50.918466000644536</v>
      </c>
      <c r="H101">
        <v>19.078311311633904</v>
      </c>
      <c r="I101">
        <v>17.49919432806961</v>
      </c>
      <c r="J101">
        <v>17.961112901493177</v>
      </c>
      <c r="K101">
        <v>72.800515630035449</v>
      </c>
      <c r="L101">
        <v>36.201525405521537</v>
      </c>
      <c r="M101">
        <v>52.196798796863256</v>
      </c>
      <c r="N101">
        <v>61.166612955204634</v>
      </c>
      <c r="O101">
        <v>50.950692877860135</v>
      </c>
      <c r="P101">
        <v>40.75625738532603</v>
      </c>
      <c r="Q101">
        <v>33.258137286496932</v>
      </c>
    </row>
    <row r="102" spans="2:17" x14ac:dyDescent="0.25">
      <c r="B102">
        <v>0</v>
      </c>
      <c r="C102">
        <v>31.025212526338734</v>
      </c>
      <c r="D102">
        <v>13.238392792269128</v>
      </c>
      <c r="E102">
        <v>22.095473370631403</v>
      </c>
      <c r="F102">
        <v>31.635544576037201</v>
      </c>
      <c r="G102">
        <v>16.885853374990916</v>
      </c>
      <c r="H102">
        <v>24.144445251761969</v>
      </c>
      <c r="I102">
        <v>14.132093293613309</v>
      </c>
      <c r="J102">
        <v>9.7580469374409642</v>
      </c>
      <c r="K102">
        <v>9.4819443435297543</v>
      </c>
      <c r="L102">
        <v>12.381021579597471</v>
      </c>
      <c r="M102">
        <v>15.447213543558815</v>
      </c>
      <c r="N102">
        <v>21.681319479764586</v>
      </c>
      <c r="O102">
        <v>34.265785075928214</v>
      </c>
      <c r="P102">
        <v>26.360531860786168</v>
      </c>
      <c r="Q102">
        <v>15.396352539417279</v>
      </c>
    </row>
    <row r="103" spans="2:17" x14ac:dyDescent="0.25">
      <c r="B103">
        <v>0</v>
      </c>
      <c r="C103">
        <v>58.051544507402667</v>
      </c>
      <c r="D103">
        <v>23.304697495887407</v>
      </c>
      <c r="E103">
        <v>47.779199415097793</v>
      </c>
      <c r="F103">
        <v>58.609029427892523</v>
      </c>
      <c r="G103">
        <v>42.496801316029973</v>
      </c>
      <c r="H103">
        <v>36.035459696581981</v>
      </c>
      <c r="I103">
        <v>28.550539206726377</v>
      </c>
      <c r="J103">
        <v>26.512520562968376</v>
      </c>
      <c r="K103">
        <v>48.455492597331386</v>
      </c>
      <c r="L103">
        <v>39.15189179309084</v>
      </c>
      <c r="M103">
        <v>38.722354231401937</v>
      </c>
      <c r="N103">
        <v>55.254980807896182</v>
      </c>
      <c r="O103">
        <v>38.777188813745198</v>
      </c>
      <c r="P103">
        <v>34.819959787972948</v>
      </c>
      <c r="Q103">
        <v>22.198866751964903</v>
      </c>
    </row>
    <row r="104" spans="2:17" x14ac:dyDescent="0.25">
      <c r="B104">
        <v>0</v>
      </c>
      <c r="C104">
        <v>50.649888235781106</v>
      </c>
      <c r="D104">
        <v>22.650881695504594</v>
      </c>
      <c r="E104">
        <v>29.654772746088256</v>
      </c>
      <c r="F104">
        <v>44.440764963987085</v>
      </c>
      <c r="G104">
        <v>48.571901647487373</v>
      </c>
      <c r="H104">
        <v>47.46253828959351</v>
      </c>
      <c r="I104">
        <v>45.525291828793776</v>
      </c>
      <c r="J104">
        <v>50.981041476943453</v>
      </c>
      <c r="K104">
        <v>39.771504263597976</v>
      </c>
      <c r="L104">
        <v>36.021193807434393</v>
      </c>
      <c r="M104">
        <v>31.484394403510223</v>
      </c>
      <c r="N104">
        <v>25.937577614040897</v>
      </c>
      <c r="O104">
        <v>39.862571404917624</v>
      </c>
      <c r="P104">
        <v>46.022021690537294</v>
      </c>
      <c r="Q104">
        <v>55.642023346303503</v>
      </c>
    </row>
    <row r="105" spans="2:17" x14ac:dyDescent="0.25">
      <c r="B105">
        <v>0</v>
      </c>
      <c r="C105">
        <v>42.429861335053211</v>
      </c>
      <c r="D105">
        <v>10.601418897129959</v>
      </c>
      <c r="E105">
        <v>27.926475330538537</v>
      </c>
      <c r="F105">
        <v>27.112221863914865</v>
      </c>
      <c r="G105">
        <v>40.793292486294739</v>
      </c>
      <c r="H105">
        <v>23.968074814575942</v>
      </c>
      <c r="I105">
        <v>14.471138342470171</v>
      </c>
      <c r="J105">
        <v>17.744276039987099</v>
      </c>
      <c r="K105">
        <v>27.07191228635924</v>
      </c>
      <c r="L105">
        <v>30.643340857787809</v>
      </c>
      <c r="M105">
        <v>37.50403095775556</v>
      </c>
      <c r="N105">
        <v>37.020316027088036</v>
      </c>
      <c r="O105">
        <v>16.768784263140923</v>
      </c>
      <c r="P105">
        <v>27.749113189293777</v>
      </c>
      <c r="Q105">
        <v>37.326668816510804</v>
      </c>
    </row>
    <row r="106" spans="2:17" x14ac:dyDescent="0.25">
      <c r="B106">
        <v>0</v>
      </c>
      <c r="C106">
        <v>46.992246680331526</v>
      </c>
      <c r="D106">
        <v>15.497727475269585</v>
      </c>
      <c r="E106">
        <v>37.536761429462615</v>
      </c>
      <c r="F106">
        <v>37.510025844398896</v>
      </c>
      <c r="G106">
        <v>29.123963996078782</v>
      </c>
      <c r="H106">
        <v>31.646020853756351</v>
      </c>
      <c r="I106">
        <v>25.211656715087784</v>
      </c>
      <c r="J106">
        <v>19.053560288744322</v>
      </c>
      <c r="K106">
        <v>48.346849656893326</v>
      </c>
      <c r="L106">
        <v>11.371535513768826</v>
      </c>
      <c r="M106">
        <v>33.4729524997772</v>
      </c>
      <c r="N106">
        <v>48.881561358167716</v>
      </c>
      <c r="O106">
        <v>42.438285357811246</v>
      </c>
      <c r="P106">
        <v>20.622047945815879</v>
      </c>
      <c r="Q106">
        <v>23.456019962570181</v>
      </c>
    </row>
    <row r="107" spans="2:17" x14ac:dyDescent="0.25">
      <c r="B107">
        <v>0</v>
      </c>
      <c r="C107">
        <v>46.838846341860844</v>
      </c>
      <c r="D107">
        <v>2.8515561349193415</v>
      </c>
      <c r="E107">
        <v>28.637770897832816</v>
      </c>
      <c r="F107">
        <v>33.306175655857913</v>
      </c>
      <c r="G107">
        <v>24.384878605181683</v>
      </c>
      <c r="H107">
        <v>30.788658953886262</v>
      </c>
      <c r="I107">
        <v>25.509206452664166</v>
      </c>
      <c r="J107">
        <v>34.291999348215739</v>
      </c>
      <c r="K107">
        <v>28.075606974091578</v>
      </c>
      <c r="L107">
        <v>28.507414045950792</v>
      </c>
      <c r="M107">
        <v>34.780837542773341</v>
      </c>
      <c r="N107">
        <v>55.043180707185925</v>
      </c>
      <c r="O107">
        <v>36.728043017761117</v>
      </c>
      <c r="P107">
        <v>27.928955515724297</v>
      </c>
      <c r="Q107">
        <v>20.131986312530554</v>
      </c>
    </row>
    <row r="108" spans="2:17" x14ac:dyDescent="0.25">
      <c r="B108">
        <v>0</v>
      </c>
      <c r="C108">
        <v>45.5620356315411</v>
      </c>
      <c r="D108">
        <v>17.248541982903252</v>
      </c>
      <c r="E108">
        <v>33.961811935767358</v>
      </c>
      <c r="F108">
        <v>42.917632020452182</v>
      </c>
      <c r="G108">
        <v>20.316369737157466</v>
      </c>
      <c r="H108">
        <v>25.101861468402969</v>
      </c>
      <c r="I108">
        <v>25.900774946073341</v>
      </c>
      <c r="J108">
        <v>27.754254214268592</v>
      </c>
      <c r="K108">
        <v>27.3308300711033</v>
      </c>
      <c r="L108">
        <v>26.364144763122155</v>
      </c>
      <c r="M108">
        <v>22.705121035391869</v>
      </c>
      <c r="N108">
        <v>17.576096508748101</v>
      </c>
      <c r="O108">
        <v>37.828553167691936</v>
      </c>
      <c r="P108">
        <v>26.491970919549413</v>
      </c>
      <c r="Q108">
        <v>22.369577374770312</v>
      </c>
    </row>
    <row r="109" spans="2:17" x14ac:dyDescent="0.25">
      <c r="B109">
        <v>0</v>
      </c>
      <c r="C109">
        <v>31.767865863584564</v>
      </c>
      <c r="D109">
        <v>6.2347387270063486</v>
      </c>
      <c r="E109">
        <v>27.877258668403059</v>
      </c>
      <c r="F109">
        <v>26.404037115415917</v>
      </c>
      <c r="G109">
        <v>15.301969721634382</v>
      </c>
      <c r="H109">
        <v>14.943838515383362</v>
      </c>
      <c r="I109">
        <v>17.808888165391505</v>
      </c>
      <c r="J109">
        <v>20.673937815399643</v>
      </c>
      <c r="K109">
        <v>6.6579846980302779</v>
      </c>
      <c r="L109">
        <v>16.124043626892398</v>
      </c>
      <c r="M109">
        <v>3.7847957024255252</v>
      </c>
      <c r="N109">
        <v>14.048510499755821</v>
      </c>
      <c r="O109">
        <v>27.69005371968094</v>
      </c>
      <c r="P109">
        <v>16.4740354875468</v>
      </c>
      <c r="Q109">
        <v>34.063161321829725</v>
      </c>
    </row>
    <row r="110" spans="2:17" x14ac:dyDescent="0.25">
      <c r="B110">
        <v>0</v>
      </c>
      <c r="C110">
        <v>34.478194231573077</v>
      </c>
      <c r="D110">
        <v>12.289257349867633</v>
      </c>
      <c r="E110">
        <v>24.996516650411035</v>
      </c>
      <c r="F110">
        <v>25.519019088755744</v>
      </c>
      <c r="G110">
        <v>17.430681343179604</v>
      </c>
      <c r="H110">
        <v>26.083321722168034</v>
      </c>
      <c r="I110">
        <v>18.775254284519992</v>
      </c>
      <c r="J110">
        <v>26.264455900794204</v>
      </c>
      <c r="K110">
        <v>12.024522781106311</v>
      </c>
      <c r="L110">
        <v>23.345408945241743</v>
      </c>
      <c r="M110">
        <v>20.976731224745716</v>
      </c>
      <c r="N110">
        <v>18.329385537132506</v>
      </c>
      <c r="O110">
        <v>14.602201476940227</v>
      </c>
      <c r="P110">
        <v>25.950954437787377</v>
      </c>
      <c r="Q110">
        <v>20.2173610143514</v>
      </c>
    </row>
    <row r="111" spans="2:17" x14ac:dyDescent="0.25">
      <c r="B111">
        <v>0</v>
      </c>
      <c r="C111">
        <v>43.335464280006391</v>
      </c>
      <c r="D111">
        <v>13.081348889244046</v>
      </c>
      <c r="E111">
        <v>30.725587342176762</v>
      </c>
      <c r="F111">
        <v>49.488572798465718</v>
      </c>
      <c r="G111">
        <v>46.491929039475785</v>
      </c>
      <c r="H111">
        <v>37.837621863512865</v>
      </c>
      <c r="I111">
        <v>20.385168611155503</v>
      </c>
      <c r="J111">
        <v>26.010867828032602</v>
      </c>
      <c r="K111">
        <v>31.516701294550103</v>
      </c>
      <c r="L111">
        <v>25.954930477864792</v>
      </c>
      <c r="M111">
        <v>22.718555218155664</v>
      </c>
      <c r="N111">
        <v>35.983698257951097</v>
      </c>
      <c r="O111">
        <v>35.807895157423687</v>
      </c>
      <c r="P111">
        <v>36.702892760108682</v>
      </c>
      <c r="Q111">
        <v>27.105641681316929</v>
      </c>
    </row>
    <row r="112" spans="2:17" x14ac:dyDescent="0.25">
      <c r="B112">
        <v>0</v>
      </c>
      <c r="C112">
        <v>33.2917013599778</v>
      </c>
      <c r="D112">
        <v>6.3141826255897859</v>
      </c>
      <c r="E112">
        <v>26.866500138773247</v>
      </c>
      <c r="F112">
        <v>32.049680821537606</v>
      </c>
      <c r="G112">
        <v>22.994726616708299</v>
      </c>
      <c r="H112">
        <v>9.943102969747434</v>
      </c>
      <c r="I112">
        <v>10.713294476824869</v>
      </c>
      <c r="J112">
        <v>14.328337496530668</v>
      </c>
      <c r="K112">
        <v>30.585623091867888</v>
      </c>
      <c r="L112">
        <v>17.867055231751319</v>
      </c>
      <c r="M112">
        <v>32.174576741604213</v>
      </c>
      <c r="N112">
        <v>32.014987510407991</v>
      </c>
      <c r="O112">
        <v>28.053011379406051</v>
      </c>
      <c r="P112">
        <v>11.275326117124617</v>
      </c>
      <c r="Q112">
        <v>15.1887316125451</v>
      </c>
    </row>
    <row r="113" spans="2:17" x14ac:dyDescent="0.25">
      <c r="B113">
        <v>0.87902264600715141</v>
      </c>
      <c r="C113">
        <v>26.452622169249107</v>
      </c>
      <c r="D113">
        <v>7.7771156138259832</v>
      </c>
      <c r="E113">
        <v>24.366805721096544</v>
      </c>
      <c r="F113">
        <v>22.86948748510131</v>
      </c>
      <c r="G113">
        <v>16.492848629320619</v>
      </c>
      <c r="H113">
        <v>9.9672228843861745</v>
      </c>
      <c r="I113">
        <v>7.3971990464839097</v>
      </c>
      <c r="J113">
        <v>11.09207389749702</v>
      </c>
      <c r="K113">
        <v>0.63319427890345648</v>
      </c>
      <c r="L113">
        <v>21.46901072705602</v>
      </c>
      <c r="M113">
        <v>0</v>
      </c>
      <c r="N113">
        <v>1.0876042908224077</v>
      </c>
      <c r="O113">
        <v>14.034564958283671</v>
      </c>
      <c r="P113">
        <v>10.30989272943981</v>
      </c>
      <c r="Q113">
        <v>13.088498212157329</v>
      </c>
    </row>
    <row r="114" spans="2:17" x14ac:dyDescent="0.25">
      <c r="B114">
        <v>0</v>
      </c>
      <c r="C114">
        <v>54.663991975927786</v>
      </c>
      <c r="D114">
        <v>10.155466399197593</v>
      </c>
      <c r="E114">
        <v>43.112671347375461</v>
      </c>
      <c r="F114">
        <v>47.149782681377467</v>
      </c>
      <c r="G114">
        <v>34.445001671681716</v>
      </c>
      <c r="H114">
        <v>24.874623871614844</v>
      </c>
      <c r="I114">
        <v>27.214978268137745</v>
      </c>
      <c r="J114">
        <v>20.854229354730862</v>
      </c>
      <c r="K114">
        <v>45.277499164159146</v>
      </c>
      <c r="L114">
        <v>18.329989969909729</v>
      </c>
      <c r="M114">
        <v>22.885322634570379</v>
      </c>
      <c r="N114">
        <v>62.654630558341694</v>
      </c>
      <c r="O114">
        <v>47.534269475091946</v>
      </c>
      <c r="P114">
        <v>31.862253426947508</v>
      </c>
      <c r="Q114">
        <v>27.273487128050821</v>
      </c>
    </row>
    <row r="115" spans="2:17" x14ac:dyDescent="0.25">
      <c r="B115">
        <v>0</v>
      </c>
      <c r="C115">
        <v>45.25226968298854</v>
      </c>
      <c r="D115">
        <v>20.263432058342016</v>
      </c>
      <c r="E115">
        <v>40.526864116684031</v>
      </c>
      <c r="F115">
        <v>34.186634915910105</v>
      </c>
      <c r="G115">
        <v>29.409138264622715</v>
      </c>
      <c r="H115">
        <v>31.143027236195863</v>
      </c>
      <c r="I115">
        <v>28.508706652775711</v>
      </c>
      <c r="J115">
        <v>34.476856675100457</v>
      </c>
      <c r="K115">
        <v>24.482809941955651</v>
      </c>
      <c r="L115">
        <v>38.822741479386814</v>
      </c>
      <c r="M115">
        <v>30.584908468522105</v>
      </c>
      <c r="N115">
        <v>33.561541896115493</v>
      </c>
      <c r="O115">
        <v>40.37059086173538</v>
      </c>
      <c r="P115">
        <v>31.730912338145558</v>
      </c>
      <c r="Q115">
        <v>28.233368060723325</v>
      </c>
    </row>
    <row r="116" spans="2:17" x14ac:dyDescent="0.25">
      <c r="B116">
        <v>0</v>
      </c>
      <c r="C116">
        <v>49.061640511244136</v>
      </c>
      <c r="D116">
        <v>21.388124898883675</v>
      </c>
      <c r="E116">
        <v>37.421129267108881</v>
      </c>
      <c r="F116">
        <v>47.184921533732407</v>
      </c>
      <c r="G116">
        <v>29.84144960362401</v>
      </c>
      <c r="H116">
        <v>39.7912959068112</v>
      </c>
      <c r="I116">
        <v>34.84872997896781</v>
      </c>
      <c r="J116">
        <v>29.7443779323734</v>
      </c>
      <c r="K116">
        <v>28.166963274551044</v>
      </c>
      <c r="L116">
        <v>28.312570781426956</v>
      </c>
      <c r="M116">
        <v>39.589063258372434</v>
      </c>
      <c r="N116">
        <v>23.903899045461898</v>
      </c>
      <c r="O116">
        <v>41.279728199320495</v>
      </c>
      <c r="P116">
        <v>52.871703607830447</v>
      </c>
      <c r="Q116">
        <v>55.953729170037214</v>
      </c>
    </row>
    <row r="117" spans="2:17" x14ac:dyDescent="0.25">
      <c r="B117">
        <v>0</v>
      </c>
      <c r="C117">
        <v>37.243615727604379</v>
      </c>
      <c r="D117">
        <v>6.8098905553303615</v>
      </c>
      <c r="E117">
        <v>34.754762869882448</v>
      </c>
      <c r="F117">
        <v>24.248074584515606</v>
      </c>
      <c r="G117">
        <v>14.665585731657885</v>
      </c>
      <c r="H117">
        <v>13.879205512768545</v>
      </c>
      <c r="I117">
        <v>9.5338467774625055</v>
      </c>
      <c r="J117">
        <v>5.4884475070936363</v>
      </c>
      <c r="K117">
        <v>36.546412646939601</v>
      </c>
      <c r="L117">
        <v>14.106201864612892</v>
      </c>
      <c r="M117">
        <v>32.030806647750303</v>
      </c>
      <c r="N117">
        <v>43.777867855695177</v>
      </c>
      <c r="O117">
        <v>36.124847993514393</v>
      </c>
      <c r="P117">
        <v>15.727604377786786</v>
      </c>
      <c r="Q117">
        <v>8.5366842318605602</v>
      </c>
    </row>
    <row r="118" spans="2:17" x14ac:dyDescent="0.25">
      <c r="B118">
        <v>0</v>
      </c>
      <c r="C118">
        <v>34.739472887003934</v>
      </c>
      <c r="D118">
        <v>14.336564677370495</v>
      </c>
      <c r="E118">
        <v>24.257800666464707</v>
      </c>
      <c r="F118">
        <v>31.195092396243563</v>
      </c>
      <c r="G118">
        <v>16.419266888821568</v>
      </c>
      <c r="H118">
        <v>27.059981823689789</v>
      </c>
      <c r="I118">
        <v>15.571039079066951</v>
      </c>
      <c r="J118">
        <v>23.19751590427143</v>
      </c>
      <c r="K118">
        <v>8.883671614662223</v>
      </c>
      <c r="L118">
        <v>29.915177219024535</v>
      </c>
      <c r="M118">
        <v>14.525901242047864</v>
      </c>
      <c r="N118">
        <v>20.296879733414116</v>
      </c>
      <c r="O118">
        <v>23.144501666161769</v>
      </c>
      <c r="P118">
        <v>38.389881853983645</v>
      </c>
      <c r="Q118">
        <v>30.149954559224479</v>
      </c>
    </row>
    <row r="119" spans="2:17" x14ac:dyDescent="0.25">
      <c r="B119">
        <v>0</v>
      </c>
      <c r="C119">
        <v>40.042563640828355</v>
      </c>
      <c r="D119">
        <v>11.827780960956046</v>
      </c>
      <c r="E119">
        <v>26.74142588196775</v>
      </c>
      <c r="F119">
        <v>34.566587541949744</v>
      </c>
      <c r="G119">
        <v>26.33216010477204</v>
      </c>
      <c r="H119">
        <v>27.821887533764428</v>
      </c>
      <c r="I119">
        <v>23.622820659736433</v>
      </c>
      <c r="J119">
        <v>21.993942866497505</v>
      </c>
      <c r="K119">
        <v>17.172792011132028</v>
      </c>
      <c r="L119">
        <v>18.16321519194565</v>
      </c>
      <c r="M119">
        <v>25.767373332241959</v>
      </c>
      <c r="N119">
        <v>24.064827699107802</v>
      </c>
      <c r="O119">
        <v>36.490136694769582</v>
      </c>
      <c r="P119">
        <v>37.693378079724972</v>
      </c>
      <c r="Q119">
        <v>27.248915445690429</v>
      </c>
    </row>
    <row r="120" spans="2:17" x14ac:dyDescent="0.25">
      <c r="B120">
        <v>0</v>
      </c>
      <c r="C120">
        <v>36.404891931389891</v>
      </c>
      <c r="D120">
        <v>15.721867548650103</v>
      </c>
      <c r="E120">
        <v>24.959618490885315</v>
      </c>
      <c r="F120">
        <v>28.543958157064843</v>
      </c>
      <c r="G120">
        <v>16.391046842550573</v>
      </c>
      <c r="H120">
        <v>35.889546957926314</v>
      </c>
      <c r="I120">
        <v>27.874778863164373</v>
      </c>
      <c r="J120">
        <v>29.474655795708021</v>
      </c>
      <c r="K120">
        <v>6.8225521113760488</v>
      </c>
      <c r="L120">
        <v>23.275132682101376</v>
      </c>
      <c r="M120">
        <v>12.799015460349203</v>
      </c>
      <c r="N120">
        <v>10.637643258210906</v>
      </c>
      <c r="O120">
        <v>19.10622259826167</v>
      </c>
      <c r="P120">
        <v>24.859626182601339</v>
      </c>
      <c r="Q120">
        <v>25.774940389200829</v>
      </c>
    </row>
    <row r="121" spans="2:17" x14ac:dyDescent="0.25">
      <c r="B121">
        <v>0</v>
      </c>
      <c r="C121">
        <v>38.068771305765523</v>
      </c>
      <c r="D121">
        <v>9.5079294501259817</v>
      </c>
      <c r="E121">
        <v>29.76878612716763</v>
      </c>
      <c r="F121">
        <v>33.926189417518898</v>
      </c>
      <c r="G121">
        <v>24.759152215799617</v>
      </c>
      <c r="H121">
        <v>18.541574032903512</v>
      </c>
      <c r="I121">
        <v>18.563806136060471</v>
      </c>
      <c r="J121">
        <v>11.553282940566177</v>
      </c>
      <c r="K121">
        <v>35.289758411145691</v>
      </c>
      <c r="L121">
        <v>33.207351415443902</v>
      </c>
      <c r="M121">
        <v>31.576997183933603</v>
      </c>
      <c r="N121">
        <v>30.495034830294948</v>
      </c>
      <c r="O121">
        <v>32.903512672298802</v>
      </c>
      <c r="P121">
        <v>14.458277753075441</v>
      </c>
      <c r="Q121">
        <v>19.971839336001185</v>
      </c>
    </row>
    <row r="122" spans="2:17" x14ac:dyDescent="0.25">
      <c r="B122">
        <v>1.0555091502771661</v>
      </c>
      <c r="C122">
        <v>34.816614777128102</v>
      </c>
      <c r="D122">
        <v>11.542258333966132</v>
      </c>
      <c r="E122">
        <v>25.430936289771434</v>
      </c>
      <c r="F122">
        <v>16.280659123699596</v>
      </c>
      <c r="G122">
        <v>9.4768015794669296</v>
      </c>
      <c r="H122">
        <v>16.007289847368821</v>
      </c>
      <c r="I122">
        <v>13.508998405345887</v>
      </c>
      <c r="J122">
        <v>16.766648948287646</v>
      </c>
      <c r="K122">
        <v>24.132432227200244</v>
      </c>
      <c r="L122">
        <v>16.91852076847141</v>
      </c>
      <c r="M122">
        <v>31.141316728680994</v>
      </c>
      <c r="N122">
        <v>31.095755182625862</v>
      </c>
      <c r="O122">
        <v>20.267294403523426</v>
      </c>
      <c r="P122">
        <v>2.1869542106462148</v>
      </c>
      <c r="Q122">
        <v>0</v>
      </c>
    </row>
    <row r="123" spans="2:17" x14ac:dyDescent="0.25">
      <c r="B123">
        <v>6.2859596393301853</v>
      </c>
      <c r="C123">
        <v>44.62000858737656</v>
      </c>
      <c r="D123">
        <v>24.036066981537139</v>
      </c>
      <c r="E123">
        <v>31.197939029626447</v>
      </c>
      <c r="F123">
        <v>47.617003005581793</v>
      </c>
      <c r="G123">
        <v>30.124516960068696</v>
      </c>
      <c r="H123">
        <v>20.661227994847575</v>
      </c>
      <c r="I123">
        <v>9.8497209102619152</v>
      </c>
      <c r="J123">
        <v>0</v>
      </c>
      <c r="K123">
        <v>54.00601116358952</v>
      </c>
      <c r="L123">
        <v>17.586947187634177</v>
      </c>
      <c r="M123">
        <v>21.975096607986259</v>
      </c>
      <c r="N123">
        <v>54.607127522541866</v>
      </c>
      <c r="O123">
        <v>47.694289394589951</v>
      </c>
      <c r="P123">
        <v>20.09446114212108</v>
      </c>
      <c r="Q123">
        <v>21.064834693001288</v>
      </c>
    </row>
    <row r="124" spans="2:17" x14ac:dyDescent="0.25">
      <c r="B124">
        <v>0</v>
      </c>
      <c r="C124">
        <v>41.552219738102842</v>
      </c>
      <c r="D124">
        <v>11.977004152028107</v>
      </c>
      <c r="E124">
        <v>31.180134142446501</v>
      </c>
      <c r="F124">
        <v>37.687639731715109</v>
      </c>
      <c r="G124">
        <v>31.938677738741617</v>
      </c>
      <c r="H124">
        <v>23.235388054934525</v>
      </c>
      <c r="I124">
        <v>22.021718300862343</v>
      </c>
      <c r="J124">
        <v>29.798786330245932</v>
      </c>
      <c r="K124">
        <v>18.947620568508462</v>
      </c>
      <c r="L124">
        <v>20.536569786010858</v>
      </c>
      <c r="M124">
        <v>24.129671031619289</v>
      </c>
      <c r="N124">
        <v>25.734589587991056</v>
      </c>
      <c r="O124">
        <v>26.469179175982116</v>
      </c>
      <c r="P124">
        <v>28.385499840306611</v>
      </c>
      <c r="Q124">
        <v>37.567869690194826</v>
      </c>
    </row>
    <row r="125" spans="2:17" x14ac:dyDescent="0.25">
      <c r="B125">
        <v>0</v>
      </c>
      <c r="C125">
        <v>29.560344147130792</v>
      </c>
      <c r="D125">
        <v>7.5380850895887601</v>
      </c>
      <c r="E125">
        <v>33.530665403741416</v>
      </c>
      <c r="F125">
        <v>27.089746625621597</v>
      </c>
      <c r="G125">
        <v>26.371457889336174</v>
      </c>
      <c r="H125">
        <v>17.854605730523325</v>
      </c>
      <c r="I125">
        <v>6.2041202936301207</v>
      </c>
      <c r="J125">
        <v>17.909858710237589</v>
      </c>
      <c r="K125">
        <v>42.615833925329547</v>
      </c>
      <c r="L125">
        <v>16.781119267503357</v>
      </c>
      <c r="M125">
        <v>42.765806298839685</v>
      </c>
      <c r="N125">
        <v>30.286526166232537</v>
      </c>
      <c r="O125">
        <v>11.626805588444233</v>
      </c>
      <c r="P125">
        <v>13.584339726892413</v>
      </c>
      <c r="Q125">
        <v>15.241929118320311</v>
      </c>
    </row>
    <row r="126" spans="2:17" x14ac:dyDescent="0.25">
      <c r="B126">
        <v>0</v>
      </c>
      <c r="C126">
        <v>42.131507775524</v>
      </c>
      <c r="D126">
        <v>12.973292765382016</v>
      </c>
      <c r="E126">
        <v>25.202839756592294</v>
      </c>
      <c r="F126">
        <v>40.449628127112916</v>
      </c>
      <c r="G126">
        <v>38.683231913455032</v>
      </c>
      <c r="H126">
        <v>25.194388100067609</v>
      </c>
      <c r="I126">
        <v>20.841784989858013</v>
      </c>
      <c r="J126">
        <v>23.985801217038539</v>
      </c>
      <c r="K126">
        <v>48.76605814739689</v>
      </c>
      <c r="L126">
        <v>34.254563894523329</v>
      </c>
      <c r="M126">
        <v>44.320486815415819</v>
      </c>
      <c r="N126">
        <v>39.756592292089252</v>
      </c>
      <c r="O126">
        <v>30.561189993238674</v>
      </c>
      <c r="P126">
        <v>35.05747126436782</v>
      </c>
      <c r="Q126">
        <v>21.450304259634891</v>
      </c>
    </row>
    <row r="127" spans="2:17" x14ac:dyDescent="0.25">
      <c r="B127">
        <v>0</v>
      </c>
      <c r="C127">
        <v>50.666877120984921</v>
      </c>
      <c r="D127">
        <v>15.460500355141663</v>
      </c>
      <c r="E127">
        <v>39.649593560097863</v>
      </c>
      <c r="F127">
        <v>42.774840186252071</v>
      </c>
      <c r="G127">
        <v>33.036066608791728</v>
      </c>
      <c r="H127">
        <v>29.689842948464999</v>
      </c>
      <c r="I127">
        <v>26.769789282613843</v>
      </c>
      <c r="J127">
        <v>25.885881145923761</v>
      </c>
      <c r="K127">
        <v>34.377712887696319</v>
      </c>
      <c r="L127">
        <v>25.838528924315369</v>
      </c>
      <c r="M127">
        <v>40.596637992265805</v>
      </c>
      <c r="N127">
        <v>39.554889116881064</v>
      </c>
      <c r="O127">
        <v>24.149633020282536</v>
      </c>
      <c r="P127">
        <v>30.905216636413858</v>
      </c>
      <c r="Q127">
        <v>33.391208270854705</v>
      </c>
    </row>
    <row r="128" spans="2:17" x14ac:dyDescent="0.25">
      <c r="B128">
        <v>0</v>
      </c>
      <c r="C128">
        <v>60.05359612724758</v>
      </c>
      <c r="D128">
        <v>21.732365145228215</v>
      </c>
      <c r="E128">
        <v>45.133125864453667</v>
      </c>
      <c r="F128">
        <v>49.697441217150761</v>
      </c>
      <c r="G128">
        <v>36.704702627939142</v>
      </c>
      <c r="H128">
        <v>33.463001383125864</v>
      </c>
      <c r="I128">
        <v>31.760027662517288</v>
      </c>
      <c r="J128">
        <v>35.995850622406635</v>
      </c>
      <c r="K128">
        <v>52.783540802213004</v>
      </c>
      <c r="L128">
        <v>49.922199170124479</v>
      </c>
      <c r="M128">
        <v>50.354426002766253</v>
      </c>
      <c r="N128">
        <v>61.964038727524205</v>
      </c>
      <c r="O128">
        <v>51.175656984785611</v>
      </c>
      <c r="P128">
        <v>49.152835408022128</v>
      </c>
      <c r="Q128">
        <v>45.288727524204702</v>
      </c>
    </row>
    <row r="129" spans="2:17" x14ac:dyDescent="0.25">
      <c r="B129">
        <v>0</v>
      </c>
      <c r="C129">
        <v>58.77637130801687</v>
      </c>
      <c r="D129">
        <v>11.983122362869199</v>
      </c>
      <c r="E129">
        <v>35.839662447257389</v>
      </c>
      <c r="F129">
        <v>34.354430379746837</v>
      </c>
      <c r="G129">
        <v>30.894514767932492</v>
      </c>
      <c r="H129">
        <v>45.021097046413502</v>
      </c>
      <c r="I129">
        <v>35.991561181434598</v>
      </c>
      <c r="J129">
        <v>48.734177215189874</v>
      </c>
      <c r="K129">
        <v>10.531645569620252</v>
      </c>
      <c r="L129">
        <v>42.168776371308013</v>
      </c>
      <c r="M129">
        <v>27.18143459915612</v>
      </c>
      <c r="N129">
        <v>36.42194092827004</v>
      </c>
      <c r="O129">
        <v>37.755274261603375</v>
      </c>
      <c r="P129">
        <v>28.784810126582279</v>
      </c>
      <c r="Q129">
        <v>47.029535864978904</v>
      </c>
    </row>
    <row r="130" spans="2:17" x14ac:dyDescent="0.25">
      <c r="B130">
        <v>0</v>
      </c>
      <c r="C130">
        <v>57.060684498130577</v>
      </c>
      <c r="D130">
        <v>17.304189435336976</v>
      </c>
      <c r="E130">
        <v>47.464289138145908</v>
      </c>
      <c r="F130">
        <v>49.419998082638287</v>
      </c>
      <c r="G130">
        <v>35.116479723899914</v>
      </c>
      <c r="H130">
        <v>27.293643945930402</v>
      </c>
      <c r="I130">
        <v>19.336592848240823</v>
      </c>
      <c r="J130">
        <v>17.783529862908637</v>
      </c>
      <c r="K130">
        <v>54.673569168823697</v>
      </c>
      <c r="L130">
        <v>33.966062697727928</v>
      </c>
      <c r="M130">
        <v>46.352219346179659</v>
      </c>
      <c r="N130">
        <v>57.02233726392484</v>
      </c>
      <c r="O130">
        <v>47.013709136228549</v>
      </c>
      <c r="P130">
        <v>20.851308599367272</v>
      </c>
      <c r="Q130">
        <v>16.623526028185218</v>
      </c>
    </row>
    <row r="131" spans="2:17" x14ac:dyDescent="0.25">
      <c r="B131">
        <v>0</v>
      </c>
      <c r="C131">
        <v>50.035514166206298</v>
      </c>
      <c r="D131">
        <v>12.832452055875621</v>
      </c>
      <c r="E131">
        <v>33.564833083418833</v>
      </c>
      <c r="F131">
        <v>33.746349932917688</v>
      </c>
      <c r="G131">
        <v>26.225238734117273</v>
      </c>
      <c r="H131">
        <v>33.075526793465393</v>
      </c>
      <c r="I131">
        <v>32.972930313313867</v>
      </c>
      <c r="J131">
        <v>33.967326967090209</v>
      </c>
      <c r="K131">
        <v>18.743587719990529</v>
      </c>
      <c r="L131">
        <v>18.838292163207324</v>
      </c>
      <c r="M131">
        <v>21.213795280561911</v>
      </c>
      <c r="N131">
        <v>18.348985873253888</v>
      </c>
      <c r="O131">
        <v>25.065109304711548</v>
      </c>
      <c r="P131">
        <v>28.750690553231788</v>
      </c>
      <c r="Q131">
        <v>42.814300370925736</v>
      </c>
    </row>
    <row r="132" spans="2:17" x14ac:dyDescent="0.25">
      <c r="B132">
        <v>0</v>
      </c>
      <c r="C132">
        <v>51.478169384534453</v>
      </c>
      <c r="D132">
        <v>14.32930036822725</v>
      </c>
      <c r="E132">
        <v>44.629142556549183</v>
      </c>
      <c r="F132">
        <v>61.725407680168331</v>
      </c>
      <c r="G132">
        <v>53.929510783797994</v>
      </c>
      <c r="H132">
        <v>23.766438716465018</v>
      </c>
      <c r="I132">
        <v>14.655444502893214</v>
      </c>
      <c r="J132">
        <v>21.409784324039979</v>
      </c>
      <c r="K132">
        <v>41.073119410836398</v>
      </c>
      <c r="L132">
        <v>21.967385586533403</v>
      </c>
      <c r="M132">
        <v>34.182009468700684</v>
      </c>
      <c r="N132">
        <v>61.220410310362972</v>
      </c>
      <c r="O132">
        <v>45.165702261967382</v>
      </c>
      <c r="P132">
        <v>18.264071541294054</v>
      </c>
      <c r="Q132">
        <v>5.8285113098369274</v>
      </c>
    </row>
    <row r="133" spans="2:17" x14ac:dyDescent="0.25">
      <c r="B133">
        <v>0</v>
      </c>
      <c r="C133">
        <v>58.903385049365298</v>
      </c>
      <c r="D133">
        <v>21.526798307475318</v>
      </c>
      <c r="E133">
        <v>38.593088857545837</v>
      </c>
      <c r="F133">
        <v>73.430888575458397</v>
      </c>
      <c r="G133">
        <v>53.429125528913971</v>
      </c>
      <c r="H133">
        <v>50.352609308885754</v>
      </c>
      <c r="I133">
        <v>42.568758815232719</v>
      </c>
      <c r="J133">
        <v>34.27362482369535</v>
      </c>
      <c r="K133">
        <v>56.629055007052187</v>
      </c>
      <c r="L133">
        <v>50.246826516220032</v>
      </c>
      <c r="M133">
        <v>41.519746121297601</v>
      </c>
      <c r="N133">
        <v>49.241889985895625</v>
      </c>
      <c r="O133">
        <v>60.36671368124118</v>
      </c>
      <c r="P133">
        <v>44.393511988716497</v>
      </c>
      <c r="Q133">
        <v>40.84978843441467</v>
      </c>
    </row>
    <row r="134" spans="2:17" x14ac:dyDescent="0.25">
      <c r="B134">
        <v>0</v>
      </c>
      <c r="C134">
        <v>53.411446597566467</v>
      </c>
      <c r="D134">
        <v>20.946372239747635</v>
      </c>
      <c r="E134">
        <v>34.429923388913927</v>
      </c>
      <c r="F134">
        <v>45.588102748986032</v>
      </c>
      <c r="G134">
        <v>28.850833708877872</v>
      </c>
      <c r="H134">
        <v>32.582244254168543</v>
      </c>
      <c r="I134">
        <v>24.993240198287516</v>
      </c>
      <c r="J134">
        <v>31.059035601622355</v>
      </c>
      <c r="K134">
        <v>62.469580892293827</v>
      </c>
      <c r="L134">
        <v>36.755295178008112</v>
      </c>
      <c r="M134">
        <v>32.71744028841821</v>
      </c>
      <c r="N134">
        <v>55.574583145561064</v>
      </c>
      <c r="O134">
        <v>38.945470932852636</v>
      </c>
      <c r="P134">
        <v>41.06354213609734</v>
      </c>
      <c r="Q134">
        <v>44.200090130689503</v>
      </c>
    </row>
    <row r="135" spans="2:17" x14ac:dyDescent="0.25">
      <c r="B135">
        <v>0</v>
      </c>
      <c r="C135">
        <v>64.055114150658753</v>
      </c>
      <c r="D135">
        <v>28.834355828220858</v>
      </c>
      <c r="E135">
        <v>44.3025243890174</v>
      </c>
      <c r="F135">
        <v>62.285024640450573</v>
      </c>
      <c r="G135">
        <v>46.484964296489991</v>
      </c>
      <c r="H135">
        <v>40.762345368601025</v>
      </c>
      <c r="I135">
        <v>29.84008850447551</v>
      </c>
      <c r="J135">
        <v>10.751282309162224</v>
      </c>
      <c r="K135">
        <v>69.294981393945491</v>
      </c>
      <c r="L135">
        <v>34.878809212511314</v>
      </c>
      <c r="M135">
        <v>47.06828924871769</v>
      </c>
      <c r="N135">
        <v>89.721412048677465</v>
      </c>
      <c r="O135">
        <v>60.354017902041633</v>
      </c>
      <c r="P135">
        <v>49.250729156190289</v>
      </c>
      <c r="Q135">
        <v>29.528311374836569</v>
      </c>
    </row>
    <row r="136" spans="2:17" x14ac:dyDescent="0.25">
      <c r="B136">
        <v>0</v>
      </c>
      <c r="C136">
        <v>58.088110222827019</v>
      </c>
      <c r="D136">
        <v>18.395985711855758</v>
      </c>
      <c r="E136">
        <v>47.372002041163462</v>
      </c>
      <c r="F136">
        <v>45.169246470488176</v>
      </c>
      <c r="G136">
        <v>53.257356693315195</v>
      </c>
      <c r="H136">
        <v>44.004082326926344</v>
      </c>
      <c r="I136">
        <v>44.471848953903724</v>
      </c>
      <c r="J136">
        <v>44.063616261268926</v>
      </c>
      <c r="K136">
        <v>37.94863071951012</v>
      </c>
      <c r="L136">
        <v>34.453138288824633</v>
      </c>
      <c r="M136">
        <v>27.019901343765945</v>
      </c>
      <c r="N136">
        <v>39.870726313998979</v>
      </c>
      <c r="O136">
        <v>53.631569994897092</v>
      </c>
      <c r="P136">
        <v>26.237455349549244</v>
      </c>
      <c r="Q136">
        <v>26.484095934682767</v>
      </c>
    </row>
    <row r="137" spans="2:17" x14ac:dyDescent="0.25">
      <c r="B137">
        <v>0</v>
      </c>
      <c r="C137">
        <v>29.669379817042422</v>
      </c>
      <c r="D137">
        <v>11.582510984657494</v>
      </c>
      <c r="E137">
        <v>24.468774760498452</v>
      </c>
      <c r="F137">
        <v>15.227256356695239</v>
      </c>
      <c r="G137">
        <v>4.8692645681769076</v>
      </c>
      <c r="H137">
        <v>17.186487070517899</v>
      </c>
      <c r="I137">
        <v>17.913995534106462</v>
      </c>
      <c r="J137">
        <v>21.976518043650508</v>
      </c>
      <c r="K137">
        <v>11.315997983144852</v>
      </c>
      <c r="L137">
        <v>13.404883670676368</v>
      </c>
      <c r="M137">
        <v>13.138370669163727</v>
      </c>
      <c r="N137">
        <v>2.9604552330188003</v>
      </c>
      <c r="O137">
        <v>16.747100770726789</v>
      </c>
      <c r="P137">
        <v>21.076136281783477</v>
      </c>
      <c r="Q137">
        <v>22.171000504213787</v>
      </c>
    </row>
    <row r="138" spans="2:17" x14ac:dyDescent="0.25">
      <c r="B138">
        <v>0</v>
      </c>
      <c r="C138">
        <v>37.702888583218709</v>
      </c>
      <c r="D138">
        <v>15.825309491059148</v>
      </c>
      <c r="E138">
        <v>30.337001375515822</v>
      </c>
      <c r="F138">
        <v>32.104539202200826</v>
      </c>
      <c r="G138">
        <v>22.716643741403026</v>
      </c>
      <c r="H138">
        <v>30.165061898211832</v>
      </c>
      <c r="I138">
        <v>23.755158184319118</v>
      </c>
      <c r="J138">
        <v>35.24759284731774</v>
      </c>
      <c r="K138">
        <v>14.594222833562586</v>
      </c>
      <c r="L138">
        <v>29.724896836313619</v>
      </c>
      <c r="M138">
        <v>10</v>
      </c>
      <c r="N138">
        <v>18.411279229711141</v>
      </c>
      <c r="O138">
        <v>27.393397524071528</v>
      </c>
      <c r="P138">
        <v>41.51994497936726</v>
      </c>
      <c r="Q138">
        <v>30</v>
      </c>
    </row>
    <row r="139" spans="2:17" x14ac:dyDescent="0.25">
      <c r="B139">
        <v>0</v>
      </c>
      <c r="C139">
        <v>42.464255019923428</v>
      </c>
      <c r="D139">
        <v>17.915462145480117</v>
      </c>
      <c r="E139">
        <v>36.627861551683729</v>
      </c>
      <c r="F139">
        <v>27.963122118915539</v>
      </c>
      <c r="G139">
        <v>20.884444097195093</v>
      </c>
      <c r="H139">
        <v>26.525509805453552</v>
      </c>
      <c r="I139">
        <v>16.813813579185872</v>
      </c>
      <c r="J139">
        <v>20.775060551605595</v>
      </c>
      <c r="K139">
        <v>16.563794046409878</v>
      </c>
      <c r="L139">
        <v>30.244550355496525</v>
      </c>
      <c r="M139">
        <v>22.861161028205331</v>
      </c>
      <c r="N139">
        <v>21.017266973982345</v>
      </c>
      <c r="O139">
        <v>24.19720290647707</v>
      </c>
      <c r="P139">
        <v>27.697476365341046</v>
      </c>
      <c r="Q139">
        <v>25.166028595984063</v>
      </c>
    </row>
    <row r="140" spans="2:17" x14ac:dyDescent="0.25">
      <c r="B140">
        <v>0</v>
      </c>
      <c r="C140">
        <v>39.72364647605805</v>
      </c>
      <c r="D140">
        <v>15.364560702181281</v>
      </c>
      <c r="E140">
        <v>25.462761797166944</v>
      </c>
      <c r="F140">
        <v>53.219779264795342</v>
      </c>
      <c r="G140">
        <v>42.808725123837668</v>
      </c>
      <c r="H140">
        <v>19.570696098027287</v>
      </c>
      <c r="I140">
        <v>7.8734683236290959</v>
      </c>
      <c r="J140">
        <v>13.496132788737292</v>
      </c>
      <c r="K140">
        <v>27.322499348222824</v>
      </c>
      <c r="L140">
        <v>15.894672807856089</v>
      </c>
      <c r="M140">
        <v>30.042582775701749</v>
      </c>
      <c r="N140">
        <v>47.918658208047276</v>
      </c>
      <c r="O140">
        <v>38.350569218736418</v>
      </c>
      <c r="P140">
        <v>37.255583557834356</v>
      </c>
      <c r="Q140">
        <v>25.080385852090032</v>
      </c>
    </row>
    <row r="141" spans="2:17" x14ac:dyDescent="0.25">
      <c r="B141">
        <v>0</v>
      </c>
      <c r="C141">
        <v>45.249221183800628</v>
      </c>
      <c r="D141">
        <v>13.949463482173762</v>
      </c>
      <c r="E141">
        <v>31.775700934579437</v>
      </c>
      <c r="F141">
        <v>51.332641052267228</v>
      </c>
      <c r="G141">
        <v>42.107995846313599</v>
      </c>
      <c r="H141">
        <v>22.784700588438906</v>
      </c>
      <c r="I141">
        <v>17.203184492904118</v>
      </c>
      <c r="J141">
        <v>6.7497403946002077</v>
      </c>
      <c r="K141">
        <v>40.84458290065767</v>
      </c>
      <c r="L141">
        <v>29.880581516095532</v>
      </c>
      <c r="M141">
        <v>36.561093804084457</v>
      </c>
      <c r="N141">
        <v>49.420214607130497</v>
      </c>
      <c r="O141">
        <v>28.902734510211147</v>
      </c>
      <c r="P141">
        <v>24.368293527172032</v>
      </c>
      <c r="Q141">
        <v>19.323295257874697</v>
      </c>
    </row>
    <row r="142" spans="2:17" x14ac:dyDescent="0.25">
      <c r="B142">
        <v>0</v>
      </c>
      <c r="C142">
        <v>52.39234449760766</v>
      </c>
      <c r="D142">
        <v>18.763955342902712</v>
      </c>
      <c r="E142">
        <v>37.743221690590111</v>
      </c>
      <c r="F142">
        <v>52.711323763955342</v>
      </c>
      <c r="G142">
        <v>40.637958532695372</v>
      </c>
      <c r="H142">
        <v>50.25518341307815</v>
      </c>
      <c r="I142">
        <v>32.488038277511961</v>
      </c>
      <c r="J142">
        <v>38.181818181818187</v>
      </c>
      <c r="K142">
        <v>26.076555023923444</v>
      </c>
      <c r="L142">
        <v>33.987240829346092</v>
      </c>
      <c r="M142">
        <v>31.618819776714513</v>
      </c>
      <c r="N142">
        <v>22.280701754385966</v>
      </c>
      <c r="O142">
        <v>33.755980861244019</v>
      </c>
      <c r="P142">
        <v>39.760765550239235</v>
      </c>
      <c r="Q142">
        <v>45.350877192982459</v>
      </c>
    </row>
    <row r="143" spans="2:17" x14ac:dyDescent="0.25">
      <c r="B143">
        <v>0</v>
      </c>
      <c r="C143">
        <v>57.79679940454038</v>
      </c>
      <c r="D143">
        <v>13.044287309266842</v>
      </c>
      <c r="E143">
        <v>39.998139188686267</v>
      </c>
      <c r="F143">
        <v>40.193524376628211</v>
      </c>
      <c r="G143">
        <v>42.20320059545962</v>
      </c>
      <c r="H143">
        <v>45.506140677335317</v>
      </c>
      <c r="I143">
        <v>44.63155935988091</v>
      </c>
      <c r="J143">
        <v>27.400446594715294</v>
      </c>
      <c r="K143">
        <v>49.525493114998135</v>
      </c>
      <c r="L143">
        <v>27.940081875697803</v>
      </c>
      <c r="M143">
        <v>42.714923706736137</v>
      </c>
      <c r="N143">
        <v>70.692221808708595</v>
      </c>
      <c r="O143">
        <v>51.991068105694083</v>
      </c>
      <c r="P143">
        <v>4.7357647934499436</v>
      </c>
      <c r="Q143">
        <v>3.8146631931522146</v>
      </c>
    </row>
    <row r="144" spans="2:17" x14ac:dyDescent="0.25">
      <c r="B144">
        <v>0</v>
      </c>
      <c r="C144">
        <v>29.78377499593562</v>
      </c>
      <c r="D144">
        <v>3.8774183059665095</v>
      </c>
      <c r="E144">
        <v>23.524630141440419</v>
      </c>
      <c r="F144">
        <v>27.507722321573731</v>
      </c>
      <c r="G144">
        <v>25.434888635994145</v>
      </c>
      <c r="H144">
        <v>22.134612258169405</v>
      </c>
      <c r="I144">
        <v>15.48528694521216</v>
      </c>
      <c r="J144">
        <v>13.095431637132174</v>
      </c>
      <c r="K144">
        <v>23.987969435864088</v>
      </c>
      <c r="L144">
        <v>16.403836774508211</v>
      </c>
      <c r="M144">
        <v>22.58982279304178</v>
      </c>
      <c r="N144">
        <v>36.546902942610956</v>
      </c>
      <c r="O144">
        <v>25.434888635994145</v>
      </c>
      <c r="P144">
        <v>13.981466428223053</v>
      </c>
      <c r="Q144">
        <v>18.940009754511461</v>
      </c>
    </row>
    <row r="145" spans="2:17" x14ac:dyDescent="0.25">
      <c r="B145">
        <v>0</v>
      </c>
      <c r="C145">
        <v>57.666404268346014</v>
      </c>
      <c r="D145">
        <v>20.790693606227588</v>
      </c>
      <c r="E145">
        <v>36.657045394909474</v>
      </c>
      <c r="F145">
        <v>37.846584448526194</v>
      </c>
      <c r="G145">
        <v>24.525496370156564</v>
      </c>
      <c r="H145">
        <v>31.95136884457273</v>
      </c>
      <c r="I145">
        <v>17.431995101898014</v>
      </c>
      <c r="J145">
        <v>19.399982506778624</v>
      </c>
      <c r="K145">
        <v>63.237995276830226</v>
      </c>
      <c r="L145">
        <v>29.047494096037784</v>
      </c>
      <c r="M145">
        <v>47.765240969124463</v>
      </c>
      <c r="N145">
        <v>66.211842910872036</v>
      </c>
      <c r="O145">
        <v>50.424210618385381</v>
      </c>
      <c r="P145">
        <v>20.143444415289075</v>
      </c>
      <c r="Q145">
        <v>19.426222338843697</v>
      </c>
    </row>
    <row r="146" spans="2:17" x14ac:dyDescent="0.25">
      <c r="B146">
        <v>0</v>
      </c>
      <c r="C146">
        <v>28.092371008307293</v>
      </c>
      <c r="D146">
        <v>1.7986433960826158</v>
      </c>
      <c r="E146">
        <v>21.095953052358816</v>
      </c>
      <c r="F146">
        <v>27.505525493483731</v>
      </c>
      <c r="G146">
        <v>25.615425653532505</v>
      </c>
      <c r="H146">
        <v>7.8500114320554841</v>
      </c>
      <c r="I146">
        <v>3.6735004953890713</v>
      </c>
      <c r="J146">
        <v>1.3870893986738817</v>
      </c>
      <c r="K146">
        <v>26.019358280618853</v>
      </c>
      <c r="L146">
        <v>9.4733633107232684</v>
      </c>
      <c r="M146">
        <v>20.531971648502399</v>
      </c>
      <c r="N146">
        <v>35.850925996494169</v>
      </c>
      <c r="O146">
        <v>26.469019129639509</v>
      </c>
      <c r="P146">
        <v>18.405609328557272</v>
      </c>
      <c r="Q146">
        <v>18.024540812438076</v>
      </c>
    </row>
    <row r="147" spans="2:17" x14ac:dyDescent="0.25">
      <c r="B147">
        <v>0</v>
      </c>
      <c r="C147">
        <v>44.676457090408448</v>
      </c>
      <c r="D147">
        <v>15.213400642496557</v>
      </c>
      <c r="E147">
        <v>39.605323542909595</v>
      </c>
      <c r="F147">
        <v>31.910662383356282</v>
      </c>
      <c r="G147">
        <v>21.06470858191831</v>
      </c>
      <c r="H147">
        <v>33.295089490592019</v>
      </c>
      <c r="I147">
        <v>24.491356891540462</v>
      </c>
      <c r="J147">
        <v>31.084595380143799</v>
      </c>
      <c r="K147">
        <v>32.231910662383356</v>
      </c>
      <c r="L147">
        <v>29.310081076946609</v>
      </c>
      <c r="M147">
        <v>43.322625057365762</v>
      </c>
      <c r="N147">
        <v>34.320024476059352</v>
      </c>
      <c r="O147">
        <v>20.774055377084288</v>
      </c>
      <c r="P147">
        <v>32.078935291418084</v>
      </c>
      <c r="Q147">
        <v>33.035031359951049</v>
      </c>
    </row>
    <row r="148" spans="2:17" x14ac:dyDescent="0.25">
      <c r="B148">
        <v>1.5267175572519083</v>
      </c>
      <c r="C148">
        <v>53.560844185002246</v>
      </c>
      <c r="D148">
        <v>15.922766052986079</v>
      </c>
      <c r="E148">
        <v>43.089357880556804</v>
      </c>
      <c r="F148">
        <v>53.318365514144595</v>
      </c>
      <c r="G148">
        <v>39.317467444993262</v>
      </c>
      <c r="H148">
        <v>18.338572070049395</v>
      </c>
      <c r="I148">
        <v>14.234396048495734</v>
      </c>
      <c r="J148">
        <v>0</v>
      </c>
      <c r="K148">
        <v>59.595868881903904</v>
      </c>
      <c r="L148">
        <v>35.734171531207906</v>
      </c>
      <c r="M148">
        <v>45.487202514593619</v>
      </c>
      <c r="N148">
        <v>57.35967669510552</v>
      </c>
      <c r="O148">
        <v>51.971261787157609</v>
      </c>
      <c r="P148">
        <v>16.012572968118548</v>
      </c>
      <c r="Q148">
        <v>17.521329142343962</v>
      </c>
    </row>
    <row r="149" spans="2:17" x14ac:dyDescent="0.25">
      <c r="B149">
        <v>0</v>
      </c>
      <c r="C149">
        <v>59.852467356282858</v>
      </c>
      <c r="D149">
        <v>26.793284721044596</v>
      </c>
      <c r="E149">
        <v>39.002882821773781</v>
      </c>
      <c r="F149">
        <v>40.825843649313207</v>
      </c>
      <c r="G149">
        <v>51.899270815668984</v>
      </c>
      <c r="H149">
        <v>47.354587078175342</v>
      </c>
      <c r="I149">
        <v>32.601322706460913</v>
      </c>
      <c r="J149">
        <v>36.798372053586569</v>
      </c>
      <c r="K149">
        <v>35.628285568933357</v>
      </c>
      <c r="L149">
        <v>46.922163812107854</v>
      </c>
      <c r="M149">
        <v>41.461760217059521</v>
      </c>
      <c r="N149">
        <v>38.587417330846193</v>
      </c>
      <c r="O149">
        <v>38.926572833644222</v>
      </c>
      <c r="P149">
        <v>46.3964727827709</v>
      </c>
      <c r="Q149">
        <v>34.899101237917584</v>
      </c>
    </row>
    <row r="150" spans="2:17" x14ac:dyDescent="0.25">
      <c r="B150">
        <v>9.6101694915254239</v>
      </c>
      <c r="C150">
        <v>32.440677966101696</v>
      </c>
      <c r="D150">
        <v>16.771186440677965</v>
      </c>
      <c r="E150">
        <v>30.364406779661017</v>
      </c>
      <c r="F150">
        <v>31.177966101694913</v>
      </c>
      <c r="G150">
        <v>15.940677966101696</v>
      </c>
      <c r="H150">
        <v>12.161016949152541</v>
      </c>
      <c r="I150">
        <v>8.2711864406779654</v>
      </c>
      <c r="J150">
        <v>0</v>
      </c>
      <c r="K150">
        <v>28.703389830508474</v>
      </c>
      <c r="L150">
        <v>12.491525423728813</v>
      </c>
      <c r="M150">
        <v>25.559322033898308</v>
      </c>
      <c r="N150">
        <v>38.508474576271183</v>
      </c>
      <c r="O150">
        <v>29.322033898305083</v>
      </c>
      <c r="P150">
        <v>9.7203389830508478</v>
      </c>
      <c r="Q150">
        <v>13.652542372881356</v>
      </c>
    </row>
    <row r="151" spans="2:17" x14ac:dyDescent="0.25">
      <c r="B151">
        <v>0</v>
      </c>
      <c r="C151">
        <v>48.33437110834371</v>
      </c>
      <c r="D151">
        <v>7.3318804483188043</v>
      </c>
      <c r="E151">
        <v>32.448630136986303</v>
      </c>
      <c r="F151">
        <v>40.916874221668742</v>
      </c>
      <c r="G151">
        <v>31.950498132004977</v>
      </c>
      <c r="H151">
        <v>40.340909090909086</v>
      </c>
      <c r="I151">
        <v>19.108032378580322</v>
      </c>
      <c r="J151">
        <v>27.895392278953924</v>
      </c>
      <c r="K151">
        <v>45.119863013698627</v>
      </c>
      <c r="L151">
        <v>34.01307596513076</v>
      </c>
      <c r="M151">
        <v>42.092154420921545</v>
      </c>
      <c r="N151">
        <v>43.111768368617682</v>
      </c>
      <c r="O151">
        <v>28.627023661270236</v>
      </c>
      <c r="P151">
        <v>39.399128268991284</v>
      </c>
      <c r="Q151">
        <v>26.081880448318806</v>
      </c>
    </row>
    <row r="152" spans="2:17" x14ac:dyDescent="0.25">
      <c r="B152">
        <v>0</v>
      </c>
      <c r="C152">
        <v>43.823505556006168</v>
      </c>
      <c r="D152">
        <v>2.2872901289642309</v>
      </c>
      <c r="E152">
        <v>32.403276826993263</v>
      </c>
      <c r="F152">
        <v>27.836807526968936</v>
      </c>
      <c r="G152">
        <v>24.430205207234977</v>
      </c>
      <c r="H152">
        <v>17.714332062616595</v>
      </c>
      <c r="I152">
        <v>18.265877200097329</v>
      </c>
      <c r="J152">
        <v>18.768756590153295</v>
      </c>
      <c r="K152">
        <v>43.79106172438965</v>
      </c>
      <c r="L152">
        <v>24.973639386811584</v>
      </c>
      <c r="M152">
        <v>34.155243734285015</v>
      </c>
      <c r="N152">
        <v>54.018979641495655</v>
      </c>
      <c r="O152">
        <v>43.928948008759832</v>
      </c>
      <c r="P152">
        <v>10.625354854408306</v>
      </c>
      <c r="Q152">
        <v>14.843052964555115</v>
      </c>
    </row>
    <row r="153" spans="2:17" x14ac:dyDescent="0.25">
      <c r="B153">
        <v>2.5844782770144819</v>
      </c>
      <c r="C153">
        <v>30.337913108057929</v>
      </c>
      <c r="D153">
        <v>4.4337170441886373</v>
      </c>
      <c r="E153">
        <v>28.065354623096916</v>
      </c>
      <c r="F153">
        <v>26.929075380616414</v>
      </c>
      <c r="G153">
        <v>10.508726327515781</v>
      </c>
      <c r="H153">
        <v>17.979948013367991</v>
      </c>
      <c r="I153">
        <v>13.078351281099145</v>
      </c>
      <c r="J153">
        <v>5.466023022651318</v>
      </c>
      <c r="K153">
        <v>11.243965837356109</v>
      </c>
      <c r="L153">
        <v>12.164871890085406</v>
      </c>
      <c r="M153">
        <v>7.9836613442257702</v>
      </c>
      <c r="N153">
        <v>0</v>
      </c>
      <c r="O153">
        <v>14.043817304121797</v>
      </c>
      <c r="P153">
        <v>35.484589676940217</v>
      </c>
      <c r="Q153">
        <v>24.93130337913108</v>
      </c>
    </row>
    <row r="154" spans="2:17" x14ac:dyDescent="0.25">
      <c r="B154">
        <v>0</v>
      </c>
      <c r="C154">
        <v>82.072515666965089</v>
      </c>
      <c r="D154">
        <v>31.37869292748433</v>
      </c>
      <c r="E154">
        <v>60.575201432408235</v>
      </c>
      <c r="F154">
        <v>66.562220232766336</v>
      </c>
      <c r="G154">
        <v>54.442703670546109</v>
      </c>
      <c r="H154">
        <v>52.708146821844224</v>
      </c>
      <c r="I154">
        <v>42.334377797672332</v>
      </c>
      <c r="J154">
        <v>46.31826320501343</v>
      </c>
      <c r="K154">
        <v>81.17726051924798</v>
      </c>
      <c r="L154">
        <v>72.884959713518356</v>
      </c>
      <c r="M154">
        <v>72.784243509400184</v>
      </c>
      <c r="N154">
        <v>97.627573858549681</v>
      </c>
      <c r="O154">
        <v>80.897493285586393</v>
      </c>
      <c r="P154">
        <v>46.855416293643685</v>
      </c>
      <c r="Q154">
        <v>45.859444941808412</v>
      </c>
    </row>
    <row r="155" spans="2:17" x14ac:dyDescent="0.25">
      <c r="B155">
        <v>0</v>
      </c>
      <c r="C155">
        <v>36.071957012693716</v>
      </c>
      <c r="D155">
        <v>6.1288061677439449</v>
      </c>
      <c r="E155">
        <v>26.750253095553305</v>
      </c>
      <c r="F155">
        <v>44.646055603146173</v>
      </c>
      <c r="G155">
        <v>29.117669963398491</v>
      </c>
      <c r="H155">
        <v>30.496067284479402</v>
      </c>
      <c r="I155">
        <v>29.561560626119459</v>
      </c>
      <c r="J155">
        <v>20.621446927809362</v>
      </c>
      <c r="K155">
        <v>8.6519741453157852</v>
      </c>
      <c r="L155">
        <v>27.357682423487269</v>
      </c>
      <c r="M155">
        <v>4.9373101783350206</v>
      </c>
      <c r="N155">
        <v>25.301767775095396</v>
      </c>
      <c r="O155">
        <v>27.124055758897281</v>
      </c>
      <c r="P155">
        <v>22.661786465228566</v>
      </c>
      <c r="Q155">
        <v>30.682968616151392</v>
      </c>
    </row>
    <row r="156" spans="2:17" x14ac:dyDescent="0.25">
      <c r="B156">
        <v>0</v>
      </c>
      <c r="C156">
        <v>44.284188034188034</v>
      </c>
      <c r="D156">
        <v>14.69017094017094</v>
      </c>
      <c r="E156">
        <v>30.975274725274726</v>
      </c>
      <c r="F156">
        <v>37.126068376068375</v>
      </c>
      <c r="G156">
        <v>24.961843711843713</v>
      </c>
      <c r="H156">
        <v>36.568986568986567</v>
      </c>
      <c r="I156">
        <v>29.174297924297925</v>
      </c>
      <c r="J156">
        <v>16.285103785103786</v>
      </c>
      <c r="K156">
        <v>22.016178266178265</v>
      </c>
      <c r="L156">
        <v>25.786019536019538</v>
      </c>
      <c r="M156">
        <v>20.19993894993895</v>
      </c>
      <c r="N156">
        <v>22.306166056166056</v>
      </c>
      <c r="O156">
        <v>30.074786324786324</v>
      </c>
      <c r="P156">
        <v>32.760989010989015</v>
      </c>
      <c r="Q156">
        <v>19.627594627594629</v>
      </c>
    </row>
    <row r="157" spans="2:17" x14ac:dyDescent="0.25">
      <c r="B157">
        <v>0</v>
      </c>
      <c r="C157">
        <v>52.140890534510589</v>
      </c>
      <c r="D157">
        <v>24.152663058957565</v>
      </c>
      <c r="E157">
        <v>42.428557865755245</v>
      </c>
      <c r="F157">
        <v>53.982720972182662</v>
      </c>
      <c r="G157">
        <v>31.225671698471469</v>
      </c>
      <c r="H157">
        <v>38.013861198139182</v>
      </c>
      <c r="I157">
        <v>31.311117440425328</v>
      </c>
      <c r="J157">
        <v>26.18437292319377</v>
      </c>
      <c r="K157">
        <v>45.115351751637711</v>
      </c>
      <c r="L157">
        <v>30.551599734168803</v>
      </c>
      <c r="M157">
        <v>41.346245134339696</v>
      </c>
      <c r="N157">
        <v>66.695148580651292</v>
      </c>
      <c r="O157">
        <v>47.792651666191965</v>
      </c>
      <c r="P157">
        <v>42.514003607709107</v>
      </c>
      <c r="Q157">
        <v>24.950156650526917</v>
      </c>
    </row>
    <row r="158" spans="2:17" x14ac:dyDescent="0.25">
      <c r="B158">
        <v>0</v>
      </c>
      <c r="C158">
        <v>40.726369703554241</v>
      </c>
      <c r="D158">
        <v>12.944280614620517</v>
      </c>
      <c r="E158">
        <v>29.435045786124476</v>
      </c>
      <c r="F158">
        <v>26.323141393760668</v>
      </c>
      <c r="G158">
        <v>18.787831755393452</v>
      </c>
      <c r="H158">
        <v>23.172435200993327</v>
      </c>
      <c r="I158">
        <v>20.417507372342079</v>
      </c>
      <c r="J158">
        <v>16.172590408194939</v>
      </c>
      <c r="K158">
        <v>7.6206735992550056</v>
      </c>
      <c r="L158">
        <v>23.203476641316158</v>
      </c>
      <c r="M158">
        <v>26.245537792953595</v>
      </c>
      <c r="N158">
        <v>12.338972528325314</v>
      </c>
      <c r="O158">
        <v>26.703399037715347</v>
      </c>
      <c r="P158">
        <v>20.921930777588081</v>
      </c>
      <c r="Q158">
        <v>18.671426354182834</v>
      </c>
    </row>
    <row r="159" spans="2:17" x14ac:dyDescent="0.25">
      <c r="B159">
        <v>0</v>
      </c>
      <c r="C159">
        <v>47.114676270770239</v>
      </c>
      <c r="D159">
        <v>22.681509372186298</v>
      </c>
      <c r="E159">
        <v>29.999181468445606</v>
      </c>
      <c r="F159">
        <v>53.916673487762957</v>
      </c>
      <c r="G159">
        <v>42.359007939756076</v>
      </c>
      <c r="H159">
        <v>41.000245559466322</v>
      </c>
      <c r="I159">
        <v>33.068674797413436</v>
      </c>
      <c r="J159">
        <v>30.531226978800031</v>
      </c>
      <c r="K159">
        <v>30.105590570516494</v>
      </c>
      <c r="L159">
        <v>34.06728329377097</v>
      </c>
      <c r="M159">
        <v>31.014160595890971</v>
      </c>
      <c r="N159">
        <v>34.247360235737091</v>
      </c>
      <c r="O159">
        <v>35.753458295817303</v>
      </c>
      <c r="P159">
        <v>49.938610133420639</v>
      </c>
      <c r="Q159">
        <v>38.773839731521647</v>
      </c>
    </row>
    <row r="160" spans="2:17" x14ac:dyDescent="0.25">
      <c r="B160">
        <v>0</v>
      </c>
      <c r="C160">
        <v>58.316256830601091</v>
      </c>
      <c r="D160">
        <v>10.20321038251366</v>
      </c>
      <c r="E160">
        <v>38.439207650273218</v>
      </c>
      <c r="F160">
        <v>45.978483606557376</v>
      </c>
      <c r="G160">
        <v>43.929303278688522</v>
      </c>
      <c r="H160">
        <v>28.07377049180328</v>
      </c>
      <c r="I160">
        <v>25.392759562841533</v>
      </c>
      <c r="J160">
        <v>22.114071038251364</v>
      </c>
      <c r="K160">
        <v>45.722336065573771</v>
      </c>
      <c r="L160">
        <v>34.238387978142079</v>
      </c>
      <c r="M160">
        <v>42.511953551912569</v>
      </c>
      <c r="N160">
        <v>57.547814207650269</v>
      </c>
      <c r="O160">
        <v>46.951844262295083</v>
      </c>
      <c r="P160">
        <v>29.59357923497268</v>
      </c>
      <c r="Q160">
        <v>44.561133879781423</v>
      </c>
    </row>
    <row r="161" spans="2:17" x14ac:dyDescent="0.25">
      <c r="B161">
        <v>1.7132314180284662</v>
      </c>
      <c r="C161">
        <v>47.873835881215953</v>
      </c>
      <c r="D161">
        <v>0</v>
      </c>
      <c r="E161">
        <v>40.361975048321916</v>
      </c>
      <c r="F161">
        <v>39.88754173256018</v>
      </c>
      <c r="G161">
        <v>31.611316113161131</v>
      </c>
      <c r="H161">
        <v>30.012300123001229</v>
      </c>
      <c r="I161">
        <v>19.768054823405375</v>
      </c>
      <c r="J161">
        <v>28.114566859954316</v>
      </c>
      <c r="K161">
        <v>40.3356176418907</v>
      </c>
      <c r="L161">
        <v>17.703391319627482</v>
      </c>
      <c r="M161">
        <v>49.103848181338954</v>
      </c>
      <c r="N161">
        <v>46.924969249692495</v>
      </c>
      <c r="O161">
        <v>34.15041293270076</v>
      </c>
      <c r="P161">
        <v>26.366192233350905</v>
      </c>
      <c r="Q161">
        <v>33.798980846951324</v>
      </c>
    </row>
    <row r="162" spans="2:17" x14ac:dyDescent="0.25">
      <c r="B162">
        <v>0</v>
      </c>
      <c r="C162">
        <v>33.938059814786705</v>
      </c>
      <c r="D162">
        <v>5.2679520267192954</v>
      </c>
      <c r="E162">
        <v>21.200850159404887</v>
      </c>
      <c r="F162">
        <v>26.180355245179896</v>
      </c>
      <c r="G162">
        <v>18.468194929406405</v>
      </c>
      <c r="H162">
        <v>17.246090784879307</v>
      </c>
      <c r="I162">
        <v>5.3969940792470013</v>
      </c>
      <c r="J162">
        <v>6.3686048276909064</v>
      </c>
      <c r="K162">
        <v>33.027174738120543</v>
      </c>
      <c r="L162">
        <v>12.570214057993018</v>
      </c>
      <c r="M162">
        <v>30.507059359344161</v>
      </c>
      <c r="N162">
        <v>34.461818733869741</v>
      </c>
      <c r="O162">
        <v>32.435099438287537</v>
      </c>
      <c r="P162">
        <v>11.067253681493852</v>
      </c>
      <c r="Q162">
        <v>12.646121147715197</v>
      </c>
    </row>
    <row r="163" spans="2:17" x14ac:dyDescent="0.25">
      <c r="B163">
        <v>0</v>
      </c>
      <c r="C163">
        <v>56.81547619047619</v>
      </c>
      <c r="D163">
        <v>31.458333333333332</v>
      </c>
      <c r="E163">
        <v>48.898809523809526</v>
      </c>
      <c r="F163">
        <v>64.45436507936509</v>
      </c>
      <c r="G163">
        <v>43.640873015873019</v>
      </c>
      <c r="H163">
        <v>34.077380952380956</v>
      </c>
      <c r="I163">
        <v>23.551587301587301</v>
      </c>
      <c r="J163">
        <v>21.656746031746032</v>
      </c>
      <c r="K163">
        <v>57.718253968253961</v>
      </c>
      <c r="L163">
        <v>34.583333333333336</v>
      </c>
      <c r="M163">
        <v>48.948412698412696</v>
      </c>
      <c r="N163">
        <v>49.811507936507937</v>
      </c>
      <c r="O163">
        <v>48.24404761904762</v>
      </c>
      <c r="P163">
        <v>34.99007936507936</v>
      </c>
      <c r="Q163">
        <v>28.343253968253968</v>
      </c>
    </row>
    <row r="164" spans="2:17" x14ac:dyDescent="0.25">
      <c r="B164">
        <v>0</v>
      </c>
      <c r="C164">
        <v>54.095409540954101</v>
      </c>
      <c r="D164">
        <v>18.550036821864005</v>
      </c>
      <c r="E164">
        <v>36.813681368136812</v>
      </c>
      <c r="F164">
        <v>35.324441535062597</v>
      </c>
      <c r="G164">
        <v>28.344652647082892</v>
      </c>
      <c r="H164">
        <v>43.032485066688487</v>
      </c>
      <c r="I164">
        <v>28.581949104001307</v>
      </c>
      <c r="J164">
        <v>46.534653465346537</v>
      </c>
      <c r="K164">
        <v>14.966042058751331</v>
      </c>
      <c r="L164">
        <v>48.743965305621472</v>
      </c>
      <c r="M164">
        <v>22.084935766303904</v>
      </c>
      <c r="N164">
        <v>23.230504868668685</v>
      </c>
      <c r="O164">
        <v>30.94673103674004</v>
      </c>
      <c r="P164">
        <v>51.681531789542589</v>
      </c>
      <c r="Q164">
        <v>39.186645937321011</v>
      </c>
    </row>
    <row r="165" spans="2:17" x14ac:dyDescent="0.25">
      <c r="B165">
        <v>0</v>
      </c>
      <c r="C165">
        <v>40.853426637255644</v>
      </c>
      <c r="D165">
        <v>16.330721837681601</v>
      </c>
      <c r="E165">
        <v>27.359853959078116</v>
      </c>
      <c r="F165">
        <v>30.303491290788777</v>
      </c>
      <c r="G165">
        <v>17.547729520042594</v>
      </c>
      <c r="H165">
        <v>28.721381303719479</v>
      </c>
      <c r="I165">
        <v>28.166121548642277</v>
      </c>
      <c r="J165">
        <v>18.696280520270783</v>
      </c>
      <c r="K165">
        <v>13.105651479424965</v>
      </c>
      <c r="L165">
        <v>10.37499049212748</v>
      </c>
      <c r="M165">
        <v>18.833193884536396</v>
      </c>
      <c r="N165">
        <v>30.356735376892068</v>
      </c>
      <c r="O165">
        <v>41.454324180421388</v>
      </c>
      <c r="P165">
        <v>33.376435688750284</v>
      </c>
      <c r="Q165">
        <v>24.553129991633071</v>
      </c>
    </row>
    <row r="166" spans="2:17" x14ac:dyDescent="0.25">
      <c r="B166">
        <v>0</v>
      </c>
      <c r="C166">
        <v>78.177458033573146</v>
      </c>
      <c r="D166">
        <v>28.10968616411219</v>
      </c>
      <c r="E166">
        <v>49.056407048274423</v>
      </c>
      <c r="F166">
        <v>54.01939318110729</v>
      </c>
      <c r="G166">
        <v>44.510478573662809</v>
      </c>
      <c r="H166">
        <v>54.853508497549782</v>
      </c>
      <c r="I166">
        <v>47.409029298300496</v>
      </c>
      <c r="J166">
        <v>54.728391200083415</v>
      </c>
      <c r="K166">
        <v>37.608174330101136</v>
      </c>
      <c r="L166">
        <v>50.318006464393704</v>
      </c>
      <c r="M166">
        <v>57.574809717443429</v>
      </c>
      <c r="N166">
        <v>49.442185382129075</v>
      </c>
      <c r="O166">
        <v>54.499009488061724</v>
      </c>
      <c r="P166">
        <v>56.91794390574497</v>
      </c>
      <c r="Q166">
        <v>73.579397351683866</v>
      </c>
    </row>
    <row r="167" spans="2:17" x14ac:dyDescent="0.25">
      <c r="B167">
        <v>0</v>
      </c>
      <c r="C167">
        <v>65.693502408335789</v>
      </c>
      <c r="D167">
        <v>28.162783839575344</v>
      </c>
      <c r="E167">
        <v>38.965890101248405</v>
      </c>
      <c r="F167">
        <v>45.66991054752777</v>
      </c>
      <c r="G167">
        <v>63.629214587633932</v>
      </c>
      <c r="H167">
        <v>51.93158360365674</v>
      </c>
      <c r="I167">
        <v>30.335201022313967</v>
      </c>
      <c r="J167">
        <v>46.328516661751692</v>
      </c>
      <c r="K167">
        <v>38.533372653101345</v>
      </c>
      <c r="L167">
        <v>41.619974442150792</v>
      </c>
      <c r="M167">
        <v>64.336970411874574</v>
      </c>
      <c r="N167">
        <v>40.627150299813231</v>
      </c>
      <c r="O167">
        <v>67.580851272977498</v>
      </c>
      <c r="P167">
        <v>44.539467217143418</v>
      </c>
      <c r="Q167">
        <v>71.090140568170639</v>
      </c>
    </row>
    <row r="168" spans="2:17" x14ac:dyDescent="0.25">
      <c r="B168">
        <v>11.60037475513159</v>
      </c>
      <c r="C168">
        <v>29.588621071458991</v>
      </c>
      <c r="D168">
        <v>8.1083383016778807</v>
      </c>
      <c r="E168">
        <v>28.532492973341284</v>
      </c>
      <c r="F168">
        <v>24.12912017715697</v>
      </c>
      <c r="G168">
        <v>10.399454901626779</v>
      </c>
      <c r="H168">
        <v>13.43156460267439</v>
      </c>
      <c r="I168">
        <v>12.62243420492292</v>
      </c>
      <c r="J168">
        <v>10.263180308321267</v>
      </c>
      <c r="K168">
        <v>15.032791074014137</v>
      </c>
      <c r="L168">
        <v>4.6588876586321435</v>
      </c>
      <c r="M168">
        <v>17.008772676944041</v>
      </c>
      <c r="N168">
        <v>37.577719103994554</v>
      </c>
      <c r="O168">
        <v>22.68120262328592</v>
      </c>
      <c r="P168">
        <v>0</v>
      </c>
      <c r="Q168">
        <v>13.70411378928541</v>
      </c>
    </row>
    <row r="169" spans="2:17" x14ac:dyDescent="0.25">
      <c r="B169">
        <v>0</v>
      </c>
      <c r="C169">
        <v>45.302809892045019</v>
      </c>
      <c r="D169">
        <v>8.6134292933159795</v>
      </c>
      <c r="E169">
        <v>23.642906362453104</v>
      </c>
      <c r="F169">
        <v>31.666794273026568</v>
      </c>
      <c r="G169">
        <v>27.953449199908125</v>
      </c>
      <c r="H169">
        <v>28.451114003521937</v>
      </c>
      <c r="I169">
        <v>24.622923206492612</v>
      </c>
      <c r="J169">
        <v>24.316667942730266</v>
      </c>
      <c r="K169">
        <v>22.3106959650869</v>
      </c>
      <c r="L169">
        <v>25.687160248066764</v>
      </c>
      <c r="M169">
        <v>14.049460225097619</v>
      </c>
      <c r="N169">
        <v>27.884541765561593</v>
      </c>
      <c r="O169">
        <v>44.881708904371791</v>
      </c>
      <c r="P169">
        <v>34.568562897174793</v>
      </c>
      <c r="Q169">
        <v>26.667177092106272</v>
      </c>
    </row>
    <row r="170" spans="2:17" x14ac:dyDescent="0.25">
      <c r="B170">
        <v>0</v>
      </c>
      <c r="C170">
        <v>45.225551531116231</v>
      </c>
      <c r="D170">
        <v>6.0586104708594002</v>
      </c>
      <c r="E170">
        <v>32.054659203161009</v>
      </c>
      <c r="F170">
        <v>18.184063220283175</v>
      </c>
      <c r="G170">
        <v>30.07079354626276</v>
      </c>
      <c r="H170">
        <v>22.003621995390187</v>
      </c>
      <c r="I170">
        <v>24.094501152453081</v>
      </c>
      <c r="J170">
        <v>17.55021402700033</v>
      </c>
      <c r="K170">
        <v>35.915377016792888</v>
      </c>
      <c r="L170">
        <v>20.768850839644386</v>
      </c>
      <c r="M170">
        <v>10.635495554823839</v>
      </c>
      <c r="N170">
        <v>13.730655251893314</v>
      </c>
      <c r="O170">
        <v>29.906157392163319</v>
      </c>
      <c r="P170">
        <v>36.38459005597629</v>
      </c>
      <c r="Q170">
        <v>43.505103720777086</v>
      </c>
    </row>
    <row r="171" spans="2:17" x14ac:dyDescent="0.25">
      <c r="B171">
        <v>0</v>
      </c>
      <c r="C171">
        <v>51.916505719803894</v>
      </c>
      <c r="D171">
        <v>20.361016193730499</v>
      </c>
      <c r="E171">
        <v>33.24171742683108</v>
      </c>
      <c r="F171">
        <v>59.136829594413911</v>
      </c>
      <c r="G171">
        <v>45.491011736740454</v>
      </c>
      <c r="H171">
        <v>42.363690387758133</v>
      </c>
      <c r="I171">
        <v>35.886198187490713</v>
      </c>
      <c r="J171">
        <v>41.316297726935076</v>
      </c>
      <c r="K171">
        <v>17.701678799584013</v>
      </c>
      <c r="L171">
        <v>38.404397563512113</v>
      </c>
      <c r="M171">
        <v>35.321646114990344</v>
      </c>
      <c r="N171">
        <v>16.260585351359381</v>
      </c>
      <c r="O171">
        <v>21.564403506165501</v>
      </c>
      <c r="P171">
        <v>46.29326994503046</v>
      </c>
      <c r="Q171">
        <v>32.647452087357003</v>
      </c>
    </row>
    <row r="172" spans="2:17" x14ac:dyDescent="0.25">
      <c r="B172">
        <v>0</v>
      </c>
      <c r="C172">
        <v>52.911762443264863</v>
      </c>
      <c r="D172">
        <v>6.8620663127932913</v>
      </c>
      <c r="E172">
        <v>40.441572428648357</v>
      </c>
      <c r="F172">
        <v>32.617893684129548</v>
      </c>
      <c r="G172">
        <v>23.863374105700437</v>
      </c>
      <c r="H172">
        <v>32.125548119086083</v>
      </c>
      <c r="I172">
        <v>25.648126778982999</v>
      </c>
      <c r="J172">
        <v>20.386183552580967</v>
      </c>
      <c r="K172">
        <v>29.909993076390489</v>
      </c>
      <c r="L172">
        <v>25.886606662050927</v>
      </c>
      <c r="M172">
        <v>19.855373490268484</v>
      </c>
      <c r="N172">
        <v>54.219555350411575</v>
      </c>
      <c r="O172">
        <v>39.410723901838601</v>
      </c>
      <c r="P172">
        <v>23.6095084237249</v>
      </c>
      <c r="Q172">
        <v>20.047695976613586</v>
      </c>
    </row>
    <row r="173" spans="2:17" x14ac:dyDescent="0.25">
      <c r="B173">
        <v>0</v>
      </c>
      <c r="C173">
        <v>23.846839959225282</v>
      </c>
      <c r="D173">
        <v>1.7775229357798166</v>
      </c>
      <c r="E173">
        <v>19.922273190621816</v>
      </c>
      <c r="F173">
        <v>15.946738022426096</v>
      </c>
      <c r="G173">
        <v>5.5300713557594294</v>
      </c>
      <c r="H173">
        <v>11.213047910295616</v>
      </c>
      <c r="I173">
        <v>8.4607543323139645</v>
      </c>
      <c r="J173">
        <v>14.022680937818551</v>
      </c>
      <c r="K173">
        <v>0.19113149847094801</v>
      </c>
      <c r="L173">
        <v>16.494648318042813</v>
      </c>
      <c r="M173">
        <v>2.8032619775739041</v>
      </c>
      <c r="N173">
        <v>7.9383282364933736</v>
      </c>
      <c r="O173">
        <v>15.832059123343528</v>
      </c>
      <c r="P173">
        <v>7.7790519877675841</v>
      </c>
      <c r="Q173">
        <v>20.890672782874617</v>
      </c>
    </row>
    <row r="174" spans="2:17" x14ac:dyDescent="0.25">
      <c r="B174">
        <v>0</v>
      </c>
      <c r="C174">
        <v>61.09711021505376</v>
      </c>
      <c r="D174">
        <v>19.884072580645164</v>
      </c>
      <c r="E174">
        <v>37.836021505376344</v>
      </c>
      <c r="F174">
        <v>48.613911290322584</v>
      </c>
      <c r="G174">
        <v>47.169018817204304</v>
      </c>
      <c r="H174">
        <v>30.771169354838712</v>
      </c>
      <c r="I174">
        <v>28.92305107526882</v>
      </c>
      <c r="J174">
        <v>36.40793010752688</v>
      </c>
      <c r="K174">
        <v>41.733870967741936</v>
      </c>
      <c r="L174">
        <v>37.088373655913983</v>
      </c>
      <c r="M174">
        <v>38.844086021505376</v>
      </c>
      <c r="N174">
        <v>50.310819892473113</v>
      </c>
      <c r="O174">
        <v>40.78461021505376</v>
      </c>
      <c r="P174">
        <v>43.271169354838712</v>
      </c>
      <c r="Q174">
        <v>43.229166666666671</v>
      </c>
    </row>
    <row r="175" spans="2:17" x14ac:dyDescent="0.25">
      <c r="B175">
        <v>0</v>
      </c>
      <c r="C175">
        <v>63.720443242299972</v>
      </c>
      <c r="D175">
        <v>28.479190297530753</v>
      </c>
      <c r="E175">
        <v>43.120146584067712</v>
      </c>
      <c r="F175">
        <v>45.685367768955587</v>
      </c>
      <c r="G175">
        <v>25.660937091004278</v>
      </c>
      <c r="H175">
        <v>32.527702643748363</v>
      </c>
      <c r="I175">
        <v>23.697757612773753</v>
      </c>
      <c r="J175">
        <v>28.505366023907165</v>
      </c>
      <c r="K175">
        <v>44.175900881249454</v>
      </c>
      <c r="L175">
        <v>22.729255736846699</v>
      </c>
      <c r="M175">
        <v>63.353983073030271</v>
      </c>
      <c r="N175">
        <v>51.330599424134014</v>
      </c>
      <c r="O175">
        <v>55.893901055754306</v>
      </c>
      <c r="P175">
        <v>41.601954454236107</v>
      </c>
      <c r="Q175">
        <v>37.911177035162723</v>
      </c>
    </row>
    <row r="176" spans="2:17" x14ac:dyDescent="0.25">
      <c r="B176">
        <v>0</v>
      </c>
      <c r="C176">
        <v>27.855928273303448</v>
      </c>
      <c r="D176">
        <v>5.66548152728397</v>
      </c>
      <c r="E176">
        <v>19.438862266192611</v>
      </c>
      <c r="F176">
        <v>31.550471479363118</v>
      </c>
      <c r="G176">
        <v>22.460967692069872</v>
      </c>
      <c r="H176">
        <v>15.141443808934921</v>
      </c>
      <c r="I176">
        <v>15.04869377028907</v>
      </c>
      <c r="J176">
        <v>13.054567939403308</v>
      </c>
      <c r="K176">
        <v>11.941567475653114</v>
      </c>
      <c r="L176">
        <v>15.04869377028907</v>
      </c>
      <c r="M176">
        <v>8.5948369145153816</v>
      </c>
      <c r="N176">
        <v>16.455402689751118</v>
      </c>
      <c r="O176">
        <v>28.257845107435465</v>
      </c>
      <c r="P176">
        <v>9.244087185036328</v>
      </c>
      <c r="Q176">
        <v>15.334673056113774</v>
      </c>
    </row>
    <row r="177" spans="1:20" x14ac:dyDescent="0.25">
      <c r="B177">
        <v>0</v>
      </c>
      <c r="C177">
        <v>47.883728590250328</v>
      </c>
      <c r="D177">
        <v>24.777667984189726</v>
      </c>
      <c r="E177">
        <v>33.950922266139656</v>
      </c>
      <c r="F177">
        <v>34.988471673254281</v>
      </c>
      <c r="G177">
        <v>17.053689064558629</v>
      </c>
      <c r="H177">
        <v>15.373847167325428</v>
      </c>
      <c r="I177">
        <v>13.068181818181818</v>
      </c>
      <c r="J177">
        <v>17.465415019762844</v>
      </c>
      <c r="K177">
        <v>51.284584980237156</v>
      </c>
      <c r="L177">
        <v>23.418972332015812</v>
      </c>
      <c r="M177">
        <v>43.305335968379453</v>
      </c>
      <c r="N177">
        <v>51.803359683794469</v>
      </c>
      <c r="O177">
        <v>37.360013175230563</v>
      </c>
      <c r="P177">
        <v>37.895256916996047</v>
      </c>
      <c r="Q177">
        <v>34.617918313570492</v>
      </c>
    </row>
    <row r="178" spans="1:20" x14ac:dyDescent="0.25">
      <c r="B178">
        <v>5.8171745152354575</v>
      </c>
      <c r="C178">
        <v>36.265628509395818</v>
      </c>
      <c r="D178">
        <v>10.264280901400015</v>
      </c>
      <c r="E178">
        <v>31.309425769259562</v>
      </c>
      <c r="F178">
        <v>40.772628584262932</v>
      </c>
      <c r="G178">
        <v>34.446357715055775</v>
      </c>
      <c r="H178">
        <v>25.589578498165753</v>
      </c>
      <c r="I178">
        <v>18.971325896533653</v>
      </c>
      <c r="J178">
        <v>13.258965336527664</v>
      </c>
      <c r="K178">
        <v>11.791569963315116</v>
      </c>
      <c r="L178">
        <v>18.260088343190837</v>
      </c>
      <c r="M178">
        <v>0</v>
      </c>
      <c r="N178">
        <v>15.003369019989519</v>
      </c>
      <c r="O178">
        <v>12.794789249082877</v>
      </c>
      <c r="P178">
        <v>21.411993711162687</v>
      </c>
      <c r="Q178">
        <v>23.395972149434755</v>
      </c>
    </row>
    <row r="179" spans="1:20" x14ac:dyDescent="0.25">
      <c r="B179">
        <v>0</v>
      </c>
      <c r="C179">
        <v>48.017523017523018</v>
      </c>
      <c r="D179">
        <v>22.817047817047818</v>
      </c>
      <c r="E179">
        <v>32.053757053757053</v>
      </c>
      <c r="F179">
        <v>41.000891000891002</v>
      </c>
      <c r="G179">
        <v>31.660231660231659</v>
      </c>
      <c r="H179">
        <v>42.352242352242357</v>
      </c>
      <c r="I179">
        <v>33.553608553608555</v>
      </c>
      <c r="J179">
        <v>34.771309771309774</v>
      </c>
      <c r="K179">
        <v>17.515592515592516</v>
      </c>
      <c r="L179">
        <v>19.171369171369172</v>
      </c>
      <c r="M179">
        <v>17.322542322542322</v>
      </c>
      <c r="N179">
        <v>24.777249777249779</v>
      </c>
      <c r="O179">
        <v>23.552123552123554</v>
      </c>
      <c r="P179">
        <v>54.677754677754677</v>
      </c>
      <c r="Q179">
        <v>49.665874665874668</v>
      </c>
    </row>
    <row r="180" spans="1:20" x14ac:dyDescent="0.25">
      <c r="B180">
        <v>0</v>
      </c>
      <c r="C180">
        <v>35.388391568004621</v>
      </c>
      <c r="D180">
        <v>12.864568293387235</v>
      </c>
      <c r="E180">
        <v>30.825873520069301</v>
      </c>
      <c r="F180">
        <v>25.281547790932716</v>
      </c>
      <c r="G180">
        <v>16.972278371354317</v>
      </c>
      <c r="H180">
        <v>21.70805659832515</v>
      </c>
      <c r="I180">
        <v>11.290788333814612</v>
      </c>
      <c r="J180">
        <v>5.2988738088362695</v>
      </c>
      <c r="K180">
        <v>27.100779670805657</v>
      </c>
      <c r="L180">
        <v>21.412070459139475</v>
      </c>
      <c r="M180">
        <v>9.3560496679179899</v>
      </c>
      <c r="N180">
        <v>41.09875830205025</v>
      </c>
      <c r="O180">
        <v>27.302916546347099</v>
      </c>
      <c r="P180">
        <v>10.41004909038406</v>
      </c>
      <c r="Q180">
        <v>2.4039849841178169</v>
      </c>
    </row>
    <row r="181" spans="1:20" x14ac:dyDescent="0.25">
      <c r="B181">
        <v>0</v>
      </c>
      <c r="C181">
        <v>39.358430981467627</v>
      </c>
      <c r="D181">
        <v>16.313471287293275</v>
      </c>
      <c r="E181">
        <v>46.247818499127405</v>
      </c>
      <c r="F181">
        <v>40.056511260699743</v>
      </c>
      <c r="G181">
        <v>25.629518823236104</v>
      </c>
      <c r="H181">
        <v>26.851159311892296</v>
      </c>
      <c r="I181">
        <v>32.951051275658607</v>
      </c>
      <c r="J181">
        <v>30.640737970580901</v>
      </c>
      <c r="K181">
        <v>42.508102717526803</v>
      </c>
      <c r="L181">
        <v>29.335992686778027</v>
      </c>
      <c r="M181">
        <v>39.757333998171696</v>
      </c>
      <c r="N181">
        <v>53.818665336989945</v>
      </c>
      <c r="O181">
        <v>30.07562536358348</v>
      </c>
      <c r="P181">
        <v>33.208676140613314</v>
      </c>
      <c r="Q181">
        <v>19.803872683453836</v>
      </c>
    </row>
    <row r="182" spans="1:20" x14ac:dyDescent="0.25">
      <c r="B182">
        <v>0</v>
      </c>
      <c r="C182">
        <v>29.494655004859087</v>
      </c>
      <c r="D182">
        <v>12.57693553611921</v>
      </c>
      <c r="E182">
        <v>21.412374473598963</v>
      </c>
      <c r="F182">
        <v>29.203109815354711</v>
      </c>
      <c r="G182">
        <v>16.942014901198572</v>
      </c>
      <c r="H182">
        <v>11.783284742468416</v>
      </c>
      <c r="I182">
        <v>9.0945902170391957</v>
      </c>
      <c r="J182">
        <v>8.1713637836086814</v>
      </c>
      <c r="K182">
        <v>30.604146420472951</v>
      </c>
      <c r="L182">
        <v>13.783608681567866</v>
      </c>
      <c r="M182">
        <v>14.26141885325559</v>
      </c>
      <c r="N182">
        <v>32.069970845481052</v>
      </c>
      <c r="O182">
        <v>30.021056041464206</v>
      </c>
      <c r="P182">
        <v>5.4421768707482991</v>
      </c>
      <c r="Q182">
        <v>9.5885973436993837</v>
      </c>
    </row>
    <row r="183" spans="1:20" x14ac:dyDescent="0.25">
      <c r="B183">
        <v>0</v>
      </c>
      <c r="C183">
        <v>38.069200430261738</v>
      </c>
      <c r="D183">
        <v>14.754392255288634</v>
      </c>
      <c r="E183">
        <v>37.047328791681608</v>
      </c>
      <c r="F183">
        <v>27.142344926496953</v>
      </c>
      <c r="G183">
        <v>32.072427393330941</v>
      </c>
      <c r="H183">
        <v>13.266403728935103</v>
      </c>
      <c r="I183">
        <v>12.782359268555037</v>
      </c>
      <c r="J183">
        <v>6.1670849766941558</v>
      </c>
      <c r="K183">
        <v>39.144854786661888</v>
      </c>
      <c r="L183">
        <v>25.600573682323414</v>
      </c>
      <c r="M183">
        <v>30.916098960200788</v>
      </c>
      <c r="N183">
        <v>30.234851201147368</v>
      </c>
      <c r="O183">
        <v>25.923269989243458</v>
      </c>
      <c r="P183">
        <v>12.880960917891718</v>
      </c>
      <c r="Q183">
        <v>9.5195410541412695</v>
      </c>
    </row>
    <row r="184" spans="1:20" x14ac:dyDescent="0.25">
      <c r="B184">
        <v>0</v>
      </c>
      <c r="C184">
        <v>53.559176672384226</v>
      </c>
      <c r="D184">
        <v>16.114922813036021</v>
      </c>
      <c r="E184">
        <v>41.929674099485418</v>
      </c>
      <c r="F184">
        <v>43.147512864493997</v>
      </c>
      <c r="G184">
        <v>33.885077186963983</v>
      </c>
      <c r="H184">
        <v>31.912521440823326</v>
      </c>
      <c r="I184">
        <v>24.982847341337909</v>
      </c>
      <c r="J184">
        <v>25.48027444253859</v>
      </c>
      <c r="K184">
        <v>45.497427101200685</v>
      </c>
      <c r="L184">
        <v>37.444253859348194</v>
      </c>
      <c r="M184">
        <v>45.39451114922813</v>
      </c>
      <c r="N184">
        <v>59.485420240137223</v>
      </c>
      <c r="O184">
        <v>47.341337907375639</v>
      </c>
      <c r="P184">
        <v>29.725557461406517</v>
      </c>
      <c r="Q184">
        <v>20.917667238421956</v>
      </c>
    </row>
    <row r="185" spans="1:20" x14ac:dyDescent="0.25">
      <c r="A185" t="s">
        <v>102</v>
      </c>
      <c r="B185">
        <f>AVERAGE(B95:B184)</f>
        <v>0.45636263833113144</v>
      </c>
      <c r="C185">
        <f t="shared" ref="C185:Q185" si="1">AVERAGE(C95:C184)</f>
        <v>46.207351849871053</v>
      </c>
      <c r="D185">
        <f t="shared" si="1"/>
        <v>15.038387374738072</v>
      </c>
      <c r="E185">
        <f t="shared" si="1"/>
        <v>34.306750534026513</v>
      </c>
      <c r="F185">
        <f t="shared" si="1"/>
        <v>38.947402977182342</v>
      </c>
      <c r="G185">
        <f t="shared" si="1"/>
        <v>30.414279556169063</v>
      </c>
      <c r="H185">
        <f t="shared" si="1"/>
        <v>28.809412797039371</v>
      </c>
      <c r="I185">
        <f t="shared" si="1"/>
        <v>22.968551052855346</v>
      </c>
      <c r="J185">
        <f t="shared" si="1"/>
        <v>23.424739847866835</v>
      </c>
      <c r="K185">
        <f t="shared" si="1"/>
        <v>32.508783280981582</v>
      </c>
      <c r="L185">
        <f t="shared" si="1"/>
        <v>27.336744375800546</v>
      </c>
      <c r="M185">
        <f t="shared" si="1"/>
        <v>30.455217638580912</v>
      </c>
      <c r="N185">
        <f t="shared" si="1"/>
        <v>37.80207183648789</v>
      </c>
      <c r="O185">
        <f t="shared" si="1"/>
        <v>35.274723079540486</v>
      </c>
      <c r="P185">
        <f t="shared" si="1"/>
        <v>29.142700512561618</v>
      </c>
      <c r="Q185">
        <f t="shared" si="1"/>
        <v>27.876416265554948</v>
      </c>
    </row>
    <row r="188" spans="1:20" x14ac:dyDescent="0.25">
      <c r="B188">
        <v>0.49629952111449716</v>
      </c>
      <c r="C188">
        <v>63.987810187200701</v>
      </c>
      <c r="D188">
        <v>27.026556377884198</v>
      </c>
      <c r="E188">
        <v>45.807575097953851</v>
      </c>
      <c r="F188">
        <v>69.88245537657815</v>
      </c>
      <c r="G188">
        <v>58.049629952111445</v>
      </c>
      <c r="H188">
        <v>55.550718328254248</v>
      </c>
      <c r="I188">
        <v>47.696996081845889</v>
      </c>
      <c r="J188">
        <v>42.594688724423165</v>
      </c>
      <c r="K188">
        <v>67.810187200696561</v>
      </c>
      <c r="L188">
        <v>48.680888114932522</v>
      </c>
      <c r="M188">
        <v>41.097083151937305</v>
      </c>
      <c r="N188">
        <v>62.09838920330867</v>
      </c>
      <c r="O188">
        <v>55.045711797997384</v>
      </c>
      <c r="P188">
        <v>59.190248149760563</v>
      </c>
      <c r="Q188">
        <v>48.471919895515889</v>
      </c>
      <c r="R188">
        <v>7.0526774053112753</v>
      </c>
      <c r="S188">
        <v>0</v>
      </c>
      <c r="T188">
        <v>22.533739660426644</v>
      </c>
    </row>
    <row r="189" spans="1:20" x14ac:dyDescent="0.25">
      <c r="B189">
        <v>7.6432036769086737</v>
      </c>
      <c r="C189">
        <v>50.131926121372025</v>
      </c>
      <c r="D189">
        <v>10.681760149799983</v>
      </c>
      <c r="E189">
        <v>35.373223253042809</v>
      </c>
      <c r="F189">
        <v>53.596050727721511</v>
      </c>
      <c r="G189">
        <v>45.493233466678014</v>
      </c>
      <c r="H189">
        <v>33.185803047067836</v>
      </c>
      <c r="I189">
        <v>32.206996340114053</v>
      </c>
      <c r="J189">
        <v>18.163247935994555</v>
      </c>
      <c r="K189">
        <v>44.471869946378419</v>
      </c>
      <c r="L189">
        <v>33.909268873946715</v>
      </c>
      <c r="M189">
        <v>13.754362073367945</v>
      </c>
      <c r="N189">
        <v>22.878542854711039</v>
      </c>
      <c r="O189">
        <v>31.066473742446167</v>
      </c>
      <c r="P189">
        <v>46.293301557579369</v>
      </c>
      <c r="Q189">
        <v>38.113882032513409</v>
      </c>
      <c r="R189">
        <v>9.6093284534854018</v>
      </c>
      <c r="S189">
        <v>0</v>
      </c>
      <c r="T189">
        <v>24.155247255085538</v>
      </c>
    </row>
    <row r="190" spans="1:20" x14ac:dyDescent="0.25">
      <c r="B190">
        <v>0</v>
      </c>
      <c r="C190">
        <v>63.769071388208701</v>
      </c>
      <c r="D190">
        <v>24.844603503484649</v>
      </c>
      <c r="E190">
        <v>43.652288566585042</v>
      </c>
      <c r="F190">
        <v>64.531926916556799</v>
      </c>
      <c r="G190">
        <v>51.921265775098888</v>
      </c>
      <c r="H190">
        <v>47.937464682614426</v>
      </c>
      <c r="I190">
        <v>49.566773403654175</v>
      </c>
      <c r="J190">
        <v>45.630062158598605</v>
      </c>
      <c r="K190">
        <v>45.375776982482577</v>
      </c>
      <c r="L190">
        <v>49.482011678282163</v>
      </c>
      <c r="M190">
        <v>35.185533998869843</v>
      </c>
      <c r="N190">
        <v>35.637596534187225</v>
      </c>
      <c r="O190">
        <v>50.065925786400456</v>
      </c>
      <c r="P190">
        <v>48.869843661706533</v>
      </c>
      <c r="Q190">
        <v>66.519118478056129</v>
      </c>
      <c r="R190">
        <v>14.164626106611413</v>
      </c>
      <c r="S190">
        <v>0</v>
      </c>
      <c r="T190">
        <v>23.2623846298738</v>
      </c>
    </row>
    <row r="191" spans="1:20" x14ac:dyDescent="0.25">
      <c r="B191">
        <v>0</v>
      </c>
      <c r="C191">
        <v>52.647666996313944</v>
      </c>
      <c r="D191">
        <v>19.302346489256493</v>
      </c>
      <c r="E191">
        <v>37.966375977703862</v>
      </c>
      <c r="F191">
        <v>69.450687764092422</v>
      </c>
      <c r="G191">
        <v>55.173963858671229</v>
      </c>
      <c r="H191">
        <v>46.687044861997663</v>
      </c>
      <c r="I191">
        <v>30.00089903802931</v>
      </c>
      <c r="J191">
        <v>25.820372201744135</v>
      </c>
      <c r="K191">
        <v>59.615211723455907</v>
      </c>
      <c r="L191">
        <v>37.993347118583117</v>
      </c>
      <c r="M191">
        <v>38.317000809134228</v>
      </c>
      <c r="N191">
        <v>68.713476580059336</v>
      </c>
      <c r="O191">
        <v>57.043962959633191</v>
      </c>
      <c r="P191">
        <v>28.067967275015732</v>
      </c>
      <c r="Q191">
        <v>29.982918277443137</v>
      </c>
      <c r="R191">
        <v>10.761485210824418</v>
      </c>
      <c r="S191">
        <v>1.519374269531601</v>
      </c>
      <c r="T191">
        <v>24.67859390452216</v>
      </c>
    </row>
    <row r="192" spans="1:20" x14ac:dyDescent="0.25">
      <c r="B192">
        <v>1.7257224548146635</v>
      </c>
      <c r="C192">
        <v>68.497906668028179</v>
      </c>
      <c r="D192">
        <v>30.73624017155111</v>
      </c>
      <c r="E192">
        <v>53.078729704891245</v>
      </c>
      <c r="F192">
        <v>94.547125497804558</v>
      </c>
      <c r="G192">
        <v>79.750842438476468</v>
      </c>
      <c r="H192">
        <v>59.716123761870719</v>
      </c>
      <c r="I192">
        <v>41.693046053303377</v>
      </c>
      <c r="J192">
        <v>44.623710813846621</v>
      </c>
      <c r="K192">
        <v>77.187787194935154</v>
      </c>
      <c r="L192">
        <v>48.759317880118452</v>
      </c>
      <c r="M192">
        <v>57.347084652302662</v>
      </c>
      <c r="N192">
        <v>97.784131522516077</v>
      </c>
      <c r="O192">
        <v>78.137445113856842</v>
      </c>
      <c r="P192">
        <v>36.954967834167263</v>
      </c>
      <c r="Q192">
        <v>45.655059736546512</v>
      </c>
      <c r="R192">
        <v>13.468804247932194</v>
      </c>
      <c r="S192">
        <v>0</v>
      </c>
      <c r="T192">
        <v>37.547227611559272</v>
      </c>
    </row>
    <row r="193" spans="2:20" x14ac:dyDescent="0.25">
      <c r="B193">
        <v>0.7921539041870993</v>
      </c>
      <c r="C193">
        <v>48.042248208223306</v>
      </c>
      <c r="D193">
        <v>20.233874009807622</v>
      </c>
      <c r="E193">
        <v>36.001508864579399</v>
      </c>
      <c r="F193">
        <v>59.67559411542814</v>
      </c>
      <c r="G193">
        <v>46.291965296114675</v>
      </c>
      <c r="H193">
        <v>51.520181063749526</v>
      </c>
      <c r="I193">
        <v>46.714447378347792</v>
      </c>
      <c r="J193">
        <v>35.926065635609206</v>
      </c>
      <c r="K193">
        <v>10.479064503960769</v>
      </c>
      <c r="L193">
        <v>34.613353451527722</v>
      </c>
      <c r="M193">
        <v>24.609581290079216</v>
      </c>
      <c r="N193">
        <v>20.62617880045266</v>
      </c>
      <c r="O193">
        <v>29.309694454922671</v>
      </c>
      <c r="P193">
        <v>47.966804979253112</v>
      </c>
      <c r="Q193">
        <v>46.782346284420974</v>
      </c>
      <c r="R193">
        <v>38.740098076197661</v>
      </c>
      <c r="S193">
        <v>0</v>
      </c>
      <c r="T193">
        <v>33.262919652961145</v>
      </c>
    </row>
    <row r="194" spans="2:20" x14ac:dyDescent="0.25">
      <c r="B194">
        <v>0</v>
      </c>
      <c r="C194">
        <v>92.469352014010511</v>
      </c>
      <c r="D194">
        <v>35.294804436660833</v>
      </c>
      <c r="E194">
        <v>75.201401050788093</v>
      </c>
      <c r="F194">
        <v>104.43666082895504</v>
      </c>
      <c r="G194">
        <v>92.259194395796854</v>
      </c>
      <c r="H194">
        <v>46.363105662580267</v>
      </c>
      <c r="I194">
        <v>40.747227086981901</v>
      </c>
      <c r="J194">
        <v>34.500875656742558</v>
      </c>
      <c r="K194">
        <v>81.786339754816112</v>
      </c>
      <c r="L194">
        <v>51.19673088149446</v>
      </c>
      <c r="M194">
        <v>74.757734967892588</v>
      </c>
      <c r="N194">
        <v>98.085230589608869</v>
      </c>
      <c r="O194">
        <v>86.071220081727958</v>
      </c>
      <c r="P194">
        <v>53.812025685931118</v>
      </c>
      <c r="Q194">
        <v>58.563922942206659</v>
      </c>
      <c r="R194">
        <v>26.374781085814359</v>
      </c>
      <c r="S194">
        <v>2.0315236427320493</v>
      </c>
      <c r="T194">
        <v>17.326328079392876</v>
      </c>
    </row>
    <row r="195" spans="2:20" x14ac:dyDescent="0.25">
      <c r="B195">
        <v>1.3734312100402557</v>
      </c>
      <c r="C195">
        <v>48.575262451653643</v>
      </c>
      <c r="D195">
        <v>9.7245244297103177</v>
      </c>
      <c r="E195">
        <v>23.127318651827295</v>
      </c>
      <c r="F195">
        <v>57.999842134343673</v>
      </c>
      <c r="G195">
        <v>48.890993764306572</v>
      </c>
      <c r="H195">
        <v>48.512116189123056</v>
      </c>
      <c r="I195">
        <v>33.396479595863923</v>
      </c>
      <c r="J195">
        <v>33.167574394190545</v>
      </c>
      <c r="K195">
        <v>25.866287789091487</v>
      </c>
      <c r="L195">
        <v>45.054858315573448</v>
      </c>
      <c r="M195">
        <v>28.392138290314943</v>
      </c>
      <c r="N195">
        <v>32.914989344068196</v>
      </c>
      <c r="O195">
        <v>37.216828478964402</v>
      </c>
      <c r="P195">
        <v>28.707869602967872</v>
      </c>
      <c r="Q195">
        <v>13.797458362933144</v>
      </c>
      <c r="R195">
        <v>25.195358749703999</v>
      </c>
      <c r="S195">
        <v>0</v>
      </c>
      <c r="T195">
        <v>19.646380929828716</v>
      </c>
    </row>
    <row r="196" spans="2:20" x14ac:dyDescent="0.25">
      <c r="B196">
        <v>0</v>
      </c>
      <c r="C196">
        <v>61.641239457974038</v>
      </c>
      <c r="D196">
        <v>22.789728039420069</v>
      </c>
      <c r="E196">
        <v>41.978584288827818</v>
      </c>
      <c r="F196">
        <v>77.902018383398087</v>
      </c>
      <c r="G196">
        <v>63.763858618402345</v>
      </c>
      <c r="H196">
        <v>44.451814649862598</v>
      </c>
      <c r="I196">
        <v>32.938500900217946</v>
      </c>
      <c r="J196">
        <v>22.827631952999148</v>
      </c>
      <c r="K196">
        <v>63.375343504216808</v>
      </c>
      <c r="L196">
        <v>40.036008717900124</v>
      </c>
      <c r="M196">
        <v>47.199848384345685</v>
      </c>
      <c r="N196">
        <v>78.0820619728987</v>
      </c>
      <c r="O196">
        <v>57.396001137117402</v>
      </c>
      <c r="P196">
        <v>43.902207902965984</v>
      </c>
      <c r="Q196">
        <v>21.207239647493601</v>
      </c>
      <c r="R196">
        <v>2.2079029659812375</v>
      </c>
      <c r="S196">
        <v>0.58751066047569411</v>
      </c>
      <c r="T196">
        <v>29.52714867810101</v>
      </c>
    </row>
    <row r="197" spans="2:20" x14ac:dyDescent="0.25">
      <c r="B197">
        <v>4.0358744394618835</v>
      </c>
      <c r="C197">
        <v>56.601893373193825</v>
      </c>
      <c r="D197">
        <v>23.285168576648395</v>
      </c>
      <c r="E197">
        <v>36.870951669157947</v>
      </c>
      <c r="F197">
        <v>71.234014283341637</v>
      </c>
      <c r="G197">
        <v>57.324364723467859</v>
      </c>
      <c r="H197">
        <v>58.727786082046173</v>
      </c>
      <c r="I197">
        <v>46.130210928417206</v>
      </c>
      <c r="J197">
        <v>47.292808503570839</v>
      </c>
      <c r="K197">
        <v>39.129712672313573</v>
      </c>
      <c r="L197">
        <v>45.474173725294804</v>
      </c>
      <c r="M197">
        <v>27.63660521508055</v>
      </c>
      <c r="N197">
        <v>29.895366218236173</v>
      </c>
      <c r="O197">
        <v>46.454077395781432</v>
      </c>
      <c r="P197">
        <v>43.124065769805682</v>
      </c>
      <c r="Q197">
        <v>43.954492609201132</v>
      </c>
      <c r="R197">
        <v>40.649393788407238</v>
      </c>
      <c r="S197">
        <v>0</v>
      </c>
      <c r="T197">
        <v>29.505065603720311</v>
      </c>
    </row>
    <row r="198" spans="2:20" x14ac:dyDescent="0.25">
      <c r="B198">
        <v>0</v>
      </c>
      <c r="C198">
        <v>63.573788546255507</v>
      </c>
      <c r="D198">
        <v>24.421806167400881</v>
      </c>
      <c r="E198">
        <v>41.556534508076361</v>
      </c>
      <c r="F198">
        <v>68.327826725403824</v>
      </c>
      <c r="G198">
        <v>57.718428781204111</v>
      </c>
      <c r="H198">
        <v>50.385462555066077</v>
      </c>
      <c r="I198">
        <v>43.988619676945667</v>
      </c>
      <c r="J198">
        <v>41.905286343612339</v>
      </c>
      <c r="K198">
        <v>63.463656387665203</v>
      </c>
      <c r="L198">
        <v>56.149045521292216</v>
      </c>
      <c r="M198">
        <v>61.655653450807634</v>
      </c>
      <c r="N198">
        <v>57.663362701908959</v>
      </c>
      <c r="O198">
        <v>44.741189427312776</v>
      </c>
      <c r="P198">
        <v>44.924743024963284</v>
      </c>
      <c r="Q198">
        <v>38.206681350954483</v>
      </c>
      <c r="R198">
        <v>8.4893538913362701</v>
      </c>
      <c r="S198">
        <v>9.3428781204111608</v>
      </c>
      <c r="T198">
        <v>30.001835535976507</v>
      </c>
    </row>
    <row r="199" spans="2:20" x14ac:dyDescent="0.25">
      <c r="B199">
        <v>0</v>
      </c>
      <c r="C199">
        <v>56.121873236787664</v>
      </c>
      <c r="D199">
        <v>19.475268008275343</v>
      </c>
      <c r="E199">
        <v>40.85010344179048</v>
      </c>
      <c r="F199">
        <v>58.971224374647356</v>
      </c>
      <c r="G199">
        <v>51.908971224374646</v>
      </c>
      <c r="H199">
        <v>38.931728418280983</v>
      </c>
      <c r="I199">
        <v>30.534135790859509</v>
      </c>
      <c r="J199">
        <v>29.274026706789542</v>
      </c>
      <c r="K199">
        <v>51.27891668233967</v>
      </c>
      <c r="L199">
        <v>23.603535828474705</v>
      </c>
      <c r="M199">
        <v>51.692683844273091</v>
      </c>
      <c r="N199">
        <v>62.093285687417719</v>
      </c>
      <c r="O199">
        <v>52.040624412262559</v>
      </c>
      <c r="P199">
        <v>31.831860071468874</v>
      </c>
      <c r="Q199">
        <v>27.778822644348317</v>
      </c>
      <c r="R199">
        <v>3.6580778634568363</v>
      </c>
      <c r="S199">
        <v>2.8775625352642464</v>
      </c>
      <c r="T199">
        <v>16.785781455708108</v>
      </c>
    </row>
    <row r="200" spans="2:20" x14ac:dyDescent="0.25">
      <c r="B200">
        <v>0</v>
      </c>
      <c r="C200">
        <v>65.647955019497601</v>
      </c>
      <c r="D200">
        <v>23.097850730026298</v>
      </c>
      <c r="E200">
        <v>47.093497778180826</v>
      </c>
      <c r="F200">
        <v>74.362927360116089</v>
      </c>
      <c r="G200">
        <v>58.710438015779452</v>
      </c>
      <c r="H200">
        <v>47.483449714337532</v>
      </c>
      <c r="I200">
        <v>45.053051600616669</v>
      </c>
      <c r="J200">
        <v>43.293733563072458</v>
      </c>
      <c r="K200">
        <v>65.004080892355134</v>
      </c>
      <c r="L200">
        <v>62.854810918654216</v>
      </c>
      <c r="M200">
        <v>48.272422236329007</v>
      </c>
      <c r="N200">
        <v>65.575405822073094</v>
      </c>
      <c r="O200">
        <v>53.332728756688127</v>
      </c>
      <c r="P200">
        <v>37.952298902693386</v>
      </c>
      <c r="Q200">
        <v>56.787884284030113</v>
      </c>
      <c r="R200">
        <v>24.739276321755689</v>
      </c>
      <c r="S200">
        <v>0.92500226716241951</v>
      </c>
      <c r="T200">
        <v>28.729482180103382</v>
      </c>
    </row>
    <row r="201" spans="2:20" x14ac:dyDescent="0.25">
      <c r="B201">
        <v>0</v>
      </c>
      <c r="C201">
        <v>61.407681465820993</v>
      </c>
      <c r="D201">
        <v>27.669133192389005</v>
      </c>
      <c r="E201">
        <v>48.687455954897821</v>
      </c>
      <c r="F201">
        <v>67.626849894291752</v>
      </c>
      <c r="G201">
        <v>54.941860465116278</v>
      </c>
      <c r="H201">
        <v>57.514094432699082</v>
      </c>
      <c r="I201">
        <v>44.855532064834392</v>
      </c>
      <c r="J201">
        <v>50.739957716701902</v>
      </c>
      <c r="K201">
        <v>43.807258632840032</v>
      </c>
      <c r="L201">
        <v>47.295630725863283</v>
      </c>
      <c r="M201">
        <v>47.912262156448207</v>
      </c>
      <c r="N201">
        <v>49.647639182522902</v>
      </c>
      <c r="O201">
        <v>65.556730091613815</v>
      </c>
      <c r="P201">
        <v>47.418957011980268</v>
      </c>
      <c r="Q201">
        <v>50.440451021846364</v>
      </c>
      <c r="R201">
        <v>33.077871740662438</v>
      </c>
      <c r="S201">
        <v>10.773431994362227</v>
      </c>
      <c r="T201">
        <v>41.666666666666671</v>
      </c>
    </row>
    <row r="202" spans="2:20" x14ac:dyDescent="0.25">
      <c r="B202">
        <v>0.32334921715452691</v>
      </c>
      <c r="C202">
        <v>41.065350578624916</v>
      </c>
      <c r="D202">
        <v>8.2879509870660311</v>
      </c>
      <c r="E202">
        <v>25.459496255956431</v>
      </c>
      <c r="F202">
        <v>43.541524846834584</v>
      </c>
      <c r="G202">
        <v>27.43362831858407</v>
      </c>
      <c r="H202">
        <v>25.348876786929885</v>
      </c>
      <c r="I202">
        <v>21.102791014295438</v>
      </c>
      <c r="J202">
        <v>27.510211027910142</v>
      </c>
      <c r="K202">
        <v>11.802246426140231</v>
      </c>
      <c r="L202">
        <v>23.221579305650103</v>
      </c>
      <c r="M202">
        <v>16.822668481960516</v>
      </c>
      <c r="N202">
        <v>11.61504424778761</v>
      </c>
      <c r="O202">
        <v>23.893805309734514</v>
      </c>
      <c r="P202">
        <v>29.918311776718859</v>
      </c>
      <c r="Q202">
        <v>39.108236895847512</v>
      </c>
      <c r="R202">
        <v>2.1698434309053778</v>
      </c>
      <c r="S202">
        <v>0</v>
      </c>
      <c r="T202">
        <v>11.776718856364875</v>
      </c>
    </row>
    <row r="203" spans="2:20" x14ac:dyDescent="0.25">
      <c r="B203">
        <v>0.41229656419529842</v>
      </c>
      <c r="C203">
        <v>41.924050632911388</v>
      </c>
      <c r="D203">
        <v>9.8444846292947563</v>
      </c>
      <c r="E203">
        <v>32.151898734177216</v>
      </c>
      <c r="F203">
        <v>43.515370705244123</v>
      </c>
      <c r="G203">
        <v>31.594936708860761</v>
      </c>
      <c r="H203">
        <v>27.877034358047016</v>
      </c>
      <c r="I203">
        <v>29.627486437613022</v>
      </c>
      <c r="J203">
        <v>33.45388788426763</v>
      </c>
      <c r="K203">
        <v>26.734177215189874</v>
      </c>
      <c r="L203">
        <v>30.596745027124772</v>
      </c>
      <c r="M203">
        <v>7.6528028933092225</v>
      </c>
      <c r="N203">
        <v>18.054249547920435</v>
      </c>
      <c r="O203">
        <v>35.775768535262202</v>
      </c>
      <c r="P203">
        <v>22.907775768535263</v>
      </c>
      <c r="Q203">
        <v>35.21880650994575</v>
      </c>
      <c r="R203">
        <v>32.824593128390596</v>
      </c>
      <c r="S203">
        <v>0</v>
      </c>
      <c r="T203">
        <v>14.893309222423145</v>
      </c>
    </row>
    <row r="204" spans="2:20" x14ac:dyDescent="0.25">
      <c r="B204">
        <v>0</v>
      </c>
      <c r="C204">
        <v>49.88790168562651</v>
      </c>
      <c r="D204">
        <v>19.231088599186251</v>
      </c>
      <c r="E204">
        <v>33.197708212239476</v>
      </c>
      <c r="F204">
        <v>61.222286805613223</v>
      </c>
      <c r="G204">
        <v>48.783525699576522</v>
      </c>
      <c r="H204">
        <v>38.088516150460848</v>
      </c>
      <c r="I204">
        <v>37.341194054637548</v>
      </c>
      <c r="J204">
        <v>25.97359461928091</v>
      </c>
      <c r="K204">
        <v>31.835921282072572</v>
      </c>
      <c r="L204">
        <v>43.942539234410035</v>
      </c>
      <c r="M204">
        <v>30.673420244125214</v>
      </c>
      <c r="N204">
        <v>29.643776467657563</v>
      </c>
      <c r="O204">
        <v>36.527443328074398</v>
      </c>
      <c r="P204">
        <v>44.59021838412356</v>
      </c>
      <c r="Q204">
        <v>34.05297683301503</v>
      </c>
      <c r="R204">
        <v>10.354562816573944</v>
      </c>
      <c r="S204">
        <v>2.5159843892717761</v>
      </c>
      <c r="T204">
        <v>27.32707797060533</v>
      </c>
    </row>
    <row r="205" spans="2:20" x14ac:dyDescent="0.25">
      <c r="B205">
        <v>0.53475935828876997</v>
      </c>
      <c r="C205">
        <v>38.647203353085708</v>
      </c>
      <c r="D205">
        <v>12.162162162162163</v>
      </c>
      <c r="E205">
        <v>27.417256829021536</v>
      </c>
      <c r="F205">
        <v>41.400491400491404</v>
      </c>
      <c r="G205">
        <v>30.466830466830469</v>
      </c>
      <c r="H205">
        <v>26.210435033964448</v>
      </c>
      <c r="I205">
        <v>24.295418413065473</v>
      </c>
      <c r="J205">
        <v>21.708339355398181</v>
      </c>
      <c r="K205">
        <v>39.290359878595169</v>
      </c>
      <c r="L205">
        <v>18.080647492412201</v>
      </c>
      <c r="M205">
        <v>31.175025292672352</v>
      </c>
      <c r="N205">
        <v>42.701257407139757</v>
      </c>
      <c r="O205">
        <v>34.405260875849109</v>
      </c>
      <c r="P205">
        <v>16.006648359589537</v>
      </c>
      <c r="Q205">
        <v>20.450932215638097</v>
      </c>
      <c r="R205">
        <v>1.4091631738690562</v>
      </c>
      <c r="S205">
        <v>0</v>
      </c>
      <c r="T205">
        <v>8.7440381558028619</v>
      </c>
    </row>
    <row r="206" spans="2:20" x14ac:dyDescent="0.25">
      <c r="B206">
        <v>1.1438557470807849</v>
      </c>
      <c r="C206">
        <v>28.787036301533085</v>
      </c>
      <c r="D206">
        <v>6.4580189053935975</v>
      </c>
      <c r="E206">
        <v>24.01302724600842</v>
      </c>
      <c r="F206">
        <v>35.967908491540236</v>
      </c>
      <c r="G206">
        <v>24.743823973310032</v>
      </c>
      <c r="H206">
        <v>29.78791008022877</v>
      </c>
      <c r="I206">
        <v>24.052744459448725</v>
      </c>
      <c r="J206">
        <v>21.979505917864802</v>
      </c>
      <c r="K206">
        <v>29.374851060449597</v>
      </c>
      <c r="L206">
        <v>20.271665739931684</v>
      </c>
      <c r="M206">
        <v>21.788863293351337</v>
      </c>
      <c r="N206">
        <v>23.54436412741282</v>
      </c>
      <c r="O206">
        <v>15.164032091508458</v>
      </c>
      <c r="P206">
        <v>32.917626499324811</v>
      </c>
      <c r="Q206">
        <v>17.388196044165539</v>
      </c>
      <c r="R206">
        <v>1.1279688617046628</v>
      </c>
      <c r="S206">
        <v>0</v>
      </c>
      <c r="T206">
        <v>15.79950750655334</v>
      </c>
    </row>
    <row r="207" spans="2:20" x14ac:dyDescent="0.25">
      <c r="B207">
        <v>0.68692206076618234</v>
      </c>
      <c r="C207">
        <v>60.924702774108319</v>
      </c>
      <c r="D207">
        <v>26.825187142228092</v>
      </c>
      <c r="E207">
        <v>49.15015411712902</v>
      </c>
      <c r="F207">
        <v>70.3742844561867</v>
      </c>
      <c r="G207">
        <v>57.252311756935271</v>
      </c>
      <c r="H207">
        <v>47.547335975341262</v>
      </c>
      <c r="I207">
        <v>41.620431527961252</v>
      </c>
      <c r="J207">
        <v>36.028181417877583</v>
      </c>
      <c r="K207">
        <v>54.918538088947599</v>
      </c>
      <c r="L207">
        <v>47.36239542051959</v>
      </c>
      <c r="M207">
        <v>42.03434610303831</v>
      </c>
      <c r="N207">
        <v>73.483047115808006</v>
      </c>
      <c r="O207">
        <v>62.87978863936592</v>
      </c>
      <c r="P207">
        <v>32.787318361955087</v>
      </c>
      <c r="Q207">
        <v>22.712461470717745</v>
      </c>
      <c r="R207">
        <v>8.6569793042712462</v>
      </c>
      <c r="S207">
        <v>0</v>
      </c>
      <c r="T207">
        <v>14.407749889916335</v>
      </c>
    </row>
    <row r="208" spans="2:20" x14ac:dyDescent="0.25">
      <c r="B208">
        <v>1.7276107840099162</v>
      </c>
      <c r="C208">
        <v>55.655407499225284</v>
      </c>
      <c r="D208">
        <v>17.384567709947319</v>
      </c>
      <c r="E208">
        <v>43.76355748373102</v>
      </c>
      <c r="F208">
        <v>61.659436008676792</v>
      </c>
      <c r="G208">
        <v>47.040594979857453</v>
      </c>
      <c r="H208">
        <v>38.921599008366904</v>
      </c>
      <c r="I208">
        <v>35.489618841028822</v>
      </c>
      <c r="J208">
        <v>39.696312364425161</v>
      </c>
      <c r="K208">
        <v>18.693833281685777</v>
      </c>
      <c r="L208">
        <v>40.804152463588473</v>
      </c>
      <c r="M208">
        <v>30.113108149984509</v>
      </c>
      <c r="N208">
        <v>36.117136659436014</v>
      </c>
      <c r="O208">
        <v>39.990703439727298</v>
      </c>
      <c r="P208">
        <v>41.067555004648284</v>
      </c>
      <c r="Q208">
        <v>36.310814998450574</v>
      </c>
      <c r="R208">
        <v>29.17570498915401</v>
      </c>
      <c r="S208">
        <v>0</v>
      </c>
      <c r="T208">
        <v>22.334986055159593</v>
      </c>
    </row>
    <row r="209" spans="2:20" x14ac:dyDescent="0.25">
      <c r="B209">
        <v>0</v>
      </c>
      <c r="C209">
        <v>56.79107679107679</v>
      </c>
      <c r="D209">
        <v>24.195624195624195</v>
      </c>
      <c r="E209">
        <v>41.510081510081505</v>
      </c>
      <c r="F209">
        <v>77.803517803517806</v>
      </c>
      <c r="G209">
        <v>63.646503646503646</v>
      </c>
      <c r="H209">
        <v>57.451737451737451</v>
      </c>
      <c r="I209">
        <v>43.92964392964393</v>
      </c>
      <c r="J209">
        <v>44.984984984984983</v>
      </c>
      <c r="K209">
        <v>54.33719433719434</v>
      </c>
      <c r="L209">
        <v>56.936936936936931</v>
      </c>
      <c r="M209">
        <v>20.55770055770056</v>
      </c>
      <c r="N209">
        <v>44.564564564564563</v>
      </c>
      <c r="O209">
        <v>58.876018876018875</v>
      </c>
      <c r="P209">
        <v>52.235092235092239</v>
      </c>
      <c r="Q209">
        <v>66.838266838266833</v>
      </c>
      <c r="R209">
        <v>2.8314028314028317</v>
      </c>
      <c r="S209">
        <v>4.1098241098241095</v>
      </c>
      <c r="T209">
        <v>29.335049335049334</v>
      </c>
    </row>
    <row r="210" spans="2:20" x14ac:dyDescent="0.25">
      <c r="B210">
        <v>4.5933294324166178</v>
      </c>
      <c r="C210">
        <v>66.296079578700997</v>
      </c>
      <c r="D210">
        <v>28.857031402379558</v>
      </c>
      <c r="E210">
        <v>46.118587868149014</v>
      </c>
      <c r="F210">
        <v>78.154866393602489</v>
      </c>
      <c r="G210">
        <v>64.365125804564073</v>
      </c>
      <c r="H210">
        <v>51.053247513165587</v>
      </c>
      <c r="I210">
        <v>45.630973278720496</v>
      </c>
      <c r="J210">
        <v>39.633313828749756</v>
      </c>
      <c r="K210">
        <v>62.122098693192896</v>
      </c>
      <c r="L210">
        <v>42.968597620440804</v>
      </c>
      <c r="M210">
        <v>59.557245952798908</v>
      </c>
      <c r="N210">
        <v>82.553149990247704</v>
      </c>
      <c r="O210">
        <v>68.461088355763593</v>
      </c>
      <c r="P210">
        <v>38.102204017944217</v>
      </c>
      <c r="Q210">
        <v>30.105324751316559</v>
      </c>
      <c r="R210">
        <v>17.388336259020871</v>
      </c>
      <c r="S210">
        <v>0</v>
      </c>
      <c r="T210">
        <v>37.692607762824267</v>
      </c>
    </row>
    <row r="211" spans="2:20" x14ac:dyDescent="0.25">
      <c r="B211">
        <v>0</v>
      </c>
      <c r="C211">
        <v>44.801387397803289</v>
      </c>
      <c r="D211">
        <v>13.510611941531092</v>
      </c>
      <c r="E211">
        <v>31.266000495499213</v>
      </c>
      <c r="F211">
        <v>69.700222974646948</v>
      </c>
      <c r="G211">
        <v>53.646048393756708</v>
      </c>
      <c r="H211">
        <v>44.925262201668183</v>
      </c>
      <c r="I211">
        <v>37.5836154926088</v>
      </c>
      <c r="J211">
        <v>34.552811958047734</v>
      </c>
      <c r="K211">
        <v>33.157155834503257</v>
      </c>
      <c r="L211">
        <v>41.002560079279874</v>
      </c>
      <c r="M211">
        <v>32.802048063423896</v>
      </c>
      <c r="N211">
        <v>34.973986291188375</v>
      </c>
      <c r="O211">
        <v>44.578412750846482</v>
      </c>
      <c r="P211">
        <v>41.985300189941363</v>
      </c>
      <c r="Q211">
        <v>45.734577586918824</v>
      </c>
      <c r="R211">
        <v>33.982987860269219</v>
      </c>
      <c r="S211">
        <v>1.2139730778759601</v>
      </c>
      <c r="T211">
        <v>27.665372863159632</v>
      </c>
    </row>
    <row r="212" spans="2:20" x14ac:dyDescent="0.25">
      <c r="B212">
        <v>0</v>
      </c>
      <c r="C212">
        <v>55.016264338298235</v>
      </c>
      <c r="D212">
        <v>9.8185242253038858</v>
      </c>
      <c r="E212">
        <v>38.238315356959426</v>
      </c>
      <c r="F212">
        <v>56.985105290190042</v>
      </c>
      <c r="G212">
        <v>47.457627118644069</v>
      </c>
      <c r="H212">
        <v>37.142612566341384</v>
      </c>
      <c r="I212">
        <v>29.780859441876391</v>
      </c>
      <c r="J212">
        <v>34.506077726416713</v>
      </c>
      <c r="K212">
        <v>53.766478342749522</v>
      </c>
      <c r="L212">
        <v>43.134737202533813</v>
      </c>
      <c r="M212">
        <v>53.535353535353536</v>
      </c>
      <c r="N212">
        <v>51.343947954117439</v>
      </c>
      <c r="O212">
        <v>40.404040404040401</v>
      </c>
      <c r="P212">
        <v>39.316897791474062</v>
      </c>
      <c r="Q212">
        <v>38.460879986303716</v>
      </c>
      <c r="R212">
        <v>0.95017976373908586</v>
      </c>
      <c r="S212">
        <v>2.0116418421503166</v>
      </c>
      <c r="T212">
        <v>14.774867317240197</v>
      </c>
    </row>
    <row r="213" spans="2:20" x14ac:dyDescent="0.25">
      <c r="B213">
        <v>6.0315115706548497</v>
      </c>
      <c r="C213">
        <v>46.594452650582632</v>
      </c>
      <c r="D213">
        <v>11.636303955358608</v>
      </c>
      <c r="E213">
        <v>30.986377810602328</v>
      </c>
      <c r="F213">
        <v>51.616609223699328</v>
      </c>
      <c r="G213">
        <v>38.330871491875925</v>
      </c>
      <c r="H213">
        <v>40.489085836205483</v>
      </c>
      <c r="I213">
        <v>43.279172821270315</v>
      </c>
      <c r="J213">
        <v>44.748071557525023</v>
      </c>
      <c r="K213">
        <v>14.59051370425078</v>
      </c>
      <c r="L213">
        <v>39.249958969309048</v>
      </c>
      <c r="M213">
        <v>18.406367963236502</v>
      </c>
      <c r="N213">
        <v>22.550467749876908</v>
      </c>
      <c r="O213">
        <v>33.300508780567867</v>
      </c>
      <c r="P213">
        <v>48.366978499917941</v>
      </c>
      <c r="Q213">
        <v>47.201706876743806</v>
      </c>
      <c r="R213">
        <v>20.966683078943049</v>
      </c>
      <c r="S213">
        <v>0</v>
      </c>
      <c r="T213">
        <v>20.515345478417856</v>
      </c>
    </row>
    <row r="214" spans="2:20" x14ac:dyDescent="0.25">
      <c r="B214">
        <v>0</v>
      </c>
      <c r="C214">
        <v>63.548445408532174</v>
      </c>
      <c r="D214">
        <v>23.743673174258859</v>
      </c>
      <c r="E214">
        <v>43.392986261749819</v>
      </c>
      <c r="F214">
        <v>81.362979031091825</v>
      </c>
      <c r="G214">
        <v>67.715112075198846</v>
      </c>
      <c r="H214">
        <v>50.054229934924081</v>
      </c>
      <c r="I214">
        <v>46.863702096890819</v>
      </c>
      <c r="J214">
        <v>30.856832971800436</v>
      </c>
      <c r="K214">
        <v>77.449385394070859</v>
      </c>
      <c r="L214">
        <v>39.849963846710054</v>
      </c>
      <c r="M214">
        <v>58.062183658712939</v>
      </c>
      <c r="N214">
        <v>79.60954446854663</v>
      </c>
      <c r="O214">
        <v>64.144974692697033</v>
      </c>
      <c r="P214">
        <v>41.024945770065074</v>
      </c>
      <c r="Q214">
        <v>43.320679681851047</v>
      </c>
      <c r="R214">
        <v>5.6760665220535067</v>
      </c>
      <c r="S214">
        <v>12.554229934924077</v>
      </c>
      <c r="T214">
        <v>22.496384671005064</v>
      </c>
    </row>
    <row r="215" spans="2:20" x14ac:dyDescent="0.25">
      <c r="B215">
        <v>5.567235724497519</v>
      </c>
      <c r="C215">
        <v>48.381128584643854</v>
      </c>
      <c r="D215">
        <v>7.9640063913884447</v>
      </c>
      <c r="E215">
        <v>40.206879152300054</v>
      </c>
      <c r="F215">
        <v>52.863510217811793</v>
      </c>
      <c r="G215">
        <v>41.779497098646033</v>
      </c>
      <c r="H215">
        <v>35.909511395172821</v>
      </c>
      <c r="I215">
        <v>30.485240938524932</v>
      </c>
      <c r="J215">
        <v>23.076276175258599</v>
      </c>
      <c r="K215">
        <v>45.572281557480451</v>
      </c>
      <c r="L215">
        <v>25.557144058531662</v>
      </c>
      <c r="M215">
        <v>49.138003532083083</v>
      </c>
      <c r="N215">
        <v>51.702968631738287</v>
      </c>
      <c r="O215">
        <v>41.569254057690692</v>
      </c>
      <c r="P215">
        <v>14.977714237658734</v>
      </c>
      <c r="Q215">
        <v>23.421074762425363</v>
      </c>
      <c r="R215">
        <v>6.4502564965099651</v>
      </c>
      <c r="S215">
        <v>0</v>
      </c>
      <c r="T215">
        <v>14.304936506601631</v>
      </c>
    </row>
    <row r="216" spans="2:20" x14ac:dyDescent="0.25">
      <c r="B216">
        <v>0</v>
      </c>
      <c r="C216">
        <v>71.789273849074505</v>
      </c>
      <c r="D216">
        <v>21.015662078785002</v>
      </c>
      <c r="E216">
        <v>47.40389178927385</v>
      </c>
      <c r="F216">
        <v>94.342667299477938</v>
      </c>
      <c r="G216">
        <v>79.221642145230192</v>
      </c>
      <c r="H216">
        <v>55.633602278120556</v>
      </c>
      <c r="I216">
        <v>48.656858092074039</v>
      </c>
      <c r="J216">
        <v>18.50972947318462</v>
      </c>
      <c r="K216">
        <v>58.794494542002852</v>
      </c>
      <c r="L216">
        <v>42.2781205505458</v>
      </c>
      <c r="M216">
        <v>43.758898908400568</v>
      </c>
      <c r="N216">
        <v>78.092074038917886</v>
      </c>
      <c r="O216">
        <v>62.553393450403419</v>
      </c>
      <c r="P216">
        <v>60.436639772187952</v>
      </c>
      <c r="Q216">
        <v>53.953488372093027</v>
      </c>
      <c r="R216">
        <v>29.416231608922637</v>
      </c>
      <c r="S216">
        <v>3.8538205980066444</v>
      </c>
      <c r="T216">
        <v>25.087802562885621</v>
      </c>
    </row>
    <row r="217" spans="2:20" x14ac:dyDescent="0.25">
      <c r="B217">
        <v>0</v>
      </c>
      <c r="C217">
        <v>53.192589401120202</v>
      </c>
      <c r="D217">
        <v>21.327014218009481</v>
      </c>
      <c r="E217">
        <v>32.787591555364067</v>
      </c>
      <c r="F217">
        <v>56.837570012925468</v>
      </c>
      <c r="G217">
        <v>44.825506247307196</v>
      </c>
      <c r="H217">
        <v>39.57776820336062</v>
      </c>
      <c r="I217">
        <v>36.079276174062905</v>
      </c>
      <c r="J217">
        <v>37.682033606204222</v>
      </c>
      <c r="K217">
        <v>44.265402843601898</v>
      </c>
      <c r="L217">
        <v>41.146057733735461</v>
      </c>
      <c r="M217">
        <v>18.983196897888842</v>
      </c>
      <c r="N217">
        <v>27.09177078845325</v>
      </c>
      <c r="O217">
        <v>44.360189573459714</v>
      </c>
      <c r="P217">
        <v>45.704437742352432</v>
      </c>
      <c r="Q217">
        <v>35.30374838431711</v>
      </c>
      <c r="R217">
        <v>15.932787591555364</v>
      </c>
      <c r="S217">
        <v>0.3360620422231797</v>
      </c>
      <c r="T217">
        <v>16.716932356742785</v>
      </c>
    </row>
    <row r="218" spans="2:20" x14ac:dyDescent="0.25">
      <c r="B218">
        <v>5.6427170618648601</v>
      </c>
      <c r="C218">
        <v>46.140131930825454</v>
      </c>
      <c r="D218">
        <v>11.668746657158138</v>
      </c>
      <c r="E218">
        <v>38.420395792476377</v>
      </c>
      <c r="F218">
        <v>58.076305936887138</v>
      </c>
      <c r="G218">
        <v>42.200035656979857</v>
      </c>
      <c r="H218">
        <v>34.07915849527545</v>
      </c>
      <c r="I218">
        <v>23.792119807452309</v>
      </c>
      <c r="J218">
        <v>31.199857372080587</v>
      </c>
      <c r="K218">
        <v>55.633802816901415</v>
      </c>
      <c r="L218">
        <v>45.016937065430554</v>
      </c>
      <c r="M218">
        <v>60.082011053663756</v>
      </c>
      <c r="N218">
        <v>51.096452130504545</v>
      </c>
      <c r="O218">
        <v>38.090568728828664</v>
      </c>
      <c r="P218">
        <v>46.16687466571581</v>
      </c>
      <c r="Q218">
        <v>41.968265287930109</v>
      </c>
      <c r="R218">
        <v>9.1014441076840793</v>
      </c>
      <c r="S218">
        <v>0</v>
      </c>
      <c r="T218">
        <v>19.361740060616867</v>
      </c>
    </row>
    <row r="219" spans="2:20" x14ac:dyDescent="0.25">
      <c r="B219">
        <v>0</v>
      </c>
      <c r="C219">
        <v>55.77809120827456</v>
      </c>
      <c r="D219">
        <v>24.137282557592854</v>
      </c>
      <c r="E219">
        <v>56.643159379407614</v>
      </c>
      <c r="F219">
        <v>68.669487541137755</v>
      </c>
      <c r="G219">
        <v>56.502115655853316</v>
      </c>
      <c r="H219">
        <v>51.631405735778088</v>
      </c>
      <c r="I219">
        <v>36.596144804889512</v>
      </c>
      <c r="J219">
        <v>35.928537846732489</v>
      </c>
      <c r="K219">
        <v>73.671838269863656</v>
      </c>
      <c r="L219">
        <v>49.656793606017871</v>
      </c>
      <c r="M219">
        <v>55.796897038081802</v>
      </c>
      <c r="N219">
        <v>53.756464503996234</v>
      </c>
      <c r="O219">
        <v>48.697696285848615</v>
      </c>
      <c r="P219">
        <v>54.17959567465914</v>
      </c>
      <c r="Q219">
        <v>48.425011753643631</v>
      </c>
      <c r="R219">
        <v>42.689233662435356</v>
      </c>
      <c r="S219">
        <v>8.0582980724024456</v>
      </c>
      <c r="T219">
        <v>22.350728725905032</v>
      </c>
    </row>
    <row r="220" spans="2:20" x14ac:dyDescent="0.25">
      <c r="B220">
        <v>0</v>
      </c>
      <c r="C220">
        <v>51.307647883837973</v>
      </c>
      <c r="D220">
        <v>24.535929378764131</v>
      </c>
      <c r="E220">
        <v>46.299810246679321</v>
      </c>
      <c r="F220">
        <v>58.82352941176471</v>
      </c>
      <c r="G220">
        <v>48.626350961141817</v>
      </c>
      <c r="H220">
        <v>49.071858757528261</v>
      </c>
      <c r="I220">
        <v>30.863790116327035</v>
      </c>
      <c r="J220">
        <v>39.237686659516541</v>
      </c>
      <c r="K220">
        <v>44.336275884827984</v>
      </c>
      <c r="L220">
        <v>42.471743255506972</v>
      </c>
      <c r="M220">
        <v>42.471743255506972</v>
      </c>
      <c r="N220">
        <v>31.961059318538076</v>
      </c>
      <c r="O220">
        <v>43.404009570167482</v>
      </c>
      <c r="P220">
        <v>33.10782938701427</v>
      </c>
      <c r="Q220">
        <v>46.126557214751259</v>
      </c>
      <c r="R220">
        <v>24.709182410692186</v>
      </c>
      <c r="S220">
        <v>1.9635343618513323</v>
      </c>
      <c r="T220">
        <v>23.834667106674367</v>
      </c>
    </row>
    <row r="221" spans="2:20" x14ac:dyDescent="0.25">
      <c r="B221">
        <v>0.42617419870372014</v>
      </c>
      <c r="C221">
        <v>67.495338719701678</v>
      </c>
      <c r="D221">
        <v>25.028855544703898</v>
      </c>
      <c r="E221">
        <v>51.638107076267424</v>
      </c>
      <c r="F221">
        <v>78.753440468791609</v>
      </c>
      <c r="G221">
        <v>66.101393944774927</v>
      </c>
      <c r="H221">
        <v>59.46905797744828</v>
      </c>
      <c r="I221">
        <v>40.282340406641218</v>
      </c>
      <c r="J221">
        <v>44.34875255260588</v>
      </c>
      <c r="K221">
        <v>83.263784071739323</v>
      </c>
      <c r="L221">
        <v>58.998490633046252</v>
      </c>
      <c r="M221">
        <v>76.613690846133352</v>
      </c>
      <c r="N221">
        <v>70.744916984817536</v>
      </c>
      <c r="O221">
        <v>60.570007990766229</v>
      </c>
      <c r="P221">
        <v>71.135576666962621</v>
      </c>
      <c r="Q221">
        <v>51.797922400781317</v>
      </c>
      <c r="R221">
        <v>19.701678060907398</v>
      </c>
      <c r="S221">
        <v>0</v>
      </c>
      <c r="T221">
        <v>29.770043505282786</v>
      </c>
    </row>
    <row r="222" spans="2:20" x14ac:dyDescent="0.25">
      <c r="B222">
        <v>4.2422108783664845</v>
      </c>
      <c r="C222">
        <v>60.623129730681214</v>
      </c>
      <c r="D222">
        <v>13.017074458722055</v>
      </c>
      <c r="E222">
        <v>41.656398521387075</v>
      </c>
      <c r="F222">
        <v>66.431966203133257</v>
      </c>
      <c r="G222">
        <v>52.552367540925893</v>
      </c>
      <c r="H222">
        <v>55.377574370709382</v>
      </c>
      <c r="I222">
        <v>51.505016722408023</v>
      </c>
      <c r="J222">
        <v>46.954761485653933</v>
      </c>
      <c r="K222">
        <v>45.572962506600952</v>
      </c>
      <c r="L222">
        <v>38.479140996303471</v>
      </c>
      <c r="M222">
        <v>44.754444640028161</v>
      </c>
      <c r="N222">
        <v>47.324414715719065</v>
      </c>
      <c r="O222">
        <v>41.497975708502025</v>
      </c>
      <c r="P222">
        <v>49.348706213694769</v>
      </c>
      <c r="Q222">
        <v>45.423340961098397</v>
      </c>
      <c r="R222">
        <v>32.899137475796515</v>
      </c>
      <c r="S222">
        <v>0</v>
      </c>
      <c r="T222">
        <v>33.16317549727161</v>
      </c>
    </row>
    <row r="223" spans="2:20" x14ac:dyDescent="0.25">
      <c r="B223">
        <v>0</v>
      </c>
      <c r="C223">
        <v>80.063897763578268</v>
      </c>
      <c r="D223">
        <v>22.481363152289671</v>
      </c>
      <c r="E223">
        <v>50.372736954206601</v>
      </c>
      <c r="F223">
        <v>93.056443024494143</v>
      </c>
      <c r="G223">
        <v>78.796592119275815</v>
      </c>
      <c r="H223">
        <v>46.443024494142705</v>
      </c>
      <c r="I223">
        <v>47.529286474973375</v>
      </c>
      <c r="J223">
        <v>29.382321618743347</v>
      </c>
      <c r="K223">
        <v>77.326943556975507</v>
      </c>
      <c r="L223">
        <v>47.188498402555915</v>
      </c>
      <c r="M223">
        <v>57.689030883919067</v>
      </c>
      <c r="N223">
        <v>82.992545260915875</v>
      </c>
      <c r="O223">
        <v>72.396166134185307</v>
      </c>
      <c r="P223">
        <v>58.977635782747605</v>
      </c>
      <c r="Q223">
        <v>42.545260915867942</v>
      </c>
      <c r="R223">
        <v>22.960596379126731</v>
      </c>
      <c r="S223">
        <v>0.23429179978700748</v>
      </c>
      <c r="T223">
        <v>35.516506922257726</v>
      </c>
    </row>
    <row r="224" spans="2:20" x14ac:dyDescent="0.25">
      <c r="B224">
        <v>0</v>
      </c>
      <c r="C224">
        <v>49.835116222955037</v>
      </c>
      <c r="D224">
        <v>11.171881283680527</v>
      </c>
      <c r="E224">
        <v>35.526421619882569</v>
      </c>
      <c r="F224">
        <v>57.572589077455163</v>
      </c>
      <c r="G224">
        <v>44.663395801496023</v>
      </c>
      <c r="H224">
        <v>34.778412289873721</v>
      </c>
      <c r="I224">
        <v>38.076087830772941</v>
      </c>
      <c r="J224">
        <v>37.295906056462641</v>
      </c>
      <c r="K224">
        <v>23.638703450494653</v>
      </c>
      <c r="L224">
        <v>39.684710045845733</v>
      </c>
      <c r="M224">
        <v>14.163918603715917</v>
      </c>
      <c r="N224">
        <v>29.284967425400144</v>
      </c>
      <c r="O224">
        <v>39.934046489182016</v>
      </c>
      <c r="P224">
        <v>54.596637979570495</v>
      </c>
      <c r="Q224">
        <v>43.030644253197138</v>
      </c>
      <c r="R224">
        <v>29.083889648516049</v>
      </c>
      <c r="S224">
        <v>5.6301777527547663E-2</v>
      </c>
      <c r="T224">
        <v>13.037883053164965</v>
      </c>
    </row>
    <row r="225" spans="2:20" x14ac:dyDescent="0.25">
      <c r="B225">
        <v>0</v>
      </c>
      <c r="C225">
        <v>64.265335235378032</v>
      </c>
      <c r="D225">
        <v>27.805515929624349</v>
      </c>
      <c r="E225">
        <v>49.619591060389915</v>
      </c>
      <c r="F225">
        <v>86.008083689966725</v>
      </c>
      <c r="G225">
        <v>72.96718972895863</v>
      </c>
      <c r="H225">
        <v>55.194959581550165</v>
      </c>
      <c r="I225">
        <v>39.978601997146932</v>
      </c>
      <c r="J225">
        <v>32.798383262006659</v>
      </c>
      <c r="K225">
        <v>69.032334759866856</v>
      </c>
      <c r="L225">
        <v>38.587731811697573</v>
      </c>
      <c r="M225">
        <v>34.213029006181642</v>
      </c>
      <c r="N225">
        <v>84.248692344270097</v>
      </c>
      <c r="O225">
        <v>72.337137422729441</v>
      </c>
      <c r="P225">
        <v>39.812173086067517</v>
      </c>
      <c r="Q225">
        <v>27.056585829766998</v>
      </c>
      <c r="R225">
        <v>0</v>
      </c>
      <c r="S225">
        <v>4.5767950546837843</v>
      </c>
      <c r="T225">
        <v>18.616262482168331</v>
      </c>
    </row>
    <row r="226" spans="2:20" x14ac:dyDescent="0.25">
      <c r="B226">
        <v>0</v>
      </c>
      <c r="C226">
        <v>67.192513368983953</v>
      </c>
      <c r="D226">
        <v>19.536541889483068</v>
      </c>
      <c r="E226">
        <v>38.119429590017823</v>
      </c>
      <c r="F226">
        <v>77.415329768270951</v>
      </c>
      <c r="G226">
        <v>62.834224598930476</v>
      </c>
      <c r="H226">
        <v>66.969696969696969</v>
      </c>
      <c r="I226">
        <v>56.078431372549019</v>
      </c>
      <c r="J226">
        <v>38.119429590017823</v>
      </c>
      <c r="K226">
        <v>42.156862745098039</v>
      </c>
      <c r="L226">
        <v>61.274509803921575</v>
      </c>
      <c r="M226">
        <v>36.345811051693403</v>
      </c>
      <c r="N226">
        <v>38.77896613190731</v>
      </c>
      <c r="O226">
        <v>45.178253119429591</v>
      </c>
      <c r="P226">
        <v>38.395721925133692</v>
      </c>
      <c r="Q226">
        <v>44.10873440285205</v>
      </c>
      <c r="R226">
        <v>43.957219251336902</v>
      </c>
      <c r="S226">
        <v>7.130124777183601E-2</v>
      </c>
      <c r="T226">
        <v>26.140819964349376</v>
      </c>
    </row>
    <row r="227" spans="2:20" x14ac:dyDescent="0.25">
      <c r="B227">
        <v>0</v>
      </c>
      <c r="C227">
        <v>59.929529216012533</v>
      </c>
      <c r="D227">
        <v>29.871782323578351</v>
      </c>
      <c r="E227">
        <v>41.832240383674268</v>
      </c>
      <c r="F227">
        <v>79.759224821376137</v>
      </c>
      <c r="G227">
        <v>63.237741019868842</v>
      </c>
      <c r="H227">
        <v>44.729372614270332</v>
      </c>
      <c r="I227">
        <v>43.319956934520896</v>
      </c>
      <c r="J227">
        <v>35.460506998140353</v>
      </c>
      <c r="K227">
        <v>41.822452774787124</v>
      </c>
      <c r="L227">
        <v>54.565919545854946</v>
      </c>
      <c r="M227">
        <v>44.768523049818931</v>
      </c>
      <c r="N227">
        <v>51.69815014192033</v>
      </c>
      <c r="O227">
        <v>59.851228344915341</v>
      </c>
      <c r="P227">
        <v>47.675442889302147</v>
      </c>
      <c r="Q227">
        <v>36.331604189096609</v>
      </c>
      <c r="R227">
        <v>5.4223353234804739</v>
      </c>
      <c r="S227">
        <v>5.9802290300479592</v>
      </c>
      <c r="T227">
        <v>27.336791621806793</v>
      </c>
    </row>
    <row r="228" spans="2:20" x14ac:dyDescent="0.25">
      <c r="B228">
        <v>0</v>
      </c>
      <c r="C228">
        <v>74.66355833421639</v>
      </c>
      <c r="D228">
        <v>25.792094945427575</v>
      </c>
      <c r="E228">
        <v>45.946805128748544</v>
      </c>
      <c r="F228">
        <v>105.80693016848575</v>
      </c>
      <c r="G228">
        <v>89.191480343329445</v>
      </c>
      <c r="H228">
        <v>61.195295114972978</v>
      </c>
      <c r="I228">
        <v>50.61990039207376</v>
      </c>
      <c r="J228">
        <v>32.997774716541272</v>
      </c>
      <c r="K228">
        <v>80.91554519444739</v>
      </c>
      <c r="L228">
        <v>38.5715799512557</v>
      </c>
      <c r="M228">
        <v>58.715693546677969</v>
      </c>
      <c r="N228">
        <v>89.403412101303388</v>
      </c>
      <c r="O228">
        <v>74.66355833421639</v>
      </c>
      <c r="P228">
        <v>40.161068136060187</v>
      </c>
      <c r="Q228">
        <v>59.616403518067187</v>
      </c>
      <c r="R228">
        <v>9.6217018120165303</v>
      </c>
      <c r="S228">
        <v>2.9458514358376604</v>
      </c>
      <c r="T228">
        <v>48.776094097700536</v>
      </c>
    </row>
    <row r="229" spans="2:20" x14ac:dyDescent="0.25">
      <c r="B229">
        <v>0</v>
      </c>
      <c r="C229">
        <v>66.542209270558246</v>
      </c>
      <c r="D229">
        <v>25.489481832255716</v>
      </c>
      <c r="E229">
        <v>47.664147163282031</v>
      </c>
      <c r="F229">
        <v>70.676623258355349</v>
      </c>
      <c r="G229">
        <v>59.293324833803837</v>
      </c>
      <c r="H229">
        <v>59.967216100537293</v>
      </c>
      <c r="I229">
        <v>50.478098533831158</v>
      </c>
      <c r="J229">
        <v>36.954740005463982</v>
      </c>
      <c r="K229">
        <v>62.617247973772884</v>
      </c>
      <c r="L229">
        <v>51.871414260996261</v>
      </c>
      <c r="M229">
        <v>46.179765048720519</v>
      </c>
      <c r="N229">
        <v>44.249157635916582</v>
      </c>
      <c r="O229">
        <v>57.062198342591749</v>
      </c>
      <c r="P229">
        <v>50.687551224842906</v>
      </c>
      <c r="Q229">
        <v>60.140242236590481</v>
      </c>
      <c r="R229">
        <v>27.064930334213642</v>
      </c>
      <c r="S229">
        <v>6.1651944267370906</v>
      </c>
      <c r="T229">
        <v>26.964757308077587</v>
      </c>
    </row>
    <row r="230" spans="2:20" x14ac:dyDescent="0.25">
      <c r="B230">
        <v>2.8997769402353666</v>
      </c>
      <c r="C230">
        <v>30.436120298438578</v>
      </c>
      <c r="D230">
        <v>12.822090608414738</v>
      </c>
      <c r="E230">
        <v>22.898238597031</v>
      </c>
      <c r="F230">
        <v>42.512114452734409</v>
      </c>
      <c r="G230">
        <v>30.320744558110913</v>
      </c>
      <c r="H230">
        <v>32.759018537035608</v>
      </c>
      <c r="I230">
        <v>24.782709022382893</v>
      </c>
      <c r="J230">
        <v>23.567417890931466</v>
      </c>
      <c r="K230">
        <v>20.936851011460657</v>
      </c>
      <c r="L230">
        <v>31.982155218829323</v>
      </c>
      <c r="M230">
        <v>12.568263979693869</v>
      </c>
      <c r="N230">
        <v>13.275901853703562</v>
      </c>
      <c r="O230">
        <v>25.982616721790631</v>
      </c>
      <c r="P230">
        <v>32.382124451965232</v>
      </c>
      <c r="Q230">
        <v>26.282593646642567</v>
      </c>
      <c r="R230">
        <v>11.283747404045842</v>
      </c>
      <c r="S230">
        <v>0</v>
      </c>
      <c r="T230">
        <v>20.252288285516499</v>
      </c>
    </row>
    <row r="231" spans="2:20" x14ac:dyDescent="0.25">
      <c r="B231">
        <v>0</v>
      </c>
      <c r="C231">
        <v>45.935050391937288</v>
      </c>
      <c r="D231">
        <v>15.759611795446062</v>
      </c>
      <c r="E231">
        <v>37.05860395670026</v>
      </c>
      <c r="F231">
        <v>60.209033221351248</v>
      </c>
      <c r="G231">
        <v>46.009705113848455</v>
      </c>
      <c r="H231">
        <v>46.338185890257563</v>
      </c>
      <c r="I231">
        <v>35.864128406121687</v>
      </c>
      <c r="J231">
        <v>43.50130645763344</v>
      </c>
      <c r="K231">
        <v>23.956700261291527</v>
      </c>
      <c r="L231">
        <v>45.979843225083989</v>
      </c>
      <c r="M231">
        <v>23.583426651735724</v>
      </c>
      <c r="N231">
        <v>36.580813736468833</v>
      </c>
      <c r="O231">
        <v>45.054124673385594</v>
      </c>
      <c r="P231">
        <v>46.636804777902199</v>
      </c>
      <c r="Q231">
        <v>49.578200821201939</v>
      </c>
      <c r="R231">
        <v>34.035087719298247</v>
      </c>
      <c r="S231">
        <v>5.3751399776035829</v>
      </c>
      <c r="T231">
        <v>28.562896603210152</v>
      </c>
    </row>
    <row r="232" spans="2:20" x14ac:dyDescent="0.25">
      <c r="B232">
        <v>1.2524719841793013</v>
      </c>
      <c r="C232">
        <v>49.480883322346735</v>
      </c>
      <c r="D232">
        <v>14.049110085695451</v>
      </c>
      <c r="E232">
        <v>28.650296638101512</v>
      </c>
      <c r="F232">
        <v>64.238628872775223</v>
      </c>
      <c r="G232">
        <v>52.12590639419907</v>
      </c>
      <c r="H232">
        <v>42.518127883981542</v>
      </c>
      <c r="I232">
        <v>32.753790375741595</v>
      </c>
      <c r="J232">
        <v>29.902768622280817</v>
      </c>
      <c r="K232">
        <v>32.481872116018458</v>
      </c>
      <c r="L232">
        <v>36.626565589980224</v>
      </c>
      <c r="M232">
        <v>24.283124588002636</v>
      </c>
      <c r="N232">
        <v>22.81641397495056</v>
      </c>
      <c r="O232">
        <v>37.508239947264336</v>
      </c>
      <c r="P232">
        <v>49.967040210942649</v>
      </c>
      <c r="Q232">
        <v>36.025049439683585</v>
      </c>
      <c r="R232">
        <v>5.7926829268292686</v>
      </c>
      <c r="S232">
        <v>0</v>
      </c>
      <c r="T232">
        <v>28.716216216216218</v>
      </c>
    </row>
    <row r="233" spans="2:20" x14ac:dyDescent="0.25">
      <c r="B233">
        <v>0</v>
      </c>
      <c r="C233">
        <v>53.274182659851476</v>
      </c>
      <c r="D233">
        <v>25.894493200887258</v>
      </c>
      <c r="E233">
        <v>34.149869804224132</v>
      </c>
      <c r="F233">
        <v>77.509885234834613</v>
      </c>
      <c r="G233">
        <v>62.522904812421643</v>
      </c>
      <c r="H233">
        <v>43.668627640081006</v>
      </c>
      <c r="I233">
        <v>41.855530909441605</v>
      </c>
      <c r="J233">
        <v>21.294242453467067</v>
      </c>
      <c r="K233">
        <v>53.486353553862479</v>
      </c>
      <c r="L233">
        <v>36.985244478734693</v>
      </c>
      <c r="M233">
        <v>42.308805092101451</v>
      </c>
      <c r="N233">
        <v>61.037708554344682</v>
      </c>
      <c r="O233">
        <v>43.813289613270321</v>
      </c>
      <c r="P233">
        <v>36.165493297328574</v>
      </c>
      <c r="Q233">
        <v>51.113897193557719</v>
      </c>
      <c r="R233">
        <v>6.7605362137139551</v>
      </c>
      <c r="S233">
        <v>4.5134535635066069</v>
      </c>
      <c r="T233">
        <v>27.408621853602082</v>
      </c>
    </row>
    <row r="234" spans="2:20" x14ac:dyDescent="0.25">
      <c r="B234">
        <v>0</v>
      </c>
      <c r="C234">
        <v>52.768878718535476</v>
      </c>
      <c r="D234">
        <v>17.025171624713959</v>
      </c>
      <c r="E234">
        <v>36.274599542334094</v>
      </c>
      <c r="F234">
        <v>75.066361556064081</v>
      </c>
      <c r="G234">
        <v>61.437070938215101</v>
      </c>
      <c r="H234">
        <v>34.828375286041194</v>
      </c>
      <c r="I234">
        <v>34.993135011441645</v>
      </c>
      <c r="J234">
        <v>21.17162471395881</v>
      </c>
      <c r="K234">
        <v>59.057208237986266</v>
      </c>
      <c r="L234">
        <v>33.720823798627002</v>
      </c>
      <c r="M234">
        <v>42.233409610983976</v>
      </c>
      <c r="N234">
        <v>59.514874141876426</v>
      </c>
      <c r="O234">
        <v>46.416475972540042</v>
      </c>
      <c r="P234">
        <v>36.897025171624712</v>
      </c>
      <c r="Q234">
        <v>32.924485125858119</v>
      </c>
      <c r="R234">
        <v>9.8855835240274601</v>
      </c>
      <c r="S234">
        <v>4.5766590389016024E-2</v>
      </c>
      <c r="T234">
        <v>20.549199084668192</v>
      </c>
    </row>
    <row r="235" spans="2:20" x14ac:dyDescent="0.25">
      <c r="B235">
        <v>1.0144927536231882</v>
      </c>
      <c r="C235">
        <v>54.404186795491135</v>
      </c>
      <c r="D235">
        <v>22.222222222222221</v>
      </c>
      <c r="E235">
        <v>34.702093397745571</v>
      </c>
      <c r="F235">
        <v>63.252818035426728</v>
      </c>
      <c r="G235">
        <v>49.814814814814817</v>
      </c>
      <c r="H235">
        <v>61.932367149758448</v>
      </c>
      <c r="I235">
        <v>48.631239935587764</v>
      </c>
      <c r="J235">
        <v>35.611916264090176</v>
      </c>
      <c r="K235">
        <v>43.035426731078907</v>
      </c>
      <c r="L235">
        <v>44.726247987117553</v>
      </c>
      <c r="M235">
        <v>33.534621578099838</v>
      </c>
      <c r="N235">
        <v>29.67793880837359</v>
      </c>
      <c r="O235">
        <v>34.428341384863124</v>
      </c>
      <c r="P235">
        <v>35.933977455716587</v>
      </c>
      <c r="Q235">
        <v>30.394524959742352</v>
      </c>
      <c r="R235">
        <v>31.964573268921093</v>
      </c>
      <c r="S235">
        <v>0</v>
      </c>
      <c r="T235">
        <v>31.980676328502415</v>
      </c>
    </row>
    <row r="236" spans="2:20" x14ac:dyDescent="0.25">
      <c r="B236">
        <v>0</v>
      </c>
      <c r="C236">
        <v>70.5348030210247</v>
      </c>
      <c r="D236">
        <v>23.453766074709122</v>
      </c>
      <c r="E236">
        <v>56.746274749948967</v>
      </c>
      <c r="F236">
        <v>91.049193713002651</v>
      </c>
      <c r="G236">
        <v>72.99448867115737</v>
      </c>
      <c r="H236">
        <v>54.255970606246173</v>
      </c>
      <c r="I236">
        <v>54.756072667891409</v>
      </c>
      <c r="J236">
        <v>38.967136150234744</v>
      </c>
      <c r="K236">
        <v>80.465401102265758</v>
      </c>
      <c r="L236">
        <v>55.756276791181868</v>
      </c>
      <c r="M236">
        <v>68.952847519902022</v>
      </c>
      <c r="N236">
        <v>82.282098387426004</v>
      </c>
      <c r="O236">
        <v>64.043682384160022</v>
      </c>
      <c r="P236">
        <v>41.814656052255557</v>
      </c>
      <c r="Q236">
        <v>46.305368442539297</v>
      </c>
      <c r="R236">
        <v>7.5321494182486219</v>
      </c>
      <c r="S236">
        <v>10.828740559297815</v>
      </c>
      <c r="T236">
        <v>36.109410083690548</v>
      </c>
    </row>
    <row r="237" spans="2:20" x14ac:dyDescent="0.25">
      <c r="B237">
        <v>0</v>
      </c>
      <c r="C237">
        <v>45.185651353052236</v>
      </c>
      <c r="D237">
        <v>10.410860379394048</v>
      </c>
      <c r="E237">
        <v>31.340465701699184</v>
      </c>
      <c r="F237">
        <v>55.893194282118131</v>
      </c>
      <c r="G237">
        <v>42.596421828643351</v>
      </c>
      <c r="H237">
        <v>31.295513800233749</v>
      </c>
      <c r="I237">
        <v>29.524408882495727</v>
      </c>
      <c r="J237">
        <v>30.072822080373999</v>
      </c>
      <c r="K237">
        <v>32.626090083610535</v>
      </c>
      <c r="L237">
        <v>28.823159219634992</v>
      </c>
      <c r="M237">
        <v>26.323833498156972</v>
      </c>
      <c r="N237">
        <v>33.884743324642628</v>
      </c>
      <c r="O237">
        <v>42.731277533039645</v>
      </c>
      <c r="P237">
        <v>18.115616290569093</v>
      </c>
      <c r="Q237">
        <v>21.747729928975996</v>
      </c>
      <c r="R237">
        <v>1.1148071563427133</v>
      </c>
      <c r="S237">
        <v>2.5982199047019687</v>
      </c>
      <c r="T237">
        <v>12.937157241751326</v>
      </c>
    </row>
    <row r="238" spans="2:20" x14ac:dyDescent="0.25">
      <c r="B238">
        <v>0</v>
      </c>
      <c r="C238">
        <v>75.7939308398024</v>
      </c>
      <c r="D238">
        <v>28.591591894344187</v>
      </c>
      <c r="E238">
        <v>43.038612763383405</v>
      </c>
      <c r="F238">
        <v>89.49490876096381</v>
      </c>
      <c r="G238">
        <v>74.332089928420203</v>
      </c>
      <c r="H238">
        <v>63.50438552273414</v>
      </c>
      <c r="I238">
        <v>48.613771549551366</v>
      </c>
      <c r="J238">
        <v>41.486036898880933</v>
      </c>
      <c r="K238">
        <v>75.491480996068148</v>
      </c>
      <c r="L238">
        <v>57.052122189736863</v>
      </c>
      <c r="M238">
        <v>57.798165137614674</v>
      </c>
      <c r="N238">
        <v>81.348926303054753</v>
      </c>
      <c r="O238">
        <v>73.313842121181565</v>
      </c>
      <c r="P238">
        <v>58.524044762576878</v>
      </c>
      <c r="Q238">
        <v>46.637765903820949</v>
      </c>
      <c r="R238">
        <v>5.9582619215646737</v>
      </c>
      <c r="S238">
        <v>0.15122492186712369</v>
      </c>
      <c r="T238">
        <v>24.952112108075411</v>
      </c>
    </row>
    <row r="239" spans="2:20" x14ac:dyDescent="0.25">
      <c r="B239">
        <v>0</v>
      </c>
      <c r="C239">
        <v>43.322259136212629</v>
      </c>
      <c r="D239">
        <v>12.001661129568106</v>
      </c>
      <c r="E239">
        <v>29.044850498338871</v>
      </c>
      <c r="F239">
        <v>50.598006644518264</v>
      </c>
      <c r="G239">
        <v>39.385382059800669</v>
      </c>
      <c r="H239">
        <v>18.762458471760798</v>
      </c>
      <c r="I239">
        <v>16.677740863787374</v>
      </c>
      <c r="J239">
        <v>9.9833887043189371</v>
      </c>
      <c r="K239">
        <v>36.528239202657808</v>
      </c>
      <c r="L239">
        <v>27.209302325581397</v>
      </c>
      <c r="M239">
        <v>38.488372093023251</v>
      </c>
      <c r="N239">
        <v>54.71760797342192</v>
      </c>
      <c r="O239">
        <v>47.799003322259139</v>
      </c>
      <c r="P239">
        <v>18.737541528239202</v>
      </c>
      <c r="Q239">
        <v>21.495016611295682</v>
      </c>
      <c r="R239">
        <v>12.076411960132891</v>
      </c>
      <c r="S239">
        <v>2.1926910299003324</v>
      </c>
      <c r="T239">
        <v>8.8704318936877087</v>
      </c>
    </row>
    <row r="240" spans="2:20" x14ac:dyDescent="0.25">
      <c r="B240">
        <v>0</v>
      </c>
      <c r="C240">
        <v>57.850707850707849</v>
      </c>
      <c r="D240">
        <v>18.629343629343627</v>
      </c>
      <c r="E240">
        <v>40.508365508365507</v>
      </c>
      <c r="F240">
        <v>60.070785070785071</v>
      </c>
      <c r="G240">
        <v>49.300193050193045</v>
      </c>
      <c r="H240">
        <v>45.76898326898327</v>
      </c>
      <c r="I240">
        <v>43.026061776061773</v>
      </c>
      <c r="J240">
        <v>41.473616473616474</v>
      </c>
      <c r="K240">
        <v>53.120978120978123</v>
      </c>
      <c r="L240">
        <v>31.394787644787648</v>
      </c>
      <c r="M240">
        <v>41.135778635778635</v>
      </c>
      <c r="N240">
        <v>53.31402831402832</v>
      </c>
      <c r="O240">
        <v>42.905405405405403</v>
      </c>
      <c r="P240">
        <v>41.859716859716862</v>
      </c>
      <c r="Q240">
        <v>47.562741312741316</v>
      </c>
      <c r="R240">
        <v>24.646074646074645</v>
      </c>
      <c r="S240">
        <v>2.413127413127413</v>
      </c>
      <c r="T240">
        <v>17.366473616473616</v>
      </c>
    </row>
    <row r="241" spans="2:20" x14ac:dyDescent="0.25">
      <c r="B241">
        <v>0</v>
      </c>
      <c r="C241">
        <v>80.073800738007378</v>
      </c>
      <c r="D241">
        <v>30.986059860598608</v>
      </c>
      <c r="E241">
        <v>49.651496514965146</v>
      </c>
      <c r="F241">
        <v>100.38950389503896</v>
      </c>
      <c r="G241">
        <v>82.995079950799507</v>
      </c>
      <c r="H241">
        <v>58.138581385813858</v>
      </c>
      <c r="I241">
        <v>57.349323493234927</v>
      </c>
      <c r="J241">
        <v>12.125871258712587</v>
      </c>
      <c r="K241">
        <v>80.442804428044283</v>
      </c>
      <c r="L241">
        <v>47.87822878228782</v>
      </c>
      <c r="M241">
        <v>59.255842558425584</v>
      </c>
      <c r="N241">
        <v>93.542435424354238</v>
      </c>
      <c r="O241">
        <v>81.611316113161138</v>
      </c>
      <c r="P241">
        <v>60.680606806068063</v>
      </c>
      <c r="Q241">
        <v>44.639196391963921</v>
      </c>
      <c r="R241">
        <v>1.3735137351373514</v>
      </c>
      <c r="S241">
        <v>0.90200902009020079</v>
      </c>
      <c r="T241">
        <v>35.926609266092662</v>
      </c>
    </row>
    <row r="242" spans="2:20" x14ac:dyDescent="0.25">
      <c r="B242">
        <v>2.2553720475936778</v>
      </c>
      <c r="C242">
        <v>72.349493873201922</v>
      </c>
      <c r="D242">
        <v>24.427277570591368</v>
      </c>
      <c r="E242">
        <v>46.572544841058431</v>
      </c>
      <c r="F242">
        <v>82.587462262475583</v>
      </c>
      <c r="G242">
        <v>67.288225892381462</v>
      </c>
      <c r="H242">
        <v>74.098739122713553</v>
      </c>
      <c r="I242">
        <v>61.294619072988809</v>
      </c>
      <c r="J242">
        <v>49.236370094121824</v>
      </c>
      <c r="K242">
        <v>62.573255194459243</v>
      </c>
      <c r="L242">
        <v>71.878884745160718</v>
      </c>
      <c r="M242">
        <v>57.769490321434915</v>
      </c>
      <c r="N242">
        <v>49.804652814775352</v>
      </c>
      <c r="O242">
        <v>63.177055585153617</v>
      </c>
      <c r="P242">
        <v>63.514473450541644</v>
      </c>
      <c r="Q242">
        <v>54.128929142248275</v>
      </c>
      <c r="R242">
        <v>51.846918842123955</v>
      </c>
      <c r="S242">
        <v>0</v>
      </c>
      <c r="T242">
        <v>29.524063221452675</v>
      </c>
    </row>
    <row r="243" spans="2:20" x14ac:dyDescent="0.25">
      <c r="B243">
        <v>8.8012913091496046</v>
      </c>
      <c r="C243">
        <v>36.555942570724667</v>
      </c>
      <c r="D243">
        <v>17.186305326650242</v>
      </c>
      <c r="E243">
        <v>31.628578710389942</v>
      </c>
      <c r="F243">
        <v>49.757879534449067</v>
      </c>
      <c r="G243">
        <v>39.282983603771982</v>
      </c>
      <c r="H243">
        <v>21.247132783960581</v>
      </c>
      <c r="I243">
        <v>15.359782516353752</v>
      </c>
      <c r="J243">
        <v>7.9092685413303885</v>
      </c>
      <c r="K243">
        <v>39.954124543369296</v>
      </c>
      <c r="L243">
        <v>18.698496304477104</v>
      </c>
      <c r="M243">
        <v>30.099396822699852</v>
      </c>
      <c r="N243">
        <v>34.601987936454002</v>
      </c>
      <c r="O243">
        <v>24.203551100161413</v>
      </c>
      <c r="P243">
        <v>26.412369382380422</v>
      </c>
      <c r="Q243">
        <v>13.09999150454507</v>
      </c>
      <c r="R243">
        <v>11.137541415342792</v>
      </c>
      <c r="S243">
        <v>0</v>
      </c>
      <c r="T243">
        <v>25.112564777843854</v>
      </c>
    </row>
    <row r="244" spans="2:20" x14ac:dyDescent="0.25">
      <c r="B244">
        <v>3.3436130498295733</v>
      </c>
      <c r="C244">
        <v>55.064112968673918</v>
      </c>
      <c r="D244">
        <v>25.677649732186332</v>
      </c>
      <c r="E244">
        <v>33.914948871936375</v>
      </c>
      <c r="F244">
        <v>65.192338906021746</v>
      </c>
      <c r="G244">
        <v>54.747605908131803</v>
      </c>
      <c r="H244">
        <v>40.748255153384186</v>
      </c>
      <c r="I244">
        <v>41.105340042200943</v>
      </c>
      <c r="J244">
        <v>34.791429962668396</v>
      </c>
      <c r="K244">
        <v>53.311150787209868</v>
      </c>
      <c r="L244">
        <v>38.346047719526048</v>
      </c>
      <c r="M244">
        <v>24.435968186982631</v>
      </c>
      <c r="N244">
        <v>44.229832819347507</v>
      </c>
      <c r="O244">
        <v>49.577990585943844</v>
      </c>
      <c r="P244">
        <v>35.107937023210518</v>
      </c>
      <c r="Q244">
        <v>42.59860412270735</v>
      </c>
      <c r="R244">
        <v>30.327868852459016</v>
      </c>
      <c r="S244">
        <v>0</v>
      </c>
      <c r="T244">
        <v>17.196883622788508</v>
      </c>
    </row>
    <row r="245" spans="2:20" x14ac:dyDescent="0.25">
      <c r="B245">
        <v>5.0720209515495416</v>
      </c>
      <c r="C245">
        <v>56.665211697948493</v>
      </c>
      <c r="D245">
        <v>16.254910519423831</v>
      </c>
      <c r="E245">
        <v>43.430816237450891</v>
      </c>
      <c r="F245">
        <v>66.381492797904841</v>
      </c>
      <c r="G245">
        <v>53.78437363596683</v>
      </c>
      <c r="H245">
        <v>42.461807071147973</v>
      </c>
      <c r="I245">
        <v>41.580096027935397</v>
      </c>
      <c r="J245">
        <v>24.687909209951986</v>
      </c>
      <c r="K245">
        <v>49.384548232213007</v>
      </c>
      <c r="L245">
        <v>33.155827149716281</v>
      </c>
      <c r="M245">
        <v>50.065473592317765</v>
      </c>
      <c r="N245">
        <v>56.665211697948493</v>
      </c>
      <c r="O245">
        <v>42.907027498908775</v>
      </c>
      <c r="P245">
        <v>38.996071584460935</v>
      </c>
      <c r="Q245">
        <v>36.08904408555216</v>
      </c>
      <c r="R245">
        <v>12.527280663465735</v>
      </c>
      <c r="S245">
        <v>0</v>
      </c>
      <c r="T245">
        <v>35.635093845482324</v>
      </c>
    </row>
    <row r="246" spans="2:20" x14ac:dyDescent="0.25">
      <c r="B246">
        <v>3.1382394476698577E-2</v>
      </c>
      <c r="C246">
        <v>37.988388514043621</v>
      </c>
      <c r="D246">
        <v>7.500392279930959</v>
      </c>
      <c r="E246">
        <v>20.351482818139026</v>
      </c>
      <c r="F246">
        <v>49.69402165385219</v>
      </c>
      <c r="G246">
        <v>37.368586223128823</v>
      </c>
      <c r="H246">
        <v>32.237564726188609</v>
      </c>
      <c r="I246">
        <v>33.751765259689314</v>
      </c>
      <c r="J246">
        <v>16.15408755688059</v>
      </c>
      <c r="K246">
        <v>23.293582300329515</v>
      </c>
      <c r="L246">
        <v>23.576023850619801</v>
      </c>
      <c r="M246">
        <v>10.081594225639416</v>
      </c>
      <c r="N246">
        <v>11.234897222658088</v>
      </c>
      <c r="O246">
        <v>22.673780009414717</v>
      </c>
      <c r="P246">
        <v>35.823003295151416</v>
      </c>
      <c r="Q246">
        <v>26.949631256864897</v>
      </c>
      <c r="R246">
        <v>16.263925937549033</v>
      </c>
      <c r="S246">
        <v>0</v>
      </c>
      <c r="T246">
        <v>28.385375804173858</v>
      </c>
    </row>
    <row r="247" spans="2:20" x14ac:dyDescent="0.25">
      <c r="B247">
        <v>2.2601423889705052</v>
      </c>
      <c r="C247">
        <v>77.387275398350098</v>
      </c>
      <c r="D247">
        <v>31.517685614193695</v>
      </c>
      <c r="E247">
        <v>52.909933325799528</v>
      </c>
      <c r="F247">
        <v>100.12430783139339</v>
      </c>
      <c r="G247">
        <v>85.275172335857164</v>
      </c>
      <c r="H247">
        <v>59.961577579387502</v>
      </c>
      <c r="I247">
        <v>58.029155836817715</v>
      </c>
      <c r="J247">
        <v>54.83105435642446</v>
      </c>
      <c r="K247">
        <v>100.50853203751838</v>
      </c>
      <c r="L247">
        <v>62.425132783365356</v>
      </c>
      <c r="M247">
        <v>63.430896146457229</v>
      </c>
      <c r="N247">
        <v>85.07175952084981</v>
      </c>
      <c r="O247">
        <v>75.658266470787666</v>
      </c>
      <c r="P247">
        <v>79.048480054243413</v>
      </c>
      <c r="Q247">
        <v>59.837269747994128</v>
      </c>
      <c r="R247">
        <v>9.3795909142275971</v>
      </c>
      <c r="S247">
        <v>0</v>
      </c>
      <c r="T247">
        <v>28.421290541304099</v>
      </c>
    </row>
    <row r="248" spans="2:20" x14ac:dyDescent="0.25">
      <c r="B248">
        <v>4.1004740913249602</v>
      </c>
      <c r="C248">
        <v>45.263245446228062</v>
      </c>
      <c r="D248">
        <v>19.146635615071116</v>
      </c>
      <c r="E248">
        <v>32.204940530649587</v>
      </c>
      <c r="F248">
        <v>55.859602428678365</v>
      </c>
      <c r="G248">
        <v>43.017549696415202</v>
      </c>
      <c r="H248">
        <v>43.774432338018798</v>
      </c>
      <c r="I248">
        <v>35.972718955335608</v>
      </c>
      <c r="J248">
        <v>33.818514513848456</v>
      </c>
      <c r="K248">
        <v>32.130084005655831</v>
      </c>
      <c r="L248">
        <v>33.993179738833902</v>
      </c>
      <c r="M248">
        <v>19.895200865008732</v>
      </c>
      <c r="N248">
        <v>23.114031439740497</v>
      </c>
      <c r="O248">
        <v>35.14097978873825</v>
      </c>
      <c r="P248">
        <v>36.629792896947514</v>
      </c>
      <c r="Q248">
        <v>48.232554270980621</v>
      </c>
      <c r="R248">
        <v>21.367379189886051</v>
      </c>
      <c r="S248">
        <v>0</v>
      </c>
      <c r="T248">
        <v>28.312401230973965</v>
      </c>
    </row>
    <row r="249" spans="2:20" x14ac:dyDescent="0.25">
      <c r="B249">
        <v>0</v>
      </c>
      <c r="C249">
        <v>49.971749132294782</v>
      </c>
      <c r="D249">
        <v>10.662684639599645</v>
      </c>
      <c r="E249">
        <v>30.962951004923724</v>
      </c>
      <c r="F249">
        <v>61.691823391718458</v>
      </c>
      <c r="G249">
        <v>48.325127128904668</v>
      </c>
      <c r="H249">
        <v>42.206796351602229</v>
      </c>
      <c r="I249">
        <v>35.628380014529014</v>
      </c>
      <c r="J249">
        <v>30.930664298974897</v>
      </c>
      <c r="K249">
        <v>28.323512793607229</v>
      </c>
      <c r="L249">
        <v>46.032771006538056</v>
      </c>
      <c r="M249">
        <v>29.292113972071999</v>
      </c>
      <c r="N249">
        <v>28.743239970941964</v>
      </c>
      <c r="O249">
        <v>46.533214948744856</v>
      </c>
      <c r="P249">
        <v>35.257082896117524</v>
      </c>
      <c r="Q249">
        <v>43.926063443377188</v>
      </c>
      <c r="R249">
        <v>5.4968116877875532</v>
      </c>
      <c r="S249">
        <v>0.76680926628460733</v>
      </c>
      <c r="T249">
        <v>24.949552021954961</v>
      </c>
    </row>
    <row r="250" spans="2:20" x14ac:dyDescent="0.25">
      <c r="B250">
        <v>0</v>
      </c>
      <c r="C250">
        <v>63.625204582651392</v>
      </c>
      <c r="D250">
        <v>18.842062193126022</v>
      </c>
      <c r="E250">
        <v>36.845335515548285</v>
      </c>
      <c r="F250">
        <v>81.47504091653029</v>
      </c>
      <c r="G250">
        <v>68.954582651391163</v>
      </c>
      <c r="H250">
        <v>54.26554828150573</v>
      </c>
      <c r="I250">
        <v>39.668576104746315</v>
      </c>
      <c r="J250">
        <v>33.23445171849427</v>
      </c>
      <c r="K250">
        <v>58.316284779050733</v>
      </c>
      <c r="L250">
        <v>38.369476268412441</v>
      </c>
      <c r="M250">
        <v>52.26063829787234</v>
      </c>
      <c r="N250">
        <v>70.836743044189859</v>
      </c>
      <c r="O250">
        <v>58.766366612111298</v>
      </c>
      <c r="P250">
        <v>50.225040916530283</v>
      </c>
      <c r="Q250">
        <v>31.178396072013093</v>
      </c>
      <c r="R250">
        <v>10.812193126022914</v>
      </c>
      <c r="S250">
        <v>4.8486088379705405</v>
      </c>
      <c r="T250">
        <v>25.225040916530279</v>
      </c>
    </row>
    <row r="251" spans="2:20" x14ac:dyDescent="0.25">
      <c r="B251">
        <v>0</v>
      </c>
      <c r="C251">
        <v>44.263999999999996</v>
      </c>
      <c r="D251">
        <v>13.303999999999998</v>
      </c>
      <c r="E251">
        <v>29.648000000000003</v>
      </c>
      <c r="F251">
        <v>60.895999999999994</v>
      </c>
      <c r="G251">
        <v>48.52</v>
      </c>
      <c r="H251">
        <v>42.192</v>
      </c>
      <c r="I251">
        <v>33.335999999999999</v>
      </c>
      <c r="J251">
        <v>23.400000000000002</v>
      </c>
      <c r="K251">
        <v>18.776</v>
      </c>
      <c r="L251">
        <v>34.103999999999999</v>
      </c>
      <c r="M251">
        <v>22.192</v>
      </c>
      <c r="N251">
        <v>27.36</v>
      </c>
      <c r="O251">
        <v>27.176000000000002</v>
      </c>
      <c r="P251">
        <v>36.488</v>
      </c>
      <c r="Q251">
        <v>28.992000000000001</v>
      </c>
      <c r="R251">
        <v>24.327999999999999</v>
      </c>
      <c r="S251">
        <v>0.71199999999999997</v>
      </c>
      <c r="T251">
        <v>13.76</v>
      </c>
    </row>
    <row r="252" spans="2:20" x14ac:dyDescent="0.25">
      <c r="B252">
        <v>3.3554817275747508</v>
      </c>
      <c r="C252">
        <v>51.345514950166113</v>
      </c>
      <c r="D252">
        <v>15.813953488372093</v>
      </c>
      <c r="E252">
        <v>32.533222591362126</v>
      </c>
      <c r="F252">
        <v>62.591362126245841</v>
      </c>
      <c r="G252">
        <v>49.60963455149502</v>
      </c>
      <c r="H252">
        <v>49.825581395348841</v>
      </c>
      <c r="I252">
        <v>41.910299003322258</v>
      </c>
      <c r="J252">
        <v>35</v>
      </c>
      <c r="K252">
        <v>45.67275747508306</v>
      </c>
      <c r="L252">
        <v>45.091362126245848</v>
      </c>
      <c r="M252">
        <v>28.953488372093023</v>
      </c>
      <c r="N252">
        <v>36.661129568106311</v>
      </c>
      <c r="O252">
        <v>37.906976744186046</v>
      </c>
      <c r="P252">
        <v>34.111295681063126</v>
      </c>
      <c r="Q252">
        <v>31.171096345514947</v>
      </c>
      <c r="R252">
        <v>28.446843853820596</v>
      </c>
      <c r="S252">
        <v>0</v>
      </c>
      <c r="T252">
        <v>24.169435215946844</v>
      </c>
    </row>
    <row r="253" spans="2:20" x14ac:dyDescent="0.25">
      <c r="B253">
        <v>3.7341299477221812E-2</v>
      </c>
      <c r="C253">
        <v>65.83271097834205</v>
      </c>
      <c r="D253">
        <v>24.458551157580281</v>
      </c>
      <c r="E253">
        <v>42.671769977595218</v>
      </c>
      <c r="F253">
        <v>76.820388349514573</v>
      </c>
      <c r="G253">
        <v>64.376400298730402</v>
      </c>
      <c r="H253">
        <v>51.652352501867057</v>
      </c>
      <c r="I253">
        <v>48.973114264376399</v>
      </c>
      <c r="J253">
        <v>43.409260642270354</v>
      </c>
      <c r="K253">
        <v>58.205750560119498</v>
      </c>
      <c r="L253">
        <v>59.316654219566843</v>
      </c>
      <c r="M253">
        <v>55.769230769230774</v>
      </c>
      <c r="N253">
        <v>64.572442120985812</v>
      </c>
      <c r="O253">
        <v>56.02128454070202</v>
      </c>
      <c r="P253">
        <v>51.446975354742342</v>
      </c>
      <c r="Q253">
        <v>57.692307692307686</v>
      </c>
      <c r="R253">
        <v>0</v>
      </c>
      <c r="S253">
        <v>3.0526512322628827</v>
      </c>
      <c r="T253">
        <v>22.236743838685584</v>
      </c>
    </row>
    <row r="254" spans="2:20" x14ac:dyDescent="0.25">
      <c r="B254">
        <v>0</v>
      </c>
      <c r="C254">
        <v>72.127329192546583</v>
      </c>
      <c r="D254">
        <v>15.30473602484472</v>
      </c>
      <c r="E254">
        <v>48.748059006211179</v>
      </c>
      <c r="F254">
        <v>70.031055900621126</v>
      </c>
      <c r="G254">
        <v>57.831909937888206</v>
      </c>
      <c r="H254">
        <v>45.788043478260867</v>
      </c>
      <c r="I254">
        <v>37.849378881987576</v>
      </c>
      <c r="J254">
        <v>36.898291925465834</v>
      </c>
      <c r="K254">
        <v>68.555900621118013</v>
      </c>
      <c r="L254">
        <v>32.628105590062113</v>
      </c>
      <c r="M254">
        <v>54.697204968944099</v>
      </c>
      <c r="N254">
        <v>66.110248447204967</v>
      </c>
      <c r="O254">
        <v>62.810559006211179</v>
      </c>
      <c r="P254">
        <v>53.231754658385086</v>
      </c>
      <c r="Q254">
        <v>39.072204968944099</v>
      </c>
      <c r="R254">
        <v>15.712344720496896</v>
      </c>
      <c r="S254">
        <v>0.1358695652173913</v>
      </c>
      <c r="T254">
        <v>22.214673913043477</v>
      </c>
    </row>
    <row r="255" spans="2:20" x14ac:dyDescent="0.25">
      <c r="B255">
        <v>2.7256814203550888</v>
      </c>
      <c r="C255">
        <v>47.970325914812037</v>
      </c>
      <c r="D255">
        <v>16.762523964324412</v>
      </c>
      <c r="E255">
        <v>36.567475202133863</v>
      </c>
      <c r="F255">
        <v>60.123364174376924</v>
      </c>
      <c r="G255">
        <v>48.487121780445115</v>
      </c>
      <c r="H255">
        <v>33.016587480203384</v>
      </c>
      <c r="I255">
        <v>31.441193631741271</v>
      </c>
      <c r="J255">
        <v>26.131532883220803</v>
      </c>
      <c r="K255">
        <v>44.702842377260978</v>
      </c>
      <c r="L255">
        <v>26.948403767608571</v>
      </c>
      <c r="M255">
        <v>37.284321080270068</v>
      </c>
      <c r="N255">
        <v>52.996582478953073</v>
      </c>
      <c r="O255">
        <v>45.961490372593147</v>
      </c>
      <c r="P255">
        <v>28.457114278569644</v>
      </c>
      <c r="Q255">
        <v>24.447778611319496</v>
      </c>
      <c r="R255">
        <v>26.70667666916729</v>
      </c>
      <c r="S255">
        <v>0</v>
      </c>
      <c r="T255">
        <v>14.603650912728183</v>
      </c>
    </row>
    <row r="256" spans="2:20" x14ac:dyDescent="0.25">
      <c r="B256">
        <v>0</v>
      </c>
      <c r="C256">
        <v>86.893751409880437</v>
      </c>
      <c r="D256">
        <v>34.998872095646291</v>
      </c>
      <c r="E256">
        <v>65.576359124746219</v>
      </c>
      <c r="F256">
        <v>94.597338145725246</v>
      </c>
      <c r="G256">
        <v>83.329573652154295</v>
      </c>
      <c r="H256">
        <v>59.169862395668851</v>
      </c>
      <c r="I256">
        <v>47.439657117076472</v>
      </c>
      <c r="J256">
        <v>50.879765395894424</v>
      </c>
      <c r="K256">
        <v>71.306113241597117</v>
      </c>
      <c r="L256">
        <v>70.945183848409656</v>
      </c>
      <c r="M256">
        <v>75.998195353034063</v>
      </c>
      <c r="N256">
        <v>80.148883374689831</v>
      </c>
      <c r="O256">
        <v>61.04218362282878</v>
      </c>
      <c r="P256">
        <v>64.11008346492217</v>
      </c>
      <c r="Q256">
        <v>53.00022558087074</v>
      </c>
      <c r="R256">
        <v>4.556733588991654</v>
      </c>
      <c r="S256">
        <v>12.937062937062937</v>
      </c>
      <c r="T256">
        <v>23.539363861944508</v>
      </c>
    </row>
    <row r="257" spans="2:20" x14ac:dyDescent="0.25">
      <c r="B257">
        <v>0</v>
      </c>
      <c r="C257">
        <v>60.977948226270371</v>
      </c>
      <c r="D257">
        <v>18.974984746796828</v>
      </c>
      <c r="E257">
        <v>40.20744356314826</v>
      </c>
      <c r="F257">
        <v>74.33975420552602</v>
      </c>
      <c r="G257">
        <v>59.888433713937076</v>
      </c>
      <c r="H257">
        <v>70.713849908480782</v>
      </c>
      <c r="I257">
        <v>58.659461344025097</v>
      </c>
      <c r="J257">
        <v>58.511287370347773</v>
      </c>
      <c r="K257">
        <v>37.121938464220342</v>
      </c>
      <c r="L257">
        <v>50.745227926435973</v>
      </c>
      <c r="M257">
        <v>25.660245794473983</v>
      </c>
      <c r="N257">
        <v>31.604636973764489</v>
      </c>
      <c r="O257">
        <v>49.280920421860017</v>
      </c>
      <c r="P257">
        <v>69.685348208838136</v>
      </c>
      <c r="Q257">
        <v>56.17536825590517</v>
      </c>
      <c r="R257">
        <v>33.339144077399112</v>
      </c>
      <c r="S257">
        <v>4.462651442517215</v>
      </c>
      <c r="T257">
        <v>37.732066591126994</v>
      </c>
    </row>
    <row r="258" spans="2:20" x14ac:dyDescent="0.25">
      <c r="B258">
        <v>0.15144269089749721</v>
      </c>
      <c r="C258">
        <v>44.492268452096283</v>
      </c>
      <c r="D258">
        <v>20.221584568786866</v>
      </c>
      <c r="E258">
        <v>37.924438067910096</v>
      </c>
      <c r="F258">
        <v>58.074286625219194</v>
      </c>
      <c r="G258">
        <v>46.405228758169933</v>
      </c>
      <c r="H258">
        <v>41.718476008289493</v>
      </c>
      <c r="I258">
        <v>27.036505659174239</v>
      </c>
      <c r="J258">
        <v>21.736011477761835</v>
      </c>
      <c r="K258">
        <v>26.056113502311497</v>
      </c>
      <c r="L258">
        <v>18.260800255061373</v>
      </c>
      <c r="M258">
        <v>18.499920293320578</v>
      </c>
      <c r="N258">
        <v>27.977044476327116</v>
      </c>
      <c r="O258">
        <v>37.96429140761996</v>
      </c>
      <c r="P258">
        <v>35.820181731229077</v>
      </c>
      <c r="Q258">
        <v>30.695042244540094</v>
      </c>
      <c r="R258">
        <v>0.11956001912960307</v>
      </c>
      <c r="S258">
        <v>0</v>
      </c>
      <c r="T258">
        <v>21.345448748605133</v>
      </c>
    </row>
    <row r="259" spans="2:20" x14ac:dyDescent="0.25">
      <c r="B259">
        <v>2.3874631888935633</v>
      </c>
      <c r="C259">
        <v>78.207824989482546</v>
      </c>
      <c r="D259">
        <v>29.15439629785444</v>
      </c>
      <c r="E259">
        <v>55.784602440050477</v>
      </c>
      <c r="F259">
        <v>76.682793437105602</v>
      </c>
      <c r="G259">
        <v>62.421119057635678</v>
      </c>
      <c r="H259">
        <v>60.654185948674801</v>
      </c>
      <c r="I259">
        <v>63.725283971392507</v>
      </c>
      <c r="J259">
        <v>49.179638199411023</v>
      </c>
      <c r="K259">
        <v>46.760622633571728</v>
      </c>
      <c r="L259">
        <v>58.41396718552798</v>
      </c>
      <c r="M259">
        <v>53.092132940681537</v>
      </c>
      <c r="N259">
        <v>56.741691207404287</v>
      </c>
      <c r="O259">
        <v>66.575515355490111</v>
      </c>
      <c r="P259">
        <v>72.044594026083303</v>
      </c>
      <c r="Q259">
        <v>51.619688683214136</v>
      </c>
      <c r="R259">
        <v>6.909970551114851</v>
      </c>
      <c r="S259">
        <v>0</v>
      </c>
      <c r="T259">
        <v>38.38872528397139</v>
      </c>
    </row>
    <row r="260" spans="2:20" x14ac:dyDescent="0.25">
      <c r="B260">
        <v>0</v>
      </c>
      <c r="C260">
        <v>93.243858052775252</v>
      </c>
      <c r="D260">
        <v>39.024112829845315</v>
      </c>
      <c r="E260">
        <v>71.724294813466798</v>
      </c>
      <c r="F260">
        <v>116.64012738853503</v>
      </c>
      <c r="G260">
        <v>99.510919017288444</v>
      </c>
      <c r="H260">
        <v>91.071428571428569</v>
      </c>
      <c r="I260">
        <v>72.998180163785264</v>
      </c>
      <c r="J260">
        <v>81.596906278434943</v>
      </c>
      <c r="K260">
        <v>106.55141037306642</v>
      </c>
      <c r="L260">
        <v>105.01592356687898</v>
      </c>
      <c r="M260">
        <v>99.442675159235677</v>
      </c>
      <c r="N260">
        <v>101.51273885350318</v>
      </c>
      <c r="O260">
        <v>75.98953594176524</v>
      </c>
      <c r="P260">
        <v>75.648316651501375</v>
      </c>
      <c r="Q260">
        <v>68.118744313011831</v>
      </c>
      <c r="R260">
        <v>37.841219290263879</v>
      </c>
      <c r="S260">
        <v>13.694267515923567</v>
      </c>
      <c r="T260">
        <v>43.971792538671515</v>
      </c>
    </row>
    <row r="261" spans="2:20" x14ac:dyDescent="0.25">
      <c r="B261">
        <v>7.4494002998500743</v>
      </c>
      <c r="C261">
        <v>43.347076461769113</v>
      </c>
      <c r="D261">
        <v>16.632308845577214</v>
      </c>
      <c r="E261">
        <v>39.898800599700152</v>
      </c>
      <c r="F261">
        <v>49.887556221889056</v>
      </c>
      <c r="G261">
        <v>40.161169415292349</v>
      </c>
      <c r="H261">
        <v>31.053223388305845</v>
      </c>
      <c r="I261">
        <v>18.993628185907045</v>
      </c>
      <c r="J261">
        <v>27.932908545727138</v>
      </c>
      <c r="K261">
        <v>26.696026986506748</v>
      </c>
      <c r="L261">
        <v>30.481634182908547</v>
      </c>
      <c r="M261">
        <v>31.409295352323841</v>
      </c>
      <c r="N261">
        <v>48.913043478260867</v>
      </c>
      <c r="O261">
        <v>37.471889055472261</v>
      </c>
      <c r="P261">
        <v>23.397676161919041</v>
      </c>
      <c r="Q261">
        <v>22.385682158920538</v>
      </c>
      <c r="R261">
        <v>8.8830584707646185</v>
      </c>
      <c r="S261">
        <v>0</v>
      </c>
      <c r="T261">
        <v>10.110569715142429</v>
      </c>
    </row>
    <row r="262" spans="2:20" x14ac:dyDescent="0.25">
      <c r="B262">
        <v>2.1003312060748041</v>
      </c>
      <c r="C262">
        <v>54.632845948784237</v>
      </c>
      <c r="D262">
        <v>9.637288957104774</v>
      </c>
      <c r="E262">
        <v>40.899911139833591</v>
      </c>
      <c r="F262">
        <v>54.188545116729948</v>
      </c>
      <c r="G262">
        <v>42.095484287906935</v>
      </c>
      <c r="H262">
        <v>46.271912109217226</v>
      </c>
      <c r="I262">
        <v>40.722190807011877</v>
      </c>
      <c r="J262">
        <v>34.800872445270215</v>
      </c>
      <c r="K262">
        <v>39.155020599402214</v>
      </c>
      <c r="L262">
        <v>42.329751999353746</v>
      </c>
      <c r="M262">
        <v>31.74731399951531</v>
      </c>
      <c r="N262">
        <v>33.888036190322318</v>
      </c>
      <c r="O262">
        <v>40.794894579529853</v>
      </c>
      <c r="P262">
        <v>30.689070199531464</v>
      </c>
      <c r="Q262">
        <v>21.431456498909444</v>
      </c>
      <c r="R262">
        <v>41.319977381048552</v>
      </c>
      <c r="S262">
        <v>0</v>
      </c>
      <c r="T262">
        <v>17.125777526456094</v>
      </c>
    </row>
    <row r="263" spans="2:20" x14ac:dyDescent="0.25">
      <c r="B263">
        <v>9.713024282560706E-2</v>
      </c>
      <c r="C263">
        <v>56.432671081677697</v>
      </c>
      <c r="D263">
        <v>15.637969094922738</v>
      </c>
      <c r="E263">
        <v>38.251655629139073</v>
      </c>
      <c r="F263">
        <v>69.12141280353201</v>
      </c>
      <c r="G263">
        <v>55.16997792494481</v>
      </c>
      <c r="H263">
        <v>44.317880794701985</v>
      </c>
      <c r="I263">
        <v>45.545253863134661</v>
      </c>
      <c r="J263">
        <v>34.039735099337747</v>
      </c>
      <c r="K263">
        <v>45.977924944812358</v>
      </c>
      <c r="L263">
        <v>36.388520971302427</v>
      </c>
      <c r="M263">
        <v>27.911699779249449</v>
      </c>
      <c r="N263">
        <v>16.874172185430464</v>
      </c>
      <c r="O263">
        <v>32.759381898454748</v>
      </c>
      <c r="P263">
        <v>36.203090507726273</v>
      </c>
      <c r="Q263">
        <v>52.874172185430467</v>
      </c>
      <c r="R263">
        <v>0</v>
      </c>
      <c r="S263">
        <v>4.812362030905077</v>
      </c>
      <c r="T263">
        <v>21.086092715231789</v>
      </c>
    </row>
    <row r="264" spans="2:20" x14ac:dyDescent="0.25">
      <c r="B264">
        <v>1.9201920192019204</v>
      </c>
      <c r="C264">
        <v>49.647464746474647</v>
      </c>
      <c r="D264">
        <v>17.851785178517851</v>
      </c>
      <c r="E264">
        <v>30.955595559555952</v>
      </c>
      <c r="F264">
        <v>60.231023102310232</v>
      </c>
      <c r="G264">
        <v>47.239723972397243</v>
      </c>
      <c r="H264">
        <v>53.12031203120312</v>
      </c>
      <c r="I264">
        <v>45.33453345334533</v>
      </c>
      <c r="J264">
        <v>47.344734473447346</v>
      </c>
      <c r="K264">
        <v>28.262826282628261</v>
      </c>
      <c r="L264">
        <v>25.202520252025202</v>
      </c>
      <c r="M264">
        <v>28.315331533153316</v>
      </c>
      <c r="N264">
        <v>26.590159015901587</v>
      </c>
      <c r="O264">
        <v>41.284128412841284</v>
      </c>
      <c r="P264">
        <v>60.861086108610863</v>
      </c>
      <c r="Q264">
        <v>55.700570057005706</v>
      </c>
      <c r="R264">
        <v>37.293729372937293</v>
      </c>
      <c r="S264">
        <v>0</v>
      </c>
      <c r="T264">
        <v>30.580558055805579</v>
      </c>
    </row>
    <row r="265" spans="2:20" x14ac:dyDescent="0.25">
      <c r="B265">
        <v>0</v>
      </c>
      <c r="C265">
        <v>55.788880843189318</v>
      </c>
      <c r="D265">
        <v>17.346528280634001</v>
      </c>
      <c r="E265">
        <v>40.043446777697319</v>
      </c>
      <c r="F265">
        <v>70.568830959851965</v>
      </c>
      <c r="G265">
        <v>56.722181993724355</v>
      </c>
      <c r="H265">
        <v>45.627162281760398</v>
      </c>
      <c r="I265">
        <v>43.39045780030574</v>
      </c>
      <c r="J265">
        <v>39.077962828867967</v>
      </c>
      <c r="K265">
        <v>45.586933783892505</v>
      </c>
      <c r="L265">
        <v>40.115858073859521</v>
      </c>
      <c r="M265">
        <v>30.839166465524176</v>
      </c>
      <c r="N265">
        <v>44.782363826534713</v>
      </c>
      <c r="O265">
        <v>49.432778180062762</v>
      </c>
      <c r="P265">
        <v>35.328666827580655</v>
      </c>
      <c r="Q265">
        <v>34.580416767237907</v>
      </c>
      <c r="R265">
        <v>8.6330356424491104</v>
      </c>
      <c r="S265">
        <v>1.8022367044814545</v>
      </c>
      <c r="T265">
        <v>20.468259715182235</v>
      </c>
    </row>
    <row r="266" spans="2:20" x14ac:dyDescent="0.25">
      <c r="B266">
        <v>7.0709175522678329</v>
      </c>
      <c r="C266">
        <v>34.646106827811352</v>
      </c>
      <c r="D266">
        <v>8.6267972494269642</v>
      </c>
      <c r="E266">
        <v>24.046676390914772</v>
      </c>
      <c r="F266">
        <v>42.369938181565601</v>
      </c>
      <c r="G266">
        <v>28.755990831423212</v>
      </c>
      <c r="H266">
        <v>33.701465583107591</v>
      </c>
      <c r="I266">
        <v>23.09508925470584</v>
      </c>
      <c r="J266">
        <v>26.172119191498229</v>
      </c>
      <c r="K266">
        <v>16.545113565326108</v>
      </c>
      <c r="L266">
        <v>27.776620129193581</v>
      </c>
      <c r="M266">
        <v>16.656247829408905</v>
      </c>
      <c r="N266">
        <v>12.349795096200596</v>
      </c>
      <c r="O266">
        <v>25.776203375703272</v>
      </c>
      <c r="P266">
        <v>26.262415781065503</v>
      </c>
      <c r="Q266">
        <v>26.012363686879208</v>
      </c>
      <c r="R266">
        <v>21.587830798082933</v>
      </c>
      <c r="S266">
        <v>0</v>
      </c>
      <c r="T266">
        <v>23.206223518788637</v>
      </c>
    </row>
    <row r="267" spans="2:20" x14ac:dyDescent="0.25">
      <c r="B267">
        <v>0</v>
      </c>
      <c r="C267">
        <v>66.103942018737854</v>
      </c>
      <c r="D267">
        <v>20.567438571681105</v>
      </c>
      <c r="E267">
        <v>47.604737493371047</v>
      </c>
      <c r="F267">
        <v>75.799893936715577</v>
      </c>
      <c r="G267">
        <v>62.206116316068581</v>
      </c>
      <c r="H267">
        <v>53.226091567968894</v>
      </c>
      <c r="I267">
        <v>44.855930705320837</v>
      </c>
      <c r="J267">
        <v>44.581933887219371</v>
      </c>
      <c r="K267">
        <v>59.855046844617291</v>
      </c>
      <c r="L267">
        <v>51.387661304578401</v>
      </c>
      <c r="M267">
        <v>27.328972953862475</v>
      </c>
      <c r="N267">
        <v>47.410288138589358</v>
      </c>
      <c r="O267">
        <v>66.02439455541807</v>
      </c>
      <c r="P267">
        <v>68.782039950503801</v>
      </c>
      <c r="Q267">
        <v>56.770372989216902</v>
      </c>
      <c r="R267">
        <v>11.163160685875905</v>
      </c>
      <c r="S267">
        <v>2.6339048965882976</v>
      </c>
      <c r="T267">
        <v>21.150786636026162</v>
      </c>
    </row>
    <row r="268" spans="2:20" x14ac:dyDescent="0.25">
      <c r="B268">
        <v>0</v>
      </c>
      <c r="C268">
        <v>65.573770491803273</v>
      </c>
      <c r="D268">
        <v>24.070590343097734</v>
      </c>
      <c r="E268">
        <v>54.859804711994983</v>
      </c>
      <c r="F268">
        <v>76.699811878527285</v>
      </c>
      <c r="G268">
        <v>63.952342560243657</v>
      </c>
      <c r="H268">
        <v>63.853802741198606</v>
      </c>
      <c r="I268">
        <v>50.90029561945714</v>
      </c>
      <c r="J268">
        <v>47.012451849861151</v>
      </c>
      <c r="K268">
        <v>72.973215085550478</v>
      </c>
      <c r="L268">
        <v>50.855504792618468</v>
      </c>
      <c r="M268">
        <v>65.170653050255311</v>
      </c>
      <c r="N268">
        <v>69.497446922870196</v>
      </c>
      <c r="O268">
        <v>51.124249753650453</v>
      </c>
      <c r="P268">
        <v>46.062886320881482</v>
      </c>
      <c r="Q268">
        <v>62.608617755083763</v>
      </c>
      <c r="R268">
        <v>8.4654662725073901</v>
      </c>
      <c r="S268">
        <v>1.4422646242049628</v>
      </c>
      <c r="T268">
        <v>17.477380632446472</v>
      </c>
    </row>
    <row r="269" spans="2:20" x14ac:dyDescent="0.25">
      <c r="B269">
        <v>0</v>
      </c>
      <c r="C269">
        <v>41.451231268074665</v>
      </c>
      <c r="D269">
        <v>15.958285864516695</v>
      </c>
      <c r="E269">
        <v>29.804574533345018</v>
      </c>
      <c r="F269">
        <v>56.419244588554903</v>
      </c>
      <c r="G269">
        <v>44.614845324686705</v>
      </c>
      <c r="H269">
        <v>36.964332661467004</v>
      </c>
      <c r="I269">
        <v>36.263254754184558</v>
      </c>
      <c r="J269">
        <v>31.969152572079572</v>
      </c>
      <c r="K269">
        <v>28.884409780036808</v>
      </c>
      <c r="L269">
        <v>36.456051178687233</v>
      </c>
      <c r="M269">
        <v>32.801682586977478</v>
      </c>
      <c r="N269">
        <v>29.296293050565243</v>
      </c>
      <c r="O269">
        <v>36.508632021733419</v>
      </c>
      <c r="P269">
        <v>47.200070107790722</v>
      </c>
      <c r="Q269">
        <v>38.76960827271931</v>
      </c>
      <c r="R269">
        <v>12.768381386381561</v>
      </c>
      <c r="S269">
        <v>9.9290158618876525</v>
      </c>
      <c r="T269">
        <v>24.993427394619228</v>
      </c>
    </row>
    <row r="270" spans="2:20" x14ac:dyDescent="0.25">
      <c r="B270">
        <v>0.62473617560151962</v>
      </c>
      <c r="C270">
        <v>55.956099620092871</v>
      </c>
      <c r="D270">
        <v>18.88560574081891</v>
      </c>
      <c r="E270">
        <v>36.260025327142252</v>
      </c>
      <c r="F270">
        <v>65.56352891515408</v>
      </c>
      <c r="G270">
        <v>52.570704938792744</v>
      </c>
      <c r="H270">
        <v>49.590544533558464</v>
      </c>
      <c r="I270">
        <v>44.753060363022371</v>
      </c>
      <c r="J270">
        <v>41.536513296749682</v>
      </c>
      <c r="K270">
        <v>60.95398902490502</v>
      </c>
      <c r="L270">
        <v>36.42887294216969</v>
      </c>
      <c r="M270">
        <v>53.769523005487549</v>
      </c>
      <c r="N270">
        <v>50.6289573659772</v>
      </c>
      <c r="O270">
        <v>42.254115660616293</v>
      </c>
      <c r="P270">
        <v>56.04052342760658</v>
      </c>
      <c r="Q270">
        <v>45.529759392148584</v>
      </c>
      <c r="R270">
        <v>12.317433516251583</v>
      </c>
      <c r="S270">
        <v>0</v>
      </c>
      <c r="T270">
        <v>16.158716758125792</v>
      </c>
    </row>
    <row r="271" spans="2:20" x14ac:dyDescent="0.25">
      <c r="B271">
        <v>0</v>
      </c>
      <c r="C271">
        <v>38.524653017406642</v>
      </c>
      <c r="D271">
        <v>11.46384479717813</v>
      </c>
      <c r="E271">
        <v>26.485698949467068</v>
      </c>
      <c r="F271">
        <v>48.723257418909597</v>
      </c>
      <c r="G271">
        <v>36.998696418986277</v>
      </c>
      <c r="H271">
        <v>31.546660532167781</v>
      </c>
      <c r="I271">
        <v>19.960125757227207</v>
      </c>
      <c r="J271">
        <v>15.819339007744803</v>
      </c>
      <c r="K271">
        <v>20.581243769649564</v>
      </c>
      <c r="L271">
        <v>24.936737980216243</v>
      </c>
      <c r="M271">
        <v>10.896403650026839</v>
      </c>
      <c r="N271">
        <v>24.062571888658844</v>
      </c>
      <c r="O271">
        <v>32.689210950080515</v>
      </c>
      <c r="P271">
        <v>32.704547197300819</v>
      </c>
      <c r="Q271">
        <v>36.208879687140552</v>
      </c>
      <c r="R271">
        <v>18.963269687907371</v>
      </c>
      <c r="S271">
        <v>0.35273368606701938</v>
      </c>
      <c r="T271">
        <v>16.969557549267694</v>
      </c>
    </row>
    <row r="272" spans="2:20" x14ac:dyDescent="0.25">
      <c r="B272">
        <v>3.0835596740693401</v>
      </c>
      <c r="C272">
        <v>52.867870266815785</v>
      </c>
      <c r="D272">
        <v>26.521808595622304</v>
      </c>
      <c r="E272">
        <v>40.717366991532195</v>
      </c>
      <c r="F272">
        <v>66.687969324173196</v>
      </c>
      <c r="G272">
        <v>52.772008308036419</v>
      </c>
      <c r="H272">
        <v>55.424189167598655</v>
      </c>
      <c r="I272">
        <v>49.336954785109441</v>
      </c>
      <c r="J272">
        <v>49.920115034350538</v>
      </c>
      <c r="K272">
        <v>34.72599456782234</v>
      </c>
      <c r="L272">
        <v>43.321616871704741</v>
      </c>
      <c r="M272">
        <v>32.153698673909567</v>
      </c>
      <c r="N272">
        <v>40.150183735420988</v>
      </c>
      <c r="O272">
        <v>35.588752196836552</v>
      </c>
      <c r="P272">
        <v>50.982585077488416</v>
      </c>
      <c r="Q272">
        <v>51.198274484741965</v>
      </c>
      <c r="R272">
        <v>0</v>
      </c>
      <c r="S272">
        <v>5.3123502156894071</v>
      </c>
      <c r="T272">
        <v>29.237897427704105</v>
      </c>
    </row>
    <row r="273" spans="2:20" x14ac:dyDescent="0.25">
      <c r="B273">
        <v>0.12929292929292929</v>
      </c>
      <c r="C273">
        <v>54.109090909090909</v>
      </c>
      <c r="D273">
        <v>18.052525252525253</v>
      </c>
      <c r="E273">
        <v>31.159595959595958</v>
      </c>
      <c r="F273">
        <v>70.731313131313129</v>
      </c>
      <c r="G273">
        <v>56.307070707070707</v>
      </c>
      <c r="H273">
        <v>42.787878787878789</v>
      </c>
      <c r="I273">
        <v>44.371717171717172</v>
      </c>
      <c r="J273">
        <v>33.381818181818176</v>
      </c>
      <c r="K273">
        <v>63.668686868686862</v>
      </c>
      <c r="L273">
        <v>43.636363636363633</v>
      </c>
      <c r="M273">
        <v>50.6989898989899</v>
      </c>
      <c r="N273">
        <v>67.676767676767682</v>
      </c>
      <c r="O273">
        <v>49.381818181818183</v>
      </c>
      <c r="P273">
        <v>36.905050505050511</v>
      </c>
      <c r="Q273">
        <v>29.365656565656568</v>
      </c>
      <c r="R273">
        <v>10.456565656565656</v>
      </c>
      <c r="S273">
        <v>0</v>
      </c>
      <c r="T273">
        <v>33.058585858585857</v>
      </c>
    </row>
    <row r="274" spans="2:20" x14ac:dyDescent="0.25">
      <c r="B274">
        <v>0</v>
      </c>
      <c r="C274">
        <v>54.127138930756267</v>
      </c>
      <c r="D274">
        <v>21.90797056476638</v>
      </c>
      <c r="E274">
        <v>46.307296746165441</v>
      </c>
      <c r="F274">
        <v>64.73978189555811</v>
      </c>
      <c r="G274">
        <v>53.976416348967106</v>
      </c>
      <c r="H274">
        <v>41.874279634719393</v>
      </c>
      <c r="I274">
        <v>40.411383987942195</v>
      </c>
      <c r="J274">
        <v>36.412802553417855</v>
      </c>
      <c r="K274">
        <v>43.337175281496584</v>
      </c>
      <c r="L274">
        <v>46.794928628424501</v>
      </c>
      <c r="M274">
        <v>25.658303041049741</v>
      </c>
      <c r="N274">
        <v>28.69935277950173</v>
      </c>
      <c r="O274">
        <v>44.729142654490644</v>
      </c>
      <c r="P274">
        <v>44.099654224665308</v>
      </c>
      <c r="Q274">
        <v>42.610160475219431</v>
      </c>
      <c r="R274">
        <v>7.172621686319709</v>
      </c>
      <c r="S274">
        <v>6.6495256671690743</v>
      </c>
      <c r="T274">
        <v>27.271921269616101</v>
      </c>
    </row>
    <row r="275" spans="2:20" x14ac:dyDescent="0.25">
      <c r="B275">
        <v>1.7008014247551204</v>
      </c>
      <c r="C275">
        <v>45.253784505788069</v>
      </c>
      <c r="D275">
        <v>19.875333926981302</v>
      </c>
      <c r="E275">
        <v>31.095280498664291</v>
      </c>
      <c r="F275">
        <v>57.30186999109528</v>
      </c>
      <c r="G275">
        <v>46.402493321460376</v>
      </c>
      <c r="H275">
        <v>29.091718610863758</v>
      </c>
      <c r="I275">
        <v>29.207479964381122</v>
      </c>
      <c r="J275">
        <v>18.512911843276935</v>
      </c>
      <c r="K275">
        <v>44.024933214603742</v>
      </c>
      <c r="L275">
        <v>25.289403383793413</v>
      </c>
      <c r="M275">
        <v>27.604630454140693</v>
      </c>
      <c r="N275">
        <v>58.780053428317004</v>
      </c>
      <c r="O275">
        <v>46.500445235975072</v>
      </c>
      <c r="P275">
        <v>23.294746215494211</v>
      </c>
      <c r="Q275">
        <v>22.074799643811218</v>
      </c>
      <c r="R275">
        <v>1.0151380231522706</v>
      </c>
      <c r="S275">
        <v>0</v>
      </c>
      <c r="T275">
        <v>26.927871772039179</v>
      </c>
    </row>
    <row r="276" spans="2:20" x14ac:dyDescent="0.25">
      <c r="B276">
        <v>0</v>
      </c>
      <c r="C276">
        <v>66.854786194920763</v>
      </c>
      <c r="D276">
        <v>30.649012372476665</v>
      </c>
      <c r="E276">
        <v>54.699370523116997</v>
      </c>
      <c r="F276">
        <v>76.557412632949863</v>
      </c>
      <c r="G276">
        <v>62.481007163012805</v>
      </c>
      <c r="H276">
        <v>47.015411330583895</v>
      </c>
      <c r="I276">
        <v>52.984588669416112</v>
      </c>
      <c r="J276">
        <v>31.235077056652923</v>
      </c>
      <c r="K276">
        <v>68.352507054482317</v>
      </c>
      <c r="L276">
        <v>50.998480573041029</v>
      </c>
      <c r="M276">
        <v>68.580421098328628</v>
      </c>
      <c r="N276">
        <v>61.927501627957461</v>
      </c>
      <c r="O276">
        <v>50.488387236813551</v>
      </c>
      <c r="P276">
        <v>40.167136965487302</v>
      </c>
      <c r="Q276">
        <v>40.883438246147172</v>
      </c>
      <c r="R276">
        <v>3.0171478185370089</v>
      </c>
      <c r="S276">
        <v>10.125895376600823</v>
      </c>
      <c r="T276">
        <v>17.820707618840895</v>
      </c>
    </row>
    <row r="277" spans="2:20" x14ac:dyDescent="0.25">
      <c r="B277">
        <v>0</v>
      </c>
      <c r="C277">
        <v>68.464496763905828</v>
      </c>
      <c r="D277">
        <v>31.469843354281963</v>
      </c>
      <c r="E277">
        <v>59.422193040052527</v>
      </c>
      <c r="F277">
        <v>73.520307663446204</v>
      </c>
      <c r="G277">
        <v>62.817746928055527</v>
      </c>
      <c r="H277">
        <v>43.438701810336745</v>
      </c>
      <c r="I277">
        <v>35.081136853953666</v>
      </c>
      <c r="J277">
        <v>31.526123252978145</v>
      </c>
      <c r="K277">
        <v>62.526967451458596</v>
      </c>
      <c r="L277">
        <v>42.219304005252788</v>
      </c>
      <c r="M277">
        <v>49.779570396773288</v>
      </c>
      <c r="N277">
        <v>80.74289466278961</v>
      </c>
      <c r="O277">
        <v>66.26958071475471</v>
      </c>
      <c r="P277">
        <v>19.810524341056183</v>
      </c>
      <c r="Q277">
        <v>20.983022230559985</v>
      </c>
      <c r="R277">
        <v>34.321358221555201</v>
      </c>
      <c r="S277">
        <v>4.8494512709877116</v>
      </c>
      <c r="T277">
        <v>21.508301285057687</v>
      </c>
    </row>
    <row r="281" spans="2:20" x14ac:dyDescent="0.25">
      <c r="B281">
        <v>0.49629952111449716</v>
      </c>
      <c r="C281">
        <v>63.987810187200701</v>
      </c>
      <c r="D281">
        <v>27.026556377884198</v>
      </c>
      <c r="E281">
        <v>45.807575097953851</v>
      </c>
      <c r="F281">
        <v>45.52024379625599</v>
      </c>
      <c r="G281">
        <v>34.383979103178056</v>
      </c>
      <c r="H281">
        <v>49.612538093165</v>
      </c>
      <c r="I281">
        <v>24.336090552895083</v>
      </c>
      <c r="J281">
        <v>34.201131911188511</v>
      </c>
      <c r="K281">
        <v>52.895080539834574</v>
      </c>
      <c r="L281">
        <v>46.382237701349588</v>
      </c>
      <c r="M281">
        <v>37.771005659555946</v>
      </c>
      <c r="N281">
        <v>60.548541575968649</v>
      </c>
      <c r="O281">
        <v>49.16848062690466</v>
      </c>
      <c r="P281">
        <v>47.905964301262514</v>
      </c>
      <c r="Q281">
        <v>37.736177622986503</v>
      </c>
      <c r="R281">
        <v>7.0526774053112753</v>
      </c>
      <c r="S281">
        <v>0</v>
      </c>
      <c r="T281">
        <v>9.8650413582934267</v>
      </c>
    </row>
    <row r="282" spans="2:20" x14ac:dyDescent="0.25">
      <c r="B282">
        <v>7.6432036769086737</v>
      </c>
      <c r="C282">
        <v>50.131926121372025</v>
      </c>
      <c r="D282">
        <v>10.451953357732572</v>
      </c>
      <c r="E282">
        <v>34.879564218231337</v>
      </c>
      <c r="F282">
        <v>43.41646097540216</v>
      </c>
      <c r="G282">
        <v>33.066643969699548</v>
      </c>
      <c r="H282">
        <v>31.17712145714529</v>
      </c>
      <c r="I282">
        <v>18.367520640054472</v>
      </c>
      <c r="J282">
        <v>17.175929866371607</v>
      </c>
      <c r="K282">
        <v>36.837177632138904</v>
      </c>
      <c r="L282">
        <v>28.215167248276451</v>
      </c>
      <c r="M282">
        <v>6.0175334070984761</v>
      </c>
      <c r="N282">
        <v>21.65290663035152</v>
      </c>
      <c r="O282">
        <v>30.743041961017958</v>
      </c>
      <c r="P282">
        <v>45.56983573070049</v>
      </c>
      <c r="Q282">
        <v>37.347859392288704</v>
      </c>
      <c r="R282">
        <v>9.6093284534854018</v>
      </c>
      <c r="S282">
        <v>0</v>
      </c>
      <c r="T282">
        <v>24.155247255085538</v>
      </c>
    </row>
    <row r="283" spans="2:20" x14ac:dyDescent="0.25">
      <c r="B283">
        <v>0</v>
      </c>
      <c r="C283">
        <v>63.769071388208701</v>
      </c>
      <c r="D283">
        <v>24.844603503484649</v>
      </c>
      <c r="E283">
        <v>43.652288566585042</v>
      </c>
      <c r="F283">
        <v>47.84328498775664</v>
      </c>
      <c r="G283">
        <v>35.119608212469394</v>
      </c>
      <c r="H283">
        <v>42.889433038236959</v>
      </c>
      <c r="I283">
        <v>37.257487285741192</v>
      </c>
      <c r="J283">
        <v>43.80297607835751</v>
      </c>
      <c r="K283">
        <v>42.719909587492936</v>
      </c>
      <c r="L283">
        <v>45.19683556225278</v>
      </c>
      <c r="M283">
        <v>34.017705782633264</v>
      </c>
      <c r="N283">
        <v>35.430401205500097</v>
      </c>
      <c r="O283">
        <v>46.440007534375589</v>
      </c>
      <c r="P283">
        <v>48.511960821246944</v>
      </c>
      <c r="Q283">
        <v>58.513844415144092</v>
      </c>
      <c r="R283">
        <v>14.164626106611413</v>
      </c>
      <c r="S283">
        <v>0</v>
      </c>
      <c r="T283">
        <v>23.2623846298738</v>
      </c>
    </row>
    <row r="284" spans="2:20" x14ac:dyDescent="0.25">
      <c r="B284">
        <v>0</v>
      </c>
      <c r="C284">
        <v>52.675119143961879</v>
      </c>
      <c r="D284">
        <v>19.323801816383419</v>
      </c>
      <c r="E284">
        <v>37.99118784281989</v>
      </c>
      <c r="F284">
        <v>47.972304648862512</v>
      </c>
      <c r="G284">
        <v>34.673140904594909</v>
      </c>
      <c r="H284">
        <v>32.074453736174803</v>
      </c>
      <c r="I284">
        <v>26.067799658304107</v>
      </c>
      <c r="J284">
        <v>25.842999730240084</v>
      </c>
      <c r="K284">
        <v>59.64391691394659</v>
      </c>
      <c r="L284">
        <v>38.018163834187575</v>
      </c>
      <c r="M284">
        <v>34.709108893085158</v>
      </c>
      <c r="N284">
        <v>60.660012588795972</v>
      </c>
      <c r="O284">
        <v>56.568653898030753</v>
      </c>
      <c r="P284">
        <v>25.078679974822411</v>
      </c>
      <c r="Q284">
        <v>27.920151065551657</v>
      </c>
      <c r="R284">
        <v>10.781404549950544</v>
      </c>
      <c r="S284">
        <v>1.5376315079579175</v>
      </c>
      <c r="T284">
        <v>22.183256901357794</v>
      </c>
    </row>
    <row r="285" spans="2:20" x14ac:dyDescent="0.25">
      <c r="B285">
        <v>1.7257224548146635</v>
      </c>
      <c r="C285">
        <v>68.497906668028179</v>
      </c>
      <c r="D285">
        <v>30.73624017155111</v>
      </c>
      <c r="E285">
        <v>53.078729704891245</v>
      </c>
      <c r="F285">
        <v>74.798325334422543</v>
      </c>
      <c r="G285">
        <v>62.595731645052588</v>
      </c>
      <c r="H285">
        <v>51.587868885938938</v>
      </c>
      <c r="I285">
        <v>31.512304707444095</v>
      </c>
      <c r="J285">
        <v>42.336362708056775</v>
      </c>
      <c r="K285">
        <v>67.936281017053005</v>
      </c>
      <c r="L285">
        <v>47.676912080057186</v>
      </c>
      <c r="M285">
        <v>56.795670376799755</v>
      </c>
      <c r="N285">
        <v>76.769120800571827</v>
      </c>
      <c r="O285">
        <v>78.014908608189529</v>
      </c>
      <c r="P285">
        <v>32.952108649035026</v>
      </c>
      <c r="Q285">
        <v>40.375778617379758</v>
      </c>
      <c r="R285">
        <v>13.397324619626264</v>
      </c>
      <c r="S285">
        <v>0</v>
      </c>
      <c r="T285">
        <v>37.547227611559272</v>
      </c>
    </row>
    <row r="286" spans="2:20" x14ac:dyDescent="0.25">
      <c r="B286">
        <v>0</v>
      </c>
      <c r="C286">
        <v>49.076958140241587</v>
      </c>
      <c r="D286">
        <v>21.074223201397857</v>
      </c>
      <c r="E286">
        <v>36.868495023930713</v>
      </c>
      <c r="F286">
        <v>44.928967560586493</v>
      </c>
      <c r="G286">
        <v>37.620603205956087</v>
      </c>
      <c r="H286">
        <v>48.6591202613386</v>
      </c>
      <c r="I286">
        <v>42.619463648104535</v>
      </c>
      <c r="J286">
        <v>36.876092076274411</v>
      </c>
      <c r="K286">
        <v>10.992934741320367</v>
      </c>
      <c r="L286">
        <v>35.470637392691636</v>
      </c>
      <c r="M286">
        <v>25.480513560738434</v>
      </c>
      <c r="N286">
        <v>9.7926004710172467</v>
      </c>
      <c r="O286">
        <v>18.407657828762442</v>
      </c>
      <c r="P286">
        <v>45.202461444959354</v>
      </c>
      <c r="Q286">
        <v>46.94218643166451</v>
      </c>
      <c r="R286">
        <v>38.843728633290283</v>
      </c>
      <c r="S286">
        <v>0.68373471093215832</v>
      </c>
      <c r="T286">
        <v>34.194332598951604</v>
      </c>
    </row>
    <row r="287" spans="2:20" x14ac:dyDescent="0.25">
      <c r="B287">
        <v>0</v>
      </c>
      <c r="C287">
        <v>92.919836161497955</v>
      </c>
      <c r="D287">
        <v>35.611468695143358</v>
      </c>
      <c r="E287">
        <v>75.295494441193682</v>
      </c>
      <c r="F287">
        <v>76.547688706846102</v>
      </c>
      <c r="G287">
        <v>68.484493856056176</v>
      </c>
      <c r="H287">
        <v>38.303101228788769</v>
      </c>
      <c r="I287">
        <v>36.196606202457573</v>
      </c>
      <c r="J287">
        <v>30.462258630778233</v>
      </c>
      <c r="K287">
        <v>78.525453481568164</v>
      </c>
      <c r="L287">
        <v>42.574605032182561</v>
      </c>
      <c r="M287">
        <v>69.139847864248097</v>
      </c>
      <c r="N287">
        <v>81.427735517846685</v>
      </c>
      <c r="O287">
        <v>64.915155061439435</v>
      </c>
      <c r="P287">
        <v>45.53540081919251</v>
      </c>
      <c r="Q287">
        <v>49.888823873610299</v>
      </c>
      <c r="R287">
        <v>26.389701579871272</v>
      </c>
      <c r="S287">
        <v>2.2703335283791688</v>
      </c>
      <c r="T287">
        <v>17.600936220011704</v>
      </c>
    </row>
    <row r="288" spans="2:20" x14ac:dyDescent="0.25">
      <c r="B288">
        <v>1.3734312100402557</v>
      </c>
      <c r="C288">
        <v>48.575262451653643</v>
      </c>
      <c r="D288">
        <v>9.6140184702817901</v>
      </c>
      <c r="E288">
        <v>23.127318651827295</v>
      </c>
      <c r="F288">
        <v>39.261188728392135</v>
      </c>
      <c r="G288">
        <v>36.83005762096456</v>
      </c>
      <c r="H288">
        <v>42.292209329860285</v>
      </c>
      <c r="I288">
        <v>27.823821927539665</v>
      </c>
      <c r="J288">
        <v>31.146893993211776</v>
      </c>
      <c r="K288">
        <v>25.455837082642667</v>
      </c>
      <c r="L288">
        <v>40.729339332228278</v>
      </c>
      <c r="M288">
        <v>17.609913963217302</v>
      </c>
      <c r="N288">
        <v>26.726655616070722</v>
      </c>
      <c r="O288">
        <v>37.216828478964402</v>
      </c>
      <c r="P288">
        <v>28.707869602967872</v>
      </c>
      <c r="Q288">
        <v>13.781671797300495</v>
      </c>
      <c r="R288">
        <v>25.195358749703999</v>
      </c>
      <c r="S288">
        <v>0</v>
      </c>
      <c r="T288">
        <v>19.046491435788145</v>
      </c>
    </row>
    <row r="289" spans="2:20" x14ac:dyDescent="0.25">
      <c r="B289">
        <v>0</v>
      </c>
      <c r="C289">
        <v>61.641239457974038</v>
      </c>
      <c r="D289">
        <v>22.789728039420069</v>
      </c>
      <c r="E289">
        <v>41.978584288827818</v>
      </c>
      <c r="F289">
        <v>62.550933383871886</v>
      </c>
      <c r="G289">
        <v>46.441770112764139</v>
      </c>
      <c r="H289">
        <v>37.932341514261346</v>
      </c>
      <c r="I289">
        <v>26.731735051644083</v>
      </c>
      <c r="J289">
        <v>21.529422912915759</v>
      </c>
      <c r="K289">
        <v>61.745475220316493</v>
      </c>
      <c r="L289">
        <v>36.435136927887804</v>
      </c>
      <c r="M289">
        <v>46.290154458447837</v>
      </c>
      <c r="N289">
        <v>67.971193025679895</v>
      </c>
      <c r="O289">
        <v>47.360940017056762</v>
      </c>
      <c r="P289">
        <v>36.056097792097034</v>
      </c>
      <c r="Q289">
        <v>18.478157869800057</v>
      </c>
      <c r="R289">
        <v>2.2079029659812375</v>
      </c>
      <c r="S289">
        <v>0.58751066047569411</v>
      </c>
      <c r="T289">
        <v>29.52714867810101</v>
      </c>
    </row>
    <row r="290" spans="2:20" x14ac:dyDescent="0.25">
      <c r="B290">
        <v>4.0358744394618835</v>
      </c>
      <c r="C290">
        <v>56.601893373193825</v>
      </c>
      <c r="D290">
        <v>23.285168576648395</v>
      </c>
      <c r="E290">
        <v>36.870951669157947</v>
      </c>
      <c r="F290">
        <v>47.234678624813156</v>
      </c>
      <c r="G290">
        <v>32.577644909483475</v>
      </c>
      <c r="H290">
        <v>50.855339644577313</v>
      </c>
      <c r="I290">
        <v>37.111775452582627</v>
      </c>
      <c r="J290">
        <v>47.292808503570839</v>
      </c>
      <c r="K290">
        <v>32.851685766483975</v>
      </c>
      <c r="L290">
        <v>36.987211426673312</v>
      </c>
      <c r="M290">
        <v>23.99103139013453</v>
      </c>
      <c r="N290">
        <v>29.895366218236173</v>
      </c>
      <c r="O290">
        <v>40.325527321043012</v>
      </c>
      <c r="P290">
        <v>42.542766982228862</v>
      </c>
      <c r="Q290">
        <v>43.954492609201132</v>
      </c>
      <c r="R290">
        <v>40.649393788407238</v>
      </c>
      <c r="S290">
        <v>0</v>
      </c>
      <c r="T290">
        <v>29.505065603720311</v>
      </c>
    </row>
    <row r="291" spans="2:20" x14ac:dyDescent="0.25">
      <c r="B291">
        <v>0</v>
      </c>
      <c r="C291">
        <v>63.573788546255507</v>
      </c>
      <c r="D291">
        <v>24.421806167400881</v>
      </c>
      <c r="E291">
        <v>39.482378854625551</v>
      </c>
      <c r="F291">
        <v>53.469162995594708</v>
      </c>
      <c r="G291">
        <v>42.37334801762114</v>
      </c>
      <c r="H291">
        <v>48.237885462555063</v>
      </c>
      <c r="I291">
        <v>38.169970631424377</v>
      </c>
      <c r="J291">
        <v>38.8582966226138</v>
      </c>
      <c r="K291">
        <v>63.463656387665203</v>
      </c>
      <c r="L291">
        <v>47.43024963289281</v>
      </c>
      <c r="M291">
        <v>61.655653450807634</v>
      </c>
      <c r="N291">
        <v>50.385462555066077</v>
      </c>
      <c r="O291">
        <v>43.043318649045517</v>
      </c>
      <c r="P291">
        <v>41.492290748898682</v>
      </c>
      <c r="Q291">
        <v>33.360866372980915</v>
      </c>
      <c r="R291">
        <v>8.4893538913362701</v>
      </c>
      <c r="S291">
        <v>9.3428781204111608</v>
      </c>
      <c r="T291">
        <v>30.001835535976507</v>
      </c>
    </row>
    <row r="292" spans="2:20" x14ac:dyDescent="0.25">
      <c r="B292">
        <v>0</v>
      </c>
      <c r="C292">
        <v>60.220034742327734</v>
      </c>
      <c r="D292">
        <v>22.611464968152866</v>
      </c>
      <c r="E292">
        <v>44.547384674773213</v>
      </c>
      <c r="F292">
        <v>41.546033584250146</v>
      </c>
      <c r="G292">
        <v>40.92839220227755</v>
      </c>
      <c r="H292">
        <v>36.30573248407643</v>
      </c>
      <c r="I292">
        <v>29.222157884578266</v>
      </c>
      <c r="J292">
        <v>31.219841729395871</v>
      </c>
      <c r="K292">
        <v>44.286817216753519</v>
      </c>
      <c r="L292">
        <v>23.537927041111757</v>
      </c>
      <c r="M292">
        <v>55.365759505886892</v>
      </c>
      <c r="N292">
        <v>59.129511677282373</v>
      </c>
      <c r="O292">
        <v>52.190696776684042</v>
      </c>
      <c r="P292">
        <v>34.076433121019107</v>
      </c>
      <c r="Q292">
        <v>30.081065431383902</v>
      </c>
      <c r="R292">
        <v>6.2150164060992088</v>
      </c>
      <c r="S292">
        <v>5.5780737309399733</v>
      </c>
      <c r="T292">
        <v>19.851380042462846</v>
      </c>
    </row>
    <row r="293" spans="2:20" x14ac:dyDescent="0.25">
      <c r="B293">
        <v>0</v>
      </c>
      <c r="C293">
        <v>65.647955019497601</v>
      </c>
      <c r="D293">
        <v>23.097850730026298</v>
      </c>
      <c r="E293">
        <v>47.093497778180826</v>
      </c>
      <c r="F293">
        <v>52.28983404371089</v>
      </c>
      <c r="G293">
        <v>34.179740636619208</v>
      </c>
      <c r="H293">
        <v>42.513829690759046</v>
      </c>
      <c r="I293">
        <v>37.272150176838672</v>
      </c>
      <c r="J293">
        <v>40.854266799673525</v>
      </c>
      <c r="K293">
        <v>50.965811190713708</v>
      </c>
      <c r="L293">
        <v>54.312142921918927</v>
      </c>
      <c r="M293">
        <v>40.944953296454159</v>
      </c>
      <c r="N293">
        <v>63.199419606420605</v>
      </c>
      <c r="O293">
        <v>51.473655572685232</v>
      </c>
      <c r="P293">
        <v>30.688310510564975</v>
      </c>
      <c r="Q293">
        <v>54.901605150993014</v>
      </c>
      <c r="R293">
        <v>24.621383875940872</v>
      </c>
      <c r="S293">
        <v>0.92500226716241951</v>
      </c>
      <c r="T293">
        <v>28.094676702638978</v>
      </c>
    </row>
    <row r="294" spans="2:20" x14ac:dyDescent="0.25">
      <c r="B294">
        <v>0</v>
      </c>
      <c r="C294">
        <v>61.407681465820993</v>
      </c>
      <c r="D294">
        <v>27.669133192389005</v>
      </c>
      <c r="E294">
        <v>48.687455954897821</v>
      </c>
      <c r="F294">
        <v>44.300563777307964</v>
      </c>
      <c r="G294">
        <v>42.13354474982382</v>
      </c>
      <c r="H294">
        <v>44.441508104298805</v>
      </c>
      <c r="I294">
        <v>33.712121212121211</v>
      </c>
      <c r="J294">
        <v>44.300563777307964</v>
      </c>
      <c r="K294">
        <v>34.936575052854124</v>
      </c>
      <c r="L294">
        <v>47.295630725863283</v>
      </c>
      <c r="M294">
        <v>47.912262156448207</v>
      </c>
      <c r="N294">
        <v>49.083861874559545</v>
      </c>
      <c r="O294">
        <v>64.772727272727266</v>
      </c>
      <c r="P294">
        <v>38.733262861169834</v>
      </c>
      <c r="Q294">
        <v>48.493657505285412</v>
      </c>
      <c r="R294">
        <v>33.077871740662438</v>
      </c>
      <c r="S294">
        <v>10.773431994362227</v>
      </c>
      <c r="T294">
        <v>41.666666666666671</v>
      </c>
    </row>
    <row r="295" spans="2:20" x14ac:dyDescent="0.25">
      <c r="B295">
        <v>0.32334921715452691</v>
      </c>
      <c r="C295">
        <v>41.065350578624916</v>
      </c>
      <c r="D295">
        <v>8.2879509870660311</v>
      </c>
      <c r="E295">
        <v>25.459496255956431</v>
      </c>
      <c r="F295">
        <v>34.317562968005447</v>
      </c>
      <c r="G295">
        <v>18.754254594962561</v>
      </c>
      <c r="H295">
        <v>21.723961878829133</v>
      </c>
      <c r="I295">
        <v>17.222600408441117</v>
      </c>
      <c r="J295">
        <v>27.510211027910142</v>
      </c>
      <c r="K295">
        <v>11.802246426140231</v>
      </c>
      <c r="L295">
        <v>21.238938053097346</v>
      </c>
      <c r="M295">
        <v>15.316541865214431</v>
      </c>
      <c r="N295">
        <v>7.343430905377808</v>
      </c>
      <c r="O295">
        <v>12.278761061946902</v>
      </c>
      <c r="P295">
        <v>28.939754935330157</v>
      </c>
      <c r="Q295">
        <v>39.006126616746087</v>
      </c>
      <c r="R295">
        <v>2.1698434309053778</v>
      </c>
      <c r="S295">
        <v>0</v>
      </c>
      <c r="T295">
        <v>10.517358747447243</v>
      </c>
    </row>
    <row r="296" spans="2:20" x14ac:dyDescent="0.25">
      <c r="B296">
        <v>0.41229656419529842</v>
      </c>
      <c r="C296">
        <v>41.924050632911388</v>
      </c>
      <c r="D296">
        <v>9.8444846292947563</v>
      </c>
      <c r="E296">
        <v>32.151898734177216</v>
      </c>
      <c r="F296">
        <v>31.132007233273058</v>
      </c>
      <c r="G296">
        <v>25.66365280289331</v>
      </c>
      <c r="H296">
        <v>23.811934900542493</v>
      </c>
      <c r="I296">
        <v>25.721518987341774</v>
      </c>
      <c r="J296">
        <v>31.978300180831827</v>
      </c>
      <c r="K296">
        <v>26.155515370705245</v>
      </c>
      <c r="L296">
        <v>30.350813743218808</v>
      </c>
      <c r="M296">
        <v>7.4068716094032556</v>
      </c>
      <c r="N296">
        <v>16.094032549728752</v>
      </c>
      <c r="O296">
        <v>30.958408679927668</v>
      </c>
      <c r="P296">
        <v>15.25497287522604</v>
      </c>
      <c r="Q296">
        <v>31.226039783001809</v>
      </c>
      <c r="R296">
        <v>32.195298372513562</v>
      </c>
      <c r="S296">
        <v>0</v>
      </c>
      <c r="T296">
        <v>14.893309222423145</v>
      </c>
    </row>
    <row r="297" spans="2:20" x14ac:dyDescent="0.25">
      <c r="B297">
        <v>0</v>
      </c>
      <c r="C297">
        <v>49.88790168562651</v>
      </c>
      <c r="D297">
        <v>19.231088599186251</v>
      </c>
      <c r="E297">
        <v>33.197708212239476</v>
      </c>
      <c r="F297">
        <v>55.758531927260648</v>
      </c>
      <c r="G297">
        <v>36.85958648177364</v>
      </c>
      <c r="H297">
        <v>31.927260649339868</v>
      </c>
      <c r="I297">
        <v>35.107531346010127</v>
      </c>
      <c r="J297">
        <v>24.977165158183176</v>
      </c>
      <c r="K297">
        <v>31.835921282072572</v>
      </c>
      <c r="L297">
        <v>33.604583575521055</v>
      </c>
      <c r="M297">
        <v>29.743419413767334</v>
      </c>
      <c r="N297">
        <v>29.643776467657563</v>
      </c>
      <c r="O297">
        <v>35.921282072573277</v>
      </c>
      <c r="P297">
        <v>44.59021838412356</v>
      </c>
      <c r="Q297">
        <v>34.05297683301503</v>
      </c>
      <c r="R297">
        <v>10.354562816573944</v>
      </c>
      <c r="S297">
        <v>2.5159843892717761</v>
      </c>
      <c r="T297">
        <v>27.32707797060533</v>
      </c>
    </row>
    <row r="298" spans="2:20" x14ac:dyDescent="0.25">
      <c r="B298">
        <v>0.53475935828876997</v>
      </c>
      <c r="C298">
        <v>38.647203353085708</v>
      </c>
      <c r="D298">
        <v>12.162162162162163</v>
      </c>
      <c r="E298">
        <v>27.417256829021536</v>
      </c>
      <c r="F298">
        <v>24.909669027316088</v>
      </c>
      <c r="G298">
        <v>25.762393409452233</v>
      </c>
      <c r="H298">
        <v>22.611649082237317</v>
      </c>
      <c r="I298">
        <v>20.241364359011417</v>
      </c>
      <c r="J298">
        <v>19.966758202052322</v>
      </c>
      <c r="K298">
        <v>36.746639687816156</v>
      </c>
      <c r="L298">
        <v>16.093366093366093</v>
      </c>
      <c r="M298">
        <v>30.857060268824977</v>
      </c>
      <c r="N298">
        <v>39.463795346148288</v>
      </c>
      <c r="O298">
        <v>34.405260875849109</v>
      </c>
      <c r="P298">
        <v>15.768174591704003</v>
      </c>
      <c r="Q298">
        <v>20.450932215638097</v>
      </c>
      <c r="R298">
        <v>1.4091631738690562</v>
      </c>
      <c r="S298">
        <v>0</v>
      </c>
      <c r="T298">
        <v>8.7440381558028619</v>
      </c>
    </row>
    <row r="299" spans="2:20" x14ac:dyDescent="0.25">
      <c r="B299">
        <v>1.1438557470807849</v>
      </c>
      <c r="C299">
        <v>28.787036301533085</v>
      </c>
      <c r="D299">
        <v>6.4580189053935975</v>
      </c>
      <c r="E299">
        <v>24.01302724600842</v>
      </c>
      <c r="F299">
        <v>22.233696083882755</v>
      </c>
      <c r="G299">
        <v>15.616808324727938</v>
      </c>
      <c r="H299">
        <v>25.546111684804195</v>
      </c>
      <c r="I299">
        <v>19.945984589721185</v>
      </c>
      <c r="J299">
        <v>20.271665739931684</v>
      </c>
      <c r="K299">
        <v>29.374851060449597</v>
      </c>
      <c r="L299">
        <v>17.809198506632775</v>
      </c>
      <c r="M299">
        <v>20.756215743903407</v>
      </c>
      <c r="N299">
        <v>23.178965763762012</v>
      </c>
      <c r="O299">
        <v>14.878068154738264</v>
      </c>
      <c r="P299">
        <v>25.323695289538485</v>
      </c>
      <c r="Q299">
        <v>15.585034553975694</v>
      </c>
      <c r="R299">
        <v>1.1279688617046628</v>
      </c>
      <c r="S299">
        <v>0</v>
      </c>
      <c r="T299">
        <v>13.297323059814122</v>
      </c>
    </row>
    <row r="300" spans="2:20" x14ac:dyDescent="0.25">
      <c r="B300">
        <v>0.68692206076618234</v>
      </c>
      <c r="C300">
        <v>60.924702774108319</v>
      </c>
      <c r="D300">
        <v>26.825187142228092</v>
      </c>
      <c r="E300">
        <v>49.15015411712902</v>
      </c>
      <c r="F300">
        <v>50.911492734478202</v>
      </c>
      <c r="G300">
        <v>38.053720827829153</v>
      </c>
      <c r="H300">
        <v>40.149713782474684</v>
      </c>
      <c r="I300">
        <v>30.990752972258917</v>
      </c>
      <c r="J300">
        <v>33.368560105680316</v>
      </c>
      <c r="K300">
        <v>50.330250990752965</v>
      </c>
      <c r="L300">
        <v>35.52619991193307</v>
      </c>
      <c r="M300">
        <v>38.124174372523115</v>
      </c>
      <c r="N300">
        <v>70.295024218405985</v>
      </c>
      <c r="O300">
        <v>59.841479524438569</v>
      </c>
      <c r="P300">
        <v>27.917217084984586</v>
      </c>
      <c r="Q300">
        <v>20.193747247908412</v>
      </c>
      <c r="R300">
        <v>8.6569793042712462</v>
      </c>
      <c r="S300">
        <v>0</v>
      </c>
      <c r="T300">
        <v>13.350946719506826</v>
      </c>
    </row>
    <row r="301" spans="2:20" x14ac:dyDescent="0.25">
      <c r="B301">
        <v>1.7276107840099162</v>
      </c>
      <c r="C301">
        <v>55.655407499225284</v>
      </c>
      <c r="D301">
        <v>17.322590641462661</v>
      </c>
      <c r="E301">
        <v>43.701580415246362</v>
      </c>
      <c r="F301">
        <v>46.196157421753952</v>
      </c>
      <c r="G301">
        <v>34.521227145955997</v>
      </c>
      <c r="H301">
        <v>35.094515029439108</v>
      </c>
      <c r="I301">
        <v>31.662534862101023</v>
      </c>
      <c r="J301">
        <v>37.960954446854664</v>
      </c>
      <c r="K301">
        <v>18.430430740625969</v>
      </c>
      <c r="L301">
        <v>37.178493957235823</v>
      </c>
      <c r="M301">
        <v>27.928416485900215</v>
      </c>
      <c r="N301">
        <v>30.717384567709949</v>
      </c>
      <c r="O301">
        <v>32.964053300278891</v>
      </c>
      <c r="P301">
        <v>40.044933374651379</v>
      </c>
      <c r="Q301">
        <v>35.295940502014254</v>
      </c>
      <c r="R301">
        <v>28.602417105670902</v>
      </c>
      <c r="S301">
        <v>0</v>
      </c>
      <c r="T301">
        <v>22.334986055159593</v>
      </c>
    </row>
    <row r="302" spans="2:20" x14ac:dyDescent="0.25">
      <c r="B302">
        <v>0</v>
      </c>
      <c r="C302">
        <v>56.79107679107679</v>
      </c>
      <c r="D302">
        <v>23.226083226083226</v>
      </c>
      <c r="E302">
        <v>41.510081510081505</v>
      </c>
      <c r="F302">
        <v>47.953667953667953</v>
      </c>
      <c r="G302">
        <v>38.524238524238527</v>
      </c>
      <c r="H302">
        <v>39.708279708279711</v>
      </c>
      <c r="I302">
        <v>24.976404976404975</v>
      </c>
      <c r="J302">
        <v>39.648219648219644</v>
      </c>
      <c r="K302">
        <v>42.299442299442298</v>
      </c>
      <c r="L302">
        <v>51.428571428571423</v>
      </c>
      <c r="M302">
        <v>17.262977262977262</v>
      </c>
      <c r="N302">
        <v>40.128700128700132</v>
      </c>
      <c r="O302">
        <v>44.796224796224799</v>
      </c>
      <c r="P302">
        <v>43.226083226083226</v>
      </c>
      <c r="Q302">
        <v>66.838266838266833</v>
      </c>
      <c r="R302">
        <v>2.8314028314028317</v>
      </c>
      <c r="S302">
        <v>4.1098241098241095</v>
      </c>
      <c r="T302">
        <v>29.335049335049334</v>
      </c>
    </row>
    <row r="303" spans="2:20" x14ac:dyDescent="0.25">
      <c r="B303">
        <v>4.8797183649520823</v>
      </c>
      <c r="C303">
        <v>66.751417954234299</v>
      </c>
      <c r="D303">
        <v>29.209857226677098</v>
      </c>
      <c r="E303">
        <v>46.518677879913945</v>
      </c>
      <c r="F303">
        <v>56.493252493643652</v>
      </c>
      <c r="G303">
        <v>40.700176021904952</v>
      </c>
      <c r="H303">
        <v>36.143164482691184</v>
      </c>
      <c r="I303">
        <v>36.544103266184237</v>
      </c>
      <c r="J303">
        <v>40.015646391550945</v>
      </c>
      <c r="K303">
        <v>62.566008214355563</v>
      </c>
      <c r="L303">
        <v>42.773322902405631</v>
      </c>
      <c r="M303">
        <v>59.935458634852331</v>
      </c>
      <c r="N303">
        <v>72.23743399178565</v>
      </c>
      <c r="O303">
        <v>61.314296890279685</v>
      </c>
      <c r="P303">
        <v>33.072560140817522</v>
      </c>
      <c r="Q303">
        <v>25.54273420692353</v>
      </c>
      <c r="R303">
        <v>17.709759436729904</v>
      </c>
      <c r="S303">
        <v>0</v>
      </c>
      <c r="T303">
        <v>37.981615489927634</v>
      </c>
    </row>
    <row r="304" spans="2:20" x14ac:dyDescent="0.25">
      <c r="B304">
        <v>0</v>
      </c>
      <c r="C304">
        <v>44.801387397803289</v>
      </c>
      <c r="D304">
        <v>13.510611941531092</v>
      </c>
      <c r="E304">
        <v>31.266000495499213</v>
      </c>
      <c r="F304">
        <v>38.186472871417955</v>
      </c>
      <c r="G304">
        <v>36.865141630192419</v>
      </c>
      <c r="H304">
        <v>36.287059212156251</v>
      </c>
      <c r="I304">
        <v>32.570815096209429</v>
      </c>
      <c r="J304">
        <v>34.098604343876453</v>
      </c>
      <c r="K304">
        <v>27.690147823932616</v>
      </c>
      <c r="L304">
        <v>35.981501362622843</v>
      </c>
      <c r="M304">
        <v>30.134610620199854</v>
      </c>
      <c r="N304">
        <v>25.320009909984307</v>
      </c>
      <c r="O304">
        <v>36.105376166487737</v>
      </c>
      <c r="P304">
        <v>36.633908662977952</v>
      </c>
      <c r="Q304">
        <v>40.82087703361136</v>
      </c>
      <c r="R304">
        <v>33.00850606986539</v>
      </c>
      <c r="S304">
        <v>1.2139730778759601</v>
      </c>
      <c r="T304">
        <v>19.076719795193657</v>
      </c>
    </row>
    <row r="305" spans="2:20" x14ac:dyDescent="0.25">
      <c r="B305">
        <v>0</v>
      </c>
      <c r="C305">
        <v>55.016264338298235</v>
      </c>
      <c r="D305">
        <v>9.8185242253038858</v>
      </c>
      <c r="E305">
        <v>38.238315356959426</v>
      </c>
      <c r="F305">
        <v>44.555726759116588</v>
      </c>
      <c r="G305">
        <v>40.275637733264851</v>
      </c>
      <c r="H305">
        <v>34.951206985105287</v>
      </c>
      <c r="I305">
        <v>27.36688923129601</v>
      </c>
      <c r="J305">
        <v>32.73412086971409</v>
      </c>
      <c r="K305">
        <v>52.747817154596824</v>
      </c>
      <c r="L305">
        <v>38.443759630200312</v>
      </c>
      <c r="M305">
        <v>47.089539462420824</v>
      </c>
      <c r="N305">
        <v>43.8537921588769</v>
      </c>
      <c r="O305">
        <v>30.833761342235917</v>
      </c>
      <c r="P305">
        <v>38.777606574216748</v>
      </c>
      <c r="Q305">
        <v>37.502140044512927</v>
      </c>
      <c r="R305">
        <v>0.95017976373908586</v>
      </c>
      <c r="S305">
        <v>2.0116418421503166</v>
      </c>
      <c r="T305">
        <v>12.532100667693888</v>
      </c>
    </row>
    <row r="306" spans="2:20" x14ac:dyDescent="0.25">
      <c r="B306">
        <v>6.0315115706548497</v>
      </c>
      <c r="C306">
        <v>46.594452650582632</v>
      </c>
      <c r="D306">
        <v>11.636303955358608</v>
      </c>
      <c r="E306">
        <v>30.986377810602328</v>
      </c>
      <c r="F306">
        <v>39.701296569834241</v>
      </c>
      <c r="G306">
        <v>33.874938453963566</v>
      </c>
      <c r="H306">
        <v>39.077630067290329</v>
      </c>
      <c r="I306">
        <v>42.36829148202856</v>
      </c>
      <c r="J306">
        <v>44.748071557525023</v>
      </c>
      <c r="K306">
        <v>14.32791728212703</v>
      </c>
      <c r="L306">
        <v>38.659117019530612</v>
      </c>
      <c r="M306">
        <v>17.749876907927128</v>
      </c>
      <c r="N306">
        <v>21.71344165435746</v>
      </c>
      <c r="O306">
        <v>22.008862629246675</v>
      </c>
      <c r="P306">
        <v>45.544066962087641</v>
      </c>
      <c r="Q306">
        <v>42.614475627769572</v>
      </c>
      <c r="R306">
        <v>20.671262104053834</v>
      </c>
      <c r="S306">
        <v>0</v>
      </c>
      <c r="T306">
        <v>20.441490234695554</v>
      </c>
    </row>
    <row r="307" spans="2:20" x14ac:dyDescent="0.25">
      <c r="B307">
        <v>0</v>
      </c>
      <c r="C307">
        <v>63.548445408532174</v>
      </c>
      <c r="D307">
        <v>23.743673174258859</v>
      </c>
      <c r="E307">
        <v>43.392986261749819</v>
      </c>
      <c r="F307">
        <v>59.426970354302242</v>
      </c>
      <c r="G307">
        <v>59.038322487346349</v>
      </c>
      <c r="H307">
        <v>46.456977584960228</v>
      </c>
      <c r="I307">
        <v>44.730657989877074</v>
      </c>
      <c r="J307">
        <v>27.304772234273315</v>
      </c>
      <c r="K307">
        <v>77.006507592190886</v>
      </c>
      <c r="L307">
        <v>33.053145336225597</v>
      </c>
      <c r="M307">
        <v>56.697396963123644</v>
      </c>
      <c r="N307">
        <v>67.362617498192336</v>
      </c>
      <c r="O307">
        <v>63.50325379609545</v>
      </c>
      <c r="P307">
        <v>33.46890817064353</v>
      </c>
      <c r="Q307">
        <v>40.690527838033262</v>
      </c>
      <c r="R307">
        <v>5.6760665220535067</v>
      </c>
      <c r="S307">
        <v>12.554229934924077</v>
      </c>
      <c r="T307">
        <v>22.496384671005064</v>
      </c>
    </row>
    <row r="308" spans="2:20" x14ac:dyDescent="0.25">
      <c r="B308">
        <v>5.567235724497519</v>
      </c>
      <c r="C308">
        <v>48.381128584643854</v>
      </c>
      <c r="D308">
        <v>7.9640063913884447</v>
      </c>
      <c r="E308">
        <v>40.206879152300054</v>
      </c>
      <c r="F308">
        <v>31.435539483643094</v>
      </c>
      <c r="G308">
        <v>25.296442687747035</v>
      </c>
      <c r="H308">
        <v>31.385081153813811</v>
      </c>
      <c r="I308">
        <v>26.608359263308383</v>
      </c>
      <c r="J308">
        <v>20.662686065091247</v>
      </c>
      <c r="K308">
        <v>39.971406946430072</v>
      </c>
      <c r="L308">
        <v>16.937179379362544</v>
      </c>
      <c r="M308">
        <v>39.82844167858044</v>
      </c>
      <c r="N308">
        <v>49.356656294676647</v>
      </c>
      <c r="O308">
        <v>36.733664115717765</v>
      </c>
      <c r="P308">
        <v>13.329408796568835</v>
      </c>
      <c r="Q308">
        <v>12.320242199983181</v>
      </c>
      <c r="R308">
        <v>6.4502564965099651</v>
      </c>
      <c r="S308">
        <v>0</v>
      </c>
      <c r="T308">
        <v>5.1131107560339757</v>
      </c>
    </row>
    <row r="309" spans="2:20" x14ac:dyDescent="0.25">
      <c r="B309">
        <v>0</v>
      </c>
      <c r="C309">
        <v>71.789273849074505</v>
      </c>
      <c r="D309">
        <v>20.42714760322734</v>
      </c>
      <c r="E309">
        <v>46.815377313716183</v>
      </c>
      <c r="F309">
        <v>52.178452776459416</v>
      </c>
      <c r="G309">
        <v>45.439012814428096</v>
      </c>
      <c r="H309">
        <v>31.903179876601804</v>
      </c>
      <c r="I309">
        <v>36.421452301850969</v>
      </c>
      <c r="J309">
        <v>17.978168011390601</v>
      </c>
      <c r="K309">
        <v>57.275747508305649</v>
      </c>
      <c r="L309">
        <v>39.534883720930232</v>
      </c>
      <c r="M309">
        <v>42.107261509254869</v>
      </c>
      <c r="N309">
        <v>48.248694826767917</v>
      </c>
      <c r="O309">
        <v>35.140009492168964</v>
      </c>
      <c r="P309">
        <v>36.715709539629806</v>
      </c>
      <c r="Q309">
        <v>27.233032747982914</v>
      </c>
      <c r="R309">
        <v>28.932130991931654</v>
      </c>
      <c r="S309">
        <v>3.8538205980066444</v>
      </c>
      <c r="T309">
        <v>17.494067394399622</v>
      </c>
    </row>
    <row r="310" spans="2:20" x14ac:dyDescent="0.25">
      <c r="B310">
        <v>0</v>
      </c>
      <c r="C310">
        <v>53.192589401120202</v>
      </c>
      <c r="D310">
        <v>21.327014218009481</v>
      </c>
      <c r="E310">
        <v>32.787591555364067</v>
      </c>
      <c r="F310">
        <v>45.394226626454113</v>
      </c>
      <c r="G310">
        <v>36.174062903920721</v>
      </c>
      <c r="H310">
        <v>31.874192158552351</v>
      </c>
      <c r="I310">
        <v>31.271003877638947</v>
      </c>
      <c r="J310">
        <v>36.975441619991386</v>
      </c>
      <c r="K310">
        <v>43.024558380008614</v>
      </c>
      <c r="L310">
        <v>36.854803963808699</v>
      </c>
      <c r="M310">
        <v>18.397242567858683</v>
      </c>
      <c r="N310">
        <v>26.428263679448516</v>
      </c>
      <c r="O310">
        <v>42.843601895734594</v>
      </c>
      <c r="P310">
        <v>45.316673847479535</v>
      </c>
      <c r="Q310">
        <v>30.280051701852649</v>
      </c>
      <c r="R310">
        <v>15.407152089616543</v>
      </c>
      <c r="S310">
        <v>0.24989228780697975</v>
      </c>
      <c r="T310">
        <v>16.716932356742785</v>
      </c>
    </row>
    <row r="311" spans="2:20" x14ac:dyDescent="0.25">
      <c r="B311">
        <v>5.6427170618648601</v>
      </c>
      <c r="C311">
        <v>46.140131930825454</v>
      </c>
      <c r="D311">
        <v>11.668746657158138</v>
      </c>
      <c r="E311">
        <v>38.242110893207339</v>
      </c>
      <c r="F311">
        <v>44.419682652879303</v>
      </c>
      <c r="G311">
        <v>34.943840256730255</v>
      </c>
      <c r="H311">
        <v>30.406489570333395</v>
      </c>
      <c r="I311">
        <v>21.536815831699055</v>
      </c>
      <c r="J311">
        <v>30.486717775004458</v>
      </c>
      <c r="K311">
        <v>55.633802816901415</v>
      </c>
      <c r="L311">
        <v>36.263148511321091</v>
      </c>
      <c r="M311">
        <v>59.885897664467826</v>
      </c>
      <c r="N311">
        <v>44.535567837404173</v>
      </c>
      <c r="O311">
        <v>36.664289534676413</v>
      </c>
      <c r="P311">
        <v>45.640934212872168</v>
      </c>
      <c r="Q311">
        <v>41.807808878587984</v>
      </c>
      <c r="R311">
        <v>9.1014441076840793</v>
      </c>
      <c r="S311">
        <v>0</v>
      </c>
      <c r="T311">
        <v>12.01640221073275</v>
      </c>
    </row>
    <row r="312" spans="2:20" x14ac:dyDescent="0.25">
      <c r="B312">
        <v>0</v>
      </c>
      <c r="C312">
        <v>55.77809120827456</v>
      </c>
      <c r="D312">
        <v>24.137282557592854</v>
      </c>
      <c r="E312">
        <v>56.417489421720731</v>
      </c>
      <c r="F312">
        <v>41.946403385049365</v>
      </c>
      <c r="G312">
        <v>40.874471086036671</v>
      </c>
      <c r="H312">
        <v>43.808180535966152</v>
      </c>
      <c r="I312">
        <v>32.016925246826517</v>
      </c>
      <c r="J312">
        <v>29.459332393041844</v>
      </c>
      <c r="K312">
        <v>68.819934179595677</v>
      </c>
      <c r="L312">
        <v>42.228490832157966</v>
      </c>
      <c r="M312">
        <v>55.693464974141982</v>
      </c>
      <c r="N312">
        <v>52.035731076633752</v>
      </c>
      <c r="O312">
        <v>42.378937470615888</v>
      </c>
      <c r="P312">
        <v>52.599905970850969</v>
      </c>
      <c r="Q312">
        <v>47.409496944052655</v>
      </c>
      <c r="R312">
        <v>42.689233662435356</v>
      </c>
      <c r="S312">
        <v>8.0582980724024456</v>
      </c>
      <c r="T312">
        <v>22.350728725905032</v>
      </c>
    </row>
    <row r="313" spans="2:20" x14ac:dyDescent="0.25">
      <c r="B313">
        <v>0</v>
      </c>
      <c r="C313">
        <v>51.307647883837973</v>
      </c>
      <c r="D313">
        <v>24.535929378764131</v>
      </c>
      <c r="E313">
        <v>46.299810246679321</v>
      </c>
      <c r="F313">
        <v>37.389654318950583</v>
      </c>
      <c r="G313">
        <v>31.391799356488736</v>
      </c>
      <c r="H313">
        <v>44.765283392459374</v>
      </c>
      <c r="I313">
        <v>24.6514314000495</v>
      </c>
      <c r="J313">
        <v>32.522069136209886</v>
      </c>
      <c r="K313">
        <v>41.390974342050981</v>
      </c>
      <c r="L313">
        <v>33.619338338420924</v>
      </c>
      <c r="M313">
        <v>40.79696394686907</v>
      </c>
      <c r="N313">
        <v>30.030525534196851</v>
      </c>
      <c r="O313">
        <v>43.239006682616946</v>
      </c>
      <c r="P313">
        <v>30.154277699859751</v>
      </c>
      <c r="Q313">
        <v>43.577262602095537</v>
      </c>
      <c r="R313">
        <v>24.709182410692186</v>
      </c>
      <c r="S313">
        <v>1.9635343618513323</v>
      </c>
      <c r="T313">
        <v>23.834667106674367</v>
      </c>
    </row>
    <row r="314" spans="2:20" x14ac:dyDescent="0.25">
      <c r="B314">
        <v>0.42617419870372014</v>
      </c>
      <c r="C314">
        <v>67.495338719701678</v>
      </c>
      <c r="D314">
        <v>25.028855544703898</v>
      </c>
      <c r="E314">
        <v>51.638107076267424</v>
      </c>
      <c r="F314">
        <v>52.898872414099266</v>
      </c>
      <c r="G314">
        <v>48.015626387285806</v>
      </c>
      <c r="H314">
        <v>48.530586877386135</v>
      </c>
      <c r="I314">
        <v>25.055491432122878</v>
      </c>
      <c r="J314">
        <v>36.908461333570095</v>
      </c>
      <c r="K314">
        <v>57.693332149516117</v>
      </c>
      <c r="L314">
        <v>51.753529255083016</v>
      </c>
      <c r="M314">
        <v>64.751842315546483</v>
      </c>
      <c r="N314">
        <v>67.273372991210152</v>
      </c>
      <c r="O314">
        <v>50.981088519932527</v>
      </c>
      <c r="P314">
        <v>70.443043594069081</v>
      </c>
      <c r="Q314">
        <v>51.176418361005062</v>
      </c>
      <c r="R314">
        <v>19.701678060907398</v>
      </c>
      <c r="S314">
        <v>0</v>
      </c>
      <c r="T314">
        <v>25.437272485128297</v>
      </c>
    </row>
    <row r="315" spans="2:20" x14ac:dyDescent="0.25">
      <c r="B315">
        <v>4.2422108783664845</v>
      </c>
      <c r="C315">
        <v>60.623129730681214</v>
      </c>
      <c r="D315">
        <v>13.017074458722055</v>
      </c>
      <c r="E315">
        <v>41.656398521387075</v>
      </c>
      <c r="F315">
        <v>36.806900193627882</v>
      </c>
      <c r="G315">
        <v>32.379862700228834</v>
      </c>
      <c r="H315">
        <v>46.030628410491111</v>
      </c>
      <c r="I315">
        <v>38.813589156838582</v>
      </c>
      <c r="J315">
        <v>43.548671008625242</v>
      </c>
      <c r="K315">
        <v>44.552015490230595</v>
      </c>
      <c r="L315">
        <v>38.065481429325821</v>
      </c>
      <c r="M315">
        <v>43.205421580707622</v>
      </c>
      <c r="N315">
        <v>36.762893856715365</v>
      </c>
      <c r="O315">
        <v>33.136771695124096</v>
      </c>
      <c r="P315">
        <v>45.748987854251013</v>
      </c>
      <c r="Q315">
        <v>36.111600070410141</v>
      </c>
      <c r="R315">
        <v>32.899137475796515</v>
      </c>
      <c r="S315">
        <v>0</v>
      </c>
      <c r="T315">
        <v>33.16317549727161</v>
      </c>
    </row>
    <row r="316" spans="2:20" x14ac:dyDescent="0.25">
      <c r="B316">
        <v>0</v>
      </c>
      <c r="C316">
        <v>80.063897763578268</v>
      </c>
      <c r="D316">
        <v>22.481363152289671</v>
      </c>
      <c r="E316">
        <v>50.372736954206601</v>
      </c>
      <c r="F316">
        <v>65.175718849840251</v>
      </c>
      <c r="G316">
        <v>54.334398296059639</v>
      </c>
      <c r="H316">
        <v>38.56230031948882</v>
      </c>
      <c r="I316">
        <v>40.053248136315226</v>
      </c>
      <c r="J316">
        <v>20.60702875399361</v>
      </c>
      <c r="K316">
        <v>71.480298189563356</v>
      </c>
      <c r="L316">
        <v>37.976570820021301</v>
      </c>
      <c r="M316">
        <v>54.408945686900957</v>
      </c>
      <c r="N316">
        <v>78.08306709265176</v>
      </c>
      <c r="O316">
        <v>72.396166134185307</v>
      </c>
      <c r="P316">
        <v>55.335463258785943</v>
      </c>
      <c r="Q316">
        <v>32.300319488817891</v>
      </c>
      <c r="R316">
        <v>22.960596379126731</v>
      </c>
      <c r="S316">
        <v>0.23429179978700748</v>
      </c>
      <c r="T316">
        <v>28.317358892438765</v>
      </c>
    </row>
    <row r="317" spans="2:20" x14ac:dyDescent="0.25">
      <c r="B317">
        <v>0.33085861846352488</v>
      </c>
      <c r="C317">
        <v>50.330858618463523</v>
      </c>
      <c r="D317">
        <v>11.539703034215623</v>
      </c>
      <c r="E317">
        <v>34.167204648160101</v>
      </c>
      <c r="F317">
        <v>36.886701097482245</v>
      </c>
      <c r="G317">
        <v>28.389283408650744</v>
      </c>
      <c r="H317">
        <v>29.559393156875402</v>
      </c>
      <c r="I317">
        <v>30.584247901872175</v>
      </c>
      <c r="J317">
        <v>37.750161394448028</v>
      </c>
      <c r="K317">
        <v>20.892511297611364</v>
      </c>
      <c r="L317">
        <v>32.62588766946417</v>
      </c>
      <c r="M317">
        <v>10.619754680438993</v>
      </c>
      <c r="N317">
        <v>23.087475790832794</v>
      </c>
      <c r="O317">
        <v>28.05035506778567</v>
      </c>
      <c r="P317">
        <v>48.797611362169143</v>
      </c>
      <c r="Q317">
        <v>36.797934151065206</v>
      </c>
      <c r="R317">
        <v>29.510974822466107</v>
      </c>
      <c r="S317">
        <v>0</v>
      </c>
      <c r="T317">
        <v>10.53098773402195</v>
      </c>
    </row>
    <row r="318" spans="2:20" x14ac:dyDescent="0.25">
      <c r="B318">
        <v>0</v>
      </c>
      <c r="C318">
        <v>64.265335235378032</v>
      </c>
      <c r="D318">
        <v>27.270565858297669</v>
      </c>
      <c r="E318">
        <v>49.441274369947699</v>
      </c>
      <c r="F318">
        <v>63.135996195910607</v>
      </c>
      <c r="G318">
        <v>52.983832620066572</v>
      </c>
      <c r="H318">
        <v>43.996671421778409</v>
      </c>
      <c r="I318">
        <v>36.06752258678079</v>
      </c>
      <c r="J318">
        <v>30.789348549690921</v>
      </c>
      <c r="K318">
        <v>67.534474560152162</v>
      </c>
      <c r="L318">
        <v>35.496909177365673</v>
      </c>
      <c r="M318">
        <v>29.291488349976223</v>
      </c>
      <c r="N318">
        <v>80.825011887779368</v>
      </c>
      <c r="O318">
        <v>67.831669044222537</v>
      </c>
      <c r="P318">
        <v>36.400380408939611</v>
      </c>
      <c r="Q318">
        <v>23.787446504992868</v>
      </c>
      <c r="R318">
        <v>0</v>
      </c>
      <c r="S318">
        <v>4.5767950546837843</v>
      </c>
      <c r="T318">
        <v>18.616262482168331</v>
      </c>
    </row>
    <row r="319" spans="2:20" x14ac:dyDescent="0.25">
      <c r="B319">
        <v>0</v>
      </c>
      <c r="C319">
        <v>67.192513368983953</v>
      </c>
      <c r="D319">
        <v>19.536541889483068</v>
      </c>
      <c r="E319">
        <v>38.119429590017823</v>
      </c>
      <c r="F319">
        <v>58.502673796791449</v>
      </c>
      <c r="G319">
        <v>42.103386809269161</v>
      </c>
      <c r="H319">
        <v>63.511586452762927</v>
      </c>
      <c r="I319">
        <v>50.84670231729055</v>
      </c>
      <c r="J319">
        <v>37.647058823529413</v>
      </c>
      <c r="K319">
        <v>42.156862745098039</v>
      </c>
      <c r="L319">
        <v>45.623885918003566</v>
      </c>
      <c r="M319">
        <v>31.657754010695189</v>
      </c>
      <c r="N319">
        <v>33.591800356506241</v>
      </c>
      <c r="O319">
        <v>42.673796791443849</v>
      </c>
      <c r="P319">
        <v>37.816399286987526</v>
      </c>
      <c r="Q319">
        <v>40.303030303030305</v>
      </c>
      <c r="R319">
        <v>43.957219251336902</v>
      </c>
      <c r="S319">
        <v>7.130124777183601E-2</v>
      </c>
      <c r="T319">
        <v>26.140819964349376</v>
      </c>
    </row>
    <row r="320" spans="2:20" x14ac:dyDescent="0.25">
      <c r="B320">
        <v>0</v>
      </c>
      <c r="C320">
        <v>59.929529216012533</v>
      </c>
      <c r="D320">
        <v>29.871782323578351</v>
      </c>
      <c r="E320">
        <v>39.630028384065774</v>
      </c>
      <c r="F320">
        <v>65.156112361750033</v>
      </c>
      <c r="G320">
        <v>42.253107565821665</v>
      </c>
      <c r="H320">
        <v>43.456983458940982</v>
      </c>
      <c r="I320">
        <v>37.995497699911915</v>
      </c>
      <c r="J320">
        <v>32.250171283155524</v>
      </c>
      <c r="K320">
        <v>36.47841832240384</v>
      </c>
      <c r="L320">
        <v>44.112753254379953</v>
      </c>
      <c r="M320">
        <v>44.142116081041401</v>
      </c>
      <c r="N320">
        <v>51.453459919741604</v>
      </c>
      <c r="O320">
        <v>59.586962904962313</v>
      </c>
      <c r="P320">
        <v>44.122540863267105</v>
      </c>
      <c r="Q320">
        <v>30.566702554565921</v>
      </c>
      <c r="R320">
        <v>5.4223353234804739</v>
      </c>
      <c r="S320">
        <v>5.9802290300479592</v>
      </c>
      <c r="T320">
        <v>25.898013115395909</v>
      </c>
    </row>
    <row r="321" spans="2:20" x14ac:dyDescent="0.25">
      <c r="B321">
        <v>0</v>
      </c>
      <c r="C321">
        <v>74.66355833421639</v>
      </c>
      <c r="D321">
        <v>25.792094945427575</v>
      </c>
      <c r="E321">
        <v>45.946805128748544</v>
      </c>
      <c r="F321">
        <v>74.525802691533329</v>
      </c>
      <c r="G321">
        <v>62.572851541803544</v>
      </c>
      <c r="H321">
        <v>48.797287273497936</v>
      </c>
      <c r="I321">
        <v>42.958567341316098</v>
      </c>
      <c r="J321">
        <v>32.997774716541272</v>
      </c>
      <c r="K321">
        <v>79.643954646603802</v>
      </c>
      <c r="L321">
        <v>29.765815407438804</v>
      </c>
      <c r="M321">
        <v>53.523365476316634</v>
      </c>
      <c r="N321">
        <v>62.827169651372259</v>
      </c>
      <c r="O321">
        <v>59.542227402776305</v>
      </c>
      <c r="P321">
        <v>35.042916180989721</v>
      </c>
      <c r="Q321">
        <v>49.199957613648401</v>
      </c>
      <c r="R321">
        <v>9.6217018120165303</v>
      </c>
      <c r="S321">
        <v>2.9458514358376604</v>
      </c>
      <c r="T321">
        <v>48.776094097700536</v>
      </c>
    </row>
    <row r="322" spans="2:20" x14ac:dyDescent="0.25">
      <c r="B322">
        <v>0</v>
      </c>
      <c r="C322">
        <v>66.542209270558246</v>
      </c>
      <c r="D322">
        <v>25.489481832255716</v>
      </c>
      <c r="E322">
        <v>47.600400692104543</v>
      </c>
      <c r="F322">
        <v>56.962025316455701</v>
      </c>
      <c r="G322">
        <v>45.423914033330298</v>
      </c>
      <c r="H322">
        <v>49.485474911210268</v>
      </c>
      <c r="I322">
        <v>48.19233221018122</v>
      </c>
      <c r="J322">
        <v>36.954740005463982</v>
      </c>
      <c r="K322">
        <v>58.974592477916396</v>
      </c>
      <c r="L322">
        <v>48.711410618340771</v>
      </c>
      <c r="M322">
        <v>46.161551771241236</v>
      </c>
      <c r="N322">
        <v>43.839358892632731</v>
      </c>
      <c r="O322">
        <v>57.034878426372828</v>
      </c>
      <c r="P322">
        <v>50.605591476186142</v>
      </c>
      <c r="Q322">
        <v>59.803296603223757</v>
      </c>
      <c r="R322">
        <v>27.064930334213642</v>
      </c>
      <c r="S322">
        <v>6.1651944267370906</v>
      </c>
      <c r="T322">
        <v>26.964757308077587</v>
      </c>
    </row>
    <row r="323" spans="2:20" x14ac:dyDescent="0.25">
      <c r="B323">
        <v>2.8997769402353666</v>
      </c>
      <c r="C323">
        <v>30.436120298438578</v>
      </c>
      <c r="D323">
        <v>12.822090608414738</v>
      </c>
      <c r="E323">
        <v>22.898238597031</v>
      </c>
      <c r="F323">
        <v>26.190293054380433</v>
      </c>
      <c r="G323">
        <v>17.890931466810244</v>
      </c>
      <c r="H323">
        <v>30.251519113914316</v>
      </c>
      <c r="I323">
        <v>21.982924390431506</v>
      </c>
      <c r="J323">
        <v>22.890546881009151</v>
      </c>
      <c r="K323">
        <v>10.206907160987615</v>
      </c>
      <c r="L323">
        <v>24.651949850011537</v>
      </c>
      <c r="M323">
        <v>12.360587647104069</v>
      </c>
      <c r="N323">
        <v>7.653257441735251</v>
      </c>
      <c r="O323">
        <v>22.621336820244597</v>
      </c>
      <c r="P323">
        <v>29.566956387970155</v>
      </c>
      <c r="Q323">
        <v>22.621336820244597</v>
      </c>
      <c r="R323">
        <v>11.283747404045842</v>
      </c>
      <c r="S323">
        <v>0</v>
      </c>
      <c r="T323">
        <v>19.836935620336899</v>
      </c>
    </row>
    <row r="324" spans="2:20" x14ac:dyDescent="0.25">
      <c r="B324">
        <v>0</v>
      </c>
      <c r="C324">
        <v>45.935050391937288</v>
      </c>
      <c r="D324">
        <v>15.759611795446062</v>
      </c>
      <c r="E324">
        <v>37.05860395670026</v>
      </c>
      <c r="F324">
        <v>48.338932437476672</v>
      </c>
      <c r="G324">
        <v>33.034714445688692</v>
      </c>
      <c r="H324">
        <v>44.740574841358715</v>
      </c>
      <c r="I324">
        <v>32.803284807764094</v>
      </c>
      <c r="J324">
        <v>43.001119820828663</v>
      </c>
      <c r="K324">
        <v>21.164613661814112</v>
      </c>
      <c r="L324">
        <v>45.457260171705862</v>
      </c>
      <c r="M324">
        <v>20.791340052258306</v>
      </c>
      <c r="N324">
        <v>36.565882792086605</v>
      </c>
      <c r="O324">
        <v>37.663307204180661</v>
      </c>
      <c r="P324">
        <v>45.987308697275104</v>
      </c>
      <c r="Q324">
        <v>49.578200821201939</v>
      </c>
      <c r="R324">
        <v>33.721537887271367</v>
      </c>
      <c r="S324">
        <v>5.3751399776035829</v>
      </c>
      <c r="T324">
        <v>24.068682344158269</v>
      </c>
    </row>
    <row r="325" spans="2:20" x14ac:dyDescent="0.25">
      <c r="B325">
        <v>1.2524719841793013</v>
      </c>
      <c r="C325">
        <v>49.480883322346735</v>
      </c>
      <c r="D325">
        <v>13.752471984179302</v>
      </c>
      <c r="E325">
        <v>28.205339485827292</v>
      </c>
      <c r="F325">
        <v>43.375082399472639</v>
      </c>
      <c r="G325">
        <v>32.481872116018458</v>
      </c>
      <c r="H325">
        <v>40.029663810151618</v>
      </c>
      <c r="I325">
        <v>28.683256427158867</v>
      </c>
      <c r="J325">
        <v>27.241265655899806</v>
      </c>
      <c r="K325">
        <v>17.518127883981542</v>
      </c>
      <c r="L325">
        <v>35.291694133157549</v>
      </c>
      <c r="M325">
        <v>24.283124588002636</v>
      </c>
      <c r="N325">
        <v>20.616348055372448</v>
      </c>
      <c r="O325">
        <v>37.508239947264336</v>
      </c>
      <c r="P325">
        <v>38.249835201054715</v>
      </c>
      <c r="Q325">
        <v>35.695451549110082</v>
      </c>
      <c r="R325">
        <v>5.7926829268292686</v>
      </c>
      <c r="S325">
        <v>0</v>
      </c>
      <c r="T325">
        <v>28.716216216216218</v>
      </c>
    </row>
    <row r="326" spans="2:20" x14ac:dyDescent="0.25">
      <c r="B326">
        <v>0</v>
      </c>
      <c r="C326">
        <v>53.274182659851476</v>
      </c>
      <c r="D326">
        <v>25.894493200887258</v>
      </c>
      <c r="E326">
        <v>34.149869804224132</v>
      </c>
      <c r="F326">
        <v>36.15584916578262</v>
      </c>
      <c r="G326">
        <v>45.69389526473141</v>
      </c>
      <c r="H326">
        <v>33.899122384029319</v>
      </c>
      <c r="I326">
        <v>28.160864114186516</v>
      </c>
      <c r="J326">
        <v>21.014562638634391</v>
      </c>
      <c r="K326">
        <v>53.322403317581255</v>
      </c>
      <c r="L326">
        <v>34.313820040505355</v>
      </c>
      <c r="M326">
        <v>39.820619153245254</v>
      </c>
      <c r="N326">
        <v>54.769023049474399</v>
      </c>
      <c r="O326">
        <v>43.552898061529561</v>
      </c>
      <c r="P326">
        <v>32.520011572957856</v>
      </c>
      <c r="Q326">
        <v>29.453177741344394</v>
      </c>
      <c r="R326">
        <v>6.7605362137139551</v>
      </c>
      <c r="S326">
        <v>4.5134535635066069</v>
      </c>
      <c r="T326">
        <v>27.408621853602082</v>
      </c>
    </row>
    <row r="327" spans="2:20" x14ac:dyDescent="0.25">
      <c r="B327">
        <v>0</v>
      </c>
      <c r="C327">
        <v>52.768878718535476</v>
      </c>
      <c r="D327">
        <v>17.025171624713959</v>
      </c>
      <c r="E327">
        <v>36.274599542334094</v>
      </c>
      <c r="F327">
        <v>58.324942791762012</v>
      </c>
      <c r="G327">
        <v>45.354691075514872</v>
      </c>
      <c r="H327">
        <v>29.629290617848969</v>
      </c>
      <c r="I327">
        <v>26.810068649885583</v>
      </c>
      <c r="J327">
        <v>19.340961098398168</v>
      </c>
      <c r="K327">
        <v>55.075514874141874</v>
      </c>
      <c r="L327">
        <v>32.027459954233414</v>
      </c>
      <c r="M327">
        <v>37.153318077803206</v>
      </c>
      <c r="N327">
        <v>44.686498855835239</v>
      </c>
      <c r="O327">
        <v>39.102974828375288</v>
      </c>
      <c r="P327">
        <v>28.778032036613272</v>
      </c>
      <c r="Q327">
        <v>31.77116704805492</v>
      </c>
      <c r="R327">
        <v>9.8855835240274601</v>
      </c>
      <c r="S327">
        <v>4.5766590389016024E-2</v>
      </c>
      <c r="T327">
        <v>20.549199084668192</v>
      </c>
    </row>
    <row r="328" spans="2:20" x14ac:dyDescent="0.25">
      <c r="B328">
        <v>1.0144927536231882</v>
      </c>
      <c r="C328">
        <v>54.404186795491135</v>
      </c>
      <c r="D328">
        <v>22.222222222222221</v>
      </c>
      <c r="E328">
        <v>34.702093397745571</v>
      </c>
      <c r="F328">
        <v>47.10144927536232</v>
      </c>
      <c r="G328">
        <v>34.847020933977454</v>
      </c>
      <c r="H328">
        <v>53.188405797101446</v>
      </c>
      <c r="I328">
        <v>44.388083735909824</v>
      </c>
      <c r="J328">
        <v>35.611916264090176</v>
      </c>
      <c r="K328">
        <v>42.149758454106276</v>
      </c>
      <c r="L328">
        <v>44.726247987117553</v>
      </c>
      <c r="M328">
        <v>33.534621578099838</v>
      </c>
      <c r="N328">
        <v>20.74074074074074</v>
      </c>
      <c r="O328">
        <v>30.257648953301125</v>
      </c>
      <c r="P328">
        <v>35.466988727858293</v>
      </c>
      <c r="Q328">
        <v>30.394524959742352</v>
      </c>
      <c r="R328">
        <v>31.859903381642514</v>
      </c>
      <c r="S328">
        <v>0</v>
      </c>
      <c r="T328">
        <v>31.980676328502415</v>
      </c>
    </row>
    <row r="329" spans="2:20" x14ac:dyDescent="0.25">
      <c r="B329">
        <v>0</v>
      </c>
      <c r="C329">
        <v>70.5348030210247</v>
      </c>
      <c r="D329">
        <v>23.453766074709122</v>
      </c>
      <c r="E329">
        <v>56.348234333537462</v>
      </c>
      <c r="F329">
        <v>72.473974280465399</v>
      </c>
      <c r="G329">
        <v>57.858746682996532</v>
      </c>
      <c r="H329">
        <v>47.438252704633598</v>
      </c>
      <c r="I329">
        <v>44.253929373341499</v>
      </c>
      <c r="J329">
        <v>37.395386813635433</v>
      </c>
      <c r="K329">
        <v>63.165952235150037</v>
      </c>
      <c r="L329">
        <v>45.937946519697896</v>
      </c>
      <c r="M329">
        <v>67.51377832210656</v>
      </c>
      <c r="N329">
        <v>76.862625025515413</v>
      </c>
      <c r="O329">
        <v>63.778322106552352</v>
      </c>
      <c r="P329">
        <v>38.977342314758111</v>
      </c>
      <c r="Q329">
        <v>40.65115329659114</v>
      </c>
      <c r="R329">
        <v>7.5321494182486219</v>
      </c>
      <c r="S329">
        <v>10.828740559297815</v>
      </c>
      <c r="T329">
        <v>36.109410083690548</v>
      </c>
    </row>
    <row r="330" spans="2:20" x14ac:dyDescent="0.25">
      <c r="B330">
        <v>0</v>
      </c>
      <c r="C330">
        <v>45.185651353052236</v>
      </c>
      <c r="D330">
        <v>10.410860379394048</v>
      </c>
      <c r="E330">
        <v>31.340465701699184</v>
      </c>
      <c r="F330">
        <v>44.025892295244091</v>
      </c>
      <c r="G330">
        <v>23.410950283196978</v>
      </c>
      <c r="H330">
        <v>28.508495909376968</v>
      </c>
      <c r="I330">
        <v>27.27681380922413</v>
      </c>
      <c r="J330">
        <v>29.227726332823877</v>
      </c>
      <c r="K330">
        <v>28.094938415894994</v>
      </c>
      <c r="L330">
        <v>28.679313134945613</v>
      </c>
      <c r="M330">
        <v>25.460756990020677</v>
      </c>
      <c r="N330">
        <v>29.353591656927087</v>
      </c>
      <c r="O330">
        <v>40.133057628337674</v>
      </c>
      <c r="P330">
        <v>18.088645149689832</v>
      </c>
      <c r="Q330">
        <v>21.478018520183404</v>
      </c>
      <c r="R330">
        <v>1.1148071563427133</v>
      </c>
      <c r="S330">
        <v>2.5982199047019687</v>
      </c>
      <c r="T330">
        <v>12.937157241751326</v>
      </c>
    </row>
    <row r="331" spans="2:20" x14ac:dyDescent="0.25">
      <c r="B331">
        <v>0</v>
      </c>
      <c r="C331">
        <v>75.7939308398024</v>
      </c>
      <c r="D331">
        <v>28.591591894344187</v>
      </c>
      <c r="E331">
        <v>43.038612763383405</v>
      </c>
      <c r="F331">
        <v>55.902812783546729</v>
      </c>
      <c r="G331">
        <v>53.886480491985076</v>
      </c>
      <c r="H331">
        <v>45.377558221594924</v>
      </c>
      <c r="I331">
        <v>29.236818227643919</v>
      </c>
      <c r="J331">
        <v>37.150922472023389</v>
      </c>
      <c r="K331">
        <v>70.652283496320194</v>
      </c>
      <c r="L331">
        <v>53.805827200322611</v>
      </c>
      <c r="M331">
        <v>52.313741304566996</v>
      </c>
      <c r="N331">
        <v>76.47948381893336</v>
      </c>
      <c r="O331">
        <v>61.800584736364549</v>
      </c>
      <c r="P331">
        <v>45.911886278858752</v>
      </c>
      <c r="Q331">
        <v>41.586853513459019</v>
      </c>
      <c r="R331">
        <v>5.9582619215646737</v>
      </c>
      <c r="S331">
        <v>0.15122492186712369</v>
      </c>
      <c r="T331">
        <v>24.911785462244179</v>
      </c>
    </row>
    <row r="332" spans="2:20" x14ac:dyDescent="0.25">
      <c r="B332">
        <v>0</v>
      </c>
      <c r="C332">
        <v>43.322259136212629</v>
      </c>
      <c r="D332">
        <v>12.001661129568106</v>
      </c>
      <c r="E332">
        <v>29.044850498338871</v>
      </c>
      <c r="F332">
        <v>33.006644518272424</v>
      </c>
      <c r="G332">
        <v>30.232558139534881</v>
      </c>
      <c r="H332">
        <v>15.90531561461794</v>
      </c>
      <c r="I332">
        <v>13.496677740863788</v>
      </c>
      <c r="J332">
        <v>9.3604651162790695</v>
      </c>
      <c r="K332">
        <v>34.044850498338867</v>
      </c>
      <c r="L332">
        <v>26.196013289036546</v>
      </c>
      <c r="M332">
        <v>37.89036544850498</v>
      </c>
      <c r="N332">
        <v>53.205980066445179</v>
      </c>
      <c r="O332">
        <v>46.901993355481729</v>
      </c>
      <c r="P332">
        <v>12.956810631229235</v>
      </c>
      <c r="Q332">
        <v>21.478405315614619</v>
      </c>
      <c r="R332">
        <v>11.627906976744185</v>
      </c>
      <c r="S332">
        <v>2.1926910299003324</v>
      </c>
      <c r="T332">
        <v>8.8704318936877087</v>
      </c>
    </row>
    <row r="333" spans="2:20" x14ac:dyDescent="0.25">
      <c r="B333">
        <v>0</v>
      </c>
      <c r="C333">
        <v>57.850707850707849</v>
      </c>
      <c r="D333">
        <v>18.629343629343627</v>
      </c>
      <c r="E333">
        <v>40.508365508365507</v>
      </c>
      <c r="F333">
        <v>36.759974259974257</v>
      </c>
      <c r="G333">
        <v>35.28796653796654</v>
      </c>
      <c r="H333">
        <v>36.808236808236813</v>
      </c>
      <c r="I333">
        <v>34.113577863577866</v>
      </c>
      <c r="J333">
        <v>38.006756756756758</v>
      </c>
      <c r="K333">
        <v>30.968468468468469</v>
      </c>
      <c r="L333">
        <v>30.333011583011583</v>
      </c>
      <c r="M333">
        <v>41.135778635778635</v>
      </c>
      <c r="N333">
        <v>45.592020592020596</v>
      </c>
      <c r="O333">
        <v>37.001287001287004</v>
      </c>
      <c r="P333">
        <v>37.516087516087516</v>
      </c>
      <c r="Q333">
        <v>41.835585585585584</v>
      </c>
      <c r="R333">
        <v>23.616473616473616</v>
      </c>
      <c r="S333">
        <v>2.413127413127413</v>
      </c>
      <c r="T333">
        <v>16.03925353925354</v>
      </c>
    </row>
    <row r="334" spans="2:20" x14ac:dyDescent="0.25">
      <c r="B334">
        <v>0</v>
      </c>
      <c r="C334">
        <v>81.675284384694933</v>
      </c>
      <c r="D334">
        <v>32.150982419855225</v>
      </c>
      <c r="E334">
        <v>50.982419855222339</v>
      </c>
      <c r="F334">
        <v>66.246122026887278</v>
      </c>
      <c r="G334">
        <v>47.600827300930717</v>
      </c>
      <c r="H334">
        <v>38.634953464322649</v>
      </c>
      <c r="I334">
        <v>49.214064115822133</v>
      </c>
      <c r="J334">
        <v>12.79214064115822</v>
      </c>
      <c r="K334">
        <v>76.153050672182005</v>
      </c>
      <c r="L334">
        <v>48.614270941054812</v>
      </c>
      <c r="M334">
        <v>59.265770423991725</v>
      </c>
      <c r="N334">
        <v>81.540847983453972</v>
      </c>
      <c r="O334">
        <v>67.414684591520171</v>
      </c>
      <c r="P334">
        <v>44.301964839710443</v>
      </c>
      <c r="Q334">
        <v>31.220268872802482</v>
      </c>
      <c r="R334">
        <v>2.2750775594622543</v>
      </c>
      <c r="S334">
        <v>1.799379524301965</v>
      </c>
      <c r="T334">
        <v>37.135470527404344</v>
      </c>
    </row>
    <row r="335" spans="2:20" x14ac:dyDescent="0.25">
      <c r="B335">
        <v>2.2553720475936778</v>
      </c>
      <c r="C335">
        <v>72.349493873201922</v>
      </c>
      <c r="D335">
        <v>24.427277570591368</v>
      </c>
      <c r="E335">
        <v>44.849937844077431</v>
      </c>
      <c r="F335">
        <v>60.122535961640921</v>
      </c>
      <c r="G335">
        <v>44.059669685668617</v>
      </c>
      <c r="H335">
        <v>68.664535606464213</v>
      </c>
      <c r="I335">
        <v>44.477002308648551</v>
      </c>
      <c r="J335">
        <v>48.65032853844788</v>
      </c>
      <c r="K335">
        <v>62.573255194459243</v>
      </c>
      <c r="L335">
        <v>63.478955780500797</v>
      </c>
      <c r="M335">
        <v>41.351447345054169</v>
      </c>
      <c r="N335">
        <v>45.347185224649259</v>
      </c>
      <c r="O335">
        <v>46.172971053098912</v>
      </c>
      <c r="P335">
        <v>49.911205824897884</v>
      </c>
      <c r="Q335">
        <v>46.075297460486588</v>
      </c>
      <c r="R335">
        <v>51.846918842123955</v>
      </c>
      <c r="S335">
        <v>0</v>
      </c>
      <c r="T335">
        <v>29.524063221452675</v>
      </c>
    </row>
    <row r="336" spans="2:20" x14ac:dyDescent="0.25">
      <c r="B336">
        <v>8.8012913091496046</v>
      </c>
      <c r="C336">
        <v>36.555942570724667</v>
      </c>
      <c r="D336">
        <v>17.186305326650242</v>
      </c>
      <c r="E336">
        <v>31.628578710389942</v>
      </c>
      <c r="F336">
        <v>38.696797213490782</v>
      </c>
      <c r="G336">
        <v>30.133378642426301</v>
      </c>
      <c r="H336">
        <v>14.45076883867131</v>
      </c>
      <c r="I336">
        <v>9.8122504460113831</v>
      </c>
      <c r="J336">
        <v>6.8728230396737739</v>
      </c>
      <c r="K336">
        <v>30.082405912836634</v>
      </c>
      <c r="L336">
        <v>13.958032452637839</v>
      </c>
      <c r="M336">
        <v>29.411264973239316</v>
      </c>
      <c r="N336">
        <v>32.291224195055648</v>
      </c>
      <c r="O336">
        <v>20.80536912751678</v>
      </c>
      <c r="P336">
        <v>25.647778438535383</v>
      </c>
      <c r="Q336">
        <v>6.7199048509047659</v>
      </c>
      <c r="R336">
        <v>11.137541415342792</v>
      </c>
      <c r="S336">
        <v>0</v>
      </c>
      <c r="T336">
        <v>18.103814459264296</v>
      </c>
    </row>
    <row r="337" spans="2:20" x14ac:dyDescent="0.25">
      <c r="B337">
        <v>3.3436130498295733</v>
      </c>
      <c r="C337">
        <v>55.064112968673918</v>
      </c>
      <c r="D337">
        <v>25.677649732186332</v>
      </c>
      <c r="E337">
        <v>33.914948871936375</v>
      </c>
      <c r="F337">
        <v>42.014283395552674</v>
      </c>
      <c r="G337">
        <v>27.316993994481415</v>
      </c>
      <c r="H337">
        <v>36.219769517935404</v>
      </c>
      <c r="I337">
        <v>30.43337120597306</v>
      </c>
      <c r="J337">
        <v>27.730887842882652</v>
      </c>
      <c r="K337">
        <v>46.28307093004382</v>
      </c>
      <c r="L337">
        <v>31.285505599740304</v>
      </c>
      <c r="M337">
        <v>23.437753611426718</v>
      </c>
      <c r="N337">
        <v>44.229832819347507</v>
      </c>
      <c r="O337">
        <v>42.2415192338906</v>
      </c>
      <c r="P337">
        <v>33.987988962830713</v>
      </c>
      <c r="Q337">
        <v>36.950170426878756</v>
      </c>
      <c r="R337">
        <v>30.327868852459016</v>
      </c>
      <c r="S337">
        <v>0</v>
      </c>
      <c r="T337">
        <v>17.196883622788508</v>
      </c>
    </row>
    <row r="338" spans="2:20" x14ac:dyDescent="0.25">
      <c r="B338">
        <v>5.0720209515495416</v>
      </c>
      <c r="C338">
        <v>56.665211697948493</v>
      </c>
      <c r="D338">
        <v>16.254910519423831</v>
      </c>
      <c r="E338">
        <v>43.430816237450891</v>
      </c>
      <c r="F338">
        <v>39.092099519860326</v>
      </c>
      <c r="G338">
        <v>27.786992579659536</v>
      </c>
      <c r="H338">
        <v>33.312963771278916</v>
      </c>
      <c r="I338">
        <v>33.566128328240943</v>
      </c>
      <c r="J338">
        <v>21.964207769532955</v>
      </c>
      <c r="K338">
        <v>42.714971628109993</v>
      </c>
      <c r="L338">
        <v>17.354866870362287</v>
      </c>
      <c r="M338">
        <v>39.406372762985598</v>
      </c>
      <c r="N338">
        <v>50.81623745089481</v>
      </c>
      <c r="O338">
        <v>42.15626364033173</v>
      </c>
      <c r="P338">
        <v>35.670013094718463</v>
      </c>
      <c r="Q338">
        <v>35.198603230030557</v>
      </c>
      <c r="R338">
        <v>12.527280663465735</v>
      </c>
      <c r="S338">
        <v>0</v>
      </c>
      <c r="T338">
        <v>18.280226975120033</v>
      </c>
    </row>
    <row r="339" spans="2:20" x14ac:dyDescent="0.25">
      <c r="B339">
        <v>3.1382394476698577E-2</v>
      </c>
      <c r="C339">
        <v>37.988388514043621</v>
      </c>
      <c r="D339">
        <v>7.500392279930959</v>
      </c>
      <c r="E339">
        <v>20.351482818139026</v>
      </c>
      <c r="F339">
        <v>38.25513886709556</v>
      </c>
      <c r="G339">
        <v>26.219990585281653</v>
      </c>
      <c r="H339">
        <v>31.860975992468227</v>
      </c>
      <c r="I339">
        <v>28.306919817982113</v>
      </c>
      <c r="J339">
        <v>15.604895653538364</v>
      </c>
      <c r="K339">
        <v>23.120979130707671</v>
      </c>
      <c r="L339">
        <v>20.406402008473247</v>
      </c>
      <c r="M339">
        <v>2.2830691981798212</v>
      </c>
      <c r="N339">
        <v>11.234897222658088</v>
      </c>
      <c r="O339">
        <v>22.477640043935352</v>
      </c>
      <c r="P339">
        <v>35.823003295151416</v>
      </c>
      <c r="Q339">
        <v>26.769182488623883</v>
      </c>
      <c r="R339">
        <v>16.263925937549033</v>
      </c>
      <c r="S339">
        <v>0</v>
      </c>
      <c r="T339">
        <v>28.032323866311</v>
      </c>
    </row>
    <row r="340" spans="2:20" x14ac:dyDescent="0.25">
      <c r="B340">
        <v>2.2601423889705052</v>
      </c>
      <c r="C340">
        <v>77.387275398350098</v>
      </c>
      <c r="D340">
        <v>31.517685614193695</v>
      </c>
      <c r="E340">
        <v>52.909933325799528</v>
      </c>
      <c r="F340">
        <v>66.809809017968135</v>
      </c>
      <c r="G340">
        <v>53.791388857498021</v>
      </c>
      <c r="H340">
        <v>44.909029268843938</v>
      </c>
      <c r="I340">
        <v>44.490902926884395</v>
      </c>
      <c r="J340">
        <v>48.242739292575429</v>
      </c>
      <c r="K340">
        <v>84.66493389083513</v>
      </c>
      <c r="L340">
        <v>62.425132783365356</v>
      </c>
      <c r="M340">
        <v>63.430896146457229</v>
      </c>
      <c r="N340">
        <v>78.799864391456666</v>
      </c>
      <c r="O340">
        <v>69.928805514747424</v>
      </c>
      <c r="P340">
        <v>76.596225562210421</v>
      </c>
      <c r="Q340">
        <v>58.684597129619164</v>
      </c>
      <c r="R340">
        <v>9.3795909142275971</v>
      </c>
      <c r="S340">
        <v>0</v>
      </c>
      <c r="T340">
        <v>28.421290541304099</v>
      </c>
    </row>
    <row r="341" spans="2:20" x14ac:dyDescent="0.25">
      <c r="B341">
        <v>4.1004740913249602</v>
      </c>
      <c r="C341">
        <v>45.263245446228062</v>
      </c>
      <c r="D341">
        <v>19.146635615071116</v>
      </c>
      <c r="E341">
        <v>32.204940530649587</v>
      </c>
      <c r="F341">
        <v>40.405888713299511</v>
      </c>
      <c r="G341">
        <v>28.462114280961494</v>
      </c>
      <c r="H341">
        <v>42.393745321467186</v>
      </c>
      <c r="I341">
        <v>33.327788405556021</v>
      </c>
      <c r="J341">
        <v>33.818514513848456</v>
      </c>
      <c r="K341">
        <v>18.714131248440488</v>
      </c>
      <c r="L341">
        <v>33.993179738833902</v>
      </c>
      <c r="M341">
        <v>19.895200865008732</v>
      </c>
      <c r="N341">
        <v>16.609831156949181</v>
      </c>
      <c r="O341">
        <v>25.135157614572069</v>
      </c>
      <c r="P341">
        <v>35.556849372036929</v>
      </c>
      <c r="Q341">
        <v>46.785328121101223</v>
      </c>
      <c r="R341">
        <v>21.284205273226316</v>
      </c>
      <c r="S341">
        <v>0</v>
      </c>
      <c r="T341">
        <v>28.312401230973965</v>
      </c>
    </row>
    <row r="342" spans="2:20" x14ac:dyDescent="0.25">
      <c r="B342">
        <v>0</v>
      </c>
      <c r="C342">
        <v>49.971749132294782</v>
      </c>
      <c r="D342">
        <v>10.251029138752118</v>
      </c>
      <c r="E342">
        <v>30.793445798692389</v>
      </c>
      <c r="F342">
        <v>43.538622971991281</v>
      </c>
      <c r="G342">
        <v>35.273226249091941</v>
      </c>
      <c r="H342">
        <v>33.247235450803132</v>
      </c>
      <c r="I342">
        <v>26.838324319961256</v>
      </c>
      <c r="J342">
        <v>27.419485027040114</v>
      </c>
      <c r="K342">
        <v>24.965695374929371</v>
      </c>
      <c r="L342">
        <v>28.79974170635241</v>
      </c>
      <c r="M342">
        <v>25.837436435547662</v>
      </c>
      <c r="N342">
        <v>22.269755428202437</v>
      </c>
      <c r="O342">
        <v>41.439987085317618</v>
      </c>
      <c r="P342">
        <v>26.927112761320526</v>
      </c>
      <c r="Q342">
        <v>35.918960368068447</v>
      </c>
      <c r="R342">
        <v>5.4968116877875532</v>
      </c>
      <c r="S342">
        <v>0.76680926628460733</v>
      </c>
      <c r="T342">
        <v>24.949552021954961</v>
      </c>
    </row>
    <row r="343" spans="2:20" x14ac:dyDescent="0.25">
      <c r="B343">
        <v>0</v>
      </c>
      <c r="C343">
        <v>63.625204582651392</v>
      </c>
      <c r="D343">
        <v>18.842062193126022</v>
      </c>
      <c r="E343">
        <v>36.845335515548285</v>
      </c>
      <c r="F343">
        <v>55.411211129296234</v>
      </c>
      <c r="G343">
        <v>44.425122749590834</v>
      </c>
      <c r="H343">
        <v>41.76554828150573</v>
      </c>
      <c r="I343">
        <v>33.183306055646483</v>
      </c>
      <c r="J343">
        <v>28.477905073649758</v>
      </c>
      <c r="K343">
        <v>52.864157119476275</v>
      </c>
      <c r="L343">
        <v>38.031914893617021</v>
      </c>
      <c r="M343">
        <v>51.923076923076927</v>
      </c>
      <c r="N343">
        <v>67.277004909983631</v>
      </c>
      <c r="O343">
        <v>55.380523731587559</v>
      </c>
      <c r="P343">
        <v>50.225040916530283</v>
      </c>
      <c r="Q343">
        <v>28.518821603927986</v>
      </c>
      <c r="R343">
        <v>10.812193126022914</v>
      </c>
      <c r="S343">
        <v>4.8486088379705405</v>
      </c>
      <c r="T343">
        <v>18.381751227495908</v>
      </c>
    </row>
    <row r="344" spans="2:20" x14ac:dyDescent="0.25">
      <c r="B344">
        <v>0</v>
      </c>
      <c r="C344">
        <v>44.263999999999996</v>
      </c>
      <c r="D344">
        <v>13.303999999999998</v>
      </c>
      <c r="E344">
        <v>29.024000000000001</v>
      </c>
      <c r="F344">
        <v>44.135999999999996</v>
      </c>
      <c r="G344">
        <v>33.967999999999996</v>
      </c>
      <c r="H344">
        <v>37.584000000000003</v>
      </c>
      <c r="I344">
        <v>28.632000000000001</v>
      </c>
      <c r="J344">
        <v>19.375999999999998</v>
      </c>
      <c r="K344">
        <v>17.256</v>
      </c>
      <c r="L344">
        <v>33.528000000000006</v>
      </c>
      <c r="M344">
        <v>22.192</v>
      </c>
      <c r="N344">
        <v>24.512</v>
      </c>
      <c r="O344">
        <v>21.448</v>
      </c>
      <c r="P344">
        <v>21.856000000000002</v>
      </c>
      <c r="Q344">
        <v>28.992000000000001</v>
      </c>
      <c r="R344">
        <v>24.327999999999999</v>
      </c>
      <c r="S344">
        <v>0.71199999999999997</v>
      </c>
      <c r="T344">
        <v>13.76</v>
      </c>
    </row>
    <row r="345" spans="2:20" x14ac:dyDescent="0.25">
      <c r="B345">
        <v>3.3554817275747508</v>
      </c>
      <c r="C345">
        <v>51.345514950166113</v>
      </c>
      <c r="D345">
        <v>15.813953488372093</v>
      </c>
      <c r="E345">
        <v>32.533222591362126</v>
      </c>
      <c r="F345">
        <v>41.96843853820598</v>
      </c>
      <c r="G345">
        <v>38.903654485049834</v>
      </c>
      <c r="H345">
        <v>47.749169435215947</v>
      </c>
      <c r="I345">
        <v>36.220930232558139</v>
      </c>
      <c r="J345">
        <v>34.883720930232556</v>
      </c>
      <c r="K345">
        <v>44.601328903654483</v>
      </c>
      <c r="L345">
        <v>44.09468438538206</v>
      </c>
      <c r="M345">
        <v>27.898671096345517</v>
      </c>
      <c r="N345">
        <v>36.362126245847179</v>
      </c>
      <c r="O345">
        <v>37.906976744186046</v>
      </c>
      <c r="P345">
        <v>34.111295681063126</v>
      </c>
      <c r="Q345">
        <v>31.171096345514947</v>
      </c>
      <c r="R345">
        <v>28.446843853820596</v>
      </c>
      <c r="S345">
        <v>0</v>
      </c>
      <c r="T345">
        <v>24.169435215946844</v>
      </c>
    </row>
    <row r="346" spans="2:20" x14ac:dyDescent="0.25">
      <c r="B346">
        <v>3.7341299477221812E-2</v>
      </c>
      <c r="C346">
        <v>65.83271097834205</v>
      </c>
      <c r="D346">
        <v>24.458551157580281</v>
      </c>
      <c r="E346">
        <v>42.671769977595218</v>
      </c>
      <c r="F346">
        <v>50.644137415982073</v>
      </c>
      <c r="G346">
        <v>49.122479462285291</v>
      </c>
      <c r="H346">
        <v>44.184092606422702</v>
      </c>
      <c r="I346">
        <v>44.977595220313667</v>
      </c>
      <c r="J346">
        <v>39.451082897684842</v>
      </c>
      <c r="K346">
        <v>57.057505601194926</v>
      </c>
      <c r="L346">
        <v>44.81889469753547</v>
      </c>
      <c r="M346">
        <v>48.123599701269605</v>
      </c>
      <c r="N346">
        <v>62.117251680358478</v>
      </c>
      <c r="O346">
        <v>48.609036594473487</v>
      </c>
      <c r="P346">
        <v>46.471247199402541</v>
      </c>
      <c r="Q346">
        <v>56.870799103808814</v>
      </c>
      <c r="R346">
        <v>0</v>
      </c>
      <c r="S346">
        <v>3.0526512322628827</v>
      </c>
      <c r="T346">
        <v>20.649738610903658</v>
      </c>
    </row>
    <row r="347" spans="2:20" x14ac:dyDescent="0.25">
      <c r="B347">
        <v>0</v>
      </c>
      <c r="C347">
        <v>72.127329192546583</v>
      </c>
      <c r="D347">
        <v>15.30473602484472</v>
      </c>
      <c r="E347">
        <v>48.602484472049689</v>
      </c>
      <c r="F347">
        <v>47.612577639751549</v>
      </c>
      <c r="G347">
        <v>40.149456521739133</v>
      </c>
      <c r="H347">
        <v>39.712732919254655</v>
      </c>
      <c r="I347">
        <v>33.491847826086953</v>
      </c>
      <c r="J347">
        <v>35.209627329192543</v>
      </c>
      <c r="K347">
        <v>55.056288819875775</v>
      </c>
      <c r="L347">
        <v>30.842391304347828</v>
      </c>
      <c r="M347">
        <v>51.038431677018636</v>
      </c>
      <c r="N347">
        <v>63.402562111801245</v>
      </c>
      <c r="O347">
        <v>62.383540372670808</v>
      </c>
      <c r="P347">
        <v>53.037655279503106</v>
      </c>
      <c r="Q347">
        <v>39.072204968944099</v>
      </c>
      <c r="R347">
        <v>15.712344720496896</v>
      </c>
      <c r="S347">
        <v>0.1358695652173913</v>
      </c>
      <c r="T347">
        <v>22.214673913043477</v>
      </c>
    </row>
    <row r="348" spans="2:20" x14ac:dyDescent="0.25">
      <c r="B348">
        <v>1.2253063265816453</v>
      </c>
      <c r="C348">
        <v>47.970325914812037</v>
      </c>
      <c r="D348">
        <v>16.762523964324412</v>
      </c>
      <c r="E348">
        <v>36.484121030257569</v>
      </c>
      <c r="F348">
        <v>45.119613236642493</v>
      </c>
      <c r="G348">
        <v>36.717512711511212</v>
      </c>
      <c r="H348">
        <v>28.68217054263566</v>
      </c>
      <c r="I348">
        <v>26.281570392598148</v>
      </c>
      <c r="J348">
        <v>24.814536967575226</v>
      </c>
      <c r="K348">
        <v>40.768525464699508</v>
      </c>
      <c r="L348">
        <v>23.597566058181211</v>
      </c>
      <c r="M348">
        <v>31.182795698924732</v>
      </c>
      <c r="N348">
        <v>52.763190797699423</v>
      </c>
      <c r="O348">
        <v>36.842543969325661</v>
      </c>
      <c r="P348">
        <v>28.348753855130447</v>
      </c>
      <c r="Q348">
        <v>24.447778611319496</v>
      </c>
      <c r="R348">
        <v>26.70667666916729</v>
      </c>
      <c r="S348">
        <v>0</v>
      </c>
      <c r="T348">
        <v>14.603650912728183</v>
      </c>
    </row>
    <row r="349" spans="2:20" x14ac:dyDescent="0.25">
      <c r="B349">
        <v>0</v>
      </c>
      <c r="C349">
        <v>86.893751409880437</v>
      </c>
      <c r="D349">
        <v>33.91608391608392</v>
      </c>
      <c r="E349">
        <v>65.576359124746219</v>
      </c>
      <c r="F349">
        <v>67.347168960072196</v>
      </c>
      <c r="G349">
        <v>67.595307917888562</v>
      </c>
      <c r="H349">
        <v>49.650349650349654</v>
      </c>
      <c r="I349">
        <v>41.924204827430636</v>
      </c>
      <c r="J349">
        <v>50.372208436724563</v>
      </c>
      <c r="K349">
        <v>71.170764719151819</v>
      </c>
      <c r="L349">
        <v>56.677193773967971</v>
      </c>
      <c r="M349">
        <v>74.701105346266644</v>
      </c>
      <c r="N349">
        <v>71.633205504173247</v>
      </c>
      <c r="O349">
        <v>52.67313331829461</v>
      </c>
      <c r="P349">
        <v>55.741033160388</v>
      </c>
      <c r="Q349">
        <v>51.827205053011504</v>
      </c>
      <c r="R349">
        <v>4.4326641100834649</v>
      </c>
      <c r="S349">
        <v>12.937062937062937</v>
      </c>
      <c r="T349">
        <v>23.539363861944508</v>
      </c>
    </row>
    <row r="350" spans="2:20" x14ac:dyDescent="0.25">
      <c r="B350">
        <v>0</v>
      </c>
      <c r="C350">
        <v>64.198079658605977</v>
      </c>
      <c r="D350">
        <v>21.354907539118066</v>
      </c>
      <c r="E350">
        <v>43.01209103840683</v>
      </c>
      <c r="F350">
        <v>50.426742532005683</v>
      </c>
      <c r="G350">
        <v>38.646870554765286</v>
      </c>
      <c r="H350">
        <v>63.246799431009961</v>
      </c>
      <c r="I350">
        <v>45.021337126600287</v>
      </c>
      <c r="J350">
        <v>53.591749644381224</v>
      </c>
      <c r="K350">
        <v>32.539118065433854</v>
      </c>
      <c r="L350">
        <v>53.760668563300143</v>
      </c>
      <c r="M350">
        <v>28.173897581792318</v>
      </c>
      <c r="N350">
        <v>26.609174964438122</v>
      </c>
      <c r="O350">
        <v>36.966571834992891</v>
      </c>
      <c r="P350">
        <v>66.900782361308671</v>
      </c>
      <c r="Q350">
        <v>52.933854907539114</v>
      </c>
      <c r="R350">
        <v>35.526315789473685</v>
      </c>
      <c r="S350">
        <v>6.5522759601706975</v>
      </c>
      <c r="T350">
        <v>40.487197724039831</v>
      </c>
    </row>
    <row r="351" spans="2:20" x14ac:dyDescent="0.25">
      <c r="B351">
        <v>0.15144269089749721</v>
      </c>
      <c r="C351">
        <v>44.492268452096283</v>
      </c>
      <c r="D351">
        <v>20.221584568786866</v>
      </c>
      <c r="E351">
        <v>36.991869918699187</v>
      </c>
      <c r="F351">
        <v>34.640522875816991</v>
      </c>
      <c r="G351">
        <v>28.096604495456717</v>
      </c>
      <c r="H351">
        <v>38.593974175035868</v>
      </c>
      <c r="I351">
        <v>17.782560178542962</v>
      </c>
      <c r="J351">
        <v>18.356448270365057</v>
      </c>
      <c r="K351">
        <v>25.976406822891757</v>
      </c>
      <c r="L351">
        <v>13.597959509006854</v>
      </c>
      <c r="M351">
        <v>18.499920293320578</v>
      </c>
      <c r="N351">
        <v>27.435039056272913</v>
      </c>
      <c r="O351">
        <v>30.105212816834047</v>
      </c>
      <c r="P351">
        <v>32.91885860035071</v>
      </c>
      <c r="Q351">
        <v>30.455922206280889</v>
      </c>
      <c r="R351">
        <v>0.11956001912960307</v>
      </c>
      <c r="S351">
        <v>0</v>
      </c>
      <c r="T351">
        <v>16.005101227482861</v>
      </c>
    </row>
    <row r="352" spans="2:20" x14ac:dyDescent="0.25">
      <c r="B352">
        <v>2.3769457299116534</v>
      </c>
      <c r="C352">
        <v>78.207824989482546</v>
      </c>
      <c r="D352">
        <v>29.15439629785444</v>
      </c>
      <c r="E352">
        <v>55.784602440050477</v>
      </c>
      <c r="F352">
        <v>59.171224232225498</v>
      </c>
      <c r="G352">
        <v>52.471602860748845</v>
      </c>
      <c r="H352">
        <v>51.777450567942786</v>
      </c>
      <c r="I352">
        <v>54.10180900294489</v>
      </c>
      <c r="J352">
        <v>46.487168700042069</v>
      </c>
      <c r="K352">
        <v>46.676482961716445</v>
      </c>
      <c r="L352">
        <v>44.877997475809842</v>
      </c>
      <c r="M352">
        <v>53.092132940681537</v>
      </c>
      <c r="N352">
        <v>55.742532604122843</v>
      </c>
      <c r="O352">
        <v>54.732856541859491</v>
      </c>
      <c r="P352">
        <v>61.253681110643669</v>
      </c>
      <c r="Q352">
        <v>41.985696255784603</v>
      </c>
      <c r="R352">
        <v>6.8679007151872113</v>
      </c>
      <c r="S352">
        <v>0</v>
      </c>
      <c r="T352">
        <v>38.38872528397139</v>
      </c>
    </row>
    <row r="353" spans="2:20" x14ac:dyDescent="0.25">
      <c r="B353">
        <v>0</v>
      </c>
      <c r="C353">
        <v>93.243858052775252</v>
      </c>
      <c r="D353">
        <v>39.024112829845315</v>
      </c>
      <c r="E353">
        <v>71.712920837124656</v>
      </c>
      <c r="F353">
        <v>81.972247497725206</v>
      </c>
      <c r="G353">
        <v>72.224749772520468</v>
      </c>
      <c r="H353">
        <v>74.829390354868067</v>
      </c>
      <c r="I353">
        <v>53.173339399454044</v>
      </c>
      <c r="J353">
        <v>73.95359417652412</v>
      </c>
      <c r="K353">
        <v>82.859417652411281</v>
      </c>
      <c r="L353">
        <v>91.776615104640584</v>
      </c>
      <c r="M353">
        <v>97.236123748862596</v>
      </c>
      <c r="N353">
        <v>98.48726114649682</v>
      </c>
      <c r="O353">
        <v>70.803002729754326</v>
      </c>
      <c r="P353">
        <v>68.016378525932666</v>
      </c>
      <c r="Q353">
        <v>54.902183803457696</v>
      </c>
      <c r="R353">
        <v>37.841219290263879</v>
      </c>
      <c r="S353">
        <v>13.694267515923567</v>
      </c>
      <c r="T353">
        <v>43.971792538671515</v>
      </c>
    </row>
    <row r="354" spans="2:20" x14ac:dyDescent="0.25">
      <c r="B354">
        <v>7.4494002998500743</v>
      </c>
      <c r="C354">
        <v>43.347076461769113</v>
      </c>
      <c r="D354">
        <v>16.632308845577214</v>
      </c>
      <c r="E354">
        <v>39.898800599700152</v>
      </c>
      <c r="F354">
        <v>38.41829085457271</v>
      </c>
      <c r="G354">
        <v>25.983883058470763</v>
      </c>
      <c r="H354">
        <v>30.228635682158924</v>
      </c>
      <c r="I354">
        <v>17.241379310344829</v>
      </c>
      <c r="J354">
        <v>27.895427286356821</v>
      </c>
      <c r="K354">
        <v>26.696026986506748</v>
      </c>
      <c r="L354">
        <v>30.481634182908547</v>
      </c>
      <c r="M354">
        <v>31.409295352323841</v>
      </c>
      <c r="N354">
        <v>46.064467766116941</v>
      </c>
      <c r="O354">
        <v>36.206896551724135</v>
      </c>
      <c r="P354">
        <v>22.404422788605697</v>
      </c>
      <c r="Q354">
        <v>22.385682158920538</v>
      </c>
      <c r="R354">
        <v>8.8830584707646185</v>
      </c>
      <c r="S354">
        <v>0</v>
      </c>
      <c r="T354">
        <v>9.4077961019490264</v>
      </c>
    </row>
    <row r="355" spans="2:20" x14ac:dyDescent="0.25">
      <c r="B355">
        <v>2.1003312060748041</v>
      </c>
      <c r="C355">
        <v>54.632845948784237</v>
      </c>
      <c r="D355">
        <v>9.637288957104774</v>
      </c>
      <c r="E355">
        <v>40.899911139833591</v>
      </c>
      <c r="F355">
        <v>29.550044430083204</v>
      </c>
      <c r="G355">
        <v>20.163179578318118</v>
      </c>
      <c r="H355">
        <v>36.901203651345021</v>
      </c>
      <c r="I355">
        <v>26.181436303417076</v>
      </c>
      <c r="J355">
        <v>24.493093141610792</v>
      </c>
      <c r="K355">
        <v>33.863801599482997</v>
      </c>
      <c r="L355">
        <v>36.828499878827046</v>
      </c>
      <c r="M355">
        <v>29.477340657565232</v>
      </c>
      <c r="N355">
        <v>33.306406010178527</v>
      </c>
      <c r="O355">
        <v>34.768559657484452</v>
      </c>
      <c r="P355">
        <v>27.538573390419259</v>
      </c>
      <c r="Q355">
        <v>18.038613781403988</v>
      </c>
      <c r="R355">
        <v>41.319977381048552</v>
      </c>
      <c r="S355">
        <v>0</v>
      </c>
      <c r="T355">
        <v>17.125777526456094</v>
      </c>
    </row>
    <row r="356" spans="2:20" x14ac:dyDescent="0.25">
      <c r="B356">
        <v>9.713024282560706E-2</v>
      </c>
      <c r="C356">
        <v>56.432671081677697</v>
      </c>
      <c r="D356">
        <v>15.637969094922738</v>
      </c>
      <c r="E356">
        <v>36.423841059602644</v>
      </c>
      <c r="F356">
        <v>38.392935982339957</v>
      </c>
      <c r="G356">
        <v>33.024282560706403</v>
      </c>
      <c r="H356">
        <v>39.938189845474611</v>
      </c>
      <c r="I356">
        <v>33.607064017660043</v>
      </c>
      <c r="J356">
        <v>27.76158940397351</v>
      </c>
      <c r="K356">
        <v>28.600441501103752</v>
      </c>
      <c r="L356">
        <v>36.211920529801326</v>
      </c>
      <c r="M356">
        <v>27.364238410596027</v>
      </c>
      <c r="N356">
        <v>14.419426048565121</v>
      </c>
      <c r="O356">
        <v>27.214128035320091</v>
      </c>
      <c r="P356">
        <v>35.611479028697573</v>
      </c>
      <c r="Q356">
        <v>52.176600441501108</v>
      </c>
      <c r="R356">
        <v>0</v>
      </c>
      <c r="S356">
        <v>4.812362030905077</v>
      </c>
      <c r="T356">
        <v>21.086092715231789</v>
      </c>
    </row>
    <row r="357" spans="2:20" x14ac:dyDescent="0.25">
      <c r="B357">
        <v>1.9201920192019204</v>
      </c>
      <c r="C357">
        <v>49.647464746474647</v>
      </c>
      <c r="D357">
        <v>17.851785178517851</v>
      </c>
      <c r="E357">
        <v>30.955595559555952</v>
      </c>
      <c r="F357">
        <v>35.523552355235523</v>
      </c>
      <c r="G357">
        <v>32.650765076507646</v>
      </c>
      <c r="H357">
        <v>44.194419441944191</v>
      </c>
      <c r="I357">
        <v>38.516351635163517</v>
      </c>
      <c r="J357">
        <v>46.234623462346235</v>
      </c>
      <c r="K357">
        <v>28.142814281428141</v>
      </c>
      <c r="L357">
        <v>20.574557455745573</v>
      </c>
      <c r="M357">
        <v>26.612661266126615</v>
      </c>
      <c r="N357">
        <v>18.54935493549355</v>
      </c>
      <c r="O357">
        <v>26.897689768976896</v>
      </c>
      <c r="P357">
        <v>53.997899789979002</v>
      </c>
      <c r="Q357">
        <v>54.230423042304231</v>
      </c>
      <c r="R357">
        <v>37.293729372937293</v>
      </c>
      <c r="S357">
        <v>0</v>
      </c>
      <c r="T357">
        <v>30.580558055805579</v>
      </c>
    </row>
    <row r="358" spans="2:20" x14ac:dyDescent="0.25">
      <c r="B358">
        <v>0</v>
      </c>
      <c r="C358">
        <v>55.788880843189318</v>
      </c>
      <c r="D358">
        <v>17.346528280634001</v>
      </c>
      <c r="E358">
        <v>40.043446777697319</v>
      </c>
      <c r="F358">
        <v>36.358516372998636</v>
      </c>
      <c r="G358">
        <v>28.90819856786548</v>
      </c>
      <c r="H358">
        <v>32.544854775122694</v>
      </c>
      <c r="I358">
        <v>34.226405986000486</v>
      </c>
      <c r="J358">
        <v>37.855016493684126</v>
      </c>
      <c r="K358">
        <v>36.535521763617346</v>
      </c>
      <c r="L358">
        <v>37.822833695389811</v>
      </c>
      <c r="M358">
        <v>30.155282001770058</v>
      </c>
      <c r="N358">
        <v>39.777938691769251</v>
      </c>
      <c r="O358">
        <v>47.614450076434146</v>
      </c>
      <c r="P358">
        <v>32.544854775122694</v>
      </c>
      <c r="Q358">
        <v>27.049641966368977</v>
      </c>
      <c r="R358">
        <v>8.6330356424491104</v>
      </c>
      <c r="S358">
        <v>1.8022367044814545</v>
      </c>
      <c r="T358">
        <v>17.426985276369781</v>
      </c>
    </row>
    <row r="359" spans="2:20" x14ac:dyDescent="0.25">
      <c r="B359">
        <v>7.0709175522678329</v>
      </c>
      <c r="C359">
        <v>34.646106827811352</v>
      </c>
      <c r="D359">
        <v>8.6267972494269642</v>
      </c>
      <c r="E359">
        <v>24.046676390914772</v>
      </c>
      <c r="F359">
        <v>32.437313329165804</v>
      </c>
      <c r="G359">
        <v>22.747794679447107</v>
      </c>
      <c r="H359">
        <v>29.589497812044176</v>
      </c>
      <c r="I359">
        <v>15.906091546850037</v>
      </c>
      <c r="J359">
        <v>25.901229422796419</v>
      </c>
      <c r="K359">
        <v>8.0155587969715913</v>
      </c>
      <c r="L359">
        <v>26.512467875251787</v>
      </c>
      <c r="M359">
        <v>13.870945335833854</v>
      </c>
      <c r="N359">
        <v>12.17614780857123</v>
      </c>
      <c r="O359">
        <v>21.40723761894839</v>
      </c>
      <c r="P359">
        <v>18.448287837743973</v>
      </c>
      <c r="Q359">
        <v>25.546988956032507</v>
      </c>
      <c r="R359">
        <v>21.351670486906997</v>
      </c>
      <c r="S359">
        <v>0</v>
      </c>
      <c r="T359">
        <v>23.206223518788637</v>
      </c>
    </row>
    <row r="360" spans="2:20" x14ac:dyDescent="0.25">
      <c r="B360">
        <v>0</v>
      </c>
      <c r="C360">
        <v>66.103942018737854</v>
      </c>
      <c r="D360">
        <v>20.426020859112604</v>
      </c>
      <c r="E360">
        <v>46.986035000883867</v>
      </c>
      <c r="F360">
        <v>52.633904896588305</v>
      </c>
      <c r="G360">
        <v>41.88615874138236</v>
      </c>
      <c r="H360">
        <v>45.677921159625242</v>
      </c>
      <c r="I360">
        <v>35.796358493901359</v>
      </c>
      <c r="J360">
        <v>42.708149195686765</v>
      </c>
      <c r="K360">
        <v>53.579635849390137</v>
      </c>
      <c r="L360">
        <v>44.643804136468091</v>
      </c>
      <c r="M360">
        <v>25.145837016086265</v>
      </c>
      <c r="N360">
        <v>46.29662365211243</v>
      </c>
      <c r="O360">
        <v>65.432207884037467</v>
      </c>
      <c r="P360">
        <v>67.712568499204522</v>
      </c>
      <c r="Q360">
        <v>55.073360438394914</v>
      </c>
      <c r="R360">
        <v>11.163160685875905</v>
      </c>
      <c r="S360">
        <v>2.6339048965882976</v>
      </c>
      <c r="T360">
        <v>21.150786636026162</v>
      </c>
    </row>
    <row r="361" spans="2:20" x14ac:dyDescent="0.25">
      <c r="B361">
        <v>0</v>
      </c>
      <c r="C361">
        <v>65.573770491803273</v>
      </c>
      <c r="D361">
        <v>24.070590343097734</v>
      </c>
      <c r="E361">
        <v>54.859804711994983</v>
      </c>
      <c r="F361">
        <v>53.533996237570548</v>
      </c>
      <c r="G361">
        <v>42.757323300188119</v>
      </c>
      <c r="H361">
        <v>54.411896443608356</v>
      </c>
      <c r="I361">
        <v>40.91194123443519</v>
      </c>
      <c r="J361">
        <v>37.722834363522352</v>
      </c>
      <c r="K361">
        <v>46.421212935590788</v>
      </c>
      <c r="L361">
        <v>42.013795574666304</v>
      </c>
      <c r="M361">
        <v>59.114933261668014</v>
      </c>
      <c r="N361">
        <v>68.933082504703037</v>
      </c>
      <c r="O361">
        <v>45.838932186688162</v>
      </c>
      <c r="P361">
        <v>43.590432679387256</v>
      </c>
      <c r="Q361">
        <v>48.060557197885871</v>
      </c>
      <c r="R361">
        <v>8.4654662725073901</v>
      </c>
      <c r="S361">
        <v>1.4422646242049628</v>
      </c>
      <c r="T361">
        <v>17.477380632446472</v>
      </c>
    </row>
    <row r="362" spans="2:20" x14ac:dyDescent="0.25">
      <c r="B362">
        <v>0</v>
      </c>
      <c r="C362">
        <v>41.451231268074665</v>
      </c>
      <c r="D362">
        <v>15.958285864516695</v>
      </c>
      <c r="E362">
        <v>29.804574533345018</v>
      </c>
      <c r="F362">
        <v>40.802734203838405</v>
      </c>
      <c r="G362">
        <v>22.828849355884671</v>
      </c>
      <c r="H362">
        <v>35.702392428358607</v>
      </c>
      <c r="I362">
        <v>34.002278503198667</v>
      </c>
      <c r="J362">
        <v>31.36447287704846</v>
      </c>
      <c r="K362">
        <v>28.647795986328983</v>
      </c>
      <c r="L362">
        <v>34.326527035316801</v>
      </c>
      <c r="M362">
        <v>32.801682586977478</v>
      </c>
      <c r="N362">
        <v>29.252475681360089</v>
      </c>
      <c r="O362">
        <v>34.799754622732451</v>
      </c>
      <c r="P362">
        <v>47.200070107790722</v>
      </c>
      <c r="Q362">
        <v>35.159057050214706</v>
      </c>
      <c r="R362">
        <v>12.768381386381561</v>
      </c>
      <c r="S362">
        <v>9.9290158618876525</v>
      </c>
      <c r="T362">
        <v>24.993427394619228</v>
      </c>
    </row>
    <row r="363" spans="2:20" x14ac:dyDescent="0.25">
      <c r="B363">
        <v>0.62473617560151962</v>
      </c>
      <c r="C363">
        <v>55.956099620092871</v>
      </c>
      <c r="D363">
        <v>18.88560574081891</v>
      </c>
      <c r="E363">
        <v>35.880118193330517</v>
      </c>
      <c r="F363">
        <v>33.921485859012243</v>
      </c>
      <c r="G363">
        <v>25.428450823132128</v>
      </c>
      <c r="H363">
        <v>31.996623047699451</v>
      </c>
      <c r="I363">
        <v>29.776276910088644</v>
      </c>
      <c r="J363">
        <v>40.726044744617987</v>
      </c>
      <c r="K363">
        <v>42.541156606162936</v>
      </c>
      <c r="L363">
        <v>32.351203039257072</v>
      </c>
      <c r="M363">
        <v>39.966230476994511</v>
      </c>
      <c r="N363">
        <v>49.303503588011822</v>
      </c>
      <c r="O363">
        <v>41.806669480793587</v>
      </c>
      <c r="P363">
        <v>39.265512874630645</v>
      </c>
      <c r="Q363">
        <v>40.185732376530183</v>
      </c>
      <c r="R363">
        <v>12.317433516251583</v>
      </c>
      <c r="S363">
        <v>0</v>
      </c>
      <c r="T363">
        <v>15.373575348248206</v>
      </c>
    </row>
    <row r="364" spans="2:20" x14ac:dyDescent="0.25">
      <c r="B364">
        <v>0</v>
      </c>
      <c r="C364">
        <v>38.524653017406642</v>
      </c>
      <c r="D364">
        <v>11.46384479717813</v>
      </c>
      <c r="E364">
        <v>26.485698949467068</v>
      </c>
      <c r="F364">
        <v>41.883291158653478</v>
      </c>
      <c r="G364">
        <v>34.652250594279579</v>
      </c>
      <c r="H364">
        <v>28.049996165938197</v>
      </c>
      <c r="I364">
        <v>18.31914730465455</v>
      </c>
      <c r="J364">
        <v>15.819339007744803</v>
      </c>
      <c r="K364">
        <v>19.737750172532781</v>
      </c>
      <c r="L364">
        <v>24.653017406640597</v>
      </c>
      <c r="M364">
        <v>10.727704930603482</v>
      </c>
      <c r="N364">
        <v>23.893873169235487</v>
      </c>
      <c r="O364">
        <v>32.083429184878462</v>
      </c>
      <c r="P364">
        <v>31.017560003067253</v>
      </c>
      <c r="Q364">
        <v>34.245840042941495</v>
      </c>
      <c r="R364">
        <v>18.963269687907371</v>
      </c>
      <c r="S364">
        <v>0.35273368606701938</v>
      </c>
      <c r="T364">
        <v>16.969557549267694</v>
      </c>
    </row>
    <row r="365" spans="2:20" x14ac:dyDescent="0.25">
      <c r="B365">
        <v>3.0835596740693401</v>
      </c>
      <c r="C365">
        <v>52.867870266815785</v>
      </c>
      <c r="D365">
        <v>26.521808595622304</v>
      </c>
      <c r="E365">
        <v>40.717366991532195</v>
      </c>
      <c r="F365">
        <v>33.040421792618631</v>
      </c>
      <c r="G365">
        <v>30.260424988017252</v>
      </c>
      <c r="H365">
        <v>44.463971880492096</v>
      </c>
      <c r="I365">
        <v>42.682537146509027</v>
      </c>
      <c r="J365">
        <v>49.920115034350538</v>
      </c>
      <c r="K365">
        <v>22.799169196357248</v>
      </c>
      <c r="L365">
        <v>42.882249560632687</v>
      </c>
      <c r="M365">
        <v>30.835596740693401</v>
      </c>
      <c r="N365">
        <v>30.587953347180058</v>
      </c>
      <c r="O365">
        <v>28.247323853650741</v>
      </c>
      <c r="P365">
        <v>46.42115353890398</v>
      </c>
      <c r="Q365">
        <v>49.824253075571178</v>
      </c>
      <c r="R365">
        <v>0</v>
      </c>
      <c r="S365">
        <v>5.3123502156894071</v>
      </c>
      <c r="T365">
        <v>29.237897427704105</v>
      </c>
    </row>
    <row r="366" spans="2:20" x14ac:dyDescent="0.25">
      <c r="B366">
        <v>0.12929292929292929</v>
      </c>
      <c r="C366">
        <v>54.109090909090909</v>
      </c>
      <c r="D366">
        <v>18.020202020202021</v>
      </c>
      <c r="E366">
        <v>31.143434343434347</v>
      </c>
      <c r="F366">
        <v>37.987878787878785</v>
      </c>
      <c r="G366">
        <v>29.494949494949495</v>
      </c>
      <c r="H366">
        <v>31.490909090909092</v>
      </c>
      <c r="I366">
        <v>35.175757575757579</v>
      </c>
      <c r="J366">
        <v>28.743434343434345</v>
      </c>
      <c r="K366">
        <v>52.153535353535354</v>
      </c>
      <c r="L366">
        <v>42.795959595959602</v>
      </c>
      <c r="M366">
        <v>50.6989898989899</v>
      </c>
      <c r="N366">
        <v>61.761616161616161</v>
      </c>
      <c r="O366">
        <v>41.349494949494947</v>
      </c>
      <c r="P366">
        <v>30.424242424242426</v>
      </c>
      <c r="Q366">
        <v>19.434343434343436</v>
      </c>
      <c r="R366">
        <v>10.456565656565656</v>
      </c>
      <c r="S366">
        <v>0</v>
      </c>
      <c r="T366">
        <v>28.088888888888892</v>
      </c>
    </row>
    <row r="367" spans="2:20" x14ac:dyDescent="0.25">
      <c r="B367">
        <v>0</v>
      </c>
      <c r="C367">
        <v>54.127138930756267</v>
      </c>
      <c r="D367">
        <v>21.90797056476638</v>
      </c>
      <c r="E367">
        <v>46.156574164376273</v>
      </c>
      <c r="F367">
        <v>49.135561663268021</v>
      </c>
      <c r="G367">
        <v>36.395070484972067</v>
      </c>
      <c r="H367">
        <v>36.731979785441972</v>
      </c>
      <c r="I367">
        <v>37.724975618405885</v>
      </c>
      <c r="J367">
        <v>34.781452256405707</v>
      </c>
      <c r="K367">
        <v>28.610692437272807</v>
      </c>
      <c r="L367">
        <v>46.209770369713624</v>
      </c>
      <c r="M367">
        <v>24.097881017820729</v>
      </c>
      <c r="N367">
        <v>28.087596418122175</v>
      </c>
      <c r="O367">
        <v>44.197180601117118</v>
      </c>
      <c r="P367">
        <v>41.439843957797677</v>
      </c>
      <c r="Q367">
        <v>37.822501994857696</v>
      </c>
      <c r="R367">
        <v>6.7736501462895644</v>
      </c>
      <c r="S367">
        <v>6.6495256671690743</v>
      </c>
      <c r="T367">
        <v>27.271921269616101</v>
      </c>
    </row>
    <row r="368" spans="2:20" x14ac:dyDescent="0.25">
      <c r="B368">
        <v>1.7008014247551204</v>
      </c>
      <c r="C368">
        <v>45.253784505788069</v>
      </c>
      <c r="D368">
        <v>19.875333926981302</v>
      </c>
      <c r="E368">
        <v>31.095280498664291</v>
      </c>
      <c r="F368">
        <v>35.218165627782724</v>
      </c>
      <c r="G368">
        <v>35.271593944790745</v>
      </c>
      <c r="H368">
        <v>22.600178094390028</v>
      </c>
      <c r="I368">
        <v>26.375779162956363</v>
      </c>
      <c r="J368">
        <v>17.257346393588602</v>
      </c>
      <c r="K368">
        <v>43.722172751558325</v>
      </c>
      <c r="L368">
        <v>25.289403383793413</v>
      </c>
      <c r="M368">
        <v>27.604630454140693</v>
      </c>
      <c r="N368">
        <v>51.843276936776498</v>
      </c>
      <c r="O368">
        <v>46.500445235975072</v>
      </c>
      <c r="P368">
        <v>18.121104185218165</v>
      </c>
      <c r="Q368">
        <v>21.861086375779163</v>
      </c>
      <c r="R368">
        <v>1.0151380231522706</v>
      </c>
      <c r="S368">
        <v>0</v>
      </c>
      <c r="T368">
        <v>26.927871772039179</v>
      </c>
    </row>
    <row r="369" spans="2:20" x14ac:dyDescent="0.25">
      <c r="B369">
        <v>0</v>
      </c>
      <c r="C369">
        <v>66.854786194920763</v>
      </c>
      <c r="D369">
        <v>30.649012372476665</v>
      </c>
      <c r="E369">
        <v>54.699370523116997</v>
      </c>
      <c r="F369">
        <v>60.060777078359017</v>
      </c>
      <c r="G369">
        <v>46.082049055784672</v>
      </c>
      <c r="H369">
        <v>33.09094855654439</v>
      </c>
      <c r="I369">
        <v>45.723898415454741</v>
      </c>
      <c r="J369">
        <v>26.752767527675275</v>
      </c>
      <c r="K369">
        <v>64.510527458215762</v>
      </c>
      <c r="L369">
        <v>50.293032342088125</v>
      </c>
      <c r="M369">
        <v>67.657911873236372</v>
      </c>
      <c r="N369">
        <v>61.623616236162363</v>
      </c>
      <c r="O369">
        <v>48.990666377252005</v>
      </c>
      <c r="P369">
        <v>39.450835684827432</v>
      </c>
      <c r="Q369">
        <v>40.55784675493814</v>
      </c>
      <c r="R369">
        <v>3.0171478185370089</v>
      </c>
      <c r="S369">
        <v>10.125895376600823</v>
      </c>
      <c r="T369">
        <v>17.820707618840895</v>
      </c>
    </row>
    <row r="370" spans="2:20" x14ac:dyDescent="0.25">
      <c r="B370">
        <v>0</v>
      </c>
      <c r="C370">
        <v>68.622664538540974</v>
      </c>
      <c r="D370">
        <v>31.593277626513945</v>
      </c>
      <c r="E370">
        <v>59.571871185804149</v>
      </c>
      <c r="F370">
        <v>54.717866866960854</v>
      </c>
      <c r="G370">
        <v>50.230025349732422</v>
      </c>
      <c r="H370">
        <v>34.353581823302974</v>
      </c>
      <c r="I370">
        <v>28.823584639939913</v>
      </c>
      <c r="J370">
        <v>29.997183363064501</v>
      </c>
      <c r="K370">
        <v>57.496948643319875</v>
      </c>
      <c r="L370">
        <v>37.188996338371979</v>
      </c>
      <c r="M370">
        <v>46.728006759928647</v>
      </c>
      <c r="N370">
        <v>74.143272932119046</v>
      </c>
      <c r="O370">
        <v>60.266641629893904</v>
      </c>
      <c r="P370">
        <v>18.157919444183644</v>
      </c>
      <c r="Q370">
        <v>18.655525302788469</v>
      </c>
      <c r="R370">
        <v>34.015585391043096</v>
      </c>
      <c r="S370">
        <v>4.9478922166932682</v>
      </c>
      <c r="T370">
        <v>17.91381090977373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370"/>
  <sheetViews>
    <sheetView topLeftCell="G345" workbookViewId="0">
      <selection activeCell="U350" sqref="U350"/>
    </sheetView>
  </sheetViews>
  <sheetFormatPr baseColWidth="10" defaultRowHeight="15" x14ac:dyDescent="0.25"/>
  <sheetData>
    <row r="1" spans="1:17" x14ac:dyDescent="0.25">
      <c r="A1" t="s">
        <v>97</v>
      </c>
    </row>
    <row r="2" spans="1:17" x14ac:dyDescent="0.25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 t="shared" si="0"/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f t="shared" si="0"/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f t="shared" si="0"/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</row>
    <row r="33" spans="1:17" x14ac:dyDescent="0.25">
      <c r="A33">
        <f t="shared" si="0"/>
        <v>1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f t="shared" si="0"/>
        <v>1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</row>
    <row r="61" spans="1:17" x14ac:dyDescent="0.25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1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>
        <f t="shared" si="1"/>
        <v>1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f t="shared" si="1"/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</row>
    <row r="76" spans="1:17" x14ac:dyDescent="0.25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1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91</v>
      </c>
      <c r="B92">
        <f>SUM(B2:B91)</f>
        <v>27</v>
      </c>
      <c r="C92">
        <f>SUM(C2:C91)</f>
        <v>0</v>
      </c>
      <c r="D92">
        <f>SUM(D2:D91)</f>
        <v>48</v>
      </c>
      <c r="E92">
        <f>SUM(E2:E91)</f>
        <v>0</v>
      </c>
      <c r="F92">
        <f t="shared" ref="F92:Q92" si="2">SUM(F2:F91)</f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3</v>
      </c>
      <c r="K92">
        <f t="shared" si="2"/>
        <v>4</v>
      </c>
      <c r="L92">
        <f t="shared" si="2"/>
        <v>2</v>
      </c>
      <c r="M92">
        <f t="shared" si="2"/>
        <v>4</v>
      </c>
      <c r="N92">
        <f t="shared" si="2"/>
        <v>1</v>
      </c>
      <c r="O92">
        <f t="shared" si="2"/>
        <v>1</v>
      </c>
      <c r="P92">
        <f t="shared" si="2"/>
        <v>1</v>
      </c>
      <c r="Q92">
        <f t="shared" si="2"/>
        <v>0</v>
      </c>
    </row>
    <row r="94" spans="1:17" x14ac:dyDescent="0.25">
      <c r="A94" t="s">
        <v>108</v>
      </c>
    </row>
    <row r="95" spans="1:17" x14ac:dyDescent="0.25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f t="shared" si="3"/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</row>
    <row r="100" spans="1:17" x14ac:dyDescent="0.25">
      <c r="A100">
        <f t="shared" si="3"/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f t="shared" si="3"/>
        <v>1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</row>
    <row r="111" spans="1:17" x14ac:dyDescent="0.25">
      <c r="A111">
        <f t="shared" si="3"/>
        <v>1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f t="shared" si="3"/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</row>
    <row r="126" spans="1:17" x14ac:dyDescent="0.25">
      <c r="A126">
        <f t="shared" si="3"/>
        <v>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</row>
    <row r="132" spans="1:17" x14ac:dyDescent="0.25">
      <c r="A132">
        <f t="shared" si="3"/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f t="shared" si="3"/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f t="shared" si="3"/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f t="shared" si="3"/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</row>
    <row r="154" spans="1:17" x14ac:dyDescent="0.25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4"/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f t="shared" si="4"/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</row>
    <row r="169" spans="1:17" x14ac:dyDescent="0.25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f t="shared" si="4"/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 x14ac:dyDescent="0.25">
      <c r="A179">
        <f t="shared" si="4"/>
        <v>1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90</v>
      </c>
      <c r="B185">
        <f t="shared" ref="B185:Q185" si="5">SUM(B95:B184)</f>
        <v>19</v>
      </c>
      <c r="C185">
        <f t="shared" si="5"/>
        <v>0</v>
      </c>
      <c r="D185">
        <f t="shared" si="5"/>
        <v>37</v>
      </c>
      <c r="E185">
        <f t="shared" si="5"/>
        <v>0</v>
      </c>
      <c r="F185">
        <f t="shared" si="5"/>
        <v>0</v>
      </c>
      <c r="G185">
        <f t="shared" si="5"/>
        <v>4</v>
      </c>
      <c r="H185">
        <f t="shared" si="5"/>
        <v>0</v>
      </c>
      <c r="I185">
        <f t="shared" si="5"/>
        <v>6</v>
      </c>
      <c r="J185">
        <f t="shared" si="5"/>
        <v>4</v>
      </c>
      <c r="K185">
        <f t="shared" si="5"/>
        <v>7</v>
      </c>
      <c r="L185">
        <f t="shared" si="5"/>
        <v>2</v>
      </c>
      <c r="M185">
        <f t="shared" si="5"/>
        <v>5</v>
      </c>
      <c r="N185">
        <f t="shared" si="5"/>
        <v>1</v>
      </c>
      <c r="O185">
        <f t="shared" si="5"/>
        <v>1</v>
      </c>
      <c r="P185">
        <f t="shared" si="5"/>
        <v>3</v>
      </c>
      <c r="Q185">
        <f t="shared" si="5"/>
        <v>1</v>
      </c>
    </row>
    <row r="188" spans="1:20" x14ac:dyDescent="0.25">
      <c r="A188">
        <f>SUM(B188:T188)</f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</row>
    <row r="189" spans="1:20" x14ac:dyDescent="0.25">
      <c r="A189">
        <f t="shared" ref="A189:A252" si="6">SUM(B189:T189)</f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</row>
    <row r="190" spans="1:20" x14ac:dyDescent="0.25">
      <c r="A190">
        <f t="shared" si="6"/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</row>
    <row r="191" spans="1:20" x14ac:dyDescent="0.25">
      <c r="A191">
        <f t="shared" si="6"/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</row>
    <row r="192" spans="1:20" x14ac:dyDescent="0.25">
      <c r="A192">
        <f t="shared" si="6"/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1:20" x14ac:dyDescent="0.25">
      <c r="A193">
        <f t="shared" si="6"/>
        <v>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</row>
    <row r="194" spans="1:20" x14ac:dyDescent="0.25">
      <c r="A194">
        <f t="shared" si="6"/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</row>
    <row r="195" spans="1:20" x14ac:dyDescent="0.25">
      <c r="A195">
        <f t="shared" si="6"/>
        <v>1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>
        <f t="shared" si="6"/>
        <v>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>
        <f t="shared" si="6"/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</row>
    <row r="198" spans="1:20" x14ac:dyDescent="0.25">
      <c r="A198">
        <f t="shared" si="6"/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1:20" x14ac:dyDescent="0.25">
      <c r="A199">
        <f t="shared" si="6"/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1:20" x14ac:dyDescent="0.25">
      <c r="A200">
        <f t="shared" si="6"/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</row>
    <row r="201" spans="1:20" x14ac:dyDescent="0.25">
      <c r="A201">
        <f t="shared" si="6"/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</row>
    <row r="202" spans="1:20" x14ac:dyDescent="0.25">
      <c r="A202">
        <f t="shared" si="6"/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1:20" x14ac:dyDescent="0.25">
      <c r="A203">
        <f t="shared" si="6"/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</row>
    <row r="204" spans="1:20" x14ac:dyDescent="0.25">
      <c r="A204">
        <f t="shared" si="6"/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</row>
    <row r="205" spans="1:20" x14ac:dyDescent="0.25">
      <c r="A205">
        <f t="shared" si="6"/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</row>
    <row r="206" spans="1:20" x14ac:dyDescent="0.25">
      <c r="A206">
        <f t="shared" si="6"/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1:20" x14ac:dyDescent="0.25">
      <c r="A207">
        <f t="shared" si="6"/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</row>
    <row r="208" spans="1:20" x14ac:dyDescent="0.25">
      <c r="A208">
        <f t="shared" si="6"/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</row>
    <row r="209" spans="1:20" x14ac:dyDescent="0.25">
      <c r="A209">
        <f t="shared" si="6"/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1:20" x14ac:dyDescent="0.25">
      <c r="A210">
        <f t="shared" si="6"/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</row>
    <row r="211" spans="1:20" x14ac:dyDescent="0.25">
      <c r="A211">
        <f t="shared" si="6"/>
        <v>1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>
        <f t="shared" si="6"/>
        <v>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>
        <f t="shared" si="6"/>
        <v>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5">
      <c r="A214">
        <f t="shared" si="6"/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1:20" x14ac:dyDescent="0.25">
      <c r="A215">
        <f t="shared" si="6"/>
        <v>1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>
        <f t="shared" si="6"/>
        <v>1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>
        <f t="shared" si="6"/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</row>
    <row r="218" spans="1:20" x14ac:dyDescent="0.25">
      <c r="A218">
        <f t="shared" si="6"/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</row>
    <row r="219" spans="1:20" x14ac:dyDescent="0.25">
      <c r="A219">
        <f t="shared" si="6"/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</row>
    <row r="220" spans="1:20" x14ac:dyDescent="0.25">
      <c r="A220">
        <f t="shared" si="6"/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</row>
    <row r="221" spans="1:20" x14ac:dyDescent="0.25">
      <c r="A221">
        <f t="shared" si="6"/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1:20" x14ac:dyDescent="0.25">
      <c r="A222">
        <f t="shared" si="6"/>
        <v>1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>
        <f t="shared" si="6"/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</row>
    <row r="224" spans="1:20" x14ac:dyDescent="0.25">
      <c r="A224">
        <f t="shared" si="6"/>
        <v>1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>
        <f t="shared" si="6"/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</row>
    <row r="226" spans="1:20" x14ac:dyDescent="0.25">
      <c r="A226">
        <f t="shared" si="6"/>
        <v>1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5">
      <c r="A227">
        <f t="shared" si="6"/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</row>
    <row r="228" spans="1:20" x14ac:dyDescent="0.25">
      <c r="A228">
        <f t="shared" si="6"/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</row>
    <row r="229" spans="1:20" x14ac:dyDescent="0.25">
      <c r="A229">
        <f t="shared" si="6"/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</row>
    <row r="230" spans="1:20" x14ac:dyDescent="0.25">
      <c r="A230">
        <f t="shared" si="6"/>
        <v>1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>
        <f t="shared" si="6"/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</row>
    <row r="232" spans="1:20" x14ac:dyDescent="0.25">
      <c r="A232">
        <f t="shared" si="6"/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1:20" x14ac:dyDescent="0.25">
      <c r="A233">
        <f t="shared" si="6"/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</row>
    <row r="234" spans="1:20" x14ac:dyDescent="0.25">
      <c r="A234">
        <f t="shared" si="6"/>
        <v>1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>
        <f t="shared" si="6"/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</row>
    <row r="236" spans="1:20" x14ac:dyDescent="0.25">
      <c r="A236">
        <f t="shared" si="6"/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1:20" x14ac:dyDescent="0.25">
      <c r="A237">
        <f t="shared" si="6"/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</row>
    <row r="238" spans="1:20" x14ac:dyDescent="0.25">
      <c r="A238">
        <f t="shared" si="6"/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</row>
    <row r="239" spans="1:20" x14ac:dyDescent="0.25">
      <c r="A239">
        <f t="shared" si="6"/>
        <v>1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>
        <f t="shared" si="6"/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</row>
    <row r="241" spans="1:20" x14ac:dyDescent="0.25">
      <c r="A241">
        <f t="shared" si="6"/>
        <v>1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>
        <f t="shared" si="6"/>
        <v>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>
        <f t="shared" si="6"/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</row>
    <row r="244" spans="1:20" x14ac:dyDescent="0.25">
      <c r="A244">
        <f t="shared" si="6"/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</row>
    <row r="245" spans="1:20" x14ac:dyDescent="0.25">
      <c r="A245">
        <f t="shared" si="6"/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1:20" x14ac:dyDescent="0.25">
      <c r="A246">
        <f t="shared" si="6"/>
        <v>1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>
        <f t="shared" si="6"/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1:20" x14ac:dyDescent="0.25">
      <c r="A248">
        <f t="shared" si="6"/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</row>
    <row r="249" spans="1:20" x14ac:dyDescent="0.25">
      <c r="A249">
        <f t="shared" si="6"/>
        <v>1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>
        <f t="shared" si="6"/>
        <v>1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>
        <f t="shared" si="6"/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</row>
    <row r="252" spans="1:20" x14ac:dyDescent="0.25">
      <c r="A252">
        <f t="shared" si="6"/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</row>
    <row r="253" spans="1:20" x14ac:dyDescent="0.25">
      <c r="A253">
        <f t="shared" ref="A253:A277" si="7">SUM(B253:T253)</f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1:20" x14ac:dyDescent="0.25">
      <c r="A254">
        <f t="shared" si="7"/>
        <v>1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>
        <f t="shared" si="7"/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</row>
    <row r="256" spans="1:20" x14ac:dyDescent="0.25">
      <c r="A256">
        <f t="shared" si="7"/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</row>
    <row r="257" spans="1:20" x14ac:dyDescent="0.25">
      <c r="A257">
        <f t="shared" si="7"/>
        <v>1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>
        <f t="shared" si="7"/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1:20" x14ac:dyDescent="0.25">
      <c r="A259">
        <f t="shared" si="7"/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</row>
    <row r="260" spans="1:20" x14ac:dyDescent="0.25">
      <c r="A260">
        <f t="shared" si="7"/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</row>
    <row r="261" spans="1:20" x14ac:dyDescent="0.25">
      <c r="A261">
        <f t="shared" si="7"/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</row>
    <row r="262" spans="1:20" x14ac:dyDescent="0.25">
      <c r="A262">
        <f t="shared" si="7"/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</row>
    <row r="263" spans="1:20" x14ac:dyDescent="0.25">
      <c r="A263">
        <f t="shared" si="7"/>
        <v>1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>
        <f t="shared" si="7"/>
        <v>1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>
        <f t="shared" si="7"/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</row>
    <row r="266" spans="1:20" x14ac:dyDescent="0.25">
      <c r="A266">
        <f t="shared" si="7"/>
        <v>1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>
        <f t="shared" si="7"/>
        <v>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>
        <f t="shared" si="7"/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</row>
    <row r="269" spans="1:20" x14ac:dyDescent="0.25">
      <c r="A269">
        <f t="shared" si="7"/>
        <v>1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>
        <f t="shared" si="7"/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</row>
    <row r="271" spans="1:20" x14ac:dyDescent="0.25">
      <c r="A271">
        <f t="shared" si="7"/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>
        <f t="shared" si="7"/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1:20" x14ac:dyDescent="0.25">
      <c r="A273">
        <f t="shared" si="7"/>
        <v>1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>
        <f t="shared" si="7"/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1:20" x14ac:dyDescent="0.25">
      <c r="A275">
        <f t="shared" si="7"/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1:20" x14ac:dyDescent="0.25">
      <c r="A276">
        <f t="shared" si="7"/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</row>
    <row r="277" spans="1:20" x14ac:dyDescent="0.25">
      <c r="A277">
        <f t="shared" si="7"/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</row>
    <row r="278" spans="1:20" x14ac:dyDescent="0.25">
      <c r="A278">
        <f>SUM(A188:A277)</f>
        <v>91</v>
      </c>
      <c r="B278">
        <f t="shared" ref="B278:T278" si="8">SUM(B188:B277)</f>
        <v>0</v>
      </c>
      <c r="C278">
        <f t="shared" si="8"/>
        <v>0</v>
      </c>
      <c r="D278">
        <f t="shared" si="8"/>
        <v>26</v>
      </c>
      <c r="E278">
        <f t="shared" si="8"/>
        <v>0</v>
      </c>
      <c r="F278">
        <f t="shared" si="8"/>
        <v>0</v>
      </c>
      <c r="G278">
        <f t="shared" si="8"/>
        <v>0</v>
      </c>
      <c r="H278">
        <f t="shared" si="8"/>
        <v>0</v>
      </c>
      <c r="I278">
        <f t="shared" si="8"/>
        <v>0</v>
      </c>
      <c r="J278">
        <f t="shared" si="8"/>
        <v>0</v>
      </c>
      <c r="K278">
        <f t="shared" si="8"/>
        <v>1</v>
      </c>
      <c r="L278">
        <f t="shared" si="8"/>
        <v>0</v>
      </c>
      <c r="M278">
        <f t="shared" si="8"/>
        <v>1</v>
      </c>
      <c r="N278">
        <f t="shared" si="8"/>
        <v>0</v>
      </c>
      <c r="O278">
        <f t="shared" si="8"/>
        <v>0</v>
      </c>
      <c r="P278">
        <f t="shared" si="8"/>
        <v>0</v>
      </c>
      <c r="Q278">
        <f t="shared" si="8"/>
        <v>0</v>
      </c>
      <c r="R278">
        <f t="shared" si="8"/>
        <v>38</v>
      </c>
      <c r="S278">
        <f t="shared" si="8"/>
        <v>10</v>
      </c>
      <c r="T278">
        <f t="shared" si="8"/>
        <v>15</v>
      </c>
    </row>
    <row r="281" spans="1:20" x14ac:dyDescent="0.25">
      <c r="A281">
        <f>SUM(B281:T281)</f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</row>
    <row r="282" spans="1:20" x14ac:dyDescent="0.25">
      <c r="A282">
        <f t="shared" ref="A282:A345" si="9">SUM(B282:T282)</f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</row>
    <row r="283" spans="1:20" x14ac:dyDescent="0.25">
      <c r="A283">
        <f t="shared" si="9"/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</row>
    <row r="284" spans="1:20" x14ac:dyDescent="0.25">
      <c r="A284">
        <f t="shared" si="9"/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</row>
    <row r="285" spans="1:20" x14ac:dyDescent="0.25">
      <c r="A285">
        <f t="shared" si="9"/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</row>
    <row r="286" spans="1:20" x14ac:dyDescent="0.25">
      <c r="A286">
        <f t="shared" si="9"/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</row>
    <row r="287" spans="1:20" x14ac:dyDescent="0.25">
      <c r="A287">
        <f t="shared" si="9"/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</row>
    <row r="288" spans="1:20" x14ac:dyDescent="0.25">
      <c r="A288">
        <f t="shared" si="9"/>
        <v>1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>
        <f t="shared" si="9"/>
        <v>1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>
        <f t="shared" si="9"/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</row>
    <row r="291" spans="1:20" x14ac:dyDescent="0.25">
      <c r="A291">
        <f t="shared" si="9"/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1:20" x14ac:dyDescent="0.25">
      <c r="A292">
        <f t="shared" si="9"/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</row>
    <row r="293" spans="1:20" x14ac:dyDescent="0.25">
      <c r="A293">
        <f t="shared" si="9"/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</row>
    <row r="294" spans="1:20" x14ac:dyDescent="0.25">
      <c r="A294">
        <f t="shared" si="9"/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</row>
    <row r="295" spans="1:20" x14ac:dyDescent="0.25">
      <c r="A295">
        <f t="shared" si="9"/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</row>
    <row r="296" spans="1:20" x14ac:dyDescent="0.25">
      <c r="A296">
        <f t="shared" si="9"/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>
        <f t="shared" si="9"/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1:20" x14ac:dyDescent="0.25">
      <c r="A298">
        <f t="shared" si="9"/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</row>
    <row r="299" spans="1:20" x14ac:dyDescent="0.25">
      <c r="A299">
        <f t="shared" si="9"/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</row>
    <row r="300" spans="1:20" x14ac:dyDescent="0.25">
      <c r="A300">
        <f t="shared" si="9"/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</row>
    <row r="301" spans="1:20" x14ac:dyDescent="0.25">
      <c r="A301">
        <f t="shared" si="9"/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</row>
    <row r="302" spans="1:20" x14ac:dyDescent="0.25">
      <c r="A302">
        <f t="shared" si="9"/>
        <v>1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>
        <f t="shared" si="9"/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</row>
    <row r="304" spans="1:20" x14ac:dyDescent="0.25">
      <c r="A304">
        <f t="shared" si="9"/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</row>
    <row r="305" spans="1:20" x14ac:dyDescent="0.25">
      <c r="A305">
        <f t="shared" si="9"/>
        <v>1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>
        <f t="shared" si="9"/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1:20" x14ac:dyDescent="0.25">
      <c r="A307">
        <f t="shared" si="9"/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</row>
    <row r="308" spans="1:20" x14ac:dyDescent="0.25">
      <c r="A308">
        <f t="shared" si="9"/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</row>
    <row r="309" spans="1:20" x14ac:dyDescent="0.25">
      <c r="A309">
        <f t="shared" si="9"/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>
        <f t="shared" si="9"/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1:20" x14ac:dyDescent="0.25">
      <c r="A311">
        <f t="shared" si="9"/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</row>
    <row r="312" spans="1:20" x14ac:dyDescent="0.25">
      <c r="A312">
        <f t="shared" si="9"/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</row>
    <row r="313" spans="1:20" x14ac:dyDescent="0.25">
      <c r="A313">
        <f t="shared" si="9"/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</row>
    <row r="314" spans="1:20" x14ac:dyDescent="0.25">
      <c r="A314">
        <f t="shared" si="9"/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</row>
    <row r="315" spans="1:20" x14ac:dyDescent="0.25">
      <c r="A315">
        <f t="shared" si="9"/>
        <v>1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>
        <f t="shared" si="9"/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</row>
    <row r="317" spans="1:20" x14ac:dyDescent="0.25">
      <c r="A317">
        <f t="shared" si="9"/>
        <v>1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>
        <f t="shared" si="9"/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</row>
    <row r="319" spans="1:20" x14ac:dyDescent="0.25">
      <c r="A319">
        <f t="shared" si="9"/>
        <v>1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>
        <f t="shared" si="9"/>
        <v>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</row>
    <row r="321" spans="1:20" x14ac:dyDescent="0.25">
      <c r="A321">
        <f t="shared" si="9"/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</row>
    <row r="322" spans="1:20" x14ac:dyDescent="0.25">
      <c r="A322">
        <f t="shared" si="9"/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</row>
    <row r="323" spans="1:20" x14ac:dyDescent="0.25">
      <c r="A323">
        <f t="shared" si="9"/>
        <v>1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>
        <f t="shared" si="9"/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</row>
    <row r="325" spans="1:20" x14ac:dyDescent="0.25">
      <c r="A325">
        <f t="shared" si="9"/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1:20" x14ac:dyDescent="0.25">
      <c r="A326">
        <f t="shared" si="9"/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</row>
    <row r="327" spans="1:20" x14ac:dyDescent="0.25">
      <c r="A327">
        <f t="shared" si="9"/>
        <v>1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>
        <f t="shared" si="9"/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</row>
    <row r="329" spans="1:20" x14ac:dyDescent="0.25">
      <c r="A329">
        <f t="shared" si="9"/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1:20" x14ac:dyDescent="0.25">
      <c r="A330">
        <f t="shared" si="9"/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</row>
    <row r="331" spans="1:20" x14ac:dyDescent="0.25">
      <c r="A331">
        <f t="shared" si="9"/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</row>
    <row r="332" spans="1:20" x14ac:dyDescent="0.25">
      <c r="A332">
        <f t="shared" si="9"/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</row>
    <row r="333" spans="1:20" x14ac:dyDescent="0.25">
      <c r="A333">
        <f t="shared" si="9"/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</row>
    <row r="334" spans="1:20" x14ac:dyDescent="0.25">
      <c r="A334">
        <f t="shared" si="9"/>
        <v>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>
        <f t="shared" si="9"/>
        <v>1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>
        <f t="shared" si="9"/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</row>
    <row r="337" spans="1:20" x14ac:dyDescent="0.25">
      <c r="A337">
        <f t="shared" si="9"/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1:20" x14ac:dyDescent="0.25">
      <c r="A338">
        <f t="shared" si="9"/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</row>
    <row r="339" spans="1:20" x14ac:dyDescent="0.25">
      <c r="A339">
        <f t="shared" si="9"/>
        <v>1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5">
      <c r="A340">
        <f t="shared" si="9"/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1:20" x14ac:dyDescent="0.25">
      <c r="A341">
        <f t="shared" si="9"/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</row>
    <row r="342" spans="1:20" x14ac:dyDescent="0.25">
      <c r="A342">
        <f t="shared" si="9"/>
        <v>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5">
      <c r="A343">
        <f t="shared" si="9"/>
        <v>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>
        <f t="shared" si="9"/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5">
      <c r="A345">
        <f t="shared" si="9"/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</row>
    <row r="346" spans="1:20" x14ac:dyDescent="0.25">
      <c r="A346">
        <f t="shared" ref="A346:A370" si="10">SUM(B346:T346)</f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1:20" x14ac:dyDescent="0.25">
      <c r="A347">
        <f t="shared" si="10"/>
        <v>1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5">
      <c r="A348">
        <f t="shared" si="10"/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</row>
    <row r="349" spans="1:20" x14ac:dyDescent="0.25">
      <c r="A349">
        <f t="shared" si="10"/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</row>
    <row r="350" spans="1:20" x14ac:dyDescent="0.25">
      <c r="A350">
        <f t="shared" si="10"/>
        <v>2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</row>
    <row r="351" spans="1:20" x14ac:dyDescent="0.25">
      <c r="A351">
        <f t="shared" si="10"/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1:20" x14ac:dyDescent="0.25">
      <c r="A352">
        <f t="shared" si="10"/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</row>
    <row r="353" spans="1:20" x14ac:dyDescent="0.25">
      <c r="A353">
        <f t="shared" si="10"/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</row>
    <row r="354" spans="1:20" x14ac:dyDescent="0.25">
      <c r="A354">
        <f t="shared" si="10"/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</row>
    <row r="355" spans="1:20" x14ac:dyDescent="0.25">
      <c r="A355">
        <f t="shared" si="10"/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</row>
    <row r="356" spans="1:20" x14ac:dyDescent="0.25">
      <c r="A356">
        <f t="shared" si="10"/>
        <v>1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>
        <f t="shared" si="10"/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>
        <f t="shared" si="10"/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1:20" x14ac:dyDescent="0.25">
      <c r="A359">
        <f t="shared" si="10"/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</row>
    <row r="360" spans="1:20" x14ac:dyDescent="0.25">
      <c r="A360">
        <f t="shared" si="10"/>
        <v>1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>
        <f t="shared" si="10"/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</row>
    <row r="362" spans="1:20" x14ac:dyDescent="0.25">
      <c r="A362">
        <f t="shared" si="10"/>
        <v>1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>
        <f t="shared" si="10"/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</row>
    <row r="364" spans="1:20" x14ac:dyDescent="0.25">
      <c r="A364">
        <f t="shared" si="10"/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>
        <f t="shared" si="10"/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1:20" x14ac:dyDescent="0.25">
      <c r="A366">
        <f t="shared" si="10"/>
        <v>1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5">
      <c r="A367">
        <f t="shared" si="10"/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1:20" x14ac:dyDescent="0.25">
      <c r="A368">
        <f t="shared" si="10"/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1:20" x14ac:dyDescent="0.25">
      <c r="A369">
        <f t="shared" si="10"/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</row>
    <row r="370" spans="1:20" x14ac:dyDescent="0.25">
      <c r="A370">
        <f t="shared" si="10"/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371"/>
  <sheetViews>
    <sheetView topLeftCell="H282" workbookViewId="0">
      <selection activeCell="V283" sqref="V283"/>
    </sheetView>
  </sheetViews>
  <sheetFormatPr baseColWidth="10" defaultRowHeight="15" x14ac:dyDescent="0.25"/>
  <sheetData>
    <row r="1" spans="1:17" x14ac:dyDescent="0.25">
      <c r="A1" t="s">
        <v>98</v>
      </c>
    </row>
    <row r="2" spans="1:17" x14ac:dyDescent="0.25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</row>
    <row r="61" spans="1:17" x14ac:dyDescent="0.25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f t="shared" si="1"/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</row>
    <row r="76" spans="1:17" x14ac:dyDescent="0.25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90</v>
      </c>
      <c r="B92">
        <f t="shared" ref="B92:Q92" si="2">SUM(B2:B91)</f>
        <v>83</v>
      </c>
      <c r="C92">
        <f t="shared" si="2"/>
        <v>0</v>
      </c>
      <c r="D92">
        <f t="shared" si="2"/>
        <v>1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3</v>
      </c>
      <c r="K92">
        <f t="shared" si="2"/>
        <v>0</v>
      </c>
      <c r="L92">
        <f t="shared" si="2"/>
        <v>0</v>
      </c>
      <c r="M92">
        <f t="shared" si="2"/>
        <v>1</v>
      </c>
      <c r="N92">
        <f t="shared" si="2"/>
        <v>1</v>
      </c>
      <c r="O92">
        <f t="shared" si="2"/>
        <v>0</v>
      </c>
      <c r="P92">
        <f t="shared" si="2"/>
        <v>1</v>
      </c>
      <c r="Q92">
        <f t="shared" si="2"/>
        <v>0</v>
      </c>
    </row>
    <row r="94" spans="1:17" x14ac:dyDescent="0.25">
      <c r="A94" t="s">
        <v>109</v>
      </c>
    </row>
    <row r="95" spans="1:17" x14ac:dyDescent="0.25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>
        <f t="shared" si="3"/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</row>
    <row r="123" spans="1:17" x14ac:dyDescent="0.25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</row>
    <row r="154" spans="1:17" x14ac:dyDescent="0.25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f t="shared" si="4"/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</row>
    <row r="169" spans="1:17" x14ac:dyDescent="0.25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</row>
    <row r="179" spans="1:20" x14ac:dyDescent="0.25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90</v>
      </c>
      <c r="B185">
        <f t="shared" ref="B185:Q185" si="5">SUM(B95:B184)</f>
        <v>81</v>
      </c>
      <c r="C185">
        <f t="shared" si="5"/>
        <v>0</v>
      </c>
      <c r="D185">
        <f t="shared" si="5"/>
        <v>1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0</v>
      </c>
      <c r="I185">
        <f t="shared" si="5"/>
        <v>0</v>
      </c>
      <c r="J185">
        <f t="shared" si="5"/>
        <v>3</v>
      </c>
      <c r="K185">
        <f t="shared" si="5"/>
        <v>0</v>
      </c>
      <c r="L185">
        <f t="shared" si="5"/>
        <v>0</v>
      </c>
      <c r="M185">
        <f t="shared" si="5"/>
        <v>2</v>
      </c>
      <c r="N185">
        <f t="shared" si="5"/>
        <v>1</v>
      </c>
      <c r="O185">
        <f t="shared" si="5"/>
        <v>0</v>
      </c>
      <c r="P185">
        <f t="shared" si="5"/>
        <v>1</v>
      </c>
      <c r="Q185">
        <f t="shared" si="5"/>
        <v>1</v>
      </c>
    </row>
    <row r="188" spans="1:20" x14ac:dyDescent="0.25">
      <c r="A188">
        <f>SUM(B188:T188)</f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</row>
    <row r="189" spans="1:20" x14ac:dyDescent="0.25">
      <c r="A189">
        <f t="shared" ref="A189:A252" si="6">SUM(B189:T189)</f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</row>
    <row r="190" spans="1:20" x14ac:dyDescent="0.25">
      <c r="A190">
        <f t="shared" si="6"/>
        <v>2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</row>
    <row r="191" spans="1:20" x14ac:dyDescent="0.25">
      <c r="A191">
        <f t="shared" si="6"/>
        <v>1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>
        <f t="shared" si="6"/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1:20" x14ac:dyDescent="0.25">
      <c r="A193">
        <f t="shared" si="6"/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</row>
    <row r="194" spans="1:20" x14ac:dyDescent="0.25">
      <c r="A194">
        <f t="shared" si="6"/>
        <v>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>
        <f t="shared" si="6"/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</row>
    <row r="196" spans="1:20" x14ac:dyDescent="0.25">
      <c r="A196">
        <f t="shared" si="6"/>
        <v>1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>
        <f t="shared" si="6"/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</row>
    <row r="198" spans="1:20" x14ac:dyDescent="0.25">
      <c r="A198">
        <f t="shared" si="6"/>
        <v>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5">
      <c r="A199">
        <f t="shared" si="6"/>
        <v>1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5">
      <c r="A200">
        <f t="shared" si="6"/>
        <v>1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>
        <f t="shared" si="6"/>
        <v>1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5">
      <c r="A202">
        <f t="shared" si="6"/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</row>
    <row r="203" spans="1:20" x14ac:dyDescent="0.25">
      <c r="A203">
        <f t="shared" si="6"/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</row>
    <row r="204" spans="1:20" x14ac:dyDescent="0.25">
      <c r="A204">
        <f t="shared" si="6"/>
        <v>1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>
        <f t="shared" si="6"/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</row>
    <row r="206" spans="1:20" x14ac:dyDescent="0.25">
      <c r="A206">
        <f t="shared" si="6"/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</row>
    <row r="207" spans="1:20" x14ac:dyDescent="0.25">
      <c r="A207">
        <f t="shared" si="6"/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</row>
    <row r="208" spans="1:20" x14ac:dyDescent="0.25">
      <c r="A208">
        <f t="shared" si="6"/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</row>
    <row r="209" spans="1:20" x14ac:dyDescent="0.25">
      <c r="A209">
        <f t="shared" si="6"/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>
        <f t="shared" si="6"/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</row>
    <row r="211" spans="1:20" x14ac:dyDescent="0.25">
      <c r="A211">
        <f t="shared" si="6"/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>
        <f t="shared" si="6"/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>
        <f t="shared" si="6"/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</row>
    <row r="214" spans="1:20" x14ac:dyDescent="0.25">
      <c r="A214">
        <f t="shared" si="6"/>
        <v>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>
        <f t="shared" si="6"/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</row>
    <row r="216" spans="1:20" x14ac:dyDescent="0.25">
      <c r="A216">
        <f t="shared" si="6"/>
        <v>1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>
        <f t="shared" si="6"/>
        <v>1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25">
      <c r="A218">
        <f t="shared" si="6"/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</row>
    <row r="219" spans="1:20" x14ac:dyDescent="0.25">
      <c r="A219">
        <f t="shared" si="6"/>
        <v>1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>
        <f t="shared" si="6"/>
        <v>1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>
        <f t="shared" si="6"/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</row>
    <row r="222" spans="1:20" x14ac:dyDescent="0.25">
      <c r="A222">
        <f t="shared" si="6"/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</row>
    <row r="223" spans="1:20" x14ac:dyDescent="0.25">
      <c r="A223">
        <f t="shared" si="6"/>
        <v>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>
        <f t="shared" si="6"/>
        <v>1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>
        <f t="shared" si="6"/>
        <v>2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</row>
    <row r="226" spans="1:20" x14ac:dyDescent="0.25">
      <c r="A226">
        <f t="shared" si="6"/>
        <v>1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5">
      <c r="A227">
        <f t="shared" si="6"/>
        <v>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>
        <f t="shared" si="6"/>
        <v>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>
        <f t="shared" si="6"/>
        <v>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>
        <f t="shared" si="6"/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</row>
    <row r="231" spans="1:20" x14ac:dyDescent="0.25">
      <c r="A231">
        <f t="shared" si="6"/>
        <v>1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>
        <f t="shared" si="6"/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</row>
    <row r="233" spans="1:20" x14ac:dyDescent="0.25">
      <c r="A233">
        <f t="shared" si="6"/>
        <v>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>
        <f t="shared" si="6"/>
        <v>1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>
        <f t="shared" si="6"/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</row>
    <row r="236" spans="1:20" x14ac:dyDescent="0.25">
      <c r="A236">
        <f t="shared" si="6"/>
        <v>1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>
        <f t="shared" si="6"/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>
        <f t="shared" si="6"/>
        <v>1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>
        <f t="shared" si="6"/>
        <v>1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>
        <f t="shared" si="6"/>
        <v>1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>
        <f t="shared" si="6"/>
        <v>1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>
        <f t="shared" si="6"/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</row>
    <row r="243" spans="1:20" x14ac:dyDescent="0.25">
      <c r="A243">
        <f t="shared" si="6"/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</row>
    <row r="244" spans="1:20" x14ac:dyDescent="0.25">
      <c r="A244">
        <f t="shared" si="6"/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</row>
    <row r="245" spans="1:20" x14ac:dyDescent="0.25">
      <c r="A245">
        <f t="shared" si="6"/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</row>
    <row r="246" spans="1:20" x14ac:dyDescent="0.25">
      <c r="A246">
        <f t="shared" si="6"/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</row>
    <row r="247" spans="1:20" x14ac:dyDescent="0.25">
      <c r="A247">
        <f t="shared" si="6"/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</row>
    <row r="248" spans="1:20" x14ac:dyDescent="0.25">
      <c r="A248">
        <f t="shared" si="6"/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</row>
    <row r="249" spans="1:20" x14ac:dyDescent="0.25">
      <c r="A249">
        <f t="shared" si="6"/>
        <v>1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>
        <f t="shared" si="6"/>
        <v>1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>
        <f t="shared" si="6"/>
        <v>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>
        <f t="shared" si="6"/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</row>
    <row r="253" spans="1:20" x14ac:dyDescent="0.25">
      <c r="A253">
        <f t="shared" ref="A253:A277" si="7">SUM(B253:T253)</f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1:20" x14ac:dyDescent="0.25">
      <c r="A254">
        <f t="shared" si="7"/>
        <v>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>
        <f t="shared" si="7"/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</row>
    <row r="256" spans="1:20" x14ac:dyDescent="0.25">
      <c r="A256">
        <f t="shared" si="7"/>
        <v>1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>
        <f t="shared" si="7"/>
        <v>1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>
        <f t="shared" si="7"/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</row>
    <row r="259" spans="1:20" x14ac:dyDescent="0.25">
      <c r="A259">
        <f t="shared" si="7"/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</row>
    <row r="260" spans="1:20" x14ac:dyDescent="0.25">
      <c r="A260">
        <f t="shared" si="7"/>
        <v>1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>
        <f t="shared" si="7"/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</row>
    <row r="262" spans="1:20" x14ac:dyDescent="0.25">
      <c r="A262">
        <f t="shared" si="7"/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</row>
    <row r="263" spans="1:20" x14ac:dyDescent="0.25">
      <c r="A263">
        <f t="shared" si="7"/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1:20" x14ac:dyDescent="0.25">
      <c r="A264">
        <f t="shared" si="7"/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</row>
    <row r="265" spans="1:20" x14ac:dyDescent="0.25">
      <c r="A265">
        <f t="shared" si="7"/>
        <v>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>
        <f t="shared" si="7"/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</row>
    <row r="267" spans="1:20" x14ac:dyDescent="0.25">
      <c r="A267">
        <f t="shared" si="7"/>
        <v>1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>
        <f t="shared" si="7"/>
        <v>1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>
        <f t="shared" si="7"/>
        <v>1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>
        <f t="shared" si="7"/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</row>
    <row r="271" spans="1:20" x14ac:dyDescent="0.25">
      <c r="A271">
        <f t="shared" si="7"/>
        <v>1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>
        <f t="shared" si="7"/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1:20" x14ac:dyDescent="0.25">
      <c r="A273">
        <f t="shared" si="7"/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</row>
    <row r="274" spans="1:20" x14ac:dyDescent="0.25">
      <c r="A274">
        <f t="shared" si="7"/>
        <v>1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>
        <f t="shared" si="7"/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</row>
    <row r="276" spans="1:20" x14ac:dyDescent="0.25">
      <c r="A276">
        <f t="shared" si="7"/>
        <v>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>
        <f t="shared" si="7"/>
        <v>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81" spans="1:20" x14ac:dyDescent="0.25">
      <c r="A281">
        <f>SUM(B281:T281)</f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</row>
    <row r="282" spans="1:20" x14ac:dyDescent="0.25">
      <c r="A282">
        <f t="shared" ref="A282:A345" si="8">SUM(B282:T282)</f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</row>
    <row r="283" spans="1:20" x14ac:dyDescent="0.25">
      <c r="A283">
        <f t="shared" si="8"/>
        <v>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</row>
    <row r="284" spans="1:20" x14ac:dyDescent="0.25">
      <c r="A284">
        <f t="shared" si="8"/>
        <v>1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>
        <f t="shared" si="8"/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</row>
    <row r="286" spans="1:20" x14ac:dyDescent="0.25">
      <c r="A286">
        <f t="shared" si="8"/>
        <v>1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>
        <f t="shared" si="8"/>
        <v>1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>
        <f t="shared" si="8"/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</row>
    <row r="289" spans="1:20" x14ac:dyDescent="0.25">
      <c r="A289">
        <f t="shared" si="8"/>
        <v>1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>
        <f t="shared" si="8"/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</row>
    <row r="291" spans="1:20" x14ac:dyDescent="0.25">
      <c r="A291">
        <f t="shared" si="8"/>
        <v>1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>
        <f t="shared" si="8"/>
        <v>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>
        <f t="shared" si="8"/>
        <v>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>
        <f t="shared" si="8"/>
        <v>1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>
        <f t="shared" si="8"/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</row>
    <row r="296" spans="1:20" x14ac:dyDescent="0.25">
      <c r="A296">
        <f t="shared" si="8"/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</row>
    <row r="297" spans="1:20" x14ac:dyDescent="0.25">
      <c r="A297">
        <f t="shared" si="8"/>
        <v>1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>
        <f t="shared" si="8"/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</row>
    <row r="299" spans="1:20" x14ac:dyDescent="0.25">
      <c r="A299">
        <f t="shared" si="8"/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</row>
    <row r="300" spans="1:20" x14ac:dyDescent="0.25">
      <c r="A300">
        <f t="shared" si="8"/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</row>
    <row r="301" spans="1:20" x14ac:dyDescent="0.25">
      <c r="A301">
        <f t="shared" si="8"/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</row>
    <row r="302" spans="1:20" x14ac:dyDescent="0.25">
      <c r="A302">
        <f t="shared" si="8"/>
        <v>1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>
        <f t="shared" si="8"/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</row>
    <row r="304" spans="1:20" x14ac:dyDescent="0.25">
      <c r="A304">
        <f t="shared" si="8"/>
        <v>1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>
        <f t="shared" si="8"/>
        <v>1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>
        <f t="shared" si="8"/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</row>
    <row r="307" spans="1:20" x14ac:dyDescent="0.25">
      <c r="A307">
        <f t="shared" si="8"/>
        <v>1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>
        <f t="shared" si="8"/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</row>
    <row r="309" spans="1:20" x14ac:dyDescent="0.25">
      <c r="A309">
        <f t="shared" si="8"/>
        <v>1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>
        <f t="shared" si="8"/>
        <v>1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>
        <f t="shared" si="8"/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</row>
    <row r="312" spans="1:20" x14ac:dyDescent="0.25">
      <c r="A312">
        <f t="shared" si="8"/>
        <v>1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>
        <f t="shared" si="8"/>
        <v>1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>
        <f t="shared" si="8"/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</row>
    <row r="315" spans="1:20" x14ac:dyDescent="0.25">
      <c r="A315">
        <f t="shared" si="8"/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</row>
    <row r="316" spans="1:20" x14ac:dyDescent="0.25">
      <c r="A316">
        <f t="shared" si="8"/>
        <v>1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>
        <f t="shared" si="8"/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</row>
    <row r="318" spans="1:20" x14ac:dyDescent="0.25">
      <c r="A318">
        <f t="shared" si="8"/>
        <v>2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</row>
    <row r="319" spans="1:20" x14ac:dyDescent="0.25">
      <c r="A319">
        <f t="shared" si="8"/>
        <v>1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>
        <f t="shared" si="8"/>
        <v>1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>
        <f t="shared" si="8"/>
        <v>1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>
        <f t="shared" si="8"/>
        <v>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>
        <f t="shared" si="8"/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</row>
    <row r="324" spans="1:20" x14ac:dyDescent="0.25">
      <c r="A324">
        <f t="shared" si="8"/>
        <v>1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>
        <f t="shared" si="8"/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</row>
    <row r="326" spans="1:20" x14ac:dyDescent="0.25">
      <c r="A326">
        <f t="shared" si="8"/>
        <v>1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>
        <f t="shared" si="8"/>
        <v>1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>
        <f t="shared" si="8"/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</row>
    <row r="329" spans="1:20" x14ac:dyDescent="0.25">
      <c r="A329">
        <f t="shared" si="8"/>
        <v>1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5">
      <c r="A330">
        <f t="shared" si="8"/>
        <v>1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5">
      <c r="A331">
        <f t="shared" si="8"/>
        <v>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>
        <f t="shared" si="8"/>
        <v>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>
        <f t="shared" si="8"/>
        <v>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>
        <f t="shared" si="8"/>
        <v>1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>
        <f t="shared" si="8"/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</row>
    <row r="336" spans="1:20" x14ac:dyDescent="0.25">
      <c r="A336">
        <f t="shared" si="8"/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</row>
    <row r="337" spans="1:20" x14ac:dyDescent="0.25">
      <c r="A337">
        <f t="shared" si="8"/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</row>
    <row r="338" spans="1:20" x14ac:dyDescent="0.25">
      <c r="A338">
        <f t="shared" si="8"/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</row>
    <row r="339" spans="1:20" x14ac:dyDescent="0.25">
      <c r="A339">
        <f t="shared" si="8"/>
        <v>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</row>
    <row r="340" spans="1:20" x14ac:dyDescent="0.25">
      <c r="A340">
        <f t="shared" si="8"/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</row>
    <row r="341" spans="1:20" x14ac:dyDescent="0.25">
      <c r="A341">
        <f t="shared" si="8"/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</row>
    <row r="342" spans="1:20" x14ac:dyDescent="0.25">
      <c r="A342">
        <f t="shared" si="8"/>
        <v>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5">
      <c r="A343">
        <f t="shared" si="8"/>
        <v>1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>
        <f t="shared" si="8"/>
        <v>1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5">
      <c r="A345">
        <f t="shared" si="8"/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</row>
    <row r="346" spans="1:20" x14ac:dyDescent="0.25">
      <c r="A346">
        <f t="shared" ref="A346:A370" si="9">SUM(B346:T346)</f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1:20" x14ac:dyDescent="0.25">
      <c r="A347">
        <f t="shared" si="9"/>
        <v>1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5">
      <c r="A348">
        <f t="shared" si="9"/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</row>
    <row r="349" spans="1:20" x14ac:dyDescent="0.25">
      <c r="A349">
        <f t="shared" si="9"/>
        <v>1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>
        <f t="shared" si="9"/>
        <v>1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5">
      <c r="A351">
        <f t="shared" si="9"/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</row>
    <row r="352" spans="1:20" x14ac:dyDescent="0.25">
      <c r="A352">
        <f t="shared" si="9"/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</row>
    <row r="353" spans="1:20" x14ac:dyDescent="0.25">
      <c r="A353">
        <f t="shared" si="9"/>
        <v>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>
        <f t="shared" si="9"/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</row>
    <row r="355" spans="1:20" x14ac:dyDescent="0.25">
      <c r="A355">
        <f t="shared" si="9"/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</row>
    <row r="356" spans="1:20" x14ac:dyDescent="0.25">
      <c r="A356">
        <f t="shared" si="9"/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1:20" x14ac:dyDescent="0.25">
      <c r="A357">
        <f t="shared" si="9"/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</row>
    <row r="358" spans="1:20" x14ac:dyDescent="0.25">
      <c r="A358">
        <f t="shared" si="9"/>
        <v>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5">
      <c r="A359">
        <f t="shared" si="9"/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</row>
    <row r="360" spans="1:20" x14ac:dyDescent="0.25">
      <c r="A360">
        <f t="shared" si="9"/>
        <v>1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>
        <f t="shared" si="9"/>
        <v>1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>
        <f t="shared" si="9"/>
        <v>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>
        <f t="shared" si="9"/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</row>
    <row r="364" spans="1:20" x14ac:dyDescent="0.25">
      <c r="A364">
        <f t="shared" si="9"/>
        <v>1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>
        <f t="shared" si="9"/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1:20" x14ac:dyDescent="0.25">
      <c r="A366">
        <f t="shared" si="9"/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</row>
    <row r="367" spans="1:20" x14ac:dyDescent="0.25">
      <c r="A367">
        <f t="shared" si="9"/>
        <v>1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>
        <f t="shared" si="9"/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</row>
    <row r="369" spans="1:20" x14ac:dyDescent="0.25">
      <c r="A369">
        <f t="shared" si="9"/>
        <v>1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>
        <f t="shared" si="9"/>
        <v>1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>
        <f>SUM(A281:A370)</f>
        <v>92</v>
      </c>
      <c r="B371">
        <f t="shared" ref="B371:T371" si="10">SUM(B281:B370)</f>
        <v>48</v>
      </c>
      <c r="C371">
        <f t="shared" si="10"/>
        <v>0</v>
      </c>
      <c r="D371">
        <f t="shared" si="10"/>
        <v>0</v>
      </c>
      <c r="E371">
        <f t="shared" si="10"/>
        <v>0</v>
      </c>
      <c r="F371">
        <f t="shared" si="10"/>
        <v>0</v>
      </c>
      <c r="G371">
        <f t="shared" si="10"/>
        <v>0</v>
      </c>
      <c r="H371">
        <f t="shared" si="10"/>
        <v>0</v>
      </c>
      <c r="I371">
        <f t="shared" si="10"/>
        <v>0</v>
      </c>
      <c r="J371">
        <f t="shared" si="10"/>
        <v>0</v>
      </c>
      <c r="K371">
        <f t="shared" si="10"/>
        <v>0</v>
      </c>
      <c r="L371">
        <f t="shared" si="10"/>
        <v>0</v>
      </c>
      <c r="M371">
        <f t="shared" si="10"/>
        <v>0</v>
      </c>
      <c r="N371">
        <f t="shared" si="10"/>
        <v>0</v>
      </c>
      <c r="O371">
        <f t="shared" si="10"/>
        <v>0</v>
      </c>
      <c r="P371">
        <f t="shared" si="10"/>
        <v>0</v>
      </c>
      <c r="Q371">
        <f t="shared" si="10"/>
        <v>0</v>
      </c>
      <c r="R371">
        <f t="shared" si="10"/>
        <v>4</v>
      </c>
      <c r="S371">
        <f t="shared" si="10"/>
        <v>40</v>
      </c>
      <c r="T371">
        <f t="shared" si="10"/>
        <v>0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M73"/>
  <sheetViews>
    <sheetView topLeftCell="R22" zoomScale="62" zoomScaleNormal="62" workbookViewId="0">
      <selection activeCell="W73" sqref="W73"/>
    </sheetView>
  </sheetViews>
  <sheetFormatPr baseColWidth="10" defaultRowHeight="15" x14ac:dyDescent="0.2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0" bestFit="1" customWidth="1"/>
    <col min="21" max="21" width="10.7109375" bestFit="1" customWidth="1"/>
    <col min="22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 x14ac:dyDescent="0.5">
      <c r="A1" s="14" t="s">
        <v>69</v>
      </c>
    </row>
    <row r="2" spans="1:33" x14ac:dyDescent="0.25">
      <c r="A2" s="6"/>
      <c r="B2" s="585" t="s">
        <v>36</v>
      </c>
      <c r="C2" s="585"/>
      <c r="D2" s="585"/>
      <c r="E2" s="585"/>
      <c r="F2" s="585"/>
      <c r="G2" s="585"/>
      <c r="H2" s="585"/>
      <c r="I2" s="585"/>
      <c r="J2" s="585"/>
      <c r="K2" s="585"/>
      <c r="L2" s="585"/>
      <c r="M2" s="585"/>
      <c r="N2" s="585"/>
      <c r="O2" s="585"/>
      <c r="P2" s="585"/>
      <c r="Q2" s="585"/>
      <c r="R2" s="583" t="s">
        <v>38</v>
      </c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3290.9666666666667</v>
      </c>
      <c r="C5" s="10">
        <v>3384.1777777777779</v>
      </c>
      <c r="D5" s="10">
        <v>3276.3333333333335</v>
      </c>
      <c r="E5" s="10">
        <v>3410.088888888889</v>
      </c>
      <c r="F5" s="10">
        <v>3915.8777777777777</v>
      </c>
      <c r="G5" s="10">
        <v>3859.088888888889</v>
      </c>
      <c r="H5" s="10">
        <v>3895.3333333333335</v>
      </c>
      <c r="I5" s="10">
        <v>3895.9</v>
      </c>
      <c r="J5" s="4">
        <v>3529.3111111111111</v>
      </c>
      <c r="K5" s="4">
        <v>3520.1777777777779</v>
      </c>
      <c r="L5" s="4">
        <v>3545.3333333333335</v>
      </c>
      <c r="M5" s="4">
        <v>3529.4888888888891</v>
      </c>
      <c r="N5" s="4">
        <v>3643.6111111111113</v>
      </c>
      <c r="O5" s="4">
        <v>3643.6111111111113</v>
      </c>
      <c r="P5" s="4">
        <v>3663.4444444444443</v>
      </c>
      <c r="Q5" s="4">
        <v>3660.3333333333335</v>
      </c>
      <c r="R5" s="10">
        <v>3290.8888888888887</v>
      </c>
      <c r="S5" s="10">
        <v>3384.1777777777779</v>
      </c>
      <c r="T5" s="10">
        <v>3276.2888888888888</v>
      </c>
      <c r="U5" s="10">
        <v>3409.9222222222224</v>
      </c>
      <c r="V5" s="10">
        <v>3453.5444444444443</v>
      </c>
      <c r="W5" s="10">
        <v>3421.411111111111</v>
      </c>
      <c r="X5" s="10">
        <v>3444.8111111111111</v>
      </c>
      <c r="Y5" s="10">
        <v>3418.2222222222222</v>
      </c>
      <c r="Z5" s="2">
        <v>3397.0555555555557</v>
      </c>
      <c r="AA5" s="2">
        <v>3393.9333333333334</v>
      </c>
      <c r="AB5" s="2">
        <v>3404.1333333333332</v>
      </c>
      <c r="AC5" s="2">
        <v>3404.3666666666668</v>
      </c>
      <c r="AD5" s="2">
        <v>3539.3555555555554</v>
      </c>
      <c r="AE5" s="2">
        <v>3532.6111111111113</v>
      </c>
      <c r="AF5" s="2">
        <v>3548.088888888889</v>
      </c>
      <c r="AG5" s="2">
        <v>3558.8888888888887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73978.977777777778</v>
      </c>
      <c r="C7" s="10">
        <v>99326.866666666669</v>
      </c>
      <c r="D7" s="10">
        <v>84408.222222222219</v>
      </c>
      <c r="E7" s="10">
        <v>90093.222222222219</v>
      </c>
      <c r="F7" s="10">
        <v>111170.97777777778</v>
      </c>
      <c r="G7" s="10">
        <v>107270.23333333334</v>
      </c>
      <c r="H7" s="10">
        <v>93534.2</v>
      </c>
      <c r="I7" s="10">
        <v>92371.977777777778</v>
      </c>
      <c r="J7" s="4">
        <v>87254.322222222225</v>
      </c>
      <c r="K7" s="4">
        <v>96153.055555555562</v>
      </c>
      <c r="L7" s="4">
        <v>92801.911111111112</v>
      </c>
      <c r="M7" s="4">
        <v>91626.066666666666</v>
      </c>
      <c r="N7" s="4">
        <v>97159.933333333334</v>
      </c>
      <c r="O7" s="4">
        <v>96607.6</v>
      </c>
      <c r="P7" s="4">
        <v>93237.7</v>
      </c>
      <c r="Q7" s="4">
        <v>92720.833333333328</v>
      </c>
      <c r="R7" s="10">
        <v>73975.455555555556</v>
      </c>
      <c r="S7" s="10">
        <v>99326.866666666669</v>
      </c>
      <c r="T7" s="10">
        <v>84406.166666666672</v>
      </c>
      <c r="U7" s="10">
        <v>90089.933333333334</v>
      </c>
      <c r="V7" s="10">
        <v>93430.177777777775</v>
      </c>
      <c r="W7" s="10">
        <v>90844.511111111118</v>
      </c>
      <c r="X7" s="10">
        <v>88217.4</v>
      </c>
      <c r="Y7" s="10">
        <v>87078.022222222222</v>
      </c>
      <c r="Z7" s="2">
        <v>85759.055555555562</v>
      </c>
      <c r="AA7" s="2">
        <v>91348.833333333328</v>
      </c>
      <c r="AB7" s="2">
        <v>89233.822222222225</v>
      </c>
      <c r="AC7" s="2">
        <v>88963.511111111118</v>
      </c>
      <c r="AD7" s="2">
        <v>94338.488888888882</v>
      </c>
      <c r="AE7" s="2">
        <v>93351.211111111115</v>
      </c>
      <c r="AF7" s="2">
        <v>90726.3</v>
      </c>
      <c r="AG7" s="2">
        <v>90717.222222222219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0.87220707292310728</v>
      </c>
      <c r="C15" s="10">
        <v>3.7307082281654287</v>
      </c>
      <c r="D15" s="10">
        <v>0.42359613738199164</v>
      </c>
      <c r="E15" s="10">
        <v>4.5361345806181577</v>
      </c>
      <c r="F15" s="10">
        <v>20.122813371216065</v>
      </c>
      <c r="G15" s="10">
        <v>18.383916923514121</v>
      </c>
      <c r="H15" s="10">
        <v>19.494876939305207</v>
      </c>
      <c r="I15" s="10">
        <v>19.517313952449641</v>
      </c>
      <c r="J15" s="4">
        <v>8.2470174363270221</v>
      </c>
      <c r="K15" s="4">
        <v>8.0012867138998907</v>
      </c>
      <c r="L15" s="4">
        <v>8.7100101170261333</v>
      </c>
      <c r="M15" s="4">
        <v>8.2748268866432042</v>
      </c>
      <c r="N15" s="4">
        <v>11.837704413246726</v>
      </c>
      <c r="O15" s="4">
        <v>11.803396144941296</v>
      </c>
      <c r="P15" s="4">
        <v>12.41055657653585</v>
      </c>
      <c r="Q15" s="4">
        <v>12.35808835495061</v>
      </c>
      <c r="R15" s="10">
        <v>1.7861237364049982</v>
      </c>
      <c r="S15" s="10">
        <v>4.6780380790934908</v>
      </c>
      <c r="T15" s="10">
        <v>1.3386184143154911</v>
      </c>
      <c r="U15" s="10">
        <v>5.4856421373919391</v>
      </c>
      <c r="V15" s="10">
        <v>6.8259876377033102</v>
      </c>
      <c r="W15" s="10">
        <v>5.8053262553917229</v>
      </c>
      <c r="X15" s="10">
        <v>6.5446914662170377</v>
      </c>
      <c r="Y15" s="10">
        <v>5.7436315593085476</v>
      </c>
      <c r="Z15" s="2">
        <v>5.0773666317478074</v>
      </c>
      <c r="AA15" s="2">
        <v>5.0303996577702517</v>
      </c>
      <c r="AB15" s="2">
        <v>5.2933318104171887</v>
      </c>
      <c r="AC15" s="2">
        <v>5.338124525088352</v>
      </c>
      <c r="AD15" s="2">
        <v>9.5818594578796876</v>
      </c>
      <c r="AE15" s="2">
        <v>9.3553833526272587</v>
      </c>
      <c r="AF15" s="2">
        <v>9.8252774755032224</v>
      </c>
      <c r="AG15" s="2">
        <v>10.2026309252958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</v>
      </c>
      <c r="C17" s="10">
        <v>34.83872460099095</v>
      </c>
      <c r="D17" s="10">
        <v>14.352312843178252</v>
      </c>
      <c r="E17" s="10">
        <v>22.117645989967144</v>
      </c>
      <c r="F17" s="10">
        <v>51.036639689069084</v>
      </c>
      <c r="G17" s="10">
        <v>45.747080673766042</v>
      </c>
      <c r="H17" s="10">
        <v>26.883931384037787</v>
      </c>
      <c r="I17" s="10">
        <v>25.331343941607656</v>
      </c>
      <c r="J17" s="4">
        <v>18.298800726033171</v>
      </c>
      <c r="K17" s="4">
        <v>30.651089169874957</v>
      </c>
      <c r="L17" s="4">
        <v>25.890198220040041</v>
      </c>
      <c r="M17" s="4">
        <v>24.385400214904081</v>
      </c>
      <c r="N17" s="4">
        <v>32.144287820504694</v>
      </c>
      <c r="O17" s="4">
        <v>31.342101213214704</v>
      </c>
      <c r="P17" s="4">
        <v>26.427373533867744</v>
      </c>
      <c r="Q17" s="4">
        <v>25.766823151609938</v>
      </c>
      <c r="R17" s="10">
        <v>5.0586598106975855E-2</v>
      </c>
      <c r="S17" s="10">
        <v>34.909026742263983</v>
      </c>
      <c r="T17" s="10">
        <v>14.411719424342294</v>
      </c>
      <c r="U17" s="10">
        <v>22.178988460304311</v>
      </c>
      <c r="V17" s="10">
        <v>26.846576499843628</v>
      </c>
      <c r="W17" s="10">
        <v>23.298500621084511</v>
      </c>
      <c r="X17" s="10">
        <v>19.663387820034814</v>
      </c>
      <c r="Y17" s="10">
        <v>18.153117480050486</v>
      </c>
      <c r="Z17" s="2">
        <v>16.285738242871876</v>
      </c>
      <c r="AA17" s="2">
        <v>24.123411054920226</v>
      </c>
      <c r="AB17" s="2">
        <v>21.081913191692003</v>
      </c>
      <c r="AC17" s="2">
        <v>20.801672555383316</v>
      </c>
      <c r="AD17" s="2">
        <v>28.313271152324372</v>
      </c>
      <c r="AE17" s="2">
        <v>26.917235661063231</v>
      </c>
      <c r="AF17" s="2">
        <v>23.043279140071693</v>
      </c>
      <c r="AG17" s="2">
        <v>23.093907051012113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70</v>
      </c>
    </row>
    <row r="25" spans="1:39" x14ac:dyDescent="0.25">
      <c r="A25" s="69"/>
      <c r="B25" s="583" t="s">
        <v>37</v>
      </c>
      <c r="C25" s="583"/>
      <c r="D25" s="583"/>
      <c r="E25" s="583"/>
      <c r="F25" s="583"/>
      <c r="G25" s="583"/>
      <c r="H25" s="583"/>
      <c r="I25" s="583"/>
      <c r="J25" s="583"/>
      <c r="K25" s="583"/>
      <c r="L25" s="583"/>
      <c r="M25" s="583"/>
      <c r="N25" s="583"/>
      <c r="O25" s="583"/>
      <c r="P25" s="583"/>
      <c r="Q25" s="583"/>
      <c r="R25" s="583"/>
      <c r="S25" s="583"/>
      <c r="T25" s="583"/>
      <c r="U25" s="583" t="s">
        <v>39</v>
      </c>
      <c r="V25" s="583"/>
      <c r="W25" s="583"/>
      <c r="X25" s="583"/>
      <c r="Y25" s="583"/>
      <c r="Z25" s="583"/>
      <c r="AA25" s="583"/>
      <c r="AB25" s="583"/>
      <c r="AC25" s="583"/>
      <c r="AD25" s="583"/>
      <c r="AE25" s="583"/>
      <c r="AF25" s="583"/>
      <c r="AG25" s="583"/>
      <c r="AH25" s="583"/>
      <c r="AI25" s="583"/>
      <c r="AJ25" s="583"/>
      <c r="AK25" s="583"/>
      <c r="AL25" s="583"/>
      <c r="AM25" s="583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3184.5777777777776</v>
      </c>
      <c r="C28" s="10">
        <v>3230.3222222222221</v>
      </c>
      <c r="D28" s="10">
        <v>3139.1222222222223</v>
      </c>
      <c r="E28" s="10">
        <v>3291.4666666666667</v>
      </c>
      <c r="F28" s="10">
        <v>3851.4555555555557</v>
      </c>
      <c r="G28" s="10">
        <v>3795.5777777777776</v>
      </c>
      <c r="H28" s="10">
        <v>3824.1222222222223</v>
      </c>
      <c r="I28" s="10">
        <v>3863.4333333333334</v>
      </c>
      <c r="J28" s="2">
        <v>3540.4555555555557</v>
      </c>
      <c r="K28" s="2">
        <v>3525.7555555555555</v>
      </c>
      <c r="L28" s="2">
        <v>3534.6888888888889</v>
      </c>
      <c r="M28" s="2">
        <v>3518.0111111111109</v>
      </c>
      <c r="N28" s="2">
        <v>3645.411111111111</v>
      </c>
      <c r="O28" s="2">
        <v>3654.7888888888888</v>
      </c>
      <c r="P28" s="2">
        <v>3662.088888888889</v>
      </c>
      <c r="Q28" s="2">
        <v>3646.8222222222221</v>
      </c>
      <c r="R28" s="10">
        <v>3140.5444444444443</v>
      </c>
      <c r="S28" s="10">
        <v>3203.1666666666665</v>
      </c>
      <c r="T28" s="10">
        <v>3240.2</v>
      </c>
      <c r="U28" s="2">
        <v>3184.3666666666668</v>
      </c>
      <c r="V28" s="2">
        <v>3230.3222222222221</v>
      </c>
      <c r="W28" s="2">
        <v>3138.7</v>
      </c>
      <c r="X28" s="2">
        <v>3290.0333333333333</v>
      </c>
      <c r="Y28" s="2">
        <v>3423.0111111111109</v>
      </c>
      <c r="Z28" s="2">
        <v>3399.2</v>
      </c>
      <c r="AA28" s="2">
        <v>3398.8222222222221</v>
      </c>
      <c r="AB28" s="2">
        <v>3423.3444444444444</v>
      </c>
      <c r="AC28" s="10">
        <v>3404.0444444444443</v>
      </c>
      <c r="AD28" s="10">
        <v>3401.4222222222224</v>
      </c>
      <c r="AE28" s="10">
        <v>3404.1555555555556</v>
      </c>
      <c r="AF28" s="10">
        <v>3397.0111111111109</v>
      </c>
      <c r="AG28" s="10">
        <v>3522.8444444444444</v>
      </c>
      <c r="AH28" s="10">
        <v>3516.4555555555557</v>
      </c>
      <c r="AI28" s="10">
        <v>3524.1666666666665</v>
      </c>
      <c r="AJ28" s="10">
        <v>3533.3888888888887</v>
      </c>
      <c r="AK28" s="2">
        <v>3126.5666666666666</v>
      </c>
      <c r="AL28" s="2">
        <v>3202.3333333333335</v>
      </c>
      <c r="AM28" s="2">
        <v>3207.8666666666668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67268.233333333337</v>
      </c>
      <c r="C30" s="10">
        <v>99400.322222222225</v>
      </c>
      <c r="D30" s="10">
        <v>80343.988888888882</v>
      </c>
      <c r="E30" s="10">
        <v>86563.655555555553</v>
      </c>
      <c r="F30" s="10">
        <v>107840.81111111111</v>
      </c>
      <c r="G30" s="10">
        <v>104147.48888888888</v>
      </c>
      <c r="H30" s="10">
        <v>93691.066666666666</v>
      </c>
      <c r="I30" s="10">
        <v>92612.1</v>
      </c>
      <c r="J30" s="2">
        <v>87001.722222222219</v>
      </c>
      <c r="K30" s="2">
        <v>97002.766666666663</v>
      </c>
      <c r="L30" s="2">
        <v>91866.911111111112</v>
      </c>
      <c r="M30" s="2">
        <v>91538.022222222222</v>
      </c>
      <c r="N30" s="2">
        <v>96341.511111111118</v>
      </c>
      <c r="O30" s="2">
        <v>96394.677777777775</v>
      </c>
      <c r="P30" s="2">
        <v>93746.844444444447</v>
      </c>
      <c r="Q30" s="2">
        <v>92828.388888888891</v>
      </c>
      <c r="R30" s="10">
        <v>75680.477777777778</v>
      </c>
      <c r="S30" s="10">
        <v>68253.888888888891</v>
      </c>
      <c r="T30" s="10">
        <v>84402.055555555562</v>
      </c>
      <c r="U30" s="2">
        <v>67259.811111111107</v>
      </c>
      <c r="V30" s="2">
        <v>99400.322222222225</v>
      </c>
      <c r="W30" s="2">
        <v>80325.266666666663</v>
      </c>
      <c r="X30" s="2">
        <v>86532.288888888885</v>
      </c>
      <c r="Y30" s="2">
        <v>91463.111111111109</v>
      </c>
      <c r="Z30" s="2">
        <v>89162.044444444444</v>
      </c>
      <c r="AA30" s="2">
        <v>88732.988888888882</v>
      </c>
      <c r="AB30" s="2">
        <v>87807.344444444447</v>
      </c>
      <c r="AC30" s="10">
        <v>85378.277777777781</v>
      </c>
      <c r="AD30" s="10">
        <v>92277.03333333334</v>
      </c>
      <c r="AE30" s="10">
        <v>88612.555555555562</v>
      </c>
      <c r="AF30" s="10">
        <v>88752.933333333334</v>
      </c>
      <c r="AG30" s="10">
        <v>92579.588888888888</v>
      </c>
      <c r="AH30" s="10">
        <v>92193.5</v>
      </c>
      <c r="AI30" s="10">
        <v>91034.222222222219</v>
      </c>
      <c r="AJ30" s="10">
        <v>90685.922222222216</v>
      </c>
      <c r="AK30" s="2">
        <v>75663.633333333331</v>
      </c>
      <c r="AL30" s="2">
        <v>68218.14444444445</v>
      </c>
      <c r="AM30" s="2">
        <v>83567.555555555562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2.5180556645040424</v>
      </c>
      <c r="C38" s="10">
        <v>3.9829759947412793</v>
      </c>
      <c r="D38" s="10">
        <v>1.0516341584605899</v>
      </c>
      <c r="E38" s="10">
        <v>5.9715393245753443</v>
      </c>
      <c r="F38" s="10">
        <v>24.113393519913831</v>
      </c>
      <c r="G38" s="10">
        <v>22.327425044718943</v>
      </c>
      <c r="H38" s="10">
        <v>23.241523840940111</v>
      </c>
      <c r="I38" s="10">
        <v>24.490894820894972</v>
      </c>
      <c r="J38" s="2">
        <v>14.057324088754578</v>
      </c>
      <c r="K38" s="2">
        <v>13.605200670014126</v>
      </c>
      <c r="L38" s="2">
        <v>13.858014619225823</v>
      </c>
      <c r="M38" s="2">
        <v>13.405227662291791</v>
      </c>
      <c r="N38" s="2">
        <v>17.543615093487904</v>
      </c>
      <c r="O38" s="2">
        <v>17.752377443310213</v>
      </c>
      <c r="P38" s="2">
        <v>18.038900229665316</v>
      </c>
      <c r="Q38" s="2">
        <v>17.574272434792938</v>
      </c>
      <c r="R38" s="10">
        <v>1.0630974470628167</v>
      </c>
      <c r="S38" s="10">
        <v>3.1391561702250184</v>
      </c>
      <c r="T38" s="10">
        <v>4.325715954071784</v>
      </c>
      <c r="U38" s="2">
        <v>2.9629382663566166</v>
      </c>
      <c r="V38" s="2">
        <v>4.4415843411298894</v>
      </c>
      <c r="W38" s="2">
        <v>1.4843952425217051</v>
      </c>
      <c r="X38" s="2">
        <v>6.3911599594034074</v>
      </c>
      <c r="Y38" s="2">
        <v>10.727385003638748</v>
      </c>
      <c r="Z38" s="2">
        <v>9.9888424492594918</v>
      </c>
      <c r="AA38" s="2">
        <v>9.9488831335116661</v>
      </c>
      <c r="AB38" s="2">
        <v>10.741184234697979</v>
      </c>
      <c r="AC38" s="10">
        <v>10.110864795895207</v>
      </c>
      <c r="AD38" s="10">
        <v>10.04364066794372</v>
      </c>
      <c r="AE38" s="10">
        <v>10.107082107451646</v>
      </c>
      <c r="AF38" s="10">
        <v>9.9512956554401359</v>
      </c>
      <c r="AG38" s="10">
        <v>14.066077469068007</v>
      </c>
      <c r="AH38" s="10">
        <v>13.787788722513852</v>
      </c>
      <c r="AI38" s="10">
        <v>14.086539718952187</v>
      </c>
      <c r="AJ38" s="10">
        <v>14.381788841984182</v>
      </c>
      <c r="AK38" s="2">
        <v>1.0705943700431668</v>
      </c>
      <c r="AL38" s="2">
        <v>3.5644041928941781</v>
      </c>
      <c r="AM38" s="2">
        <v>3.7143827588997333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0.68859010930296882</v>
      </c>
      <c r="C40" s="10">
        <v>49.499933617741782</v>
      </c>
      <c r="D40" s="10">
        <v>20.661739284001413</v>
      </c>
      <c r="E40" s="10">
        <v>29.984875135994177</v>
      </c>
      <c r="F40" s="10">
        <v>62.353712436270698</v>
      </c>
      <c r="G40" s="10">
        <v>56.803349011581034</v>
      </c>
      <c r="H40" s="10">
        <v>40.821260879597425</v>
      </c>
      <c r="I40" s="10">
        <v>39.127865607698638</v>
      </c>
      <c r="J40" s="2">
        <v>30.46699333494962</v>
      </c>
      <c r="K40" s="2">
        <v>46.133167262705015</v>
      </c>
      <c r="L40" s="2">
        <v>38.090027144302326</v>
      </c>
      <c r="M40" s="2">
        <v>37.77244591190351</v>
      </c>
      <c r="N40" s="2">
        <v>45.350258650443806</v>
      </c>
      <c r="O40" s="2">
        <v>45.22817424311765</v>
      </c>
      <c r="P40" s="2">
        <v>40.70796268042335</v>
      </c>
      <c r="Q40" s="2">
        <v>39.32712573531461</v>
      </c>
      <c r="R40" s="10">
        <v>12.992427848578563</v>
      </c>
      <c r="S40" s="10">
        <v>2.2483761660917008</v>
      </c>
      <c r="T40" s="10">
        <v>26.780193845194269</v>
      </c>
      <c r="U40" s="2">
        <v>0.69611101818513843</v>
      </c>
      <c r="V40" s="2">
        <v>49.529780155257463</v>
      </c>
      <c r="W40" s="2">
        <v>20.658348256195708</v>
      </c>
      <c r="X40" s="2">
        <v>29.962735006869298</v>
      </c>
      <c r="Y40" s="2">
        <v>37.552749496809163</v>
      </c>
      <c r="Z40" s="2">
        <v>34.128066179467574</v>
      </c>
      <c r="AA40" s="2">
        <v>33.293740550038009</v>
      </c>
      <c r="AB40" s="2">
        <v>31.868052441286927</v>
      </c>
      <c r="AC40" s="10">
        <v>28.021272397622393</v>
      </c>
      <c r="AD40" s="10">
        <v>38.977595706687893</v>
      </c>
      <c r="AE40" s="10">
        <v>33.172187834002372</v>
      </c>
      <c r="AF40" s="10">
        <v>33.552724088215506</v>
      </c>
      <c r="AG40" s="10">
        <v>39.635778519006152</v>
      </c>
      <c r="AH40" s="10">
        <v>38.888279154003712</v>
      </c>
      <c r="AI40" s="10">
        <v>36.633201778559858</v>
      </c>
      <c r="AJ40" s="10">
        <v>36.087924062715217</v>
      </c>
      <c r="AK40" s="2">
        <v>12.988165908246154</v>
      </c>
      <c r="AL40" s="2">
        <v>2.2134771169697172</v>
      </c>
      <c r="AM40" s="2">
        <v>25.526241945383259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71</v>
      </c>
    </row>
    <row r="48" spans="1:39" x14ac:dyDescent="0.25">
      <c r="A48" s="6"/>
      <c r="B48" s="583" t="s">
        <v>36</v>
      </c>
      <c r="C48" s="583"/>
      <c r="D48" s="583"/>
      <c r="E48" s="583"/>
      <c r="F48" s="583"/>
      <c r="G48" s="583"/>
      <c r="H48" s="583"/>
      <c r="I48" s="583"/>
      <c r="J48" s="583"/>
      <c r="K48" s="583"/>
      <c r="L48" s="583"/>
      <c r="M48" s="583"/>
      <c r="N48" s="583"/>
      <c r="O48" s="583"/>
      <c r="P48" s="583"/>
      <c r="Q48" s="583"/>
      <c r="R48" s="583" t="s">
        <v>38</v>
      </c>
      <c r="S48" s="583"/>
      <c r="T48" s="583"/>
      <c r="U48" s="583"/>
      <c r="V48" s="583"/>
      <c r="W48" s="583"/>
      <c r="X48" s="583"/>
      <c r="Y48" s="583"/>
      <c r="Z48" s="583"/>
      <c r="AA48" s="583"/>
      <c r="AB48" s="583"/>
      <c r="AC48" s="583"/>
      <c r="AD48" s="583"/>
      <c r="AE48" s="583"/>
      <c r="AF48" s="583"/>
      <c r="AG48" s="583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32</v>
      </c>
      <c r="C50" s="11">
        <v>0</v>
      </c>
      <c r="D50" s="11">
        <v>55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2</v>
      </c>
      <c r="K50" s="9">
        <v>0</v>
      </c>
      <c r="L50" s="9">
        <v>1</v>
      </c>
      <c r="M50" s="9">
        <v>2</v>
      </c>
      <c r="N50" s="9">
        <v>0</v>
      </c>
      <c r="O50" s="9">
        <v>0</v>
      </c>
      <c r="P50" s="9">
        <v>0</v>
      </c>
      <c r="Q50" s="9">
        <v>0</v>
      </c>
      <c r="R50" s="11">
        <v>11</v>
      </c>
      <c r="S50" s="11">
        <v>0</v>
      </c>
      <c r="T50" s="11">
        <v>39</v>
      </c>
      <c r="U50" s="11">
        <v>0</v>
      </c>
      <c r="V50" s="11">
        <v>2</v>
      </c>
      <c r="W50" s="11">
        <v>6</v>
      </c>
      <c r="X50" s="11">
        <v>2</v>
      </c>
      <c r="Y50" s="11">
        <v>3</v>
      </c>
      <c r="Z50" s="9">
        <v>5</v>
      </c>
      <c r="AA50" s="9">
        <v>8</v>
      </c>
      <c r="AB50" s="9">
        <v>8</v>
      </c>
      <c r="AC50" s="9">
        <v>5</v>
      </c>
      <c r="AD50" s="9">
        <v>0</v>
      </c>
      <c r="AE50" s="9">
        <v>2</v>
      </c>
      <c r="AF50" s="9">
        <v>0</v>
      </c>
      <c r="AG50" s="9">
        <v>0</v>
      </c>
      <c r="AH50" s="49"/>
    </row>
    <row r="51" spans="1:39" x14ac:dyDescent="0.25">
      <c r="A51" s="3" t="s">
        <v>42</v>
      </c>
      <c r="B51" s="11">
        <v>90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11">
        <v>87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3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49"/>
    </row>
    <row r="52" spans="1:39" x14ac:dyDescent="0.25">
      <c r="A52" s="3" t="s">
        <v>43</v>
      </c>
      <c r="B52" s="10">
        <v>49.822222222222223</v>
      </c>
      <c r="C52" s="10">
        <v>54.544444444444444</v>
      </c>
      <c r="D52" s="10">
        <v>45.866666666666667</v>
      </c>
      <c r="E52" s="10">
        <v>58.366666666666667</v>
      </c>
      <c r="F52" s="10">
        <v>240.45555555555555</v>
      </c>
      <c r="G52" s="10">
        <v>0</v>
      </c>
      <c r="H52" s="10">
        <v>51.43333333333333</v>
      </c>
      <c r="I52" s="10">
        <v>44.31111111111111</v>
      </c>
      <c r="J52" s="2">
        <v>49.555555555555557</v>
      </c>
      <c r="K52" s="2">
        <v>60.922222222222224</v>
      </c>
      <c r="L52" s="2">
        <v>49.022222222222226</v>
      </c>
      <c r="M52" s="2">
        <v>79.344444444444449</v>
      </c>
      <c r="N52" s="2">
        <v>88.455555555555549</v>
      </c>
      <c r="O52" s="2">
        <v>66.13333333333334</v>
      </c>
      <c r="P52" s="2">
        <v>58.788888888888891</v>
      </c>
      <c r="Q52" s="2">
        <v>58.37777777777778</v>
      </c>
      <c r="R52" s="10">
        <v>45.222222222222221</v>
      </c>
      <c r="S52" s="10">
        <v>54.544444444444444</v>
      </c>
      <c r="T52" s="10">
        <v>41.4</v>
      </c>
      <c r="U52" s="10">
        <v>58.366666666666667</v>
      </c>
      <c r="V52" s="10">
        <v>58.322222222222223</v>
      </c>
      <c r="W52" s="10">
        <v>0</v>
      </c>
      <c r="X52" s="10">
        <v>44.7</v>
      </c>
      <c r="Y52" s="10">
        <v>41.266666666666666</v>
      </c>
      <c r="Z52" s="2">
        <v>39.533333333333331</v>
      </c>
      <c r="AA52" s="2">
        <v>45.966666666666669</v>
      </c>
      <c r="AB52" s="2">
        <v>40.222222222222221</v>
      </c>
      <c r="AC52" s="2">
        <v>47.344444444444441</v>
      </c>
      <c r="AD52" s="2">
        <v>69.166666666666671</v>
      </c>
      <c r="AE52" s="2">
        <v>17</v>
      </c>
      <c r="AF52" s="2">
        <v>39.833333333333336</v>
      </c>
      <c r="AG52" s="2">
        <v>37.68888888888889</v>
      </c>
    </row>
    <row r="53" spans="1:39" x14ac:dyDescent="0.25">
      <c r="A53" s="3" t="s">
        <v>96</v>
      </c>
      <c r="B53" s="10">
        <v>1360.9222222222222</v>
      </c>
      <c r="C53" s="10">
        <v>1578.4444444444443</v>
      </c>
      <c r="D53" s="10">
        <v>1381.2</v>
      </c>
      <c r="E53" s="10">
        <v>1585.8333333333333</v>
      </c>
      <c r="F53" s="10">
        <v>2463.3555555555554</v>
      </c>
      <c r="G53" s="10">
        <v>2581.9222222222224</v>
      </c>
      <c r="H53" s="10">
        <v>2604.5333333333333</v>
      </c>
      <c r="I53" s="10">
        <v>2525.0777777777776</v>
      </c>
      <c r="J53" s="2">
        <v>1852.1111111111111</v>
      </c>
      <c r="K53" s="2">
        <v>1846.6333333333334</v>
      </c>
      <c r="L53" s="2">
        <v>1913.4666666666667</v>
      </c>
      <c r="M53" s="2">
        <v>1823.8222222222223</v>
      </c>
      <c r="N53" s="2">
        <v>2063.4777777777776</v>
      </c>
      <c r="O53" s="2">
        <v>2084.6333333333332</v>
      </c>
      <c r="P53" s="2">
        <v>2131.4777777777776</v>
      </c>
      <c r="Q53" s="2">
        <v>2081.6666666666665</v>
      </c>
      <c r="R53" s="10">
        <v>1365.3666666666666</v>
      </c>
      <c r="S53" s="10">
        <v>1296.3888888888889</v>
      </c>
      <c r="T53" s="10">
        <v>1237.6333333333334</v>
      </c>
      <c r="U53" s="10">
        <v>1585.5</v>
      </c>
      <c r="V53" s="10">
        <v>1715.9333333333334</v>
      </c>
      <c r="W53" s="10">
        <v>1704.6222222222223</v>
      </c>
      <c r="X53" s="10">
        <v>1633.4222222222222</v>
      </c>
      <c r="Y53" s="10">
        <v>1630.4777777777779</v>
      </c>
      <c r="Z53" s="2">
        <v>1531.7222222222222</v>
      </c>
      <c r="AA53" s="2">
        <v>1603.3222222222223</v>
      </c>
      <c r="AB53" s="2">
        <v>1636.8444444444444</v>
      </c>
      <c r="AC53" s="2">
        <v>1567.411111111111</v>
      </c>
      <c r="AD53" s="2">
        <v>1857.5444444444445</v>
      </c>
      <c r="AE53" s="2">
        <v>1898.1777777777777</v>
      </c>
      <c r="AF53" s="2">
        <v>1908.6777777777777</v>
      </c>
      <c r="AG53" s="2">
        <v>1873.8111111111111</v>
      </c>
    </row>
    <row r="54" spans="1:39" x14ac:dyDescent="0.25">
      <c r="A54" s="3" t="s">
        <v>95</v>
      </c>
      <c r="B54" s="10">
        <v>194.34444444444443</v>
      </c>
      <c r="C54" s="10">
        <v>158.52222222222221</v>
      </c>
      <c r="D54" s="10">
        <v>148.75555555555556</v>
      </c>
      <c r="E54" s="10">
        <v>199.13333333333333</v>
      </c>
      <c r="F54" s="10">
        <v>151.1</v>
      </c>
      <c r="G54" s="10">
        <v>159.4111111111111</v>
      </c>
      <c r="H54" s="10">
        <v>157.85555555555555</v>
      </c>
      <c r="I54" s="10">
        <v>245.56666666666666</v>
      </c>
      <c r="J54" s="2">
        <v>180.11111111111111</v>
      </c>
      <c r="K54" s="2">
        <v>155.95555555555555</v>
      </c>
      <c r="L54" s="2">
        <v>151.33333333333334</v>
      </c>
      <c r="M54" s="2">
        <v>178.96666666666667</v>
      </c>
      <c r="N54" s="2">
        <v>158.44444444444446</v>
      </c>
      <c r="O54" s="2">
        <v>159.61111111111111</v>
      </c>
      <c r="P54" s="2">
        <v>159.77777777777777</v>
      </c>
      <c r="Q54" s="2">
        <v>203.77777777777777</v>
      </c>
      <c r="R54" s="10">
        <v>194.34444444444443</v>
      </c>
      <c r="S54" s="10">
        <v>440.57777777777778</v>
      </c>
      <c r="T54" s="10">
        <v>296.7</v>
      </c>
      <c r="U54" s="10">
        <v>199.13333333333333</v>
      </c>
      <c r="V54" s="10">
        <v>155.98888888888888</v>
      </c>
      <c r="W54" s="10">
        <v>161.35555555555555</v>
      </c>
      <c r="X54" s="10">
        <v>234.65555555555557</v>
      </c>
      <c r="Y54" s="10">
        <v>187.85555555555555</v>
      </c>
      <c r="Z54" s="2">
        <v>246.01111111111112</v>
      </c>
      <c r="AA54" s="2">
        <v>161.73333333333332</v>
      </c>
      <c r="AB54" s="2">
        <v>154.35555555555555</v>
      </c>
      <c r="AC54" s="2">
        <v>217.13333333333333</v>
      </c>
      <c r="AD54" s="2">
        <v>175.15555555555557</v>
      </c>
      <c r="AE54" s="2">
        <v>173.2</v>
      </c>
      <c r="AF54" s="2">
        <v>170.82222222222222</v>
      </c>
      <c r="AG54" s="2">
        <v>229.43333333333334</v>
      </c>
    </row>
    <row r="55" spans="1:39" x14ac:dyDescent="0.25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 x14ac:dyDescent="0.25">
      <c r="A56" s="3" t="s">
        <v>45</v>
      </c>
      <c r="B56" s="10">
        <v>5.0999999999999996</v>
      </c>
      <c r="C56" s="10">
        <v>195.02222222222221</v>
      </c>
      <c r="D56" s="10">
        <v>5.2777777777777777</v>
      </c>
      <c r="E56" s="10">
        <v>195.02222222222221</v>
      </c>
      <c r="F56" s="10">
        <v>195.02222222222221</v>
      </c>
      <c r="G56" s="10">
        <v>141.32222222222222</v>
      </c>
      <c r="H56" s="10">
        <v>100.88888888888889</v>
      </c>
      <c r="I56" s="10">
        <v>97.411111111111111</v>
      </c>
      <c r="J56" s="2">
        <v>99.2</v>
      </c>
      <c r="K56" s="2">
        <v>124.61111111111111</v>
      </c>
      <c r="L56" s="2">
        <v>99.2</v>
      </c>
      <c r="M56" s="2">
        <v>118.96666666666667</v>
      </c>
      <c r="N56" s="2">
        <v>135.14444444444445</v>
      </c>
      <c r="O56" s="2">
        <v>127.42222222222222</v>
      </c>
      <c r="P56" s="2">
        <v>112.96666666666667</v>
      </c>
      <c r="Q56" s="2">
        <v>113.73333333333333</v>
      </c>
      <c r="R56" s="10">
        <v>5.0999999999999996</v>
      </c>
      <c r="S56" s="10">
        <v>195.02222222222221</v>
      </c>
      <c r="T56" s="10">
        <v>5.2777777777777777</v>
      </c>
      <c r="U56" s="10">
        <v>195.02222222222221</v>
      </c>
      <c r="V56" s="10">
        <v>195.02222222222221</v>
      </c>
      <c r="W56" s="10">
        <v>141.32222222222222</v>
      </c>
      <c r="X56" s="10">
        <v>100.88888888888889</v>
      </c>
      <c r="Y56" s="10">
        <v>97.411111111111111</v>
      </c>
      <c r="Z56" s="2">
        <v>99.2</v>
      </c>
      <c r="AA56" s="2">
        <v>124.61111111111111</v>
      </c>
      <c r="AB56" s="2">
        <v>99.2</v>
      </c>
      <c r="AC56" s="2">
        <v>118.96666666666667</v>
      </c>
      <c r="AD56" s="2">
        <v>135.14444444444445</v>
      </c>
      <c r="AE56" s="2">
        <v>127.42222222222222</v>
      </c>
      <c r="AF56" s="2">
        <v>112.96666666666667</v>
      </c>
      <c r="AG56" s="2">
        <v>113.73333333333333</v>
      </c>
    </row>
    <row r="57" spans="1:39" x14ac:dyDescent="0.25">
      <c r="A57" s="3" t="s">
        <v>46</v>
      </c>
      <c r="B57" s="10">
        <v>788.87777777777774</v>
      </c>
      <c r="C57" s="10">
        <v>692.16666666666663</v>
      </c>
      <c r="D57" s="10">
        <v>774.06666666666672</v>
      </c>
      <c r="E57" s="10">
        <v>718.07777777777778</v>
      </c>
      <c r="F57" s="10">
        <v>1223.8666666666666</v>
      </c>
      <c r="G57" s="10">
        <v>1220.7777777777778</v>
      </c>
      <c r="H57" s="10">
        <v>1297.4555555555555</v>
      </c>
      <c r="I57" s="10">
        <v>1301.5</v>
      </c>
      <c r="J57" s="2">
        <v>933.12222222222226</v>
      </c>
      <c r="K57" s="2">
        <v>898.57777777777778</v>
      </c>
      <c r="L57" s="2">
        <v>949.14444444444439</v>
      </c>
      <c r="M57" s="2">
        <v>913.5333333333333</v>
      </c>
      <c r="N57" s="2">
        <v>1011.4777777777778</v>
      </c>
      <c r="O57" s="2">
        <v>1019.2</v>
      </c>
      <c r="P57" s="2">
        <v>1053.4888888888888</v>
      </c>
      <c r="Q57" s="2">
        <v>1049.6111111111111</v>
      </c>
      <c r="R57" s="10">
        <v>788.8</v>
      </c>
      <c r="S57" s="10">
        <v>692.16666666666663</v>
      </c>
      <c r="T57" s="10">
        <v>774.02222222222224</v>
      </c>
      <c r="U57" s="10">
        <v>717.91111111111115</v>
      </c>
      <c r="V57" s="10">
        <v>761.5333333333333</v>
      </c>
      <c r="W57" s="10">
        <v>783.1</v>
      </c>
      <c r="X57" s="10">
        <v>846.93333333333328</v>
      </c>
      <c r="Y57" s="10">
        <v>823.82222222222219</v>
      </c>
      <c r="Z57" s="2">
        <v>800.86666666666667</v>
      </c>
      <c r="AA57" s="2">
        <v>772.33333333333337</v>
      </c>
      <c r="AB57" s="2">
        <v>807.94444444444446</v>
      </c>
      <c r="AC57" s="2">
        <v>788.41111111111115</v>
      </c>
      <c r="AD57" s="2">
        <v>907.22222222222217</v>
      </c>
      <c r="AE57" s="2">
        <v>908.2</v>
      </c>
      <c r="AF57" s="2">
        <v>938.13333333333333</v>
      </c>
      <c r="AG57" s="2">
        <v>948.16666666666663</v>
      </c>
    </row>
    <row r="58" spans="1:39" x14ac:dyDescent="0.25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3">
        <f t="shared" ref="B59:AF59" si="0">SUM(B56:B58)</f>
        <v>793.97777777777776</v>
      </c>
      <c r="C59" s="13">
        <f t="shared" si="0"/>
        <v>887.18888888888887</v>
      </c>
      <c r="D59" s="13">
        <f t="shared" si="0"/>
        <v>779.34444444444455</v>
      </c>
      <c r="E59" s="13">
        <f t="shared" si="0"/>
        <v>913.1</v>
      </c>
      <c r="F59" s="13">
        <f t="shared" si="0"/>
        <v>1418.8888888888887</v>
      </c>
      <c r="G59" s="13">
        <f t="shared" si="0"/>
        <v>1362.1000000000001</v>
      </c>
      <c r="H59" s="13">
        <f t="shared" si="0"/>
        <v>1398.3444444444444</v>
      </c>
      <c r="I59" s="13">
        <f t="shared" si="0"/>
        <v>1398.911111111111</v>
      </c>
      <c r="J59" s="13">
        <f t="shared" si="0"/>
        <v>1032.3222222222223</v>
      </c>
      <c r="K59" s="13">
        <f t="shared" si="0"/>
        <v>1023.1888888888889</v>
      </c>
      <c r="L59" s="13">
        <f t="shared" si="0"/>
        <v>1048.3444444444444</v>
      </c>
      <c r="M59" s="13">
        <f t="shared" si="0"/>
        <v>1032.5</v>
      </c>
      <c r="N59" s="13">
        <f t="shared" si="0"/>
        <v>1146.6222222222223</v>
      </c>
      <c r="O59" s="13">
        <f t="shared" si="0"/>
        <v>1146.6222222222223</v>
      </c>
      <c r="P59" s="13">
        <f t="shared" si="0"/>
        <v>1166.4555555555555</v>
      </c>
      <c r="Q59" s="13">
        <f t="shared" si="0"/>
        <v>1163.3444444444444</v>
      </c>
      <c r="R59" s="13">
        <f t="shared" si="0"/>
        <v>793.9</v>
      </c>
      <c r="S59" s="13">
        <f t="shared" si="0"/>
        <v>887.18888888888887</v>
      </c>
      <c r="T59" s="13">
        <f t="shared" si="0"/>
        <v>779.30000000000007</v>
      </c>
      <c r="U59" s="13">
        <f t="shared" si="0"/>
        <v>912.93333333333339</v>
      </c>
      <c r="V59" s="13">
        <f t="shared" si="0"/>
        <v>956.55555555555554</v>
      </c>
      <c r="W59" s="13">
        <f t="shared" si="0"/>
        <v>924.42222222222222</v>
      </c>
      <c r="X59" s="13">
        <f t="shared" si="0"/>
        <v>947.82222222222219</v>
      </c>
      <c r="Y59" s="13">
        <f t="shared" si="0"/>
        <v>921.23333333333335</v>
      </c>
      <c r="Z59" s="13">
        <f t="shared" si="0"/>
        <v>900.06666666666672</v>
      </c>
      <c r="AA59" s="13">
        <f t="shared" si="0"/>
        <v>896.94444444444446</v>
      </c>
      <c r="AB59" s="13">
        <f t="shared" si="0"/>
        <v>907.1444444444445</v>
      </c>
      <c r="AC59" s="13">
        <f t="shared" si="0"/>
        <v>907.37777777777785</v>
      </c>
      <c r="AD59" s="13">
        <f t="shared" si="0"/>
        <v>1042.3666666666666</v>
      </c>
      <c r="AE59" s="13">
        <f t="shared" si="0"/>
        <v>1035.6222222222223</v>
      </c>
      <c r="AF59" s="13">
        <f t="shared" si="0"/>
        <v>1051.0999999999999</v>
      </c>
      <c r="AG59" s="13">
        <f>SUM(AG56:AG58)</f>
        <v>1061.8999999999999</v>
      </c>
    </row>
    <row r="61" spans="1:39" ht="31.5" x14ac:dyDescent="0.5">
      <c r="A61" s="14" t="s">
        <v>72</v>
      </c>
    </row>
    <row r="62" spans="1:39" x14ac:dyDescent="0.25">
      <c r="A62" s="69"/>
      <c r="B62" s="583" t="s">
        <v>37</v>
      </c>
      <c r="C62" s="583"/>
      <c r="D62" s="583"/>
      <c r="E62" s="583"/>
      <c r="F62" s="583"/>
      <c r="G62" s="583"/>
      <c r="H62" s="583"/>
      <c r="I62" s="583"/>
      <c r="J62" s="583"/>
      <c r="K62" s="583"/>
      <c r="L62" s="583"/>
      <c r="M62" s="583"/>
      <c r="N62" s="583"/>
      <c r="O62" s="583"/>
      <c r="P62" s="583"/>
      <c r="Q62" s="583"/>
      <c r="R62" s="583"/>
      <c r="S62" s="583"/>
      <c r="T62" s="583"/>
      <c r="U62" s="583" t="s">
        <v>39</v>
      </c>
      <c r="V62" s="583"/>
      <c r="W62" s="583"/>
      <c r="X62" s="583"/>
      <c r="Y62" s="583"/>
      <c r="Z62" s="583"/>
      <c r="AA62" s="583"/>
      <c r="AB62" s="583"/>
      <c r="AC62" s="583"/>
      <c r="AD62" s="583"/>
      <c r="AE62" s="583"/>
      <c r="AF62" s="583"/>
      <c r="AG62" s="583"/>
      <c r="AH62" s="583"/>
      <c r="AI62" s="583"/>
      <c r="AJ62" s="583"/>
      <c r="AK62" s="583"/>
      <c r="AL62" s="583"/>
      <c r="AM62" s="583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5</v>
      </c>
      <c r="C64" s="11">
        <v>0</v>
      </c>
      <c r="D64" s="11">
        <v>39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1">
        <v>40</v>
      </c>
      <c r="S64" s="11">
        <v>4</v>
      </c>
      <c r="T64" s="11">
        <v>2</v>
      </c>
      <c r="U64" s="26">
        <v>3</v>
      </c>
      <c r="V64" s="26">
        <v>0</v>
      </c>
      <c r="W64" s="26">
        <v>29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71">
        <v>0</v>
      </c>
      <c r="AI64" s="71">
        <v>0</v>
      </c>
      <c r="AJ64" s="71">
        <v>0</v>
      </c>
      <c r="AK64" s="3">
        <v>41</v>
      </c>
      <c r="AL64" s="3">
        <v>3</v>
      </c>
      <c r="AM64" s="3">
        <v>14</v>
      </c>
    </row>
    <row r="65" spans="1:39" x14ac:dyDescent="0.25">
      <c r="A65" s="3" t="s">
        <v>42</v>
      </c>
      <c r="B65" s="11">
        <v>60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4</v>
      </c>
      <c r="S65" s="11">
        <v>26</v>
      </c>
      <c r="T65" s="11">
        <v>0</v>
      </c>
      <c r="U65" s="26">
        <v>60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71">
        <v>0</v>
      </c>
      <c r="AI65" s="71">
        <v>0</v>
      </c>
      <c r="AJ65" s="71">
        <v>0</v>
      </c>
      <c r="AK65" s="3">
        <v>3</v>
      </c>
      <c r="AL65" s="3">
        <v>27</v>
      </c>
      <c r="AM65" s="3">
        <v>0</v>
      </c>
    </row>
    <row r="66" spans="1:39" x14ac:dyDescent="0.25">
      <c r="A66" s="3" t="s">
        <v>43</v>
      </c>
      <c r="B66" s="10">
        <v>7.5555555555555554</v>
      </c>
      <c r="C66" s="10">
        <v>92.477777777777774</v>
      </c>
      <c r="D66" s="10">
        <v>8.655555555555555</v>
      </c>
      <c r="E66" s="10">
        <v>97.144444444444446</v>
      </c>
      <c r="F66" s="10">
        <v>260.5888888888889</v>
      </c>
      <c r="G66" s="10">
        <v>0</v>
      </c>
      <c r="H66" s="10">
        <v>54.788888888888891</v>
      </c>
      <c r="I66" s="10">
        <v>48.344444444444441</v>
      </c>
      <c r="J66" s="2">
        <v>48.033333333333331</v>
      </c>
      <c r="K66" s="2">
        <v>72.644444444444446</v>
      </c>
      <c r="L66" s="2">
        <v>46.1</v>
      </c>
      <c r="M66" s="2">
        <v>67.2</v>
      </c>
      <c r="N66" s="2">
        <v>77.555555555555557</v>
      </c>
      <c r="O66" s="2">
        <v>75.577777777777783</v>
      </c>
      <c r="P66" s="2">
        <v>58.93333333333333</v>
      </c>
      <c r="Q66" s="2">
        <v>70.099999999999994</v>
      </c>
      <c r="R66" s="10">
        <v>10.766666666666667</v>
      </c>
      <c r="S66" s="10">
        <v>39.533333333333331</v>
      </c>
      <c r="T66" s="10">
        <v>0.23333333333333334</v>
      </c>
      <c r="U66" s="4">
        <v>4.7333333333333334</v>
      </c>
      <c r="V66" s="4">
        <v>92.477777777777774</v>
      </c>
      <c r="W66" s="4">
        <v>5.3</v>
      </c>
      <c r="X66" s="4">
        <v>97.144444444444446</v>
      </c>
      <c r="Y66" s="4">
        <v>73.833333333333329</v>
      </c>
      <c r="Z66" s="4">
        <v>0</v>
      </c>
      <c r="AA66" s="4">
        <v>48.722222222222221</v>
      </c>
      <c r="AB66" s="4">
        <v>42.677777777777777</v>
      </c>
      <c r="AC66" s="10">
        <v>48.033333333333331</v>
      </c>
      <c r="AD66" s="10">
        <v>46</v>
      </c>
      <c r="AE66" s="10">
        <v>46.1</v>
      </c>
      <c r="AF66" s="10">
        <v>53.93333333333333</v>
      </c>
      <c r="AG66" s="10">
        <v>49.955555555555556</v>
      </c>
      <c r="AH66" s="71">
        <v>21.733333333333334</v>
      </c>
      <c r="AI66" s="71">
        <v>31.755555555555556</v>
      </c>
      <c r="AJ66" s="71">
        <v>41.344444444444441</v>
      </c>
      <c r="AK66" s="3">
        <v>8.3222222222222229</v>
      </c>
      <c r="AL66" s="3">
        <v>34.93333333333333</v>
      </c>
      <c r="AM66" s="3">
        <v>0.14444444444444443</v>
      </c>
    </row>
    <row r="67" spans="1:39" x14ac:dyDescent="0.25">
      <c r="A67" s="3" t="s">
        <v>96</v>
      </c>
      <c r="B67" s="10">
        <v>1114.2555555555555</v>
      </c>
      <c r="C67" s="10">
        <v>1346.7222222222222</v>
      </c>
      <c r="D67" s="10">
        <v>1227.3222222222223</v>
      </c>
      <c r="E67" s="10">
        <v>1253.7444444444445</v>
      </c>
      <c r="F67" s="10">
        <v>2307.088888888889</v>
      </c>
      <c r="G67" s="10">
        <v>2446.6999999999998</v>
      </c>
      <c r="H67" s="10">
        <v>2502.5777777777776</v>
      </c>
      <c r="I67" s="10">
        <v>2420.7444444444445</v>
      </c>
      <c r="J67" s="2">
        <v>1869.3111111111111</v>
      </c>
      <c r="K67" s="2">
        <v>1848.3777777777777</v>
      </c>
      <c r="L67" s="2">
        <v>1893.8222222222223</v>
      </c>
      <c r="M67" s="2">
        <v>1803.7</v>
      </c>
      <c r="N67" s="2">
        <v>2057.1</v>
      </c>
      <c r="O67" s="2">
        <v>2077.7777777777778</v>
      </c>
      <c r="P67" s="2">
        <v>2126.2444444444445</v>
      </c>
      <c r="Q67" s="2">
        <v>2052.7333333333331</v>
      </c>
      <c r="R67" s="10">
        <v>1210.4555555555555</v>
      </c>
      <c r="S67" s="10">
        <v>1160.5111111111112</v>
      </c>
      <c r="T67" s="10">
        <v>1434.1444444444444</v>
      </c>
      <c r="U67" s="4">
        <v>1116.6555555555556</v>
      </c>
      <c r="V67" s="4">
        <v>1290.9000000000001</v>
      </c>
      <c r="W67" s="4">
        <v>1130.0444444444445</v>
      </c>
      <c r="X67" s="4">
        <v>1250.8666666666666</v>
      </c>
      <c r="Y67" s="4">
        <v>1631.6666666666667</v>
      </c>
      <c r="Z67" s="4">
        <v>1651.2777777777778</v>
      </c>
      <c r="AA67" s="4">
        <v>1603.4888888888888</v>
      </c>
      <c r="AB67" s="4">
        <v>1598.2888888888888</v>
      </c>
      <c r="AC67" s="10">
        <v>1553.3444444444444</v>
      </c>
      <c r="AD67" s="10">
        <v>1625.588888888889</v>
      </c>
      <c r="AE67" s="10">
        <v>1632.7444444444445</v>
      </c>
      <c r="AF67" s="10">
        <v>1541.3888888888889</v>
      </c>
      <c r="AG67" s="10">
        <v>1810.5777777777778</v>
      </c>
      <c r="AH67" s="71">
        <v>1831.0444444444445</v>
      </c>
      <c r="AI67" s="71">
        <v>1862.2555555555555</v>
      </c>
      <c r="AJ67" s="71">
        <v>1827.2111111111112</v>
      </c>
      <c r="AK67" s="3">
        <v>1191.3888888888889</v>
      </c>
      <c r="AL67" s="3">
        <v>1163.4444444444443</v>
      </c>
      <c r="AM67" s="3">
        <v>1369.3555555555556</v>
      </c>
    </row>
    <row r="68" spans="1:39" x14ac:dyDescent="0.25">
      <c r="A68" s="3" t="s">
        <v>95</v>
      </c>
      <c r="B68" s="10">
        <v>270.5</v>
      </c>
      <c r="C68" s="10">
        <v>44.6</v>
      </c>
      <c r="D68" s="10">
        <v>65.422222222222217</v>
      </c>
      <c r="E68" s="10">
        <v>255.2</v>
      </c>
      <c r="F68" s="10">
        <v>158.38888888888889</v>
      </c>
      <c r="G68" s="10">
        <v>167.61111111111111</v>
      </c>
      <c r="H68" s="10">
        <v>114.03333333333333</v>
      </c>
      <c r="I68" s="10">
        <v>280.93333333333334</v>
      </c>
      <c r="J68" s="2">
        <v>186.72222222222223</v>
      </c>
      <c r="K68" s="2">
        <v>153.64444444444445</v>
      </c>
      <c r="L68" s="2">
        <v>152.61111111111111</v>
      </c>
      <c r="M68" s="2">
        <v>188.27777777777777</v>
      </c>
      <c r="N68" s="2">
        <v>179.32222222222222</v>
      </c>
      <c r="O68" s="2">
        <v>179.37777777777777</v>
      </c>
      <c r="P68" s="2">
        <v>162.15555555555557</v>
      </c>
      <c r="Q68" s="2">
        <v>193.96666666666667</v>
      </c>
      <c r="R68" s="10">
        <v>83.022222222222226</v>
      </c>
      <c r="S68" s="10">
        <v>229.44444444444446</v>
      </c>
      <c r="T68" s="10">
        <v>69.177777777777777</v>
      </c>
      <c r="U68" s="4">
        <v>270.5</v>
      </c>
      <c r="V68" s="4">
        <v>100.42222222222222</v>
      </c>
      <c r="W68" s="4">
        <v>165.21111111111111</v>
      </c>
      <c r="X68" s="4">
        <v>255.21111111111111</v>
      </c>
      <c r="Y68" s="4">
        <v>163.67777777777778</v>
      </c>
      <c r="Z68" s="4">
        <v>170.27777777777777</v>
      </c>
      <c r="AA68" s="4">
        <v>168.5888888888889</v>
      </c>
      <c r="AB68" s="4">
        <v>228.87777777777777</v>
      </c>
      <c r="AC68" s="10">
        <v>229.86666666666667</v>
      </c>
      <c r="AD68" s="10">
        <v>154.4111111111111</v>
      </c>
      <c r="AE68" s="10">
        <v>152.62222222222223</v>
      </c>
      <c r="AF68" s="10">
        <v>221.85555555555555</v>
      </c>
      <c r="AG68" s="10">
        <v>208.3111111111111</v>
      </c>
      <c r="AH68" s="71">
        <v>203.28888888888889</v>
      </c>
      <c r="AI68" s="71">
        <v>177.47777777777779</v>
      </c>
      <c r="AJ68" s="71">
        <v>221.37777777777777</v>
      </c>
      <c r="AK68" s="3">
        <v>76.577777777777783</v>
      </c>
      <c r="AL68" s="3">
        <v>229.44444444444446</v>
      </c>
      <c r="AM68" s="3">
        <v>69.388888888888886</v>
      </c>
    </row>
    <row r="69" spans="1:39" x14ac:dyDescent="0.25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 x14ac:dyDescent="0.25">
      <c r="A70" s="3" t="s">
        <v>45</v>
      </c>
      <c r="B70" s="10">
        <v>16.588888888888889</v>
      </c>
      <c r="C70" s="10">
        <v>186.75555555555556</v>
      </c>
      <c r="D70" s="10">
        <v>19.088888888888889</v>
      </c>
      <c r="E70" s="10">
        <v>186.75555555555556</v>
      </c>
      <c r="F70" s="10">
        <v>186.75555555555556</v>
      </c>
      <c r="G70" s="10">
        <v>173.25555555555556</v>
      </c>
      <c r="H70" s="10">
        <v>99.911111111111111</v>
      </c>
      <c r="I70" s="10">
        <v>96.588888888888889</v>
      </c>
      <c r="J70" s="2">
        <v>98.6</v>
      </c>
      <c r="K70" s="2">
        <v>122.66666666666667</v>
      </c>
      <c r="L70" s="2">
        <v>98.6</v>
      </c>
      <c r="M70" s="2">
        <v>119.57777777777778</v>
      </c>
      <c r="N70" s="2">
        <v>123.17777777777778</v>
      </c>
      <c r="O70" s="2">
        <v>124.23333333333333</v>
      </c>
      <c r="P70" s="2">
        <v>108.02222222222223</v>
      </c>
      <c r="Q70" s="2">
        <v>114.14444444444445</v>
      </c>
      <c r="R70" s="10">
        <v>33.011111111111113</v>
      </c>
      <c r="S70" s="10">
        <v>5.0999999999999996</v>
      </c>
      <c r="T70" s="10">
        <v>53.477777777777774</v>
      </c>
      <c r="U70" s="4">
        <v>16.588888888888889</v>
      </c>
      <c r="V70" s="4">
        <v>186.75555555555556</v>
      </c>
      <c r="W70" s="4">
        <v>19.088888888888889</v>
      </c>
      <c r="X70" s="4">
        <v>186.75555555555556</v>
      </c>
      <c r="Y70" s="4">
        <v>186.75555555555556</v>
      </c>
      <c r="Z70" s="4">
        <v>173.25555555555556</v>
      </c>
      <c r="AA70" s="4">
        <v>99.911111111111111</v>
      </c>
      <c r="AB70" s="4">
        <v>96.588888888888889</v>
      </c>
      <c r="AC70" s="10">
        <v>98.6</v>
      </c>
      <c r="AD70" s="10">
        <v>122.66666666666667</v>
      </c>
      <c r="AE70" s="10">
        <v>98.6</v>
      </c>
      <c r="AF70" s="10">
        <v>119.57777777777778</v>
      </c>
      <c r="AG70" s="10">
        <v>123.17777777777778</v>
      </c>
      <c r="AH70" s="71">
        <v>124.23333333333333</v>
      </c>
      <c r="AI70" s="71">
        <v>108.02222222222223</v>
      </c>
      <c r="AJ70" s="71">
        <v>114.14444444444445</v>
      </c>
      <c r="AK70" s="3">
        <v>33.011111111111113</v>
      </c>
      <c r="AL70" s="3">
        <v>5.0999999999999996</v>
      </c>
      <c r="AM70" s="3">
        <v>53.477777777777774</v>
      </c>
    </row>
    <row r="71" spans="1:39" x14ac:dyDescent="0.25">
      <c r="A71" s="3" t="s">
        <v>46</v>
      </c>
      <c r="B71" s="10">
        <v>671</v>
      </c>
      <c r="C71" s="10">
        <v>546.57777777777778</v>
      </c>
      <c r="D71" s="10">
        <v>623.04444444444448</v>
      </c>
      <c r="E71" s="10">
        <v>607.72222222222217</v>
      </c>
      <c r="F71" s="10">
        <v>1167.7111111111112</v>
      </c>
      <c r="G71" s="10">
        <v>1125.3333333333333</v>
      </c>
      <c r="H71" s="10">
        <v>1227.2222222222222</v>
      </c>
      <c r="I71" s="10">
        <v>1269.8555555555556</v>
      </c>
      <c r="J71" s="2">
        <v>944.86666666666667</v>
      </c>
      <c r="K71" s="2">
        <v>906.1</v>
      </c>
      <c r="L71" s="2">
        <v>939.1</v>
      </c>
      <c r="M71" s="2">
        <v>901.44444444444446</v>
      </c>
      <c r="N71" s="2">
        <v>1025.2444444444445</v>
      </c>
      <c r="O71" s="2">
        <v>1033.5666666666666</v>
      </c>
      <c r="P71" s="2">
        <v>1057.0777777777778</v>
      </c>
      <c r="Q71" s="2">
        <v>1035.6888888888889</v>
      </c>
      <c r="R71" s="10">
        <v>610.54444444444448</v>
      </c>
      <c r="S71" s="10">
        <v>701.07777777777778</v>
      </c>
      <c r="T71" s="10">
        <v>689.73333333333335</v>
      </c>
      <c r="U71" s="4">
        <v>670.78888888888889</v>
      </c>
      <c r="V71" s="4">
        <v>546.57777777777778</v>
      </c>
      <c r="W71" s="4">
        <v>622.62222222222226</v>
      </c>
      <c r="X71" s="4">
        <v>606.28888888888889</v>
      </c>
      <c r="Y71" s="4">
        <v>739.26666666666665</v>
      </c>
      <c r="Z71" s="4">
        <v>728.95555555555552</v>
      </c>
      <c r="AA71" s="4">
        <v>801.92222222222222</v>
      </c>
      <c r="AB71" s="4">
        <v>829.76666666666665</v>
      </c>
      <c r="AC71" s="10">
        <v>808.45555555555552</v>
      </c>
      <c r="AD71" s="10">
        <v>781.76666666666665</v>
      </c>
      <c r="AE71" s="10">
        <v>808.56666666666672</v>
      </c>
      <c r="AF71" s="10">
        <v>780.44444444444446</v>
      </c>
      <c r="AG71" s="10">
        <v>902.67777777777781</v>
      </c>
      <c r="AH71" s="71">
        <v>895.23333333333335</v>
      </c>
      <c r="AI71" s="71">
        <v>919.15555555555557</v>
      </c>
      <c r="AJ71" s="71">
        <v>922.25555555555559</v>
      </c>
      <c r="AK71" s="3">
        <v>596.56666666666672</v>
      </c>
      <c r="AL71" s="3">
        <v>700.24444444444441</v>
      </c>
      <c r="AM71" s="3">
        <v>657.4</v>
      </c>
    </row>
    <row r="72" spans="1:39" x14ac:dyDescent="0.25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2">
        <f t="shared" ref="B73:Q73" si="1">SUM(B70:B72)</f>
        <v>687.58888888888885</v>
      </c>
      <c r="C73" s="12">
        <f t="shared" si="1"/>
        <v>733.33333333333337</v>
      </c>
      <c r="D73" s="12">
        <f t="shared" si="1"/>
        <v>642.13333333333333</v>
      </c>
      <c r="E73" s="12">
        <f t="shared" si="1"/>
        <v>794.47777777777776</v>
      </c>
      <c r="F73" s="12">
        <f t="shared" si="1"/>
        <v>1354.4666666666667</v>
      </c>
      <c r="G73" s="12">
        <f t="shared" si="1"/>
        <v>1298.5888888888887</v>
      </c>
      <c r="H73" s="12">
        <f t="shared" si="1"/>
        <v>1327.1333333333332</v>
      </c>
      <c r="I73" s="12">
        <f t="shared" si="1"/>
        <v>1366.4444444444446</v>
      </c>
      <c r="J73" s="12">
        <f t="shared" si="1"/>
        <v>1043.4666666666667</v>
      </c>
      <c r="K73" s="12">
        <f t="shared" si="1"/>
        <v>1028.7666666666667</v>
      </c>
      <c r="L73" s="12">
        <f t="shared" si="1"/>
        <v>1037.7</v>
      </c>
      <c r="M73" s="12">
        <f t="shared" si="1"/>
        <v>1021.0222222222222</v>
      </c>
      <c r="N73" s="12">
        <f t="shared" si="1"/>
        <v>1148.4222222222222</v>
      </c>
      <c r="O73" s="12">
        <f t="shared" si="1"/>
        <v>1157.8</v>
      </c>
      <c r="P73" s="12">
        <f t="shared" si="1"/>
        <v>1165.0999999999999</v>
      </c>
      <c r="Q73" s="12">
        <f t="shared" si="1"/>
        <v>1149.8333333333333</v>
      </c>
      <c r="R73" s="12">
        <f t="shared" ref="R73" si="2">SUM(R70:R72)</f>
        <v>643.55555555555554</v>
      </c>
      <c r="S73" s="12">
        <f t="shared" ref="S73" si="3">SUM(S70:S72)</f>
        <v>706.17777777777781</v>
      </c>
      <c r="T73" s="12">
        <f t="shared" ref="T73" si="4">SUM(T70:T72)</f>
        <v>743.21111111111111</v>
      </c>
      <c r="U73" s="12">
        <f t="shared" ref="U73:AL73" si="5">SUM(U70:U72)</f>
        <v>687.37777777777774</v>
      </c>
      <c r="V73" s="12">
        <f t="shared" si="5"/>
        <v>733.33333333333337</v>
      </c>
      <c r="W73" s="12">
        <f t="shared" si="5"/>
        <v>641.71111111111111</v>
      </c>
      <c r="X73" s="12">
        <f t="shared" si="5"/>
        <v>793.04444444444448</v>
      </c>
      <c r="Y73" s="12">
        <f t="shared" si="5"/>
        <v>926.02222222222224</v>
      </c>
      <c r="Z73" s="12">
        <f t="shared" si="5"/>
        <v>902.21111111111111</v>
      </c>
      <c r="AA73" s="12">
        <f t="shared" si="5"/>
        <v>901.83333333333337</v>
      </c>
      <c r="AB73" s="12">
        <f t="shared" si="5"/>
        <v>926.3555555555555</v>
      </c>
      <c r="AC73" s="12">
        <f t="shared" si="5"/>
        <v>907.05555555555554</v>
      </c>
      <c r="AD73" s="12">
        <f t="shared" si="5"/>
        <v>904.43333333333328</v>
      </c>
      <c r="AE73" s="12">
        <f t="shared" si="5"/>
        <v>907.16666666666674</v>
      </c>
      <c r="AF73" s="12">
        <f t="shared" si="5"/>
        <v>900.02222222222224</v>
      </c>
      <c r="AG73" s="12">
        <f t="shared" si="5"/>
        <v>1025.8555555555556</v>
      </c>
      <c r="AH73" s="12">
        <f t="shared" si="5"/>
        <v>1019.4666666666667</v>
      </c>
      <c r="AI73" s="12">
        <f t="shared" si="5"/>
        <v>1027.1777777777777</v>
      </c>
      <c r="AJ73" s="12">
        <f t="shared" si="5"/>
        <v>1036.4000000000001</v>
      </c>
      <c r="AK73" s="12">
        <f t="shared" si="5"/>
        <v>629.57777777777778</v>
      </c>
      <c r="AL73" s="12">
        <f t="shared" si="5"/>
        <v>705.34444444444443</v>
      </c>
      <c r="AM73" s="12">
        <f>SUM(AM70:AM72)</f>
        <v>710.87777777777774</v>
      </c>
    </row>
  </sheetData>
  <mergeCells count="8">
    <mergeCell ref="B62:T62"/>
    <mergeCell ref="U62:AM62"/>
    <mergeCell ref="B2:Q2"/>
    <mergeCell ref="R2:AG2"/>
    <mergeCell ref="B48:Q48"/>
    <mergeCell ref="R48:AG48"/>
    <mergeCell ref="B25:T25"/>
    <mergeCell ref="U25:AM25"/>
  </mergeCells>
  <pageMargins left="0.7" right="0.7" top="0.78740157499999996" bottom="0.78740157499999996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371"/>
  <sheetViews>
    <sheetView zoomScale="90" zoomScaleNormal="90" workbookViewId="0">
      <selection activeCell="C78" sqref="C78"/>
    </sheetView>
  </sheetViews>
  <sheetFormatPr baseColWidth="10" defaultRowHeight="15" x14ac:dyDescent="0.25"/>
  <cols>
    <col min="1" max="1" width="15.28515625" bestFit="1" customWidth="1"/>
    <col min="2" max="2" width="11.42578125" customWidth="1"/>
    <col min="20" max="22" width="11.42578125" customWidth="1"/>
  </cols>
  <sheetData>
    <row r="1" spans="1:18" x14ac:dyDescent="0.25">
      <c r="A1" t="s">
        <v>99</v>
      </c>
      <c r="B1" t="s">
        <v>1024</v>
      </c>
    </row>
    <row r="2" spans="1:18" x14ac:dyDescent="0.25">
      <c r="B2" s="1"/>
      <c r="C2">
        <v>3161</v>
      </c>
      <c r="D2">
        <v>3239</v>
      </c>
      <c r="E2">
        <v>3176</v>
      </c>
      <c r="F2">
        <v>3301</v>
      </c>
      <c r="G2">
        <v>3950</v>
      </c>
      <c r="H2">
        <v>3853</v>
      </c>
      <c r="I2">
        <v>3880</v>
      </c>
      <c r="J2">
        <v>3861</v>
      </c>
      <c r="K2">
        <v>3241</v>
      </c>
      <c r="L2">
        <v>3343</v>
      </c>
      <c r="M2">
        <v>3534</v>
      </c>
      <c r="N2">
        <v>3312</v>
      </c>
      <c r="O2">
        <v>3574</v>
      </c>
      <c r="P2">
        <v>3567</v>
      </c>
      <c r="Q2">
        <v>3569</v>
      </c>
      <c r="R2">
        <v>3608</v>
      </c>
    </row>
    <row r="3" spans="1:18" x14ac:dyDescent="0.25">
      <c r="B3" s="1"/>
      <c r="C3">
        <v>3151</v>
      </c>
      <c r="D3">
        <v>3231</v>
      </c>
      <c r="E3">
        <v>3123</v>
      </c>
      <c r="F3">
        <v>3296</v>
      </c>
      <c r="G3">
        <v>3843</v>
      </c>
      <c r="H3">
        <v>3788</v>
      </c>
      <c r="I3">
        <v>3812</v>
      </c>
      <c r="J3">
        <v>3810</v>
      </c>
      <c r="K3">
        <v>3431</v>
      </c>
      <c r="L3">
        <v>3443</v>
      </c>
      <c r="M3">
        <v>3411</v>
      </c>
      <c r="N3">
        <v>3527</v>
      </c>
      <c r="O3">
        <v>3680</v>
      </c>
      <c r="P3">
        <v>3588</v>
      </c>
      <c r="Q3">
        <v>3672</v>
      </c>
      <c r="R3">
        <v>3599</v>
      </c>
    </row>
    <row r="4" spans="1:18" x14ac:dyDescent="0.25">
      <c r="B4" s="1"/>
      <c r="C4">
        <v>3142</v>
      </c>
      <c r="D4">
        <v>3237</v>
      </c>
      <c r="E4">
        <v>3132</v>
      </c>
      <c r="F4">
        <v>3253</v>
      </c>
      <c r="G4">
        <v>3539</v>
      </c>
      <c r="H4">
        <v>3488</v>
      </c>
      <c r="I4">
        <v>3604</v>
      </c>
      <c r="J4">
        <v>3572</v>
      </c>
      <c r="K4">
        <v>3181</v>
      </c>
      <c r="L4">
        <v>3174</v>
      </c>
      <c r="M4">
        <v>3211</v>
      </c>
      <c r="N4">
        <v>3253</v>
      </c>
      <c r="O4">
        <v>3308</v>
      </c>
      <c r="P4">
        <v>3300</v>
      </c>
      <c r="Q4">
        <v>3368</v>
      </c>
      <c r="R4">
        <v>3342</v>
      </c>
    </row>
    <row r="5" spans="1:18" x14ac:dyDescent="0.25">
      <c r="B5" s="1"/>
      <c r="C5">
        <v>3407</v>
      </c>
      <c r="D5">
        <v>3458</v>
      </c>
      <c r="E5">
        <v>3359</v>
      </c>
      <c r="F5">
        <v>3451</v>
      </c>
      <c r="G5">
        <v>3988</v>
      </c>
      <c r="H5">
        <v>3943</v>
      </c>
      <c r="I5">
        <v>4011</v>
      </c>
      <c r="J5">
        <v>3922</v>
      </c>
      <c r="K5">
        <v>3632</v>
      </c>
      <c r="L5">
        <v>3493</v>
      </c>
      <c r="M5">
        <v>3540</v>
      </c>
      <c r="N5">
        <v>3579</v>
      </c>
      <c r="O5">
        <v>3551</v>
      </c>
      <c r="P5">
        <v>3552</v>
      </c>
      <c r="Q5">
        <v>3604</v>
      </c>
      <c r="R5">
        <v>3701</v>
      </c>
    </row>
    <row r="6" spans="1:18" x14ac:dyDescent="0.25">
      <c r="B6" s="1"/>
      <c r="C6">
        <v>3429</v>
      </c>
      <c r="D6">
        <v>3525</v>
      </c>
      <c r="E6">
        <v>3374</v>
      </c>
      <c r="F6">
        <v>3520</v>
      </c>
      <c r="G6">
        <v>4215</v>
      </c>
      <c r="H6">
        <v>4094</v>
      </c>
      <c r="I6">
        <v>4082</v>
      </c>
      <c r="J6">
        <v>4132</v>
      </c>
      <c r="K6">
        <v>3837</v>
      </c>
      <c r="L6">
        <v>3727</v>
      </c>
      <c r="M6">
        <v>3782</v>
      </c>
      <c r="N6">
        <v>3712</v>
      </c>
      <c r="O6">
        <v>3867</v>
      </c>
      <c r="P6">
        <v>3828</v>
      </c>
      <c r="Q6">
        <v>3824</v>
      </c>
      <c r="R6">
        <v>3799</v>
      </c>
    </row>
    <row r="7" spans="1:18" x14ac:dyDescent="0.25">
      <c r="B7" s="1"/>
      <c r="C7">
        <v>3508</v>
      </c>
      <c r="D7">
        <v>3564</v>
      </c>
      <c r="E7">
        <v>3474</v>
      </c>
      <c r="F7">
        <v>3607</v>
      </c>
      <c r="G7">
        <v>3882</v>
      </c>
      <c r="H7">
        <v>3853</v>
      </c>
      <c r="I7">
        <v>3899</v>
      </c>
      <c r="J7">
        <v>3834</v>
      </c>
      <c r="K7">
        <v>3610</v>
      </c>
      <c r="L7">
        <v>3491</v>
      </c>
      <c r="M7">
        <v>3391</v>
      </c>
      <c r="N7">
        <v>3498</v>
      </c>
      <c r="O7">
        <v>3767</v>
      </c>
      <c r="P7">
        <v>3636</v>
      </c>
      <c r="Q7">
        <v>3782</v>
      </c>
      <c r="R7">
        <v>3642</v>
      </c>
    </row>
    <row r="8" spans="1:18" x14ac:dyDescent="0.25">
      <c r="B8" s="1"/>
      <c r="C8">
        <v>3270</v>
      </c>
      <c r="D8">
        <v>3391</v>
      </c>
      <c r="E8">
        <v>3267</v>
      </c>
      <c r="F8">
        <v>3379</v>
      </c>
      <c r="G8">
        <v>3659</v>
      </c>
      <c r="H8">
        <v>3605</v>
      </c>
      <c r="I8">
        <v>3597</v>
      </c>
      <c r="J8">
        <v>3640</v>
      </c>
      <c r="K8">
        <v>3369</v>
      </c>
      <c r="L8">
        <v>3533</v>
      </c>
      <c r="M8">
        <v>3368</v>
      </c>
      <c r="N8">
        <v>3376</v>
      </c>
      <c r="O8">
        <v>3679</v>
      </c>
      <c r="P8">
        <v>3789</v>
      </c>
      <c r="Q8">
        <v>3762</v>
      </c>
      <c r="R8">
        <v>3773</v>
      </c>
    </row>
    <row r="9" spans="1:18" x14ac:dyDescent="0.25">
      <c r="B9" s="1"/>
      <c r="C9">
        <v>3268</v>
      </c>
      <c r="D9">
        <v>3436</v>
      </c>
      <c r="E9">
        <v>3310</v>
      </c>
      <c r="F9">
        <v>3451</v>
      </c>
      <c r="G9">
        <v>3842</v>
      </c>
      <c r="H9">
        <v>3765</v>
      </c>
      <c r="I9">
        <v>3822</v>
      </c>
      <c r="J9">
        <v>3730</v>
      </c>
      <c r="K9">
        <v>3450</v>
      </c>
      <c r="L9">
        <v>3623</v>
      </c>
      <c r="M9">
        <v>3612</v>
      </c>
      <c r="N9">
        <v>3626</v>
      </c>
      <c r="O9">
        <v>3785</v>
      </c>
      <c r="P9">
        <v>3628</v>
      </c>
      <c r="Q9">
        <v>3747</v>
      </c>
      <c r="R9">
        <v>3624</v>
      </c>
    </row>
    <row r="10" spans="1:18" x14ac:dyDescent="0.25">
      <c r="B10" s="1"/>
      <c r="C10">
        <v>3198</v>
      </c>
      <c r="D10">
        <v>3229</v>
      </c>
      <c r="E10">
        <v>3120</v>
      </c>
      <c r="F10">
        <v>3250</v>
      </c>
      <c r="G10">
        <v>3818</v>
      </c>
      <c r="H10">
        <v>3774</v>
      </c>
      <c r="I10">
        <v>3862</v>
      </c>
      <c r="J10">
        <v>3870</v>
      </c>
      <c r="K10">
        <v>3663</v>
      </c>
      <c r="L10">
        <v>3461</v>
      </c>
      <c r="M10">
        <v>3650</v>
      </c>
      <c r="N10">
        <v>3555</v>
      </c>
      <c r="O10">
        <v>3554</v>
      </c>
      <c r="P10">
        <v>3635</v>
      </c>
      <c r="Q10">
        <v>3586</v>
      </c>
      <c r="R10">
        <v>3823</v>
      </c>
    </row>
    <row r="11" spans="1:18" x14ac:dyDescent="0.25">
      <c r="B11" s="1"/>
      <c r="C11">
        <v>3091</v>
      </c>
      <c r="D11">
        <v>3191</v>
      </c>
      <c r="E11">
        <v>3043</v>
      </c>
      <c r="F11">
        <v>3249</v>
      </c>
      <c r="G11">
        <v>3665</v>
      </c>
      <c r="H11">
        <v>3649</v>
      </c>
      <c r="I11">
        <v>3710</v>
      </c>
      <c r="J11">
        <v>3744</v>
      </c>
      <c r="K11">
        <v>3316</v>
      </c>
      <c r="L11">
        <v>3256</v>
      </c>
      <c r="M11">
        <v>3217</v>
      </c>
      <c r="N11">
        <v>3287</v>
      </c>
      <c r="O11">
        <v>3504</v>
      </c>
      <c r="P11">
        <v>3470</v>
      </c>
      <c r="Q11">
        <v>3386</v>
      </c>
      <c r="R11">
        <v>3444</v>
      </c>
    </row>
    <row r="12" spans="1:18" x14ac:dyDescent="0.25">
      <c r="B12" s="1"/>
      <c r="C12">
        <v>3392</v>
      </c>
      <c r="D12">
        <v>3550</v>
      </c>
      <c r="E12">
        <v>3432</v>
      </c>
      <c r="F12">
        <v>3590</v>
      </c>
      <c r="G12">
        <v>3900</v>
      </c>
      <c r="H12">
        <v>3813</v>
      </c>
      <c r="I12">
        <v>3887</v>
      </c>
      <c r="J12">
        <v>3858</v>
      </c>
      <c r="K12">
        <v>3653</v>
      </c>
      <c r="L12">
        <v>3546</v>
      </c>
      <c r="M12">
        <v>3734</v>
      </c>
      <c r="N12">
        <v>3576</v>
      </c>
      <c r="O12">
        <v>3602</v>
      </c>
      <c r="P12">
        <v>3741</v>
      </c>
      <c r="Q12">
        <v>3811</v>
      </c>
      <c r="R12">
        <v>3814</v>
      </c>
    </row>
    <row r="13" spans="1:18" x14ac:dyDescent="0.25">
      <c r="B13" s="1"/>
      <c r="C13">
        <v>3066</v>
      </c>
      <c r="D13">
        <v>3150</v>
      </c>
      <c r="E13">
        <v>3099</v>
      </c>
      <c r="F13">
        <v>3243</v>
      </c>
      <c r="G13">
        <v>3771</v>
      </c>
      <c r="H13">
        <v>3682</v>
      </c>
      <c r="I13">
        <v>3714</v>
      </c>
      <c r="J13">
        <v>3701</v>
      </c>
      <c r="K13">
        <v>3471</v>
      </c>
      <c r="L13">
        <v>3423</v>
      </c>
      <c r="M13">
        <v>3533</v>
      </c>
      <c r="N13">
        <v>3417</v>
      </c>
      <c r="O13">
        <v>3482</v>
      </c>
      <c r="P13">
        <v>3417</v>
      </c>
      <c r="Q13">
        <v>3339</v>
      </c>
      <c r="R13">
        <v>3541</v>
      </c>
    </row>
    <row r="14" spans="1:18" x14ac:dyDescent="0.25">
      <c r="B14" s="1"/>
      <c r="C14">
        <v>3232</v>
      </c>
      <c r="D14">
        <v>3350</v>
      </c>
      <c r="E14">
        <v>3243</v>
      </c>
      <c r="F14">
        <v>3354</v>
      </c>
      <c r="G14">
        <v>3911</v>
      </c>
      <c r="H14">
        <v>3848</v>
      </c>
      <c r="I14">
        <v>3809</v>
      </c>
      <c r="J14">
        <v>3757</v>
      </c>
      <c r="K14">
        <v>3389</v>
      </c>
      <c r="L14">
        <v>3424</v>
      </c>
      <c r="M14">
        <v>3696</v>
      </c>
      <c r="N14">
        <v>3710</v>
      </c>
      <c r="O14">
        <v>3661</v>
      </c>
      <c r="P14">
        <v>3616</v>
      </c>
      <c r="Q14">
        <v>3586</v>
      </c>
      <c r="R14">
        <v>3754</v>
      </c>
    </row>
    <row r="15" spans="1:18" x14ac:dyDescent="0.25">
      <c r="B15" s="1"/>
      <c r="C15">
        <v>3360</v>
      </c>
      <c r="D15">
        <v>3443</v>
      </c>
      <c r="E15">
        <v>3349</v>
      </c>
      <c r="F15">
        <v>3473</v>
      </c>
      <c r="G15">
        <v>4048</v>
      </c>
      <c r="H15">
        <v>4056</v>
      </c>
      <c r="I15">
        <v>4072</v>
      </c>
      <c r="J15">
        <v>4030</v>
      </c>
      <c r="K15">
        <v>3799</v>
      </c>
      <c r="L15">
        <v>3767</v>
      </c>
      <c r="M15">
        <v>3719</v>
      </c>
      <c r="N15">
        <v>3586</v>
      </c>
      <c r="O15">
        <v>3772</v>
      </c>
      <c r="P15">
        <v>3696</v>
      </c>
      <c r="Q15">
        <v>3808</v>
      </c>
      <c r="R15">
        <v>3791</v>
      </c>
    </row>
    <row r="16" spans="1:18" x14ac:dyDescent="0.25">
      <c r="B16" s="1"/>
      <c r="C16">
        <v>3273</v>
      </c>
      <c r="D16">
        <v>3300</v>
      </c>
      <c r="E16">
        <v>3188</v>
      </c>
      <c r="F16">
        <v>3395</v>
      </c>
      <c r="G16">
        <v>3984</v>
      </c>
      <c r="H16">
        <v>3952</v>
      </c>
      <c r="I16">
        <v>3933</v>
      </c>
      <c r="J16">
        <v>3955</v>
      </c>
      <c r="K16">
        <v>3488</v>
      </c>
      <c r="L16">
        <v>3716</v>
      </c>
      <c r="M16">
        <v>3657</v>
      </c>
      <c r="N16">
        <v>3592</v>
      </c>
      <c r="O16">
        <v>3710</v>
      </c>
      <c r="P16">
        <v>3711</v>
      </c>
      <c r="Q16">
        <v>3621</v>
      </c>
      <c r="R16">
        <v>3677</v>
      </c>
    </row>
    <row r="17" spans="2:18" x14ac:dyDescent="0.25">
      <c r="B17" s="1"/>
      <c r="C17">
        <v>3131</v>
      </c>
      <c r="D17">
        <v>3166</v>
      </c>
      <c r="E17">
        <v>3061</v>
      </c>
      <c r="F17">
        <v>3258</v>
      </c>
      <c r="G17">
        <v>3936</v>
      </c>
      <c r="H17">
        <v>3889</v>
      </c>
      <c r="I17">
        <v>3911</v>
      </c>
      <c r="J17">
        <v>3934</v>
      </c>
      <c r="K17">
        <v>3408</v>
      </c>
      <c r="L17">
        <v>3309</v>
      </c>
      <c r="M17">
        <v>3414</v>
      </c>
      <c r="N17">
        <v>3383</v>
      </c>
      <c r="O17">
        <v>3530</v>
      </c>
      <c r="P17">
        <v>3543</v>
      </c>
      <c r="Q17">
        <v>3417</v>
      </c>
      <c r="R17">
        <v>3590</v>
      </c>
    </row>
    <row r="18" spans="2:18" x14ac:dyDescent="0.25">
      <c r="B18" s="1"/>
      <c r="C18">
        <v>3309</v>
      </c>
      <c r="D18">
        <v>3369</v>
      </c>
      <c r="E18">
        <v>3264</v>
      </c>
      <c r="F18">
        <v>3460</v>
      </c>
      <c r="G18">
        <v>3884</v>
      </c>
      <c r="H18">
        <v>3785</v>
      </c>
      <c r="I18">
        <v>3847</v>
      </c>
      <c r="J18">
        <v>3888</v>
      </c>
      <c r="K18">
        <v>3547</v>
      </c>
      <c r="L18">
        <v>3650</v>
      </c>
      <c r="M18">
        <v>3553</v>
      </c>
      <c r="N18">
        <v>3545</v>
      </c>
      <c r="O18">
        <v>3675</v>
      </c>
      <c r="P18">
        <v>3568</v>
      </c>
      <c r="Q18">
        <v>3627</v>
      </c>
      <c r="R18">
        <v>3582</v>
      </c>
    </row>
    <row r="19" spans="2:18" x14ac:dyDescent="0.25">
      <c r="B19" s="1"/>
      <c r="C19">
        <v>3251</v>
      </c>
      <c r="D19">
        <v>3340</v>
      </c>
      <c r="E19">
        <v>3242</v>
      </c>
      <c r="F19">
        <v>3378</v>
      </c>
      <c r="G19">
        <v>3817</v>
      </c>
      <c r="H19">
        <v>3727</v>
      </c>
      <c r="I19">
        <v>3776</v>
      </c>
      <c r="J19">
        <v>3780</v>
      </c>
      <c r="K19">
        <v>3342</v>
      </c>
      <c r="L19">
        <v>3336</v>
      </c>
      <c r="M19">
        <v>3306</v>
      </c>
      <c r="N19">
        <v>3355</v>
      </c>
      <c r="O19">
        <v>3469</v>
      </c>
      <c r="P19">
        <v>3432</v>
      </c>
      <c r="Q19">
        <v>3655</v>
      </c>
      <c r="R19">
        <v>3524</v>
      </c>
    </row>
    <row r="20" spans="2:18" x14ac:dyDescent="0.25">
      <c r="B20" s="1"/>
      <c r="C20">
        <v>3664</v>
      </c>
      <c r="D20">
        <v>3737</v>
      </c>
      <c r="E20">
        <v>3679</v>
      </c>
      <c r="F20">
        <v>3848</v>
      </c>
      <c r="G20">
        <v>4444</v>
      </c>
      <c r="H20">
        <v>4360</v>
      </c>
      <c r="I20">
        <v>4407</v>
      </c>
      <c r="J20">
        <v>4414</v>
      </c>
      <c r="K20">
        <v>3863</v>
      </c>
      <c r="L20">
        <v>3765</v>
      </c>
      <c r="M20">
        <v>3973</v>
      </c>
      <c r="N20">
        <v>3850</v>
      </c>
      <c r="O20">
        <v>3843</v>
      </c>
      <c r="P20">
        <v>4007</v>
      </c>
      <c r="Q20">
        <v>3923</v>
      </c>
      <c r="R20">
        <v>3858</v>
      </c>
    </row>
    <row r="21" spans="2:18" x14ac:dyDescent="0.25">
      <c r="B21" s="1"/>
      <c r="C21">
        <v>3206</v>
      </c>
      <c r="D21">
        <v>3227</v>
      </c>
      <c r="E21">
        <v>3197</v>
      </c>
      <c r="F21">
        <v>3355</v>
      </c>
      <c r="G21">
        <v>3861</v>
      </c>
      <c r="H21">
        <v>3756</v>
      </c>
      <c r="I21">
        <v>3871</v>
      </c>
      <c r="J21">
        <v>3855</v>
      </c>
      <c r="K21">
        <v>3380</v>
      </c>
      <c r="L21">
        <v>3473</v>
      </c>
      <c r="M21">
        <v>3542</v>
      </c>
      <c r="N21">
        <v>3363</v>
      </c>
      <c r="O21">
        <v>3516</v>
      </c>
      <c r="P21">
        <v>3413</v>
      </c>
      <c r="Q21">
        <v>3553</v>
      </c>
      <c r="R21">
        <v>3572</v>
      </c>
    </row>
    <row r="22" spans="2:18" x14ac:dyDescent="0.25">
      <c r="B22" s="1">
        <v>3031</v>
      </c>
      <c r="C22">
        <v>3308</v>
      </c>
      <c r="D22">
        <v>3445</v>
      </c>
      <c r="E22">
        <v>3382</v>
      </c>
      <c r="F22">
        <v>3510</v>
      </c>
      <c r="G22">
        <v>3750</v>
      </c>
      <c r="H22">
        <v>3693</v>
      </c>
      <c r="I22">
        <v>3697</v>
      </c>
      <c r="J22">
        <v>3710</v>
      </c>
      <c r="K22">
        <v>3393</v>
      </c>
      <c r="L22">
        <v>3383</v>
      </c>
      <c r="M22">
        <v>3450</v>
      </c>
      <c r="N22">
        <v>3465</v>
      </c>
      <c r="O22">
        <v>3465</v>
      </c>
      <c r="P22">
        <v>3328</v>
      </c>
      <c r="Q22">
        <v>3502</v>
      </c>
      <c r="R22">
        <v>3422</v>
      </c>
    </row>
    <row r="23" spans="2:18" x14ac:dyDescent="0.25">
      <c r="B23" s="1"/>
      <c r="C23">
        <v>3546</v>
      </c>
      <c r="D23">
        <v>3656</v>
      </c>
      <c r="E23">
        <v>3516</v>
      </c>
      <c r="F23">
        <v>3568</v>
      </c>
      <c r="G23">
        <v>3969</v>
      </c>
      <c r="H23">
        <v>3897</v>
      </c>
      <c r="I23">
        <v>3978</v>
      </c>
      <c r="J23">
        <v>3962</v>
      </c>
      <c r="K23">
        <v>3812</v>
      </c>
      <c r="L23">
        <v>3681</v>
      </c>
      <c r="M23">
        <v>3754</v>
      </c>
      <c r="N23">
        <v>3660</v>
      </c>
      <c r="O23">
        <v>3966</v>
      </c>
      <c r="P23">
        <v>3782</v>
      </c>
      <c r="Q23">
        <v>3777</v>
      </c>
      <c r="R23">
        <v>3685</v>
      </c>
    </row>
    <row r="24" spans="2:18" x14ac:dyDescent="0.25">
      <c r="B24" s="1"/>
      <c r="C24">
        <v>3358</v>
      </c>
      <c r="D24">
        <v>3415</v>
      </c>
      <c r="E24">
        <v>3305</v>
      </c>
      <c r="F24">
        <v>3464</v>
      </c>
      <c r="G24">
        <v>3998</v>
      </c>
      <c r="H24">
        <v>3943</v>
      </c>
      <c r="I24">
        <v>3997</v>
      </c>
      <c r="J24">
        <v>3954</v>
      </c>
      <c r="K24">
        <v>3597</v>
      </c>
      <c r="L24">
        <v>3569</v>
      </c>
      <c r="M24">
        <v>3446</v>
      </c>
      <c r="N24">
        <v>3618</v>
      </c>
      <c r="O24">
        <v>3854</v>
      </c>
      <c r="P24">
        <v>3942</v>
      </c>
      <c r="Q24">
        <v>3644</v>
      </c>
      <c r="R24">
        <v>3933</v>
      </c>
    </row>
    <row r="25" spans="2:18" x14ac:dyDescent="0.25">
      <c r="B25" s="1"/>
      <c r="C25">
        <v>3455</v>
      </c>
      <c r="D25">
        <v>3531</v>
      </c>
      <c r="E25">
        <v>3387</v>
      </c>
      <c r="F25">
        <v>3535</v>
      </c>
      <c r="G25">
        <v>4024</v>
      </c>
      <c r="H25">
        <v>4008</v>
      </c>
      <c r="I25">
        <v>4072</v>
      </c>
      <c r="J25">
        <v>4109</v>
      </c>
      <c r="K25">
        <v>3730</v>
      </c>
      <c r="L25">
        <v>3881</v>
      </c>
      <c r="M25">
        <v>3893</v>
      </c>
      <c r="N25">
        <v>3901</v>
      </c>
      <c r="O25">
        <v>3802</v>
      </c>
      <c r="P25">
        <v>3721</v>
      </c>
      <c r="Q25">
        <v>3800</v>
      </c>
      <c r="R25">
        <v>3778</v>
      </c>
    </row>
    <row r="26" spans="2:18" x14ac:dyDescent="0.25">
      <c r="B26" s="1"/>
      <c r="C26">
        <v>3024</v>
      </c>
      <c r="D26">
        <v>3112</v>
      </c>
      <c r="E26">
        <v>2956</v>
      </c>
      <c r="F26">
        <v>3095</v>
      </c>
      <c r="G26">
        <v>3601</v>
      </c>
      <c r="H26">
        <v>3544</v>
      </c>
      <c r="I26">
        <v>3570</v>
      </c>
      <c r="J26">
        <v>3501</v>
      </c>
      <c r="K26">
        <v>2963</v>
      </c>
      <c r="L26">
        <v>3093</v>
      </c>
      <c r="M26">
        <v>3072</v>
      </c>
      <c r="N26">
        <v>3299</v>
      </c>
      <c r="O26">
        <v>3326</v>
      </c>
      <c r="P26">
        <v>3331</v>
      </c>
      <c r="Q26">
        <v>3324</v>
      </c>
      <c r="R26">
        <v>3403</v>
      </c>
    </row>
    <row r="27" spans="2:18" x14ac:dyDescent="0.25">
      <c r="B27" s="1"/>
      <c r="C27">
        <v>3217</v>
      </c>
      <c r="D27">
        <v>3324</v>
      </c>
      <c r="E27">
        <v>3209</v>
      </c>
      <c r="F27">
        <v>3371</v>
      </c>
      <c r="G27">
        <v>3821</v>
      </c>
      <c r="H27">
        <v>3841</v>
      </c>
      <c r="I27">
        <v>3897</v>
      </c>
      <c r="J27">
        <v>3880</v>
      </c>
      <c r="K27">
        <v>3566</v>
      </c>
      <c r="L27">
        <v>3585</v>
      </c>
      <c r="M27">
        <v>3338</v>
      </c>
      <c r="N27">
        <v>3275</v>
      </c>
      <c r="O27">
        <v>3371</v>
      </c>
      <c r="P27">
        <v>3523</v>
      </c>
      <c r="Q27">
        <v>3608</v>
      </c>
      <c r="R27">
        <v>3622</v>
      </c>
    </row>
    <row r="28" spans="2:18" x14ac:dyDescent="0.25">
      <c r="B28" s="1">
        <v>4763</v>
      </c>
      <c r="C28">
        <v>3171</v>
      </c>
      <c r="D28">
        <v>3262</v>
      </c>
      <c r="E28">
        <v>3184</v>
      </c>
      <c r="F28">
        <v>3338</v>
      </c>
      <c r="G28">
        <v>3746</v>
      </c>
      <c r="H28">
        <v>3673</v>
      </c>
      <c r="I28">
        <v>3688</v>
      </c>
      <c r="J28">
        <v>3626</v>
      </c>
      <c r="K28">
        <v>3153</v>
      </c>
      <c r="L28">
        <v>3299</v>
      </c>
      <c r="M28">
        <v>3309</v>
      </c>
      <c r="N28">
        <v>3461</v>
      </c>
      <c r="O28">
        <v>3643</v>
      </c>
      <c r="P28">
        <v>3520</v>
      </c>
      <c r="Q28">
        <v>3558</v>
      </c>
      <c r="R28">
        <v>3563</v>
      </c>
    </row>
    <row r="29" spans="2:18" x14ac:dyDescent="0.25">
      <c r="B29" s="1"/>
      <c r="C29">
        <v>3194</v>
      </c>
      <c r="D29">
        <v>3286</v>
      </c>
      <c r="E29">
        <v>3185</v>
      </c>
      <c r="F29">
        <v>3297</v>
      </c>
      <c r="G29">
        <v>3763</v>
      </c>
      <c r="H29">
        <v>3704</v>
      </c>
      <c r="I29">
        <v>3644</v>
      </c>
      <c r="J29">
        <v>3694</v>
      </c>
      <c r="K29">
        <v>3400</v>
      </c>
      <c r="L29">
        <v>3425</v>
      </c>
      <c r="M29">
        <v>3376</v>
      </c>
      <c r="N29">
        <v>3412</v>
      </c>
      <c r="O29">
        <v>3586</v>
      </c>
      <c r="P29">
        <v>3526</v>
      </c>
      <c r="Q29">
        <v>3620</v>
      </c>
      <c r="R29">
        <v>3524</v>
      </c>
    </row>
    <row r="30" spans="2:18" x14ac:dyDescent="0.25">
      <c r="B30" s="1"/>
      <c r="C30">
        <v>3509</v>
      </c>
      <c r="D30">
        <v>3649</v>
      </c>
      <c r="E30">
        <v>3492</v>
      </c>
      <c r="F30">
        <v>3591</v>
      </c>
      <c r="G30">
        <v>4110</v>
      </c>
      <c r="H30">
        <v>4055</v>
      </c>
      <c r="I30">
        <v>4056</v>
      </c>
      <c r="J30">
        <v>4042</v>
      </c>
      <c r="K30">
        <v>3663</v>
      </c>
      <c r="L30">
        <v>3542</v>
      </c>
      <c r="M30">
        <v>3650</v>
      </c>
      <c r="N30">
        <v>3604</v>
      </c>
      <c r="O30">
        <v>3751</v>
      </c>
      <c r="P30">
        <v>3745</v>
      </c>
      <c r="Q30">
        <v>3585</v>
      </c>
      <c r="R30">
        <v>3601</v>
      </c>
    </row>
    <row r="31" spans="2:18" x14ac:dyDescent="0.25">
      <c r="B31" s="1"/>
      <c r="C31">
        <v>3017</v>
      </c>
      <c r="D31">
        <v>3111</v>
      </c>
      <c r="E31">
        <v>2987</v>
      </c>
      <c r="F31">
        <v>3140</v>
      </c>
      <c r="G31">
        <v>3625</v>
      </c>
      <c r="H31">
        <v>3534</v>
      </c>
      <c r="I31">
        <v>3581</v>
      </c>
      <c r="J31">
        <v>3522</v>
      </c>
      <c r="K31">
        <v>3245</v>
      </c>
      <c r="L31">
        <v>3201</v>
      </c>
      <c r="M31">
        <v>3238</v>
      </c>
      <c r="N31">
        <v>3314</v>
      </c>
      <c r="O31">
        <v>3461</v>
      </c>
      <c r="P31">
        <v>3412</v>
      </c>
      <c r="Q31">
        <v>3400</v>
      </c>
      <c r="R31">
        <v>3464</v>
      </c>
    </row>
    <row r="32" spans="2:18" x14ac:dyDescent="0.25">
      <c r="B32" s="1">
        <v>4220</v>
      </c>
      <c r="C32">
        <v>3197</v>
      </c>
      <c r="D32">
        <v>3313</v>
      </c>
      <c r="E32">
        <v>3151</v>
      </c>
      <c r="F32">
        <v>3388</v>
      </c>
      <c r="G32">
        <v>3904</v>
      </c>
      <c r="H32">
        <v>3849</v>
      </c>
      <c r="I32">
        <v>3896</v>
      </c>
      <c r="J32">
        <v>3895</v>
      </c>
      <c r="K32">
        <v>3478</v>
      </c>
      <c r="L32">
        <v>3622</v>
      </c>
      <c r="M32">
        <v>3364</v>
      </c>
      <c r="N32">
        <v>3685</v>
      </c>
      <c r="O32">
        <v>3677</v>
      </c>
      <c r="P32">
        <v>3760</v>
      </c>
      <c r="Q32">
        <v>3754</v>
      </c>
      <c r="R32">
        <v>3640</v>
      </c>
    </row>
    <row r="33" spans="2:18" x14ac:dyDescent="0.25">
      <c r="B33" s="1"/>
      <c r="C33">
        <v>3384</v>
      </c>
      <c r="D33">
        <v>3500</v>
      </c>
      <c r="E33">
        <v>3385</v>
      </c>
      <c r="F33">
        <v>3514</v>
      </c>
      <c r="G33">
        <v>3937</v>
      </c>
      <c r="H33">
        <v>3870</v>
      </c>
      <c r="I33">
        <v>3958</v>
      </c>
      <c r="J33">
        <v>3981</v>
      </c>
      <c r="K33">
        <v>3616</v>
      </c>
      <c r="L33">
        <v>3556</v>
      </c>
      <c r="M33">
        <v>3631</v>
      </c>
      <c r="N33">
        <v>3458</v>
      </c>
      <c r="O33">
        <v>3604</v>
      </c>
      <c r="P33">
        <v>3653</v>
      </c>
      <c r="Q33">
        <v>3574</v>
      </c>
      <c r="R33">
        <v>3636</v>
      </c>
    </row>
    <row r="34" spans="2:18" x14ac:dyDescent="0.25">
      <c r="B34" s="1"/>
      <c r="C34">
        <v>3202</v>
      </c>
      <c r="D34">
        <v>3362</v>
      </c>
      <c r="E34">
        <v>3246</v>
      </c>
      <c r="F34">
        <v>3406</v>
      </c>
      <c r="G34">
        <v>3771</v>
      </c>
      <c r="H34">
        <v>3714</v>
      </c>
      <c r="I34">
        <v>3764</v>
      </c>
      <c r="J34">
        <v>3655</v>
      </c>
      <c r="K34">
        <v>3356</v>
      </c>
      <c r="L34">
        <v>3430</v>
      </c>
      <c r="M34">
        <v>3210</v>
      </c>
      <c r="N34">
        <v>3399</v>
      </c>
      <c r="O34">
        <v>3554</v>
      </c>
      <c r="P34">
        <v>3529</v>
      </c>
      <c r="Q34">
        <v>3616</v>
      </c>
      <c r="R34">
        <v>3650</v>
      </c>
    </row>
    <row r="35" spans="2:18" x14ac:dyDescent="0.25">
      <c r="B35" s="1"/>
      <c r="C35">
        <v>3132</v>
      </c>
      <c r="D35">
        <v>3269</v>
      </c>
      <c r="E35">
        <v>3191</v>
      </c>
      <c r="F35">
        <v>3238</v>
      </c>
      <c r="G35">
        <v>3627</v>
      </c>
      <c r="H35">
        <v>3505</v>
      </c>
      <c r="I35">
        <v>3582</v>
      </c>
      <c r="J35">
        <v>3557</v>
      </c>
      <c r="K35">
        <v>3308</v>
      </c>
      <c r="L35">
        <v>3425</v>
      </c>
      <c r="M35">
        <v>3280</v>
      </c>
      <c r="N35">
        <v>3267</v>
      </c>
      <c r="O35">
        <v>3537</v>
      </c>
      <c r="P35">
        <v>3450</v>
      </c>
      <c r="Q35">
        <v>3377</v>
      </c>
      <c r="R35">
        <v>3412</v>
      </c>
    </row>
    <row r="36" spans="2:18" x14ac:dyDescent="0.25">
      <c r="B36" s="1"/>
      <c r="C36">
        <v>3195</v>
      </c>
      <c r="D36">
        <v>3324</v>
      </c>
      <c r="E36">
        <v>3204</v>
      </c>
      <c r="F36">
        <v>3352</v>
      </c>
      <c r="G36">
        <v>3861</v>
      </c>
      <c r="H36">
        <v>3823</v>
      </c>
      <c r="I36">
        <v>3829</v>
      </c>
      <c r="J36">
        <v>3877</v>
      </c>
      <c r="K36">
        <v>3606</v>
      </c>
      <c r="L36">
        <v>3497</v>
      </c>
      <c r="M36">
        <v>3538</v>
      </c>
      <c r="N36">
        <v>3607</v>
      </c>
      <c r="O36">
        <v>3562</v>
      </c>
      <c r="P36">
        <v>3658</v>
      </c>
      <c r="Q36">
        <v>3681</v>
      </c>
      <c r="R36">
        <v>3645</v>
      </c>
    </row>
    <row r="37" spans="2:18" x14ac:dyDescent="0.25">
      <c r="B37" s="1"/>
      <c r="C37">
        <v>3105</v>
      </c>
      <c r="D37">
        <v>3306</v>
      </c>
      <c r="E37">
        <v>3190</v>
      </c>
      <c r="F37">
        <v>3351</v>
      </c>
      <c r="G37">
        <v>3818</v>
      </c>
      <c r="H37">
        <v>3776</v>
      </c>
      <c r="I37">
        <v>3739</v>
      </c>
      <c r="J37">
        <v>3716</v>
      </c>
      <c r="K37">
        <v>3403</v>
      </c>
      <c r="L37">
        <v>3300</v>
      </c>
      <c r="M37">
        <v>3342</v>
      </c>
      <c r="N37">
        <v>3353</v>
      </c>
      <c r="O37">
        <v>3616</v>
      </c>
      <c r="P37">
        <v>3769</v>
      </c>
      <c r="Q37">
        <v>3737</v>
      </c>
      <c r="R37">
        <v>3648</v>
      </c>
    </row>
    <row r="38" spans="2:18" x14ac:dyDescent="0.25">
      <c r="B38" s="1"/>
      <c r="C38">
        <v>3633</v>
      </c>
      <c r="D38">
        <v>3698</v>
      </c>
      <c r="E38">
        <v>3569</v>
      </c>
      <c r="F38">
        <v>3734</v>
      </c>
      <c r="G38">
        <v>4029</v>
      </c>
      <c r="H38">
        <v>3956</v>
      </c>
      <c r="I38">
        <v>4044</v>
      </c>
      <c r="J38">
        <v>4043</v>
      </c>
      <c r="K38">
        <v>3550</v>
      </c>
      <c r="L38">
        <v>3647</v>
      </c>
      <c r="M38">
        <v>3758</v>
      </c>
      <c r="N38">
        <v>3743</v>
      </c>
      <c r="O38">
        <v>3715</v>
      </c>
      <c r="P38">
        <v>3887</v>
      </c>
      <c r="Q38">
        <v>3698</v>
      </c>
      <c r="R38">
        <v>3731</v>
      </c>
    </row>
    <row r="39" spans="2:18" x14ac:dyDescent="0.25">
      <c r="B39" s="1"/>
      <c r="C39">
        <v>2588</v>
      </c>
      <c r="D39">
        <v>2722</v>
      </c>
      <c r="E39">
        <v>2681</v>
      </c>
      <c r="F39">
        <v>2641</v>
      </c>
      <c r="G39">
        <v>3335</v>
      </c>
      <c r="H39">
        <v>3296</v>
      </c>
      <c r="I39">
        <v>3355</v>
      </c>
      <c r="J39">
        <v>3447</v>
      </c>
      <c r="K39">
        <v>3138</v>
      </c>
      <c r="L39">
        <v>3029</v>
      </c>
      <c r="M39">
        <v>2917</v>
      </c>
      <c r="N39">
        <v>2926</v>
      </c>
      <c r="O39">
        <v>3206</v>
      </c>
      <c r="P39">
        <v>3187</v>
      </c>
      <c r="Q39">
        <v>3187</v>
      </c>
      <c r="R39">
        <v>3386</v>
      </c>
    </row>
    <row r="40" spans="2:18" x14ac:dyDescent="0.25">
      <c r="B40" s="1"/>
      <c r="C40">
        <v>3632</v>
      </c>
      <c r="D40">
        <v>3767</v>
      </c>
      <c r="E40">
        <v>3619</v>
      </c>
      <c r="F40">
        <v>3777</v>
      </c>
      <c r="G40">
        <v>4199</v>
      </c>
      <c r="H40">
        <v>4128</v>
      </c>
      <c r="I40">
        <v>4143</v>
      </c>
      <c r="J40">
        <v>4168</v>
      </c>
      <c r="K40">
        <v>3721</v>
      </c>
      <c r="L40">
        <v>3709</v>
      </c>
      <c r="M40">
        <v>3772</v>
      </c>
      <c r="N40">
        <v>3670</v>
      </c>
      <c r="O40">
        <v>3961</v>
      </c>
      <c r="P40">
        <v>3881</v>
      </c>
      <c r="Q40">
        <v>3871</v>
      </c>
      <c r="R40">
        <v>3877</v>
      </c>
    </row>
    <row r="41" spans="2:18" x14ac:dyDescent="0.25">
      <c r="B41" s="1"/>
      <c r="C41">
        <v>3398</v>
      </c>
      <c r="D41">
        <v>3467</v>
      </c>
      <c r="E41">
        <v>3308</v>
      </c>
      <c r="F41">
        <v>3429</v>
      </c>
      <c r="G41">
        <v>3916</v>
      </c>
      <c r="H41">
        <v>3828</v>
      </c>
      <c r="I41">
        <v>3995</v>
      </c>
      <c r="J41">
        <v>3977</v>
      </c>
      <c r="K41">
        <v>3495</v>
      </c>
      <c r="L41">
        <v>3597</v>
      </c>
      <c r="M41">
        <v>3638</v>
      </c>
      <c r="N41">
        <v>3834</v>
      </c>
      <c r="O41">
        <v>3736</v>
      </c>
      <c r="P41">
        <v>3799</v>
      </c>
      <c r="Q41">
        <v>3656</v>
      </c>
      <c r="R41">
        <v>3827</v>
      </c>
    </row>
    <row r="42" spans="2:18" x14ac:dyDescent="0.25">
      <c r="B42" s="1"/>
      <c r="C42">
        <v>3343</v>
      </c>
      <c r="D42">
        <v>3425</v>
      </c>
      <c r="E42">
        <v>3399</v>
      </c>
      <c r="F42">
        <v>3425</v>
      </c>
      <c r="G42">
        <v>3845</v>
      </c>
      <c r="H42">
        <v>3805</v>
      </c>
      <c r="I42">
        <v>3895</v>
      </c>
      <c r="J42">
        <v>3932</v>
      </c>
      <c r="K42">
        <v>3583</v>
      </c>
      <c r="L42">
        <v>3505</v>
      </c>
      <c r="M42">
        <v>3563</v>
      </c>
      <c r="N42">
        <v>3531</v>
      </c>
      <c r="O42">
        <v>3533</v>
      </c>
      <c r="P42">
        <v>3629</v>
      </c>
      <c r="Q42">
        <v>3641</v>
      </c>
      <c r="R42">
        <v>3577</v>
      </c>
    </row>
    <row r="43" spans="2:18" x14ac:dyDescent="0.25">
      <c r="B43" s="1"/>
      <c r="C43">
        <v>3589</v>
      </c>
      <c r="D43">
        <v>3754</v>
      </c>
      <c r="E43">
        <v>3627</v>
      </c>
      <c r="F43">
        <v>3735</v>
      </c>
      <c r="G43">
        <v>4215</v>
      </c>
      <c r="H43">
        <v>4191</v>
      </c>
      <c r="I43">
        <v>4195</v>
      </c>
      <c r="J43">
        <v>4171</v>
      </c>
      <c r="K43">
        <v>3873</v>
      </c>
      <c r="L43">
        <v>3776</v>
      </c>
      <c r="M43">
        <v>3737</v>
      </c>
      <c r="N43">
        <v>3766</v>
      </c>
      <c r="O43">
        <v>3778</v>
      </c>
      <c r="P43">
        <v>3780</v>
      </c>
      <c r="Q43">
        <v>3825</v>
      </c>
      <c r="R43">
        <v>3821</v>
      </c>
    </row>
    <row r="44" spans="2:18" x14ac:dyDescent="0.25">
      <c r="B44" s="1"/>
      <c r="C44">
        <v>3028</v>
      </c>
      <c r="D44">
        <v>3102</v>
      </c>
      <c r="E44">
        <v>3011</v>
      </c>
      <c r="F44">
        <v>3125</v>
      </c>
      <c r="G44">
        <v>3755</v>
      </c>
      <c r="H44">
        <v>3659</v>
      </c>
      <c r="I44">
        <v>3610</v>
      </c>
      <c r="J44">
        <v>3657</v>
      </c>
      <c r="K44">
        <v>3128</v>
      </c>
      <c r="L44">
        <v>3215</v>
      </c>
      <c r="M44">
        <v>3157</v>
      </c>
      <c r="N44">
        <v>3280</v>
      </c>
      <c r="O44">
        <v>3313</v>
      </c>
      <c r="P44">
        <v>3414</v>
      </c>
      <c r="Q44">
        <v>3555</v>
      </c>
      <c r="R44">
        <v>3491</v>
      </c>
    </row>
    <row r="45" spans="2:18" x14ac:dyDescent="0.25">
      <c r="B45" s="1"/>
      <c r="C45">
        <v>3301</v>
      </c>
      <c r="D45">
        <v>3392</v>
      </c>
      <c r="E45">
        <v>3279</v>
      </c>
      <c r="F45">
        <v>3443</v>
      </c>
      <c r="G45">
        <v>4095</v>
      </c>
      <c r="H45">
        <v>4035</v>
      </c>
      <c r="I45">
        <v>4115</v>
      </c>
      <c r="J45">
        <v>4087</v>
      </c>
      <c r="K45">
        <v>3715</v>
      </c>
      <c r="L45">
        <v>3695</v>
      </c>
      <c r="M45">
        <v>3570</v>
      </c>
      <c r="N45">
        <v>3591</v>
      </c>
      <c r="O45">
        <v>3856</v>
      </c>
      <c r="P45">
        <v>3975</v>
      </c>
      <c r="Q45">
        <v>4028</v>
      </c>
      <c r="R45">
        <v>3884</v>
      </c>
    </row>
    <row r="46" spans="2:18" x14ac:dyDescent="0.25">
      <c r="B46" s="1"/>
      <c r="C46">
        <v>3105</v>
      </c>
      <c r="D46">
        <v>3210</v>
      </c>
      <c r="E46">
        <v>3065</v>
      </c>
      <c r="F46">
        <v>3232</v>
      </c>
      <c r="G46">
        <v>3984</v>
      </c>
      <c r="H46">
        <v>3956</v>
      </c>
      <c r="I46">
        <v>3930</v>
      </c>
      <c r="J46">
        <v>3933</v>
      </c>
      <c r="K46">
        <v>3368</v>
      </c>
      <c r="L46">
        <v>3494</v>
      </c>
      <c r="M46">
        <v>3439</v>
      </c>
      <c r="N46">
        <v>3319</v>
      </c>
      <c r="O46">
        <v>3523</v>
      </c>
      <c r="P46">
        <v>3604</v>
      </c>
      <c r="Q46">
        <v>3641</v>
      </c>
      <c r="R46">
        <v>3493</v>
      </c>
    </row>
    <row r="47" spans="2:18" x14ac:dyDescent="0.25">
      <c r="B47" s="1"/>
      <c r="C47">
        <v>3022</v>
      </c>
      <c r="D47">
        <v>3120</v>
      </c>
      <c r="E47">
        <v>3034</v>
      </c>
      <c r="F47">
        <v>3186</v>
      </c>
      <c r="G47">
        <v>3639</v>
      </c>
      <c r="H47">
        <v>3594</v>
      </c>
      <c r="I47">
        <v>3543</v>
      </c>
      <c r="J47">
        <v>3633</v>
      </c>
      <c r="K47">
        <v>3413</v>
      </c>
      <c r="L47">
        <v>3351</v>
      </c>
      <c r="M47">
        <v>3392</v>
      </c>
      <c r="N47">
        <v>3389</v>
      </c>
      <c r="O47">
        <v>3461</v>
      </c>
      <c r="P47">
        <v>3306</v>
      </c>
      <c r="Q47">
        <v>3325</v>
      </c>
      <c r="R47">
        <v>3433</v>
      </c>
    </row>
    <row r="48" spans="2:18" x14ac:dyDescent="0.25">
      <c r="B48" s="1"/>
      <c r="C48">
        <v>3436</v>
      </c>
      <c r="D48">
        <v>3510</v>
      </c>
      <c r="E48">
        <v>3394</v>
      </c>
      <c r="F48">
        <v>3461</v>
      </c>
      <c r="G48">
        <v>4028</v>
      </c>
      <c r="H48">
        <v>3955</v>
      </c>
      <c r="I48">
        <v>4092</v>
      </c>
      <c r="J48">
        <v>4049</v>
      </c>
      <c r="K48">
        <v>3707</v>
      </c>
      <c r="L48">
        <v>3656</v>
      </c>
      <c r="M48">
        <v>3704</v>
      </c>
      <c r="N48">
        <v>3566</v>
      </c>
      <c r="O48">
        <v>3680</v>
      </c>
      <c r="P48">
        <v>3886</v>
      </c>
      <c r="Q48">
        <v>3880</v>
      </c>
      <c r="R48">
        <v>3802</v>
      </c>
    </row>
    <row r="49" spans="2:18" x14ac:dyDescent="0.25">
      <c r="B49" s="1"/>
      <c r="C49">
        <v>3194</v>
      </c>
      <c r="D49">
        <v>3248</v>
      </c>
      <c r="E49">
        <v>3175</v>
      </c>
      <c r="F49">
        <v>3313</v>
      </c>
      <c r="G49">
        <v>3935</v>
      </c>
      <c r="H49">
        <v>3867</v>
      </c>
      <c r="I49">
        <v>3951</v>
      </c>
      <c r="J49">
        <v>3912</v>
      </c>
      <c r="K49">
        <v>3296</v>
      </c>
      <c r="L49">
        <v>3351</v>
      </c>
      <c r="M49">
        <v>3535</v>
      </c>
      <c r="N49">
        <v>3521</v>
      </c>
      <c r="O49">
        <v>3592</v>
      </c>
      <c r="P49">
        <v>3494</v>
      </c>
      <c r="Q49">
        <v>3730</v>
      </c>
      <c r="R49">
        <v>3675</v>
      </c>
    </row>
    <row r="50" spans="2:18" x14ac:dyDescent="0.25">
      <c r="B50" s="1"/>
      <c r="C50">
        <v>3316</v>
      </c>
      <c r="D50">
        <v>3362</v>
      </c>
      <c r="E50">
        <v>3255</v>
      </c>
      <c r="F50">
        <v>3388</v>
      </c>
      <c r="G50">
        <v>4230</v>
      </c>
      <c r="H50">
        <v>4181</v>
      </c>
      <c r="I50">
        <v>4218</v>
      </c>
      <c r="J50">
        <v>4216</v>
      </c>
      <c r="K50">
        <v>3715</v>
      </c>
      <c r="L50">
        <v>3574</v>
      </c>
      <c r="M50">
        <v>3684</v>
      </c>
      <c r="N50">
        <v>3588</v>
      </c>
      <c r="O50">
        <v>3770</v>
      </c>
      <c r="P50">
        <v>3895</v>
      </c>
      <c r="Q50">
        <v>3734</v>
      </c>
      <c r="R50">
        <v>3747</v>
      </c>
    </row>
    <row r="51" spans="2:18" x14ac:dyDescent="0.25">
      <c r="B51" s="1"/>
      <c r="C51">
        <v>3206</v>
      </c>
      <c r="D51">
        <v>3240</v>
      </c>
      <c r="E51">
        <v>3171</v>
      </c>
      <c r="F51">
        <v>3208</v>
      </c>
      <c r="G51">
        <v>4051</v>
      </c>
      <c r="H51">
        <v>3937</v>
      </c>
      <c r="I51">
        <v>4065</v>
      </c>
      <c r="J51">
        <v>4061</v>
      </c>
      <c r="K51">
        <v>3492</v>
      </c>
      <c r="L51">
        <v>3529</v>
      </c>
      <c r="M51">
        <v>3489</v>
      </c>
      <c r="N51">
        <v>3480</v>
      </c>
      <c r="O51">
        <v>3820</v>
      </c>
      <c r="P51">
        <v>3801</v>
      </c>
      <c r="Q51">
        <v>3881</v>
      </c>
      <c r="R51">
        <v>3946</v>
      </c>
    </row>
    <row r="52" spans="2:18" x14ac:dyDescent="0.25">
      <c r="B52" s="1"/>
      <c r="C52">
        <v>3076</v>
      </c>
      <c r="D52">
        <v>3147</v>
      </c>
      <c r="E52">
        <v>3022</v>
      </c>
      <c r="F52">
        <v>3184</v>
      </c>
      <c r="G52">
        <v>3680</v>
      </c>
      <c r="H52">
        <v>3565</v>
      </c>
      <c r="I52">
        <v>3541</v>
      </c>
      <c r="J52">
        <v>3577</v>
      </c>
      <c r="K52">
        <v>3316</v>
      </c>
      <c r="L52">
        <v>3359</v>
      </c>
      <c r="M52">
        <v>3479</v>
      </c>
      <c r="N52">
        <v>3447</v>
      </c>
      <c r="O52">
        <v>3435</v>
      </c>
      <c r="P52">
        <v>3358</v>
      </c>
      <c r="Q52">
        <v>3307</v>
      </c>
      <c r="R52">
        <v>3441</v>
      </c>
    </row>
    <row r="53" spans="2:18" x14ac:dyDescent="0.25">
      <c r="B53" s="1"/>
      <c r="C53">
        <v>3382</v>
      </c>
      <c r="D53">
        <v>3426</v>
      </c>
      <c r="E53">
        <v>3327</v>
      </c>
      <c r="F53">
        <v>3457</v>
      </c>
      <c r="G53">
        <v>3901</v>
      </c>
      <c r="H53">
        <v>3850</v>
      </c>
      <c r="I53">
        <v>3914</v>
      </c>
      <c r="J53">
        <v>3912</v>
      </c>
      <c r="K53">
        <v>3848</v>
      </c>
      <c r="L53">
        <v>3788</v>
      </c>
      <c r="M53">
        <v>3679</v>
      </c>
      <c r="N53">
        <v>3821</v>
      </c>
      <c r="O53">
        <v>3703</v>
      </c>
      <c r="P53">
        <v>3623</v>
      </c>
      <c r="Q53">
        <v>3791</v>
      </c>
      <c r="R53">
        <v>3792</v>
      </c>
    </row>
    <row r="54" spans="2:18" x14ac:dyDescent="0.25">
      <c r="B54" s="1"/>
      <c r="C54">
        <v>3403</v>
      </c>
      <c r="D54">
        <v>3445</v>
      </c>
      <c r="E54">
        <v>3373</v>
      </c>
      <c r="F54">
        <v>3570</v>
      </c>
      <c r="G54">
        <v>3983</v>
      </c>
      <c r="H54">
        <v>3845</v>
      </c>
      <c r="I54">
        <v>3995</v>
      </c>
      <c r="J54">
        <v>3926</v>
      </c>
      <c r="K54">
        <v>3704</v>
      </c>
      <c r="L54">
        <v>3523</v>
      </c>
      <c r="M54">
        <v>3582</v>
      </c>
      <c r="N54">
        <v>3538</v>
      </c>
      <c r="O54">
        <v>3588</v>
      </c>
      <c r="P54">
        <v>3525</v>
      </c>
      <c r="Q54">
        <v>3814</v>
      </c>
      <c r="R54">
        <v>3784</v>
      </c>
    </row>
    <row r="55" spans="2:18" x14ac:dyDescent="0.25">
      <c r="B55" s="1"/>
      <c r="C55">
        <v>3362</v>
      </c>
      <c r="D55">
        <v>3387</v>
      </c>
      <c r="E55">
        <v>3341</v>
      </c>
      <c r="F55">
        <v>3451</v>
      </c>
      <c r="G55">
        <v>3794</v>
      </c>
      <c r="H55">
        <v>3803</v>
      </c>
      <c r="I55">
        <v>3881</v>
      </c>
      <c r="J55">
        <v>3932</v>
      </c>
      <c r="K55">
        <v>3762</v>
      </c>
      <c r="L55">
        <v>3526</v>
      </c>
      <c r="M55">
        <v>3467</v>
      </c>
      <c r="N55">
        <v>3566</v>
      </c>
      <c r="O55">
        <v>3563</v>
      </c>
      <c r="P55">
        <v>3630</v>
      </c>
      <c r="Q55">
        <v>3596</v>
      </c>
      <c r="R55">
        <v>3640</v>
      </c>
    </row>
    <row r="56" spans="2:18" x14ac:dyDescent="0.25">
      <c r="B56" s="1"/>
      <c r="C56">
        <v>3420</v>
      </c>
      <c r="D56">
        <v>3464</v>
      </c>
      <c r="E56">
        <v>3373</v>
      </c>
      <c r="F56">
        <v>3500</v>
      </c>
      <c r="G56">
        <v>4071</v>
      </c>
      <c r="H56">
        <v>4025</v>
      </c>
      <c r="I56">
        <v>4098</v>
      </c>
      <c r="J56">
        <v>4064</v>
      </c>
      <c r="K56">
        <v>3608</v>
      </c>
      <c r="L56">
        <v>3524</v>
      </c>
      <c r="M56">
        <v>3580</v>
      </c>
      <c r="N56">
        <v>3509</v>
      </c>
      <c r="O56">
        <v>3660</v>
      </c>
      <c r="P56">
        <v>3648</v>
      </c>
      <c r="Q56">
        <v>3642</v>
      </c>
      <c r="R56">
        <v>3640</v>
      </c>
    </row>
    <row r="57" spans="2:18" x14ac:dyDescent="0.25">
      <c r="B57" s="1"/>
      <c r="C57">
        <v>3193</v>
      </c>
      <c r="D57">
        <v>3305</v>
      </c>
      <c r="E57">
        <v>3177</v>
      </c>
      <c r="F57">
        <v>3324</v>
      </c>
      <c r="G57">
        <v>3876</v>
      </c>
      <c r="H57">
        <v>3853</v>
      </c>
      <c r="I57">
        <v>3899</v>
      </c>
      <c r="J57">
        <v>3924</v>
      </c>
      <c r="K57">
        <v>3435</v>
      </c>
      <c r="L57">
        <v>3425</v>
      </c>
      <c r="M57">
        <v>3416</v>
      </c>
      <c r="N57">
        <v>3465</v>
      </c>
      <c r="O57">
        <v>3635</v>
      </c>
      <c r="P57">
        <v>3704</v>
      </c>
      <c r="Q57">
        <v>3643</v>
      </c>
      <c r="R57">
        <v>3561</v>
      </c>
    </row>
    <row r="58" spans="2:18" x14ac:dyDescent="0.25">
      <c r="B58" s="1"/>
      <c r="C58">
        <v>3392</v>
      </c>
      <c r="D58">
        <v>3548</v>
      </c>
      <c r="E58">
        <v>3439</v>
      </c>
      <c r="F58">
        <v>3566</v>
      </c>
      <c r="G58">
        <v>3952</v>
      </c>
      <c r="H58">
        <v>3858</v>
      </c>
      <c r="I58">
        <v>3846</v>
      </c>
      <c r="J58">
        <v>3882</v>
      </c>
      <c r="K58">
        <v>3586</v>
      </c>
      <c r="L58">
        <v>3612</v>
      </c>
      <c r="M58">
        <v>3657</v>
      </c>
      <c r="N58">
        <v>3594</v>
      </c>
      <c r="O58">
        <v>3642</v>
      </c>
      <c r="P58">
        <v>3769</v>
      </c>
      <c r="Q58">
        <v>3736</v>
      </c>
      <c r="R58">
        <v>3683</v>
      </c>
    </row>
    <row r="59" spans="2:18" x14ac:dyDescent="0.25">
      <c r="B59" s="1"/>
      <c r="C59">
        <v>3698</v>
      </c>
      <c r="D59">
        <v>3765</v>
      </c>
      <c r="E59">
        <v>3643</v>
      </c>
      <c r="F59">
        <v>3783</v>
      </c>
      <c r="G59">
        <v>4593</v>
      </c>
      <c r="H59">
        <v>4527</v>
      </c>
      <c r="I59">
        <v>4461</v>
      </c>
      <c r="J59">
        <v>4527</v>
      </c>
      <c r="K59">
        <v>3899</v>
      </c>
      <c r="L59">
        <v>3856</v>
      </c>
      <c r="M59">
        <v>3943</v>
      </c>
      <c r="N59">
        <v>3868</v>
      </c>
      <c r="O59">
        <v>4098</v>
      </c>
      <c r="P59">
        <v>4147</v>
      </c>
      <c r="Q59">
        <v>4138</v>
      </c>
      <c r="R59">
        <v>4026</v>
      </c>
    </row>
    <row r="60" spans="2:18" x14ac:dyDescent="0.25">
      <c r="B60" s="1"/>
      <c r="C60">
        <v>3456</v>
      </c>
      <c r="D60">
        <v>3585</v>
      </c>
      <c r="E60">
        <v>3498</v>
      </c>
      <c r="F60">
        <v>3606</v>
      </c>
      <c r="G60">
        <v>4160</v>
      </c>
      <c r="H60">
        <v>4094</v>
      </c>
      <c r="I60">
        <v>4120</v>
      </c>
      <c r="J60">
        <v>4136</v>
      </c>
      <c r="K60">
        <v>3577</v>
      </c>
      <c r="L60">
        <v>3636</v>
      </c>
      <c r="M60">
        <v>3875</v>
      </c>
      <c r="N60">
        <v>3719</v>
      </c>
      <c r="O60">
        <v>3606</v>
      </c>
      <c r="P60">
        <v>3866</v>
      </c>
      <c r="Q60">
        <v>3715</v>
      </c>
      <c r="R60">
        <v>3716</v>
      </c>
    </row>
    <row r="61" spans="2:18" x14ac:dyDescent="0.25">
      <c r="B61" s="1"/>
      <c r="C61">
        <v>3278</v>
      </c>
      <c r="D61">
        <v>3381</v>
      </c>
      <c r="E61">
        <v>3192</v>
      </c>
      <c r="F61">
        <v>3313</v>
      </c>
      <c r="G61">
        <v>3965</v>
      </c>
      <c r="H61">
        <v>3900</v>
      </c>
      <c r="I61">
        <v>3910</v>
      </c>
      <c r="J61">
        <v>3898</v>
      </c>
      <c r="K61">
        <v>3469</v>
      </c>
      <c r="L61">
        <v>3558</v>
      </c>
      <c r="M61">
        <v>3735</v>
      </c>
      <c r="N61">
        <v>3747</v>
      </c>
      <c r="O61">
        <v>3704</v>
      </c>
      <c r="P61">
        <v>3525</v>
      </c>
      <c r="Q61">
        <v>3600</v>
      </c>
      <c r="R61">
        <v>3623</v>
      </c>
    </row>
    <row r="62" spans="2:18" x14ac:dyDescent="0.25">
      <c r="B62" s="1"/>
      <c r="C62">
        <v>3324</v>
      </c>
      <c r="D62">
        <v>3456</v>
      </c>
      <c r="E62">
        <v>3367</v>
      </c>
      <c r="F62">
        <v>3521</v>
      </c>
      <c r="G62">
        <v>3899</v>
      </c>
      <c r="H62">
        <v>3868</v>
      </c>
      <c r="I62">
        <v>3807</v>
      </c>
      <c r="J62">
        <v>3892</v>
      </c>
      <c r="K62">
        <v>3480</v>
      </c>
      <c r="L62">
        <v>3571</v>
      </c>
      <c r="M62">
        <v>3588</v>
      </c>
      <c r="N62">
        <v>3647</v>
      </c>
      <c r="O62">
        <v>3638</v>
      </c>
      <c r="P62">
        <v>3516</v>
      </c>
      <c r="Q62">
        <v>3498</v>
      </c>
      <c r="R62">
        <v>3470</v>
      </c>
    </row>
    <row r="63" spans="2:18" x14ac:dyDescent="0.25">
      <c r="B63" s="1"/>
      <c r="C63">
        <v>3172</v>
      </c>
      <c r="D63">
        <v>3241</v>
      </c>
      <c r="E63">
        <v>3155</v>
      </c>
      <c r="F63">
        <v>3242</v>
      </c>
      <c r="G63">
        <v>4101</v>
      </c>
      <c r="H63">
        <v>4066</v>
      </c>
      <c r="I63">
        <v>4054</v>
      </c>
      <c r="J63">
        <v>4131</v>
      </c>
      <c r="K63">
        <v>3593</v>
      </c>
      <c r="L63">
        <v>3619</v>
      </c>
      <c r="M63">
        <v>3716</v>
      </c>
      <c r="N63">
        <v>3552</v>
      </c>
      <c r="O63">
        <v>3659</v>
      </c>
      <c r="P63">
        <v>3927</v>
      </c>
      <c r="Q63">
        <v>3730</v>
      </c>
      <c r="R63">
        <v>3787</v>
      </c>
    </row>
    <row r="64" spans="2:18" x14ac:dyDescent="0.25">
      <c r="B64" s="1">
        <v>2965</v>
      </c>
      <c r="C64">
        <v>3362</v>
      </c>
      <c r="D64">
        <v>3470</v>
      </c>
      <c r="E64">
        <v>3380</v>
      </c>
      <c r="F64">
        <v>3546</v>
      </c>
      <c r="G64">
        <v>4149</v>
      </c>
      <c r="H64">
        <v>4052</v>
      </c>
      <c r="I64">
        <v>4050</v>
      </c>
      <c r="J64">
        <v>4092</v>
      </c>
      <c r="K64">
        <v>3680</v>
      </c>
      <c r="L64">
        <v>3658</v>
      </c>
      <c r="M64">
        <v>3746</v>
      </c>
      <c r="N64">
        <v>3695</v>
      </c>
      <c r="O64">
        <v>3792</v>
      </c>
      <c r="P64">
        <v>3939</v>
      </c>
      <c r="Q64">
        <v>3927</v>
      </c>
      <c r="R64">
        <v>3757</v>
      </c>
    </row>
    <row r="65" spans="2:18" x14ac:dyDescent="0.25">
      <c r="B65" s="1"/>
      <c r="C65">
        <v>3224</v>
      </c>
      <c r="D65">
        <v>3392</v>
      </c>
      <c r="E65">
        <v>3222</v>
      </c>
      <c r="F65">
        <v>3373</v>
      </c>
      <c r="G65">
        <v>4048</v>
      </c>
      <c r="H65">
        <v>3969</v>
      </c>
      <c r="I65">
        <v>3938</v>
      </c>
      <c r="J65">
        <v>4012</v>
      </c>
      <c r="K65">
        <v>3629</v>
      </c>
      <c r="L65">
        <v>3615</v>
      </c>
      <c r="M65">
        <v>3625</v>
      </c>
      <c r="N65">
        <v>3488</v>
      </c>
      <c r="O65">
        <v>3705</v>
      </c>
      <c r="P65">
        <v>3785</v>
      </c>
      <c r="Q65">
        <v>3787</v>
      </c>
      <c r="R65">
        <v>3605</v>
      </c>
    </row>
    <row r="66" spans="2:18" x14ac:dyDescent="0.25">
      <c r="B66" s="1"/>
      <c r="C66">
        <v>3571</v>
      </c>
      <c r="D66">
        <v>3620</v>
      </c>
      <c r="E66">
        <v>3499</v>
      </c>
      <c r="F66">
        <v>3654</v>
      </c>
      <c r="G66">
        <v>4255</v>
      </c>
      <c r="H66">
        <v>4231</v>
      </c>
      <c r="I66">
        <v>4193</v>
      </c>
      <c r="J66">
        <v>4288</v>
      </c>
      <c r="K66">
        <v>3822</v>
      </c>
      <c r="L66">
        <v>3831</v>
      </c>
      <c r="M66">
        <v>3983</v>
      </c>
      <c r="N66">
        <v>3908</v>
      </c>
      <c r="O66">
        <v>3781</v>
      </c>
      <c r="P66">
        <v>3841</v>
      </c>
      <c r="Q66">
        <v>4100</v>
      </c>
      <c r="R66">
        <v>4114</v>
      </c>
    </row>
    <row r="67" spans="2:18" x14ac:dyDescent="0.25">
      <c r="B67" s="1"/>
      <c r="C67">
        <v>3460</v>
      </c>
      <c r="D67">
        <v>3572</v>
      </c>
      <c r="E67">
        <v>3388</v>
      </c>
      <c r="F67">
        <v>3476</v>
      </c>
      <c r="G67">
        <v>4030</v>
      </c>
      <c r="H67">
        <v>4040</v>
      </c>
      <c r="I67">
        <v>3978</v>
      </c>
      <c r="J67">
        <v>3944</v>
      </c>
      <c r="K67">
        <v>3621</v>
      </c>
      <c r="L67">
        <v>3708</v>
      </c>
      <c r="M67">
        <v>3744</v>
      </c>
      <c r="N67">
        <v>3696</v>
      </c>
      <c r="O67">
        <v>3891</v>
      </c>
      <c r="P67">
        <v>3818</v>
      </c>
      <c r="Q67">
        <v>3941</v>
      </c>
      <c r="R67">
        <v>3783</v>
      </c>
    </row>
    <row r="68" spans="2:18" x14ac:dyDescent="0.25">
      <c r="B68" s="1"/>
      <c r="C68">
        <v>3379</v>
      </c>
      <c r="D68">
        <v>3467</v>
      </c>
      <c r="E68">
        <v>3345</v>
      </c>
      <c r="F68">
        <v>3530</v>
      </c>
      <c r="G68">
        <v>3760</v>
      </c>
      <c r="H68">
        <v>3688</v>
      </c>
      <c r="I68">
        <v>3715</v>
      </c>
      <c r="J68">
        <v>3828</v>
      </c>
      <c r="K68">
        <v>3707</v>
      </c>
      <c r="L68">
        <v>3676</v>
      </c>
      <c r="M68">
        <v>3728</v>
      </c>
      <c r="N68">
        <v>3598</v>
      </c>
      <c r="O68">
        <v>3618</v>
      </c>
      <c r="P68">
        <v>3526</v>
      </c>
      <c r="Q68">
        <v>3852</v>
      </c>
      <c r="R68">
        <v>3595</v>
      </c>
    </row>
    <row r="69" spans="2:18" x14ac:dyDescent="0.25">
      <c r="B69" s="1"/>
      <c r="C69">
        <v>3534</v>
      </c>
      <c r="D69">
        <v>3679</v>
      </c>
      <c r="E69">
        <v>3564</v>
      </c>
      <c r="F69">
        <v>3660</v>
      </c>
      <c r="G69">
        <v>4223</v>
      </c>
      <c r="H69">
        <v>4114</v>
      </c>
      <c r="I69">
        <v>4121</v>
      </c>
      <c r="J69">
        <v>4161</v>
      </c>
      <c r="K69">
        <v>3590</v>
      </c>
      <c r="L69">
        <v>3695</v>
      </c>
      <c r="M69">
        <v>3647</v>
      </c>
      <c r="N69">
        <v>3519</v>
      </c>
      <c r="O69">
        <v>3800</v>
      </c>
      <c r="P69">
        <v>3757</v>
      </c>
      <c r="Q69">
        <v>3762</v>
      </c>
      <c r="R69">
        <v>3746</v>
      </c>
    </row>
    <row r="70" spans="2:18" x14ac:dyDescent="0.25">
      <c r="B70" s="1"/>
      <c r="C70">
        <v>3120</v>
      </c>
      <c r="D70">
        <v>3249</v>
      </c>
      <c r="E70">
        <v>3136</v>
      </c>
      <c r="F70">
        <v>3360</v>
      </c>
      <c r="G70">
        <v>3791</v>
      </c>
      <c r="H70">
        <v>3730</v>
      </c>
      <c r="I70">
        <v>3822</v>
      </c>
      <c r="J70">
        <v>3805</v>
      </c>
      <c r="K70">
        <v>3316</v>
      </c>
      <c r="L70">
        <v>3466</v>
      </c>
      <c r="M70">
        <v>3538</v>
      </c>
      <c r="N70">
        <v>3572</v>
      </c>
      <c r="O70">
        <v>3657</v>
      </c>
      <c r="P70">
        <v>3602</v>
      </c>
      <c r="Q70">
        <v>3438</v>
      </c>
      <c r="R70">
        <v>3596</v>
      </c>
    </row>
    <row r="71" spans="2:18" x14ac:dyDescent="0.25">
      <c r="B71" s="1"/>
      <c r="C71">
        <v>3355</v>
      </c>
      <c r="D71">
        <v>3409</v>
      </c>
      <c r="E71">
        <v>3289</v>
      </c>
      <c r="F71">
        <v>3434</v>
      </c>
      <c r="G71">
        <v>4036</v>
      </c>
      <c r="H71">
        <v>3968</v>
      </c>
      <c r="I71">
        <v>4102</v>
      </c>
      <c r="J71">
        <v>4083</v>
      </c>
      <c r="K71">
        <v>3509</v>
      </c>
      <c r="L71">
        <v>3496</v>
      </c>
      <c r="M71">
        <v>3494</v>
      </c>
      <c r="N71">
        <v>3289</v>
      </c>
      <c r="O71">
        <v>3541</v>
      </c>
      <c r="P71">
        <v>3776</v>
      </c>
      <c r="Q71">
        <v>3594</v>
      </c>
      <c r="R71">
        <v>3595</v>
      </c>
    </row>
    <row r="72" spans="2:18" x14ac:dyDescent="0.25">
      <c r="B72" s="1"/>
      <c r="C72">
        <v>3565</v>
      </c>
      <c r="D72">
        <v>3662</v>
      </c>
      <c r="E72">
        <v>3580</v>
      </c>
      <c r="F72">
        <v>3724</v>
      </c>
      <c r="G72">
        <v>4119</v>
      </c>
      <c r="H72">
        <v>4069</v>
      </c>
      <c r="I72">
        <v>4085</v>
      </c>
      <c r="J72">
        <v>4098</v>
      </c>
      <c r="K72">
        <v>3774</v>
      </c>
      <c r="L72">
        <v>3586</v>
      </c>
      <c r="M72">
        <v>3892</v>
      </c>
      <c r="N72">
        <v>3818</v>
      </c>
      <c r="O72">
        <v>3594</v>
      </c>
      <c r="P72">
        <v>3790</v>
      </c>
      <c r="Q72">
        <v>3719</v>
      </c>
      <c r="R72">
        <v>3752</v>
      </c>
    </row>
    <row r="73" spans="2:18" x14ac:dyDescent="0.25">
      <c r="B73" s="1"/>
      <c r="C73">
        <v>3248</v>
      </c>
      <c r="D73">
        <v>3395</v>
      </c>
      <c r="E73">
        <v>3274</v>
      </c>
      <c r="F73">
        <v>3457</v>
      </c>
      <c r="G73">
        <v>3965</v>
      </c>
      <c r="H73">
        <v>3883</v>
      </c>
      <c r="I73">
        <v>3934</v>
      </c>
      <c r="J73">
        <v>3881</v>
      </c>
      <c r="K73">
        <v>3686</v>
      </c>
      <c r="L73">
        <v>3697</v>
      </c>
      <c r="M73">
        <v>3485</v>
      </c>
      <c r="N73">
        <v>3324</v>
      </c>
      <c r="O73">
        <v>3651</v>
      </c>
      <c r="P73">
        <v>3569</v>
      </c>
      <c r="Q73">
        <v>3749</v>
      </c>
      <c r="R73">
        <v>3692</v>
      </c>
    </row>
    <row r="74" spans="2:18" x14ac:dyDescent="0.25">
      <c r="B74" s="1"/>
      <c r="C74">
        <v>3116</v>
      </c>
      <c r="D74">
        <v>3212</v>
      </c>
      <c r="E74">
        <v>3151</v>
      </c>
      <c r="F74">
        <v>3297</v>
      </c>
      <c r="G74">
        <v>3570</v>
      </c>
      <c r="H74">
        <v>3574</v>
      </c>
      <c r="I74">
        <v>3615</v>
      </c>
      <c r="J74">
        <v>3666</v>
      </c>
      <c r="K74">
        <v>3360</v>
      </c>
      <c r="L74">
        <v>3450</v>
      </c>
      <c r="M74">
        <v>3258</v>
      </c>
      <c r="N74">
        <v>3399</v>
      </c>
      <c r="O74">
        <v>3453</v>
      </c>
      <c r="P74">
        <v>3462</v>
      </c>
      <c r="Q74">
        <v>3404</v>
      </c>
      <c r="R74">
        <v>3432</v>
      </c>
    </row>
    <row r="75" spans="2:18" x14ac:dyDescent="0.25">
      <c r="B75" s="1"/>
      <c r="C75">
        <v>3099</v>
      </c>
      <c r="D75">
        <v>3194</v>
      </c>
      <c r="E75">
        <v>3098</v>
      </c>
      <c r="F75">
        <v>3241</v>
      </c>
      <c r="G75">
        <v>3730</v>
      </c>
      <c r="H75">
        <v>3700</v>
      </c>
      <c r="I75">
        <v>3687</v>
      </c>
      <c r="J75">
        <v>3658</v>
      </c>
      <c r="K75">
        <v>3474</v>
      </c>
      <c r="L75">
        <v>3423</v>
      </c>
      <c r="M75">
        <v>3250</v>
      </c>
      <c r="N75">
        <v>3363</v>
      </c>
      <c r="O75">
        <v>3479</v>
      </c>
      <c r="P75">
        <v>3290</v>
      </c>
      <c r="Q75">
        <v>3319</v>
      </c>
      <c r="R75">
        <v>3487</v>
      </c>
    </row>
    <row r="76" spans="2:18" x14ac:dyDescent="0.25">
      <c r="B76" s="1"/>
      <c r="C76">
        <v>3114</v>
      </c>
      <c r="D76">
        <v>3175</v>
      </c>
      <c r="E76">
        <v>3093</v>
      </c>
      <c r="F76">
        <v>3277</v>
      </c>
      <c r="G76">
        <v>3615</v>
      </c>
      <c r="H76">
        <v>3610</v>
      </c>
      <c r="I76">
        <v>3670</v>
      </c>
      <c r="J76">
        <v>3691</v>
      </c>
      <c r="K76">
        <v>3310</v>
      </c>
      <c r="L76">
        <v>3413</v>
      </c>
      <c r="M76">
        <v>3400</v>
      </c>
      <c r="N76">
        <v>3350</v>
      </c>
      <c r="O76">
        <v>3568</v>
      </c>
      <c r="P76">
        <v>3353</v>
      </c>
      <c r="Q76">
        <v>3492</v>
      </c>
      <c r="R76">
        <v>3464</v>
      </c>
    </row>
    <row r="77" spans="2:18" x14ac:dyDescent="0.25">
      <c r="B77" s="1"/>
      <c r="C77">
        <v>3075</v>
      </c>
      <c r="D77">
        <v>3131</v>
      </c>
      <c r="E77">
        <v>2995</v>
      </c>
      <c r="F77">
        <v>3127</v>
      </c>
      <c r="G77">
        <v>3918</v>
      </c>
      <c r="H77">
        <v>3936</v>
      </c>
      <c r="I77">
        <v>3911</v>
      </c>
      <c r="J77">
        <v>3921</v>
      </c>
      <c r="K77">
        <v>3497</v>
      </c>
      <c r="L77">
        <v>3494</v>
      </c>
      <c r="M77">
        <v>3272</v>
      </c>
      <c r="N77">
        <v>3306</v>
      </c>
      <c r="O77">
        <v>3771</v>
      </c>
      <c r="P77">
        <v>3625</v>
      </c>
      <c r="Q77">
        <v>3757</v>
      </c>
      <c r="R77">
        <v>3657</v>
      </c>
    </row>
    <row r="78" spans="2:18" x14ac:dyDescent="0.25">
      <c r="B78" s="1"/>
      <c r="C78">
        <v>3227</v>
      </c>
      <c r="D78">
        <v>3321</v>
      </c>
      <c r="E78">
        <v>3234</v>
      </c>
      <c r="F78">
        <v>3322</v>
      </c>
      <c r="G78">
        <v>3810</v>
      </c>
      <c r="H78">
        <v>3738</v>
      </c>
      <c r="I78">
        <v>3864</v>
      </c>
      <c r="J78">
        <v>3831</v>
      </c>
      <c r="K78">
        <v>3548</v>
      </c>
      <c r="L78">
        <v>3583</v>
      </c>
      <c r="M78">
        <v>3505</v>
      </c>
      <c r="N78">
        <v>3533</v>
      </c>
      <c r="O78">
        <v>3686</v>
      </c>
      <c r="P78">
        <v>3629</v>
      </c>
      <c r="Q78">
        <v>3720</v>
      </c>
      <c r="R78">
        <v>3616</v>
      </c>
    </row>
    <row r="79" spans="2:18" x14ac:dyDescent="0.25">
      <c r="B79" s="1"/>
      <c r="C79">
        <v>3187</v>
      </c>
      <c r="D79">
        <v>3192</v>
      </c>
      <c r="E79">
        <v>3099</v>
      </c>
      <c r="F79">
        <v>3236</v>
      </c>
      <c r="G79">
        <v>3772</v>
      </c>
      <c r="H79">
        <v>3761</v>
      </c>
      <c r="I79">
        <v>3825</v>
      </c>
      <c r="J79">
        <v>3826</v>
      </c>
      <c r="K79">
        <v>3491</v>
      </c>
      <c r="L79">
        <v>3400</v>
      </c>
      <c r="M79">
        <v>3546</v>
      </c>
      <c r="N79">
        <v>3391</v>
      </c>
      <c r="O79">
        <v>3563</v>
      </c>
      <c r="P79">
        <v>3766</v>
      </c>
      <c r="Q79">
        <v>3618</v>
      </c>
      <c r="R79">
        <v>3569</v>
      </c>
    </row>
    <row r="80" spans="2:18" x14ac:dyDescent="0.25">
      <c r="B80" s="1"/>
      <c r="C80">
        <v>3594</v>
      </c>
      <c r="D80">
        <v>3670</v>
      </c>
      <c r="E80">
        <v>3576</v>
      </c>
      <c r="F80">
        <v>3612</v>
      </c>
      <c r="G80">
        <v>4213</v>
      </c>
      <c r="H80">
        <v>4200</v>
      </c>
      <c r="I80">
        <v>4205</v>
      </c>
      <c r="J80">
        <v>4200</v>
      </c>
      <c r="K80">
        <v>3817</v>
      </c>
      <c r="L80">
        <v>3751</v>
      </c>
      <c r="M80">
        <v>3937</v>
      </c>
      <c r="N80">
        <v>3896</v>
      </c>
      <c r="O80">
        <v>3827</v>
      </c>
      <c r="P80">
        <v>3723</v>
      </c>
      <c r="Q80">
        <v>3841</v>
      </c>
      <c r="R80">
        <v>3907</v>
      </c>
    </row>
    <row r="81" spans="1:18" x14ac:dyDescent="0.25">
      <c r="B81" s="1"/>
      <c r="C81">
        <v>3221</v>
      </c>
      <c r="D81">
        <v>3355</v>
      </c>
      <c r="E81">
        <v>3221</v>
      </c>
      <c r="F81">
        <v>3444</v>
      </c>
      <c r="G81">
        <v>3824</v>
      </c>
      <c r="H81">
        <v>3751</v>
      </c>
      <c r="I81">
        <v>3794</v>
      </c>
      <c r="J81">
        <v>3738</v>
      </c>
      <c r="K81">
        <v>3314</v>
      </c>
      <c r="L81">
        <v>3367</v>
      </c>
      <c r="M81">
        <v>3410</v>
      </c>
      <c r="N81">
        <v>3462</v>
      </c>
      <c r="O81">
        <v>3612</v>
      </c>
      <c r="P81">
        <v>3525</v>
      </c>
      <c r="Q81">
        <v>3534</v>
      </c>
      <c r="R81">
        <v>3477</v>
      </c>
    </row>
    <row r="82" spans="1:18" x14ac:dyDescent="0.25">
      <c r="B82" s="1"/>
      <c r="C82">
        <v>3249</v>
      </c>
      <c r="D82">
        <v>3375</v>
      </c>
      <c r="E82">
        <v>3354</v>
      </c>
      <c r="F82">
        <v>3414</v>
      </c>
      <c r="G82">
        <v>4105</v>
      </c>
      <c r="H82">
        <v>4093</v>
      </c>
      <c r="I82">
        <v>4083</v>
      </c>
      <c r="J82">
        <v>4161</v>
      </c>
      <c r="K82">
        <v>3376</v>
      </c>
      <c r="L82">
        <v>3488</v>
      </c>
      <c r="M82">
        <v>3555</v>
      </c>
      <c r="N82">
        <v>3443</v>
      </c>
      <c r="O82">
        <v>3794</v>
      </c>
      <c r="P82">
        <v>3912</v>
      </c>
      <c r="Q82">
        <v>3906</v>
      </c>
      <c r="R82">
        <v>3771</v>
      </c>
    </row>
    <row r="83" spans="1:18" x14ac:dyDescent="0.25">
      <c r="B83" s="1"/>
      <c r="C83">
        <v>3409</v>
      </c>
      <c r="D83">
        <v>3575</v>
      </c>
      <c r="E83">
        <v>3431</v>
      </c>
      <c r="F83">
        <v>3452</v>
      </c>
      <c r="G83">
        <v>3996</v>
      </c>
      <c r="H83">
        <v>3987</v>
      </c>
      <c r="I83">
        <v>4007</v>
      </c>
      <c r="J83">
        <v>3955</v>
      </c>
      <c r="K83">
        <v>3733</v>
      </c>
      <c r="L83">
        <v>3506</v>
      </c>
      <c r="M83">
        <v>3623</v>
      </c>
      <c r="N83">
        <v>3546</v>
      </c>
      <c r="O83">
        <v>3657</v>
      </c>
      <c r="P83">
        <v>3626</v>
      </c>
      <c r="Q83">
        <v>3720</v>
      </c>
      <c r="R83">
        <v>3681</v>
      </c>
    </row>
    <row r="84" spans="1:18" x14ac:dyDescent="0.25">
      <c r="B84" s="1"/>
      <c r="C84">
        <v>3383</v>
      </c>
      <c r="D84">
        <v>3513</v>
      </c>
      <c r="E84">
        <v>3384</v>
      </c>
      <c r="F84">
        <v>3570</v>
      </c>
      <c r="G84">
        <v>3800</v>
      </c>
      <c r="H84">
        <v>3764</v>
      </c>
      <c r="I84">
        <v>3751</v>
      </c>
      <c r="J84">
        <v>3841</v>
      </c>
      <c r="K84">
        <v>3623</v>
      </c>
      <c r="L84">
        <v>3442</v>
      </c>
      <c r="M84">
        <v>3511</v>
      </c>
      <c r="N84">
        <v>3458</v>
      </c>
      <c r="O84">
        <v>3545</v>
      </c>
      <c r="P84">
        <v>3529</v>
      </c>
      <c r="Q84">
        <v>3624</v>
      </c>
      <c r="R84">
        <v>3694</v>
      </c>
    </row>
    <row r="85" spans="1:18" x14ac:dyDescent="0.25">
      <c r="B85" s="1"/>
      <c r="C85">
        <v>3571</v>
      </c>
      <c r="D85">
        <v>3683</v>
      </c>
      <c r="E85">
        <v>3574</v>
      </c>
      <c r="F85">
        <v>3675</v>
      </c>
      <c r="G85">
        <v>4323</v>
      </c>
      <c r="H85">
        <v>4245</v>
      </c>
      <c r="I85">
        <v>4286</v>
      </c>
      <c r="J85">
        <v>4292</v>
      </c>
      <c r="K85">
        <v>3886</v>
      </c>
      <c r="L85">
        <v>3739</v>
      </c>
      <c r="M85">
        <v>3819</v>
      </c>
      <c r="N85">
        <v>3724</v>
      </c>
      <c r="O85">
        <v>4048</v>
      </c>
      <c r="P85">
        <v>4019</v>
      </c>
      <c r="Q85">
        <v>4036</v>
      </c>
      <c r="R85">
        <v>4154</v>
      </c>
    </row>
    <row r="86" spans="1:18" x14ac:dyDescent="0.25">
      <c r="B86" s="1"/>
      <c r="C86">
        <v>3508</v>
      </c>
      <c r="D86">
        <v>3540</v>
      </c>
      <c r="E86">
        <v>3402</v>
      </c>
      <c r="F86">
        <v>3568</v>
      </c>
      <c r="G86">
        <v>3844</v>
      </c>
      <c r="H86">
        <v>3766</v>
      </c>
      <c r="I86">
        <v>3903</v>
      </c>
      <c r="J86">
        <v>3807</v>
      </c>
      <c r="K86">
        <v>3683</v>
      </c>
      <c r="L86">
        <v>3624</v>
      </c>
      <c r="M86">
        <v>3748</v>
      </c>
      <c r="N86">
        <v>3718</v>
      </c>
      <c r="O86">
        <v>3665</v>
      </c>
      <c r="P86">
        <v>3603</v>
      </c>
      <c r="Q86">
        <v>3645</v>
      </c>
      <c r="R86">
        <v>3685</v>
      </c>
    </row>
    <row r="87" spans="1:18" x14ac:dyDescent="0.25">
      <c r="B87" s="1"/>
      <c r="C87">
        <v>3099</v>
      </c>
      <c r="D87">
        <v>3111</v>
      </c>
      <c r="E87">
        <v>3020</v>
      </c>
      <c r="F87">
        <v>3186</v>
      </c>
      <c r="G87">
        <v>3565</v>
      </c>
      <c r="H87">
        <v>3543</v>
      </c>
      <c r="I87">
        <v>3553</v>
      </c>
      <c r="J87">
        <v>3558</v>
      </c>
      <c r="K87">
        <v>3345</v>
      </c>
      <c r="L87">
        <v>3196</v>
      </c>
      <c r="M87">
        <v>3293</v>
      </c>
      <c r="N87">
        <v>3226</v>
      </c>
      <c r="O87">
        <v>3551</v>
      </c>
      <c r="P87">
        <v>3504</v>
      </c>
      <c r="Q87">
        <v>3356</v>
      </c>
      <c r="R87">
        <v>3472</v>
      </c>
    </row>
    <row r="88" spans="1:18" x14ac:dyDescent="0.25">
      <c r="B88" s="1"/>
      <c r="C88">
        <v>3210</v>
      </c>
      <c r="D88">
        <v>3289</v>
      </c>
      <c r="E88">
        <v>3154</v>
      </c>
      <c r="F88">
        <v>3283</v>
      </c>
      <c r="G88">
        <v>4041</v>
      </c>
      <c r="H88">
        <v>3998</v>
      </c>
      <c r="I88">
        <v>4024</v>
      </c>
      <c r="J88">
        <v>4016</v>
      </c>
      <c r="K88">
        <v>3697</v>
      </c>
      <c r="L88">
        <v>3610</v>
      </c>
      <c r="M88">
        <v>3566</v>
      </c>
      <c r="N88">
        <v>3608</v>
      </c>
      <c r="O88">
        <v>3689</v>
      </c>
      <c r="P88">
        <v>3638</v>
      </c>
      <c r="Q88">
        <v>3906</v>
      </c>
      <c r="R88">
        <v>3841</v>
      </c>
    </row>
    <row r="89" spans="1:18" x14ac:dyDescent="0.25">
      <c r="B89" s="1"/>
      <c r="C89">
        <v>3295</v>
      </c>
      <c r="D89">
        <v>3437</v>
      </c>
      <c r="E89">
        <v>3305</v>
      </c>
      <c r="F89">
        <v>3413</v>
      </c>
      <c r="G89">
        <v>3956</v>
      </c>
      <c r="H89">
        <v>3863</v>
      </c>
      <c r="I89">
        <v>3864</v>
      </c>
      <c r="J89">
        <v>3848</v>
      </c>
      <c r="K89">
        <v>3596</v>
      </c>
      <c r="L89">
        <v>3493</v>
      </c>
      <c r="M89">
        <v>3716</v>
      </c>
      <c r="N89">
        <v>3675</v>
      </c>
      <c r="O89">
        <v>3652</v>
      </c>
      <c r="P89">
        <v>3659</v>
      </c>
      <c r="Q89">
        <v>3638</v>
      </c>
      <c r="R89">
        <v>3610</v>
      </c>
    </row>
    <row r="90" spans="1:18" x14ac:dyDescent="0.25">
      <c r="B90" s="1"/>
      <c r="C90">
        <v>3200</v>
      </c>
      <c r="D90">
        <v>3247</v>
      </c>
      <c r="E90">
        <v>3129</v>
      </c>
      <c r="F90">
        <v>3197</v>
      </c>
      <c r="G90">
        <v>3571</v>
      </c>
      <c r="H90">
        <v>3549</v>
      </c>
      <c r="I90">
        <v>3604</v>
      </c>
      <c r="J90">
        <v>3586</v>
      </c>
      <c r="K90">
        <v>3239</v>
      </c>
      <c r="L90">
        <v>3329</v>
      </c>
      <c r="M90">
        <v>3421</v>
      </c>
      <c r="N90">
        <v>3503</v>
      </c>
      <c r="O90">
        <v>3545</v>
      </c>
      <c r="P90">
        <v>3303</v>
      </c>
      <c r="Q90">
        <v>3609</v>
      </c>
      <c r="R90">
        <v>3499</v>
      </c>
    </row>
    <row r="91" spans="1:18" x14ac:dyDescent="0.25">
      <c r="B91" s="1"/>
      <c r="C91">
        <v>3342</v>
      </c>
      <c r="D91">
        <v>3476</v>
      </c>
      <c r="E91">
        <v>3377</v>
      </c>
      <c r="F91">
        <v>3497</v>
      </c>
      <c r="G91">
        <v>3887</v>
      </c>
      <c r="H91">
        <v>3745</v>
      </c>
      <c r="I91">
        <v>3865</v>
      </c>
      <c r="J91">
        <v>3789</v>
      </c>
      <c r="K91">
        <v>3485</v>
      </c>
      <c r="L91">
        <v>3513</v>
      </c>
      <c r="M91">
        <v>3562</v>
      </c>
      <c r="N91">
        <v>3589</v>
      </c>
      <c r="O91">
        <v>3611</v>
      </c>
      <c r="P91">
        <v>3794</v>
      </c>
      <c r="Q91">
        <v>3657</v>
      </c>
      <c r="R91">
        <v>3642</v>
      </c>
    </row>
    <row r="92" spans="1:18" x14ac:dyDescent="0.25">
      <c r="A92" t="s">
        <v>1026</v>
      </c>
      <c r="B92">
        <f>AVERAGE(B2:B91)</f>
        <v>3744.75</v>
      </c>
      <c r="C92">
        <f>AVERAGE(C2:C91)</f>
        <v>3290.9666666666667</v>
      </c>
      <c r="D92">
        <f t="shared" ref="D92:R92" si="0">AVERAGE(D2:D91)</f>
        <v>3384.1777777777779</v>
      </c>
      <c r="E92">
        <f t="shared" si="0"/>
        <v>3276.3333333333335</v>
      </c>
      <c r="F92">
        <f t="shared" si="0"/>
        <v>3410.088888888889</v>
      </c>
      <c r="G92">
        <f t="shared" si="0"/>
        <v>3915.8777777777777</v>
      </c>
      <c r="H92">
        <f t="shared" si="0"/>
        <v>3859.088888888889</v>
      </c>
      <c r="I92">
        <f t="shared" si="0"/>
        <v>3895.3333333333335</v>
      </c>
      <c r="J92">
        <f t="shared" si="0"/>
        <v>3895.9</v>
      </c>
      <c r="K92">
        <f t="shared" si="0"/>
        <v>3529.3111111111111</v>
      </c>
      <c r="L92">
        <f t="shared" si="0"/>
        <v>3520.1777777777779</v>
      </c>
      <c r="M92">
        <f t="shared" si="0"/>
        <v>3545.3333333333335</v>
      </c>
      <c r="N92">
        <f t="shared" si="0"/>
        <v>3529.4888888888891</v>
      </c>
      <c r="O92">
        <f t="shared" si="0"/>
        <v>3643.6111111111113</v>
      </c>
      <c r="P92">
        <f t="shared" si="0"/>
        <v>3643.6111111111113</v>
      </c>
      <c r="Q92">
        <f t="shared" si="0"/>
        <v>3663.4444444444443</v>
      </c>
      <c r="R92">
        <f t="shared" si="0"/>
        <v>3660.3333333333335</v>
      </c>
    </row>
    <row r="94" spans="1:18" x14ac:dyDescent="0.25">
      <c r="A94" t="s">
        <v>104</v>
      </c>
      <c r="B94" t="s">
        <v>1024</v>
      </c>
    </row>
    <row r="95" spans="1:18" x14ac:dyDescent="0.25">
      <c r="B95" s="1"/>
      <c r="C95">
        <v>3161</v>
      </c>
      <c r="D95">
        <v>3239</v>
      </c>
      <c r="E95">
        <v>3176</v>
      </c>
      <c r="F95">
        <v>3301</v>
      </c>
      <c r="G95">
        <v>3448</v>
      </c>
      <c r="H95">
        <v>3426</v>
      </c>
      <c r="I95">
        <v>3482</v>
      </c>
      <c r="J95">
        <v>3446</v>
      </c>
      <c r="K95">
        <v>3241</v>
      </c>
      <c r="L95">
        <v>3330</v>
      </c>
      <c r="M95">
        <v>3483</v>
      </c>
      <c r="N95">
        <v>3298</v>
      </c>
      <c r="O95">
        <v>3491</v>
      </c>
      <c r="P95">
        <v>3487</v>
      </c>
      <c r="Q95">
        <v>3434</v>
      </c>
      <c r="R95">
        <v>3489</v>
      </c>
    </row>
    <row r="96" spans="1:18" x14ac:dyDescent="0.25">
      <c r="B96" s="1"/>
      <c r="C96">
        <v>3151</v>
      </c>
      <c r="D96">
        <v>3231</v>
      </c>
      <c r="E96">
        <v>3123</v>
      </c>
      <c r="F96">
        <v>3296</v>
      </c>
      <c r="G96">
        <v>3222</v>
      </c>
      <c r="H96">
        <v>3173</v>
      </c>
      <c r="I96">
        <v>3196</v>
      </c>
      <c r="J96">
        <v>3204</v>
      </c>
      <c r="K96">
        <v>3272</v>
      </c>
      <c r="L96">
        <v>3324</v>
      </c>
      <c r="M96">
        <v>3322</v>
      </c>
      <c r="N96">
        <v>3361</v>
      </c>
      <c r="O96">
        <v>3499</v>
      </c>
      <c r="P96">
        <v>3427</v>
      </c>
      <c r="Q96">
        <v>3404</v>
      </c>
      <c r="R96">
        <v>3488</v>
      </c>
    </row>
    <row r="97" spans="2:18" x14ac:dyDescent="0.25">
      <c r="B97" s="1"/>
      <c r="C97">
        <v>3142</v>
      </c>
      <c r="D97">
        <v>3237</v>
      </c>
      <c r="E97">
        <v>3132</v>
      </c>
      <c r="F97">
        <v>3253</v>
      </c>
      <c r="G97">
        <v>3107</v>
      </c>
      <c r="H97">
        <v>3156</v>
      </c>
      <c r="I97">
        <v>3117</v>
      </c>
      <c r="J97">
        <v>3088</v>
      </c>
      <c r="K97">
        <v>3062</v>
      </c>
      <c r="L97">
        <v>3092</v>
      </c>
      <c r="M97">
        <v>3166</v>
      </c>
      <c r="N97">
        <v>3105</v>
      </c>
      <c r="O97">
        <v>3216</v>
      </c>
      <c r="P97">
        <v>3174</v>
      </c>
      <c r="Q97">
        <v>3253</v>
      </c>
      <c r="R97">
        <v>3199</v>
      </c>
    </row>
    <row r="98" spans="2:18" x14ac:dyDescent="0.25">
      <c r="B98" s="1"/>
      <c r="C98">
        <v>3407</v>
      </c>
      <c r="D98">
        <v>3458</v>
      </c>
      <c r="E98">
        <v>3359</v>
      </c>
      <c r="F98">
        <v>3451</v>
      </c>
      <c r="G98">
        <v>3489</v>
      </c>
      <c r="H98">
        <v>3456</v>
      </c>
      <c r="I98">
        <v>3568</v>
      </c>
      <c r="J98">
        <v>3426</v>
      </c>
      <c r="K98">
        <v>3415</v>
      </c>
      <c r="L98">
        <v>3442</v>
      </c>
      <c r="M98">
        <v>3402</v>
      </c>
      <c r="N98">
        <v>3430</v>
      </c>
      <c r="O98">
        <v>3425</v>
      </c>
      <c r="P98">
        <v>3351</v>
      </c>
      <c r="Q98">
        <v>3433</v>
      </c>
      <c r="R98">
        <v>3554</v>
      </c>
    </row>
    <row r="99" spans="2:18" x14ac:dyDescent="0.25">
      <c r="B99" s="1"/>
      <c r="C99">
        <v>3429</v>
      </c>
      <c r="D99">
        <v>3525</v>
      </c>
      <c r="E99">
        <v>3374</v>
      </c>
      <c r="F99">
        <v>3520</v>
      </c>
      <c r="G99">
        <v>3405</v>
      </c>
      <c r="H99">
        <v>3339</v>
      </c>
      <c r="I99">
        <v>3338</v>
      </c>
      <c r="J99">
        <v>3329</v>
      </c>
      <c r="K99">
        <v>3736</v>
      </c>
      <c r="L99">
        <v>3635</v>
      </c>
      <c r="M99">
        <v>3644</v>
      </c>
      <c r="N99">
        <v>3619</v>
      </c>
      <c r="O99">
        <v>3764</v>
      </c>
      <c r="P99">
        <v>3748</v>
      </c>
      <c r="Q99">
        <v>3781</v>
      </c>
      <c r="R99">
        <v>3724</v>
      </c>
    </row>
    <row r="100" spans="2:18" x14ac:dyDescent="0.25">
      <c r="B100" s="1"/>
      <c r="C100">
        <v>3508</v>
      </c>
      <c r="D100">
        <v>3564</v>
      </c>
      <c r="E100">
        <v>3474</v>
      </c>
      <c r="F100">
        <v>3607</v>
      </c>
      <c r="G100">
        <v>3560</v>
      </c>
      <c r="H100">
        <v>3560</v>
      </c>
      <c r="I100">
        <v>3602</v>
      </c>
      <c r="J100">
        <v>3552</v>
      </c>
      <c r="K100">
        <v>3516</v>
      </c>
      <c r="L100">
        <v>3419</v>
      </c>
      <c r="M100">
        <v>3318</v>
      </c>
      <c r="N100">
        <v>3475</v>
      </c>
      <c r="O100">
        <v>3718</v>
      </c>
      <c r="P100">
        <v>3588</v>
      </c>
      <c r="Q100">
        <v>3773</v>
      </c>
      <c r="R100">
        <v>3617</v>
      </c>
    </row>
    <row r="101" spans="2:18" x14ac:dyDescent="0.25">
      <c r="B101" s="1"/>
      <c r="C101">
        <v>3270</v>
      </c>
      <c r="D101">
        <v>3391</v>
      </c>
      <c r="E101">
        <v>3267</v>
      </c>
      <c r="F101">
        <v>3379</v>
      </c>
      <c r="G101">
        <v>3220</v>
      </c>
      <c r="H101">
        <v>3217</v>
      </c>
      <c r="I101">
        <v>3144</v>
      </c>
      <c r="J101">
        <v>3239</v>
      </c>
      <c r="K101">
        <v>3273</v>
      </c>
      <c r="L101">
        <v>3447</v>
      </c>
      <c r="M101">
        <v>3290</v>
      </c>
      <c r="N101">
        <v>3328</v>
      </c>
      <c r="O101">
        <v>3574</v>
      </c>
      <c r="P101">
        <v>3653</v>
      </c>
      <c r="Q101">
        <v>3487</v>
      </c>
      <c r="R101">
        <v>3558</v>
      </c>
    </row>
    <row r="102" spans="2:18" x14ac:dyDescent="0.25">
      <c r="B102" s="1"/>
      <c r="C102">
        <v>3268</v>
      </c>
      <c r="D102">
        <v>3436</v>
      </c>
      <c r="E102">
        <v>3310</v>
      </c>
      <c r="F102">
        <v>3451</v>
      </c>
      <c r="G102">
        <v>3353</v>
      </c>
      <c r="H102">
        <v>3324</v>
      </c>
      <c r="I102">
        <v>3394</v>
      </c>
      <c r="J102">
        <v>3214</v>
      </c>
      <c r="K102">
        <v>3307</v>
      </c>
      <c r="L102">
        <v>3519</v>
      </c>
      <c r="M102">
        <v>3575</v>
      </c>
      <c r="N102">
        <v>3526</v>
      </c>
      <c r="O102">
        <v>3643</v>
      </c>
      <c r="P102">
        <v>3431</v>
      </c>
      <c r="Q102">
        <v>3576</v>
      </c>
      <c r="R102">
        <v>3332</v>
      </c>
    </row>
    <row r="103" spans="2:18" x14ac:dyDescent="0.25">
      <c r="B103" s="1"/>
      <c r="C103">
        <v>3198</v>
      </c>
      <c r="D103">
        <v>3229</v>
      </c>
      <c r="E103">
        <v>3120</v>
      </c>
      <c r="F103">
        <v>3250</v>
      </c>
      <c r="G103">
        <v>3275</v>
      </c>
      <c r="H103">
        <v>3208</v>
      </c>
      <c r="I103">
        <v>3323</v>
      </c>
      <c r="J103">
        <v>3369</v>
      </c>
      <c r="K103">
        <v>3324</v>
      </c>
      <c r="L103">
        <v>3176</v>
      </c>
      <c r="M103">
        <v>3266</v>
      </c>
      <c r="N103">
        <v>3236</v>
      </c>
      <c r="O103">
        <v>3370</v>
      </c>
      <c r="P103">
        <v>3485</v>
      </c>
      <c r="Q103">
        <v>3450</v>
      </c>
      <c r="R103">
        <v>3723</v>
      </c>
    </row>
    <row r="104" spans="2:18" x14ac:dyDescent="0.25">
      <c r="B104" s="1"/>
      <c r="C104">
        <v>3091</v>
      </c>
      <c r="D104">
        <v>3191</v>
      </c>
      <c r="E104">
        <v>3043</v>
      </c>
      <c r="F104">
        <v>3249</v>
      </c>
      <c r="G104">
        <v>3214</v>
      </c>
      <c r="H104">
        <v>3212</v>
      </c>
      <c r="I104">
        <v>3276</v>
      </c>
      <c r="J104">
        <v>3400</v>
      </c>
      <c r="K104">
        <v>3136</v>
      </c>
      <c r="L104">
        <v>3183</v>
      </c>
      <c r="M104">
        <v>3007</v>
      </c>
      <c r="N104">
        <v>3148</v>
      </c>
      <c r="O104">
        <v>3334</v>
      </c>
      <c r="P104">
        <v>3400</v>
      </c>
      <c r="Q104">
        <v>3210</v>
      </c>
      <c r="R104">
        <v>3270</v>
      </c>
    </row>
    <row r="105" spans="2:18" x14ac:dyDescent="0.25">
      <c r="B105" s="1"/>
      <c r="C105">
        <v>3392</v>
      </c>
      <c r="D105">
        <v>3550</v>
      </c>
      <c r="E105">
        <v>3432</v>
      </c>
      <c r="F105">
        <v>3590</v>
      </c>
      <c r="G105">
        <v>3461</v>
      </c>
      <c r="H105">
        <v>3380</v>
      </c>
      <c r="I105">
        <v>3457</v>
      </c>
      <c r="J105">
        <v>3507</v>
      </c>
      <c r="K105">
        <v>3480</v>
      </c>
      <c r="L105">
        <v>3487</v>
      </c>
      <c r="M105">
        <v>3460</v>
      </c>
      <c r="N105">
        <v>3343</v>
      </c>
      <c r="O105">
        <v>3556</v>
      </c>
      <c r="P105">
        <v>3636</v>
      </c>
      <c r="Q105">
        <v>3657</v>
      </c>
      <c r="R105">
        <v>3742</v>
      </c>
    </row>
    <row r="106" spans="2:18" x14ac:dyDescent="0.25">
      <c r="B106" s="1"/>
      <c r="C106">
        <v>3066</v>
      </c>
      <c r="D106">
        <v>3150</v>
      </c>
      <c r="E106">
        <v>3099</v>
      </c>
      <c r="F106">
        <v>3243</v>
      </c>
      <c r="G106">
        <v>3242</v>
      </c>
      <c r="H106">
        <v>3039</v>
      </c>
      <c r="I106">
        <v>3275</v>
      </c>
      <c r="J106">
        <v>3057</v>
      </c>
      <c r="K106">
        <v>3351</v>
      </c>
      <c r="L106">
        <v>3312</v>
      </c>
      <c r="M106">
        <v>3111</v>
      </c>
      <c r="N106">
        <v>3105</v>
      </c>
      <c r="O106">
        <v>3307</v>
      </c>
      <c r="P106">
        <v>3308</v>
      </c>
      <c r="Q106">
        <v>3150</v>
      </c>
      <c r="R106">
        <v>3375</v>
      </c>
    </row>
    <row r="107" spans="2:18" x14ac:dyDescent="0.25">
      <c r="B107" s="1"/>
      <c r="C107">
        <v>3232</v>
      </c>
      <c r="D107">
        <v>3350</v>
      </c>
      <c r="E107">
        <v>3243</v>
      </c>
      <c r="F107">
        <v>3354</v>
      </c>
      <c r="G107">
        <v>3400</v>
      </c>
      <c r="H107">
        <v>3377</v>
      </c>
      <c r="I107">
        <v>3264</v>
      </c>
      <c r="J107">
        <v>3122</v>
      </c>
      <c r="K107">
        <v>3290</v>
      </c>
      <c r="L107">
        <v>3388</v>
      </c>
      <c r="M107">
        <v>3583</v>
      </c>
      <c r="N107">
        <v>3512</v>
      </c>
      <c r="O107">
        <v>3543</v>
      </c>
      <c r="P107">
        <v>3528</v>
      </c>
      <c r="Q107">
        <v>3488</v>
      </c>
      <c r="R107">
        <v>3717</v>
      </c>
    </row>
    <row r="108" spans="2:18" x14ac:dyDescent="0.25">
      <c r="B108" s="1"/>
      <c r="C108">
        <v>3360</v>
      </c>
      <c r="D108">
        <v>3443</v>
      </c>
      <c r="E108">
        <v>3349</v>
      </c>
      <c r="F108">
        <v>3473</v>
      </c>
      <c r="G108">
        <v>3411</v>
      </c>
      <c r="H108">
        <v>3576</v>
      </c>
      <c r="I108">
        <v>3487</v>
      </c>
      <c r="J108">
        <v>3509</v>
      </c>
      <c r="K108">
        <v>3532</v>
      </c>
      <c r="L108">
        <v>3478</v>
      </c>
      <c r="M108">
        <v>3717</v>
      </c>
      <c r="N108">
        <v>3574</v>
      </c>
      <c r="O108">
        <v>3662</v>
      </c>
      <c r="P108">
        <v>3681</v>
      </c>
      <c r="Q108">
        <v>3771</v>
      </c>
      <c r="R108">
        <v>3787</v>
      </c>
    </row>
    <row r="109" spans="2:18" x14ac:dyDescent="0.25">
      <c r="B109" s="1"/>
      <c r="C109">
        <v>3273</v>
      </c>
      <c r="D109">
        <v>3300</v>
      </c>
      <c r="E109">
        <v>3188</v>
      </c>
      <c r="F109">
        <v>3395</v>
      </c>
      <c r="G109">
        <v>3555</v>
      </c>
      <c r="H109">
        <v>3517</v>
      </c>
      <c r="I109">
        <v>3538</v>
      </c>
      <c r="J109">
        <v>3511</v>
      </c>
      <c r="K109">
        <v>3295</v>
      </c>
      <c r="L109">
        <v>3556</v>
      </c>
      <c r="M109">
        <v>3474</v>
      </c>
      <c r="N109">
        <v>3441</v>
      </c>
      <c r="O109">
        <v>3710</v>
      </c>
      <c r="P109">
        <v>3678</v>
      </c>
      <c r="Q109">
        <v>3621</v>
      </c>
      <c r="R109">
        <v>3598</v>
      </c>
    </row>
    <row r="110" spans="2:18" x14ac:dyDescent="0.25">
      <c r="B110" s="1"/>
      <c r="C110">
        <v>3127</v>
      </c>
      <c r="D110">
        <v>3166</v>
      </c>
      <c r="E110">
        <v>3061</v>
      </c>
      <c r="F110">
        <v>3258</v>
      </c>
      <c r="G110">
        <v>3479</v>
      </c>
      <c r="H110">
        <v>3477</v>
      </c>
      <c r="I110">
        <v>3458</v>
      </c>
      <c r="J110">
        <v>3476</v>
      </c>
      <c r="K110">
        <v>3408</v>
      </c>
      <c r="L110">
        <v>3224</v>
      </c>
      <c r="M110">
        <v>3377</v>
      </c>
      <c r="N110">
        <v>3226</v>
      </c>
      <c r="O110">
        <v>3434</v>
      </c>
      <c r="P110">
        <v>3409</v>
      </c>
      <c r="Q110">
        <v>3281</v>
      </c>
      <c r="R110">
        <v>3499</v>
      </c>
    </row>
    <row r="111" spans="2:18" x14ac:dyDescent="0.25">
      <c r="B111" s="1"/>
      <c r="C111">
        <v>3309</v>
      </c>
      <c r="D111">
        <v>3369</v>
      </c>
      <c r="E111">
        <v>3264</v>
      </c>
      <c r="F111">
        <v>3460</v>
      </c>
      <c r="G111">
        <v>3577</v>
      </c>
      <c r="H111">
        <v>3473</v>
      </c>
      <c r="I111">
        <v>3546</v>
      </c>
      <c r="J111">
        <v>3606</v>
      </c>
      <c r="K111">
        <v>3392</v>
      </c>
      <c r="L111">
        <v>3476</v>
      </c>
      <c r="M111">
        <v>3401</v>
      </c>
      <c r="N111">
        <v>3355</v>
      </c>
      <c r="O111">
        <v>3631</v>
      </c>
      <c r="P111">
        <v>3473</v>
      </c>
      <c r="Q111">
        <v>3575</v>
      </c>
      <c r="R111">
        <v>3551</v>
      </c>
    </row>
    <row r="112" spans="2:18" x14ac:dyDescent="0.25">
      <c r="B112" s="1"/>
      <c r="C112">
        <v>3251</v>
      </c>
      <c r="D112">
        <v>3340</v>
      </c>
      <c r="E112">
        <v>3242</v>
      </c>
      <c r="F112">
        <v>3378</v>
      </c>
      <c r="G112">
        <v>3382</v>
      </c>
      <c r="H112">
        <v>3216</v>
      </c>
      <c r="I112">
        <v>3346</v>
      </c>
      <c r="J112">
        <v>3387</v>
      </c>
      <c r="K112">
        <v>3290</v>
      </c>
      <c r="L112">
        <v>3309</v>
      </c>
      <c r="M112">
        <v>3296</v>
      </c>
      <c r="N112">
        <v>3299</v>
      </c>
      <c r="O112">
        <v>3469</v>
      </c>
      <c r="P112">
        <v>3380</v>
      </c>
      <c r="Q112">
        <v>3625</v>
      </c>
      <c r="R112">
        <v>3514</v>
      </c>
    </row>
    <row r="113" spans="2:18" x14ac:dyDescent="0.25">
      <c r="B113" s="1"/>
      <c r="C113">
        <v>3664</v>
      </c>
      <c r="D113">
        <v>3737</v>
      </c>
      <c r="E113">
        <v>3679</v>
      </c>
      <c r="F113">
        <v>3848</v>
      </c>
      <c r="G113">
        <v>3783</v>
      </c>
      <c r="H113">
        <v>3765</v>
      </c>
      <c r="I113">
        <v>3791</v>
      </c>
      <c r="J113">
        <v>3768</v>
      </c>
      <c r="K113">
        <v>3863</v>
      </c>
      <c r="L113">
        <v>3765</v>
      </c>
      <c r="M113">
        <v>3795</v>
      </c>
      <c r="N113">
        <v>3813</v>
      </c>
      <c r="O113">
        <v>3703</v>
      </c>
      <c r="P113">
        <v>3854</v>
      </c>
      <c r="Q113">
        <v>3803</v>
      </c>
      <c r="R113">
        <v>3740</v>
      </c>
    </row>
    <row r="114" spans="2:18" x14ac:dyDescent="0.25">
      <c r="B114" s="1"/>
      <c r="C114">
        <v>3206</v>
      </c>
      <c r="D114">
        <v>3227</v>
      </c>
      <c r="E114">
        <v>3197</v>
      </c>
      <c r="F114">
        <v>3355</v>
      </c>
      <c r="G114">
        <v>3449</v>
      </c>
      <c r="H114">
        <v>3340</v>
      </c>
      <c r="I114">
        <v>3451</v>
      </c>
      <c r="J114">
        <v>3377</v>
      </c>
      <c r="K114">
        <v>3298</v>
      </c>
      <c r="L114">
        <v>3428</v>
      </c>
      <c r="M114">
        <v>3376</v>
      </c>
      <c r="N114">
        <v>3279</v>
      </c>
      <c r="O114">
        <v>3344</v>
      </c>
      <c r="P114">
        <v>3278</v>
      </c>
      <c r="Q114">
        <v>3510</v>
      </c>
      <c r="R114">
        <v>3441</v>
      </c>
    </row>
    <row r="115" spans="2:18" x14ac:dyDescent="0.25">
      <c r="B115" s="1">
        <v>3031</v>
      </c>
      <c r="C115">
        <v>3308</v>
      </c>
      <c r="D115">
        <v>3445</v>
      </c>
      <c r="E115">
        <v>3382</v>
      </c>
      <c r="F115">
        <v>3510</v>
      </c>
      <c r="G115">
        <v>3372</v>
      </c>
      <c r="H115">
        <v>3354</v>
      </c>
      <c r="I115">
        <v>3382</v>
      </c>
      <c r="J115">
        <v>3333</v>
      </c>
      <c r="K115">
        <v>3360</v>
      </c>
      <c r="L115">
        <v>3248</v>
      </c>
      <c r="M115">
        <v>3316</v>
      </c>
      <c r="N115">
        <v>3331</v>
      </c>
      <c r="O115">
        <v>3444</v>
      </c>
      <c r="P115">
        <v>3306</v>
      </c>
      <c r="Q115">
        <v>3467</v>
      </c>
      <c r="R115">
        <v>3389</v>
      </c>
    </row>
    <row r="116" spans="2:18" x14ac:dyDescent="0.25">
      <c r="B116" s="1"/>
      <c r="C116">
        <v>3546</v>
      </c>
      <c r="D116">
        <v>3656</v>
      </c>
      <c r="E116">
        <v>3516</v>
      </c>
      <c r="F116">
        <v>3568</v>
      </c>
      <c r="G116">
        <v>3778</v>
      </c>
      <c r="H116">
        <v>3690</v>
      </c>
      <c r="I116">
        <v>3779</v>
      </c>
      <c r="J116">
        <v>3696</v>
      </c>
      <c r="K116">
        <v>3738</v>
      </c>
      <c r="L116">
        <v>3562</v>
      </c>
      <c r="M116">
        <v>3703</v>
      </c>
      <c r="N116">
        <v>3566</v>
      </c>
      <c r="O116">
        <v>3878</v>
      </c>
      <c r="P116">
        <v>3782</v>
      </c>
      <c r="Q116">
        <v>3672</v>
      </c>
      <c r="R116">
        <v>3610</v>
      </c>
    </row>
    <row r="117" spans="2:18" x14ac:dyDescent="0.25">
      <c r="B117" s="1"/>
      <c r="C117">
        <v>3358</v>
      </c>
      <c r="D117">
        <v>3415</v>
      </c>
      <c r="E117">
        <v>3305</v>
      </c>
      <c r="F117">
        <v>3464</v>
      </c>
      <c r="G117">
        <v>3543</v>
      </c>
      <c r="H117">
        <v>3327</v>
      </c>
      <c r="I117">
        <v>3529</v>
      </c>
      <c r="J117">
        <v>3382</v>
      </c>
      <c r="K117">
        <v>3461</v>
      </c>
      <c r="L117">
        <v>3310</v>
      </c>
      <c r="M117">
        <v>3308</v>
      </c>
      <c r="N117">
        <v>3547</v>
      </c>
      <c r="O117">
        <v>3744</v>
      </c>
      <c r="P117">
        <v>3797</v>
      </c>
      <c r="Q117">
        <v>3608</v>
      </c>
      <c r="R117">
        <v>3856</v>
      </c>
    </row>
    <row r="118" spans="2:18" x14ac:dyDescent="0.25">
      <c r="B118" s="1"/>
      <c r="C118">
        <v>3455</v>
      </c>
      <c r="D118">
        <v>3531</v>
      </c>
      <c r="E118">
        <v>3387</v>
      </c>
      <c r="F118">
        <v>3535</v>
      </c>
      <c r="G118">
        <v>3537</v>
      </c>
      <c r="H118">
        <v>3518</v>
      </c>
      <c r="I118">
        <v>3497</v>
      </c>
      <c r="J118">
        <v>3616</v>
      </c>
      <c r="K118">
        <v>3408</v>
      </c>
      <c r="L118">
        <v>3553</v>
      </c>
      <c r="M118">
        <v>3805</v>
      </c>
      <c r="N118">
        <v>3786</v>
      </c>
      <c r="O118">
        <v>3788</v>
      </c>
      <c r="P118">
        <v>3703</v>
      </c>
      <c r="Q118">
        <v>3663</v>
      </c>
      <c r="R118">
        <v>3685</v>
      </c>
    </row>
    <row r="119" spans="2:18" x14ac:dyDescent="0.25">
      <c r="B119" s="1"/>
      <c r="C119">
        <v>3024</v>
      </c>
      <c r="D119">
        <v>3112</v>
      </c>
      <c r="E119">
        <v>2956</v>
      </c>
      <c r="F119">
        <v>3095</v>
      </c>
      <c r="G119">
        <v>3084</v>
      </c>
      <c r="H119">
        <v>3032</v>
      </c>
      <c r="I119">
        <v>3121</v>
      </c>
      <c r="J119">
        <v>3041</v>
      </c>
      <c r="K119">
        <v>2861</v>
      </c>
      <c r="L119">
        <v>3050</v>
      </c>
      <c r="M119">
        <v>3056</v>
      </c>
      <c r="N119">
        <v>3186</v>
      </c>
      <c r="O119">
        <v>3127</v>
      </c>
      <c r="P119">
        <v>3315</v>
      </c>
      <c r="Q119">
        <v>3122</v>
      </c>
      <c r="R119">
        <v>3263</v>
      </c>
    </row>
    <row r="120" spans="2:18" x14ac:dyDescent="0.25">
      <c r="B120" s="1"/>
      <c r="C120">
        <v>3217</v>
      </c>
      <c r="D120">
        <v>3324</v>
      </c>
      <c r="E120">
        <v>3209</v>
      </c>
      <c r="F120">
        <v>3371</v>
      </c>
      <c r="G120">
        <v>3274</v>
      </c>
      <c r="H120">
        <v>3280</v>
      </c>
      <c r="I120">
        <v>3281</v>
      </c>
      <c r="J120">
        <v>3290</v>
      </c>
      <c r="K120">
        <v>3203</v>
      </c>
      <c r="L120">
        <v>3234</v>
      </c>
      <c r="M120">
        <v>3182</v>
      </c>
      <c r="N120">
        <v>3200</v>
      </c>
      <c r="O120">
        <v>3359</v>
      </c>
      <c r="P120">
        <v>3498</v>
      </c>
      <c r="Q120">
        <v>3462</v>
      </c>
      <c r="R120">
        <v>3570</v>
      </c>
    </row>
    <row r="121" spans="2:18" x14ac:dyDescent="0.25">
      <c r="B121" s="1">
        <v>4763</v>
      </c>
      <c r="C121">
        <v>3171</v>
      </c>
      <c r="D121">
        <v>3262</v>
      </c>
      <c r="E121">
        <v>3184</v>
      </c>
      <c r="F121">
        <v>3338</v>
      </c>
      <c r="G121">
        <v>3289</v>
      </c>
      <c r="H121">
        <v>3188</v>
      </c>
      <c r="I121">
        <v>3228</v>
      </c>
      <c r="J121">
        <v>3162</v>
      </c>
      <c r="K121">
        <v>3057</v>
      </c>
      <c r="L121">
        <v>3268</v>
      </c>
      <c r="M121">
        <v>3274</v>
      </c>
      <c r="N121">
        <v>3352</v>
      </c>
      <c r="O121">
        <v>3406</v>
      </c>
      <c r="P121">
        <v>3249</v>
      </c>
      <c r="Q121">
        <v>3256</v>
      </c>
      <c r="R121">
        <v>3224</v>
      </c>
    </row>
    <row r="122" spans="2:18" x14ac:dyDescent="0.25">
      <c r="B122" s="1"/>
      <c r="C122">
        <v>3194</v>
      </c>
      <c r="D122">
        <v>3286</v>
      </c>
      <c r="E122">
        <v>3185</v>
      </c>
      <c r="F122">
        <v>3297</v>
      </c>
      <c r="G122">
        <v>3214</v>
      </c>
      <c r="H122">
        <v>3237</v>
      </c>
      <c r="I122">
        <v>3092</v>
      </c>
      <c r="J122">
        <v>3179</v>
      </c>
      <c r="K122">
        <v>3324</v>
      </c>
      <c r="L122">
        <v>3268</v>
      </c>
      <c r="M122">
        <v>3196</v>
      </c>
      <c r="N122">
        <v>3286</v>
      </c>
      <c r="O122">
        <v>3490</v>
      </c>
      <c r="P122">
        <v>3411</v>
      </c>
      <c r="Q122">
        <v>3597</v>
      </c>
      <c r="R122">
        <v>3349</v>
      </c>
    </row>
    <row r="123" spans="2:18" x14ac:dyDescent="0.25">
      <c r="B123" s="1"/>
      <c r="C123">
        <v>3509</v>
      </c>
      <c r="D123">
        <v>3649</v>
      </c>
      <c r="E123">
        <v>3492</v>
      </c>
      <c r="F123">
        <v>3591</v>
      </c>
      <c r="G123">
        <v>3635</v>
      </c>
      <c r="H123">
        <v>3849</v>
      </c>
      <c r="I123">
        <v>3603</v>
      </c>
      <c r="J123">
        <v>3525</v>
      </c>
      <c r="K123">
        <v>3619</v>
      </c>
      <c r="L123">
        <v>3468</v>
      </c>
      <c r="M123">
        <v>3523</v>
      </c>
      <c r="N123">
        <v>3518</v>
      </c>
      <c r="O123">
        <v>3751</v>
      </c>
      <c r="P123">
        <v>3617</v>
      </c>
      <c r="Q123">
        <v>3497</v>
      </c>
      <c r="R123">
        <v>3581</v>
      </c>
    </row>
    <row r="124" spans="2:18" x14ac:dyDescent="0.25">
      <c r="B124" s="1"/>
      <c r="C124">
        <v>3017</v>
      </c>
      <c r="D124">
        <v>3111</v>
      </c>
      <c r="E124">
        <v>2987</v>
      </c>
      <c r="F124">
        <v>3140</v>
      </c>
      <c r="G124">
        <v>3245</v>
      </c>
      <c r="H124">
        <v>3171</v>
      </c>
      <c r="I124">
        <v>3177</v>
      </c>
      <c r="J124">
        <v>3168</v>
      </c>
      <c r="K124">
        <v>3187</v>
      </c>
      <c r="L124">
        <v>3186</v>
      </c>
      <c r="M124">
        <v>3090</v>
      </c>
      <c r="N124">
        <v>3126</v>
      </c>
      <c r="O124">
        <v>3461</v>
      </c>
      <c r="P124">
        <v>3398</v>
      </c>
      <c r="Q124">
        <v>3374</v>
      </c>
      <c r="R124">
        <v>3464</v>
      </c>
    </row>
    <row r="125" spans="2:18" x14ac:dyDescent="0.25">
      <c r="B125" s="1">
        <v>4220</v>
      </c>
      <c r="C125">
        <v>3197</v>
      </c>
      <c r="D125">
        <v>3313</v>
      </c>
      <c r="E125">
        <v>3151</v>
      </c>
      <c r="F125">
        <v>3388</v>
      </c>
      <c r="G125">
        <v>3268</v>
      </c>
      <c r="H125">
        <v>3208</v>
      </c>
      <c r="I125">
        <v>3311</v>
      </c>
      <c r="J125">
        <v>3283</v>
      </c>
      <c r="K125">
        <v>3319</v>
      </c>
      <c r="L125">
        <v>3477</v>
      </c>
      <c r="M125">
        <v>3232</v>
      </c>
      <c r="N125">
        <v>3439</v>
      </c>
      <c r="O125">
        <v>3564</v>
      </c>
      <c r="P125">
        <v>3437</v>
      </c>
      <c r="Q125">
        <v>3539</v>
      </c>
      <c r="R125">
        <v>3495</v>
      </c>
    </row>
    <row r="126" spans="2:18" x14ac:dyDescent="0.25">
      <c r="B126" s="1"/>
      <c r="C126">
        <v>3384</v>
      </c>
      <c r="D126">
        <v>3500</v>
      </c>
      <c r="E126">
        <v>3385</v>
      </c>
      <c r="F126">
        <v>3514</v>
      </c>
      <c r="G126">
        <v>3631</v>
      </c>
      <c r="H126">
        <v>3599</v>
      </c>
      <c r="I126">
        <v>3649</v>
      </c>
      <c r="J126">
        <v>3654</v>
      </c>
      <c r="K126">
        <v>3579</v>
      </c>
      <c r="L126">
        <v>3350</v>
      </c>
      <c r="M126">
        <v>3374</v>
      </c>
      <c r="N126">
        <v>3365</v>
      </c>
      <c r="O126">
        <v>3543</v>
      </c>
      <c r="P126">
        <v>3640</v>
      </c>
      <c r="Q126">
        <v>3562</v>
      </c>
      <c r="R126">
        <v>3604</v>
      </c>
    </row>
    <row r="127" spans="2:18" x14ac:dyDescent="0.25">
      <c r="B127" s="1"/>
      <c r="C127">
        <v>3199</v>
      </c>
      <c r="D127">
        <v>3362</v>
      </c>
      <c r="E127">
        <v>3246</v>
      </c>
      <c r="F127">
        <v>3406</v>
      </c>
      <c r="G127">
        <v>3184</v>
      </c>
      <c r="H127">
        <v>3136</v>
      </c>
      <c r="I127">
        <v>3227</v>
      </c>
      <c r="J127">
        <v>3086</v>
      </c>
      <c r="K127">
        <v>3261</v>
      </c>
      <c r="L127">
        <v>3268</v>
      </c>
      <c r="M127">
        <v>3076</v>
      </c>
      <c r="N127">
        <v>3214</v>
      </c>
      <c r="O127">
        <v>3494</v>
      </c>
      <c r="P127">
        <v>3490</v>
      </c>
      <c r="Q127">
        <v>3377</v>
      </c>
      <c r="R127">
        <v>3522</v>
      </c>
    </row>
    <row r="128" spans="2:18" x14ac:dyDescent="0.25">
      <c r="B128" s="1"/>
      <c r="C128">
        <v>3132</v>
      </c>
      <c r="D128">
        <v>3269</v>
      </c>
      <c r="E128">
        <v>3191</v>
      </c>
      <c r="F128">
        <v>3238</v>
      </c>
      <c r="G128">
        <v>3366</v>
      </c>
      <c r="H128">
        <v>3275</v>
      </c>
      <c r="I128">
        <v>3332</v>
      </c>
      <c r="J128">
        <v>3262</v>
      </c>
      <c r="K128">
        <v>3240</v>
      </c>
      <c r="L128">
        <v>3357</v>
      </c>
      <c r="M128">
        <v>3086</v>
      </c>
      <c r="N128">
        <v>3172</v>
      </c>
      <c r="O128">
        <v>3452</v>
      </c>
      <c r="P128">
        <v>3328</v>
      </c>
      <c r="Q128">
        <v>3281</v>
      </c>
      <c r="R128">
        <v>3277</v>
      </c>
    </row>
    <row r="129" spans="2:18" x14ac:dyDescent="0.25">
      <c r="B129" s="1"/>
      <c r="C129">
        <v>3195</v>
      </c>
      <c r="D129">
        <v>3324</v>
      </c>
      <c r="E129">
        <v>3204</v>
      </c>
      <c r="F129">
        <v>3352</v>
      </c>
      <c r="G129">
        <v>3143</v>
      </c>
      <c r="H129">
        <v>3210</v>
      </c>
      <c r="I129">
        <v>3150</v>
      </c>
      <c r="J129">
        <v>3193</v>
      </c>
      <c r="K129">
        <v>3247</v>
      </c>
      <c r="L129">
        <v>3300</v>
      </c>
      <c r="M129">
        <v>3431</v>
      </c>
      <c r="N129">
        <v>3390</v>
      </c>
      <c r="O129">
        <v>3476</v>
      </c>
      <c r="P129">
        <v>3552</v>
      </c>
      <c r="Q129">
        <v>3467</v>
      </c>
      <c r="R129">
        <v>3490</v>
      </c>
    </row>
    <row r="130" spans="2:18" x14ac:dyDescent="0.25">
      <c r="B130" s="1"/>
      <c r="C130">
        <v>3105</v>
      </c>
      <c r="D130">
        <v>3306</v>
      </c>
      <c r="E130">
        <v>3186</v>
      </c>
      <c r="F130">
        <v>3347</v>
      </c>
      <c r="G130">
        <v>3288</v>
      </c>
      <c r="H130">
        <v>3248</v>
      </c>
      <c r="I130">
        <v>3300</v>
      </c>
      <c r="J130">
        <v>3219</v>
      </c>
      <c r="K130">
        <v>3403</v>
      </c>
      <c r="L130">
        <v>3293</v>
      </c>
      <c r="M130">
        <v>3342</v>
      </c>
      <c r="N130">
        <v>3351</v>
      </c>
      <c r="O130">
        <v>3483</v>
      </c>
      <c r="P130">
        <v>3630</v>
      </c>
      <c r="Q130">
        <v>3586</v>
      </c>
      <c r="R130">
        <v>3571</v>
      </c>
    </row>
    <row r="131" spans="2:18" x14ac:dyDescent="0.25">
      <c r="B131" s="1"/>
      <c r="C131">
        <v>3633</v>
      </c>
      <c r="D131">
        <v>3698</v>
      </c>
      <c r="E131">
        <v>3569</v>
      </c>
      <c r="F131">
        <v>3734</v>
      </c>
      <c r="G131">
        <v>3690</v>
      </c>
      <c r="H131">
        <v>3722</v>
      </c>
      <c r="I131">
        <v>3705</v>
      </c>
      <c r="J131">
        <v>3702</v>
      </c>
      <c r="K131">
        <v>3495</v>
      </c>
      <c r="L131">
        <v>3576</v>
      </c>
      <c r="M131">
        <v>3472</v>
      </c>
      <c r="N131">
        <v>3541</v>
      </c>
      <c r="O131">
        <v>3665</v>
      </c>
      <c r="P131">
        <v>3876</v>
      </c>
      <c r="Q131">
        <v>3619</v>
      </c>
      <c r="R131">
        <v>3708</v>
      </c>
    </row>
    <row r="132" spans="2:18" x14ac:dyDescent="0.25">
      <c r="B132" s="1"/>
      <c r="C132">
        <v>2588</v>
      </c>
      <c r="D132">
        <v>2722</v>
      </c>
      <c r="E132">
        <v>2681</v>
      </c>
      <c r="F132">
        <v>2641</v>
      </c>
      <c r="G132">
        <v>2940</v>
      </c>
      <c r="H132">
        <v>2917</v>
      </c>
      <c r="I132">
        <v>2935</v>
      </c>
      <c r="J132">
        <v>3059</v>
      </c>
      <c r="K132">
        <v>2906</v>
      </c>
      <c r="L132">
        <v>2842</v>
      </c>
      <c r="M132">
        <v>2693</v>
      </c>
      <c r="N132">
        <v>2760</v>
      </c>
      <c r="O132">
        <v>2997</v>
      </c>
      <c r="P132">
        <v>3046</v>
      </c>
      <c r="Q132">
        <v>3079</v>
      </c>
      <c r="R132">
        <v>3246</v>
      </c>
    </row>
    <row r="133" spans="2:18" x14ac:dyDescent="0.25">
      <c r="B133" s="1"/>
      <c r="C133">
        <v>3632</v>
      </c>
      <c r="D133">
        <v>3767</v>
      </c>
      <c r="E133">
        <v>3619</v>
      </c>
      <c r="F133">
        <v>3777</v>
      </c>
      <c r="G133">
        <v>3786</v>
      </c>
      <c r="H133">
        <v>3690</v>
      </c>
      <c r="I133">
        <v>3794</v>
      </c>
      <c r="J133">
        <v>3830</v>
      </c>
      <c r="K133">
        <v>3665</v>
      </c>
      <c r="L133">
        <v>3609</v>
      </c>
      <c r="M133">
        <v>3560</v>
      </c>
      <c r="N133">
        <v>3456</v>
      </c>
      <c r="O133">
        <v>3893</v>
      </c>
      <c r="P133">
        <v>3789</v>
      </c>
      <c r="Q133">
        <v>3724</v>
      </c>
      <c r="R133">
        <v>3755</v>
      </c>
    </row>
    <row r="134" spans="2:18" x14ac:dyDescent="0.25">
      <c r="B134" s="1"/>
      <c r="C134">
        <v>3398</v>
      </c>
      <c r="D134">
        <v>3467</v>
      </c>
      <c r="E134">
        <v>3308</v>
      </c>
      <c r="F134">
        <v>3429</v>
      </c>
      <c r="G134">
        <v>3367</v>
      </c>
      <c r="H134">
        <v>3253</v>
      </c>
      <c r="I134">
        <v>3462</v>
      </c>
      <c r="J134">
        <v>3327</v>
      </c>
      <c r="K134">
        <v>3376</v>
      </c>
      <c r="L134">
        <v>3531</v>
      </c>
      <c r="M134">
        <v>3583</v>
      </c>
      <c r="N134">
        <v>3721</v>
      </c>
      <c r="O134">
        <v>3675</v>
      </c>
      <c r="P134">
        <v>3650</v>
      </c>
      <c r="Q134">
        <v>3535</v>
      </c>
      <c r="R134">
        <v>3590</v>
      </c>
    </row>
    <row r="135" spans="2:18" x14ac:dyDescent="0.25">
      <c r="B135" s="1"/>
      <c r="C135">
        <v>3343</v>
      </c>
      <c r="D135">
        <v>3425</v>
      </c>
      <c r="E135">
        <v>3399</v>
      </c>
      <c r="F135">
        <v>3425</v>
      </c>
      <c r="G135">
        <v>3508</v>
      </c>
      <c r="H135">
        <v>3525</v>
      </c>
      <c r="I135">
        <v>3460</v>
      </c>
      <c r="J135">
        <v>3495</v>
      </c>
      <c r="K135">
        <v>3475</v>
      </c>
      <c r="L135">
        <v>3341</v>
      </c>
      <c r="M135">
        <v>3507</v>
      </c>
      <c r="N135">
        <v>3525</v>
      </c>
      <c r="O135">
        <v>3431</v>
      </c>
      <c r="P135">
        <v>3553</v>
      </c>
      <c r="Q135">
        <v>3579</v>
      </c>
      <c r="R135">
        <v>3422</v>
      </c>
    </row>
    <row r="136" spans="2:18" x14ac:dyDescent="0.25">
      <c r="B136" s="1"/>
      <c r="C136">
        <v>3589</v>
      </c>
      <c r="D136">
        <v>3754</v>
      </c>
      <c r="E136">
        <v>3627</v>
      </c>
      <c r="F136">
        <v>3735</v>
      </c>
      <c r="G136">
        <v>3495</v>
      </c>
      <c r="H136">
        <v>3726</v>
      </c>
      <c r="I136">
        <v>3537</v>
      </c>
      <c r="J136">
        <v>3577</v>
      </c>
      <c r="K136">
        <v>3608</v>
      </c>
      <c r="L136">
        <v>3677</v>
      </c>
      <c r="M136">
        <v>3584</v>
      </c>
      <c r="N136">
        <v>3628</v>
      </c>
      <c r="O136">
        <v>3774</v>
      </c>
      <c r="P136">
        <v>3715</v>
      </c>
      <c r="Q136">
        <v>3778</v>
      </c>
      <c r="R136">
        <v>3772</v>
      </c>
    </row>
    <row r="137" spans="2:18" x14ac:dyDescent="0.25">
      <c r="B137" s="1"/>
      <c r="C137">
        <v>3028</v>
      </c>
      <c r="D137">
        <v>3102</v>
      </c>
      <c r="E137">
        <v>3011</v>
      </c>
      <c r="F137">
        <v>3125</v>
      </c>
      <c r="G137">
        <v>3374</v>
      </c>
      <c r="H137">
        <v>3278</v>
      </c>
      <c r="I137">
        <v>3202</v>
      </c>
      <c r="J137">
        <v>3144</v>
      </c>
      <c r="K137">
        <v>3027</v>
      </c>
      <c r="L137">
        <v>3124</v>
      </c>
      <c r="M137">
        <v>3107</v>
      </c>
      <c r="N137">
        <v>3136</v>
      </c>
      <c r="O137">
        <v>3202</v>
      </c>
      <c r="P137">
        <v>3112</v>
      </c>
      <c r="Q137">
        <v>3409</v>
      </c>
      <c r="R137">
        <v>3338</v>
      </c>
    </row>
    <row r="138" spans="2:18" x14ac:dyDescent="0.25">
      <c r="B138" s="1"/>
      <c r="C138">
        <v>3301</v>
      </c>
      <c r="D138">
        <v>3392</v>
      </c>
      <c r="E138">
        <v>3279</v>
      </c>
      <c r="F138">
        <v>3443</v>
      </c>
      <c r="G138">
        <v>3572</v>
      </c>
      <c r="H138">
        <v>3468</v>
      </c>
      <c r="I138">
        <v>3547</v>
      </c>
      <c r="J138">
        <v>3526</v>
      </c>
      <c r="K138">
        <v>3557</v>
      </c>
      <c r="L138">
        <v>3436</v>
      </c>
      <c r="M138">
        <v>3454</v>
      </c>
      <c r="N138">
        <v>3440</v>
      </c>
      <c r="O138">
        <v>3762</v>
      </c>
      <c r="P138">
        <v>3838</v>
      </c>
      <c r="Q138">
        <v>4009</v>
      </c>
      <c r="R138">
        <v>3878</v>
      </c>
    </row>
    <row r="139" spans="2:18" x14ac:dyDescent="0.25">
      <c r="B139" s="1"/>
      <c r="C139">
        <v>3105</v>
      </c>
      <c r="D139">
        <v>3210</v>
      </c>
      <c r="E139">
        <v>3065</v>
      </c>
      <c r="F139">
        <v>3232</v>
      </c>
      <c r="G139">
        <v>3615</v>
      </c>
      <c r="H139">
        <v>3570</v>
      </c>
      <c r="I139">
        <v>3579</v>
      </c>
      <c r="J139">
        <v>3478</v>
      </c>
      <c r="K139">
        <v>3314</v>
      </c>
      <c r="L139">
        <v>3407</v>
      </c>
      <c r="M139">
        <v>3363</v>
      </c>
      <c r="N139">
        <v>3243</v>
      </c>
      <c r="O139">
        <v>3438</v>
      </c>
      <c r="P139">
        <v>3480</v>
      </c>
      <c r="Q139">
        <v>3554</v>
      </c>
      <c r="R139">
        <v>3340</v>
      </c>
    </row>
    <row r="140" spans="2:18" x14ac:dyDescent="0.25">
      <c r="B140" s="1"/>
      <c r="C140">
        <v>3022</v>
      </c>
      <c r="D140">
        <v>3120</v>
      </c>
      <c r="E140">
        <v>3034</v>
      </c>
      <c r="F140">
        <v>3186</v>
      </c>
      <c r="G140">
        <v>3240</v>
      </c>
      <c r="H140">
        <v>3221</v>
      </c>
      <c r="I140">
        <v>3124</v>
      </c>
      <c r="J140">
        <v>3173</v>
      </c>
      <c r="K140">
        <v>3339</v>
      </c>
      <c r="L140">
        <v>3186</v>
      </c>
      <c r="M140">
        <v>3174</v>
      </c>
      <c r="N140">
        <v>3204</v>
      </c>
      <c r="O140">
        <v>3389</v>
      </c>
      <c r="P140">
        <v>3258</v>
      </c>
      <c r="Q140">
        <v>3275</v>
      </c>
      <c r="R140">
        <v>3433</v>
      </c>
    </row>
    <row r="141" spans="2:18" x14ac:dyDescent="0.25">
      <c r="B141" s="1"/>
      <c r="C141">
        <v>3436</v>
      </c>
      <c r="D141">
        <v>3510</v>
      </c>
      <c r="E141">
        <v>3394</v>
      </c>
      <c r="F141">
        <v>3450</v>
      </c>
      <c r="G141">
        <v>3716</v>
      </c>
      <c r="H141">
        <v>3636</v>
      </c>
      <c r="I141">
        <v>3779</v>
      </c>
      <c r="J141">
        <v>3728</v>
      </c>
      <c r="K141">
        <v>3673</v>
      </c>
      <c r="L141">
        <v>3562</v>
      </c>
      <c r="M141">
        <v>3560</v>
      </c>
      <c r="N141">
        <v>3410</v>
      </c>
      <c r="O141">
        <v>3621</v>
      </c>
      <c r="P141">
        <v>3756</v>
      </c>
      <c r="Q141">
        <v>3726</v>
      </c>
      <c r="R141">
        <v>3740</v>
      </c>
    </row>
    <row r="142" spans="2:18" x14ac:dyDescent="0.25">
      <c r="B142" s="1"/>
      <c r="C142">
        <v>3194</v>
      </c>
      <c r="D142">
        <v>3248</v>
      </c>
      <c r="E142">
        <v>3175</v>
      </c>
      <c r="F142">
        <v>3313</v>
      </c>
      <c r="G142">
        <v>3331</v>
      </c>
      <c r="H142">
        <v>3284</v>
      </c>
      <c r="I142">
        <v>3292</v>
      </c>
      <c r="J142">
        <v>3278</v>
      </c>
      <c r="K142">
        <v>3128</v>
      </c>
      <c r="L142">
        <v>3197</v>
      </c>
      <c r="M142">
        <v>3311</v>
      </c>
      <c r="N142">
        <v>3308</v>
      </c>
      <c r="O142">
        <v>3332</v>
      </c>
      <c r="P142">
        <v>3289</v>
      </c>
      <c r="Q142">
        <v>3608</v>
      </c>
      <c r="R142">
        <v>3601</v>
      </c>
    </row>
    <row r="143" spans="2:18" x14ac:dyDescent="0.25">
      <c r="B143" s="1"/>
      <c r="C143">
        <v>3316</v>
      </c>
      <c r="D143">
        <v>3362</v>
      </c>
      <c r="E143">
        <v>3255</v>
      </c>
      <c r="F143">
        <v>3388</v>
      </c>
      <c r="G143">
        <v>3644</v>
      </c>
      <c r="H143">
        <v>3568</v>
      </c>
      <c r="I143">
        <v>3713</v>
      </c>
      <c r="J143">
        <v>3720</v>
      </c>
      <c r="K143">
        <v>3702</v>
      </c>
      <c r="L143">
        <v>3431</v>
      </c>
      <c r="M143">
        <v>3432</v>
      </c>
      <c r="N143">
        <v>3344</v>
      </c>
      <c r="O143">
        <v>3484</v>
      </c>
      <c r="P143">
        <v>3642</v>
      </c>
      <c r="Q143">
        <v>3502</v>
      </c>
      <c r="R143">
        <v>3567</v>
      </c>
    </row>
    <row r="144" spans="2:18" x14ac:dyDescent="0.25">
      <c r="B144" s="1"/>
      <c r="C144">
        <v>3206</v>
      </c>
      <c r="D144">
        <v>3240</v>
      </c>
      <c r="E144">
        <v>3171</v>
      </c>
      <c r="F144">
        <v>3208</v>
      </c>
      <c r="G144">
        <v>3574</v>
      </c>
      <c r="H144">
        <v>3466</v>
      </c>
      <c r="I144">
        <v>3612</v>
      </c>
      <c r="J144">
        <v>3553</v>
      </c>
      <c r="K144">
        <v>3325</v>
      </c>
      <c r="L144">
        <v>3476</v>
      </c>
      <c r="M144">
        <v>3360</v>
      </c>
      <c r="N144">
        <v>3414</v>
      </c>
      <c r="O144">
        <v>3716</v>
      </c>
      <c r="P144">
        <v>3685</v>
      </c>
      <c r="Q144">
        <v>3720</v>
      </c>
      <c r="R144">
        <v>3877</v>
      </c>
    </row>
    <row r="145" spans="2:18" x14ac:dyDescent="0.25">
      <c r="B145" s="1"/>
      <c r="C145">
        <v>3076</v>
      </c>
      <c r="D145">
        <v>3147</v>
      </c>
      <c r="E145">
        <v>3022</v>
      </c>
      <c r="F145">
        <v>3184</v>
      </c>
      <c r="G145">
        <v>3343</v>
      </c>
      <c r="H145">
        <v>3262</v>
      </c>
      <c r="I145">
        <v>3188</v>
      </c>
      <c r="J145">
        <v>3095</v>
      </c>
      <c r="K145">
        <v>3086</v>
      </c>
      <c r="L145">
        <v>3238</v>
      </c>
      <c r="M145">
        <v>3363</v>
      </c>
      <c r="N145">
        <v>3326</v>
      </c>
      <c r="O145">
        <v>3345</v>
      </c>
      <c r="P145">
        <v>3304</v>
      </c>
      <c r="Q145">
        <v>3300</v>
      </c>
      <c r="R145">
        <v>3346</v>
      </c>
    </row>
    <row r="146" spans="2:18" x14ac:dyDescent="0.25">
      <c r="B146" s="1"/>
      <c r="C146">
        <v>3382</v>
      </c>
      <c r="D146">
        <v>3426</v>
      </c>
      <c r="E146">
        <v>3327</v>
      </c>
      <c r="F146">
        <v>3457</v>
      </c>
      <c r="G146">
        <v>3448</v>
      </c>
      <c r="H146">
        <v>3343</v>
      </c>
      <c r="I146">
        <v>3433</v>
      </c>
      <c r="J146">
        <v>3432</v>
      </c>
      <c r="K146">
        <v>3563</v>
      </c>
      <c r="L146">
        <v>3602</v>
      </c>
      <c r="M146">
        <v>3429</v>
      </c>
      <c r="N146">
        <v>3548</v>
      </c>
      <c r="O146">
        <v>3634</v>
      </c>
      <c r="P146">
        <v>3486</v>
      </c>
      <c r="Q146">
        <v>3712</v>
      </c>
      <c r="R146">
        <v>3694</v>
      </c>
    </row>
    <row r="147" spans="2:18" x14ac:dyDescent="0.25">
      <c r="B147" s="1"/>
      <c r="C147">
        <v>3403</v>
      </c>
      <c r="D147">
        <v>3445</v>
      </c>
      <c r="E147">
        <v>3373</v>
      </c>
      <c r="F147">
        <v>3570</v>
      </c>
      <c r="G147">
        <v>3810</v>
      </c>
      <c r="H147">
        <v>3590</v>
      </c>
      <c r="I147">
        <v>3824</v>
      </c>
      <c r="J147">
        <v>3608</v>
      </c>
      <c r="K147">
        <v>3547</v>
      </c>
      <c r="L147">
        <v>3427</v>
      </c>
      <c r="M147">
        <v>3461</v>
      </c>
      <c r="N147">
        <v>3457</v>
      </c>
      <c r="O147">
        <v>3537</v>
      </c>
      <c r="P147">
        <v>3448</v>
      </c>
      <c r="Q147">
        <v>3762</v>
      </c>
      <c r="R147">
        <v>3757</v>
      </c>
    </row>
    <row r="148" spans="2:18" x14ac:dyDescent="0.25">
      <c r="B148" s="1"/>
      <c r="C148">
        <v>3362</v>
      </c>
      <c r="D148">
        <v>3387</v>
      </c>
      <c r="E148">
        <v>3341</v>
      </c>
      <c r="F148">
        <v>3451</v>
      </c>
      <c r="G148">
        <v>3480</v>
      </c>
      <c r="H148">
        <v>3323</v>
      </c>
      <c r="I148">
        <v>3502</v>
      </c>
      <c r="J148">
        <v>3440</v>
      </c>
      <c r="K148">
        <v>3533</v>
      </c>
      <c r="L148">
        <v>3299</v>
      </c>
      <c r="M148">
        <v>3378</v>
      </c>
      <c r="N148">
        <v>3477</v>
      </c>
      <c r="O148">
        <v>3553</v>
      </c>
      <c r="P148">
        <v>3573</v>
      </c>
      <c r="Q148">
        <v>3500</v>
      </c>
      <c r="R148">
        <v>3621</v>
      </c>
    </row>
    <row r="149" spans="2:18" x14ac:dyDescent="0.25">
      <c r="B149" s="1"/>
      <c r="C149">
        <v>3420</v>
      </c>
      <c r="D149">
        <v>3464</v>
      </c>
      <c r="E149">
        <v>3373</v>
      </c>
      <c r="F149">
        <v>3500</v>
      </c>
      <c r="G149">
        <v>3663</v>
      </c>
      <c r="H149">
        <v>3643</v>
      </c>
      <c r="I149">
        <v>3674</v>
      </c>
      <c r="J149">
        <v>3742</v>
      </c>
      <c r="K149">
        <v>3394</v>
      </c>
      <c r="L149">
        <v>3394</v>
      </c>
      <c r="M149">
        <v>3540</v>
      </c>
      <c r="N149">
        <v>3435</v>
      </c>
      <c r="O149">
        <v>3534</v>
      </c>
      <c r="P149">
        <v>3639</v>
      </c>
      <c r="Q149">
        <v>3534</v>
      </c>
      <c r="R149">
        <v>3638</v>
      </c>
    </row>
    <row r="150" spans="2:18" x14ac:dyDescent="0.25">
      <c r="B150" s="1"/>
      <c r="C150">
        <v>3193</v>
      </c>
      <c r="D150">
        <v>3305</v>
      </c>
      <c r="E150">
        <v>3177</v>
      </c>
      <c r="F150">
        <v>3324</v>
      </c>
      <c r="G150">
        <v>3398</v>
      </c>
      <c r="H150">
        <v>3271</v>
      </c>
      <c r="I150">
        <v>3429</v>
      </c>
      <c r="J150">
        <v>3346</v>
      </c>
      <c r="K150">
        <v>3274</v>
      </c>
      <c r="L150">
        <v>3343</v>
      </c>
      <c r="M150">
        <v>3353</v>
      </c>
      <c r="N150">
        <v>3388</v>
      </c>
      <c r="O150">
        <v>3591</v>
      </c>
      <c r="P150">
        <v>3614</v>
      </c>
      <c r="Q150">
        <v>3623</v>
      </c>
      <c r="R150">
        <v>3561</v>
      </c>
    </row>
    <row r="151" spans="2:18" x14ac:dyDescent="0.25">
      <c r="B151" s="1"/>
      <c r="C151">
        <v>3392</v>
      </c>
      <c r="D151">
        <v>3548</v>
      </c>
      <c r="E151">
        <v>3439</v>
      </c>
      <c r="F151">
        <v>3566</v>
      </c>
      <c r="G151">
        <v>3526</v>
      </c>
      <c r="H151">
        <v>3575</v>
      </c>
      <c r="I151">
        <v>3515</v>
      </c>
      <c r="J151">
        <v>3463</v>
      </c>
      <c r="K151">
        <v>3335</v>
      </c>
      <c r="L151">
        <v>3413</v>
      </c>
      <c r="M151">
        <v>3544</v>
      </c>
      <c r="N151">
        <v>3469</v>
      </c>
      <c r="O151">
        <v>3569</v>
      </c>
      <c r="P151">
        <v>3662</v>
      </c>
      <c r="Q151">
        <v>3625</v>
      </c>
      <c r="R151">
        <v>3625</v>
      </c>
    </row>
    <row r="152" spans="2:18" x14ac:dyDescent="0.25">
      <c r="B152" s="1"/>
      <c r="C152">
        <v>3698</v>
      </c>
      <c r="D152">
        <v>3765</v>
      </c>
      <c r="E152">
        <v>3643</v>
      </c>
      <c r="F152">
        <v>3783</v>
      </c>
      <c r="G152">
        <v>4094</v>
      </c>
      <c r="H152">
        <v>4153</v>
      </c>
      <c r="I152">
        <v>4111</v>
      </c>
      <c r="J152">
        <v>4143</v>
      </c>
      <c r="K152">
        <v>3899</v>
      </c>
      <c r="L152">
        <v>3856</v>
      </c>
      <c r="M152">
        <v>3943</v>
      </c>
      <c r="N152">
        <v>3868</v>
      </c>
      <c r="O152">
        <v>3929</v>
      </c>
      <c r="P152">
        <v>3744</v>
      </c>
      <c r="Q152">
        <v>3824</v>
      </c>
      <c r="R152">
        <v>3788</v>
      </c>
    </row>
    <row r="153" spans="2:18" x14ac:dyDescent="0.25">
      <c r="B153" s="1"/>
      <c r="C153">
        <v>3456</v>
      </c>
      <c r="D153">
        <v>3585</v>
      </c>
      <c r="E153">
        <v>3498</v>
      </c>
      <c r="F153">
        <v>3606</v>
      </c>
      <c r="G153">
        <v>3729</v>
      </c>
      <c r="H153">
        <v>3735</v>
      </c>
      <c r="I153">
        <v>3757</v>
      </c>
      <c r="J153">
        <v>3744</v>
      </c>
      <c r="K153">
        <v>3562</v>
      </c>
      <c r="L153">
        <v>3576</v>
      </c>
      <c r="M153">
        <v>3714</v>
      </c>
      <c r="N153">
        <v>3699</v>
      </c>
      <c r="O153">
        <v>3484</v>
      </c>
      <c r="P153">
        <v>3799</v>
      </c>
      <c r="Q153">
        <v>3599</v>
      </c>
      <c r="R153">
        <v>3606</v>
      </c>
    </row>
    <row r="154" spans="2:18" x14ac:dyDescent="0.25">
      <c r="B154" s="1"/>
      <c r="C154">
        <v>3278</v>
      </c>
      <c r="D154">
        <v>3381</v>
      </c>
      <c r="E154">
        <v>3192</v>
      </c>
      <c r="F154">
        <v>3313</v>
      </c>
      <c r="G154">
        <v>3572</v>
      </c>
      <c r="H154">
        <v>3475</v>
      </c>
      <c r="I154">
        <v>3499</v>
      </c>
      <c r="J154">
        <v>3451</v>
      </c>
      <c r="K154">
        <v>3364</v>
      </c>
      <c r="L154">
        <v>3483</v>
      </c>
      <c r="M154">
        <v>3510</v>
      </c>
      <c r="N154">
        <v>3559</v>
      </c>
      <c r="O154">
        <v>3647</v>
      </c>
      <c r="P154">
        <v>3493</v>
      </c>
      <c r="Q154">
        <v>3515</v>
      </c>
      <c r="R154">
        <v>3553</v>
      </c>
    </row>
    <row r="155" spans="2:18" x14ac:dyDescent="0.25">
      <c r="B155" s="1"/>
      <c r="C155">
        <v>3324</v>
      </c>
      <c r="D155">
        <v>3456</v>
      </c>
      <c r="E155">
        <v>3367</v>
      </c>
      <c r="F155">
        <v>3521</v>
      </c>
      <c r="G155">
        <v>3509</v>
      </c>
      <c r="H155">
        <v>3536</v>
      </c>
      <c r="I155">
        <v>3484</v>
      </c>
      <c r="J155">
        <v>3363</v>
      </c>
      <c r="K155">
        <v>3301</v>
      </c>
      <c r="L155">
        <v>3368</v>
      </c>
      <c r="M155">
        <v>3300</v>
      </c>
      <c r="N155">
        <v>3512</v>
      </c>
      <c r="O155">
        <v>3589</v>
      </c>
      <c r="P155">
        <v>3449</v>
      </c>
      <c r="Q155">
        <v>3442</v>
      </c>
      <c r="R155">
        <v>3465</v>
      </c>
    </row>
    <row r="156" spans="2:18" x14ac:dyDescent="0.25">
      <c r="B156" s="1"/>
      <c r="C156">
        <v>3172</v>
      </c>
      <c r="D156">
        <v>3241</v>
      </c>
      <c r="E156">
        <v>3155</v>
      </c>
      <c r="F156">
        <v>3242</v>
      </c>
      <c r="G156">
        <v>3509</v>
      </c>
      <c r="H156">
        <v>3412</v>
      </c>
      <c r="I156">
        <v>3463</v>
      </c>
      <c r="J156">
        <v>3430</v>
      </c>
      <c r="K156">
        <v>3480</v>
      </c>
      <c r="L156">
        <v>3494</v>
      </c>
      <c r="M156">
        <v>3687</v>
      </c>
      <c r="N156">
        <v>3523</v>
      </c>
      <c r="O156">
        <v>3504</v>
      </c>
      <c r="P156">
        <v>3603</v>
      </c>
      <c r="Q156">
        <v>3493</v>
      </c>
      <c r="R156">
        <v>3646</v>
      </c>
    </row>
    <row r="157" spans="2:18" x14ac:dyDescent="0.25">
      <c r="B157" s="1">
        <v>2965</v>
      </c>
      <c r="C157">
        <v>3362</v>
      </c>
      <c r="D157">
        <v>3470</v>
      </c>
      <c r="E157">
        <v>3380</v>
      </c>
      <c r="F157">
        <v>3546</v>
      </c>
      <c r="G157">
        <v>3720</v>
      </c>
      <c r="H157">
        <v>3716</v>
      </c>
      <c r="I157">
        <v>3563</v>
      </c>
      <c r="J157">
        <v>3520</v>
      </c>
      <c r="K157">
        <v>3626</v>
      </c>
      <c r="L157">
        <v>3552</v>
      </c>
      <c r="M157">
        <v>3691</v>
      </c>
      <c r="N157">
        <v>3504</v>
      </c>
      <c r="O157">
        <v>3694</v>
      </c>
      <c r="P157">
        <v>3810</v>
      </c>
      <c r="Q157">
        <v>3837</v>
      </c>
      <c r="R157">
        <v>3698</v>
      </c>
    </row>
    <row r="158" spans="2:18" x14ac:dyDescent="0.25">
      <c r="B158" s="1"/>
      <c r="C158">
        <v>3224</v>
      </c>
      <c r="D158">
        <v>3392</v>
      </c>
      <c r="E158">
        <v>3222</v>
      </c>
      <c r="F158">
        <v>3373</v>
      </c>
      <c r="G158">
        <v>3488</v>
      </c>
      <c r="H158">
        <v>3354</v>
      </c>
      <c r="I158">
        <v>3434</v>
      </c>
      <c r="J158">
        <v>3539</v>
      </c>
      <c r="K158">
        <v>3443</v>
      </c>
      <c r="L158">
        <v>3429</v>
      </c>
      <c r="M158">
        <v>3348</v>
      </c>
      <c r="N158">
        <v>3317</v>
      </c>
      <c r="O158">
        <v>3614</v>
      </c>
      <c r="P158">
        <v>3653</v>
      </c>
      <c r="Q158">
        <v>3712</v>
      </c>
      <c r="R158">
        <v>3483</v>
      </c>
    </row>
    <row r="159" spans="2:18" x14ac:dyDescent="0.25">
      <c r="B159" s="1"/>
      <c r="C159">
        <v>3571</v>
      </c>
      <c r="D159">
        <v>3620</v>
      </c>
      <c r="E159">
        <v>3499</v>
      </c>
      <c r="F159">
        <v>3654</v>
      </c>
      <c r="G159">
        <v>3696</v>
      </c>
      <c r="H159">
        <v>3783</v>
      </c>
      <c r="I159">
        <v>3517</v>
      </c>
      <c r="J159">
        <v>3623</v>
      </c>
      <c r="K159">
        <v>3756</v>
      </c>
      <c r="L159">
        <v>3764</v>
      </c>
      <c r="M159">
        <v>3838</v>
      </c>
      <c r="N159">
        <v>3744</v>
      </c>
      <c r="O159">
        <v>3543</v>
      </c>
      <c r="P159">
        <v>3791</v>
      </c>
      <c r="Q159">
        <v>3895</v>
      </c>
      <c r="R159">
        <v>4016</v>
      </c>
    </row>
    <row r="160" spans="2:18" x14ac:dyDescent="0.25">
      <c r="B160" s="1"/>
      <c r="C160">
        <v>3460</v>
      </c>
      <c r="D160">
        <v>3572</v>
      </c>
      <c r="E160">
        <v>3388</v>
      </c>
      <c r="F160">
        <v>3476</v>
      </c>
      <c r="G160">
        <v>3582</v>
      </c>
      <c r="H160">
        <v>3635</v>
      </c>
      <c r="I160">
        <v>3603</v>
      </c>
      <c r="J160">
        <v>3507</v>
      </c>
      <c r="K160">
        <v>3600</v>
      </c>
      <c r="L160">
        <v>3552</v>
      </c>
      <c r="M160">
        <v>3590</v>
      </c>
      <c r="N160">
        <v>3595</v>
      </c>
      <c r="O160">
        <v>3826</v>
      </c>
      <c r="P160">
        <v>3707</v>
      </c>
      <c r="Q160">
        <v>3762</v>
      </c>
      <c r="R160">
        <v>3648</v>
      </c>
    </row>
    <row r="161" spans="2:18" x14ac:dyDescent="0.25">
      <c r="B161" s="1"/>
      <c r="C161">
        <v>3379</v>
      </c>
      <c r="D161">
        <v>3467</v>
      </c>
      <c r="E161">
        <v>3345</v>
      </c>
      <c r="F161">
        <v>3530</v>
      </c>
      <c r="G161">
        <v>3416</v>
      </c>
      <c r="H161">
        <v>3456</v>
      </c>
      <c r="I161">
        <v>3350</v>
      </c>
      <c r="J161">
        <v>3414</v>
      </c>
      <c r="K161">
        <v>3467</v>
      </c>
      <c r="L161">
        <v>3638</v>
      </c>
      <c r="M161">
        <v>3540</v>
      </c>
      <c r="N161">
        <v>3591</v>
      </c>
      <c r="O161">
        <v>3590</v>
      </c>
      <c r="P161">
        <v>3435</v>
      </c>
      <c r="Q161">
        <v>3821</v>
      </c>
      <c r="R161">
        <v>3581</v>
      </c>
    </row>
    <row r="162" spans="2:18" x14ac:dyDescent="0.25">
      <c r="B162" s="1"/>
      <c r="C162">
        <v>3534</v>
      </c>
      <c r="D162">
        <v>3679</v>
      </c>
      <c r="E162">
        <v>3564</v>
      </c>
      <c r="F162">
        <v>3660</v>
      </c>
      <c r="G162">
        <v>3845</v>
      </c>
      <c r="H162">
        <v>3839</v>
      </c>
      <c r="I162">
        <v>3860</v>
      </c>
      <c r="J162">
        <v>3864</v>
      </c>
      <c r="K162">
        <v>3590</v>
      </c>
      <c r="L162">
        <v>3695</v>
      </c>
      <c r="M162">
        <v>3564</v>
      </c>
      <c r="N162">
        <v>3480</v>
      </c>
      <c r="O162">
        <v>3646</v>
      </c>
      <c r="P162">
        <v>3602</v>
      </c>
      <c r="Q162">
        <v>3656</v>
      </c>
      <c r="R162">
        <v>3651</v>
      </c>
    </row>
    <row r="163" spans="2:18" x14ac:dyDescent="0.25">
      <c r="B163" s="1"/>
      <c r="C163">
        <v>3120</v>
      </c>
      <c r="D163">
        <v>3249</v>
      </c>
      <c r="E163">
        <v>3136</v>
      </c>
      <c r="F163">
        <v>3360</v>
      </c>
      <c r="G163">
        <v>3160</v>
      </c>
      <c r="H163">
        <v>3051</v>
      </c>
      <c r="I163">
        <v>3176</v>
      </c>
      <c r="J163">
        <v>3154</v>
      </c>
      <c r="K163">
        <v>3220</v>
      </c>
      <c r="L163">
        <v>3324</v>
      </c>
      <c r="M163">
        <v>3272</v>
      </c>
      <c r="N163">
        <v>3356</v>
      </c>
      <c r="O163">
        <v>3563</v>
      </c>
      <c r="P163">
        <v>3468</v>
      </c>
      <c r="Q163">
        <v>3275</v>
      </c>
      <c r="R163">
        <v>3422</v>
      </c>
    </row>
    <row r="164" spans="2:18" x14ac:dyDescent="0.25">
      <c r="B164" s="1"/>
      <c r="C164">
        <v>3355</v>
      </c>
      <c r="D164">
        <v>3409</v>
      </c>
      <c r="E164">
        <v>3289</v>
      </c>
      <c r="F164">
        <v>3434</v>
      </c>
      <c r="G164">
        <v>3539</v>
      </c>
      <c r="H164">
        <v>3532</v>
      </c>
      <c r="I164">
        <v>3630</v>
      </c>
      <c r="J164">
        <v>3548</v>
      </c>
      <c r="K164">
        <v>3349</v>
      </c>
      <c r="L164">
        <v>3290</v>
      </c>
      <c r="M164">
        <v>3317</v>
      </c>
      <c r="N164">
        <v>3190</v>
      </c>
      <c r="O164">
        <v>3460</v>
      </c>
      <c r="P164">
        <v>3748</v>
      </c>
      <c r="Q164">
        <v>3449</v>
      </c>
      <c r="R164">
        <v>3424</v>
      </c>
    </row>
    <row r="165" spans="2:18" x14ac:dyDescent="0.25">
      <c r="B165" s="1"/>
      <c r="C165">
        <v>3565</v>
      </c>
      <c r="D165">
        <v>3662</v>
      </c>
      <c r="E165">
        <v>3580</v>
      </c>
      <c r="F165">
        <v>3724</v>
      </c>
      <c r="G165">
        <v>3733</v>
      </c>
      <c r="H165">
        <v>3681</v>
      </c>
      <c r="I165">
        <v>3780</v>
      </c>
      <c r="J165">
        <v>3685</v>
      </c>
      <c r="K165">
        <v>3614</v>
      </c>
      <c r="L165">
        <v>3500</v>
      </c>
      <c r="M165">
        <v>3750</v>
      </c>
      <c r="N165">
        <v>3655</v>
      </c>
      <c r="O165">
        <v>3508</v>
      </c>
      <c r="P165">
        <v>3687</v>
      </c>
      <c r="Q165">
        <v>3623</v>
      </c>
      <c r="R165">
        <v>3638</v>
      </c>
    </row>
    <row r="166" spans="2:18" x14ac:dyDescent="0.25">
      <c r="B166" s="1"/>
      <c r="C166">
        <v>3248</v>
      </c>
      <c r="D166">
        <v>3395</v>
      </c>
      <c r="E166">
        <v>3274</v>
      </c>
      <c r="F166">
        <v>3457</v>
      </c>
      <c r="G166">
        <v>3436</v>
      </c>
      <c r="H166">
        <v>3489</v>
      </c>
      <c r="I166">
        <v>3410</v>
      </c>
      <c r="J166">
        <v>3417</v>
      </c>
      <c r="K166">
        <v>3442</v>
      </c>
      <c r="L166">
        <v>3403</v>
      </c>
      <c r="M166">
        <v>3341</v>
      </c>
      <c r="N166">
        <v>3268</v>
      </c>
      <c r="O166">
        <v>3497</v>
      </c>
      <c r="P166">
        <v>3446</v>
      </c>
      <c r="Q166">
        <v>3652</v>
      </c>
      <c r="R166">
        <v>3629</v>
      </c>
    </row>
    <row r="167" spans="2:18" x14ac:dyDescent="0.25">
      <c r="B167" s="1"/>
      <c r="C167">
        <v>3116</v>
      </c>
      <c r="D167">
        <v>3212</v>
      </c>
      <c r="E167">
        <v>3151</v>
      </c>
      <c r="F167">
        <v>3297</v>
      </c>
      <c r="G167">
        <v>3043</v>
      </c>
      <c r="H167">
        <v>3063</v>
      </c>
      <c r="I167">
        <v>3096</v>
      </c>
      <c r="J167">
        <v>3119</v>
      </c>
      <c r="K167">
        <v>3160</v>
      </c>
      <c r="L167">
        <v>3214</v>
      </c>
      <c r="M167">
        <v>3042</v>
      </c>
      <c r="N167">
        <v>3128</v>
      </c>
      <c r="O167">
        <v>3425</v>
      </c>
      <c r="P167">
        <v>3378</v>
      </c>
      <c r="Q167">
        <v>3300</v>
      </c>
      <c r="R167">
        <v>3332</v>
      </c>
    </row>
    <row r="168" spans="2:18" x14ac:dyDescent="0.25">
      <c r="B168" s="1"/>
      <c r="C168">
        <v>3099</v>
      </c>
      <c r="D168">
        <v>3194</v>
      </c>
      <c r="E168">
        <v>3098</v>
      </c>
      <c r="F168">
        <v>3241</v>
      </c>
      <c r="G168">
        <v>3155</v>
      </c>
      <c r="H168">
        <v>3171</v>
      </c>
      <c r="I168">
        <v>3167</v>
      </c>
      <c r="J168">
        <v>3182</v>
      </c>
      <c r="K168">
        <v>3229</v>
      </c>
      <c r="L168">
        <v>3104</v>
      </c>
      <c r="M168">
        <v>3164</v>
      </c>
      <c r="N168">
        <v>3227</v>
      </c>
      <c r="O168">
        <v>3419</v>
      </c>
      <c r="P168">
        <v>3254</v>
      </c>
      <c r="Q168">
        <v>3228</v>
      </c>
      <c r="R168">
        <v>3357</v>
      </c>
    </row>
    <row r="169" spans="2:18" x14ac:dyDescent="0.25">
      <c r="B169" s="1"/>
      <c r="C169">
        <v>3114</v>
      </c>
      <c r="D169">
        <v>3175</v>
      </c>
      <c r="E169">
        <v>3093</v>
      </c>
      <c r="F169">
        <v>3277</v>
      </c>
      <c r="G169">
        <v>3190</v>
      </c>
      <c r="H169">
        <v>3269</v>
      </c>
      <c r="I169">
        <v>3231</v>
      </c>
      <c r="J169">
        <v>3310</v>
      </c>
      <c r="K169">
        <v>3310</v>
      </c>
      <c r="L169">
        <v>3395</v>
      </c>
      <c r="M169">
        <v>3361</v>
      </c>
      <c r="N169">
        <v>3290</v>
      </c>
      <c r="O169">
        <v>3314</v>
      </c>
      <c r="P169">
        <v>3165</v>
      </c>
      <c r="Q169">
        <v>3355</v>
      </c>
      <c r="R169">
        <v>3299</v>
      </c>
    </row>
    <row r="170" spans="2:18" x14ac:dyDescent="0.25">
      <c r="B170" s="1"/>
      <c r="C170">
        <v>3075</v>
      </c>
      <c r="D170">
        <v>3131</v>
      </c>
      <c r="E170">
        <v>2995</v>
      </c>
      <c r="F170">
        <v>3127</v>
      </c>
      <c r="G170">
        <v>3404</v>
      </c>
      <c r="H170">
        <v>3531</v>
      </c>
      <c r="I170">
        <v>3326</v>
      </c>
      <c r="J170">
        <v>3414</v>
      </c>
      <c r="K170">
        <v>3291</v>
      </c>
      <c r="L170">
        <v>3215</v>
      </c>
      <c r="M170">
        <v>3160</v>
      </c>
      <c r="N170">
        <v>3194</v>
      </c>
      <c r="O170">
        <v>3640</v>
      </c>
      <c r="P170">
        <v>3507</v>
      </c>
      <c r="Q170">
        <v>3626</v>
      </c>
      <c r="R170">
        <v>3646</v>
      </c>
    </row>
    <row r="171" spans="2:18" x14ac:dyDescent="0.25">
      <c r="B171" s="1"/>
      <c r="C171">
        <v>3227</v>
      </c>
      <c r="D171">
        <v>3321</v>
      </c>
      <c r="E171">
        <v>3234</v>
      </c>
      <c r="F171">
        <v>3322</v>
      </c>
      <c r="G171">
        <v>3172</v>
      </c>
      <c r="H171">
        <v>3121</v>
      </c>
      <c r="I171">
        <v>3212</v>
      </c>
      <c r="J171">
        <v>3178</v>
      </c>
      <c r="K171">
        <v>3454</v>
      </c>
      <c r="L171">
        <v>3355</v>
      </c>
      <c r="M171">
        <v>3369</v>
      </c>
      <c r="N171">
        <v>3519</v>
      </c>
      <c r="O171">
        <v>3545</v>
      </c>
      <c r="P171">
        <v>3551</v>
      </c>
      <c r="Q171">
        <v>3599</v>
      </c>
      <c r="R171">
        <v>3443</v>
      </c>
    </row>
    <row r="172" spans="2:18" x14ac:dyDescent="0.25">
      <c r="B172" s="1"/>
      <c r="C172">
        <v>3187</v>
      </c>
      <c r="D172">
        <v>3192</v>
      </c>
      <c r="E172">
        <v>3099</v>
      </c>
      <c r="F172">
        <v>3236</v>
      </c>
      <c r="G172">
        <v>3294</v>
      </c>
      <c r="H172">
        <v>3315</v>
      </c>
      <c r="I172">
        <v>3252</v>
      </c>
      <c r="J172">
        <v>3286</v>
      </c>
      <c r="K172">
        <v>3259</v>
      </c>
      <c r="L172">
        <v>3312</v>
      </c>
      <c r="M172">
        <v>3424</v>
      </c>
      <c r="N172">
        <v>3286</v>
      </c>
      <c r="O172">
        <v>3429</v>
      </c>
      <c r="P172">
        <v>3631</v>
      </c>
      <c r="Q172">
        <v>3492</v>
      </c>
      <c r="R172">
        <v>3477</v>
      </c>
    </row>
    <row r="173" spans="2:18" x14ac:dyDescent="0.25">
      <c r="B173" s="1"/>
      <c r="C173">
        <v>3594</v>
      </c>
      <c r="D173">
        <v>3670</v>
      </c>
      <c r="E173">
        <v>3576</v>
      </c>
      <c r="F173">
        <v>3612</v>
      </c>
      <c r="G173">
        <v>3947</v>
      </c>
      <c r="H173">
        <v>3947</v>
      </c>
      <c r="I173">
        <v>4011</v>
      </c>
      <c r="J173">
        <v>3649</v>
      </c>
      <c r="K173">
        <v>3786</v>
      </c>
      <c r="L173">
        <v>3670</v>
      </c>
      <c r="M173">
        <v>3861</v>
      </c>
      <c r="N173">
        <v>3859</v>
      </c>
      <c r="O173">
        <v>3659</v>
      </c>
      <c r="P173">
        <v>3561</v>
      </c>
      <c r="Q173">
        <v>3641</v>
      </c>
      <c r="R173">
        <v>3710</v>
      </c>
    </row>
    <row r="174" spans="2:18" x14ac:dyDescent="0.25">
      <c r="B174" s="1"/>
      <c r="C174">
        <v>3221</v>
      </c>
      <c r="D174">
        <v>3355</v>
      </c>
      <c r="E174">
        <v>3221</v>
      </c>
      <c r="F174">
        <v>3444</v>
      </c>
      <c r="G174">
        <v>3397</v>
      </c>
      <c r="H174">
        <v>3260</v>
      </c>
      <c r="I174">
        <v>3417</v>
      </c>
      <c r="J174">
        <v>3269</v>
      </c>
      <c r="K174">
        <v>3302</v>
      </c>
      <c r="L174">
        <v>3226</v>
      </c>
      <c r="M174">
        <v>3332</v>
      </c>
      <c r="N174">
        <v>3331</v>
      </c>
      <c r="O174">
        <v>3418</v>
      </c>
      <c r="P174">
        <v>3314</v>
      </c>
      <c r="Q174">
        <v>3296</v>
      </c>
      <c r="R174">
        <v>3286</v>
      </c>
    </row>
    <row r="175" spans="2:18" x14ac:dyDescent="0.25">
      <c r="B175" s="1"/>
      <c r="C175">
        <v>3249</v>
      </c>
      <c r="D175">
        <v>3375</v>
      </c>
      <c r="E175">
        <v>3354</v>
      </c>
      <c r="F175">
        <v>3414</v>
      </c>
      <c r="G175">
        <v>3540</v>
      </c>
      <c r="H175">
        <v>3726</v>
      </c>
      <c r="I175">
        <v>3555</v>
      </c>
      <c r="J175">
        <v>3729</v>
      </c>
      <c r="K175">
        <v>3317</v>
      </c>
      <c r="L175">
        <v>3452</v>
      </c>
      <c r="M175">
        <v>3480</v>
      </c>
      <c r="N175">
        <v>3412</v>
      </c>
      <c r="O175">
        <v>3733</v>
      </c>
      <c r="P175">
        <v>3774</v>
      </c>
      <c r="Q175">
        <v>3724</v>
      </c>
      <c r="R175">
        <v>3703</v>
      </c>
    </row>
    <row r="176" spans="2:18" x14ac:dyDescent="0.25">
      <c r="B176" s="1"/>
      <c r="C176">
        <v>3409</v>
      </c>
      <c r="D176">
        <v>3575</v>
      </c>
      <c r="E176">
        <v>3431</v>
      </c>
      <c r="F176">
        <v>3452</v>
      </c>
      <c r="G176">
        <v>3690</v>
      </c>
      <c r="H176">
        <v>3648</v>
      </c>
      <c r="I176">
        <v>3680</v>
      </c>
      <c r="J176">
        <v>3632</v>
      </c>
      <c r="K176">
        <v>3733</v>
      </c>
      <c r="L176">
        <v>3503</v>
      </c>
      <c r="M176">
        <v>3523</v>
      </c>
      <c r="N176">
        <v>3538</v>
      </c>
      <c r="O176">
        <v>3644</v>
      </c>
      <c r="P176">
        <v>3598</v>
      </c>
      <c r="Q176">
        <v>3634</v>
      </c>
      <c r="R176">
        <v>3620</v>
      </c>
    </row>
    <row r="177" spans="1:27" x14ac:dyDescent="0.25">
      <c r="B177" s="1"/>
      <c r="C177">
        <v>3383</v>
      </c>
      <c r="D177">
        <v>3513</v>
      </c>
      <c r="E177">
        <v>3384</v>
      </c>
      <c r="F177">
        <v>3570</v>
      </c>
      <c r="G177">
        <v>3378</v>
      </c>
      <c r="H177">
        <v>3359</v>
      </c>
      <c r="I177">
        <v>3363</v>
      </c>
      <c r="J177">
        <v>3434</v>
      </c>
      <c r="K177">
        <v>3327</v>
      </c>
      <c r="L177">
        <v>3188</v>
      </c>
      <c r="M177">
        <v>3208</v>
      </c>
      <c r="N177">
        <v>3305</v>
      </c>
      <c r="O177">
        <v>3416</v>
      </c>
      <c r="P177">
        <v>3505</v>
      </c>
      <c r="Q177">
        <v>3610</v>
      </c>
      <c r="R177">
        <v>3588</v>
      </c>
    </row>
    <row r="178" spans="1:27" x14ac:dyDescent="0.25">
      <c r="B178" s="1"/>
      <c r="C178">
        <v>3571</v>
      </c>
      <c r="D178">
        <v>3683</v>
      </c>
      <c r="E178">
        <v>3574</v>
      </c>
      <c r="F178">
        <v>3675</v>
      </c>
      <c r="G178">
        <v>3763</v>
      </c>
      <c r="H178">
        <v>3813</v>
      </c>
      <c r="I178">
        <v>3637</v>
      </c>
      <c r="J178">
        <v>3666</v>
      </c>
      <c r="K178">
        <v>3777</v>
      </c>
      <c r="L178">
        <v>3576</v>
      </c>
      <c r="M178">
        <v>3589</v>
      </c>
      <c r="N178">
        <v>3536</v>
      </c>
      <c r="O178">
        <v>3886</v>
      </c>
      <c r="P178">
        <v>3919</v>
      </c>
      <c r="Q178">
        <v>3998</v>
      </c>
      <c r="R178">
        <v>3907</v>
      </c>
    </row>
    <row r="179" spans="1:27" x14ac:dyDescent="0.25">
      <c r="B179" s="1"/>
      <c r="C179">
        <v>3508</v>
      </c>
      <c r="D179">
        <v>3540</v>
      </c>
      <c r="E179">
        <v>3402</v>
      </c>
      <c r="F179">
        <v>3568</v>
      </c>
      <c r="G179">
        <v>3647</v>
      </c>
      <c r="H179">
        <v>3632</v>
      </c>
      <c r="I179">
        <v>3643</v>
      </c>
      <c r="J179">
        <v>3417</v>
      </c>
      <c r="K179">
        <v>3565</v>
      </c>
      <c r="L179">
        <v>3614</v>
      </c>
      <c r="M179">
        <v>3595</v>
      </c>
      <c r="N179">
        <v>3552</v>
      </c>
      <c r="O179">
        <v>3557</v>
      </c>
      <c r="P179">
        <v>3567</v>
      </c>
      <c r="Q179">
        <v>3581</v>
      </c>
      <c r="R179">
        <v>3684</v>
      </c>
    </row>
    <row r="180" spans="1:27" x14ac:dyDescent="0.25">
      <c r="B180" s="1"/>
      <c r="C180">
        <v>3099</v>
      </c>
      <c r="D180">
        <v>3111</v>
      </c>
      <c r="E180">
        <v>3020</v>
      </c>
      <c r="F180">
        <v>3186</v>
      </c>
      <c r="G180">
        <v>3163</v>
      </c>
      <c r="H180">
        <v>3098</v>
      </c>
      <c r="I180">
        <v>3147</v>
      </c>
      <c r="J180">
        <v>3069</v>
      </c>
      <c r="K180">
        <v>3174</v>
      </c>
      <c r="L180">
        <v>3132</v>
      </c>
      <c r="M180">
        <v>3190</v>
      </c>
      <c r="N180">
        <v>3176</v>
      </c>
      <c r="O180">
        <v>3420</v>
      </c>
      <c r="P180">
        <v>3416</v>
      </c>
      <c r="Q180">
        <v>3241</v>
      </c>
      <c r="R180">
        <v>3386</v>
      </c>
    </row>
    <row r="181" spans="1:27" x14ac:dyDescent="0.25">
      <c r="B181" s="1"/>
      <c r="C181">
        <v>3210</v>
      </c>
      <c r="D181">
        <v>3289</v>
      </c>
      <c r="E181">
        <v>3154</v>
      </c>
      <c r="F181">
        <v>3283</v>
      </c>
      <c r="G181">
        <v>3361</v>
      </c>
      <c r="H181">
        <v>3384</v>
      </c>
      <c r="I181">
        <v>3393</v>
      </c>
      <c r="J181">
        <v>3428</v>
      </c>
      <c r="K181">
        <v>3286</v>
      </c>
      <c r="L181">
        <v>3242</v>
      </c>
      <c r="M181">
        <v>3270</v>
      </c>
      <c r="N181">
        <v>3255</v>
      </c>
      <c r="O181">
        <v>3489</v>
      </c>
      <c r="P181">
        <v>3293</v>
      </c>
      <c r="Q181">
        <v>3857</v>
      </c>
      <c r="R181">
        <v>3674</v>
      </c>
    </row>
    <row r="182" spans="1:27" x14ac:dyDescent="0.25">
      <c r="B182" s="1"/>
      <c r="C182">
        <v>3295</v>
      </c>
      <c r="D182">
        <v>3437</v>
      </c>
      <c r="E182">
        <v>3305</v>
      </c>
      <c r="F182">
        <v>3413</v>
      </c>
      <c r="G182">
        <v>3484</v>
      </c>
      <c r="H182">
        <v>3330</v>
      </c>
      <c r="I182">
        <v>3474</v>
      </c>
      <c r="J182">
        <v>3327</v>
      </c>
      <c r="K182">
        <v>3373</v>
      </c>
      <c r="L182">
        <v>3251</v>
      </c>
      <c r="M182">
        <v>3372</v>
      </c>
      <c r="N182">
        <v>3357</v>
      </c>
      <c r="O182">
        <v>3521</v>
      </c>
      <c r="P182">
        <v>3637</v>
      </c>
      <c r="Q182">
        <v>3543</v>
      </c>
      <c r="R182">
        <v>3558</v>
      </c>
    </row>
    <row r="183" spans="1:27" x14ac:dyDescent="0.25">
      <c r="B183" s="1"/>
      <c r="C183">
        <v>3200</v>
      </c>
      <c r="D183">
        <v>3247</v>
      </c>
      <c r="E183">
        <v>3129</v>
      </c>
      <c r="F183">
        <v>3197</v>
      </c>
      <c r="G183">
        <v>3297</v>
      </c>
      <c r="H183">
        <v>3243</v>
      </c>
      <c r="I183">
        <v>3320</v>
      </c>
      <c r="J183">
        <v>3416</v>
      </c>
      <c r="K183">
        <v>3235</v>
      </c>
      <c r="L183">
        <v>3316</v>
      </c>
      <c r="M183">
        <v>3421</v>
      </c>
      <c r="N183">
        <v>3503</v>
      </c>
      <c r="O183">
        <v>3362</v>
      </c>
      <c r="P183">
        <v>3201</v>
      </c>
      <c r="Q183">
        <v>3449</v>
      </c>
      <c r="R183">
        <v>3428</v>
      </c>
    </row>
    <row r="184" spans="1:27" x14ac:dyDescent="0.25">
      <c r="B184" s="1"/>
      <c r="C184">
        <v>3342</v>
      </c>
      <c r="D184">
        <v>3476</v>
      </c>
      <c r="E184">
        <v>3377</v>
      </c>
      <c r="F184">
        <v>3497</v>
      </c>
      <c r="G184">
        <v>3463</v>
      </c>
      <c r="H184">
        <v>3286</v>
      </c>
      <c r="I184">
        <v>3455</v>
      </c>
      <c r="J184">
        <v>3321</v>
      </c>
      <c r="K184">
        <v>3374</v>
      </c>
      <c r="L184">
        <v>3472</v>
      </c>
      <c r="M184">
        <v>3321</v>
      </c>
      <c r="N184">
        <v>3532</v>
      </c>
      <c r="O184">
        <v>3576</v>
      </c>
      <c r="P184">
        <v>3692</v>
      </c>
      <c r="Q184">
        <v>3614</v>
      </c>
      <c r="R184">
        <v>3577</v>
      </c>
    </row>
    <row r="185" spans="1:27" x14ac:dyDescent="0.25">
      <c r="A185" t="s">
        <v>1026</v>
      </c>
      <c r="B185">
        <f>AVERAGE(B95:B184)</f>
        <v>3744.75</v>
      </c>
      <c r="C185">
        <f>AVERAGE(C95:C184)</f>
        <v>3290.8888888888887</v>
      </c>
      <c r="D185">
        <f t="shared" ref="D185:R185" si="1">AVERAGE(D95:D184)</f>
        <v>3384.1777777777779</v>
      </c>
      <c r="E185">
        <f t="shared" si="1"/>
        <v>3276.2888888888888</v>
      </c>
      <c r="F185">
        <f t="shared" si="1"/>
        <v>3409.9222222222224</v>
      </c>
      <c r="G185">
        <f t="shared" si="1"/>
        <v>3453.5444444444443</v>
      </c>
      <c r="H185">
        <f t="shared" si="1"/>
        <v>3421.411111111111</v>
      </c>
      <c r="I185">
        <f t="shared" si="1"/>
        <v>3444.8111111111111</v>
      </c>
      <c r="J185">
        <f t="shared" si="1"/>
        <v>3418.2222222222222</v>
      </c>
      <c r="K185">
        <f t="shared" si="1"/>
        <v>3397.0555555555557</v>
      </c>
      <c r="L185">
        <f t="shared" si="1"/>
        <v>3393.9333333333334</v>
      </c>
      <c r="M185">
        <f t="shared" si="1"/>
        <v>3404.1333333333332</v>
      </c>
      <c r="N185">
        <f t="shared" si="1"/>
        <v>3404.3666666666668</v>
      </c>
      <c r="O185">
        <f t="shared" si="1"/>
        <v>3539.3555555555554</v>
      </c>
      <c r="P185">
        <f t="shared" si="1"/>
        <v>3532.6111111111113</v>
      </c>
      <c r="Q185">
        <f t="shared" si="1"/>
        <v>3548.088888888889</v>
      </c>
      <c r="R185">
        <f t="shared" si="1"/>
        <v>3558.8888888888887</v>
      </c>
    </row>
    <row r="187" spans="1:27" x14ac:dyDescent="0.25">
      <c r="A187" t="s">
        <v>728</v>
      </c>
      <c r="B187" t="s">
        <v>1024</v>
      </c>
      <c r="W187" t="s">
        <v>427</v>
      </c>
      <c r="X187" t="s">
        <v>1010</v>
      </c>
      <c r="Y187" t="s">
        <v>1009</v>
      </c>
    </row>
    <row r="188" spans="1:27" x14ac:dyDescent="0.25">
      <c r="B188" s="1"/>
      <c r="C188">
        <v>3060</v>
      </c>
      <c r="D188">
        <v>3136</v>
      </c>
      <c r="E188">
        <v>3113</v>
      </c>
      <c r="F188">
        <v>3291</v>
      </c>
      <c r="G188">
        <v>3832</v>
      </c>
      <c r="H188">
        <v>3769</v>
      </c>
      <c r="I188">
        <v>3779</v>
      </c>
      <c r="J188">
        <v>3890</v>
      </c>
      <c r="K188">
        <v>3321</v>
      </c>
      <c r="L188">
        <v>3366</v>
      </c>
      <c r="M188">
        <v>3433</v>
      </c>
      <c r="N188">
        <v>3300</v>
      </c>
      <c r="O188">
        <v>3584</v>
      </c>
      <c r="P188">
        <v>3484</v>
      </c>
      <c r="Q188">
        <v>3584</v>
      </c>
      <c r="R188">
        <v>3627</v>
      </c>
      <c r="S188">
        <v>3007</v>
      </c>
      <c r="T188">
        <v>3125</v>
      </c>
      <c r="U188">
        <v>3148</v>
      </c>
      <c r="W188">
        <v>3007</v>
      </c>
      <c r="X188">
        <v>64576</v>
      </c>
      <c r="Y188">
        <v>64576</v>
      </c>
      <c r="Z188">
        <f>IF(Y188&lt;X188,1,0)</f>
        <v>0</v>
      </c>
      <c r="AA188">
        <f>Y188-X188</f>
        <v>0</v>
      </c>
    </row>
    <row r="189" spans="1:27" x14ac:dyDescent="0.25">
      <c r="B189" s="1"/>
      <c r="C189">
        <v>3087</v>
      </c>
      <c r="D189">
        <v>3111</v>
      </c>
      <c r="E189">
        <v>3007</v>
      </c>
      <c r="F189">
        <v>3066</v>
      </c>
      <c r="G189">
        <v>3770</v>
      </c>
      <c r="H189">
        <v>3692</v>
      </c>
      <c r="I189">
        <v>3676</v>
      </c>
      <c r="J189">
        <v>3805</v>
      </c>
      <c r="K189">
        <v>3505</v>
      </c>
      <c r="L189">
        <v>3336</v>
      </c>
      <c r="M189">
        <v>3545</v>
      </c>
      <c r="N189">
        <v>3487</v>
      </c>
      <c r="O189">
        <v>3530</v>
      </c>
      <c r="P189">
        <v>3556</v>
      </c>
      <c r="Q189">
        <v>3575</v>
      </c>
      <c r="R189">
        <v>3591</v>
      </c>
      <c r="S189">
        <v>3000</v>
      </c>
      <c r="T189">
        <v>3085</v>
      </c>
      <c r="U189">
        <v>3062</v>
      </c>
      <c r="W189">
        <v>3000</v>
      </c>
      <c r="X189">
        <v>63990</v>
      </c>
      <c r="Y189">
        <v>63990</v>
      </c>
      <c r="Z189">
        <f t="shared" ref="Z189:Z252" si="2">IF(Y189&lt;X189,1,0)</f>
        <v>0</v>
      </c>
      <c r="AA189">
        <f t="shared" ref="AA189:AA252" si="3">Y189-X189</f>
        <v>0</v>
      </c>
    </row>
    <row r="190" spans="1:27" x14ac:dyDescent="0.25">
      <c r="B190" s="1"/>
      <c r="C190">
        <v>3040</v>
      </c>
      <c r="D190">
        <v>3094</v>
      </c>
      <c r="E190">
        <v>3009</v>
      </c>
      <c r="F190">
        <v>3056</v>
      </c>
      <c r="G190">
        <v>3498</v>
      </c>
      <c r="H190">
        <v>3469</v>
      </c>
      <c r="I190">
        <v>3478</v>
      </c>
      <c r="J190">
        <v>3520</v>
      </c>
      <c r="K190">
        <v>3153</v>
      </c>
      <c r="L190">
        <v>3229</v>
      </c>
      <c r="M190">
        <v>3182</v>
      </c>
      <c r="N190">
        <v>3169</v>
      </c>
      <c r="O190">
        <v>3612</v>
      </c>
      <c r="P190">
        <v>3451</v>
      </c>
      <c r="Q190">
        <v>3478</v>
      </c>
      <c r="R190">
        <v>3459</v>
      </c>
      <c r="S190">
        <v>2970</v>
      </c>
      <c r="T190">
        <v>2989</v>
      </c>
      <c r="U190">
        <v>2996</v>
      </c>
      <c r="W190">
        <v>2970</v>
      </c>
      <c r="X190">
        <v>65732</v>
      </c>
      <c r="Y190">
        <v>65732</v>
      </c>
      <c r="Z190">
        <f t="shared" si="2"/>
        <v>0</v>
      </c>
      <c r="AA190">
        <f t="shared" si="3"/>
        <v>0</v>
      </c>
    </row>
    <row r="191" spans="1:27" x14ac:dyDescent="0.25">
      <c r="B191" s="1"/>
      <c r="C191">
        <v>3297</v>
      </c>
      <c r="D191">
        <v>3344</v>
      </c>
      <c r="E191">
        <v>3226</v>
      </c>
      <c r="F191">
        <v>3305</v>
      </c>
      <c r="G191">
        <v>3890</v>
      </c>
      <c r="H191">
        <v>3810</v>
      </c>
      <c r="I191">
        <v>3836</v>
      </c>
      <c r="J191">
        <v>3920</v>
      </c>
      <c r="K191">
        <v>3615</v>
      </c>
      <c r="L191">
        <v>3536</v>
      </c>
      <c r="M191">
        <v>3567</v>
      </c>
      <c r="N191">
        <v>3483</v>
      </c>
      <c r="O191">
        <v>3593</v>
      </c>
      <c r="P191">
        <v>3602</v>
      </c>
      <c r="Q191">
        <v>3628</v>
      </c>
      <c r="R191">
        <v>3590</v>
      </c>
      <c r="S191">
        <v>3324</v>
      </c>
      <c r="T191">
        <v>3280</v>
      </c>
      <c r="U191">
        <v>3381</v>
      </c>
      <c r="W191" s="579">
        <v>3201</v>
      </c>
      <c r="X191">
        <v>89313</v>
      </c>
      <c r="Y191">
        <v>89190</v>
      </c>
      <c r="Z191">
        <f t="shared" si="2"/>
        <v>1</v>
      </c>
      <c r="AA191">
        <f t="shared" si="3"/>
        <v>-123</v>
      </c>
    </row>
    <row r="192" spans="1:27" x14ac:dyDescent="0.25">
      <c r="B192" s="1"/>
      <c r="C192">
        <v>3331</v>
      </c>
      <c r="D192">
        <v>3399</v>
      </c>
      <c r="E192">
        <v>3390</v>
      </c>
      <c r="F192">
        <v>3554</v>
      </c>
      <c r="G192">
        <v>4135</v>
      </c>
      <c r="H192">
        <v>4035</v>
      </c>
      <c r="I192">
        <v>4060</v>
      </c>
      <c r="J192">
        <v>4133</v>
      </c>
      <c r="K192">
        <v>3786</v>
      </c>
      <c r="L192">
        <v>3645</v>
      </c>
      <c r="M192">
        <v>3636</v>
      </c>
      <c r="N192">
        <v>3680</v>
      </c>
      <c r="O192">
        <v>3632</v>
      </c>
      <c r="P192">
        <v>3846</v>
      </c>
      <c r="Q192">
        <v>3705</v>
      </c>
      <c r="R192">
        <v>3651</v>
      </c>
      <c r="S192">
        <v>3262</v>
      </c>
      <c r="T192">
        <v>3378</v>
      </c>
      <c r="U192">
        <v>3452</v>
      </c>
      <c r="W192">
        <v>3262</v>
      </c>
      <c r="X192">
        <v>72223</v>
      </c>
      <c r="Y192">
        <v>72223</v>
      </c>
      <c r="Z192">
        <f t="shared" si="2"/>
        <v>0</v>
      </c>
      <c r="AA192">
        <f t="shared" si="3"/>
        <v>0</v>
      </c>
    </row>
    <row r="193" spans="2:27" x14ac:dyDescent="0.25">
      <c r="B193" s="1"/>
      <c r="C193">
        <v>3350</v>
      </c>
      <c r="D193">
        <v>3388</v>
      </c>
      <c r="E193">
        <v>3161</v>
      </c>
      <c r="F193">
        <v>3344</v>
      </c>
      <c r="G193">
        <v>3717</v>
      </c>
      <c r="H193">
        <v>3761</v>
      </c>
      <c r="I193">
        <v>3850</v>
      </c>
      <c r="J193">
        <v>3770</v>
      </c>
      <c r="K193">
        <v>3570</v>
      </c>
      <c r="L193">
        <v>3535</v>
      </c>
      <c r="M193">
        <v>3570</v>
      </c>
      <c r="N193">
        <v>3569</v>
      </c>
      <c r="O193">
        <v>3668</v>
      </c>
      <c r="P193">
        <v>3689</v>
      </c>
      <c r="Q193">
        <v>3807</v>
      </c>
      <c r="R193">
        <v>3791</v>
      </c>
      <c r="S193">
        <v>3284</v>
      </c>
      <c r="T193">
        <v>3406</v>
      </c>
      <c r="U193">
        <v>3326</v>
      </c>
      <c r="W193">
        <v>3284</v>
      </c>
      <c r="X193">
        <v>75400</v>
      </c>
      <c r="Y193">
        <v>75400</v>
      </c>
      <c r="Z193">
        <f t="shared" si="2"/>
        <v>0</v>
      </c>
      <c r="AA193">
        <f t="shared" si="3"/>
        <v>0</v>
      </c>
    </row>
    <row r="194" spans="2:27" x14ac:dyDescent="0.25">
      <c r="B194" s="1"/>
      <c r="C194">
        <v>3227</v>
      </c>
      <c r="D194">
        <v>3296</v>
      </c>
      <c r="E194">
        <v>3105</v>
      </c>
      <c r="F194">
        <v>3256</v>
      </c>
      <c r="G194">
        <v>3839</v>
      </c>
      <c r="H194">
        <v>3727</v>
      </c>
      <c r="I194">
        <v>3754</v>
      </c>
      <c r="J194">
        <v>3819</v>
      </c>
      <c r="K194">
        <v>3409</v>
      </c>
      <c r="L194">
        <v>3369</v>
      </c>
      <c r="M194">
        <v>3419</v>
      </c>
      <c r="N194">
        <v>3491</v>
      </c>
      <c r="O194">
        <v>3739</v>
      </c>
      <c r="P194">
        <v>3547</v>
      </c>
      <c r="Q194">
        <v>3700</v>
      </c>
      <c r="R194">
        <v>3597</v>
      </c>
      <c r="S194">
        <v>3165</v>
      </c>
      <c r="T194">
        <v>3148</v>
      </c>
      <c r="U194">
        <v>3234</v>
      </c>
      <c r="W194">
        <v>3165</v>
      </c>
      <c r="X194">
        <v>70290</v>
      </c>
      <c r="Y194">
        <v>70290</v>
      </c>
      <c r="Z194">
        <f t="shared" si="2"/>
        <v>0</v>
      </c>
      <c r="AA194">
        <f t="shared" si="3"/>
        <v>0</v>
      </c>
    </row>
    <row r="195" spans="2:27" x14ac:dyDescent="0.25">
      <c r="B195" s="1"/>
      <c r="C195">
        <v>3107</v>
      </c>
      <c r="D195">
        <v>3249</v>
      </c>
      <c r="E195">
        <v>3142</v>
      </c>
      <c r="F195">
        <v>3329</v>
      </c>
      <c r="G195">
        <v>3870</v>
      </c>
      <c r="H195">
        <v>3883</v>
      </c>
      <c r="I195">
        <v>3858</v>
      </c>
      <c r="J195">
        <v>3857</v>
      </c>
      <c r="K195">
        <v>3667</v>
      </c>
      <c r="L195">
        <v>3672</v>
      </c>
      <c r="M195">
        <v>3749</v>
      </c>
      <c r="N195">
        <v>3842</v>
      </c>
      <c r="O195">
        <v>3745</v>
      </c>
      <c r="P195">
        <v>3706</v>
      </c>
      <c r="Q195">
        <v>3752</v>
      </c>
      <c r="R195">
        <v>3794</v>
      </c>
      <c r="S195">
        <v>3135</v>
      </c>
      <c r="T195">
        <v>3251</v>
      </c>
      <c r="U195">
        <v>3276</v>
      </c>
      <c r="W195">
        <v>3135</v>
      </c>
      <c r="X195">
        <v>84261</v>
      </c>
      <c r="Y195">
        <v>84261</v>
      </c>
      <c r="Z195">
        <f t="shared" si="2"/>
        <v>0</v>
      </c>
      <c r="AA195">
        <f t="shared" si="3"/>
        <v>0</v>
      </c>
    </row>
    <row r="196" spans="2:27" x14ac:dyDescent="0.25">
      <c r="B196" s="1"/>
      <c r="C196">
        <v>3061</v>
      </c>
      <c r="D196">
        <v>3114</v>
      </c>
      <c r="E196">
        <v>3001</v>
      </c>
      <c r="F196">
        <v>3168</v>
      </c>
      <c r="G196">
        <v>3748</v>
      </c>
      <c r="H196">
        <v>3756</v>
      </c>
      <c r="I196">
        <v>3782</v>
      </c>
      <c r="J196">
        <v>3788</v>
      </c>
      <c r="K196">
        <v>3485</v>
      </c>
      <c r="L196">
        <v>3557</v>
      </c>
      <c r="M196">
        <v>3515</v>
      </c>
      <c r="N196">
        <v>3596</v>
      </c>
      <c r="O196">
        <v>3528</v>
      </c>
      <c r="P196">
        <v>3448</v>
      </c>
      <c r="Q196">
        <v>3609</v>
      </c>
      <c r="R196">
        <v>3612</v>
      </c>
      <c r="S196">
        <v>3006</v>
      </c>
      <c r="T196">
        <v>3035</v>
      </c>
      <c r="U196">
        <v>3081</v>
      </c>
      <c r="W196">
        <v>3006</v>
      </c>
      <c r="X196">
        <v>71916</v>
      </c>
      <c r="Y196">
        <v>71916</v>
      </c>
      <c r="Z196">
        <f t="shared" si="2"/>
        <v>0</v>
      </c>
      <c r="AA196">
        <f t="shared" si="3"/>
        <v>0</v>
      </c>
    </row>
    <row r="197" spans="2:27" x14ac:dyDescent="0.25">
      <c r="B197" s="1"/>
      <c r="C197">
        <v>3020</v>
      </c>
      <c r="D197">
        <v>3079</v>
      </c>
      <c r="E197">
        <v>2953</v>
      </c>
      <c r="F197">
        <v>3106</v>
      </c>
      <c r="G197">
        <v>3605</v>
      </c>
      <c r="H197">
        <v>3572</v>
      </c>
      <c r="I197">
        <v>3651</v>
      </c>
      <c r="J197">
        <v>3663</v>
      </c>
      <c r="K197">
        <v>3342</v>
      </c>
      <c r="L197">
        <v>3243</v>
      </c>
      <c r="M197">
        <v>3252</v>
      </c>
      <c r="N197">
        <v>3329</v>
      </c>
      <c r="O197">
        <v>3435</v>
      </c>
      <c r="P197">
        <v>3464</v>
      </c>
      <c r="Q197">
        <v>3635</v>
      </c>
      <c r="R197">
        <v>3660</v>
      </c>
      <c r="S197">
        <v>2862</v>
      </c>
      <c r="T197">
        <v>3046</v>
      </c>
      <c r="U197">
        <v>3042</v>
      </c>
      <c r="W197">
        <v>2862</v>
      </c>
      <c r="X197">
        <v>62138</v>
      </c>
      <c r="Y197">
        <v>62138</v>
      </c>
      <c r="Z197">
        <f t="shared" si="2"/>
        <v>0</v>
      </c>
      <c r="AA197">
        <f t="shared" si="3"/>
        <v>0</v>
      </c>
    </row>
    <row r="198" spans="2:27" x14ac:dyDescent="0.25">
      <c r="B198" s="1"/>
      <c r="C198">
        <v>3401</v>
      </c>
      <c r="D198">
        <v>3400</v>
      </c>
      <c r="E198">
        <v>3277</v>
      </c>
      <c r="F198">
        <v>3490</v>
      </c>
      <c r="G198">
        <v>3883</v>
      </c>
      <c r="H198">
        <v>3788</v>
      </c>
      <c r="I198">
        <v>3821</v>
      </c>
      <c r="J198">
        <v>3866</v>
      </c>
      <c r="K198">
        <v>3702</v>
      </c>
      <c r="L198">
        <v>3546</v>
      </c>
      <c r="M198">
        <v>3717</v>
      </c>
      <c r="N198">
        <v>3623</v>
      </c>
      <c r="O198">
        <v>3606</v>
      </c>
      <c r="P198">
        <v>3840</v>
      </c>
      <c r="Q198">
        <v>3895</v>
      </c>
      <c r="R198">
        <v>3903</v>
      </c>
      <c r="S198">
        <v>3329</v>
      </c>
      <c r="T198">
        <v>3319</v>
      </c>
      <c r="U198">
        <v>3339</v>
      </c>
      <c r="W198">
        <v>3329</v>
      </c>
      <c r="X198">
        <v>84004</v>
      </c>
      <c r="Y198">
        <v>84004</v>
      </c>
      <c r="Z198">
        <f t="shared" si="2"/>
        <v>0</v>
      </c>
      <c r="AA198">
        <f t="shared" si="3"/>
        <v>0</v>
      </c>
    </row>
    <row r="199" spans="2:27" x14ac:dyDescent="0.25">
      <c r="B199" s="1"/>
      <c r="C199">
        <v>3062</v>
      </c>
      <c r="D199">
        <v>3081</v>
      </c>
      <c r="E199">
        <v>2863</v>
      </c>
      <c r="F199">
        <v>3069</v>
      </c>
      <c r="G199">
        <v>3685</v>
      </c>
      <c r="H199">
        <v>3591</v>
      </c>
      <c r="I199">
        <v>3645</v>
      </c>
      <c r="J199">
        <v>3656</v>
      </c>
      <c r="K199">
        <v>3361</v>
      </c>
      <c r="L199">
        <v>3449</v>
      </c>
      <c r="M199">
        <v>3330</v>
      </c>
      <c r="N199">
        <v>3435</v>
      </c>
      <c r="O199">
        <v>3458</v>
      </c>
      <c r="P199">
        <v>3332</v>
      </c>
      <c r="Q199">
        <v>3327</v>
      </c>
      <c r="R199">
        <v>3448</v>
      </c>
      <c r="S199">
        <v>2970</v>
      </c>
      <c r="T199">
        <v>2931</v>
      </c>
      <c r="U199">
        <v>3008</v>
      </c>
      <c r="W199">
        <v>2970</v>
      </c>
      <c r="X199">
        <v>65183</v>
      </c>
      <c r="Y199">
        <v>65183</v>
      </c>
      <c r="Z199">
        <f t="shared" si="2"/>
        <v>0</v>
      </c>
      <c r="AA199">
        <f t="shared" si="3"/>
        <v>0</v>
      </c>
    </row>
    <row r="200" spans="2:27" x14ac:dyDescent="0.25">
      <c r="B200" s="1"/>
      <c r="C200">
        <v>3105</v>
      </c>
      <c r="D200">
        <v>3163</v>
      </c>
      <c r="E200">
        <v>3142</v>
      </c>
      <c r="F200">
        <v>3224</v>
      </c>
      <c r="G200">
        <v>3782</v>
      </c>
      <c r="H200">
        <v>3723</v>
      </c>
      <c r="I200">
        <v>3704</v>
      </c>
      <c r="J200">
        <v>3798</v>
      </c>
      <c r="K200">
        <v>3286</v>
      </c>
      <c r="L200">
        <v>3440</v>
      </c>
      <c r="M200">
        <v>3539</v>
      </c>
      <c r="N200">
        <v>3539</v>
      </c>
      <c r="O200">
        <v>3614</v>
      </c>
      <c r="P200">
        <v>3461</v>
      </c>
      <c r="Q200">
        <v>3445</v>
      </c>
      <c r="R200">
        <v>3432</v>
      </c>
      <c r="S200">
        <v>3133</v>
      </c>
      <c r="T200">
        <v>3038</v>
      </c>
      <c r="U200">
        <v>3227</v>
      </c>
      <c r="W200">
        <v>3133</v>
      </c>
      <c r="X200">
        <v>77838</v>
      </c>
      <c r="Y200">
        <v>77838</v>
      </c>
      <c r="Z200">
        <f t="shared" si="2"/>
        <v>0</v>
      </c>
      <c r="AA200">
        <f t="shared" si="3"/>
        <v>0</v>
      </c>
    </row>
    <row r="201" spans="2:27" x14ac:dyDescent="0.25">
      <c r="B201" s="1"/>
      <c r="C201">
        <v>3285</v>
      </c>
      <c r="D201">
        <v>3313</v>
      </c>
      <c r="E201">
        <v>3206</v>
      </c>
      <c r="F201">
        <v>3348</v>
      </c>
      <c r="G201">
        <v>4018</v>
      </c>
      <c r="H201">
        <v>3959</v>
      </c>
      <c r="I201">
        <v>3931</v>
      </c>
      <c r="J201">
        <v>4022</v>
      </c>
      <c r="K201">
        <v>3855</v>
      </c>
      <c r="L201">
        <v>3849</v>
      </c>
      <c r="M201">
        <v>3638</v>
      </c>
      <c r="N201">
        <v>3485</v>
      </c>
      <c r="O201">
        <v>3777</v>
      </c>
      <c r="P201">
        <v>3907</v>
      </c>
      <c r="Q201">
        <v>3905</v>
      </c>
      <c r="R201">
        <v>3838</v>
      </c>
      <c r="S201">
        <v>3280</v>
      </c>
      <c r="T201">
        <v>3287</v>
      </c>
      <c r="U201">
        <v>3312</v>
      </c>
      <c r="W201">
        <v>3280</v>
      </c>
      <c r="X201">
        <v>91977</v>
      </c>
      <c r="Y201">
        <v>91977</v>
      </c>
      <c r="Z201">
        <f t="shared" si="2"/>
        <v>0</v>
      </c>
      <c r="AA201">
        <f t="shared" si="3"/>
        <v>0</v>
      </c>
    </row>
    <row r="202" spans="2:27" x14ac:dyDescent="0.25">
      <c r="B202" s="1"/>
      <c r="C202">
        <v>3105</v>
      </c>
      <c r="D202">
        <v>3137</v>
      </c>
      <c r="E202">
        <v>3007</v>
      </c>
      <c r="F202">
        <v>3122</v>
      </c>
      <c r="G202">
        <v>3835</v>
      </c>
      <c r="H202">
        <v>3827</v>
      </c>
      <c r="I202">
        <v>3858</v>
      </c>
      <c r="J202">
        <v>3862</v>
      </c>
      <c r="K202">
        <v>3396</v>
      </c>
      <c r="L202">
        <v>3335</v>
      </c>
      <c r="M202">
        <v>3562</v>
      </c>
      <c r="N202">
        <v>3443</v>
      </c>
      <c r="O202">
        <v>3633</v>
      </c>
      <c r="P202">
        <v>3681</v>
      </c>
      <c r="Q202">
        <v>3640</v>
      </c>
      <c r="R202">
        <v>3538</v>
      </c>
      <c r="S202">
        <v>3004</v>
      </c>
      <c r="T202">
        <v>3198</v>
      </c>
      <c r="U202">
        <v>3220</v>
      </c>
      <c r="W202">
        <v>3004</v>
      </c>
      <c r="X202">
        <v>66435</v>
      </c>
      <c r="Y202">
        <v>66435</v>
      </c>
      <c r="Z202">
        <f t="shared" si="2"/>
        <v>0</v>
      </c>
      <c r="AA202">
        <f t="shared" si="3"/>
        <v>0</v>
      </c>
    </row>
    <row r="203" spans="2:27" x14ac:dyDescent="0.25">
      <c r="B203" s="1"/>
      <c r="C203">
        <v>3011</v>
      </c>
      <c r="D203">
        <v>3013</v>
      </c>
      <c r="E203">
        <v>3060</v>
      </c>
      <c r="F203">
        <v>3138</v>
      </c>
      <c r="G203">
        <v>3929</v>
      </c>
      <c r="H203">
        <v>3870</v>
      </c>
      <c r="I203">
        <v>3890</v>
      </c>
      <c r="J203">
        <v>3947</v>
      </c>
      <c r="K203">
        <v>3478</v>
      </c>
      <c r="L203">
        <v>3390</v>
      </c>
      <c r="M203">
        <v>3441</v>
      </c>
      <c r="N203">
        <v>3338</v>
      </c>
      <c r="O203">
        <v>3436</v>
      </c>
      <c r="P203">
        <v>3377</v>
      </c>
      <c r="Q203">
        <v>3415</v>
      </c>
      <c r="R203">
        <v>3429</v>
      </c>
      <c r="S203">
        <v>3047</v>
      </c>
      <c r="T203">
        <v>3053</v>
      </c>
      <c r="U203">
        <v>3286</v>
      </c>
      <c r="W203" s="579">
        <v>3026</v>
      </c>
      <c r="X203">
        <v>71005</v>
      </c>
      <c r="Y203">
        <v>70963</v>
      </c>
      <c r="Z203">
        <f t="shared" si="2"/>
        <v>1</v>
      </c>
      <c r="AA203">
        <f t="shared" si="3"/>
        <v>-42</v>
      </c>
    </row>
    <row r="204" spans="2:27" x14ac:dyDescent="0.25">
      <c r="B204" s="1"/>
      <c r="C204">
        <v>3195</v>
      </c>
      <c r="D204">
        <v>3236</v>
      </c>
      <c r="E204">
        <v>3166</v>
      </c>
      <c r="F204">
        <v>3361</v>
      </c>
      <c r="G204">
        <v>3772</v>
      </c>
      <c r="H204">
        <v>3656</v>
      </c>
      <c r="I204">
        <v>3702</v>
      </c>
      <c r="J204">
        <v>3791</v>
      </c>
      <c r="K204">
        <v>3465</v>
      </c>
      <c r="L204">
        <v>3617</v>
      </c>
      <c r="M204">
        <v>3505</v>
      </c>
      <c r="N204">
        <v>3593</v>
      </c>
      <c r="O204">
        <v>3713</v>
      </c>
      <c r="P204">
        <v>3790</v>
      </c>
      <c r="Q204">
        <v>3747</v>
      </c>
      <c r="R204">
        <v>3902</v>
      </c>
      <c r="S204">
        <v>3178</v>
      </c>
      <c r="T204">
        <v>3201</v>
      </c>
      <c r="U204">
        <v>3220</v>
      </c>
      <c r="W204">
        <v>3178</v>
      </c>
      <c r="X204">
        <v>69819</v>
      </c>
      <c r="Y204">
        <v>69819</v>
      </c>
      <c r="Z204">
        <f t="shared" si="2"/>
        <v>0</v>
      </c>
      <c r="AA204">
        <f t="shared" si="3"/>
        <v>0</v>
      </c>
    </row>
    <row r="205" spans="2:27" x14ac:dyDescent="0.25">
      <c r="B205" s="1"/>
      <c r="C205">
        <v>3107</v>
      </c>
      <c r="D205">
        <v>3108</v>
      </c>
      <c r="E205">
        <v>3080</v>
      </c>
      <c r="F205">
        <v>3185</v>
      </c>
      <c r="G205">
        <v>3785</v>
      </c>
      <c r="H205">
        <v>3698</v>
      </c>
      <c r="I205">
        <v>3721</v>
      </c>
      <c r="J205">
        <v>3812</v>
      </c>
      <c r="K205">
        <v>3396</v>
      </c>
      <c r="L205">
        <v>3331</v>
      </c>
      <c r="M205">
        <v>3412</v>
      </c>
      <c r="N205">
        <v>3517</v>
      </c>
      <c r="O205">
        <v>3571</v>
      </c>
      <c r="P205">
        <v>3665</v>
      </c>
      <c r="Q205">
        <v>3756</v>
      </c>
      <c r="R205">
        <v>3723</v>
      </c>
      <c r="S205">
        <v>2972</v>
      </c>
      <c r="T205">
        <v>3141</v>
      </c>
      <c r="U205">
        <v>3216</v>
      </c>
      <c r="W205">
        <v>2972</v>
      </c>
      <c r="X205">
        <v>65898</v>
      </c>
      <c r="Y205">
        <v>65898</v>
      </c>
      <c r="Z205">
        <f t="shared" si="2"/>
        <v>0</v>
      </c>
      <c r="AA205">
        <f t="shared" si="3"/>
        <v>0</v>
      </c>
    </row>
    <row r="206" spans="2:27" x14ac:dyDescent="0.25">
      <c r="B206" s="1"/>
      <c r="C206">
        <v>3658</v>
      </c>
      <c r="D206">
        <v>3689</v>
      </c>
      <c r="E206">
        <v>3568</v>
      </c>
      <c r="F206">
        <v>3693</v>
      </c>
      <c r="G206">
        <v>4321</v>
      </c>
      <c r="H206">
        <v>4270</v>
      </c>
      <c r="I206">
        <v>4342</v>
      </c>
      <c r="J206">
        <v>4320</v>
      </c>
      <c r="K206">
        <v>3843</v>
      </c>
      <c r="L206">
        <v>3936</v>
      </c>
      <c r="M206">
        <v>3724</v>
      </c>
      <c r="N206">
        <v>3644</v>
      </c>
      <c r="O206">
        <v>3945</v>
      </c>
      <c r="P206">
        <v>4086</v>
      </c>
      <c r="Q206">
        <v>3975</v>
      </c>
      <c r="R206">
        <v>3909</v>
      </c>
      <c r="S206">
        <v>3686</v>
      </c>
      <c r="T206">
        <v>3557</v>
      </c>
      <c r="U206">
        <v>3787</v>
      </c>
      <c r="W206" s="579">
        <v>3625</v>
      </c>
      <c r="X206">
        <v>104389</v>
      </c>
      <c r="Y206">
        <v>104328</v>
      </c>
      <c r="Z206">
        <f t="shared" si="2"/>
        <v>1</v>
      </c>
      <c r="AA206">
        <f t="shared" si="3"/>
        <v>-61</v>
      </c>
    </row>
    <row r="207" spans="2:27" x14ac:dyDescent="0.25">
      <c r="B207" s="1"/>
      <c r="C207">
        <v>3137</v>
      </c>
      <c r="D207">
        <v>3103</v>
      </c>
      <c r="E207">
        <v>3089</v>
      </c>
      <c r="F207">
        <v>3284</v>
      </c>
      <c r="G207">
        <v>3829</v>
      </c>
      <c r="H207">
        <v>3779</v>
      </c>
      <c r="I207">
        <v>3791</v>
      </c>
      <c r="J207">
        <v>3877</v>
      </c>
      <c r="K207">
        <v>3532</v>
      </c>
      <c r="L207">
        <v>3576</v>
      </c>
      <c r="M207">
        <v>3496</v>
      </c>
      <c r="N207">
        <v>3523</v>
      </c>
      <c r="O207">
        <v>3507</v>
      </c>
      <c r="P207">
        <v>3468</v>
      </c>
      <c r="Q207">
        <v>3353</v>
      </c>
      <c r="R207">
        <v>3491</v>
      </c>
      <c r="S207">
        <v>2990</v>
      </c>
      <c r="T207">
        <v>3101</v>
      </c>
      <c r="U207">
        <v>3169</v>
      </c>
      <c r="W207">
        <v>2990</v>
      </c>
      <c r="X207">
        <v>65133</v>
      </c>
      <c r="Y207">
        <v>65133</v>
      </c>
      <c r="Z207">
        <f t="shared" si="2"/>
        <v>0</v>
      </c>
      <c r="AA207">
        <f t="shared" si="3"/>
        <v>0</v>
      </c>
    </row>
    <row r="208" spans="2:27" x14ac:dyDescent="0.25">
      <c r="B208" s="1">
        <v>3031</v>
      </c>
      <c r="C208">
        <v>3126</v>
      </c>
      <c r="D208">
        <v>3158</v>
      </c>
      <c r="E208">
        <v>3027</v>
      </c>
      <c r="F208">
        <v>3144</v>
      </c>
      <c r="G208">
        <v>3608</v>
      </c>
      <c r="H208">
        <v>3474</v>
      </c>
      <c r="I208">
        <v>3536</v>
      </c>
      <c r="J208">
        <v>3587</v>
      </c>
      <c r="K208">
        <v>3461</v>
      </c>
      <c r="L208">
        <v>3533</v>
      </c>
      <c r="M208">
        <v>3438</v>
      </c>
      <c r="N208">
        <v>3522</v>
      </c>
      <c r="O208">
        <v>3545</v>
      </c>
      <c r="P208">
        <v>3536</v>
      </c>
      <c r="Q208">
        <v>3603</v>
      </c>
      <c r="R208">
        <v>3603</v>
      </c>
      <c r="S208">
        <v>3120</v>
      </c>
      <c r="T208">
        <v>3212</v>
      </c>
      <c r="U208">
        <v>3115</v>
      </c>
      <c r="W208">
        <v>3120</v>
      </c>
      <c r="X208">
        <v>73029</v>
      </c>
      <c r="Y208">
        <v>73029</v>
      </c>
      <c r="Z208">
        <f t="shared" si="2"/>
        <v>0</v>
      </c>
      <c r="AA208">
        <f t="shared" si="3"/>
        <v>0</v>
      </c>
    </row>
    <row r="209" spans="2:27" x14ac:dyDescent="0.25">
      <c r="B209" s="1"/>
      <c r="C209">
        <v>3334</v>
      </c>
      <c r="D209">
        <v>3358</v>
      </c>
      <c r="E209">
        <v>3318</v>
      </c>
      <c r="F209">
        <v>3476</v>
      </c>
      <c r="G209">
        <v>4016</v>
      </c>
      <c r="H209">
        <v>3853</v>
      </c>
      <c r="I209">
        <v>3846</v>
      </c>
      <c r="J209">
        <v>4054</v>
      </c>
      <c r="K209">
        <v>3739</v>
      </c>
      <c r="L209">
        <v>3798</v>
      </c>
      <c r="M209">
        <v>3707</v>
      </c>
      <c r="N209">
        <v>3681</v>
      </c>
      <c r="O209">
        <v>3902</v>
      </c>
      <c r="P209">
        <v>3817</v>
      </c>
      <c r="Q209">
        <v>4023</v>
      </c>
      <c r="R209">
        <v>3873</v>
      </c>
      <c r="S209">
        <v>3263</v>
      </c>
      <c r="T209">
        <v>3478</v>
      </c>
      <c r="U209">
        <v>3383</v>
      </c>
      <c r="W209" s="579">
        <v>3175</v>
      </c>
      <c r="X209">
        <v>83394</v>
      </c>
      <c r="Y209">
        <v>83306</v>
      </c>
      <c r="Z209">
        <f t="shared" si="2"/>
        <v>1</v>
      </c>
      <c r="AA209">
        <f t="shared" si="3"/>
        <v>-88</v>
      </c>
    </row>
    <row r="210" spans="2:27" x14ac:dyDescent="0.25">
      <c r="B210" s="1"/>
      <c r="C210">
        <v>3211</v>
      </c>
      <c r="D210">
        <v>3210</v>
      </c>
      <c r="E210">
        <v>3124</v>
      </c>
      <c r="F210">
        <v>3279</v>
      </c>
      <c r="G210">
        <v>4121</v>
      </c>
      <c r="H210">
        <v>3950</v>
      </c>
      <c r="I210">
        <v>3979</v>
      </c>
      <c r="J210">
        <v>4079</v>
      </c>
      <c r="K210">
        <v>3706</v>
      </c>
      <c r="L210">
        <v>3600</v>
      </c>
      <c r="M210">
        <v>3680</v>
      </c>
      <c r="N210">
        <v>3706</v>
      </c>
      <c r="O210">
        <v>3844</v>
      </c>
      <c r="P210">
        <v>3704</v>
      </c>
      <c r="Q210">
        <v>3721</v>
      </c>
      <c r="R210">
        <v>3662</v>
      </c>
      <c r="S210">
        <v>3089</v>
      </c>
      <c r="T210">
        <v>3144</v>
      </c>
      <c r="U210">
        <v>3363</v>
      </c>
      <c r="W210">
        <v>3089</v>
      </c>
      <c r="X210">
        <v>67671</v>
      </c>
      <c r="Y210">
        <v>67671</v>
      </c>
      <c r="Z210">
        <f t="shared" si="2"/>
        <v>0</v>
      </c>
      <c r="AA210">
        <f t="shared" si="3"/>
        <v>0</v>
      </c>
    </row>
    <row r="211" spans="2:27" x14ac:dyDescent="0.25">
      <c r="B211" s="1"/>
      <c r="C211">
        <v>3305</v>
      </c>
      <c r="D211">
        <v>3298</v>
      </c>
      <c r="E211">
        <v>3217</v>
      </c>
      <c r="F211">
        <v>3478</v>
      </c>
      <c r="G211">
        <v>4035</v>
      </c>
      <c r="H211">
        <v>3884</v>
      </c>
      <c r="I211">
        <v>3887</v>
      </c>
      <c r="J211">
        <v>4035</v>
      </c>
      <c r="K211">
        <v>3756</v>
      </c>
      <c r="L211">
        <v>3653</v>
      </c>
      <c r="M211">
        <v>3645</v>
      </c>
      <c r="N211">
        <v>3584</v>
      </c>
      <c r="O211">
        <v>3663</v>
      </c>
      <c r="P211">
        <v>3870</v>
      </c>
      <c r="Q211">
        <v>3688</v>
      </c>
      <c r="R211">
        <v>3782</v>
      </c>
      <c r="S211">
        <v>3180</v>
      </c>
      <c r="T211">
        <v>3357</v>
      </c>
      <c r="U211">
        <v>3386</v>
      </c>
      <c r="W211">
        <v>3180</v>
      </c>
      <c r="X211">
        <v>83885</v>
      </c>
      <c r="Y211">
        <v>83885</v>
      </c>
      <c r="Z211">
        <f t="shared" si="2"/>
        <v>0</v>
      </c>
      <c r="AA211">
        <f t="shared" si="3"/>
        <v>0</v>
      </c>
    </row>
    <row r="212" spans="2:27" x14ac:dyDescent="0.25">
      <c r="B212" s="1"/>
      <c r="C212">
        <v>2815</v>
      </c>
      <c r="D212">
        <v>2831</v>
      </c>
      <c r="E212">
        <v>2840</v>
      </c>
      <c r="F212">
        <v>2972</v>
      </c>
      <c r="G212">
        <v>3476</v>
      </c>
      <c r="H212">
        <v>3473</v>
      </c>
      <c r="I212">
        <v>3536</v>
      </c>
      <c r="J212">
        <v>3463</v>
      </c>
      <c r="K212">
        <v>3122</v>
      </c>
      <c r="L212">
        <v>3321</v>
      </c>
      <c r="M212">
        <v>3069</v>
      </c>
      <c r="N212">
        <v>3144</v>
      </c>
      <c r="O212">
        <v>3392</v>
      </c>
      <c r="P212">
        <v>3250</v>
      </c>
      <c r="Q212">
        <v>3406</v>
      </c>
      <c r="R212">
        <v>3401</v>
      </c>
      <c r="S212">
        <v>2763</v>
      </c>
      <c r="T212">
        <v>2953</v>
      </c>
      <c r="U212">
        <v>2927</v>
      </c>
      <c r="W212">
        <v>2763</v>
      </c>
      <c r="X212">
        <v>60433</v>
      </c>
      <c r="Y212">
        <v>60433</v>
      </c>
      <c r="Z212">
        <f t="shared" si="2"/>
        <v>0</v>
      </c>
      <c r="AA212">
        <f t="shared" si="3"/>
        <v>0</v>
      </c>
    </row>
    <row r="213" spans="2:27" x14ac:dyDescent="0.25">
      <c r="B213" s="1"/>
      <c r="C213">
        <v>3147</v>
      </c>
      <c r="D213">
        <v>3184</v>
      </c>
      <c r="E213">
        <v>3039</v>
      </c>
      <c r="F213">
        <v>3146</v>
      </c>
      <c r="G213">
        <v>3827</v>
      </c>
      <c r="H213">
        <v>3808</v>
      </c>
      <c r="I213">
        <v>3849</v>
      </c>
      <c r="J213">
        <v>3836</v>
      </c>
      <c r="K213">
        <v>3519</v>
      </c>
      <c r="L213">
        <v>3498</v>
      </c>
      <c r="M213">
        <v>3694</v>
      </c>
      <c r="N213">
        <v>3579</v>
      </c>
      <c r="O213">
        <v>3509</v>
      </c>
      <c r="P213">
        <v>3638</v>
      </c>
      <c r="Q213">
        <v>3622</v>
      </c>
      <c r="R213">
        <v>3595</v>
      </c>
      <c r="S213">
        <v>3092</v>
      </c>
      <c r="T213">
        <v>3146</v>
      </c>
      <c r="U213">
        <v>3204</v>
      </c>
      <c r="W213">
        <v>3092</v>
      </c>
      <c r="X213">
        <v>84537</v>
      </c>
      <c r="Y213">
        <v>84537</v>
      </c>
      <c r="Z213">
        <f t="shared" si="2"/>
        <v>0</v>
      </c>
      <c r="AA213">
        <f t="shared" si="3"/>
        <v>0</v>
      </c>
    </row>
    <row r="214" spans="2:27" x14ac:dyDescent="0.25">
      <c r="B214" s="1">
        <v>4763</v>
      </c>
      <c r="C214">
        <v>3089</v>
      </c>
      <c r="D214">
        <v>3127</v>
      </c>
      <c r="E214">
        <v>3027</v>
      </c>
      <c r="F214">
        <v>3090</v>
      </c>
      <c r="G214">
        <v>3656</v>
      </c>
      <c r="H214">
        <v>3664</v>
      </c>
      <c r="I214">
        <v>3722</v>
      </c>
      <c r="J214">
        <v>3649</v>
      </c>
      <c r="K214">
        <v>3414</v>
      </c>
      <c r="L214">
        <v>3379</v>
      </c>
      <c r="M214">
        <v>3371</v>
      </c>
      <c r="N214">
        <v>3451</v>
      </c>
      <c r="O214">
        <v>3746</v>
      </c>
      <c r="P214">
        <v>3662</v>
      </c>
      <c r="Q214">
        <v>3591</v>
      </c>
      <c r="R214">
        <v>3730</v>
      </c>
      <c r="S214">
        <v>3074</v>
      </c>
      <c r="T214">
        <v>3040</v>
      </c>
      <c r="U214">
        <v>3088</v>
      </c>
      <c r="W214">
        <v>3074</v>
      </c>
      <c r="X214">
        <v>66766</v>
      </c>
      <c r="Y214">
        <v>66766</v>
      </c>
      <c r="Z214">
        <f t="shared" si="2"/>
        <v>0</v>
      </c>
      <c r="AA214">
        <f t="shared" si="3"/>
        <v>0</v>
      </c>
    </row>
    <row r="215" spans="2:27" x14ac:dyDescent="0.25">
      <c r="B215" s="1"/>
      <c r="C215">
        <v>3107</v>
      </c>
      <c r="D215">
        <v>3167</v>
      </c>
      <c r="E215">
        <v>3055</v>
      </c>
      <c r="F215">
        <v>3176</v>
      </c>
      <c r="G215">
        <v>3738</v>
      </c>
      <c r="H215">
        <v>3655</v>
      </c>
      <c r="I215">
        <v>3690</v>
      </c>
      <c r="J215">
        <v>3712</v>
      </c>
      <c r="K215">
        <v>3380</v>
      </c>
      <c r="L215">
        <v>3369</v>
      </c>
      <c r="M215">
        <v>3437</v>
      </c>
      <c r="N215">
        <v>3411</v>
      </c>
      <c r="O215">
        <v>3642</v>
      </c>
      <c r="P215">
        <v>3592</v>
      </c>
      <c r="Q215">
        <v>3756</v>
      </c>
      <c r="R215">
        <v>3545</v>
      </c>
      <c r="S215">
        <v>3034</v>
      </c>
      <c r="T215">
        <v>3066</v>
      </c>
      <c r="U215">
        <v>3048</v>
      </c>
      <c r="W215">
        <v>3034</v>
      </c>
      <c r="X215">
        <v>68254</v>
      </c>
      <c r="Y215">
        <v>68254</v>
      </c>
      <c r="Z215">
        <f t="shared" si="2"/>
        <v>0</v>
      </c>
      <c r="AA215">
        <f t="shared" si="3"/>
        <v>0</v>
      </c>
    </row>
    <row r="216" spans="2:27" x14ac:dyDescent="0.25">
      <c r="B216" s="1"/>
      <c r="C216">
        <v>3385</v>
      </c>
      <c r="D216">
        <v>3472</v>
      </c>
      <c r="E216">
        <v>3314</v>
      </c>
      <c r="F216">
        <v>3495</v>
      </c>
      <c r="G216">
        <v>4011</v>
      </c>
      <c r="H216">
        <v>3970</v>
      </c>
      <c r="I216">
        <v>4034</v>
      </c>
      <c r="J216">
        <v>3990</v>
      </c>
      <c r="K216">
        <v>3758</v>
      </c>
      <c r="L216">
        <v>3586</v>
      </c>
      <c r="M216">
        <v>3618</v>
      </c>
      <c r="N216">
        <v>3479</v>
      </c>
      <c r="O216">
        <v>3714</v>
      </c>
      <c r="P216">
        <v>3800</v>
      </c>
      <c r="Q216">
        <v>3789</v>
      </c>
      <c r="R216">
        <v>3677</v>
      </c>
      <c r="S216">
        <v>3409</v>
      </c>
      <c r="T216">
        <v>3471</v>
      </c>
      <c r="U216">
        <v>3536</v>
      </c>
      <c r="W216" s="579">
        <v>3292</v>
      </c>
      <c r="X216">
        <v>92057</v>
      </c>
      <c r="Y216">
        <v>91940</v>
      </c>
      <c r="Z216">
        <f t="shared" si="2"/>
        <v>1</v>
      </c>
      <c r="AA216">
        <f t="shared" si="3"/>
        <v>-117</v>
      </c>
    </row>
    <row r="217" spans="2:27" x14ac:dyDescent="0.25">
      <c r="B217" s="1"/>
      <c r="C217">
        <v>2879</v>
      </c>
      <c r="D217">
        <v>2978</v>
      </c>
      <c r="E217">
        <v>2810</v>
      </c>
      <c r="F217">
        <v>2985</v>
      </c>
      <c r="G217">
        <v>3505</v>
      </c>
      <c r="H217">
        <v>3385</v>
      </c>
      <c r="I217">
        <v>3386</v>
      </c>
      <c r="J217">
        <v>3479</v>
      </c>
      <c r="K217">
        <v>3206</v>
      </c>
      <c r="L217">
        <v>3259</v>
      </c>
      <c r="M217">
        <v>3224</v>
      </c>
      <c r="N217">
        <v>3309</v>
      </c>
      <c r="O217">
        <v>3270</v>
      </c>
      <c r="P217">
        <v>3290</v>
      </c>
      <c r="Q217">
        <v>3234</v>
      </c>
      <c r="R217">
        <v>3277</v>
      </c>
      <c r="S217">
        <v>2893</v>
      </c>
      <c r="T217">
        <v>2908</v>
      </c>
      <c r="U217">
        <v>3006</v>
      </c>
      <c r="W217">
        <v>2893</v>
      </c>
      <c r="X217">
        <v>63249</v>
      </c>
      <c r="Y217">
        <v>63249</v>
      </c>
      <c r="Z217">
        <f t="shared" si="2"/>
        <v>0</v>
      </c>
      <c r="AA217">
        <f t="shared" si="3"/>
        <v>0</v>
      </c>
    </row>
    <row r="218" spans="2:27" x14ac:dyDescent="0.25">
      <c r="B218" s="1">
        <v>4220</v>
      </c>
      <c r="C218">
        <v>3009</v>
      </c>
      <c r="D218">
        <v>3095</v>
      </c>
      <c r="E218">
        <v>3064</v>
      </c>
      <c r="F218">
        <v>3192</v>
      </c>
      <c r="G218">
        <v>3843</v>
      </c>
      <c r="H218">
        <v>3759</v>
      </c>
      <c r="I218">
        <v>3800</v>
      </c>
      <c r="J218">
        <v>3793</v>
      </c>
      <c r="K218">
        <v>3521</v>
      </c>
      <c r="L218">
        <v>3582</v>
      </c>
      <c r="M218">
        <v>3588</v>
      </c>
      <c r="N218">
        <v>3516</v>
      </c>
      <c r="O218">
        <v>3628</v>
      </c>
      <c r="P218">
        <v>3651</v>
      </c>
      <c r="Q218">
        <v>3588</v>
      </c>
      <c r="R218">
        <v>3624</v>
      </c>
      <c r="S218">
        <v>2988</v>
      </c>
      <c r="T218">
        <v>3093</v>
      </c>
      <c r="U218">
        <v>3070</v>
      </c>
      <c r="W218">
        <v>2988</v>
      </c>
      <c r="X218">
        <v>69581</v>
      </c>
      <c r="Y218">
        <v>69581</v>
      </c>
      <c r="Z218">
        <f t="shared" si="2"/>
        <v>0</v>
      </c>
      <c r="AA218">
        <f t="shared" si="3"/>
        <v>0</v>
      </c>
    </row>
    <row r="219" spans="2:27" x14ac:dyDescent="0.25">
      <c r="B219" s="1"/>
      <c r="C219">
        <v>3262</v>
      </c>
      <c r="D219">
        <v>3317</v>
      </c>
      <c r="E219">
        <v>3231</v>
      </c>
      <c r="F219">
        <v>3411</v>
      </c>
      <c r="G219">
        <v>3723</v>
      </c>
      <c r="H219">
        <v>3705</v>
      </c>
      <c r="I219">
        <v>3731</v>
      </c>
      <c r="J219">
        <v>3747</v>
      </c>
      <c r="K219">
        <v>3602</v>
      </c>
      <c r="L219">
        <v>3482</v>
      </c>
      <c r="M219">
        <v>3523</v>
      </c>
      <c r="N219">
        <v>3486</v>
      </c>
      <c r="O219">
        <v>3742</v>
      </c>
      <c r="P219">
        <v>3689</v>
      </c>
      <c r="Q219">
        <v>3649</v>
      </c>
      <c r="R219">
        <v>3691</v>
      </c>
      <c r="S219">
        <v>3261</v>
      </c>
      <c r="T219">
        <v>3352</v>
      </c>
      <c r="U219">
        <v>3298</v>
      </c>
      <c r="W219" s="579">
        <v>3200</v>
      </c>
      <c r="X219">
        <v>83954</v>
      </c>
      <c r="Y219">
        <v>83893</v>
      </c>
      <c r="Z219">
        <f t="shared" si="2"/>
        <v>1</v>
      </c>
      <c r="AA219">
        <f t="shared" si="3"/>
        <v>-61</v>
      </c>
    </row>
    <row r="220" spans="2:27" x14ac:dyDescent="0.25">
      <c r="B220" s="1"/>
      <c r="C220">
        <v>3082</v>
      </c>
      <c r="D220">
        <v>3098</v>
      </c>
      <c r="E220">
        <v>3038</v>
      </c>
      <c r="F220">
        <v>3135</v>
      </c>
      <c r="G220">
        <v>3626</v>
      </c>
      <c r="H220">
        <v>3612</v>
      </c>
      <c r="I220">
        <v>3620</v>
      </c>
      <c r="J220">
        <v>3659</v>
      </c>
      <c r="K220">
        <v>3368</v>
      </c>
      <c r="L220">
        <v>3419</v>
      </c>
      <c r="M220">
        <v>3142</v>
      </c>
      <c r="N220">
        <v>3148</v>
      </c>
      <c r="O220">
        <v>3597</v>
      </c>
      <c r="P220">
        <v>3573</v>
      </c>
      <c r="Q220">
        <v>3559</v>
      </c>
      <c r="R220">
        <v>3517</v>
      </c>
      <c r="S220">
        <v>2981</v>
      </c>
      <c r="T220">
        <v>3073</v>
      </c>
      <c r="U220">
        <v>3132</v>
      </c>
      <c r="W220">
        <v>2981</v>
      </c>
      <c r="X220">
        <v>65553</v>
      </c>
      <c r="Y220">
        <v>65553</v>
      </c>
      <c r="Z220">
        <f t="shared" si="2"/>
        <v>0</v>
      </c>
      <c r="AA220">
        <f t="shared" si="3"/>
        <v>0</v>
      </c>
    </row>
    <row r="221" spans="2:27" x14ac:dyDescent="0.25">
      <c r="B221" s="1"/>
      <c r="C221">
        <v>3032</v>
      </c>
      <c r="D221">
        <v>3050</v>
      </c>
      <c r="E221">
        <v>3026</v>
      </c>
      <c r="F221">
        <v>3178</v>
      </c>
      <c r="G221">
        <v>3573</v>
      </c>
      <c r="H221">
        <v>3557</v>
      </c>
      <c r="I221">
        <v>3580</v>
      </c>
      <c r="J221">
        <v>3579</v>
      </c>
      <c r="K221">
        <v>3210</v>
      </c>
      <c r="L221">
        <v>3408</v>
      </c>
      <c r="M221">
        <v>3324</v>
      </c>
      <c r="N221">
        <v>3362</v>
      </c>
      <c r="O221">
        <v>3381</v>
      </c>
      <c r="P221">
        <v>3463</v>
      </c>
      <c r="Q221">
        <v>3469</v>
      </c>
      <c r="R221">
        <v>3286</v>
      </c>
      <c r="S221">
        <v>3013</v>
      </c>
      <c r="T221">
        <v>3088</v>
      </c>
      <c r="U221">
        <v>3084</v>
      </c>
      <c r="W221" s="579">
        <v>2905</v>
      </c>
      <c r="X221">
        <v>72891</v>
      </c>
      <c r="Y221">
        <v>72783</v>
      </c>
      <c r="Z221">
        <f t="shared" si="2"/>
        <v>1</v>
      </c>
      <c r="AA221">
        <f t="shared" si="3"/>
        <v>-108</v>
      </c>
    </row>
    <row r="222" spans="2:27" x14ac:dyDescent="0.25">
      <c r="B222" s="1"/>
      <c r="C222">
        <v>3035</v>
      </c>
      <c r="D222">
        <v>3096</v>
      </c>
      <c r="E222">
        <v>3029</v>
      </c>
      <c r="F222">
        <v>3195</v>
      </c>
      <c r="G222">
        <v>3862</v>
      </c>
      <c r="H222">
        <v>3798</v>
      </c>
      <c r="I222">
        <v>3823</v>
      </c>
      <c r="J222">
        <v>3802</v>
      </c>
      <c r="K222">
        <v>3642</v>
      </c>
      <c r="L222">
        <v>3517</v>
      </c>
      <c r="M222">
        <v>3684</v>
      </c>
      <c r="N222">
        <v>3561</v>
      </c>
      <c r="O222">
        <v>3551</v>
      </c>
      <c r="P222">
        <v>3705</v>
      </c>
      <c r="Q222">
        <v>3715</v>
      </c>
      <c r="R222">
        <v>3613</v>
      </c>
      <c r="S222">
        <v>3024</v>
      </c>
      <c r="T222">
        <v>3117</v>
      </c>
      <c r="U222">
        <v>3148</v>
      </c>
      <c r="W222" s="579">
        <v>2994</v>
      </c>
      <c r="X222">
        <v>80070</v>
      </c>
      <c r="Y222">
        <v>80010</v>
      </c>
      <c r="Z222">
        <f t="shared" si="2"/>
        <v>1</v>
      </c>
      <c r="AA222">
        <f t="shared" si="3"/>
        <v>-60</v>
      </c>
    </row>
    <row r="223" spans="2:27" x14ac:dyDescent="0.25">
      <c r="B223" s="1"/>
      <c r="C223">
        <v>3089</v>
      </c>
      <c r="D223">
        <v>3208</v>
      </c>
      <c r="E223">
        <v>3171</v>
      </c>
      <c r="F223">
        <v>3216</v>
      </c>
      <c r="G223">
        <v>3691</v>
      </c>
      <c r="H223">
        <v>3667</v>
      </c>
      <c r="I223">
        <v>3668</v>
      </c>
      <c r="J223">
        <v>3701</v>
      </c>
      <c r="K223">
        <v>3374</v>
      </c>
      <c r="L223">
        <v>3235</v>
      </c>
      <c r="M223">
        <v>3371</v>
      </c>
      <c r="N223">
        <v>3272</v>
      </c>
      <c r="O223">
        <v>3447</v>
      </c>
      <c r="P223">
        <v>3679</v>
      </c>
      <c r="Q223">
        <v>3621</v>
      </c>
      <c r="R223">
        <v>3635</v>
      </c>
      <c r="S223">
        <v>3124</v>
      </c>
      <c r="T223">
        <v>3115</v>
      </c>
      <c r="U223">
        <v>3118</v>
      </c>
      <c r="W223">
        <v>3124</v>
      </c>
      <c r="X223">
        <v>84207</v>
      </c>
      <c r="Y223">
        <v>84207</v>
      </c>
      <c r="Z223">
        <f t="shared" si="2"/>
        <v>0</v>
      </c>
      <c r="AA223">
        <f t="shared" si="3"/>
        <v>0</v>
      </c>
    </row>
    <row r="224" spans="2:27" x14ac:dyDescent="0.25">
      <c r="B224" s="1"/>
      <c r="C224">
        <v>3425</v>
      </c>
      <c r="D224">
        <v>3539</v>
      </c>
      <c r="E224">
        <v>3442</v>
      </c>
      <c r="F224">
        <v>3548</v>
      </c>
      <c r="G224">
        <v>3851</v>
      </c>
      <c r="H224">
        <v>3842</v>
      </c>
      <c r="I224">
        <v>3850</v>
      </c>
      <c r="J224">
        <v>3864</v>
      </c>
      <c r="K224">
        <v>3660</v>
      </c>
      <c r="L224">
        <v>3835</v>
      </c>
      <c r="M224">
        <v>3536</v>
      </c>
      <c r="N224">
        <v>3559</v>
      </c>
      <c r="O224">
        <v>3813</v>
      </c>
      <c r="P224">
        <v>3776</v>
      </c>
      <c r="Q224">
        <v>3918</v>
      </c>
      <c r="R224">
        <v>3798</v>
      </c>
      <c r="S224">
        <v>3340</v>
      </c>
      <c r="T224">
        <v>3498</v>
      </c>
      <c r="U224">
        <v>3456</v>
      </c>
      <c r="W224">
        <v>3340</v>
      </c>
      <c r="X224">
        <v>76931</v>
      </c>
      <c r="Y224">
        <v>76931</v>
      </c>
      <c r="Z224">
        <f t="shared" si="2"/>
        <v>0</v>
      </c>
      <c r="AA224">
        <f t="shared" si="3"/>
        <v>0</v>
      </c>
    </row>
    <row r="225" spans="2:27" x14ac:dyDescent="0.25">
      <c r="B225" s="1"/>
      <c r="C225">
        <v>2461</v>
      </c>
      <c r="D225">
        <v>2500</v>
      </c>
      <c r="E225">
        <v>2475</v>
      </c>
      <c r="F225">
        <v>2643</v>
      </c>
      <c r="G225">
        <v>3270</v>
      </c>
      <c r="H225">
        <v>3227</v>
      </c>
      <c r="I225">
        <v>3234</v>
      </c>
      <c r="J225">
        <v>3240</v>
      </c>
      <c r="K225">
        <v>2785</v>
      </c>
      <c r="L225">
        <v>2822</v>
      </c>
      <c r="M225">
        <v>2723</v>
      </c>
      <c r="N225">
        <v>2833</v>
      </c>
      <c r="O225">
        <v>3191</v>
      </c>
      <c r="P225">
        <v>3095</v>
      </c>
      <c r="Q225">
        <v>3125</v>
      </c>
      <c r="R225">
        <v>3150</v>
      </c>
      <c r="S225">
        <v>2412</v>
      </c>
      <c r="T225">
        <v>2556</v>
      </c>
      <c r="U225">
        <v>2495</v>
      </c>
      <c r="W225" s="579">
        <v>2410</v>
      </c>
      <c r="X225">
        <v>45252</v>
      </c>
      <c r="Y225">
        <v>45156</v>
      </c>
      <c r="Z225">
        <f t="shared" si="2"/>
        <v>1</v>
      </c>
      <c r="AA225">
        <f t="shared" si="3"/>
        <v>-96</v>
      </c>
    </row>
    <row r="226" spans="2:27" x14ac:dyDescent="0.25">
      <c r="B226" s="1"/>
      <c r="C226">
        <v>3478</v>
      </c>
      <c r="D226">
        <v>3674</v>
      </c>
      <c r="E226">
        <v>3455</v>
      </c>
      <c r="F226">
        <v>3626</v>
      </c>
      <c r="G226">
        <v>4062</v>
      </c>
      <c r="H226">
        <v>3999</v>
      </c>
      <c r="I226">
        <v>4013</v>
      </c>
      <c r="J226">
        <v>4058</v>
      </c>
      <c r="K226">
        <v>3679</v>
      </c>
      <c r="L226">
        <v>3708</v>
      </c>
      <c r="M226">
        <v>3765</v>
      </c>
      <c r="N226">
        <v>3627</v>
      </c>
      <c r="O226">
        <v>3877</v>
      </c>
      <c r="P226">
        <v>3884</v>
      </c>
      <c r="Q226">
        <v>3860</v>
      </c>
      <c r="R226">
        <v>3858</v>
      </c>
      <c r="S226">
        <v>3579</v>
      </c>
      <c r="T226">
        <v>3560</v>
      </c>
      <c r="U226">
        <v>3559</v>
      </c>
      <c r="W226" s="579">
        <v>3513</v>
      </c>
      <c r="X226">
        <v>97816</v>
      </c>
      <c r="Y226">
        <v>97750</v>
      </c>
      <c r="Z226">
        <f t="shared" si="2"/>
        <v>1</v>
      </c>
      <c r="AA226">
        <f t="shared" si="3"/>
        <v>-66</v>
      </c>
    </row>
    <row r="227" spans="2:27" x14ac:dyDescent="0.25">
      <c r="B227" s="1"/>
      <c r="C227">
        <v>3190</v>
      </c>
      <c r="D227">
        <v>3257</v>
      </c>
      <c r="E227">
        <v>3093</v>
      </c>
      <c r="F227">
        <v>3251</v>
      </c>
      <c r="G227">
        <v>3798</v>
      </c>
      <c r="H227">
        <v>3803</v>
      </c>
      <c r="I227">
        <v>3797</v>
      </c>
      <c r="J227">
        <v>3827</v>
      </c>
      <c r="K227">
        <v>3695</v>
      </c>
      <c r="L227">
        <v>3772</v>
      </c>
      <c r="M227">
        <v>3565</v>
      </c>
      <c r="N227">
        <v>3683</v>
      </c>
      <c r="O227">
        <v>3561</v>
      </c>
      <c r="P227">
        <v>3708</v>
      </c>
      <c r="Q227">
        <v>3629</v>
      </c>
      <c r="R227">
        <v>3691</v>
      </c>
      <c r="S227">
        <v>3120</v>
      </c>
      <c r="T227">
        <v>3213</v>
      </c>
      <c r="U227">
        <v>3269</v>
      </c>
      <c r="W227">
        <v>3120</v>
      </c>
      <c r="X227">
        <v>67836</v>
      </c>
      <c r="Y227">
        <v>67836</v>
      </c>
      <c r="Z227">
        <f t="shared" si="2"/>
        <v>0</v>
      </c>
      <c r="AA227">
        <f t="shared" si="3"/>
        <v>0</v>
      </c>
    </row>
    <row r="228" spans="2:27" x14ac:dyDescent="0.25">
      <c r="B228" s="1"/>
      <c r="C228">
        <v>3200</v>
      </c>
      <c r="D228">
        <v>3254</v>
      </c>
      <c r="E228">
        <v>3274</v>
      </c>
      <c r="F228">
        <v>3432</v>
      </c>
      <c r="G228">
        <v>3860</v>
      </c>
      <c r="H228">
        <v>3721</v>
      </c>
      <c r="I228">
        <v>3712</v>
      </c>
      <c r="J228">
        <v>3873</v>
      </c>
      <c r="K228">
        <v>3583</v>
      </c>
      <c r="L228">
        <v>3624</v>
      </c>
      <c r="M228">
        <v>3553</v>
      </c>
      <c r="N228">
        <v>3458</v>
      </c>
      <c r="O228">
        <v>3551</v>
      </c>
      <c r="P228">
        <v>3708</v>
      </c>
      <c r="Q228">
        <v>3655</v>
      </c>
      <c r="R228">
        <v>3682</v>
      </c>
      <c r="S228">
        <v>3236</v>
      </c>
      <c r="T228">
        <v>3225</v>
      </c>
      <c r="U228">
        <v>3304</v>
      </c>
      <c r="W228" s="579">
        <v>3193</v>
      </c>
      <c r="X228">
        <v>83437</v>
      </c>
      <c r="Y228">
        <v>83394</v>
      </c>
      <c r="Z228">
        <f t="shared" si="2"/>
        <v>1</v>
      </c>
      <c r="AA228">
        <f t="shared" si="3"/>
        <v>-43</v>
      </c>
    </row>
    <row r="229" spans="2:27" x14ac:dyDescent="0.25">
      <c r="B229" s="1"/>
      <c r="C229">
        <v>3545</v>
      </c>
      <c r="D229">
        <v>3570</v>
      </c>
      <c r="E229">
        <v>3455</v>
      </c>
      <c r="F229">
        <v>3596</v>
      </c>
      <c r="G229">
        <v>4199</v>
      </c>
      <c r="H229">
        <v>4085</v>
      </c>
      <c r="I229">
        <v>4125</v>
      </c>
      <c r="J229">
        <v>4174</v>
      </c>
      <c r="K229">
        <v>3906</v>
      </c>
      <c r="L229">
        <v>3863</v>
      </c>
      <c r="M229">
        <v>3745</v>
      </c>
      <c r="N229">
        <v>3622</v>
      </c>
      <c r="O229">
        <v>3788</v>
      </c>
      <c r="P229">
        <v>3799</v>
      </c>
      <c r="Q229">
        <v>3840</v>
      </c>
      <c r="R229">
        <v>3716</v>
      </c>
      <c r="S229">
        <v>3383</v>
      </c>
      <c r="T229">
        <v>3542</v>
      </c>
      <c r="U229">
        <v>3627</v>
      </c>
      <c r="W229" s="579">
        <v>3332</v>
      </c>
      <c r="X229">
        <v>87665</v>
      </c>
      <c r="Y229">
        <v>87614</v>
      </c>
      <c r="Z229">
        <f t="shared" si="2"/>
        <v>1</v>
      </c>
      <c r="AA229">
        <f t="shared" si="3"/>
        <v>-51</v>
      </c>
    </row>
    <row r="230" spans="2:27" x14ac:dyDescent="0.25">
      <c r="B230" s="1"/>
      <c r="C230">
        <v>2855</v>
      </c>
      <c r="D230">
        <v>2905</v>
      </c>
      <c r="E230">
        <v>2852</v>
      </c>
      <c r="F230">
        <v>3078</v>
      </c>
      <c r="G230">
        <v>3537</v>
      </c>
      <c r="H230">
        <v>3507</v>
      </c>
      <c r="I230">
        <v>3524</v>
      </c>
      <c r="J230">
        <v>3582</v>
      </c>
      <c r="K230">
        <v>3253</v>
      </c>
      <c r="L230">
        <v>3427</v>
      </c>
      <c r="M230">
        <v>3291</v>
      </c>
      <c r="N230">
        <v>3357</v>
      </c>
      <c r="O230">
        <v>3279</v>
      </c>
      <c r="P230">
        <v>3225</v>
      </c>
      <c r="Q230">
        <v>3252</v>
      </c>
      <c r="R230">
        <v>3222</v>
      </c>
      <c r="S230">
        <v>2831</v>
      </c>
      <c r="T230">
        <v>2943</v>
      </c>
      <c r="U230">
        <v>2916</v>
      </c>
      <c r="W230">
        <v>2831</v>
      </c>
      <c r="X230">
        <v>58724</v>
      </c>
      <c r="Y230">
        <v>58724</v>
      </c>
      <c r="Z230">
        <f t="shared" si="2"/>
        <v>0</v>
      </c>
      <c r="AA230">
        <f t="shared" si="3"/>
        <v>0</v>
      </c>
    </row>
    <row r="231" spans="2:27" x14ac:dyDescent="0.25">
      <c r="B231" s="1"/>
      <c r="C231">
        <v>3344</v>
      </c>
      <c r="D231">
        <v>3300</v>
      </c>
      <c r="E231">
        <v>3208</v>
      </c>
      <c r="F231">
        <v>3377</v>
      </c>
      <c r="G231">
        <v>4145</v>
      </c>
      <c r="H231">
        <v>4107</v>
      </c>
      <c r="I231">
        <v>4154</v>
      </c>
      <c r="J231">
        <v>4132</v>
      </c>
      <c r="K231">
        <v>3592</v>
      </c>
      <c r="L231">
        <v>3670</v>
      </c>
      <c r="M231">
        <v>3763</v>
      </c>
      <c r="N231">
        <v>3713</v>
      </c>
      <c r="O231">
        <v>3800</v>
      </c>
      <c r="P231">
        <v>3871</v>
      </c>
      <c r="Q231">
        <v>3893</v>
      </c>
      <c r="R231">
        <v>3824</v>
      </c>
      <c r="S231">
        <v>3270</v>
      </c>
      <c r="T231">
        <v>3260</v>
      </c>
      <c r="U231">
        <v>3283</v>
      </c>
      <c r="W231">
        <v>3270</v>
      </c>
      <c r="X231">
        <v>85977</v>
      </c>
      <c r="Y231">
        <v>85977</v>
      </c>
      <c r="Z231">
        <f t="shared" si="2"/>
        <v>0</v>
      </c>
      <c r="AA231">
        <f t="shared" si="3"/>
        <v>0</v>
      </c>
    </row>
    <row r="232" spans="2:27" x14ac:dyDescent="0.25">
      <c r="B232" s="1"/>
      <c r="C232">
        <v>3138</v>
      </c>
      <c r="D232">
        <v>3066</v>
      </c>
      <c r="E232">
        <v>3010</v>
      </c>
      <c r="F232">
        <v>3103</v>
      </c>
      <c r="G232">
        <v>3885</v>
      </c>
      <c r="H232">
        <v>3883</v>
      </c>
      <c r="I232">
        <v>3960</v>
      </c>
      <c r="J232">
        <v>3965</v>
      </c>
      <c r="K232">
        <v>3690</v>
      </c>
      <c r="L232">
        <v>3490</v>
      </c>
      <c r="M232">
        <v>3418</v>
      </c>
      <c r="N232">
        <v>3503</v>
      </c>
      <c r="O232">
        <v>3622</v>
      </c>
      <c r="P232">
        <v>3600</v>
      </c>
      <c r="Q232">
        <v>3634</v>
      </c>
      <c r="R232">
        <v>3615</v>
      </c>
      <c r="S232">
        <v>2970</v>
      </c>
      <c r="T232">
        <v>3047</v>
      </c>
      <c r="U232">
        <v>3267</v>
      </c>
      <c r="W232">
        <v>2970</v>
      </c>
      <c r="X232">
        <v>60843</v>
      </c>
      <c r="Y232">
        <v>60843</v>
      </c>
      <c r="Z232">
        <f t="shared" si="2"/>
        <v>0</v>
      </c>
      <c r="AA232">
        <f t="shared" si="3"/>
        <v>0</v>
      </c>
    </row>
    <row r="233" spans="2:27" x14ac:dyDescent="0.25">
      <c r="B233" s="1"/>
      <c r="C233">
        <v>2933</v>
      </c>
      <c r="D233">
        <v>2902</v>
      </c>
      <c r="E233">
        <v>2848</v>
      </c>
      <c r="F233">
        <v>2970</v>
      </c>
      <c r="G233">
        <v>3466</v>
      </c>
      <c r="H233">
        <v>3460</v>
      </c>
      <c r="I233">
        <v>3495</v>
      </c>
      <c r="J233">
        <v>3476</v>
      </c>
      <c r="K233">
        <v>3276</v>
      </c>
      <c r="L233">
        <v>3411</v>
      </c>
      <c r="M233">
        <v>3267</v>
      </c>
      <c r="N233">
        <v>3169</v>
      </c>
      <c r="O233">
        <v>3406</v>
      </c>
      <c r="P233">
        <v>3447</v>
      </c>
      <c r="Q233">
        <v>3277</v>
      </c>
      <c r="R233">
        <v>3379</v>
      </c>
      <c r="S233">
        <v>2907</v>
      </c>
      <c r="T233">
        <v>2877</v>
      </c>
      <c r="U233">
        <v>2941</v>
      </c>
      <c r="W233">
        <v>2907</v>
      </c>
      <c r="X233">
        <v>60258</v>
      </c>
      <c r="Y233">
        <v>60258</v>
      </c>
      <c r="Z233">
        <f t="shared" si="2"/>
        <v>0</v>
      </c>
      <c r="AA233">
        <f t="shared" si="3"/>
        <v>0</v>
      </c>
    </row>
    <row r="234" spans="2:27" x14ac:dyDescent="0.25">
      <c r="B234" s="1"/>
      <c r="C234">
        <v>3315</v>
      </c>
      <c r="D234">
        <v>3355</v>
      </c>
      <c r="E234">
        <v>3270</v>
      </c>
      <c r="F234">
        <v>3478</v>
      </c>
      <c r="G234">
        <v>3928</v>
      </c>
      <c r="H234">
        <v>3848</v>
      </c>
      <c r="I234">
        <v>3905</v>
      </c>
      <c r="J234">
        <v>3936</v>
      </c>
      <c r="K234">
        <v>3828</v>
      </c>
      <c r="L234">
        <v>3630</v>
      </c>
      <c r="M234">
        <v>3619</v>
      </c>
      <c r="N234">
        <v>3570</v>
      </c>
      <c r="O234">
        <v>3722</v>
      </c>
      <c r="P234">
        <v>3799</v>
      </c>
      <c r="Q234">
        <v>3979</v>
      </c>
      <c r="R234">
        <v>3950</v>
      </c>
      <c r="S234">
        <v>3292</v>
      </c>
      <c r="T234">
        <v>3362</v>
      </c>
      <c r="U234">
        <v>3318</v>
      </c>
      <c r="W234">
        <v>3292</v>
      </c>
      <c r="X234">
        <v>86024</v>
      </c>
      <c r="Y234">
        <v>86024</v>
      </c>
      <c r="Z234">
        <f t="shared" si="2"/>
        <v>0</v>
      </c>
      <c r="AA234">
        <f t="shared" si="3"/>
        <v>0</v>
      </c>
    </row>
    <row r="235" spans="2:27" x14ac:dyDescent="0.25">
      <c r="B235" s="1"/>
      <c r="C235">
        <v>3046</v>
      </c>
      <c r="D235">
        <v>3081</v>
      </c>
      <c r="E235">
        <v>2988</v>
      </c>
      <c r="F235">
        <v>3167</v>
      </c>
      <c r="G235">
        <v>3932</v>
      </c>
      <c r="H235">
        <v>3797</v>
      </c>
      <c r="I235">
        <v>3806</v>
      </c>
      <c r="J235">
        <v>3922</v>
      </c>
      <c r="K235">
        <v>3403</v>
      </c>
      <c r="L235">
        <v>3258</v>
      </c>
      <c r="M235">
        <v>3388</v>
      </c>
      <c r="N235">
        <v>3481</v>
      </c>
      <c r="O235">
        <v>3573</v>
      </c>
      <c r="P235">
        <v>3387</v>
      </c>
      <c r="Q235">
        <v>3506</v>
      </c>
      <c r="R235">
        <v>3656</v>
      </c>
      <c r="S235">
        <v>2914</v>
      </c>
      <c r="T235">
        <v>3048</v>
      </c>
      <c r="U235">
        <v>3148</v>
      </c>
      <c r="W235">
        <v>2914</v>
      </c>
      <c r="X235">
        <v>62871</v>
      </c>
      <c r="Y235">
        <v>62871</v>
      </c>
      <c r="Z235">
        <f t="shared" si="2"/>
        <v>0</v>
      </c>
      <c r="AA235">
        <f t="shared" si="3"/>
        <v>0</v>
      </c>
    </row>
    <row r="236" spans="2:27" x14ac:dyDescent="0.25">
      <c r="B236" s="1"/>
      <c r="C236">
        <v>3221</v>
      </c>
      <c r="D236">
        <v>3316</v>
      </c>
      <c r="E236">
        <v>3193</v>
      </c>
      <c r="F236">
        <v>3395</v>
      </c>
      <c r="G236">
        <v>4222</v>
      </c>
      <c r="H236">
        <v>4160</v>
      </c>
      <c r="I236">
        <v>4234</v>
      </c>
      <c r="J236">
        <v>4239</v>
      </c>
      <c r="K236">
        <v>3735</v>
      </c>
      <c r="L236">
        <v>3672</v>
      </c>
      <c r="M236">
        <v>3886</v>
      </c>
      <c r="N236">
        <v>3808</v>
      </c>
      <c r="O236">
        <v>3615</v>
      </c>
      <c r="P236">
        <v>3766</v>
      </c>
      <c r="Q236">
        <v>3821</v>
      </c>
      <c r="R236">
        <v>3635</v>
      </c>
      <c r="S236">
        <v>3199</v>
      </c>
      <c r="T236">
        <v>3270</v>
      </c>
      <c r="U236">
        <v>3346</v>
      </c>
      <c r="W236" s="579">
        <v>3131</v>
      </c>
      <c r="X236">
        <v>90530</v>
      </c>
      <c r="Y236">
        <v>90462</v>
      </c>
      <c r="Z236">
        <f t="shared" si="2"/>
        <v>1</v>
      </c>
      <c r="AA236">
        <f t="shared" si="3"/>
        <v>-68</v>
      </c>
    </row>
    <row r="237" spans="2:27" x14ac:dyDescent="0.25">
      <c r="B237" s="1"/>
      <c r="C237">
        <v>3101</v>
      </c>
      <c r="D237">
        <v>3186</v>
      </c>
      <c r="E237">
        <v>3027</v>
      </c>
      <c r="F237">
        <v>3224</v>
      </c>
      <c r="G237">
        <v>4017</v>
      </c>
      <c r="H237">
        <v>4005</v>
      </c>
      <c r="I237">
        <v>3996</v>
      </c>
      <c r="J237">
        <v>3986</v>
      </c>
      <c r="K237">
        <v>3707</v>
      </c>
      <c r="L237">
        <v>3591</v>
      </c>
      <c r="M237">
        <v>3569</v>
      </c>
      <c r="N237">
        <v>3664</v>
      </c>
      <c r="O237">
        <v>3923</v>
      </c>
      <c r="P237">
        <v>3753</v>
      </c>
      <c r="Q237">
        <v>3768</v>
      </c>
      <c r="R237">
        <v>3800</v>
      </c>
      <c r="S237">
        <v>3076</v>
      </c>
      <c r="T237">
        <v>3146</v>
      </c>
      <c r="U237">
        <v>3200</v>
      </c>
      <c r="W237">
        <v>3076</v>
      </c>
      <c r="X237">
        <v>63428</v>
      </c>
      <c r="Y237">
        <v>63428</v>
      </c>
      <c r="Z237">
        <f t="shared" si="2"/>
        <v>0</v>
      </c>
      <c r="AA237">
        <f t="shared" si="3"/>
        <v>0</v>
      </c>
    </row>
    <row r="238" spans="2:27" x14ac:dyDescent="0.25">
      <c r="B238" s="1"/>
      <c r="C238">
        <v>2899</v>
      </c>
      <c r="D238">
        <v>2932</v>
      </c>
      <c r="E238">
        <v>2908</v>
      </c>
      <c r="F238">
        <v>2980</v>
      </c>
      <c r="G238">
        <v>3565</v>
      </c>
      <c r="H238">
        <v>3555</v>
      </c>
      <c r="I238">
        <v>3615</v>
      </c>
      <c r="J238">
        <v>3570</v>
      </c>
      <c r="K238">
        <v>3464</v>
      </c>
      <c r="L238">
        <v>3338</v>
      </c>
      <c r="M238">
        <v>3434</v>
      </c>
      <c r="N238">
        <v>3516</v>
      </c>
      <c r="O238">
        <v>3507</v>
      </c>
      <c r="P238">
        <v>3519</v>
      </c>
      <c r="Q238">
        <v>3426</v>
      </c>
      <c r="R238">
        <v>3474</v>
      </c>
      <c r="S238">
        <v>2780</v>
      </c>
      <c r="T238">
        <v>2933</v>
      </c>
      <c r="U238">
        <v>2983</v>
      </c>
      <c r="W238">
        <v>2780</v>
      </c>
      <c r="X238">
        <v>59831</v>
      </c>
      <c r="Y238">
        <v>59828</v>
      </c>
      <c r="Z238">
        <f t="shared" si="2"/>
        <v>1</v>
      </c>
      <c r="AA238">
        <f t="shared" si="3"/>
        <v>-3</v>
      </c>
    </row>
    <row r="239" spans="2:27" x14ac:dyDescent="0.25">
      <c r="B239" s="1"/>
      <c r="C239">
        <v>3263</v>
      </c>
      <c r="D239">
        <v>3361</v>
      </c>
      <c r="E239">
        <v>3232</v>
      </c>
      <c r="F239">
        <v>3437</v>
      </c>
      <c r="G239">
        <v>3892</v>
      </c>
      <c r="H239">
        <v>3828</v>
      </c>
      <c r="I239">
        <v>3852</v>
      </c>
      <c r="J239">
        <v>3885</v>
      </c>
      <c r="K239">
        <v>3637</v>
      </c>
      <c r="L239">
        <v>3560</v>
      </c>
      <c r="M239">
        <v>3670</v>
      </c>
      <c r="N239">
        <v>3553</v>
      </c>
      <c r="O239">
        <v>3751</v>
      </c>
      <c r="P239">
        <v>3776</v>
      </c>
      <c r="Q239">
        <v>3710</v>
      </c>
      <c r="R239">
        <v>3791</v>
      </c>
      <c r="S239">
        <v>3325</v>
      </c>
      <c r="T239">
        <v>3277</v>
      </c>
      <c r="U239">
        <v>3285</v>
      </c>
      <c r="W239">
        <v>3325</v>
      </c>
      <c r="X239">
        <v>87448</v>
      </c>
      <c r="Y239">
        <v>87448</v>
      </c>
      <c r="Z239">
        <f t="shared" si="2"/>
        <v>0</v>
      </c>
      <c r="AA239">
        <f t="shared" si="3"/>
        <v>0</v>
      </c>
    </row>
    <row r="240" spans="2:27" x14ac:dyDescent="0.25">
      <c r="B240" s="1"/>
      <c r="C240">
        <v>3362</v>
      </c>
      <c r="D240">
        <v>3389</v>
      </c>
      <c r="E240">
        <v>3300</v>
      </c>
      <c r="F240">
        <v>3438</v>
      </c>
      <c r="G240">
        <v>3844</v>
      </c>
      <c r="H240">
        <v>3750</v>
      </c>
      <c r="I240">
        <v>3807</v>
      </c>
      <c r="J240">
        <v>3893</v>
      </c>
      <c r="K240">
        <v>3651</v>
      </c>
      <c r="L240">
        <v>3565</v>
      </c>
      <c r="M240">
        <v>3540</v>
      </c>
      <c r="N240">
        <v>3544</v>
      </c>
      <c r="O240">
        <v>3618</v>
      </c>
      <c r="P240">
        <v>3631</v>
      </c>
      <c r="Q240">
        <v>3623</v>
      </c>
      <c r="R240">
        <v>3610</v>
      </c>
      <c r="S240">
        <v>3267</v>
      </c>
      <c r="T240">
        <v>3290</v>
      </c>
      <c r="U240">
        <v>3356</v>
      </c>
      <c r="W240" s="579">
        <v>3242</v>
      </c>
      <c r="X240">
        <v>84188</v>
      </c>
      <c r="Y240">
        <v>84163</v>
      </c>
      <c r="Z240">
        <f t="shared" si="2"/>
        <v>1</v>
      </c>
      <c r="AA240">
        <f t="shared" si="3"/>
        <v>-25</v>
      </c>
    </row>
    <row r="241" spans="2:27" x14ac:dyDescent="0.25">
      <c r="B241" s="1"/>
      <c r="C241">
        <v>3161</v>
      </c>
      <c r="D241">
        <v>3209</v>
      </c>
      <c r="E241">
        <v>3188</v>
      </c>
      <c r="F241">
        <v>3376</v>
      </c>
      <c r="G241">
        <v>3741</v>
      </c>
      <c r="H241">
        <v>3783</v>
      </c>
      <c r="I241">
        <v>3832</v>
      </c>
      <c r="J241">
        <v>3773</v>
      </c>
      <c r="K241">
        <v>3723</v>
      </c>
      <c r="L241">
        <v>3629</v>
      </c>
      <c r="M241">
        <v>3580</v>
      </c>
      <c r="N241">
        <v>3572</v>
      </c>
      <c r="O241">
        <v>3708</v>
      </c>
      <c r="P241">
        <v>3582</v>
      </c>
      <c r="Q241">
        <v>3542</v>
      </c>
      <c r="R241">
        <v>3563</v>
      </c>
      <c r="S241">
        <v>3078</v>
      </c>
      <c r="T241">
        <v>3233</v>
      </c>
      <c r="U241">
        <v>3256</v>
      </c>
      <c r="W241">
        <v>3078</v>
      </c>
      <c r="X241">
        <v>66976</v>
      </c>
      <c r="Y241">
        <v>66976</v>
      </c>
      <c r="Z241">
        <f t="shared" si="2"/>
        <v>0</v>
      </c>
      <c r="AA241">
        <f t="shared" si="3"/>
        <v>0</v>
      </c>
    </row>
    <row r="242" spans="2:27" x14ac:dyDescent="0.25">
      <c r="B242" s="1"/>
      <c r="C242">
        <v>3298</v>
      </c>
      <c r="D242">
        <v>3327</v>
      </c>
      <c r="E242">
        <v>3253</v>
      </c>
      <c r="F242">
        <v>3406</v>
      </c>
      <c r="G242">
        <v>4000</v>
      </c>
      <c r="H242">
        <v>3912</v>
      </c>
      <c r="I242">
        <v>3958</v>
      </c>
      <c r="J242">
        <v>4046</v>
      </c>
      <c r="K242">
        <v>3686</v>
      </c>
      <c r="L242">
        <v>3595</v>
      </c>
      <c r="M242">
        <v>3722</v>
      </c>
      <c r="N242">
        <v>3659</v>
      </c>
      <c r="O242">
        <v>3758</v>
      </c>
      <c r="P242">
        <v>3691</v>
      </c>
      <c r="Q242">
        <v>3742</v>
      </c>
      <c r="R242">
        <v>3706</v>
      </c>
      <c r="S242">
        <v>3290</v>
      </c>
      <c r="T242">
        <v>3320</v>
      </c>
      <c r="U242">
        <v>3395</v>
      </c>
      <c r="W242">
        <v>3290</v>
      </c>
      <c r="X242">
        <v>86352</v>
      </c>
      <c r="Y242">
        <v>86352</v>
      </c>
      <c r="Z242">
        <f t="shared" si="2"/>
        <v>0</v>
      </c>
      <c r="AA242">
        <f t="shared" si="3"/>
        <v>0</v>
      </c>
    </row>
    <row r="243" spans="2:27" x14ac:dyDescent="0.25">
      <c r="B243" s="1"/>
      <c r="C243">
        <v>3180</v>
      </c>
      <c r="D243">
        <v>3120</v>
      </c>
      <c r="E243">
        <v>3091</v>
      </c>
      <c r="F243">
        <v>3135</v>
      </c>
      <c r="G243">
        <v>3854</v>
      </c>
      <c r="H243">
        <v>3832</v>
      </c>
      <c r="I243">
        <v>3906</v>
      </c>
      <c r="J243">
        <v>3887</v>
      </c>
      <c r="K243">
        <v>3334</v>
      </c>
      <c r="L243">
        <v>3519</v>
      </c>
      <c r="M243">
        <v>3545</v>
      </c>
      <c r="N243">
        <v>3612</v>
      </c>
      <c r="O243">
        <v>3563</v>
      </c>
      <c r="P243">
        <v>3454</v>
      </c>
      <c r="Q243">
        <v>3476</v>
      </c>
      <c r="R243">
        <v>3534</v>
      </c>
      <c r="S243">
        <v>3004</v>
      </c>
      <c r="T243">
        <v>3067</v>
      </c>
      <c r="U243">
        <v>3162</v>
      </c>
      <c r="W243">
        <v>3004</v>
      </c>
      <c r="X243">
        <v>64417</v>
      </c>
      <c r="Y243">
        <v>64417</v>
      </c>
      <c r="Z243">
        <f t="shared" si="2"/>
        <v>0</v>
      </c>
      <c r="AA243">
        <f t="shared" si="3"/>
        <v>0</v>
      </c>
    </row>
    <row r="244" spans="2:27" x14ac:dyDescent="0.25">
      <c r="B244" s="1"/>
      <c r="C244">
        <v>3362</v>
      </c>
      <c r="D244">
        <v>3456</v>
      </c>
      <c r="E244">
        <v>3293</v>
      </c>
      <c r="F244">
        <v>3487</v>
      </c>
      <c r="G244">
        <v>4000</v>
      </c>
      <c r="H244">
        <v>3968</v>
      </c>
      <c r="I244">
        <v>3952</v>
      </c>
      <c r="J244">
        <v>4012</v>
      </c>
      <c r="K244">
        <v>3635</v>
      </c>
      <c r="L244">
        <v>3600</v>
      </c>
      <c r="M244">
        <v>3779</v>
      </c>
      <c r="N244">
        <v>3691</v>
      </c>
      <c r="O244">
        <v>3828</v>
      </c>
      <c r="P244">
        <v>3874</v>
      </c>
      <c r="Q244">
        <v>3592</v>
      </c>
      <c r="R244">
        <v>3700</v>
      </c>
      <c r="S244">
        <v>3323</v>
      </c>
      <c r="T244">
        <v>3335</v>
      </c>
      <c r="U244">
        <v>3344</v>
      </c>
      <c r="W244" s="579">
        <v>3269</v>
      </c>
      <c r="X244">
        <v>87845</v>
      </c>
      <c r="Y244">
        <v>87791</v>
      </c>
      <c r="Z244">
        <f t="shared" si="2"/>
        <v>1</v>
      </c>
      <c r="AA244">
        <f t="shared" si="3"/>
        <v>-54</v>
      </c>
    </row>
    <row r="245" spans="2:27" x14ac:dyDescent="0.25">
      <c r="B245" s="1"/>
      <c r="C245">
        <v>3608</v>
      </c>
      <c r="D245">
        <v>3644</v>
      </c>
      <c r="E245">
        <v>3549</v>
      </c>
      <c r="F245">
        <v>3745</v>
      </c>
      <c r="G245">
        <v>4454</v>
      </c>
      <c r="H245">
        <v>4427</v>
      </c>
      <c r="I245">
        <v>4449</v>
      </c>
      <c r="J245">
        <v>4511</v>
      </c>
      <c r="K245">
        <v>3924</v>
      </c>
      <c r="L245">
        <v>3922</v>
      </c>
      <c r="M245">
        <v>3997</v>
      </c>
      <c r="N245">
        <v>3906</v>
      </c>
      <c r="O245">
        <v>4083</v>
      </c>
      <c r="P245">
        <v>4261</v>
      </c>
      <c r="Q245">
        <v>4174</v>
      </c>
      <c r="R245">
        <v>4078</v>
      </c>
      <c r="S245">
        <v>3698</v>
      </c>
      <c r="T245">
        <v>3618</v>
      </c>
      <c r="U245">
        <v>3687</v>
      </c>
      <c r="W245" s="579">
        <v>3696</v>
      </c>
      <c r="X245">
        <v>104801</v>
      </c>
      <c r="Y245">
        <v>104799</v>
      </c>
      <c r="Z245">
        <f t="shared" si="2"/>
        <v>1</v>
      </c>
      <c r="AA245">
        <f t="shared" si="3"/>
        <v>-2</v>
      </c>
    </row>
    <row r="246" spans="2:27" x14ac:dyDescent="0.25">
      <c r="B246" s="1"/>
      <c r="C246">
        <v>3392</v>
      </c>
      <c r="D246">
        <v>3394</v>
      </c>
      <c r="E246">
        <v>3456</v>
      </c>
      <c r="F246">
        <v>3505</v>
      </c>
      <c r="G246">
        <v>4059</v>
      </c>
      <c r="H246">
        <v>3973</v>
      </c>
      <c r="I246">
        <v>4063</v>
      </c>
      <c r="J246">
        <v>4132</v>
      </c>
      <c r="K246">
        <v>3626</v>
      </c>
      <c r="L246">
        <v>3649</v>
      </c>
      <c r="M246">
        <v>3905</v>
      </c>
      <c r="N246">
        <v>3760</v>
      </c>
      <c r="O246">
        <v>3734</v>
      </c>
      <c r="P246">
        <v>3736</v>
      </c>
      <c r="Q246">
        <v>3866</v>
      </c>
      <c r="R246">
        <v>3689</v>
      </c>
      <c r="S246">
        <v>3274</v>
      </c>
      <c r="T246">
        <v>3491</v>
      </c>
      <c r="U246">
        <v>3444</v>
      </c>
      <c r="W246">
        <v>3274</v>
      </c>
      <c r="X246">
        <v>74207</v>
      </c>
      <c r="Y246">
        <v>74207</v>
      </c>
      <c r="Z246">
        <f t="shared" si="2"/>
        <v>0</v>
      </c>
      <c r="AA246">
        <f t="shared" si="3"/>
        <v>0</v>
      </c>
    </row>
    <row r="247" spans="2:27" x14ac:dyDescent="0.25">
      <c r="B247" s="1"/>
      <c r="C247">
        <v>3064</v>
      </c>
      <c r="D247">
        <v>3164</v>
      </c>
      <c r="E247">
        <v>3073</v>
      </c>
      <c r="F247">
        <v>3310</v>
      </c>
      <c r="G247">
        <v>3756</v>
      </c>
      <c r="H247">
        <v>3720</v>
      </c>
      <c r="I247">
        <v>3705</v>
      </c>
      <c r="J247">
        <v>3782</v>
      </c>
      <c r="K247">
        <v>3473</v>
      </c>
      <c r="L247">
        <v>3555</v>
      </c>
      <c r="M247">
        <v>3474</v>
      </c>
      <c r="N247">
        <v>3556</v>
      </c>
      <c r="O247">
        <v>3636</v>
      </c>
      <c r="P247">
        <v>3544</v>
      </c>
      <c r="Q247">
        <v>3565</v>
      </c>
      <c r="R247">
        <v>3534</v>
      </c>
      <c r="S247">
        <v>3039</v>
      </c>
      <c r="T247">
        <v>3177</v>
      </c>
      <c r="U247">
        <v>3121</v>
      </c>
      <c r="W247">
        <v>3039</v>
      </c>
      <c r="X247">
        <v>65154</v>
      </c>
      <c r="Y247">
        <v>65154</v>
      </c>
      <c r="Z247">
        <f t="shared" si="2"/>
        <v>0</v>
      </c>
      <c r="AA247">
        <f t="shared" si="3"/>
        <v>0</v>
      </c>
    </row>
    <row r="248" spans="2:27" x14ac:dyDescent="0.25">
      <c r="B248" s="1"/>
      <c r="C248">
        <v>3358</v>
      </c>
      <c r="D248">
        <v>3405</v>
      </c>
      <c r="E248">
        <v>3252</v>
      </c>
      <c r="F248">
        <v>3412</v>
      </c>
      <c r="G248">
        <v>3827</v>
      </c>
      <c r="H248">
        <v>3808</v>
      </c>
      <c r="I248">
        <v>3821</v>
      </c>
      <c r="J248">
        <v>3840</v>
      </c>
      <c r="K248">
        <v>3520</v>
      </c>
      <c r="L248">
        <v>3489</v>
      </c>
      <c r="M248">
        <v>3533</v>
      </c>
      <c r="N248">
        <v>3634</v>
      </c>
      <c r="O248">
        <v>3662</v>
      </c>
      <c r="P248">
        <v>3690</v>
      </c>
      <c r="Q248">
        <v>3650</v>
      </c>
      <c r="R248">
        <v>3627</v>
      </c>
      <c r="S248">
        <v>3339</v>
      </c>
      <c r="T248">
        <v>3239</v>
      </c>
      <c r="U248">
        <v>3362</v>
      </c>
      <c r="W248">
        <v>3339</v>
      </c>
      <c r="X248">
        <v>82840</v>
      </c>
      <c r="Y248">
        <v>82840</v>
      </c>
      <c r="Z248">
        <f t="shared" si="2"/>
        <v>0</v>
      </c>
      <c r="AA248">
        <f t="shared" si="3"/>
        <v>0</v>
      </c>
    </row>
    <row r="249" spans="2:27" x14ac:dyDescent="0.25">
      <c r="B249" s="1"/>
      <c r="C249">
        <v>3166</v>
      </c>
      <c r="D249">
        <v>3125</v>
      </c>
      <c r="E249">
        <v>3109</v>
      </c>
      <c r="F249">
        <v>3227</v>
      </c>
      <c r="G249">
        <v>4077</v>
      </c>
      <c r="H249">
        <v>3994</v>
      </c>
      <c r="I249">
        <v>4067</v>
      </c>
      <c r="J249">
        <v>4118</v>
      </c>
      <c r="K249">
        <v>3760</v>
      </c>
      <c r="L249">
        <v>3560</v>
      </c>
      <c r="M249">
        <v>3694</v>
      </c>
      <c r="N249">
        <v>3606</v>
      </c>
      <c r="O249">
        <v>3752</v>
      </c>
      <c r="P249">
        <v>3812</v>
      </c>
      <c r="Q249">
        <v>3721</v>
      </c>
      <c r="R249">
        <v>3749</v>
      </c>
      <c r="S249">
        <v>3056</v>
      </c>
      <c r="T249">
        <v>3075</v>
      </c>
      <c r="U249">
        <v>3282</v>
      </c>
      <c r="W249" s="579">
        <v>3014</v>
      </c>
      <c r="X249">
        <v>80492</v>
      </c>
      <c r="Y249">
        <v>80450</v>
      </c>
      <c r="Z249">
        <f t="shared" si="2"/>
        <v>1</v>
      </c>
      <c r="AA249">
        <f t="shared" si="3"/>
        <v>-42</v>
      </c>
    </row>
    <row r="250" spans="2:27" x14ac:dyDescent="0.25">
      <c r="B250" s="1">
        <v>2965</v>
      </c>
      <c r="C250">
        <v>3366</v>
      </c>
      <c r="D250">
        <v>3382</v>
      </c>
      <c r="E250">
        <v>3272</v>
      </c>
      <c r="F250">
        <v>3500</v>
      </c>
      <c r="G250">
        <v>4122</v>
      </c>
      <c r="H250">
        <v>4099</v>
      </c>
      <c r="I250">
        <v>4143</v>
      </c>
      <c r="J250">
        <v>4122</v>
      </c>
      <c r="K250">
        <v>3766</v>
      </c>
      <c r="L250">
        <v>3681</v>
      </c>
      <c r="M250">
        <v>3819</v>
      </c>
      <c r="N250">
        <v>3750</v>
      </c>
      <c r="O250">
        <v>3781</v>
      </c>
      <c r="P250">
        <v>3887</v>
      </c>
      <c r="Q250">
        <v>3838</v>
      </c>
      <c r="R250">
        <v>3846</v>
      </c>
      <c r="S250">
        <v>3295</v>
      </c>
      <c r="T250">
        <v>3364</v>
      </c>
      <c r="U250">
        <v>3392</v>
      </c>
      <c r="W250" s="579">
        <v>3276</v>
      </c>
      <c r="X250">
        <v>80545</v>
      </c>
      <c r="Y250">
        <v>80526</v>
      </c>
      <c r="Z250">
        <f t="shared" si="2"/>
        <v>1</v>
      </c>
      <c r="AA250">
        <f t="shared" si="3"/>
        <v>-19</v>
      </c>
    </row>
    <row r="251" spans="2:27" x14ac:dyDescent="0.25">
      <c r="B251" s="1"/>
      <c r="C251">
        <v>3144</v>
      </c>
      <c r="D251">
        <v>3177</v>
      </c>
      <c r="E251">
        <v>3109</v>
      </c>
      <c r="F251">
        <v>3277</v>
      </c>
      <c r="G251">
        <v>3942</v>
      </c>
      <c r="H251">
        <v>3875</v>
      </c>
      <c r="I251">
        <v>3889</v>
      </c>
      <c r="J251">
        <v>3960</v>
      </c>
      <c r="K251">
        <v>3418</v>
      </c>
      <c r="L251">
        <v>3290</v>
      </c>
      <c r="M251">
        <v>3636</v>
      </c>
      <c r="N251">
        <v>3528</v>
      </c>
      <c r="O251">
        <v>3697</v>
      </c>
      <c r="P251">
        <v>3665</v>
      </c>
      <c r="Q251">
        <v>3713</v>
      </c>
      <c r="R251">
        <v>3635</v>
      </c>
      <c r="S251">
        <v>3114</v>
      </c>
      <c r="T251">
        <v>3188</v>
      </c>
      <c r="U251">
        <v>3210</v>
      </c>
      <c r="W251">
        <v>3114</v>
      </c>
      <c r="X251">
        <v>66088</v>
      </c>
      <c r="Y251">
        <v>66088</v>
      </c>
      <c r="Z251">
        <f t="shared" si="2"/>
        <v>0</v>
      </c>
      <c r="AA251">
        <f t="shared" si="3"/>
        <v>0</v>
      </c>
    </row>
    <row r="252" spans="2:27" x14ac:dyDescent="0.25">
      <c r="B252" s="1"/>
      <c r="C252">
        <v>3452</v>
      </c>
      <c r="D252">
        <v>3478</v>
      </c>
      <c r="E252">
        <v>3441</v>
      </c>
      <c r="F252">
        <v>3580</v>
      </c>
      <c r="G252">
        <v>4144</v>
      </c>
      <c r="H252">
        <v>4036</v>
      </c>
      <c r="I252">
        <v>4103</v>
      </c>
      <c r="J252">
        <v>4120</v>
      </c>
      <c r="K252">
        <v>3524</v>
      </c>
      <c r="L252">
        <v>3692</v>
      </c>
      <c r="M252">
        <v>3873</v>
      </c>
      <c r="N252">
        <v>3753</v>
      </c>
      <c r="O252">
        <v>3841</v>
      </c>
      <c r="P252">
        <v>3837</v>
      </c>
      <c r="Q252">
        <v>3637</v>
      </c>
      <c r="R252">
        <v>3736</v>
      </c>
      <c r="S252">
        <v>3316</v>
      </c>
      <c r="T252">
        <v>3471</v>
      </c>
      <c r="U252">
        <v>3441</v>
      </c>
      <c r="W252">
        <v>3316</v>
      </c>
      <c r="X252">
        <v>77697</v>
      </c>
      <c r="Y252">
        <v>77697</v>
      </c>
      <c r="Z252">
        <f t="shared" si="2"/>
        <v>0</v>
      </c>
      <c r="AA252">
        <f t="shared" si="3"/>
        <v>0</v>
      </c>
    </row>
    <row r="253" spans="2:27" x14ac:dyDescent="0.25">
      <c r="B253" s="1"/>
      <c r="C253">
        <v>3453</v>
      </c>
      <c r="D253">
        <v>3489</v>
      </c>
      <c r="E253">
        <v>3363</v>
      </c>
      <c r="F253">
        <v>3487</v>
      </c>
      <c r="G253">
        <v>3936</v>
      </c>
      <c r="H253">
        <v>3854</v>
      </c>
      <c r="I253">
        <v>3896</v>
      </c>
      <c r="J253">
        <v>3925</v>
      </c>
      <c r="K253">
        <v>3707</v>
      </c>
      <c r="L253">
        <v>3837</v>
      </c>
      <c r="M253">
        <v>3652</v>
      </c>
      <c r="N253">
        <v>3572</v>
      </c>
      <c r="O253">
        <v>3854</v>
      </c>
      <c r="P253">
        <v>3857</v>
      </c>
      <c r="Q253">
        <v>3856</v>
      </c>
      <c r="R253">
        <v>3808</v>
      </c>
      <c r="S253">
        <v>3410</v>
      </c>
      <c r="T253">
        <v>3431</v>
      </c>
      <c r="U253">
        <v>3382</v>
      </c>
      <c r="W253">
        <v>3410</v>
      </c>
      <c r="X253">
        <v>89030</v>
      </c>
      <c r="Y253">
        <v>89030</v>
      </c>
      <c r="Z253">
        <f t="shared" ref="Z253:Z277" si="4">IF(Y253&lt;X253,1,0)</f>
        <v>0</v>
      </c>
      <c r="AA253">
        <f t="shared" ref="AA253:AA277" si="5">Y253-X253</f>
        <v>0</v>
      </c>
    </row>
    <row r="254" spans="2:27" x14ac:dyDescent="0.25">
      <c r="B254" s="1"/>
      <c r="C254">
        <v>3179</v>
      </c>
      <c r="D254">
        <v>3275</v>
      </c>
      <c r="E254">
        <v>3109</v>
      </c>
      <c r="F254">
        <v>3282</v>
      </c>
      <c r="G254">
        <v>3736</v>
      </c>
      <c r="H254">
        <v>3653</v>
      </c>
      <c r="I254">
        <v>3675</v>
      </c>
      <c r="J254">
        <v>3739</v>
      </c>
      <c r="K254">
        <v>3514</v>
      </c>
      <c r="L254">
        <v>3683</v>
      </c>
      <c r="M254">
        <v>3639</v>
      </c>
      <c r="N254">
        <v>3623</v>
      </c>
      <c r="O254">
        <v>3529</v>
      </c>
      <c r="P254">
        <v>3765</v>
      </c>
      <c r="Q254">
        <v>3497</v>
      </c>
      <c r="R254">
        <v>3483</v>
      </c>
      <c r="S254">
        <v>3123</v>
      </c>
      <c r="T254">
        <v>3289</v>
      </c>
      <c r="U254">
        <v>3188</v>
      </c>
      <c r="W254">
        <v>3123</v>
      </c>
      <c r="X254">
        <v>69579</v>
      </c>
      <c r="Y254">
        <v>69579</v>
      </c>
      <c r="Z254">
        <f t="shared" si="4"/>
        <v>0</v>
      </c>
      <c r="AA254">
        <f t="shared" si="5"/>
        <v>0</v>
      </c>
    </row>
    <row r="255" spans="2:27" x14ac:dyDescent="0.25">
      <c r="B255" s="1"/>
      <c r="C255">
        <v>3351</v>
      </c>
      <c r="D255">
        <v>3403</v>
      </c>
      <c r="E255">
        <v>3380</v>
      </c>
      <c r="F255">
        <v>3482</v>
      </c>
      <c r="G255">
        <v>4066</v>
      </c>
      <c r="H255">
        <v>3942</v>
      </c>
      <c r="I255">
        <v>3923</v>
      </c>
      <c r="J255">
        <v>4134</v>
      </c>
      <c r="K255">
        <v>3539</v>
      </c>
      <c r="L255">
        <v>3560</v>
      </c>
      <c r="M255">
        <v>3553</v>
      </c>
      <c r="N255">
        <v>3474</v>
      </c>
      <c r="O255">
        <v>3670</v>
      </c>
      <c r="P255">
        <v>3760</v>
      </c>
      <c r="Q255">
        <v>3668</v>
      </c>
      <c r="R255">
        <v>3680</v>
      </c>
      <c r="S255">
        <v>3467</v>
      </c>
      <c r="T255">
        <v>3424</v>
      </c>
      <c r="U255">
        <v>3550</v>
      </c>
      <c r="W255" s="579">
        <v>3357</v>
      </c>
      <c r="X255">
        <v>97649</v>
      </c>
      <c r="Y255">
        <v>97429</v>
      </c>
      <c r="Z255">
        <f t="shared" si="4"/>
        <v>1</v>
      </c>
      <c r="AA255">
        <f t="shared" si="5"/>
        <v>-220</v>
      </c>
    </row>
    <row r="256" spans="2:27" x14ac:dyDescent="0.25">
      <c r="B256" s="1"/>
      <c r="C256">
        <v>3108</v>
      </c>
      <c r="D256">
        <v>3178</v>
      </c>
      <c r="E256">
        <v>3054</v>
      </c>
      <c r="F256">
        <v>3259</v>
      </c>
      <c r="G256">
        <v>3655</v>
      </c>
      <c r="H256">
        <v>3690</v>
      </c>
      <c r="I256">
        <v>3768</v>
      </c>
      <c r="J256">
        <v>3714</v>
      </c>
      <c r="K256">
        <v>3537</v>
      </c>
      <c r="L256">
        <v>3407</v>
      </c>
      <c r="M256">
        <v>3534</v>
      </c>
      <c r="N256">
        <v>3461</v>
      </c>
      <c r="O256">
        <v>3741</v>
      </c>
      <c r="P256">
        <v>3735</v>
      </c>
      <c r="Q256">
        <v>3610</v>
      </c>
      <c r="R256">
        <v>3676</v>
      </c>
      <c r="S256">
        <v>3016</v>
      </c>
      <c r="T256">
        <v>3097</v>
      </c>
      <c r="U256">
        <v>3090</v>
      </c>
      <c r="W256">
        <v>3016</v>
      </c>
      <c r="X256">
        <v>66185</v>
      </c>
      <c r="Y256">
        <v>66185</v>
      </c>
      <c r="Z256">
        <f t="shared" si="4"/>
        <v>0</v>
      </c>
      <c r="AA256">
        <f t="shared" si="5"/>
        <v>0</v>
      </c>
    </row>
    <row r="257" spans="2:27" x14ac:dyDescent="0.25">
      <c r="B257" s="1"/>
      <c r="C257">
        <v>3212</v>
      </c>
      <c r="D257">
        <v>3238</v>
      </c>
      <c r="E257">
        <v>3149</v>
      </c>
      <c r="F257">
        <v>3265</v>
      </c>
      <c r="G257">
        <v>3951</v>
      </c>
      <c r="H257">
        <v>3828</v>
      </c>
      <c r="I257">
        <v>3891</v>
      </c>
      <c r="J257">
        <v>3921</v>
      </c>
      <c r="K257">
        <v>3472</v>
      </c>
      <c r="L257">
        <v>3398</v>
      </c>
      <c r="M257">
        <v>3575</v>
      </c>
      <c r="N257">
        <v>3553</v>
      </c>
      <c r="O257">
        <v>3588</v>
      </c>
      <c r="P257">
        <v>3727</v>
      </c>
      <c r="Q257">
        <v>3526</v>
      </c>
      <c r="R257">
        <v>3582</v>
      </c>
      <c r="S257">
        <v>3182</v>
      </c>
      <c r="T257">
        <v>3269</v>
      </c>
      <c r="U257">
        <v>3359</v>
      </c>
      <c r="W257" s="579">
        <v>3181</v>
      </c>
      <c r="X257">
        <v>82973</v>
      </c>
      <c r="Y257">
        <v>82972</v>
      </c>
      <c r="Z257">
        <f t="shared" si="4"/>
        <v>1</v>
      </c>
      <c r="AA257">
        <f t="shared" si="5"/>
        <v>-1</v>
      </c>
    </row>
    <row r="258" spans="2:27" x14ac:dyDescent="0.25">
      <c r="B258" s="1"/>
      <c r="C258">
        <v>3428</v>
      </c>
      <c r="D258">
        <v>3519</v>
      </c>
      <c r="E258">
        <v>3471</v>
      </c>
      <c r="F258">
        <v>3584</v>
      </c>
      <c r="G258">
        <v>3989</v>
      </c>
      <c r="H258">
        <v>3963</v>
      </c>
      <c r="I258">
        <v>4039</v>
      </c>
      <c r="J258">
        <v>4043</v>
      </c>
      <c r="K258">
        <v>3760</v>
      </c>
      <c r="L258">
        <v>3731</v>
      </c>
      <c r="M258">
        <v>3636</v>
      </c>
      <c r="N258">
        <v>3708</v>
      </c>
      <c r="O258">
        <v>3811</v>
      </c>
      <c r="P258">
        <v>3686</v>
      </c>
      <c r="Q258">
        <v>3627</v>
      </c>
      <c r="R258">
        <v>3750</v>
      </c>
      <c r="S258">
        <v>3421</v>
      </c>
      <c r="T258">
        <v>3444</v>
      </c>
      <c r="U258">
        <v>3496</v>
      </c>
      <c r="W258" s="579">
        <v>3418</v>
      </c>
      <c r="X258">
        <v>88719</v>
      </c>
      <c r="Y258">
        <v>88716</v>
      </c>
      <c r="Z258">
        <f t="shared" si="4"/>
        <v>1</v>
      </c>
      <c r="AA258">
        <f t="shared" si="5"/>
        <v>-3</v>
      </c>
    </row>
    <row r="259" spans="2:27" x14ac:dyDescent="0.25">
      <c r="B259" s="1"/>
      <c r="C259">
        <v>3315</v>
      </c>
      <c r="D259">
        <v>3273</v>
      </c>
      <c r="E259">
        <v>3133</v>
      </c>
      <c r="F259">
        <v>3284</v>
      </c>
      <c r="G259">
        <v>3982</v>
      </c>
      <c r="H259">
        <v>3919</v>
      </c>
      <c r="I259">
        <v>3917</v>
      </c>
      <c r="J259">
        <v>3983</v>
      </c>
      <c r="K259">
        <v>3602</v>
      </c>
      <c r="L259">
        <v>3597</v>
      </c>
      <c r="M259">
        <v>3760</v>
      </c>
      <c r="N259">
        <v>3754</v>
      </c>
      <c r="O259">
        <v>3740</v>
      </c>
      <c r="P259">
        <v>3709</v>
      </c>
      <c r="Q259">
        <v>3709</v>
      </c>
      <c r="R259">
        <v>3668</v>
      </c>
      <c r="S259">
        <v>3150</v>
      </c>
      <c r="T259">
        <v>3156</v>
      </c>
      <c r="U259">
        <v>3249</v>
      </c>
      <c r="W259">
        <v>3150</v>
      </c>
      <c r="X259">
        <v>72055</v>
      </c>
      <c r="Y259">
        <v>72055</v>
      </c>
      <c r="Z259">
        <f t="shared" si="4"/>
        <v>0</v>
      </c>
      <c r="AA259">
        <f t="shared" si="5"/>
        <v>0</v>
      </c>
    </row>
    <row r="260" spans="2:27" x14ac:dyDescent="0.25">
      <c r="B260" s="1"/>
      <c r="C260">
        <v>2941</v>
      </c>
      <c r="D260">
        <v>3028</v>
      </c>
      <c r="E260">
        <v>2949</v>
      </c>
      <c r="F260">
        <v>3156</v>
      </c>
      <c r="G260">
        <v>3629</v>
      </c>
      <c r="H260">
        <v>3497</v>
      </c>
      <c r="I260">
        <v>3474</v>
      </c>
      <c r="J260">
        <v>3608</v>
      </c>
      <c r="K260">
        <v>3265</v>
      </c>
      <c r="L260">
        <v>3164</v>
      </c>
      <c r="M260">
        <v>3329</v>
      </c>
      <c r="N260">
        <v>3250</v>
      </c>
      <c r="O260">
        <v>3499</v>
      </c>
      <c r="P260">
        <v>3510</v>
      </c>
      <c r="Q260">
        <v>3410</v>
      </c>
      <c r="R260">
        <v>3401</v>
      </c>
      <c r="S260">
        <v>2940</v>
      </c>
      <c r="T260">
        <v>2996</v>
      </c>
      <c r="U260">
        <v>3073</v>
      </c>
      <c r="W260">
        <v>2940</v>
      </c>
      <c r="X260">
        <v>66348</v>
      </c>
      <c r="Y260">
        <v>66348</v>
      </c>
      <c r="Z260">
        <f t="shared" si="4"/>
        <v>0</v>
      </c>
      <c r="AA260">
        <f t="shared" si="5"/>
        <v>0</v>
      </c>
    </row>
    <row r="261" spans="2:27" x14ac:dyDescent="0.25">
      <c r="B261" s="1"/>
      <c r="C261">
        <v>2965</v>
      </c>
      <c r="D261">
        <v>3032</v>
      </c>
      <c r="E261">
        <v>2900</v>
      </c>
      <c r="F261">
        <v>3029</v>
      </c>
      <c r="G261">
        <v>3645</v>
      </c>
      <c r="H261">
        <v>3608</v>
      </c>
      <c r="I261">
        <v>3607</v>
      </c>
      <c r="J261">
        <v>3673</v>
      </c>
      <c r="K261">
        <v>3393</v>
      </c>
      <c r="L261">
        <v>3349</v>
      </c>
      <c r="M261">
        <v>3236</v>
      </c>
      <c r="N261">
        <v>3255</v>
      </c>
      <c r="O261">
        <v>3424</v>
      </c>
      <c r="P261">
        <v>3370</v>
      </c>
      <c r="Q261">
        <v>3488</v>
      </c>
      <c r="R261">
        <v>3380</v>
      </c>
      <c r="S261">
        <v>2919</v>
      </c>
      <c r="T261">
        <v>3013</v>
      </c>
      <c r="U261">
        <v>3142</v>
      </c>
      <c r="W261">
        <v>2919</v>
      </c>
      <c r="X261">
        <v>76579</v>
      </c>
      <c r="Y261">
        <v>76579</v>
      </c>
      <c r="Z261">
        <f t="shared" si="4"/>
        <v>0</v>
      </c>
      <c r="AA261">
        <f t="shared" si="5"/>
        <v>0</v>
      </c>
    </row>
    <row r="262" spans="2:27" x14ac:dyDescent="0.25">
      <c r="B262" s="1"/>
      <c r="C262">
        <v>3029</v>
      </c>
      <c r="D262">
        <v>3069</v>
      </c>
      <c r="E262">
        <v>2982</v>
      </c>
      <c r="F262">
        <v>3098</v>
      </c>
      <c r="G262">
        <v>3691</v>
      </c>
      <c r="H262">
        <v>3642</v>
      </c>
      <c r="I262">
        <v>3618</v>
      </c>
      <c r="J262">
        <v>3718</v>
      </c>
      <c r="K262">
        <v>3408</v>
      </c>
      <c r="L262">
        <v>3454</v>
      </c>
      <c r="M262">
        <v>3448</v>
      </c>
      <c r="N262">
        <v>3466</v>
      </c>
      <c r="O262">
        <v>3418</v>
      </c>
      <c r="P262">
        <v>3343</v>
      </c>
      <c r="Q262">
        <v>3468</v>
      </c>
      <c r="R262">
        <v>3370</v>
      </c>
      <c r="S262">
        <v>2955</v>
      </c>
      <c r="T262">
        <v>3023</v>
      </c>
      <c r="U262">
        <v>3022</v>
      </c>
      <c r="W262">
        <v>2955</v>
      </c>
      <c r="X262">
        <v>68872</v>
      </c>
      <c r="Y262">
        <v>68872</v>
      </c>
      <c r="Z262">
        <f t="shared" si="4"/>
        <v>0</v>
      </c>
      <c r="AA262">
        <f t="shared" si="5"/>
        <v>0</v>
      </c>
    </row>
    <row r="263" spans="2:27" x14ac:dyDescent="0.25">
      <c r="B263" s="1"/>
      <c r="C263">
        <v>2934</v>
      </c>
      <c r="D263">
        <v>2955</v>
      </c>
      <c r="E263">
        <v>2776</v>
      </c>
      <c r="F263">
        <v>2988</v>
      </c>
      <c r="G263">
        <v>3846</v>
      </c>
      <c r="H263">
        <v>3834</v>
      </c>
      <c r="I263">
        <v>3857</v>
      </c>
      <c r="J263">
        <v>3840</v>
      </c>
      <c r="K263">
        <v>3191</v>
      </c>
      <c r="L263">
        <v>3125</v>
      </c>
      <c r="M263">
        <v>3136</v>
      </c>
      <c r="N263">
        <v>3221</v>
      </c>
      <c r="O263">
        <v>3740</v>
      </c>
      <c r="P263">
        <v>3532</v>
      </c>
      <c r="Q263">
        <v>3807</v>
      </c>
      <c r="R263">
        <v>3665</v>
      </c>
      <c r="S263">
        <v>2943</v>
      </c>
      <c r="T263">
        <v>3011</v>
      </c>
      <c r="U263">
        <v>3080</v>
      </c>
      <c r="W263">
        <v>2943</v>
      </c>
      <c r="X263">
        <v>69384</v>
      </c>
      <c r="Y263">
        <v>69384</v>
      </c>
      <c r="Z263">
        <f t="shared" si="4"/>
        <v>0</v>
      </c>
      <c r="AA263">
        <f t="shared" si="5"/>
        <v>0</v>
      </c>
    </row>
    <row r="264" spans="2:27" x14ac:dyDescent="0.25">
      <c r="B264" s="1"/>
      <c r="C264">
        <v>3127</v>
      </c>
      <c r="D264">
        <v>3202</v>
      </c>
      <c r="E264">
        <v>3089</v>
      </c>
      <c r="F264">
        <v>3219</v>
      </c>
      <c r="G264">
        <v>3794</v>
      </c>
      <c r="H264">
        <v>3764</v>
      </c>
      <c r="I264">
        <v>3727</v>
      </c>
      <c r="J264">
        <v>3756</v>
      </c>
      <c r="K264">
        <v>3474</v>
      </c>
      <c r="L264">
        <v>3373</v>
      </c>
      <c r="M264">
        <v>3367</v>
      </c>
      <c r="N264">
        <v>3270</v>
      </c>
      <c r="O264">
        <v>3536</v>
      </c>
      <c r="P264">
        <v>3669</v>
      </c>
      <c r="Q264">
        <v>3597</v>
      </c>
      <c r="R264">
        <v>3676</v>
      </c>
      <c r="S264">
        <v>3044</v>
      </c>
      <c r="T264">
        <v>3118</v>
      </c>
      <c r="U264">
        <v>3192</v>
      </c>
      <c r="W264">
        <v>3044</v>
      </c>
      <c r="X264">
        <v>72375</v>
      </c>
      <c r="Y264">
        <v>72375</v>
      </c>
      <c r="Z264">
        <f t="shared" si="4"/>
        <v>0</v>
      </c>
      <c r="AA264">
        <f t="shared" si="5"/>
        <v>0</v>
      </c>
    </row>
    <row r="265" spans="2:27" x14ac:dyDescent="0.25">
      <c r="B265" s="1"/>
      <c r="C265">
        <v>2989</v>
      </c>
      <c r="D265">
        <v>3032</v>
      </c>
      <c r="E265">
        <v>2978</v>
      </c>
      <c r="F265">
        <v>3182</v>
      </c>
      <c r="G265">
        <v>3744</v>
      </c>
      <c r="H265">
        <v>3693</v>
      </c>
      <c r="I265">
        <v>3729</v>
      </c>
      <c r="J265">
        <v>3731</v>
      </c>
      <c r="K265">
        <v>3488</v>
      </c>
      <c r="L265">
        <v>3516</v>
      </c>
      <c r="M265">
        <v>3420</v>
      </c>
      <c r="N265">
        <v>3436</v>
      </c>
      <c r="O265">
        <v>3676</v>
      </c>
      <c r="P265">
        <v>3565</v>
      </c>
      <c r="Q265">
        <v>3647</v>
      </c>
      <c r="R265">
        <v>3512</v>
      </c>
      <c r="S265">
        <v>2938</v>
      </c>
      <c r="T265">
        <v>3088</v>
      </c>
      <c r="U265">
        <v>3070</v>
      </c>
      <c r="W265">
        <v>2938</v>
      </c>
      <c r="X265">
        <v>72862</v>
      </c>
      <c r="Y265">
        <v>72862</v>
      </c>
      <c r="Z265">
        <f t="shared" si="4"/>
        <v>0</v>
      </c>
      <c r="AA265">
        <f t="shared" si="5"/>
        <v>0</v>
      </c>
    </row>
    <row r="266" spans="2:27" x14ac:dyDescent="0.25">
      <c r="B266" s="1"/>
      <c r="C266">
        <v>3486</v>
      </c>
      <c r="D266">
        <v>3560</v>
      </c>
      <c r="E266">
        <v>3413</v>
      </c>
      <c r="F266">
        <v>3581</v>
      </c>
      <c r="G266">
        <v>4165</v>
      </c>
      <c r="H266">
        <v>4135</v>
      </c>
      <c r="I266">
        <v>4201</v>
      </c>
      <c r="J266">
        <v>4230</v>
      </c>
      <c r="K266">
        <v>3787</v>
      </c>
      <c r="L266">
        <v>3661</v>
      </c>
      <c r="M266">
        <v>3783</v>
      </c>
      <c r="N266">
        <v>3710</v>
      </c>
      <c r="O266">
        <v>3833</v>
      </c>
      <c r="P266">
        <v>3987</v>
      </c>
      <c r="Q266">
        <v>3870</v>
      </c>
      <c r="R266">
        <v>3880</v>
      </c>
      <c r="S266">
        <v>3527</v>
      </c>
      <c r="T266">
        <v>3530</v>
      </c>
      <c r="U266">
        <v>3505</v>
      </c>
      <c r="W266" s="579">
        <v>3497</v>
      </c>
      <c r="X266">
        <v>96816</v>
      </c>
      <c r="Y266">
        <v>96786</v>
      </c>
      <c r="Z266">
        <f t="shared" si="4"/>
        <v>1</v>
      </c>
      <c r="AA266">
        <f t="shared" si="5"/>
        <v>-30</v>
      </c>
    </row>
    <row r="267" spans="2:27" x14ac:dyDescent="0.25">
      <c r="B267" s="1"/>
      <c r="C267">
        <v>3195</v>
      </c>
      <c r="D267">
        <v>3315</v>
      </c>
      <c r="E267">
        <v>3137</v>
      </c>
      <c r="F267">
        <v>3271</v>
      </c>
      <c r="G267">
        <v>3807</v>
      </c>
      <c r="H267">
        <v>3723</v>
      </c>
      <c r="I267">
        <v>3732</v>
      </c>
      <c r="J267">
        <v>3802</v>
      </c>
      <c r="K267">
        <v>3687</v>
      </c>
      <c r="L267">
        <v>3655</v>
      </c>
      <c r="M267">
        <v>3541</v>
      </c>
      <c r="N267">
        <v>3660</v>
      </c>
      <c r="O267">
        <v>3690</v>
      </c>
      <c r="P267">
        <v>3668</v>
      </c>
      <c r="Q267">
        <v>3852</v>
      </c>
      <c r="R267">
        <v>3727</v>
      </c>
      <c r="S267">
        <v>3146</v>
      </c>
      <c r="T267">
        <v>3154</v>
      </c>
      <c r="U267">
        <v>3208</v>
      </c>
      <c r="W267">
        <v>3146</v>
      </c>
      <c r="X267">
        <v>74179</v>
      </c>
      <c r="Y267">
        <v>74179</v>
      </c>
      <c r="Z267">
        <f t="shared" si="4"/>
        <v>0</v>
      </c>
      <c r="AA267">
        <f t="shared" si="5"/>
        <v>0</v>
      </c>
    </row>
    <row r="268" spans="2:27" x14ac:dyDescent="0.25">
      <c r="B268" s="1"/>
      <c r="C268">
        <v>3232</v>
      </c>
      <c r="D268">
        <v>3267</v>
      </c>
      <c r="E268">
        <v>3169</v>
      </c>
      <c r="F268">
        <v>3349</v>
      </c>
      <c r="G268">
        <v>3973</v>
      </c>
      <c r="H268">
        <v>3970</v>
      </c>
      <c r="I268">
        <v>3999</v>
      </c>
      <c r="J268">
        <v>4037</v>
      </c>
      <c r="K268">
        <v>3578</v>
      </c>
      <c r="L268">
        <v>3548</v>
      </c>
      <c r="M268">
        <v>3623</v>
      </c>
      <c r="N268">
        <v>3562</v>
      </c>
      <c r="O268">
        <v>3683</v>
      </c>
      <c r="P268">
        <v>3878</v>
      </c>
      <c r="Q268">
        <v>3662</v>
      </c>
      <c r="R268">
        <v>3615</v>
      </c>
      <c r="S268">
        <v>3259</v>
      </c>
      <c r="T268">
        <v>3242</v>
      </c>
      <c r="U268">
        <v>3380</v>
      </c>
      <c r="W268">
        <v>3259</v>
      </c>
      <c r="X268">
        <v>93259</v>
      </c>
      <c r="Y268">
        <v>93259</v>
      </c>
      <c r="Z268">
        <f t="shared" si="4"/>
        <v>0</v>
      </c>
      <c r="AA268">
        <f t="shared" si="5"/>
        <v>0</v>
      </c>
    </row>
    <row r="269" spans="2:27" x14ac:dyDescent="0.25">
      <c r="B269" s="1"/>
      <c r="C269">
        <v>3296</v>
      </c>
      <c r="D269">
        <v>3319</v>
      </c>
      <c r="E269">
        <v>3294</v>
      </c>
      <c r="F269">
        <v>3530</v>
      </c>
      <c r="G269">
        <v>3854</v>
      </c>
      <c r="H269">
        <v>3790</v>
      </c>
      <c r="I269">
        <v>3830</v>
      </c>
      <c r="J269">
        <v>3889</v>
      </c>
      <c r="K269">
        <v>3789</v>
      </c>
      <c r="L269">
        <v>3658</v>
      </c>
      <c r="M269">
        <v>3758</v>
      </c>
      <c r="N269">
        <v>3667</v>
      </c>
      <c r="O269">
        <v>3691</v>
      </c>
      <c r="P269">
        <v>3824</v>
      </c>
      <c r="Q269">
        <v>3885</v>
      </c>
      <c r="R269">
        <v>3789</v>
      </c>
      <c r="S269">
        <v>3226</v>
      </c>
      <c r="T269">
        <v>3380</v>
      </c>
      <c r="U269">
        <v>3369</v>
      </c>
      <c r="W269" s="579">
        <v>3165</v>
      </c>
      <c r="X269">
        <v>77248</v>
      </c>
      <c r="Y269">
        <v>77187</v>
      </c>
      <c r="Z269">
        <f t="shared" si="4"/>
        <v>1</v>
      </c>
      <c r="AA269">
        <f t="shared" si="5"/>
        <v>-61</v>
      </c>
    </row>
    <row r="270" spans="2:27" x14ac:dyDescent="0.25">
      <c r="B270" s="1"/>
      <c r="C270">
        <v>3193</v>
      </c>
      <c r="D270">
        <v>3293</v>
      </c>
      <c r="E270">
        <v>3159</v>
      </c>
      <c r="F270">
        <v>3386</v>
      </c>
      <c r="G270">
        <v>3799</v>
      </c>
      <c r="H270">
        <v>3798</v>
      </c>
      <c r="I270">
        <v>3856</v>
      </c>
      <c r="J270">
        <v>3845</v>
      </c>
      <c r="K270">
        <v>3360</v>
      </c>
      <c r="L270">
        <v>3460</v>
      </c>
      <c r="M270">
        <v>3431</v>
      </c>
      <c r="N270">
        <v>3368</v>
      </c>
      <c r="O270">
        <v>3573</v>
      </c>
      <c r="P270">
        <v>3750</v>
      </c>
      <c r="Q270">
        <v>3574</v>
      </c>
      <c r="R270">
        <v>3600</v>
      </c>
      <c r="S270">
        <v>3155</v>
      </c>
      <c r="T270">
        <v>3284</v>
      </c>
      <c r="U270">
        <v>3311</v>
      </c>
      <c r="W270">
        <v>3155</v>
      </c>
      <c r="X270">
        <v>71283</v>
      </c>
      <c r="Y270">
        <v>71283</v>
      </c>
      <c r="Z270">
        <f t="shared" si="4"/>
        <v>0</v>
      </c>
      <c r="AA270">
        <f t="shared" si="5"/>
        <v>0</v>
      </c>
    </row>
    <row r="271" spans="2:27" x14ac:dyDescent="0.25">
      <c r="B271" s="1"/>
      <c r="C271">
        <v>3484</v>
      </c>
      <c r="D271">
        <v>3539</v>
      </c>
      <c r="E271">
        <v>3450</v>
      </c>
      <c r="F271">
        <v>3607</v>
      </c>
      <c r="G271">
        <v>4207</v>
      </c>
      <c r="H271">
        <v>4147</v>
      </c>
      <c r="I271">
        <v>4175</v>
      </c>
      <c r="J271">
        <v>4191</v>
      </c>
      <c r="K271">
        <v>3848</v>
      </c>
      <c r="L271">
        <v>3877</v>
      </c>
      <c r="M271">
        <v>3849</v>
      </c>
      <c r="N271">
        <v>3650</v>
      </c>
      <c r="O271">
        <v>3798</v>
      </c>
      <c r="P271">
        <v>3967</v>
      </c>
      <c r="Q271">
        <v>3924</v>
      </c>
      <c r="R271">
        <v>3821</v>
      </c>
      <c r="S271">
        <v>3493</v>
      </c>
      <c r="T271">
        <v>3449</v>
      </c>
      <c r="U271">
        <v>3496</v>
      </c>
      <c r="W271">
        <v>3493</v>
      </c>
      <c r="X271">
        <v>89784</v>
      </c>
      <c r="Y271">
        <v>89784</v>
      </c>
      <c r="Z271">
        <f t="shared" si="4"/>
        <v>0</v>
      </c>
      <c r="AA271">
        <f t="shared" si="5"/>
        <v>0</v>
      </c>
    </row>
    <row r="272" spans="2:27" x14ac:dyDescent="0.25">
      <c r="B272" s="1"/>
      <c r="C272">
        <v>3369</v>
      </c>
      <c r="D272">
        <v>3430</v>
      </c>
      <c r="E272">
        <v>3308</v>
      </c>
      <c r="F272">
        <v>3491</v>
      </c>
      <c r="G272">
        <v>3758</v>
      </c>
      <c r="H272">
        <v>3690</v>
      </c>
      <c r="I272">
        <v>3662</v>
      </c>
      <c r="J272">
        <v>3724</v>
      </c>
      <c r="K272">
        <v>3622</v>
      </c>
      <c r="L272">
        <v>3690</v>
      </c>
      <c r="M272">
        <v>3569</v>
      </c>
      <c r="N272">
        <v>3481</v>
      </c>
      <c r="O272">
        <v>3679</v>
      </c>
      <c r="P272">
        <v>3627</v>
      </c>
      <c r="Q272">
        <v>3715</v>
      </c>
      <c r="R272">
        <v>3745</v>
      </c>
      <c r="S272">
        <v>3259</v>
      </c>
      <c r="T272">
        <v>3342</v>
      </c>
      <c r="U272">
        <v>3252</v>
      </c>
      <c r="W272">
        <v>3259</v>
      </c>
      <c r="X272">
        <v>74904</v>
      </c>
      <c r="Y272">
        <v>74904</v>
      </c>
      <c r="Z272">
        <f t="shared" si="4"/>
        <v>0</v>
      </c>
      <c r="AA272">
        <f t="shared" si="5"/>
        <v>0</v>
      </c>
    </row>
    <row r="273" spans="1:27" x14ac:dyDescent="0.25">
      <c r="B273" s="1"/>
      <c r="C273">
        <v>2883</v>
      </c>
      <c r="D273">
        <v>2952</v>
      </c>
      <c r="E273">
        <v>2816</v>
      </c>
      <c r="F273">
        <v>3052</v>
      </c>
      <c r="G273">
        <v>3541</v>
      </c>
      <c r="H273">
        <v>3587</v>
      </c>
      <c r="I273">
        <v>3574</v>
      </c>
      <c r="J273">
        <v>3519</v>
      </c>
      <c r="K273">
        <v>3263</v>
      </c>
      <c r="L273">
        <v>3344</v>
      </c>
      <c r="M273">
        <v>3220</v>
      </c>
      <c r="N273">
        <v>3297</v>
      </c>
      <c r="O273">
        <v>3503</v>
      </c>
      <c r="P273">
        <v>3376</v>
      </c>
      <c r="Q273">
        <v>3534</v>
      </c>
      <c r="R273">
        <v>3526</v>
      </c>
      <c r="S273">
        <v>2867</v>
      </c>
      <c r="T273">
        <v>3009</v>
      </c>
      <c r="U273">
        <v>2952</v>
      </c>
      <c r="W273">
        <v>2867</v>
      </c>
      <c r="X273">
        <v>61026</v>
      </c>
      <c r="Y273">
        <v>61026</v>
      </c>
      <c r="Z273">
        <f t="shared" si="4"/>
        <v>0</v>
      </c>
      <c r="AA273">
        <f t="shared" si="5"/>
        <v>0</v>
      </c>
    </row>
    <row r="274" spans="1:27" x14ac:dyDescent="0.25">
      <c r="B274" s="1"/>
      <c r="C274">
        <v>3066</v>
      </c>
      <c r="D274">
        <v>3159</v>
      </c>
      <c r="E274">
        <v>3024</v>
      </c>
      <c r="F274">
        <v>3164</v>
      </c>
      <c r="G274">
        <v>4011</v>
      </c>
      <c r="H274">
        <v>4024</v>
      </c>
      <c r="I274">
        <v>4073</v>
      </c>
      <c r="J274">
        <v>4051</v>
      </c>
      <c r="K274">
        <v>3658</v>
      </c>
      <c r="L274">
        <v>3693</v>
      </c>
      <c r="M274">
        <v>3544</v>
      </c>
      <c r="N274">
        <v>3674</v>
      </c>
      <c r="O274">
        <v>3757</v>
      </c>
      <c r="P274">
        <v>3633</v>
      </c>
      <c r="Q274">
        <v>3721</v>
      </c>
      <c r="R274">
        <v>3846</v>
      </c>
      <c r="S274">
        <v>3019</v>
      </c>
      <c r="T274">
        <v>3092</v>
      </c>
      <c r="U274">
        <v>3174</v>
      </c>
      <c r="W274" s="579">
        <v>2951</v>
      </c>
      <c r="X274">
        <v>72850</v>
      </c>
      <c r="Y274">
        <v>72782</v>
      </c>
      <c r="Z274">
        <f t="shared" si="4"/>
        <v>1</v>
      </c>
      <c r="AA274">
        <f t="shared" si="5"/>
        <v>-68</v>
      </c>
    </row>
    <row r="275" spans="1:27" x14ac:dyDescent="0.25">
      <c r="B275" s="1"/>
      <c r="C275">
        <v>3246</v>
      </c>
      <c r="D275">
        <v>3281</v>
      </c>
      <c r="E275">
        <v>3167</v>
      </c>
      <c r="F275">
        <v>3348</v>
      </c>
      <c r="G275">
        <v>3881</v>
      </c>
      <c r="H275">
        <v>3784</v>
      </c>
      <c r="I275">
        <v>3831</v>
      </c>
      <c r="J275">
        <v>3946</v>
      </c>
      <c r="K275">
        <v>3726</v>
      </c>
      <c r="L275">
        <v>3578</v>
      </c>
      <c r="M275">
        <v>3540</v>
      </c>
      <c r="N275">
        <v>3576</v>
      </c>
      <c r="O275">
        <v>3872</v>
      </c>
      <c r="P275">
        <v>3801</v>
      </c>
      <c r="Q275">
        <v>3940</v>
      </c>
      <c r="R275">
        <v>3854</v>
      </c>
      <c r="S275">
        <v>3265</v>
      </c>
      <c r="T275">
        <v>3205</v>
      </c>
      <c r="U275">
        <v>3277</v>
      </c>
      <c r="W275" s="579">
        <v>3261</v>
      </c>
      <c r="X275">
        <v>79694</v>
      </c>
      <c r="Y275">
        <v>79690</v>
      </c>
      <c r="Z275">
        <f t="shared" si="4"/>
        <v>1</v>
      </c>
      <c r="AA275">
        <f t="shared" si="5"/>
        <v>-4</v>
      </c>
    </row>
    <row r="276" spans="1:27" x14ac:dyDescent="0.25">
      <c r="B276" s="1"/>
      <c r="C276">
        <v>3037</v>
      </c>
      <c r="D276">
        <v>3083</v>
      </c>
      <c r="E276">
        <v>3030</v>
      </c>
      <c r="F276">
        <v>3221</v>
      </c>
      <c r="G276">
        <v>3596</v>
      </c>
      <c r="H276">
        <v>3471</v>
      </c>
      <c r="I276">
        <v>3523</v>
      </c>
      <c r="J276">
        <v>3627</v>
      </c>
      <c r="K276">
        <v>3441</v>
      </c>
      <c r="L276">
        <v>3375</v>
      </c>
      <c r="M276">
        <v>3284</v>
      </c>
      <c r="N276">
        <v>3280</v>
      </c>
      <c r="O276">
        <v>3525</v>
      </c>
      <c r="P276">
        <v>3506</v>
      </c>
      <c r="Q276">
        <v>3656</v>
      </c>
      <c r="R276">
        <v>3648</v>
      </c>
      <c r="S276">
        <v>3012</v>
      </c>
      <c r="T276">
        <v>3148</v>
      </c>
      <c r="U276">
        <v>2954</v>
      </c>
      <c r="W276">
        <v>3012</v>
      </c>
      <c r="X276">
        <v>65699</v>
      </c>
      <c r="Y276">
        <v>65699</v>
      </c>
      <c r="Z276">
        <f t="shared" si="4"/>
        <v>0</v>
      </c>
      <c r="AA276">
        <f t="shared" si="5"/>
        <v>0</v>
      </c>
    </row>
    <row r="277" spans="1:27" x14ac:dyDescent="0.25">
      <c r="B277" s="1"/>
      <c r="C277">
        <v>3214</v>
      </c>
      <c r="D277">
        <v>3270</v>
      </c>
      <c r="E277">
        <v>3210</v>
      </c>
      <c r="F277">
        <v>3257</v>
      </c>
      <c r="G277">
        <v>3872</v>
      </c>
      <c r="H277">
        <v>3743</v>
      </c>
      <c r="I277">
        <v>3811</v>
      </c>
      <c r="J277">
        <v>3857</v>
      </c>
      <c r="K277">
        <v>3654</v>
      </c>
      <c r="L277">
        <v>3572</v>
      </c>
      <c r="M277">
        <v>3659</v>
      </c>
      <c r="N277">
        <v>3669</v>
      </c>
      <c r="O277">
        <v>3718</v>
      </c>
      <c r="P277">
        <v>3590</v>
      </c>
      <c r="Q277">
        <v>3948</v>
      </c>
      <c r="R277">
        <v>3768</v>
      </c>
      <c r="S277">
        <v>3274</v>
      </c>
      <c r="T277">
        <v>3284</v>
      </c>
      <c r="U277">
        <v>3310</v>
      </c>
      <c r="W277">
        <v>3274</v>
      </c>
      <c r="X277">
        <v>84367</v>
      </c>
      <c r="Y277">
        <v>84367</v>
      </c>
      <c r="Z277">
        <f t="shared" si="4"/>
        <v>0</v>
      </c>
      <c r="AA277">
        <f t="shared" si="5"/>
        <v>0</v>
      </c>
    </row>
    <row r="278" spans="1:27" x14ac:dyDescent="0.25">
      <c r="A278" t="s">
        <v>1026</v>
      </c>
      <c r="B278">
        <f>AVERAGE(B188:B277)</f>
        <v>3744.75</v>
      </c>
      <c r="C278">
        <f t="shared" ref="C278:U278" si="6">AVERAGE(C188:C277)</f>
        <v>3184.5777777777776</v>
      </c>
      <c r="D278">
        <f t="shared" si="6"/>
        <v>3230.3222222222221</v>
      </c>
      <c r="E278">
        <f t="shared" si="6"/>
        <v>3139.1222222222223</v>
      </c>
      <c r="F278">
        <f t="shared" si="6"/>
        <v>3291.4666666666667</v>
      </c>
      <c r="G278">
        <f t="shared" si="6"/>
        <v>3851.4555555555557</v>
      </c>
      <c r="H278">
        <f t="shared" si="6"/>
        <v>3795.5777777777776</v>
      </c>
      <c r="I278">
        <f t="shared" si="6"/>
        <v>3824.1222222222223</v>
      </c>
      <c r="J278">
        <f t="shared" si="6"/>
        <v>3863.4333333333334</v>
      </c>
      <c r="K278">
        <f t="shared" si="6"/>
        <v>3540.4555555555557</v>
      </c>
      <c r="L278">
        <f t="shared" si="6"/>
        <v>3525.7555555555555</v>
      </c>
      <c r="M278">
        <f t="shared" si="6"/>
        <v>3534.6888888888889</v>
      </c>
      <c r="N278">
        <f t="shared" si="6"/>
        <v>3518.0111111111109</v>
      </c>
      <c r="O278">
        <f t="shared" si="6"/>
        <v>3645.411111111111</v>
      </c>
      <c r="P278">
        <f t="shared" si="6"/>
        <v>3654.7888888888888</v>
      </c>
      <c r="Q278">
        <f t="shared" si="6"/>
        <v>3662.088888888889</v>
      </c>
      <c r="R278">
        <f t="shared" si="6"/>
        <v>3646.8222222222221</v>
      </c>
      <c r="S278">
        <f t="shared" si="6"/>
        <v>3140.5444444444443</v>
      </c>
      <c r="T278">
        <f t="shared" si="6"/>
        <v>3203.1666666666665</v>
      </c>
      <c r="U278">
        <f t="shared" si="6"/>
        <v>3240.2</v>
      </c>
      <c r="AA278">
        <f>SUM(AA188:AA277)</f>
        <v>-1516</v>
      </c>
    </row>
    <row r="280" spans="1:27" x14ac:dyDescent="0.25">
      <c r="A280" t="s">
        <v>754</v>
      </c>
      <c r="B280" t="s">
        <v>1024</v>
      </c>
    </row>
    <row r="281" spans="1:27" x14ac:dyDescent="0.25">
      <c r="B281" s="1"/>
      <c r="C281">
        <v>3060</v>
      </c>
      <c r="D281">
        <v>3136</v>
      </c>
      <c r="E281">
        <v>3113</v>
      </c>
      <c r="F281">
        <v>3291</v>
      </c>
      <c r="G281">
        <v>3422</v>
      </c>
      <c r="H281">
        <v>3454</v>
      </c>
      <c r="I281">
        <v>3334</v>
      </c>
      <c r="J281">
        <v>3349</v>
      </c>
      <c r="K281">
        <v>3244</v>
      </c>
      <c r="L281">
        <v>3361</v>
      </c>
      <c r="M281">
        <v>3421</v>
      </c>
      <c r="N281">
        <v>3283</v>
      </c>
      <c r="O281">
        <v>3349</v>
      </c>
      <c r="P281">
        <v>3301</v>
      </c>
      <c r="Q281">
        <v>3357</v>
      </c>
      <c r="R281">
        <v>3401</v>
      </c>
      <c r="S281">
        <v>3007</v>
      </c>
      <c r="T281">
        <v>3125</v>
      </c>
      <c r="U281">
        <v>3148</v>
      </c>
    </row>
    <row r="282" spans="1:27" x14ac:dyDescent="0.25">
      <c r="B282" s="1"/>
      <c r="C282">
        <v>3087</v>
      </c>
      <c r="D282">
        <v>3111</v>
      </c>
      <c r="E282">
        <v>3007</v>
      </c>
      <c r="F282">
        <v>3066</v>
      </c>
      <c r="G282">
        <v>3266</v>
      </c>
      <c r="H282">
        <v>3244</v>
      </c>
      <c r="I282">
        <v>3158</v>
      </c>
      <c r="J282">
        <v>3330</v>
      </c>
      <c r="K282">
        <v>3484</v>
      </c>
      <c r="L282">
        <v>3269</v>
      </c>
      <c r="M282">
        <v>3378</v>
      </c>
      <c r="N282">
        <v>3391</v>
      </c>
      <c r="O282">
        <v>3372</v>
      </c>
      <c r="P282">
        <v>3356</v>
      </c>
      <c r="Q282">
        <v>3426</v>
      </c>
      <c r="R282">
        <v>3506</v>
      </c>
      <c r="S282">
        <v>3000</v>
      </c>
      <c r="T282">
        <v>3085</v>
      </c>
      <c r="U282">
        <v>3055</v>
      </c>
    </row>
    <row r="283" spans="1:27" x14ac:dyDescent="0.25">
      <c r="B283" s="1"/>
      <c r="C283">
        <v>3040</v>
      </c>
      <c r="D283">
        <v>3094</v>
      </c>
      <c r="E283">
        <v>3009</v>
      </c>
      <c r="F283">
        <v>3056</v>
      </c>
      <c r="G283">
        <v>3112</v>
      </c>
      <c r="H283">
        <v>3041</v>
      </c>
      <c r="I283">
        <v>3211</v>
      </c>
      <c r="J283">
        <v>2968</v>
      </c>
      <c r="K283">
        <v>3122</v>
      </c>
      <c r="L283">
        <v>3183</v>
      </c>
      <c r="M283">
        <v>3126</v>
      </c>
      <c r="N283">
        <v>3093</v>
      </c>
      <c r="O283">
        <v>3511</v>
      </c>
      <c r="P283">
        <v>3377</v>
      </c>
      <c r="Q283">
        <v>3383</v>
      </c>
      <c r="R283">
        <v>3334</v>
      </c>
      <c r="S283">
        <v>2970</v>
      </c>
      <c r="T283">
        <v>2989</v>
      </c>
      <c r="U283">
        <v>2927</v>
      </c>
    </row>
    <row r="284" spans="1:27" x14ac:dyDescent="0.25">
      <c r="B284" s="1"/>
      <c r="C284">
        <v>3297</v>
      </c>
      <c r="D284">
        <v>3344</v>
      </c>
      <c r="E284">
        <v>3226</v>
      </c>
      <c r="F284">
        <v>3305</v>
      </c>
      <c r="G284">
        <v>3448</v>
      </c>
      <c r="H284">
        <v>3322</v>
      </c>
      <c r="I284">
        <v>3397</v>
      </c>
      <c r="J284">
        <v>3419</v>
      </c>
      <c r="K284">
        <v>3494</v>
      </c>
      <c r="L284">
        <v>3424</v>
      </c>
      <c r="M284">
        <v>3500</v>
      </c>
      <c r="N284">
        <v>3416</v>
      </c>
      <c r="O284">
        <v>3399</v>
      </c>
      <c r="P284">
        <v>3522</v>
      </c>
      <c r="Q284">
        <v>3388</v>
      </c>
      <c r="R284">
        <v>3422</v>
      </c>
      <c r="S284">
        <v>3201</v>
      </c>
      <c r="T284">
        <v>3280</v>
      </c>
      <c r="U284">
        <v>3381</v>
      </c>
    </row>
    <row r="285" spans="1:27" x14ac:dyDescent="0.25">
      <c r="B285" s="1"/>
      <c r="C285">
        <v>3331</v>
      </c>
      <c r="D285">
        <v>3399</v>
      </c>
      <c r="E285">
        <v>3390</v>
      </c>
      <c r="F285">
        <v>3554</v>
      </c>
      <c r="G285">
        <v>3548</v>
      </c>
      <c r="H285">
        <v>3509</v>
      </c>
      <c r="I285">
        <v>3495</v>
      </c>
      <c r="J285">
        <v>3656</v>
      </c>
      <c r="K285">
        <v>3637</v>
      </c>
      <c r="L285">
        <v>3536</v>
      </c>
      <c r="M285">
        <v>3464</v>
      </c>
      <c r="N285">
        <v>3541</v>
      </c>
      <c r="O285">
        <v>3537</v>
      </c>
      <c r="P285">
        <v>3628</v>
      </c>
      <c r="Q285">
        <v>3482</v>
      </c>
      <c r="R285">
        <v>3531</v>
      </c>
      <c r="S285">
        <v>3262</v>
      </c>
      <c r="T285">
        <v>3378</v>
      </c>
      <c r="U285">
        <v>3307</v>
      </c>
    </row>
    <row r="286" spans="1:27" x14ac:dyDescent="0.25">
      <c r="B286" s="1"/>
      <c r="C286">
        <v>3350</v>
      </c>
      <c r="D286">
        <v>3388</v>
      </c>
      <c r="E286">
        <v>3161</v>
      </c>
      <c r="F286">
        <v>3344</v>
      </c>
      <c r="G286">
        <v>3485</v>
      </c>
      <c r="H286">
        <v>3404</v>
      </c>
      <c r="I286">
        <v>3534</v>
      </c>
      <c r="J286">
        <v>3489</v>
      </c>
      <c r="K286">
        <v>3568</v>
      </c>
      <c r="L286">
        <v>3459</v>
      </c>
      <c r="M286">
        <v>3501</v>
      </c>
      <c r="N286">
        <v>3514</v>
      </c>
      <c r="O286">
        <v>3616</v>
      </c>
      <c r="P286">
        <v>3589</v>
      </c>
      <c r="Q286">
        <v>3743</v>
      </c>
      <c r="R286">
        <v>3718</v>
      </c>
      <c r="S286">
        <v>3284</v>
      </c>
      <c r="T286">
        <v>3406</v>
      </c>
      <c r="U286">
        <v>3326</v>
      </c>
    </row>
    <row r="287" spans="1:27" x14ac:dyDescent="0.25">
      <c r="B287" s="1"/>
      <c r="C287">
        <v>3227</v>
      </c>
      <c r="D287">
        <v>3296</v>
      </c>
      <c r="E287">
        <v>3105</v>
      </c>
      <c r="F287">
        <v>3256</v>
      </c>
      <c r="G287">
        <v>3421</v>
      </c>
      <c r="H287">
        <v>3362</v>
      </c>
      <c r="I287">
        <v>3359</v>
      </c>
      <c r="J287">
        <v>3393</v>
      </c>
      <c r="K287">
        <v>3193</v>
      </c>
      <c r="L287">
        <v>3294</v>
      </c>
      <c r="M287">
        <v>3321</v>
      </c>
      <c r="N287">
        <v>3386</v>
      </c>
      <c r="O287">
        <v>3576</v>
      </c>
      <c r="P287">
        <v>3418</v>
      </c>
      <c r="Q287">
        <v>3426</v>
      </c>
      <c r="R287">
        <v>3452</v>
      </c>
      <c r="S287">
        <v>3165</v>
      </c>
      <c r="T287">
        <v>3148</v>
      </c>
      <c r="U287">
        <v>3059</v>
      </c>
    </row>
    <row r="288" spans="1:27" x14ac:dyDescent="0.25">
      <c r="B288" s="1"/>
      <c r="C288">
        <v>3107</v>
      </c>
      <c r="D288">
        <v>3249</v>
      </c>
      <c r="E288">
        <v>3142</v>
      </c>
      <c r="F288">
        <v>3329</v>
      </c>
      <c r="G288">
        <v>3391</v>
      </c>
      <c r="H288">
        <v>3502</v>
      </c>
      <c r="I288">
        <v>3370</v>
      </c>
      <c r="J288">
        <v>3507</v>
      </c>
      <c r="K288">
        <v>3525</v>
      </c>
      <c r="L288">
        <v>3559</v>
      </c>
      <c r="M288">
        <v>3640</v>
      </c>
      <c r="N288">
        <v>3724</v>
      </c>
      <c r="O288">
        <v>3699</v>
      </c>
      <c r="P288">
        <v>3614</v>
      </c>
      <c r="Q288">
        <v>3668</v>
      </c>
      <c r="R288">
        <v>3683</v>
      </c>
      <c r="S288">
        <v>3135</v>
      </c>
      <c r="T288">
        <v>3251</v>
      </c>
      <c r="U288">
        <v>3245</v>
      </c>
    </row>
    <row r="289" spans="2:21" x14ac:dyDescent="0.25">
      <c r="B289" s="1"/>
      <c r="C289">
        <v>3061</v>
      </c>
      <c r="D289">
        <v>3114</v>
      </c>
      <c r="E289">
        <v>3001</v>
      </c>
      <c r="F289">
        <v>3168</v>
      </c>
      <c r="G289">
        <v>3314</v>
      </c>
      <c r="H289">
        <v>3217</v>
      </c>
      <c r="I289">
        <v>3290</v>
      </c>
      <c r="J289">
        <v>3272</v>
      </c>
      <c r="K289">
        <v>3345</v>
      </c>
      <c r="L289">
        <v>3312</v>
      </c>
      <c r="M289">
        <v>3391</v>
      </c>
      <c r="N289">
        <v>3409</v>
      </c>
      <c r="O289">
        <v>3528</v>
      </c>
      <c r="P289">
        <v>3315</v>
      </c>
      <c r="Q289">
        <v>3557</v>
      </c>
      <c r="R289">
        <v>3607</v>
      </c>
      <c r="S289">
        <v>3006</v>
      </c>
      <c r="T289">
        <v>3035</v>
      </c>
      <c r="U289">
        <v>3003</v>
      </c>
    </row>
    <row r="290" spans="2:21" x14ac:dyDescent="0.25">
      <c r="B290" s="1"/>
      <c r="C290">
        <v>3020</v>
      </c>
      <c r="D290">
        <v>3079</v>
      </c>
      <c r="E290">
        <v>2953</v>
      </c>
      <c r="F290">
        <v>3106</v>
      </c>
      <c r="G290">
        <v>3089</v>
      </c>
      <c r="H290">
        <v>3080</v>
      </c>
      <c r="I290">
        <v>3084</v>
      </c>
      <c r="J290">
        <v>3105</v>
      </c>
      <c r="K290">
        <v>3166</v>
      </c>
      <c r="L290">
        <v>3106</v>
      </c>
      <c r="M290">
        <v>3108</v>
      </c>
      <c r="N290">
        <v>3212</v>
      </c>
      <c r="O290">
        <v>3277</v>
      </c>
      <c r="P290">
        <v>3414</v>
      </c>
      <c r="Q290">
        <v>3485</v>
      </c>
      <c r="R290">
        <v>3527</v>
      </c>
      <c r="S290">
        <v>2862</v>
      </c>
      <c r="T290">
        <v>3046</v>
      </c>
      <c r="U290">
        <v>2881</v>
      </c>
    </row>
    <row r="291" spans="2:21" x14ac:dyDescent="0.25">
      <c r="B291" s="1"/>
      <c r="C291">
        <v>3401</v>
      </c>
      <c r="D291">
        <v>3400</v>
      </c>
      <c r="E291">
        <v>3277</v>
      </c>
      <c r="F291">
        <v>3490</v>
      </c>
      <c r="G291">
        <v>3514</v>
      </c>
      <c r="H291">
        <v>3511</v>
      </c>
      <c r="I291">
        <v>3483</v>
      </c>
      <c r="J291">
        <v>3494</v>
      </c>
      <c r="K291">
        <v>3621</v>
      </c>
      <c r="L291">
        <v>3501</v>
      </c>
      <c r="M291">
        <v>3657</v>
      </c>
      <c r="N291">
        <v>3570</v>
      </c>
      <c r="O291">
        <v>3361</v>
      </c>
      <c r="P291">
        <v>3650</v>
      </c>
      <c r="Q291">
        <v>3724</v>
      </c>
      <c r="R291">
        <v>3734</v>
      </c>
      <c r="S291">
        <v>3329</v>
      </c>
      <c r="T291">
        <v>3319</v>
      </c>
      <c r="U291">
        <v>3264</v>
      </c>
    </row>
    <row r="292" spans="2:21" x14ac:dyDescent="0.25">
      <c r="B292" s="1"/>
      <c r="C292">
        <v>3062</v>
      </c>
      <c r="D292">
        <v>3081</v>
      </c>
      <c r="E292">
        <v>2863</v>
      </c>
      <c r="F292">
        <v>3069</v>
      </c>
      <c r="G292">
        <v>3199</v>
      </c>
      <c r="H292">
        <v>3182</v>
      </c>
      <c r="I292">
        <v>3158</v>
      </c>
      <c r="J292">
        <v>3124</v>
      </c>
      <c r="K292">
        <v>3145</v>
      </c>
      <c r="L292">
        <v>3286</v>
      </c>
      <c r="M292">
        <v>3185</v>
      </c>
      <c r="N292">
        <v>3212</v>
      </c>
      <c r="O292">
        <v>3138</v>
      </c>
      <c r="P292">
        <v>3109</v>
      </c>
      <c r="Q292">
        <v>3227</v>
      </c>
      <c r="R292">
        <v>3313</v>
      </c>
      <c r="S292">
        <v>2970</v>
      </c>
      <c r="T292">
        <v>2925</v>
      </c>
      <c r="U292">
        <v>2854</v>
      </c>
    </row>
    <row r="293" spans="2:21" x14ac:dyDescent="0.25">
      <c r="B293" s="1"/>
      <c r="C293">
        <v>3105</v>
      </c>
      <c r="D293">
        <v>3163</v>
      </c>
      <c r="E293">
        <v>3142</v>
      </c>
      <c r="F293">
        <v>3224</v>
      </c>
      <c r="G293">
        <v>3248</v>
      </c>
      <c r="H293">
        <v>3252</v>
      </c>
      <c r="I293">
        <v>3185</v>
      </c>
      <c r="J293">
        <v>3315</v>
      </c>
      <c r="K293">
        <v>3188</v>
      </c>
      <c r="L293">
        <v>3252</v>
      </c>
      <c r="M293">
        <v>3260</v>
      </c>
      <c r="N293">
        <v>3215</v>
      </c>
      <c r="O293">
        <v>3381</v>
      </c>
      <c r="P293">
        <v>3360</v>
      </c>
      <c r="Q293">
        <v>3380</v>
      </c>
      <c r="R293">
        <v>3425</v>
      </c>
      <c r="S293">
        <v>3133</v>
      </c>
      <c r="T293">
        <v>3038</v>
      </c>
      <c r="U293">
        <v>3227</v>
      </c>
    </row>
    <row r="294" spans="2:21" x14ac:dyDescent="0.25">
      <c r="B294" s="1"/>
      <c r="C294">
        <v>3285</v>
      </c>
      <c r="D294">
        <v>3313</v>
      </c>
      <c r="E294">
        <v>3206</v>
      </c>
      <c r="F294">
        <v>3348</v>
      </c>
      <c r="G294">
        <v>3724</v>
      </c>
      <c r="H294">
        <v>3550</v>
      </c>
      <c r="I294">
        <v>3617</v>
      </c>
      <c r="J294">
        <v>3592</v>
      </c>
      <c r="K294">
        <v>3546</v>
      </c>
      <c r="L294">
        <v>3653</v>
      </c>
      <c r="M294">
        <v>3562</v>
      </c>
      <c r="N294">
        <v>3409</v>
      </c>
      <c r="O294">
        <v>3721</v>
      </c>
      <c r="P294">
        <v>3820</v>
      </c>
      <c r="Q294">
        <v>3788</v>
      </c>
      <c r="R294">
        <v>3744</v>
      </c>
      <c r="S294">
        <v>3280</v>
      </c>
      <c r="T294">
        <v>3287</v>
      </c>
      <c r="U294">
        <v>3312</v>
      </c>
    </row>
    <row r="295" spans="2:21" x14ac:dyDescent="0.25">
      <c r="B295" s="1"/>
      <c r="C295">
        <v>3105</v>
      </c>
      <c r="D295">
        <v>3137</v>
      </c>
      <c r="E295">
        <v>3007</v>
      </c>
      <c r="F295">
        <v>3122</v>
      </c>
      <c r="G295">
        <v>3385</v>
      </c>
      <c r="H295">
        <v>3521</v>
      </c>
      <c r="I295">
        <v>3478</v>
      </c>
      <c r="J295">
        <v>3418</v>
      </c>
      <c r="K295">
        <v>3341</v>
      </c>
      <c r="L295">
        <v>3261</v>
      </c>
      <c r="M295">
        <v>3316</v>
      </c>
      <c r="N295">
        <v>3291</v>
      </c>
      <c r="O295">
        <v>3526</v>
      </c>
      <c r="P295">
        <v>3579</v>
      </c>
      <c r="Q295">
        <v>3534</v>
      </c>
      <c r="R295">
        <v>3488</v>
      </c>
      <c r="S295">
        <v>3004</v>
      </c>
      <c r="T295">
        <v>3198</v>
      </c>
      <c r="U295">
        <v>3220</v>
      </c>
    </row>
    <row r="296" spans="2:21" x14ac:dyDescent="0.25">
      <c r="B296" s="1"/>
      <c r="C296">
        <v>3011</v>
      </c>
      <c r="D296">
        <v>3013</v>
      </c>
      <c r="E296">
        <v>3060</v>
      </c>
      <c r="F296">
        <v>3138</v>
      </c>
      <c r="G296">
        <v>3419</v>
      </c>
      <c r="H296">
        <v>3481</v>
      </c>
      <c r="I296">
        <v>3402</v>
      </c>
      <c r="J296">
        <v>3560</v>
      </c>
      <c r="K296">
        <v>3306</v>
      </c>
      <c r="L296">
        <v>3221</v>
      </c>
      <c r="M296">
        <v>3435</v>
      </c>
      <c r="N296">
        <v>3332</v>
      </c>
      <c r="O296">
        <v>3356</v>
      </c>
      <c r="P296">
        <v>3219</v>
      </c>
      <c r="Q296">
        <v>3256</v>
      </c>
      <c r="R296">
        <v>3333</v>
      </c>
      <c r="S296">
        <v>3026</v>
      </c>
      <c r="T296">
        <v>3053</v>
      </c>
      <c r="U296">
        <v>3286</v>
      </c>
    </row>
    <row r="297" spans="2:21" x14ac:dyDescent="0.25">
      <c r="B297" s="1"/>
      <c r="C297">
        <v>3195</v>
      </c>
      <c r="D297">
        <v>3236</v>
      </c>
      <c r="E297">
        <v>3166</v>
      </c>
      <c r="F297">
        <v>3361</v>
      </c>
      <c r="G297">
        <v>3448</v>
      </c>
      <c r="H297">
        <v>3271</v>
      </c>
      <c r="I297">
        <v>3333</v>
      </c>
      <c r="J297">
        <v>3465</v>
      </c>
      <c r="K297">
        <v>3366</v>
      </c>
      <c r="L297">
        <v>3566</v>
      </c>
      <c r="M297">
        <v>3441</v>
      </c>
      <c r="N297">
        <v>3529</v>
      </c>
      <c r="O297">
        <v>3612</v>
      </c>
      <c r="P297">
        <v>3677</v>
      </c>
      <c r="Q297">
        <v>3675</v>
      </c>
      <c r="R297">
        <v>3895</v>
      </c>
      <c r="S297">
        <v>3178</v>
      </c>
      <c r="T297">
        <v>3201</v>
      </c>
      <c r="U297">
        <v>3220</v>
      </c>
    </row>
    <row r="298" spans="2:21" x14ac:dyDescent="0.25">
      <c r="B298" s="1"/>
      <c r="C298">
        <v>3107</v>
      </c>
      <c r="D298">
        <v>3108</v>
      </c>
      <c r="E298">
        <v>3080</v>
      </c>
      <c r="F298">
        <v>3182</v>
      </c>
      <c r="G298">
        <v>3317</v>
      </c>
      <c r="H298">
        <v>3348</v>
      </c>
      <c r="I298">
        <v>3359</v>
      </c>
      <c r="J298">
        <v>3256</v>
      </c>
      <c r="K298">
        <v>3269</v>
      </c>
      <c r="L298">
        <v>3237</v>
      </c>
      <c r="M298">
        <v>3312</v>
      </c>
      <c r="N298">
        <v>3385</v>
      </c>
      <c r="O298">
        <v>3468</v>
      </c>
      <c r="P298">
        <v>3454</v>
      </c>
      <c r="Q298">
        <v>3658</v>
      </c>
      <c r="R298">
        <v>3689</v>
      </c>
      <c r="S298">
        <v>2972</v>
      </c>
      <c r="T298">
        <v>3141</v>
      </c>
      <c r="U298">
        <v>3216</v>
      </c>
    </row>
    <row r="299" spans="2:21" x14ac:dyDescent="0.25">
      <c r="B299" s="1"/>
      <c r="C299">
        <v>3658</v>
      </c>
      <c r="D299">
        <v>3689</v>
      </c>
      <c r="E299">
        <v>3568</v>
      </c>
      <c r="F299">
        <v>3693</v>
      </c>
      <c r="G299">
        <v>3652</v>
      </c>
      <c r="H299">
        <v>3639</v>
      </c>
      <c r="I299">
        <v>3678</v>
      </c>
      <c r="J299">
        <v>3624</v>
      </c>
      <c r="K299">
        <v>3721</v>
      </c>
      <c r="L299">
        <v>3936</v>
      </c>
      <c r="M299">
        <v>3660</v>
      </c>
      <c r="N299">
        <v>3580</v>
      </c>
      <c r="O299">
        <v>3807</v>
      </c>
      <c r="P299">
        <v>3783</v>
      </c>
      <c r="Q299">
        <v>3628</v>
      </c>
      <c r="R299">
        <v>3807</v>
      </c>
      <c r="S299">
        <v>3625</v>
      </c>
      <c r="T299">
        <v>3557</v>
      </c>
      <c r="U299">
        <v>3718</v>
      </c>
    </row>
    <row r="300" spans="2:21" x14ac:dyDescent="0.25">
      <c r="B300" s="1"/>
      <c r="C300">
        <v>3137</v>
      </c>
      <c r="D300">
        <v>3103</v>
      </c>
      <c r="E300">
        <v>3089</v>
      </c>
      <c r="F300">
        <v>3284</v>
      </c>
      <c r="G300">
        <v>3453</v>
      </c>
      <c r="H300">
        <v>3437</v>
      </c>
      <c r="I300">
        <v>3422</v>
      </c>
      <c r="J300">
        <v>3535</v>
      </c>
      <c r="K300">
        <v>3340</v>
      </c>
      <c r="L300">
        <v>3508</v>
      </c>
      <c r="M300">
        <v>3140</v>
      </c>
      <c r="N300">
        <v>3254</v>
      </c>
      <c r="O300">
        <v>3314</v>
      </c>
      <c r="P300">
        <v>3425</v>
      </c>
      <c r="Q300">
        <v>3159</v>
      </c>
      <c r="R300">
        <v>3437</v>
      </c>
      <c r="S300">
        <v>2990</v>
      </c>
      <c r="T300">
        <v>3101</v>
      </c>
      <c r="U300">
        <v>3169</v>
      </c>
    </row>
    <row r="301" spans="2:21" x14ac:dyDescent="0.25">
      <c r="B301" s="1">
        <v>3031</v>
      </c>
      <c r="C301">
        <v>3126</v>
      </c>
      <c r="D301">
        <v>3158</v>
      </c>
      <c r="E301">
        <v>3027</v>
      </c>
      <c r="F301">
        <v>3144</v>
      </c>
      <c r="G301">
        <v>3339</v>
      </c>
      <c r="H301">
        <v>3214</v>
      </c>
      <c r="I301">
        <v>3220</v>
      </c>
      <c r="J301">
        <v>3208</v>
      </c>
      <c r="K301">
        <v>3345</v>
      </c>
      <c r="L301">
        <v>3416</v>
      </c>
      <c r="M301">
        <v>3338</v>
      </c>
      <c r="N301">
        <v>3451</v>
      </c>
      <c r="O301">
        <v>3471</v>
      </c>
      <c r="P301">
        <v>3486</v>
      </c>
      <c r="Q301">
        <v>3541</v>
      </c>
      <c r="R301">
        <v>3580</v>
      </c>
      <c r="S301">
        <v>3120</v>
      </c>
      <c r="T301">
        <v>3212</v>
      </c>
      <c r="U301">
        <v>3115</v>
      </c>
    </row>
    <row r="302" spans="2:21" x14ac:dyDescent="0.25">
      <c r="B302" s="1"/>
      <c r="C302">
        <v>3334</v>
      </c>
      <c r="D302">
        <v>3358</v>
      </c>
      <c r="E302">
        <v>3318</v>
      </c>
      <c r="F302">
        <v>3476</v>
      </c>
      <c r="G302">
        <v>3678</v>
      </c>
      <c r="H302">
        <v>3585</v>
      </c>
      <c r="I302">
        <v>3494</v>
      </c>
      <c r="J302">
        <v>3618</v>
      </c>
      <c r="K302">
        <v>3676</v>
      </c>
      <c r="L302">
        <v>3776</v>
      </c>
      <c r="M302">
        <v>3559</v>
      </c>
      <c r="N302">
        <v>3533</v>
      </c>
      <c r="O302">
        <v>3820</v>
      </c>
      <c r="P302">
        <v>3728</v>
      </c>
      <c r="Q302">
        <v>3922</v>
      </c>
      <c r="R302">
        <v>3826</v>
      </c>
      <c r="S302">
        <v>3175</v>
      </c>
      <c r="T302">
        <v>3478</v>
      </c>
      <c r="U302">
        <v>3383</v>
      </c>
    </row>
    <row r="303" spans="2:21" x14ac:dyDescent="0.25">
      <c r="B303" s="1"/>
      <c r="C303">
        <v>3211</v>
      </c>
      <c r="D303">
        <v>3210</v>
      </c>
      <c r="E303">
        <v>3124</v>
      </c>
      <c r="F303">
        <v>3279</v>
      </c>
      <c r="G303">
        <v>3596</v>
      </c>
      <c r="H303">
        <v>3411</v>
      </c>
      <c r="I303">
        <v>3386</v>
      </c>
      <c r="J303">
        <v>3563</v>
      </c>
      <c r="K303">
        <v>3464</v>
      </c>
      <c r="L303">
        <v>3412</v>
      </c>
      <c r="M303">
        <v>3440</v>
      </c>
      <c r="N303">
        <v>3461</v>
      </c>
      <c r="O303">
        <v>3774</v>
      </c>
      <c r="P303">
        <v>3626</v>
      </c>
      <c r="Q303">
        <v>3660</v>
      </c>
      <c r="R303">
        <v>3565</v>
      </c>
      <c r="S303">
        <v>3089</v>
      </c>
      <c r="T303">
        <v>3144</v>
      </c>
      <c r="U303">
        <v>3363</v>
      </c>
    </row>
    <row r="304" spans="2:21" x14ac:dyDescent="0.25">
      <c r="B304" s="1"/>
      <c r="C304">
        <v>3305</v>
      </c>
      <c r="D304">
        <v>3298</v>
      </c>
      <c r="E304">
        <v>3217</v>
      </c>
      <c r="F304">
        <v>3478</v>
      </c>
      <c r="G304">
        <v>3594</v>
      </c>
      <c r="H304">
        <v>3579</v>
      </c>
      <c r="I304">
        <v>3516</v>
      </c>
      <c r="J304">
        <v>3458</v>
      </c>
      <c r="K304">
        <v>3684</v>
      </c>
      <c r="L304">
        <v>3449</v>
      </c>
      <c r="M304">
        <v>3593</v>
      </c>
      <c r="N304">
        <v>3532</v>
      </c>
      <c r="O304">
        <v>3610</v>
      </c>
      <c r="P304">
        <v>3679</v>
      </c>
      <c r="Q304">
        <v>3568</v>
      </c>
      <c r="R304">
        <v>3600</v>
      </c>
      <c r="S304">
        <v>3180</v>
      </c>
      <c r="T304">
        <v>3357</v>
      </c>
      <c r="U304">
        <v>3386</v>
      </c>
    </row>
    <row r="305" spans="2:21" x14ac:dyDescent="0.25">
      <c r="B305" s="1"/>
      <c r="C305">
        <v>2815</v>
      </c>
      <c r="D305">
        <v>2831</v>
      </c>
      <c r="E305">
        <v>2840</v>
      </c>
      <c r="F305">
        <v>2972</v>
      </c>
      <c r="G305">
        <v>3033</v>
      </c>
      <c r="H305">
        <v>3065</v>
      </c>
      <c r="I305">
        <v>3125</v>
      </c>
      <c r="J305">
        <v>3044</v>
      </c>
      <c r="K305">
        <v>3068</v>
      </c>
      <c r="L305">
        <v>3136</v>
      </c>
      <c r="M305">
        <v>3066</v>
      </c>
      <c r="N305">
        <v>3144</v>
      </c>
      <c r="O305">
        <v>3188</v>
      </c>
      <c r="P305">
        <v>3025</v>
      </c>
      <c r="Q305">
        <v>3201</v>
      </c>
      <c r="R305">
        <v>3302</v>
      </c>
      <c r="S305">
        <v>2763</v>
      </c>
      <c r="T305">
        <v>2953</v>
      </c>
      <c r="U305">
        <v>2927</v>
      </c>
    </row>
    <row r="306" spans="2:21" x14ac:dyDescent="0.25">
      <c r="B306" s="1"/>
      <c r="C306">
        <v>3147</v>
      </c>
      <c r="D306">
        <v>3184</v>
      </c>
      <c r="E306">
        <v>3039</v>
      </c>
      <c r="F306">
        <v>3146</v>
      </c>
      <c r="G306">
        <v>3321</v>
      </c>
      <c r="H306">
        <v>3299</v>
      </c>
      <c r="I306">
        <v>3332</v>
      </c>
      <c r="J306">
        <v>3322</v>
      </c>
      <c r="K306">
        <v>3301</v>
      </c>
      <c r="L306">
        <v>3382</v>
      </c>
      <c r="M306">
        <v>3404</v>
      </c>
      <c r="N306">
        <v>3324</v>
      </c>
      <c r="O306">
        <v>3359</v>
      </c>
      <c r="P306">
        <v>3369</v>
      </c>
      <c r="Q306">
        <v>3571</v>
      </c>
      <c r="R306">
        <v>3541</v>
      </c>
      <c r="S306">
        <v>3092</v>
      </c>
      <c r="T306">
        <v>3136</v>
      </c>
      <c r="U306">
        <v>3204</v>
      </c>
    </row>
    <row r="307" spans="2:21" x14ac:dyDescent="0.25">
      <c r="B307" s="1">
        <v>4763</v>
      </c>
      <c r="C307">
        <v>3089</v>
      </c>
      <c r="D307">
        <v>3127</v>
      </c>
      <c r="E307">
        <v>3027</v>
      </c>
      <c r="F307">
        <v>3090</v>
      </c>
      <c r="G307">
        <v>3273</v>
      </c>
      <c r="H307">
        <v>3230</v>
      </c>
      <c r="I307">
        <v>3349</v>
      </c>
      <c r="J307">
        <v>3283</v>
      </c>
      <c r="K307">
        <v>3332</v>
      </c>
      <c r="L307">
        <v>3262</v>
      </c>
      <c r="M307">
        <v>3269</v>
      </c>
      <c r="N307">
        <v>3349</v>
      </c>
      <c r="O307">
        <v>3531</v>
      </c>
      <c r="P307">
        <v>3451</v>
      </c>
      <c r="Q307">
        <v>3358</v>
      </c>
      <c r="R307">
        <v>3576</v>
      </c>
      <c r="S307">
        <v>3074</v>
      </c>
      <c r="T307">
        <v>3040</v>
      </c>
      <c r="U307">
        <v>3069</v>
      </c>
    </row>
    <row r="308" spans="2:21" x14ac:dyDescent="0.25">
      <c r="B308" s="1"/>
      <c r="C308">
        <v>3107</v>
      </c>
      <c r="D308">
        <v>3167</v>
      </c>
      <c r="E308">
        <v>3055</v>
      </c>
      <c r="F308">
        <v>3163</v>
      </c>
      <c r="G308">
        <v>3209</v>
      </c>
      <c r="H308">
        <v>3105</v>
      </c>
      <c r="I308">
        <v>3125</v>
      </c>
      <c r="J308">
        <v>3064</v>
      </c>
      <c r="K308">
        <v>3296</v>
      </c>
      <c r="L308">
        <v>3292</v>
      </c>
      <c r="M308">
        <v>3324</v>
      </c>
      <c r="N308">
        <v>3347</v>
      </c>
      <c r="O308">
        <v>3298</v>
      </c>
      <c r="P308">
        <v>3427</v>
      </c>
      <c r="Q308">
        <v>3534</v>
      </c>
      <c r="R308">
        <v>3377</v>
      </c>
      <c r="S308">
        <v>3034</v>
      </c>
      <c r="T308">
        <v>3066</v>
      </c>
      <c r="U308">
        <v>2869</v>
      </c>
    </row>
    <row r="309" spans="2:21" x14ac:dyDescent="0.25">
      <c r="B309" s="1"/>
      <c r="C309">
        <v>3385</v>
      </c>
      <c r="D309">
        <v>3472</v>
      </c>
      <c r="E309">
        <v>3305</v>
      </c>
      <c r="F309">
        <v>3484</v>
      </c>
      <c r="G309">
        <v>3551</v>
      </c>
      <c r="H309">
        <v>3673</v>
      </c>
      <c r="I309">
        <v>3609</v>
      </c>
      <c r="J309">
        <v>3500</v>
      </c>
      <c r="K309">
        <v>3659</v>
      </c>
      <c r="L309">
        <v>3531</v>
      </c>
      <c r="M309">
        <v>3585</v>
      </c>
      <c r="N309">
        <v>3432</v>
      </c>
      <c r="O309">
        <v>3636</v>
      </c>
      <c r="P309">
        <v>3686</v>
      </c>
      <c r="Q309">
        <v>3732</v>
      </c>
      <c r="R309">
        <v>3552</v>
      </c>
      <c r="S309">
        <v>3292</v>
      </c>
      <c r="T309">
        <v>3471</v>
      </c>
      <c r="U309">
        <v>3536</v>
      </c>
    </row>
    <row r="310" spans="2:21" x14ac:dyDescent="0.25">
      <c r="B310" s="1"/>
      <c r="C310">
        <v>2879</v>
      </c>
      <c r="D310">
        <v>2978</v>
      </c>
      <c r="E310">
        <v>2810</v>
      </c>
      <c r="F310">
        <v>2985</v>
      </c>
      <c r="G310">
        <v>3097</v>
      </c>
      <c r="H310">
        <v>2975</v>
      </c>
      <c r="I310">
        <v>2964</v>
      </c>
      <c r="J310">
        <v>3074</v>
      </c>
      <c r="K310">
        <v>3177</v>
      </c>
      <c r="L310">
        <v>3193</v>
      </c>
      <c r="M310">
        <v>3052</v>
      </c>
      <c r="N310">
        <v>3176</v>
      </c>
      <c r="O310">
        <v>3270</v>
      </c>
      <c r="P310">
        <v>3246</v>
      </c>
      <c r="Q310">
        <v>3152</v>
      </c>
      <c r="R310">
        <v>3216</v>
      </c>
      <c r="S310">
        <v>2893</v>
      </c>
      <c r="T310">
        <v>2908</v>
      </c>
      <c r="U310">
        <v>3006</v>
      </c>
    </row>
    <row r="311" spans="2:21" x14ac:dyDescent="0.25">
      <c r="B311" s="1">
        <v>4220</v>
      </c>
      <c r="C311">
        <v>3009</v>
      </c>
      <c r="D311">
        <v>3095</v>
      </c>
      <c r="E311">
        <v>3064</v>
      </c>
      <c r="F311">
        <v>3192</v>
      </c>
      <c r="G311">
        <v>3257</v>
      </c>
      <c r="H311">
        <v>3292</v>
      </c>
      <c r="I311">
        <v>3217</v>
      </c>
      <c r="J311">
        <v>3243</v>
      </c>
      <c r="K311">
        <v>3389</v>
      </c>
      <c r="L311">
        <v>3349</v>
      </c>
      <c r="M311">
        <v>3372</v>
      </c>
      <c r="N311">
        <v>3364</v>
      </c>
      <c r="O311">
        <v>3474</v>
      </c>
      <c r="P311">
        <v>3564</v>
      </c>
      <c r="Q311">
        <v>3547</v>
      </c>
      <c r="R311">
        <v>3542</v>
      </c>
      <c r="S311">
        <v>2988</v>
      </c>
      <c r="T311">
        <v>3093</v>
      </c>
      <c r="U311">
        <v>3070</v>
      </c>
    </row>
    <row r="312" spans="2:21" x14ac:dyDescent="0.25">
      <c r="B312" s="1"/>
      <c r="C312">
        <v>3262</v>
      </c>
      <c r="D312">
        <v>3317</v>
      </c>
      <c r="E312">
        <v>3231</v>
      </c>
      <c r="F312">
        <v>3411</v>
      </c>
      <c r="G312">
        <v>3389</v>
      </c>
      <c r="H312">
        <v>3464</v>
      </c>
      <c r="I312">
        <v>3487</v>
      </c>
      <c r="J312">
        <v>3439</v>
      </c>
      <c r="K312">
        <v>3549</v>
      </c>
      <c r="L312">
        <v>3482</v>
      </c>
      <c r="M312">
        <v>3445</v>
      </c>
      <c r="N312">
        <v>3418</v>
      </c>
      <c r="O312">
        <v>3571</v>
      </c>
      <c r="P312">
        <v>3627</v>
      </c>
      <c r="Q312">
        <v>3502</v>
      </c>
      <c r="R312">
        <v>3559</v>
      </c>
      <c r="S312">
        <v>3200</v>
      </c>
      <c r="T312">
        <v>3352</v>
      </c>
      <c r="U312">
        <v>3298</v>
      </c>
    </row>
    <row r="313" spans="2:21" x14ac:dyDescent="0.25">
      <c r="B313" s="1"/>
      <c r="C313">
        <v>3082</v>
      </c>
      <c r="D313">
        <v>3098</v>
      </c>
      <c r="E313">
        <v>3038</v>
      </c>
      <c r="F313">
        <v>3135</v>
      </c>
      <c r="G313">
        <v>3165</v>
      </c>
      <c r="H313">
        <v>3151</v>
      </c>
      <c r="I313">
        <v>3143</v>
      </c>
      <c r="J313">
        <v>3185</v>
      </c>
      <c r="K313">
        <v>3299</v>
      </c>
      <c r="L313">
        <v>3313</v>
      </c>
      <c r="M313">
        <v>3118</v>
      </c>
      <c r="N313">
        <v>3124</v>
      </c>
      <c r="O313">
        <v>3393</v>
      </c>
      <c r="P313">
        <v>3405</v>
      </c>
      <c r="Q313">
        <v>3398</v>
      </c>
      <c r="R313">
        <v>3328</v>
      </c>
      <c r="S313">
        <v>2981</v>
      </c>
      <c r="T313">
        <v>3066</v>
      </c>
      <c r="U313">
        <v>2914</v>
      </c>
    </row>
    <row r="314" spans="2:21" x14ac:dyDescent="0.25">
      <c r="B314" s="1"/>
      <c r="C314">
        <v>3032</v>
      </c>
      <c r="D314">
        <v>3050</v>
      </c>
      <c r="E314">
        <v>3026</v>
      </c>
      <c r="F314">
        <v>3178</v>
      </c>
      <c r="G314">
        <v>3308</v>
      </c>
      <c r="H314">
        <v>3330</v>
      </c>
      <c r="I314">
        <v>3270</v>
      </c>
      <c r="J314">
        <v>3265</v>
      </c>
      <c r="K314">
        <v>3084</v>
      </c>
      <c r="L314">
        <v>3232</v>
      </c>
      <c r="M314">
        <v>3217</v>
      </c>
      <c r="N314">
        <v>3255</v>
      </c>
      <c r="O314">
        <v>3288</v>
      </c>
      <c r="P314">
        <v>3367</v>
      </c>
      <c r="Q314">
        <v>3352</v>
      </c>
      <c r="R314">
        <v>3157</v>
      </c>
      <c r="S314">
        <v>2905</v>
      </c>
      <c r="T314">
        <v>3088</v>
      </c>
      <c r="U314">
        <v>3084</v>
      </c>
    </row>
    <row r="315" spans="2:21" x14ac:dyDescent="0.25">
      <c r="B315" s="1"/>
      <c r="C315">
        <v>3035</v>
      </c>
      <c r="D315">
        <v>3096</v>
      </c>
      <c r="E315">
        <v>3021</v>
      </c>
      <c r="F315">
        <v>3184</v>
      </c>
      <c r="G315">
        <v>3341</v>
      </c>
      <c r="H315">
        <v>3284</v>
      </c>
      <c r="I315">
        <v>3311</v>
      </c>
      <c r="J315">
        <v>3198</v>
      </c>
      <c r="K315">
        <v>3361</v>
      </c>
      <c r="L315">
        <v>3384</v>
      </c>
      <c r="M315">
        <v>3280</v>
      </c>
      <c r="N315">
        <v>3164</v>
      </c>
      <c r="O315">
        <v>3524</v>
      </c>
      <c r="P315">
        <v>3658</v>
      </c>
      <c r="Q315">
        <v>3465</v>
      </c>
      <c r="R315">
        <v>3407</v>
      </c>
      <c r="S315">
        <v>2994</v>
      </c>
      <c r="T315">
        <v>3116</v>
      </c>
      <c r="U315">
        <v>3068</v>
      </c>
    </row>
    <row r="316" spans="2:21" x14ac:dyDescent="0.25">
      <c r="B316" s="1"/>
      <c r="C316">
        <v>3089</v>
      </c>
      <c r="D316">
        <v>3208</v>
      </c>
      <c r="E316">
        <v>3171</v>
      </c>
      <c r="F316">
        <v>3216</v>
      </c>
      <c r="G316">
        <v>3291</v>
      </c>
      <c r="H316">
        <v>3376</v>
      </c>
      <c r="I316">
        <v>3314</v>
      </c>
      <c r="J316">
        <v>3315</v>
      </c>
      <c r="K316">
        <v>3268</v>
      </c>
      <c r="L316">
        <v>3150</v>
      </c>
      <c r="M316">
        <v>3225</v>
      </c>
      <c r="N316">
        <v>3119</v>
      </c>
      <c r="O316">
        <v>3321</v>
      </c>
      <c r="P316">
        <v>3520</v>
      </c>
      <c r="Q316">
        <v>3444</v>
      </c>
      <c r="R316">
        <v>3514</v>
      </c>
      <c r="S316">
        <v>3124</v>
      </c>
      <c r="T316">
        <v>3115</v>
      </c>
      <c r="U316">
        <v>3039</v>
      </c>
    </row>
    <row r="317" spans="2:21" x14ac:dyDescent="0.25">
      <c r="B317" s="1"/>
      <c r="C317">
        <v>3425</v>
      </c>
      <c r="D317">
        <v>3539</v>
      </c>
      <c r="E317">
        <v>3442</v>
      </c>
      <c r="F317">
        <v>3548</v>
      </c>
      <c r="G317">
        <v>3545</v>
      </c>
      <c r="H317">
        <v>3533</v>
      </c>
      <c r="I317">
        <v>3571</v>
      </c>
      <c r="J317">
        <v>3501</v>
      </c>
      <c r="K317">
        <v>3493</v>
      </c>
      <c r="L317">
        <v>3741</v>
      </c>
      <c r="M317">
        <v>3387</v>
      </c>
      <c r="N317">
        <v>3414</v>
      </c>
      <c r="O317">
        <v>3725</v>
      </c>
      <c r="P317">
        <v>3666</v>
      </c>
      <c r="Q317">
        <v>3855</v>
      </c>
      <c r="R317">
        <v>3754</v>
      </c>
      <c r="S317">
        <v>3340</v>
      </c>
      <c r="T317">
        <v>3498</v>
      </c>
      <c r="U317">
        <v>3456</v>
      </c>
    </row>
    <row r="318" spans="2:21" x14ac:dyDescent="0.25">
      <c r="B318" s="1"/>
      <c r="C318">
        <v>2459</v>
      </c>
      <c r="D318">
        <v>2500</v>
      </c>
      <c r="E318">
        <v>2475</v>
      </c>
      <c r="F318">
        <v>2641</v>
      </c>
      <c r="G318">
        <v>2797</v>
      </c>
      <c r="H318">
        <v>2853</v>
      </c>
      <c r="I318">
        <v>2730</v>
      </c>
      <c r="J318">
        <v>2915</v>
      </c>
      <c r="K318">
        <v>2766</v>
      </c>
      <c r="L318">
        <v>2703</v>
      </c>
      <c r="M318">
        <v>2582</v>
      </c>
      <c r="N318">
        <v>2692</v>
      </c>
      <c r="O318">
        <v>2976</v>
      </c>
      <c r="P318">
        <v>2897</v>
      </c>
      <c r="Q318">
        <v>2871</v>
      </c>
      <c r="R318">
        <v>2884</v>
      </c>
      <c r="S318">
        <v>2410</v>
      </c>
      <c r="T318">
        <v>2556</v>
      </c>
      <c r="U318">
        <v>2495</v>
      </c>
    </row>
    <row r="319" spans="2:21" x14ac:dyDescent="0.25">
      <c r="B319" s="1"/>
      <c r="C319">
        <v>3478</v>
      </c>
      <c r="D319">
        <v>3674</v>
      </c>
      <c r="E319">
        <v>3455</v>
      </c>
      <c r="F319">
        <v>3626</v>
      </c>
      <c r="G319">
        <v>3766</v>
      </c>
      <c r="H319">
        <v>3599</v>
      </c>
      <c r="I319">
        <v>3712</v>
      </c>
      <c r="J319">
        <v>3764</v>
      </c>
      <c r="K319">
        <v>3669</v>
      </c>
      <c r="L319">
        <v>3675</v>
      </c>
      <c r="M319">
        <v>3680</v>
      </c>
      <c r="N319">
        <v>3579</v>
      </c>
      <c r="O319">
        <v>3704</v>
      </c>
      <c r="P319">
        <v>3763</v>
      </c>
      <c r="Q319">
        <v>3670</v>
      </c>
      <c r="R319">
        <v>3781</v>
      </c>
      <c r="S319">
        <v>3513</v>
      </c>
      <c r="T319">
        <v>3560</v>
      </c>
      <c r="U319">
        <v>3559</v>
      </c>
    </row>
    <row r="320" spans="2:21" x14ac:dyDescent="0.25">
      <c r="B320" s="1"/>
      <c r="C320">
        <v>3190</v>
      </c>
      <c r="D320">
        <v>3257</v>
      </c>
      <c r="E320">
        <v>3093</v>
      </c>
      <c r="F320">
        <v>3251</v>
      </c>
      <c r="G320">
        <v>3308</v>
      </c>
      <c r="H320">
        <v>3430</v>
      </c>
      <c r="I320">
        <v>3309</v>
      </c>
      <c r="J320">
        <v>3237</v>
      </c>
      <c r="K320">
        <v>3358</v>
      </c>
      <c r="L320">
        <v>3352</v>
      </c>
      <c r="M320">
        <v>3439</v>
      </c>
      <c r="N320">
        <v>3557</v>
      </c>
      <c r="O320">
        <v>3485</v>
      </c>
      <c r="P320">
        <v>3508</v>
      </c>
      <c r="Q320">
        <v>3455</v>
      </c>
      <c r="R320">
        <v>3620</v>
      </c>
      <c r="S320">
        <v>3120</v>
      </c>
      <c r="T320">
        <v>3200</v>
      </c>
      <c r="U320">
        <v>3116</v>
      </c>
    </row>
    <row r="321" spans="2:21" x14ac:dyDescent="0.25">
      <c r="B321" s="1"/>
      <c r="C321">
        <v>3200</v>
      </c>
      <c r="D321">
        <v>3254</v>
      </c>
      <c r="E321">
        <v>3274</v>
      </c>
      <c r="F321">
        <v>3432</v>
      </c>
      <c r="G321">
        <v>3640</v>
      </c>
      <c r="H321">
        <v>3462</v>
      </c>
      <c r="I321">
        <v>3514</v>
      </c>
      <c r="J321">
        <v>3614</v>
      </c>
      <c r="K321">
        <v>3506</v>
      </c>
      <c r="L321">
        <v>3423</v>
      </c>
      <c r="M321">
        <v>3420</v>
      </c>
      <c r="N321">
        <v>3320</v>
      </c>
      <c r="O321">
        <v>3481</v>
      </c>
      <c r="P321">
        <v>3651</v>
      </c>
      <c r="Q321">
        <v>3543</v>
      </c>
      <c r="R321">
        <v>3590</v>
      </c>
      <c r="S321">
        <v>3193</v>
      </c>
      <c r="T321">
        <v>3225</v>
      </c>
      <c r="U321">
        <v>3243</v>
      </c>
    </row>
    <row r="322" spans="2:21" x14ac:dyDescent="0.25">
      <c r="B322" s="1"/>
      <c r="C322">
        <v>3545</v>
      </c>
      <c r="D322">
        <v>3570</v>
      </c>
      <c r="E322">
        <v>3455</v>
      </c>
      <c r="F322">
        <v>3592</v>
      </c>
      <c r="G322">
        <v>3790</v>
      </c>
      <c r="H322">
        <v>3600</v>
      </c>
      <c r="I322">
        <v>3689</v>
      </c>
      <c r="J322">
        <v>3759</v>
      </c>
      <c r="K322">
        <v>3705</v>
      </c>
      <c r="L322">
        <v>3532</v>
      </c>
      <c r="M322">
        <v>3663</v>
      </c>
      <c r="N322">
        <v>3559</v>
      </c>
      <c r="O322">
        <v>3691</v>
      </c>
      <c r="P322">
        <v>3704</v>
      </c>
      <c r="Q322">
        <v>3699</v>
      </c>
      <c r="R322">
        <v>3579</v>
      </c>
      <c r="S322">
        <v>3332</v>
      </c>
      <c r="T322">
        <v>3542</v>
      </c>
      <c r="U322">
        <v>3627</v>
      </c>
    </row>
    <row r="323" spans="2:21" x14ac:dyDescent="0.25">
      <c r="B323" s="1"/>
      <c r="C323">
        <v>2855</v>
      </c>
      <c r="D323">
        <v>2905</v>
      </c>
      <c r="E323">
        <v>2852</v>
      </c>
      <c r="F323">
        <v>3078</v>
      </c>
      <c r="G323">
        <v>3129</v>
      </c>
      <c r="H323">
        <v>3171</v>
      </c>
      <c r="I323">
        <v>3161</v>
      </c>
      <c r="J323">
        <v>3137</v>
      </c>
      <c r="K323">
        <v>3045</v>
      </c>
      <c r="L323">
        <v>3096</v>
      </c>
      <c r="M323">
        <v>3174</v>
      </c>
      <c r="N323">
        <v>3256</v>
      </c>
      <c r="O323">
        <v>3188</v>
      </c>
      <c r="P323">
        <v>3111</v>
      </c>
      <c r="Q323">
        <v>3104</v>
      </c>
      <c r="R323">
        <v>3147</v>
      </c>
      <c r="S323">
        <v>2831</v>
      </c>
      <c r="T323">
        <v>2943</v>
      </c>
      <c r="U323">
        <v>2916</v>
      </c>
    </row>
    <row r="324" spans="2:21" x14ac:dyDescent="0.25">
      <c r="B324" s="1"/>
      <c r="C324">
        <v>3344</v>
      </c>
      <c r="D324">
        <v>3300</v>
      </c>
      <c r="E324">
        <v>3208</v>
      </c>
      <c r="F324">
        <v>3377</v>
      </c>
      <c r="G324">
        <v>3573</v>
      </c>
      <c r="H324">
        <v>3515</v>
      </c>
      <c r="I324">
        <v>3628</v>
      </c>
      <c r="J324">
        <v>3580</v>
      </c>
      <c r="K324">
        <v>3472</v>
      </c>
      <c r="L324">
        <v>3512</v>
      </c>
      <c r="M324">
        <v>3682</v>
      </c>
      <c r="N324">
        <v>3573</v>
      </c>
      <c r="O324">
        <v>3623</v>
      </c>
      <c r="P324">
        <v>3647</v>
      </c>
      <c r="Q324">
        <v>3765</v>
      </c>
      <c r="R324">
        <v>3711</v>
      </c>
      <c r="S324">
        <v>3270</v>
      </c>
      <c r="T324">
        <v>3260</v>
      </c>
      <c r="U324">
        <v>3283</v>
      </c>
    </row>
    <row r="325" spans="2:21" x14ac:dyDescent="0.25">
      <c r="B325" s="1"/>
      <c r="C325">
        <v>3138</v>
      </c>
      <c r="D325">
        <v>3066</v>
      </c>
      <c r="E325">
        <v>3010</v>
      </c>
      <c r="F325">
        <v>3103</v>
      </c>
      <c r="G325">
        <v>3409</v>
      </c>
      <c r="H325">
        <v>3507</v>
      </c>
      <c r="I325">
        <v>3474</v>
      </c>
      <c r="J325">
        <v>3434</v>
      </c>
      <c r="K325">
        <v>3547</v>
      </c>
      <c r="L325">
        <v>3408</v>
      </c>
      <c r="M325">
        <v>3356</v>
      </c>
      <c r="N325">
        <v>3443</v>
      </c>
      <c r="O325">
        <v>3455</v>
      </c>
      <c r="P325">
        <v>3491</v>
      </c>
      <c r="Q325">
        <v>3532</v>
      </c>
      <c r="R325">
        <v>3447</v>
      </c>
      <c r="S325">
        <v>2970</v>
      </c>
      <c r="T325">
        <v>3047</v>
      </c>
      <c r="U325">
        <v>3267</v>
      </c>
    </row>
    <row r="326" spans="2:21" x14ac:dyDescent="0.25">
      <c r="B326" s="1"/>
      <c r="C326">
        <v>2933</v>
      </c>
      <c r="D326">
        <v>2902</v>
      </c>
      <c r="E326">
        <v>2848</v>
      </c>
      <c r="F326">
        <v>2955</v>
      </c>
      <c r="G326">
        <v>3309</v>
      </c>
      <c r="H326">
        <v>3159</v>
      </c>
      <c r="I326">
        <v>3259</v>
      </c>
      <c r="J326">
        <v>3190</v>
      </c>
      <c r="K326">
        <v>3246</v>
      </c>
      <c r="L326">
        <v>3242</v>
      </c>
      <c r="M326">
        <v>3137</v>
      </c>
      <c r="N326">
        <v>3080</v>
      </c>
      <c r="O326">
        <v>3389</v>
      </c>
      <c r="P326">
        <v>3374</v>
      </c>
      <c r="Q326">
        <v>3134</v>
      </c>
      <c r="R326">
        <v>3305</v>
      </c>
      <c r="S326">
        <v>2907</v>
      </c>
      <c r="T326">
        <v>2877</v>
      </c>
      <c r="U326">
        <v>2941</v>
      </c>
    </row>
    <row r="327" spans="2:21" x14ac:dyDescent="0.25">
      <c r="B327" s="1"/>
      <c r="C327">
        <v>3315</v>
      </c>
      <c r="D327">
        <v>3355</v>
      </c>
      <c r="E327">
        <v>3270</v>
      </c>
      <c r="F327">
        <v>3463</v>
      </c>
      <c r="G327">
        <v>3565</v>
      </c>
      <c r="H327">
        <v>3288</v>
      </c>
      <c r="I327">
        <v>3474</v>
      </c>
      <c r="J327">
        <v>3532</v>
      </c>
      <c r="K327">
        <v>3798</v>
      </c>
      <c r="L327">
        <v>3572</v>
      </c>
      <c r="M327">
        <v>3598</v>
      </c>
      <c r="N327">
        <v>3549</v>
      </c>
      <c r="O327">
        <v>3601</v>
      </c>
      <c r="P327">
        <v>3686</v>
      </c>
      <c r="Q327">
        <v>3845</v>
      </c>
      <c r="R327">
        <v>3950</v>
      </c>
      <c r="S327">
        <v>3292</v>
      </c>
      <c r="T327">
        <v>3362</v>
      </c>
      <c r="U327">
        <v>3318</v>
      </c>
    </row>
    <row r="328" spans="2:21" x14ac:dyDescent="0.25">
      <c r="B328" s="1"/>
      <c r="C328">
        <v>3046</v>
      </c>
      <c r="D328">
        <v>3081</v>
      </c>
      <c r="E328">
        <v>2988</v>
      </c>
      <c r="F328">
        <v>3167</v>
      </c>
      <c r="G328">
        <v>3269</v>
      </c>
      <c r="H328">
        <v>3223</v>
      </c>
      <c r="I328">
        <v>3141</v>
      </c>
      <c r="J328">
        <v>3468</v>
      </c>
      <c r="K328">
        <v>3230</v>
      </c>
      <c r="L328">
        <v>3074</v>
      </c>
      <c r="M328">
        <v>3222</v>
      </c>
      <c r="N328">
        <v>3333</v>
      </c>
      <c r="O328">
        <v>3358</v>
      </c>
      <c r="P328">
        <v>3180</v>
      </c>
      <c r="Q328">
        <v>3223</v>
      </c>
      <c r="R328">
        <v>3402</v>
      </c>
      <c r="S328">
        <v>2914</v>
      </c>
      <c r="T328">
        <v>3048</v>
      </c>
      <c r="U328">
        <v>3004</v>
      </c>
    </row>
    <row r="329" spans="2:21" x14ac:dyDescent="0.25">
      <c r="B329" s="1"/>
      <c r="C329">
        <v>3221</v>
      </c>
      <c r="D329">
        <v>3316</v>
      </c>
      <c r="E329">
        <v>3193</v>
      </c>
      <c r="F329">
        <v>3395</v>
      </c>
      <c r="G329">
        <v>3558</v>
      </c>
      <c r="H329">
        <v>3646</v>
      </c>
      <c r="I329">
        <v>3597</v>
      </c>
      <c r="J329">
        <v>3663</v>
      </c>
      <c r="K329">
        <v>3649</v>
      </c>
      <c r="L329">
        <v>3549</v>
      </c>
      <c r="M329">
        <v>3657</v>
      </c>
      <c r="N329">
        <v>3579</v>
      </c>
      <c r="O329">
        <v>3585</v>
      </c>
      <c r="P329">
        <v>3674</v>
      </c>
      <c r="Q329">
        <v>3666</v>
      </c>
      <c r="R329">
        <v>3610</v>
      </c>
      <c r="S329">
        <v>3131</v>
      </c>
      <c r="T329">
        <v>3270</v>
      </c>
      <c r="U329">
        <v>3346</v>
      </c>
    </row>
    <row r="330" spans="2:21" x14ac:dyDescent="0.25">
      <c r="B330" s="1"/>
      <c r="C330">
        <v>3101</v>
      </c>
      <c r="D330">
        <v>3186</v>
      </c>
      <c r="E330">
        <v>3027</v>
      </c>
      <c r="F330">
        <v>3224</v>
      </c>
      <c r="G330">
        <v>3608</v>
      </c>
      <c r="H330">
        <v>3653</v>
      </c>
      <c r="I330">
        <v>3602</v>
      </c>
      <c r="J330">
        <v>3501</v>
      </c>
      <c r="K330">
        <v>3335</v>
      </c>
      <c r="L330">
        <v>3333</v>
      </c>
      <c r="M330">
        <v>3569</v>
      </c>
      <c r="N330">
        <v>3664</v>
      </c>
      <c r="O330">
        <v>3834</v>
      </c>
      <c r="P330">
        <v>3615</v>
      </c>
      <c r="Q330">
        <v>3655</v>
      </c>
      <c r="R330">
        <v>3723</v>
      </c>
      <c r="S330">
        <v>3076</v>
      </c>
      <c r="T330">
        <v>3146</v>
      </c>
      <c r="U330">
        <v>3200</v>
      </c>
    </row>
    <row r="331" spans="2:21" x14ac:dyDescent="0.25">
      <c r="B331" s="1"/>
      <c r="C331">
        <v>2899</v>
      </c>
      <c r="D331">
        <v>2932</v>
      </c>
      <c r="E331">
        <v>2908</v>
      </c>
      <c r="F331">
        <v>2980</v>
      </c>
      <c r="G331">
        <v>3170</v>
      </c>
      <c r="H331">
        <v>3223</v>
      </c>
      <c r="I331">
        <v>3255</v>
      </c>
      <c r="J331">
        <v>3185</v>
      </c>
      <c r="K331">
        <v>3133</v>
      </c>
      <c r="L331">
        <v>3198</v>
      </c>
      <c r="M331">
        <v>3364</v>
      </c>
      <c r="N331">
        <v>3454</v>
      </c>
      <c r="O331">
        <v>3386</v>
      </c>
      <c r="P331">
        <v>3414</v>
      </c>
      <c r="Q331">
        <v>3281</v>
      </c>
      <c r="R331">
        <v>3312</v>
      </c>
      <c r="S331">
        <v>2780</v>
      </c>
      <c r="T331">
        <v>2930</v>
      </c>
      <c r="U331">
        <v>2983</v>
      </c>
    </row>
    <row r="332" spans="2:21" x14ac:dyDescent="0.25">
      <c r="B332" s="1"/>
      <c r="C332">
        <v>3263</v>
      </c>
      <c r="D332">
        <v>3361</v>
      </c>
      <c r="E332">
        <v>3232</v>
      </c>
      <c r="F332">
        <v>3437</v>
      </c>
      <c r="G332">
        <v>3444</v>
      </c>
      <c r="H332">
        <v>3414</v>
      </c>
      <c r="I332">
        <v>3407</v>
      </c>
      <c r="J332">
        <v>3419</v>
      </c>
      <c r="K332">
        <v>3438</v>
      </c>
      <c r="L332">
        <v>3538</v>
      </c>
      <c r="M332">
        <v>3441</v>
      </c>
      <c r="N332">
        <v>3324</v>
      </c>
      <c r="O332">
        <v>3620</v>
      </c>
      <c r="P332">
        <v>3611</v>
      </c>
      <c r="Q332">
        <v>3529</v>
      </c>
      <c r="R332">
        <v>3564</v>
      </c>
      <c r="S332">
        <v>3325</v>
      </c>
      <c r="T332">
        <v>3277</v>
      </c>
      <c r="U332">
        <v>3167</v>
      </c>
    </row>
    <row r="333" spans="2:21" x14ac:dyDescent="0.25">
      <c r="B333" s="1"/>
      <c r="C333">
        <v>3362</v>
      </c>
      <c r="D333">
        <v>3389</v>
      </c>
      <c r="E333">
        <v>3300</v>
      </c>
      <c r="F333">
        <v>3438</v>
      </c>
      <c r="G333">
        <v>3480</v>
      </c>
      <c r="H333">
        <v>3436</v>
      </c>
      <c r="I333">
        <v>3375</v>
      </c>
      <c r="J333">
        <v>3533</v>
      </c>
      <c r="K333">
        <v>3455</v>
      </c>
      <c r="L333">
        <v>3446</v>
      </c>
      <c r="M333">
        <v>3484</v>
      </c>
      <c r="N333">
        <v>3504</v>
      </c>
      <c r="O333">
        <v>3544</v>
      </c>
      <c r="P333">
        <v>3523</v>
      </c>
      <c r="Q333">
        <v>3563</v>
      </c>
      <c r="R333">
        <v>3535</v>
      </c>
      <c r="S333">
        <v>3242</v>
      </c>
      <c r="T333">
        <v>3290</v>
      </c>
      <c r="U333">
        <v>3356</v>
      </c>
    </row>
    <row r="334" spans="2:21" x14ac:dyDescent="0.25">
      <c r="B334" s="1"/>
      <c r="C334">
        <v>3161</v>
      </c>
      <c r="D334">
        <v>3209</v>
      </c>
      <c r="E334">
        <v>3188</v>
      </c>
      <c r="F334">
        <v>3376</v>
      </c>
      <c r="G334">
        <v>3411</v>
      </c>
      <c r="H334">
        <v>3485</v>
      </c>
      <c r="I334">
        <v>3530</v>
      </c>
      <c r="J334">
        <v>3315</v>
      </c>
      <c r="K334">
        <v>3427</v>
      </c>
      <c r="L334">
        <v>3365</v>
      </c>
      <c r="M334">
        <v>3452</v>
      </c>
      <c r="N334">
        <v>3466</v>
      </c>
      <c r="O334">
        <v>3708</v>
      </c>
      <c r="P334">
        <v>3575</v>
      </c>
      <c r="Q334">
        <v>3526</v>
      </c>
      <c r="R334">
        <v>3481</v>
      </c>
      <c r="S334">
        <v>3078</v>
      </c>
      <c r="T334">
        <v>3233</v>
      </c>
      <c r="U334">
        <v>3220</v>
      </c>
    </row>
    <row r="335" spans="2:21" x14ac:dyDescent="0.25">
      <c r="B335" s="1"/>
      <c r="C335">
        <v>3298</v>
      </c>
      <c r="D335">
        <v>3327</v>
      </c>
      <c r="E335">
        <v>3253</v>
      </c>
      <c r="F335">
        <v>3406</v>
      </c>
      <c r="G335">
        <v>3502</v>
      </c>
      <c r="H335">
        <v>3499</v>
      </c>
      <c r="I335">
        <v>3492</v>
      </c>
      <c r="J335">
        <v>3550</v>
      </c>
      <c r="K335">
        <v>3538</v>
      </c>
      <c r="L335">
        <v>3453</v>
      </c>
      <c r="M335">
        <v>3690</v>
      </c>
      <c r="N335">
        <v>3627</v>
      </c>
      <c r="O335">
        <v>3639</v>
      </c>
      <c r="P335">
        <v>3649</v>
      </c>
      <c r="Q335">
        <v>3653</v>
      </c>
      <c r="R335">
        <v>3659</v>
      </c>
      <c r="S335">
        <v>3290</v>
      </c>
      <c r="T335">
        <v>3320</v>
      </c>
      <c r="U335">
        <v>3395</v>
      </c>
    </row>
    <row r="336" spans="2:21" x14ac:dyDescent="0.25">
      <c r="B336" s="1"/>
      <c r="C336">
        <v>3180</v>
      </c>
      <c r="D336">
        <v>3120</v>
      </c>
      <c r="E336">
        <v>3091</v>
      </c>
      <c r="F336">
        <v>3135</v>
      </c>
      <c r="G336">
        <v>3307</v>
      </c>
      <c r="H336">
        <v>3371</v>
      </c>
      <c r="I336">
        <v>3394</v>
      </c>
      <c r="J336">
        <v>3250</v>
      </c>
      <c r="K336">
        <v>3155</v>
      </c>
      <c r="L336">
        <v>3377</v>
      </c>
      <c r="M336">
        <v>3411</v>
      </c>
      <c r="N336">
        <v>3483</v>
      </c>
      <c r="O336">
        <v>3453</v>
      </c>
      <c r="P336">
        <v>3324</v>
      </c>
      <c r="Q336">
        <v>3333</v>
      </c>
      <c r="R336">
        <v>3469</v>
      </c>
      <c r="S336">
        <v>3004</v>
      </c>
      <c r="T336">
        <v>3067</v>
      </c>
      <c r="U336">
        <v>3108</v>
      </c>
    </row>
    <row r="337" spans="2:21" x14ac:dyDescent="0.25">
      <c r="B337" s="1"/>
      <c r="C337">
        <v>3362</v>
      </c>
      <c r="D337">
        <v>3456</v>
      </c>
      <c r="E337">
        <v>3293</v>
      </c>
      <c r="F337">
        <v>3487</v>
      </c>
      <c r="G337">
        <v>3766</v>
      </c>
      <c r="H337">
        <v>3706</v>
      </c>
      <c r="I337">
        <v>3733</v>
      </c>
      <c r="J337">
        <v>3737</v>
      </c>
      <c r="K337">
        <v>3502</v>
      </c>
      <c r="L337">
        <v>3508</v>
      </c>
      <c r="M337">
        <v>3605</v>
      </c>
      <c r="N337">
        <v>3517</v>
      </c>
      <c r="O337">
        <v>3828</v>
      </c>
      <c r="P337">
        <v>3817</v>
      </c>
      <c r="Q337">
        <v>3547</v>
      </c>
      <c r="R337">
        <v>3639</v>
      </c>
      <c r="S337">
        <v>3269</v>
      </c>
      <c r="T337">
        <v>3335</v>
      </c>
      <c r="U337">
        <v>3344</v>
      </c>
    </row>
    <row r="338" spans="2:21" x14ac:dyDescent="0.25">
      <c r="B338" s="1"/>
      <c r="C338">
        <v>3594</v>
      </c>
      <c r="D338">
        <v>3644</v>
      </c>
      <c r="E338">
        <v>3549</v>
      </c>
      <c r="F338">
        <v>3745</v>
      </c>
      <c r="G338">
        <v>4098</v>
      </c>
      <c r="H338">
        <v>4039</v>
      </c>
      <c r="I338">
        <v>4083</v>
      </c>
      <c r="J338">
        <v>4119</v>
      </c>
      <c r="K338">
        <v>3924</v>
      </c>
      <c r="L338">
        <v>3922</v>
      </c>
      <c r="M338">
        <v>3938</v>
      </c>
      <c r="N338">
        <v>3847</v>
      </c>
      <c r="O338">
        <v>3778</v>
      </c>
      <c r="P338">
        <v>3938</v>
      </c>
      <c r="Q338">
        <v>3742</v>
      </c>
      <c r="R338">
        <v>3794</v>
      </c>
      <c r="S338">
        <v>3696</v>
      </c>
      <c r="T338">
        <v>3615</v>
      </c>
      <c r="U338">
        <v>3687</v>
      </c>
    </row>
    <row r="339" spans="2:21" x14ac:dyDescent="0.25">
      <c r="B339" s="1"/>
      <c r="C339">
        <v>3392</v>
      </c>
      <c r="D339">
        <v>3394</v>
      </c>
      <c r="E339">
        <v>3445</v>
      </c>
      <c r="F339">
        <v>3504</v>
      </c>
      <c r="G339">
        <v>3696</v>
      </c>
      <c r="H339">
        <v>3660</v>
      </c>
      <c r="I339">
        <v>3680</v>
      </c>
      <c r="J339">
        <v>3809</v>
      </c>
      <c r="K339">
        <v>3622</v>
      </c>
      <c r="L339">
        <v>3549</v>
      </c>
      <c r="M339">
        <v>3818</v>
      </c>
      <c r="N339">
        <v>3673</v>
      </c>
      <c r="O339">
        <v>3593</v>
      </c>
      <c r="P339">
        <v>3568</v>
      </c>
      <c r="Q339">
        <v>3640</v>
      </c>
      <c r="R339">
        <v>3524</v>
      </c>
      <c r="S339">
        <v>3274</v>
      </c>
      <c r="T339">
        <v>3491</v>
      </c>
      <c r="U339">
        <v>3444</v>
      </c>
    </row>
    <row r="340" spans="2:21" x14ac:dyDescent="0.25">
      <c r="B340" s="1"/>
      <c r="C340">
        <v>3064</v>
      </c>
      <c r="D340">
        <v>3164</v>
      </c>
      <c r="E340">
        <v>3073</v>
      </c>
      <c r="F340">
        <v>3310</v>
      </c>
      <c r="G340">
        <v>3441</v>
      </c>
      <c r="H340">
        <v>3310</v>
      </c>
      <c r="I340">
        <v>3362</v>
      </c>
      <c r="J340">
        <v>3455</v>
      </c>
      <c r="K340">
        <v>3376</v>
      </c>
      <c r="L340">
        <v>3456</v>
      </c>
      <c r="M340">
        <v>3332</v>
      </c>
      <c r="N340">
        <v>3414</v>
      </c>
      <c r="O340">
        <v>3549</v>
      </c>
      <c r="P340">
        <v>3447</v>
      </c>
      <c r="Q340">
        <v>3492</v>
      </c>
      <c r="R340">
        <v>3400</v>
      </c>
      <c r="S340">
        <v>3039</v>
      </c>
      <c r="T340">
        <v>3177</v>
      </c>
      <c r="U340">
        <v>3121</v>
      </c>
    </row>
    <row r="341" spans="2:21" x14ac:dyDescent="0.25">
      <c r="B341" s="1"/>
      <c r="C341">
        <v>3358</v>
      </c>
      <c r="D341">
        <v>3405</v>
      </c>
      <c r="E341">
        <v>3252</v>
      </c>
      <c r="F341">
        <v>3412</v>
      </c>
      <c r="G341">
        <v>3439</v>
      </c>
      <c r="H341">
        <v>3462</v>
      </c>
      <c r="I341">
        <v>3393</v>
      </c>
      <c r="J341">
        <v>3528</v>
      </c>
      <c r="K341">
        <v>3365</v>
      </c>
      <c r="L341">
        <v>3426</v>
      </c>
      <c r="M341">
        <v>3350</v>
      </c>
      <c r="N341">
        <v>3469</v>
      </c>
      <c r="O341">
        <v>3602</v>
      </c>
      <c r="P341">
        <v>3556</v>
      </c>
      <c r="Q341">
        <v>3555</v>
      </c>
      <c r="R341">
        <v>3610</v>
      </c>
      <c r="S341">
        <v>3339</v>
      </c>
      <c r="T341">
        <v>3239</v>
      </c>
      <c r="U341">
        <v>3362</v>
      </c>
    </row>
    <row r="342" spans="2:21" x14ac:dyDescent="0.25">
      <c r="B342" s="1"/>
      <c r="C342">
        <v>3166</v>
      </c>
      <c r="D342">
        <v>3125</v>
      </c>
      <c r="E342">
        <v>3109</v>
      </c>
      <c r="F342">
        <v>3208</v>
      </c>
      <c r="G342">
        <v>3542</v>
      </c>
      <c r="H342">
        <v>3413</v>
      </c>
      <c r="I342">
        <v>3473</v>
      </c>
      <c r="J342">
        <v>3629</v>
      </c>
      <c r="K342">
        <v>3461</v>
      </c>
      <c r="L342">
        <v>3558</v>
      </c>
      <c r="M342">
        <v>3576</v>
      </c>
      <c r="N342">
        <v>3456</v>
      </c>
      <c r="O342">
        <v>3473</v>
      </c>
      <c r="P342">
        <v>3569</v>
      </c>
      <c r="Q342">
        <v>3498</v>
      </c>
      <c r="R342">
        <v>3550</v>
      </c>
      <c r="S342">
        <v>3014</v>
      </c>
      <c r="T342">
        <v>3075</v>
      </c>
      <c r="U342">
        <v>3282</v>
      </c>
    </row>
    <row r="343" spans="2:21" x14ac:dyDescent="0.25">
      <c r="B343" s="1">
        <v>2965</v>
      </c>
      <c r="C343">
        <v>3366</v>
      </c>
      <c r="D343">
        <v>3382</v>
      </c>
      <c r="E343">
        <v>3272</v>
      </c>
      <c r="F343">
        <v>3500</v>
      </c>
      <c r="G343">
        <v>3723</v>
      </c>
      <c r="H343">
        <v>3798</v>
      </c>
      <c r="I343">
        <v>3762</v>
      </c>
      <c r="J343">
        <v>3722</v>
      </c>
      <c r="K343">
        <v>3717</v>
      </c>
      <c r="L343">
        <v>3615</v>
      </c>
      <c r="M343">
        <v>3670</v>
      </c>
      <c r="N343">
        <v>3601</v>
      </c>
      <c r="O343">
        <v>3669</v>
      </c>
      <c r="P343">
        <v>3781</v>
      </c>
      <c r="Q343">
        <v>3766</v>
      </c>
      <c r="R343">
        <v>3749</v>
      </c>
      <c r="S343">
        <v>3276</v>
      </c>
      <c r="T343">
        <v>3364</v>
      </c>
      <c r="U343">
        <v>3392</v>
      </c>
    </row>
    <row r="344" spans="2:21" x14ac:dyDescent="0.25">
      <c r="B344" s="1"/>
      <c r="C344">
        <v>3144</v>
      </c>
      <c r="D344">
        <v>3177</v>
      </c>
      <c r="E344">
        <v>3109</v>
      </c>
      <c r="F344">
        <v>3277</v>
      </c>
      <c r="G344">
        <v>3535</v>
      </c>
      <c r="H344">
        <v>3407</v>
      </c>
      <c r="I344">
        <v>3466</v>
      </c>
      <c r="J344">
        <v>3508</v>
      </c>
      <c r="K344">
        <v>3390</v>
      </c>
      <c r="L344">
        <v>3171</v>
      </c>
      <c r="M344">
        <v>3528</v>
      </c>
      <c r="N344">
        <v>3440</v>
      </c>
      <c r="O344">
        <v>3590</v>
      </c>
      <c r="P344">
        <v>3441</v>
      </c>
      <c r="Q344">
        <v>3531</v>
      </c>
      <c r="R344">
        <v>3515</v>
      </c>
      <c r="S344">
        <v>3114</v>
      </c>
      <c r="T344">
        <v>3188</v>
      </c>
      <c r="U344">
        <v>3184</v>
      </c>
    </row>
    <row r="345" spans="2:21" x14ac:dyDescent="0.25">
      <c r="B345" s="1"/>
      <c r="C345">
        <v>3452</v>
      </c>
      <c r="D345">
        <v>3478</v>
      </c>
      <c r="E345">
        <v>3441</v>
      </c>
      <c r="F345">
        <v>3580</v>
      </c>
      <c r="G345">
        <v>3509</v>
      </c>
      <c r="H345">
        <v>3513</v>
      </c>
      <c r="I345">
        <v>3426</v>
      </c>
      <c r="J345">
        <v>3429</v>
      </c>
      <c r="K345">
        <v>3491</v>
      </c>
      <c r="L345">
        <v>3678</v>
      </c>
      <c r="M345">
        <v>3835</v>
      </c>
      <c r="N345">
        <v>3715</v>
      </c>
      <c r="O345">
        <v>3697</v>
      </c>
      <c r="P345">
        <v>3527</v>
      </c>
      <c r="Q345">
        <v>3507</v>
      </c>
      <c r="R345">
        <v>3637</v>
      </c>
      <c r="S345">
        <v>3316</v>
      </c>
      <c r="T345">
        <v>3471</v>
      </c>
      <c r="U345">
        <v>3441</v>
      </c>
    </row>
    <row r="346" spans="2:21" x14ac:dyDescent="0.25">
      <c r="B346" s="1"/>
      <c r="C346">
        <v>3453</v>
      </c>
      <c r="D346">
        <v>3489</v>
      </c>
      <c r="E346">
        <v>3363</v>
      </c>
      <c r="F346">
        <v>3479</v>
      </c>
      <c r="G346">
        <v>3588</v>
      </c>
      <c r="H346">
        <v>3428</v>
      </c>
      <c r="I346">
        <v>3622</v>
      </c>
      <c r="J346">
        <v>3443</v>
      </c>
      <c r="K346">
        <v>3465</v>
      </c>
      <c r="L346">
        <v>3720</v>
      </c>
      <c r="M346">
        <v>3589</v>
      </c>
      <c r="N346">
        <v>3509</v>
      </c>
      <c r="O346">
        <v>3766</v>
      </c>
      <c r="P346">
        <v>3812</v>
      </c>
      <c r="Q346">
        <v>3770</v>
      </c>
      <c r="R346">
        <v>3764</v>
      </c>
      <c r="S346">
        <v>3410</v>
      </c>
      <c r="T346">
        <v>3431</v>
      </c>
      <c r="U346">
        <v>3382</v>
      </c>
    </row>
    <row r="347" spans="2:21" x14ac:dyDescent="0.25">
      <c r="B347" s="1"/>
      <c r="C347">
        <v>3179</v>
      </c>
      <c r="D347">
        <v>3275</v>
      </c>
      <c r="E347">
        <v>3109</v>
      </c>
      <c r="F347">
        <v>3282</v>
      </c>
      <c r="G347">
        <v>3455</v>
      </c>
      <c r="H347">
        <v>3420</v>
      </c>
      <c r="I347">
        <v>3427</v>
      </c>
      <c r="J347">
        <v>3529</v>
      </c>
      <c r="K347">
        <v>3427</v>
      </c>
      <c r="L347">
        <v>3507</v>
      </c>
      <c r="M347">
        <v>3474</v>
      </c>
      <c r="N347">
        <v>3517</v>
      </c>
      <c r="O347">
        <v>3529</v>
      </c>
      <c r="P347">
        <v>3739</v>
      </c>
      <c r="Q347">
        <v>3277</v>
      </c>
      <c r="R347">
        <v>3483</v>
      </c>
      <c r="S347">
        <v>3123</v>
      </c>
      <c r="T347">
        <v>3289</v>
      </c>
      <c r="U347">
        <v>3147</v>
      </c>
    </row>
    <row r="348" spans="2:21" x14ac:dyDescent="0.25">
      <c r="B348" s="1"/>
      <c r="C348">
        <v>3351</v>
      </c>
      <c r="D348">
        <v>3403</v>
      </c>
      <c r="E348">
        <v>3380</v>
      </c>
      <c r="F348">
        <v>3482</v>
      </c>
      <c r="G348">
        <v>3844</v>
      </c>
      <c r="H348">
        <v>3678</v>
      </c>
      <c r="I348">
        <v>3687</v>
      </c>
      <c r="J348">
        <v>3773</v>
      </c>
      <c r="K348">
        <v>3506</v>
      </c>
      <c r="L348">
        <v>3522</v>
      </c>
      <c r="M348">
        <v>3512</v>
      </c>
      <c r="N348">
        <v>3430</v>
      </c>
      <c r="O348">
        <v>3595</v>
      </c>
      <c r="P348">
        <v>3586</v>
      </c>
      <c r="Q348">
        <v>3596</v>
      </c>
      <c r="R348">
        <v>3670</v>
      </c>
      <c r="S348">
        <v>3357</v>
      </c>
      <c r="T348">
        <v>3424</v>
      </c>
      <c r="U348">
        <v>3550</v>
      </c>
    </row>
    <row r="349" spans="2:21" x14ac:dyDescent="0.25">
      <c r="B349" s="1"/>
      <c r="C349">
        <v>3108</v>
      </c>
      <c r="D349">
        <v>3178</v>
      </c>
      <c r="E349">
        <v>3054</v>
      </c>
      <c r="F349">
        <v>3259</v>
      </c>
      <c r="G349">
        <v>3074</v>
      </c>
      <c r="H349">
        <v>3284</v>
      </c>
      <c r="I349">
        <v>3226</v>
      </c>
      <c r="J349">
        <v>3144</v>
      </c>
      <c r="K349">
        <v>3336</v>
      </c>
      <c r="L349">
        <v>3207</v>
      </c>
      <c r="M349">
        <v>3289</v>
      </c>
      <c r="N349">
        <v>3216</v>
      </c>
      <c r="O349">
        <v>3648</v>
      </c>
      <c r="P349">
        <v>3505</v>
      </c>
      <c r="Q349">
        <v>3422</v>
      </c>
      <c r="R349">
        <v>3627</v>
      </c>
      <c r="S349">
        <v>3016</v>
      </c>
      <c r="T349">
        <v>3097</v>
      </c>
      <c r="U349">
        <v>3010</v>
      </c>
    </row>
    <row r="350" spans="2:21" x14ac:dyDescent="0.25">
      <c r="B350" s="1"/>
      <c r="C350">
        <v>3212</v>
      </c>
      <c r="D350">
        <v>3238</v>
      </c>
      <c r="E350">
        <v>3149</v>
      </c>
      <c r="F350">
        <v>3265</v>
      </c>
      <c r="G350">
        <v>3289</v>
      </c>
      <c r="H350">
        <v>3403</v>
      </c>
      <c r="I350">
        <v>3267</v>
      </c>
      <c r="J350">
        <v>3317</v>
      </c>
      <c r="K350">
        <v>3301</v>
      </c>
      <c r="L350">
        <v>3364</v>
      </c>
      <c r="M350">
        <v>3437</v>
      </c>
      <c r="N350">
        <v>3452</v>
      </c>
      <c r="O350">
        <v>3402</v>
      </c>
      <c r="P350">
        <v>3399</v>
      </c>
      <c r="Q350">
        <v>3271</v>
      </c>
      <c r="R350">
        <v>3312</v>
      </c>
      <c r="S350">
        <v>3181</v>
      </c>
      <c r="T350">
        <v>3244</v>
      </c>
      <c r="U350">
        <v>3330</v>
      </c>
    </row>
    <row r="351" spans="2:21" x14ac:dyDescent="0.25">
      <c r="B351" s="1"/>
      <c r="C351">
        <v>3425</v>
      </c>
      <c r="D351">
        <v>3519</v>
      </c>
      <c r="E351">
        <v>3471</v>
      </c>
      <c r="F351">
        <v>3584</v>
      </c>
      <c r="G351">
        <v>3657</v>
      </c>
      <c r="H351">
        <v>3687</v>
      </c>
      <c r="I351">
        <v>3756</v>
      </c>
      <c r="J351">
        <v>3752</v>
      </c>
      <c r="K351">
        <v>3549</v>
      </c>
      <c r="L351">
        <v>3502</v>
      </c>
      <c r="M351">
        <v>3483</v>
      </c>
      <c r="N351">
        <v>3596</v>
      </c>
      <c r="O351">
        <v>3615</v>
      </c>
      <c r="P351">
        <v>3573</v>
      </c>
      <c r="Q351">
        <v>3540</v>
      </c>
      <c r="R351">
        <v>3504</v>
      </c>
      <c r="S351">
        <v>3418</v>
      </c>
      <c r="T351">
        <v>3443</v>
      </c>
      <c r="U351">
        <v>3496</v>
      </c>
    </row>
    <row r="352" spans="2:21" x14ac:dyDescent="0.25">
      <c r="B352" s="1"/>
      <c r="C352">
        <v>3315</v>
      </c>
      <c r="D352">
        <v>3273</v>
      </c>
      <c r="E352">
        <v>3133</v>
      </c>
      <c r="F352">
        <v>3284</v>
      </c>
      <c r="G352">
        <v>3589</v>
      </c>
      <c r="H352">
        <v>3554</v>
      </c>
      <c r="I352">
        <v>3447</v>
      </c>
      <c r="J352">
        <v>3528</v>
      </c>
      <c r="K352">
        <v>3521</v>
      </c>
      <c r="L352">
        <v>3545</v>
      </c>
      <c r="M352">
        <v>3452</v>
      </c>
      <c r="N352">
        <v>3549</v>
      </c>
      <c r="O352">
        <v>3612</v>
      </c>
      <c r="P352">
        <v>3647</v>
      </c>
      <c r="Q352">
        <v>3651</v>
      </c>
      <c r="R352">
        <v>3546</v>
      </c>
      <c r="S352">
        <v>3150</v>
      </c>
      <c r="T352">
        <v>3156</v>
      </c>
      <c r="U352">
        <v>3249</v>
      </c>
    </row>
    <row r="353" spans="2:21" x14ac:dyDescent="0.25">
      <c r="B353" s="1"/>
      <c r="C353">
        <v>2941</v>
      </c>
      <c r="D353">
        <v>3028</v>
      </c>
      <c r="E353">
        <v>2949</v>
      </c>
      <c r="F353">
        <v>3152</v>
      </c>
      <c r="G353">
        <v>3169</v>
      </c>
      <c r="H353">
        <v>3074</v>
      </c>
      <c r="I353">
        <v>3027</v>
      </c>
      <c r="J353">
        <v>3137</v>
      </c>
      <c r="K353">
        <v>3228</v>
      </c>
      <c r="L353">
        <v>3088</v>
      </c>
      <c r="M353">
        <v>3161</v>
      </c>
      <c r="N353">
        <v>3090</v>
      </c>
      <c r="O353">
        <v>3472</v>
      </c>
      <c r="P353">
        <v>3419</v>
      </c>
      <c r="Q353">
        <v>3327</v>
      </c>
      <c r="R353">
        <v>3118</v>
      </c>
      <c r="S353">
        <v>2940</v>
      </c>
      <c r="T353">
        <v>2990</v>
      </c>
      <c r="U353">
        <v>3038</v>
      </c>
    </row>
    <row r="354" spans="2:21" x14ac:dyDescent="0.25">
      <c r="B354" s="1"/>
      <c r="C354">
        <v>2965</v>
      </c>
      <c r="D354">
        <v>3032</v>
      </c>
      <c r="E354">
        <v>2900</v>
      </c>
      <c r="F354">
        <v>3029</v>
      </c>
      <c r="G354">
        <v>3130</v>
      </c>
      <c r="H354">
        <v>3227</v>
      </c>
      <c r="I354">
        <v>3180</v>
      </c>
      <c r="J354">
        <v>3187</v>
      </c>
      <c r="K354">
        <v>3211</v>
      </c>
      <c r="L354">
        <v>3180</v>
      </c>
      <c r="M354">
        <v>3111</v>
      </c>
      <c r="N354">
        <v>3072</v>
      </c>
      <c r="O354">
        <v>3329</v>
      </c>
      <c r="P354">
        <v>3212</v>
      </c>
      <c r="Q354">
        <v>3385</v>
      </c>
      <c r="R354">
        <v>3259</v>
      </c>
      <c r="S354">
        <v>2919</v>
      </c>
      <c r="T354">
        <v>3013</v>
      </c>
      <c r="U354">
        <v>3075</v>
      </c>
    </row>
    <row r="355" spans="2:21" x14ac:dyDescent="0.25">
      <c r="B355" s="1"/>
      <c r="C355">
        <v>3029</v>
      </c>
      <c r="D355">
        <v>3069</v>
      </c>
      <c r="E355">
        <v>2982</v>
      </c>
      <c r="F355">
        <v>3098</v>
      </c>
      <c r="G355">
        <v>3407</v>
      </c>
      <c r="H355">
        <v>3237</v>
      </c>
      <c r="I355">
        <v>3277</v>
      </c>
      <c r="J355">
        <v>3425</v>
      </c>
      <c r="K355">
        <v>3342</v>
      </c>
      <c r="L355">
        <v>3307</v>
      </c>
      <c r="M355">
        <v>3213</v>
      </c>
      <c r="N355">
        <v>3231</v>
      </c>
      <c r="O355">
        <v>3401</v>
      </c>
      <c r="P355">
        <v>3300</v>
      </c>
      <c r="Q355">
        <v>3393</v>
      </c>
      <c r="R355">
        <v>3294</v>
      </c>
      <c r="S355">
        <v>2955</v>
      </c>
      <c r="T355">
        <v>3023</v>
      </c>
      <c r="U355">
        <v>2944</v>
      </c>
    </row>
    <row r="356" spans="2:21" x14ac:dyDescent="0.25">
      <c r="B356" s="1"/>
      <c r="C356">
        <v>2934</v>
      </c>
      <c r="D356">
        <v>2955</v>
      </c>
      <c r="E356">
        <v>2776</v>
      </c>
      <c r="F356">
        <v>2988</v>
      </c>
      <c r="G356">
        <v>3386</v>
      </c>
      <c r="H356">
        <v>3419</v>
      </c>
      <c r="I356">
        <v>3440</v>
      </c>
      <c r="J356">
        <v>3375</v>
      </c>
      <c r="K356">
        <v>3038</v>
      </c>
      <c r="L356">
        <v>3109</v>
      </c>
      <c r="M356">
        <v>3050</v>
      </c>
      <c r="N356">
        <v>3070</v>
      </c>
      <c r="O356">
        <v>3531</v>
      </c>
      <c r="P356">
        <v>3459</v>
      </c>
      <c r="Q356">
        <v>3602</v>
      </c>
      <c r="R356">
        <v>3470</v>
      </c>
      <c r="S356">
        <v>2943</v>
      </c>
      <c r="T356">
        <v>3011</v>
      </c>
      <c r="U356">
        <v>3080</v>
      </c>
    </row>
    <row r="357" spans="2:21" x14ac:dyDescent="0.25">
      <c r="B357" s="1"/>
      <c r="C357">
        <v>3127</v>
      </c>
      <c r="D357">
        <v>3202</v>
      </c>
      <c r="E357">
        <v>3089</v>
      </c>
      <c r="F357">
        <v>3219</v>
      </c>
      <c r="G357">
        <v>3323</v>
      </c>
      <c r="H357">
        <v>3184</v>
      </c>
      <c r="I357">
        <v>3217</v>
      </c>
      <c r="J357">
        <v>3212</v>
      </c>
      <c r="K357">
        <v>3259</v>
      </c>
      <c r="L357">
        <v>3256</v>
      </c>
      <c r="M357">
        <v>3209</v>
      </c>
      <c r="N357">
        <v>3251</v>
      </c>
      <c r="O357">
        <v>3446</v>
      </c>
      <c r="P357">
        <v>3494</v>
      </c>
      <c r="Q357">
        <v>3411</v>
      </c>
      <c r="R357">
        <v>3432</v>
      </c>
      <c r="S357">
        <v>3044</v>
      </c>
      <c r="T357">
        <v>3118</v>
      </c>
      <c r="U357">
        <v>3067</v>
      </c>
    </row>
    <row r="358" spans="2:21" x14ac:dyDescent="0.25">
      <c r="B358" s="1"/>
      <c r="C358">
        <v>2989</v>
      </c>
      <c r="D358">
        <v>3032</v>
      </c>
      <c r="E358">
        <v>2978</v>
      </c>
      <c r="F358">
        <v>3182</v>
      </c>
      <c r="G358">
        <v>3290</v>
      </c>
      <c r="H358">
        <v>3252</v>
      </c>
      <c r="I358">
        <v>3322</v>
      </c>
      <c r="J358">
        <v>3311</v>
      </c>
      <c r="K358">
        <v>3256</v>
      </c>
      <c r="L358">
        <v>3471</v>
      </c>
      <c r="M358">
        <v>3249</v>
      </c>
      <c r="N358">
        <v>3197</v>
      </c>
      <c r="O358">
        <v>3578</v>
      </c>
      <c r="P358">
        <v>3454</v>
      </c>
      <c r="Q358">
        <v>3478</v>
      </c>
      <c r="R358">
        <v>3417</v>
      </c>
      <c r="S358">
        <v>2938</v>
      </c>
      <c r="T358">
        <v>3088</v>
      </c>
      <c r="U358">
        <v>3070</v>
      </c>
    </row>
    <row r="359" spans="2:21" x14ac:dyDescent="0.25">
      <c r="B359" s="1"/>
      <c r="C359">
        <v>3486</v>
      </c>
      <c r="D359">
        <v>3560</v>
      </c>
      <c r="E359">
        <v>3406</v>
      </c>
      <c r="F359">
        <v>3574</v>
      </c>
      <c r="G359">
        <v>3774</v>
      </c>
      <c r="H359">
        <v>3853</v>
      </c>
      <c r="I359">
        <v>3797</v>
      </c>
      <c r="J359">
        <v>3843</v>
      </c>
      <c r="K359">
        <v>3782</v>
      </c>
      <c r="L359">
        <v>3637</v>
      </c>
      <c r="M359">
        <v>3658</v>
      </c>
      <c r="N359">
        <v>3513</v>
      </c>
      <c r="O359">
        <v>3648</v>
      </c>
      <c r="P359">
        <v>3814</v>
      </c>
      <c r="Q359">
        <v>3752</v>
      </c>
      <c r="R359">
        <v>3702</v>
      </c>
      <c r="S359">
        <v>3497</v>
      </c>
      <c r="T359">
        <v>3530</v>
      </c>
      <c r="U359">
        <v>3505</v>
      </c>
    </row>
    <row r="360" spans="2:21" x14ac:dyDescent="0.25">
      <c r="B360" s="1"/>
      <c r="C360">
        <v>3195</v>
      </c>
      <c r="D360">
        <v>3315</v>
      </c>
      <c r="E360">
        <v>3137</v>
      </c>
      <c r="F360">
        <v>3271</v>
      </c>
      <c r="G360">
        <v>3311</v>
      </c>
      <c r="H360">
        <v>3325</v>
      </c>
      <c r="I360">
        <v>3153</v>
      </c>
      <c r="J360">
        <v>3361</v>
      </c>
      <c r="K360">
        <v>3526</v>
      </c>
      <c r="L360">
        <v>3517</v>
      </c>
      <c r="M360">
        <v>3437</v>
      </c>
      <c r="N360">
        <v>3548</v>
      </c>
      <c r="O360">
        <v>3574</v>
      </c>
      <c r="P360">
        <v>3599</v>
      </c>
      <c r="Q360">
        <v>3669</v>
      </c>
      <c r="R360">
        <v>3573</v>
      </c>
      <c r="S360">
        <v>3146</v>
      </c>
      <c r="T360">
        <v>3154</v>
      </c>
      <c r="U360">
        <v>3108</v>
      </c>
    </row>
    <row r="361" spans="2:21" x14ac:dyDescent="0.25">
      <c r="B361" s="1"/>
      <c r="C361">
        <v>3232</v>
      </c>
      <c r="D361">
        <v>3267</v>
      </c>
      <c r="E361">
        <v>3169</v>
      </c>
      <c r="F361">
        <v>3349</v>
      </c>
      <c r="G361">
        <v>3575</v>
      </c>
      <c r="H361">
        <v>3590</v>
      </c>
      <c r="I361">
        <v>3550</v>
      </c>
      <c r="J361">
        <v>3647</v>
      </c>
      <c r="K361">
        <v>3544</v>
      </c>
      <c r="L361">
        <v>3296</v>
      </c>
      <c r="M361">
        <v>3387</v>
      </c>
      <c r="N361">
        <v>3407</v>
      </c>
      <c r="O361">
        <v>3492</v>
      </c>
      <c r="P361">
        <v>3811</v>
      </c>
      <c r="Q361">
        <v>3585</v>
      </c>
      <c r="R361">
        <v>3563</v>
      </c>
      <c r="S361">
        <v>3259</v>
      </c>
      <c r="T361">
        <v>3242</v>
      </c>
      <c r="U361">
        <v>3380</v>
      </c>
    </row>
    <row r="362" spans="2:21" x14ac:dyDescent="0.25">
      <c r="B362" s="1"/>
      <c r="C362">
        <v>3296</v>
      </c>
      <c r="D362">
        <v>3319</v>
      </c>
      <c r="E362">
        <v>3294</v>
      </c>
      <c r="F362">
        <v>3530</v>
      </c>
      <c r="G362">
        <v>3495</v>
      </c>
      <c r="H362">
        <v>3535</v>
      </c>
      <c r="I362">
        <v>3610</v>
      </c>
      <c r="J362">
        <v>3571</v>
      </c>
      <c r="K362">
        <v>3779</v>
      </c>
      <c r="L362">
        <v>3585</v>
      </c>
      <c r="M362">
        <v>3705</v>
      </c>
      <c r="N362">
        <v>3614</v>
      </c>
      <c r="O362">
        <v>3627</v>
      </c>
      <c r="P362">
        <v>3741</v>
      </c>
      <c r="Q362">
        <v>3746</v>
      </c>
      <c r="R362">
        <v>3734</v>
      </c>
      <c r="S362">
        <v>3165</v>
      </c>
      <c r="T362">
        <v>3380</v>
      </c>
      <c r="U362">
        <v>3369</v>
      </c>
    </row>
    <row r="363" spans="2:21" x14ac:dyDescent="0.25">
      <c r="B363" s="1"/>
      <c r="C363">
        <v>3193</v>
      </c>
      <c r="D363">
        <v>3293</v>
      </c>
      <c r="E363">
        <v>3159</v>
      </c>
      <c r="F363">
        <v>3373</v>
      </c>
      <c r="G363">
        <v>3356</v>
      </c>
      <c r="H363">
        <v>3359</v>
      </c>
      <c r="I363">
        <v>3409</v>
      </c>
      <c r="J363">
        <v>3423</v>
      </c>
      <c r="K363">
        <v>3310</v>
      </c>
      <c r="L363">
        <v>3450</v>
      </c>
      <c r="M363">
        <v>3276</v>
      </c>
      <c r="N363">
        <v>3283</v>
      </c>
      <c r="O363">
        <v>3345</v>
      </c>
      <c r="P363">
        <v>3538</v>
      </c>
      <c r="Q363">
        <v>3371</v>
      </c>
      <c r="R363">
        <v>3297</v>
      </c>
      <c r="S363">
        <v>3155</v>
      </c>
      <c r="T363">
        <v>3284</v>
      </c>
      <c r="U363">
        <v>3311</v>
      </c>
    </row>
    <row r="364" spans="2:21" x14ac:dyDescent="0.25">
      <c r="B364" s="1"/>
      <c r="C364">
        <v>3484</v>
      </c>
      <c r="D364">
        <v>3539</v>
      </c>
      <c r="E364">
        <v>3450</v>
      </c>
      <c r="F364">
        <v>3607</v>
      </c>
      <c r="G364">
        <v>3579</v>
      </c>
      <c r="H364">
        <v>3575</v>
      </c>
      <c r="I364">
        <v>3565</v>
      </c>
      <c r="J364">
        <v>3629</v>
      </c>
      <c r="K364">
        <v>3613</v>
      </c>
      <c r="L364">
        <v>3576</v>
      </c>
      <c r="M364">
        <v>3571</v>
      </c>
      <c r="N364">
        <v>3470</v>
      </c>
      <c r="O364">
        <v>3738</v>
      </c>
      <c r="P364">
        <v>3791</v>
      </c>
      <c r="Q364">
        <v>3733</v>
      </c>
      <c r="R364">
        <v>3740</v>
      </c>
      <c r="S364">
        <v>3493</v>
      </c>
      <c r="T364">
        <v>3449</v>
      </c>
      <c r="U364">
        <v>3391</v>
      </c>
    </row>
    <row r="365" spans="2:21" x14ac:dyDescent="0.25">
      <c r="B365" s="1"/>
      <c r="C365">
        <v>3369</v>
      </c>
      <c r="D365">
        <v>3430</v>
      </c>
      <c r="E365">
        <v>3308</v>
      </c>
      <c r="F365">
        <v>3491</v>
      </c>
      <c r="G365">
        <v>3563</v>
      </c>
      <c r="H365">
        <v>3425</v>
      </c>
      <c r="I365">
        <v>3449</v>
      </c>
      <c r="J365">
        <v>3544</v>
      </c>
      <c r="K365">
        <v>3421</v>
      </c>
      <c r="L365">
        <v>3452</v>
      </c>
      <c r="M365">
        <v>3481</v>
      </c>
      <c r="N365">
        <v>3479</v>
      </c>
      <c r="O365">
        <v>3645</v>
      </c>
      <c r="P365">
        <v>3589</v>
      </c>
      <c r="Q365">
        <v>3649</v>
      </c>
      <c r="R365">
        <v>3741</v>
      </c>
      <c r="S365">
        <v>3259</v>
      </c>
      <c r="T365">
        <v>3342</v>
      </c>
      <c r="U365">
        <v>3252</v>
      </c>
    </row>
    <row r="366" spans="2:21" x14ac:dyDescent="0.25">
      <c r="B366" s="1"/>
      <c r="C366">
        <v>2883</v>
      </c>
      <c r="D366">
        <v>2952</v>
      </c>
      <c r="E366">
        <v>2816</v>
      </c>
      <c r="F366">
        <v>3052</v>
      </c>
      <c r="G366">
        <v>3173</v>
      </c>
      <c r="H366">
        <v>3176</v>
      </c>
      <c r="I366">
        <v>3170</v>
      </c>
      <c r="J366">
        <v>3172</v>
      </c>
      <c r="K366">
        <v>3052</v>
      </c>
      <c r="L366">
        <v>3343</v>
      </c>
      <c r="M366">
        <v>3199</v>
      </c>
      <c r="N366">
        <v>3276</v>
      </c>
      <c r="O366">
        <v>3327</v>
      </c>
      <c r="P366">
        <v>3134</v>
      </c>
      <c r="Q366">
        <v>3510</v>
      </c>
      <c r="R366">
        <v>3450</v>
      </c>
      <c r="S366">
        <v>2867</v>
      </c>
      <c r="T366">
        <v>3009</v>
      </c>
      <c r="U366">
        <v>2952</v>
      </c>
    </row>
    <row r="367" spans="2:21" x14ac:dyDescent="0.25">
      <c r="B367" s="1"/>
      <c r="C367">
        <v>3066</v>
      </c>
      <c r="D367">
        <v>3159</v>
      </c>
      <c r="E367">
        <v>3021</v>
      </c>
      <c r="F367">
        <v>3161</v>
      </c>
      <c r="G367">
        <v>3339</v>
      </c>
      <c r="H367">
        <v>3475</v>
      </c>
      <c r="I367">
        <v>3438</v>
      </c>
      <c r="J367">
        <v>3427</v>
      </c>
      <c r="K367">
        <v>3248</v>
      </c>
      <c r="L367">
        <v>3219</v>
      </c>
      <c r="M367">
        <v>3252</v>
      </c>
      <c r="N367">
        <v>3363</v>
      </c>
      <c r="O367">
        <v>3652</v>
      </c>
      <c r="P367">
        <v>3324</v>
      </c>
      <c r="Q367">
        <v>3511</v>
      </c>
      <c r="R367">
        <v>3635</v>
      </c>
      <c r="S367">
        <v>2951</v>
      </c>
      <c r="T367">
        <v>3092</v>
      </c>
      <c r="U367">
        <v>3055</v>
      </c>
    </row>
    <row r="368" spans="2:21" x14ac:dyDescent="0.25">
      <c r="B368" s="1"/>
      <c r="C368">
        <v>3246</v>
      </c>
      <c r="D368">
        <v>3281</v>
      </c>
      <c r="E368">
        <v>3167</v>
      </c>
      <c r="F368">
        <v>3348</v>
      </c>
      <c r="G368">
        <v>3328</v>
      </c>
      <c r="H368">
        <v>3366</v>
      </c>
      <c r="I368">
        <v>3371</v>
      </c>
      <c r="J368">
        <v>3314</v>
      </c>
      <c r="K368">
        <v>3488</v>
      </c>
      <c r="L368">
        <v>3388</v>
      </c>
      <c r="M368">
        <v>3361</v>
      </c>
      <c r="N368">
        <v>3397</v>
      </c>
      <c r="O368">
        <v>3621</v>
      </c>
      <c r="P368">
        <v>3568</v>
      </c>
      <c r="Q368">
        <v>3882</v>
      </c>
      <c r="R368">
        <v>3755</v>
      </c>
      <c r="S368">
        <v>3261</v>
      </c>
      <c r="T368">
        <v>3205</v>
      </c>
      <c r="U368">
        <v>3277</v>
      </c>
    </row>
    <row r="369" spans="1:21" x14ac:dyDescent="0.25">
      <c r="B369" s="1"/>
      <c r="C369">
        <v>3037</v>
      </c>
      <c r="D369">
        <v>3083</v>
      </c>
      <c r="E369">
        <v>3030</v>
      </c>
      <c r="F369">
        <v>3221</v>
      </c>
      <c r="G369">
        <v>3318</v>
      </c>
      <c r="H369">
        <v>3246</v>
      </c>
      <c r="I369">
        <v>3190</v>
      </c>
      <c r="J369">
        <v>3307</v>
      </c>
      <c r="K369">
        <v>3243</v>
      </c>
      <c r="L369">
        <v>3181</v>
      </c>
      <c r="M369">
        <v>3230</v>
      </c>
      <c r="N369">
        <v>3235</v>
      </c>
      <c r="O369">
        <v>3450</v>
      </c>
      <c r="P369">
        <v>3327</v>
      </c>
      <c r="Q369">
        <v>3639</v>
      </c>
      <c r="R369">
        <v>3555</v>
      </c>
      <c r="S369">
        <v>3012</v>
      </c>
      <c r="T369">
        <v>3148</v>
      </c>
      <c r="U369">
        <v>2954</v>
      </c>
    </row>
    <row r="370" spans="1:21" x14ac:dyDescent="0.25">
      <c r="B370" s="1"/>
      <c r="C370">
        <v>3214</v>
      </c>
      <c r="D370">
        <v>3270</v>
      </c>
      <c r="E370">
        <v>3210</v>
      </c>
      <c r="F370">
        <v>3257</v>
      </c>
      <c r="G370">
        <v>3433</v>
      </c>
      <c r="H370">
        <v>3421</v>
      </c>
      <c r="I370">
        <v>3396</v>
      </c>
      <c r="J370">
        <v>3597</v>
      </c>
      <c r="K370">
        <v>3533</v>
      </c>
      <c r="L370">
        <v>3551</v>
      </c>
      <c r="M370">
        <v>3423</v>
      </c>
      <c r="N370">
        <v>3439</v>
      </c>
      <c r="O370">
        <v>3713</v>
      </c>
      <c r="P370">
        <v>3465</v>
      </c>
      <c r="Q370">
        <v>3934</v>
      </c>
      <c r="R370">
        <v>3735</v>
      </c>
      <c r="S370">
        <v>3274</v>
      </c>
      <c r="T370">
        <v>3284</v>
      </c>
      <c r="U370">
        <v>3310</v>
      </c>
    </row>
    <row r="371" spans="1:21" x14ac:dyDescent="0.25">
      <c r="A371" t="s">
        <v>1026</v>
      </c>
      <c r="B371">
        <f>AVERAGE(B281:B370)</f>
        <v>3744.75</v>
      </c>
      <c r="C371">
        <f t="shared" ref="C371:U371" si="7">AVERAGE(C281:C370)</f>
        <v>3184.3666666666668</v>
      </c>
      <c r="D371">
        <f t="shared" si="7"/>
        <v>3230.3222222222221</v>
      </c>
      <c r="E371">
        <f t="shared" si="7"/>
        <v>3138.7</v>
      </c>
      <c r="F371">
        <f t="shared" si="7"/>
        <v>3290.0333333333333</v>
      </c>
      <c r="G371">
        <f t="shared" si="7"/>
        <v>3423.0111111111109</v>
      </c>
      <c r="H371">
        <f t="shared" si="7"/>
        <v>3399.2</v>
      </c>
      <c r="I371">
        <f t="shared" si="7"/>
        <v>3398.8222222222221</v>
      </c>
      <c r="J371">
        <f t="shared" si="7"/>
        <v>3423.3444444444444</v>
      </c>
      <c r="K371">
        <f t="shared" si="7"/>
        <v>3404.0444444444443</v>
      </c>
      <c r="L371">
        <f t="shared" si="7"/>
        <v>3401.4222222222224</v>
      </c>
      <c r="M371">
        <f t="shared" si="7"/>
        <v>3404.1555555555556</v>
      </c>
      <c r="N371">
        <f t="shared" si="7"/>
        <v>3397.0111111111109</v>
      </c>
      <c r="O371">
        <f t="shared" si="7"/>
        <v>3522.8444444444444</v>
      </c>
      <c r="P371">
        <f t="shared" si="7"/>
        <v>3516.4555555555557</v>
      </c>
      <c r="Q371">
        <f t="shared" si="7"/>
        <v>3524.1666666666665</v>
      </c>
      <c r="R371">
        <f t="shared" si="7"/>
        <v>3533.3888888888887</v>
      </c>
      <c r="S371">
        <f t="shared" si="7"/>
        <v>3126.5666666666666</v>
      </c>
      <c r="T371">
        <f t="shared" si="7"/>
        <v>3202.3333333333335</v>
      </c>
      <c r="U371">
        <f t="shared" si="7"/>
        <v>3207.8666666666668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U463"/>
  <sheetViews>
    <sheetView zoomScale="90" zoomScaleNormal="90" workbookViewId="0">
      <selection activeCell="B94" sqref="B94"/>
    </sheetView>
  </sheetViews>
  <sheetFormatPr baseColWidth="10" defaultRowHeight="15" x14ac:dyDescent="0.25"/>
  <cols>
    <col min="1" max="1" width="14.5703125" bestFit="1" customWidth="1"/>
    <col min="2" max="2" width="22" customWidth="1"/>
  </cols>
  <sheetData>
    <row r="1" spans="1:18" x14ac:dyDescent="0.25">
      <c r="A1" t="s">
        <v>100</v>
      </c>
      <c r="B1" t="s">
        <v>1024</v>
      </c>
    </row>
    <row r="2" spans="1:18" x14ac:dyDescent="0.25">
      <c r="B2" s="1">
        <v>128093</v>
      </c>
      <c r="C2">
        <v>69211</v>
      </c>
      <c r="D2">
        <v>98263</v>
      </c>
      <c r="E2">
        <v>81566</v>
      </c>
      <c r="F2">
        <v>87494</v>
      </c>
      <c r="G2">
        <v>109030</v>
      </c>
      <c r="H2">
        <v>104890</v>
      </c>
      <c r="I2">
        <v>96302</v>
      </c>
      <c r="J2">
        <v>93595</v>
      </c>
      <c r="K2">
        <v>88875</v>
      </c>
      <c r="L2">
        <v>83494</v>
      </c>
      <c r="M2">
        <v>93068</v>
      </c>
      <c r="N2">
        <v>83028</v>
      </c>
      <c r="O2">
        <v>89382</v>
      </c>
      <c r="P2">
        <v>91326</v>
      </c>
      <c r="Q2">
        <v>95297</v>
      </c>
      <c r="R2">
        <v>95409</v>
      </c>
    </row>
    <row r="3" spans="1:18" x14ac:dyDescent="0.25">
      <c r="B3" s="1">
        <v>113912</v>
      </c>
      <c r="C3">
        <v>69603</v>
      </c>
      <c r="D3">
        <v>96203</v>
      </c>
      <c r="E3">
        <v>80051</v>
      </c>
      <c r="F3">
        <v>88146</v>
      </c>
      <c r="G3">
        <v>109497</v>
      </c>
      <c r="H3">
        <v>105273</v>
      </c>
      <c r="I3">
        <v>89962</v>
      </c>
      <c r="J3">
        <v>89326</v>
      </c>
      <c r="K3">
        <v>83561</v>
      </c>
      <c r="L3">
        <v>96611</v>
      </c>
      <c r="M3">
        <v>85823</v>
      </c>
      <c r="N3">
        <v>91931</v>
      </c>
      <c r="O3">
        <v>101935</v>
      </c>
      <c r="P3">
        <v>98356</v>
      </c>
      <c r="Q3">
        <v>88579</v>
      </c>
      <c r="R3">
        <v>87570</v>
      </c>
    </row>
    <row r="4" spans="1:18" x14ac:dyDescent="0.25">
      <c r="B4" s="1">
        <v>96885</v>
      </c>
      <c r="C4">
        <v>74067</v>
      </c>
      <c r="D4">
        <v>91340</v>
      </c>
      <c r="E4">
        <v>80352</v>
      </c>
      <c r="F4">
        <v>85840</v>
      </c>
      <c r="G4">
        <v>103328</v>
      </c>
      <c r="H4">
        <v>100062</v>
      </c>
      <c r="I4">
        <v>82046</v>
      </c>
      <c r="J4">
        <v>80066</v>
      </c>
      <c r="K4">
        <v>74634</v>
      </c>
      <c r="L4">
        <v>91493</v>
      </c>
      <c r="M4">
        <v>87070</v>
      </c>
      <c r="N4">
        <v>86133</v>
      </c>
      <c r="O4">
        <v>93591</v>
      </c>
      <c r="P4">
        <v>90113</v>
      </c>
      <c r="Q4">
        <v>80057</v>
      </c>
      <c r="R4">
        <v>79296</v>
      </c>
    </row>
    <row r="5" spans="1:18" x14ac:dyDescent="0.25">
      <c r="B5" s="1">
        <v>125037</v>
      </c>
      <c r="C5">
        <v>77120</v>
      </c>
      <c r="D5">
        <v>100767</v>
      </c>
      <c r="E5">
        <v>86030</v>
      </c>
      <c r="F5">
        <v>91721</v>
      </c>
      <c r="G5">
        <v>112269</v>
      </c>
      <c r="H5">
        <v>107490</v>
      </c>
      <c r="I5">
        <v>96527</v>
      </c>
      <c r="J5">
        <v>93154</v>
      </c>
      <c r="K5">
        <v>91546</v>
      </c>
      <c r="L5">
        <v>88556</v>
      </c>
      <c r="M5">
        <v>91323</v>
      </c>
      <c r="N5">
        <v>86041</v>
      </c>
      <c r="O5">
        <v>87282</v>
      </c>
      <c r="P5">
        <v>90174</v>
      </c>
      <c r="Q5">
        <v>96675</v>
      </c>
      <c r="R5">
        <v>99374</v>
      </c>
    </row>
    <row r="6" spans="1:18" x14ac:dyDescent="0.25">
      <c r="B6" s="1">
        <v>133410</v>
      </c>
      <c r="C6">
        <v>75592</v>
      </c>
      <c r="D6">
        <v>104804</v>
      </c>
      <c r="E6">
        <v>85904</v>
      </c>
      <c r="F6">
        <v>91978</v>
      </c>
      <c r="G6">
        <v>116527</v>
      </c>
      <c r="H6">
        <v>111831</v>
      </c>
      <c r="I6">
        <v>101958</v>
      </c>
      <c r="J6">
        <v>101678</v>
      </c>
      <c r="K6">
        <v>98658</v>
      </c>
      <c r="L6">
        <v>95136</v>
      </c>
      <c r="M6">
        <v>96017</v>
      </c>
      <c r="N6">
        <v>93304</v>
      </c>
      <c r="O6">
        <v>102270</v>
      </c>
      <c r="P6">
        <v>101888</v>
      </c>
      <c r="Q6">
        <v>99219</v>
      </c>
      <c r="R6">
        <v>99333</v>
      </c>
    </row>
    <row r="7" spans="1:18" x14ac:dyDescent="0.25">
      <c r="B7" s="1">
        <v>119202</v>
      </c>
      <c r="C7">
        <v>82565</v>
      </c>
      <c r="D7">
        <v>99426</v>
      </c>
      <c r="E7">
        <v>87258</v>
      </c>
      <c r="F7">
        <v>96114</v>
      </c>
      <c r="G7">
        <v>109396</v>
      </c>
      <c r="H7">
        <v>105539</v>
      </c>
      <c r="I7">
        <v>93977</v>
      </c>
      <c r="J7">
        <v>89852</v>
      </c>
      <c r="K7">
        <v>87197</v>
      </c>
      <c r="L7">
        <v>98814</v>
      </c>
      <c r="M7">
        <v>88831</v>
      </c>
      <c r="N7">
        <v>93749</v>
      </c>
      <c r="O7">
        <v>106194</v>
      </c>
      <c r="P7">
        <v>97721</v>
      </c>
      <c r="Q7">
        <v>93932</v>
      </c>
      <c r="R7">
        <v>90447</v>
      </c>
    </row>
    <row r="8" spans="1:18" x14ac:dyDescent="0.25">
      <c r="B8" s="1">
        <v>124014</v>
      </c>
      <c r="C8">
        <v>77564</v>
      </c>
      <c r="D8">
        <v>95697</v>
      </c>
      <c r="E8">
        <v>85689</v>
      </c>
      <c r="F8">
        <v>90738</v>
      </c>
      <c r="G8">
        <v>107965</v>
      </c>
      <c r="H8">
        <v>103969</v>
      </c>
      <c r="I8">
        <v>82304</v>
      </c>
      <c r="J8">
        <v>83183</v>
      </c>
      <c r="K8">
        <v>77763</v>
      </c>
      <c r="L8">
        <v>104705</v>
      </c>
      <c r="M8">
        <v>90755</v>
      </c>
      <c r="N8">
        <v>90477</v>
      </c>
      <c r="O8">
        <v>103097</v>
      </c>
      <c r="P8">
        <v>102504</v>
      </c>
      <c r="Q8">
        <v>91488</v>
      </c>
      <c r="R8">
        <v>92453</v>
      </c>
    </row>
    <row r="9" spans="1:18" x14ac:dyDescent="0.25">
      <c r="B9" s="1">
        <v>114623</v>
      </c>
      <c r="C9">
        <v>75908</v>
      </c>
      <c r="D9">
        <v>99055</v>
      </c>
      <c r="E9">
        <v>88787</v>
      </c>
      <c r="F9">
        <v>91421</v>
      </c>
      <c r="G9">
        <v>110646</v>
      </c>
      <c r="H9">
        <v>106474</v>
      </c>
      <c r="I9">
        <v>92747</v>
      </c>
      <c r="J9">
        <v>88601</v>
      </c>
      <c r="K9">
        <v>83107</v>
      </c>
      <c r="L9">
        <v>103374</v>
      </c>
      <c r="M9">
        <v>99419</v>
      </c>
      <c r="N9">
        <v>95156</v>
      </c>
      <c r="O9">
        <v>107482</v>
      </c>
      <c r="P9">
        <v>101488</v>
      </c>
      <c r="Q9">
        <v>90937</v>
      </c>
      <c r="R9">
        <v>88168</v>
      </c>
    </row>
    <row r="10" spans="1:18" x14ac:dyDescent="0.25">
      <c r="B10" s="1">
        <v>132616</v>
      </c>
      <c r="C10">
        <v>69895</v>
      </c>
      <c r="D10">
        <v>97049</v>
      </c>
      <c r="E10">
        <v>78976</v>
      </c>
      <c r="F10">
        <v>87830</v>
      </c>
      <c r="G10">
        <v>109777</v>
      </c>
      <c r="H10">
        <v>105849</v>
      </c>
      <c r="I10">
        <v>91343</v>
      </c>
      <c r="J10">
        <v>90996</v>
      </c>
      <c r="K10">
        <v>87202</v>
      </c>
      <c r="L10">
        <v>97760</v>
      </c>
      <c r="M10">
        <v>93527</v>
      </c>
      <c r="N10">
        <v>99094</v>
      </c>
      <c r="O10">
        <v>97855</v>
      </c>
      <c r="P10">
        <v>97342</v>
      </c>
      <c r="Q10">
        <v>90924</v>
      </c>
      <c r="R10">
        <v>95549</v>
      </c>
    </row>
    <row r="11" spans="1:18" x14ac:dyDescent="0.25">
      <c r="B11" s="1">
        <v>107331</v>
      </c>
      <c r="C11">
        <v>68480</v>
      </c>
      <c r="D11">
        <v>94377</v>
      </c>
      <c r="E11">
        <v>79582</v>
      </c>
      <c r="F11">
        <v>83907</v>
      </c>
      <c r="G11">
        <v>107700</v>
      </c>
      <c r="H11">
        <v>104619</v>
      </c>
      <c r="I11">
        <v>84638</v>
      </c>
      <c r="J11">
        <v>86265</v>
      </c>
      <c r="K11">
        <v>81132</v>
      </c>
      <c r="L11">
        <v>93352</v>
      </c>
      <c r="M11">
        <v>83160</v>
      </c>
      <c r="N11">
        <v>89269</v>
      </c>
      <c r="O11">
        <v>100666</v>
      </c>
      <c r="P11">
        <v>98873</v>
      </c>
      <c r="Q11">
        <v>79799</v>
      </c>
      <c r="R11">
        <v>81541</v>
      </c>
    </row>
    <row r="12" spans="1:18" x14ac:dyDescent="0.25">
      <c r="B12" s="1">
        <v>121599.999999951</v>
      </c>
      <c r="C12">
        <v>80646</v>
      </c>
      <c r="D12">
        <v>99837</v>
      </c>
      <c r="E12">
        <v>89217</v>
      </c>
      <c r="F12">
        <v>94716</v>
      </c>
      <c r="G12">
        <v>109941</v>
      </c>
      <c r="H12">
        <v>106015</v>
      </c>
      <c r="I12">
        <v>94430</v>
      </c>
      <c r="J12">
        <v>93574</v>
      </c>
      <c r="K12">
        <v>88217</v>
      </c>
      <c r="L12">
        <v>96202</v>
      </c>
      <c r="M12">
        <v>95515</v>
      </c>
      <c r="N12">
        <v>92602</v>
      </c>
      <c r="O12">
        <v>94171</v>
      </c>
      <c r="P12">
        <v>99105</v>
      </c>
      <c r="Q12">
        <v>97488</v>
      </c>
      <c r="R12">
        <v>95014</v>
      </c>
    </row>
    <row r="13" spans="1:18" x14ac:dyDescent="0.25">
      <c r="B13" s="1">
        <v>115700</v>
      </c>
      <c r="C13">
        <v>68569</v>
      </c>
      <c r="D13">
        <v>93325</v>
      </c>
      <c r="E13">
        <v>75548</v>
      </c>
      <c r="F13">
        <v>84473</v>
      </c>
      <c r="G13">
        <v>106830</v>
      </c>
      <c r="H13">
        <v>102847</v>
      </c>
      <c r="I13">
        <v>89152</v>
      </c>
      <c r="J13">
        <v>88268</v>
      </c>
      <c r="K13">
        <v>86331</v>
      </c>
      <c r="L13">
        <v>95091</v>
      </c>
      <c r="M13">
        <v>91400</v>
      </c>
      <c r="N13">
        <v>86296</v>
      </c>
      <c r="O13">
        <v>94584</v>
      </c>
      <c r="P13">
        <v>91703</v>
      </c>
      <c r="Q13">
        <v>84929</v>
      </c>
      <c r="R13">
        <v>91547</v>
      </c>
    </row>
    <row r="14" spans="1:18" x14ac:dyDescent="0.25">
      <c r="B14" s="1">
        <v>122701</v>
      </c>
      <c r="C14">
        <v>74006</v>
      </c>
      <c r="D14">
        <v>97255</v>
      </c>
      <c r="E14">
        <v>85414</v>
      </c>
      <c r="F14">
        <v>89078</v>
      </c>
      <c r="G14">
        <v>110529</v>
      </c>
      <c r="H14">
        <v>107317</v>
      </c>
      <c r="I14">
        <v>92628</v>
      </c>
      <c r="J14">
        <v>88166</v>
      </c>
      <c r="K14">
        <v>84570</v>
      </c>
      <c r="L14">
        <v>93119</v>
      </c>
      <c r="M14">
        <v>97538</v>
      </c>
      <c r="N14">
        <v>97335</v>
      </c>
      <c r="O14">
        <v>96534</v>
      </c>
      <c r="P14">
        <v>93401</v>
      </c>
      <c r="Q14">
        <v>91816</v>
      </c>
      <c r="R14">
        <v>95280</v>
      </c>
    </row>
    <row r="15" spans="1:18" x14ac:dyDescent="0.25">
      <c r="B15" s="1">
        <v>132464</v>
      </c>
      <c r="C15">
        <v>74830</v>
      </c>
      <c r="D15">
        <v>102822</v>
      </c>
      <c r="E15">
        <v>90834</v>
      </c>
      <c r="F15">
        <v>91893</v>
      </c>
      <c r="G15">
        <v>114489</v>
      </c>
      <c r="H15">
        <v>110979</v>
      </c>
      <c r="I15">
        <v>99237</v>
      </c>
      <c r="J15">
        <v>97202</v>
      </c>
      <c r="K15">
        <v>93692</v>
      </c>
      <c r="L15">
        <v>101066</v>
      </c>
      <c r="M15">
        <v>97213</v>
      </c>
      <c r="N15">
        <v>87493</v>
      </c>
      <c r="O15">
        <v>95531</v>
      </c>
      <c r="P15">
        <v>95653</v>
      </c>
      <c r="Q15">
        <v>98426</v>
      </c>
      <c r="R15">
        <v>98856</v>
      </c>
    </row>
    <row r="16" spans="1:18" x14ac:dyDescent="0.25">
      <c r="B16" s="1">
        <v>124458</v>
      </c>
      <c r="C16">
        <v>70721</v>
      </c>
      <c r="D16">
        <v>99642</v>
      </c>
      <c r="E16">
        <v>84337</v>
      </c>
      <c r="F16">
        <v>90507</v>
      </c>
      <c r="G16">
        <v>112451</v>
      </c>
      <c r="H16">
        <v>108694</v>
      </c>
      <c r="I16">
        <v>95149</v>
      </c>
      <c r="J16">
        <v>93708</v>
      </c>
      <c r="K16">
        <v>86296</v>
      </c>
      <c r="L16">
        <v>101468</v>
      </c>
      <c r="M16">
        <v>92963</v>
      </c>
      <c r="N16">
        <v>90049</v>
      </c>
      <c r="O16">
        <v>100516</v>
      </c>
      <c r="P16">
        <v>99597</v>
      </c>
      <c r="Q16">
        <v>88752</v>
      </c>
      <c r="R16">
        <v>91151</v>
      </c>
    </row>
    <row r="17" spans="2:18" x14ac:dyDescent="0.25">
      <c r="B17" s="1">
        <v>127356</v>
      </c>
      <c r="C17">
        <v>66558</v>
      </c>
      <c r="D17">
        <v>97364</v>
      </c>
      <c r="E17">
        <v>78522</v>
      </c>
      <c r="F17">
        <v>86294</v>
      </c>
      <c r="G17">
        <v>111386</v>
      </c>
      <c r="H17">
        <v>107162</v>
      </c>
      <c r="I17">
        <v>96158</v>
      </c>
      <c r="J17">
        <v>94926</v>
      </c>
      <c r="K17">
        <v>88028</v>
      </c>
      <c r="L17">
        <v>85238</v>
      </c>
      <c r="M17">
        <v>92371</v>
      </c>
      <c r="N17">
        <v>84257</v>
      </c>
      <c r="O17">
        <v>90417</v>
      </c>
      <c r="P17">
        <v>92924</v>
      </c>
      <c r="Q17">
        <v>88684</v>
      </c>
      <c r="R17">
        <v>92636</v>
      </c>
    </row>
    <row r="18" spans="2:18" x14ac:dyDescent="0.25">
      <c r="B18" s="1">
        <v>126268</v>
      </c>
      <c r="C18">
        <v>74018</v>
      </c>
      <c r="D18">
        <v>98240</v>
      </c>
      <c r="E18">
        <v>85335</v>
      </c>
      <c r="F18">
        <v>89509</v>
      </c>
      <c r="G18">
        <v>110409</v>
      </c>
      <c r="H18">
        <v>106387</v>
      </c>
      <c r="I18">
        <v>90617</v>
      </c>
      <c r="J18">
        <v>90547</v>
      </c>
      <c r="K18">
        <v>82348</v>
      </c>
      <c r="L18">
        <v>104382</v>
      </c>
      <c r="M18">
        <v>91791</v>
      </c>
      <c r="N18">
        <v>95967</v>
      </c>
      <c r="O18">
        <v>106391</v>
      </c>
      <c r="P18">
        <v>99763</v>
      </c>
      <c r="Q18">
        <v>85012</v>
      </c>
      <c r="R18">
        <v>86025</v>
      </c>
    </row>
    <row r="19" spans="2:18" x14ac:dyDescent="0.25">
      <c r="B19" s="1">
        <v>101221</v>
      </c>
      <c r="C19">
        <v>75233</v>
      </c>
      <c r="D19">
        <v>96330</v>
      </c>
      <c r="E19">
        <v>85379</v>
      </c>
      <c r="F19">
        <v>89687</v>
      </c>
      <c r="G19">
        <v>107887</v>
      </c>
      <c r="H19">
        <v>103570</v>
      </c>
      <c r="I19">
        <v>89758</v>
      </c>
      <c r="J19">
        <v>88582</v>
      </c>
      <c r="K19">
        <v>83106</v>
      </c>
      <c r="L19">
        <v>89462</v>
      </c>
      <c r="M19">
        <v>88805</v>
      </c>
      <c r="N19">
        <v>89983</v>
      </c>
      <c r="O19">
        <v>97705</v>
      </c>
      <c r="P19">
        <v>95398</v>
      </c>
      <c r="Q19">
        <v>87169</v>
      </c>
      <c r="R19">
        <v>81984</v>
      </c>
    </row>
    <row r="20" spans="2:18" x14ac:dyDescent="0.25">
      <c r="B20" s="1">
        <v>147390</v>
      </c>
      <c r="C20">
        <v>82836</v>
      </c>
      <c r="D20">
        <v>108923</v>
      </c>
      <c r="E20">
        <v>93363</v>
      </c>
      <c r="F20">
        <v>100590</v>
      </c>
      <c r="G20">
        <v>122110</v>
      </c>
      <c r="H20">
        <v>117831</v>
      </c>
      <c r="I20">
        <v>109724</v>
      </c>
      <c r="J20">
        <v>108737</v>
      </c>
      <c r="K20">
        <v>101454</v>
      </c>
      <c r="L20">
        <v>95896</v>
      </c>
      <c r="M20">
        <v>103760</v>
      </c>
      <c r="N20">
        <v>97164</v>
      </c>
      <c r="O20">
        <v>94718</v>
      </c>
      <c r="P20">
        <v>98399</v>
      </c>
      <c r="Q20">
        <v>107471</v>
      </c>
      <c r="R20">
        <v>107770</v>
      </c>
    </row>
    <row r="21" spans="2:18" x14ac:dyDescent="0.25">
      <c r="B21" s="1">
        <v>106410</v>
      </c>
      <c r="C21">
        <v>71074</v>
      </c>
      <c r="D21">
        <v>95342</v>
      </c>
      <c r="E21">
        <v>81556</v>
      </c>
      <c r="F21">
        <v>91569</v>
      </c>
      <c r="G21">
        <v>109755</v>
      </c>
      <c r="H21">
        <v>105165</v>
      </c>
      <c r="I21">
        <v>90321</v>
      </c>
      <c r="J21">
        <v>89691</v>
      </c>
      <c r="K21">
        <v>82391</v>
      </c>
      <c r="L21">
        <v>96244</v>
      </c>
      <c r="M21">
        <v>90973</v>
      </c>
      <c r="N21">
        <v>95062</v>
      </c>
      <c r="O21">
        <v>94173</v>
      </c>
      <c r="P21">
        <v>91239</v>
      </c>
      <c r="Q21">
        <v>92642</v>
      </c>
      <c r="R21">
        <v>90615</v>
      </c>
    </row>
    <row r="22" spans="2:18" x14ac:dyDescent="0.25">
      <c r="B22" s="1">
        <v>119905</v>
      </c>
      <c r="C22">
        <v>78122</v>
      </c>
      <c r="D22">
        <v>96889</v>
      </c>
      <c r="E22">
        <v>81896</v>
      </c>
      <c r="F22">
        <v>91947</v>
      </c>
      <c r="G22">
        <v>103615</v>
      </c>
      <c r="H22">
        <v>100380</v>
      </c>
      <c r="I22">
        <v>90637</v>
      </c>
      <c r="J22">
        <v>90950</v>
      </c>
      <c r="K22">
        <v>87038</v>
      </c>
      <c r="L22">
        <v>91541</v>
      </c>
      <c r="M22">
        <v>91242</v>
      </c>
      <c r="N22">
        <v>88604</v>
      </c>
      <c r="O22">
        <v>98142</v>
      </c>
      <c r="P22">
        <v>91732</v>
      </c>
      <c r="Q22">
        <v>85189</v>
      </c>
      <c r="R22">
        <v>84470</v>
      </c>
    </row>
    <row r="23" spans="2:18" x14ac:dyDescent="0.25">
      <c r="B23" s="1">
        <v>127477</v>
      </c>
      <c r="C23">
        <v>84414</v>
      </c>
      <c r="D23">
        <v>102708</v>
      </c>
      <c r="E23">
        <v>89466</v>
      </c>
      <c r="F23">
        <v>94646</v>
      </c>
      <c r="G23">
        <v>111758</v>
      </c>
      <c r="H23">
        <v>108339</v>
      </c>
      <c r="I23">
        <v>95601</v>
      </c>
      <c r="J23">
        <v>95639</v>
      </c>
      <c r="K23">
        <v>92505</v>
      </c>
      <c r="L23">
        <v>102143</v>
      </c>
      <c r="M23">
        <v>98989</v>
      </c>
      <c r="N23">
        <v>98122</v>
      </c>
      <c r="O23">
        <v>109929</v>
      </c>
      <c r="P23">
        <v>101677</v>
      </c>
      <c r="Q23">
        <v>94127</v>
      </c>
      <c r="R23">
        <v>89680</v>
      </c>
    </row>
    <row r="24" spans="2:18" x14ac:dyDescent="0.25">
      <c r="B24" s="1">
        <v>126897</v>
      </c>
      <c r="C24">
        <v>75496</v>
      </c>
      <c r="D24">
        <v>100434</v>
      </c>
      <c r="E24">
        <v>85421</v>
      </c>
      <c r="F24">
        <v>92658</v>
      </c>
      <c r="G24">
        <v>115219</v>
      </c>
      <c r="H24">
        <v>110769</v>
      </c>
      <c r="I24">
        <v>93981</v>
      </c>
      <c r="J24">
        <v>91852</v>
      </c>
      <c r="K24">
        <v>86508</v>
      </c>
      <c r="L24">
        <v>101156</v>
      </c>
      <c r="M24">
        <v>91765</v>
      </c>
      <c r="N24">
        <v>97157</v>
      </c>
      <c r="O24">
        <v>105471</v>
      </c>
      <c r="P24">
        <v>103254</v>
      </c>
      <c r="Q24">
        <v>91914</v>
      </c>
      <c r="R24">
        <v>98554</v>
      </c>
    </row>
    <row r="25" spans="2:18" x14ac:dyDescent="0.25">
      <c r="B25" s="1">
        <v>124088</v>
      </c>
      <c r="C25">
        <v>79730</v>
      </c>
      <c r="D25">
        <v>102165</v>
      </c>
      <c r="E25">
        <v>89597</v>
      </c>
      <c r="F25">
        <v>92077</v>
      </c>
      <c r="G25">
        <v>114913</v>
      </c>
      <c r="H25">
        <v>111169</v>
      </c>
      <c r="I25">
        <v>95794</v>
      </c>
      <c r="J25">
        <v>96988</v>
      </c>
      <c r="K25">
        <v>89930</v>
      </c>
      <c r="L25">
        <v>109581</v>
      </c>
      <c r="M25">
        <v>99974</v>
      </c>
      <c r="N25">
        <v>102706</v>
      </c>
      <c r="O25">
        <v>100703</v>
      </c>
      <c r="P25">
        <v>95651</v>
      </c>
      <c r="Q25">
        <v>96705</v>
      </c>
      <c r="R25">
        <v>99864</v>
      </c>
    </row>
    <row r="26" spans="2:18" x14ac:dyDescent="0.25">
      <c r="B26" s="1">
        <v>114492</v>
      </c>
      <c r="C26">
        <v>67801</v>
      </c>
      <c r="D26">
        <v>91534</v>
      </c>
      <c r="E26">
        <v>78147</v>
      </c>
      <c r="F26">
        <v>78936</v>
      </c>
      <c r="G26">
        <v>105022</v>
      </c>
      <c r="H26">
        <v>101454</v>
      </c>
      <c r="I26">
        <v>82745</v>
      </c>
      <c r="J26">
        <v>79995</v>
      </c>
      <c r="K26">
        <v>70301</v>
      </c>
      <c r="L26">
        <v>89105</v>
      </c>
      <c r="M26">
        <v>79312</v>
      </c>
      <c r="N26">
        <v>87326</v>
      </c>
      <c r="O26">
        <v>96396</v>
      </c>
      <c r="P26">
        <v>96339</v>
      </c>
      <c r="Q26">
        <v>75308</v>
      </c>
      <c r="R26">
        <v>77171</v>
      </c>
    </row>
    <row r="27" spans="2:18" x14ac:dyDescent="0.25">
      <c r="B27" s="1">
        <v>129075</v>
      </c>
      <c r="C27">
        <v>71392</v>
      </c>
      <c r="D27">
        <v>98135</v>
      </c>
      <c r="E27">
        <v>84012</v>
      </c>
      <c r="F27">
        <v>87154</v>
      </c>
      <c r="G27">
        <v>110781</v>
      </c>
      <c r="H27">
        <v>107630</v>
      </c>
      <c r="I27">
        <v>91567</v>
      </c>
      <c r="J27">
        <v>91398</v>
      </c>
      <c r="K27">
        <v>85858</v>
      </c>
      <c r="L27">
        <v>99171</v>
      </c>
      <c r="M27">
        <v>88017</v>
      </c>
      <c r="N27">
        <v>87507</v>
      </c>
      <c r="O27">
        <v>90263</v>
      </c>
      <c r="P27">
        <v>94472</v>
      </c>
      <c r="Q27">
        <v>92091</v>
      </c>
      <c r="R27">
        <v>90694</v>
      </c>
    </row>
    <row r="28" spans="2:18" x14ac:dyDescent="0.25">
      <c r="B28" s="1">
        <v>120615</v>
      </c>
      <c r="C28">
        <v>72432</v>
      </c>
      <c r="D28">
        <v>94725</v>
      </c>
      <c r="E28">
        <v>86521</v>
      </c>
      <c r="F28">
        <v>87501</v>
      </c>
      <c r="G28">
        <v>108332</v>
      </c>
      <c r="H28">
        <v>104371</v>
      </c>
      <c r="I28">
        <v>87078</v>
      </c>
      <c r="J28">
        <v>84415</v>
      </c>
      <c r="K28">
        <v>73209</v>
      </c>
      <c r="L28">
        <v>94185</v>
      </c>
      <c r="M28">
        <v>86108</v>
      </c>
      <c r="N28">
        <v>92471</v>
      </c>
      <c r="O28">
        <v>103167</v>
      </c>
      <c r="P28">
        <v>97069</v>
      </c>
      <c r="Q28">
        <v>87750</v>
      </c>
      <c r="R28">
        <v>87718</v>
      </c>
    </row>
    <row r="29" spans="2:18" x14ac:dyDescent="0.25">
      <c r="B29" s="1">
        <v>106055</v>
      </c>
      <c r="C29">
        <v>72273</v>
      </c>
      <c r="D29">
        <v>96169</v>
      </c>
      <c r="E29">
        <v>82997</v>
      </c>
      <c r="F29">
        <v>87682</v>
      </c>
      <c r="G29">
        <v>106312</v>
      </c>
      <c r="H29">
        <v>102092</v>
      </c>
      <c r="I29">
        <v>88158</v>
      </c>
      <c r="J29">
        <v>87740</v>
      </c>
      <c r="K29">
        <v>81825</v>
      </c>
      <c r="L29">
        <v>96727</v>
      </c>
      <c r="M29">
        <v>93970</v>
      </c>
      <c r="N29">
        <v>87487</v>
      </c>
      <c r="O29">
        <v>100708</v>
      </c>
      <c r="P29">
        <v>96196</v>
      </c>
      <c r="Q29">
        <v>86857</v>
      </c>
      <c r="R29">
        <v>83994</v>
      </c>
    </row>
    <row r="30" spans="2:18" x14ac:dyDescent="0.25">
      <c r="B30" s="1">
        <v>124260</v>
      </c>
      <c r="C30">
        <v>80603</v>
      </c>
      <c r="D30">
        <v>104754</v>
      </c>
      <c r="E30">
        <v>89451</v>
      </c>
      <c r="F30">
        <v>95422</v>
      </c>
      <c r="G30">
        <v>115400</v>
      </c>
      <c r="H30">
        <v>111139</v>
      </c>
      <c r="I30">
        <v>99810</v>
      </c>
      <c r="J30">
        <v>96678</v>
      </c>
      <c r="K30">
        <v>91931</v>
      </c>
      <c r="L30">
        <v>91765</v>
      </c>
      <c r="M30">
        <v>96443</v>
      </c>
      <c r="N30">
        <v>87573</v>
      </c>
      <c r="O30">
        <v>95899</v>
      </c>
      <c r="P30">
        <v>95366</v>
      </c>
      <c r="Q30">
        <v>98093</v>
      </c>
      <c r="R30">
        <v>97027</v>
      </c>
    </row>
    <row r="31" spans="2:18" x14ac:dyDescent="0.25">
      <c r="B31" s="1">
        <v>122078</v>
      </c>
      <c r="C31">
        <v>68347</v>
      </c>
      <c r="D31">
        <v>92647</v>
      </c>
      <c r="E31">
        <v>76892</v>
      </c>
      <c r="F31">
        <v>84485</v>
      </c>
      <c r="G31">
        <v>104150</v>
      </c>
      <c r="H31">
        <v>99569</v>
      </c>
      <c r="I31">
        <v>86638</v>
      </c>
      <c r="J31">
        <v>82906</v>
      </c>
      <c r="K31">
        <v>80617</v>
      </c>
      <c r="L31">
        <v>87514</v>
      </c>
      <c r="M31">
        <v>83089</v>
      </c>
      <c r="N31">
        <v>89997</v>
      </c>
      <c r="O31">
        <v>94504</v>
      </c>
      <c r="P31">
        <v>91182</v>
      </c>
      <c r="Q31">
        <v>87466</v>
      </c>
      <c r="R31">
        <v>85200</v>
      </c>
    </row>
    <row r="32" spans="2:18" x14ac:dyDescent="0.25">
      <c r="B32" s="1">
        <v>111683</v>
      </c>
      <c r="C32">
        <v>69198</v>
      </c>
      <c r="D32">
        <v>100478</v>
      </c>
      <c r="E32">
        <v>83790</v>
      </c>
      <c r="F32">
        <v>88309</v>
      </c>
      <c r="G32">
        <v>111957</v>
      </c>
      <c r="H32">
        <v>108429</v>
      </c>
      <c r="I32">
        <v>91954</v>
      </c>
      <c r="J32">
        <v>92000</v>
      </c>
      <c r="K32">
        <v>84822</v>
      </c>
      <c r="L32">
        <v>99703</v>
      </c>
      <c r="M32">
        <v>91331</v>
      </c>
      <c r="N32">
        <v>93249</v>
      </c>
      <c r="O32">
        <v>103274</v>
      </c>
      <c r="P32">
        <v>101165</v>
      </c>
      <c r="Q32">
        <v>92826</v>
      </c>
      <c r="R32">
        <v>86232</v>
      </c>
    </row>
    <row r="33" spans="2:18" x14ac:dyDescent="0.25">
      <c r="B33" s="1">
        <v>136225</v>
      </c>
      <c r="C33">
        <v>77182</v>
      </c>
      <c r="D33">
        <v>101067</v>
      </c>
      <c r="E33">
        <v>87094</v>
      </c>
      <c r="F33">
        <v>93032</v>
      </c>
      <c r="G33">
        <v>110450</v>
      </c>
      <c r="H33">
        <v>106760</v>
      </c>
      <c r="I33">
        <v>94250</v>
      </c>
      <c r="J33">
        <v>95336</v>
      </c>
      <c r="K33">
        <v>90714</v>
      </c>
      <c r="L33">
        <v>95152</v>
      </c>
      <c r="M33">
        <v>97147</v>
      </c>
      <c r="N33">
        <v>81643</v>
      </c>
      <c r="O33">
        <v>97306</v>
      </c>
      <c r="P33">
        <v>98656</v>
      </c>
      <c r="Q33">
        <v>90863</v>
      </c>
      <c r="R33">
        <v>91951</v>
      </c>
    </row>
    <row r="34" spans="2:18" x14ac:dyDescent="0.25">
      <c r="B34" s="1">
        <v>118629</v>
      </c>
      <c r="C34">
        <v>74580</v>
      </c>
      <c r="D34">
        <v>96652</v>
      </c>
      <c r="E34">
        <v>86199</v>
      </c>
      <c r="F34">
        <v>88949</v>
      </c>
      <c r="G34">
        <v>108035</v>
      </c>
      <c r="H34">
        <v>103859</v>
      </c>
      <c r="I34">
        <v>89283</v>
      </c>
      <c r="J34">
        <v>84873</v>
      </c>
      <c r="K34">
        <v>82756</v>
      </c>
      <c r="L34">
        <v>95989</v>
      </c>
      <c r="M34">
        <v>88415</v>
      </c>
      <c r="N34">
        <v>87969</v>
      </c>
      <c r="O34">
        <v>98493</v>
      </c>
      <c r="P34">
        <v>96863</v>
      </c>
      <c r="Q34">
        <v>87658</v>
      </c>
      <c r="R34">
        <v>90357</v>
      </c>
    </row>
    <row r="35" spans="2:18" x14ac:dyDescent="0.25">
      <c r="B35" s="1">
        <v>116444</v>
      </c>
      <c r="C35">
        <v>74169</v>
      </c>
      <c r="D35">
        <v>93152</v>
      </c>
      <c r="E35">
        <v>84623</v>
      </c>
      <c r="F35">
        <v>86256</v>
      </c>
      <c r="G35">
        <v>106416</v>
      </c>
      <c r="H35">
        <v>100948</v>
      </c>
      <c r="I35">
        <v>81990</v>
      </c>
      <c r="J35">
        <v>80501</v>
      </c>
      <c r="K35">
        <v>80428</v>
      </c>
      <c r="L35">
        <v>98741</v>
      </c>
      <c r="M35">
        <v>84237</v>
      </c>
      <c r="N35">
        <v>89427</v>
      </c>
      <c r="O35">
        <v>98289</v>
      </c>
      <c r="P35">
        <v>95597</v>
      </c>
      <c r="Q35">
        <v>80165</v>
      </c>
      <c r="R35">
        <v>81630</v>
      </c>
    </row>
    <row r="36" spans="2:18" x14ac:dyDescent="0.25">
      <c r="B36" s="1">
        <v>127327</v>
      </c>
      <c r="C36">
        <v>69411</v>
      </c>
      <c r="D36">
        <v>99950</v>
      </c>
      <c r="E36">
        <v>83246</v>
      </c>
      <c r="F36">
        <v>88283</v>
      </c>
      <c r="G36">
        <v>110485</v>
      </c>
      <c r="H36">
        <v>106874</v>
      </c>
      <c r="I36">
        <v>92286</v>
      </c>
      <c r="J36">
        <v>91154</v>
      </c>
      <c r="K36">
        <v>86406</v>
      </c>
      <c r="L36">
        <v>98968</v>
      </c>
      <c r="M36">
        <v>93569</v>
      </c>
      <c r="N36">
        <v>93048</v>
      </c>
      <c r="O36">
        <v>97156</v>
      </c>
      <c r="P36">
        <v>98714</v>
      </c>
      <c r="Q36">
        <v>92611</v>
      </c>
      <c r="R36">
        <v>91918</v>
      </c>
    </row>
    <row r="37" spans="2:18" x14ac:dyDescent="0.25">
      <c r="B37" s="1">
        <v>119937</v>
      </c>
      <c r="C37">
        <v>70479</v>
      </c>
      <c r="D37">
        <v>96610</v>
      </c>
      <c r="E37">
        <v>79183</v>
      </c>
      <c r="F37">
        <v>86893</v>
      </c>
      <c r="G37">
        <v>108526</v>
      </c>
      <c r="H37">
        <v>105296</v>
      </c>
      <c r="I37">
        <v>89321</v>
      </c>
      <c r="J37">
        <v>88403</v>
      </c>
      <c r="K37">
        <v>86457</v>
      </c>
      <c r="L37">
        <v>87033</v>
      </c>
      <c r="M37">
        <v>84614</v>
      </c>
      <c r="N37">
        <v>85183</v>
      </c>
      <c r="O37">
        <v>92490</v>
      </c>
      <c r="P37">
        <v>95704</v>
      </c>
      <c r="Q37">
        <v>101613</v>
      </c>
      <c r="R37">
        <v>96572</v>
      </c>
    </row>
    <row r="38" spans="2:18" x14ac:dyDescent="0.25">
      <c r="B38" s="1">
        <v>125679</v>
      </c>
      <c r="C38">
        <v>84824</v>
      </c>
      <c r="D38">
        <v>103803</v>
      </c>
      <c r="E38">
        <v>97234</v>
      </c>
      <c r="F38">
        <v>95773</v>
      </c>
      <c r="G38">
        <v>112332</v>
      </c>
      <c r="H38">
        <v>108890</v>
      </c>
      <c r="I38">
        <v>97653</v>
      </c>
      <c r="J38">
        <v>96671</v>
      </c>
      <c r="K38">
        <v>89706</v>
      </c>
      <c r="L38">
        <v>97304</v>
      </c>
      <c r="M38">
        <v>95989</v>
      </c>
      <c r="N38">
        <v>98513</v>
      </c>
      <c r="O38">
        <v>96176</v>
      </c>
      <c r="P38">
        <v>104222</v>
      </c>
      <c r="Q38">
        <v>93515</v>
      </c>
      <c r="R38">
        <v>96301</v>
      </c>
    </row>
    <row r="39" spans="2:18" x14ac:dyDescent="0.25">
      <c r="B39" s="1">
        <v>100819</v>
      </c>
      <c r="C39">
        <v>49714</v>
      </c>
      <c r="D39">
        <v>88134</v>
      </c>
      <c r="E39">
        <v>67023</v>
      </c>
      <c r="F39">
        <v>71682</v>
      </c>
      <c r="G39">
        <v>97810</v>
      </c>
      <c r="H39">
        <v>94534</v>
      </c>
      <c r="I39">
        <v>76672</v>
      </c>
      <c r="J39">
        <v>78453</v>
      </c>
      <c r="K39">
        <v>72357</v>
      </c>
      <c r="L39">
        <v>85819</v>
      </c>
      <c r="M39">
        <v>79969</v>
      </c>
      <c r="N39">
        <v>80846</v>
      </c>
      <c r="O39">
        <v>91003</v>
      </c>
      <c r="P39">
        <v>88672</v>
      </c>
      <c r="Q39">
        <v>73548</v>
      </c>
      <c r="R39">
        <v>80654</v>
      </c>
    </row>
    <row r="40" spans="2:18" x14ac:dyDescent="0.25">
      <c r="B40" s="1">
        <v>136952</v>
      </c>
      <c r="C40">
        <v>85203</v>
      </c>
      <c r="D40">
        <v>107669</v>
      </c>
      <c r="E40">
        <v>91436</v>
      </c>
      <c r="F40">
        <v>100453</v>
      </c>
      <c r="G40">
        <v>117715</v>
      </c>
      <c r="H40">
        <v>113634</v>
      </c>
      <c r="I40">
        <v>102529</v>
      </c>
      <c r="J40">
        <v>101594</v>
      </c>
      <c r="K40">
        <v>95552</v>
      </c>
      <c r="L40">
        <v>96837</v>
      </c>
      <c r="M40">
        <v>97476</v>
      </c>
      <c r="N40">
        <v>96468</v>
      </c>
      <c r="O40">
        <v>96729</v>
      </c>
      <c r="P40">
        <v>98098</v>
      </c>
      <c r="Q40">
        <v>107040</v>
      </c>
      <c r="R40">
        <v>108094</v>
      </c>
    </row>
    <row r="41" spans="2:18" x14ac:dyDescent="0.25">
      <c r="B41" s="1">
        <v>117692</v>
      </c>
      <c r="C41">
        <v>77215</v>
      </c>
      <c r="D41">
        <v>100416</v>
      </c>
      <c r="E41">
        <v>83127</v>
      </c>
      <c r="F41">
        <v>90954</v>
      </c>
      <c r="G41">
        <v>111571</v>
      </c>
      <c r="H41">
        <v>107422</v>
      </c>
      <c r="I41">
        <v>95256</v>
      </c>
      <c r="J41">
        <v>94956</v>
      </c>
      <c r="K41">
        <v>87433</v>
      </c>
      <c r="L41">
        <v>100312</v>
      </c>
      <c r="M41">
        <v>93357</v>
      </c>
      <c r="N41">
        <v>102565</v>
      </c>
      <c r="O41">
        <v>103460</v>
      </c>
      <c r="P41">
        <v>102669</v>
      </c>
      <c r="Q41">
        <v>91152</v>
      </c>
      <c r="R41">
        <v>95372</v>
      </c>
    </row>
    <row r="42" spans="2:18" x14ac:dyDescent="0.25">
      <c r="B42" s="1">
        <v>120470</v>
      </c>
      <c r="C42">
        <v>77222</v>
      </c>
      <c r="D42">
        <v>99460</v>
      </c>
      <c r="E42">
        <v>84854</v>
      </c>
      <c r="F42">
        <v>92126</v>
      </c>
      <c r="G42">
        <v>109020</v>
      </c>
      <c r="H42">
        <v>105315</v>
      </c>
      <c r="I42">
        <v>93263</v>
      </c>
      <c r="J42">
        <v>94152</v>
      </c>
      <c r="K42">
        <v>90136</v>
      </c>
      <c r="L42">
        <v>93761</v>
      </c>
      <c r="M42">
        <v>95091</v>
      </c>
      <c r="N42">
        <v>86976</v>
      </c>
      <c r="O42">
        <v>86288</v>
      </c>
      <c r="P42">
        <v>91926</v>
      </c>
      <c r="Q42">
        <v>98510</v>
      </c>
      <c r="R42">
        <v>94782</v>
      </c>
    </row>
    <row r="43" spans="2:18" x14ac:dyDescent="0.25">
      <c r="B43" s="1">
        <v>136023.99999995</v>
      </c>
      <c r="C43">
        <v>84461</v>
      </c>
      <c r="D43">
        <v>106994</v>
      </c>
      <c r="E43">
        <v>95490</v>
      </c>
      <c r="F43">
        <v>99912</v>
      </c>
      <c r="G43">
        <v>118780</v>
      </c>
      <c r="H43">
        <v>114642</v>
      </c>
      <c r="I43">
        <v>103118</v>
      </c>
      <c r="J43">
        <v>101412</v>
      </c>
      <c r="K43">
        <v>98390</v>
      </c>
      <c r="L43">
        <v>98723</v>
      </c>
      <c r="M43">
        <v>98996</v>
      </c>
      <c r="N43">
        <v>93563</v>
      </c>
      <c r="O43">
        <v>96291</v>
      </c>
      <c r="P43">
        <v>95637</v>
      </c>
      <c r="Q43">
        <v>101978</v>
      </c>
      <c r="R43">
        <v>100779</v>
      </c>
    </row>
    <row r="44" spans="2:18" x14ac:dyDescent="0.25">
      <c r="B44" s="1">
        <v>104907</v>
      </c>
      <c r="C44">
        <v>66756</v>
      </c>
      <c r="D44">
        <v>92671</v>
      </c>
      <c r="E44">
        <v>73277</v>
      </c>
      <c r="F44">
        <v>83690</v>
      </c>
      <c r="G44">
        <v>104647</v>
      </c>
      <c r="H44">
        <v>101387</v>
      </c>
      <c r="I44">
        <v>87718</v>
      </c>
      <c r="J44">
        <v>88292</v>
      </c>
      <c r="K44">
        <v>79394</v>
      </c>
      <c r="L44">
        <v>86463</v>
      </c>
      <c r="M44">
        <v>86997</v>
      </c>
      <c r="N44">
        <v>88147</v>
      </c>
      <c r="O44">
        <v>90131</v>
      </c>
      <c r="P44">
        <v>92034</v>
      </c>
      <c r="Q44">
        <v>92184</v>
      </c>
      <c r="R44">
        <v>87443</v>
      </c>
    </row>
    <row r="45" spans="2:18" x14ac:dyDescent="0.25">
      <c r="B45" s="1">
        <v>140695</v>
      </c>
      <c r="C45">
        <v>72424</v>
      </c>
      <c r="D45">
        <v>102008</v>
      </c>
      <c r="E45">
        <v>85234</v>
      </c>
      <c r="F45">
        <v>92793</v>
      </c>
      <c r="G45">
        <v>117334</v>
      </c>
      <c r="H45">
        <v>113072</v>
      </c>
      <c r="I45">
        <v>97752</v>
      </c>
      <c r="J45">
        <v>96241</v>
      </c>
      <c r="K45">
        <v>87194</v>
      </c>
      <c r="L45">
        <v>103191</v>
      </c>
      <c r="M45">
        <v>97016</v>
      </c>
      <c r="N45">
        <v>87494</v>
      </c>
      <c r="O45">
        <v>102580</v>
      </c>
      <c r="P45">
        <v>106181</v>
      </c>
      <c r="Q45">
        <v>99564</v>
      </c>
      <c r="R45">
        <v>95483</v>
      </c>
    </row>
    <row r="46" spans="2:18" x14ac:dyDescent="0.25">
      <c r="B46" s="1">
        <v>132747.99999999901</v>
      </c>
      <c r="C46">
        <v>65693</v>
      </c>
      <c r="D46">
        <v>98845</v>
      </c>
      <c r="E46">
        <v>77721</v>
      </c>
      <c r="F46">
        <v>85686</v>
      </c>
      <c r="G46">
        <v>113011</v>
      </c>
      <c r="H46">
        <v>109229</v>
      </c>
      <c r="I46">
        <v>95362</v>
      </c>
      <c r="J46">
        <v>92773</v>
      </c>
      <c r="K46">
        <v>85739</v>
      </c>
      <c r="L46">
        <v>93982</v>
      </c>
      <c r="M46">
        <v>86540</v>
      </c>
      <c r="N46">
        <v>85624</v>
      </c>
      <c r="O46">
        <v>88572</v>
      </c>
      <c r="P46">
        <v>89619</v>
      </c>
      <c r="Q46">
        <v>97764</v>
      </c>
      <c r="R46">
        <v>93563</v>
      </c>
    </row>
    <row r="47" spans="2:18" x14ac:dyDescent="0.25">
      <c r="B47" s="1">
        <v>110159</v>
      </c>
      <c r="C47">
        <v>66754</v>
      </c>
      <c r="D47">
        <v>93108</v>
      </c>
      <c r="E47">
        <v>78766</v>
      </c>
      <c r="F47">
        <v>84844</v>
      </c>
      <c r="G47">
        <v>100692</v>
      </c>
      <c r="H47">
        <v>98163</v>
      </c>
      <c r="I47">
        <v>87961</v>
      </c>
      <c r="J47">
        <v>88454</v>
      </c>
      <c r="K47">
        <v>86190</v>
      </c>
      <c r="L47">
        <v>89918</v>
      </c>
      <c r="M47">
        <v>88915</v>
      </c>
      <c r="N47">
        <v>88250</v>
      </c>
      <c r="O47">
        <v>90869</v>
      </c>
      <c r="P47">
        <v>87323</v>
      </c>
      <c r="Q47">
        <v>86801</v>
      </c>
      <c r="R47">
        <v>90633</v>
      </c>
    </row>
    <row r="48" spans="2:18" x14ac:dyDescent="0.25">
      <c r="B48" s="1">
        <v>138601</v>
      </c>
      <c r="C48">
        <v>77285</v>
      </c>
      <c r="D48">
        <v>102059</v>
      </c>
      <c r="E48">
        <v>87084</v>
      </c>
      <c r="F48">
        <v>93035</v>
      </c>
      <c r="G48">
        <v>115206</v>
      </c>
      <c r="H48">
        <v>110397</v>
      </c>
      <c r="I48">
        <v>96862</v>
      </c>
      <c r="J48">
        <v>94363</v>
      </c>
      <c r="K48">
        <v>91509</v>
      </c>
      <c r="L48">
        <v>98110</v>
      </c>
      <c r="M48">
        <v>94736</v>
      </c>
      <c r="N48">
        <v>91300</v>
      </c>
      <c r="O48">
        <v>93206</v>
      </c>
      <c r="P48">
        <v>97530</v>
      </c>
      <c r="Q48">
        <v>102984</v>
      </c>
      <c r="R48">
        <v>98433</v>
      </c>
    </row>
    <row r="49" spans="2:18" x14ac:dyDescent="0.25">
      <c r="B49" s="1">
        <v>101529</v>
      </c>
      <c r="C49">
        <v>68665</v>
      </c>
      <c r="D49">
        <v>97356</v>
      </c>
      <c r="E49">
        <v>83118</v>
      </c>
      <c r="F49">
        <v>87078</v>
      </c>
      <c r="G49">
        <v>112177</v>
      </c>
      <c r="H49">
        <v>108007</v>
      </c>
      <c r="I49">
        <v>92594</v>
      </c>
      <c r="J49">
        <v>89464</v>
      </c>
      <c r="K49">
        <v>78543</v>
      </c>
      <c r="L49">
        <v>94996</v>
      </c>
      <c r="M49">
        <v>87467</v>
      </c>
      <c r="N49">
        <v>94007</v>
      </c>
      <c r="O49">
        <v>96101</v>
      </c>
      <c r="P49">
        <v>93974</v>
      </c>
      <c r="Q49">
        <v>91090</v>
      </c>
      <c r="R49">
        <v>91344</v>
      </c>
    </row>
    <row r="50" spans="2:18" x14ac:dyDescent="0.25">
      <c r="B50" s="1">
        <v>117825</v>
      </c>
      <c r="C50">
        <v>70725</v>
      </c>
      <c r="D50">
        <v>102365</v>
      </c>
      <c r="E50">
        <v>83605</v>
      </c>
      <c r="F50">
        <v>88729</v>
      </c>
      <c r="G50">
        <v>118980</v>
      </c>
      <c r="H50">
        <v>114782</v>
      </c>
      <c r="I50">
        <v>103124</v>
      </c>
      <c r="J50">
        <v>100093</v>
      </c>
      <c r="K50">
        <v>96467</v>
      </c>
      <c r="L50">
        <v>91471</v>
      </c>
      <c r="M50">
        <v>98781</v>
      </c>
      <c r="N50">
        <v>88975</v>
      </c>
      <c r="O50">
        <v>93932</v>
      </c>
      <c r="P50">
        <v>98443</v>
      </c>
      <c r="Q50">
        <v>98769</v>
      </c>
      <c r="R50">
        <v>98876</v>
      </c>
    </row>
    <row r="51" spans="2:18" x14ac:dyDescent="0.25">
      <c r="B51" s="1">
        <v>130651</v>
      </c>
      <c r="C51">
        <v>66319</v>
      </c>
      <c r="D51">
        <v>100694</v>
      </c>
      <c r="E51">
        <v>80111</v>
      </c>
      <c r="F51">
        <v>86539</v>
      </c>
      <c r="G51">
        <v>115584</v>
      </c>
      <c r="H51">
        <v>111376</v>
      </c>
      <c r="I51">
        <v>95797</v>
      </c>
      <c r="J51">
        <v>94261</v>
      </c>
      <c r="K51">
        <v>87109</v>
      </c>
      <c r="L51">
        <v>95518</v>
      </c>
      <c r="M51">
        <v>89284</v>
      </c>
      <c r="N51">
        <v>93854</v>
      </c>
      <c r="O51">
        <v>97407</v>
      </c>
      <c r="P51">
        <v>98869</v>
      </c>
      <c r="Q51">
        <v>101213</v>
      </c>
      <c r="R51">
        <v>102328</v>
      </c>
    </row>
    <row r="52" spans="2:18" x14ac:dyDescent="0.25">
      <c r="B52" s="1">
        <v>116337</v>
      </c>
      <c r="C52">
        <v>69875</v>
      </c>
      <c r="D52">
        <v>93016</v>
      </c>
      <c r="E52">
        <v>76337</v>
      </c>
      <c r="F52">
        <v>82978</v>
      </c>
      <c r="G52">
        <v>104077</v>
      </c>
      <c r="H52">
        <v>99924</v>
      </c>
      <c r="I52">
        <v>87414</v>
      </c>
      <c r="J52">
        <v>86432</v>
      </c>
      <c r="K52">
        <v>82359</v>
      </c>
      <c r="L52">
        <v>93351</v>
      </c>
      <c r="M52">
        <v>89277</v>
      </c>
      <c r="N52">
        <v>91075</v>
      </c>
      <c r="O52">
        <v>90147</v>
      </c>
      <c r="P52">
        <v>88904</v>
      </c>
      <c r="Q52">
        <v>85897</v>
      </c>
      <c r="R52">
        <v>88332</v>
      </c>
    </row>
    <row r="53" spans="2:18" x14ac:dyDescent="0.25">
      <c r="B53" s="1">
        <v>132610</v>
      </c>
      <c r="C53">
        <v>77263</v>
      </c>
      <c r="D53">
        <v>99529</v>
      </c>
      <c r="E53">
        <v>86162</v>
      </c>
      <c r="F53">
        <v>90112</v>
      </c>
      <c r="G53">
        <v>110644</v>
      </c>
      <c r="H53">
        <v>106580</v>
      </c>
      <c r="I53">
        <v>94882</v>
      </c>
      <c r="J53">
        <v>93788</v>
      </c>
      <c r="K53">
        <v>94559</v>
      </c>
      <c r="L53">
        <v>104743</v>
      </c>
      <c r="M53">
        <v>94914</v>
      </c>
      <c r="N53">
        <v>98541</v>
      </c>
      <c r="O53">
        <v>99032</v>
      </c>
      <c r="P53">
        <v>96291</v>
      </c>
      <c r="Q53">
        <v>98632</v>
      </c>
      <c r="R53">
        <v>97348</v>
      </c>
    </row>
    <row r="54" spans="2:18" x14ac:dyDescent="0.25">
      <c r="B54" s="1">
        <v>120358</v>
      </c>
      <c r="C54">
        <v>78789</v>
      </c>
      <c r="D54">
        <v>98398</v>
      </c>
      <c r="E54">
        <v>85199</v>
      </c>
      <c r="F54">
        <v>92979</v>
      </c>
      <c r="G54">
        <v>112523</v>
      </c>
      <c r="H54">
        <v>107305</v>
      </c>
      <c r="I54">
        <v>94735</v>
      </c>
      <c r="J54">
        <v>92290</v>
      </c>
      <c r="K54">
        <v>87787</v>
      </c>
      <c r="L54">
        <v>94281</v>
      </c>
      <c r="M54">
        <v>91279</v>
      </c>
      <c r="N54">
        <v>94018</v>
      </c>
      <c r="O54">
        <v>94105</v>
      </c>
      <c r="P54">
        <v>94246</v>
      </c>
      <c r="Q54">
        <v>95973</v>
      </c>
      <c r="R54">
        <v>96143</v>
      </c>
    </row>
    <row r="55" spans="2:18" x14ac:dyDescent="0.25">
      <c r="B55" s="1">
        <v>124769</v>
      </c>
      <c r="C55">
        <v>75420</v>
      </c>
      <c r="D55">
        <v>98456</v>
      </c>
      <c r="E55">
        <v>87732</v>
      </c>
      <c r="F55">
        <v>92416</v>
      </c>
      <c r="G55">
        <v>110372</v>
      </c>
      <c r="H55">
        <v>107312</v>
      </c>
      <c r="I55">
        <v>89760</v>
      </c>
      <c r="J55">
        <v>91159</v>
      </c>
      <c r="K55">
        <v>89597</v>
      </c>
      <c r="L55">
        <v>100171</v>
      </c>
      <c r="M55">
        <v>87853</v>
      </c>
      <c r="N55">
        <v>95783</v>
      </c>
      <c r="O55">
        <v>98942</v>
      </c>
      <c r="P55">
        <v>99269</v>
      </c>
      <c r="Q55">
        <v>89070</v>
      </c>
      <c r="R55">
        <v>88399</v>
      </c>
    </row>
    <row r="56" spans="2:18" x14ac:dyDescent="0.25">
      <c r="B56" s="1">
        <v>137617.99999995</v>
      </c>
      <c r="C56">
        <v>78323</v>
      </c>
      <c r="D56">
        <v>100347</v>
      </c>
      <c r="E56">
        <v>91175</v>
      </c>
      <c r="F56">
        <v>90696</v>
      </c>
      <c r="G56">
        <v>113408</v>
      </c>
      <c r="H56">
        <v>109401</v>
      </c>
      <c r="I56">
        <v>99376</v>
      </c>
      <c r="J56">
        <v>97642</v>
      </c>
      <c r="K56">
        <v>88297</v>
      </c>
      <c r="L56">
        <v>95139</v>
      </c>
      <c r="M56">
        <v>91649</v>
      </c>
      <c r="N56">
        <v>93187</v>
      </c>
      <c r="O56">
        <v>90568</v>
      </c>
      <c r="P56">
        <v>88872</v>
      </c>
      <c r="Q56">
        <v>100620</v>
      </c>
      <c r="R56">
        <v>99744</v>
      </c>
    </row>
    <row r="57" spans="2:18" x14ac:dyDescent="0.25">
      <c r="B57" s="1">
        <v>109952</v>
      </c>
      <c r="C57">
        <v>71150</v>
      </c>
      <c r="D57">
        <v>98252</v>
      </c>
      <c r="E57">
        <v>79519</v>
      </c>
      <c r="F57">
        <v>87886</v>
      </c>
      <c r="G57">
        <v>113330</v>
      </c>
      <c r="H57">
        <v>110061</v>
      </c>
      <c r="I57">
        <v>91058</v>
      </c>
      <c r="J57">
        <v>90169</v>
      </c>
      <c r="K57">
        <v>83386</v>
      </c>
      <c r="L57">
        <v>97956</v>
      </c>
      <c r="M57">
        <v>91108</v>
      </c>
      <c r="N57">
        <v>92253</v>
      </c>
      <c r="O57">
        <v>103473</v>
      </c>
      <c r="P57">
        <v>101978</v>
      </c>
      <c r="Q57">
        <v>86015</v>
      </c>
      <c r="R57">
        <v>81558</v>
      </c>
    </row>
    <row r="58" spans="2:18" x14ac:dyDescent="0.25">
      <c r="B58" s="1">
        <v>127504</v>
      </c>
      <c r="C58">
        <v>79188</v>
      </c>
      <c r="D58">
        <v>101531</v>
      </c>
      <c r="E58">
        <v>86979</v>
      </c>
      <c r="F58">
        <v>93236</v>
      </c>
      <c r="G58">
        <v>111814</v>
      </c>
      <c r="H58">
        <v>107536</v>
      </c>
      <c r="I58">
        <v>93912</v>
      </c>
      <c r="J58">
        <v>93154</v>
      </c>
      <c r="K58">
        <v>89984</v>
      </c>
      <c r="L58">
        <v>99272</v>
      </c>
      <c r="M58">
        <v>97545</v>
      </c>
      <c r="N58">
        <v>91772</v>
      </c>
      <c r="O58">
        <v>93244</v>
      </c>
      <c r="P58">
        <v>97880</v>
      </c>
      <c r="Q58">
        <v>100563</v>
      </c>
      <c r="R58">
        <v>96702</v>
      </c>
    </row>
    <row r="59" spans="2:18" x14ac:dyDescent="0.25">
      <c r="B59" s="1">
        <v>152455</v>
      </c>
      <c r="C59">
        <v>79946</v>
      </c>
      <c r="D59">
        <v>113053</v>
      </c>
      <c r="E59">
        <v>92938</v>
      </c>
      <c r="F59">
        <v>97544</v>
      </c>
      <c r="G59">
        <v>125085</v>
      </c>
      <c r="H59">
        <v>120563</v>
      </c>
      <c r="I59">
        <v>114052</v>
      </c>
      <c r="J59">
        <v>112881</v>
      </c>
      <c r="K59">
        <v>106302</v>
      </c>
      <c r="L59">
        <v>93402</v>
      </c>
      <c r="M59">
        <v>104304</v>
      </c>
      <c r="N59">
        <v>96295</v>
      </c>
      <c r="O59">
        <v>100667</v>
      </c>
      <c r="P59">
        <v>103629</v>
      </c>
      <c r="Q59">
        <v>113922</v>
      </c>
      <c r="R59">
        <v>112709</v>
      </c>
    </row>
    <row r="60" spans="2:18" x14ac:dyDescent="0.25">
      <c r="B60" s="1">
        <v>123611</v>
      </c>
      <c r="C60">
        <v>78103</v>
      </c>
      <c r="D60">
        <v>105613</v>
      </c>
      <c r="E60">
        <v>90886</v>
      </c>
      <c r="F60">
        <v>94866</v>
      </c>
      <c r="G60">
        <v>116608</v>
      </c>
      <c r="H60">
        <v>111950</v>
      </c>
      <c r="I60">
        <v>102711</v>
      </c>
      <c r="J60">
        <v>101674</v>
      </c>
      <c r="K60">
        <v>93094</v>
      </c>
      <c r="L60">
        <v>97151</v>
      </c>
      <c r="M60">
        <v>99811</v>
      </c>
      <c r="N60">
        <v>98094</v>
      </c>
      <c r="O60">
        <v>90490</v>
      </c>
      <c r="P60">
        <v>97081</v>
      </c>
      <c r="Q60">
        <v>100870</v>
      </c>
      <c r="R60">
        <v>101846</v>
      </c>
    </row>
    <row r="61" spans="2:18" x14ac:dyDescent="0.25">
      <c r="B61" s="1">
        <v>122639</v>
      </c>
      <c r="C61">
        <v>72309</v>
      </c>
      <c r="D61">
        <v>100618</v>
      </c>
      <c r="E61">
        <v>79831</v>
      </c>
      <c r="F61">
        <v>90691</v>
      </c>
      <c r="G61">
        <v>108478</v>
      </c>
      <c r="H61">
        <v>104693</v>
      </c>
      <c r="I61">
        <v>96826</v>
      </c>
      <c r="J61">
        <v>95486</v>
      </c>
      <c r="K61">
        <v>89200</v>
      </c>
      <c r="L61">
        <v>93081</v>
      </c>
      <c r="M61">
        <v>91263</v>
      </c>
      <c r="N61">
        <v>95302</v>
      </c>
      <c r="O61">
        <v>102773</v>
      </c>
      <c r="P61">
        <v>96525</v>
      </c>
      <c r="Q61">
        <v>88470</v>
      </c>
      <c r="R61">
        <v>89246</v>
      </c>
    </row>
    <row r="62" spans="2:18" x14ac:dyDescent="0.25">
      <c r="B62" s="1">
        <v>112061.999999999</v>
      </c>
      <c r="C62">
        <v>77289</v>
      </c>
      <c r="D62">
        <v>99293</v>
      </c>
      <c r="E62">
        <v>86362</v>
      </c>
      <c r="F62">
        <v>94141</v>
      </c>
      <c r="G62">
        <v>110255</v>
      </c>
      <c r="H62">
        <v>106742</v>
      </c>
      <c r="I62">
        <v>93316</v>
      </c>
      <c r="J62">
        <v>94215</v>
      </c>
      <c r="K62">
        <v>86618</v>
      </c>
      <c r="L62">
        <v>98963</v>
      </c>
      <c r="M62">
        <v>96343</v>
      </c>
      <c r="N62">
        <v>96952</v>
      </c>
      <c r="O62">
        <v>94421</v>
      </c>
      <c r="P62">
        <v>90092</v>
      </c>
      <c r="Q62">
        <v>91398</v>
      </c>
      <c r="R62">
        <v>91548</v>
      </c>
    </row>
    <row r="63" spans="2:18" x14ac:dyDescent="0.25">
      <c r="B63" s="1">
        <v>127246</v>
      </c>
      <c r="C63">
        <v>65684</v>
      </c>
      <c r="D63">
        <v>101602</v>
      </c>
      <c r="E63">
        <v>80034</v>
      </c>
      <c r="F63">
        <v>86287</v>
      </c>
      <c r="G63">
        <v>116566</v>
      </c>
      <c r="H63">
        <v>112013</v>
      </c>
      <c r="I63">
        <v>99596</v>
      </c>
      <c r="J63">
        <v>99410</v>
      </c>
      <c r="K63">
        <v>96353</v>
      </c>
      <c r="L63">
        <v>92729</v>
      </c>
      <c r="M63">
        <v>96409</v>
      </c>
      <c r="N63">
        <v>89303</v>
      </c>
      <c r="O63">
        <v>93174</v>
      </c>
      <c r="P63">
        <v>100876</v>
      </c>
      <c r="Q63">
        <v>97410</v>
      </c>
      <c r="R63">
        <v>101921</v>
      </c>
    </row>
    <row r="64" spans="2:18" x14ac:dyDescent="0.25">
      <c r="B64" s="1">
        <v>134109</v>
      </c>
      <c r="C64">
        <v>76366</v>
      </c>
      <c r="D64">
        <v>102269</v>
      </c>
      <c r="E64">
        <v>86816</v>
      </c>
      <c r="F64">
        <v>92382</v>
      </c>
      <c r="G64">
        <v>115882</v>
      </c>
      <c r="H64">
        <v>111647</v>
      </c>
      <c r="I64">
        <v>101087</v>
      </c>
      <c r="J64">
        <v>100328</v>
      </c>
      <c r="K64">
        <v>93537</v>
      </c>
      <c r="L64">
        <v>95964</v>
      </c>
      <c r="M64">
        <v>100918</v>
      </c>
      <c r="N64">
        <v>92172</v>
      </c>
      <c r="O64">
        <v>94848</v>
      </c>
      <c r="P64">
        <v>98481</v>
      </c>
      <c r="Q64">
        <v>107864</v>
      </c>
      <c r="R64">
        <v>102235</v>
      </c>
    </row>
    <row r="65" spans="2:18" x14ac:dyDescent="0.25">
      <c r="B65" s="1">
        <v>126703</v>
      </c>
      <c r="C65">
        <v>70203</v>
      </c>
      <c r="D65">
        <v>102874</v>
      </c>
      <c r="E65">
        <v>86443</v>
      </c>
      <c r="F65">
        <v>88927</v>
      </c>
      <c r="G65">
        <v>114076</v>
      </c>
      <c r="H65">
        <v>110443</v>
      </c>
      <c r="I65">
        <v>96111</v>
      </c>
      <c r="J65">
        <v>97476</v>
      </c>
      <c r="K65">
        <v>93612</v>
      </c>
      <c r="L65">
        <v>93701</v>
      </c>
      <c r="M65">
        <v>93646</v>
      </c>
      <c r="N65">
        <v>88711</v>
      </c>
      <c r="O65">
        <v>91263</v>
      </c>
      <c r="P65">
        <v>93848</v>
      </c>
      <c r="Q65">
        <v>104288</v>
      </c>
      <c r="R65">
        <v>98253</v>
      </c>
    </row>
    <row r="66" spans="2:18" x14ac:dyDescent="0.25">
      <c r="B66" s="1">
        <v>117030</v>
      </c>
      <c r="C66">
        <v>77965</v>
      </c>
      <c r="D66">
        <v>107928</v>
      </c>
      <c r="E66">
        <v>93465</v>
      </c>
      <c r="F66">
        <v>95450</v>
      </c>
      <c r="G66">
        <v>117235</v>
      </c>
      <c r="H66">
        <v>113676</v>
      </c>
      <c r="I66">
        <v>103559</v>
      </c>
      <c r="J66">
        <v>103781</v>
      </c>
      <c r="K66">
        <v>97630</v>
      </c>
      <c r="L66">
        <v>101058</v>
      </c>
      <c r="M66">
        <v>102719</v>
      </c>
      <c r="N66">
        <v>97650</v>
      </c>
      <c r="O66">
        <v>97436</v>
      </c>
      <c r="P66">
        <v>102268</v>
      </c>
      <c r="Q66">
        <v>103167</v>
      </c>
      <c r="R66">
        <v>105431</v>
      </c>
    </row>
    <row r="67" spans="2:18" x14ac:dyDescent="0.25">
      <c r="B67" s="1">
        <v>134851.99999995</v>
      </c>
      <c r="C67">
        <v>78992</v>
      </c>
      <c r="D67">
        <v>105116</v>
      </c>
      <c r="E67">
        <v>91061</v>
      </c>
      <c r="F67">
        <v>91770</v>
      </c>
      <c r="G67">
        <v>115336</v>
      </c>
      <c r="H67">
        <v>111698</v>
      </c>
      <c r="I67">
        <v>95834</v>
      </c>
      <c r="J67">
        <v>93606</v>
      </c>
      <c r="K67">
        <v>91214</v>
      </c>
      <c r="L67">
        <v>99018</v>
      </c>
      <c r="M67">
        <v>94525</v>
      </c>
      <c r="N67">
        <v>97352</v>
      </c>
      <c r="O67">
        <v>98620</v>
      </c>
      <c r="P67">
        <v>96915</v>
      </c>
      <c r="Q67">
        <v>103031</v>
      </c>
      <c r="R67">
        <v>100486</v>
      </c>
    </row>
    <row r="68" spans="2:18" x14ac:dyDescent="0.25">
      <c r="B68" s="1">
        <v>121536</v>
      </c>
      <c r="C68">
        <v>77850</v>
      </c>
      <c r="D68">
        <v>99082</v>
      </c>
      <c r="E68">
        <v>82633</v>
      </c>
      <c r="F68">
        <v>92625</v>
      </c>
      <c r="G68">
        <v>105583</v>
      </c>
      <c r="H68">
        <v>101739</v>
      </c>
      <c r="I68">
        <v>91676</v>
      </c>
      <c r="J68">
        <v>92179</v>
      </c>
      <c r="K68">
        <v>90497</v>
      </c>
      <c r="L68">
        <v>100100</v>
      </c>
      <c r="M68">
        <v>97370</v>
      </c>
      <c r="N68">
        <v>95155</v>
      </c>
      <c r="O68">
        <v>97236</v>
      </c>
      <c r="P68">
        <v>91045</v>
      </c>
      <c r="Q68">
        <v>98639</v>
      </c>
      <c r="R68">
        <v>92372</v>
      </c>
    </row>
    <row r="69" spans="2:18" x14ac:dyDescent="0.25">
      <c r="B69" s="1">
        <v>141840</v>
      </c>
      <c r="C69">
        <v>80319</v>
      </c>
      <c r="D69">
        <v>107241</v>
      </c>
      <c r="E69">
        <v>89394</v>
      </c>
      <c r="F69">
        <v>96338</v>
      </c>
      <c r="G69">
        <v>116600</v>
      </c>
      <c r="H69">
        <v>112535</v>
      </c>
      <c r="I69">
        <v>102499</v>
      </c>
      <c r="J69">
        <v>102332</v>
      </c>
      <c r="K69">
        <v>95754</v>
      </c>
      <c r="L69">
        <v>93443</v>
      </c>
      <c r="M69">
        <v>93690</v>
      </c>
      <c r="N69">
        <v>91439</v>
      </c>
      <c r="O69">
        <v>96131</v>
      </c>
      <c r="P69">
        <v>95763</v>
      </c>
      <c r="Q69">
        <v>100864</v>
      </c>
      <c r="R69">
        <v>101946</v>
      </c>
    </row>
    <row r="70" spans="2:18" x14ac:dyDescent="0.25">
      <c r="B70" s="1">
        <v>124682</v>
      </c>
      <c r="C70">
        <v>68784</v>
      </c>
      <c r="D70">
        <v>96677</v>
      </c>
      <c r="E70">
        <v>85410</v>
      </c>
      <c r="F70">
        <v>88579</v>
      </c>
      <c r="G70">
        <v>109959</v>
      </c>
      <c r="H70">
        <v>106542</v>
      </c>
      <c r="I70">
        <v>89083</v>
      </c>
      <c r="J70">
        <v>89207</v>
      </c>
      <c r="K70">
        <v>82756</v>
      </c>
      <c r="L70">
        <v>95457</v>
      </c>
      <c r="M70">
        <v>93484</v>
      </c>
      <c r="N70">
        <v>90361</v>
      </c>
      <c r="O70">
        <v>99015</v>
      </c>
      <c r="P70">
        <v>97068</v>
      </c>
      <c r="Q70">
        <v>89259</v>
      </c>
      <c r="R70">
        <v>89096</v>
      </c>
    </row>
    <row r="71" spans="2:18" x14ac:dyDescent="0.25">
      <c r="B71" s="1">
        <v>114759</v>
      </c>
      <c r="C71">
        <v>73657</v>
      </c>
      <c r="D71">
        <v>100359</v>
      </c>
      <c r="E71">
        <v>88275</v>
      </c>
      <c r="F71">
        <v>88723</v>
      </c>
      <c r="G71">
        <v>114840</v>
      </c>
      <c r="H71">
        <v>111052</v>
      </c>
      <c r="I71">
        <v>96654</v>
      </c>
      <c r="J71">
        <v>95123</v>
      </c>
      <c r="K71">
        <v>82877</v>
      </c>
      <c r="L71">
        <v>98440</v>
      </c>
      <c r="M71">
        <v>90064</v>
      </c>
      <c r="N71">
        <v>85049</v>
      </c>
      <c r="O71">
        <v>93651</v>
      </c>
      <c r="P71">
        <v>101570</v>
      </c>
      <c r="Q71">
        <v>88397</v>
      </c>
      <c r="R71">
        <v>87614</v>
      </c>
    </row>
    <row r="72" spans="2:18" x14ac:dyDescent="0.25">
      <c r="B72" s="1">
        <v>126796</v>
      </c>
      <c r="C72">
        <v>84114</v>
      </c>
      <c r="D72">
        <v>103803</v>
      </c>
      <c r="E72">
        <v>90421</v>
      </c>
      <c r="F72">
        <v>96686</v>
      </c>
      <c r="G72">
        <v>113899</v>
      </c>
      <c r="H72">
        <v>109795</v>
      </c>
      <c r="I72">
        <v>100739</v>
      </c>
      <c r="J72">
        <v>100022</v>
      </c>
      <c r="K72">
        <v>98084</v>
      </c>
      <c r="L72">
        <v>89920</v>
      </c>
      <c r="M72">
        <v>101801</v>
      </c>
      <c r="N72">
        <v>97101</v>
      </c>
      <c r="O72">
        <v>91843</v>
      </c>
      <c r="P72">
        <v>96802</v>
      </c>
      <c r="Q72">
        <v>95296</v>
      </c>
      <c r="R72">
        <v>97433</v>
      </c>
    </row>
    <row r="73" spans="2:18" x14ac:dyDescent="0.25">
      <c r="B73" s="1">
        <v>123711.99999995</v>
      </c>
      <c r="C73">
        <v>74336</v>
      </c>
      <c r="D73">
        <v>99445</v>
      </c>
      <c r="E73">
        <v>86552</v>
      </c>
      <c r="F73">
        <v>92177</v>
      </c>
      <c r="G73">
        <v>112903</v>
      </c>
      <c r="H73">
        <v>108055</v>
      </c>
      <c r="I73">
        <v>94205</v>
      </c>
      <c r="J73">
        <v>92779</v>
      </c>
      <c r="K73">
        <v>89266</v>
      </c>
      <c r="L73">
        <v>102198</v>
      </c>
      <c r="M73">
        <v>92166</v>
      </c>
      <c r="N73">
        <v>78496</v>
      </c>
      <c r="O73">
        <v>95493</v>
      </c>
      <c r="P73">
        <v>95833</v>
      </c>
      <c r="Q73">
        <v>93514</v>
      </c>
      <c r="R73">
        <v>93580</v>
      </c>
    </row>
    <row r="74" spans="2:18" x14ac:dyDescent="0.25">
      <c r="B74" s="1">
        <v>114568.999999997</v>
      </c>
      <c r="C74">
        <v>71402</v>
      </c>
      <c r="D74">
        <v>92451</v>
      </c>
      <c r="E74">
        <v>83631</v>
      </c>
      <c r="F74">
        <v>86106</v>
      </c>
      <c r="G74">
        <v>103712</v>
      </c>
      <c r="H74">
        <v>100233</v>
      </c>
      <c r="I74">
        <v>83952</v>
      </c>
      <c r="J74">
        <v>86154</v>
      </c>
      <c r="K74">
        <v>80716</v>
      </c>
      <c r="L74">
        <v>98655</v>
      </c>
      <c r="M74">
        <v>87546</v>
      </c>
      <c r="N74">
        <v>89031</v>
      </c>
      <c r="O74">
        <v>94517</v>
      </c>
      <c r="P74">
        <v>92347</v>
      </c>
      <c r="Q74">
        <v>84197</v>
      </c>
      <c r="R74">
        <v>85150</v>
      </c>
    </row>
    <row r="75" spans="2:18" x14ac:dyDescent="0.25">
      <c r="B75" s="1">
        <v>119634</v>
      </c>
      <c r="C75">
        <v>69228</v>
      </c>
      <c r="D75">
        <v>93486</v>
      </c>
      <c r="E75">
        <v>81998</v>
      </c>
      <c r="F75">
        <v>85267</v>
      </c>
      <c r="G75">
        <v>105938</v>
      </c>
      <c r="H75">
        <v>102840</v>
      </c>
      <c r="I75">
        <v>88234</v>
      </c>
      <c r="J75">
        <v>86000</v>
      </c>
      <c r="K75">
        <v>84985</v>
      </c>
      <c r="L75">
        <v>95062</v>
      </c>
      <c r="M75">
        <v>84393</v>
      </c>
      <c r="N75">
        <v>90416</v>
      </c>
      <c r="O75">
        <v>94607</v>
      </c>
      <c r="P75">
        <v>88982</v>
      </c>
      <c r="Q75">
        <v>84135</v>
      </c>
      <c r="R75">
        <v>87305</v>
      </c>
    </row>
    <row r="76" spans="2:18" x14ac:dyDescent="0.25">
      <c r="B76" s="1">
        <v>120443</v>
      </c>
      <c r="C76">
        <v>69123</v>
      </c>
      <c r="D76">
        <v>93277</v>
      </c>
      <c r="E76">
        <v>78170</v>
      </c>
      <c r="F76">
        <v>89158</v>
      </c>
      <c r="G76">
        <v>105113</v>
      </c>
      <c r="H76">
        <v>102462</v>
      </c>
      <c r="I76">
        <v>84522</v>
      </c>
      <c r="J76">
        <v>84815</v>
      </c>
      <c r="K76">
        <v>80284</v>
      </c>
      <c r="L76">
        <v>95831</v>
      </c>
      <c r="M76">
        <v>88723</v>
      </c>
      <c r="N76">
        <v>91984</v>
      </c>
      <c r="O76">
        <v>94749</v>
      </c>
      <c r="P76">
        <v>88895</v>
      </c>
      <c r="Q76">
        <v>87895</v>
      </c>
      <c r="R76">
        <v>85491</v>
      </c>
    </row>
    <row r="77" spans="2:18" x14ac:dyDescent="0.25">
      <c r="B77" s="1">
        <v>112112</v>
      </c>
      <c r="C77">
        <v>61594</v>
      </c>
      <c r="D77">
        <v>98125</v>
      </c>
      <c r="E77">
        <v>78769</v>
      </c>
      <c r="F77">
        <v>82067</v>
      </c>
      <c r="G77">
        <v>114057</v>
      </c>
      <c r="H77">
        <v>110722</v>
      </c>
      <c r="I77">
        <v>89402</v>
      </c>
      <c r="J77">
        <v>87451</v>
      </c>
      <c r="K77">
        <v>79026</v>
      </c>
      <c r="L77">
        <v>102134</v>
      </c>
      <c r="M77">
        <v>86754</v>
      </c>
      <c r="N77">
        <v>85971</v>
      </c>
      <c r="O77">
        <v>107484</v>
      </c>
      <c r="P77">
        <v>102711</v>
      </c>
      <c r="Q77">
        <v>85601</v>
      </c>
      <c r="R77">
        <v>79641</v>
      </c>
    </row>
    <row r="78" spans="2:18" x14ac:dyDescent="0.25">
      <c r="B78" s="1">
        <v>112057</v>
      </c>
      <c r="C78">
        <v>72731</v>
      </c>
      <c r="D78">
        <v>97076</v>
      </c>
      <c r="E78">
        <v>81471</v>
      </c>
      <c r="F78">
        <v>88122</v>
      </c>
      <c r="G78">
        <v>108317</v>
      </c>
      <c r="H78">
        <v>104289</v>
      </c>
      <c r="I78">
        <v>91793</v>
      </c>
      <c r="J78">
        <v>90678</v>
      </c>
      <c r="K78">
        <v>86437</v>
      </c>
      <c r="L78">
        <v>100231</v>
      </c>
      <c r="M78">
        <v>92042</v>
      </c>
      <c r="N78">
        <v>90755</v>
      </c>
      <c r="O78">
        <v>101786</v>
      </c>
      <c r="P78">
        <v>97910</v>
      </c>
      <c r="Q78">
        <v>90940</v>
      </c>
      <c r="R78">
        <v>87765</v>
      </c>
    </row>
    <row r="79" spans="2:18" x14ac:dyDescent="0.25">
      <c r="B79" s="1">
        <v>121075.999999951</v>
      </c>
      <c r="C79">
        <v>68944</v>
      </c>
      <c r="D79">
        <v>95433</v>
      </c>
      <c r="E79">
        <v>77809</v>
      </c>
      <c r="F79">
        <v>86716</v>
      </c>
      <c r="G79">
        <v>109990</v>
      </c>
      <c r="H79">
        <v>106445</v>
      </c>
      <c r="I79">
        <v>88218</v>
      </c>
      <c r="J79">
        <v>87793</v>
      </c>
      <c r="K79">
        <v>82013</v>
      </c>
      <c r="L79">
        <v>98253</v>
      </c>
      <c r="M79">
        <v>91003</v>
      </c>
      <c r="N79">
        <v>93356</v>
      </c>
      <c r="O79">
        <v>98368</v>
      </c>
      <c r="P79">
        <v>99052</v>
      </c>
      <c r="Q79">
        <v>90431</v>
      </c>
      <c r="R79">
        <v>88028</v>
      </c>
    </row>
    <row r="80" spans="2:18" x14ac:dyDescent="0.25">
      <c r="B80" s="1">
        <v>126502</v>
      </c>
      <c r="C80">
        <v>81277</v>
      </c>
      <c r="D80">
        <v>106561</v>
      </c>
      <c r="E80">
        <v>87857</v>
      </c>
      <c r="F80">
        <v>96384</v>
      </c>
      <c r="G80">
        <v>118700</v>
      </c>
      <c r="H80">
        <v>114642</v>
      </c>
      <c r="I80">
        <v>102425</v>
      </c>
      <c r="J80">
        <v>99454</v>
      </c>
      <c r="K80">
        <v>96296</v>
      </c>
      <c r="L80">
        <v>100418</v>
      </c>
      <c r="M80">
        <v>103513</v>
      </c>
      <c r="N80">
        <v>97199</v>
      </c>
      <c r="O80">
        <v>93522</v>
      </c>
      <c r="P80">
        <v>94081</v>
      </c>
      <c r="Q80">
        <v>104950</v>
      </c>
      <c r="R80">
        <v>106726</v>
      </c>
    </row>
    <row r="81" spans="1:18" x14ac:dyDescent="0.25">
      <c r="B81" s="1">
        <v>121749</v>
      </c>
      <c r="C81">
        <v>73970</v>
      </c>
      <c r="D81">
        <v>97513</v>
      </c>
      <c r="E81">
        <v>90882</v>
      </c>
      <c r="F81">
        <v>89404</v>
      </c>
      <c r="G81">
        <v>108592</v>
      </c>
      <c r="H81">
        <v>105273</v>
      </c>
      <c r="I81">
        <v>90904</v>
      </c>
      <c r="J81">
        <v>88876</v>
      </c>
      <c r="K81">
        <v>80760</v>
      </c>
      <c r="L81">
        <v>95297</v>
      </c>
      <c r="M81">
        <v>91357</v>
      </c>
      <c r="N81">
        <v>88038</v>
      </c>
      <c r="O81">
        <v>106489</v>
      </c>
      <c r="P81">
        <v>103674</v>
      </c>
      <c r="Q81">
        <v>79656</v>
      </c>
      <c r="R81">
        <v>77142</v>
      </c>
    </row>
    <row r="82" spans="1:18" x14ac:dyDescent="0.25">
      <c r="B82" s="1">
        <v>132237</v>
      </c>
      <c r="C82">
        <v>69063</v>
      </c>
      <c r="D82">
        <v>102333</v>
      </c>
      <c r="E82">
        <v>78473</v>
      </c>
      <c r="F82">
        <v>93579</v>
      </c>
      <c r="G82">
        <v>116134</v>
      </c>
      <c r="H82">
        <v>112582</v>
      </c>
      <c r="I82">
        <v>97895</v>
      </c>
      <c r="J82">
        <v>98175</v>
      </c>
      <c r="K82">
        <v>85342</v>
      </c>
      <c r="L82">
        <v>92990</v>
      </c>
      <c r="M82">
        <v>94470</v>
      </c>
      <c r="N82">
        <v>83349</v>
      </c>
      <c r="O82">
        <v>97926</v>
      </c>
      <c r="P82">
        <v>103215</v>
      </c>
      <c r="Q82">
        <v>99466</v>
      </c>
      <c r="R82">
        <v>94654</v>
      </c>
    </row>
    <row r="83" spans="1:18" x14ac:dyDescent="0.25">
      <c r="B83" s="1">
        <v>137978</v>
      </c>
      <c r="C83">
        <v>77081</v>
      </c>
      <c r="D83">
        <v>103093</v>
      </c>
      <c r="E83">
        <v>86331</v>
      </c>
      <c r="F83">
        <v>93325</v>
      </c>
      <c r="G83">
        <v>111295</v>
      </c>
      <c r="H83">
        <v>107318</v>
      </c>
      <c r="I83">
        <v>99546</v>
      </c>
      <c r="J83">
        <v>94667</v>
      </c>
      <c r="K83">
        <v>95409</v>
      </c>
      <c r="L83">
        <v>88252</v>
      </c>
      <c r="M83">
        <v>97650</v>
      </c>
      <c r="N83">
        <v>93111</v>
      </c>
      <c r="O83">
        <v>97852</v>
      </c>
      <c r="P83">
        <v>96797</v>
      </c>
      <c r="Q83">
        <v>94932</v>
      </c>
      <c r="R83">
        <v>91460</v>
      </c>
    </row>
    <row r="84" spans="1:18" x14ac:dyDescent="0.25">
      <c r="B84" s="1">
        <v>129260</v>
      </c>
      <c r="C84">
        <v>78085</v>
      </c>
      <c r="D84">
        <v>101206</v>
      </c>
      <c r="E84">
        <v>85743</v>
      </c>
      <c r="F84">
        <v>93899</v>
      </c>
      <c r="G84">
        <v>109176</v>
      </c>
      <c r="H84">
        <v>105968</v>
      </c>
      <c r="I84">
        <v>91580</v>
      </c>
      <c r="J84">
        <v>91721</v>
      </c>
      <c r="K84">
        <v>88344</v>
      </c>
      <c r="L84">
        <v>98304</v>
      </c>
      <c r="M84">
        <v>95151</v>
      </c>
      <c r="N84">
        <v>92687</v>
      </c>
      <c r="O84">
        <v>95476</v>
      </c>
      <c r="P84">
        <v>92047</v>
      </c>
      <c r="Q84">
        <v>93516</v>
      </c>
      <c r="R84">
        <v>94356</v>
      </c>
    </row>
    <row r="85" spans="1:18" x14ac:dyDescent="0.25">
      <c r="B85" s="1">
        <v>136104</v>
      </c>
      <c r="C85">
        <v>79999</v>
      </c>
      <c r="D85">
        <v>107731</v>
      </c>
      <c r="E85">
        <v>91443</v>
      </c>
      <c r="F85">
        <v>97872</v>
      </c>
      <c r="G85">
        <v>120722</v>
      </c>
      <c r="H85">
        <v>116230</v>
      </c>
      <c r="I85">
        <v>103266</v>
      </c>
      <c r="J85">
        <v>102320</v>
      </c>
      <c r="K85">
        <v>97543</v>
      </c>
      <c r="L85">
        <v>98177</v>
      </c>
      <c r="M85">
        <v>98598</v>
      </c>
      <c r="N85">
        <v>97961</v>
      </c>
      <c r="O85">
        <v>101923</v>
      </c>
      <c r="P85">
        <v>105440</v>
      </c>
      <c r="Q85">
        <v>104140</v>
      </c>
      <c r="R85">
        <v>107159</v>
      </c>
    </row>
    <row r="86" spans="1:18" x14ac:dyDescent="0.25">
      <c r="B86" s="1">
        <v>124531.999999999</v>
      </c>
      <c r="C86">
        <v>81463</v>
      </c>
      <c r="D86">
        <v>100491</v>
      </c>
      <c r="E86">
        <v>90513</v>
      </c>
      <c r="F86">
        <v>94912</v>
      </c>
      <c r="G86">
        <v>108834</v>
      </c>
      <c r="H86">
        <v>105246</v>
      </c>
      <c r="I86">
        <v>93566</v>
      </c>
      <c r="J86">
        <v>89978</v>
      </c>
      <c r="K86">
        <v>90802</v>
      </c>
      <c r="L86">
        <v>100166</v>
      </c>
      <c r="M86">
        <v>99476</v>
      </c>
      <c r="N86">
        <v>99116</v>
      </c>
      <c r="O86">
        <v>96539</v>
      </c>
      <c r="P86">
        <v>94456</v>
      </c>
      <c r="Q86">
        <v>92785</v>
      </c>
      <c r="R86">
        <v>94015</v>
      </c>
    </row>
    <row r="87" spans="1:18" x14ac:dyDescent="0.25">
      <c r="B87" s="1">
        <v>110033.999999951</v>
      </c>
      <c r="C87">
        <v>67095</v>
      </c>
      <c r="D87">
        <v>93256</v>
      </c>
      <c r="E87">
        <v>75148</v>
      </c>
      <c r="F87">
        <v>82904</v>
      </c>
      <c r="G87">
        <v>105337</v>
      </c>
      <c r="H87">
        <v>102205</v>
      </c>
      <c r="I87">
        <v>82724</v>
      </c>
      <c r="J87">
        <v>82280</v>
      </c>
      <c r="K87">
        <v>78670</v>
      </c>
      <c r="L87">
        <v>92199</v>
      </c>
      <c r="M87">
        <v>87893</v>
      </c>
      <c r="N87">
        <v>81231</v>
      </c>
      <c r="O87">
        <v>102372</v>
      </c>
      <c r="P87">
        <v>99015</v>
      </c>
      <c r="Q87">
        <v>82873</v>
      </c>
      <c r="R87">
        <v>83205</v>
      </c>
    </row>
    <row r="88" spans="1:18" x14ac:dyDescent="0.25">
      <c r="B88" s="1">
        <v>119757</v>
      </c>
      <c r="C88">
        <v>67493</v>
      </c>
      <c r="D88">
        <v>100882</v>
      </c>
      <c r="E88">
        <v>77547</v>
      </c>
      <c r="F88">
        <v>86264</v>
      </c>
      <c r="G88">
        <v>116086</v>
      </c>
      <c r="H88">
        <v>112367</v>
      </c>
      <c r="I88">
        <v>95552</v>
      </c>
      <c r="J88">
        <v>92067</v>
      </c>
      <c r="K88">
        <v>85493</v>
      </c>
      <c r="L88">
        <v>103637</v>
      </c>
      <c r="M88">
        <v>87628</v>
      </c>
      <c r="N88">
        <v>94891</v>
      </c>
      <c r="O88">
        <v>101817</v>
      </c>
      <c r="P88">
        <v>97237</v>
      </c>
      <c r="Q88">
        <v>98268</v>
      </c>
      <c r="R88">
        <v>94008</v>
      </c>
    </row>
    <row r="89" spans="1:18" x14ac:dyDescent="0.25">
      <c r="B89" s="1">
        <v>114504</v>
      </c>
      <c r="C89">
        <v>75451</v>
      </c>
      <c r="D89">
        <v>99767</v>
      </c>
      <c r="E89">
        <v>80884</v>
      </c>
      <c r="F89">
        <v>87879</v>
      </c>
      <c r="G89">
        <v>113710</v>
      </c>
      <c r="H89">
        <v>109032</v>
      </c>
      <c r="I89">
        <v>92392</v>
      </c>
      <c r="J89">
        <v>90241</v>
      </c>
      <c r="K89">
        <v>88195</v>
      </c>
      <c r="L89">
        <v>96744</v>
      </c>
      <c r="M89">
        <v>97374</v>
      </c>
      <c r="N89">
        <v>95057</v>
      </c>
      <c r="O89">
        <v>94016</v>
      </c>
      <c r="P89">
        <v>96160</v>
      </c>
      <c r="Q89">
        <v>95261</v>
      </c>
      <c r="R89">
        <v>94594</v>
      </c>
    </row>
    <row r="90" spans="1:18" x14ac:dyDescent="0.25">
      <c r="B90" s="1">
        <v>103810.99999995</v>
      </c>
      <c r="C90">
        <v>72757</v>
      </c>
      <c r="D90">
        <v>93707</v>
      </c>
      <c r="E90">
        <v>81327</v>
      </c>
      <c r="F90">
        <v>85073</v>
      </c>
      <c r="G90">
        <v>101394</v>
      </c>
      <c r="H90">
        <v>98024</v>
      </c>
      <c r="I90">
        <v>85453</v>
      </c>
      <c r="J90">
        <v>84214</v>
      </c>
      <c r="K90">
        <v>78633</v>
      </c>
      <c r="L90">
        <v>92977</v>
      </c>
      <c r="M90">
        <v>94231</v>
      </c>
      <c r="N90">
        <v>93207</v>
      </c>
      <c r="O90">
        <v>96336</v>
      </c>
      <c r="P90">
        <v>91615</v>
      </c>
      <c r="Q90">
        <v>88886</v>
      </c>
      <c r="R90">
        <v>85127</v>
      </c>
    </row>
    <row r="91" spans="1:18" x14ac:dyDescent="0.25">
      <c r="B91" s="1">
        <v>127433</v>
      </c>
      <c r="C91">
        <v>78042</v>
      </c>
      <c r="D91">
        <v>98816</v>
      </c>
      <c r="E91">
        <v>84805</v>
      </c>
      <c r="F91">
        <v>90941</v>
      </c>
      <c r="G91">
        <v>110656</v>
      </c>
      <c r="H91">
        <v>105290</v>
      </c>
      <c r="I91">
        <v>91837</v>
      </c>
      <c r="J91">
        <v>89337</v>
      </c>
      <c r="K91">
        <v>84046</v>
      </c>
      <c r="L91">
        <v>98568</v>
      </c>
      <c r="M91">
        <v>92074</v>
      </c>
      <c r="N91">
        <v>92484</v>
      </c>
      <c r="O91">
        <v>102614</v>
      </c>
      <c r="P91">
        <v>104013</v>
      </c>
      <c r="Q91">
        <v>93658</v>
      </c>
      <c r="R91">
        <v>87972</v>
      </c>
    </row>
    <row r="92" spans="1:18" x14ac:dyDescent="0.25">
      <c r="C92">
        <f>AVERAGE(C2:C91)</f>
        <v>73978.977777777778</v>
      </c>
      <c r="D92">
        <f t="shared" ref="D92:R92" si="0">AVERAGE(D2:D91)</f>
        <v>99326.866666666669</v>
      </c>
      <c r="E92">
        <f t="shared" si="0"/>
        <v>84408.222222222219</v>
      </c>
      <c r="F92">
        <f t="shared" si="0"/>
        <v>90093.222222222219</v>
      </c>
      <c r="G92">
        <f t="shared" si="0"/>
        <v>111170.97777777778</v>
      </c>
      <c r="H92">
        <f t="shared" si="0"/>
        <v>107270.23333333334</v>
      </c>
      <c r="I92">
        <f t="shared" si="0"/>
        <v>93534.2</v>
      </c>
      <c r="J92">
        <f t="shared" si="0"/>
        <v>92371.977777777778</v>
      </c>
      <c r="K92">
        <f t="shared" si="0"/>
        <v>87254.322222222225</v>
      </c>
      <c r="L92">
        <f t="shared" si="0"/>
        <v>96153.055555555562</v>
      </c>
      <c r="M92">
        <f t="shared" si="0"/>
        <v>92801.911111111112</v>
      </c>
      <c r="N92">
        <f t="shared" si="0"/>
        <v>91626.066666666666</v>
      </c>
      <c r="O92">
        <f t="shared" si="0"/>
        <v>97159.933333333334</v>
      </c>
      <c r="P92">
        <f t="shared" si="0"/>
        <v>96607.6</v>
      </c>
      <c r="Q92">
        <f t="shared" si="0"/>
        <v>93237.7</v>
      </c>
      <c r="R92">
        <f t="shared" si="0"/>
        <v>92720.833333333328</v>
      </c>
    </row>
    <row r="94" spans="1:18" x14ac:dyDescent="0.25">
      <c r="A94" t="s">
        <v>105</v>
      </c>
      <c r="B94" t="s">
        <v>1024</v>
      </c>
    </row>
    <row r="95" spans="1:18" x14ac:dyDescent="0.25">
      <c r="B95" s="1">
        <v>128093</v>
      </c>
      <c r="C95">
        <v>69211</v>
      </c>
      <c r="D95">
        <v>98263</v>
      </c>
      <c r="E95">
        <v>81566</v>
      </c>
      <c r="F95">
        <v>87494</v>
      </c>
      <c r="G95">
        <v>88275</v>
      </c>
      <c r="H95">
        <v>86936</v>
      </c>
      <c r="I95">
        <v>92854</v>
      </c>
      <c r="J95">
        <v>90333</v>
      </c>
      <c r="K95">
        <v>88810</v>
      </c>
      <c r="L95">
        <v>83117</v>
      </c>
      <c r="M95">
        <v>91657</v>
      </c>
      <c r="N95">
        <v>82607</v>
      </c>
      <c r="O95">
        <v>87310</v>
      </c>
      <c r="P95">
        <v>88478</v>
      </c>
      <c r="Q95">
        <v>93015</v>
      </c>
      <c r="R95">
        <v>93579</v>
      </c>
    </row>
    <row r="96" spans="1:18" x14ac:dyDescent="0.25">
      <c r="B96" s="1">
        <v>113912</v>
      </c>
      <c r="C96">
        <v>69603</v>
      </c>
      <c r="D96">
        <v>96203</v>
      </c>
      <c r="E96">
        <v>80051</v>
      </c>
      <c r="F96">
        <v>88146</v>
      </c>
      <c r="G96">
        <v>87631</v>
      </c>
      <c r="H96">
        <v>84254</v>
      </c>
      <c r="I96">
        <v>81172</v>
      </c>
      <c r="J96">
        <v>81308</v>
      </c>
      <c r="K96">
        <v>80819</v>
      </c>
      <c r="L96">
        <v>92772</v>
      </c>
      <c r="M96">
        <v>84260</v>
      </c>
      <c r="N96">
        <v>89639</v>
      </c>
      <c r="O96">
        <v>99503</v>
      </c>
      <c r="P96">
        <v>95411</v>
      </c>
      <c r="Q96">
        <v>80916</v>
      </c>
      <c r="R96">
        <v>84545</v>
      </c>
    </row>
    <row r="97" spans="2:18" x14ac:dyDescent="0.25">
      <c r="B97" s="1">
        <v>96885</v>
      </c>
      <c r="C97">
        <v>74067</v>
      </c>
      <c r="D97">
        <v>91340</v>
      </c>
      <c r="E97">
        <v>80352</v>
      </c>
      <c r="F97">
        <v>85840</v>
      </c>
      <c r="G97">
        <v>86356</v>
      </c>
      <c r="H97">
        <v>86643</v>
      </c>
      <c r="I97">
        <v>77198</v>
      </c>
      <c r="J97">
        <v>75996</v>
      </c>
      <c r="K97">
        <v>72546</v>
      </c>
      <c r="L97">
        <v>89376</v>
      </c>
      <c r="M97">
        <v>85975</v>
      </c>
      <c r="N97">
        <v>83363</v>
      </c>
      <c r="O97">
        <v>90730</v>
      </c>
      <c r="P97">
        <v>85726</v>
      </c>
      <c r="Q97">
        <v>77898</v>
      </c>
      <c r="R97">
        <v>77017</v>
      </c>
    </row>
    <row r="98" spans="2:18" x14ac:dyDescent="0.25">
      <c r="B98" s="1">
        <v>125037</v>
      </c>
      <c r="C98">
        <v>77120</v>
      </c>
      <c r="D98">
        <v>100767</v>
      </c>
      <c r="E98">
        <v>86030</v>
      </c>
      <c r="F98">
        <v>91721</v>
      </c>
      <c r="G98">
        <v>92925</v>
      </c>
      <c r="H98">
        <v>88423</v>
      </c>
      <c r="I98">
        <v>91549</v>
      </c>
      <c r="J98">
        <v>87474</v>
      </c>
      <c r="K98">
        <v>90114</v>
      </c>
      <c r="L98">
        <v>86597</v>
      </c>
      <c r="M98">
        <v>87834</v>
      </c>
      <c r="N98">
        <v>85421</v>
      </c>
      <c r="O98">
        <v>83152</v>
      </c>
      <c r="P98">
        <v>84062</v>
      </c>
      <c r="Q98">
        <v>92878</v>
      </c>
      <c r="R98">
        <v>96126</v>
      </c>
    </row>
    <row r="99" spans="2:18" x14ac:dyDescent="0.25">
      <c r="B99" s="1">
        <v>133410</v>
      </c>
      <c r="C99">
        <v>75592</v>
      </c>
      <c r="D99">
        <v>104804</v>
      </c>
      <c r="E99">
        <v>85904</v>
      </c>
      <c r="F99">
        <v>91978</v>
      </c>
      <c r="G99">
        <v>87281</v>
      </c>
      <c r="H99">
        <v>85385</v>
      </c>
      <c r="I99">
        <v>91292</v>
      </c>
      <c r="J99">
        <v>90897</v>
      </c>
      <c r="K99">
        <v>96975</v>
      </c>
      <c r="L99">
        <v>91703</v>
      </c>
      <c r="M99">
        <v>92876</v>
      </c>
      <c r="N99">
        <v>89772</v>
      </c>
      <c r="O99">
        <v>101694</v>
      </c>
      <c r="P99">
        <v>100388</v>
      </c>
      <c r="Q99">
        <v>98078</v>
      </c>
      <c r="R99">
        <v>95817</v>
      </c>
    </row>
    <row r="100" spans="2:18" x14ac:dyDescent="0.25">
      <c r="B100" s="1">
        <v>119202</v>
      </c>
      <c r="C100">
        <v>82565</v>
      </c>
      <c r="D100">
        <v>99426</v>
      </c>
      <c r="E100">
        <v>87258</v>
      </c>
      <c r="F100">
        <v>96114</v>
      </c>
      <c r="G100">
        <v>96179</v>
      </c>
      <c r="H100">
        <v>93918</v>
      </c>
      <c r="I100">
        <v>91589</v>
      </c>
      <c r="J100">
        <v>88182</v>
      </c>
      <c r="K100">
        <v>87000</v>
      </c>
      <c r="L100">
        <v>96282</v>
      </c>
      <c r="M100">
        <v>86841</v>
      </c>
      <c r="N100">
        <v>93443</v>
      </c>
      <c r="O100">
        <v>105502</v>
      </c>
      <c r="P100">
        <v>96788</v>
      </c>
      <c r="Q100">
        <v>93497</v>
      </c>
      <c r="R100">
        <v>89486</v>
      </c>
    </row>
    <row r="101" spans="2:18" x14ac:dyDescent="0.25">
      <c r="B101" s="1">
        <v>124014</v>
      </c>
      <c r="C101">
        <v>77564</v>
      </c>
      <c r="D101">
        <v>95697</v>
      </c>
      <c r="E101">
        <v>85689</v>
      </c>
      <c r="F101">
        <v>90738</v>
      </c>
      <c r="G101">
        <v>90849</v>
      </c>
      <c r="H101">
        <v>89579</v>
      </c>
      <c r="I101">
        <v>76820</v>
      </c>
      <c r="J101">
        <v>79510</v>
      </c>
      <c r="K101">
        <v>76423</v>
      </c>
      <c r="L101">
        <v>101926</v>
      </c>
      <c r="M101">
        <v>89605</v>
      </c>
      <c r="N101">
        <v>89322</v>
      </c>
      <c r="O101">
        <v>99080</v>
      </c>
      <c r="P101">
        <v>97198</v>
      </c>
      <c r="Q101">
        <v>86788</v>
      </c>
      <c r="R101">
        <v>90506</v>
      </c>
    </row>
    <row r="102" spans="2:18" x14ac:dyDescent="0.25">
      <c r="B102" s="1">
        <v>114623</v>
      </c>
      <c r="C102">
        <v>75908</v>
      </c>
      <c r="D102">
        <v>99055</v>
      </c>
      <c r="E102">
        <v>88787</v>
      </c>
      <c r="F102">
        <v>91421</v>
      </c>
      <c r="G102">
        <v>92398</v>
      </c>
      <c r="H102">
        <v>90157</v>
      </c>
      <c r="I102">
        <v>86869</v>
      </c>
      <c r="J102">
        <v>81919</v>
      </c>
      <c r="K102">
        <v>82245</v>
      </c>
      <c r="L102">
        <v>99192</v>
      </c>
      <c r="M102">
        <v>98380</v>
      </c>
      <c r="N102">
        <v>92499</v>
      </c>
      <c r="O102">
        <v>104523</v>
      </c>
      <c r="P102">
        <v>96010</v>
      </c>
      <c r="Q102">
        <v>84884</v>
      </c>
      <c r="R102">
        <v>80254</v>
      </c>
    </row>
    <row r="103" spans="2:18" x14ac:dyDescent="0.25">
      <c r="B103" s="1">
        <v>132616</v>
      </c>
      <c r="C103">
        <v>69895</v>
      </c>
      <c r="D103">
        <v>97049</v>
      </c>
      <c r="E103">
        <v>78976</v>
      </c>
      <c r="F103">
        <v>87830</v>
      </c>
      <c r="G103">
        <v>88919</v>
      </c>
      <c r="H103">
        <v>84844</v>
      </c>
      <c r="I103">
        <v>85359</v>
      </c>
      <c r="J103">
        <v>86483</v>
      </c>
      <c r="K103">
        <v>83336</v>
      </c>
      <c r="L103">
        <v>87461</v>
      </c>
      <c r="M103">
        <v>84280</v>
      </c>
      <c r="N103">
        <v>90635</v>
      </c>
      <c r="O103">
        <v>93560</v>
      </c>
      <c r="P103">
        <v>93219</v>
      </c>
      <c r="Q103">
        <v>88461</v>
      </c>
      <c r="R103">
        <v>94129</v>
      </c>
    </row>
    <row r="104" spans="2:18" x14ac:dyDescent="0.25">
      <c r="B104" s="1">
        <v>107331</v>
      </c>
      <c r="C104">
        <v>68480</v>
      </c>
      <c r="D104">
        <v>94377</v>
      </c>
      <c r="E104">
        <v>79582</v>
      </c>
      <c r="F104">
        <v>83907</v>
      </c>
      <c r="G104">
        <v>90235</v>
      </c>
      <c r="H104">
        <v>87884</v>
      </c>
      <c r="I104">
        <v>79430</v>
      </c>
      <c r="J104">
        <v>82431</v>
      </c>
      <c r="K104">
        <v>78722</v>
      </c>
      <c r="L104">
        <v>91341</v>
      </c>
      <c r="M104">
        <v>78627</v>
      </c>
      <c r="N104">
        <v>84163</v>
      </c>
      <c r="O104">
        <v>94794</v>
      </c>
      <c r="P104">
        <v>96752</v>
      </c>
      <c r="Q104">
        <v>77168</v>
      </c>
      <c r="R104">
        <v>80007</v>
      </c>
    </row>
    <row r="105" spans="2:18" x14ac:dyDescent="0.25">
      <c r="B105" s="1">
        <v>121599.999999951</v>
      </c>
      <c r="C105">
        <v>80646</v>
      </c>
      <c r="D105">
        <v>99837</v>
      </c>
      <c r="E105">
        <v>89217</v>
      </c>
      <c r="F105">
        <v>94716</v>
      </c>
      <c r="G105">
        <v>94579</v>
      </c>
      <c r="H105">
        <v>89908</v>
      </c>
      <c r="I105">
        <v>88304</v>
      </c>
      <c r="J105">
        <v>88621</v>
      </c>
      <c r="K105">
        <v>86621</v>
      </c>
      <c r="L105">
        <v>94310</v>
      </c>
      <c r="M105">
        <v>88867</v>
      </c>
      <c r="N105">
        <v>86670</v>
      </c>
      <c r="O105">
        <v>93458</v>
      </c>
      <c r="P105">
        <v>96264</v>
      </c>
      <c r="Q105">
        <v>92650</v>
      </c>
      <c r="R105">
        <v>92348</v>
      </c>
    </row>
    <row r="106" spans="2:18" x14ac:dyDescent="0.25">
      <c r="B106" s="1">
        <v>115700</v>
      </c>
      <c r="C106">
        <v>68569</v>
      </c>
      <c r="D106">
        <v>93325</v>
      </c>
      <c r="E106">
        <v>75548</v>
      </c>
      <c r="F106">
        <v>84473</v>
      </c>
      <c r="G106">
        <v>84988</v>
      </c>
      <c r="H106">
        <v>79449</v>
      </c>
      <c r="I106">
        <v>85418</v>
      </c>
      <c r="J106">
        <v>80072</v>
      </c>
      <c r="K106">
        <v>85600</v>
      </c>
      <c r="L106">
        <v>90767</v>
      </c>
      <c r="M106">
        <v>80136</v>
      </c>
      <c r="N106">
        <v>78474</v>
      </c>
      <c r="O106">
        <v>90635</v>
      </c>
      <c r="P106">
        <v>90302</v>
      </c>
      <c r="Q106">
        <v>79401</v>
      </c>
      <c r="R106">
        <v>87295</v>
      </c>
    </row>
    <row r="107" spans="2:18" x14ac:dyDescent="0.25">
      <c r="B107" s="1">
        <v>122701</v>
      </c>
      <c r="C107">
        <v>74006</v>
      </c>
      <c r="D107">
        <v>97255</v>
      </c>
      <c r="E107">
        <v>85414</v>
      </c>
      <c r="F107">
        <v>89078</v>
      </c>
      <c r="G107">
        <v>93078</v>
      </c>
      <c r="H107">
        <v>91254</v>
      </c>
      <c r="I107">
        <v>85084</v>
      </c>
      <c r="J107">
        <v>79693</v>
      </c>
      <c r="K107">
        <v>83601</v>
      </c>
      <c r="L107">
        <v>91528</v>
      </c>
      <c r="M107">
        <v>95201</v>
      </c>
      <c r="N107">
        <v>92340</v>
      </c>
      <c r="O107">
        <v>94588</v>
      </c>
      <c r="P107">
        <v>92820</v>
      </c>
      <c r="Q107">
        <v>87530</v>
      </c>
      <c r="R107">
        <v>93829</v>
      </c>
    </row>
    <row r="108" spans="2:18" x14ac:dyDescent="0.25">
      <c r="B108" s="1">
        <v>132464</v>
      </c>
      <c r="C108">
        <v>74830</v>
      </c>
      <c r="D108">
        <v>102822</v>
      </c>
      <c r="E108">
        <v>90834</v>
      </c>
      <c r="F108">
        <v>91893</v>
      </c>
      <c r="G108">
        <v>90079</v>
      </c>
      <c r="H108">
        <v>92668</v>
      </c>
      <c r="I108">
        <v>92021</v>
      </c>
      <c r="J108">
        <v>91385</v>
      </c>
      <c r="K108">
        <v>91900</v>
      </c>
      <c r="L108">
        <v>88703</v>
      </c>
      <c r="M108">
        <v>97093</v>
      </c>
      <c r="N108">
        <v>87039</v>
      </c>
      <c r="O108">
        <v>92883</v>
      </c>
      <c r="P108">
        <v>94812</v>
      </c>
      <c r="Q108">
        <v>97317</v>
      </c>
      <c r="R108">
        <v>98649</v>
      </c>
    </row>
    <row r="109" spans="2:18" x14ac:dyDescent="0.25">
      <c r="B109" s="1">
        <v>124458</v>
      </c>
      <c r="C109">
        <v>70721</v>
      </c>
      <c r="D109">
        <v>99642</v>
      </c>
      <c r="E109">
        <v>84337</v>
      </c>
      <c r="F109">
        <v>90507</v>
      </c>
      <c r="G109">
        <v>93943</v>
      </c>
      <c r="H109">
        <v>90453</v>
      </c>
      <c r="I109">
        <v>92429</v>
      </c>
      <c r="J109">
        <v>90556</v>
      </c>
      <c r="K109">
        <v>85421</v>
      </c>
      <c r="L109">
        <v>94459</v>
      </c>
      <c r="M109">
        <v>88198</v>
      </c>
      <c r="N109">
        <v>87392</v>
      </c>
      <c r="O109">
        <v>100410</v>
      </c>
      <c r="P109">
        <v>98688</v>
      </c>
      <c r="Q109">
        <v>88607</v>
      </c>
      <c r="R109">
        <v>88499</v>
      </c>
    </row>
    <row r="110" spans="2:18" x14ac:dyDescent="0.25">
      <c r="B110" s="1">
        <v>127356</v>
      </c>
      <c r="C110">
        <v>66370</v>
      </c>
      <c r="D110">
        <v>97364</v>
      </c>
      <c r="E110">
        <v>78522</v>
      </c>
      <c r="F110">
        <v>86294</v>
      </c>
      <c r="G110">
        <v>92360</v>
      </c>
      <c r="H110">
        <v>90525</v>
      </c>
      <c r="I110">
        <v>92382</v>
      </c>
      <c r="J110">
        <v>90977</v>
      </c>
      <c r="K110">
        <v>87978</v>
      </c>
      <c r="L110">
        <v>82183</v>
      </c>
      <c r="M110">
        <v>91264</v>
      </c>
      <c r="N110">
        <v>83835</v>
      </c>
      <c r="O110">
        <v>87214</v>
      </c>
      <c r="P110">
        <v>87827</v>
      </c>
      <c r="Q110">
        <v>86995</v>
      </c>
      <c r="R110">
        <v>90783</v>
      </c>
    </row>
    <row r="111" spans="2:18" x14ac:dyDescent="0.25">
      <c r="B111" s="1">
        <v>126268</v>
      </c>
      <c r="C111">
        <v>74018</v>
      </c>
      <c r="D111">
        <v>98240</v>
      </c>
      <c r="E111">
        <v>85335</v>
      </c>
      <c r="F111">
        <v>89509</v>
      </c>
      <c r="G111">
        <v>98210</v>
      </c>
      <c r="H111">
        <v>94318</v>
      </c>
      <c r="I111">
        <v>87658</v>
      </c>
      <c r="J111">
        <v>88282</v>
      </c>
      <c r="K111">
        <v>81675</v>
      </c>
      <c r="L111">
        <v>97358</v>
      </c>
      <c r="M111">
        <v>87392</v>
      </c>
      <c r="N111">
        <v>94193</v>
      </c>
      <c r="O111">
        <v>105618</v>
      </c>
      <c r="P111">
        <v>95659</v>
      </c>
      <c r="Q111">
        <v>83081</v>
      </c>
      <c r="R111">
        <v>84558</v>
      </c>
    </row>
    <row r="112" spans="2:18" x14ac:dyDescent="0.25">
      <c r="B112" s="1">
        <v>101221</v>
      </c>
      <c r="C112">
        <v>75233</v>
      </c>
      <c r="D112">
        <v>96330</v>
      </c>
      <c r="E112">
        <v>85379</v>
      </c>
      <c r="F112">
        <v>89687</v>
      </c>
      <c r="G112">
        <v>90814</v>
      </c>
      <c r="H112">
        <v>83938</v>
      </c>
      <c r="I112">
        <v>85471</v>
      </c>
      <c r="J112">
        <v>85529</v>
      </c>
      <c r="K112">
        <v>82020</v>
      </c>
      <c r="L112">
        <v>88417</v>
      </c>
      <c r="M112">
        <v>88333</v>
      </c>
      <c r="N112">
        <v>89810</v>
      </c>
      <c r="O112">
        <v>97676</v>
      </c>
      <c r="P112">
        <v>94360</v>
      </c>
      <c r="Q112">
        <v>86150</v>
      </c>
      <c r="R112">
        <v>81525</v>
      </c>
    </row>
    <row r="113" spans="2:18" x14ac:dyDescent="0.25">
      <c r="B113" s="1">
        <v>147390</v>
      </c>
      <c r="C113">
        <v>82836</v>
      </c>
      <c r="D113">
        <v>108923</v>
      </c>
      <c r="E113">
        <v>93363</v>
      </c>
      <c r="F113">
        <v>100590</v>
      </c>
      <c r="G113">
        <v>97944</v>
      </c>
      <c r="H113">
        <v>95842</v>
      </c>
      <c r="I113">
        <v>101584</v>
      </c>
      <c r="J113">
        <v>99883</v>
      </c>
      <c r="K113">
        <v>101454</v>
      </c>
      <c r="L113">
        <v>95896</v>
      </c>
      <c r="M113">
        <v>99215</v>
      </c>
      <c r="N113">
        <v>95684</v>
      </c>
      <c r="O113">
        <v>89952</v>
      </c>
      <c r="P113">
        <v>93317</v>
      </c>
      <c r="Q113">
        <v>106108</v>
      </c>
      <c r="R113">
        <v>106120</v>
      </c>
    </row>
    <row r="114" spans="2:18" x14ac:dyDescent="0.25">
      <c r="B114" s="1">
        <v>106410</v>
      </c>
      <c r="C114">
        <v>71074</v>
      </c>
      <c r="D114">
        <v>95342</v>
      </c>
      <c r="E114">
        <v>81556</v>
      </c>
      <c r="F114">
        <v>91569</v>
      </c>
      <c r="G114">
        <v>93904</v>
      </c>
      <c r="H114">
        <v>89811</v>
      </c>
      <c r="I114">
        <v>85637</v>
      </c>
      <c r="J114">
        <v>84875</v>
      </c>
      <c r="K114">
        <v>81460</v>
      </c>
      <c r="L114">
        <v>94716</v>
      </c>
      <c r="M114">
        <v>87052</v>
      </c>
      <c r="N114">
        <v>91549</v>
      </c>
      <c r="O114">
        <v>90787</v>
      </c>
      <c r="P114">
        <v>87737</v>
      </c>
      <c r="Q114">
        <v>90563</v>
      </c>
      <c r="R114">
        <v>86506</v>
      </c>
    </row>
    <row r="115" spans="2:18" x14ac:dyDescent="0.25">
      <c r="B115" s="1">
        <v>119905</v>
      </c>
      <c r="C115">
        <v>78122</v>
      </c>
      <c r="D115">
        <v>96889</v>
      </c>
      <c r="E115">
        <v>81896</v>
      </c>
      <c r="F115">
        <v>91947</v>
      </c>
      <c r="G115">
        <v>87395</v>
      </c>
      <c r="H115">
        <v>86397</v>
      </c>
      <c r="I115">
        <v>87829</v>
      </c>
      <c r="J115">
        <v>87973</v>
      </c>
      <c r="K115">
        <v>86745</v>
      </c>
      <c r="L115">
        <v>86075</v>
      </c>
      <c r="M115">
        <v>87943</v>
      </c>
      <c r="N115">
        <v>86343</v>
      </c>
      <c r="O115">
        <v>97609</v>
      </c>
      <c r="P115">
        <v>91365</v>
      </c>
      <c r="Q115">
        <v>84804</v>
      </c>
      <c r="R115">
        <v>84074</v>
      </c>
    </row>
    <row r="116" spans="2:18" x14ac:dyDescent="0.25">
      <c r="B116" s="1">
        <v>127477</v>
      </c>
      <c r="C116">
        <v>84414</v>
      </c>
      <c r="D116">
        <v>102708</v>
      </c>
      <c r="E116">
        <v>89466</v>
      </c>
      <c r="F116">
        <v>94646</v>
      </c>
      <c r="G116">
        <v>104686</v>
      </c>
      <c r="H116">
        <v>100190</v>
      </c>
      <c r="I116">
        <v>92760</v>
      </c>
      <c r="J116">
        <v>92433</v>
      </c>
      <c r="K116">
        <v>91622</v>
      </c>
      <c r="L116">
        <v>98503</v>
      </c>
      <c r="M116">
        <v>97848</v>
      </c>
      <c r="N116">
        <v>94777</v>
      </c>
      <c r="O116">
        <v>108818</v>
      </c>
      <c r="P116">
        <v>101669</v>
      </c>
      <c r="Q116">
        <v>91433</v>
      </c>
      <c r="R116">
        <v>87749</v>
      </c>
    </row>
    <row r="117" spans="2:18" x14ac:dyDescent="0.25">
      <c r="B117" s="1">
        <v>126897</v>
      </c>
      <c r="C117">
        <v>75496</v>
      </c>
      <c r="D117">
        <v>100434</v>
      </c>
      <c r="E117">
        <v>85421</v>
      </c>
      <c r="F117">
        <v>92658</v>
      </c>
      <c r="G117">
        <v>97452</v>
      </c>
      <c r="H117">
        <v>90122</v>
      </c>
      <c r="I117">
        <v>88280</v>
      </c>
      <c r="J117">
        <v>83862</v>
      </c>
      <c r="K117">
        <v>83406</v>
      </c>
      <c r="L117">
        <v>92608</v>
      </c>
      <c r="M117">
        <v>88607</v>
      </c>
      <c r="N117">
        <v>94930</v>
      </c>
      <c r="O117">
        <v>103014</v>
      </c>
      <c r="P117">
        <v>102548</v>
      </c>
      <c r="Q117">
        <v>90879</v>
      </c>
      <c r="R117">
        <v>95315</v>
      </c>
    </row>
    <row r="118" spans="2:18" x14ac:dyDescent="0.25">
      <c r="B118" s="1">
        <v>124088</v>
      </c>
      <c r="C118">
        <v>79730</v>
      </c>
      <c r="D118">
        <v>102165</v>
      </c>
      <c r="E118">
        <v>89597</v>
      </c>
      <c r="F118">
        <v>92077</v>
      </c>
      <c r="G118">
        <v>96195</v>
      </c>
      <c r="H118">
        <v>93210</v>
      </c>
      <c r="I118">
        <v>89598</v>
      </c>
      <c r="J118">
        <v>92615</v>
      </c>
      <c r="K118">
        <v>86802</v>
      </c>
      <c r="L118">
        <v>96074</v>
      </c>
      <c r="M118">
        <v>98254</v>
      </c>
      <c r="N118">
        <v>100928</v>
      </c>
      <c r="O118">
        <v>100623</v>
      </c>
      <c r="P118">
        <v>94976</v>
      </c>
      <c r="Q118">
        <v>92367</v>
      </c>
      <c r="R118">
        <v>97988</v>
      </c>
    </row>
    <row r="119" spans="2:18" x14ac:dyDescent="0.25">
      <c r="B119" s="1">
        <v>114492</v>
      </c>
      <c r="C119">
        <v>67801</v>
      </c>
      <c r="D119">
        <v>91534</v>
      </c>
      <c r="E119">
        <v>78146</v>
      </c>
      <c r="F119">
        <v>78936</v>
      </c>
      <c r="G119">
        <v>84306</v>
      </c>
      <c r="H119">
        <v>81820</v>
      </c>
      <c r="I119">
        <v>78347</v>
      </c>
      <c r="J119">
        <v>75264</v>
      </c>
      <c r="K119">
        <v>69308</v>
      </c>
      <c r="L119">
        <v>87285</v>
      </c>
      <c r="M119">
        <v>78606</v>
      </c>
      <c r="N119">
        <v>86843</v>
      </c>
      <c r="O119">
        <v>88795</v>
      </c>
      <c r="P119">
        <v>95901</v>
      </c>
      <c r="Q119">
        <v>73665</v>
      </c>
      <c r="R119">
        <v>74867</v>
      </c>
    </row>
    <row r="120" spans="2:18" x14ac:dyDescent="0.25">
      <c r="B120" s="1">
        <v>129075</v>
      </c>
      <c r="C120">
        <v>71392</v>
      </c>
      <c r="D120">
        <v>98135</v>
      </c>
      <c r="E120">
        <v>84012</v>
      </c>
      <c r="F120">
        <v>87154</v>
      </c>
      <c r="G120">
        <v>90709</v>
      </c>
      <c r="H120">
        <v>86049</v>
      </c>
      <c r="I120">
        <v>83338</v>
      </c>
      <c r="J120">
        <v>84136</v>
      </c>
      <c r="K120">
        <v>82329</v>
      </c>
      <c r="L120">
        <v>85218</v>
      </c>
      <c r="M120">
        <v>84283</v>
      </c>
      <c r="N120">
        <v>84286</v>
      </c>
      <c r="O120">
        <v>90036</v>
      </c>
      <c r="P120">
        <v>94158</v>
      </c>
      <c r="Q120">
        <v>88537</v>
      </c>
      <c r="R120">
        <v>90549</v>
      </c>
    </row>
    <row r="121" spans="2:18" x14ac:dyDescent="0.25">
      <c r="B121" s="1">
        <v>120615</v>
      </c>
      <c r="C121">
        <v>72432</v>
      </c>
      <c r="D121">
        <v>94725</v>
      </c>
      <c r="E121">
        <v>86521</v>
      </c>
      <c r="F121">
        <v>87501</v>
      </c>
      <c r="G121">
        <v>90038</v>
      </c>
      <c r="H121">
        <v>85236</v>
      </c>
      <c r="I121">
        <v>82277</v>
      </c>
      <c r="J121">
        <v>79383</v>
      </c>
      <c r="K121">
        <v>71741</v>
      </c>
      <c r="L121">
        <v>92824</v>
      </c>
      <c r="M121">
        <v>84838</v>
      </c>
      <c r="N121">
        <v>88346</v>
      </c>
      <c r="O121">
        <v>95665</v>
      </c>
      <c r="P121">
        <v>89366</v>
      </c>
      <c r="Q121">
        <v>81564</v>
      </c>
      <c r="R121">
        <v>81595</v>
      </c>
    </row>
    <row r="122" spans="2:18" x14ac:dyDescent="0.25">
      <c r="B122" s="1">
        <v>106055</v>
      </c>
      <c r="C122">
        <v>72273</v>
      </c>
      <c r="D122">
        <v>96169</v>
      </c>
      <c r="E122">
        <v>82997</v>
      </c>
      <c r="F122">
        <v>87682</v>
      </c>
      <c r="G122">
        <v>85828</v>
      </c>
      <c r="H122">
        <v>83894</v>
      </c>
      <c r="I122">
        <v>81094</v>
      </c>
      <c r="J122">
        <v>81452</v>
      </c>
      <c r="K122">
        <v>80600</v>
      </c>
      <c r="L122">
        <v>90816</v>
      </c>
      <c r="M122">
        <v>89890</v>
      </c>
      <c r="N122">
        <v>83750</v>
      </c>
      <c r="O122">
        <v>97175</v>
      </c>
      <c r="P122">
        <v>93319</v>
      </c>
      <c r="Q122">
        <v>86161</v>
      </c>
      <c r="R122">
        <v>81272</v>
      </c>
    </row>
    <row r="123" spans="2:18" x14ac:dyDescent="0.25">
      <c r="B123" s="1">
        <v>124260</v>
      </c>
      <c r="C123">
        <v>80603</v>
      </c>
      <c r="D123">
        <v>104754</v>
      </c>
      <c r="E123">
        <v>89451</v>
      </c>
      <c r="F123">
        <v>95422</v>
      </c>
      <c r="G123">
        <v>96354</v>
      </c>
      <c r="H123">
        <v>102532</v>
      </c>
      <c r="I123">
        <v>95571</v>
      </c>
      <c r="J123">
        <v>91981</v>
      </c>
      <c r="K123">
        <v>91573</v>
      </c>
      <c r="L123">
        <v>89043</v>
      </c>
      <c r="M123">
        <v>93542</v>
      </c>
      <c r="N123">
        <v>87073</v>
      </c>
      <c r="O123">
        <v>95893</v>
      </c>
      <c r="P123">
        <v>89475</v>
      </c>
      <c r="Q123">
        <v>96751</v>
      </c>
      <c r="R123">
        <v>96906</v>
      </c>
    </row>
    <row r="124" spans="2:18" x14ac:dyDescent="0.25">
      <c r="B124" s="1">
        <v>122078</v>
      </c>
      <c r="C124">
        <v>68347</v>
      </c>
      <c r="D124">
        <v>92647</v>
      </c>
      <c r="E124">
        <v>76892</v>
      </c>
      <c r="F124">
        <v>84485</v>
      </c>
      <c r="G124">
        <v>89284</v>
      </c>
      <c r="H124">
        <v>85650</v>
      </c>
      <c r="I124">
        <v>82924</v>
      </c>
      <c r="J124">
        <v>79604</v>
      </c>
      <c r="K124">
        <v>80091</v>
      </c>
      <c r="L124">
        <v>86862</v>
      </c>
      <c r="M124">
        <v>80313</v>
      </c>
      <c r="N124">
        <v>83017</v>
      </c>
      <c r="O124">
        <v>94490</v>
      </c>
      <c r="P124">
        <v>90953</v>
      </c>
      <c r="Q124">
        <v>86589</v>
      </c>
      <c r="R124">
        <v>85175</v>
      </c>
    </row>
    <row r="125" spans="2:18" x14ac:dyDescent="0.25">
      <c r="B125" s="1">
        <v>111683</v>
      </c>
      <c r="C125">
        <v>69198</v>
      </c>
      <c r="D125">
        <v>100478</v>
      </c>
      <c r="E125">
        <v>83790</v>
      </c>
      <c r="F125">
        <v>88309</v>
      </c>
      <c r="G125">
        <v>87683</v>
      </c>
      <c r="H125">
        <v>84309</v>
      </c>
      <c r="I125">
        <v>85460</v>
      </c>
      <c r="J125">
        <v>84874</v>
      </c>
      <c r="K125">
        <v>82566</v>
      </c>
      <c r="L125">
        <v>94566</v>
      </c>
      <c r="M125">
        <v>86833</v>
      </c>
      <c r="N125">
        <v>91038</v>
      </c>
      <c r="O125">
        <v>100315</v>
      </c>
      <c r="P125">
        <v>95576</v>
      </c>
      <c r="Q125">
        <v>85772</v>
      </c>
      <c r="R125">
        <v>83129</v>
      </c>
    </row>
    <row r="126" spans="2:18" x14ac:dyDescent="0.25">
      <c r="B126" s="1">
        <v>136225</v>
      </c>
      <c r="C126">
        <v>77182</v>
      </c>
      <c r="D126">
        <v>101067</v>
      </c>
      <c r="E126">
        <v>87094</v>
      </c>
      <c r="F126">
        <v>93032</v>
      </c>
      <c r="G126">
        <v>98023</v>
      </c>
      <c r="H126">
        <v>96520</v>
      </c>
      <c r="I126">
        <v>91321</v>
      </c>
      <c r="J126">
        <v>92084</v>
      </c>
      <c r="K126">
        <v>90162</v>
      </c>
      <c r="L126">
        <v>87016</v>
      </c>
      <c r="M126">
        <v>90732</v>
      </c>
      <c r="N126">
        <v>79626</v>
      </c>
      <c r="O126">
        <v>95379</v>
      </c>
      <c r="P126">
        <v>98329</v>
      </c>
      <c r="Q126">
        <v>90803</v>
      </c>
      <c r="R126">
        <v>91818</v>
      </c>
    </row>
    <row r="127" spans="2:18" x14ac:dyDescent="0.25">
      <c r="B127" s="1">
        <v>118629</v>
      </c>
      <c r="C127">
        <v>74466</v>
      </c>
      <c r="D127">
        <v>96652</v>
      </c>
      <c r="E127">
        <v>86199</v>
      </c>
      <c r="F127">
        <v>88949</v>
      </c>
      <c r="G127">
        <v>85623</v>
      </c>
      <c r="H127">
        <v>81981</v>
      </c>
      <c r="I127">
        <v>83251</v>
      </c>
      <c r="J127">
        <v>78670</v>
      </c>
      <c r="K127">
        <v>80907</v>
      </c>
      <c r="L127">
        <v>90336</v>
      </c>
      <c r="M127">
        <v>85008</v>
      </c>
      <c r="N127">
        <v>85133</v>
      </c>
      <c r="O127">
        <v>97339</v>
      </c>
      <c r="P127">
        <v>95788</v>
      </c>
      <c r="Q127">
        <v>82263</v>
      </c>
      <c r="R127">
        <v>88791</v>
      </c>
    </row>
    <row r="128" spans="2:18" x14ac:dyDescent="0.25">
      <c r="B128" s="1">
        <v>116444</v>
      </c>
      <c r="C128">
        <v>74169</v>
      </c>
      <c r="D128">
        <v>93152</v>
      </c>
      <c r="E128">
        <v>84623</v>
      </c>
      <c r="F128">
        <v>86256</v>
      </c>
      <c r="G128">
        <v>95442</v>
      </c>
      <c r="H128">
        <v>91534</v>
      </c>
      <c r="I128">
        <v>79802</v>
      </c>
      <c r="J128">
        <v>77852</v>
      </c>
      <c r="K128">
        <v>79870</v>
      </c>
      <c r="L128">
        <v>96552</v>
      </c>
      <c r="M128">
        <v>79716</v>
      </c>
      <c r="N128">
        <v>85211</v>
      </c>
      <c r="O128">
        <v>95054</v>
      </c>
      <c r="P128">
        <v>90515</v>
      </c>
      <c r="Q128">
        <v>77655</v>
      </c>
      <c r="R128">
        <v>78276</v>
      </c>
    </row>
    <row r="129" spans="2:18" x14ac:dyDescent="0.25">
      <c r="B129" s="1">
        <v>127327</v>
      </c>
      <c r="C129">
        <v>69411</v>
      </c>
      <c r="D129">
        <v>99950</v>
      </c>
      <c r="E129">
        <v>83246</v>
      </c>
      <c r="F129">
        <v>88283</v>
      </c>
      <c r="G129">
        <v>84822</v>
      </c>
      <c r="H129">
        <v>84729</v>
      </c>
      <c r="I129">
        <v>82550</v>
      </c>
      <c r="J129">
        <v>82533</v>
      </c>
      <c r="K129">
        <v>82818</v>
      </c>
      <c r="L129">
        <v>90796</v>
      </c>
      <c r="M129">
        <v>90720</v>
      </c>
      <c r="N129">
        <v>90473</v>
      </c>
      <c r="O129">
        <v>94963</v>
      </c>
      <c r="P129">
        <v>95679</v>
      </c>
      <c r="Q129">
        <v>88119</v>
      </c>
      <c r="R129">
        <v>87481</v>
      </c>
    </row>
    <row r="130" spans="2:18" x14ac:dyDescent="0.25">
      <c r="B130" s="1">
        <v>119937</v>
      </c>
      <c r="C130">
        <v>70479</v>
      </c>
      <c r="D130">
        <v>96610</v>
      </c>
      <c r="E130">
        <v>78999</v>
      </c>
      <c r="F130">
        <v>86809</v>
      </c>
      <c r="G130">
        <v>87214</v>
      </c>
      <c r="H130">
        <v>84444</v>
      </c>
      <c r="I130">
        <v>84969</v>
      </c>
      <c r="J130">
        <v>82667</v>
      </c>
      <c r="K130">
        <v>86268</v>
      </c>
      <c r="L130">
        <v>86516</v>
      </c>
      <c r="M130">
        <v>84393</v>
      </c>
      <c r="N130">
        <v>85089</v>
      </c>
      <c r="O130">
        <v>89202</v>
      </c>
      <c r="P130">
        <v>91975</v>
      </c>
      <c r="Q130">
        <v>97481</v>
      </c>
      <c r="R130">
        <v>95584</v>
      </c>
    </row>
    <row r="131" spans="2:18" x14ac:dyDescent="0.25">
      <c r="B131" s="1">
        <v>125679</v>
      </c>
      <c r="C131">
        <v>84824</v>
      </c>
      <c r="D131">
        <v>103803</v>
      </c>
      <c r="E131">
        <v>97234</v>
      </c>
      <c r="F131">
        <v>95773</v>
      </c>
      <c r="G131">
        <v>99059</v>
      </c>
      <c r="H131">
        <v>99056</v>
      </c>
      <c r="I131">
        <v>94163</v>
      </c>
      <c r="J131">
        <v>94198</v>
      </c>
      <c r="K131">
        <v>88566</v>
      </c>
      <c r="L131">
        <v>94353</v>
      </c>
      <c r="M131">
        <v>89271</v>
      </c>
      <c r="N131">
        <v>92822</v>
      </c>
      <c r="O131">
        <v>94801</v>
      </c>
      <c r="P131">
        <v>104122</v>
      </c>
      <c r="Q131">
        <v>92700</v>
      </c>
      <c r="R131">
        <v>95880</v>
      </c>
    </row>
    <row r="132" spans="2:18" x14ac:dyDescent="0.25">
      <c r="B132" s="1">
        <v>100819</v>
      </c>
      <c r="C132">
        <v>49714</v>
      </c>
      <c r="D132">
        <v>88134</v>
      </c>
      <c r="E132">
        <v>67023</v>
      </c>
      <c r="F132">
        <v>71682</v>
      </c>
      <c r="G132">
        <v>82081</v>
      </c>
      <c r="H132">
        <v>79448</v>
      </c>
      <c r="I132">
        <v>71854</v>
      </c>
      <c r="J132">
        <v>74347</v>
      </c>
      <c r="K132">
        <v>68637</v>
      </c>
      <c r="L132">
        <v>79233</v>
      </c>
      <c r="M132">
        <v>73444</v>
      </c>
      <c r="N132">
        <v>77326</v>
      </c>
      <c r="O132">
        <v>84792</v>
      </c>
      <c r="P132">
        <v>83342</v>
      </c>
      <c r="Q132">
        <v>72222</v>
      </c>
      <c r="R132">
        <v>78491</v>
      </c>
    </row>
    <row r="133" spans="2:18" x14ac:dyDescent="0.25">
      <c r="B133" s="1">
        <v>136952</v>
      </c>
      <c r="C133">
        <v>85203</v>
      </c>
      <c r="D133">
        <v>107669</v>
      </c>
      <c r="E133">
        <v>91436</v>
      </c>
      <c r="F133">
        <v>100453</v>
      </c>
      <c r="G133">
        <v>100813</v>
      </c>
      <c r="H133">
        <v>96445</v>
      </c>
      <c r="I133">
        <v>99304</v>
      </c>
      <c r="J133">
        <v>98845</v>
      </c>
      <c r="K133">
        <v>95100</v>
      </c>
      <c r="L133">
        <v>92788</v>
      </c>
      <c r="M133">
        <v>92058</v>
      </c>
      <c r="N133">
        <v>91411</v>
      </c>
      <c r="O133">
        <v>93714</v>
      </c>
      <c r="P133">
        <v>94012</v>
      </c>
      <c r="Q133">
        <v>104270</v>
      </c>
      <c r="R133">
        <v>106292</v>
      </c>
    </row>
    <row r="134" spans="2:18" x14ac:dyDescent="0.25">
      <c r="B134" s="1">
        <v>117692</v>
      </c>
      <c r="C134">
        <v>77215</v>
      </c>
      <c r="D134">
        <v>100416</v>
      </c>
      <c r="E134">
        <v>83127</v>
      </c>
      <c r="F134">
        <v>90954</v>
      </c>
      <c r="G134">
        <v>91394</v>
      </c>
      <c r="H134">
        <v>87543</v>
      </c>
      <c r="I134">
        <v>87888</v>
      </c>
      <c r="J134">
        <v>85209</v>
      </c>
      <c r="K134">
        <v>84696</v>
      </c>
      <c r="L134">
        <v>98635</v>
      </c>
      <c r="M134">
        <v>92144</v>
      </c>
      <c r="N134">
        <v>101436</v>
      </c>
      <c r="O134">
        <v>102614</v>
      </c>
      <c r="P134">
        <v>99761</v>
      </c>
      <c r="Q134">
        <v>87517</v>
      </c>
      <c r="R134">
        <v>90256</v>
      </c>
    </row>
    <row r="135" spans="2:18" x14ac:dyDescent="0.25">
      <c r="B135" s="1">
        <v>120470</v>
      </c>
      <c r="C135">
        <v>77222</v>
      </c>
      <c r="D135">
        <v>99460</v>
      </c>
      <c r="E135">
        <v>84854</v>
      </c>
      <c r="F135">
        <v>92126</v>
      </c>
      <c r="G135">
        <v>96791</v>
      </c>
      <c r="H135">
        <v>94975</v>
      </c>
      <c r="I135">
        <v>87768</v>
      </c>
      <c r="J135">
        <v>90110</v>
      </c>
      <c r="K135">
        <v>88497</v>
      </c>
      <c r="L135">
        <v>87261</v>
      </c>
      <c r="M135">
        <v>93776</v>
      </c>
      <c r="N135">
        <v>86600</v>
      </c>
      <c r="O135">
        <v>83069</v>
      </c>
      <c r="P135">
        <v>88732</v>
      </c>
      <c r="Q135">
        <v>98039</v>
      </c>
      <c r="R135">
        <v>91072</v>
      </c>
    </row>
    <row r="136" spans="2:18" x14ac:dyDescent="0.25">
      <c r="B136" s="1">
        <v>136023.99999995</v>
      </c>
      <c r="C136">
        <v>84461</v>
      </c>
      <c r="D136">
        <v>106994</v>
      </c>
      <c r="E136">
        <v>95490</v>
      </c>
      <c r="F136">
        <v>99912</v>
      </c>
      <c r="G136">
        <v>92756</v>
      </c>
      <c r="H136">
        <v>97691</v>
      </c>
      <c r="I136">
        <v>93972</v>
      </c>
      <c r="J136">
        <v>93642</v>
      </c>
      <c r="K136">
        <v>93902</v>
      </c>
      <c r="L136">
        <v>94817</v>
      </c>
      <c r="M136">
        <v>95591</v>
      </c>
      <c r="N136">
        <v>91409</v>
      </c>
      <c r="O136">
        <v>96039</v>
      </c>
      <c r="P136">
        <v>94925</v>
      </c>
      <c r="Q136">
        <v>101146</v>
      </c>
      <c r="R136">
        <v>99570</v>
      </c>
    </row>
    <row r="137" spans="2:18" x14ac:dyDescent="0.25">
      <c r="B137" s="1">
        <v>104907</v>
      </c>
      <c r="C137">
        <v>66756</v>
      </c>
      <c r="D137">
        <v>92671</v>
      </c>
      <c r="E137">
        <v>73277</v>
      </c>
      <c r="F137">
        <v>83690</v>
      </c>
      <c r="G137">
        <v>89855</v>
      </c>
      <c r="H137">
        <v>86417</v>
      </c>
      <c r="I137">
        <v>83559</v>
      </c>
      <c r="J137">
        <v>82941</v>
      </c>
      <c r="K137">
        <v>78692</v>
      </c>
      <c r="L137">
        <v>83315</v>
      </c>
      <c r="M137">
        <v>85676</v>
      </c>
      <c r="N137">
        <v>87776</v>
      </c>
      <c r="O137">
        <v>88096</v>
      </c>
      <c r="P137">
        <v>84225</v>
      </c>
      <c r="Q137">
        <v>89131</v>
      </c>
      <c r="R137">
        <v>85455</v>
      </c>
    </row>
    <row r="138" spans="2:18" x14ac:dyDescent="0.25">
      <c r="B138" s="1">
        <v>140695</v>
      </c>
      <c r="C138">
        <v>72424</v>
      </c>
      <c r="D138">
        <v>102008</v>
      </c>
      <c r="E138">
        <v>85234</v>
      </c>
      <c r="F138">
        <v>92793</v>
      </c>
      <c r="G138">
        <v>97654</v>
      </c>
      <c r="H138">
        <v>93054</v>
      </c>
      <c r="I138">
        <v>90372</v>
      </c>
      <c r="J138">
        <v>89200</v>
      </c>
      <c r="K138">
        <v>84574</v>
      </c>
      <c r="L138">
        <v>94268</v>
      </c>
      <c r="M138">
        <v>93413</v>
      </c>
      <c r="N138">
        <v>84298</v>
      </c>
      <c r="O138">
        <v>98831</v>
      </c>
      <c r="P138">
        <v>102459</v>
      </c>
      <c r="Q138">
        <v>98628</v>
      </c>
      <c r="R138">
        <v>95165</v>
      </c>
    </row>
    <row r="139" spans="2:18" x14ac:dyDescent="0.25">
      <c r="B139" s="1">
        <v>132747.99999999901</v>
      </c>
      <c r="C139">
        <v>65693</v>
      </c>
      <c r="D139">
        <v>98845</v>
      </c>
      <c r="E139">
        <v>77721</v>
      </c>
      <c r="F139">
        <v>85686</v>
      </c>
      <c r="G139">
        <v>98877</v>
      </c>
      <c r="H139">
        <v>94726</v>
      </c>
      <c r="I139">
        <v>90111</v>
      </c>
      <c r="J139">
        <v>87406</v>
      </c>
      <c r="K139">
        <v>84671</v>
      </c>
      <c r="L139">
        <v>90654</v>
      </c>
      <c r="M139">
        <v>85372</v>
      </c>
      <c r="N139">
        <v>82637</v>
      </c>
      <c r="O139">
        <v>85937</v>
      </c>
      <c r="P139">
        <v>85763</v>
      </c>
      <c r="Q139">
        <v>96289</v>
      </c>
      <c r="R139">
        <v>90337</v>
      </c>
    </row>
    <row r="140" spans="2:18" x14ac:dyDescent="0.25">
      <c r="B140" s="1">
        <v>110159</v>
      </c>
      <c r="C140">
        <v>66754</v>
      </c>
      <c r="D140">
        <v>93108</v>
      </c>
      <c r="E140">
        <v>78766</v>
      </c>
      <c r="F140">
        <v>84844</v>
      </c>
      <c r="G140">
        <v>84400</v>
      </c>
      <c r="H140">
        <v>83112</v>
      </c>
      <c r="I140">
        <v>83467</v>
      </c>
      <c r="J140">
        <v>83730</v>
      </c>
      <c r="K140">
        <v>85881</v>
      </c>
      <c r="L140">
        <v>83165</v>
      </c>
      <c r="M140">
        <v>82850</v>
      </c>
      <c r="N140">
        <v>84435</v>
      </c>
      <c r="O140">
        <v>90636</v>
      </c>
      <c r="P140">
        <v>86624</v>
      </c>
      <c r="Q140">
        <v>85636</v>
      </c>
      <c r="R140">
        <v>90621</v>
      </c>
    </row>
    <row r="141" spans="2:18" x14ac:dyDescent="0.25">
      <c r="B141" s="1">
        <v>138601</v>
      </c>
      <c r="C141">
        <v>77285</v>
      </c>
      <c r="D141">
        <v>102059</v>
      </c>
      <c r="E141">
        <v>87084</v>
      </c>
      <c r="F141">
        <v>92837</v>
      </c>
      <c r="G141">
        <v>104077</v>
      </c>
      <c r="H141">
        <v>99599</v>
      </c>
      <c r="I141">
        <v>92666</v>
      </c>
      <c r="J141">
        <v>90366</v>
      </c>
      <c r="K141">
        <v>90906</v>
      </c>
      <c r="L141">
        <v>95123</v>
      </c>
      <c r="M141">
        <v>91052</v>
      </c>
      <c r="N141">
        <v>88175</v>
      </c>
      <c r="O141">
        <v>92379</v>
      </c>
      <c r="P141">
        <v>95314</v>
      </c>
      <c r="Q141">
        <v>98052</v>
      </c>
      <c r="R141">
        <v>97642</v>
      </c>
    </row>
    <row r="142" spans="2:18" x14ac:dyDescent="0.25">
      <c r="B142" s="1">
        <v>101529</v>
      </c>
      <c r="C142">
        <v>68665</v>
      </c>
      <c r="D142">
        <v>97356</v>
      </c>
      <c r="E142">
        <v>83118</v>
      </c>
      <c r="F142">
        <v>87078</v>
      </c>
      <c r="G142">
        <v>89320</v>
      </c>
      <c r="H142">
        <v>86421</v>
      </c>
      <c r="I142">
        <v>84774</v>
      </c>
      <c r="J142">
        <v>82860</v>
      </c>
      <c r="K142">
        <v>77505</v>
      </c>
      <c r="L142">
        <v>88477</v>
      </c>
      <c r="M142">
        <v>81919</v>
      </c>
      <c r="N142">
        <v>90117</v>
      </c>
      <c r="O142">
        <v>91476</v>
      </c>
      <c r="P142">
        <v>90052</v>
      </c>
      <c r="Q142">
        <v>86109</v>
      </c>
      <c r="R142">
        <v>89245</v>
      </c>
    </row>
    <row r="143" spans="2:18" x14ac:dyDescent="0.25">
      <c r="B143" s="1">
        <v>117825</v>
      </c>
      <c r="C143">
        <v>70725</v>
      </c>
      <c r="D143">
        <v>102365</v>
      </c>
      <c r="E143">
        <v>83605</v>
      </c>
      <c r="F143">
        <v>88729</v>
      </c>
      <c r="G143">
        <v>97532</v>
      </c>
      <c r="H143">
        <v>93535</v>
      </c>
      <c r="I143">
        <v>95893</v>
      </c>
      <c r="J143">
        <v>93851</v>
      </c>
      <c r="K143">
        <v>96313</v>
      </c>
      <c r="L143">
        <v>85503</v>
      </c>
      <c r="M143">
        <v>93227</v>
      </c>
      <c r="N143">
        <v>79567</v>
      </c>
      <c r="O143">
        <v>82999</v>
      </c>
      <c r="P143">
        <v>88911</v>
      </c>
      <c r="Q143">
        <v>95127</v>
      </c>
      <c r="R143">
        <v>97730</v>
      </c>
    </row>
    <row r="144" spans="2:18" x14ac:dyDescent="0.25">
      <c r="B144" s="1">
        <v>130651</v>
      </c>
      <c r="C144">
        <v>66319</v>
      </c>
      <c r="D144">
        <v>100694</v>
      </c>
      <c r="E144">
        <v>80111</v>
      </c>
      <c r="F144">
        <v>86539</v>
      </c>
      <c r="G144">
        <v>98055</v>
      </c>
      <c r="H144">
        <v>93988</v>
      </c>
      <c r="I144">
        <v>90007</v>
      </c>
      <c r="J144">
        <v>87885</v>
      </c>
      <c r="K144">
        <v>84233</v>
      </c>
      <c r="L144">
        <v>93534</v>
      </c>
      <c r="M144">
        <v>85570</v>
      </c>
      <c r="N144">
        <v>91800</v>
      </c>
      <c r="O144">
        <v>94467</v>
      </c>
      <c r="P144">
        <v>95974</v>
      </c>
      <c r="Q144">
        <v>98651</v>
      </c>
      <c r="R144">
        <v>101718</v>
      </c>
    </row>
    <row r="145" spans="2:18" x14ac:dyDescent="0.25">
      <c r="B145" s="1">
        <v>116337</v>
      </c>
      <c r="C145">
        <v>69875</v>
      </c>
      <c r="D145">
        <v>93016</v>
      </c>
      <c r="E145">
        <v>76337</v>
      </c>
      <c r="F145">
        <v>82978</v>
      </c>
      <c r="G145">
        <v>91695</v>
      </c>
      <c r="H145">
        <v>90333</v>
      </c>
      <c r="I145">
        <v>83532</v>
      </c>
      <c r="J145">
        <v>80934</v>
      </c>
      <c r="K145">
        <v>80955</v>
      </c>
      <c r="L145">
        <v>88920</v>
      </c>
      <c r="M145">
        <v>86427</v>
      </c>
      <c r="N145">
        <v>89786</v>
      </c>
      <c r="O145">
        <v>87110</v>
      </c>
      <c r="P145">
        <v>87480</v>
      </c>
      <c r="Q145">
        <v>85654</v>
      </c>
      <c r="R145">
        <v>86353</v>
      </c>
    </row>
    <row r="146" spans="2:18" x14ac:dyDescent="0.25">
      <c r="B146" s="1">
        <v>132610</v>
      </c>
      <c r="C146">
        <v>77263</v>
      </c>
      <c r="D146">
        <v>99529</v>
      </c>
      <c r="E146">
        <v>86162</v>
      </c>
      <c r="F146">
        <v>90112</v>
      </c>
      <c r="G146">
        <v>95298</v>
      </c>
      <c r="H146">
        <v>89597</v>
      </c>
      <c r="I146">
        <v>88028</v>
      </c>
      <c r="J146">
        <v>86632</v>
      </c>
      <c r="K146">
        <v>91701</v>
      </c>
      <c r="L146">
        <v>97131</v>
      </c>
      <c r="M146">
        <v>88536</v>
      </c>
      <c r="N146">
        <v>96623</v>
      </c>
      <c r="O146">
        <v>97076</v>
      </c>
      <c r="P146">
        <v>92021</v>
      </c>
      <c r="Q146">
        <v>96866</v>
      </c>
      <c r="R146">
        <v>95541</v>
      </c>
    </row>
    <row r="147" spans="2:18" x14ac:dyDescent="0.25">
      <c r="B147" s="1">
        <v>120358</v>
      </c>
      <c r="C147">
        <v>78789</v>
      </c>
      <c r="D147">
        <v>98398</v>
      </c>
      <c r="E147">
        <v>85199</v>
      </c>
      <c r="F147">
        <v>92979</v>
      </c>
      <c r="G147">
        <v>106070</v>
      </c>
      <c r="H147">
        <v>98524</v>
      </c>
      <c r="I147">
        <v>92611</v>
      </c>
      <c r="J147">
        <v>89349</v>
      </c>
      <c r="K147">
        <v>86867</v>
      </c>
      <c r="L147">
        <v>90003</v>
      </c>
      <c r="M147">
        <v>87842</v>
      </c>
      <c r="N147">
        <v>93564</v>
      </c>
      <c r="O147">
        <v>92671</v>
      </c>
      <c r="P147">
        <v>92225</v>
      </c>
      <c r="Q147">
        <v>94825</v>
      </c>
      <c r="R147">
        <v>95674</v>
      </c>
    </row>
    <row r="148" spans="2:18" x14ac:dyDescent="0.25">
      <c r="B148" s="1">
        <v>124769</v>
      </c>
      <c r="C148">
        <v>75420</v>
      </c>
      <c r="D148">
        <v>98456</v>
      </c>
      <c r="E148">
        <v>87732</v>
      </c>
      <c r="F148">
        <v>92416</v>
      </c>
      <c r="G148">
        <v>98165</v>
      </c>
      <c r="H148">
        <v>88572</v>
      </c>
      <c r="I148">
        <v>85782</v>
      </c>
      <c r="J148">
        <v>86307</v>
      </c>
      <c r="K148">
        <v>86993</v>
      </c>
      <c r="L148">
        <v>91480</v>
      </c>
      <c r="M148">
        <v>85340</v>
      </c>
      <c r="N148">
        <v>95482</v>
      </c>
      <c r="O148">
        <v>98537</v>
      </c>
      <c r="P148">
        <v>97850</v>
      </c>
      <c r="Q148">
        <v>86676</v>
      </c>
      <c r="R148">
        <v>88144</v>
      </c>
    </row>
    <row r="149" spans="2:18" x14ac:dyDescent="0.25">
      <c r="B149" s="1">
        <v>137617.99999995</v>
      </c>
      <c r="C149">
        <v>78323</v>
      </c>
      <c r="D149">
        <v>100347</v>
      </c>
      <c r="E149">
        <v>91175</v>
      </c>
      <c r="F149">
        <v>90696</v>
      </c>
      <c r="G149">
        <v>98162</v>
      </c>
      <c r="H149">
        <v>94554</v>
      </c>
      <c r="I149">
        <v>94670</v>
      </c>
      <c r="J149">
        <v>94114</v>
      </c>
      <c r="K149">
        <v>86126</v>
      </c>
      <c r="L149">
        <v>89822</v>
      </c>
      <c r="M149">
        <v>90182</v>
      </c>
      <c r="N149">
        <v>91856</v>
      </c>
      <c r="O149">
        <v>87082</v>
      </c>
      <c r="P149">
        <v>88584</v>
      </c>
      <c r="Q149">
        <v>98952</v>
      </c>
      <c r="R149">
        <v>99722</v>
      </c>
    </row>
    <row r="150" spans="2:18" x14ac:dyDescent="0.25">
      <c r="B150" s="1">
        <v>109952</v>
      </c>
      <c r="C150">
        <v>71150</v>
      </c>
      <c r="D150">
        <v>98252</v>
      </c>
      <c r="E150">
        <v>79519</v>
      </c>
      <c r="F150">
        <v>87886</v>
      </c>
      <c r="G150">
        <v>94955</v>
      </c>
      <c r="H150">
        <v>89624</v>
      </c>
      <c r="I150">
        <v>85460</v>
      </c>
      <c r="J150">
        <v>81631</v>
      </c>
      <c r="K150">
        <v>80877</v>
      </c>
      <c r="L150">
        <v>95916</v>
      </c>
      <c r="M150">
        <v>89230</v>
      </c>
      <c r="N150">
        <v>91122</v>
      </c>
      <c r="O150">
        <v>102375</v>
      </c>
      <c r="P150">
        <v>99510</v>
      </c>
      <c r="Q150">
        <v>85394</v>
      </c>
      <c r="R150">
        <v>81517</v>
      </c>
    </row>
    <row r="151" spans="2:18" x14ac:dyDescent="0.25">
      <c r="B151" s="1">
        <v>127504</v>
      </c>
      <c r="C151">
        <v>79188</v>
      </c>
      <c r="D151">
        <v>101531</v>
      </c>
      <c r="E151">
        <v>86979</v>
      </c>
      <c r="F151">
        <v>93236</v>
      </c>
      <c r="G151">
        <v>94626</v>
      </c>
      <c r="H151">
        <v>95829</v>
      </c>
      <c r="I151">
        <v>90148</v>
      </c>
      <c r="J151">
        <v>88806</v>
      </c>
      <c r="K151">
        <v>87387</v>
      </c>
      <c r="L151">
        <v>91875</v>
      </c>
      <c r="M151">
        <v>94849</v>
      </c>
      <c r="N151">
        <v>89289</v>
      </c>
      <c r="O151">
        <v>91858</v>
      </c>
      <c r="P151">
        <v>95356</v>
      </c>
      <c r="Q151">
        <v>96839</v>
      </c>
      <c r="R151">
        <v>95141</v>
      </c>
    </row>
    <row r="152" spans="2:18" x14ac:dyDescent="0.25">
      <c r="B152" s="1">
        <v>152455</v>
      </c>
      <c r="C152">
        <v>79946</v>
      </c>
      <c r="D152">
        <v>113053</v>
      </c>
      <c r="E152">
        <v>92938</v>
      </c>
      <c r="F152">
        <v>97544</v>
      </c>
      <c r="G152">
        <v>105230</v>
      </c>
      <c r="H152">
        <v>104947</v>
      </c>
      <c r="I152">
        <v>109844</v>
      </c>
      <c r="J152">
        <v>108943</v>
      </c>
      <c r="K152">
        <v>106156</v>
      </c>
      <c r="L152">
        <v>93402</v>
      </c>
      <c r="M152">
        <v>104136</v>
      </c>
      <c r="N152">
        <v>96220</v>
      </c>
      <c r="O152">
        <v>93208</v>
      </c>
      <c r="P152">
        <v>87627</v>
      </c>
      <c r="Q152">
        <v>111374</v>
      </c>
      <c r="R152">
        <v>110385</v>
      </c>
    </row>
    <row r="153" spans="2:18" x14ac:dyDescent="0.25">
      <c r="B153" s="1">
        <v>123611</v>
      </c>
      <c r="C153">
        <v>78103</v>
      </c>
      <c r="D153">
        <v>105613</v>
      </c>
      <c r="E153">
        <v>90886</v>
      </c>
      <c r="F153">
        <v>94866</v>
      </c>
      <c r="G153">
        <v>98905</v>
      </c>
      <c r="H153">
        <v>97959</v>
      </c>
      <c r="I153">
        <v>98552</v>
      </c>
      <c r="J153">
        <v>98024</v>
      </c>
      <c r="K153">
        <v>92914</v>
      </c>
      <c r="L153">
        <v>94967</v>
      </c>
      <c r="M153">
        <v>95879</v>
      </c>
      <c r="N153">
        <v>97668</v>
      </c>
      <c r="O153">
        <v>85209</v>
      </c>
      <c r="P153">
        <v>93813</v>
      </c>
      <c r="Q153">
        <v>99880</v>
      </c>
      <c r="R153">
        <v>100128</v>
      </c>
    </row>
    <row r="154" spans="2:18" x14ac:dyDescent="0.25">
      <c r="B154" s="1">
        <v>122639</v>
      </c>
      <c r="C154">
        <v>72309</v>
      </c>
      <c r="D154">
        <v>100618</v>
      </c>
      <c r="E154">
        <v>79831</v>
      </c>
      <c r="F154">
        <v>90691</v>
      </c>
      <c r="G154">
        <v>91754</v>
      </c>
      <c r="H154">
        <v>87839</v>
      </c>
      <c r="I154">
        <v>93578</v>
      </c>
      <c r="J154">
        <v>91743</v>
      </c>
      <c r="K154">
        <v>88130</v>
      </c>
      <c r="L154">
        <v>89514</v>
      </c>
      <c r="M154">
        <v>84610</v>
      </c>
      <c r="N154">
        <v>93781</v>
      </c>
      <c r="O154">
        <v>102587</v>
      </c>
      <c r="P154">
        <v>96283</v>
      </c>
      <c r="Q154">
        <v>86838</v>
      </c>
      <c r="R154">
        <v>87166</v>
      </c>
    </row>
    <row r="155" spans="2:18" x14ac:dyDescent="0.25">
      <c r="B155" s="1">
        <v>112061.999999999</v>
      </c>
      <c r="C155">
        <v>77289</v>
      </c>
      <c r="D155">
        <v>99293</v>
      </c>
      <c r="E155">
        <v>86362</v>
      </c>
      <c r="F155">
        <v>94141</v>
      </c>
      <c r="G155">
        <v>94033</v>
      </c>
      <c r="H155">
        <v>93535</v>
      </c>
      <c r="I155">
        <v>90188</v>
      </c>
      <c r="J155">
        <v>89000</v>
      </c>
      <c r="K155">
        <v>85649</v>
      </c>
      <c r="L155">
        <v>90861</v>
      </c>
      <c r="M155">
        <v>88592</v>
      </c>
      <c r="N155">
        <v>93448</v>
      </c>
      <c r="O155">
        <v>92580</v>
      </c>
      <c r="P155">
        <v>88310</v>
      </c>
      <c r="Q155">
        <v>88653</v>
      </c>
      <c r="R155">
        <v>91332</v>
      </c>
    </row>
    <row r="156" spans="2:18" x14ac:dyDescent="0.25">
      <c r="B156" s="1">
        <v>127246</v>
      </c>
      <c r="C156">
        <v>65684</v>
      </c>
      <c r="D156">
        <v>101602</v>
      </c>
      <c r="E156">
        <v>80034</v>
      </c>
      <c r="F156">
        <v>86287</v>
      </c>
      <c r="G156">
        <v>93713</v>
      </c>
      <c r="H156">
        <v>88022</v>
      </c>
      <c r="I156">
        <v>92453</v>
      </c>
      <c r="J156">
        <v>90184</v>
      </c>
      <c r="K156">
        <v>94733</v>
      </c>
      <c r="L156">
        <v>87296</v>
      </c>
      <c r="M156">
        <v>95260</v>
      </c>
      <c r="N156">
        <v>89015</v>
      </c>
      <c r="O156">
        <v>87286</v>
      </c>
      <c r="P156">
        <v>89392</v>
      </c>
      <c r="Q156">
        <v>95384</v>
      </c>
      <c r="R156">
        <v>100972</v>
      </c>
    </row>
    <row r="157" spans="2:18" x14ac:dyDescent="0.25">
      <c r="B157" s="1">
        <v>134109</v>
      </c>
      <c r="C157">
        <v>76366</v>
      </c>
      <c r="D157">
        <v>102269</v>
      </c>
      <c r="E157">
        <v>86816</v>
      </c>
      <c r="F157">
        <v>92382</v>
      </c>
      <c r="G157">
        <v>101394</v>
      </c>
      <c r="H157">
        <v>100716</v>
      </c>
      <c r="I157">
        <v>94416</v>
      </c>
      <c r="J157">
        <v>92849</v>
      </c>
      <c r="K157">
        <v>91940</v>
      </c>
      <c r="L157">
        <v>92498</v>
      </c>
      <c r="M157">
        <v>99594</v>
      </c>
      <c r="N157">
        <v>87722</v>
      </c>
      <c r="O157">
        <v>91072</v>
      </c>
      <c r="P157">
        <v>92809</v>
      </c>
      <c r="Q157">
        <v>106237</v>
      </c>
      <c r="R157">
        <v>101350</v>
      </c>
    </row>
    <row r="158" spans="2:18" x14ac:dyDescent="0.25">
      <c r="B158" s="1">
        <v>126703</v>
      </c>
      <c r="C158">
        <v>70203</v>
      </c>
      <c r="D158">
        <v>102874</v>
      </c>
      <c r="E158">
        <v>86443</v>
      </c>
      <c r="F158">
        <v>88927</v>
      </c>
      <c r="G158">
        <v>91266</v>
      </c>
      <c r="H158">
        <v>86564</v>
      </c>
      <c r="I158">
        <v>91193</v>
      </c>
      <c r="J158">
        <v>93321</v>
      </c>
      <c r="K158">
        <v>90589</v>
      </c>
      <c r="L158">
        <v>86857</v>
      </c>
      <c r="M158">
        <v>87572</v>
      </c>
      <c r="N158">
        <v>84744</v>
      </c>
      <c r="O158">
        <v>87000</v>
      </c>
      <c r="P158">
        <v>88433</v>
      </c>
      <c r="Q158">
        <v>103342</v>
      </c>
      <c r="R158">
        <v>97109</v>
      </c>
    </row>
    <row r="159" spans="2:18" x14ac:dyDescent="0.25">
      <c r="B159" s="1">
        <v>117030</v>
      </c>
      <c r="C159">
        <v>77965</v>
      </c>
      <c r="D159">
        <v>107928</v>
      </c>
      <c r="E159">
        <v>93465</v>
      </c>
      <c r="F159">
        <v>95450</v>
      </c>
      <c r="G159">
        <v>97600</v>
      </c>
      <c r="H159">
        <v>98320</v>
      </c>
      <c r="I159">
        <v>93944</v>
      </c>
      <c r="J159">
        <v>96336</v>
      </c>
      <c r="K159">
        <v>97073</v>
      </c>
      <c r="L159">
        <v>98631</v>
      </c>
      <c r="M159">
        <v>99219</v>
      </c>
      <c r="N159">
        <v>92683</v>
      </c>
      <c r="O159">
        <v>94015</v>
      </c>
      <c r="P159">
        <v>100519</v>
      </c>
      <c r="Q159">
        <v>96716</v>
      </c>
      <c r="R159">
        <v>101868</v>
      </c>
    </row>
    <row r="160" spans="2:18" x14ac:dyDescent="0.25">
      <c r="B160" s="1">
        <v>134851.99999995</v>
      </c>
      <c r="C160">
        <v>78992</v>
      </c>
      <c r="D160">
        <v>105116</v>
      </c>
      <c r="E160">
        <v>91061</v>
      </c>
      <c r="F160">
        <v>91770</v>
      </c>
      <c r="G160">
        <v>97807</v>
      </c>
      <c r="H160">
        <v>95478</v>
      </c>
      <c r="I160">
        <v>91083</v>
      </c>
      <c r="J160">
        <v>87825</v>
      </c>
      <c r="K160">
        <v>90825</v>
      </c>
      <c r="L160">
        <v>93425</v>
      </c>
      <c r="M160">
        <v>90358</v>
      </c>
      <c r="N160">
        <v>94382</v>
      </c>
      <c r="O160">
        <v>95623</v>
      </c>
      <c r="P160">
        <v>93792</v>
      </c>
      <c r="Q160">
        <v>99998</v>
      </c>
      <c r="R160">
        <v>96947</v>
      </c>
    </row>
    <row r="161" spans="2:18" x14ac:dyDescent="0.25">
      <c r="B161" s="1">
        <v>121536</v>
      </c>
      <c r="C161">
        <v>77850</v>
      </c>
      <c r="D161">
        <v>99082</v>
      </c>
      <c r="E161">
        <v>82633</v>
      </c>
      <c r="F161">
        <v>92625</v>
      </c>
      <c r="G161">
        <v>91829</v>
      </c>
      <c r="H161">
        <v>92845</v>
      </c>
      <c r="I161">
        <v>88082</v>
      </c>
      <c r="J161">
        <v>88533</v>
      </c>
      <c r="K161">
        <v>89118</v>
      </c>
      <c r="L161">
        <v>98351</v>
      </c>
      <c r="M161">
        <v>92255</v>
      </c>
      <c r="N161">
        <v>95035</v>
      </c>
      <c r="O161">
        <v>95904</v>
      </c>
      <c r="P161">
        <v>87407</v>
      </c>
      <c r="Q161">
        <v>98130</v>
      </c>
      <c r="R161">
        <v>92286</v>
      </c>
    </row>
    <row r="162" spans="2:18" x14ac:dyDescent="0.25">
      <c r="B162" s="1">
        <v>141840</v>
      </c>
      <c r="C162">
        <v>80319</v>
      </c>
      <c r="D162">
        <v>107241</v>
      </c>
      <c r="E162">
        <v>89394</v>
      </c>
      <c r="F162">
        <v>96338</v>
      </c>
      <c r="G162">
        <v>100368</v>
      </c>
      <c r="H162">
        <v>100326</v>
      </c>
      <c r="I162">
        <v>100467</v>
      </c>
      <c r="J162">
        <v>100307</v>
      </c>
      <c r="K162">
        <v>95701</v>
      </c>
      <c r="L162">
        <v>93399</v>
      </c>
      <c r="M162">
        <v>91942</v>
      </c>
      <c r="N162">
        <v>89734</v>
      </c>
      <c r="O162">
        <v>90281</v>
      </c>
      <c r="P162">
        <v>90037</v>
      </c>
      <c r="Q162">
        <v>100371</v>
      </c>
      <c r="R162">
        <v>100417</v>
      </c>
    </row>
    <row r="163" spans="2:18" x14ac:dyDescent="0.25">
      <c r="B163" s="1">
        <v>124682</v>
      </c>
      <c r="C163">
        <v>68784</v>
      </c>
      <c r="D163">
        <v>96677</v>
      </c>
      <c r="E163">
        <v>85410</v>
      </c>
      <c r="F163">
        <v>88579</v>
      </c>
      <c r="G163">
        <v>85715</v>
      </c>
      <c r="H163">
        <v>80629</v>
      </c>
      <c r="I163">
        <v>82105</v>
      </c>
      <c r="J163">
        <v>81486</v>
      </c>
      <c r="K163">
        <v>81136</v>
      </c>
      <c r="L163">
        <v>90853</v>
      </c>
      <c r="M163">
        <v>85684</v>
      </c>
      <c r="N163">
        <v>88427</v>
      </c>
      <c r="O163">
        <v>97889</v>
      </c>
      <c r="P163">
        <v>92388</v>
      </c>
      <c r="Q163">
        <v>82919</v>
      </c>
      <c r="R163">
        <v>85990</v>
      </c>
    </row>
    <row r="164" spans="2:18" x14ac:dyDescent="0.25">
      <c r="B164" s="1">
        <v>114759</v>
      </c>
      <c r="C164">
        <v>73657</v>
      </c>
      <c r="D164">
        <v>100359</v>
      </c>
      <c r="E164">
        <v>88275</v>
      </c>
      <c r="F164">
        <v>88723</v>
      </c>
      <c r="G164">
        <v>96608</v>
      </c>
      <c r="H164">
        <v>94276</v>
      </c>
      <c r="I164">
        <v>90508</v>
      </c>
      <c r="J164">
        <v>88088</v>
      </c>
      <c r="K164">
        <v>81996</v>
      </c>
      <c r="L164">
        <v>89550</v>
      </c>
      <c r="M164">
        <v>85710</v>
      </c>
      <c r="N164">
        <v>83812</v>
      </c>
      <c r="O164">
        <v>92837</v>
      </c>
      <c r="P164">
        <v>100838</v>
      </c>
      <c r="Q164">
        <v>85812</v>
      </c>
      <c r="R164">
        <v>83266</v>
      </c>
    </row>
    <row r="165" spans="2:18" x14ac:dyDescent="0.25">
      <c r="B165" s="1">
        <v>126796</v>
      </c>
      <c r="C165">
        <v>84114</v>
      </c>
      <c r="D165">
        <v>103803</v>
      </c>
      <c r="E165">
        <v>90421</v>
      </c>
      <c r="F165">
        <v>96686</v>
      </c>
      <c r="G165">
        <v>97791</v>
      </c>
      <c r="H165">
        <v>94838</v>
      </c>
      <c r="I165">
        <v>98397</v>
      </c>
      <c r="J165">
        <v>94719</v>
      </c>
      <c r="K165">
        <v>95968</v>
      </c>
      <c r="L165">
        <v>86611</v>
      </c>
      <c r="M165">
        <v>98491</v>
      </c>
      <c r="N165">
        <v>91566</v>
      </c>
      <c r="O165">
        <v>88821</v>
      </c>
      <c r="P165">
        <v>93535</v>
      </c>
      <c r="Q165">
        <v>93786</v>
      </c>
      <c r="R165">
        <v>96260</v>
      </c>
    </row>
    <row r="166" spans="2:18" x14ac:dyDescent="0.25">
      <c r="B166" s="1">
        <v>123711.99999995</v>
      </c>
      <c r="C166">
        <v>74322</v>
      </c>
      <c r="D166">
        <v>99445</v>
      </c>
      <c r="E166">
        <v>86552</v>
      </c>
      <c r="F166">
        <v>92163</v>
      </c>
      <c r="G166">
        <v>94168</v>
      </c>
      <c r="H166">
        <v>92967</v>
      </c>
      <c r="I166">
        <v>86440</v>
      </c>
      <c r="J166">
        <v>86351</v>
      </c>
      <c r="K166">
        <v>88054</v>
      </c>
      <c r="L166">
        <v>89744</v>
      </c>
      <c r="M166">
        <v>87844</v>
      </c>
      <c r="N166">
        <v>77700</v>
      </c>
      <c r="O166">
        <v>93372</v>
      </c>
      <c r="P166">
        <v>94100</v>
      </c>
      <c r="Q166">
        <v>90459</v>
      </c>
      <c r="R166">
        <v>91437</v>
      </c>
    </row>
    <row r="167" spans="2:18" x14ac:dyDescent="0.25">
      <c r="B167" s="1">
        <v>114568.999999997</v>
      </c>
      <c r="C167">
        <v>71402</v>
      </c>
      <c r="D167">
        <v>92451</v>
      </c>
      <c r="E167">
        <v>83631</v>
      </c>
      <c r="F167">
        <v>86106</v>
      </c>
      <c r="G167">
        <v>85206</v>
      </c>
      <c r="H167">
        <v>81734</v>
      </c>
      <c r="I167">
        <v>76482</v>
      </c>
      <c r="J167">
        <v>77899</v>
      </c>
      <c r="K167">
        <v>77916</v>
      </c>
      <c r="L167">
        <v>90152</v>
      </c>
      <c r="M167">
        <v>82219</v>
      </c>
      <c r="N167">
        <v>81067</v>
      </c>
      <c r="O167">
        <v>93133</v>
      </c>
      <c r="P167">
        <v>90327</v>
      </c>
      <c r="Q167">
        <v>83483</v>
      </c>
      <c r="R167">
        <v>82876</v>
      </c>
    </row>
    <row r="168" spans="2:18" x14ac:dyDescent="0.25">
      <c r="B168" s="1">
        <v>119634</v>
      </c>
      <c r="C168">
        <v>69228</v>
      </c>
      <c r="D168">
        <v>93486</v>
      </c>
      <c r="E168">
        <v>81998</v>
      </c>
      <c r="F168">
        <v>85267</v>
      </c>
      <c r="G168">
        <v>82530</v>
      </c>
      <c r="H168">
        <v>81896</v>
      </c>
      <c r="I168">
        <v>83162</v>
      </c>
      <c r="J168">
        <v>82008</v>
      </c>
      <c r="K168">
        <v>83455</v>
      </c>
      <c r="L168">
        <v>82364</v>
      </c>
      <c r="M168">
        <v>81203</v>
      </c>
      <c r="N168">
        <v>89704</v>
      </c>
      <c r="O168">
        <v>93059</v>
      </c>
      <c r="P168">
        <v>87910</v>
      </c>
      <c r="Q168">
        <v>81118</v>
      </c>
      <c r="R168">
        <v>82943</v>
      </c>
    </row>
    <row r="169" spans="2:18" x14ac:dyDescent="0.25">
      <c r="B169" s="1">
        <v>120443</v>
      </c>
      <c r="C169">
        <v>69123</v>
      </c>
      <c r="D169">
        <v>93277</v>
      </c>
      <c r="E169">
        <v>78170</v>
      </c>
      <c r="F169">
        <v>89158</v>
      </c>
      <c r="G169">
        <v>88996</v>
      </c>
      <c r="H169">
        <v>90601</v>
      </c>
      <c r="I169">
        <v>78901</v>
      </c>
      <c r="J169">
        <v>80826</v>
      </c>
      <c r="K169">
        <v>80228</v>
      </c>
      <c r="L169">
        <v>95292</v>
      </c>
      <c r="M169">
        <v>87533</v>
      </c>
      <c r="N169">
        <v>90295</v>
      </c>
      <c r="O169">
        <v>88510</v>
      </c>
      <c r="P169">
        <v>82101</v>
      </c>
      <c r="Q169">
        <v>84002</v>
      </c>
      <c r="R169">
        <v>80968</v>
      </c>
    </row>
    <row r="170" spans="2:18" x14ac:dyDescent="0.25">
      <c r="B170" s="1">
        <v>112112</v>
      </c>
      <c r="C170">
        <v>61594</v>
      </c>
      <c r="D170">
        <v>98125</v>
      </c>
      <c r="E170">
        <v>78769</v>
      </c>
      <c r="F170">
        <v>82067</v>
      </c>
      <c r="G170">
        <v>95853</v>
      </c>
      <c r="H170">
        <v>95639</v>
      </c>
      <c r="I170">
        <v>82058</v>
      </c>
      <c r="J170">
        <v>81000</v>
      </c>
      <c r="K170">
        <v>75898</v>
      </c>
      <c r="L170">
        <v>92032</v>
      </c>
      <c r="M170">
        <v>84394</v>
      </c>
      <c r="N170">
        <v>80932</v>
      </c>
      <c r="O170">
        <v>103494</v>
      </c>
      <c r="P170">
        <v>97662</v>
      </c>
      <c r="Q170">
        <v>81092</v>
      </c>
      <c r="R170">
        <v>79123</v>
      </c>
    </row>
    <row r="171" spans="2:18" x14ac:dyDescent="0.25">
      <c r="B171" s="1">
        <v>112057</v>
      </c>
      <c r="C171">
        <v>72731</v>
      </c>
      <c r="D171">
        <v>97076</v>
      </c>
      <c r="E171">
        <v>81471</v>
      </c>
      <c r="F171">
        <v>88122</v>
      </c>
      <c r="G171">
        <v>85573</v>
      </c>
      <c r="H171">
        <v>82251</v>
      </c>
      <c r="I171">
        <v>82747</v>
      </c>
      <c r="J171">
        <v>82549</v>
      </c>
      <c r="K171">
        <v>84586</v>
      </c>
      <c r="L171">
        <v>92229</v>
      </c>
      <c r="M171">
        <v>89378</v>
      </c>
      <c r="N171">
        <v>90246</v>
      </c>
      <c r="O171">
        <v>99867</v>
      </c>
      <c r="P171">
        <v>96451</v>
      </c>
      <c r="Q171">
        <v>88081</v>
      </c>
      <c r="R171">
        <v>82981</v>
      </c>
    </row>
    <row r="172" spans="2:18" x14ac:dyDescent="0.25">
      <c r="B172" s="1">
        <v>121075.999999951</v>
      </c>
      <c r="C172">
        <v>68943</v>
      </c>
      <c r="D172">
        <v>95433</v>
      </c>
      <c r="E172">
        <v>77809</v>
      </c>
      <c r="F172">
        <v>86716</v>
      </c>
      <c r="G172">
        <v>91340</v>
      </c>
      <c r="H172">
        <v>90329</v>
      </c>
      <c r="I172">
        <v>81248</v>
      </c>
      <c r="J172">
        <v>81993</v>
      </c>
      <c r="K172">
        <v>78786</v>
      </c>
      <c r="L172">
        <v>95332</v>
      </c>
      <c r="M172">
        <v>88840</v>
      </c>
      <c r="N172">
        <v>88794</v>
      </c>
      <c r="O172">
        <v>93304</v>
      </c>
      <c r="P172">
        <v>95042</v>
      </c>
      <c r="Q172">
        <v>86948</v>
      </c>
      <c r="R172">
        <v>85305</v>
      </c>
    </row>
    <row r="173" spans="2:18" x14ac:dyDescent="0.25">
      <c r="B173" s="1">
        <v>126502</v>
      </c>
      <c r="C173">
        <v>81277</v>
      </c>
      <c r="D173">
        <v>106561</v>
      </c>
      <c r="E173">
        <v>87857</v>
      </c>
      <c r="F173">
        <v>96384</v>
      </c>
      <c r="G173">
        <v>107516</v>
      </c>
      <c r="H173">
        <v>104991</v>
      </c>
      <c r="I173">
        <v>100497</v>
      </c>
      <c r="J173">
        <v>94969</v>
      </c>
      <c r="K173">
        <v>95606</v>
      </c>
      <c r="L173">
        <v>97380</v>
      </c>
      <c r="M173">
        <v>101705</v>
      </c>
      <c r="N173">
        <v>95946</v>
      </c>
      <c r="O173">
        <v>86723</v>
      </c>
      <c r="P173">
        <v>87878</v>
      </c>
      <c r="Q173">
        <v>103182</v>
      </c>
      <c r="R173">
        <v>104356</v>
      </c>
    </row>
    <row r="174" spans="2:18" x14ac:dyDescent="0.25">
      <c r="B174" s="1">
        <v>121749</v>
      </c>
      <c r="C174">
        <v>73970</v>
      </c>
      <c r="D174">
        <v>97513</v>
      </c>
      <c r="E174">
        <v>90882</v>
      </c>
      <c r="F174">
        <v>89404</v>
      </c>
      <c r="G174">
        <v>92646</v>
      </c>
      <c r="H174">
        <v>87315</v>
      </c>
      <c r="I174">
        <v>85095</v>
      </c>
      <c r="J174">
        <v>82103</v>
      </c>
      <c r="K174">
        <v>80496</v>
      </c>
      <c r="L174">
        <v>90851</v>
      </c>
      <c r="M174">
        <v>89043</v>
      </c>
      <c r="N174">
        <v>86885</v>
      </c>
      <c r="O174">
        <v>100275</v>
      </c>
      <c r="P174">
        <v>96522</v>
      </c>
      <c r="Q174">
        <v>75634</v>
      </c>
      <c r="R174">
        <v>74618</v>
      </c>
    </row>
    <row r="175" spans="2:18" x14ac:dyDescent="0.25">
      <c r="B175" s="1">
        <v>132237</v>
      </c>
      <c r="C175">
        <v>69063</v>
      </c>
      <c r="D175">
        <v>102333</v>
      </c>
      <c r="E175">
        <v>78473</v>
      </c>
      <c r="F175">
        <v>93579</v>
      </c>
      <c r="G175">
        <v>94495</v>
      </c>
      <c r="H175">
        <v>99452</v>
      </c>
      <c r="I175">
        <v>90584</v>
      </c>
      <c r="J175">
        <v>94122</v>
      </c>
      <c r="K175">
        <v>84767</v>
      </c>
      <c r="L175">
        <v>91784</v>
      </c>
      <c r="M175">
        <v>91988</v>
      </c>
      <c r="N175">
        <v>81951</v>
      </c>
      <c r="O175">
        <v>96636</v>
      </c>
      <c r="P175">
        <v>98137</v>
      </c>
      <c r="Q175">
        <v>96769</v>
      </c>
      <c r="R175">
        <v>93584</v>
      </c>
    </row>
    <row r="176" spans="2:18" x14ac:dyDescent="0.25">
      <c r="B176" s="1">
        <v>137978</v>
      </c>
      <c r="C176">
        <v>77081</v>
      </c>
      <c r="D176">
        <v>103093</v>
      </c>
      <c r="E176">
        <v>86331</v>
      </c>
      <c r="F176">
        <v>93325</v>
      </c>
      <c r="G176">
        <v>98363</v>
      </c>
      <c r="H176">
        <v>93969</v>
      </c>
      <c r="I176">
        <v>97190</v>
      </c>
      <c r="J176">
        <v>92454</v>
      </c>
      <c r="K176">
        <v>95373</v>
      </c>
      <c r="L176">
        <v>88073</v>
      </c>
      <c r="M176">
        <v>95269</v>
      </c>
      <c r="N176">
        <v>92946</v>
      </c>
      <c r="O176">
        <v>97267</v>
      </c>
      <c r="P176">
        <v>95481</v>
      </c>
      <c r="Q176">
        <v>94078</v>
      </c>
      <c r="R176">
        <v>91162</v>
      </c>
    </row>
    <row r="177" spans="2:21" x14ac:dyDescent="0.25">
      <c r="B177" s="1">
        <v>129260</v>
      </c>
      <c r="C177">
        <v>78085</v>
      </c>
      <c r="D177">
        <v>101206</v>
      </c>
      <c r="E177">
        <v>85743</v>
      </c>
      <c r="F177">
        <v>93899</v>
      </c>
      <c r="G177">
        <v>92058</v>
      </c>
      <c r="H177">
        <v>89571</v>
      </c>
      <c r="I177">
        <v>87588</v>
      </c>
      <c r="J177">
        <v>87878</v>
      </c>
      <c r="K177">
        <v>86095</v>
      </c>
      <c r="L177">
        <v>86805</v>
      </c>
      <c r="M177">
        <v>86494</v>
      </c>
      <c r="N177">
        <v>91627</v>
      </c>
      <c r="O177">
        <v>91837</v>
      </c>
      <c r="P177">
        <v>91134</v>
      </c>
      <c r="Q177">
        <v>93180</v>
      </c>
      <c r="R177">
        <v>91465</v>
      </c>
    </row>
    <row r="178" spans="2:21" x14ac:dyDescent="0.25">
      <c r="B178" s="1">
        <v>136104</v>
      </c>
      <c r="C178">
        <v>79999</v>
      </c>
      <c r="D178">
        <v>107731</v>
      </c>
      <c r="E178">
        <v>91443</v>
      </c>
      <c r="F178">
        <v>97872</v>
      </c>
      <c r="G178">
        <v>102419</v>
      </c>
      <c r="H178">
        <v>100900</v>
      </c>
      <c r="I178">
        <v>92319</v>
      </c>
      <c r="J178">
        <v>94262</v>
      </c>
      <c r="K178">
        <v>94645</v>
      </c>
      <c r="L178">
        <v>92448</v>
      </c>
      <c r="M178">
        <v>93247</v>
      </c>
      <c r="N178">
        <v>93152</v>
      </c>
      <c r="O178">
        <v>99294</v>
      </c>
      <c r="P178">
        <v>103357</v>
      </c>
      <c r="Q178">
        <v>103541</v>
      </c>
      <c r="R178">
        <v>100895</v>
      </c>
    </row>
    <row r="179" spans="2:21" x14ac:dyDescent="0.25">
      <c r="B179" s="1">
        <v>124531.999999999</v>
      </c>
      <c r="C179">
        <v>81463</v>
      </c>
      <c r="D179">
        <v>100491</v>
      </c>
      <c r="E179">
        <v>90513</v>
      </c>
      <c r="F179">
        <v>94912</v>
      </c>
      <c r="G179">
        <v>100432</v>
      </c>
      <c r="H179">
        <v>99272</v>
      </c>
      <c r="I179">
        <v>91724</v>
      </c>
      <c r="J179">
        <v>86702</v>
      </c>
      <c r="K179">
        <v>90356</v>
      </c>
      <c r="L179">
        <v>99906</v>
      </c>
      <c r="M179">
        <v>96100</v>
      </c>
      <c r="N179">
        <v>93422</v>
      </c>
      <c r="O179">
        <v>93139</v>
      </c>
      <c r="P179">
        <v>93529</v>
      </c>
      <c r="Q179">
        <v>91090</v>
      </c>
      <c r="R179">
        <v>93989</v>
      </c>
    </row>
    <row r="180" spans="2:21" x14ac:dyDescent="0.25">
      <c r="B180" s="1">
        <v>110033.999999951</v>
      </c>
      <c r="C180">
        <v>67095</v>
      </c>
      <c r="D180">
        <v>93256</v>
      </c>
      <c r="E180">
        <v>75148</v>
      </c>
      <c r="F180">
        <v>82904</v>
      </c>
      <c r="G180">
        <v>90076</v>
      </c>
      <c r="H180">
        <v>85580</v>
      </c>
      <c r="I180">
        <v>78518</v>
      </c>
      <c r="J180">
        <v>78061</v>
      </c>
      <c r="K180">
        <v>77219</v>
      </c>
      <c r="L180">
        <v>89532</v>
      </c>
      <c r="M180">
        <v>84894</v>
      </c>
      <c r="N180">
        <v>80710</v>
      </c>
      <c r="O180">
        <v>99220</v>
      </c>
      <c r="P180">
        <v>96484</v>
      </c>
      <c r="Q180">
        <v>80593</v>
      </c>
      <c r="R180">
        <v>82721</v>
      </c>
    </row>
    <row r="181" spans="2:21" x14ac:dyDescent="0.25">
      <c r="B181" s="1">
        <v>119757</v>
      </c>
      <c r="C181">
        <v>67493</v>
      </c>
      <c r="D181">
        <v>100882</v>
      </c>
      <c r="E181">
        <v>77547</v>
      </c>
      <c r="F181">
        <v>86264</v>
      </c>
      <c r="G181">
        <v>91122</v>
      </c>
      <c r="H181">
        <v>91149</v>
      </c>
      <c r="I181">
        <v>85699</v>
      </c>
      <c r="J181">
        <v>85575</v>
      </c>
      <c r="K181">
        <v>79945</v>
      </c>
      <c r="L181">
        <v>89766</v>
      </c>
      <c r="M181">
        <v>79963</v>
      </c>
      <c r="N181">
        <v>87201</v>
      </c>
      <c r="O181">
        <v>96675</v>
      </c>
      <c r="P181">
        <v>88882</v>
      </c>
      <c r="Q181">
        <v>96859</v>
      </c>
      <c r="R181">
        <v>92760</v>
      </c>
    </row>
    <row r="182" spans="2:21" x14ac:dyDescent="0.25">
      <c r="B182" s="1">
        <v>114504</v>
      </c>
      <c r="C182">
        <v>75451</v>
      </c>
      <c r="D182">
        <v>99767</v>
      </c>
      <c r="E182">
        <v>80884</v>
      </c>
      <c r="F182">
        <v>87879</v>
      </c>
      <c r="G182">
        <v>94069</v>
      </c>
      <c r="H182">
        <v>88632</v>
      </c>
      <c r="I182">
        <v>88716</v>
      </c>
      <c r="J182">
        <v>84739</v>
      </c>
      <c r="K182">
        <v>86252</v>
      </c>
      <c r="L182">
        <v>87058</v>
      </c>
      <c r="M182">
        <v>89085</v>
      </c>
      <c r="N182">
        <v>89801</v>
      </c>
      <c r="O182">
        <v>92361</v>
      </c>
      <c r="P182">
        <v>95645</v>
      </c>
      <c r="Q182">
        <v>92964</v>
      </c>
      <c r="R182">
        <v>92300</v>
      </c>
    </row>
    <row r="183" spans="2:21" x14ac:dyDescent="0.25">
      <c r="B183" s="1">
        <v>103810.99999995</v>
      </c>
      <c r="C183">
        <v>72757</v>
      </c>
      <c r="D183">
        <v>93707</v>
      </c>
      <c r="E183">
        <v>81327</v>
      </c>
      <c r="F183">
        <v>85073</v>
      </c>
      <c r="G183">
        <v>90133</v>
      </c>
      <c r="H183">
        <v>86692</v>
      </c>
      <c r="I183">
        <v>82781</v>
      </c>
      <c r="J183">
        <v>83394</v>
      </c>
      <c r="K183">
        <v>78445</v>
      </c>
      <c r="L183">
        <v>92249</v>
      </c>
      <c r="M183">
        <v>94117</v>
      </c>
      <c r="N183">
        <v>93195</v>
      </c>
      <c r="O183">
        <v>92035</v>
      </c>
      <c r="P183">
        <v>88077</v>
      </c>
      <c r="Q183">
        <v>84504</v>
      </c>
      <c r="R183">
        <v>84141</v>
      </c>
    </row>
    <row r="184" spans="2:21" x14ac:dyDescent="0.25">
      <c r="B184" s="1">
        <v>127433</v>
      </c>
      <c r="C184">
        <v>78042</v>
      </c>
      <c r="D184">
        <v>98816</v>
      </c>
      <c r="E184">
        <v>84805</v>
      </c>
      <c r="F184">
        <v>90941</v>
      </c>
      <c r="G184">
        <v>94072</v>
      </c>
      <c r="H184">
        <v>88923</v>
      </c>
      <c r="I184">
        <v>87487</v>
      </c>
      <c r="J184">
        <v>84627</v>
      </c>
      <c r="K184">
        <v>83658</v>
      </c>
      <c r="L184">
        <v>96716</v>
      </c>
      <c r="M184">
        <v>86045</v>
      </c>
      <c r="N184">
        <v>90661</v>
      </c>
      <c r="O184">
        <v>101953</v>
      </c>
      <c r="P184">
        <v>103055</v>
      </c>
      <c r="Q184">
        <v>92799</v>
      </c>
      <c r="R184">
        <v>87737</v>
      </c>
    </row>
    <row r="185" spans="2:21" x14ac:dyDescent="0.25">
      <c r="C185">
        <f>AVERAGE(C95:C184)</f>
        <v>73975.455555555556</v>
      </c>
      <c r="D185">
        <f t="shared" ref="D185:R185" si="1">AVERAGE(D95:D184)</f>
        <v>99326.866666666669</v>
      </c>
      <c r="E185">
        <f t="shared" si="1"/>
        <v>84406.166666666672</v>
      </c>
      <c r="F185">
        <f t="shared" si="1"/>
        <v>90089.933333333334</v>
      </c>
      <c r="G185">
        <f t="shared" si="1"/>
        <v>93430.177777777775</v>
      </c>
      <c r="H185">
        <f t="shared" si="1"/>
        <v>90844.511111111118</v>
      </c>
      <c r="I185">
        <f t="shared" si="1"/>
        <v>88217.4</v>
      </c>
      <c r="J185">
        <f t="shared" si="1"/>
        <v>87078.022222222222</v>
      </c>
      <c r="K185">
        <f t="shared" si="1"/>
        <v>85759.055555555562</v>
      </c>
      <c r="L185">
        <f t="shared" si="1"/>
        <v>91348.833333333328</v>
      </c>
      <c r="M185">
        <f t="shared" si="1"/>
        <v>89233.822222222225</v>
      </c>
      <c r="N185">
        <f t="shared" si="1"/>
        <v>88963.511111111118</v>
      </c>
      <c r="O185">
        <f t="shared" si="1"/>
        <v>94338.488888888882</v>
      </c>
      <c r="P185">
        <f t="shared" si="1"/>
        <v>93351.211111111115</v>
      </c>
      <c r="Q185">
        <f t="shared" si="1"/>
        <v>90726.3</v>
      </c>
      <c r="R185">
        <f t="shared" si="1"/>
        <v>90717.222222222219</v>
      </c>
    </row>
    <row r="187" spans="2:21" x14ac:dyDescent="0.25">
      <c r="B187" t="s">
        <v>1024</v>
      </c>
    </row>
    <row r="188" spans="2:21" x14ac:dyDescent="0.25">
      <c r="B188" s="1">
        <v>128093</v>
      </c>
      <c r="C188">
        <v>62753</v>
      </c>
      <c r="D188">
        <v>98695</v>
      </c>
      <c r="E188">
        <v>78994</v>
      </c>
      <c r="F188">
        <v>87213</v>
      </c>
      <c r="G188">
        <v>105556</v>
      </c>
      <c r="H188">
        <v>101661</v>
      </c>
      <c r="I188">
        <v>93325</v>
      </c>
      <c r="J188">
        <v>95180</v>
      </c>
      <c r="K188">
        <v>88849</v>
      </c>
      <c r="L188">
        <v>85876</v>
      </c>
      <c r="M188">
        <v>89213</v>
      </c>
      <c r="N188">
        <v>85785</v>
      </c>
      <c r="O188">
        <v>88054</v>
      </c>
      <c r="P188">
        <v>87018</v>
      </c>
      <c r="Q188">
        <v>94700</v>
      </c>
      <c r="R188">
        <v>99094</v>
      </c>
      <c r="S188">
        <v>64576</v>
      </c>
      <c r="T188">
        <v>66708</v>
      </c>
      <c r="U188">
        <v>77628</v>
      </c>
    </row>
    <row r="189" spans="2:21" x14ac:dyDescent="0.25">
      <c r="B189" s="1">
        <v>113912</v>
      </c>
      <c r="C189">
        <v>63716</v>
      </c>
      <c r="D189">
        <v>97417</v>
      </c>
      <c r="E189">
        <v>75616</v>
      </c>
      <c r="F189">
        <v>81203</v>
      </c>
      <c r="G189">
        <v>107701</v>
      </c>
      <c r="H189">
        <v>103242</v>
      </c>
      <c r="I189">
        <v>87662</v>
      </c>
      <c r="J189">
        <v>89784</v>
      </c>
      <c r="K189">
        <v>84774</v>
      </c>
      <c r="L189">
        <v>92769</v>
      </c>
      <c r="M189">
        <v>94072</v>
      </c>
      <c r="N189">
        <v>92913</v>
      </c>
      <c r="O189">
        <v>95946</v>
      </c>
      <c r="P189">
        <v>96441</v>
      </c>
      <c r="Q189">
        <v>84713</v>
      </c>
      <c r="R189">
        <v>87005</v>
      </c>
      <c r="S189">
        <v>63990</v>
      </c>
      <c r="T189">
        <v>64152</v>
      </c>
      <c r="U189">
        <v>77415</v>
      </c>
    </row>
    <row r="190" spans="2:21" x14ac:dyDescent="0.25">
      <c r="B190" s="1">
        <v>96885</v>
      </c>
      <c r="C190">
        <v>65342</v>
      </c>
      <c r="D190">
        <v>94700</v>
      </c>
      <c r="E190">
        <v>80350</v>
      </c>
      <c r="F190">
        <v>80009</v>
      </c>
      <c r="G190">
        <v>101521</v>
      </c>
      <c r="H190">
        <v>98140</v>
      </c>
      <c r="I190">
        <v>81692</v>
      </c>
      <c r="J190">
        <v>80483</v>
      </c>
      <c r="K190">
        <v>72501</v>
      </c>
      <c r="L190">
        <v>94309</v>
      </c>
      <c r="M190">
        <v>84591</v>
      </c>
      <c r="N190">
        <v>82515</v>
      </c>
      <c r="O190">
        <v>98718</v>
      </c>
      <c r="P190">
        <v>95412</v>
      </c>
      <c r="Q190">
        <v>82656</v>
      </c>
      <c r="R190">
        <v>81131</v>
      </c>
      <c r="S190">
        <v>65732</v>
      </c>
      <c r="T190">
        <v>62512</v>
      </c>
      <c r="U190">
        <v>81832</v>
      </c>
    </row>
    <row r="191" spans="2:21" x14ac:dyDescent="0.25">
      <c r="B191" s="1">
        <v>125037</v>
      </c>
      <c r="C191">
        <v>71371</v>
      </c>
      <c r="D191">
        <v>100579</v>
      </c>
      <c r="E191">
        <v>81347</v>
      </c>
      <c r="F191">
        <v>85229</v>
      </c>
      <c r="G191">
        <v>108200</v>
      </c>
      <c r="H191">
        <v>104027</v>
      </c>
      <c r="I191">
        <v>93716</v>
      </c>
      <c r="J191">
        <v>94790</v>
      </c>
      <c r="K191">
        <v>92307</v>
      </c>
      <c r="L191">
        <v>93584</v>
      </c>
      <c r="M191">
        <v>93799</v>
      </c>
      <c r="N191">
        <v>87012</v>
      </c>
      <c r="O191">
        <v>94386</v>
      </c>
      <c r="P191">
        <v>93846</v>
      </c>
      <c r="Q191">
        <v>95535</v>
      </c>
      <c r="R191">
        <v>92197</v>
      </c>
      <c r="S191">
        <v>89313</v>
      </c>
      <c r="T191">
        <v>71716</v>
      </c>
      <c r="U191">
        <v>90018</v>
      </c>
    </row>
    <row r="192" spans="2:21" x14ac:dyDescent="0.25">
      <c r="B192" s="1">
        <v>133410</v>
      </c>
      <c r="C192">
        <v>71904</v>
      </c>
      <c r="D192">
        <v>103378</v>
      </c>
      <c r="E192">
        <v>84869</v>
      </c>
      <c r="F192">
        <v>94398</v>
      </c>
      <c r="G192">
        <v>113511</v>
      </c>
      <c r="H192">
        <v>108671</v>
      </c>
      <c r="I192">
        <v>102340</v>
      </c>
      <c r="J192">
        <v>102297</v>
      </c>
      <c r="K192">
        <v>97951</v>
      </c>
      <c r="L192">
        <v>95361</v>
      </c>
      <c r="M192">
        <v>92441</v>
      </c>
      <c r="N192">
        <v>98948</v>
      </c>
      <c r="O192">
        <v>88175</v>
      </c>
      <c r="P192">
        <v>94402</v>
      </c>
      <c r="Q192">
        <v>102018</v>
      </c>
      <c r="R192">
        <v>100137</v>
      </c>
      <c r="S192">
        <v>72223</v>
      </c>
      <c r="T192">
        <v>72326</v>
      </c>
      <c r="U192">
        <v>84336</v>
      </c>
    </row>
    <row r="193" spans="2:21" x14ac:dyDescent="0.25">
      <c r="B193" s="1">
        <v>119202</v>
      </c>
      <c r="C193">
        <v>73773</v>
      </c>
      <c r="D193">
        <v>101014</v>
      </c>
      <c r="E193">
        <v>81051</v>
      </c>
      <c r="F193">
        <v>88382</v>
      </c>
      <c r="G193">
        <v>104575</v>
      </c>
      <c r="H193">
        <v>102850</v>
      </c>
      <c r="I193">
        <v>95091</v>
      </c>
      <c r="J193">
        <v>91531</v>
      </c>
      <c r="K193">
        <v>86876</v>
      </c>
      <c r="L193">
        <v>98789</v>
      </c>
      <c r="M193">
        <v>91171</v>
      </c>
      <c r="N193">
        <v>97421</v>
      </c>
      <c r="O193">
        <v>100761</v>
      </c>
      <c r="P193">
        <v>96923</v>
      </c>
      <c r="Q193">
        <v>94224</v>
      </c>
      <c r="R193">
        <v>93881</v>
      </c>
      <c r="S193">
        <v>75400</v>
      </c>
      <c r="T193">
        <v>76071</v>
      </c>
      <c r="U193">
        <v>85252</v>
      </c>
    </row>
    <row r="194" spans="2:21" x14ac:dyDescent="0.25">
      <c r="B194" s="1">
        <v>124014</v>
      </c>
      <c r="C194">
        <v>70853</v>
      </c>
      <c r="D194">
        <v>99257</v>
      </c>
      <c r="E194">
        <v>80319</v>
      </c>
      <c r="F194">
        <v>87112</v>
      </c>
      <c r="G194">
        <v>106609</v>
      </c>
      <c r="H194">
        <v>101982</v>
      </c>
      <c r="I194">
        <v>93003</v>
      </c>
      <c r="J194">
        <v>91992</v>
      </c>
      <c r="K194">
        <v>81419</v>
      </c>
      <c r="L194">
        <v>96497</v>
      </c>
      <c r="M194">
        <v>91736</v>
      </c>
      <c r="N194">
        <v>87624</v>
      </c>
      <c r="O194">
        <v>101868</v>
      </c>
      <c r="P194">
        <v>96240</v>
      </c>
      <c r="Q194">
        <v>93478</v>
      </c>
      <c r="R194">
        <v>89111</v>
      </c>
      <c r="S194">
        <v>70290</v>
      </c>
      <c r="T194">
        <v>67396</v>
      </c>
      <c r="U194">
        <v>83477</v>
      </c>
    </row>
    <row r="195" spans="2:21" x14ac:dyDescent="0.25">
      <c r="B195" s="1">
        <v>114623</v>
      </c>
      <c r="C195">
        <v>64945</v>
      </c>
      <c r="D195">
        <v>100408</v>
      </c>
      <c r="E195">
        <v>78277</v>
      </c>
      <c r="F195">
        <v>89112</v>
      </c>
      <c r="G195">
        <v>109505</v>
      </c>
      <c r="H195">
        <v>106266</v>
      </c>
      <c r="I195">
        <v>93902</v>
      </c>
      <c r="J195">
        <v>92184</v>
      </c>
      <c r="K195">
        <v>90531</v>
      </c>
      <c r="L195">
        <v>101453</v>
      </c>
      <c r="M195">
        <v>97007</v>
      </c>
      <c r="N195">
        <v>102401</v>
      </c>
      <c r="O195">
        <v>104813</v>
      </c>
      <c r="P195">
        <v>102561</v>
      </c>
      <c r="Q195">
        <v>92916</v>
      </c>
      <c r="R195">
        <v>94805</v>
      </c>
      <c r="S195">
        <v>84261</v>
      </c>
      <c r="T195">
        <v>69357</v>
      </c>
      <c r="U195">
        <v>85809</v>
      </c>
    </row>
    <row r="196" spans="2:21" x14ac:dyDescent="0.25">
      <c r="B196" s="1">
        <v>132616</v>
      </c>
      <c r="C196">
        <v>62297</v>
      </c>
      <c r="D196">
        <v>97539</v>
      </c>
      <c r="E196">
        <v>73839</v>
      </c>
      <c r="F196">
        <v>84312</v>
      </c>
      <c r="G196">
        <v>107324</v>
      </c>
      <c r="H196">
        <v>104326</v>
      </c>
      <c r="I196">
        <v>90887</v>
      </c>
      <c r="J196">
        <v>89275</v>
      </c>
      <c r="K196">
        <v>82606</v>
      </c>
      <c r="L196">
        <v>102132</v>
      </c>
      <c r="M196">
        <v>92467</v>
      </c>
      <c r="N196">
        <v>92398</v>
      </c>
      <c r="O196">
        <v>99293</v>
      </c>
      <c r="P196">
        <v>96200</v>
      </c>
      <c r="Q196">
        <v>86437</v>
      </c>
      <c r="R196">
        <v>85539</v>
      </c>
      <c r="S196">
        <v>71916</v>
      </c>
      <c r="T196">
        <v>62770</v>
      </c>
      <c r="U196">
        <v>80156</v>
      </c>
    </row>
    <row r="197" spans="2:21" x14ac:dyDescent="0.25">
      <c r="B197" s="1">
        <v>107331</v>
      </c>
      <c r="C197">
        <v>60763</v>
      </c>
      <c r="D197">
        <v>96304</v>
      </c>
      <c r="E197">
        <v>74818</v>
      </c>
      <c r="F197">
        <v>83531</v>
      </c>
      <c r="G197">
        <v>104720</v>
      </c>
      <c r="H197">
        <v>101491</v>
      </c>
      <c r="I197">
        <v>86338</v>
      </c>
      <c r="J197">
        <v>84355</v>
      </c>
      <c r="K197">
        <v>76586</v>
      </c>
      <c r="L197">
        <v>94461</v>
      </c>
      <c r="M197">
        <v>85782</v>
      </c>
      <c r="N197">
        <v>84782</v>
      </c>
      <c r="O197">
        <v>97249</v>
      </c>
      <c r="P197">
        <v>96892</v>
      </c>
      <c r="Q197">
        <v>87493</v>
      </c>
      <c r="R197">
        <v>88586</v>
      </c>
      <c r="S197">
        <v>62138</v>
      </c>
      <c r="T197">
        <v>62836</v>
      </c>
      <c r="U197">
        <v>83788</v>
      </c>
    </row>
    <row r="198" spans="2:21" x14ac:dyDescent="0.25">
      <c r="B198" s="1">
        <v>121599.999999951</v>
      </c>
      <c r="C198">
        <v>76594</v>
      </c>
      <c r="D198">
        <v>99649</v>
      </c>
      <c r="E198">
        <v>85244</v>
      </c>
      <c r="F198">
        <v>89500</v>
      </c>
      <c r="G198">
        <v>108806</v>
      </c>
      <c r="H198">
        <v>103937</v>
      </c>
      <c r="I198">
        <v>93472</v>
      </c>
      <c r="J198">
        <v>92719</v>
      </c>
      <c r="K198">
        <v>89819</v>
      </c>
      <c r="L198">
        <v>96293</v>
      </c>
      <c r="M198">
        <v>96761</v>
      </c>
      <c r="N198">
        <v>92486</v>
      </c>
      <c r="O198">
        <v>94201</v>
      </c>
      <c r="P198">
        <v>98114</v>
      </c>
      <c r="Q198">
        <v>101059</v>
      </c>
      <c r="R198">
        <v>102806</v>
      </c>
      <c r="S198">
        <v>84004</v>
      </c>
      <c r="T198">
        <v>74762</v>
      </c>
      <c r="U198">
        <v>84714</v>
      </c>
    </row>
    <row r="199" spans="2:21" x14ac:dyDescent="0.25">
      <c r="B199" s="1">
        <v>115700</v>
      </c>
      <c r="C199">
        <v>63437</v>
      </c>
      <c r="D199">
        <v>95988</v>
      </c>
      <c r="E199">
        <v>73385</v>
      </c>
      <c r="F199">
        <v>83110</v>
      </c>
      <c r="G199">
        <v>103985</v>
      </c>
      <c r="H199">
        <v>100052</v>
      </c>
      <c r="I199">
        <v>89033</v>
      </c>
      <c r="J199">
        <v>85843</v>
      </c>
      <c r="K199">
        <v>79252</v>
      </c>
      <c r="L199">
        <v>97132</v>
      </c>
      <c r="M199">
        <v>84274</v>
      </c>
      <c r="N199">
        <v>91324</v>
      </c>
      <c r="O199">
        <v>92707</v>
      </c>
      <c r="P199">
        <v>87404</v>
      </c>
      <c r="Q199">
        <v>86880</v>
      </c>
      <c r="R199">
        <v>90119</v>
      </c>
      <c r="S199">
        <v>65183</v>
      </c>
      <c r="T199">
        <v>61022</v>
      </c>
      <c r="U199">
        <v>80910</v>
      </c>
    </row>
    <row r="200" spans="2:21" x14ac:dyDescent="0.25">
      <c r="B200" s="1">
        <v>122701</v>
      </c>
      <c r="C200">
        <v>67015</v>
      </c>
      <c r="D200">
        <v>96264</v>
      </c>
      <c r="E200">
        <v>77850</v>
      </c>
      <c r="F200">
        <v>85798</v>
      </c>
      <c r="G200">
        <v>104011</v>
      </c>
      <c r="H200">
        <v>100152</v>
      </c>
      <c r="I200">
        <v>91562</v>
      </c>
      <c r="J200">
        <v>93835</v>
      </c>
      <c r="K200">
        <v>82498</v>
      </c>
      <c r="L200">
        <v>95792</v>
      </c>
      <c r="M200">
        <v>91353</v>
      </c>
      <c r="N200">
        <v>91918</v>
      </c>
      <c r="O200">
        <v>98544</v>
      </c>
      <c r="P200">
        <v>92780</v>
      </c>
      <c r="Q200">
        <v>86276</v>
      </c>
      <c r="R200">
        <v>84521</v>
      </c>
      <c r="S200">
        <v>77838</v>
      </c>
      <c r="T200">
        <v>64869</v>
      </c>
      <c r="U200">
        <v>81299</v>
      </c>
    </row>
    <row r="201" spans="2:21" x14ac:dyDescent="0.25">
      <c r="B201" s="1">
        <v>132464</v>
      </c>
      <c r="C201">
        <v>69549</v>
      </c>
      <c r="D201">
        <v>102743</v>
      </c>
      <c r="E201">
        <v>83167</v>
      </c>
      <c r="F201">
        <v>88159</v>
      </c>
      <c r="G201">
        <v>110077</v>
      </c>
      <c r="H201">
        <v>105989</v>
      </c>
      <c r="I201">
        <v>98770</v>
      </c>
      <c r="J201">
        <v>99600</v>
      </c>
      <c r="K201">
        <v>99255</v>
      </c>
      <c r="L201">
        <v>101517</v>
      </c>
      <c r="M201">
        <v>92394</v>
      </c>
      <c r="N201">
        <v>96854</v>
      </c>
      <c r="O201">
        <v>93632</v>
      </c>
      <c r="P201">
        <v>98100</v>
      </c>
      <c r="Q201">
        <v>105551</v>
      </c>
      <c r="R201">
        <v>101750</v>
      </c>
      <c r="S201">
        <v>91977</v>
      </c>
      <c r="T201">
        <v>71786</v>
      </c>
      <c r="U201">
        <v>90957</v>
      </c>
    </row>
    <row r="202" spans="2:21" x14ac:dyDescent="0.25">
      <c r="B202" s="1">
        <v>124458</v>
      </c>
      <c r="C202">
        <v>63538</v>
      </c>
      <c r="D202">
        <v>99341</v>
      </c>
      <c r="E202">
        <v>79300</v>
      </c>
      <c r="F202">
        <v>81099</v>
      </c>
      <c r="G202">
        <v>108184</v>
      </c>
      <c r="H202">
        <v>105178</v>
      </c>
      <c r="I202">
        <v>94420</v>
      </c>
      <c r="J202">
        <v>92088</v>
      </c>
      <c r="K202">
        <v>83842</v>
      </c>
      <c r="L202">
        <v>90895</v>
      </c>
      <c r="M202">
        <v>92800</v>
      </c>
      <c r="N202">
        <v>89098</v>
      </c>
      <c r="O202">
        <v>96899</v>
      </c>
      <c r="P202">
        <v>98996</v>
      </c>
      <c r="Q202">
        <v>90705</v>
      </c>
      <c r="R202">
        <v>88743</v>
      </c>
      <c r="S202">
        <v>66435</v>
      </c>
      <c r="T202">
        <v>67898</v>
      </c>
      <c r="U202">
        <v>86464</v>
      </c>
    </row>
    <row r="203" spans="2:21" x14ac:dyDescent="0.25">
      <c r="B203" s="1">
        <v>127356</v>
      </c>
      <c r="C203">
        <v>60937</v>
      </c>
      <c r="D203">
        <v>95567</v>
      </c>
      <c r="E203">
        <v>78340</v>
      </c>
      <c r="F203">
        <v>81456</v>
      </c>
      <c r="G203">
        <v>106520</v>
      </c>
      <c r="H203">
        <v>102626</v>
      </c>
      <c r="I203">
        <v>97521</v>
      </c>
      <c r="J203">
        <v>96573</v>
      </c>
      <c r="K203">
        <v>87715</v>
      </c>
      <c r="L203">
        <v>90495</v>
      </c>
      <c r="M203">
        <v>91854</v>
      </c>
      <c r="N203">
        <v>83957</v>
      </c>
      <c r="O203">
        <v>84761</v>
      </c>
      <c r="P203">
        <v>86835</v>
      </c>
      <c r="Q203">
        <v>90079</v>
      </c>
      <c r="R203">
        <v>93513</v>
      </c>
      <c r="S203">
        <v>71005</v>
      </c>
      <c r="T203">
        <v>63784</v>
      </c>
      <c r="U203">
        <v>86583</v>
      </c>
    </row>
    <row r="204" spans="2:21" x14ac:dyDescent="0.25">
      <c r="B204" s="1">
        <v>126268</v>
      </c>
      <c r="C204">
        <v>68655</v>
      </c>
      <c r="D204">
        <v>97708</v>
      </c>
      <c r="E204">
        <v>79205</v>
      </c>
      <c r="F204">
        <v>90103</v>
      </c>
      <c r="G204">
        <v>107109</v>
      </c>
      <c r="H204">
        <v>102491</v>
      </c>
      <c r="I204">
        <v>88734</v>
      </c>
      <c r="J204">
        <v>89955</v>
      </c>
      <c r="K204">
        <v>82089</v>
      </c>
      <c r="L204">
        <v>104434</v>
      </c>
      <c r="M204">
        <v>89678</v>
      </c>
      <c r="N204">
        <v>96703</v>
      </c>
      <c r="O204">
        <v>105949</v>
      </c>
      <c r="P204">
        <v>103897</v>
      </c>
      <c r="Q204">
        <v>89607</v>
      </c>
      <c r="R204">
        <v>93744</v>
      </c>
      <c r="S204">
        <v>69819</v>
      </c>
      <c r="T204">
        <v>69539</v>
      </c>
      <c r="U204">
        <v>80172</v>
      </c>
    </row>
    <row r="205" spans="2:21" x14ac:dyDescent="0.25">
      <c r="B205" s="1">
        <v>101221</v>
      </c>
      <c r="C205">
        <v>65287</v>
      </c>
      <c r="D205">
        <v>95388</v>
      </c>
      <c r="E205">
        <v>77718</v>
      </c>
      <c r="F205">
        <v>83448</v>
      </c>
      <c r="G205">
        <v>105583</v>
      </c>
      <c r="H205">
        <v>102808</v>
      </c>
      <c r="I205">
        <v>90726</v>
      </c>
      <c r="J205">
        <v>92479</v>
      </c>
      <c r="K205">
        <v>81584</v>
      </c>
      <c r="L205">
        <v>91925</v>
      </c>
      <c r="M205">
        <v>86423</v>
      </c>
      <c r="N205">
        <v>96672</v>
      </c>
      <c r="O205">
        <v>98168</v>
      </c>
      <c r="P205">
        <v>100026</v>
      </c>
      <c r="Q205">
        <v>90875</v>
      </c>
      <c r="R205">
        <v>89259</v>
      </c>
      <c r="S205">
        <v>65898</v>
      </c>
      <c r="T205">
        <v>65535</v>
      </c>
      <c r="U205">
        <v>80205</v>
      </c>
    </row>
    <row r="206" spans="2:21" x14ac:dyDescent="0.25">
      <c r="B206" s="1">
        <v>147390</v>
      </c>
      <c r="C206">
        <v>80958</v>
      </c>
      <c r="D206">
        <v>110044</v>
      </c>
      <c r="E206">
        <v>89744</v>
      </c>
      <c r="F206">
        <v>97063</v>
      </c>
      <c r="G206">
        <v>118100</v>
      </c>
      <c r="H206">
        <v>114206</v>
      </c>
      <c r="I206">
        <v>111248</v>
      </c>
      <c r="J206">
        <v>106435</v>
      </c>
      <c r="K206">
        <v>104618</v>
      </c>
      <c r="L206">
        <v>98923</v>
      </c>
      <c r="M206">
        <v>98320</v>
      </c>
      <c r="N206">
        <v>90870</v>
      </c>
      <c r="O206">
        <v>95743</v>
      </c>
      <c r="P206">
        <v>100108</v>
      </c>
      <c r="Q206">
        <v>109070</v>
      </c>
      <c r="R206">
        <v>109805</v>
      </c>
      <c r="S206">
        <v>104389</v>
      </c>
      <c r="T206">
        <v>76812</v>
      </c>
      <c r="U206">
        <v>98532</v>
      </c>
    </row>
    <row r="207" spans="2:21" x14ac:dyDescent="0.25">
      <c r="B207" s="1">
        <v>106410</v>
      </c>
      <c r="C207">
        <v>65216</v>
      </c>
      <c r="D207">
        <v>96936</v>
      </c>
      <c r="E207">
        <v>77024</v>
      </c>
      <c r="F207">
        <v>86150</v>
      </c>
      <c r="G207">
        <v>106626</v>
      </c>
      <c r="H207">
        <v>103175</v>
      </c>
      <c r="I207">
        <v>93114</v>
      </c>
      <c r="J207">
        <v>94031</v>
      </c>
      <c r="K207">
        <v>85694</v>
      </c>
      <c r="L207">
        <v>101699</v>
      </c>
      <c r="M207">
        <v>91600</v>
      </c>
      <c r="N207">
        <v>93141</v>
      </c>
      <c r="O207">
        <v>97341</v>
      </c>
      <c r="P207">
        <v>93995</v>
      </c>
      <c r="Q207">
        <v>83966</v>
      </c>
      <c r="R207">
        <v>89651</v>
      </c>
      <c r="S207">
        <v>65133</v>
      </c>
      <c r="T207">
        <v>64970</v>
      </c>
      <c r="U207">
        <v>84840</v>
      </c>
    </row>
    <row r="208" spans="2:21" x14ac:dyDescent="0.25">
      <c r="B208" s="1">
        <v>119905</v>
      </c>
      <c r="C208">
        <v>66946</v>
      </c>
      <c r="D208">
        <v>95791</v>
      </c>
      <c r="E208">
        <v>76509</v>
      </c>
      <c r="F208">
        <v>82315</v>
      </c>
      <c r="G208">
        <v>102118</v>
      </c>
      <c r="H208">
        <v>98298</v>
      </c>
      <c r="I208">
        <v>84354</v>
      </c>
      <c r="J208">
        <v>84700</v>
      </c>
      <c r="K208">
        <v>86312</v>
      </c>
      <c r="L208">
        <v>95985</v>
      </c>
      <c r="M208">
        <v>87560</v>
      </c>
      <c r="N208">
        <v>91768</v>
      </c>
      <c r="O208">
        <v>97810</v>
      </c>
      <c r="P208">
        <v>96523</v>
      </c>
      <c r="Q208">
        <v>87028</v>
      </c>
      <c r="R208">
        <v>87994</v>
      </c>
      <c r="S208">
        <v>73029</v>
      </c>
      <c r="T208">
        <v>69930</v>
      </c>
      <c r="U208">
        <v>81428</v>
      </c>
    </row>
    <row r="209" spans="2:21" x14ac:dyDescent="0.25">
      <c r="B209" s="1">
        <v>127477</v>
      </c>
      <c r="C209">
        <v>74436</v>
      </c>
      <c r="D209">
        <v>100550</v>
      </c>
      <c r="E209">
        <v>85008</v>
      </c>
      <c r="F209">
        <v>91524</v>
      </c>
      <c r="G209">
        <v>109274</v>
      </c>
      <c r="H209">
        <v>104285</v>
      </c>
      <c r="I209">
        <v>95042</v>
      </c>
      <c r="J209">
        <v>100952</v>
      </c>
      <c r="K209">
        <v>92187</v>
      </c>
      <c r="L209">
        <v>104861</v>
      </c>
      <c r="M209">
        <v>97015</v>
      </c>
      <c r="N209">
        <v>96740</v>
      </c>
      <c r="O209">
        <v>105988</v>
      </c>
      <c r="P209">
        <v>100178</v>
      </c>
      <c r="Q209">
        <v>104098</v>
      </c>
      <c r="R209">
        <v>98555</v>
      </c>
      <c r="S209">
        <v>83394</v>
      </c>
      <c r="T209">
        <v>78671</v>
      </c>
      <c r="U209">
        <v>81919</v>
      </c>
    </row>
    <row r="210" spans="2:21" x14ac:dyDescent="0.25">
      <c r="B210" s="1">
        <v>126897</v>
      </c>
      <c r="C210">
        <v>65408</v>
      </c>
      <c r="D210">
        <v>101775</v>
      </c>
      <c r="E210">
        <v>79936</v>
      </c>
      <c r="F210">
        <v>84605</v>
      </c>
      <c r="G210">
        <v>113003</v>
      </c>
      <c r="H210">
        <v>107583</v>
      </c>
      <c r="I210">
        <v>97623</v>
      </c>
      <c r="J210">
        <v>97288</v>
      </c>
      <c r="K210">
        <v>88315</v>
      </c>
      <c r="L210">
        <v>102059</v>
      </c>
      <c r="M210">
        <v>94662</v>
      </c>
      <c r="N210">
        <v>96723</v>
      </c>
      <c r="O210">
        <v>99076</v>
      </c>
      <c r="P210">
        <v>96416</v>
      </c>
      <c r="Q210">
        <v>96054</v>
      </c>
      <c r="R210">
        <v>89130</v>
      </c>
      <c r="S210">
        <v>67671</v>
      </c>
      <c r="T210">
        <v>65725</v>
      </c>
      <c r="U210">
        <v>88651</v>
      </c>
    </row>
    <row r="211" spans="2:21" x14ac:dyDescent="0.25">
      <c r="B211" s="1">
        <v>124088</v>
      </c>
      <c r="C211">
        <v>69165</v>
      </c>
      <c r="D211">
        <v>102509</v>
      </c>
      <c r="E211">
        <v>80154</v>
      </c>
      <c r="F211">
        <v>93564</v>
      </c>
      <c r="G211">
        <v>112943</v>
      </c>
      <c r="H211">
        <v>108475</v>
      </c>
      <c r="I211">
        <v>94011</v>
      </c>
      <c r="J211">
        <v>97067</v>
      </c>
      <c r="K211">
        <v>89149</v>
      </c>
      <c r="L211">
        <v>100519</v>
      </c>
      <c r="M211">
        <v>95376</v>
      </c>
      <c r="N211">
        <v>87111</v>
      </c>
      <c r="O211">
        <v>88257</v>
      </c>
      <c r="P211">
        <v>97663</v>
      </c>
      <c r="Q211">
        <v>98651</v>
      </c>
      <c r="R211">
        <v>101074</v>
      </c>
      <c r="S211">
        <v>83885</v>
      </c>
      <c r="T211">
        <v>71814</v>
      </c>
      <c r="U211">
        <v>91620</v>
      </c>
    </row>
    <row r="212" spans="2:21" x14ac:dyDescent="0.25">
      <c r="B212" s="1">
        <v>114492</v>
      </c>
      <c r="C212">
        <v>56750</v>
      </c>
      <c r="D212">
        <v>90183</v>
      </c>
      <c r="E212">
        <v>74281</v>
      </c>
      <c r="F212">
        <v>77654</v>
      </c>
      <c r="G212">
        <v>101909</v>
      </c>
      <c r="H212">
        <v>98646</v>
      </c>
      <c r="I212">
        <v>84306</v>
      </c>
      <c r="J212">
        <v>77919</v>
      </c>
      <c r="K212">
        <v>68846</v>
      </c>
      <c r="L212">
        <v>97333</v>
      </c>
      <c r="M212">
        <v>79740</v>
      </c>
      <c r="N212">
        <v>84278</v>
      </c>
      <c r="O212">
        <v>95646</v>
      </c>
      <c r="P212">
        <v>90175</v>
      </c>
      <c r="Q212">
        <v>83048</v>
      </c>
      <c r="R212">
        <v>80875</v>
      </c>
      <c r="S212">
        <v>60433</v>
      </c>
      <c r="T212">
        <v>60702</v>
      </c>
      <c r="U212">
        <v>81700</v>
      </c>
    </row>
    <row r="213" spans="2:21" x14ac:dyDescent="0.25">
      <c r="B213" s="1">
        <v>129075</v>
      </c>
      <c r="C213">
        <v>65881</v>
      </c>
      <c r="D213">
        <v>97922</v>
      </c>
      <c r="E213">
        <v>78165</v>
      </c>
      <c r="F213">
        <v>82689</v>
      </c>
      <c r="G213">
        <v>108937</v>
      </c>
      <c r="H213">
        <v>105152</v>
      </c>
      <c r="I213">
        <v>92761</v>
      </c>
      <c r="J213">
        <v>89514</v>
      </c>
      <c r="K213">
        <v>85474</v>
      </c>
      <c r="L213">
        <v>94555</v>
      </c>
      <c r="M213">
        <v>97088</v>
      </c>
      <c r="N213">
        <v>89510</v>
      </c>
      <c r="O213">
        <v>92562</v>
      </c>
      <c r="P213">
        <v>97262</v>
      </c>
      <c r="Q213">
        <v>91652</v>
      </c>
      <c r="R213">
        <v>91448</v>
      </c>
      <c r="S213">
        <v>84537</v>
      </c>
      <c r="T213">
        <v>67529</v>
      </c>
      <c r="U213">
        <v>86050</v>
      </c>
    </row>
    <row r="214" spans="2:21" x14ac:dyDescent="0.25">
      <c r="B214" s="1">
        <v>120615</v>
      </c>
      <c r="C214">
        <v>65103</v>
      </c>
      <c r="D214">
        <v>97241</v>
      </c>
      <c r="E214">
        <v>76565</v>
      </c>
      <c r="F214">
        <v>82227</v>
      </c>
      <c r="G214">
        <v>105141</v>
      </c>
      <c r="H214">
        <v>102453</v>
      </c>
      <c r="I214">
        <v>90849</v>
      </c>
      <c r="J214">
        <v>85048</v>
      </c>
      <c r="K214">
        <v>80550</v>
      </c>
      <c r="L214">
        <v>97166</v>
      </c>
      <c r="M214">
        <v>86879</v>
      </c>
      <c r="N214">
        <v>93014</v>
      </c>
      <c r="O214">
        <v>101618</v>
      </c>
      <c r="P214">
        <v>97103</v>
      </c>
      <c r="Q214">
        <v>88504</v>
      </c>
      <c r="R214">
        <v>93944</v>
      </c>
      <c r="S214">
        <v>66766</v>
      </c>
      <c r="T214">
        <v>66089</v>
      </c>
      <c r="U214">
        <v>79058</v>
      </c>
    </row>
    <row r="215" spans="2:21" x14ac:dyDescent="0.25">
      <c r="B215" s="1">
        <v>106055</v>
      </c>
      <c r="C215">
        <v>64981</v>
      </c>
      <c r="D215">
        <v>97407</v>
      </c>
      <c r="E215">
        <v>78940</v>
      </c>
      <c r="F215">
        <v>82759</v>
      </c>
      <c r="G215">
        <v>102577</v>
      </c>
      <c r="H215">
        <v>98884</v>
      </c>
      <c r="I215">
        <v>92227</v>
      </c>
      <c r="J215">
        <v>89733</v>
      </c>
      <c r="K215">
        <v>81312</v>
      </c>
      <c r="L215">
        <v>94612</v>
      </c>
      <c r="M215">
        <v>92818</v>
      </c>
      <c r="N215">
        <v>85063</v>
      </c>
      <c r="O215">
        <v>94618</v>
      </c>
      <c r="P215">
        <v>95619</v>
      </c>
      <c r="Q215">
        <v>97537</v>
      </c>
      <c r="R215">
        <v>88438</v>
      </c>
      <c r="S215">
        <v>68254</v>
      </c>
      <c r="T215">
        <v>63211</v>
      </c>
      <c r="U215">
        <v>79077</v>
      </c>
    </row>
    <row r="216" spans="2:21" x14ac:dyDescent="0.25">
      <c r="B216" s="1">
        <v>124260</v>
      </c>
      <c r="C216">
        <v>74417</v>
      </c>
      <c r="D216">
        <v>103352</v>
      </c>
      <c r="E216">
        <v>83697</v>
      </c>
      <c r="F216">
        <v>91647</v>
      </c>
      <c r="G216">
        <v>110924</v>
      </c>
      <c r="H216">
        <v>107637</v>
      </c>
      <c r="I216">
        <v>100685</v>
      </c>
      <c r="J216">
        <v>96071</v>
      </c>
      <c r="K216">
        <v>95956</v>
      </c>
      <c r="L216">
        <v>92330</v>
      </c>
      <c r="M216">
        <v>94013</v>
      </c>
      <c r="N216">
        <v>88076</v>
      </c>
      <c r="O216">
        <v>96904</v>
      </c>
      <c r="P216">
        <v>98187</v>
      </c>
      <c r="Q216">
        <v>99081</v>
      </c>
      <c r="R216">
        <v>96111</v>
      </c>
      <c r="S216">
        <v>92057</v>
      </c>
      <c r="T216">
        <v>77849</v>
      </c>
      <c r="U216">
        <v>96506</v>
      </c>
    </row>
    <row r="217" spans="2:21" x14ac:dyDescent="0.25">
      <c r="B217" s="1">
        <v>122078</v>
      </c>
      <c r="C217">
        <v>58823</v>
      </c>
      <c r="D217">
        <v>93437</v>
      </c>
      <c r="E217">
        <v>72201</v>
      </c>
      <c r="F217">
        <v>78920</v>
      </c>
      <c r="G217">
        <v>98452</v>
      </c>
      <c r="H217">
        <v>94199</v>
      </c>
      <c r="I217">
        <v>81542</v>
      </c>
      <c r="J217">
        <v>82210</v>
      </c>
      <c r="K217">
        <v>78040</v>
      </c>
      <c r="L217">
        <v>93429</v>
      </c>
      <c r="M217">
        <v>81897</v>
      </c>
      <c r="N217">
        <v>86147</v>
      </c>
      <c r="O217">
        <v>93265</v>
      </c>
      <c r="P217">
        <v>92322</v>
      </c>
      <c r="Q217">
        <v>78802</v>
      </c>
      <c r="R217">
        <v>78580</v>
      </c>
      <c r="S217">
        <v>63249</v>
      </c>
      <c r="T217">
        <v>62421</v>
      </c>
      <c r="U217">
        <v>83037</v>
      </c>
    </row>
    <row r="218" spans="2:21" x14ac:dyDescent="0.25">
      <c r="B218" s="1">
        <v>111683</v>
      </c>
      <c r="C218">
        <v>60596</v>
      </c>
      <c r="D218">
        <v>99245</v>
      </c>
      <c r="E218">
        <v>80298</v>
      </c>
      <c r="F218">
        <v>83946</v>
      </c>
      <c r="G218">
        <v>110208</v>
      </c>
      <c r="H218">
        <v>106461</v>
      </c>
      <c r="I218">
        <v>91862</v>
      </c>
      <c r="J218">
        <v>87966</v>
      </c>
      <c r="K218">
        <v>87583</v>
      </c>
      <c r="L218">
        <v>97212</v>
      </c>
      <c r="M218">
        <v>93112</v>
      </c>
      <c r="N218">
        <v>91523</v>
      </c>
      <c r="O218">
        <v>97095</v>
      </c>
      <c r="P218">
        <v>97986</v>
      </c>
      <c r="Q218">
        <v>89740</v>
      </c>
      <c r="R218">
        <v>89888</v>
      </c>
      <c r="S218">
        <v>69581</v>
      </c>
      <c r="T218">
        <v>63810</v>
      </c>
      <c r="U218">
        <v>73393</v>
      </c>
    </row>
    <row r="219" spans="2:21" x14ac:dyDescent="0.25">
      <c r="B219" s="1">
        <v>136225</v>
      </c>
      <c r="C219">
        <v>71994</v>
      </c>
      <c r="D219">
        <v>98754</v>
      </c>
      <c r="E219">
        <v>81640</v>
      </c>
      <c r="F219">
        <v>88093</v>
      </c>
      <c r="G219">
        <v>104673</v>
      </c>
      <c r="H219">
        <v>102456</v>
      </c>
      <c r="I219">
        <v>91766</v>
      </c>
      <c r="J219">
        <v>90596</v>
      </c>
      <c r="K219">
        <v>89882</v>
      </c>
      <c r="L219">
        <v>95762</v>
      </c>
      <c r="M219">
        <v>90978</v>
      </c>
      <c r="N219">
        <v>92348</v>
      </c>
      <c r="O219">
        <v>94666</v>
      </c>
      <c r="P219">
        <v>96076</v>
      </c>
      <c r="Q219">
        <v>93032</v>
      </c>
      <c r="R219">
        <v>95266</v>
      </c>
      <c r="S219">
        <v>83954</v>
      </c>
      <c r="T219">
        <v>73450</v>
      </c>
      <c r="U219">
        <v>85809</v>
      </c>
    </row>
    <row r="220" spans="2:21" x14ac:dyDescent="0.25">
      <c r="B220" s="1">
        <v>118629</v>
      </c>
      <c r="C220">
        <v>65235</v>
      </c>
      <c r="D220">
        <v>94989</v>
      </c>
      <c r="E220">
        <v>76545</v>
      </c>
      <c r="F220">
        <v>82337</v>
      </c>
      <c r="G220">
        <v>103916</v>
      </c>
      <c r="H220">
        <v>100659</v>
      </c>
      <c r="I220">
        <v>87278</v>
      </c>
      <c r="J220">
        <v>85873</v>
      </c>
      <c r="K220">
        <v>82252</v>
      </c>
      <c r="L220">
        <v>94311</v>
      </c>
      <c r="M220">
        <v>82952</v>
      </c>
      <c r="N220">
        <v>82598</v>
      </c>
      <c r="O220">
        <v>99909</v>
      </c>
      <c r="P220">
        <v>96766</v>
      </c>
      <c r="Q220">
        <v>85862</v>
      </c>
      <c r="R220">
        <v>82437</v>
      </c>
      <c r="S220">
        <v>65553</v>
      </c>
      <c r="T220">
        <v>63617</v>
      </c>
      <c r="U220">
        <v>76986</v>
      </c>
    </row>
    <row r="221" spans="2:21" x14ac:dyDescent="0.25">
      <c r="B221" s="1">
        <v>116444</v>
      </c>
      <c r="C221">
        <v>65823</v>
      </c>
      <c r="D221">
        <v>93184</v>
      </c>
      <c r="E221">
        <v>76161</v>
      </c>
      <c r="F221">
        <v>85118</v>
      </c>
      <c r="G221">
        <v>101245</v>
      </c>
      <c r="H221">
        <v>98335</v>
      </c>
      <c r="I221">
        <v>86063</v>
      </c>
      <c r="J221">
        <v>84029</v>
      </c>
      <c r="K221">
        <v>76077</v>
      </c>
      <c r="L221">
        <v>97294</v>
      </c>
      <c r="M221">
        <v>85836</v>
      </c>
      <c r="N221">
        <v>86568</v>
      </c>
      <c r="O221">
        <v>94367</v>
      </c>
      <c r="P221">
        <v>92632</v>
      </c>
      <c r="Q221">
        <v>87734</v>
      </c>
      <c r="R221">
        <v>78495</v>
      </c>
      <c r="S221">
        <v>72891</v>
      </c>
      <c r="T221">
        <v>66365</v>
      </c>
      <c r="U221">
        <v>81303</v>
      </c>
    </row>
    <row r="222" spans="2:21" x14ac:dyDescent="0.25">
      <c r="B222" s="1">
        <v>127327</v>
      </c>
      <c r="C222">
        <v>62230</v>
      </c>
      <c r="D222">
        <v>98110</v>
      </c>
      <c r="E222">
        <v>75451</v>
      </c>
      <c r="F222">
        <v>84287</v>
      </c>
      <c r="G222">
        <v>107970</v>
      </c>
      <c r="H222">
        <v>104063</v>
      </c>
      <c r="I222">
        <v>95807</v>
      </c>
      <c r="J222">
        <v>91255</v>
      </c>
      <c r="K222">
        <v>89225</v>
      </c>
      <c r="L222">
        <v>97738</v>
      </c>
      <c r="M222">
        <v>97362</v>
      </c>
      <c r="N222">
        <v>86864</v>
      </c>
      <c r="O222">
        <v>94111</v>
      </c>
      <c r="P222">
        <v>97332</v>
      </c>
      <c r="Q222">
        <v>96045</v>
      </c>
      <c r="R222">
        <v>91809</v>
      </c>
      <c r="S222">
        <v>80070</v>
      </c>
      <c r="T222">
        <v>63614</v>
      </c>
      <c r="U222">
        <v>84591</v>
      </c>
    </row>
    <row r="223" spans="2:21" x14ac:dyDescent="0.25">
      <c r="B223" s="1">
        <v>119937</v>
      </c>
      <c r="C223">
        <v>66316</v>
      </c>
      <c r="D223">
        <v>97501</v>
      </c>
      <c r="E223">
        <v>79179</v>
      </c>
      <c r="F223">
        <v>85172</v>
      </c>
      <c r="G223">
        <v>104151</v>
      </c>
      <c r="H223">
        <v>100617</v>
      </c>
      <c r="I223">
        <v>90526</v>
      </c>
      <c r="J223">
        <v>88961</v>
      </c>
      <c r="K223">
        <v>84352</v>
      </c>
      <c r="L223">
        <v>86007</v>
      </c>
      <c r="M223">
        <v>87776</v>
      </c>
      <c r="N223">
        <v>86286</v>
      </c>
      <c r="O223">
        <v>85315</v>
      </c>
      <c r="P223">
        <v>89976</v>
      </c>
      <c r="Q223">
        <v>99252</v>
      </c>
      <c r="R223">
        <v>97212</v>
      </c>
      <c r="S223">
        <v>84207</v>
      </c>
      <c r="T223">
        <v>66550</v>
      </c>
      <c r="U223">
        <v>79832</v>
      </c>
    </row>
    <row r="224" spans="2:21" x14ac:dyDescent="0.25">
      <c r="B224" s="1">
        <v>125679</v>
      </c>
      <c r="C224">
        <v>76987</v>
      </c>
      <c r="D224">
        <v>103326</v>
      </c>
      <c r="E224">
        <v>85644</v>
      </c>
      <c r="F224">
        <v>93864</v>
      </c>
      <c r="G224">
        <v>108086</v>
      </c>
      <c r="H224">
        <v>104870</v>
      </c>
      <c r="I224">
        <v>94208</v>
      </c>
      <c r="J224">
        <v>92305</v>
      </c>
      <c r="K224">
        <v>91046</v>
      </c>
      <c r="L224">
        <v>105732</v>
      </c>
      <c r="M224">
        <v>90381</v>
      </c>
      <c r="N224">
        <v>100481</v>
      </c>
      <c r="O224">
        <v>104727</v>
      </c>
      <c r="P224">
        <v>99542</v>
      </c>
      <c r="Q224">
        <v>101864</v>
      </c>
      <c r="R224">
        <v>95236</v>
      </c>
      <c r="S224">
        <v>76931</v>
      </c>
      <c r="T224">
        <v>77819</v>
      </c>
      <c r="U224">
        <v>85203</v>
      </c>
    </row>
    <row r="225" spans="2:21" x14ac:dyDescent="0.25">
      <c r="B225" s="1">
        <v>100819</v>
      </c>
      <c r="C225">
        <v>45005</v>
      </c>
      <c r="D225">
        <v>84780</v>
      </c>
      <c r="E225">
        <v>63470</v>
      </c>
      <c r="F225">
        <v>70323</v>
      </c>
      <c r="G225">
        <v>94591</v>
      </c>
      <c r="H225">
        <v>91290</v>
      </c>
      <c r="I225">
        <v>76328</v>
      </c>
      <c r="J225">
        <v>73684</v>
      </c>
      <c r="K225">
        <v>61872</v>
      </c>
      <c r="L225">
        <v>84320</v>
      </c>
      <c r="M225">
        <v>73068</v>
      </c>
      <c r="N225">
        <v>72627</v>
      </c>
      <c r="O225">
        <v>97119</v>
      </c>
      <c r="P225">
        <v>93804</v>
      </c>
      <c r="Q225">
        <v>67938</v>
      </c>
      <c r="R225">
        <v>67974</v>
      </c>
      <c r="S225">
        <v>45252</v>
      </c>
      <c r="T225">
        <v>47536</v>
      </c>
      <c r="U225">
        <v>63760</v>
      </c>
    </row>
    <row r="226" spans="2:21" x14ac:dyDescent="0.25">
      <c r="B226" s="1">
        <v>136952</v>
      </c>
      <c r="C226">
        <v>76837</v>
      </c>
      <c r="D226">
        <v>109891</v>
      </c>
      <c r="E226">
        <v>87830</v>
      </c>
      <c r="F226">
        <v>97502</v>
      </c>
      <c r="G226">
        <v>112223</v>
      </c>
      <c r="H226">
        <v>108023</v>
      </c>
      <c r="I226">
        <v>99843</v>
      </c>
      <c r="J226">
        <v>99172</v>
      </c>
      <c r="K226">
        <v>98075</v>
      </c>
      <c r="L226">
        <v>95423</v>
      </c>
      <c r="M226">
        <v>97511</v>
      </c>
      <c r="N226">
        <v>93397</v>
      </c>
      <c r="O226">
        <v>94397</v>
      </c>
      <c r="P226">
        <v>95351</v>
      </c>
      <c r="Q226">
        <v>106137</v>
      </c>
      <c r="R226">
        <v>106149</v>
      </c>
      <c r="S226">
        <v>97816</v>
      </c>
      <c r="T226">
        <v>79538</v>
      </c>
      <c r="U226">
        <v>94683</v>
      </c>
    </row>
    <row r="227" spans="2:21" x14ac:dyDescent="0.25">
      <c r="B227" s="1">
        <v>117692</v>
      </c>
      <c r="C227">
        <v>68084</v>
      </c>
      <c r="D227">
        <v>100458</v>
      </c>
      <c r="E227">
        <v>81306</v>
      </c>
      <c r="F227">
        <v>86173</v>
      </c>
      <c r="G227">
        <v>108058</v>
      </c>
      <c r="H227">
        <v>105116</v>
      </c>
      <c r="I227">
        <v>92565</v>
      </c>
      <c r="J227">
        <v>91732</v>
      </c>
      <c r="K227">
        <v>90811</v>
      </c>
      <c r="L227">
        <v>104477</v>
      </c>
      <c r="M227">
        <v>90333</v>
      </c>
      <c r="N227">
        <v>102561</v>
      </c>
      <c r="O227">
        <v>96659</v>
      </c>
      <c r="P227">
        <v>97303</v>
      </c>
      <c r="Q227">
        <v>93384</v>
      </c>
      <c r="R227">
        <v>95697</v>
      </c>
      <c r="S227">
        <v>67836</v>
      </c>
      <c r="T227">
        <v>68060</v>
      </c>
      <c r="U227">
        <v>86182</v>
      </c>
    </row>
    <row r="228" spans="2:21" x14ac:dyDescent="0.25">
      <c r="B228" s="1">
        <v>120470</v>
      </c>
      <c r="C228">
        <v>68546</v>
      </c>
      <c r="D228">
        <v>99734</v>
      </c>
      <c r="E228">
        <v>84102</v>
      </c>
      <c r="F228">
        <v>91015</v>
      </c>
      <c r="G228">
        <v>105770</v>
      </c>
      <c r="H228">
        <v>101899</v>
      </c>
      <c r="I228">
        <v>91192</v>
      </c>
      <c r="J228">
        <v>95838</v>
      </c>
      <c r="K228">
        <v>88749</v>
      </c>
      <c r="L228">
        <v>95816</v>
      </c>
      <c r="M228">
        <v>93066</v>
      </c>
      <c r="N228">
        <v>84126</v>
      </c>
      <c r="O228">
        <v>90269</v>
      </c>
      <c r="P228">
        <v>95127</v>
      </c>
      <c r="Q228">
        <v>95691</v>
      </c>
      <c r="R228">
        <v>96432</v>
      </c>
      <c r="S228">
        <v>83437</v>
      </c>
      <c r="T228">
        <v>69971</v>
      </c>
      <c r="U228">
        <v>87166</v>
      </c>
    </row>
    <row r="229" spans="2:21" x14ac:dyDescent="0.25">
      <c r="B229" s="1">
        <v>136023.99999995</v>
      </c>
      <c r="C229">
        <v>78952</v>
      </c>
      <c r="D229">
        <v>105591</v>
      </c>
      <c r="E229">
        <v>87439</v>
      </c>
      <c r="F229">
        <v>93341</v>
      </c>
      <c r="G229">
        <v>113373</v>
      </c>
      <c r="H229">
        <v>108530</v>
      </c>
      <c r="I229">
        <v>104718</v>
      </c>
      <c r="J229">
        <v>103514</v>
      </c>
      <c r="K229">
        <v>97355</v>
      </c>
      <c r="L229">
        <v>104007</v>
      </c>
      <c r="M229">
        <v>97450</v>
      </c>
      <c r="N229">
        <v>93623</v>
      </c>
      <c r="O229">
        <v>96022</v>
      </c>
      <c r="P229">
        <v>99799</v>
      </c>
      <c r="Q229">
        <v>99501</v>
      </c>
      <c r="R229">
        <v>93970</v>
      </c>
      <c r="S229">
        <v>87665</v>
      </c>
      <c r="T229">
        <v>77328</v>
      </c>
      <c r="U229">
        <v>95249</v>
      </c>
    </row>
    <row r="230" spans="2:21" x14ac:dyDescent="0.25">
      <c r="B230" s="1">
        <v>104907</v>
      </c>
      <c r="C230">
        <v>57889</v>
      </c>
      <c r="D230">
        <v>91713</v>
      </c>
      <c r="E230">
        <v>71971</v>
      </c>
      <c r="F230">
        <v>79541</v>
      </c>
      <c r="G230">
        <v>97908</v>
      </c>
      <c r="H230">
        <v>94547</v>
      </c>
      <c r="I230">
        <v>86822</v>
      </c>
      <c r="J230">
        <v>87340</v>
      </c>
      <c r="K230">
        <v>78116</v>
      </c>
      <c r="L230">
        <v>98026</v>
      </c>
      <c r="M230">
        <v>85772</v>
      </c>
      <c r="N230">
        <v>89981</v>
      </c>
      <c r="O230">
        <v>85179</v>
      </c>
      <c r="P230">
        <v>83360</v>
      </c>
      <c r="Q230">
        <v>87120</v>
      </c>
      <c r="R230">
        <v>83414</v>
      </c>
      <c r="S230">
        <v>58724</v>
      </c>
      <c r="T230">
        <v>60672</v>
      </c>
      <c r="U230">
        <v>75552</v>
      </c>
    </row>
    <row r="231" spans="2:21" x14ac:dyDescent="0.25">
      <c r="B231" s="1">
        <v>140695</v>
      </c>
      <c r="C231">
        <v>68918</v>
      </c>
      <c r="D231">
        <v>104215</v>
      </c>
      <c r="E231">
        <v>85288</v>
      </c>
      <c r="F231">
        <v>88248</v>
      </c>
      <c r="G231">
        <v>115716</v>
      </c>
      <c r="H231">
        <v>112395</v>
      </c>
      <c r="I231">
        <v>102546</v>
      </c>
      <c r="J231">
        <v>98514</v>
      </c>
      <c r="K231">
        <v>87320</v>
      </c>
      <c r="L231">
        <v>102604</v>
      </c>
      <c r="M231">
        <v>98702</v>
      </c>
      <c r="N231">
        <v>94049</v>
      </c>
      <c r="O231">
        <v>100898</v>
      </c>
      <c r="P231">
        <v>104012</v>
      </c>
      <c r="Q231">
        <v>98282</v>
      </c>
      <c r="R231">
        <v>92610</v>
      </c>
      <c r="S231">
        <v>85977</v>
      </c>
      <c r="T231">
        <v>69341</v>
      </c>
      <c r="U231">
        <v>85814</v>
      </c>
    </row>
    <row r="232" spans="2:21" x14ac:dyDescent="0.25">
      <c r="B232" s="1">
        <v>132747.99999999901</v>
      </c>
      <c r="C232">
        <v>61813</v>
      </c>
      <c r="D232">
        <v>97917</v>
      </c>
      <c r="E232">
        <v>76756</v>
      </c>
      <c r="F232">
        <v>81454</v>
      </c>
      <c r="G232">
        <v>108398</v>
      </c>
      <c r="H232">
        <v>104845</v>
      </c>
      <c r="I232">
        <v>97317</v>
      </c>
      <c r="J232">
        <v>95403</v>
      </c>
      <c r="K232">
        <v>90247</v>
      </c>
      <c r="L232">
        <v>96863</v>
      </c>
      <c r="M232">
        <v>89058</v>
      </c>
      <c r="N232">
        <v>92543</v>
      </c>
      <c r="O232">
        <v>96101</v>
      </c>
      <c r="P232">
        <v>92646</v>
      </c>
      <c r="Q232">
        <v>93697</v>
      </c>
      <c r="R232">
        <v>94410</v>
      </c>
      <c r="S232">
        <v>60843</v>
      </c>
      <c r="T232">
        <v>63064</v>
      </c>
      <c r="U232">
        <v>84217</v>
      </c>
    </row>
    <row r="233" spans="2:21" x14ac:dyDescent="0.25">
      <c r="B233" s="1">
        <v>110159</v>
      </c>
      <c r="C233">
        <v>59921</v>
      </c>
      <c r="D233">
        <v>91664</v>
      </c>
      <c r="E233">
        <v>75385</v>
      </c>
      <c r="F233">
        <v>77873</v>
      </c>
      <c r="G233">
        <v>96149</v>
      </c>
      <c r="H233">
        <v>93881</v>
      </c>
      <c r="I233">
        <v>87624</v>
      </c>
      <c r="J233">
        <v>84943</v>
      </c>
      <c r="K233">
        <v>82019</v>
      </c>
      <c r="L233">
        <v>94084</v>
      </c>
      <c r="M233">
        <v>82935</v>
      </c>
      <c r="N233">
        <v>87960</v>
      </c>
      <c r="O233">
        <v>86831</v>
      </c>
      <c r="P233">
        <v>90615</v>
      </c>
      <c r="Q233">
        <v>85593</v>
      </c>
      <c r="R233">
        <v>90875</v>
      </c>
      <c r="S233">
        <v>60258</v>
      </c>
      <c r="T233">
        <v>60607</v>
      </c>
      <c r="U233">
        <v>76043</v>
      </c>
    </row>
    <row r="234" spans="2:21" x14ac:dyDescent="0.25">
      <c r="B234" s="1">
        <v>138601</v>
      </c>
      <c r="C234">
        <v>70352</v>
      </c>
      <c r="D234">
        <v>102105</v>
      </c>
      <c r="E234">
        <v>86213</v>
      </c>
      <c r="F234">
        <v>89870</v>
      </c>
      <c r="G234">
        <v>110895</v>
      </c>
      <c r="H234">
        <v>106749</v>
      </c>
      <c r="I234">
        <v>95256</v>
      </c>
      <c r="J234">
        <v>92942</v>
      </c>
      <c r="K234">
        <v>92031</v>
      </c>
      <c r="L234">
        <v>98625</v>
      </c>
      <c r="M234">
        <v>95441</v>
      </c>
      <c r="N234">
        <v>89099</v>
      </c>
      <c r="O234">
        <v>95053</v>
      </c>
      <c r="P234">
        <v>99627</v>
      </c>
      <c r="Q234">
        <v>102336</v>
      </c>
      <c r="R234">
        <v>103284</v>
      </c>
      <c r="S234">
        <v>86024</v>
      </c>
      <c r="T234">
        <v>72798</v>
      </c>
      <c r="U234">
        <v>90705</v>
      </c>
    </row>
    <row r="235" spans="2:21" x14ac:dyDescent="0.25">
      <c r="B235" s="1">
        <v>101529</v>
      </c>
      <c r="C235">
        <v>60754</v>
      </c>
      <c r="D235">
        <v>97676</v>
      </c>
      <c r="E235">
        <v>77081</v>
      </c>
      <c r="F235">
        <v>81537</v>
      </c>
      <c r="G235">
        <v>108823</v>
      </c>
      <c r="H235">
        <v>104340</v>
      </c>
      <c r="I235">
        <v>90896</v>
      </c>
      <c r="J235">
        <v>93276</v>
      </c>
      <c r="K235">
        <v>79714</v>
      </c>
      <c r="L235">
        <v>94552</v>
      </c>
      <c r="M235">
        <v>88136</v>
      </c>
      <c r="N235">
        <v>92581</v>
      </c>
      <c r="O235">
        <v>97004</v>
      </c>
      <c r="P235">
        <v>91296</v>
      </c>
      <c r="Q235">
        <v>87923</v>
      </c>
      <c r="R235">
        <v>93354</v>
      </c>
      <c r="S235">
        <v>62871</v>
      </c>
      <c r="T235">
        <v>61438</v>
      </c>
      <c r="U235">
        <v>76443</v>
      </c>
    </row>
    <row r="236" spans="2:21" x14ac:dyDescent="0.25">
      <c r="B236" s="1">
        <v>117825</v>
      </c>
      <c r="C236">
        <v>65443</v>
      </c>
      <c r="D236">
        <v>103323</v>
      </c>
      <c r="E236">
        <v>82495</v>
      </c>
      <c r="F236">
        <v>88272</v>
      </c>
      <c r="G236">
        <v>116365</v>
      </c>
      <c r="H236">
        <v>111821</v>
      </c>
      <c r="I236">
        <v>104949</v>
      </c>
      <c r="J236">
        <v>101908</v>
      </c>
      <c r="K236">
        <v>92766</v>
      </c>
      <c r="L236">
        <v>100763</v>
      </c>
      <c r="M236">
        <v>102853</v>
      </c>
      <c r="N236">
        <v>92555</v>
      </c>
      <c r="O236">
        <v>90176</v>
      </c>
      <c r="P236">
        <v>97257</v>
      </c>
      <c r="Q236">
        <v>101418</v>
      </c>
      <c r="R236">
        <v>96502</v>
      </c>
      <c r="S236">
        <v>90530</v>
      </c>
      <c r="T236">
        <v>67030</v>
      </c>
      <c r="U236">
        <v>84444</v>
      </c>
    </row>
    <row r="237" spans="2:21" x14ac:dyDescent="0.25">
      <c r="B237" s="1">
        <v>130651</v>
      </c>
      <c r="C237">
        <v>61991</v>
      </c>
      <c r="D237">
        <v>101649</v>
      </c>
      <c r="E237">
        <v>80175</v>
      </c>
      <c r="F237">
        <v>83318</v>
      </c>
      <c r="G237">
        <v>112019</v>
      </c>
      <c r="H237">
        <v>108390</v>
      </c>
      <c r="I237">
        <v>97818</v>
      </c>
      <c r="J237">
        <v>94343</v>
      </c>
      <c r="K237">
        <v>88830</v>
      </c>
      <c r="L237">
        <v>99035</v>
      </c>
      <c r="M237">
        <v>96190</v>
      </c>
      <c r="N237">
        <v>95763</v>
      </c>
      <c r="O237">
        <v>102624</v>
      </c>
      <c r="P237">
        <v>98079</v>
      </c>
      <c r="Q237">
        <v>98402</v>
      </c>
      <c r="R237">
        <v>97893</v>
      </c>
      <c r="S237">
        <v>63428</v>
      </c>
      <c r="T237">
        <v>64140</v>
      </c>
      <c r="U237">
        <v>78387</v>
      </c>
    </row>
    <row r="238" spans="2:21" x14ac:dyDescent="0.25">
      <c r="B238" s="1">
        <v>116337</v>
      </c>
      <c r="C238">
        <v>59055</v>
      </c>
      <c r="D238">
        <v>93467</v>
      </c>
      <c r="E238">
        <v>77828</v>
      </c>
      <c r="F238">
        <v>78696</v>
      </c>
      <c r="G238">
        <v>98792</v>
      </c>
      <c r="H238">
        <v>95825</v>
      </c>
      <c r="I238">
        <v>90704</v>
      </c>
      <c r="J238">
        <v>86299</v>
      </c>
      <c r="K238">
        <v>86075</v>
      </c>
      <c r="L238">
        <v>91156</v>
      </c>
      <c r="M238">
        <v>87951</v>
      </c>
      <c r="N238">
        <v>94050</v>
      </c>
      <c r="O238">
        <v>95364</v>
      </c>
      <c r="P238">
        <v>92483</v>
      </c>
      <c r="Q238">
        <v>88624</v>
      </c>
      <c r="R238">
        <v>87386</v>
      </c>
      <c r="S238">
        <v>59831</v>
      </c>
      <c r="T238">
        <v>63196</v>
      </c>
      <c r="U238">
        <v>82662</v>
      </c>
    </row>
    <row r="239" spans="2:21" x14ac:dyDescent="0.25">
      <c r="B239" s="1">
        <v>132610</v>
      </c>
      <c r="C239">
        <v>71722</v>
      </c>
      <c r="D239">
        <v>101428</v>
      </c>
      <c r="E239">
        <v>81023</v>
      </c>
      <c r="F239">
        <v>91902</v>
      </c>
      <c r="G239">
        <v>108318</v>
      </c>
      <c r="H239">
        <v>104981</v>
      </c>
      <c r="I239">
        <v>95855</v>
      </c>
      <c r="J239">
        <v>94594</v>
      </c>
      <c r="K239">
        <v>93838</v>
      </c>
      <c r="L239">
        <v>94138</v>
      </c>
      <c r="M239">
        <v>96809</v>
      </c>
      <c r="N239">
        <v>90424</v>
      </c>
      <c r="O239">
        <v>97001</v>
      </c>
      <c r="P239">
        <v>98966</v>
      </c>
      <c r="Q239">
        <v>97676</v>
      </c>
      <c r="R239">
        <v>100219</v>
      </c>
      <c r="S239">
        <v>87448</v>
      </c>
      <c r="T239">
        <v>70598</v>
      </c>
      <c r="U239">
        <v>81337</v>
      </c>
    </row>
    <row r="240" spans="2:21" x14ac:dyDescent="0.25">
      <c r="B240" s="1">
        <v>120358</v>
      </c>
      <c r="C240">
        <v>73970</v>
      </c>
      <c r="D240">
        <v>100956</v>
      </c>
      <c r="E240">
        <v>86091</v>
      </c>
      <c r="F240">
        <v>88702</v>
      </c>
      <c r="G240">
        <v>107450</v>
      </c>
      <c r="H240">
        <v>103568</v>
      </c>
      <c r="I240">
        <v>92176</v>
      </c>
      <c r="J240">
        <v>94462</v>
      </c>
      <c r="K240">
        <v>88580</v>
      </c>
      <c r="L240">
        <v>97895</v>
      </c>
      <c r="M240">
        <v>91825</v>
      </c>
      <c r="N240">
        <v>90855</v>
      </c>
      <c r="O240">
        <v>95179</v>
      </c>
      <c r="P240">
        <v>95831</v>
      </c>
      <c r="Q240">
        <v>93028</v>
      </c>
      <c r="R240">
        <v>90944</v>
      </c>
      <c r="S240">
        <v>84188</v>
      </c>
      <c r="T240">
        <v>72600</v>
      </c>
      <c r="U240">
        <v>83596</v>
      </c>
    </row>
    <row r="241" spans="2:21" x14ac:dyDescent="0.25">
      <c r="B241" s="1">
        <v>124769</v>
      </c>
      <c r="C241">
        <v>67059</v>
      </c>
      <c r="D241">
        <v>97725</v>
      </c>
      <c r="E241">
        <v>79295</v>
      </c>
      <c r="F241">
        <v>89190</v>
      </c>
      <c r="G241">
        <v>107560</v>
      </c>
      <c r="H241">
        <v>105889</v>
      </c>
      <c r="I241">
        <v>92237</v>
      </c>
      <c r="J241">
        <v>87895</v>
      </c>
      <c r="K241">
        <v>87823</v>
      </c>
      <c r="L241">
        <v>105135</v>
      </c>
      <c r="M241">
        <v>92733</v>
      </c>
      <c r="N241">
        <v>96384</v>
      </c>
      <c r="O241">
        <v>99087</v>
      </c>
      <c r="P241">
        <v>95234</v>
      </c>
      <c r="Q241">
        <v>89159</v>
      </c>
      <c r="R241">
        <v>89299</v>
      </c>
      <c r="S241">
        <v>66976</v>
      </c>
      <c r="T241">
        <v>68293</v>
      </c>
      <c r="U241">
        <v>80049</v>
      </c>
    </row>
    <row r="242" spans="2:21" x14ac:dyDescent="0.25">
      <c r="B242" s="1">
        <v>137617.99999995</v>
      </c>
      <c r="C242">
        <v>71226</v>
      </c>
      <c r="D242">
        <v>100325</v>
      </c>
      <c r="E242">
        <v>83621</v>
      </c>
      <c r="F242">
        <v>89300</v>
      </c>
      <c r="G242">
        <v>111222</v>
      </c>
      <c r="H242">
        <v>106718</v>
      </c>
      <c r="I242">
        <v>96505</v>
      </c>
      <c r="J242">
        <v>98067</v>
      </c>
      <c r="K242">
        <v>93788</v>
      </c>
      <c r="L242">
        <v>96430</v>
      </c>
      <c r="M242">
        <v>95705</v>
      </c>
      <c r="N242">
        <v>91411</v>
      </c>
      <c r="O242">
        <v>92249</v>
      </c>
      <c r="P242">
        <v>93704</v>
      </c>
      <c r="Q242">
        <v>101089</v>
      </c>
      <c r="R242">
        <v>98801</v>
      </c>
      <c r="S242">
        <v>86352</v>
      </c>
      <c r="T242">
        <v>73477</v>
      </c>
      <c r="U242">
        <v>84501</v>
      </c>
    </row>
    <row r="243" spans="2:21" x14ac:dyDescent="0.25">
      <c r="B243" s="1">
        <v>109952</v>
      </c>
      <c r="C243">
        <v>65300</v>
      </c>
      <c r="D243">
        <v>97583</v>
      </c>
      <c r="E243">
        <v>81468</v>
      </c>
      <c r="F243">
        <v>82442</v>
      </c>
      <c r="G243">
        <v>111289</v>
      </c>
      <c r="H243">
        <v>107525</v>
      </c>
      <c r="I243">
        <v>93989</v>
      </c>
      <c r="J243">
        <v>89893</v>
      </c>
      <c r="K243">
        <v>77941</v>
      </c>
      <c r="L243">
        <v>101553</v>
      </c>
      <c r="M243">
        <v>93117</v>
      </c>
      <c r="N243">
        <v>92609</v>
      </c>
      <c r="O243">
        <v>101871</v>
      </c>
      <c r="P243">
        <v>96969</v>
      </c>
      <c r="Q243">
        <v>83551</v>
      </c>
      <c r="R243">
        <v>85371</v>
      </c>
      <c r="S243">
        <v>64417</v>
      </c>
      <c r="T243">
        <v>62222</v>
      </c>
      <c r="U243">
        <v>78589</v>
      </c>
    </row>
    <row r="244" spans="2:21" x14ac:dyDescent="0.25">
      <c r="B244" s="1">
        <v>127504</v>
      </c>
      <c r="C244">
        <v>73301</v>
      </c>
      <c r="D244">
        <v>104260</v>
      </c>
      <c r="E244">
        <v>82266</v>
      </c>
      <c r="F244">
        <v>92127</v>
      </c>
      <c r="G244">
        <v>109140</v>
      </c>
      <c r="H244">
        <v>105442</v>
      </c>
      <c r="I244">
        <v>98406</v>
      </c>
      <c r="J244">
        <v>98106</v>
      </c>
      <c r="K244">
        <v>90856</v>
      </c>
      <c r="L244">
        <v>99652</v>
      </c>
      <c r="M244">
        <v>100021</v>
      </c>
      <c r="N244">
        <v>88697</v>
      </c>
      <c r="O244">
        <v>99935</v>
      </c>
      <c r="P244">
        <v>102557</v>
      </c>
      <c r="Q244">
        <v>91525</v>
      </c>
      <c r="R244">
        <v>97080</v>
      </c>
      <c r="S244">
        <v>87845</v>
      </c>
      <c r="T244">
        <v>73864</v>
      </c>
      <c r="U244">
        <v>84181</v>
      </c>
    </row>
    <row r="245" spans="2:21" x14ac:dyDescent="0.25">
      <c r="B245" s="1">
        <v>152455</v>
      </c>
      <c r="C245">
        <v>76456</v>
      </c>
      <c r="D245">
        <v>111516</v>
      </c>
      <c r="E245">
        <v>90715</v>
      </c>
      <c r="F245">
        <v>98627</v>
      </c>
      <c r="G245">
        <v>120412</v>
      </c>
      <c r="H245">
        <v>116168</v>
      </c>
      <c r="I245">
        <v>113872</v>
      </c>
      <c r="J245">
        <v>112777</v>
      </c>
      <c r="K245">
        <v>105257</v>
      </c>
      <c r="L245">
        <v>98018</v>
      </c>
      <c r="M245">
        <v>103422</v>
      </c>
      <c r="N245">
        <v>97094</v>
      </c>
      <c r="O245">
        <v>101636</v>
      </c>
      <c r="P245">
        <v>105879</v>
      </c>
      <c r="Q245">
        <v>112369</v>
      </c>
      <c r="R245">
        <v>110831</v>
      </c>
      <c r="S245">
        <v>104801</v>
      </c>
      <c r="T245">
        <v>75939</v>
      </c>
      <c r="U245">
        <v>101171</v>
      </c>
    </row>
    <row r="246" spans="2:21" x14ac:dyDescent="0.25">
      <c r="B246" s="1">
        <v>123611</v>
      </c>
      <c r="C246">
        <v>71583</v>
      </c>
      <c r="D246">
        <v>104425</v>
      </c>
      <c r="E246">
        <v>86311</v>
      </c>
      <c r="F246">
        <v>91611</v>
      </c>
      <c r="G246">
        <v>112740</v>
      </c>
      <c r="H246">
        <v>108563</v>
      </c>
      <c r="I246">
        <v>101070</v>
      </c>
      <c r="J246">
        <v>100930</v>
      </c>
      <c r="K246">
        <v>94514</v>
      </c>
      <c r="L246">
        <v>95712</v>
      </c>
      <c r="M246">
        <v>101069</v>
      </c>
      <c r="N246">
        <v>93856</v>
      </c>
      <c r="O246">
        <v>94798</v>
      </c>
      <c r="P246">
        <v>97732</v>
      </c>
      <c r="Q246">
        <v>102389</v>
      </c>
      <c r="R246">
        <v>98877</v>
      </c>
      <c r="S246">
        <v>74207</v>
      </c>
      <c r="T246">
        <v>75597</v>
      </c>
      <c r="U246">
        <v>90696</v>
      </c>
    </row>
    <row r="247" spans="2:21" x14ac:dyDescent="0.25">
      <c r="B247" s="1">
        <v>122639</v>
      </c>
      <c r="C247">
        <v>64509</v>
      </c>
      <c r="D247">
        <v>98315</v>
      </c>
      <c r="E247">
        <v>77475</v>
      </c>
      <c r="F247">
        <v>88434</v>
      </c>
      <c r="G247">
        <v>105010</v>
      </c>
      <c r="H247">
        <v>101857</v>
      </c>
      <c r="I247">
        <v>90113</v>
      </c>
      <c r="J247">
        <v>91930</v>
      </c>
      <c r="K247">
        <v>89468</v>
      </c>
      <c r="L247">
        <v>96454</v>
      </c>
      <c r="M247">
        <v>89500</v>
      </c>
      <c r="N247">
        <v>89548</v>
      </c>
      <c r="O247">
        <v>95459</v>
      </c>
      <c r="P247">
        <v>92322</v>
      </c>
      <c r="Q247">
        <v>90740</v>
      </c>
      <c r="R247">
        <v>90392</v>
      </c>
      <c r="S247">
        <v>65154</v>
      </c>
      <c r="T247">
        <v>67016</v>
      </c>
      <c r="U247">
        <v>84413</v>
      </c>
    </row>
    <row r="248" spans="2:21" x14ac:dyDescent="0.25">
      <c r="B248" s="1">
        <v>112061.999999999</v>
      </c>
      <c r="C248">
        <v>73494</v>
      </c>
      <c r="D248">
        <v>101617</v>
      </c>
      <c r="E248">
        <v>83478</v>
      </c>
      <c r="F248">
        <v>89062</v>
      </c>
      <c r="G248">
        <v>105635</v>
      </c>
      <c r="H248">
        <v>102637</v>
      </c>
      <c r="I248">
        <v>94755</v>
      </c>
      <c r="J248">
        <v>93139</v>
      </c>
      <c r="K248">
        <v>86388</v>
      </c>
      <c r="L248">
        <v>96304</v>
      </c>
      <c r="M248">
        <v>90711</v>
      </c>
      <c r="N248">
        <v>98428</v>
      </c>
      <c r="O248">
        <v>94428</v>
      </c>
      <c r="P248">
        <v>94104</v>
      </c>
      <c r="Q248">
        <v>95062</v>
      </c>
      <c r="R248">
        <v>93739</v>
      </c>
      <c r="S248">
        <v>82840</v>
      </c>
      <c r="T248">
        <v>71933</v>
      </c>
      <c r="U248">
        <v>87860</v>
      </c>
    </row>
    <row r="249" spans="2:21" x14ac:dyDescent="0.25">
      <c r="B249" s="1">
        <v>127246</v>
      </c>
      <c r="C249">
        <v>61730</v>
      </c>
      <c r="D249">
        <v>101528</v>
      </c>
      <c r="E249">
        <v>80580</v>
      </c>
      <c r="F249">
        <v>84706</v>
      </c>
      <c r="G249">
        <v>113142</v>
      </c>
      <c r="H249">
        <v>108707</v>
      </c>
      <c r="I249">
        <v>100685</v>
      </c>
      <c r="J249">
        <v>98989</v>
      </c>
      <c r="K249">
        <v>97258</v>
      </c>
      <c r="L249">
        <v>92431</v>
      </c>
      <c r="M249">
        <v>97896</v>
      </c>
      <c r="N249">
        <v>89901</v>
      </c>
      <c r="O249">
        <v>91954</v>
      </c>
      <c r="P249">
        <v>94621</v>
      </c>
      <c r="Q249">
        <v>99368</v>
      </c>
      <c r="R249">
        <v>101645</v>
      </c>
      <c r="S249">
        <v>80492</v>
      </c>
      <c r="T249">
        <v>62147</v>
      </c>
      <c r="U249">
        <v>85977</v>
      </c>
    </row>
    <row r="250" spans="2:21" x14ac:dyDescent="0.25">
      <c r="B250" s="1">
        <v>134109</v>
      </c>
      <c r="C250">
        <v>72339</v>
      </c>
      <c r="D250">
        <v>102991</v>
      </c>
      <c r="E250">
        <v>85744</v>
      </c>
      <c r="F250">
        <v>91663</v>
      </c>
      <c r="G250">
        <v>113543</v>
      </c>
      <c r="H250">
        <v>110814</v>
      </c>
      <c r="I250">
        <v>103395</v>
      </c>
      <c r="J250">
        <v>100749</v>
      </c>
      <c r="K250">
        <v>93651</v>
      </c>
      <c r="L250">
        <v>98516</v>
      </c>
      <c r="M250">
        <v>96490</v>
      </c>
      <c r="N250">
        <v>94752</v>
      </c>
      <c r="O250">
        <v>93630</v>
      </c>
      <c r="P250">
        <v>97671</v>
      </c>
      <c r="Q250">
        <v>104046</v>
      </c>
      <c r="R250">
        <v>101715</v>
      </c>
      <c r="S250">
        <v>80545</v>
      </c>
      <c r="T250">
        <v>72600</v>
      </c>
      <c r="U250">
        <v>86314</v>
      </c>
    </row>
    <row r="251" spans="2:21" x14ac:dyDescent="0.25">
      <c r="B251" s="1">
        <v>126703</v>
      </c>
      <c r="C251">
        <v>63740</v>
      </c>
      <c r="D251">
        <v>100866</v>
      </c>
      <c r="E251">
        <v>78407</v>
      </c>
      <c r="F251">
        <v>87082</v>
      </c>
      <c r="G251">
        <v>110527</v>
      </c>
      <c r="H251">
        <v>106799</v>
      </c>
      <c r="I251">
        <v>94269</v>
      </c>
      <c r="J251">
        <v>94869</v>
      </c>
      <c r="K251">
        <v>89211</v>
      </c>
      <c r="L251">
        <v>82988</v>
      </c>
      <c r="M251">
        <v>93484</v>
      </c>
      <c r="N251">
        <v>90737</v>
      </c>
      <c r="O251">
        <v>93024</v>
      </c>
      <c r="P251">
        <v>94272</v>
      </c>
      <c r="Q251">
        <v>101500</v>
      </c>
      <c r="R251">
        <v>97936</v>
      </c>
      <c r="S251">
        <v>66088</v>
      </c>
      <c r="T251">
        <v>66217</v>
      </c>
      <c r="U251">
        <v>90090</v>
      </c>
    </row>
    <row r="252" spans="2:21" x14ac:dyDescent="0.25">
      <c r="B252" s="1">
        <v>117030</v>
      </c>
      <c r="C252">
        <v>73422</v>
      </c>
      <c r="D252">
        <v>106695</v>
      </c>
      <c r="E252">
        <v>87376</v>
      </c>
      <c r="F252">
        <v>94316</v>
      </c>
      <c r="G252">
        <v>114289</v>
      </c>
      <c r="H252">
        <v>110372</v>
      </c>
      <c r="I252">
        <v>102168</v>
      </c>
      <c r="J252">
        <v>99164</v>
      </c>
      <c r="K252">
        <v>92962</v>
      </c>
      <c r="L252">
        <v>95071</v>
      </c>
      <c r="M252">
        <v>98750</v>
      </c>
      <c r="N252">
        <v>92993</v>
      </c>
      <c r="O252">
        <v>96637</v>
      </c>
      <c r="P252">
        <v>96758</v>
      </c>
      <c r="Q252">
        <v>95117</v>
      </c>
      <c r="R252">
        <v>101678</v>
      </c>
      <c r="S252">
        <v>77697</v>
      </c>
      <c r="T252">
        <v>72879</v>
      </c>
      <c r="U252">
        <v>94144</v>
      </c>
    </row>
    <row r="253" spans="2:21" x14ac:dyDescent="0.25">
      <c r="B253" s="1">
        <v>134851.99999995</v>
      </c>
      <c r="C253">
        <v>75135</v>
      </c>
      <c r="D253">
        <v>105669</v>
      </c>
      <c r="E253">
        <v>85045</v>
      </c>
      <c r="F253">
        <v>92108</v>
      </c>
      <c r="G253">
        <v>111316</v>
      </c>
      <c r="H253">
        <v>106364</v>
      </c>
      <c r="I253">
        <v>96185</v>
      </c>
      <c r="J253">
        <v>93462</v>
      </c>
      <c r="K253">
        <v>91256</v>
      </c>
      <c r="L253">
        <v>103729</v>
      </c>
      <c r="M253">
        <v>95750</v>
      </c>
      <c r="N253">
        <v>86333</v>
      </c>
      <c r="O253">
        <v>96223</v>
      </c>
      <c r="P253">
        <v>95785</v>
      </c>
      <c r="Q253">
        <v>103407</v>
      </c>
      <c r="R253">
        <v>102558</v>
      </c>
      <c r="S253">
        <v>89030</v>
      </c>
      <c r="T253">
        <v>74370</v>
      </c>
      <c r="U253">
        <v>88878</v>
      </c>
    </row>
    <row r="254" spans="2:21" x14ac:dyDescent="0.25">
      <c r="B254" s="1">
        <v>121536</v>
      </c>
      <c r="C254">
        <v>68746</v>
      </c>
      <c r="D254">
        <v>100032</v>
      </c>
      <c r="E254">
        <v>81641</v>
      </c>
      <c r="F254">
        <v>86086</v>
      </c>
      <c r="G254">
        <v>104134</v>
      </c>
      <c r="H254">
        <v>99346</v>
      </c>
      <c r="I254">
        <v>92954</v>
      </c>
      <c r="J254">
        <v>91778</v>
      </c>
      <c r="K254">
        <v>90263</v>
      </c>
      <c r="L254">
        <v>98243</v>
      </c>
      <c r="M254">
        <v>93498</v>
      </c>
      <c r="N254">
        <v>91743</v>
      </c>
      <c r="O254">
        <v>89931</v>
      </c>
      <c r="P254">
        <v>97911</v>
      </c>
      <c r="Q254">
        <v>90279</v>
      </c>
      <c r="R254">
        <v>92227</v>
      </c>
      <c r="S254">
        <v>69579</v>
      </c>
      <c r="T254">
        <v>72391</v>
      </c>
      <c r="U254">
        <v>82519</v>
      </c>
    </row>
    <row r="255" spans="2:21" x14ac:dyDescent="0.25">
      <c r="B255" s="1">
        <v>141840</v>
      </c>
      <c r="C255">
        <v>72624</v>
      </c>
      <c r="D255">
        <v>103037</v>
      </c>
      <c r="E255">
        <v>85652</v>
      </c>
      <c r="F255">
        <v>91242</v>
      </c>
      <c r="G255">
        <v>109162</v>
      </c>
      <c r="H255">
        <v>104774</v>
      </c>
      <c r="I255">
        <v>98664</v>
      </c>
      <c r="J255">
        <v>104915</v>
      </c>
      <c r="K255">
        <v>94948</v>
      </c>
      <c r="L255">
        <v>89391</v>
      </c>
      <c r="M255">
        <v>90003</v>
      </c>
      <c r="N255">
        <v>93724</v>
      </c>
      <c r="O255">
        <v>90969</v>
      </c>
      <c r="P255">
        <v>94631</v>
      </c>
      <c r="Q255">
        <v>100015</v>
      </c>
      <c r="R255">
        <v>101046</v>
      </c>
      <c r="S255">
        <v>97649</v>
      </c>
      <c r="T255">
        <v>75916</v>
      </c>
      <c r="U255">
        <v>92926</v>
      </c>
    </row>
    <row r="256" spans="2:21" x14ac:dyDescent="0.25">
      <c r="B256" s="1">
        <v>124682</v>
      </c>
      <c r="C256">
        <v>65850</v>
      </c>
      <c r="D256">
        <v>97210</v>
      </c>
      <c r="E256">
        <v>79230</v>
      </c>
      <c r="F256">
        <v>84820</v>
      </c>
      <c r="G256">
        <v>107163</v>
      </c>
      <c r="H256">
        <v>104957</v>
      </c>
      <c r="I256">
        <v>89052</v>
      </c>
      <c r="J256">
        <v>85429</v>
      </c>
      <c r="K256">
        <v>80387</v>
      </c>
      <c r="L256">
        <v>97911</v>
      </c>
      <c r="M256">
        <v>90820</v>
      </c>
      <c r="N256">
        <v>86628</v>
      </c>
      <c r="O256">
        <v>99044</v>
      </c>
      <c r="P256">
        <v>100835</v>
      </c>
      <c r="Q256">
        <v>89960</v>
      </c>
      <c r="R256">
        <v>89598</v>
      </c>
      <c r="S256">
        <v>66185</v>
      </c>
      <c r="T256">
        <v>65543</v>
      </c>
      <c r="U256">
        <v>81962</v>
      </c>
    </row>
    <row r="257" spans="2:21" x14ac:dyDescent="0.25">
      <c r="B257" s="1">
        <v>114759</v>
      </c>
      <c r="C257">
        <v>66823</v>
      </c>
      <c r="D257">
        <v>100163</v>
      </c>
      <c r="E257">
        <v>80494</v>
      </c>
      <c r="F257">
        <v>85390</v>
      </c>
      <c r="G257">
        <v>111713</v>
      </c>
      <c r="H257">
        <v>107128</v>
      </c>
      <c r="I257">
        <v>93794</v>
      </c>
      <c r="J257">
        <v>91186</v>
      </c>
      <c r="K257">
        <v>82597</v>
      </c>
      <c r="L257">
        <v>94279</v>
      </c>
      <c r="M257">
        <v>93138</v>
      </c>
      <c r="N257">
        <v>91970</v>
      </c>
      <c r="O257">
        <v>97074</v>
      </c>
      <c r="P257">
        <v>100335</v>
      </c>
      <c r="Q257">
        <v>85701</v>
      </c>
      <c r="R257">
        <v>89204</v>
      </c>
      <c r="S257">
        <v>82973</v>
      </c>
      <c r="T257">
        <v>68714</v>
      </c>
      <c r="U257">
        <v>87009</v>
      </c>
    </row>
    <row r="258" spans="2:21" x14ac:dyDescent="0.25">
      <c r="B258" s="1">
        <v>126796</v>
      </c>
      <c r="C258">
        <v>76010</v>
      </c>
      <c r="D258">
        <v>103604</v>
      </c>
      <c r="E258">
        <v>90342</v>
      </c>
      <c r="F258">
        <v>93675</v>
      </c>
      <c r="G258">
        <v>111039</v>
      </c>
      <c r="H258">
        <v>106622</v>
      </c>
      <c r="I258">
        <v>101572</v>
      </c>
      <c r="J258">
        <v>99461</v>
      </c>
      <c r="K258">
        <v>98001</v>
      </c>
      <c r="L258">
        <v>101215</v>
      </c>
      <c r="M258">
        <v>95223</v>
      </c>
      <c r="N258">
        <v>98898</v>
      </c>
      <c r="O258">
        <v>97706</v>
      </c>
      <c r="P258">
        <v>95588</v>
      </c>
      <c r="Q258">
        <v>96524</v>
      </c>
      <c r="R258">
        <v>99492</v>
      </c>
      <c r="S258">
        <v>88719</v>
      </c>
      <c r="T258">
        <v>75607</v>
      </c>
      <c r="U258">
        <v>91391</v>
      </c>
    </row>
    <row r="259" spans="2:21" x14ac:dyDescent="0.25">
      <c r="B259" s="1">
        <v>123711.99999995</v>
      </c>
      <c r="C259">
        <v>71322</v>
      </c>
      <c r="D259">
        <v>100223</v>
      </c>
      <c r="E259">
        <v>82622</v>
      </c>
      <c r="F259">
        <v>86860</v>
      </c>
      <c r="G259">
        <v>109672</v>
      </c>
      <c r="H259">
        <v>106154</v>
      </c>
      <c r="I259">
        <v>97005</v>
      </c>
      <c r="J259">
        <v>96744</v>
      </c>
      <c r="K259">
        <v>90279</v>
      </c>
      <c r="L259">
        <v>97306</v>
      </c>
      <c r="M259">
        <v>96102</v>
      </c>
      <c r="N259">
        <v>96940</v>
      </c>
      <c r="O259">
        <v>98430</v>
      </c>
      <c r="P259">
        <v>99050</v>
      </c>
      <c r="Q259">
        <v>94651</v>
      </c>
      <c r="R259">
        <v>93140</v>
      </c>
      <c r="S259">
        <v>72055</v>
      </c>
      <c r="T259">
        <v>68525</v>
      </c>
      <c r="U259">
        <v>90437</v>
      </c>
    </row>
    <row r="260" spans="2:21" x14ac:dyDescent="0.25">
      <c r="B260" s="1">
        <v>114568.999999997</v>
      </c>
      <c r="C260">
        <v>61801</v>
      </c>
      <c r="D260">
        <v>92919</v>
      </c>
      <c r="E260">
        <v>75139</v>
      </c>
      <c r="F260">
        <v>82024</v>
      </c>
      <c r="G260">
        <v>101812</v>
      </c>
      <c r="H260">
        <v>97086</v>
      </c>
      <c r="I260">
        <v>83230</v>
      </c>
      <c r="J260">
        <v>85400</v>
      </c>
      <c r="K260">
        <v>79072</v>
      </c>
      <c r="L260">
        <v>86849</v>
      </c>
      <c r="M260">
        <v>86837</v>
      </c>
      <c r="N260">
        <v>87463</v>
      </c>
      <c r="O260">
        <v>91956</v>
      </c>
      <c r="P260">
        <v>94012</v>
      </c>
      <c r="Q260">
        <v>86216</v>
      </c>
      <c r="R260">
        <v>83200</v>
      </c>
      <c r="S260">
        <v>66348</v>
      </c>
      <c r="T260">
        <v>63786</v>
      </c>
      <c r="U260">
        <v>84084</v>
      </c>
    </row>
    <row r="261" spans="2:21" x14ac:dyDescent="0.25">
      <c r="B261" s="1">
        <v>119634</v>
      </c>
      <c r="C261">
        <v>62538</v>
      </c>
      <c r="D261">
        <v>93091</v>
      </c>
      <c r="E261">
        <v>74797</v>
      </c>
      <c r="F261">
        <v>81480</v>
      </c>
      <c r="G261">
        <v>103504</v>
      </c>
      <c r="H261">
        <v>99820</v>
      </c>
      <c r="I261">
        <v>87117</v>
      </c>
      <c r="J261">
        <v>87581</v>
      </c>
      <c r="K261">
        <v>83899</v>
      </c>
      <c r="L261">
        <v>94350</v>
      </c>
      <c r="M261">
        <v>84959</v>
      </c>
      <c r="N261">
        <v>89826</v>
      </c>
      <c r="O261">
        <v>95252</v>
      </c>
      <c r="P261">
        <v>91159</v>
      </c>
      <c r="Q261">
        <v>88267</v>
      </c>
      <c r="R261">
        <v>82242</v>
      </c>
      <c r="S261">
        <v>76579</v>
      </c>
      <c r="T261">
        <v>63900</v>
      </c>
      <c r="U261">
        <v>81256</v>
      </c>
    </row>
    <row r="262" spans="2:21" x14ac:dyDescent="0.25">
      <c r="B262" s="1">
        <v>120443</v>
      </c>
      <c r="C262">
        <v>64152</v>
      </c>
      <c r="D262">
        <v>94848</v>
      </c>
      <c r="E262">
        <v>78031</v>
      </c>
      <c r="F262">
        <v>82707</v>
      </c>
      <c r="G262">
        <v>102373</v>
      </c>
      <c r="H262">
        <v>98748</v>
      </c>
      <c r="I262">
        <v>88158</v>
      </c>
      <c r="J262">
        <v>89703</v>
      </c>
      <c r="K262">
        <v>80912</v>
      </c>
      <c r="L262">
        <v>98404</v>
      </c>
      <c r="M262">
        <v>86980</v>
      </c>
      <c r="N262">
        <v>92716</v>
      </c>
      <c r="O262">
        <v>94956</v>
      </c>
      <c r="P262">
        <v>90253</v>
      </c>
      <c r="Q262">
        <v>87343</v>
      </c>
      <c r="R262">
        <v>83470</v>
      </c>
      <c r="S262">
        <v>68872</v>
      </c>
      <c r="T262">
        <v>63587</v>
      </c>
      <c r="U262">
        <v>75762</v>
      </c>
    </row>
    <row r="263" spans="2:21" x14ac:dyDescent="0.25">
      <c r="B263" s="1">
        <v>112112</v>
      </c>
      <c r="C263">
        <v>56196</v>
      </c>
      <c r="D263">
        <v>96123</v>
      </c>
      <c r="E263">
        <v>72075</v>
      </c>
      <c r="F263">
        <v>78607</v>
      </c>
      <c r="G263">
        <v>109007</v>
      </c>
      <c r="H263">
        <v>105816</v>
      </c>
      <c r="I263">
        <v>91401</v>
      </c>
      <c r="J263">
        <v>88305</v>
      </c>
      <c r="K263">
        <v>68451</v>
      </c>
      <c r="L263">
        <v>94479</v>
      </c>
      <c r="M263">
        <v>79045</v>
      </c>
      <c r="N263">
        <v>85509</v>
      </c>
      <c r="O263">
        <v>105848</v>
      </c>
      <c r="P263">
        <v>101062</v>
      </c>
      <c r="Q263">
        <v>89760</v>
      </c>
      <c r="R263">
        <v>81912</v>
      </c>
      <c r="S263">
        <v>69384</v>
      </c>
      <c r="T263">
        <v>59161</v>
      </c>
      <c r="U263">
        <v>79278</v>
      </c>
    </row>
    <row r="264" spans="2:21" x14ac:dyDescent="0.25">
      <c r="B264" s="1">
        <v>112057</v>
      </c>
      <c r="C264">
        <v>66173</v>
      </c>
      <c r="D264">
        <v>98636</v>
      </c>
      <c r="E264">
        <v>80423</v>
      </c>
      <c r="F264">
        <v>84304</v>
      </c>
      <c r="G264">
        <v>107560</v>
      </c>
      <c r="H264">
        <v>104158</v>
      </c>
      <c r="I264">
        <v>89786</v>
      </c>
      <c r="J264">
        <v>87862</v>
      </c>
      <c r="K264">
        <v>83930</v>
      </c>
      <c r="L264">
        <v>91111</v>
      </c>
      <c r="M264">
        <v>89981</v>
      </c>
      <c r="N264">
        <v>84295</v>
      </c>
      <c r="O264">
        <v>94401</v>
      </c>
      <c r="P264">
        <v>100561</v>
      </c>
      <c r="Q264">
        <v>89466</v>
      </c>
      <c r="R264">
        <v>91749</v>
      </c>
      <c r="S264">
        <v>72375</v>
      </c>
      <c r="T264">
        <v>66279</v>
      </c>
      <c r="U264">
        <v>85119</v>
      </c>
    </row>
    <row r="265" spans="2:21" x14ac:dyDescent="0.25">
      <c r="B265" s="1">
        <v>121075.999999951</v>
      </c>
      <c r="C265">
        <v>61551</v>
      </c>
      <c r="D265">
        <v>95125</v>
      </c>
      <c r="E265">
        <v>75869</v>
      </c>
      <c r="F265">
        <v>82347</v>
      </c>
      <c r="G265">
        <v>107056</v>
      </c>
      <c r="H265">
        <v>103275</v>
      </c>
      <c r="I265">
        <v>89959</v>
      </c>
      <c r="J265">
        <v>86450</v>
      </c>
      <c r="K265">
        <v>79283</v>
      </c>
      <c r="L265">
        <v>102439</v>
      </c>
      <c r="M265">
        <v>91846</v>
      </c>
      <c r="N265">
        <v>93337</v>
      </c>
      <c r="O265">
        <v>101852</v>
      </c>
      <c r="P265">
        <v>96627</v>
      </c>
      <c r="Q265">
        <v>89830</v>
      </c>
      <c r="R265">
        <v>84750</v>
      </c>
      <c r="S265">
        <v>72862</v>
      </c>
      <c r="T265">
        <v>63560</v>
      </c>
      <c r="U265">
        <v>83108</v>
      </c>
    </row>
    <row r="266" spans="2:21" x14ac:dyDescent="0.25">
      <c r="B266" s="1">
        <v>126502</v>
      </c>
      <c r="C266">
        <v>74870</v>
      </c>
      <c r="D266">
        <v>107326</v>
      </c>
      <c r="E266">
        <v>84718</v>
      </c>
      <c r="F266">
        <v>95215</v>
      </c>
      <c r="G266">
        <v>115760</v>
      </c>
      <c r="H266">
        <v>112157</v>
      </c>
      <c r="I266">
        <v>105114</v>
      </c>
      <c r="J266">
        <v>103187</v>
      </c>
      <c r="K266">
        <v>97935</v>
      </c>
      <c r="L266">
        <v>96360</v>
      </c>
      <c r="M266">
        <v>100989</v>
      </c>
      <c r="N266">
        <v>98946</v>
      </c>
      <c r="O266">
        <v>95175</v>
      </c>
      <c r="P266">
        <v>101134</v>
      </c>
      <c r="Q266">
        <v>102682</v>
      </c>
      <c r="R266">
        <v>101830</v>
      </c>
      <c r="S266">
        <v>96816</v>
      </c>
      <c r="T266">
        <v>76688</v>
      </c>
      <c r="U266">
        <v>91853</v>
      </c>
    </row>
    <row r="267" spans="2:21" x14ac:dyDescent="0.25">
      <c r="B267" s="1">
        <v>121749</v>
      </c>
      <c r="C267">
        <v>67664</v>
      </c>
      <c r="D267">
        <v>101797</v>
      </c>
      <c r="E267">
        <v>80696</v>
      </c>
      <c r="F267">
        <v>86697</v>
      </c>
      <c r="G267">
        <v>108177</v>
      </c>
      <c r="H267">
        <v>104448</v>
      </c>
      <c r="I267">
        <v>89061</v>
      </c>
      <c r="J267">
        <v>89139</v>
      </c>
      <c r="K267">
        <v>87610</v>
      </c>
      <c r="L267">
        <v>102234</v>
      </c>
      <c r="M267">
        <v>87568</v>
      </c>
      <c r="N267">
        <v>99912</v>
      </c>
      <c r="O267">
        <v>105780</v>
      </c>
      <c r="P267">
        <v>103330</v>
      </c>
      <c r="Q267">
        <v>92448</v>
      </c>
      <c r="R267">
        <v>86491</v>
      </c>
      <c r="S267">
        <v>74179</v>
      </c>
      <c r="T267">
        <v>65579</v>
      </c>
      <c r="U267">
        <v>87417</v>
      </c>
    </row>
    <row r="268" spans="2:21" x14ac:dyDescent="0.25">
      <c r="B268" s="1">
        <v>132237</v>
      </c>
      <c r="C268">
        <v>66647</v>
      </c>
      <c r="D268">
        <v>101758</v>
      </c>
      <c r="E268">
        <v>81466</v>
      </c>
      <c r="F268">
        <v>86878</v>
      </c>
      <c r="G268">
        <v>111812</v>
      </c>
      <c r="H268">
        <v>108562</v>
      </c>
      <c r="I268">
        <v>97321</v>
      </c>
      <c r="J268">
        <v>96583</v>
      </c>
      <c r="K268">
        <v>90125</v>
      </c>
      <c r="L268">
        <v>98319</v>
      </c>
      <c r="M268">
        <v>95726</v>
      </c>
      <c r="N268">
        <v>91743</v>
      </c>
      <c r="O268">
        <v>94896</v>
      </c>
      <c r="P268">
        <v>100387</v>
      </c>
      <c r="Q268">
        <v>97102</v>
      </c>
      <c r="R268">
        <v>94834</v>
      </c>
      <c r="S268">
        <v>93259</v>
      </c>
      <c r="T268">
        <v>66441</v>
      </c>
      <c r="U268">
        <v>85187</v>
      </c>
    </row>
    <row r="269" spans="2:21" x14ac:dyDescent="0.25">
      <c r="B269" s="1">
        <v>137978</v>
      </c>
      <c r="C269">
        <v>70756</v>
      </c>
      <c r="D269">
        <v>100879</v>
      </c>
      <c r="E269">
        <v>82334</v>
      </c>
      <c r="F269">
        <v>93654</v>
      </c>
      <c r="G269">
        <v>107252</v>
      </c>
      <c r="H269">
        <v>104090</v>
      </c>
      <c r="I269">
        <v>94816</v>
      </c>
      <c r="J269">
        <v>95120</v>
      </c>
      <c r="K269">
        <v>94943</v>
      </c>
      <c r="L269">
        <v>96113</v>
      </c>
      <c r="M269">
        <v>99948</v>
      </c>
      <c r="N269">
        <v>88420</v>
      </c>
      <c r="O269">
        <v>93597</v>
      </c>
      <c r="P269">
        <v>97508</v>
      </c>
      <c r="Q269">
        <v>104630</v>
      </c>
      <c r="R269">
        <v>101831</v>
      </c>
      <c r="S269">
        <v>77248</v>
      </c>
      <c r="T269">
        <v>74571</v>
      </c>
      <c r="U269">
        <v>86490</v>
      </c>
    </row>
    <row r="270" spans="2:21" x14ac:dyDescent="0.25">
      <c r="B270" s="1">
        <v>129260</v>
      </c>
      <c r="C270">
        <v>69672</v>
      </c>
      <c r="D270">
        <v>99039</v>
      </c>
      <c r="E270">
        <v>79063</v>
      </c>
      <c r="F270">
        <v>87231</v>
      </c>
      <c r="G270">
        <v>107541</v>
      </c>
      <c r="H270">
        <v>104450</v>
      </c>
      <c r="I270">
        <v>94593</v>
      </c>
      <c r="J270">
        <v>91285</v>
      </c>
      <c r="K270">
        <v>85108</v>
      </c>
      <c r="L270">
        <v>94295</v>
      </c>
      <c r="M270">
        <v>88450</v>
      </c>
      <c r="N270">
        <v>86883</v>
      </c>
      <c r="O270">
        <v>95779</v>
      </c>
      <c r="P270">
        <v>99028</v>
      </c>
      <c r="Q270">
        <v>91112</v>
      </c>
      <c r="R270">
        <v>92695</v>
      </c>
      <c r="S270">
        <v>71283</v>
      </c>
      <c r="T270">
        <v>69947</v>
      </c>
      <c r="U270">
        <v>85105</v>
      </c>
    </row>
    <row r="271" spans="2:21" x14ac:dyDescent="0.25">
      <c r="B271" s="1">
        <v>136104</v>
      </c>
      <c r="C271">
        <v>74645</v>
      </c>
      <c r="D271">
        <v>107103</v>
      </c>
      <c r="E271">
        <v>89723</v>
      </c>
      <c r="F271">
        <v>93050</v>
      </c>
      <c r="G271">
        <v>116031</v>
      </c>
      <c r="H271">
        <v>111970</v>
      </c>
      <c r="I271">
        <v>103598</v>
      </c>
      <c r="J271">
        <v>101669</v>
      </c>
      <c r="K271">
        <v>96672</v>
      </c>
      <c r="L271">
        <v>103774</v>
      </c>
      <c r="M271">
        <v>97959</v>
      </c>
      <c r="N271">
        <v>97619</v>
      </c>
      <c r="O271">
        <v>95664</v>
      </c>
      <c r="P271">
        <v>101770</v>
      </c>
      <c r="Q271">
        <v>101256</v>
      </c>
      <c r="R271">
        <v>95955</v>
      </c>
      <c r="S271">
        <v>89784</v>
      </c>
      <c r="T271">
        <v>73137</v>
      </c>
      <c r="U271">
        <v>91122</v>
      </c>
    </row>
    <row r="272" spans="2:21" x14ac:dyDescent="0.25">
      <c r="B272" s="1">
        <v>124531.999999999</v>
      </c>
      <c r="C272">
        <v>74913</v>
      </c>
      <c r="D272">
        <v>101247</v>
      </c>
      <c r="E272">
        <v>83968</v>
      </c>
      <c r="F272">
        <v>90989</v>
      </c>
      <c r="G272">
        <v>105112</v>
      </c>
      <c r="H272">
        <v>101909</v>
      </c>
      <c r="I272">
        <v>89892</v>
      </c>
      <c r="J272">
        <v>89981</v>
      </c>
      <c r="K272">
        <v>87635</v>
      </c>
      <c r="L272">
        <v>104357</v>
      </c>
      <c r="M272">
        <v>94124</v>
      </c>
      <c r="N272">
        <v>95155</v>
      </c>
      <c r="O272">
        <v>98149</v>
      </c>
      <c r="P272">
        <v>94027</v>
      </c>
      <c r="Q272">
        <v>96077</v>
      </c>
      <c r="R272">
        <v>97423</v>
      </c>
      <c r="S272">
        <v>74904</v>
      </c>
      <c r="T272">
        <v>74225</v>
      </c>
      <c r="U272">
        <v>84638</v>
      </c>
    </row>
    <row r="273" spans="1:21" x14ac:dyDescent="0.25">
      <c r="B273" s="1">
        <v>110033.999999951</v>
      </c>
      <c r="C273">
        <v>58546</v>
      </c>
      <c r="D273">
        <v>93103</v>
      </c>
      <c r="E273">
        <v>74092</v>
      </c>
      <c r="F273">
        <v>80358</v>
      </c>
      <c r="G273">
        <v>103047</v>
      </c>
      <c r="H273">
        <v>101238</v>
      </c>
      <c r="I273">
        <v>83436</v>
      </c>
      <c r="J273">
        <v>79191</v>
      </c>
      <c r="K273">
        <v>73580</v>
      </c>
      <c r="L273">
        <v>98433</v>
      </c>
      <c r="M273">
        <v>82731</v>
      </c>
      <c r="N273">
        <v>87905</v>
      </c>
      <c r="O273">
        <v>99985</v>
      </c>
      <c r="P273">
        <v>94835</v>
      </c>
      <c r="Q273">
        <v>86290</v>
      </c>
      <c r="R273">
        <v>82604</v>
      </c>
      <c r="S273">
        <v>61026</v>
      </c>
      <c r="T273">
        <v>63207</v>
      </c>
      <c r="U273">
        <v>73316</v>
      </c>
    </row>
    <row r="274" spans="1:21" x14ac:dyDescent="0.25">
      <c r="B274" s="1">
        <v>119757</v>
      </c>
      <c r="C274">
        <v>59682</v>
      </c>
      <c r="D274">
        <v>101214</v>
      </c>
      <c r="E274">
        <v>78041</v>
      </c>
      <c r="F274">
        <v>80137</v>
      </c>
      <c r="G274">
        <v>114237</v>
      </c>
      <c r="H274">
        <v>110927</v>
      </c>
      <c r="I274">
        <v>98299</v>
      </c>
      <c r="J274">
        <v>94758</v>
      </c>
      <c r="K274">
        <v>84727</v>
      </c>
      <c r="L274">
        <v>105354</v>
      </c>
      <c r="M274">
        <v>90348</v>
      </c>
      <c r="N274">
        <v>98934</v>
      </c>
      <c r="O274">
        <v>101130</v>
      </c>
      <c r="P274">
        <v>95718</v>
      </c>
      <c r="Q274">
        <v>92648</v>
      </c>
      <c r="R274">
        <v>96672</v>
      </c>
      <c r="S274">
        <v>72850</v>
      </c>
      <c r="T274">
        <v>61365</v>
      </c>
      <c r="U274">
        <v>87473</v>
      </c>
    </row>
    <row r="275" spans="1:21" x14ac:dyDescent="0.25">
      <c r="B275" s="1">
        <v>114504</v>
      </c>
      <c r="C275">
        <v>69352</v>
      </c>
      <c r="D275">
        <v>99445</v>
      </c>
      <c r="E275">
        <v>82388</v>
      </c>
      <c r="F275">
        <v>88861</v>
      </c>
      <c r="G275">
        <v>110098</v>
      </c>
      <c r="H275">
        <v>106315</v>
      </c>
      <c r="I275">
        <v>90528</v>
      </c>
      <c r="J275">
        <v>93966</v>
      </c>
      <c r="K275">
        <v>87817</v>
      </c>
      <c r="L275">
        <v>103226</v>
      </c>
      <c r="M275">
        <v>92325</v>
      </c>
      <c r="N275">
        <v>96956</v>
      </c>
      <c r="O275">
        <v>105091</v>
      </c>
      <c r="P275">
        <v>102982</v>
      </c>
      <c r="Q275">
        <v>101012</v>
      </c>
      <c r="R275">
        <v>97001</v>
      </c>
      <c r="S275">
        <v>79694</v>
      </c>
      <c r="T275">
        <v>68177</v>
      </c>
      <c r="U275">
        <v>89256</v>
      </c>
    </row>
    <row r="276" spans="1:21" x14ac:dyDescent="0.25">
      <c r="B276" s="1">
        <v>103810.99999995</v>
      </c>
      <c r="C276">
        <v>64988</v>
      </c>
      <c r="D276">
        <v>94114</v>
      </c>
      <c r="E276">
        <v>76088</v>
      </c>
      <c r="F276">
        <v>86136</v>
      </c>
      <c r="G276">
        <v>99096</v>
      </c>
      <c r="H276">
        <v>94501</v>
      </c>
      <c r="I276">
        <v>87804</v>
      </c>
      <c r="J276">
        <v>89329</v>
      </c>
      <c r="K276">
        <v>82112</v>
      </c>
      <c r="L276">
        <v>95678</v>
      </c>
      <c r="M276">
        <v>85175</v>
      </c>
      <c r="N276">
        <v>85675</v>
      </c>
      <c r="O276">
        <v>94088</v>
      </c>
      <c r="P276">
        <v>93324</v>
      </c>
      <c r="Q276">
        <v>92819</v>
      </c>
      <c r="R276">
        <v>87938</v>
      </c>
      <c r="S276">
        <v>65699</v>
      </c>
      <c r="T276">
        <v>68580</v>
      </c>
      <c r="U276">
        <v>72248</v>
      </c>
    </row>
    <row r="277" spans="1:21" x14ac:dyDescent="0.25">
      <c r="B277" s="1">
        <v>127433</v>
      </c>
      <c r="C277">
        <v>70080</v>
      </c>
      <c r="D277">
        <v>99716</v>
      </c>
      <c r="E277">
        <v>85002</v>
      </c>
      <c r="F277">
        <v>86438</v>
      </c>
      <c r="G277">
        <v>108892</v>
      </c>
      <c r="H277">
        <v>104425</v>
      </c>
      <c r="I277">
        <v>93318</v>
      </c>
      <c r="J277">
        <v>91217</v>
      </c>
      <c r="K277">
        <v>85774</v>
      </c>
      <c r="L277">
        <v>101111</v>
      </c>
      <c r="M277">
        <v>95318</v>
      </c>
      <c r="N277">
        <v>98368</v>
      </c>
      <c r="O277">
        <v>104034</v>
      </c>
      <c r="P277">
        <v>98342</v>
      </c>
      <c r="Q277">
        <v>98834</v>
      </c>
      <c r="R277">
        <v>94327</v>
      </c>
      <c r="S277">
        <v>84367</v>
      </c>
      <c r="T277">
        <v>73506</v>
      </c>
      <c r="U277">
        <v>83576</v>
      </c>
    </row>
    <row r="278" spans="1:21" x14ac:dyDescent="0.25">
      <c r="A278" t="s">
        <v>1026</v>
      </c>
      <c r="B278" s="1">
        <f>AVERAGE(B188:B277)</f>
        <v>122640.01111110662</v>
      </c>
      <c r="C278">
        <f t="shared" ref="C278:U278" si="2">AVERAGE(C188:C277)</f>
        <v>67268.233333333337</v>
      </c>
      <c r="D278">
        <f t="shared" si="2"/>
        <v>99400.322222222225</v>
      </c>
      <c r="E278">
        <f t="shared" si="2"/>
        <v>80343.988888888882</v>
      </c>
      <c r="F278">
        <f t="shared" si="2"/>
        <v>86563.655555555553</v>
      </c>
      <c r="G278">
        <f t="shared" si="2"/>
        <v>107840.81111111111</v>
      </c>
      <c r="H278">
        <f t="shared" si="2"/>
        <v>104147.48888888888</v>
      </c>
      <c r="I278">
        <f t="shared" si="2"/>
        <v>93691.066666666666</v>
      </c>
      <c r="J278">
        <f t="shared" si="2"/>
        <v>92612.1</v>
      </c>
      <c r="K278">
        <f t="shared" si="2"/>
        <v>87001.722222222219</v>
      </c>
      <c r="L278">
        <f t="shared" si="2"/>
        <v>97002.766666666663</v>
      </c>
      <c r="M278">
        <f t="shared" si="2"/>
        <v>91866.911111111112</v>
      </c>
      <c r="N278">
        <f t="shared" si="2"/>
        <v>91538.022222222222</v>
      </c>
      <c r="O278">
        <f t="shared" si="2"/>
        <v>96341.511111111118</v>
      </c>
      <c r="P278">
        <f t="shared" si="2"/>
        <v>96394.677777777775</v>
      </c>
      <c r="Q278">
        <f t="shared" si="2"/>
        <v>93746.844444444447</v>
      </c>
      <c r="R278">
        <f t="shared" si="2"/>
        <v>92828.388888888891</v>
      </c>
      <c r="S278">
        <f t="shared" si="2"/>
        <v>75680.477777777778</v>
      </c>
      <c r="T278">
        <f t="shared" si="2"/>
        <v>68253.888888888891</v>
      </c>
      <c r="U278">
        <f t="shared" si="2"/>
        <v>84402.055555555562</v>
      </c>
    </row>
    <row r="279" spans="1:21" x14ac:dyDescent="0.25">
      <c r="A279" t="s">
        <v>1027</v>
      </c>
      <c r="B279">
        <f>MEDIAN(B188:B277)</f>
        <v>123156</v>
      </c>
      <c r="C279">
        <f t="shared" ref="C279:U279" si="3">MEDIAN(C188:C277)</f>
        <v>66735</v>
      </c>
      <c r="D279">
        <f t="shared" si="3"/>
        <v>99547</v>
      </c>
      <c r="E279">
        <f t="shared" si="3"/>
        <v>80308.5</v>
      </c>
      <c r="F279">
        <f t="shared" si="3"/>
        <v>86305.5</v>
      </c>
      <c r="G279">
        <f t="shared" si="3"/>
        <v>108072</v>
      </c>
      <c r="H279">
        <f t="shared" si="3"/>
        <v>104382.5</v>
      </c>
      <c r="I279">
        <f t="shared" si="3"/>
        <v>93321.5</v>
      </c>
      <c r="J279">
        <f t="shared" si="3"/>
        <v>92244.5</v>
      </c>
      <c r="K279">
        <f t="shared" si="3"/>
        <v>87675</v>
      </c>
      <c r="L279">
        <f t="shared" si="3"/>
        <v>96997.5</v>
      </c>
      <c r="M279">
        <f t="shared" si="3"/>
        <v>92417.5</v>
      </c>
      <c r="N279">
        <f t="shared" si="3"/>
        <v>91843</v>
      </c>
      <c r="O279">
        <f t="shared" si="3"/>
        <v>95984</v>
      </c>
      <c r="P279">
        <f t="shared" si="3"/>
        <v>96692.5</v>
      </c>
      <c r="Q279">
        <f t="shared" si="3"/>
        <v>93208</v>
      </c>
      <c r="R279">
        <f t="shared" si="3"/>
        <v>93433.5</v>
      </c>
      <c r="S279">
        <f t="shared" si="3"/>
        <v>72960</v>
      </c>
      <c r="T279">
        <f t="shared" si="3"/>
        <v>67713.5</v>
      </c>
      <c r="U279">
        <f t="shared" si="3"/>
        <v>84472.5</v>
      </c>
    </row>
    <row r="283" spans="1:21" x14ac:dyDescent="0.25">
      <c r="A283">
        <v>62753</v>
      </c>
      <c r="B283" s="1">
        <v>128093</v>
      </c>
      <c r="C283">
        <v>62753</v>
      </c>
      <c r="D283">
        <v>98695</v>
      </c>
      <c r="E283">
        <v>78994</v>
      </c>
      <c r="F283">
        <v>87213</v>
      </c>
      <c r="G283">
        <v>89366</v>
      </c>
      <c r="H283">
        <v>88746</v>
      </c>
      <c r="I283">
        <v>89147</v>
      </c>
      <c r="J283">
        <v>90613</v>
      </c>
      <c r="K283">
        <v>88343</v>
      </c>
      <c r="L283">
        <v>85646</v>
      </c>
      <c r="M283">
        <v>88761</v>
      </c>
      <c r="N283">
        <v>85143</v>
      </c>
      <c r="O283">
        <v>80126</v>
      </c>
      <c r="P283">
        <v>80143</v>
      </c>
      <c r="Q283">
        <v>91846</v>
      </c>
      <c r="R283">
        <v>95771</v>
      </c>
      <c r="S283">
        <v>64576</v>
      </c>
      <c r="T283">
        <v>66708</v>
      </c>
      <c r="U283">
        <v>77628</v>
      </c>
    </row>
    <row r="284" spans="1:21" x14ac:dyDescent="0.25">
      <c r="A284">
        <v>63716</v>
      </c>
      <c r="B284" s="1">
        <v>113912</v>
      </c>
      <c r="C284">
        <v>63716</v>
      </c>
      <c r="D284">
        <v>97417</v>
      </c>
      <c r="E284">
        <v>75616</v>
      </c>
      <c r="F284">
        <v>81203</v>
      </c>
      <c r="G284">
        <v>89191</v>
      </c>
      <c r="H284">
        <v>86646</v>
      </c>
      <c r="I284">
        <v>80454</v>
      </c>
      <c r="J284">
        <v>84521</v>
      </c>
      <c r="K284">
        <v>83836</v>
      </c>
      <c r="L284">
        <v>91233</v>
      </c>
      <c r="M284">
        <v>88377</v>
      </c>
      <c r="N284">
        <v>92263</v>
      </c>
      <c r="O284">
        <v>92168</v>
      </c>
      <c r="P284">
        <v>89685</v>
      </c>
      <c r="Q284">
        <v>81343</v>
      </c>
      <c r="R284">
        <v>84602</v>
      </c>
      <c r="S284">
        <v>63990</v>
      </c>
      <c r="T284">
        <v>64152</v>
      </c>
      <c r="U284">
        <v>77093</v>
      </c>
    </row>
    <row r="285" spans="1:21" x14ac:dyDescent="0.25">
      <c r="A285">
        <v>65342</v>
      </c>
      <c r="B285" s="1">
        <v>96885</v>
      </c>
      <c r="C285">
        <v>65342</v>
      </c>
      <c r="D285">
        <v>94700</v>
      </c>
      <c r="E285">
        <v>80350</v>
      </c>
      <c r="F285">
        <v>80009</v>
      </c>
      <c r="G285">
        <v>86421</v>
      </c>
      <c r="H285">
        <v>81458</v>
      </c>
      <c r="I285">
        <v>79006</v>
      </c>
      <c r="J285">
        <v>73719</v>
      </c>
      <c r="K285">
        <v>71944</v>
      </c>
      <c r="L285">
        <v>92991</v>
      </c>
      <c r="M285">
        <v>82970</v>
      </c>
      <c r="N285">
        <v>80890</v>
      </c>
      <c r="O285">
        <v>95222</v>
      </c>
      <c r="P285">
        <v>92865</v>
      </c>
      <c r="Q285">
        <v>79301</v>
      </c>
      <c r="R285">
        <v>78376</v>
      </c>
      <c r="S285">
        <v>65732</v>
      </c>
      <c r="T285">
        <v>62512</v>
      </c>
      <c r="U285">
        <v>80849</v>
      </c>
    </row>
    <row r="286" spans="1:21" x14ac:dyDescent="0.25">
      <c r="A286">
        <v>71371</v>
      </c>
      <c r="B286" s="1">
        <v>125037</v>
      </c>
      <c r="C286">
        <v>71371</v>
      </c>
      <c r="D286">
        <v>100579</v>
      </c>
      <c r="E286">
        <v>81347</v>
      </c>
      <c r="F286">
        <v>85229</v>
      </c>
      <c r="G286">
        <v>90490</v>
      </c>
      <c r="H286">
        <v>85663</v>
      </c>
      <c r="I286">
        <v>89036</v>
      </c>
      <c r="J286">
        <v>89093</v>
      </c>
      <c r="K286">
        <v>91465</v>
      </c>
      <c r="L286">
        <v>88459</v>
      </c>
      <c r="M286">
        <v>92331</v>
      </c>
      <c r="N286">
        <v>84469</v>
      </c>
      <c r="O286">
        <v>87856</v>
      </c>
      <c r="P286">
        <v>91890</v>
      </c>
      <c r="Q286">
        <v>91303</v>
      </c>
      <c r="R286">
        <v>89097</v>
      </c>
      <c r="S286">
        <v>89190</v>
      </c>
      <c r="T286">
        <v>71716</v>
      </c>
      <c r="U286">
        <v>90018</v>
      </c>
    </row>
    <row r="287" spans="1:21" x14ac:dyDescent="0.25">
      <c r="A287">
        <v>71904</v>
      </c>
      <c r="B287" s="1">
        <v>133410</v>
      </c>
      <c r="C287">
        <v>71904</v>
      </c>
      <c r="D287">
        <v>103378</v>
      </c>
      <c r="E287">
        <v>84869</v>
      </c>
      <c r="F287">
        <v>94398</v>
      </c>
      <c r="G287">
        <v>92677</v>
      </c>
      <c r="H287">
        <v>88959</v>
      </c>
      <c r="I287">
        <v>94226</v>
      </c>
      <c r="J287">
        <v>96550</v>
      </c>
      <c r="K287">
        <v>96748</v>
      </c>
      <c r="L287">
        <v>90754</v>
      </c>
      <c r="M287">
        <v>87514</v>
      </c>
      <c r="N287">
        <v>96614</v>
      </c>
      <c r="O287">
        <v>85291</v>
      </c>
      <c r="P287">
        <v>87364</v>
      </c>
      <c r="Q287">
        <v>97245</v>
      </c>
      <c r="R287">
        <v>98604</v>
      </c>
      <c r="S287">
        <v>72223</v>
      </c>
      <c r="T287">
        <v>72326</v>
      </c>
      <c r="U287">
        <v>79817</v>
      </c>
    </row>
    <row r="288" spans="1:21" x14ac:dyDescent="0.25">
      <c r="A288">
        <v>73773</v>
      </c>
      <c r="B288" s="1">
        <v>119202</v>
      </c>
      <c r="C288">
        <v>73773</v>
      </c>
      <c r="D288">
        <v>101014</v>
      </c>
      <c r="E288">
        <v>81051</v>
      </c>
      <c r="F288">
        <v>88382</v>
      </c>
      <c r="G288">
        <v>94945</v>
      </c>
      <c r="H288">
        <v>88999</v>
      </c>
      <c r="I288">
        <v>92719</v>
      </c>
      <c r="J288">
        <v>89874</v>
      </c>
      <c r="K288">
        <v>86629</v>
      </c>
      <c r="L288">
        <v>95214</v>
      </c>
      <c r="M288">
        <v>89504</v>
      </c>
      <c r="N288">
        <v>94729</v>
      </c>
      <c r="O288">
        <v>98793</v>
      </c>
      <c r="P288">
        <v>95412</v>
      </c>
      <c r="Q288">
        <v>93034</v>
      </c>
      <c r="R288">
        <v>92662</v>
      </c>
      <c r="S288">
        <v>75400</v>
      </c>
      <c r="T288">
        <v>76071</v>
      </c>
      <c r="U288">
        <v>85252</v>
      </c>
    </row>
    <row r="289" spans="1:21" x14ac:dyDescent="0.25">
      <c r="A289">
        <v>70853</v>
      </c>
      <c r="B289" s="1">
        <v>124014</v>
      </c>
      <c r="C289">
        <v>70853</v>
      </c>
      <c r="D289">
        <v>99257</v>
      </c>
      <c r="E289">
        <v>80319</v>
      </c>
      <c r="F289">
        <v>87112</v>
      </c>
      <c r="G289">
        <v>91209</v>
      </c>
      <c r="H289">
        <v>88738</v>
      </c>
      <c r="I289">
        <v>87094</v>
      </c>
      <c r="J289">
        <v>87002</v>
      </c>
      <c r="K289">
        <v>77796</v>
      </c>
      <c r="L289">
        <v>93317</v>
      </c>
      <c r="M289">
        <v>89180</v>
      </c>
      <c r="N289">
        <v>86666</v>
      </c>
      <c r="O289">
        <v>96788</v>
      </c>
      <c r="P289">
        <v>92230</v>
      </c>
      <c r="Q289">
        <v>87999</v>
      </c>
      <c r="R289">
        <v>87140</v>
      </c>
      <c r="S289">
        <v>70290</v>
      </c>
      <c r="T289">
        <v>67396</v>
      </c>
      <c r="U289">
        <v>79691</v>
      </c>
    </row>
    <row r="290" spans="1:21" x14ac:dyDescent="0.25">
      <c r="A290">
        <v>64945</v>
      </c>
      <c r="B290" s="1">
        <v>114623</v>
      </c>
      <c r="C290">
        <v>64945</v>
      </c>
      <c r="D290">
        <v>100408</v>
      </c>
      <c r="E290">
        <v>78277</v>
      </c>
      <c r="F290">
        <v>89112</v>
      </c>
      <c r="G290">
        <v>91385</v>
      </c>
      <c r="H290">
        <v>91755</v>
      </c>
      <c r="I290">
        <v>87826</v>
      </c>
      <c r="J290">
        <v>89632</v>
      </c>
      <c r="K290">
        <v>88731</v>
      </c>
      <c r="L290">
        <v>97062</v>
      </c>
      <c r="M290">
        <v>94859</v>
      </c>
      <c r="N290">
        <v>100483</v>
      </c>
      <c r="O290">
        <v>104549</v>
      </c>
      <c r="P290">
        <v>98880</v>
      </c>
      <c r="Q290">
        <v>91454</v>
      </c>
      <c r="R290">
        <v>91826</v>
      </c>
      <c r="S290">
        <v>84261</v>
      </c>
      <c r="T290">
        <v>69357</v>
      </c>
      <c r="U290">
        <v>85021</v>
      </c>
    </row>
    <row r="291" spans="1:21" x14ac:dyDescent="0.25">
      <c r="A291">
        <v>62297</v>
      </c>
      <c r="B291" s="1">
        <v>132616</v>
      </c>
      <c r="C291">
        <v>62297</v>
      </c>
      <c r="D291">
        <v>97539</v>
      </c>
      <c r="E291">
        <v>73839</v>
      </c>
      <c r="F291">
        <v>84312</v>
      </c>
      <c r="G291">
        <v>90682</v>
      </c>
      <c r="H291">
        <v>84962</v>
      </c>
      <c r="I291">
        <v>84483</v>
      </c>
      <c r="J291">
        <v>83289</v>
      </c>
      <c r="K291">
        <v>81021</v>
      </c>
      <c r="L291">
        <v>91994</v>
      </c>
      <c r="M291">
        <v>88470</v>
      </c>
      <c r="N291">
        <v>91445</v>
      </c>
      <c r="O291">
        <v>99181</v>
      </c>
      <c r="P291">
        <v>94880</v>
      </c>
      <c r="Q291">
        <v>84324</v>
      </c>
      <c r="R291">
        <v>85176</v>
      </c>
      <c r="S291">
        <v>71916</v>
      </c>
      <c r="T291">
        <v>62770</v>
      </c>
      <c r="U291">
        <v>77850</v>
      </c>
    </row>
    <row r="292" spans="1:21" x14ac:dyDescent="0.25">
      <c r="A292">
        <v>60763</v>
      </c>
      <c r="B292" s="1">
        <v>107331</v>
      </c>
      <c r="C292">
        <v>60763</v>
      </c>
      <c r="D292">
        <v>96304</v>
      </c>
      <c r="E292">
        <v>74818</v>
      </c>
      <c r="F292">
        <v>83531</v>
      </c>
      <c r="G292">
        <v>85745</v>
      </c>
      <c r="H292">
        <v>83562</v>
      </c>
      <c r="I292">
        <v>79570</v>
      </c>
      <c r="J292">
        <v>78645</v>
      </c>
      <c r="K292">
        <v>73694</v>
      </c>
      <c r="L292">
        <v>90349</v>
      </c>
      <c r="M292">
        <v>82276</v>
      </c>
      <c r="N292">
        <v>82026</v>
      </c>
      <c r="O292">
        <v>91258</v>
      </c>
      <c r="P292">
        <v>94835</v>
      </c>
      <c r="Q292">
        <v>86395</v>
      </c>
      <c r="R292">
        <v>87778</v>
      </c>
      <c r="S292">
        <v>62138</v>
      </c>
      <c r="T292">
        <v>62836</v>
      </c>
      <c r="U292">
        <v>79091</v>
      </c>
    </row>
    <row r="293" spans="1:21" x14ac:dyDescent="0.25">
      <c r="A293">
        <v>76594</v>
      </c>
      <c r="B293" s="1">
        <v>121599.999999951</v>
      </c>
      <c r="C293">
        <v>76594</v>
      </c>
      <c r="D293">
        <v>99649</v>
      </c>
      <c r="E293">
        <v>85244</v>
      </c>
      <c r="F293">
        <v>89500</v>
      </c>
      <c r="G293">
        <v>94468</v>
      </c>
      <c r="H293">
        <v>93606</v>
      </c>
      <c r="I293">
        <v>89658</v>
      </c>
      <c r="J293">
        <v>88735</v>
      </c>
      <c r="K293">
        <v>88610</v>
      </c>
      <c r="L293">
        <v>94403</v>
      </c>
      <c r="M293">
        <v>95425</v>
      </c>
      <c r="N293">
        <v>89979</v>
      </c>
      <c r="O293">
        <v>87107</v>
      </c>
      <c r="P293">
        <v>93348</v>
      </c>
      <c r="Q293">
        <v>98934</v>
      </c>
      <c r="R293">
        <v>98175</v>
      </c>
      <c r="S293">
        <v>84004</v>
      </c>
      <c r="T293">
        <v>74762</v>
      </c>
      <c r="U293">
        <v>83116</v>
      </c>
    </row>
    <row r="294" spans="1:21" x14ac:dyDescent="0.25">
      <c r="A294">
        <v>63437</v>
      </c>
      <c r="B294" s="1">
        <v>115700</v>
      </c>
      <c r="C294">
        <v>63437</v>
      </c>
      <c r="D294">
        <v>95988</v>
      </c>
      <c r="E294">
        <v>73385</v>
      </c>
      <c r="F294">
        <v>83110</v>
      </c>
      <c r="G294">
        <v>86351</v>
      </c>
      <c r="H294">
        <v>85083</v>
      </c>
      <c r="I294">
        <v>82250</v>
      </c>
      <c r="J294">
        <v>79132</v>
      </c>
      <c r="K294">
        <v>76758</v>
      </c>
      <c r="L294">
        <v>90900</v>
      </c>
      <c r="M294">
        <v>80910</v>
      </c>
      <c r="N294">
        <v>87435</v>
      </c>
      <c r="O294">
        <v>82052</v>
      </c>
      <c r="P294">
        <v>81859</v>
      </c>
      <c r="Q294">
        <v>85867</v>
      </c>
      <c r="R294">
        <v>86468</v>
      </c>
      <c r="S294">
        <v>65183</v>
      </c>
      <c r="T294">
        <v>60830</v>
      </c>
      <c r="U294">
        <v>76334</v>
      </c>
    </row>
    <row r="295" spans="1:21" x14ac:dyDescent="0.25">
      <c r="A295">
        <v>67015</v>
      </c>
      <c r="B295" s="1">
        <v>122701</v>
      </c>
      <c r="C295">
        <v>67015</v>
      </c>
      <c r="D295">
        <v>96264</v>
      </c>
      <c r="E295">
        <v>77850</v>
      </c>
      <c r="F295">
        <v>85798</v>
      </c>
      <c r="G295">
        <v>84387</v>
      </c>
      <c r="H295">
        <v>83542</v>
      </c>
      <c r="I295">
        <v>84114</v>
      </c>
      <c r="J295">
        <v>87938</v>
      </c>
      <c r="K295">
        <v>80663</v>
      </c>
      <c r="L295">
        <v>90071</v>
      </c>
      <c r="M295">
        <v>85354</v>
      </c>
      <c r="N295">
        <v>84851</v>
      </c>
      <c r="O295">
        <v>92781</v>
      </c>
      <c r="P295">
        <v>89826</v>
      </c>
      <c r="Q295">
        <v>83611</v>
      </c>
      <c r="R295">
        <v>84090</v>
      </c>
      <c r="S295">
        <v>77838</v>
      </c>
      <c r="T295">
        <v>64869</v>
      </c>
      <c r="U295">
        <v>81299</v>
      </c>
    </row>
    <row r="296" spans="1:21" x14ac:dyDescent="0.25">
      <c r="A296">
        <v>69549</v>
      </c>
      <c r="B296" s="1">
        <v>132464</v>
      </c>
      <c r="C296">
        <v>69549</v>
      </c>
      <c r="D296">
        <v>102743</v>
      </c>
      <c r="E296">
        <v>83167</v>
      </c>
      <c r="F296">
        <v>88159</v>
      </c>
      <c r="G296">
        <v>97613</v>
      </c>
      <c r="H296">
        <v>90466</v>
      </c>
      <c r="I296">
        <v>96010</v>
      </c>
      <c r="J296">
        <v>95153</v>
      </c>
      <c r="K296">
        <v>94582</v>
      </c>
      <c r="L296">
        <v>95633</v>
      </c>
      <c r="M296">
        <v>90698</v>
      </c>
      <c r="N296">
        <v>93391</v>
      </c>
      <c r="O296">
        <v>91595</v>
      </c>
      <c r="P296">
        <v>94486</v>
      </c>
      <c r="Q296">
        <v>104404</v>
      </c>
      <c r="R296">
        <v>100930</v>
      </c>
      <c r="S296">
        <v>91977</v>
      </c>
      <c r="T296">
        <v>71786</v>
      </c>
      <c r="U296">
        <v>90957</v>
      </c>
    </row>
    <row r="297" spans="1:21" x14ac:dyDescent="0.25">
      <c r="A297">
        <v>63538</v>
      </c>
      <c r="B297" s="1">
        <v>124458</v>
      </c>
      <c r="C297">
        <v>63538</v>
      </c>
      <c r="D297">
        <v>99341</v>
      </c>
      <c r="E297">
        <v>79300</v>
      </c>
      <c r="F297">
        <v>81099</v>
      </c>
      <c r="G297">
        <v>90142</v>
      </c>
      <c r="H297">
        <v>92355</v>
      </c>
      <c r="I297">
        <v>91336</v>
      </c>
      <c r="J297">
        <v>88523</v>
      </c>
      <c r="K297">
        <v>83417</v>
      </c>
      <c r="L297">
        <v>87787</v>
      </c>
      <c r="M297">
        <v>87162</v>
      </c>
      <c r="N297">
        <v>83072</v>
      </c>
      <c r="O297">
        <v>93670</v>
      </c>
      <c r="P297">
        <v>95436</v>
      </c>
      <c r="Q297">
        <v>90248</v>
      </c>
      <c r="R297">
        <v>88512</v>
      </c>
      <c r="S297">
        <v>66435</v>
      </c>
      <c r="T297">
        <v>67898</v>
      </c>
      <c r="U297">
        <v>86464</v>
      </c>
    </row>
    <row r="298" spans="1:21" x14ac:dyDescent="0.25">
      <c r="A298">
        <v>60937</v>
      </c>
      <c r="B298" s="1">
        <v>127356</v>
      </c>
      <c r="C298">
        <v>60937</v>
      </c>
      <c r="D298">
        <v>95567</v>
      </c>
      <c r="E298">
        <v>78340</v>
      </c>
      <c r="F298">
        <v>81453</v>
      </c>
      <c r="G298">
        <v>87516</v>
      </c>
      <c r="H298">
        <v>87388</v>
      </c>
      <c r="I298">
        <v>91301</v>
      </c>
      <c r="J298">
        <v>93332</v>
      </c>
      <c r="K298">
        <v>85045</v>
      </c>
      <c r="L298">
        <v>83849</v>
      </c>
      <c r="M298">
        <v>91698</v>
      </c>
      <c r="N298">
        <v>83951</v>
      </c>
      <c r="O298">
        <v>82846</v>
      </c>
      <c r="P298">
        <v>81314</v>
      </c>
      <c r="Q298">
        <v>88359</v>
      </c>
      <c r="R298">
        <v>91675</v>
      </c>
      <c r="S298">
        <v>70963</v>
      </c>
      <c r="T298">
        <v>63780</v>
      </c>
      <c r="U298">
        <v>86583</v>
      </c>
    </row>
    <row r="299" spans="1:21" x14ac:dyDescent="0.25">
      <c r="A299">
        <v>68655</v>
      </c>
      <c r="B299" s="1">
        <v>126268</v>
      </c>
      <c r="C299">
        <v>68655</v>
      </c>
      <c r="D299">
        <v>97708</v>
      </c>
      <c r="E299">
        <v>79205</v>
      </c>
      <c r="F299">
        <v>90103</v>
      </c>
      <c r="G299">
        <v>94097</v>
      </c>
      <c r="H299">
        <v>87976</v>
      </c>
      <c r="I299">
        <v>84651</v>
      </c>
      <c r="J299">
        <v>87569</v>
      </c>
      <c r="K299">
        <v>80282</v>
      </c>
      <c r="L299">
        <v>102889</v>
      </c>
      <c r="M299">
        <v>88206</v>
      </c>
      <c r="N299">
        <v>93881</v>
      </c>
      <c r="O299">
        <v>102090</v>
      </c>
      <c r="P299">
        <v>100286</v>
      </c>
      <c r="Q299">
        <v>87846</v>
      </c>
      <c r="R299">
        <v>93537</v>
      </c>
      <c r="S299">
        <v>69819</v>
      </c>
      <c r="T299">
        <v>69539</v>
      </c>
      <c r="U299">
        <v>80172</v>
      </c>
    </row>
    <row r="300" spans="1:21" x14ac:dyDescent="0.25">
      <c r="A300">
        <v>65287</v>
      </c>
      <c r="B300" s="1">
        <v>101221</v>
      </c>
      <c r="C300">
        <v>65287</v>
      </c>
      <c r="D300">
        <v>95388</v>
      </c>
      <c r="E300">
        <v>77718</v>
      </c>
      <c r="F300">
        <v>83377</v>
      </c>
      <c r="G300">
        <v>87496</v>
      </c>
      <c r="H300">
        <v>88436</v>
      </c>
      <c r="I300">
        <v>87102</v>
      </c>
      <c r="J300">
        <v>85664</v>
      </c>
      <c r="K300">
        <v>79391</v>
      </c>
      <c r="L300">
        <v>88487</v>
      </c>
      <c r="M300">
        <v>84864</v>
      </c>
      <c r="N300">
        <v>91557</v>
      </c>
      <c r="O300">
        <v>96500</v>
      </c>
      <c r="P300">
        <v>96348</v>
      </c>
      <c r="Q300">
        <v>87072</v>
      </c>
      <c r="R300">
        <v>87942</v>
      </c>
      <c r="S300">
        <v>65898</v>
      </c>
      <c r="T300">
        <v>65535</v>
      </c>
      <c r="U300">
        <v>80205</v>
      </c>
    </row>
    <row r="301" spans="1:21" x14ac:dyDescent="0.25">
      <c r="A301">
        <v>80958</v>
      </c>
      <c r="B301" s="1">
        <v>147390</v>
      </c>
      <c r="C301">
        <v>80958</v>
      </c>
      <c r="D301">
        <v>110044</v>
      </c>
      <c r="E301">
        <v>89744</v>
      </c>
      <c r="F301">
        <v>97063</v>
      </c>
      <c r="G301">
        <v>94069</v>
      </c>
      <c r="H301">
        <v>91775</v>
      </c>
      <c r="I301">
        <v>102212</v>
      </c>
      <c r="J301">
        <v>97567</v>
      </c>
      <c r="K301">
        <v>102762</v>
      </c>
      <c r="L301">
        <v>98910</v>
      </c>
      <c r="M301">
        <v>96669</v>
      </c>
      <c r="N301">
        <v>88519</v>
      </c>
      <c r="O301">
        <v>90735</v>
      </c>
      <c r="P301">
        <v>90016</v>
      </c>
      <c r="Q301">
        <v>103285</v>
      </c>
      <c r="R301">
        <v>108469</v>
      </c>
      <c r="S301">
        <v>104328</v>
      </c>
      <c r="T301">
        <v>76812</v>
      </c>
      <c r="U301">
        <v>95833</v>
      </c>
    </row>
    <row r="302" spans="1:21" x14ac:dyDescent="0.25">
      <c r="A302">
        <v>65216</v>
      </c>
      <c r="B302" s="1">
        <v>106410</v>
      </c>
      <c r="C302">
        <v>65216</v>
      </c>
      <c r="D302">
        <v>96936</v>
      </c>
      <c r="E302">
        <v>77024</v>
      </c>
      <c r="F302">
        <v>86145</v>
      </c>
      <c r="G302">
        <v>91706</v>
      </c>
      <c r="H302">
        <v>89869</v>
      </c>
      <c r="I302">
        <v>89644</v>
      </c>
      <c r="J302">
        <v>91235</v>
      </c>
      <c r="K302">
        <v>84364</v>
      </c>
      <c r="L302">
        <v>98830</v>
      </c>
      <c r="M302">
        <v>81168</v>
      </c>
      <c r="N302">
        <v>87638</v>
      </c>
      <c r="O302">
        <v>92412</v>
      </c>
      <c r="P302">
        <v>92748</v>
      </c>
      <c r="Q302">
        <v>82311</v>
      </c>
      <c r="R302">
        <v>89175</v>
      </c>
      <c r="S302">
        <v>65133</v>
      </c>
      <c r="T302">
        <v>64970</v>
      </c>
      <c r="U302">
        <v>84840</v>
      </c>
    </row>
    <row r="303" spans="1:21" x14ac:dyDescent="0.25">
      <c r="A303">
        <v>66946</v>
      </c>
      <c r="B303" s="1">
        <v>119905</v>
      </c>
      <c r="C303">
        <v>66946</v>
      </c>
      <c r="D303">
        <v>95791</v>
      </c>
      <c r="E303">
        <v>76509</v>
      </c>
      <c r="F303">
        <v>82315</v>
      </c>
      <c r="G303">
        <v>90874</v>
      </c>
      <c r="H303">
        <v>87100</v>
      </c>
      <c r="I303">
        <v>81960</v>
      </c>
      <c r="J303">
        <v>81523</v>
      </c>
      <c r="K303">
        <v>85418</v>
      </c>
      <c r="L303">
        <v>90909</v>
      </c>
      <c r="M303">
        <v>85296</v>
      </c>
      <c r="N303">
        <v>88449</v>
      </c>
      <c r="O303">
        <v>94700</v>
      </c>
      <c r="P303">
        <v>94654</v>
      </c>
      <c r="Q303">
        <v>86551</v>
      </c>
      <c r="R303">
        <v>87603</v>
      </c>
      <c r="S303">
        <v>73029</v>
      </c>
      <c r="T303">
        <v>69930</v>
      </c>
      <c r="U303">
        <v>81428</v>
      </c>
    </row>
    <row r="304" spans="1:21" x14ac:dyDescent="0.25">
      <c r="A304">
        <v>74436</v>
      </c>
      <c r="B304" s="1">
        <v>127477</v>
      </c>
      <c r="C304">
        <v>74436</v>
      </c>
      <c r="D304">
        <v>100550</v>
      </c>
      <c r="E304">
        <v>85008</v>
      </c>
      <c r="F304">
        <v>91524</v>
      </c>
      <c r="G304">
        <v>95704</v>
      </c>
      <c r="H304">
        <v>93719</v>
      </c>
      <c r="I304">
        <v>90730</v>
      </c>
      <c r="J304">
        <v>96698</v>
      </c>
      <c r="K304">
        <v>91145</v>
      </c>
      <c r="L304">
        <v>103975</v>
      </c>
      <c r="M304">
        <v>93927</v>
      </c>
      <c r="N304">
        <v>91602</v>
      </c>
      <c r="O304">
        <v>104425</v>
      </c>
      <c r="P304">
        <v>97340</v>
      </c>
      <c r="Q304">
        <v>101453</v>
      </c>
      <c r="R304">
        <v>97253</v>
      </c>
      <c r="S304">
        <v>83306</v>
      </c>
      <c r="T304">
        <v>78671</v>
      </c>
      <c r="U304">
        <v>81919</v>
      </c>
    </row>
    <row r="305" spans="1:21" x14ac:dyDescent="0.25">
      <c r="A305">
        <v>65408</v>
      </c>
      <c r="B305" s="1">
        <v>126897</v>
      </c>
      <c r="C305">
        <v>65408</v>
      </c>
      <c r="D305">
        <v>101775</v>
      </c>
      <c r="E305">
        <v>79931</v>
      </c>
      <c r="F305">
        <v>84600</v>
      </c>
      <c r="G305">
        <v>92955</v>
      </c>
      <c r="H305">
        <v>88044</v>
      </c>
      <c r="I305">
        <v>90807</v>
      </c>
      <c r="J305">
        <v>91928</v>
      </c>
      <c r="K305">
        <v>83893</v>
      </c>
      <c r="L305">
        <v>96543</v>
      </c>
      <c r="M305">
        <v>87812</v>
      </c>
      <c r="N305">
        <v>92278</v>
      </c>
      <c r="O305">
        <v>96542</v>
      </c>
      <c r="P305">
        <v>93416</v>
      </c>
      <c r="Q305">
        <v>95227</v>
      </c>
      <c r="R305">
        <v>87949</v>
      </c>
      <c r="S305">
        <v>67671</v>
      </c>
      <c r="T305">
        <v>65725</v>
      </c>
      <c r="U305">
        <v>88651</v>
      </c>
    </row>
    <row r="306" spans="1:21" x14ac:dyDescent="0.25">
      <c r="A306">
        <v>69165</v>
      </c>
      <c r="B306" s="1">
        <v>124088</v>
      </c>
      <c r="C306">
        <v>69165</v>
      </c>
      <c r="D306">
        <v>102509</v>
      </c>
      <c r="E306">
        <v>80154</v>
      </c>
      <c r="F306">
        <v>93564</v>
      </c>
      <c r="G306">
        <v>96451</v>
      </c>
      <c r="H306">
        <v>97004</v>
      </c>
      <c r="I306">
        <v>89935</v>
      </c>
      <c r="J306">
        <v>88287</v>
      </c>
      <c r="K306">
        <v>88440</v>
      </c>
      <c r="L306">
        <v>92822</v>
      </c>
      <c r="M306">
        <v>94304</v>
      </c>
      <c r="N306">
        <v>85689</v>
      </c>
      <c r="O306">
        <v>86360</v>
      </c>
      <c r="P306">
        <v>92351</v>
      </c>
      <c r="Q306">
        <v>96444</v>
      </c>
      <c r="R306">
        <v>96380</v>
      </c>
      <c r="S306">
        <v>83885</v>
      </c>
      <c r="T306">
        <v>71814</v>
      </c>
      <c r="U306">
        <v>91620</v>
      </c>
    </row>
    <row r="307" spans="1:21" x14ac:dyDescent="0.25">
      <c r="A307">
        <v>56750</v>
      </c>
      <c r="B307" s="1">
        <v>114492</v>
      </c>
      <c r="C307">
        <v>56750</v>
      </c>
      <c r="D307">
        <v>90183</v>
      </c>
      <c r="E307">
        <v>74281</v>
      </c>
      <c r="F307">
        <v>77654</v>
      </c>
      <c r="G307">
        <v>85276</v>
      </c>
      <c r="H307">
        <v>82635</v>
      </c>
      <c r="I307">
        <v>79311</v>
      </c>
      <c r="J307">
        <v>73022</v>
      </c>
      <c r="K307">
        <v>68353</v>
      </c>
      <c r="L307">
        <v>90280</v>
      </c>
      <c r="M307">
        <v>79646</v>
      </c>
      <c r="N307">
        <v>84223</v>
      </c>
      <c r="O307">
        <v>86905</v>
      </c>
      <c r="P307">
        <v>80929</v>
      </c>
      <c r="Q307">
        <v>80967</v>
      </c>
      <c r="R307">
        <v>79687</v>
      </c>
      <c r="S307">
        <v>60433</v>
      </c>
      <c r="T307">
        <v>60702</v>
      </c>
      <c r="U307">
        <v>81700</v>
      </c>
    </row>
    <row r="308" spans="1:21" x14ac:dyDescent="0.25">
      <c r="A308">
        <v>65881</v>
      </c>
      <c r="B308" s="1">
        <v>129075</v>
      </c>
      <c r="C308">
        <v>65881</v>
      </c>
      <c r="D308">
        <v>97922</v>
      </c>
      <c r="E308">
        <v>78165</v>
      </c>
      <c r="F308">
        <v>82689</v>
      </c>
      <c r="G308">
        <v>90205</v>
      </c>
      <c r="H308">
        <v>86615</v>
      </c>
      <c r="I308">
        <v>86445</v>
      </c>
      <c r="J308">
        <v>83838</v>
      </c>
      <c r="K308">
        <v>83724</v>
      </c>
      <c r="L308">
        <v>90370</v>
      </c>
      <c r="M308">
        <v>89842</v>
      </c>
      <c r="N308">
        <v>81375</v>
      </c>
      <c r="O308">
        <v>89285</v>
      </c>
      <c r="P308">
        <v>91884</v>
      </c>
      <c r="Q308">
        <v>90893</v>
      </c>
      <c r="R308">
        <v>90406</v>
      </c>
      <c r="S308">
        <v>84537</v>
      </c>
      <c r="T308">
        <v>67059</v>
      </c>
      <c r="U308">
        <v>86050</v>
      </c>
    </row>
    <row r="309" spans="1:21" x14ac:dyDescent="0.25">
      <c r="A309">
        <v>65103</v>
      </c>
      <c r="B309" s="1">
        <v>120615</v>
      </c>
      <c r="C309">
        <v>65103</v>
      </c>
      <c r="D309">
        <v>97241</v>
      </c>
      <c r="E309">
        <v>76565</v>
      </c>
      <c r="F309">
        <v>82227</v>
      </c>
      <c r="G309">
        <v>89637</v>
      </c>
      <c r="H309">
        <v>85795</v>
      </c>
      <c r="I309">
        <v>86593</v>
      </c>
      <c r="J309">
        <v>80227</v>
      </c>
      <c r="K309">
        <v>78373</v>
      </c>
      <c r="L309">
        <v>92789</v>
      </c>
      <c r="M309">
        <v>83630</v>
      </c>
      <c r="N309">
        <v>91550</v>
      </c>
      <c r="O309">
        <v>93403</v>
      </c>
      <c r="P309">
        <v>89797</v>
      </c>
      <c r="Q309">
        <v>86219</v>
      </c>
      <c r="R309">
        <v>91904</v>
      </c>
      <c r="S309">
        <v>66766</v>
      </c>
      <c r="T309">
        <v>66089</v>
      </c>
      <c r="U309">
        <v>78830</v>
      </c>
    </row>
    <row r="310" spans="1:21" x14ac:dyDescent="0.25">
      <c r="A310">
        <v>64981</v>
      </c>
      <c r="B310" s="1">
        <v>106055</v>
      </c>
      <c r="C310">
        <v>64981</v>
      </c>
      <c r="D310">
        <v>97407</v>
      </c>
      <c r="E310">
        <v>78940</v>
      </c>
      <c r="F310">
        <v>82447</v>
      </c>
      <c r="G310">
        <v>83303</v>
      </c>
      <c r="H310">
        <v>79356</v>
      </c>
      <c r="I310">
        <v>85083</v>
      </c>
      <c r="J310">
        <v>81319</v>
      </c>
      <c r="K310">
        <v>79017</v>
      </c>
      <c r="L310">
        <v>91998</v>
      </c>
      <c r="M310">
        <v>89505</v>
      </c>
      <c r="N310">
        <v>83649</v>
      </c>
      <c r="O310">
        <v>86180</v>
      </c>
      <c r="P310">
        <v>89271</v>
      </c>
      <c r="Q310">
        <v>91529</v>
      </c>
      <c r="R310">
        <v>84608</v>
      </c>
      <c r="S310">
        <v>68254</v>
      </c>
      <c r="T310">
        <v>63211</v>
      </c>
      <c r="U310">
        <v>73770</v>
      </c>
    </row>
    <row r="311" spans="1:21" x14ac:dyDescent="0.25">
      <c r="A311">
        <v>74417</v>
      </c>
      <c r="B311" s="1">
        <v>124260</v>
      </c>
      <c r="C311">
        <v>74417</v>
      </c>
      <c r="D311">
        <v>103352</v>
      </c>
      <c r="E311">
        <v>83373</v>
      </c>
      <c r="F311">
        <v>91526</v>
      </c>
      <c r="G311">
        <v>92708</v>
      </c>
      <c r="H311">
        <v>95206</v>
      </c>
      <c r="I311">
        <v>96698</v>
      </c>
      <c r="J311">
        <v>90364</v>
      </c>
      <c r="K311">
        <v>95206</v>
      </c>
      <c r="L311">
        <v>90496</v>
      </c>
      <c r="M311">
        <v>93063</v>
      </c>
      <c r="N311">
        <v>87419</v>
      </c>
      <c r="O311">
        <v>94098</v>
      </c>
      <c r="P311">
        <v>94674</v>
      </c>
      <c r="Q311">
        <v>98863</v>
      </c>
      <c r="R311">
        <v>95118</v>
      </c>
      <c r="S311">
        <v>91940</v>
      </c>
      <c r="T311">
        <v>77849</v>
      </c>
      <c r="U311">
        <v>96506</v>
      </c>
    </row>
    <row r="312" spans="1:21" x14ac:dyDescent="0.25">
      <c r="A312">
        <v>58823</v>
      </c>
      <c r="B312" s="1">
        <v>122078</v>
      </c>
      <c r="C312">
        <v>58823</v>
      </c>
      <c r="D312">
        <v>93437</v>
      </c>
      <c r="E312">
        <v>72201</v>
      </c>
      <c r="F312">
        <v>78920</v>
      </c>
      <c r="G312">
        <v>82722</v>
      </c>
      <c r="H312">
        <v>78683</v>
      </c>
      <c r="I312">
        <v>76594</v>
      </c>
      <c r="J312">
        <v>77967</v>
      </c>
      <c r="K312">
        <v>77891</v>
      </c>
      <c r="L312">
        <v>91579</v>
      </c>
      <c r="M312">
        <v>78678</v>
      </c>
      <c r="N312">
        <v>81089</v>
      </c>
      <c r="O312">
        <v>93265</v>
      </c>
      <c r="P312">
        <v>91455</v>
      </c>
      <c r="Q312">
        <v>75837</v>
      </c>
      <c r="R312">
        <v>76489</v>
      </c>
      <c r="S312">
        <v>63249</v>
      </c>
      <c r="T312">
        <v>62421</v>
      </c>
      <c r="U312">
        <v>83037</v>
      </c>
    </row>
    <row r="313" spans="1:21" x14ac:dyDescent="0.25">
      <c r="A313">
        <v>60596</v>
      </c>
      <c r="B313" s="1">
        <v>111683</v>
      </c>
      <c r="C313">
        <v>60596</v>
      </c>
      <c r="D313">
        <v>99245</v>
      </c>
      <c r="E313">
        <v>80298</v>
      </c>
      <c r="F313">
        <v>83924</v>
      </c>
      <c r="G313">
        <v>87766</v>
      </c>
      <c r="H313">
        <v>87990</v>
      </c>
      <c r="I313">
        <v>84410</v>
      </c>
      <c r="J313">
        <v>82360</v>
      </c>
      <c r="K313">
        <v>85940</v>
      </c>
      <c r="L313">
        <v>88787</v>
      </c>
      <c r="M313">
        <v>86945</v>
      </c>
      <c r="N313">
        <v>90362</v>
      </c>
      <c r="O313">
        <v>93150</v>
      </c>
      <c r="P313">
        <v>95217</v>
      </c>
      <c r="Q313">
        <v>88750</v>
      </c>
      <c r="R313">
        <v>88489</v>
      </c>
      <c r="S313">
        <v>69581</v>
      </c>
      <c r="T313">
        <v>63810</v>
      </c>
      <c r="U313">
        <v>73393</v>
      </c>
    </row>
    <row r="314" spans="1:21" x14ac:dyDescent="0.25">
      <c r="A314">
        <v>71994</v>
      </c>
      <c r="B314" s="1">
        <v>136225</v>
      </c>
      <c r="C314">
        <v>71994</v>
      </c>
      <c r="D314">
        <v>98754</v>
      </c>
      <c r="E314">
        <v>81638</v>
      </c>
      <c r="F314">
        <v>88093</v>
      </c>
      <c r="G314">
        <v>91043</v>
      </c>
      <c r="H314">
        <v>93049</v>
      </c>
      <c r="I314">
        <v>89588</v>
      </c>
      <c r="J314">
        <v>88496</v>
      </c>
      <c r="K314">
        <v>89098</v>
      </c>
      <c r="L314">
        <v>95746</v>
      </c>
      <c r="M314">
        <v>88862</v>
      </c>
      <c r="N314">
        <v>90047</v>
      </c>
      <c r="O314">
        <v>89724</v>
      </c>
      <c r="P314">
        <v>93979</v>
      </c>
      <c r="Q314">
        <v>91123</v>
      </c>
      <c r="R314">
        <v>93239</v>
      </c>
      <c r="S314">
        <v>83893</v>
      </c>
      <c r="T314">
        <v>73450</v>
      </c>
      <c r="U314">
        <v>85809</v>
      </c>
    </row>
    <row r="315" spans="1:21" x14ac:dyDescent="0.25">
      <c r="A315">
        <v>65235</v>
      </c>
      <c r="B315" s="1">
        <v>118629</v>
      </c>
      <c r="C315">
        <v>65235</v>
      </c>
      <c r="D315">
        <v>94989</v>
      </c>
      <c r="E315">
        <v>76545</v>
      </c>
      <c r="F315">
        <v>82337</v>
      </c>
      <c r="G315">
        <v>85152</v>
      </c>
      <c r="H315">
        <v>82152</v>
      </c>
      <c r="I315">
        <v>82780</v>
      </c>
      <c r="J315">
        <v>82015</v>
      </c>
      <c r="K315">
        <v>81004</v>
      </c>
      <c r="L315">
        <v>90943</v>
      </c>
      <c r="M315">
        <v>82191</v>
      </c>
      <c r="N315">
        <v>82433</v>
      </c>
      <c r="O315">
        <v>92731</v>
      </c>
      <c r="P315">
        <v>90141</v>
      </c>
      <c r="Q315">
        <v>82675</v>
      </c>
      <c r="R315">
        <v>79499</v>
      </c>
      <c r="S315">
        <v>65553</v>
      </c>
      <c r="T315">
        <v>63323</v>
      </c>
      <c r="U315">
        <v>71500</v>
      </c>
    </row>
    <row r="316" spans="1:21" x14ac:dyDescent="0.25">
      <c r="A316">
        <v>65823</v>
      </c>
      <c r="B316" s="1">
        <v>116444</v>
      </c>
      <c r="C316">
        <v>65823</v>
      </c>
      <c r="D316">
        <v>93184</v>
      </c>
      <c r="E316">
        <v>76161</v>
      </c>
      <c r="F316">
        <v>85118</v>
      </c>
      <c r="G316">
        <v>90724</v>
      </c>
      <c r="H316">
        <v>89156</v>
      </c>
      <c r="I316">
        <v>83133</v>
      </c>
      <c r="J316">
        <v>80891</v>
      </c>
      <c r="K316">
        <v>74217</v>
      </c>
      <c r="L316">
        <v>91010</v>
      </c>
      <c r="M316">
        <v>84061</v>
      </c>
      <c r="N316">
        <v>82118</v>
      </c>
      <c r="O316">
        <v>90505</v>
      </c>
      <c r="P316">
        <v>88984</v>
      </c>
      <c r="Q316">
        <v>86672</v>
      </c>
      <c r="R316">
        <v>77471</v>
      </c>
      <c r="S316">
        <v>72783</v>
      </c>
      <c r="T316">
        <v>66365</v>
      </c>
      <c r="U316">
        <v>81303</v>
      </c>
    </row>
    <row r="317" spans="1:21" x14ac:dyDescent="0.25">
      <c r="A317">
        <v>62230</v>
      </c>
      <c r="B317" s="1">
        <v>127327</v>
      </c>
      <c r="C317">
        <v>62230</v>
      </c>
      <c r="D317">
        <v>98110</v>
      </c>
      <c r="E317">
        <v>75067</v>
      </c>
      <c r="F317">
        <v>84034</v>
      </c>
      <c r="G317">
        <v>88852</v>
      </c>
      <c r="H317">
        <v>85507</v>
      </c>
      <c r="I317">
        <v>88303</v>
      </c>
      <c r="J317">
        <v>82023</v>
      </c>
      <c r="K317">
        <v>86250</v>
      </c>
      <c r="L317">
        <v>92587</v>
      </c>
      <c r="M317">
        <v>86661</v>
      </c>
      <c r="N317">
        <v>79478</v>
      </c>
      <c r="O317">
        <v>93000</v>
      </c>
      <c r="P317">
        <v>96050</v>
      </c>
      <c r="Q317">
        <v>89863</v>
      </c>
      <c r="R317">
        <v>86569</v>
      </c>
      <c r="S317">
        <v>80010</v>
      </c>
      <c r="T317">
        <v>63567</v>
      </c>
      <c r="U317">
        <v>82606</v>
      </c>
    </row>
    <row r="318" spans="1:21" x14ac:dyDescent="0.25">
      <c r="A318">
        <v>66316</v>
      </c>
      <c r="B318" s="1">
        <v>119937</v>
      </c>
      <c r="C318">
        <v>66316</v>
      </c>
      <c r="D318">
        <v>97501</v>
      </c>
      <c r="E318">
        <v>79179</v>
      </c>
      <c r="F318">
        <v>85172</v>
      </c>
      <c r="G318">
        <v>87921</v>
      </c>
      <c r="H318">
        <v>88769</v>
      </c>
      <c r="I318">
        <v>87252</v>
      </c>
      <c r="J318">
        <v>85035</v>
      </c>
      <c r="K318">
        <v>83883</v>
      </c>
      <c r="L318">
        <v>82012</v>
      </c>
      <c r="M318">
        <v>84703</v>
      </c>
      <c r="N318">
        <v>84164</v>
      </c>
      <c r="O318">
        <v>80057</v>
      </c>
      <c r="P318">
        <v>84294</v>
      </c>
      <c r="Q318">
        <v>95208</v>
      </c>
      <c r="R318">
        <v>96415</v>
      </c>
      <c r="S318">
        <v>84207</v>
      </c>
      <c r="T318">
        <v>66550</v>
      </c>
      <c r="U318">
        <v>79437</v>
      </c>
    </row>
    <row r="319" spans="1:21" x14ac:dyDescent="0.25">
      <c r="A319">
        <v>76987</v>
      </c>
      <c r="B319" s="1">
        <v>125679</v>
      </c>
      <c r="C319">
        <v>76987</v>
      </c>
      <c r="D319">
        <v>103326</v>
      </c>
      <c r="E319">
        <v>85644</v>
      </c>
      <c r="F319">
        <v>93864</v>
      </c>
      <c r="G319">
        <v>95510</v>
      </c>
      <c r="H319">
        <v>92497</v>
      </c>
      <c r="I319">
        <v>91954</v>
      </c>
      <c r="J319">
        <v>88604</v>
      </c>
      <c r="K319">
        <v>88775</v>
      </c>
      <c r="L319">
        <v>101790</v>
      </c>
      <c r="M319">
        <v>87891</v>
      </c>
      <c r="N319">
        <v>95066</v>
      </c>
      <c r="O319">
        <v>102648</v>
      </c>
      <c r="P319">
        <v>97431</v>
      </c>
      <c r="Q319">
        <v>99825</v>
      </c>
      <c r="R319">
        <v>94435</v>
      </c>
      <c r="S319">
        <v>76931</v>
      </c>
      <c r="T319">
        <v>77819</v>
      </c>
      <c r="U319">
        <v>85203</v>
      </c>
    </row>
    <row r="320" spans="1:21" x14ac:dyDescent="0.25">
      <c r="A320" s="500">
        <v>45005</v>
      </c>
      <c r="B320" s="1">
        <v>100819</v>
      </c>
      <c r="C320">
        <v>44909</v>
      </c>
      <c r="D320">
        <v>84780</v>
      </c>
      <c r="E320">
        <v>63470</v>
      </c>
      <c r="F320">
        <v>70275</v>
      </c>
      <c r="G320">
        <v>77380</v>
      </c>
      <c r="H320">
        <v>77301</v>
      </c>
      <c r="I320">
        <v>69056</v>
      </c>
      <c r="J320">
        <v>70219</v>
      </c>
      <c r="K320">
        <v>61474</v>
      </c>
      <c r="L320">
        <v>80764</v>
      </c>
      <c r="M320">
        <v>69697</v>
      </c>
      <c r="N320">
        <v>68675</v>
      </c>
      <c r="O320">
        <v>89454</v>
      </c>
      <c r="P320">
        <v>87152</v>
      </c>
      <c r="Q320">
        <v>64167</v>
      </c>
      <c r="R320">
        <v>64404</v>
      </c>
      <c r="S320">
        <v>45156</v>
      </c>
      <c r="T320">
        <v>47536</v>
      </c>
      <c r="U320">
        <v>63755</v>
      </c>
    </row>
    <row r="321" spans="1:21" x14ac:dyDescent="0.25">
      <c r="A321">
        <v>76837</v>
      </c>
      <c r="B321" s="1">
        <v>136952</v>
      </c>
      <c r="C321">
        <v>76837</v>
      </c>
      <c r="D321">
        <v>109891</v>
      </c>
      <c r="E321">
        <v>87830</v>
      </c>
      <c r="F321">
        <v>97502</v>
      </c>
      <c r="G321">
        <v>101006</v>
      </c>
      <c r="H321">
        <v>92983</v>
      </c>
      <c r="I321">
        <v>96464</v>
      </c>
      <c r="J321">
        <v>96434</v>
      </c>
      <c r="K321">
        <v>97722</v>
      </c>
      <c r="L321">
        <v>93971</v>
      </c>
      <c r="M321">
        <v>94692</v>
      </c>
      <c r="N321">
        <v>92821</v>
      </c>
      <c r="O321">
        <v>88656</v>
      </c>
      <c r="P321">
        <v>90493</v>
      </c>
      <c r="Q321">
        <v>101881</v>
      </c>
      <c r="R321">
        <v>105899</v>
      </c>
      <c r="S321">
        <v>97750</v>
      </c>
      <c r="T321">
        <v>79538</v>
      </c>
      <c r="U321">
        <v>94683</v>
      </c>
    </row>
    <row r="322" spans="1:21" x14ac:dyDescent="0.25">
      <c r="A322">
        <v>68084</v>
      </c>
      <c r="B322" s="1">
        <v>117692</v>
      </c>
      <c r="C322">
        <v>68084</v>
      </c>
      <c r="D322">
        <v>100458</v>
      </c>
      <c r="E322">
        <v>81306</v>
      </c>
      <c r="F322">
        <v>86173</v>
      </c>
      <c r="G322">
        <v>89554</v>
      </c>
      <c r="H322">
        <v>91063</v>
      </c>
      <c r="I322">
        <v>85769</v>
      </c>
      <c r="J322">
        <v>83618</v>
      </c>
      <c r="K322">
        <v>87599</v>
      </c>
      <c r="L322">
        <v>87717</v>
      </c>
      <c r="M322">
        <v>88138</v>
      </c>
      <c r="N322">
        <v>97716</v>
      </c>
      <c r="O322">
        <v>94191</v>
      </c>
      <c r="P322">
        <v>92673</v>
      </c>
      <c r="Q322">
        <v>88970</v>
      </c>
      <c r="R322">
        <v>94839</v>
      </c>
      <c r="S322">
        <v>67836</v>
      </c>
      <c r="T322">
        <v>67501</v>
      </c>
      <c r="U322">
        <v>81201</v>
      </c>
    </row>
    <row r="323" spans="1:21" x14ac:dyDescent="0.25">
      <c r="A323">
        <v>68546</v>
      </c>
      <c r="B323" s="1">
        <v>120470</v>
      </c>
      <c r="C323">
        <v>68546</v>
      </c>
      <c r="D323">
        <v>99734</v>
      </c>
      <c r="E323">
        <v>84102</v>
      </c>
      <c r="F323">
        <v>91015</v>
      </c>
      <c r="G323">
        <v>96378</v>
      </c>
      <c r="H323">
        <v>92316</v>
      </c>
      <c r="I323">
        <v>88917</v>
      </c>
      <c r="J323">
        <v>93805</v>
      </c>
      <c r="K323">
        <v>88077</v>
      </c>
      <c r="L323">
        <v>87289</v>
      </c>
      <c r="M323">
        <v>89151</v>
      </c>
      <c r="N323">
        <v>83491</v>
      </c>
      <c r="O323">
        <v>87412</v>
      </c>
      <c r="P323">
        <v>93968</v>
      </c>
      <c r="Q323">
        <v>92758</v>
      </c>
      <c r="R323">
        <v>93620</v>
      </c>
      <c r="S323">
        <v>83394</v>
      </c>
      <c r="T323">
        <v>69971</v>
      </c>
      <c r="U323">
        <v>86007</v>
      </c>
    </row>
    <row r="324" spans="1:21" x14ac:dyDescent="0.25">
      <c r="A324">
        <v>78952</v>
      </c>
      <c r="B324" s="1">
        <v>136023.99999995</v>
      </c>
      <c r="C324">
        <v>78952</v>
      </c>
      <c r="D324">
        <v>105591</v>
      </c>
      <c r="E324">
        <v>87439</v>
      </c>
      <c r="F324">
        <v>93275</v>
      </c>
      <c r="G324">
        <v>97389</v>
      </c>
      <c r="H324">
        <v>92027</v>
      </c>
      <c r="I324">
        <v>98744</v>
      </c>
      <c r="J324">
        <v>98810</v>
      </c>
      <c r="K324">
        <v>96300</v>
      </c>
      <c r="L324">
        <v>90312</v>
      </c>
      <c r="M324">
        <v>95248</v>
      </c>
      <c r="N324">
        <v>92937</v>
      </c>
      <c r="O324">
        <v>93603</v>
      </c>
      <c r="P324">
        <v>98356</v>
      </c>
      <c r="Q324">
        <v>95417</v>
      </c>
      <c r="R324">
        <v>91446</v>
      </c>
      <c r="S324">
        <v>87614</v>
      </c>
      <c r="T324">
        <v>77328</v>
      </c>
      <c r="U324">
        <v>95249</v>
      </c>
    </row>
    <row r="325" spans="1:21" x14ac:dyDescent="0.25">
      <c r="A325">
        <v>57889</v>
      </c>
      <c r="B325" s="1">
        <v>104907</v>
      </c>
      <c r="C325">
        <v>57889</v>
      </c>
      <c r="D325">
        <v>91713</v>
      </c>
      <c r="E325">
        <v>71971</v>
      </c>
      <c r="F325">
        <v>79523</v>
      </c>
      <c r="G325">
        <v>84215</v>
      </c>
      <c r="H325">
        <v>82090</v>
      </c>
      <c r="I325">
        <v>81970</v>
      </c>
      <c r="J325">
        <v>80857</v>
      </c>
      <c r="K325">
        <v>77010</v>
      </c>
      <c r="L325">
        <v>84999</v>
      </c>
      <c r="M325">
        <v>83614</v>
      </c>
      <c r="N325">
        <v>86530</v>
      </c>
      <c r="O325">
        <v>82472</v>
      </c>
      <c r="P325">
        <v>80122</v>
      </c>
      <c r="Q325">
        <v>84245</v>
      </c>
      <c r="R325">
        <v>81568</v>
      </c>
      <c r="S325">
        <v>58724</v>
      </c>
      <c r="T325">
        <v>60672</v>
      </c>
      <c r="U325">
        <v>75552</v>
      </c>
    </row>
    <row r="326" spans="1:21" x14ac:dyDescent="0.25">
      <c r="A326">
        <v>68918</v>
      </c>
      <c r="B326" s="1">
        <v>140695</v>
      </c>
      <c r="C326">
        <v>68918</v>
      </c>
      <c r="D326">
        <v>104215</v>
      </c>
      <c r="E326">
        <v>85288</v>
      </c>
      <c r="F326">
        <v>88248</v>
      </c>
      <c r="G326">
        <v>94666</v>
      </c>
      <c r="H326">
        <v>91776</v>
      </c>
      <c r="I326">
        <v>96310</v>
      </c>
      <c r="J326">
        <v>92310</v>
      </c>
      <c r="K326">
        <v>86059</v>
      </c>
      <c r="L326">
        <v>96493</v>
      </c>
      <c r="M326">
        <v>97072</v>
      </c>
      <c r="N326">
        <v>88956</v>
      </c>
      <c r="O326">
        <v>97007</v>
      </c>
      <c r="P326">
        <v>97364</v>
      </c>
      <c r="Q326">
        <v>94090</v>
      </c>
      <c r="R326">
        <v>89891</v>
      </c>
      <c r="S326">
        <v>85977</v>
      </c>
      <c r="T326">
        <v>69341</v>
      </c>
      <c r="U326">
        <v>85814</v>
      </c>
    </row>
    <row r="327" spans="1:21" x14ac:dyDescent="0.25">
      <c r="A327">
        <v>61813</v>
      </c>
      <c r="B327" s="1">
        <v>132747.99999999901</v>
      </c>
      <c r="C327">
        <v>61813</v>
      </c>
      <c r="D327">
        <v>97917</v>
      </c>
      <c r="E327">
        <v>76756</v>
      </c>
      <c r="F327">
        <v>81454</v>
      </c>
      <c r="G327">
        <v>91170</v>
      </c>
      <c r="H327">
        <v>90445</v>
      </c>
      <c r="I327">
        <v>91679</v>
      </c>
      <c r="J327">
        <v>88462</v>
      </c>
      <c r="K327">
        <v>88369</v>
      </c>
      <c r="L327">
        <v>94480</v>
      </c>
      <c r="M327">
        <v>86799</v>
      </c>
      <c r="N327">
        <v>91784</v>
      </c>
      <c r="O327">
        <v>90311</v>
      </c>
      <c r="P327">
        <v>88711</v>
      </c>
      <c r="Q327">
        <v>92254</v>
      </c>
      <c r="R327">
        <v>89519</v>
      </c>
      <c r="S327">
        <v>60843</v>
      </c>
      <c r="T327">
        <v>63064</v>
      </c>
      <c r="U327">
        <v>84217</v>
      </c>
    </row>
    <row r="328" spans="1:21" x14ac:dyDescent="0.25">
      <c r="A328">
        <v>59921</v>
      </c>
      <c r="B328" s="1">
        <v>110159</v>
      </c>
      <c r="C328">
        <v>59921</v>
      </c>
      <c r="D328">
        <v>91664</v>
      </c>
      <c r="E328">
        <v>75385</v>
      </c>
      <c r="F328">
        <v>77513</v>
      </c>
      <c r="G328">
        <v>89777</v>
      </c>
      <c r="H328">
        <v>82586</v>
      </c>
      <c r="I328">
        <v>84326</v>
      </c>
      <c r="J328">
        <v>82560</v>
      </c>
      <c r="K328">
        <v>81717</v>
      </c>
      <c r="L328">
        <v>87042</v>
      </c>
      <c r="M328">
        <v>79624</v>
      </c>
      <c r="N328">
        <v>85108</v>
      </c>
      <c r="O328">
        <v>86015</v>
      </c>
      <c r="P328">
        <v>88908</v>
      </c>
      <c r="Q328">
        <v>82446</v>
      </c>
      <c r="R328">
        <v>89783</v>
      </c>
      <c r="S328">
        <v>60258</v>
      </c>
      <c r="T328">
        <v>60607</v>
      </c>
      <c r="U328">
        <v>76043</v>
      </c>
    </row>
    <row r="329" spans="1:21" x14ac:dyDescent="0.25">
      <c r="A329">
        <v>70352</v>
      </c>
      <c r="B329" s="1">
        <v>138601</v>
      </c>
      <c r="C329">
        <v>70352</v>
      </c>
      <c r="D329">
        <v>102105</v>
      </c>
      <c r="E329">
        <v>86213</v>
      </c>
      <c r="F329">
        <v>89510</v>
      </c>
      <c r="G329">
        <v>96069</v>
      </c>
      <c r="H329">
        <v>87564</v>
      </c>
      <c r="I329">
        <v>90596</v>
      </c>
      <c r="J329">
        <v>88665</v>
      </c>
      <c r="K329">
        <v>91212</v>
      </c>
      <c r="L329">
        <v>96855</v>
      </c>
      <c r="M329">
        <v>94961</v>
      </c>
      <c r="N329">
        <v>88344</v>
      </c>
      <c r="O329">
        <v>92781</v>
      </c>
      <c r="P329">
        <v>96055</v>
      </c>
      <c r="Q329">
        <v>99845</v>
      </c>
      <c r="R329">
        <v>103213</v>
      </c>
      <c r="S329">
        <v>86024</v>
      </c>
      <c r="T329">
        <v>72798</v>
      </c>
      <c r="U329">
        <v>90705</v>
      </c>
    </row>
    <row r="330" spans="1:21" x14ac:dyDescent="0.25">
      <c r="A330">
        <v>60754</v>
      </c>
      <c r="B330" s="1">
        <v>101529</v>
      </c>
      <c r="C330">
        <v>60754</v>
      </c>
      <c r="D330">
        <v>97676</v>
      </c>
      <c r="E330">
        <v>77081</v>
      </c>
      <c r="F330">
        <v>81537</v>
      </c>
      <c r="G330">
        <v>85425</v>
      </c>
      <c r="H330">
        <v>84696</v>
      </c>
      <c r="I330">
        <v>81302</v>
      </c>
      <c r="J330">
        <v>87936</v>
      </c>
      <c r="K330">
        <v>77969</v>
      </c>
      <c r="L330">
        <v>87848</v>
      </c>
      <c r="M330">
        <v>83537</v>
      </c>
      <c r="N330">
        <v>89360</v>
      </c>
      <c r="O330">
        <v>92732</v>
      </c>
      <c r="P330">
        <v>87004</v>
      </c>
      <c r="Q330">
        <v>79775</v>
      </c>
      <c r="R330">
        <v>86961</v>
      </c>
      <c r="S330">
        <v>62871</v>
      </c>
      <c r="T330">
        <v>61438</v>
      </c>
      <c r="U330">
        <v>74678</v>
      </c>
    </row>
    <row r="331" spans="1:21" x14ac:dyDescent="0.25">
      <c r="A331">
        <v>65443</v>
      </c>
      <c r="B331" s="1">
        <v>117825</v>
      </c>
      <c r="C331">
        <v>65443</v>
      </c>
      <c r="D331">
        <v>103323</v>
      </c>
      <c r="E331">
        <v>82488</v>
      </c>
      <c r="F331">
        <v>88265</v>
      </c>
      <c r="G331">
        <v>92915</v>
      </c>
      <c r="H331">
        <v>92116</v>
      </c>
      <c r="I331">
        <v>96376</v>
      </c>
      <c r="J331">
        <v>96216</v>
      </c>
      <c r="K331">
        <v>91999</v>
      </c>
      <c r="L331">
        <v>95392</v>
      </c>
      <c r="M331">
        <v>98318</v>
      </c>
      <c r="N331">
        <v>83445</v>
      </c>
      <c r="O331">
        <v>89734</v>
      </c>
      <c r="P331">
        <v>93603</v>
      </c>
      <c r="Q331">
        <v>95672</v>
      </c>
      <c r="R331">
        <v>96035</v>
      </c>
      <c r="S331">
        <v>90462</v>
      </c>
      <c r="T331">
        <v>67030</v>
      </c>
      <c r="U331">
        <v>84444</v>
      </c>
    </row>
    <row r="332" spans="1:21" x14ac:dyDescent="0.25">
      <c r="A332">
        <v>61991</v>
      </c>
      <c r="B332" s="1">
        <v>130651</v>
      </c>
      <c r="C332">
        <v>61991</v>
      </c>
      <c r="D332">
        <v>101649</v>
      </c>
      <c r="E332">
        <v>80175</v>
      </c>
      <c r="F332">
        <v>83318</v>
      </c>
      <c r="G332">
        <v>95617</v>
      </c>
      <c r="H332">
        <v>94030</v>
      </c>
      <c r="I332">
        <v>94242</v>
      </c>
      <c r="J332">
        <v>88305</v>
      </c>
      <c r="K332">
        <v>84304</v>
      </c>
      <c r="L332">
        <v>89741</v>
      </c>
      <c r="M332">
        <v>96190</v>
      </c>
      <c r="N332">
        <v>95606</v>
      </c>
      <c r="O332">
        <v>98765</v>
      </c>
      <c r="P332">
        <v>92835</v>
      </c>
      <c r="Q332">
        <v>95228</v>
      </c>
      <c r="R332">
        <v>96252</v>
      </c>
      <c r="S332">
        <v>63428</v>
      </c>
      <c r="T332">
        <v>64140</v>
      </c>
      <c r="U332">
        <v>78387</v>
      </c>
    </row>
    <row r="333" spans="1:21" x14ac:dyDescent="0.25">
      <c r="A333" s="500">
        <v>59055</v>
      </c>
      <c r="B333" s="1">
        <v>116337</v>
      </c>
      <c r="C333">
        <v>59052</v>
      </c>
      <c r="D333">
        <v>93467</v>
      </c>
      <c r="E333">
        <v>77828</v>
      </c>
      <c r="F333">
        <v>78696</v>
      </c>
      <c r="G333">
        <v>84110</v>
      </c>
      <c r="H333">
        <v>83009</v>
      </c>
      <c r="I333">
        <v>86541</v>
      </c>
      <c r="J333">
        <v>81708</v>
      </c>
      <c r="K333">
        <v>82923</v>
      </c>
      <c r="L333">
        <v>86202</v>
      </c>
      <c r="M333">
        <v>86505</v>
      </c>
      <c r="N333">
        <v>91266</v>
      </c>
      <c r="O333">
        <v>92346</v>
      </c>
      <c r="P333">
        <v>90178</v>
      </c>
      <c r="Q333">
        <v>85343</v>
      </c>
      <c r="R333">
        <v>84806</v>
      </c>
      <c r="S333">
        <v>59828</v>
      </c>
      <c r="T333">
        <v>63070</v>
      </c>
      <c r="U333">
        <v>82662</v>
      </c>
    </row>
    <row r="334" spans="1:21" x14ac:dyDescent="0.25">
      <c r="A334">
        <v>71722</v>
      </c>
      <c r="B334" s="1">
        <v>132610</v>
      </c>
      <c r="C334">
        <v>71722</v>
      </c>
      <c r="D334">
        <v>101428</v>
      </c>
      <c r="E334">
        <v>81023</v>
      </c>
      <c r="F334">
        <v>91902</v>
      </c>
      <c r="G334">
        <v>91132</v>
      </c>
      <c r="H334">
        <v>89297</v>
      </c>
      <c r="I334">
        <v>90595</v>
      </c>
      <c r="J334">
        <v>89344</v>
      </c>
      <c r="K334">
        <v>91477</v>
      </c>
      <c r="L334">
        <v>93224</v>
      </c>
      <c r="M334">
        <v>91479</v>
      </c>
      <c r="N334">
        <v>87869</v>
      </c>
      <c r="O334">
        <v>94915</v>
      </c>
      <c r="P334">
        <v>95422</v>
      </c>
      <c r="Q334">
        <v>91775</v>
      </c>
      <c r="R334">
        <v>93310</v>
      </c>
      <c r="S334">
        <v>87448</v>
      </c>
      <c r="T334">
        <v>70598</v>
      </c>
      <c r="U334">
        <v>79144</v>
      </c>
    </row>
    <row r="335" spans="1:21" x14ac:dyDescent="0.25">
      <c r="A335">
        <v>73970</v>
      </c>
      <c r="B335" s="1">
        <v>120358</v>
      </c>
      <c r="C335">
        <v>73970</v>
      </c>
      <c r="D335">
        <v>100956</v>
      </c>
      <c r="E335">
        <v>86091</v>
      </c>
      <c r="F335">
        <v>88702</v>
      </c>
      <c r="G335">
        <v>93479</v>
      </c>
      <c r="H335">
        <v>91042</v>
      </c>
      <c r="I335">
        <v>86869</v>
      </c>
      <c r="J335">
        <v>90384</v>
      </c>
      <c r="K335">
        <v>86978</v>
      </c>
      <c r="L335">
        <v>93328</v>
      </c>
      <c r="M335">
        <v>90572</v>
      </c>
      <c r="N335">
        <v>89136</v>
      </c>
      <c r="O335">
        <v>93192</v>
      </c>
      <c r="P335">
        <v>94255</v>
      </c>
      <c r="Q335">
        <v>90515</v>
      </c>
      <c r="R335">
        <v>88212</v>
      </c>
      <c r="S335">
        <v>84163</v>
      </c>
      <c r="T335">
        <v>72600</v>
      </c>
      <c r="U335">
        <v>83596</v>
      </c>
    </row>
    <row r="336" spans="1:21" x14ac:dyDescent="0.25">
      <c r="A336">
        <v>67059</v>
      </c>
      <c r="B336" s="1">
        <v>124769</v>
      </c>
      <c r="C336">
        <v>67059</v>
      </c>
      <c r="D336">
        <v>97725</v>
      </c>
      <c r="E336">
        <v>79295</v>
      </c>
      <c r="F336">
        <v>89190</v>
      </c>
      <c r="G336">
        <v>94102</v>
      </c>
      <c r="H336">
        <v>93823</v>
      </c>
      <c r="I336">
        <v>90187</v>
      </c>
      <c r="J336">
        <v>83265</v>
      </c>
      <c r="K336">
        <v>85205</v>
      </c>
      <c r="L336">
        <v>94173</v>
      </c>
      <c r="M336">
        <v>88789</v>
      </c>
      <c r="N336">
        <v>95699</v>
      </c>
      <c r="O336">
        <v>98937</v>
      </c>
      <c r="P336">
        <v>94813</v>
      </c>
      <c r="Q336">
        <v>88667</v>
      </c>
      <c r="R336">
        <v>86802</v>
      </c>
      <c r="S336">
        <v>66976</v>
      </c>
      <c r="T336">
        <v>68293</v>
      </c>
      <c r="U336">
        <v>78897</v>
      </c>
    </row>
    <row r="337" spans="1:21" x14ac:dyDescent="0.25">
      <c r="A337">
        <v>71226</v>
      </c>
      <c r="B337" s="1">
        <v>137617.99999995</v>
      </c>
      <c r="C337">
        <v>71226</v>
      </c>
      <c r="D337">
        <v>100325</v>
      </c>
      <c r="E337">
        <v>83621</v>
      </c>
      <c r="F337">
        <v>89300</v>
      </c>
      <c r="G337">
        <v>92506</v>
      </c>
      <c r="H337">
        <v>90805</v>
      </c>
      <c r="I337">
        <v>91647</v>
      </c>
      <c r="J337">
        <v>93083</v>
      </c>
      <c r="K337">
        <v>92764</v>
      </c>
      <c r="L337">
        <v>90655</v>
      </c>
      <c r="M337">
        <v>94829</v>
      </c>
      <c r="N337">
        <v>91135</v>
      </c>
      <c r="O337">
        <v>88927</v>
      </c>
      <c r="P337">
        <v>92149</v>
      </c>
      <c r="Q337">
        <v>98566</v>
      </c>
      <c r="R337">
        <v>98124</v>
      </c>
      <c r="S337">
        <v>86352</v>
      </c>
      <c r="T337">
        <v>73477</v>
      </c>
      <c r="U337">
        <v>84501</v>
      </c>
    </row>
    <row r="338" spans="1:21" x14ac:dyDescent="0.25">
      <c r="A338">
        <v>65300</v>
      </c>
      <c r="B338" s="1">
        <v>109952</v>
      </c>
      <c r="C338">
        <v>65300</v>
      </c>
      <c r="D338">
        <v>97583</v>
      </c>
      <c r="E338">
        <v>81468</v>
      </c>
      <c r="F338">
        <v>82442</v>
      </c>
      <c r="G338">
        <v>91113</v>
      </c>
      <c r="H338">
        <v>89586</v>
      </c>
      <c r="I338">
        <v>87533</v>
      </c>
      <c r="J338">
        <v>81098</v>
      </c>
      <c r="K338">
        <v>75494</v>
      </c>
      <c r="L338">
        <v>96602</v>
      </c>
      <c r="M338">
        <v>90248</v>
      </c>
      <c r="N338">
        <v>88469</v>
      </c>
      <c r="O338">
        <v>99606</v>
      </c>
      <c r="P338">
        <v>94599</v>
      </c>
      <c r="Q338">
        <v>80505</v>
      </c>
      <c r="R338">
        <v>83532</v>
      </c>
      <c r="S338">
        <v>64417</v>
      </c>
      <c r="T338">
        <v>62222</v>
      </c>
      <c r="U338">
        <v>78481</v>
      </c>
    </row>
    <row r="339" spans="1:21" x14ac:dyDescent="0.25">
      <c r="A339">
        <v>73301</v>
      </c>
      <c r="B339" s="1">
        <v>127504</v>
      </c>
      <c r="C339">
        <v>73301</v>
      </c>
      <c r="D339">
        <v>104260</v>
      </c>
      <c r="E339">
        <v>82266</v>
      </c>
      <c r="F339">
        <v>92127</v>
      </c>
      <c r="G339">
        <v>99359</v>
      </c>
      <c r="H339">
        <v>95120</v>
      </c>
      <c r="I339">
        <v>97033</v>
      </c>
      <c r="J339">
        <v>96329</v>
      </c>
      <c r="K339">
        <v>89631</v>
      </c>
      <c r="L339">
        <v>96053</v>
      </c>
      <c r="M339">
        <v>96030</v>
      </c>
      <c r="N339">
        <v>84256</v>
      </c>
      <c r="O339">
        <v>99925</v>
      </c>
      <c r="P339">
        <v>100409</v>
      </c>
      <c r="Q339">
        <v>91181</v>
      </c>
      <c r="R339">
        <v>95427</v>
      </c>
      <c r="S339">
        <v>87791</v>
      </c>
      <c r="T339">
        <v>73864</v>
      </c>
      <c r="U339">
        <v>84181</v>
      </c>
    </row>
    <row r="340" spans="1:21" x14ac:dyDescent="0.25">
      <c r="A340" s="500">
        <v>76456</v>
      </c>
      <c r="B340" s="1">
        <v>152455</v>
      </c>
      <c r="C340">
        <v>75930</v>
      </c>
      <c r="D340">
        <v>111516</v>
      </c>
      <c r="E340">
        <v>90715</v>
      </c>
      <c r="F340">
        <v>98627</v>
      </c>
      <c r="G340">
        <v>105843</v>
      </c>
      <c r="H340">
        <v>100778</v>
      </c>
      <c r="I340">
        <v>110766</v>
      </c>
      <c r="J340">
        <v>109245</v>
      </c>
      <c r="K340">
        <v>105257</v>
      </c>
      <c r="L340">
        <v>97863</v>
      </c>
      <c r="M340">
        <v>101590</v>
      </c>
      <c r="N340">
        <v>96737</v>
      </c>
      <c r="O340">
        <v>89249</v>
      </c>
      <c r="P340">
        <v>92472</v>
      </c>
      <c r="Q340">
        <v>105539</v>
      </c>
      <c r="R340">
        <v>108217</v>
      </c>
      <c r="S340">
        <v>104799</v>
      </c>
      <c r="T340">
        <v>75801</v>
      </c>
      <c r="U340">
        <v>101171</v>
      </c>
    </row>
    <row r="341" spans="1:21" x14ac:dyDescent="0.25">
      <c r="A341">
        <v>71583</v>
      </c>
      <c r="B341" s="1">
        <v>123611</v>
      </c>
      <c r="C341">
        <v>71583</v>
      </c>
      <c r="D341">
        <v>104425</v>
      </c>
      <c r="E341">
        <v>85823</v>
      </c>
      <c r="F341">
        <v>91588</v>
      </c>
      <c r="G341">
        <v>97682</v>
      </c>
      <c r="H341">
        <v>95718</v>
      </c>
      <c r="I341">
        <v>96810</v>
      </c>
      <c r="J341">
        <v>98683</v>
      </c>
      <c r="K341">
        <v>94486</v>
      </c>
      <c r="L341">
        <v>92509</v>
      </c>
      <c r="M341">
        <v>98302</v>
      </c>
      <c r="N341">
        <v>93417</v>
      </c>
      <c r="O341">
        <v>89586</v>
      </c>
      <c r="P341">
        <v>90247</v>
      </c>
      <c r="Q341">
        <v>99890</v>
      </c>
      <c r="R341">
        <v>97018</v>
      </c>
      <c r="S341">
        <v>74207</v>
      </c>
      <c r="T341">
        <v>75597</v>
      </c>
      <c r="U341">
        <v>90657</v>
      </c>
    </row>
    <row r="342" spans="1:21" x14ac:dyDescent="0.25">
      <c r="A342">
        <v>64509</v>
      </c>
      <c r="B342" s="1">
        <v>122639</v>
      </c>
      <c r="C342">
        <v>64509</v>
      </c>
      <c r="D342">
        <v>98315</v>
      </c>
      <c r="E342">
        <v>77475</v>
      </c>
      <c r="F342">
        <v>88434</v>
      </c>
      <c r="G342">
        <v>91960</v>
      </c>
      <c r="H342">
        <v>86154</v>
      </c>
      <c r="I342">
        <v>86521</v>
      </c>
      <c r="J342">
        <v>89261</v>
      </c>
      <c r="K342">
        <v>88366</v>
      </c>
      <c r="L342">
        <v>92018</v>
      </c>
      <c r="M342">
        <v>86359</v>
      </c>
      <c r="N342">
        <v>88186</v>
      </c>
      <c r="O342">
        <v>93018</v>
      </c>
      <c r="P342">
        <v>88570</v>
      </c>
      <c r="Q342">
        <v>89016</v>
      </c>
      <c r="R342">
        <v>88519</v>
      </c>
      <c r="S342">
        <v>65154</v>
      </c>
      <c r="T342">
        <v>67016</v>
      </c>
      <c r="U342">
        <v>84413</v>
      </c>
    </row>
    <row r="343" spans="1:21" x14ac:dyDescent="0.25">
      <c r="A343">
        <v>73494</v>
      </c>
      <c r="B343" s="1">
        <v>112061.999999999</v>
      </c>
      <c r="C343">
        <v>73494</v>
      </c>
      <c r="D343">
        <v>101617</v>
      </c>
      <c r="E343">
        <v>83478</v>
      </c>
      <c r="F343">
        <v>89062</v>
      </c>
      <c r="G343">
        <v>90575</v>
      </c>
      <c r="H343">
        <v>90152</v>
      </c>
      <c r="I343">
        <v>89819</v>
      </c>
      <c r="J343">
        <v>89977</v>
      </c>
      <c r="K343">
        <v>84948</v>
      </c>
      <c r="L343">
        <v>93972</v>
      </c>
      <c r="M343">
        <v>87845</v>
      </c>
      <c r="N343">
        <v>91883</v>
      </c>
      <c r="O343">
        <v>92638</v>
      </c>
      <c r="P343">
        <v>90101</v>
      </c>
      <c r="Q343">
        <v>92315</v>
      </c>
      <c r="R343">
        <v>93282</v>
      </c>
      <c r="S343">
        <v>82840</v>
      </c>
      <c r="T343">
        <v>71933</v>
      </c>
      <c r="U343">
        <v>87860</v>
      </c>
    </row>
    <row r="344" spans="1:21" x14ac:dyDescent="0.25">
      <c r="A344">
        <v>61730</v>
      </c>
      <c r="B344" s="1">
        <v>127246</v>
      </c>
      <c r="C344">
        <v>61730</v>
      </c>
      <c r="D344">
        <v>101528</v>
      </c>
      <c r="E344">
        <v>80580</v>
      </c>
      <c r="F344">
        <v>84421</v>
      </c>
      <c r="G344">
        <v>92576</v>
      </c>
      <c r="H344">
        <v>87194</v>
      </c>
      <c r="I344">
        <v>92484</v>
      </c>
      <c r="J344">
        <v>93880</v>
      </c>
      <c r="K344">
        <v>92968</v>
      </c>
      <c r="L344">
        <v>92376</v>
      </c>
      <c r="M344">
        <v>94535</v>
      </c>
      <c r="N344">
        <v>86762</v>
      </c>
      <c r="O344">
        <v>80629</v>
      </c>
      <c r="P344">
        <v>85025</v>
      </c>
      <c r="Q344">
        <v>97086</v>
      </c>
      <c r="R344">
        <v>99501</v>
      </c>
      <c r="S344">
        <v>80450</v>
      </c>
      <c r="T344">
        <v>62147</v>
      </c>
      <c r="U344">
        <v>85977</v>
      </c>
    </row>
    <row r="345" spans="1:21" x14ac:dyDescent="0.25">
      <c r="A345">
        <v>72339</v>
      </c>
      <c r="B345" s="1">
        <v>134109</v>
      </c>
      <c r="C345">
        <v>72339</v>
      </c>
      <c r="D345">
        <v>102991</v>
      </c>
      <c r="E345">
        <v>85744</v>
      </c>
      <c r="F345">
        <v>91663</v>
      </c>
      <c r="G345">
        <v>98403</v>
      </c>
      <c r="H345">
        <v>98555</v>
      </c>
      <c r="I345">
        <v>99231</v>
      </c>
      <c r="J345">
        <v>97153</v>
      </c>
      <c r="K345">
        <v>92786</v>
      </c>
      <c r="L345">
        <v>96024</v>
      </c>
      <c r="M345">
        <v>92352</v>
      </c>
      <c r="N345">
        <v>92189</v>
      </c>
      <c r="O345">
        <v>90005</v>
      </c>
      <c r="P345">
        <v>94401</v>
      </c>
      <c r="Q345">
        <v>103401</v>
      </c>
      <c r="R345">
        <v>100621</v>
      </c>
      <c r="S345">
        <v>80526</v>
      </c>
      <c r="T345">
        <v>72600</v>
      </c>
      <c r="U345">
        <v>86314</v>
      </c>
    </row>
    <row r="346" spans="1:21" x14ac:dyDescent="0.25">
      <c r="A346">
        <v>63740</v>
      </c>
      <c r="B346" s="1">
        <v>126703</v>
      </c>
      <c r="C346">
        <v>63740</v>
      </c>
      <c r="D346">
        <v>100866</v>
      </c>
      <c r="E346">
        <v>78407</v>
      </c>
      <c r="F346">
        <v>87082</v>
      </c>
      <c r="G346">
        <v>94393</v>
      </c>
      <c r="H346">
        <v>89439</v>
      </c>
      <c r="I346">
        <v>89479</v>
      </c>
      <c r="J346">
        <v>89613</v>
      </c>
      <c r="K346">
        <v>88266</v>
      </c>
      <c r="L346">
        <v>79014</v>
      </c>
      <c r="M346">
        <v>90600</v>
      </c>
      <c r="N346">
        <v>89193</v>
      </c>
      <c r="O346">
        <v>88711</v>
      </c>
      <c r="P346">
        <v>85099</v>
      </c>
      <c r="Q346">
        <v>100336</v>
      </c>
      <c r="R346">
        <v>97241</v>
      </c>
      <c r="S346">
        <v>66088</v>
      </c>
      <c r="T346">
        <v>66217</v>
      </c>
      <c r="U346">
        <v>89930</v>
      </c>
    </row>
    <row r="347" spans="1:21" x14ac:dyDescent="0.25">
      <c r="A347">
        <v>73422</v>
      </c>
      <c r="B347" s="1">
        <v>117030</v>
      </c>
      <c r="C347">
        <v>73422</v>
      </c>
      <c r="D347">
        <v>106695</v>
      </c>
      <c r="E347">
        <v>87376</v>
      </c>
      <c r="F347">
        <v>94316</v>
      </c>
      <c r="G347">
        <v>92761</v>
      </c>
      <c r="H347">
        <v>91517</v>
      </c>
      <c r="I347">
        <v>91578</v>
      </c>
      <c r="J347">
        <v>89631</v>
      </c>
      <c r="K347">
        <v>92714</v>
      </c>
      <c r="L347">
        <v>94464</v>
      </c>
      <c r="M347">
        <v>97287</v>
      </c>
      <c r="N347">
        <v>92480</v>
      </c>
      <c r="O347">
        <v>93240</v>
      </c>
      <c r="P347">
        <v>90191</v>
      </c>
      <c r="Q347">
        <v>92352</v>
      </c>
      <c r="R347">
        <v>98685</v>
      </c>
      <c r="S347">
        <v>77697</v>
      </c>
      <c r="T347">
        <v>72879</v>
      </c>
      <c r="U347">
        <v>94144</v>
      </c>
    </row>
    <row r="348" spans="1:21" x14ac:dyDescent="0.25">
      <c r="A348">
        <v>75135</v>
      </c>
      <c r="B348" s="1">
        <v>134851.99999995</v>
      </c>
      <c r="C348">
        <v>75135</v>
      </c>
      <c r="D348">
        <v>105669</v>
      </c>
      <c r="E348">
        <v>85045</v>
      </c>
      <c r="F348">
        <v>91916</v>
      </c>
      <c r="G348">
        <v>97800</v>
      </c>
      <c r="H348">
        <v>91166</v>
      </c>
      <c r="I348">
        <v>93689</v>
      </c>
      <c r="J348">
        <v>87313</v>
      </c>
      <c r="K348">
        <v>88842</v>
      </c>
      <c r="L348">
        <v>99276</v>
      </c>
      <c r="M348">
        <v>94743</v>
      </c>
      <c r="N348">
        <v>83752</v>
      </c>
      <c r="O348">
        <v>94069</v>
      </c>
      <c r="P348">
        <v>94357</v>
      </c>
      <c r="Q348">
        <v>100375</v>
      </c>
      <c r="R348">
        <v>100871</v>
      </c>
      <c r="S348">
        <v>89030</v>
      </c>
      <c r="T348">
        <v>74370</v>
      </c>
      <c r="U348">
        <v>88878</v>
      </c>
    </row>
    <row r="349" spans="1:21" x14ac:dyDescent="0.25">
      <c r="A349">
        <v>68746</v>
      </c>
      <c r="B349" s="1">
        <v>121536</v>
      </c>
      <c r="C349">
        <v>68746</v>
      </c>
      <c r="D349">
        <v>100032</v>
      </c>
      <c r="E349">
        <v>81641</v>
      </c>
      <c r="F349">
        <v>86086</v>
      </c>
      <c r="G349">
        <v>92588</v>
      </c>
      <c r="H349">
        <v>90517</v>
      </c>
      <c r="I349">
        <v>90334</v>
      </c>
      <c r="J349">
        <v>90210</v>
      </c>
      <c r="K349">
        <v>89264</v>
      </c>
      <c r="L349">
        <v>91792</v>
      </c>
      <c r="M349">
        <v>89380</v>
      </c>
      <c r="N349">
        <v>89803</v>
      </c>
      <c r="O349">
        <v>89903</v>
      </c>
      <c r="P349">
        <v>96819</v>
      </c>
      <c r="Q349">
        <v>85106</v>
      </c>
      <c r="R349">
        <v>92191</v>
      </c>
      <c r="S349">
        <v>69579</v>
      </c>
      <c r="T349">
        <v>72391</v>
      </c>
      <c r="U349">
        <v>81904</v>
      </c>
    </row>
    <row r="350" spans="1:21" x14ac:dyDescent="0.25">
      <c r="A350">
        <v>72624</v>
      </c>
      <c r="B350" s="1">
        <v>141840</v>
      </c>
      <c r="C350">
        <v>72624</v>
      </c>
      <c r="D350">
        <v>103037</v>
      </c>
      <c r="E350">
        <v>85652</v>
      </c>
      <c r="F350">
        <v>91234</v>
      </c>
      <c r="G350">
        <v>99398</v>
      </c>
      <c r="H350">
        <v>94342</v>
      </c>
      <c r="I350">
        <v>96390</v>
      </c>
      <c r="J350">
        <v>100964</v>
      </c>
      <c r="K350">
        <v>94753</v>
      </c>
      <c r="L350">
        <v>87727</v>
      </c>
      <c r="M350">
        <v>89185</v>
      </c>
      <c r="N350">
        <v>92176</v>
      </c>
      <c r="O350">
        <v>88592</v>
      </c>
      <c r="P350">
        <v>87934</v>
      </c>
      <c r="Q350">
        <v>99764</v>
      </c>
      <c r="R350">
        <v>100952</v>
      </c>
      <c r="S350">
        <v>97429</v>
      </c>
      <c r="T350">
        <v>75916</v>
      </c>
      <c r="U350">
        <v>92926</v>
      </c>
    </row>
    <row r="351" spans="1:21" x14ac:dyDescent="0.25">
      <c r="A351">
        <v>65850</v>
      </c>
      <c r="B351" s="1">
        <v>124682</v>
      </c>
      <c r="C351">
        <v>65850</v>
      </c>
      <c r="D351">
        <v>97210</v>
      </c>
      <c r="E351">
        <v>79230</v>
      </c>
      <c r="F351">
        <v>84820</v>
      </c>
      <c r="G351">
        <v>86851</v>
      </c>
      <c r="H351">
        <v>89549</v>
      </c>
      <c r="I351">
        <v>81297</v>
      </c>
      <c r="J351">
        <v>78215</v>
      </c>
      <c r="K351">
        <v>78509</v>
      </c>
      <c r="L351">
        <v>91160</v>
      </c>
      <c r="M351">
        <v>84751</v>
      </c>
      <c r="N351">
        <v>81338</v>
      </c>
      <c r="O351">
        <v>96712</v>
      </c>
      <c r="P351">
        <v>95063</v>
      </c>
      <c r="Q351">
        <v>84154</v>
      </c>
      <c r="R351">
        <v>88241</v>
      </c>
      <c r="S351">
        <v>66185</v>
      </c>
      <c r="T351">
        <v>65543</v>
      </c>
      <c r="U351">
        <v>80764</v>
      </c>
    </row>
    <row r="352" spans="1:21" x14ac:dyDescent="0.25">
      <c r="A352">
        <v>66823</v>
      </c>
      <c r="B352" s="1">
        <v>114759</v>
      </c>
      <c r="C352">
        <v>66823</v>
      </c>
      <c r="D352">
        <v>100163</v>
      </c>
      <c r="E352">
        <v>80494</v>
      </c>
      <c r="F352">
        <v>85390</v>
      </c>
      <c r="G352">
        <v>87812</v>
      </c>
      <c r="H352">
        <v>90149</v>
      </c>
      <c r="I352">
        <v>84957</v>
      </c>
      <c r="J352">
        <v>84156</v>
      </c>
      <c r="K352">
        <v>80574</v>
      </c>
      <c r="L352">
        <v>92811</v>
      </c>
      <c r="M352">
        <v>88706</v>
      </c>
      <c r="N352">
        <v>90605</v>
      </c>
      <c r="O352">
        <v>90563</v>
      </c>
      <c r="P352">
        <v>88543</v>
      </c>
      <c r="Q352">
        <v>81454</v>
      </c>
      <c r="R352">
        <v>83796</v>
      </c>
      <c r="S352">
        <v>82972</v>
      </c>
      <c r="T352">
        <v>67589</v>
      </c>
      <c r="U352">
        <v>85878</v>
      </c>
    </row>
    <row r="353" spans="1:21" x14ac:dyDescent="0.25">
      <c r="A353" s="500">
        <v>76010</v>
      </c>
      <c r="B353" s="1">
        <v>126796</v>
      </c>
      <c r="C353">
        <v>75877</v>
      </c>
      <c r="D353">
        <v>103604</v>
      </c>
      <c r="E353">
        <v>90342</v>
      </c>
      <c r="F353">
        <v>93675</v>
      </c>
      <c r="G353">
        <v>97879</v>
      </c>
      <c r="H353">
        <v>96250</v>
      </c>
      <c r="I353">
        <v>99308</v>
      </c>
      <c r="J353">
        <v>96428</v>
      </c>
      <c r="K353">
        <v>95394</v>
      </c>
      <c r="L353">
        <v>91575</v>
      </c>
      <c r="M353">
        <v>90989</v>
      </c>
      <c r="N353">
        <v>96939</v>
      </c>
      <c r="O353">
        <v>91895</v>
      </c>
      <c r="P353">
        <v>92304</v>
      </c>
      <c r="Q353">
        <v>95416</v>
      </c>
      <c r="R353">
        <v>93852</v>
      </c>
      <c r="S353">
        <v>88716</v>
      </c>
      <c r="T353">
        <v>75561</v>
      </c>
      <c r="U353">
        <v>91391</v>
      </c>
    </row>
    <row r="354" spans="1:21" x14ac:dyDescent="0.25">
      <c r="A354">
        <v>71322</v>
      </c>
      <c r="B354" s="1">
        <v>123711.99999995</v>
      </c>
      <c r="C354">
        <v>71322</v>
      </c>
      <c r="D354">
        <v>100223</v>
      </c>
      <c r="E354">
        <v>82622</v>
      </c>
      <c r="F354">
        <v>86860</v>
      </c>
      <c r="G354">
        <v>93794</v>
      </c>
      <c r="H354">
        <v>91953</v>
      </c>
      <c r="I354">
        <v>91601</v>
      </c>
      <c r="J354">
        <v>91320</v>
      </c>
      <c r="K354">
        <v>88629</v>
      </c>
      <c r="L354">
        <v>95318</v>
      </c>
      <c r="M354">
        <v>88137</v>
      </c>
      <c r="N354">
        <v>92622</v>
      </c>
      <c r="O354">
        <v>95858</v>
      </c>
      <c r="P354">
        <v>98230</v>
      </c>
      <c r="Q354">
        <v>94077</v>
      </c>
      <c r="R354">
        <v>89880</v>
      </c>
      <c r="S354">
        <v>72055</v>
      </c>
      <c r="T354">
        <v>68525</v>
      </c>
      <c r="U354">
        <v>90437</v>
      </c>
    </row>
    <row r="355" spans="1:21" x14ac:dyDescent="0.25">
      <c r="A355">
        <v>61801</v>
      </c>
      <c r="B355" s="1">
        <v>114568.999999997</v>
      </c>
      <c r="C355">
        <v>61801</v>
      </c>
      <c r="D355">
        <v>92919</v>
      </c>
      <c r="E355">
        <v>75139</v>
      </c>
      <c r="F355">
        <v>81923</v>
      </c>
      <c r="G355">
        <v>84442</v>
      </c>
      <c r="H355">
        <v>81175</v>
      </c>
      <c r="I355">
        <v>78368</v>
      </c>
      <c r="J355">
        <v>80453</v>
      </c>
      <c r="K355">
        <v>78142</v>
      </c>
      <c r="L355">
        <v>84371</v>
      </c>
      <c r="M355">
        <v>82566</v>
      </c>
      <c r="N355">
        <v>81628</v>
      </c>
      <c r="O355">
        <v>91604</v>
      </c>
      <c r="P355">
        <v>91755</v>
      </c>
      <c r="Q355">
        <v>85105</v>
      </c>
      <c r="R355">
        <v>78204</v>
      </c>
      <c r="S355">
        <v>66348</v>
      </c>
      <c r="T355">
        <v>63570</v>
      </c>
      <c r="U355">
        <v>82999</v>
      </c>
    </row>
    <row r="356" spans="1:21" x14ac:dyDescent="0.25">
      <c r="A356">
        <v>62538</v>
      </c>
      <c r="B356" s="1">
        <v>119634</v>
      </c>
      <c r="C356">
        <v>62538</v>
      </c>
      <c r="D356">
        <v>93091</v>
      </c>
      <c r="E356">
        <v>74797</v>
      </c>
      <c r="F356">
        <v>81480</v>
      </c>
      <c r="G356">
        <v>83654</v>
      </c>
      <c r="H356">
        <v>85304</v>
      </c>
      <c r="I356">
        <v>82681</v>
      </c>
      <c r="J356">
        <v>81945</v>
      </c>
      <c r="K356">
        <v>82465</v>
      </c>
      <c r="L356">
        <v>88276</v>
      </c>
      <c r="M356">
        <v>81199</v>
      </c>
      <c r="N356">
        <v>88546</v>
      </c>
      <c r="O356">
        <v>93268</v>
      </c>
      <c r="P356">
        <v>88177</v>
      </c>
      <c r="Q356">
        <v>85168</v>
      </c>
      <c r="R356">
        <v>79120</v>
      </c>
      <c r="S356">
        <v>76579</v>
      </c>
      <c r="T356">
        <v>63900</v>
      </c>
      <c r="U356">
        <v>79380</v>
      </c>
    </row>
    <row r="357" spans="1:21" x14ac:dyDescent="0.25">
      <c r="A357">
        <v>64152</v>
      </c>
      <c r="B357" s="1">
        <v>120443</v>
      </c>
      <c r="C357">
        <v>64152</v>
      </c>
      <c r="D357">
        <v>94848</v>
      </c>
      <c r="E357">
        <v>78031</v>
      </c>
      <c r="F357">
        <v>82707</v>
      </c>
      <c r="G357">
        <v>90655</v>
      </c>
      <c r="H357">
        <v>83666</v>
      </c>
      <c r="I357">
        <v>85190</v>
      </c>
      <c r="J357">
        <v>87522</v>
      </c>
      <c r="K357">
        <v>80232</v>
      </c>
      <c r="L357">
        <v>92501</v>
      </c>
      <c r="M357">
        <v>80044</v>
      </c>
      <c r="N357">
        <v>91592</v>
      </c>
      <c r="O357">
        <v>94703</v>
      </c>
      <c r="P357">
        <v>89214</v>
      </c>
      <c r="Q357">
        <v>85115</v>
      </c>
      <c r="R357">
        <v>82841</v>
      </c>
      <c r="S357">
        <v>68872</v>
      </c>
      <c r="T357">
        <v>63587</v>
      </c>
      <c r="U357">
        <v>72461</v>
      </c>
    </row>
    <row r="358" spans="1:21" x14ac:dyDescent="0.25">
      <c r="A358">
        <v>56196</v>
      </c>
      <c r="B358" s="1">
        <v>112112</v>
      </c>
      <c r="C358">
        <v>56196</v>
      </c>
      <c r="D358">
        <v>96123</v>
      </c>
      <c r="E358">
        <v>72075</v>
      </c>
      <c r="F358">
        <v>78607</v>
      </c>
      <c r="G358">
        <v>91347</v>
      </c>
      <c r="H358">
        <v>90015</v>
      </c>
      <c r="I358">
        <v>87091</v>
      </c>
      <c r="J358">
        <v>83129</v>
      </c>
      <c r="K358">
        <v>66957</v>
      </c>
      <c r="L358">
        <v>93934</v>
      </c>
      <c r="M358">
        <v>76150</v>
      </c>
      <c r="N358">
        <v>81565</v>
      </c>
      <c r="O358">
        <v>98990</v>
      </c>
      <c r="P358">
        <v>98215</v>
      </c>
      <c r="Q358">
        <v>85953</v>
      </c>
      <c r="R358">
        <v>77262</v>
      </c>
      <c r="S358">
        <v>69384</v>
      </c>
      <c r="T358">
        <v>59161</v>
      </c>
      <c r="U358">
        <v>79278</v>
      </c>
    </row>
    <row r="359" spans="1:21" x14ac:dyDescent="0.25">
      <c r="A359">
        <v>66173</v>
      </c>
      <c r="B359" s="1">
        <v>112057</v>
      </c>
      <c r="C359">
        <v>66173</v>
      </c>
      <c r="D359">
        <v>98636</v>
      </c>
      <c r="E359">
        <v>80423</v>
      </c>
      <c r="F359">
        <v>84304</v>
      </c>
      <c r="G359">
        <v>88988</v>
      </c>
      <c r="H359">
        <v>83516</v>
      </c>
      <c r="I359">
        <v>83660</v>
      </c>
      <c r="J359">
        <v>80622</v>
      </c>
      <c r="K359">
        <v>81889</v>
      </c>
      <c r="L359">
        <v>86574</v>
      </c>
      <c r="M359">
        <v>85795</v>
      </c>
      <c r="N359">
        <v>83602</v>
      </c>
      <c r="O359">
        <v>91694</v>
      </c>
      <c r="P359">
        <v>97457</v>
      </c>
      <c r="Q359">
        <v>85677</v>
      </c>
      <c r="R359">
        <v>86658</v>
      </c>
      <c r="S359">
        <v>72375</v>
      </c>
      <c r="T359">
        <v>66279</v>
      </c>
      <c r="U359">
        <v>80615</v>
      </c>
    </row>
    <row r="360" spans="1:21" x14ac:dyDescent="0.25">
      <c r="A360">
        <v>61551</v>
      </c>
      <c r="B360" s="1">
        <v>121075.999999951</v>
      </c>
      <c r="C360">
        <v>61551</v>
      </c>
      <c r="D360">
        <v>95125</v>
      </c>
      <c r="E360">
        <v>75869</v>
      </c>
      <c r="F360">
        <v>82347</v>
      </c>
      <c r="G360">
        <v>91049</v>
      </c>
      <c r="H360">
        <v>88398</v>
      </c>
      <c r="I360">
        <v>84820</v>
      </c>
      <c r="J360">
        <v>81544</v>
      </c>
      <c r="K360">
        <v>76452</v>
      </c>
      <c r="L360">
        <v>100612</v>
      </c>
      <c r="M360">
        <v>86856</v>
      </c>
      <c r="N360">
        <v>90206</v>
      </c>
      <c r="O360">
        <v>97983</v>
      </c>
      <c r="P360">
        <v>92462</v>
      </c>
      <c r="Q360">
        <v>86104</v>
      </c>
      <c r="R360">
        <v>81737</v>
      </c>
      <c r="S360">
        <v>72862</v>
      </c>
      <c r="T360">
        <v>63560</v>
      </c>
      <c r="U360">
        <v>83108</v>
      </c>
    </row>
    <row r="361" spans="1:21" x14ac:dyDescent="0.25">
      <c r="A361">
        <v>74870</v>
      </c>
      <c r="B361" s="1">
        <v>126502</v>
      </c>
      <c r="C361">
        <v>74870</v>
      </c>
      <c r="D361">
        <v>107326</v>
      </c>
      <c r="E361">
        <v>84381</v>
      </c>
      <c r="F361">
        <v>95030</v>
      </c>
      <c r="G361">
        <v>100400</v>
      </c>
      <c r="H361">
        <v>100337</v>
      </c>
      <c r="I361">
        <v>101132</v>
      </c>
      <c r="J361">
        <v>99226</v>
      </c>
      <c r="K361">
        <v>97801</v>
      </c>
      <c r="L361">
        <v>95334</v>
      </c>
      <c r="M361">
        <v>97378</v>
      </c>
      <c r="N361">
        <v>95484</v>
      </c>
      <c r="O361">
        <v>89256</v>
      </c>
      <c r="P361">
        <v>94405</v>
      </c>
      <c r="Q361">
        <v>101213</v>
      </c>
      <c r="R361">
        <v>99341</v>
      </c>
      <c r="S361">
        <v>96786</v>
      </c>
      <c r="T361">
        <v>76688</v>
      </c>
      <c r="U361">
        <v>91811</v>
      </c>
    </row>
    <row r="362" spans="1:21" x14ac:dyDescent="0.25">
      <c r="A362">
        <v>67664</v>
      </c>
      <c r="B362" s="1">
        <v>121749</v>
      </c>
      <c r="C362">
        <v>67664</v>
      </c>
      <c r="D362">
        <v>101797</v>
      </c>
      <c r="E362">
        <v>80696</v>
      </c>
      <c r="F362">
        <v>86697</v>
      </c>
      <c r="G362">
        <v>89207</v>
      </c>
      <c r="H362">
        <v>88760</v>
      </c>
      <c r="I362">
        <v>82015</v>
      </c>
      <c r="J362">
        <v>85312</v>
      </c>
      <c r="K362">
        <v>85226</v>
      </c>
      <c r="L362">
        <v>97078</v>
      </c>
      <c r="M362">
        <v>85838</v>
      </c>
      <c r="N362">
        <v>95352</v>
      </c>
      <c r="O362">
        <v>101633</v>
      </c>
      <c r="P362">
        <v>100359</v>
      </c>
      <c r="Q362">
        <v>89800</v>
      </c>
      <c r="R362">
        <v>83892</v>
      </c>
      <c r="S362">
        <v>74179</v>
      </c>
      <c r="T362">
        <v>65579</v>
      </c>
      <c r="U362">
        <v>85485</v>
      </c>
    </row>
    <row r="363" spans="1:21" x14ac:dyDescent="0.25">
      <c r="A363">
        <v>66647</v>
      </c>
      <c r="B363" s="1">
        <v>132237</v>
      </c>
      <c r="C363">
        <v>66647</v>
      </c>
      <c r="D363">
        <v>101758</v>
      </c>
      <c r="E363">
        <v>81466</v>
      </c>
      <c r="F363">
        <v>86878</v>
      </c>
      <c r="G363">
        <v>96078</v>
      </c>
      <c r="H363">
        <v>94032</v>
      </c>
      <c r="I363">
        <v>92447</v>
      </c>
      <c r="J363">
        <v>93043</v>
      </c>
      <c r="K363">
        <v>89715</v>
      </c>
      <c r="L363">
        <v>88339</v>
      </c>
      <c r="M363">
        <v>90118</v>
      </c>
      <c r="N363">
        <v>87303</v>
      </c>
      <c r="O363">
        <v>88981</v>
      </c>
      <c r="P363">
        <v>97292</v>
      </c>
      <c r="Q363">
        <v>96097</v>
      </c>
      <c r="R363">
        <v>94252</v>
      </c>
      <c r="S363">
        <v>93259</v>
      </c>
      <c r="T363">
        <v>66441</v>
      </c>
      <c r="U363">
        <v>85187</v>
      </c>
    </row>
    <row r="364" spans="1:21" x14ac:dyDescent="0.25">
      <c r="A364">
        <v>70756</v>
      </c>
      <c r="B364" s="1">
        <v>137978</v>
      </c>
      <c r="C364">
        <v>70756</v>
      </c>
      <c r="D364">
        <v>100879</v>
      </c>
      <c r="E364">
        <v>82334</v>
      </c>
      <c r="F364">
        <v>93654</v>
      </c>
      <c r="G364">
        <v>93098</v>
      </c>
      <c r="H364">
        <v>93957</v>
      </c>
      <c r="I364">
        <v>93518</v>
      </c>
      <c r="J364">
        <v>92504</v>
      </c>
      <c r="K364">
        <v>94823</v>
      </c>
      <c r="L364">
        <v>92875</v>
      </c>
      <c r="M364">
        <v>98932</v>
      </c>
      <c r="N364">
        <v>86079</v>
      </c>
      <c r="O364">
        <v>90854</v>
      </c>
      <c r="P364">
        <v>93653</v>
      </c>
      <c r="Q364">
        <v>104009</v>
      </c>
      <c r="R364">
        <v>101628</v>
      </c>
      <c r="S364">
        <v>77187</v>
      </c>
      <c r="T364">
        <v>74571</v>
      </c>
      <c r="U364">
        <v>86490</v>
      </c>
    </row>
    <row r="365" spans="1:21" x14ac:dyDescent="0.25">
      <c r="A365">
        <v>69672</v>
      </c>
      <c r="B365" s="1">
        <v>129260</v>
      </c>
      <c r="C365">
        <v>69672</v>
      </c>
      <c r="D365">
        <v>99039</v>
      </c>
      <c r="E365">
        <v>79063</v>
      </c>
      <c r="F365">
        <v>86919</v>
      </c>
      <c r="G365">
        <v>89785</v>
      </c>
      <c r="H365">
        <v>87689</v>
      </c>
      <c r="I365">
        <v>90033</v>
      </c>
      <c r="J365">
        <v>87595</v>
      </c>
      <c r="K365">
        <v>84116</v>
      </c>
      <c r="L365">
        <v>94129</v>
      </c>
      <c r="M365">
        <v>84713</v>
      </c>
      <c r="N365">
        <v>86028</v>
      </c>
      <c r="O365">
        <v>89516</v>
      </c>
      <c r="P365">
        <v>93347</v>
      </c>
      <c r="Q365">
        <v>87228</v>
      </c>
      <c r="R365">
        <v>85003</v>
      </c>
      <c r="S365">
        <v>71283</v>
      </c>
      <c r="T365">
        <v>69947</v>
      </c>
      <c r="U365">
        <v>85105</v>
      </c>
    </row>
    <row r="366" spans="1:21" x14ac:dyDescent="0.25">
      <c r="A366">
        <v>74645</v>
      </c>
      <c r="B366" s="1">
        <v>136104</v>
      </c>
      <c r="C366">
        <v>74645</v>
      </c>
      <c r="D366">
        <v>107103</v>
      </c>
      <c r="E366">
        <v>89723</v>
      </c>
      <c r="F366">
        <v>93050</v>
      </c>
      <c r="G366">
        <v>94155</v>
      </c>
      <c r="H366">
        <v>91440</v>
      </c>
      <c r="I366">
        <v>94532</v>
      </c>
      <c r="J366">
        <v>94187</v>
      </c>
      <c r="K366">
        <v>93169</v>
      </c>
      <c r="L366">
        <v>92727</v>
      </c>
      <c r="M366">
        <v>92360</v>
      </c>
      <c r="N366">
        <v>95447</v>
      </c>
      <c r="O366">
        <v>93813</v>
      </c>
      <c r="P366">
        <v>97500</v>
      </c>
      <c r="Q366">
        <v>95069</v>
      </c>
      <c r="R366">
        <v>93987</v>
      </c>
      <c r="S366">
        <v>89784</v>
      </c>
      <c r="T366">
        <v>73137</v>
      </c>
      <c r="U366">
        <v>87632</v>
      </c>
    </row>
    <row r="367" spans="1:21" x14ac:dyDescent="0.25">
      <c r="A367">
        <v>74913</v>
      </c>
      <c r="B367" s="1">
        <v>124531.999999999</v>
      </c>
      <c r="C367">
        <v>74913</v>
      </c>
      <c r="D367">
        <v>101247</v>
      </c>
      <c r="E367">
        <v>83968</v>
      </c>
      <c r="F367">
        <v>90989</v>
      </c>
      <c r="G367">
        <v>96786</v>
      </c>
      <c r="H367">
        <v>92195</v>
      </c>
      <c r="I367">
        <v>87326</v>
      </c>
      <c r="J367">
        <v>88799</v>
      </c>
      <c r="K367">
        <v>85631</v>
      </c>
      <c r="L367">
        <v>93991</v>
      </c>
      <c r="M367">
        <v>91932</v>
      </c>
      <c r="N367">
        <v>95069</v>
      </c>
      <c r="O367">
        <v>97336</v>
      </c>
      <c r="P367">
        <v>93211</v>
      </c>
      <c r="Q367">
        <v>94285</v>
      </c>
      <c r="R367">
        <v>97203</v>
      </c>
      <c r="S367">
        <v>74904</v>
      </c>
      <c r="T367">
        <v>74225</v>
      </c>
      <c r="U367">
        <v>84638</v>
      </c>
    </row>
    <row r="368" spans="1:21" x14ac:dyDescent="0.25">
      <c r="A368">
        <v>58546</v>
      </c>
      <c r="B368" s="1">
        <v>110033.999999951</v>
      </c>
      <c r="C368">
        <v>58546</v>
      </c>
      <c r="D368">
        <v>93103</v>
      </c>
      <c r="E368">
        <v>74092</v>
      </c>
      <c r="F368">
        <v>80358</v>
      </c>
      <c r="G368">
        <v>88380</v>
      </c>
      <c r="H368">
        <v>85370</v>
      </c>
      <c r="I368">
        <v>79918</v>
      </c>
      <c r="J368">
        <v>76736</v>
      </c>
      <c r="K368">
        <v>71306</v>
      </c>
      <c r="L368">
        <v>98389</v>
      </c>
      <c r="M368">
        <v>82445</v>
      </c>
      <c r="N368">
        <v>87094</v>
      </c>
      <c r="O368">
        <v>93614</v>
      </c>
      <c r="P368">
        <v>87329</v>
      </c>
      <c r="Q368">
        <v>85989</v>
      </c>
      <c r="R368">
        <v>82415</v>
      </c>
      <c r="S368">
        <v>61026</v>
      </c>
      <c r="T368">
        <v>63207</v>
      </c>
      <c r="U368">
        <v>73316</v>
      </c>
    </row>
    <row r="369" spans="1:21" x14ac:dyDescent="0.25">
      <c r="A369">
        <v>59682</v>
      </c>
      <c r="B369" s="1">
        <v>119757</v>
      </c>
      <c r="C369">
        <v>59682</v>
      </c>
      <c r="D369">
        <v>101214</v>
      </c>
      <c r="E369">
        <v>77903</v>
      </c>
      <c r="F369">
        <v>80071</v>
      </c>
      <c r="G369">
        <v>89418</v>
      </c>
      <c r="H369">
        <v>90206</v>
      </c>
      <c r="I369">
        <v>90661</v>
      </c>
      <c r="J369">
        <v>86874</v>
      </c>
      <c r="K369">
        <v>79864</v>
      </c>
      <c r="L369">
        <v>87768</v>
      </c>
      <c r="M369">
        <v>84403</v>
      </c>
      <c r="N369">
        <v>87701</v>
      </c>
      <c r="O369">
        <v>97371</v>
      </c>
      <c r="P369">
        <v>86808</v>
      </c>
      <c r="Q369">
        <v>88436</v>
      </c>
      <c r="R369">
        <v>94018</v>
      </c>
      <c r="S369">
        <v>72782</v>
      </c>
      <c r="T369">
        <v>61365</v>
      </c>
      <c r="U369">
        <v>82779</v>
      </c>
    </row>
    <row r="370" spans="1:21" x14ac:dyDescent="0.25">
      <c r="A370">
        <v>69352</v>
      </c>
      <c r="B370" s="1">
        <v>114504</v>
      </c>
      <c r="C370">
        <v>69352</v>
      </c>
      <c r="D370">
        <v>99445</v>
      </c>
      <c r="E370">
        <v>82388</v>
      </c>
      <c r="F370">
        <v>88861</v>
      </c>
      <c r="G370">
        <v>90146</v>
      </c>
      <c r="H370">
        <v>90888</v>
      </c>
      <c r="I370">
        <v>85742</v>
      </c>
      <c r="J370">
        <v>85546</v>
      </c>
      <c r="K370">
        <v>85416</v>
      </c>
      <c r="L370">
        <v>96049</v>
      </c>
      <c r="M370">
        <v>87084</v>
      </c>
      <c r="N370">
        <v>96190</v>
      </c>
      <c r="O370">
        <v>100251</v>
      </c>
      <c r="P370">
        <v>96960</v>
      </c>
      <c r="Q370">
        <v>99220</v>
      </c>
      <c r="R370">
        <v>94884</v>
      </c>
      <c r="S370">
        <v>79690</v>
      </c>
      <c r="T370">
        <v>68177</v>
      </c>
      <c r="U370">
        <v>89256</v>
      </c>
    </row>
    <row r="371" spans="1:21" x14ac:dyDescent="0.25">
      <c r="A371">
        <v>64988</v>
      </c>
      <c r="B371" s="1">
        <v>103810.99999995</v>
      </c>
      <c r="C371">
        <v>64988</v>
      </c>
      <c r="D371">
        <v>94114</v>
      </c>
      <c r="E371">
        <v>76088</v>
      </c>
      <c r="F371">
        <v>86136</v>
      </c>
      <c r="G371">
        <v>87646</v>
      </c>
      <c r="H371">
        <v>85556</v>
      </c>
      <c r="I371">
        <v>84416</v>
      </c>
      <c r="J371">
        <v>86543</v>
      </c>
      <c r="K371">
        <v>79674</v>
      </c>
      <c r="L371">
        <v>87477</v>
      </c>
      <c r="M371">
        <v>83533</v>
      </c>
      <c r="N371">
        <v>85133</v>
      </c>
      <c r="O371">
        <v>91742</v>
      </c>
      <c r="P371">
        <v>88388</v>
      </c>
      <c r="Q371">
        <v>92450</v>
      </c>
      <c r="R371">
        <v>86164</v>
      </c>
      <c r="S371">
        <v>65699</v>
      </c>
      <c r="T371">
        <v>68580</v>
      </c>
      <c r="U371">
        <v>72248</v>
      </c>
    </row>
    <row r="372" spans="1:21" x14ac:dyDescent="0.25">
      <c r="A372">
        <v>70080</v>
      </c>
      <c r="B372" s="1">
        <v>127433</v>
      </c>
      <c r="C372">
        <v>70080</v>
      </c>
      <c r="D372">
        <v>99716</v>
      </c>
      <c r="E372">
        <v>85002</v>
      </c>
      <c r="F372">
        <v>86438</v>
      </c>
      <c r="G372">
        <v>92010</v>
      </c>
      <c r="H372">
        <v>91711</v>
      </c>
      <c r="I372">
        <v>88584</v>
      </c>
      <c r="J372">
        <v>89241</v>
      </c>
      <c r="K372">
        <v>84420</v>
      </c>
      <c r="L372">
        <v>100056</v>
      </c>
      <c r="M372">
        <v>90117</v>
      </c>
      <c r="N372">
        <v>93067</v>
      </c>
      <c r="O372">
        <v>103907</v>
      </c>
      <c r="P372">
        <v>96740</v>
      </c>
      <c r="Q372">
        <v>98301</v>
      </c>
      <c r="R372">
        <v>93095</v>
      </c>
      <c r="S372">
        <v>84367</v>
      </c>
      <c r="T372">
        <v>73506</v>
      </c>
      <c r="U372">
        <v>83576</v>
      </c>
    </row>
    <row r="374" spans="1:21" x14ac:dyDescent="0.25">
      <c r="A374" t="s">
        <v>982</v>
      </c>
    </row>
    <row r="375" spans="1:21" x14ac:dyDescent="0.25">
      <c r="A375" t="s">
        <v>983</v>
      </c>
    </row>
    <row r="376" spans="1:21" x14ac:dyDescent="0.25">
      <c r="A376" t="s">
        <v>984</v>
      </c>
    </row>
    <row r="377" spans="1:21" x14ac:dyDescent="0.25">
      <c r="A377" t="s">
        <v>983</v>
      </c>
    </row>
    <row r="378" spans="1:21" x14ac:dyDescent="0.25">
      <c r="A378" t="s">
        <v>983</v>
      </c>
    </row>
    <row r="379" spans="1:21" x14ac:dyDescent="0.25">
      <c r="A379" t="s">
        <v>983</v>
      </c>
    </row>
    <row r="380" spans="1:21" x14ac:dyDescent="0.25">
      <c r="A380" t="s">
        <v>984</v>
      </c>
    </row>
    <row r="381" spans="1:21" x14ac:dyDescent="0.25">
      <c r="A381" t="s">
        <v>983</v>
      </c>
    </row>
    <row r="382" spans="1:21" x14ac:dyDescent="0.25">
      <c r="A382" t="s">
        <v>983</v>
      </c>
    </row>
    <row r="383" spans="1:21" x14ac:dyDescent="0.25">
      <c r="A383" t="s">
        <v>983</v>
      </c>
    </row>
    <row r="384" spans="1:21" x14ac:dyDescent="0.25">
      <c r="A384" t="s">
        <v>984</v>
      </c>
    </row>
    <row r="385" spans="1:1" x14ac:dyDescent="0.25">
      <c r="A385" t="s">
        <v>984</v>
      </c>
    </row>
    <row r="386" spans="1:1" x14ac:dyDescent="0.25">
      <c r="A386" t="s">
        <v>984</v>
      </c>
    </row>
    <row r="387" spans="1:1" x14ac:dyDescent="0.25">
      <c r="A387" t="s">
        <v>983</v>
      </c>
    </row>
    <row r="388" spans="1:1" x14ac:dyDescent="0.25">
      <c r="A388" t="s">
        <v>983</v>
      </c>
    </row>
    <row r="389" spans="1:1" x14ac:dyDescent="0.25">
      <c r="A389" t="s">
        <v>983</v>
      </c>
    </row>
    <row r="390" spans="1:1" x14ac:dyDescent="0.25">
      <c r="A390" t="s">
        <v>983</v>
      </c>
    </row>
    <row r="391" spans="1:1" x14ac:dyDescent="0.25">
      <c r="A391" t="s">
        <v>983</v>
      </c>
    </row>
    <row r="392" spans="1:1" x14ac:dyDescent="0.25">
      <c r="A392" t="s">
        <v>984</v>
      </c>
    </row>
    <row r="393" spans="1:1" x14ac:dyDescent="0.25">
      <c r="A393" t="s">
        <v>984</v>
      </c>
    </row>
    <row r="394" spans="1:1" x14ac:dyDescent="0.25">
      <c r="A394" t="s">
        <v>983</v>
      </c>
    </row>
    <row r="395" spans="1:1" x14ac:dyDescent="0.25">
      <c r="A395" t="s">
        <v>983</v>
      </c>
    </row>
    <row r="396" spans="1:1" x14ac:dyDescent="0.25">
      <c r="A396" t="s">
        <v>983</v>
      </c>
    </row>
    <row r="397" spans="1:1" x14ac:dyDescent="0.25">
      <c r="A397" t="s">
        <v>983</v>
      </c>
    </row>
    <row r="398" spans="1:1" x14ac:dyDescent="0.25">
      <c r="A398" t="s">
        <v>983</v>
      </c>
    </row>
    <row r="399" spans="1:1" x14ac:dyDescent="0.25">
      <c r="A399" t="s">
        <v>983</v>
      </c>
    </row>
    <row r="400" spans="1:1" x14ac:dyDescent="0.25">
      <c r="A400" t="s">
        <v>983</v>
      </c>
    </row>
    <row r="401" spans="1:1" x14ac:dyDescent="0.25">
      <c r="A401" t="s">
        <v>984</v>
      </c>
    </row>
    <row r="402" spans="1:1" x14ac:dyDescent="0.25">
      <c r="A402" t="s">
        <v>983</v>
      </c>
    </row>
    <row r="403" spans="1:1" x14ac:dyDescent="0.25">
      <c r="A403" t="s">
        <v>983</v>
      </c>
    </row>
    <row r="404" spans="1:1" x14ac:dyDescent="0.25">
      <c r="A404" t="s">
        <v>983</v>
      </c>
    </row>
    <row r="405" spans="1:1" x14ac:dyDescent="0.25">
      <c r="A405" t="s">
        <v>983</v>
      </c>
    </row>
    <row r="406" spans="1:1" x14ac:dyDescent="0.25">
      <c r="A406" t="s">
        <v>984</v>
      </c>
    </row>
    <row r="407" spans="1:1" x14ac:dyDescent="0.25">
      <c r="A407" t="s">
        <v>983</v>
      </c>
    </row>
    <row r="408" spans="1:1" x14ac:dyDescent="0.25">
      <c r="A408" t="s">
        <v>983</v>
      </c>
    </row>
    <row r="409" spans="1:1" x14ac:dyDescent="0.25">
      <c r="A409" t="s">
        <v>983</v>
      </c>
    </row>
    <row r="410" spans="1:1" x14ac:dyDescent="0.25">
      <c r="A410" t="s">
        <v>983</v>
      </c>
    </row>
    <row r="411" spans="1:1" x14ac:dyDescent="0.25">
      <c r="A411" t="s">
        <v>985</v>
      </c>
    </row>
    <row r="412" spans="1:1" x14ac:dyDescent="0.25">
      <c r="A412" t="s">
        <v>983</v>
      </c>
    </row>
    <row r="413" spans="1:1" x14ac:dyDescent="0.25">
      <c r="A413" t="s">
        <v>984</v>
      </c>
    </row>
    <row r="414" spans="1:1" x14ac:dyDescent="0.25">
      <c r="A414" t="s">
        <v>983</v>
      </c>
    </row>
    <row r="415" spans="1:1" x14ac:dyDescent="0.25">
      <c r="A415" t="s">
        <v>984</v>
      </c>
    </row>
    <row r="416" spans="1:1" x14ac:dyDescent="0.25">
      <c r="A416" t="s">
        <v>983</v>
      </c>
    </row>
    <row r="417" spans="1:1" x14ac:dyDescent="0.25">
      <c r="A417" t="s">
        <v>983</v>
      </c>
    </row>
    <row r="418" spans="1:1" x14ac:dyDescent="0.25">
      <c r="A418" t="s">
        <v>983</v>
      </c>
    </row>
    <row r="419" spans="1:1" x14ac:dyDescent="0.25">
      <c r="A419" t="s">
        <v>983</v>
      </c>
    </row>
    <row r="420" spans="1:1" x14ac:dyDescent="0.25">
      <c r="A420" t="s">
        <v>983</v>
      </c>
    </row>
    <row r="421" spans="1:1" x14ac:dyDescent="0.25">
      <c r="A421" t="s">
        <v>983</v>
      </c>
    </row>
    <row r="422" spans="1:1" x14ac:dyDescent="0.25">
      <c r="A422" t="s">
        <v>983</v>
      </c>
    </row>
    <row r="423" spans="1:1" x14ac:dyDescent="0.25">
      <c r="A423" t="s">
        <v>983</v>
      </c>
    </row>
    <row r="424" spans="1:1" x14ac:dyDescent="0.25">
      <c r="A424" t="s">
        <v>985</v>
      </c>
    </row>
    <row r="425" spans="1:1" x14ac:dyDescent="0.25">
      <c r="A425" t="s">
        <v>984</v>
      </c>
    </row>
    <row r="426" spans="1:1" x14ac:dyDescent="0.25">
      <c r="A426" t="s">
        <v>984</v>
      </c>
    </row>
    <row r="427" spans="1:1" x14ac:dyDescent="0.25">
      <c r="A427" t="s">
        <v>983</v>
      </c>
    </row>
    <row r="428" spans="1:1" x14ac:dyDescent="0.25">
      <c r="A428" t="s">
        <v>983</v>
      </c>
    </row>
    <row r="429" spans="1:1" x14ac:dyDescent="0.25">
      <c r="A429" t="s">
        <v>984</v>
      </c>
    </row>
    <row r="430" spans="1:1" x14ac:dyDescent="0.25">
      <c r="A430" t="s">
        <v>983</v>
      </c>
    </row>
    <row r="431" spans="1:1" x14ac:dyDescent="0.25">
      <c r="A431" t="s">
        <v>984</v>
      </c>
    </row>
    <row r="432" spans="1:1" x14ac:dyDescent="0.25">
      <c r="A432" t="s">
        <v>983</v>
      </c>
    </row>
    <row r="433" spans="1:1" x14ac:dyDescent="0.25">
      <c r="A433" t="s">
        <v>983</v>
      </c>
    </row>
    <row r="434" spans="1:1" x14ac:dyDescent="0.25">
      <c r="A434" t="s">
        <v>984</v>
      </c>
    </row>
    <row r="435" spans="1:1" x14ac:dyDescent="0.25">
      <c r="A435" t="s">
        <v>983</v>
      </c>
    </row>
    <row r="436" spans="1:1" x14ac:dyDescent="0.25">
      <c r="A436" t="s">
        <v>983</v>
      </c>
    </row>
    <row r="437" spans="1:1" x14ac:dyDescent="0.25">
      <c r="A437" t="s">
        <v>983</v>
      </c>
    </row>
    <row r="438" spans="1:1" x14ac:dyDescent="0.25">
      <c r="A438" t="s">
        <v>984</v>
      </c>
    </row>
    <row r="439" spans="1:1" x14ac:dyDescent="0.25">
      <c r="A439" t="s">
        <v>984</v>
      </c>
    </row>
    <row r="440" spans="1:1" x14ac:dyDescent="0.25">
      <c r="A440" t="s">
        <v>983</v>
      </c>
    </row>
    <row r="441" spans="1:1" x14ac:dyDescent="0.25">
      <c r="A441" t="s">
        <v>983</v>
      </c>
    </row>
    <row r="442" spans="1:1" x14ac:dyDescent="0.25">
      <c r="A442" t="s">
        <v>984</v>
      </c>
    </row>
    <row r="443" spans="1:1" x14ac:dyDescent="0.25">
      <c r="A443" t="s">
        <v>983</v>
      </c>
    </row>
    <row r="444" spans="1:1" x14ac:dyDescent="0.25">
      <c r="A444" t="s">
        <v>984</v>
      </c>
    </row>
    <row r="445" spans="1:1" x14ac:dyDescent="0.25">
      <c r="A445" t="s">
        <v>984</v>
      </c>
    </row>
    <row r="446" spans="1:1" x14ac:dyDescent="0.25">
      <c r="A446" t="s">
        <v>983</v>
      </c>
    </row>
    <row r="447" spans="1:1" x14ac:dyDescent="0.25">
      <c r="A447" t="s">
        <v>983</v>
      </c>
    </row>
    <row r="448" spans="1:1" x14ac:dyDescent="0.25">
      <c r="A448" t="s">
        <v>984</v>
      </c>
    </row>
    <row r="449" spans="1:1" x14ac:dyDescent="0.25">
      <c r="A449" t="s">
        <v>983</v>
      </c>
    </row>
    <row r="450" spans="1:1" x14ac:dyDescent="0.25">
      <c r="A450" t="s">
        <v>983</v>
      </c>
    </row>
    <row r="451" spans="1:1" x14ac:dyDescent="0.25">
      <c r="A451" t="s">
        <v>983</v>
      </c>
    </row>
    <row r="452" spans="1:1" x14ac:dyDescent="0.25">
      <c r="A452" t="s">
        <v>983</v>
      </c>
    </row>
    <row r="453" spans="1:1" x14ac:dyDescent="0.25">
      <c r="A453" t="s">
        <v>984</v>
      </c>
    </row>
    <row r="454" spans="1:1" x14ac:dyDescent="0.25">
      <c r="A454" t="s">
        <v>984</v>
      </c>
    </row>
    <row r="455" spans="1:1" x14ac:dyDescent="0.25">
      <c r="A455" t="s">
        <v>983</v>
      </c>
    </row>
    <row r="456" spans="1:1" x14ac:dyDescent="0.25">
      <c r="A456" t="s">
        <v>983</v>
      </c>
    </row>
    <row r="457" spans="1:1" x14ac:dyDescent="0.25">
      <c r="A457" t="s">
        <v>984</v>
      </c>
    </row>
    <row r="458" spans="1:1" x14ac:dyDescent="0.25">
      <c r="A458" t="s">
        <v>984</v>
      </c>
    </row>
    <row r="459" spans="1:1" x14ac:dyDescent="0.25">
      <c r="A459" t="s">
        <v>983</v>
      </c>
    </row>
    <row r="460" spans="1:1" x14ac:dyDescent="0.25">
      <c r="A460" t="s">
        <v>983</v>
      </c>
    </row>
    <row r="461" spans="1:1" x14ac:dyDescent="0.25">
      <c r="A461" t="s">
        <v>984</v>
      </c>
    </row>
    <row r="462" spans="1:1" x14ac:dyDescent="0.25">
      <c r="A462" t="s">
        <v>983</v>
      </c>
    </row>
    <row r="463" spans="1:1" x14ac:dyDescent="0.25">
      <c r="A463" t="s">
        <v>983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cols>
    <col min="1" max="1" width="13" customWidth="1"/>
  </cols>
  <sheetData>
    <row r="1" spans="1:17" x14ac:dyDescent="0.25">
      <c r="A1" t="s">
        <v>101</v>
      </c>
    </row>
    <row r="2" spans="1:17" x14ac:dyDescent="0.25">
      <c r="B2">
        <v>0</v>
      </c>
      <c r="C2">
        <v>2.4675735526732048</v>
      </c>
      <c r="D2">
        <v>0.47453337551407782</v>
      </c>
      <c r="E2">
        <v>4.4289781714647267</v>
      </c>
      <c r="F2">
        <v>24.960455552040493</v>
      </c>
      <c r="G2">
        <v>21.89180639038279</v>
      </c>
      <c r="H2">
        <v>22.745966466308129</v>
      </c>
      <c r="I2">
        <v>22.144890857323631</v>
      </c>
      <c r="J2">
        <v>2.530844669408415</v>
      </c>
      <c r="K2">
        <v>5.7576716229041445</v>
      </c>
      <c r="L2">
        <v>11.800063271116736</v>
      </c>
      <c r="M2">
        <v>4.7769693135083831</v>
      </c>
      <c r="N2">
        <v>13.065485605820943</v>
      </c>
      <c r="O2">
        <v>12.844036697247708</v>
      </c>
      <c r="P2">
        <v>12.907307813982916</v>
      </c>
      <c r="Q2">
        <v>14.14109459031952</v>
      </c>
    </row>
    <row r="3" spans="1:17" x14ac:dyDescent="0.25">
      <c r="B3">
        <v>0.89657380723663149</v>
      </c>
      <c r="C3">
        <v>3.4582132564841501</v>
      </c>
      <c r="D3">
        <v>0</v>
      </c>
      <c r="E3">
        <v>5.5395453089977584</v>
      </c>
      <c r="F3">
        <v>23.054755043227665</v>
      </c>
      <c r="G3">
        <v>21.293627921869998</v>
      </c>
      <c r="H3">
        <v>22.062119756644254</v>
      </c>
      <c r="I3">
        <v>21.998078770413066</v>
      </c>
      <c r="J3">
        <v>9.8623118796029452</v>
      </c>
      <c r="K3">
        <v>10.246557796990073</v>
      </c>
      <c r="L3">
        <v>9.2219020172910664</v>
      </c>
      <c r="M3">
        <v>12.936279218699967</v>
      </c>
      <c r="N3">
        <v>17.835414665385844</v>
      </c>
      <c r="O3">
        <v>14.889529298751199</v>
      </c>
      <c r="P3">
        <v>17.579250720461097</v>
      </c>
      <c r="Q3">
        <v>15.241754723022735</v>
      </c>
    </row>
    <row r="4" spans="1:17" x14ac:dyDescent="0.25">
      <c r="B4">
        <v>0.31928480204342274</v>
      </c>
      <c r="C4">
        <v>3.3524904214559386</v>
      </c>
      <c r="D4">
        <v>0</v>
      </c>
      <c r="E4">
        <v>3.8633461047254154</v>
      </c>
      <c r="F4">
        <v>12.994891443167306</v>
      </c>
      <c r="G4">
        <v>11.36653895274585</v>
      </c>
      <c r="H4">
        <v>15.070242656449553</v>
      </c>
      <c r="I4">
        <v>14.048531289910601</v>
      </c>
      <c r="J4">
        <v>1.5644955300127712</v>
      </c>
      <c r="K4">
        <v>1.3409961685823755</v>
      </c>
      <c r="L4">
        <v>2.5223499361430397</v>
      </c>
      <c r="M4">
        <v>3.8633461047254154</v>
      </c>
      <c r="N4">
        <v>5.6194125159642399</v>
      </c>
      <c r="O4">
        <v>5.3639846743295019</v>
      </c>
      <c r="P4">
        <v>7.5351213282247764</v>
      </c>
      <c r="Q4">
        <v>6.7049808429118771</v>
      </c>
    </row>
    <row r="5" spans="1:17" x14ac:dyDescent="0.25">
      <c r="B5">
        <v>1.428996725215838</v>
      </c>
      <c r="C5">
        <v>2.9473057457576659</v>
      </c>
      <c r="D5">
        <v>0</v>
      </c>
      <c r="E5">
        <v>2.7389103899970229</v>
      </c>
      <c r="F5">
        <v>18.72581125334921</v>
      </c>
      <c r="G5">
        <v>17.386126823459364</v>
      </c>
      <c r="H5">
        <v>19.410538850848464</v>
      </c>
      <c r="I5">
        <v>16.760940756177433</v>
      </c>
      <c r="J5">
        <v>8.1274188746650786</v>
      </c>
      <c r="K5">
        <v>3.9892825245608812</v>
      </c>
      <c r="L5">
        <v>5.3885084846680558</v>
      </c>
      <c r="M5">
        <v>6.5495683239059241</v>
      </c>
      <c r="N5">
        <v>5.7159869008633519</v>
      </c>
      <c r="O5">
        <v>5.7457576659720155</v>
      </c>
      <c r="P5">
        <v>7.2938374516225064</v>
      </c>
      <c r="Q5">
        <v>10.181601667162846</v>
      </c>
    </row>
    <row r="6" spans="1:17" x14ac:dyDescent="0.25">
      <c r="B6">
        <v>1.6301126259632486</v>
      </c>
      <c r="C6">
        <v>4.4754001185536456</v>
      </c>
      <c r="D6">
        <v>0</v>
      </c>
      <c r="E6">
        <v>4.3272080616478954</v>
      </c>
      <c r="F6">
        <v>24.925903971547125</v>
      </c>
      <c r="G6">
        <v>21.339656194427977</v>
      </c>
      <c r="H6">
        <v>20.983995257854179</v>
      </c>
      <c r="I6">
        <v>22.465915826911679</v>
      </c>
      <c r="J6">
        <v>13.722584469472437</v>
      </c>
      <c r="K6">
        <v>10.46235921754594</v>
      </c>
      <c r="L6">
        <v>12.092471843509188</v>
      </c>
      <c r="M6">
        <v>10.01778304682869</v>
      </c>
      <c r="N6">
        <v>14.611736810906937</v>
      </c>
      <c r="O6">
        <v>13.455838767042087</v>
      </c>
      <c r="P6">
        <v>13.337285121517487</v>
      </c>
      <c r="Q6">
        <v>12.596324836988737</v>
      </c>
    </row>
    <row r="7" spans="1:17" x14ac:dyDescent="0.25">
      <c r="B7">
        <v>3.4503096431731048</v>
      </c>
      <c r="C7">
        <v>5.1017398997345911</v>
      </c>
      <c r="D7">
        <v>2.4476555588322029</v>
      </c>
      <c r="E7">
        <v>6.3698024181657331</v>
      </c>
      <c r="F7">
        <v>14.479504570923032</v>
      </c>
      <c r="G7">
        <v>13.624299616632262</v>
      </c>
      <c r="H7">
        <v>14.980831613093482</v>
      </c>
      <c r="I7">
        <v>13.063992922441759</v>
      </c>
      <c r="J7">
        <v>6.4582718961958125</v>
      </c>
      <c r="K7">
        <v>2.9489826010026543</v>
      </c>
      <c r="L7">
        <v>0</v>
      </c>
      <c r="M7">
        <v>3.1554113830728396</v>
      </c>
      <c r="N7">
        <v>11.08817457976998</v>
      </c>
      <c r="O7">
        <v>7.2250073724565027</v>
      </c>
      <c r="P7">
        <v>11.530521969920377</v>
      </c>
      <c r="Q7">
        <v>7.4019463285166616</v>
      </c>
    </row>
    <row r="8" spans="1:17" x14ac:dyDescent="0.25">
      <c r="B8">
        <v>9.1827364554637275E-2</v>
      </c>
      <c r="C8">
        <v>3.7955310682583412</v>
      </c>
      <c r="D8">
        <v>0</v>
      </c>
      <c r="E8">
        <v>3.4282216100397918</v>
      </c>
      <c r="F8">
        <v>11.998775635139273</v>
      </c>
      <c r="G8">
        <v>10.3458830731558</v>
      </c>
      <c r="H8">
        <v>10.1010101010101</v>
      </c>
      <c r="I8">
        <v>11.417202326293236</v>
      </c>
      <c r="J8">
        <v>3.1221303948576673</v>
      </c>
      <c r="K8">
        <v>8.1420263238445063</v>
      </c>
      <c r="L8">
        <v>3.0915212733394553</v>
      </c>
      <c r="M8">
        <v>3.3363942454851547</v>
      </c>
      <c r="N8">
        <v>12.610958065503519</v>
      </c>
      <c r="O8">
        <v>15.977961432506888</v>
      </c>
      <c r="P8">
        <v>15.151515151515152</v>
      </c>
      <c r="Q8">
        <v>15.488215488215488</v>
      </c>
    </row>
    <row r="9" spans="1:17" x14ac:dyDescent="0.25">
      <c r="B9">
        <v>0</v>
      </c>
      <c r="C9">
        <v>5.1407588739290082</v>
      </c>
      <c r="D9">
        <v>1.2851897184822521</v>
      </c>
      <c r="E9">
        <v>5.5997552019583843</v>
      </c>
      <c r="F9">
        <v>17.564259485924115</v>
      </c>
      <c r="G9">
        <v>15.208078335373317</v>
      </c>
      <c r="H9">
        <v>16.952264381884945</v>
      </c>
      <c r="I9">
        <v>14.137086903304773</v>
      </c>
      <c r="J9">
        <v>5.5691554467564259</v>
      </c>
      <c r="K9">
        <v>10.862913096695227</v>
      </c>
      <c r="L9">
        <v>10.526315789473683</v>
      </c>
      <c r="M9">
        <v>10.954712362301102</v>
      </c>
      <c r="N9">
        <v>15.820073439412486</v>
      </c>
      <c r="O9">
        <v>11.015911872705018</v>
      </c>
      <c r="P9">
        <v>14.657282741738067</v>
      </c>
      <c r="Q9">
        <v>10.893512851897185</v>
      </c>
    </row>
    <row r="10" spans="1:17" x14ac:dyDescent="0.25">
      <c r="B10">
        <v>2.5</v>
      </c>
      <c r="C10">
        <v>3.4935897435897436</v>
      </c>
      <c r="D10">
        <v>0</v>
      </c>
      <c r="E10">
        <v>4.1666666666666661</v>
      </c>
      <c r="F10">
        <v>22.371794871794872</v>
      </c>
      <c r="G10">
        <v>20.961538461538463</v>
      </c>
      <c r="H10">
        <v>23.782051282051281</v>
      </c>
      <c r="I10">
        <v>24.03846153846154</v>
      </c>
      <c r="J10">
        <v>17.403846153846153</v>
      </c>
      <c r="K10">
        <v>10.929487179487179</v>
      </c>
      <c r="L10">
        <v>16.987179487179489</v>
      </c>
      <c r="M10">
        <v>13.942307692307693</v>
      </c>
      <c r="N10">
        <v>13.910256410256411</v>
      </c>
      <c r="O10">
        <v>16.506410256410255</v>
      </c>
      <c r="P10">
        <v>14.935897435897436</v>
      </c>
      <c r="Q10">
        <v>22.532051282051281</v>
      </c>
    </row>
    <row r="11" spans="1:17" x14ac:dyDescent="0.25">
      <c r="B11">
        <v>1.5773907328294448</v>
      </c>
      <c r="C11">
        <v>4.8636214262241211</v>
      </c>
      <c r="D11">
        <v>0</v>
      </c>
      <c r="E11">
        <v>6.7696352283930326</v>
      </c>
      <c r="F11">
        <v>20.440354912914888</v>
      </c>
      <c r="G11">
        <v>19.914558001971738</v>
      </c>
      <c r="H11">
        <v>21.919158724942491</v>
      </c>
      <c r="I11">
        <v>23.03647716069668</v>
      </c>
      <c r="J11">
        <v>8.9714097929674672</v>
      </c>
      <c r="K11">
        <v>6.9996713769306602</v>
      </c>
      <c r="L11">
        <v>5.7180414065067371</v>
      </c>
      <c r="M11">
        <v>8.0184028918830101</v>
      </c>
      <c r="N11">
        <v>15.149523496549458</v>
      </c>
      <c r="O11">
        <v>14.032205060795269</v>
      </c>
      <c r="P11">
        <v>11.27177127834374</v>
      </c>
      <c r="Q11">
        <v>13.177785080512653</v>
      </c>
    </row>
    <row r="12" spans="1:17" x14ac:dyDescent="0.25">
      <c r="B12">
        <v>0</v>
      </c>
      <c r="C12">
        <v>4.658018867924528</v>
      </c>
      <c r="D12">
        <v>1.179245283018868</v>
      </c>
      <c r="E12">
        <v>5.8372641509433967</v>
      </c>
      <c r="F12">
        <v>14.976415094339623</v>
      </c>
      <c r="G12">
        <v>12.411556603773585</v>
      </c>
      <c r="H12">
        <v>14.59316037735849</v>
      </c>
      <c r="I12">
        <v>13.738207547169811</v>
      </c>
      <c r="J12">
        <v>7.694575471698113</v>
      </c>
      <c r="K12">
        <v>4.540094339622641</v>
      </c>
      <c r="L12">
        <v>10.08254716981132</v>
      </c>
      <c r="M12">
        <v>5.4245283018867925</v>
      </c>
      <c r="N12">
        <v>6.1910377358490569</v>
      </c>
      <c r="O12">
        <v>10.288915094339622</v>
      </c>
      <c r="P12">
        <v>12.352594339622641</v>
      </c>
      <c r="Q12">
        <v>12.441037735849056</v>
      </c>
    </row>
    <row r="13" spans="1:17" x14ac:dyDescent="0.25">
      <c r="B13">
        <v>0</v>
      </c>
      <c r="C13">
        <v>2.7397260273972601</v>
      </c>
      <c r="D13">
        <v>1.076320939334638</v>
      </c>
      <c r="E13">
        <v>5.7729941291585121</v>
      </c>
      <c r="F13">
        <v>22.99412915851272</v>
      </c>
      <c r="G13">
        <v>20.091324200913242</v>
      </c>
      <c r="H13">
        <v>21.135029354207436</v>
      </c>
      <c r="I13">
        <v>20.711024135681669</v>
      </c>
      <c r="J13">
        <v>13.209393346379647</v>
      </c>
      <c r="K13">
        <v>11.643835616438356</v>
      </c>
      <c r="L13">
        <v>15.231572080887149</v>
      </c>
      <c r="M13">
        <v>11.448140900195694</v>
      </c>
      <c r="N13">
        <v>13.568166992824526</v>
      </c>
      <c r="O13">
        <v>11.448140900195694</v>
      </c>
      <c r="P13">
        <v>8.9041095890410951</v>
      </c>
      <c r="Q13">
        <v>15.492498369210697</v>
      </c>
    </row>
    <row r="14" spans="1:17" x14ac:dyDescent="0.25">
      <c r="B14">
        <v>0</v>
      </c>
      <c r="C14">
        <v>3.6509900990099009</v>
      </c>
      <c r="D14">
        <v>0.34034653465346537</v>
      </c>
      <c r="E14">
        <v>3.7747524752475248</v>
      </c>
      <c r="F14">
        <v>21.008663366336634</v>
      </c>
      <c r="G14">
        <v>19.059405940594061</v>
      </c>
      <c r="H14">
        <v>17.852722772277225</v>
      </c>
      <c r="I14">
        <v>16.243811881188119</v>
      </c>
      <c r="J14">
        <v>4.8576732673267324</v>
      </c>
      <c r="K14">
        <v>5.9405940594059405</v>
      </c>
      <c r="L14">
        <v>14.356435643564355</v>
      </c>
      <c r="M14">
        <v>14.78960396039604</v>
      </c>
      <c r="N14">
        <v>13.27351485148515</v>
      </c>
      <c r="O14">
        <v>11.881188118811881</v>
      </c>
      <c r="P14">
        <v>10.952970297029703</v>
      </c>
      <c r="Q14">
        <v>16.150990099009903</v>
      </c>
    </row>
    <row r="15" spans="1:17" x14ac:dyDescent="0.25">
      <c r="B15">
        <v>0.32845625559868613</v>
      </c>
      <c r="C15">
        <v>2.8068080023887729</v>
      </c>
      <c r="D15">
        <v>0</v>
      </c>
      <c r="E15">
        <v>3.7025977903851897</v>
      </c>
      <c r="F15">
        <v>20.871902060316515</v>
      </c>
      <c r="G15">
        <v>21.110779337115556</v>
      </c>
      <c r="H15">
        <v>21.588533890713645</v>
      </c>
      <c r="I15">
        <v>20.334428187518665</v>
      </c>
      <c r="J15">
        <v>13.436846819946252</v>
      </c>
      <c r="K15">
        <v>12.481337712750076</v>
      </c>
      <c r="L15">
        <v>11.048074051955806</v>
      </c>
      <c r="M15">
        <v>7.0767393251716939</v>
      </c>
      <c r="N15">
        <v>12.630636010749477</v>
      </c>
      <c r="O15">
        <v>10.361301881158555</v>
      </c>
      <c r="P15">
        <v>13.705583756345177</v>
      </c>
      <c r="Q15">
        <v>13.197969543147209</v>
      </c>
    </row>
    <row r="16" spans="1:17" x14ac:dyDescent="0.25">
      <c r="B16">
        <v>2.6662484316185697</v>
      </c>
      <c r="C16">
        <v>3.5131744040150563</v>
      </c>
      <c r="D16">
        <v>0</v>
      </c>
      <c r="E16">
        <v>6.4930991217063987</v>
      </c>
      <c r="F16">
        <v>24.968632371392722</v>
      </c>
      <c r="G16">
        <v>23.96486825595985</v>
      </c>
      <c r="H16">
        <v>23.36888331242158</v>
      </c>
      <c r="I16">
        <v>24.058971141781683</v>
      </c>
      <c r="J16">
        <v>9.4102885821831865</v>
      </c>
      <c r="K16">
        <v>16.56210790464241</v>
      </c>
      <c r="L16">
        <v>14.71141781681305</v>
      </c>
      <c r="M16">
        <v>12.672521957340024</v>
      </c>
      <c r="N16">
        <v>16.373902132998747</v>
      </c>
      <c r="O16">
        <v>16.405269761606021</v>
      </c>
      <c r="P16">
        <v>13.582183186951067</v>
      </c>
      <c r="Q16">
        <v>15.338770388958595</v>
      </c>
    </row>
    <row r="17" spans="2:17" x14ac:dyDescent="0.25">
      <c r="B17">
        <v>2.2868343678536425</v>
      </c>
      <c r="C17">
        <v>3.4302515517804637</v>
      </c>
      <c r="D17">
        <v>0</v>
      </c>
      <c r="E17">
        <v>6.4358052923881086</v>
      </c>
      <c r="F17">
        <v>28.585429598170531</v>
      </c>
      <c r="G17">
        <v>27.049983665468801</v>
      </c>
      <c r="H17">
        <v>27.768703038222803</v>
      </c>
      <c r="I17">
        <v>28.520091473374716</v>
      </c>
      <c r="J17">
        <v>11.336164652074485</v>
      </c>
      <c r="K17">
        <v>8.1019274746814762</v>
      </c>
      <c r="L17">
        <v>11.532179026461939</v>
      </c>
      <c r="M17">
        <v>10.519438092126757</v>
      </c>
      <c r="N17">
        <v>15.321790264619406</v>
      </c>
      <c r="O17">
        <v>15.746488075792225</v>
      </c>
      <c r="P17">
        <v>11.630186213655668</v>
      </c>
      <c r="Q17">
        <v>17.281934008493955</v>
      </c>
    </row>
    <row r="18" spans="2:17" x14ac:dyDescent="0.25">
      <c r="B18">
        <v>1.3786764705882353</v>
      </c>
      <c r="C18">
        <v>3.2169117647058822</v>
      </c>
      <c r="D18">
        <v>0</v>
      </c>
      <c r="E18">
        <v>6.0049019607843137</v>
      </c>
      <c r="F18">
        <v>18.995098039215684</v>
      </c>
      <c r="G18">
        <v>15.962009803921568</v>
      </c>
      <c r="H18">
        <v>17.861519607843139</v>
      </c>
      <c r="I18">
        <v>19.117647058823529</v>
      </c>
      <c r="J18">
        <v>8.6703431372549016</v>
      </c>
      <c r="K18">
        <v>11.825980392156863</v>
      </c>
      <c r="L18">
        <v>8.8541666666666679</v>
      </c>
      <c r="M18">
        <v>8.6090686274509807</v>
      </c>
      <c r="N18">
        <v>12.591911764705882</v>
      </c>
      <c r="O18">
        <v>9.3137254901960791</v>
      </c>
      <c r="P18">
        <v>11.121323529411764</v>
      </c>
      <c r="Q18">
        <v>9.742647058823529</v>
      </c>
    </row>
    <row r="19" spans="2:17" x14ac:dyDescent="0.25">
      <c r="B19">
        <v>0.27760641579272055</v>
      </c>
      <c r="C19">
        <v>3.0228254164096238</v>
      </c>
      <c r="D19">
        <v>0</v>
      </c>
      <c r="E19">
        <v>4.1949413942011109</v>
      </c>
      <c r="F19">
        <v>17.735965453423812</v>
      </c>
      <c r="G19">
        <v>14.959901295496609</v>
      </c>
      <c r="H19">
        <v>16.471314003701419</v>
      </c>
      <c r="I19">
        <v>16.594694632942627</v>
      </c>
      <c r="J19">
        <v>3.084515731030228</v>
      </c>
      <c r="K19">
        <v>2.8994447871684144</v>
      </c>
      <c r="L19">
        <v>1.974090067859346</v>
      </c>
      <c r="M19">
        <v>3.4855027760641581</v>
      </c>
      <c r="N19">
        <v>7.0018507094386191</v>
      </c>
      <c r="O19">
        <v>5.8605798889574334</v>
      </c>
      <c r="P19">
        <v>12.739049969154841</v>
      </c>
      <c r="Q19">
        <v>8.6983343615052426</v>
      </c>
    </row>
    <row r="20" spans="2:17" x14ac:dyDescent="0.25">
      <c r="B20">
        <v>0</v>
      </c>
      <c r="C20">
        <v>1.9923580786026203</v>
      </c>
      <c r="D20">
        <v>0.40938864628820959</v>
      </c>
      <c r="E20">
        <v>5.0218340611353707</v>
      </c>
      <c r="F20">
        <v>21.2882096069869</v>
      </c>
      <c r="G20">
        <v>18.995633187772924</v>
      </c>
      <c r="H20">
        <v>20.278384279475983</v>
      </c>
      <c r="I20">
        <v>20.469432314410479</v>
      </c>
      <c r="J20">
        <v>5.431222707423581</v>
      </c>
      <c r="K20">
        <v>2.7565502183406112</v>
      </c>
      <c r="L20">
        <v>8.4334061135371172</v>
      </c>
      <c r="M20">
        <v>5.0764192139737991</v>
      </c>
      <c r="N20">
        <v>4.8853711790393017</v>
      </c>
      <c r="O20">
        <v>9.3613537117903931</v>
      </c>
      <c r="P20">
        <v>7.0687772925764198</v>
      </c>
      <c r="Q20">
        <v>5.2947598253275103</v>
      </c>
    </row>
    <row r="21" spans="2:17" x14ac:dyDescent="0.25">
      <c r="B21">
        <v>0.28151391929934316</v>
      </c>
      <c r="C21">
        <v>0.93837973099781047</v>
      </c>
      <c r="D21">
        <v>0</v>
      </c>
      <c r="E21">
        <v>4.9421332499218016</v>
      </c>
      <c r="F21">
        <v>20.769471379418206</v>
      </c>
      <c r="G21">
        <v>17.485142320925867</v>
      </c>
      <c r="H21">
        <v>21.082264623084139</v>
      </c>
      <c r="I21">
        <v>20.581795433218641</v>
      </c>
      <c r="J21">
        <v>5.7241163590866435</v>
      </c>
      <c r="K21">
        <v>8.6330935251798557</v>
      </c>
      <c r="L21">
        <v>10.791366906474821</v>
      </c>
      <c r="M21">
        <v>5.1923678448545516</v>
      </c>
      <c r="N21">
        <v>9.9781044729433841</v>
      </c>
      <c r="O21">
        <v>6.7563340631842355</v>
      </c>
      <c r="P21">
        <v>11.135439474507351</v>
      </c>
      <c r="Q21">
        <v>11.729746637472632</v>
      </c>
    </row>
    <row r="22" spans="2:17" x14ac:dyDescent="0.25">
      <c r="B22">
        <v>0</v>
      </c>
      <c r="C22">
        <v>4.1414752116082223</v>
      </c>
      <c r="D22">
        <v>2.2370012091898426</v>
      </c>
      <c r="E22">
        <v>6.1064087061668681</v>
      </c>
      <c r="F22">
        <v>13.361547762998791</v>
      </c>
      <c r="G22">
        <v>11.638452237001209</v>
      </c>
      <c r="H22">
        <v>11.759371221281741</v>
      </c>
      <c r="I22">
        <v>12.15235792019347</v>
      </c>
      <c r="J22">
        <v>2.5695284159613059</v>
      </c>
      <c r="K22">
        <v>2.2672309552599761</v>
      </c>
      <c r="L22">
        <v>4.2926239419588876</v>
      </c>
      <c r="M22">
        <v>4.7460701330108828</v>
      </c>
      <c r="N22">
        <v>4.7460701330108828</v>
      </c>
      <c r="O22">
        <v>0.60459492140266025</v>
      </c>
      <c r="P22">
        <v>5.8645707376058045</v>
      </c>
      <c r="Q22">
        <v>3.4461910519951635</v>
      </c>
    </row>
    <row r="23" spans="2:17" x14ac:dyDescent="0.25">
      <c r="B23">
        <v>0.85324232081911267</v>
      </c>
      <c r="C23">
        <v>3.981797497155859</v>
      </c>
      <c r="D23">
        <v>0</v>
      </c>
      <c r="E23">
        <v>1.4789533560864618</v>
      </c>
      <c r="F23">
        <v>12.8839590443686</v>
      </c>
      <c r="G23">
        <v>10.836177474402731</v>
      </c>
      <c r="H23">
        <v>13.139931740614335</v>
      </c>
      <c r="I23">
        <v>12.684869169510806</v>
      </c>
      <c r="J23">
        <v>8.4186575654152449</v>
      </c>
      <c r="K23">
        <v>4.6928327645051189</v>
      </c>
      <c r="L23">
        <v>6.7690557451649607</v>
      </c>
      <c r="M23">
        <v>4.0955631399317403</v>
      </c>
      <c r="N23">
        <v>12.798634812286688</v>
      </c>
      <c r="O23">
        <v>7.5654152445961325</v>
      </c>
      <c r="P23">
        <v>7.4232081911262791</v>
      </c>
      <c r="Q23">
        <v>4.8065984072810011</v>
      </c>
    </row>
    <row r="24" spans="2:17" x14ac:dyDescent="0.25">
      <c r="B24">
        <v>1.6036308623298035</v>
      </c>
      <c r="C24">
        <v>3.3282904689863844</v>
      </c>
      <c r="D24">
        <v>0</v>
      </c>
      <c r="E24">
        <v>4.8108925869894099</v>
      </c>
      <c r="F24">
        <v>20.96822995461422</v>
      </c>
      <c r="G24">
        <v>19.304084720121029</v>
      </c>
      <c r="H24">
        <v>20.937972768532525</v>
      </c>
      <c r="I24">
        <v>19.636913767019667</v>
      </c>
      <c r="J24">
        <v>8.8350983358547666</v>
      </c>
      <c r="K24">
        <v>7.9878971255673221</v>
      </c>
      <c r="L24">
        <v>4.2662632375189107</v>
      </c>
      <c r="M24">
        <v>9.4704992435703481</v>
      </c>
      <c r="N24">
        <v>16.611195158850229</v>
      </c>
      <c r="O24">
        <v>19.273827534039334</v>
      </c>
      <c r="P24">
        <v>10.257186081694403</v>
      </c>
      <c r="Q24">
        <v>19.001512859304086</v>
      </c>
    </row>
    <row r="25" spans="2:17" x14ac:dyDescent="0.25">
      <c r="B25">
        <v>2.0076764098021846</v>
      </c>
      <c r="C25">
        <v>4.2515500442869794</v>
      </c>
      <c r="D25">
        <v>0</v>
      </c>
      <c r="E25">
        <v>4.3696486566282848</v>
      </c>
      <c r="F25">
        <v>18.80720401535282</v>
      </c>
      <c r="G25">
        <v>18.334809565987602</v>
      </c>
      <c r="H25">
        <v>20.224387363448479</v>
      </c>
      <c r="I25">
        <v>21.31679952760555</v>
      </c>
      <c r="J25">
        <v>10.126956008266903</v>
      </c>
      <c r="K25">
        <v>14.585178624151165</v>
      </c>
      <c r="L25">
        <v>14.939474461175081</v>
      </c>
      <c r="M25">
        <v>15.175671685857692</v>
      </c>
      <c r="N25">
        <v>12.252731030410393</v>
      </c>
      <c r="O25">
        <v>9.8612341304989659</v>
      </c>
      <c r="P25">
        <v>12.19368172423974</v>
      </c>
      <c r="Q25">
        <v>11.544139356362562</v>
      </c>
    </row>
    <row r="26" spans="2:17" x14ac:dyDescent="0.25">
      <c r="B26">
        <v>2.3004059539918806</v>
      </c>
      <c r="C26">
        <v>5.2774018944519625</v>
      </c>
      <c r="D26">
        <v>0</v>
      </c>
      <c r="E26">
        <v>4.7023004059539923</v>
      </c>
      <c r="F26">
        <v>21.820027063599458</v>
      </c>
      <c r="G26">
        <v>19.891745602165088</v>
      </c>
      <c r="H26">
        <v>20.771312584573749</v>
      </c>
      <c r="I26">
        <v>18.437077131258459</v>
      </c>
      <c r="J26">
        <v>0.2368064952638701</v>
      </c>
      <c r="K26">
        <v>4.6346414073071713</v>
      </c>
      <c r="L26">
        <v>3.9242219215155618</v>
      </c>
      <c r="M26">
        <v>11.603518267929633</v>
      </c>
      <c r="N26">
        <v>12.516914749661707</v>
      </c>
      <c r="O26">
        <v>12.686062246278757</v>
      </c>
      <c r="P26">
        <v>12.449255751014885</v>
      </c>
      <c r="Q26">
        <v>15.121786197564276</v>
      </c>
    </row>
    <row r="27" spans="2:17" x14ac:dyDescent="0.25">
      <c r="B27">
        <v>0.24929884699283264</v>
      </c>
      <c r="C27">
        <v>3.5836709255219694</v>
      </c>
      <c r="D27">
        <v>0</v>
      </c>
      <c r="E27">
        <v>5.0483016516048611</v>
      </c>
      <c r="F27">
        <v>19.071361794951699</v>
      </c>
      <c r="G27">
        <v>19.694608912433782</v>
      </c>
      <c r="H27">
        <v>21.439700841383608</v>
      </c>
      <c r="I27">
        <v>20.909940791523841</v>
      </c>
      <c r="J27">
        <v>11.124961047055157</v>
      </c>
      <c r="K27">
        <v>11.717045808663135</v>
      </c>
      <c r="L27">
        <v>4.0199439077594263</v>
      </c>
      <c r="M27">
        <v>2.0567154876908695</v>
      </c>
      <c r="N27">
        <v>5.0483016516048611</v>
      </c>
      <c r="O27">
        <v>9.7849797444686821</v>
      </c>
      <c r="P27">
        <v>12.433779993767528</v>
      </c>
      <c r="Q27">
        <v>12.870052976004986</v>
      </c>
    </row>
    <row r="28" spans="2:17" x14ac:dyDescent="0.25">
      <c r="B28">
        <v>0.57088487155090395</v>
      </c>
      <c r="C28">
        <v>3.457025055502696</v>
      </c>
      <c r="D28">
        <v>0.98319061211544556</v>
      </c>
      <c r="E28">
        <v>5.8674278464954011</v>
      </c>
      <c r="F28">
        <v>18.807484934982558</v>
      </c>
      <c r="G28">
        <v>16.492229622581668</v>
      </c>
      <c r="H28">
        <v>16.967967015540754</v>
      </c>
      <c r="I28">
        <v>15.001585791309862</v>
      </c>
      <c r="J28">
        <v>0</v>
      </c>
      <c r="K28">
        <v>4.6305106248017758</v>
      </c>
      <c r="L28">
        <v>4.9476688867745002</v>
      </c>
      <c r="M28">
        <v>9.7684744687599103</v>
      </c>
      <c r="N28">
        <v>15.540754836663496</v>
      </c>
      <c r="O28">
        <v>11.639708214398985</v>
      </c>
      <c r="P28">
        <v>12.844909609895339</v>
      </c>
      <c r="Q28">
        <v>13.0034887408817</v>
      </c>
    </row>
    <row r="29" spans="2:17" x14ac:dyDescent="0.25">
      <c r="B29">
        <v>0.28257456828885402</v>
      </c>
      <c r="C29">
        <v>3.1711145996860286</v>
      </c>
      <c r="D29">
        <v>0</v>
      </c>
      <c r="E29">
        <v>3.5164835164835164</v>
      </c>
      <c r="F29">
        <v>18.147566718995289</v>
      </c>
      <c r="G29">
        <v>16.295133437990579</v>
      </c>
      <c r="H29">
        <v>14.411302982731556</v>
      </c>
      <c r="I29">
        <v>15.98116169544741</v>
      </c>
      <c r="J29">
        <v>6.7503924646781783</v>
      </c>
      <c r="K29">
        <v>7.5353218210361064</v>
      </c>
      <c r="L29">
        <v>5.996860282574568</v>
      </c>
      <c r="M29">
        <v>7.1271585557299844</v>
      </c>
      <c r="N29">
        <v>12.590266875981163</v>
      </c>
      <c r="O29">
        <v>10.706436420722135</v>
      </c>
      <c r="P29">
        <v>13.657770800627944</v>
      </c>
      <c r="Q29">
        <v>10.643642072213501</v>
      </c>
    </row>
    <row r="30" spans="2:17" x14ac:dyDescent="0.25">
      <c r="B30">
        <v>0.48682703321878579</v>
      </c>
      <c r="C30">
        <v>4.4959908361970218</v>
      </c>
      <c r="D30">
        <v>0</v>
      </c>
      <c r="E30">
        <v>2.8350515463917527</v>
      </c>
      <c r="F30">
        <v>17.697594501718214</v>
      </c>
      <c r="G30">
        <v>16.122565864833906</v>
      </c>
      <c r="H30">
        <v>16.151202749140893</v>
      </c>
      <c r="I30">
        <v>15.750286368843069</v>
      </c>
      <c r="J30">
        <v>4.8969072164948457</v>
      </c>
      <c r="K30">
        <v>1.43184421534937</v>
      </c>
      <c r="L30">
        <v>4.5246277205040091</v>
      </c>
      <c r="M30">
        <v>3.2073310423825885</v>
      </c>
      <c r="N30">
        <v>7.4169530355097368</v>
      </c>
      <c r="O30">
        <v>7.245131729667813</v>
      </c>
      <c r="P30">
        <v>2.663230240549828</v>
      </c>
      <c r="Q30">
        <v>3.1214203894616266</v>
      </c>
    </row>
    <row r="31" spans="2:17" x14ac:dyDescent="0.25">
      <c r="B31">
        <v>1.0043521928356212</v>
      </c>
      <c r="C31">
        <v>4.1513223970539004</v>
      </c>
      <c r="D31">
        <v>0</v>
      </c>
      <c r="E31">
        <v>5.1221961834616669</v>
      </c>
      <c r="F31">
        <v>21.359223300970871</v>
      </c>
      <c r="G31">
        <v>18.312688316036159</v>
      </c>
      <c r="H31">
        <v>19.886173418145297</v>
      </c>
      <c r="I31">
        <v>17.910947438901907</v>
      </c>
      <c r="J31">
        <v>8.6374288583863414</v>
      </c>
      <c r="K31">
        <v>7.164378975560763</v>
      </c>
      <c r="L31">
        <v>8.4030800133913619</v>
      </c>
      <c r="M31">
        <v>10.947438901908269</v>
      </c>
      <c r="N31">
        <v>15.868764646802813</v>
      </c>
      <c r="O31">
        <v>14.228322731837965</v>
      </c>
      <c r="P31">
        <v>13.826581854703715</v>
      </c>
      <c r="Q31">
        <v>15.969199866086376</v>
      </c>
    </row>
    <row r="32" spans="2:17" x14ac:dyDescent="0.25">
      <c r="B32">
        <v>1.4598540145985401</v>
      </c>
      <c r="C32">
        <v>5.1412250079339898</v>
      </c>
      <c r="D32">
        <v>0</v>
      </c>
      <c r="E32">
        <v>7.5214217708663922</v>
      </c>
      <c r="F32">
        <v>23.897175499841321</v>
      </c>
      <c r="G32">
        <v>22.151697873690892</v>
      </c>
      <c r="H32">
        <v>23.64328784512853</v>
      </c>
      <c r="I32">
        <v>23.61155188828943</v>
      </c>
      <c r="J32">
        <v>10.377657886385276</v>
      </c>
      <c r="K32">
        <v>14.947635671215487</v>
      </c>
      <c r="L32">
        <v>6.7597588067280228</v>
      </c>
      <c r="M32">
        <v>16.947000952078707</v>
      </c>
      <c r="N32">
        <v>16.693113297365915</v>
      </c>
      <c r="O32">
        <v>19.327197715011106</v>
      </c>
      <c r="P32">
        <v>19.136781973976515</v>
      </c>
      <c r="Q32">
        <v>15.518882894319264</v>
      </c>
    </row>
    <row r="33" spans="2:17" x14ac:dyDescent="0.25">
      <c r="B33">
        <v>0</v>
      </c>
      <c r="C33">
        <v>3.4278959810874707</v>
      </c>
      <c r="D33">
        <v>2.955082742316785E-2</v>
      </c>
      <c r="E33">
        <v>3.8416075650118202</v>
      </c>
      <c r="F33">
        <v>16.34160756501182</v>
      </c>
      <c r="G33">
        <v>14.361702127659576</v>
      </c>
      <c r="H33">
        <v>16.962174940898343</v>
      </c>
      <c r="I33">
        <v>17.641843971631204</v>
      </c>
      <c r="J33">
        <v>6.8557919621749415</v>
      </c>
      <c r="K33">
        <v>5.08274231678487</v>
      </c>
      <c r="L33">
        <v>7.2990543735224582</v>
      </c>
      <c r="M33">
        <v>2.186761229314421</v>
      </c>
      <c r="N33">
        <v>6.5011820330969261</v>
      </c>
      <c r="O33">
        <v>7.9491725768321517</v>
      </c>
      <c r="P33">
        <v>5.6146572104018908</v>
      </c>
      <c r="Q33">
        <v>7.4468085106382977</v>
      </c>
    </row>
    <row r="34" spans="2:17" x14ac:dyDescent="0.25">
      <c r="B34">
        <v>0</v>
      </c>
      <c r="C34">
        <v>4.9968769519050591</v>
      </c>
      <c r="D34">
        <v>1.3741411617738912</v>
      </c>
      <c r="E34">
        <v>6.3710181136789501</v>
      </c>
      <c r="F34">
        <v>17.770143660212369</v>
      </c>
      <c r="G34">
        <v>15.99000624609619</v>
      </c>
      <c r="H34">
        <v>17.551530293566518</v>
      </c>
      <c r="I34">
        <v>14.147407870081199</v>
      </c>
      <c r="J34">
        <v>4.8094940662086199</v>
      </c>
      <c r="K34">
        <v>7.1205496564647097</v>
      </c>
      <c r="L34">
        <v>0.24984384759525297</v>
      </c>
      <c r="M34">
        <v>6.1524047470331045</v>
      </c>
      <c r="N34">
        <v>10.99312929419113</v>
      </c>
      <c r="O34">
        <v>10.212367270455964</v>
      </c>
      <c r="P34">
        <v>12.92941911305434</v>
      </c>
      <c r="Q34">
        <v>13.991255465334165</v>
      </c>
    </row>
    <row r="35" spans="2:17" x14ac:dyDescent="0.25">
      <c r="B35">
        <v>0</v>
      </c>
      <c r="C35">
        <v>4.3742017879948918</v>
      </c>
      <c r="D35">
        <v>1.8837803320561941</v>
      </c>
      <c r="E35">
        <v>3.3844189016602813</v>
      </c>
      <c r="F35">
        <v>15.804597701149426</v>
      </c>
      <c r="G35">
        <v>11.909323116219667</v>
      </c>
      <c r="H35">
        <v>14.367816091954023</v>
      </c>
      <c r="I35">
        <v>13.569604086845466</v>
      </c>
      <c r="J35">
        <v>5.6194125159642399</v>
      </c>
      <c r="K35">
        <v>9.3550446998722858</v>
      </c>
      <c r="L35">
        <v>4.7254150702426561</v>
      </c>
      <c r="M35">
        <v>4.3103448275862073</v>
      </c>
      <c r="N35">
        <v>12.931034482758621</v>
      </c>
      <c r="O35">
        <v>10.153256704980842</v>
      </c>
      <c r="P35">
        <v>7.8224776500638571</v>
      </c>
      <c r="Q35">
        <v>8.9399744572158362</v>
      </c>
    </row>
    <row r="36" spans="2:17" x14ac:dyDescent="0.25">
      <c r="B36">
        <v>0</v>
      </c>
      <c r="C36">
        <v>4.037558685446009</v>
      </c>
      <c r="D36">
        <v>0.28169014084507044</v>
      </c>
      <c r="E36">
        <v>4.9139280125195617</v>
      </c>
      <c r="F36">
        <v>20.845070422535212</v>
      </c>
      <c r="G36">
        <v>19.655712050078247</v>
      </c>
      <c r="H36">
        <v>19.843505477308295</v>
      </c>
      <c r="I36">
        <v>21.345852895148671</v>
      </c>
      <c r="J36">
        <v>12.863849765258218</v>
      </c>
      <c r="K36">
        <v>9.4522691705790294</v>
      </c>
      <c r="L36">
        <v>10.735524256651017</v>
      </c>
      <c r="M36">
        <v>12.895148669796558</v>
      </c>
      <c r="N36">
        <v>11.486697965571205</v>
      </c>
      <c r="O36">
        <v>14.491392801251957</v>
      </c>
      <c r="P36">
        <v>15.211267605633802</v>
      </c>
      <c r="Q36">
        <v>14.084507042253522</v>
      </c>
    </row>
    <row r="37" spans="2:17" x14ac:dyDescent="0.25">
      <c r="B37">
        <v>0</v>
      </c>
      <c r="C37">
        <v>6.4734299516908207</v>
      </c>
      <c r="D37">
        <v>2.7375201288244768</v>
      </c>
      <c r="E37">
        <v>7.9227053140096624</v>
      </c>
      <c r="F37">
        <v>22.962962962962962</v>
      </c>
      <c r="G37">
        <v>21.610305958132045</v>
      </c>
      <c r="H37">
        <v>20.418679549114334</v>
      </c>
      <c r="I37">
        <v>19.67793880837359</v>
      </c>
      <c r="J37">
        <v>9.5974235104669887</v>
      </c>
      <c r="K37">
        <v>6.2801932367149762</v>
      </c>
      <c r="L37">
        <v>7.6328502415458939</v>
      </c>
      <c r="M37">
        <v>7.9871175523349436</v>
      </c>
      <c r="N37">
        <v>16.457326892109499</v>
      </c>
      <c r="O37">
        <v>21.384863123993558</v>
      </c>
      <c r="P37">
        <v>20.354267310789051</v>
      </c>
      <c r="Q37">
        <v>17.487922705314009</v>
      </c>
    </row>
    <row r="38" spans="2:17" x14ac:dyDescent="0.25">
      <c r="B38">
        <v>2.3380281690140845</v>
      </c>
      <c r="C38">
        <v>4.169014084507042</v>
      </c>
      <c r="D38">
        <v>0.53521126760563376</v>
      </c>
      <c r="E38">
        <v>5.183098591549296</v>
      </c>
      <c r="F38">
        <v>13.492957746478872</v>
      </c>
      <c r="G38">
        <v>11.43661971830986</v>
      </c>
      <c r="H38">
        <v>13.915492957746478</v>
      </c>
      <c r="I38">
        <v>13.887323943661972</v>
      </c>
      <c r="J38">
        <v>0</v>
      </c>
      <c r="K38">
        <v>2.732394366197183</v>
      </c>
      <c r="L38">
        <v>5.859154929577465</v>
      </c>
      <c r="M38">
        <v>5.436619718309859</v>
      </c>
      <c r="N38">
        <v>4.647887323943662</v>
      </c>
      <c r="O38">
        <v>9.4929577464788739</v>
      </c>
      <c r="P38">
        <v>4.169014084507042</v>
      </c>
      <c r="Q38">
        <v>5.0985915492957741</v>
      </c>
    </row>
    <row r="39" spans="2:17" x14ac:dyDescent="0.25">
      <c r="B39">
        <v>0</v>
      </c>
      <c r="C39">
        <v>5.1777434312210202</v>
      </c>
      <c r="D39">
        <v>3.5935085007727978</v>
      </c>
      <c r="E39">
        <v>2.0479134466769704</v>
      </c>
      <c r="F39">
        <v>28.863987635239567</v>
      </c>
      <c r="G39">
        <v>27.357032457496139</v>
      </c>
      <c r="H39">
        <v>29.636785162287481</v>
      </c>
      <c r="I39">
        <v>33.191653786707882</v>
      </c>
      <c r="J39">
        <v>21.251931993817617</v>
      </c>
      <c r="K39">
        <v>17.040185471406492</v>
      </c>
      <c r="L39">
        <v>12.712519319938176</v>
      </c>
      <c r="M39">
        <v>13.060278207109738</v>
      </c>
      <c r="N39">
        <v>23.879443585780525</v>
      </c>
      <c r="O39">
        <v>23.14528593508501</v>
      </c>
      <c r="P39">
        <v>23.14528593508501</v>
      </c>
      <c r="Q39">
        <v>30.834621329211746</v>
      </c>
    </row>
    <row r="40" spans="2:17" x14ac:dyDescent="0.25">
      <c r="B40">
        <v>0.35921525283227407</v>
      </c>
      <c r="C40">
        <v>4.0895274937828132</v>
      </c>
      <c r="D40">
        <v>0</v>
      </c>
      <c r="E40">
        <v>4.3658469190384084</v>
      </c>
      <c r="F40">
        <v>16.026526664824537</v>
      </c>
      <c r="G40">
        <v>14.064658745509808</v>
      </c>
      <c r="H40">
        <v>14.479137883393204</v>
      </c>
      <c r="I40">
        <v>15.169936446532192</v>
      </c>
      <c r="J40">
        <v>2.8184581376070739</v>
      </c>
      <c r="K40">
        <v>2.4868748273003591</v>
      </c>
      <c r="L40">
        <v>4.2276872064106108</v>
      </c>
      <c r="M40">
        <v>1.4092290688035369</v>
      </c>
      <c r="N40">
        <v>9.4501243437413649</v>
      </c>
      <c r="O40">
        <v>7.2395689416966018</v>
      </c>
      <c r="P40">
        <v>6.9632495164410058</v>
      </c>
      <c r="Q40">
        <v>7.1290411715943636</v>
      </c>
    </row>
    <row r="41" spans="2:17" x14ac:dyDescent="0.25">
      <c r="B41">
        <v>2.7206771463119712</v>
      </c>
      <c r="C41">
        <v>4.8065296251511489</v>
      </c>
      <c r="D41">
        <v>0</v>
      </c>
      <c r="E41">
        <v>3.6577992744860941</v>
      </c>
      <c r="F41">
        <v>18.37968561064087</v>
      </c>
      <c r="G41">
        <v>15.719467956469165</v>
      </c>
      <c r="H41">
        <v>20.767835550181381</v>
      </c>
      <c r="I41">
        <v>20.223700120918984</v>
      </c>
      <c r="J41">
        <v>5.652962515114873</v>
      </c>
      <c r="K41">
        <v>8.7363966142684415</v>
      </c>
      <c r="L41">
        <v>9.9758162031438928</v>
      </c>
      <c r="M41">
        <v>15.900846432889965</v>
      </c>
      <c r="N41">
        <v>12.93833131801693</v>
      </c>
      <c r="O41">
        <v>14.842805320435309</v>
      </c>
      <c r="P41">
        <v>10.519951632406288</v>
      </c>
      <c r="Q41">
        <v>15.689238210399031</v>
      </c>
    </row>
    <row r="42" spans="2:17" x14ac:dyDescent="0.25">
      <c r="B42">
        <v>0</v>
      </c>
      <c r="C42">
        <v>2.4528866287765481</v>
      </c>
      <c r="D42">
        <v>1.6751420879449597</v>
      </c>
      <c r="E42">
        <v>2.4528866287765481</v>
      </c>
      <c r="F42">
        <v>15.016452288363746</v>
      </c>
      <c r="G42">
        <v>13.819922225545916</v>
      </c>
      <c r="H42">
        <v>16.51211486688603</v>
      </c>
      <c r="I42">
        <v>17.618905174992523</v>
      </c>
      <c r="J42">
        <v>7.1791803769069702</v>
      </c>
      <c r="K42">
        <v>4.8459467544122043</v>
      </c>
      <c r="L42">
        <v>6.580915345498056</v>
      </c>
      <c r="M42">
        <v>5.623691295243793</v>
      </c>
      <c r="N42">
        <v>5.6835177983846847</v>
      </c>
      <c r="O42">
        <v>8.5551899491474721</v>
      </c>
      <c r="P42">
        <v>8.914148967992821</v>
      </c>
      <c r="Q42">
        <v>6.9997008674842958</v>
      </c>
    </row>
    <row r="43" spans="2:17" x14ac:dyDescent="0.25">
      <c r="B43">
        <v>0</v>
      </c>
      <c r="C43">
        <v>4.5973808860406802</v>
      </c>
      <c r="D43">
        <v>1.0587907495123989</v>
      </c>
      <c r="E43">
        <v>4.0679855112844807</v>
      </c>
      <c r="F43">
        <v>17.442184452493731</v>
      </c>
      <c r="G43">
        <v>16.773474505433271</v>
      </c>
      <c r="H43">
        <v>16.884926163276678</v>
      </c>
      <c r="I43">
        <v>16.216216216216218</v>
      </c>
      <c r="J43">
        <v>7.9130677068821402</v>
      </c>
      <c r="K43">
        <v>5.2103650041794376</v>
      </c>
      <c r="L43">
        <v>4.1237113402061851</v>
      </c>
      <c r="M43">
        <v>4.9317358595709111</v>
      </c>
      <c r="N43">
        <v>5.2660908331011429</v>
      </c>
      <c r="O43">
        <v>5.3218166620228473</v>
      </c>
      <c r="P43">
        <v>6.5756478127612148</v>
      </c>
      <c r="Q43">
        <v>6.4641961549178051</v>
      </c>
    </row>
    <row r="44" spans="2:17" x14ac:dyDescent="0.25">
      <c r="B44">
        <v>0.56459647957489201</v>
      </c>
      <c r="C44">
        <v>3.0222517436067751</v>
      </c>
      <c r="D44">
        <v>0</v>
      </c>
      <c r="E44">
        <v>3.7861175689139817</v>
      </c>
      <c r="F44">
        <v>24.709398870807043</v>
      </c>
      <c r="G44">
        <v>21.52108933909</v>
      </c>
      <c r="H44">
        <v>19.893723015609432</v>
      </c>
      <c r="I44">
        <v>21.454666223845898</v>
      </c>
      <c r="J44">
        <v>3.8857522417801396</v>
      </c>
      <c r="K44">
        <v>6.7751577548987045</v>
      </c>
      <c r="L44">
        <v>4.8488874128196615</v>
      </c>
      <c r="M44">
        <v>8.9339090003321164</v>
      </c>
      <c r="N44">
        <v>10.029890401859848</v>
      </c>
      <c r="O44">
        <v>13.384257721687149</v>
      </c>
      <c r="P44">
        <v>18.067087346396544</v>
      </c>
      <c r="Q44">
        <v>15.941547658585186</v>
      </c>
    </row>
    <row r="45" spans="2:17" x14ac:dyDescent="0.25">
      <c r="B45">
        <v>0.67093626105519977</v>
      </c>
      <c r="C45">
        <v>3.4461726136017079</v>
      </c>
      <c r="D45">
        <v>0</v>
      </c>
      <c r="E45">
        <v>5.0015248551387623</v>
      </c>
      <c r="F45">
        <v>24.885635864592864</v>
      </c>
      <c r="G45">
        <v>23.055809698078683</v>
      </c>
      <c r="H45">
        <v>25.495577920097588</v>
      </c>
      <c r="I45">
        <v>24.641659042390973</v>
      </c>
      <c r="J45">
        <v>13.296736810003049</v>
      </c>
      <c r="K45">
        <v>12.686794754498324</v>
      </c>
      <c r="L45">
        <v>8.8746569075937778</v>
      </c>
      <c r="M45">
        <v>9.5150960658737418</v>
      </c>
      <c r="N45">
        <v>17.596828301311376</v>
      </c>
      <c r="O45">
        <v>21.225983531564502</v>
      </c>
      <c r="P45">
        <v>22.842329978652028</v>
      </c>
      <c r="Q45">
        <v>18.450747179017991</v>
      </c>
    </row>
    <row r="46" spans="2:17" x14ac:dyDescent="0.25">
      <c r="B46">
        <v>1.3050570962479608</v>
      </c>
      <c r="C46">
        <v>4.7308319738988578</v>
      </c>
      <c r="D46">
        <v>0</v>
      </c>
      <c r="E46">
        <v>5.4486133768352367</v>
      </c>
      <c r="F46">
        <v>29.983686786296897</v>
      </c>
      <c r="G46">
        <v>29.070146818923327</v>
      </c>
      <c r="H46">
        <v>28.221859706362153</v>
      </c>
      <c r="I46">
        <v>28.319738988580749</v>
      </c>
      <c r="J46">
        <v>9.8858075040783042</v>
      </c>
      <c r="K46">
        <v>13.996737357259381</v>
      </c>
      <c r="L46">
        <v>12.202283849918434</v>
      </c>
      <c r="M46">
        <v>8.2871125611745526</v>
      </c>
      <c r="N46">
        <v>14.942903752039152</v>
      </c>
      <c r="O46">
        <v>17.585644371941271</v>
      </c>
      <c r="P46">
        <v>18.792822185970635</v>
      </c>
      <c r="Q46">
        <v>13.964110929853183</v>
      </c>
    </row>
    <row r="47" spans="2:17" x14ac:dyDescent="0.25">
      <c r="B47">
        <v>0</v>
      </c>
      <c r="C47">
        <v>3.242885506287227</v>
      </c>
      <c r="D47">
        <v>0.39708802117802777</v>
      </c>
      <c r="E47">
        <v>5.4268696227663797</v>
      </c>
      <c r="F47">
        <v>20.416942422236932</v>
      </c>
      <c r="G47">
        <v>18.927862342819324</v>
      </c>
      <c r="H47">
        <v>17.240238252812706</v>
      </c>
      <c r="I47">
        <v>20.218398411647915</v>
      </c>
      <c r="J47">
        <v>12.938451356717406</v>
      </c>
      <c r="K47">
        <v>10.886829913964261</v>
      </c>
      <c r="L47">
        <v>12.243547319655857</v>
      </c>
      <c r="M47">
        <v>12.14427531436135</v>
      </c>
      <c r="N47">
        <v>14.526803441429518</v>
      </c>
      <c r="O47">
        <v>9.3977498345466586</v>
      </c>
      <c r="P47">
        <v>10.026472534745203</v>
      </c>
      <c r="Q47">
        <v>13.600264725347452</v>
      </c>
    </row>
    <row r="48" spans="2:17" x14ac:dyDescent="0.25">
      <c r="B48">
        <v>1.2374779021803182</v>
      </c>
      <c r="C48">
        <v>3.4177961107837356</v>
      </c>
      <c r="D48">
        <v>0</v>
      </c>
      <c r="E48">
        <v>1.9740718915733646</v>
      </c>
      <c r="F48">
        <v>18.680023571007663</v>
      </c>
      <c r="G48">
        <v>16.529169121979965</v>
      </c>
      <c r="H48">
        <v>20.565704183853857</v>
      </c>
      <c r="I48">
        <v>19.298762522097821</v>
      </c>
      <c r="J48">
        <v>9.2221567472009429</v>
      </c>
      <c r="K48">
        <v>7.7195050088391284</v>
      </c>
      <c r="L48">
        <v>9.1337654684737775</v>
      </c>
      <c r="M48">
        <v>5.0677666470241602</v>
      </c>
      <c r="N48">
        <v>8.426635238656452</v>
      </c>
      <c r="O48">
        <v>14.496169711255154</v>
      </c>
      <c r="P48">
        <v>14.319387153800825</v>
      </c>
      <c r="Q48">
        <v>12.02121390689452</v>
      </c>
    </row>
    <row r="49" spans="2:17" x14ac:dyDescent="0.25">
      <c r="B49">
        <v>0.59842519685039375</v>
      </c>
      <c r="C49">
        <v>2.2992125984251968</v>
      </c>
      <c r="D49">
        <v>0</v>
      </c>
      <c r="E49">
        <v>4.3464566929133852</v>
      </c>
      <c r="F49">
        <v>23.937007874015748</v>
      </c>
      <c r="G49">
        <v>21.795275590551181</v>
      </c>
      <c r="H49">
        <v>24.440944881889763</v>
      </c>
      <c r="I49">
        <v>23.212598425196852</v>
      </c>
      <c r="J49">
        <v>3.8110236220472435</v>
      </c>
      <c r="K49">
        <v>5.5433070866141732</v>
      </c>
      <c r="L49">
        <v>11.338582677165354</v>
      </c>
      <c r="M49">
        <v>10.897637795275591</v>
      </c>
      <c r="N49">
        <v>13.133858267716537</v>
      </c>
      <c r="O49">
        <v>10.047244094488189</v>
      </c>
      <c r="P49">
        <v>17.480314960629922</v>
      </c>
      <c r="Q49">
        <v>15.748031496062993</v>
      </c>
    </row>
    <row r="50" spans="2:17" x14ac:dyDescent="0.25">
      <c r="B50">
        <v>1.8740399385560675</v>
      </c>
      <c r="C50">
        <v>3.2872503840245773</v>
      </c>
      <c r="D50">
        <v>0</v>
      </c>
      <c r="E50">
        <v>4.086021505376344</v>
      </c>
      <c r="F50">
        <v>29.953917050691242</v>
      </c>
      <c r="G50">
        <v>28.448540706605225</v>
      </c>
      <c r="H50">
        <v>29.585253456221199</v>
      </c>
      <c r="I50">
        <v>29.523809523809526</v>
      </c>
      <c r="J50">
        <v>14.132104454685098</v>
      </c>
      <c r="K50">
        <v>9.8003072196620575</v>
      </c>
      <c r="L50">
        <v>13.179723502304148</v>
      </c>
      <c r="M50">
        <v>10.230414746543778</v>
      </c>
      <c r="N50">
        <v>15.821812596006144</v>
      </c>
      <c r="O50">
        <v>19.662058371735792</v>
      </c>
      <c r="P50">
        <v>14.715821812596005</v>
      </c>
      <c r="Q50">
        <v>15.115207373271888</v>
      </c>
    </row>
    <row r="51" spans="2:17" x14ac:dyDescent="0.25">
      <c r="B51">
        <v>1.1037527593818985</v>
      </c>
      <c r="C51">
        <v>2.1759697256385997</v>
      </c>
      <c r="D51">
        <v>0</v>
      </c>
      <c r="E51">
        <v>1.1668243456322926</v>
      </c>
      <c r="F51">
        <v>27.751497950173448</v>
      </c>
      <c r="G51">
        <v>24.156417533900978</v>
      </c>
      <c r="H51">
        <v>28.192999053926204</v>
      </c>
      <c r="I51">
        <v>28.066855881425418</v>
      </c>
      <c r="J51">
        <v>10.122989593188269</v>
      </c>
      <c r="K51">
        <v>11.289813938820561</v>
      </c>
      <c r="L51">
        <v>10.028382213812677</v>
      </c>
      <c r="M51">
        <v>9.7445600756859037</v>
      </c>
      <c r="N51">
        <v>20.466729738252916</v>
      </c>
      <c r="O51">
        <v>19.867549668874172</v>
      </c>
      <c r="P51">
        <v>22.390413118889938</v>
      </c>
      <c r="Q51">
        <v>24.440239672027751</v>
      </c>
    </row>
    <row r="52" spans="2:17" x14ac:dyDescent="0.25">
      <c r="B52">
        <v>1.786896095301125</v>
      </c>
      <c r="C52">
        <v>4.1363335539377895</v>
      </c>
      <c r="D52">
        <v>0</v>
      </c>
      <c r="E52">
        <v>5.3606882859033753</v>
      </c>
      <c r="F52">
        <v>21.773659827928523</v>
      </c>
      <c r="G52">
        <v>17.968232958305759</v>
      </c>
      <c r="H52">
        <v>17.174056915949702</v>
      </c>
      <c r="I52">
        <v>18.365320979483784</v>
      </c>
      <c r="J52">
        <v>9.7286565188616816</v>
      </c>
      <c r="K52">
        <v>11.151555261416281</v>
      </c>
      <c r="L52">
        <v>15.122435473196557</v>
      </c>
      <c r="M52">
        <v>14.063534083388484</v>
      </c>
      <c r="N52">
        <v>13.666446062210458</v>
      </c>
      <c r="O52">
        <v>11.118464592984779</v>
      </c>
      <c r="P52">
        <v>9.4308405029781603</v>
      </c>
      <c r="Q52">
        <v>13.864990072799472</v>
      </c>
    </row>
    <row r="53" spans="2:17" x14ac:dyDescent="0.25">
      <c r="B53">
        <v>1.653140967838894</v>
      </c>
      <c r="C53">
        <v>2.9756537421100093</v>
      </c>
      <c r="D53">
        <v>0</v>
      </c>
      <c r="E53">
        <v>3.907424105801022</v>
      </c>
      <c r="F53">
        <v>17.252780282536818</v>
      </c>
      <c r="G53">
        <v>15.719867748722574</v>
      </c>
      <c r="H53">
        <v>17.643522693116921</v>
      </c>
      <c r="I53">
        <v>17.583408476104598</v>
      </c>
      <c r="J53">
        <v>15.659753531710249</v>
      </c>
      <c r="K53">
        <v>13.856327021340547</v>
      </c>
      <c r="L53">
        <v>10.580102194168921</v>
      </c>
      <c r="M53">
        <v>14.848211602043884</v>
      </c>
      <c r="N53">
        <v>11.301472798316802</v>
      </c>
      <c r="O53">
        <v>8.8969041178238655</v>
      </c>
      <c r="P53">
        <v>13.946498346859032</v>
      </c>
      <c r="Q53">
        <v>13.976555455365194</v>
      </c>
    </row>
    <row r="54" spans="2:17" x14ac:dyDescent="0.25">
      <c r="B54">
        <v>0.88941595019270681</v>
      </c>
      <c r="C54">
        <v>2.1345982804624963</v>
      </c>
      <c r="D54">
        <v>0</v>
      </c>
      <c r="E54">
        <v>5.8404980729321077</v>
      </c>
      <c r="F54">
        <v>18.084790987251704</v>
      </c>
      <c r="G54">
        <v>13.993477616365254</v>
      </c>
      <c r="H54">
        <v>18.44055736732879</v>
      </c>
      <c r="I54">
        <v>16.394900681885563</v>
      </c>
      <c r="J54">
        <v>9.8132226504595312</v>
      </c>
      <c r="K54">
        <v>4.4470797509635336</v>
      </c>
      <c r="L54">
        <v>6.1962644530091904</v>
      </c>
      <c r="M54">
        <v>4.8917877260598877</v>
      </c>
      <c r="N54">
        <v>6.3741476430477322</v>
      </c>
      <c r="O54">
        <v>4.5063741476430472</v>
      </c>
      <c r="P54">
        <v>13.07441446783279</v>
      </c>
      <c r="Q54">
        <v>12.184998517640084</v>
      </c>
    </row>
    <row r="55" spans="2:17" x14ac:dyDescent="0.25">
      <c r="B55">
        <v>0.62855432505237951</v>
      </c>
      <c r="C55">
        <v>1.3768332834480694</v>
      </c>
      <c r="D55">
        <v>0</v>
      </c>
      <c r="E55">
        <v>3.2924274169410359</v>
      </c>
      <c r="F55">
        <v>13.558814726129901</v>
      </c>
      <c r="G55">
        <v>13.82819515115235</v>
      </c>
      <c r="H55">
        <v>16.162825501346902</v>
      </c>
      <c r="I55">
        <v>17.689314576474111</v>
      </c>
      <c r="J55">
        <v>12.601017659383418</v>
      </c>
      <c r="K55">
        <v>5.5372642921281052</v>
      </c>
      <c r="L55">
        <v>3.7713259503142771</v>
      </c>
      <c r="M55">
        <v>6.7345106255612093</v>
      </c>
      <c r="N55">
        <v>6.6447171505537268</v>
      </c>
      <c r="O55">
        <v>8.6501047590541749</v>
      </c>
      <c r="P55">
        <v>7.6324453756360375</v>
      </c>
      <c r="Q55">
        <v>8.9494163424124515</v>
      </c>
    </row>
    <row r="56" spans="2:17" x14ac:dyDescent="0.25">
      <c r="B56">
        <v>1.3934183219685738</v>
      </c>
      <c r="C56">
        <v>2.6978950489178772</v>
      </c>
      <c r="D56">
        <v>0</v>
      </c>
      <c r="E56">
        <v>3.7651941891491258</v>
      </c>
      <c r="F56">
        <v>20.693744441150312</v>
      </c>
      <c r="G56">
        <v>19.329973317521496</v>
      </c>
      <c r="H56">
        <v>21.494218796323747</v>
      </c>
      <c r="I56">
        <v>20.486214052772013</v>
      </c>
      <c r="J56">
        <v>6.9670916098428695</v>
      </c>
      <c r="K56">
        <v>4.4767269493032913</v>
      </c>
      <c r="L56">
        <v>6.1369700563296767</v>
      </c>
      <c r="M56">
        <v>4.0320189742069381</v>
      </c>
      <c r="N56">
        <v>8.5087459235102294</v>
      </c>
      <c r="O56">
        <v>8.1529795434331458</v>
      </c>
      <c r="P56">
        <v>7.9750963533946049</v>
      </c>
      <c r="Q56">
        <v>7.9158019567150903</v>
      </c>
    </row>
    <row r="57" spans="2:17" x14ac:dyDescent="0.25">
      <c r="B57">
        <v>0.50361976707585776</v>
      </c>
      <c r="C57">
        <v>4.0289581366068621</v>
      </c>
      <c r="D57">
        <v>0</v>
      </c>
      <c r="E57">
        <v>4.6270066100094436</v>
      </c>
      <c r="F57">
        <v>22.001888574126536</v>
      </c>
      <c r="G57">
        <v>21.277935158954989</v>
      </c>
      <c r="H57">
        <v>22.725841989298079</v>
      </c>
      <c r="I57">
        <v>23.512747875354105</v>
      </c>
      <c r="J57">
        <v>8.120868744098205</v>
      </c>
      <c r="K57">
        <v>7.8061063896757945</v>
      </c>
      <c r="L57">
        <v>7.5228202706956253</v>
      </c>
      <c r="M57">
        <v>9.0651558073654392</v>
      </c>
      <c r="N57">
        <v>14.416115832546428</v>
      </c>
      <c r="O57">
        <v>16.587976078061065</v>
      </c>
      <c r="P57">
        <v>14.667925716084357</v>
      </c>
      <c r="Q57">
        <v>12.086874409820586</v>
      </c>
    </row>
    <row r="58" spans="2:17" x14ac:dyDescent="0.25">
      <c r="B58">
        <v>0</v>
      </c>
      <c r="C58">
        <v>4.5990566037735849</v>
      </c>
      <c r="D58">
        <v>1.3856132075471699</v>
      </c>
      <c r="E58">
        <v>5.1297169811320753</v>
      </c>
      <c r="F58">
        <v>16.509433962264151</v>
      </c>
      <c r="G58">
        <v>13.738207547169811</v>
      </c>
      <c r="H58">
        <v>13.384433962264151</v>
      </c>
      <c r="I58">
        <v>14.445754716981133</v>
      </c>
      <c r="J58">
        <v>5.7193396226415096</v>
      </c>
      <c r="K58">
        <v>6.4858490566037732</v>
      </c>
      <c r="L58">
        <v>7.8125</v>
      </c>
      <c r="M58">
        <v>5.9551886792452828</v>
      </c>
      <c r="N58">
        <v>7.3702830188679247</v>
      </c>
      <c r="O58">
        <v>11.11438679245283</v>
      </c>
      <c r="P58">
        <v>10.141509433962264</v>
      </c>
      <c r="Q58">
        <v>8.5790094339622645</v>
      </c>
    </row>
    <row r="59" spans="2:17" x14ac:dyDescent="0.25">
      <c r="B59">
        <v>1.5097447158934942</v>
      </c>
      <c r="C59">
        <v>3.3488882788910241</v>
      </c>
      <c r="D59">
        <v>0</v>
      </c>
      <c r="E59">
        <v>3.842986549547077</v>
      </c>
      <c r="F59">
        <v>26.077408729069447</v>
      </c>
      <c r="G59">
        <v>24.265715069997253</v>
      </c>
      <c r="H59">
        <v>22.454021410925062</v>
      </c>
      <c r="I59">
        <v>24.265715069997253</v>
      </c>
      <c r="J59">
        <v>7.0271754048860826</v>
      </c>
      <c r="K59">
        <v>5.8468295360966236</v>
      </c>
      <c r="L59">
        <v>8.2349711776008778</v>
      </c>
      <c r="M59">
        <v>6.1762283832006588</v>
      </c>
      <c r="N59">
        <v>12.489706286027999</v>
      </c>
      <c r="O59">
        <v>13.834751578369476</v>
      </c>
      <c r="P59">
        <v>13.587702443041449</v>
      </c>
      <c r="Q59">
        <v>10.513313203403788</v>
      </c>
    </row>
    <row r="60" spans="2:17" x14ac:dyDescent="0.25">
      <c r="B60">
        <v>0</v>
      </c>
      <c r="C60">
        <v>3.7326388888888888</v>
      </c>
      <c r="D60">
        <v>1.2152777777777779</v>
      </c>
      <c r="E60">
        <v>4.3402777777777777</v>
      </c>
      <c r="F60">
        <v>20.37037037037037</v>
      </c>
      <c r="G60">
        <v>18.460648148148149</v>
      </c>
      <c r="H60">
        <v>19.212962962962962</v>
      </c>
      <c r="I60">
        <v>19.675925925925927</v>
      </c>
      <c r="J60">
        <v>3.5011574074074079</v>
      </c>
      <c r="K60">
        <v>5.2083333333333339</v>
      </c>
      <c r="L60">
        <v>12.123842592592593</v>
      </c>
      <c r="M60">
        <v>7.6099537037037033</v>
      </c>
      <c r="N60">
        <v>4.3402777777777777</v>
      </c>
      <c r="O60">
        <v>11.863425925925926</v>
      </c>
      <c r="P60">
        <v>7.4942129629629637</v>
      </c>
      <c r="Q60">
        <v>7.5231481481481479</v>
      </c>
    </row>
    <row r="61" spans="2:17" x14ac:dyDescent="0.25">
      <c r="B61">
        <v>2.6942355889724308</v>
      </c>
      <c r="C61">
        <v>5.9210526315789469</v>
      </c>
      <c r="D61">
        <v>0</v>
      </c>
      <c r="E61">
        <v>3.7907268170426063</v>
      </c>
      <c r="F61">
        <v>24.216791979949875</v>
      </c>
      <c r="G61">
        <v>22.180451127819548</v>
      </c>
      <c r="H61">
        <v>22.493734335839598</v>
      </c>
      <c r="I61">
        <v>22.117794486215541</v>
      </c>
      <c r="J61">
        <v>8.677944862155389</v>
      </c>
      <c r="K61">
        <v>11.466165413533833</v>
      </c>
      <c r="L61">
        <v>17.011278195488721</v>
      </c>
      <c r="M61">
        <v>17.387218045112782</v>
      </c>
      <c r="N61">
        <v>16.040100250626566</v>
      </c>
      <c r="O61">
        <v>10.43233082706767</v>
      </c>
      <c r="P61">
        <v>12.781954887218044</v>
      </c>
      <c r="Q61">
        <v>13.502506265664159</v>
      </c>
    </row>
    <row r="62" spans="2:17" x14ac:dyDescent="0.25">
      <c r="B62">
        <v>0</v>
      </c>
      <c r="C62">
        <v>3.9711191335740073</v>
      </c>
      <c r="D62">
        <v>1.2936221419975933</v>
      </c>
      <c r="E62">
        <v>5.9265944645006012</v>
      </c>
      <c r="F62">
        <v>17.298435619735258</v>
      </c>
      <c r="G62">
        <v>16.365824308062578</v>
      </c>
      <c r="H62">
        <v>14.530685920577618</v>
      </c>
      <c r="I62">
        <v>17.087845968712394</v>
      </c>
      <c r="J62">
        <v>4.6931407942238268</v>
      </c>
      <c r="K62">
        <v>7.4308062575210592</v>
      </c>
      <c r="L62">
        <v>7.9422382671480145</v>
      </c>
      <c r="M62">
        <v>9.7172081829121542</v>
      </c>
      <c r="N62">
        <v>9.4464500601684716</v>
      </c>
      <c r="O62">
        <v>5.7761732851985563</v>
      </c>
      <c r="P62">
        <v>5.2346570397111911</v>
      </c>
      <c r="Q62">
        <v>4.3922984356197352</v>
      </c>
    </row>
    <row r="63" spans="2:17" x14ac:dyDescent="0.25">
      <c r="B63">
        <v>0.53882725832012679</v>
      </c>
      <c r="C63">
        <v>2.7258320126782887</v>
      </c>
      <c r="D63">
        <v>0</v>
      </c>
      <c r="E63">
        <v>2.7575277337559432</v>
      </c>
      <c r="F63">
        <v>29.984152139461173</v>
      </c>
      <c r="G63">
        <v>28.874801901743265</v>
      </c>
      <c r="H63">
        <v>28.494453248811407</v>
      </c>
      <c r="I63">
        <v>30.93502377179081</v>
      </c>
      <c r="J63">
        <v>13.88272583201268</v>
      </c>
      <c r="K63">
        <v>14.706814580031697</v>
      </c>
      <c r="L63">
        <v>17.781299524564183</v>
      </c>
      <c r="M63">
        <v>12.583201267828843</v>
      </c>
      <c r="N63">
        <v>15.974643423137877</v>
      </c>
      <c r="O63">
        <v>24.469096671949288</v>
      </c>
      <c r="P63">
        <v>18.225039619651348</v>
      </c>
      <c r="Q63">
        <v>20.031695721077654</v>
      </c>
    </row>
    <row r="64" spans="2:17" x14ac:dyDescent="0.25">
      <c r="B64">
        <v>0</v>
      </c>
      <c r="C64">
        <v>3.2123735871505055</v>
      </c>
      <c r="D64">
        <v>0.53539559785841762</v>
      </c>
      <c r="E64">
        <v>5.4729327781082686</v>
      </c>
      <c r="F64">
        <v>23.40868530636526</v>
      </c>
      <c r="G64">
        <v>20.52349791790601</v>
      </c>
      <c r="H64">
        <v>20.464009518143961</v>
      </c>
      <c r="I64">
        <v>21.713265913146937</v>
      </c>
      <c r="J64">
        <v>9.4586555621653776</v>
      </c>
      <c r="K64">
        <v>8.8042831647828663</v>
      </c>
      <c r="L64">
        <v>11.421772754312908</v>
      </c>
      <c r="M64">
        <v>9.9048185603807255</v>
      </c>
      <c r="N64">
        <v>12.790005948839978</v>
      </c>
      <c r="O64">
        <v>17.162403331350387</v>
      </c>
      <c r="P64">
        <v>16.805472932778109</v>
      </c>
      <c r="Q64">
        <v>11.748958953004164</v>
      </c>
    </row>
    <row r="65" spans="2:17" x14ac:dyDescent="0.25">
      <c r="B65">
        <v>6.2073246430788327E-2</v>
      </c>
      <c r="C65">
        <v>5.2762259466170081</v>
      </c>
      <c r="D65">
        <v>0</v>
      </c>
      <c r="E65">
        <v>4.6865301055245192</v>
      </c>
      <c r="F65">
        <v>25.636250775915581</v>
      </c>
      <c r="G65">
        <v>23.184357541899441</v>
      </c>
      <c r="H65">
        <v>22.222222222222221</v>
      </c>
      <c r="I65">
        <v>24.518932340161388</v>
      </c>
      <c r="J65">
        <v>12.631905648665425</v>
      </c>
      <c r="K65">
        <v>12.197392923649906</v>
      </c>
      <c r="L65">
        <v>12.50775915580385</v>
      </c>
      <c r="M65">
        <v>8.2557417752948474</v>
      </c>
      <c r="N65">
        <v>14.990689013035382</v>
      </c>
      <c r="O65">
        <v>17.473618870266915</v>
      </c>
      <c r="P65">
        <v>17.535692116697703</v>
      </c>
      <c r="Q65">
        <v>11.887026691495965</v>
      </c>
    </row>
    <row r="66" spans="2:17" x14ac:dyDescent="0.25">
      <c r="B66">
        <v>2.0577307802229208</v>
      </c>
      <c r="C66">
        <v>3.4581308945412976</v>
      </c>
      <c r="D66">
        <v>0</v>
      </c>
      <c r="E66">
        <v>4.4298370963132321</v>
      </c>
      <c r="F66">
        <v>21.60617319234067</v>
      </c>
      <c r="G66">
        <v>20.920262932266361</v>
      </c>
      <c r="H66">
        <v>19.834238353815376</v>
      </c>
      <c r="I66">
        <v>22.54929979994284</v>
      </c>
      <c r="J66">
        <v>9.2312089168333813</v>
      </c>
      <c r="K66">
        <v>9.4884252643612452</v>
      </c>
      <c r="L66">
        <v>13.832523578165191</v>
      </c>
      <c r="M66">
        <v>11.689054015432982</v>
      </c>
      <c r="N66">
        <v>8.0594455558731077</v>
      </c>
      <c r="O66">
        <v>9.7742212060588738</v>
      </c>
      <c r="P66">
        <v>17.176336096027438</v>
      </c>
      <c r="Q66">
        <v>17.576450414404114</v>
      </c>
    </row>
    <row r="67" spans="2:17" x14ac:dyDescent="0.25">
      <c r="B67">
        <v>2.1251475796930341</v>
      </c>
      <c r="C67">
        <v>5.4309327036599759</v>
      </c>
      <c r="D67">
        <v>0</v>
      </c>
      <c r="E67">
        <v>2.5974025974025974</v>
      </c>
      <c r="F67">
        <v>18.949232585596221</v>
      </c>
      <c r="G67">
        <v>19.244391971664697</v>
      </c>
      <c r="H67">
        <v>17.414403778040143</v>
      </c>
      <c r="I67">
        <v>16.41086186540732</v>
      </c>
      <c r="J67">
        <v>6.8772136953955139</v>
      </c>
      <c r="K67">
        <v>9.445100354191263</v>
      </c>
      <c r="L67">
        <v>10.507674144037781</v>
      </c>
      <c r="M67">
        <v>9.0909090909090917</v>
      </c>
      <c r="N67">
        <v>14.846517119244393</v>
      </c>
      <c r="O67">
        <v>12.69185360094451</v>
      </c>
      <c r="P67">
        <v>16.32231404958678</v>
      </c>
      <c r="Q67">
        <v>11.65879574970484</v>
      </c>
    </row>
    <row r="68" spans="2:17" x14ac:dyDescent="0.25">
      <c r="B68">
        <v>1.0164424514200299</v>
      </c>
      <c r="C68">
        <v>3.6472346786248133</v>
      </c>
      <c r="D68">
        <v>0</v>
      </c>
      <c r="E68">
        <v>5.5306427503736915</v>
      </c>
      <c r="F68">
        <v>12.406576980568012</v>
      </c>
      <c r="G68">
        <v>10.254110612855008</v>
      </c>
      <c r="H68">
        <v>11.061285500747383</v>
      </c>
      <c r="I68">
        <v>14.439461883408072</v>
      </c>
      <c r="J68">
        <v>10.822122571001495</v>
      </c>
      <c r="K68">
        <v>9.8953662182361732</v>
      </c>
      <c r="L68">
        <v>11.449925261584454</v>
      </c>
      <c r="M68">
        <v>7.5635276532137512</v>
      </c>
      <c r="N68">
        <v>8.1614349775784767</v>
      </c>
      <c r="O68">
        <v>5.4110612855007476</v>
      </c>
      <c r="P68">
        <v>15.156950672645738</v>
      </c>
      <c r="Q68">
        <v>7.4738415545590433</v>
      </c>
    </row>
    <row r="69" spans="2:17" x14ac:dyDescent="0.25">
      <c r="B69">
        <v>0.42625745950554139</v>
      </c>
      <c r="C69">
        <v>4.5467462347257745</v>
      </c>
      <c r="D69">
        <v>1.2787723785166241</v>
      </c>
      <c r="E69">
        <v>4.0068201193520885</v>
      </c>
      <c r="F69">
        <v>20.005683432793408</v>
      </c>
      <c r="G69">
        <v>16.908212560386474</v>
      </c>
      <c r="H69">
        <v>17.107132708155724</v>
      </c>
      <c r="I69">
        <v>18.243819266837168</v>
      </c>
      <c r="J69">
        <v>2.0176186416595625</v>
      </c>
      <c r="K69">
        <v>5.0014208581983519</v>
      </c>
      <c r="L69">
        <v>3.6373969877806194</v>
      </c>
      <c r="M69">
        <v>0</v>
      </c>
      <c r="N69">
        <v>7.9852230747371413</v>
      </c>
      <c r="O69">
        <v>6.7632850241545892</v>
      </c>
      <c r="P69">
        <v>6.9053708439897692</v>
      </c>
      <c r="Q69">
        <v>6.4506962205171918</v>
      </c>
    </row>
    <row r="70" spans="2:17" x14ac:dyDescent="0.25">
      <c r="B70">
        <v>0</v>
      </c>
      <c r="C70">
        <v>4.1346153846153841</v>
      </c>
      <c r="D70">
        <v>0.51282051282051277</v>
      </c>
      <c r="E70">
        <v>7.6923076923076925</v>
      </c>
      <c r="F70">
        <v>21.506410256410259</v>
      </c>
      <c r="G70">
        <v>19.551282051282051</v>
      </c>
      <c r="H70">
        <v>22.5</v>
      </c>
      <c r="I70">
        <v>21.955128205128204</v>
      </c>
      <c r="J70">
        <v>6.2820512820512819</v>
      </c>
      <c r="K70">
        <v>11.089743589743589</v>
      </c>
      <c r="L70">
        <v>13.397435897435898</v>
      </c>
      <c r="M70">
        <v>14.487179487179489</v>
      </c>
      <c r="N70">
        <v>17.21153846153846</v>
      </c>
      <c r="O70">
        <v>15.448717948717949</v>
      </c>
      <c r="P70">
        <v>10.192307692307692</v>
      </c>
      <c r="Q70">
        <v>15.256410256410257</v>
      </c>
    </row>
    <row r="71" spans="2:17" x14ac:dyDescent="0.25">
      <c r="B71">
        <v>2.0066889632107023</v>
      </c>
      <c r="C71">
        <v>3.6485253876558223</v>
      </c>
      <c r="D71">
        <v>0</v>
      </c>
      <c r="E71">
        <v>4.4086348434174516</v>
      </c>
      <c r="F71">
        <v>22.712070538157494</v>
      </c>
      <c r="G71">
        <v>20.644572818485862</v>
      </c>
      <c r="H71">
        <v>24.718759501368197</v>
      </c>
      <c r="I71">
        <v>24.141076314989359</v>
      </c>
      <c r="J71">
        <v>6.6889632107023411</v>
      </c>
      <c r="K71">
        <v>6.2937062937062942</v>
      </c>
      <c r="L71">
        <v>6.2328975372453632</v>
      </c>
      <c r="M71">
        <v>0</v>
      </c>
      <c r="N71">
        <v>7.661903314077227</v>
      </c>
      <c r="O71">
        <v>14.806932198236547</v>
      </c>
      <c r="P71">
        <v>9.2733353602918811</v>
      </c>
      <c r="Q71">
        <v>9.3037397385223475</v>
      </c>
    </row>
    <row r="72" spans="2:17" x14ac:dyDescent="0.25">
      <c r="B72">
        <v>0</v>
      </c>
      <c r="C72">
        <v>2.7208976157082749</v>
      </c>
      <c r="D72">
        <v>0.42075736325385693</v>
      </c>
      <c r="E72">
        <v>4.4600280504908838</v>
      </c>
      <c r="F72">
        <v>15.539971949509116</v>
      </c>
      <c r="G72">
        <v>14.137447405329592</v>
      </c>
      <c r="H72">
        <v>14.586255259467041</v>
      </c>
      <c r="I72">
        <v>14.950911640953718</v>
      </c>
      <c r="J72">
        <v>5.8625525946704071</v>
      </c>
      <c r="K72">
        <v>0.5890603085553997</v>
      </c>
      <c r="L72">
        <v>9.1725105189340805</v>
      </c>
      <c r="M72">
        <v>7.096774193548387</v>
      </c>
      <c r="N72">
        <v>0.8134642356241234</v>
      </c>
      <c r="O72">
        <v>6.3113604488078536</v>
      </c>
      <c r="P72">
        <v>4.3197755960729314</v>
      </c>
      <c r="Q72">
        <v>5.2454417952314172</v>
      </c>
    </row>
    <row r="73" spans="2:17" x14ac:dyDescent="0.25">
      <c r="B73">
        <v>0</v>
      </c>
      <c r="C73">
        <v>4.5258620689655169</v>
      </c>
      <c r="D73">
        <v>0.8004926108374385</v>
      </c>
      <c r="E73">
        <v>6.4347290640394084</v>
      </c>
      <c r="F73">
        <v>22.075123152709359</v>
      </c>
      <c r="G73">
        <v>19.550492610837438</v>
      </c>
      <c r="H73">
        <v>21.120689655172413</v>
      </c>
      <c r="I73">
        <v>19.488916256157633</v>
      </c>
      <c r="J73">
        <v>13.485221674876847</v>
      </c>
      <c r="K73">
        <v>13.823891625615763</v>
      </c>
      <c r="L73">
        <v>7.2967980295566504</v>
      </c>
      <c r="M73">
        <v>2.3399014778325125</v>
      </c>
      <c r="N73">
        <v>12.407635467980295</v>
      </c>
      <c r="O73">
        <v>9.8830049261083737</v>
      </c>
      <c r="P73">
        <v>15.424876847290642</v>
      </c>
      <c r="Q73">
        <v>13.669950738916256</v>
      </c>
    </row>
    <row r="74" spans="2:17" x14ac:dyDescent="0.25">
      <c r="B74">
        <v>0</v>
      </c>
      <c r="C74">
        <v>3.0808729139922981</v>
      </c>
      <c r="D74">
        <v>1.123234916559692</v>
      </c>
      <c r="E74">
        <v>5.8087291399229777</v>
      </c>
      <c r="F74">
        <v>14.569961489088575</v>
      </c>
      <c r="G74">
        <v>14.698331193838253</v>
      </c>
      <c r="H74">
        <v>16.014120667522462</v>
      </c>
      <c r="I74">
        <v>17.650834403080871</v>
      </c>
      <c r="J74">
        <v>7.8305519897304237</v>
      </c>
      <c r="K74">
        <v>10.718870346598203</v>
      </c>
      <c r="L74">
        <v>4.5571245186136071</v>
      </c>
      <c r="M74">
        <v>9.0821566110397942</v>
      </c>
      <c r="N74">
        <v>10.815147625160462</v>
      </c>
      <c r="O74">
        <v>11.10397946084724</v>
      </c>
      <c r="P74">
        <v>9.2426187419768944</v>
      </c>
      <c r="Q74">
        <v>10.141206675224646</v>
      </c>
    </row>
    <row r="75" spans="2:17" x14ac:dyDescent="0.25">
      <c r="B75">
        <v>3.2278889606197542E-2</v>
      </c>
      <c r="C75">
        <v>3.0987734021949644</v>
      </c>
      <c r="D75">
        <v>0</v>
      </c>
      <c r="E75">
        <v>4.615881213686249</v>
      </c>
      <c r="F75">
        <v>20.400258231116851</v>
      </c>
      <c r="G75">
        <v>19.431891542930924</v>
      </c>
      <c r="H75">
        <v>19.012265978050355</v>
      </c>
      <c r="I75">
        <v>18.076178179470624</v>
      </c>
      <c r="J75">
        <v>12.136862491930279</v>
      </c>
      <c r="K75">
        <v>10.490639122014203</v>
      </c>
      <c r="L75">
        <v>4.9063912201420274</v>
      </c>
      <c r="M75">
        <v>8.55390574564235</v>
      </c>
      <c r="N75">
        <v>12.298256939961265</v>
      </c>
      <c r="O75">
        <v>6.1975468043899289</v>
      </c>
      <c r="P75">
        <v>7.1336346029696571</v>
      </c>
      <c r="Q75">
        <v>12.556488056810847</v>
      </c>
    </row>
    <row r="76" spans="2:17" x14ac:dyDescent="0.25">
      <c r="B76">
        <v>0.67895247332686715</v>
      </c>
      <c r="C76">
        <v>2.651147752990624</v>
      </c>
      <c r="D76">
        <v>0</v>
      </c>
      <c r="E76">
        <v>5.948916909149693</v>
      </c>
      <c r="F76">
        <v>16.876818622696412</v>
      </c>
      <c r="G76">
        <v>16.715163271904302</v>
      </c>
      <c r="H76">
        <v>18.655027481409633</v>
      </c>
      <c r="I76">
        <v>19.333979954736503</v>
      </c>
      <c r="J76">
        <v>7.0158422243776277</v>
      </c>
      <c r="K76">
        <v>10.345942450695118</v>
      </c>
      <c r="L76">
        <v>9.9256385386356278</v>
      </c>
      <c r="M76">
        <v>8.3090850307145168</v>
      </c>
      <c r="N76">
        <v>15.357258325250566</v>
      </c>
      <c r="O76">
        <v>8.4060782411897836</v>
      </c>
      <c r="P76">
        <v>12.900096993210475</v>
      </c>
      <c r="Q76">
        <v>11.994827028774653</v>
      </c>
    </row>
    <row r="77" spans="2:17" x14ac:dyDescent="0.25">
      <c r="B77">
        <v>2.671118530884808</v>
      </c>
      <c r="C77">
        <v>4.5409015025041732</v>
      </c>
      <c r="D77">
        <v>0</v>
      </c>
      <c r="E77">
        <v>4.4073455759599334</v>
      </c>
      <c r="F77">
        <v>30.818030050083472</v>
      </c>
      <c r="G77">
        <v>31.419031719532555</v>
      </c>
      <c r="H77">
        <v>30.584307178631054</v>
      </c>
      <c r="I77">
        <v>30.918196994991654</v>
      </c>
      <c r="J77">
        <v>16.761268781302171</v>
      </c>
      <c r="K77">
        <v>16.661101836393989</v>
      </c>
      <c r="L77">
        <v>9.2487479131886463</v>
      </c>
      <c r="M77">
        <v>10.383973288814691</v>
      </c>
      <c r="N77">
        <v>25.909849749582637</v>
      </c>
      <c r="O77">
        <v>21.035058430717861</v>
      </c>
      <c r="P77">
        <v>25.442404006677798</v>
      </c>
      <c r="Q77">
        <v>22.103505843071787</v>
      </c>
    </row>
    <row r="78" spans="2:17" x14ac:dyDescent="0.25">
      <c r="B78">
        <v>0</v>
      </c>
      <c r="C78">
        <v>2.9129222187790518</v>
      </c>
      <c r="D78">
        <v>0.21691973969631237</v>
      </c>
      <c r="E78">
        <v>2.9439107530213819</v>
      </c>
      <c r="F78">
        <v>18.066315463278588</v>
      </c>
      <c r="G78">
        <v>15.835140997830802</v>
      </c>
      <c r="H78">
        <v>19.739696312364423</v>
      </c>
      <c r="I78">
        <v>18.717074682367524</v>
      </c>
      <c r="J78">
        <v>9.9473194917880381</v>
      </c>
      <c r="K78">
        <v>11.0319181902696</v>
      </c>
      <c r="L78">
        <v>8.6148125193678347</v>
      </c>
      <c r="M78">
        <v>9.4824914781530829</v>
      </c>
      <c r="N78">
        <v>14.223737217229626</v>
      </c>
      <c r="O78">
        <v>12.457390765416795</v>
      </c>
      <c r="P78">
        <v>15.277347381468855</v>
      </c>
      <c r="Q78">
        <v>12.0545398202665</v>
      </c>
    </row>
    <row r="79" spans="2:17" x14ac:dyDescent="0.25">
      <c r="B79">
        <v>2.8396256857050659</v>
      </c>
      <c r="C79">
        <v>3.0009680542110355</v>
      </c>
      <c r="D79">
        <v>0</v>
      </c>
      <c r="E79">
        <v>4.4207808970635689</v>
      </c>
      <c r="F79">
        <v>21.716682800903516</v>
      </c>
      <c r="G79">
        <v>21.361729590190386</v>
      </c>
      <c r="H79">
        <v>23.426911907066795</v>
      </c>
      <c r="I79">
        <v>23.45918038076799</v>
      </c>
      <c r="J79">
        <v>12.649241690868021</v>
      </c>
      <c r="K79">
        <v>9.7128105840593744</v>
      </c>
      <c r="L79">
        <v>14.424007744433689</v>
      </c>
      <c r="M79">
        <v>9.4223943207486283</v>
      </c>
      <c r="N79">
        <v>14.972571797353984</v>
      </c>
      <c r="O79">
        <v>21.523071958696356</v>
      </c>
      <c r="P79">
        <v>16.747337850919653</v>
      </c>
      <c r="Q79">
        <v>15.166182639561148</v>
      </c>
    </row>
    <row r="80" spans="2:17" x14ac:dyDescent="0.25">
      <c r="B80">
        <v>0.50335570469798652</v>
      </c>
      <c r="C80">
        <v>2.6286353467561523</v>
      </c>
      <c r="D80">
        <v>0</v>
      </c>
      <c r="E80">
        <v>1.006711409395973</v>
      </c>
      <c r="F80">
        <v>17.813199105145415</v>
      </c>
      <c r="G80">
        <v>17.449664429530202</v>
      </c>
      <c r="H80">
        <v>17.589485458612973</v>
      </c>
      <c r="I80">
        <v>17.449664429530202</v>
      </c>
      <c r="J80">
        <v>6.7393736017897092</v>
      </c>
      <c r="K80">
        <v>4.8937360178970923</v>
      </c>
      <c r="L80">
        <v>10.095078299776286</v>
      </c>
      <c r="M80">
        <v>8.9485458612975393</v>
      </c>
      <c r="N80">
        <v>7.019015659955258</v>
      </c>
      <c r="O80">
        <v>4.1107382550335574</v>
      </c>
      <c r="P80">
        <v>7.4105145413870241</v>
      </c>
      <c r="Q80">
        <v>9.256152125279641</v>
      </c>
    </row>
    <row r="81" spans="1:17" x14ac:dyDescent="0.25">
      <c r="B81">
        <v>0</v>
      </c>
      <c r="C81">
        <v>4.1601986960571251</v>
      </c>
      <c r="D81">
        <v>0</v>
      </c>
      <c r="E81">
        <v>6.9233157404532761</v>
      </c>
      <c r="F81">
        <v>18.720894132257062</v>
      </c>
      <c r="G81">
        <v>16.454517230673705</v>
      </c>
      <c r="H81">
        <v>17.789506364483078</v>
      </c>
      <c r="I81">
        <v>16.050915864638309</v>
      </c>
      <c r="J81">
        <v>2.8873020800993481</v>
      </c>
      <c r="K81">
        <v>4.5327538031667185</v>
      </c>
      <c r="L81">
        <v>5.8677429369760947</v>
      </c>
      <c r="M81">
        <v>7.4821484011176649</v>
      </c>
      <c r="N81">
        <v>12.139087239987582</v>
      </c>
      <c r="O81">
        <v>9.4380627134430295</v>
      </c>
      <c r="P81">
        <v>9.7174790437752243</v>
      </c>
      <c r="Q81">
        <v>7.9478422850046568</v>
      </c>
    </row>
    <row r="82" spans="1:17" x14ac:dyDescent="0.25">
      <c r="B82">
        <v>0</v>
      </c>
      <c r="C82">
        <v>3.8781163434903045</v>
      </c>
      <c r="D82">
        <v>3.2317636195752537</v>
      </c>
      <c r="E82">
        <v>5.0784856879039708</v>
      </c>
      <c r="F82">
        <v>26.34656817482302</v>
      </c>
      <c r="G82">
        <v>25.97722376115728</v>
      </c>
      <c r="H82">
        <v>25.669436749769158</v>
      </c>
      <c r="I82">
        <v>28.07017543859649</v>
      </c>
      <c r="J82">
        <v>3.9088950446291166</v>
      </c>
      <c r="K82">
        <v>7.356109572176055</v>
      </c>
      <c r="L82">
        <v>9.418282548476455</v>
      </c>
      <c r="M82">
        <v>5.9710680209295166</v>
      </c>
      <c r="N82">
        <v>16.774392120652511</v>
      </c>
      <c r="O82">
        <v>20.406278855032316</v>
      </c>
      <c r="P82">
        <v>20.221606648199447</v>
      </c>
      <c r="Q82">
        <v>16.066481994459831</v>
      </c>
    </row>
    <row r="83" spans="1:17" x14ac:dyDescent="0.25">
      <c r="B83">
        <v>0</v>
      </c>
      <c r="C83">
        <v>4.8694631856849515</v>
      </c>
      <c r="D83">
        <v>0.64535054268113812</v>
      </c>
      <c r="E83">
        <v>1.2613669697858609</v>
      </c>
      <c r="F83">
        <v>17.219125843355823</v>
      </c>
      <c r="G83">
        <v>16.955118803168084</v>
      </c>
      <c r="H83">
        <v>17.541801114696394</v>
      </c>
      <c r="I83">
        <v>16.016427104722791</v>
      </c>
      <c r="J83">
        <v>9.5042534467585806</v>
      </c>
      <c r="K83">
        <v>2.8454092109122908</v>
      </c>
      <c r="L83">
        <v>6.2775007333528894</v>
      </c>
      <c r="M83">
        <v>4.0187738339689059</v>
      </c>
      <c r="N83">
        <v>7.2748606629510117</v>
      </c>
      <c r="O83">
        <v>6.3655030800821351</v>
      </c>
      <c r="P83">
        <v>9.1229099442651798</v>
      </c>
      <c r="Q83">
        <v>7.9788794367849807</v>
      </c>
    </row>
    <row r="84" spans="1:17" x14ac:dyDescent="0.25">
      <c r="B84">
        <v>0</v>
      </c>
      <c r="C84">
        <v>3.8427431274017145</v>
      </c>
      <c r="D84">
        <v>2.9559562518474729E-2</v>
      </c>
      <c r="E84">
        <v>5.5276381909547743</v>
      </c>
      <c r="F84">
        <v>12.326337570203961</v>
      </c>
      <c r="G84">
        <v>11.262193319538872</v>
      </c>
      <c r="H84">
        <v>10.877919006798699</v>
      </c>
      <c r="I84">
        <v>13.538279633461425</v>
      </c>
      <c r="J84">
        <v>7.0942950044339339</v>
      </c>
      <c r="K84">
        <v>1.7440141885900089</v>
      </c>
      <c r="L84">
        <v>3.7836240023647654</v>
      </c>
      <c r="M84">
        <v>2.2169671888856044</v>
      </c>
      <c r="N84">
        <v>4.7886491279929055</v>
      </c>
      <c r="O84">
        <v>4.3156961276973096</v>
      </c>
      <c r="P84">
        <v>7.1238545669524092</v>
      </c>
      <c r="Q84">
        <v>9.19302394324564</v>
      </c>
    </row>
    <row r="85" spans="1:17" x14ac:dyDescent="0.25">
      <c r="B85">
        <v>0</v>
      </c>
      <c r="C85">
        <v>3.1363763651638199</v>
      </c>
      <c r="D85">
        <v>8.4010081209745166E-2</v>
      </c>
      <c r="E85">
        <v>2.9123494819378326</v>
      </c>
      <c r="F85">
        <v>21.058527023242789</v>
      </c>
      <c r="G85">
        <v>18.874264911789414</v>
      </c>
      <c r="H85">
        <v>20.0224026883226</v>
      </c>
      <c r="I85">
        <v>20.190422850742092</v>
      </c>
      <c r="J85">
        <v>8.8210585270232436</v>
      </c>
      <c r="K85">
        <v>4.7045645477457292</v>
      </c>
      <c r="L85">
        <v>6.9448333800056012</v>
      </c>
      <c r="M85">
        <v>4.2845141416970041</v>
      </c>
      <c r="N85">
        <v>13.357602912349481</v>
      </c>
      <c r="O85">
        <v>12.54550546065528</v>
      </c>
      <c r="P85">
        <v>13.021562587510502</v>
      </c>
      <c r="Q85">
        <v>16.325959115093809</v>
      </c>
    </row>
    <row r="86" spans="1:17" x14ac:dyDescent="0.25">
      <c r="B86">
        <v>3.1158142269253379</v>
      </c>
      <c r="C86">
        <v>4.0564373897707231</v>
      </c>
      <c r="D86">
        <v>0</v>
      </c>
      <c r="E86">
        <v>4.8794826572604348</v>
      </c>
      <c r="F86">
        <v>12.992357436801882</v>
      </c>
      <c r="G86">
        <v>10.699588477366255</v>
      </c>
      <c r="H86">
        <v>14.726631393298058</v>
      </c>
      <c r="I86">
        <v>11.904761904761903</v>
      </c>
      <c r="J86">
        <v>8.2598471487360374</v>
      </c>
      <c r="K86">
        <v>6.5255731922398583</v>
      </c>
      <c r="L86">
        <v>10.170487948265725</v>
      </c>
      <c r="M86">
        <v>9.2886537330981778</v>
      </c>
      <c r="N86">
        <v>7.730746619635509</v>
      </c>
      <c r="O86">
        <v>5.9082892416225743</v>
      </c>
      <c r="P86">
        <v>7.1428571428571423</v>
      </c>
      <c r="Q86">
        <v>8.3186360964138739</v>
      </c>
    </row>
    <row r="87" spans="1:17" x14ac:dyDescent="0.25">
      <c r="B87">
        <v>2.6158940397350996</v>
      </c>
      <c r="C87">
        <v>3.0132450331125824</v>
      </c>
      <c r="D87">
        <v>0</v>
      </c>
      <c r="E87">
        <v>5.4966887417218544</v>
      </c>
      <c r="F87">
        <v>18.046357615894042</v>
      </c>
      <c r="G87">
        <v>17.317880794701988</v>
      </c>
      <c r="H87">
        <v>17.649006622516556</v>
      </c>
      <c r="I87">
        <v>17.814569536423839</v>
      </c>
      <c r="J87">
        <v>10.76158940397351</v>
      </c>
      <c r="K87">
        <v>5.8278145695364243</v>
      </c>
      <c r="L87">
        <v>9.0397350993377472</v>
      </c>
      <c r="M87">
        <v>6.8211920529801322</v>
      </c>
      <c r="N87">
        <v>17.58278145695364</v>
      </c>
      <c r="O87">
        <v>16.026490066225165</v>
      </c>
      <c r="P87">
        <v>11.125827814569536</v>
      </c>
      <c r="Q87">
        <v>14.966887417218544</v>
      </c>
    </row>
    <row r="88" spans="1:17" x14ac:dyDescent="0.25">
      <c r="B88">
        <v>1.7755231452124285</v>
      </c>
      <c r="C88">
        <v>4.280279010779962</v>
      </c>
      <c r="D88">
        <v>0</v>
      </c>
      <c r="E88">
        <v>4.0900443880786304</v>
      </c>
      <c r="F88">
        <v>28.123018389346861</v>
      </c>
      <c r="G88">
        <v>26.759670259987317</v>
      </c>
      <c r="H88">
        <v>27.58402029169309</v>
      </c>
      <c r="I88">
        <v>27.330374128091311</v>
      </c>
      <c r="J88">
        <v>17.216233354470514</v>
      </c>
      <c r="K88">
        <v>14.457831325301203</v>
      </c>
      <c r="L88">
        <v>13.06277742549144</v>
      </c>
      <c r="M88">
        <v>14.39441978440076</v>
      </c>
      <c r="N88">
        <v>16.962587190868739</v>
      </c>
      <c r="O88">
        <v>15.345592897907419</v>
      </c>
      <c r="P88">
        <v>23.8427393785669</v>
      </c>
      <c r="Q88">
        <v>21.781864299302473</v>
      </c>
    </row>
    <row r="89" spans="1:17" x14ac:dyDescent="0.25">
      <c r="B89">
        <v>0</v>
      </c>
      <c r="C89">
        <v>4.3095599393019723</v>
      </c>
      <c r="D89">
        <v>0.30349013657056145</v>
      </c>
      <c r="E89">
        <v>3.5811836115326257</v>
      </c>
      <c r="F89">
        <v>20.06069802731411</v>
      </c>
      <c r="G89">
        <v>17.238239757207889</v>
      </c>
      <c r="H89">
        <v>17.268588770864948</v>
      </c>
      <c r="I89">
        <v>16.78300455235205</v>
      </c>
      <c r="J89">
        <v>9.1350531107738995</v>
      </c>
      <c r="K89">
        <v>6.0091047040971164</v>
      </c>
      <c r="L89">
        <v>12.776934749620638</v>
      </c>
      <c r="M89">
        <v>11.532625189681335</v>
      </c>
      <c r="N89">
        <v>10.834597875569044</v>
      </c>
      <c r="O89">
        <v>11.047040971168437</v>
      </c>
      <c r="P89">
        <v>10.409711684370258</v>
      </c>
      <c r="Q89">
        <v>9.5599393019726868</v>
      </c>
    </row>
    <row r="90" spans="1:17" x14ac:dyDescent="0.25">
      <c r="B90">
        <v>2.2690955576861618</v>
      </c>
      <c r="C90">
        <v>3.7711728986896773</v>
      </c>
      <c r="D90">
        <v>0</v>
      </c>
      <c r="E90">
        <v>2.1732182806008309</v>
      </c>
      <c r="F90">
        <v>14.125918823905401</v>
      </c>
      <c r="G90">
        <v>13.422818791946309</v>
      </c>
      <c r="H90">
        <v>15.180568871844038</v>
      </c>
      <c r="I90">
        <v>14.605305209332057</v>
      </c>
      <c r="J90">
        <v>3.515500159795462</v>
      </c>
      <c r="K90">
        <v>6.3918184723553848</v>
      </c>
      <c r="L90">
        <v>9.3320549696388611</v>
      </c>
      <c r="M90">
        <v>11.952700543304569</v>
      </c>
      <c r="N90">
        <v>13.294982422499203</v>
      </c>
      <c r="O90">
        <v>5.5608820709491846</v>
      </c>
      <c r="P90">
        <v>15.340364333652925</v>
      </c>
      <c r="Q90">
        <v>11.824864173857462</v>
      </c>
    </row>
    <row r="91" spans="1:17" x14ac:dyDescent="0.25">
      <c r="B91">
        <v>0</v>
      </c>
      <c r="C91">
        <v>4.0095751047277073</v>
      </c>
      <c r="D91">
        <v>1.0472770795930582</v>
      </c>
      <c r="E91">
        <v>4.6379413524835424</v>
      </c>
      <c r="F91">
        <v>16.307600239377617</v>
      </c>
      <c r="G91">
        <v>12.058647516457212</v>
      </c>
      <c r="H91">
        <v>15.649311789347694</v>
      </c>
      <c r="I91">
        <v>13.375224416517057</v>
      </c>
      <c r="J91">
        <v>4.2788749251944944</v>
      </c>
      <c r="K91">
        <v>5.1166965888689404</v>
      </c>
      <c r="L91">
        <v>6.5828845002992216</v>
      </c>
      <c r="M91">
        <v>7.3907839616995803</v>
      </c>
      <c r="N91">
        <v>8.0490724117295027</v>
      </c>
      <c r="O91">
        <v>13.524835427887494</v>
      </c>
      <c r="P91">
        <v>9.4254937163375221</v>
      </c>
      <c r="Q91">
        <v>8.9766606822262123</v>
      </c>
    </row>
    <row r="92" spans="1:17" x14ac:dyDescent="0.25">
      <c r="A92" t="s">
        <v>102</v>
      </c>
      <c r="B92">
        <f>AVERAGE(B2:B91)</f>
        <v>0.87220707292310728</v>
      </c>
      <c r="C92">
        <f t="shared" ref="C92:Q92" si="0">AVERAGE(C2:C91)</f>
        <v>3.7307082281654287</v>
      </c>
      <c r="D92">
        <f t="shared" si="0"/>
        <v>0.42359613738199164</v>
      </c>
      <c r="E92">
        <f t="shared" si="0"/>
        <v>4.5361345806181577</v>
      </c>
      <c r="F92">
        <f t="shared" si="0"/>
        <v>20.122813371216065</v>
      </c>
      <c r="G92">
        <f t="shared" si="0"/>
        <v>18.383916923514121</v>
      </c>
      <c r="H92">
        <f t="shared" si="0"/>
        <v>19.494876939305207</v>
      </c>
      <c r="I92">
        <f t="shared" si="0"/>
        <v>19.517313952449641</v>
      </c>
      <c r="J92">
        <f t="shared" si="0"/>
        <v>8.2470174363270221</v>
      </c>
      <c r="K92">
        <f t="shared" si="0"/>
        <v>8.0012867138998907</v>
      </c>
      <c r="L92">
        <f t="shared" si="0"/>
        <v>8.7100101170261333</v>
      </c>
      <c r="M92">
        <f t="shared" si="0"/>
        <v>8.2748268866432042</v>
      </c>
      <c r="N92">
        <f t="shared" si="0"/>
        <v>11.837704413246726</v>
      </c>
      <c r="O92">
        <f t="shared" si="0"/>
        <v>11.803396144941296</v>
      </c>
      <c r="P92">
        <f t="shared" si="0"/>
        <v>12.41055657653585</v>
      </c>
      <c r="Q92">
        <f t="shared" si="0"/>
        <v>12.35808835495061</v>
      </c>
    </row>
    <row r="94" spans="1:17" x14ac:dyDescent="0.25">
      <c r="A94" t="s">
        <v>106</v>
      </c>
    </row>
    <row r="95" spans="1:17" x14ac:dyDescent="0.25">
      <c r="B95">
        <v>0</v>
      </c>
      <c r="C95">
        <v>2.4675735526732048</v>
      </c>
      <c r="D95">
        <v>0.47453337551407782</v>
      </c>
      <c r="E95">
        <v>4.4289781714647267</v>
      </c>
      <c r="F95">
        <v>9.0794052515026902</v>
      </c>
      <c r="G95">
        <v>8.383422967415374</v>
      </c>
      <c r="H95">
        <v>10.155014236001266</v>
      </c>
      <c r="I95">
        <v>9.0161341347674782</v>
      </c>
      <c r="J95">
        <v>2.530844669408415</v>
      </c>
      <c r="K95">
        <v>5.346409364125277</v>
      </c>
      <c r="L95">
        <v>10.18664979436887</v>
      </c>
      <c r="M95">
        <v>4.3340714963619114</v>
      </c>
      <c r="N95">
        <v>10.439734261309711</v>
      </c>
      <c r="O95">
        <v>10.313192027839291</v>
      </c>
      <c r="P95">
        <v>8.6365074343562167</v>
      </c>
      <c r="Q95">
        <v>10.376463144574503</v>
      </c>
    </row>
    <row r="96" spans="1:17" x14ac:dyDescent="0.25">
      <c r="B96">
        <v>0.89657380723663149</v>
      </c>
      <c r="C96">
        <v>3.4582132564841501</v>
      </c>
      <c r="D96">
        <v>0</v>
      </c>
      <c r="E96">
        <v>5.5395453089977584</v>
      </c>
      <c r="F96">
        <v>3.1700288184438041</v>
      </c>
      <c r="G96">
        <v>1.6010246557796992</v>
      </c>
      <c r="H96">
        <v>2.3374959974383605</v>
      </c>
      <c r="I96">
        <v>2.5936599423631126</v>
      </c>
      <c r="J96">
        <v>4.7710534742235033</v>
      </c>
      <c r="K96">
        <v>6.4361191162343898</v>
      </c>
      <c r="L96">
        <v>6.3720781300032021</v>
      </c>
      <c r="M96">
        <v>7.6208773615113676</v>
      </c>
      <c r="N96">
        <v>12.039705411463336</v>
      </c>
      <c r="O96">
        <v>9.7342299071405698</v>
      </c>
      <c r="P96">
        <v>8.9977585654819094</v>
      </c>
      <c r="Q96">
        <v>11.687479987191802</v>
      </c>
    </row>
    <row r="97" spans="2:17" x14ac:dyDescent="0.25">
      <c r="B97">
        <v>2.6126714565643372</v>
      </c>
      <c r="C97">
        <v>5.7152188112344877</v>
      </c>
      <c r="D97">
        <v>2.2860875244937948</v>
      </c>
      <c r="E97">
        <v>6.2377531025473543</v>
      </c>
      <c r="F97">
        <v>1.4696276943174396</v>
      </c>
      <c r="G97">
        <v>3.069888961463096</v>
      </c>
      <c r="H97">
        <v>1.7962116263879817</v>
      </c>
      <c r="I97">
        <v>0.84911822338340959</v>
      </c>
      <c r="J97">
        <v>0</v>
      </c>
      <c r="K97">
        <v>0.97975179621162634</v>
      </c>
      <c r="L97">
        <v>3.3964728935336383</v>
      </c>
      <c r="M97">
        <v>1.4043109079033311</v>
      </c>
      <c r="N97">
        <v>5.0293925538863489</v>
      </c>
      <c r="O97">
        <v>3.6577400391900716</v>
      </c>
      <c r="P97">
        <v>6.2377531025473543</v>
      </c>
      <c r="Q97">
        <v>4.4741998693664273</v>
      </c>
    </row>
    <row r="98" spans="2:17" x14ac:dyDescent="0.25">
      <c r="B98">
        <v>1.6711429424052522</v>
      </c>
      <c r="C98">
        <v>3.1930766935243207</v>
      </c>
      <c r="D98">
        <v>0.23873470605789318</v>
      </c>
      <c r="E98">
        <v>2.9841838257236644</v>
      </c>
      <c r="F98">
        <v>4.118173679498657</v>
      </c>
      <c r="G98">
        <v>3.1333930170098481</v>
      </c>
      <c r="H98">
        <v>6.475678901820352</v>
      </c>
      <c r="I98">
        <v>2.2381378692927485</v>
      </c>
      <c r="J98">
        <v>1.9098776484631454</v>
      </c>
      <c r="K98">
        <v>2.7156072814085346</v>
      </c>
      <c r="L98">
        <v>1.5219337511190689</v>
      </c>
      <c r="M98">
        <v>2.357505222321695</v>
      </c>
      <c r="N98">
        <v>2.2082960310355118</v>
      </c>
      <c r="O98">
        <v>0</v>
      </c>
      <c r="P98">
        <v>2.4470307370934052</v>
      </c>
      <c r="Q98">
        <v>6.0578931662190385</v>
      </c>
    </row>
    <row r="99" spans="2:17" x14ac:dyDescent="0.25">
      <c r="B99">
        <v>3.0039050765995796</v>
      </c>
      <c r="C99">
        <v>5.8876539501351761</v>
      </c>
      <c r="D99">
        <v>1.3517572844698107</v>
      </c>
      <c r="E99">
        <v>5.7374586963051968</v>
      </c>
      <c r="F99">
        <v>2.2829678582156805</v>
      </c>
      <c r="G99">
        <v>0.30039050765995795</v>
      </c>
      <c r="H99">
        <v>0.27035145689396217</v>
      </c>
      <c r="I99">
        <v>0</v>
      </c>
      <c r="J99">
        <v>12.225893661760288</v>
      </c>
      <c r="K99">
        <v>9.1919495343947126</v>
      </c>
      <c r="L99">
        <v>9.4623009912886751</v>
      </c>
      <c r="M99">
        <v>8.7113247221387802</v>
      </c>
      <c r="N99">
        <v>13.06698708320817</v>
      </c>
      <c r="O99">
        <v>12.586362270952236</v>
      </c>
      <c r="P99">
        <v>13.577650946230099</v>
      </c>
      <c r="Q99">
        <v>11.865425052568339</v>
      </c>
    </row>
    <row r="100" spans="2:17" x14ac:dyDescent="0.25">
      <c r="B100">
        <v>5.7263411693791442</v>
      </c>
      <c r="C100">
        <v>7.4141048824593128</v>
      </c>
      <c r="D100">
        <v>4.7016274864376131</v>
      </c>
      <c r="E100">
        <v>8.7100663050030143</v>
      </c>
      <c r="F100">
        <v>7.2935503315250143</v>
      </c>
      <c r="G100">
        <v>7.2935503315250143</v>
      </c>
      <c r="H100">
        <v>8.5593731163351414</v>
      </c>
      <c r="I100">
        <v>7.0524412296564201</v>
      </c>
      <c r="J100">
        <v>5.9674502712477393</v>
      </c>
      <c r="K100">
        <v>3.0440024110910189</v>
      </c>
      <c r="L100">
        <v>0</v>
      </c>
      <c r="M100">
        <v>4.7317661241711875</v>
      </c>
      <c r="N100">
        <v>12.055455093429778</v>
      </c>
      <c r="O100">
        <v>8.1374321880650999</v>
      </c>
      <c r="P100">
        <v>13.71308016877637</v>
      </c>
      <c r="Q100">
        <v>9.0114526823387582</v>
      </c>
    </row>
    <row r="101" spans="2:17" x14ac:dyDescent="0.25">
      <c r="B101">
        <v>4.007633587786259</v>
      </c>
      <c r="C101">
        <v>7.8562340966921118</v>
      </c>
      <c r="D101">
        <v>3.9122137404580157</v>
      </c>
      <c r="E101">
        <v>7.4745547073791343</v>
      </c>
      <c r="F101">
        <v>2.4173027989821882</v>
      </c>
      <c r="G101">
        <v>2.3218829516539441</v>
      </c>
      <c r="H101">
        <v>0</v>
      </c>
      <c r="I101">
        <v>3.0216284987277353</v>
      </c>
      <c r="J101">
        <v>4.1030534351145036</v>
      </c>
      <c r="K101">
        <v>9.6374045801526709</v>
      </c>
      <c r="L101">
        <v>4.6437659033078882</v>
      </c>
      <c r="M101">
        <v>5.8524173027989823</v>
      </c>
      <c r="N101">
        <v>13.676844783715012</v>
      </c>
      <c r="O101">
        <v>16.189567430025445</v>
      </c>
      <c r="P101">
        <v>10.909669211195929</v>
      </c>
      <c r="Q101">
        <v>13.16793893129771</v>
      </c>
    </row>
    <row r="102" spans="2:17" x14ac:dyDescent="0.25">
      <c r="B102">
        <v>1.6801493466085875</v>
      </c>
      <c r="C102">
        <v>6.907280647168637</v>
      </c>
      <c r="D102">
        <v>2.9869321717485997</v>
      </c>
      <c r="E102">
        <v>7.3739887990043567</v>
      </c>
      <c r="F102">
        <v>4.3248288736776601</v>
      </c>
      <c r="G102">
        <v>3.422526446795271</v>
      </c>
      <c r="H102">
        <v>5.6004978220286246</v>
      </c>
      <c r="I102">
        <v>0</v>
      </c>
      <c r="J102">
        <v>2.8935905413814562</v>
      </c>
      <c r="K102">
        <v>9.4897324206596156</v>
      </c>
      <c r="L102">
        <v>11.232109520846297</v>
      </c>
      <c r="M102">
        <v>9.7075295581829497</v>
      </c>
      <c r="N102">
        <v>13.347853142501556</v>
      </c>
      <c r="O102">
        <v>6.751711263223398</v>
      </c>
      <c r="P102">
        <v>11.263223397635345</v>
      </c>
      <c r="Q102">
        <v>3.6714374611076539</v>
      </c>
    </row>
    <row r="103" spans="2:17" x14ac:dyDescent="0.25">
      <c r="B103">
        <v>2.5</v>
      </c>
      <c r="C103">
        <v>3.4935897435897436</v>
      </c>
      <c r="D103">
        <v>0</v>
      </c>
      <c r="E103">
        <v>4.1666666666666661</v>
      </c>
      <c r="F103">
        <v>4.9679487179487181</v>
      </c>
      <c r="G103">
        <v>2.8205128205128207</v>
      </c>
      <c r="H103">
        <v>6.5064102564102573</v>
      </c>
      <c r="I103">
        <v>7.9807692307692299</v>
      </c>
      <c r="J103">
        <v>6.5384615384615392</v>
      </c>
      <c r="K103">
        <v>1.7948717948717947</v>
      </c>
      <c r="L103">
        <v>4.6794871794871797</v>
      </c>
      <c r="M103">
        <v>3.7179487179487181</v>
      </c>
      <c r="N103">
        <v>8.0128205128205128</v>
      </c>
      <c r="O103">
        <v>11.698717948717949</v>
      </c>
      <c r="P103">
        <v>10.576923076923077</v>
      </c>
      <c r="Q103">
        <v>19.326923076923077</v>
      </c>
    </row>
    <row r="104" spans="2:17" x14ac:dyDescent="0.25">
      <c r="B104">
        <v>2.7934818756235451</v>
      </c>
      <c r="C104">
        <v>6.1190555370801469</v>
      </c>
      <c r="D104">
        <v>1.1972065181243765</v>
      </c>
      <c r="E104">
        <v>8.0478882607249744</v>
      </c>
      <c r="F104">
        <v>6.8839374792151649</v>
      </c>
      <c r="G104">
        <v>6.8174260059860323</v>
      </c>
      <c r="H104">
        <v>8.9457931493182574</v>
      </c>
      <c r="I104">
        <v>13.069504489524441</v>
      </c>
      <c r="J104">
        <v>4.2899900232790156</v>
      </c>
      <c r="K104">
        <v>5.8530096441636186</v>
      </c>
      <c r="L104">
        <v>0</v>
      </c>
      <c r="M104">
        <v>4.6890588626538072</v>
      </c>
      <c r="N104">
        <v>10.874625872963087</v>
      </c>
      <c r="O104">
        <v>13.069504489524441</v>
      </c>
      <c r="P104">
        <v>6.7509145327569007</v>
      </c>
      <c r="Q104">
        <v>8.7462587296308616</v>
      </c>
    </row>
    <row r="105" spans="2:17" x14ac:dyDescent="0.25">
      <c r="B105">
        <v>1.4657493269518396</v>
      </c>
      <c r="C105">
        <v>6.1920430750822621</v>
      </c>
      <c r="D105">
        <v>2.6622793897696679</v>
      </c>
      <c r="E105">
        <v>7.3885731379000896</v>
      </c>
      <c r="F105">
        <v>3.5297636853125938</v>
      </c>
      <c r="G105">
        <v>1.1067903081064911</v>
      </c>
      <c r="H105">
        <v>3.4101106790308111</v>
      </c>
      <c r="I105">
        <v>4.9057732575530961</v>
      </c>
      <c r="J105">
        <v>4.0981154651510625</v>
      </c>
      <c r="K105">
        <v>4.3075082261441819</v>
      </c>
      <c r="L105">
        <v>3.4998504337421479</v>
      </c>
      <c r="M105">
        <v>0</v>
      </c>
      <c r="N105">
        <v>6.3715225845049348</v>
      </c>
      <c r="O105">
        <v>8.7645827101405924</v>
      </c>
      <c r="P105">
        <v>9.3927609931199516</v>
      </c>
      <c r="Q105">
        <v>11.935387376607837</v>
      </c>
    </row>
    <row r="106" spans="2:17" x14ac:dyDescent="0.25">
      <c r="B106">
        <v>0.88845014807502465</v>
      </c>
      <c r="C106">
        <v>3.6525172754195459</v>
      </c>
      <c r="D106">
        <v>1.9743336623889436</v>
      </c>
      <c r="E106">
        <v>6.7127344521224082</v>
      </c>
      <c r="F106">
        <v>6.6798288910825923</v>
      </c>
      <c r="G106">
        <v>0</v>
      </c>
      <c r="H106">
        <v>7.7657124053965116</v>
      </c>
      <c r="I106">
        <v>0.5923000987166831</v>
      </c>
      <c r="J106">
        <v>10.266535044422508</v>
      </c>
      <c r="K106">
        <v>8.9832181638696937</v>
      </c>
      <c r="L106">
        <v>2.3692003948667324</v>
      </c>
      <c r="M106">
        <v>2.1717670286278379</v>
      </c>
      <c r="N106">
        <v>8.8186903586706151</v>
      </c>
      <c r="O106">
        <v>8.8515959197104301</v>
      </c>
      <c r="P106">
        <v>3.6525172754195459</v>
      </c>
      <c r="Q106">
        <v>11.056268509378086</v>
      </c>
    </row>
    <row r="107" spans="2:17" x14ac:dyDescent="0.25">
      <c r="B107">
        <v>3.5233824471492632</v>
      </c>
      <c r="C107">
        <v>7.3030108904548365</v>
      </c>
      <c r="D107">
        <v>3.8757206918641893</v>
      </c>
      <c r="E107">
        <v>7.4311338885329912</v>
      </c>
      <c r="F107">
        <v>8.9045483664317757</v>
      </c>
      <c r="G107">
        <v>8.167841127482383</v>
      </c>
      <c r="H107">
        <v>4.5483664317745038</v>
      </c>
      <c r="I107">
        <v>0</v>
      </c>
      <c r="J107">
        <v>5.3811659192825116</v>
      </c>
      <c r="K107">
        <v>8.5201793721973083</v>
      </c>
      <c r="L107">
        <v>14.766175528507366</v>
      </c>
      <c r="M107">
        <v>12.491992312620114</v>
      </c>
      <c r="N107">
        <v>13.484945547725816</v>
      </c>
      <c r="O107">
        <v>13.004484304932735</v>
      </c>
      <c r="P107">
        <v>11.723254324151185</v>
      </c>
      <c r="Q107">
        <v>19.058295964125559</v>
      </c>
    </row>
    <row r="108" spans="2:17" x14ac:dyDescent="0.25">
      <c r="B108">
        <v>0.32845625559868613</v>
      </c>
      <c r="C108">
        <v>2.8068080023887729</v>
      </c>
      <c r="D108">
        <v>0</v>
      </c>
      <c r="E108">
        <v>3.7025977903851897</v>
      </c>
      <c r="F108">
        <v>1.8512988951925948</v>
      </c>
      <c r="G108">
        <v>6.7781427291728864</v>
      </c>
      <c r="H108">
        <v>4.1206330247835172</v>
      </c>
      <c r="I108">
        <v>4.7775455359808898</v>
      </c>
      <c r="J108">
        <v>5.464317706778143</v>
      </c>
      <c r="K108">
        <v>3.8518960883845925</v>
      </c>
      <c r="L108">
        <v>10.988354732756047</v>
      </c>
      <c r="M108">
        <v>6.7184234099731261</v>
      </c>
      <c r="N108">
        <v>9.3460734547626156</v>
      </c>
      <c r="O108">
        <v>9.9134069871603465</v>
      </c>
      <c r="P108">
        <v>12.600776351149598</v>
      </c>
      <c r="Q108">
        <v>13.078530904747687</v>
      </c>
    </row>
    <row r="109" spans="2:17" x14ac:dyDescent="0.25">
      <c r="B109">
        <v>2.6662484316185697</v>
      </c>
      <c r="C109">
        <v>3.5131744040150563</v>
      </c>
      <c r="D109">
        <v>0</v>
      </c>
      <c r="E109">
        <v>6.4930991217063987</v>
      </c>
      <c r="F109">
        <v>11.511919698870765</v>
      </c>
      <c r="G109">
        <v>10.319949811794228</v>
      </c>
      <c r="H109">
        <v>10.978670012547051</v>
      </c>
      <c r="I109">
        <v>10.131744040150565</v>
      </c>
      <c r="J109">
        <v>3.35633626097867</v>
      </c>
      <c r="K109">
        <v>11.543287327478042</v>
      </c>
      <c r="L109">
        <v>8.9711417816813057</v>
      </c>
      <c r="M109">
        <v>7.9360100376411546</v>
      </c>
      <c r="N109">
        <v>16.373902132998747</v>
      </c>
      <c r="O109">
        <v>15.370138017565871</v>
      </c>
      <c r="P109">
        <v>13.582183186951067</v>
      </c>
      <c r="Q109">
        <v>12.86072772898369</v>
      </c>
    </row>
    <row r="110" spans="2:17" x14ac:dyDescent="0.25">
      <c r="B110">
        <v>2.156158118262006</v>
      </c>
      <c r="C110">
        <v>3.4302515517804637</v>
      </c>
      <c r="D110">
        <v>0</v>
      </c>
      <c r="E110">
        <v>6.4358052923881086</v>
      </c>
      <c r="F110">
        <v>13.655668082326036</v>
      </c>
      <c r="G110">
        <v>13.590329957530219</v>
      </c>
      <c r="H110">
        <v>12.969617771969943</v>
      </c>
      <c r="I110">
        <v>13.55766089513231</v>
      </c>
      <c r="J110">
        <v>11.336164652074485</v>
      </c>
      <c r="K110">
        <v>5.3250571708591963</v>
      </c>
      <c r="L110">
        <v>10.323423717739301</v>
      </c>
      <c r="M110">
        <v>5.390395295655015</v>
      </c>
      <c r="N110">
        <v>12.185560274420123</v>
      </c>
      <c r="O110">
        <v>11.368833714472395</v>
      </c>
      <c r="P110">
        <v>7.1871937275400199</v>
      </c>
      <c r="Q110">
        <v>14.309049330284221</v>
      </c>
    </row>
    <row r="111" spans="2:17" x14ac:dyDescent="0.25">
      <c r="B111">
        <v>1.3786764705882353</v>
      </c>
      <c r="C111">
        <v>3.2169117647058822</v>
      </c>
      <c r="D111">
        <v>0</v>
      </c>
      <c r="E111">
        <v>6.0049019607843137</v>
      </c>
      <c r="F111">
        <v>9.5894607843137258</v>
      </c>
      <c r="G111">
        <v>6.4031862745098032</v>
      </c>
      <c r="H111">
        <v>8.6397058823529402</v>
      </c>
      <c r="I111">
        <v>10.477941176470589</v>
      </c>
      <c r="J111">
        <v>3.9215686274509802</v>
      </c>
      <c r="K111">
        <v>6.4950980392156872</v>
      </c>
      <c r="L111">
        <v>4.1973039215686274</v>
      </c>
      <c r="M111">
        <v>2.7879901960784315</v>
      </c>
      <c r="N111">
        <v>11.243872549019608</v>
      </c>
      <c r="O111">
        <v>6.4031862745098032</v>
      </c>
      <c r="P111">
        <v>9.5281862745098032</v>
      </c>
      <c r="Q111">
        <v>8.7928921568627452</v>
      </c>
    </row>
    <row r="112" spans="2:17" x14ac:dyDescent="0.25">
      <c r="B112">
        <v>1.0883084577114428</v>
      </c>
      <c r="C112">
        <v>3.8557213930348255</v>
      </c>
      <c r="D112">
        <v>0.808457711442786</v>
      </c>
      <c r="E112">
        <v>5.0373134328358207</v>
      </c>
      <c r="F112">
        <v>5.1616915422885574</v>
      </c>
      <c r="G112">
        <v>0</v>
      </c>
      <c r="H112">
        <v>4.0422885572139311</v>
      </c>
      <c r="I112">
        <v>5.3171641791044779</v>
      </c>
      <c r="J112">
        <v>2.3009950248756219</v>
      </c>
      <c r="K112">
        <v>2.8917910447761193</v>
      </c>
      <c r="L112">
        <v>2.4875621890547266</v>
      </c>
      <c r="M112">
        <v>2.5808457711442787</v>
      </c>
      <c r="N112">
        <v>7.8669154228855716</v>
      </c>
      <c r="O112">
        <v>5.099502487562189</v>
      </c>
      <c r="P112">
        <v>12.71766169154229</v>
      </c>
      <c r="Q112">
        <v>9.2661691542288551</v>
      </c>
    </row>
    <row r="113" spans="2:17" x14ac:dyDescent="0.25">
      <c r="B113">
        <v>0</v>
      </c>
      <c r="C113">
        <v>1.9923580786026203</v>
      </c>
      <c r="D113">
        <v>0.40938864628820959</v>
      </c>
      <c r="E113">
        <v>5.0218340611353707</v>
      </c>
      <c r="F113">
        <v>3.2478165938864629</v>
      </c>
      <c r="G113">
        <v>2.7565502183406112</v>
      </c>
      <c r="H113">
        <v>3.4661572052401746</v>
      </c>
      <c r="I113">
        <v>2.8384279475982535</v>
      </c>
      <c r="J113">
        <v>5.431222707423581</v>
      </c>
      <c r="K113">
        <v>2.7565502183406112</v>
      </c>
      <c r="L113">
        <v>3.5753275109170306</v>
      </c>
      <c r="M113">
        <v>4.0665938864628819</v>
      </c>
      <c r="N113">
        <v>1.064410480349345</v>
      </c>
      <c r="O113">
        <v>5.1855895196506552</v>
      </c>
      <c r="P113">
        <v>3.7936681222707422</v>
      </c>
      <c r="Q113">
        <v>2.0742358078602621</v>
      </c>
    </row>
    <row r="114" spans="2:17" x14ac:dyDescent="0.25">
      <c r="B114">
        <v>0.28151391929934316</v>
      </c>
      <c r="C114">
        <v>0.93837973099781047</v>
      </c>
      <c r="D114">
        <v>0</v>
      </c>
      <c r="E114">
        <v>4.9421332499218016</v>
      </c>
      <c r="F114">
        <v>7.8823897403816083</v>
      </c>
      <c r="G114">
        <v>4.4729433844228961</v>
      </c>
      <c r="H114">
        <v>7.9449483891147947</v>
      </c>
      <c r="I114">
        <v>5.6302783859868626</v>
      </c>
      <c r="J114">
        <v>3.1592117610259618</v>
      </c>
      <c r="K114">
        <v>7.2255239286831401</v>
      </c>
      <c r="L114">
        <v>5.5989990616202689</v>
      </c>
      <c r="M114">
        <v>2.5649045980606822</v>
      </c>
      <c r="N114">
        <v>4.5980606818892706</v>
      </c>
      <c r="O114">
        <v>2.5336252736940885</v>
      </c>
      <c r="P114">
        <v>9.7904285267438222</v>
      </c>
      <c r="Q114">
        <v>7.6321551454488583</v>
      </c>
    </row>
    <row r="115" spans="2:17" x14ac:dyDescent="0.25">
      <c r="B115">
        <v>1.8472906403940887</v>
      </c>
      <c r="C115">
        <v>6.0652709359605916</v>
      </c>
      <c r="D115">
        <v>4.125615763546798</v>
      </c>
      <c r="E115">
        <v>8.0665024630541868</v>
      </c>
      <c r="F115">
        <v>3.8177339901477834</v>
      </c>
      <c r="G115">
        <v>3.2635467980295569</v>
      </c>
      <c r="H115">
        <v>4.125615763546798</v>
      </c>
      <c r="I115">
        <v>2.6169950738916254</v>
      </c>
      <c r="J115">
        <v>3.4482758620689653</v>
      </c>
      <c r="K115">
        <v>0</v>
      </c>
      <c r="L115">
        <v>2.0935960591133003</v>
      </c>
      <c r="M115">
        <v>2.5554187192118225</v>
      </c>
      <c r="N115">
        <v>6.0344827586206895</v>
      </c>
      <c r="O115">
        <v>1.7857142857142856</v>
      </c>
      <c r="P115">
        <v>6.7426108374384235</v>
      </c>
      <c r="Q115">
        <v>4.3411330049261085</v>
      </c>
    </row>
    <row r="116" spans="2:17" x14ac:dyDescent="0.25">
      <c r="B116">
        <v>0.85324232081911267</v>
      </c>
      <c r="C116">
        <v>3.981797497155859</v>
      </c>
      <c r="D116">
        <v>0</v>
      </c>
      <c r="E116">
        <v>1.4789533560864618</v>
      </c>
      <c r="F116">
        <v>7.4516496018202494</v>
      </c>
      <c r="G116">
        <v>4.9488054607508536</v>
      </c>
      <c r="H116">
        <v>7.4800910125142197</v>
      </c>
      <c r="I116">
        <v>5.1194539249146755</v>
      </c>
      <c r="J116">
        <v>6.3139931740614328</v>
      </c>
      <c r="K116">
        <v>1.3083048919226392</v>
      </c>
      <c r="L116">
        <v>5.3185437997724687</v>
      </c>
      <c r="M116">
        <v>1.422070534698521</v>
      </c>
      <c r="N116">
        <v>10.295790671217292</v>
      </c>
      <c r="O116">
        <v>7.5654152445961325</v>
      </c>
      <c r="P116">
        <v>4.4368600682593859</v>
      </c>
      <c r="Q116">
        <v>2.6734926052332195</v>
      </c>
    </row>
    <row r="117" spans="2:17" x14ac:dyDescent="0.25">
      <c r="B117">
        <v>1.6036308623298035</v>
      </c>
      <c r="C117">
        <v>3.3282904689863844</v>
      </c>
      <c r="D117">
        <v>0</v>
      </c>
      <c r="E117">
        <v>4.8108925869894099</v>
      </c>
      <c r="F117">
        <v>7.2012102874432671</v>
      </c>
      <c r="G117">
        <v>0.66565809379727681</v>
      </c>
      <c r="H117">
        <v>6.7776096822995457</v>
      </c>
      <c r="I117">
        <v>2.3298033282904687</v>
      </c>
      <c r="J117">
        <v>4.7201210287443267</v>
      </c>
      <c r="K117">
        <v>0.15128593040847202</v>
      </c>
      <c r="L117">
        <v>9.0771558245083206E-2</v>
      </c>
      <c r="M117">
        <v>7.322239031770045</v>
      </c>
      <c r="N117">
        <v>13.282904689863843</v>
      </c>
      <c r="O117">
        <v>14.886535552193648</v>
      </c>
      <c r="P117">
        <v>9.1679273827534029</v>
      </c>
      <c r="Q117">
        <v>16.671709531013615</v>
      </c>
    </row>
    <row r="118" spans="2:17" x14ac:dyDescent="0.25">
      <c r="B118">
        <v>2.0076764098021846</v>
      </c>
      <c r="C118">
        <v>4.2515500442869794</v>
      </c>
      <c r="D118">
        <v>0</v>
      </c>
      <c r="E118">
        <v>4.3696486566282848</v>
      </c>
      <c r="F118">
        <v>4.4286979627989371</v>
      </c>
      <c r="G118">
        <v>3.8677295541777386</v>
      </c>
      <c r="H118">
        <v>3.2477118393858877</v>
      </c>
      <c r="I118">
        <v>6.7611455565397103</v>
      </c>
      <c r="J118">
        <v>0.62001771479185119</v>
      </c>
      <c r="K118">
        <v>4.9010924121641573</v>
      </c>
      <c r="L118">
        <v>12.341304989666371</v>
      </c>
      <c r="M118">
        <v>11.780336581045173</v>
      </c>
      <c r="N118">
        <v>11.839385887215826</v>
      </c>
      <c r="O118">
        <v>9.3297903749630944</v>
      </c>
      <c r="P118">
        <v>8.148804251550045</v>
      </c>
      <c r="Q118">
        <v>8.7983466194272211</v>
      </c>
    </row>
    <row r="119" spans="2:17" x14ac:dyDescent="0.25">
      <c r="B119">
        <v>5.6973086333449841</v>
      </c>
      <c r="C119">
        <v>8.7731562390772453</v>
      </c>
      <c r="D119">
        <v>3.320517301642782</v>
      </c>
      <c r="E119">
        <v>8.1789584061516951</v>
      </c>
      <c r="F119">
        <v>7.794477455435163</v>
      </c>
      <c r="G119">
        <v>5.9769311429570076</v>
      </c>
      <c r="H119">
        <v>9.0877315623907737</v>
      </c>
      <c r="I119">
        <v>6.2915064662705342</v>
      </c>
      <c r="J119">
        <v>0</v>
      </c>
      <c r="K119">
        <v>6.6060817895840618</v>
      </c>
      <c r="L119">
        <v>6.815798671793079</v>
      </c>
      <c r="M119">
        <v>11.359664452988467</v>
      </c>
      <c r="N119">
        <v>9.2974484445997909</v>
      </c>
      <c r="O119">
        <v>15.86857742048235</v>
      </c>
      <c r="P119">
        <v>9.1226843760922751</v>
      </c>
      <c r="Q119">
        <v>14.051031108004194</v>
      </c>
    </row>
    <row r="120" spans="2:17" x14ac:dyDescent="0.25">
      <c r="B120">
        <v>1.0999371464487744</v>
      </c>
      <c r="C120">
        <v>4.4626021370207418</v>
      </c>
      <c r="D120">
        <v>0.84852294154619745</v>
      </c>
      <c r="E120">
        <v>5.9396605908233813</v>
      </c>
      <c r="F120">
        <v>2.8912633563796355</v>
      </c>
      <c r="G120">
        <v>3.0798240100565684</v>
      </c>
      <c r="H120">
        <v>3.1112507856693905</v>
      </c>
      <c r="I120">
        <v>3.3940917661847898</v>
      </c>
      <c r="J120">
        <v>0.65996228786926459</v>
      </c>
      <c r="K120">
        <v>1.6341923318667504</v>
      </c>
      <c r="L120">
        <v>0</v>
      </c>
      <c r="M120">
        <v>0.56568196103079826</v>
      </c>
      <c r="N120">
        <v>5.5625392834695164</v>
      </c>
      <c r="O120">
        <v>9.9308610936517905</v>
      </c>
      <c r="P120">
        <v>8.7994971715901951</v>
      </c>
      <c r="Q120">
        <v>12.193588937774983</v>
      </c>
    </row>
    <row r="121" spans="2:17" x14ac:dyDescent="0.25">
      <c r="B121">
        <v>3.7291462217860651</v>
      </c>
      <c r="C121">
        <v>6.7059208374223092</v>
      </c>
      <c r="D121">
        <v>4.1543997383055284</v>
      </c>
      <c r="E121">
        <v>9.1920183186130195</v>
      </c>
      <c r="F121">
        <v>7.5891396794242727</v>
      </c>
      <c r="G121">
        <v>4.2852469741576709</v>
      </c>
      <c r="H121">
        <v>5.5937193326790968</v>
      </c>
      <c r="I121">
        <v>3.4347399411187438</v>
      </c>
      <c r="J121">
        <v>0</v>
      </c>
      <c r="K121">
        <v>6.9021916912005237</v>
      </c>
      <c r="L121">
        <v>7.0984625449787373</v>
      </c>
      <c r="M121">
        <v>9.6499836440955189</v>
      </c>
      <c r="N121">
        <v>11.416421328099444</v>
      </c>
      <c r="O121">
        <v>6.2806673209028459</v>
      </c>
      <c r="P121">
        <v>6.5096499836440964</v>
      </c>
      <c r="Q121">
        <v>5.4628720968269544</v>
      </c>
    </row>
    <row r="122" spans="2:17" x14ac:dyDescent="0.25">
      <c r="B122">
        <v>3.2988357050452786</v>
      </c>
      <c r="C122">
        <v>6.2742561448900389</v>
      </c>
      <c r="D122">
        <v>3.0077619663648125</v>
      </c>
      <c r="E122">
        <v>6.6300129366106075</v>
      </c>
      <c r="F122">
        <v>3.9456662354463128</v>
      </c>
      <c r="G122">
        <v>4.6895213454075035</v>
      </c>
      <c r="H122">
        <v>0</v>
      </c>
      <c r="I122">
        <v>2.8137128072445021</v>
      </c>
      <c r="J122">
        <v>7.5032341526520057</v>
      </c>
      <c r="K122">
        <v>5.6921086675291077</v>
      </c>
      <c r="L122">
        <v>3.3635187580853811</v>
      </c>
      <c r="M122">
        <v>6.2742561448900389</v>
      </c>
      <c r="N122">
        <v>12.871927554980594</v>
      </c>
      <c r="O122">
        <v>10.316946959896507</v>
      </c>
      <c r="P122">
        <v>16.332470892626134</v>
      </c>
      <c r="Q122">
        <v>8.3117723156532985</v>
      </c>
    </row>
    <row r="123" spans="2:17" x14ac:dyDescent="0.25">
      <c r="B123">
        <v>1.182237600922722</v>
      </c>
      <c r="C123">
        <v>5.2191464821222606</v>
      </c>
      <c r="D123">
        <v>0.69204152249134954</v>
      </c>
      <c r="E123">
        <v>3.5467128027681665</v>
      </c>
      <c r="F123">
        <v>4.8154555940023069</v>
      </c>
      <c r="G123">
        <v>10.986159169550174</v>
      </c>
      <c r="H123">
        <v>3.8927335640138407</v>
      </c>
      <c r="I123">
        <v>1.6435986159169549</v>
      </c>
      <c r="J123">
        <v>4.3540945790080743</v>
      </c>
      <c r="K123">
        <v>0</v>
      </c>
      <c r="L123">
        <v>1.5859284890426757</v>
      </c>
      <c r="M123">
        <v>1.441753171856978</v>
      </c>
      <c r="N123">
        <v>8.1603229527104961</v>
      </c>
      <c r="O123">
        <v>4.2964244521337944</v>
      </c>
      <c r="P123">
        <v>0.83621683967704719</v>
      </c>
      <c r="Q123">
        <v>3.2583621683967703</v>
      </c>
    </row>
    <row r="124" spans="2:17" x14ac:dyDescent="0.25">
      <c r="B124">
        <v>1.0043521928356212</v>
      </c>
      <c r="C124">
        <v>4.1513223970539004</v>
      </c>
      <c r="D124">
        <v>0</v>
      </c>
      <c r="E124">
        <v>5.1221961834616669</v>
      </c>
      <c r="F124">
        <v>8.6374288583863414</v>
      </c>
      <c r="G124">
        <v>6.1600267827251418</v>
      </c>
      <c r="H124">
        <v>6.3608972212922668</v>
      </c>
      <c r="I124">
        <v>6.0595915634415807</v>
      </c>
      <c r="J124">
        <v>6.6956812855708066</v>
      </c>
      <c r="K124">
        <v>6.6622028791429528</v>
      </c>
      <c r="L124">
        <v>3.4482758620689653</v>
      </c>
      <c r="M124">
        <v>4.6534984934717114</v>
      </c>
      <c r="N124">
        <v>15.868764646802813</v>
      </c>
      <c r="O124">
        <v>13.759625041848009</v>
      </c>
      <c r="P124">
        <v>12.956143287579511</v>
      </c>
      <c r="Q124">
        <v>15.969199866086376</v>
      </c>
    </row>
    <row r="125" spans="2:17" x14ac:dyDescent="0.25">
      <c r="B125">
        <v>1.4598540145985401</v>
      </c>
      <c r="C125">
        <v>5.1412250079339898</v>
      </c>
      <c r="D125">
        <v>0</v>
      </c>
      <c r="E125">
        <v>7.5214217708663922</v>
      </c>
      <c r="F125">
        <v>3.7131069501745473</v>
      </c>
      <c r="G125">
        <v>1.8089495398286259</v>
      </c>
      <c r="H125">
        <v>5.0777530942557911</v>
      </c>
      <c r="I125">
        <v>4.1891463027610287</v>
      </c>
      <c r="J125">
        <v>5.3316407489685815</v>
      </c>
      <c r="K125">
        <v>10.345921929546176</v>
      </c>
      <c r="L125">
        <v>2.5706125039669949</v>
      </c>
      <c r="M125">
        <v>9.139955569660426</v>
      </c>
      <c r="N125">
        <v>13.106950174547762</v>
      </c>
      <c r="O125">
        <v>9.0764836559822282</v>
      </c>
      <c r="P125">
        <v>12.313551253570296</v>
      </c>
      <c r="Q125">
        <v>10.917169152649953</v>
      </c>
    </row>
    <row r="126" spans="2:17" x14ac:dyDescent="0.25">
      <c r="B126">
        <v>1.0149253731343284</v>
      </c>
      <c r="C126">
        <v>4.4776119402985071</v>
      </c>
      <c r="D126">
        <v>1.0447761194029852</v>
      </c>
      <c r="E126">
        <v>4.8955223880597014</v>
      </c>
      <c r="F126">
        <v>8.3880597014925371</v>
      </c>
      <c r="G126">
        <v>7.432835820895523</v>
      </c>
      <c r="H126">
        <v>8.9253731343283587</v>
      </c>
      <c r="I126">
        <v>9.0746268656716431</v>
      </c>
      <c r="J126">
        <v>6.8358208955223878</v>
      </c>
      <c r="K126">
        <v>0</v>
      </c>
      <c r="L126">
        <v>0.71641791044776115</v>
      </c>
      <c r="M126">
        <v>0.44776119402985076</v>
      </c>
      <c r="N126">
        <v>5.7611940298507465</v>
      </c>
      <c r="O126">
        <v>8.6567164179104488</v>
      </c>
      <c r="P126">
        <v>6.3283582089552244</v>
      </c>
      <c r="Q126">
        <v>7.5820895522388065</v>
      </c>
    </row>
    <row r="127" spans="2:17" x14ac:dyDescent="0.25">
      <c r="B127">
        <v>3.9986996098829648</v>
      </c>
      <c r="C127">
        <v>9.2977893368010402</v>
      </c>
      <c r="D127">
        <v>5.5266579973992194</v>
      </c>
      <c r="E127">
        <v>10.728218465539662</v>
      </c>
      <c r="F127">
        <v>3.5110533159947983</v>
      </c>
      <c r="G127">
        <v>1.950585175552666</v>
      </c>
      <c r="H127">
        <v>4.9089726918075423</v>
      </c>
      <c r="I127">
        <v>0.32509752925877761</v>
      </c>
      <c r="J127">
        <v>6.0143042912873863</v>
      </c>
      <c r="K127">
        <v>6.2418725617685311</v>
      </c>
      <c r="L127">
        <v>0</v>
      </c>
      <c r="M127">
        <v>4.4863459037711317</v>
      </c>
      <c r="N127">
        <v>13.589076723016905</v>
      </c>
      <c r="O127">
        <v>13.459037711313393</v>
      </c>
      <c r="P127">
        <v>9.7854356306892072</v>
      </c>
      <c r="Q127">
        <v>14.499349804941483</v>
      </c>
    </row>
    <row r="128" spans="2:17" x14ac:dyDescent="0.25">
      <c r="B128">
        <v>1.4906027219701878</v>
      </c>
      <c r="C128">
        <v>5.9300064808814001</v>
      </c>
      <c r="D128">
        <v>3.4024627349319507</v>
      </c>
      <c r="E128">
        <v>4.9254698639014904</v>
      </c>
      <c r="F128">
        <v>9.0732339598185359</v>
      </c>
      <c r="G128">
        <v>6.124432922877511</v>
      </c>
      <c r="H128">
        <v>7.9714841218405708</v>
      </c>
      <c r="I128">
        <v>5.7031756318859363</v>
      </c>
      <c r="J128">
        <v>4.9902786779001946</v>
      </c>
      <c r="K128">
        <v>8.7815942968243696</v>
      </c>
      <c r="L128">
        <v>0</v>
      </c>
      <c r="M128">
        <v>2.7867790019442644</v>
      </c>
      <c r="N128">
        <v>11.8600129617628</v>
      </c>
      <c r="O128">
        <v>7.8418664938431624</v>
      </c>
      <c r="P128">
        <v>6.3188593648736235</v>
      </c>
      <c r="Q128">
        <v>6.1892417368762151</v>
      </c>
    </row>
    <row r="129" spans="2:17" x14ac:dyDescent="0.25">
      <c r="B129">
        <v>1.6544702513522112</v>
      </c>
      <c r="C129">
        <v>5.7588291441298125</v>
      </c>
      <c r="D129">
        <v>1.9408208717785556</v>
      </c>
      <c r="E129">
        <v>6.6496977410117717</v>
      </c>
      <c r="F129">
        <v>0</v>
      </c>
      <c r="G129">
        <v>2.1317212853961185</v>
      </c>
      <c r="H129">
        <v>0.22271714922048996</v>
      </c>
      <c r="I129">
        <v>1.5908367801463568</v>
      </c>
      <c r="J129">
        <v>3.3089405027044223</v>
      </c>
      <c r="K129">
        <v>4.9952274896595608</v>
      </c>
      <c r="L129">
        <v>9.1632198536430156</v>
      </c>
      <c r="M129">
        <v>7.8587336939230035</v>
      </c>
      <c r="N129">
        <v>10.594972955774736</v>
      </c>
      <c r="O129">
        <v>13.013044861597201</v>
      </c>
      <c r="P129">
        <v>10.308622335348392</v>
      </c>
      <c r="Q129">
        <v>11.040407254215717</v>
      </c>
    </row>
    <row r="130" spans="2:17" x14ac:dyDescent="0.25">
      <c r="B130">
        <v>0</v>
      </c>
      <c r="C130">
        <v>6.4734299516908207</v>
      </c>
      <c r="D130">
        <v>2.6086956521739131</v>
      </c>
      <c r="E130">
        <v>7.7938808373590973</v>
      </c>
      <c r="F130">
        <v>5.8937198067632846</v>
      </c>
      <c r="G130">
        <v>4.605475040257649</v>
      </c>
      <c r="H130">
        <v>6.2801932367149762</v>
      </c>
      <c r="I130">
        <v>3.6714975845410627</v>
      </c>
      <c r="J130">
        <v>9.5974235104669887</v>
      </c>
      <c r="K130">
        <v>6.0547504025764889</v>
      </c>
      <c r="L130">
        <v>7.6328502415458939</v>
      </c>
      <c r="M130">
        <v>7.9227053140096624</v>
      </c>
      <c r="N130">
        <v>12.173913043478262</v>
      </c>
      <c r="O130">
        <v>16.908212560386474</v>
      </c>
      <c r="P130">
        <v>15.491143317230275</v>
      </c>
      <c r="Q130">
        <v>15.008051529790661</v>
      </c>
    </row>
    <row r="131" spans="2:17" x14ac:dyDescent="0.25">
      <c r="B131">
        <v>4.637096774193548</v>
      </c>
      <c r="C131">
        <v>6.5092165898617509</v>
      </c>
      <c r="D131">
        <v>2.7937788018433181</v>
      </c>
      <c r="E131">
        <v>7.5460829493087562</v>
      </c>
      <c r="F131">
        <v>6.2788018433179733</v>
      </c>
      <c r="G131">
        <v>7.2004608294930872</v>
      </c>
      <c r="H131">
        <v>6.7108294930875569</v>
      </c>
      <c r="I131">
        <v>6.6244239631336406</v>
      </c>
      <c r="J131">
        <v>0.6624423963133641</v>
      </c>
      <c r="K131">
        <v>2.9953917050691241</v>
      </c>
      <c r="L131">
        <v>0</v>
      </c>
      <c r="M131">
        <v>1.9873271889400923</v>
      </c>
      <c r="N131">
        <v>5.5587557603686637</v>
      </c>
      <c r="O131">
        <v>11.635944700460829</v>
      </c>
      <c r="P131">
        <v>4.2338709677419351</v>
      </c>
      <c r="Q131">
        <v>6.7972350230414742</v>
      </c>
    </row>
    <row r="132" spans="2:17" x14ac:dyDescent="0.25">
      <c r="B132">
        <v>0</v>
      </c>
      <c r="C132">
        <v>5.1777434312210202</v>
      </c>
      <c r="D132">
        <v>3.5935085007727978</v>
      </c>
      <c r="E132">
        <v>2.0479134466769704</v>
      </c>
      <c r="F132">
        <v>13.601236476043276</v>
      </c>
      <c r="G132">
        <v>12.712519319938176</v>
      </c>
      <c r="H132">
        <v>13.408037094281298</v>
      </c>
      <c r="I132">
        <v>18.199381761978362</v>
      </c>
      <c r="J132">
        <v>12.287480680061824</v>
      </c>
      <c r="K132">
        <v>9.8145285935085003</v>
      </c>
      <c r="L132">
        <v>4.0571870170015458</v>
      </c>
      <c r="M132">
        <v>6.6460587326120564</v>
      </c>
      <c r="N132">
        <v>15.803709428129832</v>
      </c>
      <c r="O132">
        <v>17.697063369397217</v>
      </c>
      <c r="P132">
        <v>18.972179289026275</v>
      </c>
      <c r="Q132">
        <v>25.425038639876352</v>
      </c>
    </row>
    <row r="133" spans="2:17" x14ac:dyDescent="0.25">
      <c r="B133">
        <v>5.0925925925925926</v>
      </c>
      <c r="C133">
        <v>8.9988425925925934</v>
      </c>
      <c r="D133">
        <v>4.7164351851851851</v>
      </c>
      <c r="E133">
        <v>9.2881944444444446</v>
      </c>
      <c r="F133">
        <v>9.5486111111111107</v>
      </c>
      <c r="G133">
        <v>6.770833333333333</v>
      </c>
      <c r="H133">
        <v>9.7800925925925934</v>
      </c>
      <c r="I133">
        <v>10.82175925925926</v>
      </c>
      <c r="J133">
        <v>6.0474537037037033</v>
      </c>
      <c r="K133">
        <v>4.4270833333333339</v>
      </c>
      <c r="L133">
        <v>3.0092592592592591</v>
      </c>
      <c r="M133">
        <v>0</v>
      </c>
      <c r="N133">
        <v>12.644675925925927</v>
      </c>
      <c r="O133">
        <v>9.6354166666666679</v>
      </c>
      <c r="P133">
        <v>7.7546296296296298</v>
      </c>
      <c r="Q133">
        <v>8.6516203703703702</v>
      </c>
    </row>
    <row r="134" spans="2:17" x14ac:dyDescent="0.25">
      <c r="B134">
        <v>4.4574239163848759</v>
      </c>
      <c r="C134">
        <v>6.5785428834921609</v>
      </c>
      <c r="D134">
        <v>1.6907470027666769</v>
      </c>
      <c r="E134">
        <v>5.4103904088533659</v>
      </c>
      <c r="F134">
        <v>3.504457423916385</v>
      </c>
      <c r="G134">
        <v>0</v>
      </c>
      <c r="H134">
        <v>6.4248386105133726</v>
      </c>
      <c r="I134">
        <v>2.2748232400860746</v>
      </c>
      <c r="J134">
        <v>3.7811251152782046</v>
      </c>
      <c r="K134">
        <v>8.5459575776206584</v>
      </c>
      <c r="L134">
        <v>10.144482016600062</v>
      </c>
      <c r="M134">
        <v>14.386719950814634</v>
      </c>
      <c r="N134">
        <v>12.972640639409775</v>
      </c>
      <c r="O134">
        <v>12.204119274515831</v>
      </c>
      <c r="P134">
        <v>8.6689209960036884</v>
      </c>
      <c r="Q134">
        <v>10.359667998770366</v>
      </c>
    </row>
    <row r="135" spans="2:17" x14ac:dyDescent="0.25">
      <c r="B135">
        <v>5.9862316671655195E-2</v>
      </c>
      <c r="C135">
        <v>2.5142173002095181</v>
      </c>
      <c r="D135">
        <v>1.7360071834780006</v>
      </c>
      <c r="E135">
        <v>2.5142173002095181</v>
      </c>
      <c r="F135">
        <v>4.9985034420832086</v>
      </c>
      <c r="G135">
        <v>5.5073331337922777</v>
      </c>
      <c r="H135">
        <v>3.5618078419634838</v>
      </c>
      <c r="I135">
        <v>4.6093983837174504</v>
      </c>
      <c r="J135">
        <v>4.0107752170008979</v>
      </c>
      <c r="K135">
        <v>0</v>
      </c>
      <c r="L135">
        <v>4.9685722837473811</v>
      </c>
      <c r="M135">
        <v>5.5073331337922777</v>
      </c>
      <c r="N135">
        <v>2.6938042502244839</v>
      </c>
      <c r="O135">
        <v>6.3454055671954501</v>
      </c>
      <c r="P135">
        <v>7.1236156839269675</v>
      </c>
      <c r="Q135">
        <v>2.4244238252020356</v>
      </c>
    </row>
    <row r="136" spans="2:17" x14ac:dyDescent="0.25">
      <c r="B136">
        <v>2.6895565092989986</v>
      </c>
      <c r="C136">
        <v>7.4105865522174534</v>
      </c>
      <c r="D136">
        <v>3.7768240343347639</v>
      </c>
      <c r="E136">
        <v>6.866952789699571</v>
      </c>
      <c r="F136">
        <v>0</v>
      </c>
      <c r="G136">
        <v>6.6094420600858363</v>
      </c>
      <c r="H136">
        <v>1.201716738197425</v>
      </c>
      <c r="I136">
        <v>2.3462088698140202</v>
      </c>
      <c r="J136">
        <v>3.233190271816881</v>
      </c>
      <c r="K136">
        <v>5.207439198855508</v>
      </c>
      <c r="L136">
        <v>2.5464949928469243</v>
      </c>
      <c r="M136">
        <v>3.8054363376251787</v>
      </c>
      <c r="N136">
        <v>7.9828326180257507</v>
      </c>
      <c r="O136">
        <v>6.2947067238912728</v>
      </c>
      <c r="P136">
        <v>8.0972818311874111</v>
      </c>
      <c r="Q136">
        <v>7.925608011444921</v>
      </c>
    </row>
    <row r="137" spans="2:17" x14ac:dyDescent="0.25">
      <c r="B137">
        <v>0.56459647957489201</v>
      </c>
      <c r="C137">
        <v>3.0222517436067751</v>
      </c>
      <c r="D137">
        <v>0</v>
      </c>
      <c r="E137">
        <v>3.7861175689139817</v>
      </c>
      <c r="F137">
        <v>12.055795416805049</v>
      </c>
      <c r="G137">
        <v>8.8674858850880121</v>
      </c>
      <c r="H137">
        <v>6.3434075058120225</v>
      </c>
      <c r="I137">
        <v>4.4171371637329795</v>
      </c>
      <c r="J137">
        <v>0.5313849219528396</v>
      </c>
      <c r="K137">
        <v>3.7529060112919295</v>
      </c>
      <c r="L137">
        <v>3.1883095317170373</v>
      </c>
      <c r="M137">
        <v>4.1514447027565593</v>
      </c>
      <c r="N137">
        <v>6.3434075058120225</v>
      </c>
      <c r="O137">
        <v>3.3543673198272996</v>
      </c>
      <c r="P137">
        <v>13.218199933576885</v>
      </c>
      <c r="Q137">
        <v>10.860179342411159</v>
      </c>
    </row>
    <row r="138" spans="2:17" x14ac:dyDescent="0.25">
      <c r="B138">
        <v>0.67093626105519977</v>
      </c>
      <c r="C138">
        <v>3.4461726136017079</v>
      </c>
      <c r="D138">
        <v>0</v>
      </c>
      <c r="E138">
        <v>5.0015248551387623</v>
      </c>
      <c r="F138">
        <v>8.9356511131442513</v>
      </c>
      <c r="G138">
        <v>5.7639524245196707</v>
      </c>
      <c r="H138">
        <v>8.1732235437633438</v>
      </c>
      <c r="I138">
        <v>7.5327843854833789</v>
      </c>
      <c r="J138">
        <v>8.4781945715157061</v>
      </c>
      <c r="K138">
        <v>4.7880451357121077</v>
      </c>
      <c r="L138">
        <v>5.3369929856663623</v>
      </c>
      <c r="M138">
        <v>4.9100335468130529</v>
      </c>
      <c r="N138">
        <v>14.730100640439158</v>
      </c>
      <c r="O138">
        <v>17.04788045135712</v>
      </c>
      <c r="P138">
        <v>22.262885025922539</v>
      </c>
      <c r="Q138">
        <v>18.267764562366576</v>
      </c>
    </row>
    <row r="139" spans="2:17" x14ac:dyDescent="0.25">
      <c r="B139">
        <v>1.3050570962479608</v>
      </c>
      <c r="C139">
        <v>4.7308319738988578</v>
      </c>
      <c r="D139">
        <v>0</v>
      </c>
      <c r="E139">
        <v>5.4486133768352367</v>
      </c>
      <c r="F139">
        <v>17.944535073409462</v>
      </c>
      <c r="G139">
        <v>16.476345840130506</v>
      </c>
      <c r="H139">
        <v>16.769983686786297</v>
      </c>
      <c r="I139">
        <v>13.474714518760194</v>
      </c>
      <c r="J139">
        <v>8.1239804241435571</v>
      </c>
      <c r="K139">
        <v>11.158238172920065</v>
      </c>
      <c r="L139">
        <v>9.7226753670473087</v>
      </c>
      <c r="M139">
        <v>5.8075040783034257</v>
      </c>
      <c r="N139">
        <v>12.169657422512236</v>
      </c>
      <c r="O139">
        <v>13.539967373572596</v>
      </c>
      <c r="P139">
        <v>15.954323001631321</v>
      </c>
      <c r="Q139">
        <v>8.9722675367047309</v>
      </c>
    </row>
    <row r="140" spans="2:17" x14ac:dyDescent="0.25">
      <c r="B140">
        <v>0</v>
      </c>
      <c r="C140">
        <v>3.242885506287227</v>
      </c>
      <c r="D140">
        <v>0.39708802117802777</v>
      </c>
      <c r="E140">
        <v>5.4268696227663797</v>
      </c>
      <c r="F140">
        <v>7.2137657180675054</v>
      </c>
      <c r="G140">
        <v>6.5850430178689603</v>
      </c>
      <c r="H140">
        <v>3.3752481800132363</v>
      </c>
      <c r="I140">
        <v>4.9966909331568496</v>
      </c>
      <c r="J140">
        <v>10.489741892786235</v>
      </c>
      <c r="K140">
        <v>5.4268696227663797</v>
      </c>
      <c r="L140">
        <v>5.0297816015883523</v>
      </c>
      <c r="M140">
        <v>6.0225016545334213</v>
      </c>
      <c r="N140">
        <v>12.14427531436135</v>
      </c>
      <c r="O140">
        <v>7.809397749834547</v>
      </c>
      <c r="P140">
        <v>8.371939113170086</v>
      </c>
      <c r="Q140">
        <v>13.600264725347452</v>
      </c>
    </row>
    <row r="141" spans="2:17" x14ac:dyDescent="0.25">
      <c r="B141">
        <v>1.2374779021803182</v>
      </c>
      <c r="C141">
        <v>3.4177961107837356</v>
      </c>
      <c r="D141">
        <v>0</v>
      </c>
      <c r="E141">
        <v>1.6499705362404242</v>
      </c>
      <c r="F141">
        <v>9.4873305833824393</v>
      </c>
      <c r="G141">
        <v>7.1302298173246905</v>
      </c>
      <c r="H141">
        <v>11.343547436652916</v>
      </c>
      <c r="I141">
        <v>9.8408956982911029</v>
      </c>
      <c r="J141">
        <v>8.2203889216263999</v>
      </c>
      <c r="K141">
        <v>4.9499116087212727</v>
      </c>
      <c r="L141">
        <v>4.8909840895698293</v>
      </c>
      <c r="M141">
        <v>0.47142015321154979</v>
      </c>
      <c r="N141">
        <v>6.6882734236888632</v>
      </c>
      <c r="O141">
        <v>10.665880966411315</v>
      </c>
      <c r="P141">
        <v>9.7819681791396587</v>
      </c>
      <c r="Q141">
        <v>10.194460813199765</v>
      </c>
    </row>
    <row r="142" spans="2:17" x14ac:dyDescent="0.25">
      <c r="B142">
        <v>2.1099744245524295</v>
      </c>
      <c r="C142">
        <v>3.8363171355498724</v>
      </c>
      <c r="D142">
        <v>1.5025575447570332</v>
      </c>
      <c r="E142">
        <v>5.914322250639386</v>
      </c>
      <c r="F142">
        <v>6.4897698209718673</v>
      </c>
      <c r="G142">
        <v>4.9872122762148337</v>
      </c>
      <c r="H142">
        <v>5.2429667519181589</v>
      </c>
      <c r="I142">
        <v>4.7953964194373402</v>
      </c>
      <c r="J142">
        <v>0</v>
      </c>
      <c r="K142">
        <v>2.2058823529411766</v>
      </c>
      <c r="L142">
        <v>5.8503836317135551</v>
      </c>
      <c r="M142">
        <v>5.7544757033248084</v>
      </c>
      <c r="N142">
        <v>6.5217391304347823</v>
      </c>
      <c r="O142">
        <v>5.1470588235294112</v>
      </c>
      <c r="P142">
        <v>15.34526854219949</v>
      </c>
      <c r="Q142">
        <v>15.12148337595908</v>
      </c>
    </row>
    <row r="143" spans="2:17" x14ac:dyDescent="0.25">
      <c r="B143">
        <v>1.8740399385560675</v>
      </c>
      <c r="C143">
        <v>3.2872503840245773</v>
      </c>
      <c r="D143">
        <v>0</v>
      </c>
      <c r="E143">
        <v>4.086021505376344</v>
      </c>
      <c r="F143">
        <v>11.950844854070661</v>
      </c>
      <c r="G143">
        <v>9.6159754224270344</v>
      </c>
      <c r="H143">
        <v>14.070660522273426</v>
      </c>
      <c r="I143">
        <v>14.285714285714285</v>
      </c>
      <c r="J143">
        <v>13.732718894009215</v>
      </c>
      <c r="K143">
        <v>5.4070660522273428</v>
      </c>
      <c r="L143">
        <v>5.4377880184331797</v>
      </c>
      <c r="M143">
        <v>2.7342549923195083</v>
      </c>
      <c r="N143">
        <v>7.0353302611367132</v>
      </c>
      <c r="O143">
        <v>11.889400921658986</v>
      </c>
      <c r="P143">
        <v>7.5883256528417817</v>
      </c>
      <c r="Q143">
        <v>9.5852534562211993</v>
      </c>
    </row>
    <row r="144" spans="2:17" x14ac:dyDescent="0.25">
      <c r="B144">
        <v>1.1037527593818985</v>
      </c>
      <c r="C144">
        <v>2.1759697256385997</v>
      </c>
      <c r="D144">
        <v>0</v>
      </c>
      <c r="E144">
        <v>1.1668243456322926</v>
      </c>
      <c r="F144">
        <v>12.70892462945443</v>
      </c>
      <c r="G144">
        <v>9.3030589719331438</v>
      </c>
      <c r="H144">
        <v>13.90728476821192</v>
      </c>
      <c r="I144">
        <v>12.046672973825292</v>
      </c>
      <c r="J144">
        <v>4.8565121412803531</v>
      </c>
      <c r="K144">
        <v>9.6184169031851141</v>
      </c>
      <c r="L144">
        <v>5.9602649006622519</v>
      </c>
      <c r="M144">
        <v>7.6631977294228948</v>
      </c>
      <c r="N144">
        <v>17.187007253232419</v>
      </c>
      <c r="O144">
        <v>16.209397666351308</v>
      </c>
      <c r="P144">
        <v>17.313150425733205</v>
      </c>
      <c r="Q144">
        <v>22.264269946389152</v>
      </c>
    </row>
    <row r="145" spans="2:17" x14ac:dyDescent="0.25">
      <c r="B145">
        <v>1.786896095301125</v>
      </c>
      <c r="C145">
        <v>4.1363335539377895</v>
      </c>
      <c r="D145">
        <v>0</v>
      </c>
      <c r="E145">
        <v>5.3606882859033753</v>
      </c>
      <c r="F145">
        <v>10.622104566512244</v>
      </c>
      <c r="G145">
        <v>7.9417604235605568</v>
      </c>
      <c r="H145">
        <v>5.4930509596293842</v>
      </c>
      <c r="I145">
        <v>2.4156187954996691</v>
      </c>
      <c r="J145">
        <v>2.1178027796161483</v>
      </c>
      <c r="K145">
        <v>7.1475843812045001</v>
      </c>
      <c r="L145">
        <v>11.28391793514229</v>
      </c>
      <c r="M145">
        <v>10.059563203176705</v>
      </c>
      <c r="N145">
        <v>10.688285903375249</v>
      </c>
      <c r="O145">
        <v>9.3315684976836533</v>
      </c>
      <c r="P145">
        <v>9.1992058239576444</v>
      </c>
      <c r="Q145">
        <v>10.721376571806751</v>
      </c>
    </row>
    <row r="146" spans="2:17" x14ac:dyDescent="0.25">
      <c r="B146">
        <v>1.653140967838894</v>
      </c>
      <c r="C146">
        <v>2.9756537421100093</v>
      </c>
      <c r="D146">
        <v>0</v>
      </c>
      <c r="E146">
        <v>3.907424105801022</v>
      </c>
      <c r="F146">
        <v>3.6369101292455666</v>
      </c>
      <c r="G146">
        <v>0.48091373609858729</v>
      </c>
      <c r="H146">
        <v>3.1860535016531411</v>
      </c>
      <c r="I146">
        <v>3.1559963931469794</v>
      </c>
      <c r="J146">
        <v>7.0934776074541626</v>
      </c>
      <c r="K146">
        <v>8.2657048391944699</v>
      </c>
      <c r="L146">
        <v>3.0658250676284942</v>
      </c>
      <c r="M146">
        <v>6.6426209798617366</v>
      </c>
      <c r="N146">
        <v>9.2275323113916432</v>
      </c>
      <c r="O146">
        <v>4.7790802524797114</v>
      </c>
      <c r="P146">
        <v>11.571986774872258</v>
      </c>
      <c r="Q146">
        <v>11.030958821761347</v>
      </c>
    </row>
    <row r="147" spans="2:17" x14ac:dyDescent="0.25">
      <c r="B147">
        <v>0.88941595019270681</v>
      </c>
      <c r="C147">
        <v>2.1345982804624963</v>
      </c>
      <c r="D147">
        <v>0</v>
      </c>
      <c r="E147">
        <v>5.8404980729321077</v>
      </c>
      <c r="F147">
        <v>12.955825674473761</v>
      </c>
      <c r="G147">
        <v>6.4334420397272458</v>
      </c>
      <c r="H147">
        <v>13.37088645123036</v>
      </c>
      <c r="I147">
        <v>6.9670916098428695</v>
      </c>
      <c r="J147">
        <v>5.158612511117699</v>
      </c>
      <c r="K147">
        <v>1.6009487103468723</v>
      </c>
      <c r="L147">
        <v>2.6089534538986063</v>
      </c>
      <c r="M147">
        <v>2.4903646605395791</v>
      </c>
      <c r="N147">
        <v>4.8621405277201299</v>
      </c>
      <c r="O147">
        <v>2.2235398754817668</v>
      </c>
      <c r="P147">
        <v>11.532760154165432</v>
      </c>
      <c r="Q147">
        <v>11.384524162466647</v>
      </c>
    </row>
    <row r="148" spans="2:17" x14ac:dyDescent="0.25">
      <c r="B148">
        <v>1.9096695968475297</v>
      </c>
      <c r="C148">
        <v>2.6674749924219459</v>
      </c>
      <c r="D148">
        <v>1.2731130645650197</v>
      </c>
      <c r="E148">
        <v>4.6074568050924523</v>
      </c>
      <c r="F148">
        <v>5.4865110639587753</v>
      </c>
      <c r="G148">
        <v>0.72749317975143979</v>
      </c>
      <c r="H148">
        <v>6.1533798120642622</v>
      </c>
      <c r="I148">
        <v>4.2740224310397092</v>
      </c>
      <c r="J148">
        <v>7.0930585025765378</v>
      </c>
      <c r="K148">
        <v>0</v>
      </c>
      <c r="L148">
        <v>2.3946650500151563</v>
      </c>
      <c r="M148">
        <v>5.3955744164898451</v>
      </c>
      <c r="N148">
        <v>7.6993028190360722</v>
      </c>
      <c r="O148">
        <v>8.3055471354956047</v>
      </c>
      <c r="P148">
        <v>6.0927553804183088</v>
      </c>
      <c r="Q148">
        <v>9.7605334949984837</v>
      </c>
    </row>
    <row r="149" spans="2:17" x14ac:dyDescent="0.25">
      <c r="B149">
        <v>1.3934183219685738</v>
      </c>
      <c r="C149">
        <v>2.6978950489178772</v>
      </c>
      <c r="D149">
        <v>0</v>
      </c>
      <c r="E149">
        <v>3.7651941891491258</v>
      </c>
      <c r="F149">
        <v>8.597687518529499</v>
      </c>
      <c r="G149">
        <v>8.0047435517343608</v>
      </c>
      <c r="H149">
        <v>8.9238067002668249</v>
      </c>
      <c r="I149">
        <v>10.939816187370294</v>
      </c>
      <c r="J149">
        <v>0.62259116513489476</v>
      </c>
      <c r="K149">
        <v>0.62259116513489476</v>
      </c>
      <c r="L149">
        <v>4.9510821227394013</v>
      </c>
      <c r="M149">
        <v>1.8381262970649275</v>
      </c>
      <c r="N149">
        <v>4.7731989327008595</v>
      </c>
      <c r="O149">
        <v>7.8861547583753344</v>
      </c>
      <c r="P149">
        <v>4.7731989327008595</v>
      </c>
      <c r="Q149">
        <v>7.8565075600355767</v>
      </c>
    </row>
    <row r="150" spans="2:17" x14ac:dyDescent="0.25">
      <c r="B150">
        <v>0.50361976707585776</v>
      </c>
      <c r="C150">
        <v>4.0289581366068621</v>
      </c>
      <c r="D150">
        <v>0</v>
      </c>
      <c r="E150">
        <v>4.6270066100094436</v>
      </c>
      <c r="F150">
        <v>6.9562480327352851</v>
      </c>
      <c r="G150">
        <v>2.9587661315706644</v>
      </c>
      <c r="H150">
        <v>7.9320113314447589</v>
      </c>
      <c r="I150">
        <v>5.3194837897387472</v>
      </c>
      <c r="J150">
        <v>3.0531948378973874</v>
      </c>
      <c r="K150">
        <v>5.2250550834120242</v>
      </c>
      <c r="L150">
        <v>5.5398174378344347</v>
      </c>
      <c r="M150">
        <v>6.6414856783128737</v>
      </c>
      <c r="N150">
        <v>13.031161473087819</v>
      </c>
      <c r="O150">
        <v>13.755114888259365</v>
      </c>
      <c r="P150">
        <v>14.038401007239534</v>
      </c>
      <c r="Q150">
        <v>12.086874409820586</v>
      </c>
    </row>
    <row r="151" spans="2:17" x14ac:dyDescent="0.25">
      <c r="B151">
        <v>1.7091454272863567</v>
      </c>
      <c r="C151">
        <v>6.3868065967016499</v>
      </c>
      <c r="D151">
        <v>3.1184407796101947</v>
      </c>
      <c r="E151">
        <v>6.9265367316341839</v>
      </c>
      <c r="F151">
        <v>5.7271364317841078</v>
      </c>
      <c r="G151">
        <v>7.1964017991004496</v>
      </c>
      <c r="H151">
        <v>5.3973013493253372</v>
      </c>
      <c r="I151">
        <v>3.8380809595202394</v>
      </c>
      <c r="J151">
        <v>0</v>
      </c>
      <c r="K151">
        <v>2.3388305847076465</v>
      </c>
      <c r="L151">
        <v>6.2668665667166419</v>
      </c>
      <c r="M151">
        <v>4.0179910044977518</v>
      </c>
      <c r="N151">
        <v>7.0164917541229386</v>
      </c>
      <c r="O151">
        <v>9.8050974512743618</v>
      </c>
      <c r="P151">
        <v>8.695652173913043</v>
      </c>
      <c r="Q151">
        <v>8.695652173913043</v>
      </c>
    </row>
    <row r="152" spans="2:17" x14ac:dyDescent="0.25">
      <c r="B152">
        <v>1.5097447158934942</v>
      </c>
      <c r="C152">
        <v>3.3488882788910241</v>
      </c>
      <c r="D152">
        <v>0</v>
      </c>
      <c r="E152">
        <v>3.842986549547077</v>
      </c>
      <c r="F152">
        <v>12.379906670326655</v>
      </c>
      <c r="G152">
        <v>13.999451001921493</v>
      </c>
      <c r="H152">
        <v>12.846555037057369</v>
      </c>
      <c r="I152">
        <v>13.724951962668131</v>
      </c>
      <c r="J152">
        <v>7.0271754048860826</v>
      </c>
      <c r="K152">
        <v>5.8468295360966236</v>
      </c>
      <c r="L152">
        <v>8.2349711776008778</v>
      </c>
      <c r="M152">
        <v>6.1762283832006588</v>
      </c>
      <c r="N152">
        <v>7.8506725226461711</v>
      </c>
      <c r="O152">
        <v>2.7724402964589627</v>
      </c>
      <c r="P152">
        <v>4.9684326104858627</v>
      </c>
      <c r="Q152">
        <v>3.9802360691737579</v>
      </c>
    </row>
    <row r="153" spans="2:17" x14ac:dyDescent="0.25">
      <c r="B153">
        <v>0</v>
      </c>
      <c r="C153">
        <v>3.7326388888888888</v>
      </c>
      <c r="D153">
        <v>1.2152777777777779</v>
      </c>
      <c r="E153">
        <v>4.3402777777777777</v>
      </c>
      <c r="F153">
        <v>7.8993055555555554</v>
      </c>
      <c r="G153">
        <v>8.0729166666666679</v>
      </c>
      <c r="H153">
        <v>8.7094907407407405</v>
      </c>
      <c r="I153">
        <v>8.3333333333333321</v>
      </c>
      <c r="J153">
        <v>3.0671296296296298</v>
      </c>
      <c r="K153">
        <v>3.4722222222222223</v>
      </c>
      <c r="L153">
        <v>7.4652777777777777</v>
      </c>
      <c r="M153">
        <v>7.03125</v>
      </c>
      <c r="N153">
        <v>0.81018518518518512</v>
      </c>
      <c r="O153">
        <v>9.924768518518519</v>
      </c>
      <c r="P153">
        <v>4.1377314814814818</v>
      </c>
      <c r="Q153">
        <v>4.3402777777777777</v>
      </c>
    </row>
    <row r="154" spans="2:17" x14ac:dyDescent="0.25">
      <c r="B154">
        <v>2.6942355889724308</v>
      </c>
      <c r="C154">
        <v>5.9210526315789469</v>
      </c>
      <c r="D154">
        <v>0</v>
      </c>
      <c r="E154">
        <v>3.7907268170426063</v>
      </c>
      <c r="F154">
        <v>11.904761904761903</v>
      </c>
      <c r="G154">
        <v>8.8659147869674193</v>
      </c>
      <c r="H154">
        <v>9.6177944862155389</v>
      </c>
      <c r="I154">
        <v>8.1140350877192979</v>
      </c>
      <c r="J154">
        <v>5.3884711779448615</v>
      </c>
      <c r="K154">
        <v>9.1165413533834592</v>
      </c>
      <c r="L154">
        <v>9.9624060150375939</v>
      </c>
      <c r="M154">
        <v>11.497493734335841</v>
      </c>
      <c r="N154">
        <v>14.254385964912281</v>
      </c>
      <c r="O154">
        <v>9.4298245614035086</v>
      </c>
      <c r="P154">
        <v>10.119047619047619</v>
      </c>
      <c r="Q154">
        <v>11.30952380952381</v>
      </c>
    </row>
    <row r="155" spans="2:17" x14ac:dyDescent="0.25">
      <c r="B155">
        <v>0.72727272727272729</v>
      </c>
      <c r="C155">
        <v>4.7272727272727275</v>
      </c>
      <c r="D155">
        <v>2.0303030303030303</v>
      </c>
      <c r="E155">
        <v>6.6969696969696972</v>
      </c>
      <c r="F155">
        <v>6.3333333333333339</v>
      </c>
      <c r="G155">
        <v>7.1515151515151514</v>
      </c>
      <c r="H155">
        <v>5.5757575757575752</v>
      </c>
      <c r="I155">
        <v>1.9090909090909092</v>
      </c>
      <c r="J155">
        <v>3.0303030303030304E-2</v>
      </c>
      <c r="K155">
        <v>2.0606060606060606</v>
      </c>
      <c r="L155">
        <v>0</v>
      </c>
      <c r="M155">
        <v>6.4242424242424239</v>
      </c>
      <c r="N155">
        <v>8.7575757575757578</v>
      </c>
      <c r="O155">
        <v>4.5151515151515147</v>
      </c>
      <c r="P155">
        <v>4.3030303030303028</v>
      </c>
      <c r="Q155">
        <v>5</v>
      </c>
    </row>
    <row r="156" spans="2:17" x14ac:dyDescent="0.25">
      <c r="B156">
        <v>0.53882725832012679</v>
      </c>
      <c r="C156">
        <v>2.7258320126782887</v>
      </c>
      <c r="D156">
        <v>0</v>
      </c>
      <c r="E156">
        <v>2.7575277337559432</v>
      </c>
      <c r="F156">
        <v>11.220285261489698</v>
      </c>
      <c r="G156">
        <v>8.1458003169572102</v>
      </c>
      <c r="H156">
        <v>9.7622820919175908</v>
      </c>
      <c r="I156">
        <v>8.716323296354993</v>
      </c>
      <c r="J156">
        <v>10.301109350237718</v>
      </c>
      <c r="K156">
        <v>10.744849445324881</v>
      </c>
      <c r="L156">
        <v>16.862123613312203</v>
      </c>
      <c r="M156">
        <v>11.664025356576863</v>
      </c>
      <c r="N156">
        <v>11.061806656101426</v>
      </c>
      <c r="O156">
        <v>14.199683042789225</v>
      </c>
      <c r="P156">
        <v>10.713153724247226</v>
      </c>
      <c r="Q156">
        <v>15.562599049128368</v>
      </c>
    </row>
    <row r="157" spans="2:17" x14ac:dyDescent="0.25">
      <c r="B157">
        <v>0</v>
      </c>
      <c r="C157">
        <v>3.2123735871505055</v>
      </c>
      <c r="D157">
        <v>0.53539559785841762</v>
      </c>
      <c r="E157">
        <v>5.4729327781082686</v>
      </c>
      <c r="F157">
        <v>10.648423557406305</v>
      </c>
      <c r="G157">
        <v>10.529446757882214</v>
      </c>
      <c r="H157">
        <v>5.9785841760856631</v>
      </c>
      <c r="I157">
        <v>4.6995835812016651</v>
      </c>
      <c r="J157">
        <v>7.8524687685901249</v>
      </c>
      <c r="K157">
        <v>5.6513979773944083</v>
      </c>
      <c r="L157">
        <v>9.7858417608566324</v>
      </c>
      <c r="M157">
        <v>4.2236763831052944</v>
      </c>
      <c r="N157">
        <v>9.8750743604997027</v>
      </c>
      <c r="O157">
        <v>13.325401546698393</v>
      </c>
      <c r="P157">
        <v>14.12849494348602</v>
      </c>
      <c r="Q157">
        <v>9.9940511600237958</v>
      </c>
    </row>
    <row r="158" spans="2:17" x14ac:dyDescent="0.25">
      <c r="B158">
        <v>6.2073246430788327E-2</v>
      </c>
      <c r="C158">
        <v>5.2762259466170081</v>
      </c>
      <c r="D158">
        <v>0</v>
      </c>
      <c r="E158">
        <v>4.6865301055245192</v>
      </c>
      <c r="F158">
        <v>8.2557417752948474</v>
      </c>
      <c r="G158">
        <v>4.0968342644320295</v>
      </c>
      <c r="H158">
        <v>6.5797641216635627</v>
      </c>
      <c r="I158">
        <v>9.8386095592799503</v>
      </c>
      <c r="J158">
        <v>6.85909373060211</v>
      </c>
      <c r="K158">
        <v>6.4245810055865924</v>
      </c>
      <c r="L158">
        <v>3.9106145251396649</v>
      </c>
      <c r="M158">
        <v>2.9484792054624456</v>
      </c>
      <c r="N158">
        <v>12.166356300434513</v>
      </c>
      <c r="O158">
        <v>13.376784605834885</v>
      </c>
      <c r="P158">
        <v>15.207945375543142</v>
      </c>
      <c r="Q158">
        <v>8.1005586592178762</v>
      </c>
    </row>
    <row r="159" spans="2:17" x14ac:dyDescent="0.25">
      <c r="B159">
        <v>2.0577307802229208</v>
      </c>
      <c r="C159">
        <v>3.4581308945412976</v>
      </c>
      <c r="D159">
        <v>0</v>
      </c>
      <c r="E159">
        <v>4.4298370963132321</v>
      </c>
      <c r="F159">
        <v>5.6301800514432694</v>
      </c>
      <c r="G159">
        <v>8.1166047442126334</v>
      </c>
      <c r="H159">
        <v>0.51443269505573019</v>
      </c>
      <c r="I159">
        <v>3.5438696770505858</v>
      </c>
      <c r="J159">
        <v>7.3449557016290372</v>
      </c>
      <c r="K159">
        <v>7.5735924549871392</v>
      </c>
      <c r="L159">
        <v>9.6884824235495852</v>
      </c>
      <c r="M159">
        <v>7.0020005715918838</v>
      </c>
      <c r="N159">
        <v>1.2575021434695628</v>
      </c>
      <c r="O159">
        <v>8.3452414975707345</v>
      </c>
      <c r="P159">
        <v>11.317519291226064</v>
      </c>
      <c r="Q159">
        <v>14.775650185767361</v>
      </c>
    </row>
    <row r="160" spans="2:17" x14ac:dyDescent="0.25">
      <c r="B160">
        <v>2.1251475796930341</v>
      </c>
      <c r="C160">
        <v>5.4309327036599759</v>
      </c>
      <c r="D160">
        <v>0</v>
      </c>
      <c r="E160">
        <v>2.5974025974025974</v>
      </c>
      <c r="F160">
        <v>5.7260920897284535</v>
      </c>
      <c r="G160">
        <v>7.2904368358913816</v>
      </c>
      <c r="H160">
        <v>6.3459268004722551</v>
      </c>
      <c r="I160">
        <v>3.5123966942148761</v>
      </c>
      <c r="J160">
        <v>6.2573789846517123</v>
      </c>
      <c r="K160">
        <v>4.8406139315230226</v>
      </c>
      <c r="L160">
        <v>5.9622195985832347</v>
      </c>
      <c r="M160">
        <v>6.1097992916174739</v>
      </c>
      <c r="N160">
        <v>12.92798110979929</v>
      </c>
      <c r="O160">
        <v>9.4155844155844157</v>
      </c>
      <c r="P160">
        <v>11.038961038961039</v>
      </c>
      <c r="Q160">
        <v>7.674144037780402</v>
      </c>
    </row>
    <row r="161" spans="2:17" x14ac:dyDescent="0.25">
      <c r="B161">
        <v>1.0164424514200299</v>
      </c>
      <c r="C161">
        <v>3.6472346786248133</v>
      </c>
      <c r="D161">
        <v>0</v>
      </c>
      <c r="E161">
        <v>5.5306427503736915</v>
      </c>
      <c r="F161">
        <v>2.1225710014947685</v>
      </c>
      <c r="G161">
        <v>3.3183856502242155</v>
      </c>
      <c r="H161">
        <v>0.14947683109118087</v>
      </c>
      <c r="I161">
        <v>2.0627802690582961</v>
      </c>
      <c r="J161">
        <v>3.6472346786248133</v>
      </c>
      <c r="K161">
        <v>8.7593423019431995</v>
      </c>
      <c r="L161">
        <v>5.8295964125560538</v>
      </c>
      <c r="M161">
        <v>7.3542600896860986</v>
      </c>
      <c r="N161">
        <v>7.3243647234678617</v>
      </c>
      <c r="O161">
        <v>2.6905829596412558</v>
      </c>
      <c r="P161">
        <v>14.230194319880418</v>
      </c>
      <c r="Q161">
        <v>7.0553064275037363</v>
      </c>
    </row>
    <row r="162" spans="2:17" x14ac:dyDescent="0.25">
      <c r="B162">
        <v>1.5517241379310345</v>
      </c>
      <c r="C162">
        <v>5.7183908045977017</v>
      </c>
      <c r="D162">
        <v>2.4137931034482758</v>
      </c>
      <c r="E162">
        <v>5.1724137931034484</v>
      </c>
      <c r="F162">
        <v>10.488505747126437</v>
      </c>
      <c r="G162">
        <v>10.316091954022987</v>
      </c>
      <c r="H162">
        <v>10.919540229885058</v>
      </c>
      <c r="I162">
        <v>11.03448275862069</v>
      </c>
      <c r="J162">
        <v>3.1609195402298855</v>
      </c>
      <c r="K162">
        <v>6.1781609195402298</v>
      </c>
      <c r="L162">
        <v>2.4137931034482758</v>
      </c>
      <c r="M162">
        <v>0</v>
      </c>
      <c r="N162">
        <v>4.7701149425287355</v>
      </c>
      <c r="O162">
        <v>3.5057471264367819</v>
      </c>
      <c r="P162">
        <v>5.0574712643678161</v>
      </c>
      <c r="Q162">
        <v>4.9137931034482758</v>
      </c>
    </row>
    <row r="163" spans="2:17" x14ac:dyDescent="0.25">
      <c r="B163">
        <v>2.2615535889872174</v>
      </c>
      <c r="C163">
        <v>6.4896755162241888</v>
      </c>
      <c r="D163">
        <v>2.7859718125204851</v>
      </c>
      <c r="E163">
        <v>10.127826941986234</v>
      </c>
      <c r="F163">
        <v>3.5725991478203869</v>
      </c>
      <c r="G163">
        <v>0</v>
      </c>
      <c r="H163">
        <v>4.0970173713536546</v>
      </c>
      <c r="I163">
        <v>3.3759423139954112</v>
      </c>
      <c r="J163">
        <v>5.5391674860701405</v>
      </c>
      <c r="K163">
        <v>8.9478859390363823</v>
      </c>
      <c r="L163">
        <v>7.243526712553261</v>
      </c>
      <c r="M163">
        <v>9.9967223861029169</v>
      </c>
      <c r="N163">
        <v>16.781383153064571</v>
      </c>
      <c r="O163">
        <v>13.667649950835791</v>
      </c>
      <c r="P163">
        <v>7.341855129465749</v>
      </c>
      <c r="Q163">
        <v>12.159947558177647</v>
      </c>
    </row>
    <row r="164" spans="2:17" x14ac:dyDescent="0.25">
      <c r="B164">
        <v>5.1724137931034484</v>
      </c>
      <c r="C164">
        <v>6.8652037617554855</v>
      </c>
      <c r="D164">
        <v>3.103448275862069</v>
      </c>
      <c r="E164">
        <v>7.6489028213166135</v>
      </c>
      <c r="F164">
        <v>10.940438871473354</v>
      </c>
      <c r="G164">
        <v>10.721003134796238</v>
      </c>
      <c r="H164">
        <v>13.793103448275861</v>
      </c>
      <c r="I164">
        <v>11.222570532915361</v>
      </c>
      <c r="J164">
        <v>4.9843260188087779</v>
      </c>
      <c r="K164">
        <v>3.1347962382445136</v>
      </c>
      <c r="L164">
        <v>3.9811912225705326</v>
      </c>
      <c r="M164">
        <v>0</v>
      </c>
      <c r="N164">
        <v>8.4639498432601883</v>
      </c>
      <c r="O164">
        <v>17.492163009404386</v>
      </c>
      <c r="P164">
        <v>8.1191222570532915</v>
      </c>
      <c r="Q164">
        <v>7.3354231974921635</v>
      </c>
    </row>
    <row r="165" spans="2:17" x14ac:dyDescent="0.25">
      <c r="B165">
        <v>1.8571428571428572</v>
      </c>
      <c r="C165">
        <v>4.6285714285714281</v>
      </c>
      <c r="D165">
        <v>2.2857142857142856</v>
      </c>
      <c r="E165">
        <v>6.4</v>
      </c>
      <c r="F165">
        <v>6.6571428571428575</v>
      </c>
      <c r="G165">
        <v>5.1714285714285708</v>
      </c>
      <c r="H165">
        <v>8</v>
      </c>
      <c r="I165">
        <v>5.2857142857142856</v>
      </c>
      <c r="J165">
        <v>3.2571428571428571</v>
      </c>
      <c r="K165">
        <v>0</v>
      </c>
      <c r="L165">
        <v>7.1428571428571423</v>
      </c>
      <c r="M165">
        <v>4.4285714285714279</v>
      </c>
      <c r="N165">
        <v>0.22857142857142859</v>
      </c>
      <c r="O165">
        <v>5.3428571428571425</v>
      </c>
      <c r="P165">
        <v>3.5142857142857142</v>
      </c>
      <c r="Q165">
        <v>3.9428571428571431</v>
      </c>
    </row>
    <row r="166" spans="2:17" x14ac:dyDescent="0.25">
      <c r="B166">
        <v>0</v>
      </c>
      <c r="C166">
        <v>4.5258620689655169</v>
      </c>
      <c r="D166">
        <v>0.8004926108374385</v>
      </c>
      <c r="E166">
        <v>6.4347290640394084</v>
      </c>
      <c r="F166">
        <v>5.7881773399014778</v>
      </c>
      <c r="G166">
        <v>7.4199507389162562</v>
      </c>
      <c r="H166">
        <v>4.9876847290640391</v>
      </c>
      <c r="I166">
        <v>5.2032019704433496</v>
      </c>
      <c r="J166">
        <v>5.972906403940887</v>
      </c>
      <c r="K166">
        <v>4.7721674876847286</v>
      </c>
      <c r="L166">
        <v>2.8633004926108372</v>
      </c>
      <c r="M166">
        <v>0.61576354679802958</v>
      </c>
      <c r="N166">
        <v>7.666256157635468</v>
      </c>
      <c r="O166">
        <v>6.0960591133004929</v>
      </c>
      <c r="P166">
        <v>12.438423645320198</v>
      </c>
      <c r="Q166">
        <v>11.730295566502463</v>
      </c>
    </row>
    <row r="167" spans="2:17" x14ac:dyDescent="0.25">
      <c r="B167">
        <v>2.4326101249178174</v>
      </c>
      <c r="C167">
        <v>5.588428665351743</v>
      </c>
      <c r="D167">
        <v>3.5831689677843523</v>
      </c>
      <c r="E167">
        <v>8.3826429980276131</v>
      </c>
      <c r="F167">
        <v>3.2873109796186718E-2</v>
      </c>
      <c r="G167">
        <v>0.69033530571992108</v>
      </c>
      <c r="H167">
        <v>1.7751479289940828</v>
      </c>
      <c r="I167">
        <v>2.5312294543063771</v>
      </c>
      <c r="J167">
        <v>3.879026955950033</v>
      </c>
      <c r="K167">
        <v>5.6541748849441156</v>
      </c>
      <c r="L167">
        <v>0</v>
      </c>
      <c r="M167">
        <v>2.8270874424720578</v>
      </c>
      <c r="N167">
        <v>12.590401051939516</v>
      </c>
      <c r="O167">
        <v>11.045364891518737</v>
      </c>
      <c r="P167">
        <v>8.4812623274161734</v>
      </c>
      <c r="Q167">
        <v>9.533201840894149</v>
      </c>
    </row>
    <row r="168" spans="2:17" x14ac:dyDescent="0.25">
      <c r="B168">
        <v>3.2278889606197542E-2</v>
      </c>
      <c r="C168">
        <v>3.0987734021949644</v>
      </c>
      <c r="D168">
        <v>0</v>
      </c>
      <c r="E168">
        <v>4.615881213686249</v>
      </c>
      <c r="F168">
        <v>1.8398967075532604</v>
      </c>
      <c r="G168">
        <v>2.3563589412524211</v>
      </c>
      <c r="H168">
        <v>2.2272433828276306</v>
      </c>
      <c r="I168">
        <v>2.7114267269205938</v>
      </c>
      <c r="J168">
        <v>4.2285345384118784</v>
      </c>
      <c r="K168">
        <v>0.19367333763718528</v>
      </c>
      <c r="L168">
        <v>2.1304067140090379</v>
      </c>
      <c r="M168">
        <v>4.1639767591994836</v>
      </c>
      <c r="N168">
        <v>10.361523563589413</v>
      </c>
      <c r="O168">
        <v>5.0355067785668171</v>
      </c>
      <c r="P168">
        <v>4.196255648805681</v>
      </c>
      <c r="Q168">
        <v>8.3602324080051655</v>
      </c>
    </row>
    <row r="169" spans="2:17" x14ac:dyDescent="0.25">
      <c r="B169">
        <v>0.67895247332686715</v>
      </c>
      <c r="C169">
        <v>2.651147752990624</v>
      </c>
      <c r="D169">
        <v>0</v>
      </c>
      <c r="E169">
        <v>5.948916909149693</v>
      </c>
      <c r="F169">
        <v>3.1361138053669579</v>
      </c>
      <c r="G169">
        <v>5.6902683478823146</v>
      </c>
      <c r="H169">
        <v>4.4616876818622693</v>
      </c>
      <c r="I169">
        <v>7.0158422243776277</v>
      </c>
      <c r="J169">
        <v>7.0158422243776277</v>
      </c>
      <c r="K169">
        <v>9.7639831878435182</v>
      </c>
      <c r="L169">
        <v>8.6647268024571602</v>
      </c>
      <c r="M169">
        <v>6.3692208212091819</v>
      </c>
      <c r="N169">
        <v>7.145166505011316</v>
      </c>
      <c r="O169">
        <v>2.3278370514064015</v>
      </c>
      <c r="P169">
        <v>8.4707403815066282</v>
      </c>
      <c r="Q169">
        <v>6.6602004526349816</v>
      </c>
    </row>
    <row r="170" spans="2:17" x14ac:dyDescent="0.25">
      <c r="B170">
        <v>2.671118530884808</v>
      </c>
      <c r="C170">
        <v>4.5409015025041732</v>
      </c>
      <c r="D170">
        <v>0</v>
      </c>
      <c r="E170">
        <v>4.4073455759599334</v>
      </c>
      <c r="F170">
        <v>13.65609348914858</v>
      </c>
      <c r="G170">
        <v>17.896494156928213</v>
      </c>
      <c r="H170">
        <v>11.051752921535893</v>
      </c>
      <c r="I170">
        <v>13.989983305509183</v>
      </c>
      <c r="J170">
        <v>9.8831385642737892</v>
      </c>
      <c r="K170">
        <v>7.345575959933222</v>
      </c>
      <c r="L170">
        <v>5.5091819699499167</v>
      </c>
      <c r="M170">
        <v>6.64440734557596</v>
      </c>
      <c r="N170">
        <v>21.535893155258766</v>
      </c>
      <c r="O170">
        <v>17.09515859766277</v>
      </c>
      <c r="P170">
        <v>21.068447412353926</v>
      </c>
      <c r="Q170">
        <v>21.736227045075125</v>
      </c>
    </row>
    <row r="171" spans="2:17" x14ac:dyDescent="0.25">
      <c r="B171">
        <v>3.3963473245754563</v>
      </c>
      <c r="C171">
        <v>6.4082024991989739</v>
      </c>
      <c r="D171">
        <v>3.620634412047421</v>
      </c>
      <c r="E171">
        <v>6.4402435116949697</v>
      </c>
      <c r="F171">
        <v>1.6340916372957384</v>
      </c>
      <c r="G171">
        <v>0</v>
      </c>
      <c r="H171">
        <v>2.9157321371355334</v>
      </c>
      <c r="I171">
        <v>1.8263377122717077</v>
      </c>
      <c r="J171">
        <v>10.669657161166294</v>
      </c>
      <c r="K171">
        <v>7.4975969240628011</v>
      </c>
      <c r="L171">
        <v>7.9461710990067287</v>
      </c>
      <c r="M171">
        <v>12.75232297340596</v>
      </c>
      <c r="N171">
        <v>13.585389298301825</v>
      </c>
      <c r="O171">
        <v>13.777635373277796</v>
      </c>
      <c r="P171">
        <v>15.315603973085551</v>
      </c>
      <c r="Q171">
        <v>10.317206023710348</v>
      </c>
    </row>
    <row r="172" spans="2:17" x14ac:dyDescent="0.25">
      <c r="B172">
        <v>2.8396256857050659</v>
      </c>
      <c r="C172">
        <v>3.0009680542110355</v>
      </c>
      <c r="D172">
        <v>0</v>
      </c>
      <c r="E172">
        <v>4.4207808970635689</v>
      </c>
      <c r="F172">
        <v>6.2923523717328163</v>
      </c>
      <c r="G172">
        <v>6.9699903194578905</v>
      </c>
      <c r="H172">
        <v>4.9370764762826713</v>
      </c>
      <c r="I172">
        <v>6.0342045821232659</v>
      </c>
      <c r="J172">
        <v>5.1629557921910294</v>
      </c>
      <c r="K172">
        <v>6.8731848983543076</v>
      </c>
      <c r="L172">
        <v>10.487253952888029</v>
      </c>
      <c r="M172">
        <v>6.0342045821232659</v>
      </c>
      <c r="N172">
        <v>10.648596321393997</v>
      </c>
      <c r="O172">
        <v>17.166828009035171</v>
      </c>
      <c r="P172">
        <v>12.681510164569215</v>
      </c>
      <c r="Q172">
        <v>12.197483059051308</v>
      </c>
    </row>
    <row r="173" spans="2:17" x14ac:dyDescent="0.25">
      <c r="B173">
        <v>0.92670598146588035</v>
      </c>
      <c r="C173">
        <v>3.0609379387812412</v>
      </c>
      <c r="D173">
        <v>0.42122999157540014</v>
      </c>
      <c r="E173">
        <v>1.4321819713563606</v>
      </c>
      <c r="F173">
        <v>10.839651783206964</v>
      </c>
      <c r="G173">
        <v>10.839651783206964</v>
      </c>
      <c r="H173">
        <v>12.636899747262003</v>
      </c>
      <c r="I173">
        <v>2.4712159505756808</v>
      </c>
      <c r="J173">
        <v>6.3184498736310015</v>
      </c>
      <c r="K173">
        <v>3.0609379387812412</v>
      </c>
      <c r="L173">
        <v>8.4245998315080026</v>
      </c>
      <c r="M173">
        <v>8.3684358326312847</v>
      </c>
      <c r="N173">
        <v>2.7520359449592813</v>
      </c>
      <c r="O173">
        <v>0</v>
      </c>
      <c r="P173">
        <v>2.2465599550688009</v>
      </c>
      <c r="Q173">
        <v>4.1842179163156423</v>
      </c>
    </row>
    <row r="174" spans="2:17" x14ac:dyDescent="0.25">
      <c r="B174">
        <v>0</v>
      </c>
      <c r="C174">
        <v>4.1601986960571251</v>
      </c>
      <c r="D174">
        <v>0</v>
      </c>
      <c r="E174">
        <v>6.9233157404532761</v>
      </c>
      <c r="F174">
        <v>5.4641415709407015</v>
      </c>
      <c r="G174">
        <v>1.2108040981061783</v>
      </c>
      <c r="H174">
        <v>6.0850667494566908</v>
      </c>
      <c r="I174">
        <v>1.4902204284383733</v>
      </c>
      <c r="J174">
        <v>2.5147469729897547</v>
      </c>
      <c r="K174">
        <v>0.15523129462899721</v>
      </c>
      <c r="L174">
        <v>3.4461347407637377</v>
      </c>
      <c r="M174">
        <v>3.4150884818379383</v>
      </c>
      <c r="N174">
        <v>6.1161130083824897</v>
      </c>
      <c r="O174">
        <v>2.8873020800993481</v>
      </c>
      <c r="P174">
        <v>2.328469419434958</v>
      </c>
      <c r="Q174">
        <v>2.0180068301769638</v>
      </c>
    </row>
    <row r="175" spans="2:17" x14ac:dyDescent="0.25">
      <c r="B175">
        <v>0</v>
      </c>
      <c r="C175">
        <v>3.8781163434903045</v>
      </c>
      <c r="D175">
        <v>3.2317636195752537</v>
      </c>
      <c r="E175">
        <v>5.0784856879039708</v>
      </c>
      <c r="F175">
        <v>8.9566020313942758</v>
      </c>
      <c r="G175">
        <v>14.681440443213297</v>
      </c>
      <c r="H175">
        <v>9.418282548476455</v>
      </c>
      <c r="I175">
        <v>14.773776546629733</v>
      </c>
      <c r="J175">
        <v>2.0929516774392121</v>
      </c>
      <c r="K175">
        <v>6.2480763311788241</v>
      </c>
      <c r="L175">
        <v>7.1098799630655591</v>
      </c>
      <c r="M175">
        <v>5.0169282856263466</v>
      </c>
      <c r="N175">
        <v>14.89689135118498</v>
      </c>
      <c r="O175">
        <v>16.158818097876271</v>
      </c>
      <c r="P175">
        <v>14.619883040935672</v>
      </c>
      <c r="Q175">
        <v>13.973530317020622</v>
      </c>
    </row>
    <row r="176" spans="2:17" x14ac:dyDescent="0.25">
      <c r="B176">
        <v>0</v>
      </c>
      <c r="C176">
        <v>4.8694631856849515</v>
      </c>
      <c r="D176">
        <v>0.64535054268113812</v>
      </c>
      <c r="E176">
        <v>1.2613669697858609</v>
      </c>
      <c r="F176">
        <v>8.2428864769727195</v>
      </c>
      <c r="G176">
        <v>7.010853622763273</v>
      </c>
      <c r="H176">
        <v>7.9495453212085661</v>
      </c>
      <c r="I176">
        <v>6.5415077735406282</v>
      </c>
      <c r="J176">
        <v>9.5042534467585806</v>
      </c>
      <c r="K176">
        <v>2.7574068641830451</v>
      </c>
      <c r="L176">
        <v>3.3440891757113524</v>
      </c>
      <c r="M176">
        <v>3.784100909357583</v>
      </c>
      <c r="N176">
        <v>6.8935171604576126</v>
      </c>
      <c r="O176">
        <v>5.5441478439425058</v>
      </c>
      <c r="P176">
        <v>6.6001760046934592</v>
      </c>
      <c r="Q176">
        <v>6.1894983866236428</v>
      </c>
    </row>
    <row r="177" spans="1:20" x14ac:dyDescent="0.25">
      <c r="B177">
        <v>6.1166875784190715</v>
      </c>
      <c r="C177">
        <v>10.194479297365119</v>
      </c>
      <c r="D177">
        <v>6.1480552070263492</v>
      </c>
      <c r="E177">
        <v>11.982434127979925</v>
      </c>
      <c r="F177">
        <v>5.9598494353826847</v>
      </c>
      <c r="G177">
        <v>5.3638644918444172</v>
      </c>
      <c r="H177">
        <v>5.4893350062735253</v>
      </c>
      <c r="I177">
        <v>7.7164366373902133</v>
      </c>
      <c r="J177">
        <v>4.3601003764115429</v>
      </c>
      <c r="K177">
        <v>0</v>
      </c>
      <c r="L177">
        <v>0.62735257214554585</v>
      </c>
      <c r="M177">
        <v>3.6700125470514426</v>
      </c>
      <c r="N177">
        <v>7.1518193224592226</v>
      </c>
      <c r="O177">
        <v>9.9435382685069005</v>
      </c>
      <c r="P177">
        <v>13.237139272271017</v>
      </c>
      <c r="Q177">
        <v>12.547051442910917</v>
      </c>
    </row>
    <row r="178" spans="1:20" x14ac:dyDescent="0.25">
      <c r="B178">
        <v>0.9898190045248868</v>
      </c>
      <c r="C178">
        <v>4.1572398190045243</v>
      </c>
      <c r="D178">
        <v>1.0746606334841629</v>
      </c>
      <c r="E178">
        <v>3.930995475113122</v>
      </c>
      <c r="F178">
        <v>6.4196832579185514</v>
      </c>
      <c r="G178">
        <v>7.8337104072398187</v>
      </c>
      <c r="H178">
        <v>2.8563348416289593</v>
      </c>
      <c r="I178">
        <v>3.6764705882352944</v>
      </c>
      <c r="J178">
        <v>6.8156108597285066</v>
      </c>
      <c r="K178">
        <v>1.1312217194570136</v>
      </c>
      <c r="L178">
        <v>1.498868778280543</v>
      </c>
      <c r="M178">
        <v>0</v>
      </c>
      <c r="N178">
        <v>9.8981900452488691</v>
      </c>
      <c r="O178">
        <v>10.831447963800905</v>
      </c>
      <c r="P178">
        <v>13.065610859728508</v>
      </c>
      <c r="Q178">
        <v>10.492081447963802</v>
      </c>
    </row>
    <row r="179" spans="1:20" x14ac:dyDescent="0.25">
      <c r="B179">
        <v>3.1158142269253379</v>
      </c>
      <c r="C179">
        <v>4.0564373897707231</v>
      </c>
      <c r="D179">
        <v>0</v>
      </c>
      <c r="E179">
        <v>4.8794826572604348</v>
      </c>
      <c r="F179">
        <v>7.2016460905349797</v>
      </c>
      <c r="G179">
        <v>6.7607289829512061</v>
      </c>
      <c r="H179">
        <v>7.0840681951793067</v>
      </c>
      <c r="I179">
        <v>0.44091710758377423</v>
      </c>
      <c r="J179">
        <v>4.7912992357436801</v>
      </c>
      <c r="K179">
        <v>6.2316284538506759</v>
      </c>
      <c r="L179">
        <v>5.6731334509112292</v>
      </c>
      <c r="M179">
        <v>4.409171075837742</v>
      </c>
      <c r="N179">
        <v>4.5561434450323341</v>
      </c>
      <c r="O179">
        <v>4.8500881834215166</v>
      </c>
      <c r="P179">
        <v>5.2616108171663729</v>
      </c>
      <c r="Q179">
        <v>8.2892416225749557</v>
      </c>
    </row>
    <row r="180" spans="1:20" x14ac:dyDescent="0.25">
      <c r="B180">
        <v>2.6158940397350996</v>
      </c>
      <c r="C180">
        <v>3.0132450331125824</v>
      </c>
      <c r="D180">
        <v>0</v>
      </c>
      <c r="E180">
        <v>5.4966887417218544</v>
      </c>
      <c r="F180">
        <v>4.7350993377483439</v>
      </c>
      <c r="G180">
        <v>2.5827814569536423</v>
      </c>
      <c r="H180">
        <v>4.2052980132450335</v>
      </c>
      <c r="I180">
        <v>1.6225165562913906</v>
      </c>
      <c r="J180">
        <v>5.0993377483443707</v>
      </c>
      <c r="K180">
        <v>3.7086092715231791</v>
      </c>
      <c r="L180">
        <v>5.629139072847682</v>
      </c>
      <c r="M180">
        <v>5.1655629139072845</v>
      </c>
      <c r="N180">
        <v>13.245033112582782</v>
      </c>
      <c r="O180">
        <v>13.112582781456952</v>
      </c>
      <c r="P180">
        <v>7.3178807947019866</v>
      </c>
      <c r="Q180">
        <v>12.119205298013245</v>
      </c>
    </row>
    <row r="181" spans="1:20" x14ac:dyDescent="0.25">
      <c r="B181">
        <v>1.7755231452124285</v>
      </c>
      <c r="C181">
        <v>4.280279010779962</v>
      </c>
      <c r="D181">
        <v>0</v>
      </c>
      <c r="E181">
        <v>4.0900443880786304</v>
      </c>
      <c r="F181">
        <v>6.5630944831959415</v>
      </c>
      <c r="G181">
        <v>7.2923272035510465</v>
      </c>
      <c r="H181">
        <v>7.5776791376030435</v>
      </c>
      <c r="I181">
        <v>8.6873811033608117</v>
      </c>
      <c r="J181">
        <v>4.1851616994292957</v>
      </c>
      <c r="K181">
        <v>2.7901077996195305</v>
      </c>
      <c r="L181">
        <v>3.6778693722257447</v>
      </c>
      <c r="M181">
        <v>3.2022828154724161</v>
      </c>
      <c r="N181">
        <v>10.621433100824349</v>
      </c>
      <c r="O181">
        <v>4.4071020925808497</v>
      </c>
      <c r="P181">
        <v>22.289156626506024</v>
      </c>
      <c r="Q181">
        <v>16.487000634115407</v>
      </c>
    </row>
    <row r="182" spans="1:20" x14ac:dyDescent="0.25">
      <c r="B182">
        <v>1.353429713934174</v>
      </c>
      <c r="C182">
        <v>5.7213165179944632</v>
      </c>
      <c r="D182">
        <v>1.6610273761919407</v>
      </c>
      <c r="E182">
        <v>4.9830821285758224</v>
      </c>
      <c r="F182">
        <v>7.1670255306059678</v>
      </c>
      <c r="G182">
        <v>2.4300215318363581</v>
      </c>
      <c r="H182">
        <v>6.8594278683482006</v>
      </c>
      <c r="I182">
        <v>2.3377422331590281</v>
      </c>
      <c r="J182">
        <v>3.7526914795447555</v>
      </c>
      <c r="K182">
        <v>0</v>
      </c>
      <c r="L182">
        <v>3.7219317133189787</v>
      </c>
      <c r="M182">
        <v>3.2605352199323283</v>
      </c>
      <c r="N182">
        <v>8.3051368809597044</v>
      </c>
      <c r="O182">
        <v>11.8732697631498</v>
      </c>
      <c r="P182">
        <v>8.9818517379267924</v>
      </c>
      <c r="Q182">
        <v>9.4432482313134418</v>
      </c>
    </row>
    <row r="183" spans="1:20" x14ac:dyDescent="0.25">
      <c r="B183">
        <v>2.2690955576861618</v>
      </c>
      <c r="C183">
        <v>3.7711728986896773</v>
      </c>
      <c r="D183">
        <v>0</v>
      </c>
      <c r="E183">
        <v>2.1732182806008309</v>
      </c>
      <c r="F183">
        <v>5.3691275167785237</v>
      </c>
      <c r="G183">
        <v>3.6433365292425699</v>
      </c>
      <c r="H183">
        <v>6.1041866410993926</v>
      </c>
      <c r="I183">
        <v>9.1722595078299776</v>
      </c>
      <c r="J183">
        <v>3.3876637903483537</v>
      </c>
      <c r="K183">
        <v>5.9763502716522847</v>
      </c>
      <c r="L183">
        <v>9.3320549696388611</v>
      </c>
      <c r="M183">
        <v>11.952700543304569</v>
      </c>
      <c r="N183">
        <v>7.4464685202940233</v>
      </c>
      <c r="O183">
        <v>2.3010546500479387</v>
      </c>
      <c r="P183">
        <v>10.226909555768616</v>
      </c>
      <c r="Q183">
        <v>9.5557686161713011</v>
      </c>
    </row>
    <row r="184" spans="1:20" x14ac:dyDescent="0.25">
      <c r="B184">
        <v>1.704199634814364</v>
      </c>
      <c r="C184">
        <v>5.7821059038344487</v>
      </c>
      <c r="D184">
        <v>2.7693244065733413</v>
      </c>
      <c r="E184">
        <v>6.4211807668898366</v>
      </c>
      <c r="F184">
        <v>5.3864881314668285</v>
      </c>
      <c r="G184">
        <v>0</v>
      </c>
      <c r="H184">
        <v>5.1430310407790625</v>
      </c>
      <c r="I184">
        <v>1.0651247717589776</v>
      </c>
      <c r="J184">
        <v>2.6780279975654291</v>
      </c>
      <c r="K184">
        <v>5.6603773584905666</v>
      </c>
      <c r="L184">
        <v>1.0651247717589776</v>
      </c>
      <c r="M184">
        <v>7.4863055386488133</v>
      </c>
      <c r="N184">
        <v>8.8253195374315272</v>
      </c>
      <c r="O184">
        <v>12.355447352404139</v>
      </c>
      <c r="P184">
        <v>9.9817407181984166</v>
      </c>
      <c r="Q184">
        <v>8.8557516737674984</v>
      </c>
    </row>
    <row r="185" spans="1:20" x14ac:dyDescent="0.25">
      <c r="A185" t="s">
        <v>102</v>
      </c>
      <c r="B185">
        <f>AVERAGE(B95:B184)</f>
        <v>1.7861237364049982</v>
      </c>
      <c r="C185">
        <f t="shared" ref="C185:Q185" si="1">AVERAGE(C95:C184)</f>
        <v>4.6780380790934908</v>
      </c>
      <c r="D185">
        <f t="shared" si="1"/>
        <v>1.3386184143154911</v>
      </c>
      <c r="E185">
        <f t="shared" si="1"/>
        <v>5.4856421373919391</v>
      </c>
      <c r="F185">
        <f t="shared" si="1"/>
        <v>6.8259876377033102</v>
      </c>
      <c r="G185">
        <f t="shared" si="1"/>
        <v>5.8053262553917229</v>
      </c>
      <c r="H185">
        <f t="shared" si="1"/>
        <v>6.5446914662170377</v>
      </c>
      <c r="I185">
        <f t="shared" si="1"/>
        <v>5.7436315593085476</v>
      </c>
      <c r="J185">
        <f t="shared" si="1"/>
        <v>5.0773666317478074</v>
      </c>
      <c r="K185">
        <f t="shared" si="1"/>
        <v>5.0303996577702517</v>
      </c>
      <c r="L185">
        <f t="shared" si="1"/>
        <v>5.2933318104171887</v>
      </c>
      <c r="M185">
        <f t="shared" si="1"/>
        <v>5.338124525088352</v>
      </c>
      <c r="N185">
        <f t="shared" si="1"/>
        <v>9.5818594578796876</v>
      </c>
      <c r="O185">
        <f t="shared" si="1"/>
        <v>9.3553833526272587</v>
      </c>
      <c r="P185">
        <f t="shared" si="1"/>
        <v>9.8252774755032224</v>
      </c>
      <c r="Q185">
        <f t="shared" si="1"/>
        <v>10.2026309252958</v>
      </c>
    </row>
    <row r="188" spans="1:20" x14ac:dyDescent="0.25">
      <c r="B188">
        <v>1.7625540405719988</v>
      </c>
      <c r="C188">
        <v>4.2899900232790156</v>
      </c>
      <c r="D188">
        <v>3.5251080811439977</v>
      </c>
      <c r="E188">
        <v>9.444629198536747</v>
      </c>
      <c r="F188">
        <v>27.435982707016958</v>
      </c>
      <c r="G188">
        <v>25.340871300299302</v>
      </c>
      <c r="H188">
        <v>25.673428666444963</v>
      </c>
      <c r="I188">
        <v>29.364815430661789</v>
      </c>
      <c r="J188">
        <v>10.442301296973728</v>
      </c>
      <c r="K188">
        <v>11.938809444629198</v>
      </c>
      <c r="L188">
        <v>14.166943797805121</v>
      </c>
      <c r="M188">
        <v>9.7439308280678407</v>
      </c>
      <c r="N188">
        <v>19.188560026604591</v>
      </c>
      <c r="O188">
        <v>15.862986365147988</v>
      </c>
      <c r="P188">
        <v>19.188560026604591</v>
      </c>
      <c r="Q188">
        <v>20.618556701030926</v>
      </c>
      <c r="R188">
        <v>0</v>
      </c>
      <c r="S188">
        <v>3.9241769205187897</v>
      </c>
      <c r="T188">
        <v>4.6890588626538072</v>
      </c>
    </row>
    <row r="189" spans="1:20" x14ac:dyDescent="0.25">
      <c r="B189">
        <v>2.9000000000000004</v>
      </c>
      <c r="C189">
        <v>3.6999999999999997</v>
      </c>
      <c r="D189">
        <v>0.23333333333333336</v>
      </c>
      <c r="E189">
        <v>2.1999999999999997</v>
      </c>
      <c r="F189">
        <v>25.666666666666664</v>
      </c>
      <c r="G189">
        <v>23.066666666666666</v>
      </c>
      <c r="H189">
        <v>22.533333333333331</v>
      </c>
      <c r="I189">
        <v>26.833333333333332</v>
      </c>
      <c r="J189">
        <v>16.833333333333332</v>
      </c>
      <c r="K189">
        <v>11.200000000000001</v>
      </c>
      <c r="L189">
        <v>18.166666666666668</v>
      </c>
      <c r="M189">
        <v>16.233333333333334</v>
      </c>
      <c r="N189">
        <v>17.666666666666668</v>
      </c>
      <c r="O189">
        <v>18.533333333333331</v>
      </c>
      <c r="P189">
        <v>19.166666666666668</v>
      </c>
      <c r="Q189">
        <v>19.7</v>
      </c>
      <c r="R189">
        <v>0</v>
      </c>
      <c r="S189">
        <v>2.833333333333333</v>
      </c>
      <c r="T189">
        <v>2.0666666666666664</v>
      </c>
    </row>
    <row r="190" spans="1:20" x14ac:dyDescent="0.25">
      <c r="B190">
        <v>2.3569023569023568</v>
      </c>
      <c r="C190">
        <v>4.1750841750841756</v>
      </c>
      <c r="D190">
        <v>1.3131313131313131</v>
      </c>
      <c r="E190">
        <v>2.8956228956228958</v>
      </c>
      <c r="F190">
        <v>17.777777777777779</v>
      </c>
      <c r="G190">
        <v>16.801346801346799</v>
      </c>
      <c r="H190">
        <v>17.104377104377104</v>
      </c>
      <c r="I190">
        <v>18.518518518518519</v>
      </c>
      <c r="J190">
        <v>6.1616161616161618</v>
      </c>
      <c r="K190">
        <v>8.7205387205387197</v>
      </c>
      <c r="L190">
        <v>7.1380471380471375</v>
      </c>
      <c r="M190">
        <v>6.7003367003367007</v>
      </c>
      <c r="N190">
        <v>21.616161616161616</v>
      </c>
      <c r="O190">
        <v>16.195286195286197</v>
      </c>
      <c r="P190">
        <v>17.104377104377104</v>
      </c>
      <c r="Q190">
        <v>16.464646464646464</v>
      </c>
      <c r="R190">
        <v>0</v>
      </c>
      <c r="S190">
        <v>0.63973063973063971</v>
      </c>
      <c r="T190">
        <v>0.87542087542087543</v>
      </c>
    </row>
    <row r="191" spans="1:20" x14ac:dyDescent="0.25">
      <c r="B191">
        <v>2.2008679479231246</v>
      </c>
      <c r="C191">
        <v>3.65778053316801</v>
      </c>
      <c r="D191">
        <v>0</v>
      </c>
      <c r="E191">
        <v>2.4488530688158714</v>
      </c>
      <c r="F191">
        <v>20.582765034097957</v>
      </c>
      <c r="G191">
        <v>18.102913825170489</v>
      </c>
      <c r="H191">
        <v>18.908865468071916</v>
      </c>
      <c r="I191">
        <v>21.512709237445755</v>
      </c>
      <c r="J191">
        <v>12.058276503409795</v>
      </c>
      <c r="K191">
        <v>9.6094234345939249</v>
      </c>
      <c r="L191">
        <v>10.570365778053317</v>
      </c>
      <c r="M191">
        <v>7.9665220086794788</v>
      </c>
      <c r="N191">
        <v>11.376317420954743</v>
      </c>
      <c r="O191">
        <v>11.655300681959083</v>
      </c>
      <c r="P191">
        <v>12.461252324860508</v>
      </c>
      <c r="Q191">
        <v>11.283323000619964</v>
      </c>
      <c r="R191">
        <v>3.037817730936144</v>
      </c>
      <c r="S191">
        <v>1.6738995660260385</v>
      </c>
      <c r="T191">
        <v>4.8047117172969624</v>
      </c>
    </row>
    <row r="192" spans="1:20" x14ac:dyDescent="0.25">
      <c r="B192">
        <v>2.1152667075413856</v>
      </c>
      <c r="C192">
        <v>4.199877375843041</v>
      </c>
      <c r="D192">
        <v>3.9239730226854688</v>
      </c>
      <c r="E192">
        <v>8.9515634580012264</v>
      </c>
      <c r="F192">
        <v>26.762722256284487</v>
      </c>
      <c r="G192">
        <v>23.697118332311465</v>
      </c>
      <c r="H192">
        <v>24.463519313304722</v>
      </c>
      <c r="I192">
        <v>26.70141017780503</v>
      </c>
      <c r="J192">
        <v>16.063764561618637</v>
      </c>
      <c r="K192">
        <v>11.741263028816677</v>
      </c>
      <c r="L192">
        <v>11.465358675659104</v>
      </c>
      <c r="M192">
        <v>12.814224402207236</v>
      </c>
      <c r="N192">
        <v>11.342734518700185</v>
      </c>
      <c r="O192">
        <v>17.903126916002453</v>
      </c>
      <c r="P192">
        <v>13.58062538320049</v>
      </c>
      <c r="Q192">
        <v>11.925199264255058</v>
      </c>
      <c r="R192">
        <v>0</v>
      </c>
      <c r="S192">
        <v>3.5561005518087065</v>
      </c>
      <c r="T192">
        <v>5.8246474555487433</v>
      </c>
    </row>
    <row r="193" spans="2:20" x14ac:dyDescent="0.25">
      <c r="B193">
        <v>5.9791205314773803</v>
      </c>
      <c r="C193">
        <v>7.1812717494463776</v>
      </c>
      <c r="D193">
        <v>0</v>
      </c>
      <c r="E193">
        <v>5.7893071812717496</v>
      </c>
      <c r="F193">
        <v>17.589370452388483</v>
      </c>
      <c r="G193">
        <v>18.981335020563115</v>
      </c>
      <c r="H193">
        <v>21.796899715279974</v>
      </c>
      <c r="I193">
        <v>19.26605504587156</v>
      </c>
      <c r="J193">
        <v>12.938943372350522</v>
      </c>
      <c r="K193">
        <v>11.83169882948434</v>
      </c>
      <c r="L193">
        <v>12.938943372350522</v>
      </c>
      <c r="M193">
        <v>12.907307813982916</v>
      </c>
      <c r="N193">
        <v>16.039228092375833</v>
      </c>
      <c r="O193">
        <v>16.703574818095539</v>
      </c>
      <c r="P193">
        <v>20.436570705472949</v>
      </c>
      <c r="Q193">
        <v>19.930401771591271</v>
      </c>
      <c r="R193">
        <v>3.8911736792154379</v>
      </c>
      <c r="S193">
        <v>7.7507118000632715</v>
      </c>
      <c r="T193">
        <v>5.2198671306548556</v>
      </c>
    </row>
    <row r="194" spans="2:20" x14ac:dyDescent="0.25">
      <c r="B194">
        <v>3.9291465378421901</v>
      </c>
      <c r="C194">
        <v>6.151368760064412</v>
      </c>
      <c r="D194">
        <v>0</v>
      </c>
      <c r="E194">
        <v>4.8631239935587756</v>
      </c>
      <c r="F194">
        <v>23.639291465378424</v>
      </c>
      <c r="G194">
        <v>20.032206119162641</v>
      </c>
      <c r="H194">
        <v>20.901771336553946</v>
      </c>
      <c r="I194">
        <v>22.995169082125607</v>
      </c>
      <c r="J194">
        <v>9.7906602254428332</v>
      </c>
      <c r="K194">
        <v>8.5024154589371985</v>
      </c>
      <c r="L194">
        <v>10.112721417069242</v>
      </c>
      <c r="M194">
        <v>12.431561996779388</v>
      </c>
      <c r="N194">
        <v>20.418679549114334</v>
      </c>
      <c r="O194">
        <v>14.235104669887278</v>
      </c>
      <c r="P194">
        <v>19.162640901771336</v>
      </c>
      <c r="Q194">
        <v>15.845410628019325</v>
      </c>
      <c r="R194">
        <v>1.932367149758454</v>
      </c>
      <c r="S194">
        <v>1.3848631239935587</v>
      </c>
      <c r="T194">
        <v>4.1545893719806761</v>
      </c>
    </row>
    <row r="195" spans="2:20" x14ac:dyDescent="0.25">
      <c r="B195">
        <v>0</v>
      </c>
      <c r="C195">
        <v>4.5703250724171225</v>
      </c>
      <c r="D195">
        <v>1.126488574187319</v>
      </c>
      <c r="E195">
        <v>7.145156099130995</v>
      </c>
      <c r="F195">
        <v>24.557450917283553</v>
      </c>
      <c r="G195">
        <v>24.975860959124557</v>
      </c>
      <c r="H195">
        <v>24.17122626327647</v>
      </c>
      <c r="I195">
        <v>24.13904087544255</v>
      </c>
      <c r="J195">
        <v>18.023817186997103</v>
      </c>
      <c r="K195">
        <v>18.18474412616672</v>
      </c>
      <c r="L195">
        <v>20.663018989378823</v>
      </c>
      <c r="M195">
        <v>23.656260057933697</v>
      </c>
      <c r="N195">
        <v>20.534277438043127</v>
      </c>
      <c r="O195">
        <v>19.279047312520113</v>
      </c>
      <c r="P195">
        <v>20.75957515288059</v>
      </c>
      <c r="Q195">
        <v>22.111361441905373</v>
      </c>
      <c r="R195">
        <v>0.9011908593498551</v>
      </c>
      <c r="S195">
        <v>4.6346958480849691</v>
      </c>
      <c r="T195">
        <v>5.439330543933055</v>
      </c>
    </row>
    <row r="196" spans="2:20" x14ac:dyDescent="0.25">
      <c r="B196">
        <v>1.9993335554815064</v>
      </c>
      <c r="C196">
        <v>3.7654115294901702</v>
      </c>
      <c r="D196">
        <v>0</v>
      </c>
      <c r="E196">
        <v>5.5648117294235258</v>
      </c>
      <c r="F196">
        <v>24.891702765744753</v>
      </c>
      <c r="G196">
        <v>25.158280573142282</v>
      </c>
      <c r="H196">
        <v>26.024658447184272</v>
      </c>
      <c r="I196">
        <v>26.224591802732423</v>
      </c>
      <c r="J196">
        <v>16.127957347550819</v>
      </c>
      <c r="K196">
        <v>18.527157614128622</v>
      </c>
      <c r="L196">
        <v>17.127624125291568</v>
      </c>
      <c r="M196">
        <v>19.826724425191603</v>
      </c>
      <c r="N196">
        <v>17.560813062312562</v>
      </c>
      <c r="O196">
        <v>14.895034988337223</v>
      </c>
      <c r="P196">
        <v>20.259913362212593</v>
      </c>
      <c r="Q196">
        <v>20.35988003998667</v>
      </c>
      <c r="R196">
        <v>0.16661112962345886</v>
      </c>
      <c r="S196">
        <v>1.1329556814395201</v>
      </c>
      <c r="T196">
        <v>2.6657780739753418</v>
      </c>
    </row>
    <row r="197" spans="2:20" x14ac:dyDescent="0.25">
      <c r="B197">
        <v>5.5206149545772192</v>
      </c>
      <c r="C197">
        <v>7.582110412299091</v>
      </c>
      <c r="D197">
        <v>3.1795946890286508</v>
      </c>
      <c r="E197">
        <v>8.5255066387141873</v>
      </c>
      <c r="F197">
        <v>25.960866526904265</v>
      </c>
      <c r="G197">
        <v>24.807826694619148</v>
      </c>
      <c r="H197">
        <v>27.568134171907754</v>
      </c>
      <c r="I197">
        <v>27.987421383647799</v>
      </c>
      <c r="J197">
        <v>16.771488469601678</v>
      </c>
      <c r="K197">
        <v>13.312368972746331</v>
      </c>
      <c r="L197">
        <v>13.626834381551362</v>
      </c>
      <c r="M197">
        <v>16.317260656883299</v>
      </c>
      <c r="N197">
        <v>20.020964360587001</v>
      </c>
      <c r="O197">
        <v>21.03424178895877</v>
      </c>
      <c r="P197">
        <v>27.009084556254372</v>
      </c>
      <c r="Q197">
        <v>27.882599580712785</v>
      </c>
      <c r="R197">
        <v>0</v>
      </c>
      <c r="S197">
        <v>6.4290705800139767</v>
      </c>
      <c r="T197">
        <v>6.2893081761006293</v>
      </c>
    </row>
    <row r="198" spans="2:20" x14ac:dyDescent="0.25">
      <c r="B198">
        <v>3.7839487335978026</v>
      </c>
      <c r="C198">
        <v>3.7534330180042721</v>
      </c>
      <c r="D198">
        <v>0</v>
      </c>
      <c r="E198">
        <v>6.4998474214220323</v>
      </c>
      <c r="F198">
        <v>18.492523649679583</v>
      </c>
      <c r="G198">
        <v>15.593530668294173</v>
      </c>
      <c r="H198">
        <v>16.600549282880685</v>
      </c>
      <c r="I198">
        <v>17.973756484589565</v>
      </c>
      <c r="J198">
        <v>12.969179127250536</v>
      </c>
      <c r="K198">
        <v>8.2087274946597493</v>
      </c>
      <c r="L198">
        <v>13.426914861153493</v>
      </c>
      <c r="M198">
        <v>10.55843759536161</v>
      </c>
      <c r="N198">
        <v>10.03967043027159</v>
      </c>
      <c r="O198">
        <v>17.180347879157768</v>
      </c>
      <c r="P198">
        <v>18.858712236801953</v>
      </c>
      <c r="Q198">
        <v>19.102837961550197</v>
      </c>
      <c r="R198">
        <v>1.5868172108635947</v>
      </c>
      <c r="S198">
        <v>1.2816600549282882</v>
      </c>
      <c r="T198">
        <v>1.8919743667989013</v>
      </c>
    </row>
    <row r="199" spans="2:20" x14ac:dyDescent="0.25">
      <c r="B199">
        <v>6.9507509605309119</v>
      </c>
      <c r="C199">
        <v>7.614390499476074</v>
      </c>
      <c r="D199">
        <v>0</v>
      </c>
      <c r="E199">
        <v>7.1952497380370239</v>
      </c>
      <c r="F199">
        <v>28.711142158574919</v>
      </c>
      <c r="G199">
        <v>25.427872860635699</v>
      </c>
      <c r="H199">
        <v>27.314006287111418</v>
      </c>
      <c r="I199">
        <v>27.698218651763884</v>
      </c>
      <c r="J199">
        <v>17.394341599720573</v>
      </c>
      <c r="K199">
        <v>20.468040516940274</v>
      </c>
      <c r="L199">
        <v>16.311561299336361</v>
      </c>
      <c r="M199">
        <v>19.979042961928048</v>
      </c>
      <c r="N199">
        <v>20.78239608801956</v>
      </c>
      <c r="O199">
        <v>16.381418092909534</v>
      </c>
      <c r="P199">
        <v>16.206776108976598</v>
      </c>
      <c r="Q199">
        <v>20.433112120153684</v>
      </c>
      <c r="R199">
        <v>3.7373384561648617</v>
      </c>
      <c r="S199">
        <v>2.3751309814879495</v>
      </c>
      <c r="T199">
        <v>5.0646175340551869</v>
      </c>
    </row>
    <row r="200" spans="2:20" x14ac:dyDescent="0.25">
      <c r="B200">
        <v>2.2053982883475971</v>
      </c>
      <c r="C200">
        <v>4.1145490454246216</v>
      </c>
      <c r="D200">
        <v>3.4233048057932849</v>
      </c>
      <c r="E200">
        <v>6.1224489795918364</v>
      </c>
      <c r="F200">
        <v>24.489795918367346</v>
      </c>
      <c r="G200">
        <v>22.547728768926927</v>
      </c>
      <c r="H200">
        <v>21.922317314022383</v>
      </c>
      <c r="I200">
        <v>25.016458196181702</v>
      </c>
      <c r="J200">
        <v>8.1632653061224492</v>
      </c>
      <c r="K200">
        <v>13.232389730085584</v>
      </c>
      <c r="L200">
        <v>16.491112574061884</v>
      </c>
      <c r="M200">
        <v>16.491112574061884</v>
      </c>
      <c r="N200">
        <v>18.959842001316655</v>
      </c>
      <c r="O200">
        <v>13.923633969716921</v>
      </c>
      <c r="P200">
        <v>13.396971691902568</v>
      </c>
      <c r="Q200">
        <v>12.969058591178406</v>
      </c>
      <c r="R200">
        <v>3.1270572745227128</v>
      </c>
      <c r="S200">
        <v>0</v>
      </c>
      <c r="T200">
        <v>6.2211981566820276</v>
      </c>
    </row>
    <row r="201" spans="2:20" x14ac:dyDescent="0.25">
      <c r="B201">
        <v>2.4641297567061757</v>
      </c>
      <c r="C201">
        <v>3.3374922021210232</v>
      </c>
      <c r="D201">
        <v>0</v>
      </c>
      <c r="E201">
        <v>4.4291952588895827</v>
      </c>
      <c r="F201">
        <v>25.327510917030565</v>
      </c>
      <c r="G201">
        <v>23.487211478477853</v>
      </c>
      <c r="H201">
        <v>22.613849033063008</v>
      </c>
      <c r="I201">
        <v>25.45227698066126</v>
      </c>
      <c r="J201">
        <v>20.243293824079849</v>
      </c>
      <c r="K201">
        <v>20.056144728633811</v>
      </c>
      <c r="L201">
        <v>13.474734872114785</v>
      </c>
      <c r="M201">
        <v>8.7024329382407988</v>
      </c>
      <c r="N201">
        <v>17.81035558328135</v>
      </c>
      <c r="O201">
        <v>21.865252651278851</v>
      </c>
      <c r="P201">
        <v>21.802869619463504</v>
      </c>
      <c r="Q201">
        <v>19.713038053649406</v>
      </c>
      <c r="R201">
        <v>2.3081721771678101</v>
      </c>
      <c r="S201">
        <v>2.5265127885215222</v>
      </c>
      <c r="T201">
        <v>3.3063006862133504</v>
      </c>
    </row>
    <row r="202" spans="2:20" x14ac:dyDescent="0.25">
      <c r="B202">
        <v>3.362183754993342</v>
      </c>
      <c r="C202">
        <v>4.4274300932090549</v>
      </c>
      <c r="D202">
        <v>9.9866844207723043E-2</v>
      </c>
      <c r="E202">
        <v>3.9280958721704398</v>
      </c>
      <c r="F202">
        <v>27.663115845539281</v>
      </c>
      <c r="G202">
        <v>27.396804260985352</v>
      </c>
      <c r="H202">
        <v>28.428761651131822</v>
      </c>
      <c r="I202">
        <v>28.561917443408792</v>
      </c>
      <c r="J202">
        <v>13.049267643142477</v>
      </c>
      <c r="K202">
        <v>11.018641810918774</v>
      </c>
      <c r="L202">
        <v>18.575233022636482</v>
      </c>
      <c r="M202">
        <v>14.613848202396804</v>
      </c>
      <c r="N202">
        <v>20.938748335552596</v>
      </c>
      <c r="O202">
        <v>22.536617842876165</v>
      </c>
      <c r="P202">
        <v>21.171770972037287</v>
      </c>
      <c r="Q202">
        <v>17.776298268974699</v>
      </c>
      <c r="R202">
        <v>0</v>
      </c>
      <c r="S202">
        <v>6.458055925432757</v>
      </c>
      <c r="T202">
        <v>7.1904127829560585</v>
      </c>
    </row>
    <row r="203" spans="2:20" x14ac:dyDescent="0.25">
      <c r="B203">
        <v>0</v>
      </c>
      <c r="C203">
        <v>6.6423115244104949E-2</v>
      </c>
      <c r="D203">
        <v>1.6273663234805713</v>
      </c>
      <c r="E203">
        <v>4.2178678180006646</v>
      </c>
      <c r="F203">
        <v>30.488209897044172</v>
      </c>
      <c r="G203">
        <v>28.528727997343072</v>
      </c>
      <c r="H203">
        <v>29.192959149784127</v>
      </c>
      <c r="I203">
        <v>31.086017934241116</v>
      </c>
      <c r="J203">
        <v>15.509797409498505</v>
      </c>
      <c r="K203">
        <v>12.587180338757889</v>
      </c>
      <c r="L203">
        <v>14.280969777482563</v>
      </c>
      <c r="M203">
        <v>10.860179342411159</v>
      </c>
      <c r="N203">
        <v>14.114911989372301</v>
      </c>
      <c r="O203">
        <v>12.155430089671206</v>
      </c>
      <c r="P203">
        <v>13.417469279309199</v>
      </c>
      <c r="Q203">
        <v>13.882431086017935</v>
      </c>
      <c r="R203">
        <v>1.1956160743938891</v>
      </c>
      <c r="S203">
        <v>1.3948854201262038</v>
      </c>
      <c r="T203">
        <v>9.1331783460644296</v>
      </c>
    </row>
    <row r="204" spans="2:20" x14ac:dyDescent="0.25">
      <c r="B204">
        <v>0.91598231206569802</v>
      </c>
      <c r="C204">
        <v>2.2109917877447884</v>
      </c>
      <c r="D204">
        <v>0</v>
      </c>
      <c r="E204">
        <v>6.1591914087176249</v>
      </c>
      <c r="F204">
        <v>19.140871762476312</v>
      </c>
      <c r="G204">
        <v>15.476942514213517</v>
      </c>
      <c r="H204">
        <v>16.929879974731524</v>
      </c>
      <c r="I204">
        <v>19.740998104864182</v>
      </c>
      <c r="J204">
        <v>9.4440934933670242</v>
      </c>
      <c r="K204">
        <v>14.245104232469993</v>
      </c>
      <c r="L204">
        <v>10.707517372078332</v>
      </c>
      <c r="M204">
        <v>13.487049905243209</v>
      </c>
      <c r="N204">
        <v>17.277321541377134</v>
      </c>
      <c r="O204">
        <v>19.709412507896399</v>
      </c>
      <c r="P204">
        <v>18.351231838281741</v>
      </c>
      <c r="Q204">
        <v>23.246999368288058</v>
      </c>
      <c r="R204">
        <v>0.37902716361339228</v>
      </c>
      <c r="S204">
        <v>1.1054958938723942</v>
      </c>
      <c r="T204">
        <v>1.7056222362602651</v>
      </c>
    </row>
    <row r="205" spans="2:20" x14ac:dyDescent="0.25">
      <c r="B205">
        <v>4.5423956931359353</v>
      </c>
      <c r="C205">
        <v>4.5760430686406455</v>
      </c>
      <c r="D205">
        <v>3.6339165545087484</v>
      </c>
      <c r="E205">
        <v>7.1668909825033644</v>
      </c>
      <c r="F205">
        <v>27.355316285329746</v>
      </c>
      <c r="G205">
        <v>24.42799461641992</v>
      </c>
      <c r="H205">
        <v>25.201884253028261</v>
      </c>
      <c r="I205">
        <v>28.263795423956932</v>
      </c>
      <c r="J205">
        <v>14.266487213997308</v>
      </c>
      <c r="K205">
        <v>12.079407806191117</v>
      </c>
      <c r="L205">
        <v>14.804845222072679</v>
      </c>
      <c r="M205">
        <v>18.337819650067296</v>
      </c>
      <c r="N205">
        <v>20.154777927321668</v>
      </c>
      <c r="O205">
        <v>23.317631224764469</v>
      </c>
      <c r="P205">
        <v>26.379542395693136</v>
      </c>
      <c r="Q205">
        <v>25.269179004037685</v>
      </c>
      <c r="R205">
        <v>0</v>
      </c>
      <c r="S205">
        <v>5.6864064602960971</v>
      </c>
      <c r="T205">
        <v>8.2099596231493948</v>
      </c>
    </row>
    <row r="206" spans="2:20" x14ac:dyDescent="0.25">
      <c r="B206">
        <v>2.8394714647174588</v>
      </c>
      <c r="C206">
        <v>3.7109924093337083</v>
      </c>
      <c r="D206">
        <v>0.30924936744447568</v>
      </c>
      <c r="E206">
        <v>3.8234467247680626</v>
      </c>
      <c r="F206">
        <v>21.478774247961766</v>
      </c>
      <c r="G206">
        <v>20.044981726173742</v>
      </c>
      <c r="H206">
        <v>22.069159403992128</v>
      </c>
      <c r="I206">
        <v>21.450660669103179</v>
      </c>
      <c r="J206">
        <v>8.040483553556367</v>
      </c>
      <c r="K206">
        <v>10.655046387405116</v>
      </c>
      <c r="L206">
        <v>4.6949676693843125</v>
      </c>
      <c r="M206">
        <v>2.4458813606972165</v>
      </c>
      <c r="N206">
        <v>10.908068597132415</v>
      </c>
      <c r="O206">
        <v>14.87208321619342</v>
      </c>
      <c r="P206">
        <v>11.751475962890076</v>
      </c>
      <c r="Q206">
        <v>9.8959797582232216</v>
      </c>
      <c r="R206">
        <v>3.6266516727579421</v>
      </c>
      <c r="S206">
        <v>0</v>
      </c>
      <c r="T206">
        <v>6.4661231374754005</v>
      </c>
    </row>
    <row r="207" spans="2:20" x14ac:dyDescent="0.25">
      <c r="B207">
        <v>4.9163879598662215</v>
      </c>
      <c r="C207">
        <v>3.7792642140468229</v>
      </c>
      <c r="D207">
        <v>3.3110367892976589</v>
      </c>
      <c r="E207">
        <v>9.8327759197324429</v>
      </c>
      <c r="F207">
        <v>28.060200668896325</v>
      </c>
      <c r="G207">
        <v>26.387959866220733</v>
      </c>
      <c r="H207">
        <v>26.789297658862875</v>
      </c>
      <c r="I207">
        <v>29.665551839464882</v>
      </c>
      <c r="J207">
        <v>18.127090301003346</v>
      </c>
      <c r="K207">
        <v>19.598662207357858</v>
      </c>
      <c r="L207">
        <v>16.923076923076923</v>
      </c>
      <c r="M207">
        <v>17.826086956521738</v>
      </c>
      <c r="N207">
        <v>17.290969899665551</v>
      </c>
      <c r="O207">
        <v>15.986622073578596</v>
      </c>
      <c r="P207">
        <v>12.140468227424748</v>
      </c>
      <c r="Q207">
        <v>16.755852842809364</v>
      </c>
      <c r="R207">
        <v>0</v>
      </c>
      <c r="S207">
        <v>3.7123745819397995</v>
      </c>
      <c r="T207">
        <v>5.9866220735785953</v>
      </c>
    </row>
    <row r="208" spans="2:20" x14ac:dyDescent="0.25">
      <c r="B208">
        <v>3.2705649157581762</v>
      </c>
      <c r="C208">
        <v>4.3277172117608194</v>
      </c>
      <c r="D208">
        <v>0</v>
      </c>
      <c r="E208">
        <v>3.8652130822596629</v>
      </c>
      <c r="F208">
        <v>19.193921374297986</v>
      </c>
      <c r="G208">
        <v>14.767096134786916</v>
      </c>
      <c r="H208">
        <v>16.815328708292039</v>
      </c>
      <c r="I208">
        <v>18.500165180046249</v>
      </c>
      <c r="J208">
        <v>14.337628014535845</v>
      </c>
      <c r="K208">
        <v>16.716220680541792</v>
      </c>
      <c r="L208">
        <v>13.577799801783943</v>
      </c>
      <c r="M208">
        <v>16.35282457879088</v>
      </c>
      <c r="N208">
        <v>17.112652791542782</v>
      </c>
      <c r="O208">
        <v>16.815328708292039</v>
      </c>
      <c r="P208">
        <v>19.028741328047573</v>
      </c>
      <c r="Q208">
        <v>19.028741328047573</v>
      </c>
      <c r="R208">
        <v>3.0723488602576809</v>
      </c>
      <c r="S208">
        <v>6.1116617112652794</v>
      </c>
      <c r="T208">
        <v>2.9071688140072682</v>
      </c>
    </row>
    <row r="209" spans="2:20" x14ac:dyDescent="0.25">
      <c r="B209">
        <v>2.1759117376647255</v>
      </c>
      <c r="C209">
        <v>2.9114311982837879</v>
      </c>
      <c r="D209">
        <v>1.6855654305853511</v>
      </c>
      <c r="E209">
        <v>6.5277352129941777</v>
      </c>
      <c r="F209">
        <v>23.076923076923077</v>
      </c>
      <c r="G209">
        <v>18.081520073551946</v>
      </c>
      <c r="H209">
        <v>17.866993564204719</v>
      </c>
      <c r="I209">
        <v>24.241495556236593</v>
      </c>
      <c r="J209">
        <v>14.5878026356114</v>
      </c>
      <c r="K209">
        <v>16.395954642966597</v>
      </c>
      <c r="L209">
        <v>13.607110021452652</v>
      </c>
      <c r="M209">
        <v>12.810297272448668</v>
      </c>
      <c r="N209">
        <v>19.58320563898253</v>
      </c>
      <c r="O209">
        <v>16.978240882623354</v>
      </c>
      <c r="P209">
        <v>23.291449586270303</v>
      </c>
      <c r="Q209">
        <v>18.694452957401165</v>
      </c>
      <c r="R209">
        <v>0</v>
      </c>
      <c r="S209">
        <v>6.589028501379099</v>
      </c>
      <c r="T209">
        <v>3.6775973030953111</v>
      </c>
    </row>
    <row r="210" spans="2:20" x14ac:dyDescent="0.25">
      <c r="B210">
        <v>3.949498219488508</v>
      </c>
      <c r="C210">
        <v>3.917125283263192</v>
      </c>
      <c r="D210">
        <v>1.1330527678860474</v>
      </c>
      <c r="E210">
        <v>6.1508578828099711</v>
      </c>
      <c r="F210">
        <v>33.408870184525732</v>
      </c>
      <c r="G210">
        <v>27.873098089996763</v>
      </c>
      <c r="H210">
        <v>28.811913240530917</v>
      </c>
      <c r="I210">
        <v>32.04920686306248</v>
      </c>
      <c r="J210">
        <v>19.974101651019748</v>
      </c>
      <c r="K210">
        <v>16.542570411136289</v>
      </c>
      <c r="L210">
        <v>19.132405309161541</v>
      </c>
      <c r="M210">
        <v>19.974101651019748</v>
      </c>
      <c r="N210">
        <v>24.441566850113304</v>
      </c>
      <c r="O210">
        <v>19.909355778569115</v>
      </c>
      <c r="P210">
        <v>20.459695694399482</v>
      </c>
      <c r="Q210">
        <v>18.549692457105859</v>
      </c>
      <c r="R210">
        <v>0</v>
      </c>
      <c r="S210">
        <v>1.7805114923923602</v>
      </c>
      <c r="T210">
        <v>8.8701845257364837</v>
      </c>
    </row>
    <row r="211" spans="2:20" x14ac:dyDescent="0.25">
      <c r="B211">
        <v>3.9308176100628929</v>
      </c>
      <c r="C211">
        <v>3.7106918238993711</v>
      </c>
      <c r="D211">
        <v>1.1635220125786163</v>
      </c>
      <c r="E211">
        <v>9.3710691823899364</v>
      </c>
      <c r="F211">
        <v>26.886792452830189</v>
      </c>
      <c r="G211">
        <v>22.138364779874216</v>
      </c>
      <c r="H211">
        <v>22.232704402515722</v>
      </c>
      <c r="I211">
        <v>26.886792452830189</v>
      </c>
      <c r="J211">
        <v>18.113207547169811</v>
      </c>
      <c r="K211">
        <v>14.874213836477987</v>
      </c>
      <c r="L211">
        <v>14.622641509433961</v>
      </c>
      <c r="M211">
        <v>12.70440251572327</v>
      </c>
      <c r="N211">
        <v>15.188679245283017</v>
      </c>
      <c r="O211">
        <v>21.69811320754717</v>
      </c>
      <c r="P211">
        <v>15.974842767295597</v>
      </c>
      <c r="Q211">
        <v>18.930817610062896</v>
      </c>
      <c r="R211">
        <v>0</v>
      </c>
      <c r="S211">
        <v>5.5660377358490569</v>
      </c>
      <c r="T211">
        <v>6.4779874213836477</v>
      </c>
    </row>
    <row r="212" spans="2:20" x14ac:dyDescent="0.25">
      <c r="B212">
        <v>1.8820123054650744</v>
      </c>
      <c r="C212">
        <v>2.4610930148389434</v>
      </c>
      <c r="D212">
        <v>2.7868259138617444</v>
      </c>
      <c r="E212">
        <v>7.5642417661961643</v>
      </c>
      <c r="F212">
        <v>25.805284111473036</v>
      </c>
      <c r="G212">
        <v>25.696706478465437</v>
      </c>
      <c r="H212">
        <v>27.976836771625045</v>
      </c>
      <c r="I212">
        <v>25.334781035106769</v>
      </c>
      <c r="J212">
        <v>12.993123416576186</v>
      </c>
      <c r="K212">
        <v>20.195439739413683</v>
      </c>
      <c r="L212">
        <v>11.074918566775244</v>
      </c>
      <c r="M212">
        <v>13.789359391965256</v>
      </c>
      <c r="N212">
        <v>22.765110387260222</v>
      </c>
      <c r="O212">
        <v>17.625769091567136</v>
      </c>
      <c r="P212">
        <v>23.271806007962358</v>
      </c>
      <c r="Q212">
        <v>23.090843286283025</v>
      </c>
      <c r="R212">
        <v>0</v>
      </c>
      <c r="S212">
        <v>6.8765834238146946</v>
      </c>
      <c r="T212">
        <v>5.935577271082157</v>
      </c>
    </row>
    <row r="213" spans="2:20" x14ac:dyDescent="0.25">
      <c r="B213">
        <v>3.5538005923000986</v>
      </c>
      <c r="C213">
        <v>4.7713063507732807</v>
      </c>
      <c r="D213">
        <v>0</v>
      </c>
      <c r="E213">
        <v>3.5208950312602827</v>
      </c>
      <c r="F213">
        <v>25.929582099374791</v>
      </c>
      <c r="G213">
        <v>25.304376439618299</v>
      </c>
      <c r="H213">
        <v>26.653504442250743</v>
      </c>
      <c r="I213">
        <v>26.225732148733137</v>
      </c>
      <c r="J213">
        <v>15.794669299111549</v>
      </c>
      <c r="K213">
        <v>15.103652517275421</v>
      </c>
      <c r="L213">
        <v>21.553142481079302</v>
      </c>
      <c r="M213">
        <v>17.769002961500494</v>
      </c>
      <c r="N213">
        <v>15.465613688713391</v>
      </c>
      <c r="O213">
        <v>19.710431062849622</v>
      </c>
      <c r="P213">
        <v>19.183942086212568</v>
      </c>
      <c r="Q213">
        <v>18.295491938137545</v>
      </c>
      <c r="R213">
        <v>1.7439947351102336</v>
      </c>
      <c r="S213">
        <v>3.5208950312602827</v>
      </c>
      <c r="T213">
        <v>5.4294175715695951</v>
      </c>
    </row>
    <row r="214" spans="2:20" x14ac:dyDescent="0.25">
      <c r="B214">
        <v>2.0482325735051208</v>
      </c>
      <c r="C214">
        <v>3.3036009250082592</v>
      </c>
      <c r="D214">
        <v>0</v>
      </c>
      <c r="E214">
        <v>2.0812685827552033</v>
      </c>
      <c r="F214">
        <v>20.779649818301948</v>
      </c>
      <c r="G214">
        <v>21.043937892302612</v>
      </c>
      <c r="H214">
        <v>22.960026428807399</v>
      </c>
      <c r="I214">
        <v>20.54839775355137</v>
      </c>
      <c r="J214">
        <v>12.784935579781962</v>
      </c>
      <c r="K214">
        <v>11.628675256029073</v>
      </c>
      <c r="L214">
        <v>11.364387182028411</v>
      </c>
      <c r="M214">
        <v>14.00726792203502</v>
      </c>
      <c r="N214">
        <v>23.752890650809384</v>
      </c>
      <c r="O214">
        <v>20.977865873802447</v>
      </c>
      <c r="P214">
        <v>18.632309217046579</v>
      </c>
      <c r="Q214">
        <v>23.22431450280806</v>
      </c>
      <c r="R214">
        <v>1.5526924347538817</v>
      </c>
      <c r="S214">
        <v>0.42946812025107362</v>
      </c>
      <c r="T214">
        <v>2.0151965642550378</v>
      </c>
    </row>
    <row r="215" spans="2:20" x14ac:dyDescent="0.25">
      <c r="B215">
        <v>2.4060646011865523</v>
      </c>
      <c r="C215">
        <v>4.3836519446275544</v>
      </c>
      <c r="D215">
        <v>0.6921555702043507</v>
      </c>
      <c r="E215">
        <v>4.6802900461437051</v>
      </c>
      <c r="F215">
        <v>23.203691496374425</v>
      </c>
      <c r="G215">
        <v>20.468029004614372</v>
      </c>
      <c r="H215">
        <v>21.621621621621621</v>
      </c>
      <c r="I215">
        <v>22.346736980883321</v>
      </c>
      <c r="J215">
        <v>11.404087013843112</v>
      </c>
      <c r="K215">
        <v>11.04152933421226</v>
      </c>
      <c r="L215">
        <v>13.282794990112063</v>
      </c>
      <c r="M215">
        <v>12.425840474620962</v>
      </c>
      <c r="N215">
        <v>20.03955174686882</v>
      </c>
      <c r="O215">
        <v>18.391562294001318</v>
      </c>
      <c r="P215">
        <v>23.796967699406725</v>
      </c>
      <c r="Q215">
        <v>16.842452208305865</v>
      </c>
      <c r="R215">
        <v>0</v>
      </c>
      <c r="S215">
        <v>1.054713249835201</v>
      </c>
      <c r="T215">
        <v>0.46143704680290049</v>
      </c>
    </row>
    <row r="216" spans="2:20" x14ac:dyDescent="0.25">
      <c r="B216">
        <v>2.1424260712130354</v>
      </c>
      <c r="C216">
        <v>4.7676523838261913</v>
      </c>
      <c r="D216">
        <v>0</v>
      </c>
      <c r="E216">
        <v>5.4616777308388649</v>
      </c>
      <c r="F216">
        <v>21.031985515992758</v>
      </c>
      <c r="G216">
        <v>19.794809897404949</v>
      </c>
      <c r="H216">
        <v>21.726010863005431</v>
      </c>
      <c r="I216">
        <v>20.398310199155102</v>
      </c>
      <c r="J216">
        <v>13.397706698853348</v>
      </c>
      <c r="K216">
        <v>8.2076041038020513</v>
      </c>
      <c r="L216">
        <v>9.173204586602294</v>
      </c>
      <c r="M216">
        <v>4.9788774894387444</v>
      </c>
      <c r="N216">
        <v>12.070006035003017</v>
      </c>
      <c r="O216">
        <v>14.665057332528667</v>
      </c>
      <c r="P216">
        <v>14.333132166566084</v>
      </c>
      <c r="Q216">
        <v>10.953530476765238</v>
      </c>
      <c r="R216">
        <v>2.866626433313217</v>
      </c>
      <c r="S216">
        <v>4.7374773687386842</v>
      </c>
      <c r="T216">
        <v>6.698853349426674</v>
      </c>
    </row>
    <row r="217" spans="2:20" x14ac:dyDescent="0.25">
      <c r="B217">
        <v>2.4555160142348753</v>
      </c>
      <c r="C217">
        <v>5.9786476868327405</v>
      </c>
      <c r="D217">
        <v>0</v>
      </c>
      <c r="E217">
        <v>6.2277580071174379</v>
      </c>
      <c r="F217">
        <v>24.733096085409255</v>
      </c>
      <c r="G217">
        <v>20.462633451957295</v>
      </c>
      <c r="H217">
        <v>20.498220640569397</v>
      </c>
      <c r="I217">
        <v>23.807829181494661</v>
      </c>
      <c r="J217">
        <v>14.092526690391461</v>
      </c>
      <c r="K217">
        <v>15.978647686832739</v>
      </c>
      <c r="L217">
        <v>14.733096085409253</v>
      </c>
      <c r="M217">
        <v>17.758007117437721</v>
      </c>
      <c r="N217">
        <v>16.370106761565836</v>
      </c>
      <c r="O217">
        <v>17.081850533807831</v>
      </c>
      <c r="P217">
        <v>15.088967971530248</v>
      </c>
      <c r="Q217">
        <v>16.619217081850536</v>
      </c>
      <c r="R217">
        <v>2.9537366548042705</v>
      </c>
      <c r="S217">
        <v>3.4875444839857654</v>
      </c>
      <c r="T217">
        <v>6.9750889679715309</v>
      </c>
    </row>
    <row r="218" spans="2:20" x14ac:dyDescent="0.25">
      <c r="B218">
        <v>0.70281124497991965</v>
      </c>
      <c r="C218">
        <v>3.5809906291834004</v>
      </c>
      <c r="D218">
        <v>2.5435073627844713</v>
      </c>
      <c r="E218">
        <v>6.8273092369477917</v>
      </c>
      <c r="F218">
        <v>28.614457831325304</v>
      </c>
      <c r="G218">
        <v>25.803212851405622</v>
      </c>
      <c r="H218">
        <v>27.175368139223561</v>
      </c>
      <c r="I218">
        <v>26.941097724230257</v>
      </c>
      <c r="J218">
        <v>17.838018741633199</v>
      </c>
      <c r="K218">
        <v>19.879518072289155</v>
      </c>
      <c r="L218">
        <v>20.080321285140563</v>
      </c>
      <c r="M218">
        <v>17.670682730923694</v>
      </c>
      <c r="N218">
        <v>21.4190093708166</v>
      </c>
      <c r="O218">
        <v>22.188755020080322</v>
      </c>
      <c r="P218">
        <v>20.080321285140563</v>
      </c>
      <c r="Q218">
        <v>21.285140562248998</v>
      </c>
      <c r="R218">
        <v>0</v>
      </c>
      <c r="S218">
        <v>3.5140562248995986</v>
      </c>
      <c r="T218">
        <v>2.7443105756358768</v>
      </c>
    </row>
    <row r="219" spans="2:20" x14ac:dyDescent="0.25">
      <c r="B219">
        <v>0.95945527700402355</v>
      </c>
      <c r="C219">
        <v>2.6617146394305169</v>
      </c>
      <c r="D219">
        <v>0</v>
      </c>
      <c r="E219">
        <v>5.5710306406685239</v>
      </c>
      <c r="F219">
        <v>15.22748375116063</v>
      </c>
      <c r="G219">
        <v>14.670380687093779</v>
      </c>
      <c r="H219">
        <v>15.47508511296812</v>
      </c>
      <c r="I219">
        <v>15.970287836583102</v>
      </c>
      <c r="J219">
        <v>11.482513153822346</v>
      </c>
      <c r="K219">
        <v>7.7684927267099972</v>
      </c>
      <c r="L219">
        <v>9.0374497059733834</v>
      </c>
      <c r="M219">
        <v>7.8922934076137414</v>
      </c>
      <c r="N219">
        <v>15.815536985453422</v>
      </c>
      <c r="O219">
        <v>14.175177963478799</v>
      </c>
      <c r="P219">
        <v>12.937171154441348</v>
      </c>
      <c r="Q219">
        <v>14.237078303930673</v>
      </c>
      <c r="R219">
        <v>0.92850510677808717</v>
      </c>
      <c r="S219">
        <v>3.7449705973382854</v>
      </c>
      <c r="T219">
        <v>2.0736614051377282</v>
      </c>
    </row>
    <row r="220" spans="2:20" x14ac:dyDescent="0.25">
      <c r="B220">
        <v>3.3881247903388125</v>
      </c>
      <c r="C220">
        <v>3.9248574303924859</v>
      </c>
      <c r="D220">
        <v>1.9121100301912108</v>
      </c>
      <c r="E220">
        <v>5.1660516605166054</v>
      </c>
      <c r="F220">
        <v>21.637034552163705</v>
      </c>
      <c r="G220">
        <v>21.167393492116741</v>
      </c>
      <c r="H220">
        <v>21.435759812143576</v>
      </c>
      <c r="I220">
        <v>22.744045622274406</v>
      </c>
      <c r="J220">
        <v>12.982220731298222</v>
      </c>
      <c r="K220">
        <v>14.693056021469305</v>
      </c>
      <c r="L220">
        <v>5.4008721905400874</v>
      </c>
      <c r="M220">
        <v>5.602146930560215</v>
      </c>
      <c r="N220">
        <v>20.664206642066421</v>
      </c>
      <c r="O220">
        <v>19.859107681985911</v>
      </c>
      <c r="P220">
        <v>19.389466621938947</v>
      </c>
      <c r="Q220">
        <v>17.980543441798055</v>
      </c>
      <c r="R220">
        <v>0</v>
      </c>
      <c r="S220">
        <v>3.0862126803086212</v>
      </c>
      <c r="T220">
        <v>5.065414290506542</v>
      </c>
    </row>
    <row r="221" spans="2:20" x14ac:dyDescent="0.25">
      <c r="B221">
        <v>0.63060073016926654</v>
      </c>
      <c r="C221">
        <v>1.228011948224361</v>
      </c>
      <c r="D221">
        <v>0.43146365748423499</v>
      </c>
      <c r="E221">
        <v>5.4762694988383673</v>
      </c>
      <c r="F221">
        <v>18.586126783936276</v>
      </c>
      <c r="G221">
        <v>18.055094590109526</v>
      </c>
      <c r="H221">
        <v>18.818453368735479</v>
      </c>
      <c r="I221">
        <v>18.785263856621306</v>
      </c>
      <c r="J221">
        <v>6.538333886491869</v>
      </c>
      <c r="K221">
        <v>13.10985728509791</v>
      </c>
      <c r="L221">
        <v>10.321938267507468</v>
      </c>
      <c r="M221">
        <v>11.583139727846001</v>
      </c>
      <c r="N221">
        <v>12.213740458015266</v>
      </c>
      <c r="O221">
        <v>14.935280451377364</v>
      </c>
      <c r="P221">
        <v>15.134417524062396</v>
      </c>
      <c r="Q221">
        <v>9.0607368071689347</v>
      </c>
      <c r="R221">
        <v>0</v>
      </c>
      <c r="S221">
        <v>2.4892134085628941</v>
      </c>
      <c r="T221">
        <v>2.3564553601062062</v>
      </c>
    </row>
    <row r="222" spans="2:20" x14ac:dyDescent="0.25">
      <c r="B222">
        <v>0.36375661375661372</v>
      </c>
      <c r="C222">
        <v>2.3809523809523809</v>
      </c>
      <c r="D222">
        <v>0.16534391534391535</v>
      </c>
      <c r="E222">
        <v>5.6547619047619051</v>
      </c>
      <c r="F222">
        <v>27.711640211640209</v>
      </c>
      <c r="G222">
        <v>25.595238095238095</v>
      </c>
      <c r="H222">
        <v>26.421957671957674</v>
      </c>
      <c r="I222">
        <v>25.727513227513228</v>
      </c>
      <c r="J222">
        <v>20.436507936507937</v>
      </c>
      <c r="K222">
        <v>16.302910052910054</v>
      </c>
      <c r="L222">
        <v>21.825396825396826</v>
      </c>
      <c r="M222">
        <v>17.75793650793651</v>
      </c>
      <c r="N222">
        <v>17.427248677248677</v>
      </c>
      <c r="O222">
        <v>22.519841269841269</v>
      </c>
      <c r="P222">
        <v>22.850529100529101</v>
      </c>
      <c r="Q222">
        <v>19.477513227513228</v>
      </c>
      <c r="R222">
        <v>0</v>
      </c>
      <c r="S222">
        <v>3.0753968253968251</v>
      </c>
      <c r="T222">
        <v>4.1005291005291005</v>
      </c>
    </row>
    <row r="223" spans="2:20" x14ac:dyDescent="0.25">
      <c r="B223">
        <v>0</v>
      </c>
      <c r="C223">
        <v>3.8523794108125604</v>
      </c>
      <c r="D223">
        <v>2.6545807704758824</v>
      </c>
      <c r="E223">
        <v>4.1113629006150854</v>
      </c>
      <c r="F223">
        <v>19.488507607640013</v>
      </c>
      <c r="G223">
        <v>18.711557138232436</v>
      </c>
      <c r="H223">
        <v>18.743930074457754</v>
      </c>
      <c r="I223">
        <v>19.812236969893167</v>
      </c>
      <c r="J223">
        <v>9.2262868242149558</v>
      </c>
      <c r="K223">
        <v>4.7264486888960828</v>
      </c>
      <c r="L223">
        <v>9.1291680155390083</v>
      </c>
      <c r="M223">
        <v>5.9242473292327613</v>
      </c>
      <c r="N223">
        <v>11.589511168662998</v>
      </c>
      <c r="O223">
        <v>19.100032372936226</v>
      </c>
      <c r="P223">
        <v>17.222402071867918</v>
      </c>
      <c r="Q223">
        <v>17.675623179022338</v>
      </c>
      <c r="R223">
        <v>1.1330527678860474</v>
      </c>
      <c r="S223">
        <v>0.84169634185820663</v>
      </c>
      <c r="T223">
        <v>0.93881515053415354</v>
      </c>
    </row>
    <row r="224" spans="2:20" x14ac:dyDescent="0.25">
      <c r="B224">
        <v>2.5449101796407185</v>
      </c>
      <c r="C224">
        <v>5.9580838323353289</v>
      </c>
      <c r="D224">
        <v>3.0538922155688621</v>
      </c>
      <c r="E224">
        <v>6.227544910179641</v>
      </c>
      <c r="F224">
        <v>15.299401197604789</v>
      </c>
      <c r="G224">
        <v>15.029940119760479</v>
      </c>
      <c r="H224">
        <v>15.269461077844312</v>
      </c>
      <c r="I224">
        <v>15.68862275449102</v>
      </c>
      <c r="J224">
        <v>9.5808383233532943</v>
      </c>
      <c r="K224">
        <v>14.820359281437126</v>
      </c>
      <c r="L224">
        <v>5.8682634730538927</v>
      </c>
      <c r="M224">
        <v>6.5568862275449096</v>
      </c>
      <c r="N224">
        <v>14.161676646706587</v>
      </c>
      <c r="O224">
        <v>13.053892215568863</v>
      </c>
      <c r="P224">
        <v>17.305389221556887</v>
      </c>
      <c r="Q224">
        <v>13.712574850299401</v>
      </c>
      <c r="R224">
        <v>0</v>
      </c>
      <c r="S224">
        <v>4.7305389221556888</v>
      </c>
      <c r="T224">
        <v>3.4730538922155691</v>
      </c>
    </row>
    <row r="225" spans="2:20" x14ac:dyDescent="0.25">
      <c r="B225">
        <v>2.0315091210613598</v>
      </c>
      <c r="C225">
        <v>3.6484245439469323</v>
      </c>
      <c r="D225">
        <v>2.6119402985074625</v>
      </c>
      <c r="E225">
        <v>9.5771144278606961</v>
      </c>
      <c r="F225">
        <v>35.572139303482587</v>
      </c>
      <c r="G225">
        <v>33.789386401326702</v>
      </c>
      <c r="H225">
        <v>34.079601990049753</v>
      </c>
      <c r="I225">
        <v>34.328358208955223</v>
      </c>
      <c r="J225">
        <v>15.464344941956881</v>
      </c>
      <c r="K225">
        <v>16.998341625207296</v>
      </c>
      <c r="L225">
        <v>12.893864013266999</v>
      </c>
      <c r="M225">
        <v>17.454394693200666</v>
      </c>
      <c r="N225">
        <v>32.296849087893861</v>
      </c>
      <c r="O225">
        <v>28.316749585406303</v>
      </c>
      <c r="P225">
        <v>29.560530679933667</v>
      </c>
      <c r="Q225">
        <v>30.597014925373134</v>
      </c>
      <c r="R225">
        <v>0</v>
      </c>
      <c r="S225">
        <v>5.9701492537313428</v>
      </c>
      <c r="T225">
        <v>3.4411276948590386</v>
      </c>
    </row>
    <row r="226" spans="2:20" x14ac:dyDescent="0.25">
      <c r="B226">
        <v>0.66570188133140373</v>
      </c>
      <c r="C226">
        <v>6.338639652677279</v>
      </c>
      <c r="D226">
        <v>0</v>
      </c>
      <c r="E226">
        <v>4.9493487698986973</v>
      </c>
      <c r="F226">
        <v>17.568740955137482</v>
      </c>
      <c r="G226">
        <v>15.745296671490594</v>
      </c>
      <c r="H226">
        <v>16.150506512301014</v>
      </c>
      <c r="I226">
        <v>17.452966714905934</v>
      </c>
      <c r="J226">
        <v>6.4833574529667146</v>
      </c>
      <c r="K226">
        <v>7.322720694645442</v>
      </c>
      <c r="L226">
        <v>8.9725036179450068</v>
      </c>
      <c r="M226">
        <v>4.9782923299565844</v>
      </c>
      <c r="N226">
        <v>12.214182344428364</v>
      </c>
      <c r="O226">
        <v>12.416787264833575</v>
      </c>
      <c r="P226">
        <v>11.722141823444284</v>
      </c>
      <c r="Q226">
        <v>11.66425470332851</v>
      </c>
      <c r="R226">
        <v>3.5890014471780027</v>
      </c>
      <c r="S226">
        <v>3.0390738060781479</v>
      </c>
      <c r="T226">
        <v>3.0101302460202604</v>
      </c>
    </row>
    <row r="227" spans="2:20" x14ac:dyDescent="0.25">
      <c r="B227">
        <v>3.1361138053669579</v>
      </c>
      <c r="C227">
        <v>5.302295505981248</v>
      </c>
      <c r="D227">
        <v>0</v>
      </c>
      <c r="E227">
        <v>5.1083090850307142</v>
      </c>
      <c r="F227">
        <v>22.793404461687683</v>
      </c>
      <c r="G227">
        <v>22.955059812479796</v>
      </c>
      <c r="H227">
        <v>22.761073391529258</v>
      </c>
      <c r="I227">
        <v>23.731005496281927</v>
      </c>
      <c r="J227">
        <v>19.463304235370192</v>
      </c>
      <c r="K227">
        <v>21.952796637568703</v>
      </c>
      <c r="L227">
        <v>15.260265114775299</v>
      </c>
      <c r="M227">
        <v>19.075331393469124</v>
      </c>
      <c r="N227">
        <v>15.13094083414161</v>
      </c>
      <c r="O227">
        <v>19.88360814742968</v>
      </c>
      <c r="P227">
        <v>17.32945360491432</v>
      </c>
      <c r="Q227">
        <v>19.333979954736503</v>
      </c>
      <c r="R227">
        <v>0.87293889427740057</v>
      </c>
      <c r="S227">
        <v>3.8797284190106698</v>
      </c>
      <c r="T227">
        <v>5.6902683478823146</v>
      </c>
    </row>
    <row r="228" spans="2:20" x14ac:dyDescent="0.25">
      <c r="B228">
        <v>0</v>
      </c>
      <c r="C228">
        <v>1.6875</v>
      </c>
      <c r="D228">
        <v>2.3125</v>
      </c>
      <c r="E228">
        <v>7.2499999999999991</v>
      </c>
      <c r="F228">
        <v>20.625</v>
      </c>
      <c r="G228">
        <v>16.28125</v>
      </c>
      <c r="H228">
        <v>16</v>
      </c>
      <c r="I228">
        <v>21.03125</v>
      </c>
      <c r="J228">
        <v>11.96875</v>
      </c>
      <c r="K228">
        <v>13.25</v>
      </c>
      <c r="L228">
        <v>11.03125</v>
      </c>
      <c r="M228">
        <v>8.0625</v>
      </c>
      <c r="N228">
        <v>10.96875</v>
      </c>
      <c r="O228">
        <v>15.875</v>
      </c>
      <c r="P228">
        <v>14.21875</v>
      </c>
      <c r="Q228">
        <v>15.0625</v>
      </c>
      <c r="R228">
        <v>1.125</v>
      </c>
      <c r="S228">
        <v>0.78125</v>
      </c>
      <c r="T228">
        <v>3.25</v>
      </c>
    </row>
    <row r="229" spans="2:20" x14ac:dyDescent="0.25">
      <c r="B229">
        <v>4.7886491279929055</v>
      </c>
      <c r="C229">
        <v>5.5276381909547743</v>
      </c>
      <c r="D229">
        <v>2.12828850133018</v>
      </c>
      <c r="E229">
        <v>6.2961868164351165</v>
      </c>
      <c r="F229">
        <v>24.120603015075375</v>
      </c>
      <c r="G229">
        <v>20.750812887969257</v>
      </c>
      <c r="H229">
        <v>21.933195388708246</v>
      </c>
      <c r="I229">
        <v>23.381613952113508</v>
      </c>
      <c r="J229">
        <v>15.459651197162284</v>
      </c>
      <c r="K229">
        <v>14.188590008867868</v>
      </c>
      <c r="L229">
        <v>10.700561631687851</v>
      </c>
      <c r="M229">
        <v>7.0647354419154595</v>
      </c>
      <c r="N229">
        <v>11.971622819982263</v>
      </c>
      <c r="O229">
        <v>12.296778007685488</v>
      </c>
      <c r="P229">
        <v>13.508720070942951</v>
      </c>
      <c r="Q229">
        <v>9.843334318652083</v>
      </c>
      <c r="R229">
        <v>0</v>
      </c>
      <c r="S229">
        <v>4.6999704404374816</v>
      </c>
      <c r="T229">
        <v>7.2125332545078331</v>
      </c>
    </row>
    <row r="230" spans="2:20" x14ac:dyDescent="0.25">
      <c r="B230">
        <v>0.84775697633345115</v>
      </c>
      <c r="C230">
        <v>2.6139173436948075</v>
      </c>
      <c r="D230">
        <v>0.74178735429176967</v>
      </c>
      <c r="E230">
        <v>8.724832214765101</v>
      </c>
      <c r="F230">
        <v>24.938184387142353</v>
      </c>
      <c r="G230">
        <v>23.878488166725539</v>
      </c>
      <c r="H230">
        <v>24.478982691628399</v>
      </c>
      <c r="I230">
        <v>26.527728717767573</v>
      </c>
      <c r="J230">
        <v>14.90639350052985</v>
      </c>
      <c r="K230">
        <v>21.052631578947366</v>
      </c>
      <c r="L230">
        <v>16.248675379724478</v>
      </c>
      <c r="M230">
        <v>18.580007064641467</v>
      </c>
      <c r="N230">
        <v>15.824796891557755</v>
      </c>
      <c r="O230">
        <v>13.917343694807489</v>
      </c>
      <c r="P230">
        <v>14.871070293182619</v>
      </c>
      <c r="Q230">
        <v>13.811374072765807</v>
      </c>
      <c r="R230">
        <v>0</v>
      </c>
      <c r="S230">
        <v>3.9561992228894387</v>
      </c>
      <c r="T230">
        <v>3.0024726245143061</v>
      </c>
    </row>
    <row r="231" spans="2:20" x14ac:dyDescent="0.25">
      <c r="B231">
        <v>4.2394014962593518</v>
      </c>
      <c r="C231">
        <v>2.8678304239401498</v>
      </c>
      <c r="D231">
        <v>0</v>
      </c>
      <c r="E231">
        <v>5.2680798004987528</v>
      </c>
      <c r="F231">
        <v>29.208229426433913</v>
      </c>
      <c r="G231">
        <v>28.023690773067333</v>
      </c>
      <c r="H231">
        <v>29.488778054862841</v>
      </c>
      <c r="I231">
        <v>28.802992518703242</v>
      </c>
      <c r="J231">
        <v>11.970074812967582</v>
      </c>
      <c r="K231">
        <v>14.401496259351621</v>
      </c>
      <c r="L231">
        <v>17.300498753117207</v>
      </c>
      <c r="M231">
        <v>15.741895261845388</v>
      </c>
      <c r="N231">
        <v>18.453865336658353</v>
      </c>
      <c r="O231">
        <v>20.66708229426434</v>
      </c>
      <c r="P231">
        <v>21.352867830423943</v>
      </c>
      <c r="Q231">
        <v>19.201995012468828</v>
      </c>
      <c r="R231">
        <v>1.9326683291770574</v>
      </c>
      <c r="S231">
        <v>1.6209476309226933</v>
      </c>
      <c r="T231">
        <v>2.3379052369077309</v>
      </c>
    </row>
    <row r="232" spans="2:20" x14ac:dyDescent="0.25">
      <c r="B232">
        <v>5.6565656565656566</v>
      </c>
      <c r="C232">
        <v>3.2323232323232323</v>
      </c>
      <c r="D232">
        <v>1.3468013468013467</v>
      </c>
      <c r="E232">
        <v>4.4781144781144784</v>
      </c>
      <c r="F232">
        <v>30.808080808080806</v>
      </c>
      <c r="G232">
        <v>30.74074074074074</v>
      </c>
      <c r="H232">
        <v>33.333333333333329</v>
      </c>
      <c r="I232">
        <v>33.501683501683502</v>
      </c>
      <c r="J232">
        <v>24.242424242424242</v>
      </c>
      <c r="K232">
        <v>17.508417508417509</v>
      </c>
      <c r="L232">
        <v>15.084175084175083</v>
      </c>
      <c r="M232">
        <v>17.946127946127945</v>
      </c>
      <c r="N232">
        <v>21.952861952861952</v>
      </c>
      <c r="O232">
        <v>21.212121212121211</v>
      </c>
      <c r="P232">
        <v>22.356902356902356</v>
      </c>
      <c r="Q232">
        <v>21.71717171717172</v>
      </c>
      <c r="R232">
        <v>0</v>
      </c>
      <c r="S232">
        <v>2.5925925925925926</v>
      </c>
      <c r="T232">
        <v>10</v>
      </c>
    </row>
    <row r="233" spans="2:20" x14ac:dyDescent="0.25">
      <c r="B233">
        <v>2.9845505617977528</v>
      </c>
      <c r="C233">
        <v>1.8960674157303372</v>
      </c>
      <c r="D233">
        <v>0</v>
      </c>
      <c r="E233">
        <v>4.2837078651685392</v>
      </c>
      <c r="F233">
        <v>21.69943820224719</v>
      </c>
      <c r="G233">
        <v>21.488764044943821</v>
      </c>
      <c r="H233">
        <v>22.717696629213481</v>
      </c>
      <c r="I233">
        <v>22.05056179775281</v>
      </c>
      <c r="J233">
        <v>15.02808988764045</v>
      </c>
      <c r="K233">
        <v>19.768258426966291</v>
      </c>
      <c r="L233">
        <v>14.712078651685392</v>
      </c>
      <c r="M233">
        <v>11.271067415730338</v>
      </c>
      <c r="N233">
        <v>19.592696629213481</v>
      </c>
      <c r="O233">
        <v>21.032303370786519</v>
      </c>
      <c r="P233">
        <v>15.063202247191009</v>
      </c>
      <c r="Q233">
        <v>18.644662921348313</v>
      </c>
      <c r="R233">
        <v>2.071629213483146</v>
      </c>
      <c r="S233">
        <v>1.0182584269662922</v>
      </c>
      <c r="T233">
        <v>3.2654494382022476</v>
      </c>
    </row>
    <row r="234" spans="2:20" x14ac:dyDescent="0.25">
      <c r="B234">
        <v>1.3761467889908259</v>
      </c>
      <c r="C234">
        <v>2.5993883792048931</v>
      </c>
      <c r="D234">
        <v>0</v>
      </c>
      <c r="E234">
        <v>6.3608562691131496</v>
      </c>
      <c r="F234">
        <v>20.122324159021407</v>
      </c>
      <c r="G234">
        <v>17.675840978593271</v>
      </c>
      <c r="H234">
        <v>19.418960244648318</v>
      </c>
      <c r="I234">
        <v>20.36697247706422</v>
      </c>
      <c r="J234">
        <v>17.064220183486238</v>
      </c>
      <c r="K234">
        <v>11.009174311926607</v>
      </c>
      <c r="L234">
        <v>10.672782874617736</v>
      </c>
      <c r="M234">
        <v>9.1743119266055047</v>
      </c>
      <c r="N234">
        <v>13.822629969418958</v>
      </c>
      <c r="O234">
        <v>16.177370030581038</v>
      </c>
      <c r="P234">
        <v>21.681957186544341</v>
      </c>
      <c r="Q234">
        <v>20.795107033639145</v>
      </c>
      <c r="R234">
        <v>0.672782874617737</v>
      </c>
      <c r="S234">
        <v>2.8134556574923546</v>
      </c>
      <c r="T234">
        <v>1.4678899082568808</v>
      </c>
    </row>
    <row r="235" spans="2:20" x14ac:dyDescent="0.25">
      <c r="B235">
        <v>4.5298558682223744</v>
      </c>
      <c r="C235">
        <v>5.7309540150995195</v>
      </c>
      <c r="D235">
        <v>2.5394646533973919</v>
      </c>
      <c r="E235">
        <v>8.6822237474262174</v>
      </c>
      <c r="F235">
        <v>34.934797529169529</v>
      </c>
      <c r="G235">
        <v>30.301990391214822</v>
      </c>
      <c r="H235">
        <v>30.610844200411808</v>
      </c>
      <c r="I235">
        <v>34.591626630061775</v>
      </c>
      <c r="J235">
        <v>16.781056966369253</v>
      </c>
      <c r="K235">
        <v>11.805078929306795</v>
      </c>
      <c r="L235">
        <v>16.266300617707618</v>
      </c>
      <c r="M235">
        <v>19.457789979409746</v>
      </c>
      <c r="N235">
        <v>22.614962251201099</v>
      </c>
      <c r="O235">
        <v>16.231983527796842</v>
      </c>
      <c r="P235">
        <v>20.315717227179135</v>
      </c>
      <c r="Q235">
        <v>25.463280713795474</v>
      </c>
      <c r="R235">
        <v>0</v>
      </c>
      <c r="S235">
        <v>4.5984900480439261</v>
      </c>
      <c r="T235">
        <v>8.0301990391214826</v>
      </c>
    </row>
    <row r="236" spans="2:20" x14ac:dyDescent="0.25">
      <c r="B236">
        <v>0.87691825869088635</v>
      </c>
      <c r="C236">
        <v>3.8521766363921079</v>
      </c>
      <c r="D236">
        <v>0</v>
      </c>
      <c r="E236">
        <v>6.3263388662699649</v>
      </c>
      <c r="F236">
        <v>32.226746006890075</v>
      </c>
      <c r="G236">
        <v>30.284998434074538</v>
      </c>
      <c r="H236">
        <v>32.602568117757599</v>
      </c>
      <c r="I236">
        <v>32.7591606639524</v>
      </c>
      <c r="J236">
        <v>16.974632007516441</v>
      </c>
      <c r="K236">
        <v>15.001565925461948</v>
      </c>
      <c r="L236">
        <v>21.703726902599435</v>
      </c>
      <c r="M236">
        <v>19.260883181960541</v>
      </c>
      <c r="N236">
        <v>13.216410898841216</v>
      </c>
      <c r="O236">
        <v>17.945505793924209</v>
      </c>
      <c r="P236">
        <v>19.668023802067022</v>
      </c>
      <c r="Q236">
        <v>13.842781083620419</v>
      </c>
      <c r="R236">
        <v>0.18791105543376135</v>
      </c>
      <c r="S236">
        <v>2.4115252113999373</v>
      </c>
      <c r="T236">
        <v>4.7917319135609144</v>
      </c>
    </row>
    <row r="237" spans="2:20" x14ac:dyDescent="0.25">
      <c r="B237">
        <v>2.4446646845061117</v>
      </c>
      <c r="C237">
        <v>5.2527254707631315</v>
      </c>
      <c r="D237">
        <v>0</v>
      </c>
      <c r="E237">
        <v>6.5080938222662699</v>
      </c>
      <c r="F237">
        <v>32.70564915758176</v>
      </c>
      <c r="G237">
        <v>32.309217046580777</v>
      </c>
      <c r="H237">
        <v>32.011892963330027</v>
      </c>
      <c r="I237">
        <v>31.681532870829205</v>
      </c>
      <c r="J237">
        <v>22.464486290056161</v>
      </c>
      <c r="K237">
        <v>18.632309217046579</v>
      </c>
      <c r="L237">
        <v>17.905517013544763</v>
      </c>
      <c r="M237">
        <v>21.043937892302612</v>
      </c>
      <c r="N237">
        <v>29.600264288074001</v>
      </c>
      <c r="O237">
        <v>23.984142715559962</v>
      </c>
      <c r="P237">
        <v>24.4796828543112</v>
      </c>
      <c r="Q237">
        <v>25.536835150313841</v>
      </c>
      <c r="R237">
        <v>1.6187644532540468</v>
      </c>
      <c r="S237">
        <v>3.931285100759828</v>
      </c>
      <c r="T237">
        <v>5.7152296002642888</v>
      </c>
    </row>
    <row r="238" spans="2:20" x14ac:dyDescent="0.25">
      <c r="B238">
        <v>4.2805755395683454</v>
      </c>
      <c r="C238">
        <v>5.4676258992805753</v>
      </c>
      <c r="D238">
        <v>4.6043165467625897</v>
      </c>
      <c r="E238">
        <v>7.1942446043165464</v>
      </c>
      <c r="F238">
        <v>28.237410071942449</v>
      </c>
      <c r="G238">
        <v>27.877697841726619</v>
      </c>
      <c r="H238">
        <v>30.035971223021583</v>
      </c>
      <c r="I238">
        <v>28.417266187050359</v>
      </c>
      <c r="J238">
        <v>24.60431654676259</v>
      </c>
      <c r="K238">
        <v>20.071942446043163</v>
      </c>
      <c r="L238">
        <v>23.525179856115109</v>
      </c>
      <c r="M238">
        <v>26.474820143884891</v>
      </c>
      <c r="N238">
        <v>26.151079136690647</v>
      </c>
      <c r="O238">
        <v>26.582733812949638</v>
      </c>
      <c r="P238">
        <v>23.237410071942445</v>
      </c>
      <c r="Q238">
        <v>24.964028776978417</v>
      </c>
      <c r="R238">
        <v>0</v>
      </c>
      <c r="S238">
        <v>5.5035971223021587</v>
      </c>
      <c r="T238">
        <v>7.3021582733812957</v>
      </c>
    </row>
    <row r="239" spans="2:20" x14ac:dyDescent="0.25">
      <c r="B239">
        <v>0.95915841584158412</v>
      </c>
      <c r="C239">
        <v>3.9913366336633662</v>
      </c>
      <c r="D239">
        <v>0</v>
      </c>
      <c r="E239">
        <v>6.342821782178218</v>
      </c>
      <c r="F239">
        <v>20.420792079207921</v>
      </c>
      <c r="G239">
        <v>18.440594059405939</v>
      </c>
      <c r="H239">
        <v>19.183168316831683</v>
      </c>
      <c r="I239">
        <v>20.204207920792079</v>
      </c>
      <c r="J239">
        <v>12.530940594059405</v>
      </c>
      <c r="K239">
        <v>10.14851485148515</v>
      </c>
      <c r="L239">
        <v>13.551980198019804</v>
      </c>
      <c r="M239">
        <v>9.9319306930693081</v>
      </c>
      <c r="N239">
        <v>16.058168316831683</v>
      </c>
      <c r="O239">
        <v>16.831683168316832</v>
      </c>
      <c r="P239">
        <v>14.78960396039604</v>
      </c>
      <c r="Q239">
        <v>17.295792079207921</v>
      </c>
      <c r="R239">
        <v>2.8774752475247527</v>
      </c>
      <c r="S239">
        <v>1.3923267326732673</v>
      </c>
      <c r="T239">
        <v>1.6398514851485149</v>
      </c>
    </row>
    <row r="240" spans="2:20" x14ac:dyDescent="0.25">
      <c r="B240">
        <v>2.9078665442301808</v>
      </c>
      <c r="C240">
        <v>3.7343128252219158</v>
      </c>
      <c r="D240">
        <v>1.0101010101010102</v>
      </c>
      <c r="E240">
        <v>5.2341597796143251</v>
      </c>
      <c r="F240">
        <v>17.661463116008573</v>
      </c>
      <c r="G240">
        <v>14.784205693296604</v>
      </c>
      <c r="H240">
        <v>16.528925619834713</v>
      </c>
      <c r="I240">
        <v>19.16131007040098</v>
      </c>
      <c r="J240">
        <v>11.753902662993571</v>
      </c>
      <c r="K240">
        <v>9.1215182124273024</v>
      </c>
      <c r="L240">
        <v>8.356290174471992</v>
      </c>
      <c r="M240">
        <v>8.4787266605448419</v>
      </c>
      <c r="N240">
        <v>10.743801652892563</v>
      </c>
      <c r="O240">
        <v>11.141720232629323</v>
      </c>
      <c r="P240">
        <v>10.896847260483625</v>
      </c>
      <c r="Q240">
        <v>10.498928680746863</v>
      </c>
      <c r="R240">
        <v>0</v>
      </c>
      <c r="S240">
        <v>0.70400979491888582</v>
      </c>
      <c r="T240">
        <v>2.7242118151209063</v>
      </c>
    </row>
    <row r="241" spans="2:20" x14ac:dyDescent="0.25">
      <c r="B241">
        <v>2.6965562053281351</v>
      </c>
      <c r="C241">
        <v>4.2560103963612734</v>
      </c>
      <c r="D241">
        <v>3.5737491877842755</v>
      </c>
      <c r="E241">
        <v>9.6816114359974002</v>
      </c>
      <c r="F241">
        <v>21.539961013645222</v>
      </c>
      <c r="G241">
        <v>22.904483430799218</v>
      </c>
      <c r="H241">
        <v>24.496426250812213</v>
      </c>
      <c r="I241">
        <v>22.579597141000647</v>
      </c>
      <c r="J241">
        <v>20.955165692007796</v>
      </c>
      <c r="K241">
        <v>17.901234567901234</v>
      </c>
      <c r="L241">
        <v>16.309291747888238</v>
      </c>
      <c r="M241">
        <v>16.049382716049383</v>
      </c>
      <c r="N241">
        <v>20.467836257309941</v>
      </c>
      <c r="O241">
        <v>16.374269005847953</v>
      </c>
      <c r="P241">
        <v>15.07472384665367</v>
      </c>
      <c r="Q241">
        <v>15.756985055230668</v>
      </c>
      <c r="R241">
        <v>0</v>
      </c>
      <c r="S241">
        <v>5.0357374918778426</v>
      </c>
      <c r="T241">
        <v>5.7829759584145544</v>
      </c>
    </row>
    <row r="242" spans="2:20" x14ac:dyDescent="0.25">
      <c r="B242">
        <v>1.3833384568090994</v>
      </c>
      <c r="C242">
        <v>2.2748232400860746</v>
      </c>
      <c r="D242">
        <v>0</v>
      </c>
      <c r="E242">
        <v>4.7033507531509375</v>
      </c>
      <c r="F242">
        <v>22.963418383031048</v>
      </c>
      <c r="G242">
        <v>20.258223178604364</v>
      </c>
      <c r="H242">
        <v>21.672302490009223</v>
      </c>
      <c r="I242">
        <v>24.377497694435903</v>
      </c>
      <c r="J242">
        <v>13.310790039963111</v>
      </c>
      <c r="K242">
        <v>10.513372271749155</v>
      </c>
      <c r="L242">
        <v>14.417460805410389</v>
      </c>
      <c r="M242">
        <v>12.48078696587765</v>
      </c>
      <c r="N242">
        <v>15.524131570857669</v>
      </c>
      <c r="O242">
        <v>13.464494312941898</v>
      </c>
      <c r="P242">
        <v>15.032277897325546</v>
      </c>
      <c r="Q242">
        <v>13.925607131878268</v>
      </c>
      <c r="R242">
        <v>1.1374116200430373</v>
      </c>
      <c r="S242">
        <v>2.05963725791577</v>
      </c>
      <c r="T242">
        <v>4.3652013525976026</v>
      </c>
    </row>
    <row r="243" spans="2:20" x14ac:dyDescent="0.25">
      <c r="B243">
        <v>5.8588548601864181</v>
      </c>
      <c r="C243">
        <v>3.8615179760319571</v>
      </c>
      <c r="D243">
        <v>2.896138482023968</v>
      </c>
      <c r="E243">
        <v>4.3608521970705727</v>
      </c>
      <c r="F243">
        <v>28.295605858854859</v>
      </c>
      <c r="G243">
        <v>27.563249001331556</v>
      </c>
      <c r="H243">
        <v>30.026631158455391</v>
      </c>
      <c r="I243">
        <v>29.394141145139812</v>
      </c>
      <c r="J243">
        <v>10.985352862849535</v>
      </c>
      <c r="K243">
        <v>17.14380825565912</v>
      </c>
      <c r="L243">
        <v>18.009320905459386</v>
      </c>
      <c r="M243">
        <v>20.239680426098534</v>
      </c>
      <c r="N243">
        <v>18.608521970705727</v>
      </c>
      <c r="O243">
        <v>14.980026631158456</v>
      </c>
      <c r="P243">
        <v>15.712383488681759</v>
      </c>
      <c r="Q243">
        <v>17.643142476697736</v>
      </c>
      <c r="R243">
        <v>0</v>
      </c>
      <c r="S243">
        <v>2.0972037283621838</v>
      </c>
      <c r="T243">
        <v>5.2596537949400801</v>
      </c>
    </row>
    <row r="244" spans="2:20" x14ac:dyDescent="0.25">
      <c r="B244">
        <v>2.0953537807470388</v>
      </c>
      <c r="C244">
        <v>4.9498937139386578</v>
      </c>
      <c r="D244">
        <v>0</v>
      </c>
      <c r="E244">
        <v>5.8912845429699363</v>
      </c>
      <c r="F244">
        <v>21.469784391132706</v>
      </c>
      <c r="G244">
        <v>20.498026116003647</v>
      </c>
      <c r="H244">
        <v>20.012146978439112</v>
      </c>
      <c r="I244">
        <v>21.834193744306106</v>
      </c>
      <c r="J244">
        <v>10.385666565441847</v>
      </c>
      <c r="K244">
        <v>9.3228059520194346</v>
      </c>
      <c r="L244">
        <v>14.758578803522623</v>
      </c>
      <c r="M244">
        <v>12.086243546917705</v>
      </c>
      <c r="N244">
        <v>16.246583662313999</v>
      </c>
      <c r="O244">
        <v>17.643486182812026</v>
      </c>
      <c r="P244">
        <v>9.0798663832371709</v>
      </c>
      <c r="Q244">
        <v>12.359550561797752</v>
      </c>
      <c r="R244">
        <v>0.91102338293349538</v>
      </c>
      <c r="S244">
        <v>1.2754327361068936</v>
      </c>
      <c r="T244">
        <v>1.5487397509869418</v>
      </c>
    </row>
    <row r="245" spans="2:20" x14ac:dyDescent="0.25">
      <c r="B245">
        <v>1.6624401239785855</v>
      </c>
      <c r="C245">
        <v>2.6768103691180616</v>
      </c>
      <c r="D245">
        <v>0</v>
      </c>
      <c r="E245">
        <v>5.5226824457593686</v>
      </c>
      <c r="F245">
        <v>25.500140884756267</v>
      </c>
      <c r="G245">
        <v>24.739363200901661</v>
      </c>
      <c r="H245">
        <v>25.359256128486894</v>
      </c>
      <c r="I245">
        <v>27.106227106227106</v>
      </c>
      <c r="J245">
        <v>10.566356720202874</v>
      </c>
      <c r="K245">
        <v>10.510002817695126</v>
      </c>
      <c r="L245">
        <v>12.623274161735701</v>
      </c>
      <c r="M245">
        <v>10.059171597633137</v>
      </c>
      <c r="N245">
        <v>15.046491969568892</v>
      </c>
      <c r="O245">
        <v>20.061989292758522</v>
      </c>
      <c r="P245">
        <v>17.610594533671456</v>
      </c>
      <c r="Q245">
        <v>14.905607213299522</v>
      </c>
      <c r="R245">
        <v>4.1983657368272755</v>
      </c>
      <c r="S245">
        <v>1.9442096365173289</v>
      </c>
      <c r="T245">
        <v>3.8884192730346578</v>
      </c>
    </row>
    <row r="246" spans="2:20" x14ac:dyDescent="0.25">
      <c r="B246">
        <v>3.6041539401343923</v>
      </c>
      <c r="C246">
        <v>3.6652412950519242</v>
      </c>
      <c r="D246">
        <v>5.5589492974954187</v>
      </c>
      <c r="E246">
        <v>7.0555894929749536</v>
      </c>
      <c r="F246">
        <v>23.976786805131336</v>
      </c>
      <c r="G246">
        <v>21.350030543677459</v>
      </c>
      <c r="H246">
        <v>24.098961514966401</v>
      </c>
      <c r="I246">
        <v>26.206475259621261</v>
      </c>
      <c r="J246">
        <v>10.751374465485645</v>
      </c>
      <c r="K246">
        <v>11.453879047037264</v>
      </c>
      <c r="L246">
        <v>19.273060476481369</v>
      </c>
      <c r="M246">
        <v>14.844227244960292</v>
      </c>
      <c r="N246">
        <v>14.050091631032377</v>
      </c>
      <c r="O246">
        <v>14.111178985949907</v>
      </c>
      <c r="P246">
        <v>18.081857055589492</v>
      </c>
      <c r="Q246">
        <v>12.675626145387906</v>
      </c>
      <c r="R246">
        <v>0</v>
      </c>
      <c r="S246">
        <v>6.6279780085522297</v>
      </c>
      <c r="T246">
        <v>5.1924251679902254</v>
      </c>
    </row>
    <row r="247" spans="2:20" x14ac:dyDescent="0.25">
      <c r="B247">
        <v>0.82263902599539318</v>
      </c>
      <c r="C247">
        <v>4.1131951299769662</v>
      </c>
      <c r="D247">
        <v>1.1187890753537348</v>
      </c>
      <c r="E247">
        <v>8.9174070417900619</v>
      </c>
      <c r="F247">
        <v>23.593287265547875</v>
      </c>
      <c r="G247">
        <v>22.40868706811451</v>
      </c>
      <c r="H247">
        <v>21.915103652517274</v>
      </c>
      <c r="I247">
        <v>24.448831852583087</v>
      </c>
      <c r="J247">
        <v>14.281013491280026</v>
      </c>
      <c r="K247">
        <v>16.979269496544916</v>
      </c>
      <c r="L247">
        <v>14.313919052319843</v>
      </c>
      <c r="M247">
        <v>17.012175057584734</v>
      </c>
      <c r="N247">
        <v>19.644619940769989</v>
      </c>
      <c r="O247">
        <v>16.617308325106944</v>
      </c>
      <c r="P247">
        <v>17.308325106943073</v>
      </c>
      <c r="Q247">
        <v>16.288252714708786</v>
      </c>
      <c r="R247">
        <v>0</v>
      </c>
      <c r="S247">
        <v>4.5409674234945703</v>
      </c>
      <c r="T247">
        <v>2.6982560052648896</v>
      </c>
    </row>
    <row r="248" spans="2:20" x14ac:dyDescent="0.25">
      <c r="B248">
        <v>3.6739734485952456</v>
      </c>
      <c r="C248">
        <v>5.1250385921580737</v>
      </c>
      <c r="D248">
        <v>0.40135844396418652</v>
      </c>
      <c r="E248">
        <v>5.3411546773695582</v>
      </c>
      <c r="F248">
        <v>18.153751157764741</v>
      </c>
      <c r="G248">
        <v>17.567150355047854</v>
      </c>
      <c r="H248">
        <v>17.968508799012039</v>
      </c>
      <c r="I248">
        <v>18.55510960172893</v>
      </c>
      <c r="J248">
        <v>8.6755171349181843</v>
      </c>
      <c r="K248">
        <v>7.7184316146958931</v>
      </c>
      <c r="L248">
        <v>9.0768755788823707</v>
      </c>
      <c r="M248">
        <v>12.195121951219512</v>
      </c>
      <c r="N248">
        <v>13.059586292065454</v>
      </c>
      <c r="O248">
        <v>13.924050632911392</v>
      </c>
      <c r="P248">
        <v>12.68910157456005</v>
      </c>
      <c r="Q248">
        <v>11.979005866008027</v>
      </c>
      <c r="R248">
        <v>3.0873726458783572</v>
      </c>
      <c r="S248">
        <v>0</v>
      </c>
      <c r="T248">
        <v>3.79746835443038</v>
      </c>
    </row>
    <row r="249" spans="2:20" x14ac:dyDescent="0.25">
      <c r="B249">
        <v>3.5994764397905761</v>
      </c>
      <c r="C249">
        <v>2.2578534031413611</v>
      </c>
      <c r="D249">
        <v>1.7342931937172776</v>
      </c>
      <c r="E249">
        <v>5.5955497382198951</v>
      </c>
      <c r="F249">
        <v>33.409685863874344</v>
      </c>
      <c r="G249">
        <v>30.693717277486911</v>
      </c>
      <c r="H249">
        <v>33.082460732984295</v>
      </c>
      <c r="I249">
        <v>34.751308900523561</v>
      </c>
      <c r="J249">
        <v>23.036649214659686</v>
      </c>
      <c r="K249">
        <v>16.492146596858639</v>
      </c>
      <c r="L249">
        <v>20.876963350785342</v>
      </c>
      <c r="M249">
        <v>17.997382198952881</v>
      </c>
      <c r="N249">
        <v>22.774869109947645</v>
      </c>
      <c r="O249">
        <v>24.738219895287958</v>
      </c>
      <c r="P249">
        <v>21.76047120418848</v>
      </c>
      <c r="Q249">
        <v>22.676701570680631</v>
      </c>
      <c r="R249">
        <v>0</v>
      </c>
      <c r="S249">
        <v>0.62172774869109948</v>
      </c>
      <c r="T249">
        <v>7.3952879581151834</v>
      </c>
    </row>
    <row r="250" spans="2:20" x14ac:dyDescent="0.25">
      <c r="B250">
        <v>2.8728606356968216</v>
      </c>
      <c r="C250">
        <v>3.3618581907090466</v>
      </c>
      <c r="D250">
        <v>0</v>
      </c>
      <c r="E250">
        <v>6.9682151589242052</v>
      </c>
      <c r="F250">
        <v>25.977995110024448</v>
      </c>
      <c r="G250">
        <v>25.275061124694375</v>
      </c>
      <c r="H250">
        <v>26.619804400977998</v>
      </c>
      <c r="I250">
        <v>25.977995110024448</v>
      </c>
      <c r="J250">
        <v>15.097799511002444</v>
      </c>
      <c r="K250">
        <v>12.5</v>
      </c>
      <c r="L250">
        <v>16.71760391198044</v>
      </c>
      <c r="M250">
        <v>14.60880195599022</v>
      </c>
      <c r="N250">
        <v>15.556234718826406</v>
      </c>
      <c r="O250">
        <v>18.795843520782395</v>
      </c>
      <c r="P250">
        <v>17.298288508557459</v>
      </c>
      <c r="Q250">
        <v>17.542787286063568</v>
      </c>
      <c r="R250">
        <v>0.70293398533007334</v>
      </c>
      <c r="S250">
        <v>2.8117359413202934</v>
      </c>
      <c r="T250">
        <v>3.6674816625916873</v>
      </c>
    </row>
    <row r="251" spans="2:20" x14ac:dyDescent="0.25">
      <c r="B251">
        <v>1.1257639112254743</v>
      </c>
      <c r="C251">
        <v>2.1871984560952074</v>
      </c>
      <c r="D251">
        <v>0</v>
      </c>
      <c r="E251">
        <v>5.4036667738822768</v>
      </c>
      <c r="F251">
        <v>26.793181087166289</v>
      </c>
      <c r="G251">
        <v>24.638147314248954</v>
      </c>
      <c r="H251">
        <v>25.088452878739144</v>
      </c>
      <c r="I251">
        <v>27.372145384367961</v>
      </c>
      <c r="J251">
        <v>9.9388871019620453</v>
      </c>
      <c r="K251">
        <v>5.8218076551945961</v>
      </c>
      <c r="L251">
        <v>16.950788034737858</v>
      </c>
      <c r="M251">
        <v>13.477002251527823</v>
      </c>
      <c r="N251">
        <v>18.912833708587971</v>
      </c>
      <c r="O251">
        <v>17.883563846896109</v>
      </c>
      <c r="P251">
        <v>19.427468639433901</v>
      </c>
      <c r="Q251">
        <v>16.918623351559987</v>
      </c>
      <c r="R251">
        <v>0.16082341588935348</v>
      </c>
      <c r="S251">
        <v>2.5410099710517851</v>
      </c>
      <c r="T251">
        <v>3.2486330009649409</v>
      </c>
    </row>
    <row r="252" spans="2:20" x14ac:dyDescent="0.25">
      <c r="B252">
        <v>4.101326899879373</v>
      </c>
      <c r="C252">
        <v>4.8854041013269001</v>
      </c>
      <c r="D252">
        <v>3.7696019300361878</v>
      </c>
      <c r="E252">
        <v>7.9613992762364294</v>
      </c>
      <c r="F252">
        <v>24.969843184559711</v>
      </c>
      <c r="G252">
        <v>21.712907117008442</v>
      </c>
      <c r="H252">
        <v>23.73341375150784</v>
      </c>
      <c r="I252">
        <v>24.246079613992762</v>
      </c>
      <c r="J252">
        <v>6.272617611580217</v>
      </c>
      <c r="K252">
        <v>11.338962605548854</v>
      </c>
      <c r="L252">
        <v>16.797346200241254</v>
      </c>
      <c r="M252">
        <v>13.178528347406516</v>
      </c>
      <c r="N252">
        <v>15.832328106151991</v>
      </c>
      <c r="O252">
        <v>15.711700844390833</v>
      </c>
      <c r="P252">
        <v>9.6803377563329303</v>
      </c>
      <c r="Q252">
        <v>12.665862484921592</v>
      </c>
      <c r="R252">
        <v>0</v>
      </c>
      <c r="S252">
        <v>4.6743063932448727</v>
      </c>
      <c r="T252">
        <v>3.7696019300361878</v>
      </c>
    </row>
    <row r="253" spans="2:20" x14ac:dyDescent="0.25">
      <c r="B253">
        <v>2.6761819803746656</v>
      </c>
      <c r="C253">
        <v>3.7466547725245318</v>
      </c>
      <c r="D253">
        <v>0</v>
      </c>
      <c r="E253">
        <v>3.6871840618495391</v>
      </c>
      <c r="F253">
        <v>17.038358608385369</v>
      </c>
      <c r="G253">
        <v>14.600059470710674</v>
      </c>
      <c r="H253">
        <v>15.848944394885519</v>
      </c>
      <c r="I253">
        <v>16.711269699672911</v>
      </c>
      <c r="J253">
        <v>10.22896223609872</v>
      </c>
      <c r="K253">
        <v>14.094558429973238</v>
      </c>
      <c r="L253">
        <v>8.5935176925364267</v>
      </c>
      <c r="M253">
        <v>6.2146892655367232</v>
      </c>
      <c r="N253">
        <v>14.600059470710674</v>
      </c>
      <c r="O253">
        <v>14.689265536723164</v>
      </c>
      <c r="P253">
        <v>14.659530181385669</v>
      </c>
      <c r="Q253">
        <v>13.232233125185846</v>
      </c>
      <c r="R253">
        <v>1.3975617008623253</v>
      </c>
      <c r="S253">
        <v>2.0220041629497474</v>
      </c>
      <c r="T253">
        <v>0.56497175141242939</v>
      </c>
    </row>
    <row r="254" spans="2:20" x14ac:dyDescent="0.25">
      <c r="B254">
        <v>2.2515278224509485</v>
      </c>
      <c r="C254">
        <v>5.3393374075265356</v>
      </c>
      <c r="D254">
        <v>0</v>
      </c>
      <c r="E254">
        <v>5.5644901897716306</v>
      </c>
      <c r="F254">
        <v>20.16725635252493</v>
      </c>
      <c r="G254">
        <v>17.497587648761659</v>
      </c>
      <c r="H254">
        <v>18.205210678674817</v>
      </c>
      <c r="I254">
        <v>20.263750402058538</v>
      </c>
      <c r="J254">
        <v>13.026696687037633</v>
      </c>
      <c r="K254">
        <v>18.462528144097782</v>
      </c>
      <c r="L254">
        <v>17.047282084271469</v>
      </c>
      <c r="M254">
        <v>16.53264715342554</v>
      </c>
      <c r="N254">
        <v>13.509166934705693</v>
      </c>
      <c r="O254">
        <v>21.100032164683178</v>
      </c>
      <c r="P254">
        <v>12.479897073013831</v>
      </c>
      <c r="Q254">
        <v>12.029591508523641</v>
      </c>
      <c r="R254">
        <v>0.45030556449018982</v>
      </c>
      <c r="S254">
        <v>5.7896429720167255</v>
      </c>
      <c r="T254">
        <v>2.5410099710517851</v>
      </c>
    </row>
    <row r="255" spans="2:20" x14ac:dyDescent="0.25">
      <c r="B255">
        <v>0</v>
      </c>
      <c r="C255">
        <v>1.5517755893763057</v>
      </c>
      <c r="D255">
        <v>0.86541330945986272</v>
      </c>
      <c r="E255">
        <v>3.9092808116980007</v>
      </c>
      <c r="F255">
        <v>21.336914353924204</v>
      </c>
      <c r="G255">
        <v>17.636526410026857</v>
      </c>
      <c r="H255">
        <v>17.069531483139361</v>
      </c>
      <c r="I255">
        <v>23.366159355416293</v>
      </c>
      <c r="J255">
        <v>5.6102655923604896</v>
      </c>
      <c r="K255">
        <v>6.236944195762459</v>
      </c>
      <c r="L255">
        <v>6.0280513279618022</v>
      </c>
      <c r="M255">
        <v>3.6705461056401072</v>
      </c>
      <c r="N255">
        <v>9.5195464040584898</v>
      </c>
      <c r="O255">
        <v>12.205311847209789</v>
      </c>
      <c r="P255">
        <v>9.4598627275440155</v>
      </c>
      <c r="Q255">
        <v>9.8179647866308564</v>
      </c>
      <c r="R255">
        <v>3.4616532378394509</v>
      </c>
      <c r="S255">
        <v>2.178454192778275</v>
      </c>
      <c r="T255">
        <v>5.9385258131900924</v>
      </c>
    </row>
    <row r="256" spans="2:20" x14ac:dyDescent="0.25">
      <c r="B256">
        <v>3.0503978779840848</v>
      </c>
      <c r="C256">
        <v>5.3713527851458887</v>
      </c>
      <c r="D256">
        <v>1.2599469496021221</v>
      </c>
      <c r="E256">
        <v>8.0570291777188334</v>
      </c>
      <c r="F256">
        <v>21.187002652519894</v>
      </c>
      <c r="G256">
        <v>22.347480106100797</v>
      </c>
      <c r="H256">
        <v>24.933687002652519</v>
      </c>
      <c r="I256">
        <v>23.143236074270558</v>
      </c>
      <c r="J256">
        <v>17.27453580901857</v>
      </c>
      <c r="K256">
        <v>12.964190981432361</v>
      </c>
      <c r="L256">
        <v>17.175066312997348</v>
      </c>
      <c r="M256">
        <v>14.754641909814323</v>
      </c>
      <c r="N256">
        <v>24.03846153846154</v>
      </c>
      <c r="O256">
        <v>23.839522546419097</v>
      </c>
      <c r="P256">
        <v>19.694960212201593</v>
      </c>
      <c r="Q256">
        <v>21.883289124668433</v>
      </c>
      <c r="R256">
        <v>0</v>
      </c>
      <c r="S256">
        <v>2.6856763925729443</v>
      </c>
      <c r="T256">
        <v>2.453580901856764</v>
      </c>
    </row>
    <row r="257" spans="2:20" x14ac:dyDescent="0.25">
      <c r="B257">
        <v>2.000635122261035</v>
      </c>
      <c r="C257">
        <v>2.826294061606859</v>
      </c>
      <c r="D257">
        <v>0</v>
      </c>
      <c r="E257">
        <v>3.6837091140044458</v>
      </c>
      <c r="F257">
        <v>25.468402667513494</v>
      </c>
      <c r="G257">
        <v>21.562400762146712</v>
      </c>
      <c r="H257">
        <v>23.56303588440775</v>
      </c>
      <c r="I257">
        <v>24.515719275960624</v>
      </c>
      <c r="J257">
        <v>10.257224515719276</v>
      </c>
      <c r="K257">
        <v>7.9072721498888541</v>
      </c>
      <c r="L257">
        <v>13.528104160050811</v>
      </c>
      <c r="M257">
        <v>12.829469672912037</v>
      </c>
      <c r="N257">
        <v>13.940933629723723</v>
      </c>
      <c r="O257">
        <v>18.355033343918702</v>
      </c>
      <c r="P257">
        <v>11.972054620514449</v>
      </c>
      <c r="Q257">
        <v>13.750396951413146</v>
      </c>
      <c r="R257">
        <v>1.0479517307081612</v>
      </c>
      <c r="S257">
        <v>3.8107335662114958</v>
      </c>
      <c r="T257">
        <v>6.6687837408701167</v>
      </c>
    </row>
    <row r="258" spans="2:20" x14ac:dyDescent="0.25">
      <c r="B258">
        <v>0.20461853259280913</v>
      </c>
      <c r="C258">
        <v>2.8646594562993277</v>
      </c>
      <c r="D258">
        <v>1.4615609470914936</v>
      </c>
      <c r="E258">
        <v>4.7646886875182695</v>
      </c>
      <c r="F258">
        <v>16.603332358959371</v>
      </c>
      <c r="G258">
        <v>15.843320666471792</v>
      </c>
      <c r="H258">
        <v>18.064893306050863</v>
      </c>
      <c r="I258">
        <v>18.181818181818183</v>
      </c>
      <c r="J258">
        <v>9.9093832212803274</v>
      </c>
      <c r="K258">
        <v>9.0616778719672606</v>
      </c>
      <c r="L258">
        <v>6.2847120724934227</v>
      </c>
      <c r="M258">
        <v>8.3893598363051733</v>
      </c>
      <c r="N258">
        <v>11.40017538731365</v>
      </c>
      <c r="O258">
        <v>7.7462730195849163</v>
      </c>
      <c r="P258">
        <v>6.0216311020169542</v>
      </c>
      <c r="Q258">
        <v>9.6170710318620287</v>
      </c>
      <c r="R258">
        <v>0</v>
      </c>
      <c r="S258">
        <v>0.67231803566208714</v>
      </c>
      <c r="T258">
        <v>2.1923414206372409</v>
      </c>
    </row>
    <row r="259" spans="2:20" x14ac:dyDescent="0.25">
      <c r="B259">
        <v>5.809128630705394</v>
      </c>
      <c r="C259">
        <v>4.4685604851579956</v>
      </c>
      <c r="D259">
        <v>0</v>
      </c>
      <c r="E259">
        <v>4.8196616661346958</v>
      </c>
      <c r="F259">
        <v>27.098627513565273</v>
      </c>
      <c r="G259">
        <v>25.087775295244175</v>
      </c>
      <c r="H259">
        <v>25.023938716884775</v>
      </c>
      <c r="I259">
        <v>27.130545802744972</v>
      </c>
      <c r="J259">
        <v>14.969677625279285</v>
      </c>
      <c r="K259">
        <v>14.810086179380786</v>
      </c>
      <c r="L259">
        <v>20.01276731567188</v>
      </c>
      <c r="M259">
        <v>19.821257580593681</v>
      </c>
      <c r="N259">
        <v>19.374401532077883</v>
      </c>
      <c r="O259">
        <v>18.384934567507184</v>
      </c>
      <c r="P259">
        <v>18.384934567507184</v>
      </c>
      <c r="Q259">
        <v>17.076284711139483</v>
      </c>
      <c r="R259">
        <v>0.54261091605489942</v>
      </c>
      <c r="S259">
        <v>0.73412065113309921</v>
      </c>
      <c r="T259">
        <v>3.7025215448451965</v>
      </c>
    </row>
    <row r="260" spans="2:20" x14ac:dyDescent="0.25">
      <c r="B260">
        <v>3.4013605442176867E-2</v>
      </c>
      <c r="C260">
        <v>2.9931972789115644</v>
      </c>
      <c r="D260">
        <v>0.30612244897959184</v>
      </c>
      <c r="E260">
        <v>7.3469387755102051</v>
      </c>
      <c r="F260">
        <v>23.435374149659864</v>
      </c>
      <c r="G260">
        <v>18.945578231292519</v>
      </c>
      <c r="H260">
        <v>18.163265306122451</v>
      </c>
      <c r="I260">
        <v>22.721088435374153</v>
      </c>
      <c r="J260">
        <v>11.054421768707483</v>
      </c>
      <c r="K260">
        <v>7.6190476190476195</v>
      </c>
      <c r="L260">
        <v>13.231292517006803</v>
      </c>
      <c r="M260">
        <v>10.544217687074831</v>
      </c>
      <c r="N260">
        <v>19.013605442176871</v>
      </c>
      <c r="O260">
        <v>19.387755102040817</v>
      </c>
      <c r="P260">
        <v>15.986394557823131</v>
      </c>
      <c r="Q260">
        <v>15.680272108843537</v>
      </c>
      <c r="R260">
        <v>0</v>
      </c>
      <c r="S260">
        <v>1.9047619047619049</v>
      </c>
      <c r="T260">
        <v>4.5238095238095237</v>
      </c>
    </row>
    <row r="261" spans="2:20" x14ac:dyDescent="0.25">
      <c r="B261">
        <v>2.2413793103448274</v>
      </c>
      <c r="C261">
        <v>4.5517241379310347</v>
      </c>
      <c r="D261">
        <v>0</v>
      </c>
      <c r="E261">
        <v>4.4482758620689653</v>
      </c>
      <c r="F261">
        <v>25.689655172413794</v>
      </c>
      <c r="G261">
        <v>24.413793103448274</v>
      </c>
      <c r="H261">
        <v>24.379310344827587</v>
      </c>
      <c r="I261">
        <v>26.655172413793103</v>
      </c>
      <c r="J261">
        <v>17</v>
      </c>
      <c r="K261">
        <v>15.482758620689655</v>
      </c>
      <c r="L261">
        <v>11.586206896551724</v>
      </c>
      <c r="M261">
        <v>12.241379310344827</v>
      </c>
      <c r="N261">
        <v>18.068965517241377</v>
      </c>
      <c r="O261">
        <v>16.206896551724135</v>
      </c>
      <c r="P261">
        <v>20.275862068965516</v>
      </c>
      <c r="Q261">
        <v>16.551724137931036</v>
      </c>
      <c r="R261">
        <v>0.65517241379310343</v>
      </c>
      <c r="S261">
        <v>3.896551724137931</v>
      </c>
      <c r="T261">
        <v>8.3448275862068968</v>
      </c>
    </row>
    <row r="262" spans="2:20" x14ac:dyDescent="0.25">
      <c r="B262">
        <v>2.5042301184433162</v>
      </c>
      <c r="C262">
        <v>3.857868020304569</v>
      </c>
      <c r="D262">
        <v>0.91370558375634525</v>
      </c>
      <c r="E262">
        <v>4.8392554991539765</v>
      </c>
      <c r="F262">
        <v>24.906937394247038</v>
      </c>
      <c r="G262">
        <v>23.248730964467004</v>
      </c>
      <c r="H262">
        <v>22.436548223350254</v>
      </c>
      <c r="I262">
        <v>25.820642978003384</v>
      </c>
      <c r="J262">
        <v>15.32994923857868</v>
      </c>
      <c r="K262">
        <v>16.886632825719119</v>
      </c>
      <c r="L262">
        <v>16.683587140439933</v>
      </c>
      <c r="M262">
        <v>17.292724196277494</v>
      </c>
      <c r="N262">
        <v>15.668358714043991</v>
      </c>
      <c r="O262">
        <v>13.130287648054145</v>
      </c>
      <c r="P262">
        <v>17.36040609137056</v>
      </c>
      <c r="Q262">
        <v>14.043993231810489</v>
      </c>
      <c r="R262">
        <v>0</v>
      </c>
      <c r="S262">
        <v>2.3011844331641287</v>
      </c>
      <c r="T262">
        <v>2.2673434856175971</v>
      </c>
    </row>
    <row r="263" spans="2:20" x14ac:dyDescent="0.25">
      <c r="B263">
        <v>5.6916426512968297</v>
      </c>
      <c r="C263">
        <v>6.4481268011527373</v>
      </c>
      <c r="D263">
        <v>0</v>
      </c>
      <c r="E263">
        <v>7.6368876080691637</v>
      </c>
      <c r="F263">
        <v>38.544668587896254</v>
      </c>
      <c r="G263">
        <v>38.112391930835734</v>
      </c>
      <c r="H263">
        <v>38.940922190201725</v>
      </c>
      <c r="I263">
        <v>38.328530259365998</v>
      </c>
      <c r="J263">
        <v>14.949567723342941</v>
      </c>
      <c r="K263">
        <v>12.572046109510088</v>
      </c>
      <c r="L263">
        <v>12.968299711815561</v>
      </c>
      <c r="M263">
        <v>16.030259365994237</v>
      </c>
      <c r="N263">
        <v>34.726224783861667</v>
      </c>
      <c r="O263">
        <v>27.233429394812681</v>
      </c>
      <c r="P263">
        <v>37.139769452449571</v>
      </c>
      <c r="Q263">
        <v>32.024495677233425</v>
      </c>
      <c r="R263">
        <v>6.0158501440922194</v>
      </c>
      <c r="S263">
        <v>8.4654178674351588</v>
      </c>
      <c r="T263">
        <v>10.951008645533141</v>
      </c>
    </row>
    <row r="264" spans="2:20" x14ac:dyDescent="0.25">
      <c r="B264">
        <v>2.7266754270696452</v>
      </c>
      <c r="C264">
        <v>5.19053876478318</v>
      </c>
      <c r="D264">
        <v>1.4783180026281211</v>
      </c>
      <c r="E264">
        <v>5.7490144546649145</v>
      </c>
      <c r="F264">
        <v>24.638633377135349</v>
      </c>
      <c r="G264">
        <v>23.653088042049937</v>
      </c>
      <c r="H264">
        <v>22.437582128777926</v>
      </c>
      <c r="I264">
        <v>23.390275952693823</v>
      </c>
      <c r="J264">
        <v>14.126149802890934</v>
      </c>
      <c r="K264">
        <v>10.80814717477004</v>
      </c>
      <c r="L264">
        <v>10.611038107752957</v>
      </c>
      <c r="M264">
        <v>7.4244415243101187</v>
      </c>
      <c r="N264">
        <v>16.162943495400789</v>
      </c>
      <c r="O264">
        <v>20.532194480946124</v>
      </c>
      <c r="P264">
        <v>18.166885676741128</v>
      </c>
      <c r="Q264">
        <v>20.76215505913272</v>
      </c>
      <c r="R264">
        <v>0</v>
      </c>
      <c r="S264">
        <v>2.431011826544021</v>
      </c>
      <c r="T264">
        <v>4.8620236530880421</v>
      </c>
    </row>
    <row r="265" spans="2:20" x14ac:dyDescent="0.25">
      <c r="B265">
        <v>1.7358747447243021</v>
      </c>
      <c r="C265">
        <v>3.1994554118447924</v>
      </c>
      <c r="D265">
        <v>1.3614703880190604</v>
      </c>
      <c r="E265">
        <v>8.3049693669162696</v>
      </c>
      <c r="F265">
        <v>27.43362831858407</v>
      </c>
      <c r="G265">
        <v>25.697753573859767</v>
      </c>
      <c r="H265">
        <v>26.923076923076923</v>
      </c>
      <c r="I265">
        <v>26.991150442477874</v>
      </c>
      <c r="J265">
        <v>18.720217835262083</v>
      </c>
      <c r="K265">
        <v>19.673247106875426</v>
      </c>
      <c r="L265">
        <v>16.40571817562968</v>
      </c>
      <c r="M265">
        <v>16.950306330837304</v>
      </c>
      <c r="N265">
        <v>25.119128658951666</v>
      </c>
      <c r="O265">
        <v>21.341048332198774</v>
      </c>
      <c r="P265">
        <v>24.132062627637847</v>
      </c>
      <c r="Q265">
        <v>19.537100068073521</v>
      </c>
      <c r="R265">
        <v>0</v>
      </c>
      <c r="S265">
        <v>5.1055139550714772</v>
      </c>
      <c r="T265">
        <v>4.4928522804629001</v>
      </c>
    </row>
    <row r="266" spans="2:20" x14ac:dyDescent="0.25">
      <c r="B266">
        <v>2.1388807500732492</v>
      </c>
      <c r="C266">
        <v>4.3070612364488721</v>
      </c>
      <c r="D266">
        <v>0</v>
      </c>
      <c r="E266">
        <v>4.9223556987987109</v>
      </c>
      <c r="F266">
        <v>22.033401699384704</v>
      </c>
      <c r="G266">
        <v>21.154409610313508</v>
      </c>
      <c r="H266">
        <v>23.088192206270143</v>
      </c>
      <c r="I266">
        <v>23.93788455903897</v>
      </c>
      <c r="J266">
        <v>10.958101377087607</v>
      </c>
      <c r="K266">
        <v>7.2663346029885734</v>
      </c>
      <c r="L266">
        <v>10.840902431878114</v>
      </c>
      <c r="M266">
        <v>8.7020216818048635</v>
      </c>
      <c r="N266">
        <v>12.305889246996777</v>
      </c>
      <c r="O266">
        <v>16.81804863756226</v>
      </c>
      <c r="P266">
        <v>13.38997949018459</v>
      </c>
      <c r="Q266">
        <v>13.68297685320832</v>
      </c>
      <c r="R266">
        <v>3.3401699384705537</v>
      </c>
      <c r="S266">
        <v>3.4280691473776734</v>
      </c>
      <c r="T266">
        <v>2.6955757398183415</v>
      </c>
    </row>
    <row r="267" spans="2:20" x14ac:dyDescent="0.25">
      <c r="B267">
        <v>1.8489002231431302</v>
      </c>
      <c r="C267">
        <v>5.674211029646159</v>
      </c>
      <c r="D267">
        <v>0</v>
      </c>
      <c r="E267">
        <v>4.2715970672617152</v>
      </c>
      <c r="F267">
        <v>21.357985336308573</v>
      </c>
      <c r="G267">
        <v>18.680267771756455</v>
      </c>
      <c r="H267">
        <v>18.967166082244184</v>
      </c>
      <c r="I267">
        <v>21.198597386037616</v>
      </c>
      <c r="J267">
        <v>17.532674529805547</v>
      </c>
      <c r="K267">
        <v>16.512591648071407</v>
      </c>
      <c r="L267">
        <v>12.87854638189353</v>
      </c>
      <c r="M267">
        <v>16.671979598342364</v>
      </c>
      <c r="N267">
        <v>17.628307299968121</v>
      </c>
      <c r="O267">
        <v>16.9270003187759</v>
      </c>
      <c r="P267">
        <v>22.79247688874721</v>
      </c>
      <c r="Q267">
        <v>18.807778131973222</v>
      </c>
      <c r="R267">
        <v>0.28689831048772713</v>
      </c>
      <c r="S267">
        <v>0.54191903092126237</v>
      </c>
      <c r="T267">
        <v>2.2633088938476251</v>
      </c>
    </row>
    <row r="268" spans="2:20" x14ac:dyDescent="0.25">
      <c r="B268">
        <v>1.9880088355948247</v>
      </c>
      <c r="C268">
        <v>3.0924581887030609</v>
      </c>
      <c r="D268">
        <v>0</v>
      </c>
      <c r="E268">
        <v>5.680025244556643</v>
      </c>
      <c r="F268">
        <v>25.370779425686337</v>
      </c>
      <c r="G268">
        <v>25.276112338277056</v>
      </c>
      <c r="H268">
        <v>26.191227516566741</v>
      </c>
      <c r="I268">
        <v>27.390343957084252</v>
      </c>
      <c r="J268">
        <v>12.906279583464816</v>
      </c>
      <c r="K268">
        <v>11.959608709372041</v>
      </c>
      <c r="L268">
        <v>14.326285894603977</v>
      </c>
      <c r="M268">
        <v>12.401388450615336</v>
      </c>
      <c r="N268">
        <v>16.219627642789526</v>
      </c>
      <c r="O268">
        <v>22.372988324392555</v>
      </c>
      <c r="P268">
        <v>15.55695803092458</v>
      </c>
      <c r="Q268">
        <v>14.073840328179235</v>
      </c>
      <c r="R268">
        <v>2.8400126222783215</v>
      </c>
      <c r="S268">
        <v>2.3035657936257494</v>
      </c>
      <c r="T268">
        <v>6.6582518144525089</v>
      </c>
    </row>
    <row r="269" spans="2:20" x14ac:dyDescent="0.25">
      <c r="B269">
        <v>2.1698698078115313</v>
      </c>
      <c r="C269">
        <v>2.8828270303781776</v>
      </c>
      <c r="D269">
        <v>2.1078735275883447</v>
      </c>
      <c r="E269">
        <v>9.423434593924366</v>
      </c>
      <c r="F269">
        <v>19.466831990080596</v>
      </c>
      <c r="G269">
        <v>17.482951022938622</v>
      </c>
      <c r="H269">
        <v>18.722876627402353</v>
      </c>
      <c r="I269">
        <v>20.551766893986361</v>
      </c>
      <c r="J269">
        <v>17.45195288282703</v>
      </c>
      <c r="K269">
        <v>13.391196528208308</v>
      </c>
      <c r="L269">
        <v>16.491010539367636</v>
      </c>
      <c r="M269">
        <v>13.670179789212646</v>
      </c>
      <c r="N269">
        <v>14.414135151890886</v>
      </c>
      <c r="O269">
        <v>18.536887786732795</v>
      </c>
      <c r="P269">
        <v>20.42777433353999</v>
      </c>
      <c r="Q269">
        <v>17.45195288282703</v>
      </c>
      <c r="R269">
        <v>0</v>
      </c>
      <c r="S269">
        <v>4.7737135771853696</v>
      </c>
      <c r="T269">
        <v>4.432734035957842</v>
      </c>
    </row>
    <row r="270" spans="2:20" x14ac:dyDescent="0.25">
      <c r="B270">
        <v>1.2044374009508716</v>
      </c>
      <c r="C270">
        <v>4.3740095087163233</v>
      </c>
      <c r="D270">
        <v>0.12678288431061807</v>
      </c>
      <c r="E270">
        <v>7.321711568938194</v>
      </c>
      <c r="F270">
        <v>20.412044374009508</v>
      </c>
      <c r="G270">
        <v>20.380348652931854</v>
      </c>
      <c r="H270">
        <v>22.218700475435817</v>
      </c>
      <c r="I270">
        <v>21.870047543581617</v>
      </c>
      <c r="J270">
        <v>6.497622820919176</v>
      </c>
      <c r="K270">
        <v>9.6671949286846282</v>
      </c>
      <c r="L270">
        <v>8.7480190174326466</v>
      </c>
      <c r="M270">
        <v>6.751188589540412</v>
      </c>
      <c r="N270">
        <v>13.248811410459588</v>
      </c>
      <c r="O270">
        <v>18.858954041204438</v>
      </c>
      <c r="P270">
        <v>13.280507131537242</v>
      </c>
      <c r="Q270">
        <v>14.104595879556259</v>
      </c>
      <c r="R270">
        <v>0</v>
      </c>
      <c r="S270">
        <v>4.0887480190174328</v>
      </c>
      <c r="T270">
        <v>4.9445324881141044</v>
      </c>
    </row>
    <row r="271" spans="2:20" x14ac:dyDescent="0.25">
      <c r="B271">
        <v>1.0147868947521022</v>
      </c>
      <c r="C271">
        <v>2.6094520150768337</v>
      </c>
      <c r="D271">
        <v>2.8993911278631487E-2</v>
      </c>
      <c r="E271">
        <v>4.5810379820237754</v>
      </c>
      <c r="F271">
        <v>21.977384749202667</v>
      </c>
      <c r="G271">
        <v>20.237750072484779</v>
      </c>
      <c r="H271">
        <v>21.049579588286459</v>
      </c>
      <c r="I271">
        <v>21.513482168744563</v>
      </c>
      <c r="J271">
        <v>11.568570600173963</v>
      </c>
      <c r="K271">
        <v>12.409394027254276</v>
      </c>
      <c r="L271">
        <v>11.597564511452594</v>
      </c>
      <c r="M271">
        <v>5.8277761670049291</v>
      </c>
      <c r="N271">
        <v>10.11887503624239</v>
      </c>
      <c r="O271">
        <v>15.018846042331111</v>
      </c>
      <c r="P271">
        <v>13.772107857349958</v>
      </c>
      <c r="Q271">
        <v>10.785734995650913</v>
      </c>
      <c r="R271">
        <v>1.2757320962597856</v>
      </c>
      <c r="S271">
        <v>0</v>
      </c>
      <c r="T271">
        <v>1.36271383009568</v>
      </c>
    </row>
    <row r="272" spans="2:20" x14ac:dyDescent="0.25">
      <c r="B272">
        <v>3.5977859778597785</v>
      </c>
      <c r="C272">
        <v>5.4735547355473555</v>
      </c>
      <c r="D272">
        <v>1.7220172201722017</v>
      </c>
      <c r="E272">
        <v>7.3493234932349329</v>
      </c>
      <c r="F272">
        <v>15.559655596555967</v>
      </c>
      <c r="G272">
        <v>13.468634686346864</v>
      </c>
      <c r="H272">
        <v>12.607626076260765</v>
      </c>
      <c r="I272">
        <v>14.514145141451415</v>
      </c>
      <c r="J272">
        <v>11.37761377613776</v>
      </c>
      <c r="K272">
        <v>13.468634686346864</v>
      </c>
      <c r="L272">
        <v>9.7478474784747853</v>
      </c>
      <c r="M272">
        <v>7.0418204182041828</v>
      </c>
      <c r="N272">
        <v>13.130381303813039</v>
      </c>
      <c r="O272">
        <v>11.531365313653136</v>
      </c>
      <c r="P272">
        <v>14.237392373923738</v>
      </c>
      <c r="Q272">
        <v>15.15990159901599</v>
      </c>
      <c r="R272">
        <v>0.21525215252152521</v>
      </c>
      <c r="S272">
        <v>2.7675276752767526</v>
      </c>
      <c r="T272">
        <v>0</v>
      </c>
    </row>
    <row r="273" spans="2:20" x14ac:dyDescent="0.25">
      <c r="B273">
        <v>2.3792613636363638</v>
      </c>
      <c r="C273">
        <v>4.8295454545454541</v>
      </c>
      <c r="D273">
        <v>0</v>
      </c>
      <c r="E273">
        <v>8.3806818181818183</v>
      </c>
      <c r="F273">
        <v>25.745738636363637</v>
      </c>
      <c r="G273">
        <v>27.379261363636363</v>
      </c>
      <c r="H273">
        <v>26.917613636363637</v>
      </c>
      <c r="I273">
        <v>24.964488636363637</v>
      </c>
      <c r="J273">
        <v>15.873579545454545</v>
      </c>
      <c r="K273">
        <v>18.75</v>
      </c>
      <c r="L273">
        <v>14.346590909090908</v>
      </c>
      <c r="M273">
        <v>17.08096590909091</v>
      </c>
      <c r="N273">
        <v>24.396306818181817</v>
      </c>
      <c r="O273">
        <v>19.886363636363637</v>
      </c>
      <c r="P273">
        <v>25.49715909090909</v>
      </c>
      <c r="Q273">
        <v>25.213068181818183</v>
      </c>
      <c r="R273">
        <v>1.8110795454545456</v>
      </c>
      <c r="S273">
        <v>6.8536931818181825</v>
      </c>
      <c r="T273">
        <v>4.8295454545454541</v>
      </c>
    </row>
    <row r="274" spans="2:20" x14ac:dyDescent="0.25">
      <c r="B274">
        <v>1.5568068896985758</v>
      </c>
      <c r="C274">
        <v>4.6372971182510758</v>
      </c>
      <c r="D274">
        <v>0.16561775422325273</v>
      </c>
      <c r="E274">
        <v>4.8029148724743296</v>
      </c>
      <c r="F274">
        <v>32.85856243789334</v>
      </c>
      <c r="G274">
        <v>33.2891685988738</v>
      </c>
      <c r="H274">
        <v>34.912222590261678</v>
      </c>
      <c r="I274">
        <v>34.183504471679363</v>
      </c>
      <c r="J274">
        <v>21.165948989731699</v>
      </c>
      <c r="K274">
        <v>22.325273269294467</v>
      </c>
      <c r="L274">
        <v>17.389864193441536</v>
      </c>
      <c r="M274">
        <v>21.695925803246109</v>
      </c>
      <c r="N274">
        <v>24.445180523352104</v>
      </c>
      <c r="O274">
        <v>20.337860218615436</v>
      </c>
      <c r="P274">
        <v>23.252732692944683</v>
      </c>
      <c r="Q274">
        <v>27.393176548526</v>
      </c>
      <c r="R274">
        <v>0</v>
      </c>
      <c r="S274">
        <v>2.4180192116594901</v>
      </c>
      <c r="T274">
        <v>5.1341503809208353</v>
      </c>
    </row>
    <row r="275" spans="2:20" x14ac:dyDescent="0.25">
      <c r="B275">
        <v>2.4944742658667507</v>
      </c>
      <c r="C275">
        <v>3.599621092516577</v>
      </c>
      <c r="D275">
        <v>0</v>
      </c>
      <c r="E275">
        <v>5.71518787496053</v>
      </c>
      <c r="F275">
        <v>22.544995263656457</v>
      </c>
      <c r="G275">
        <v>19.48215977265551</v>
      </c>
      <c r="H275">
        <v>20.966214082728136</v>
      </c>
      <c r="I275">
        <v>24.59741079886328</v>
      </c>
      <c r="J275">
        <v>17.650773602778656</v>
      </c>
      <c r="K275">
        <v>12.977581307230817</v>
      </c>
      <c r="L275">
        <v>11.777707609725292</v>
      </c>
      <c r="M275">
        <v>12.914430059993684</v>
      </c>
      <c r="N275">
        <v>22.260814651089358</v>
      </c>
      <c r="O275">
        <v>20.018945374171139</v>
      </c>
      <c r="P275">
        <v>24.407957057151879</v>
      </c>
      <c r="Q275">
        <v>21.692453425955165</v>
      </c>
      <c r="R275">
        <v>3.0944111146195135</v>
      </c>
      <c r="S275">
        <v>1.1998736975055257</v>
      </c>
      <c r="T275">
        <v>3.4733185980423111</v>
      </c>
    </row>
    <row r="276" spans="2:20" x14ac:dyDescent="0.25">
      <c r="B276">
        <v>2.8097494922139474</v>
      </c>
      <c r="C276">
        <v>4.3669600541638456</v>
      </c>
      <c r="D276">
        <v>2.5727826675693977</v>
      </c>
      <c r="E276">
        <v>9.0385917400135405</v>
      </c>
      <c r="F276">
        <v>21.73324306025728</v>
      </c>
      <c r="G276">
        <v>17.501692620176033</v>
      </c>
      <c r="H276">
        <v>19.262017603249831</v>
      </c>
      <c r="I276">
        <v>22.782667569397429</v>
      </c>
      <c r="J276">
        <v>16.486120514556536</v>
      </c>
      <c r="K276">
        <v>14.251861882193637</v>
      </c>
      <c r="L276">
        <v>11.171293161814489</v>
      </c>
      <c r="M276">
        <v>11.03588354773189</v>
      </c>
      <c r="N276">
        <v>19.329722410291129</v>
      </c>
      <c r="O276">
        <v>18.686526743398783</v>
      </c>
      <c r="P276">
        <v>23.764387271496275</v>
      </c>
      <c r="Q276">
        <v>23.493568043331077</v>
      </c>
      <c r="R276">
        <v>1.9634394041976981</v>
      </c>
      <c r="S276">
        <v>6.567366283006093</v>
      </c>
      <c r="T276">
        <v>0</v>
      </c>
    </row>
    <row r="277" spans="2:20" x14ac:dyDescent="0.25">
      <c r="B277">
        <v>0.12461059190031153</v>
      </c>
      <c r="C277">
        <v>1.8691588785046727</v>
      </c>
      <c r="D277">
        <v>0</v>
      </c>
      <c r="E277">
        <v>1.4641744548286604</v>
      </c>
      <c r="F277">
        <v>20.62305295950156</v>
      </c>
      <c r="G277">
        <v>16.604361370716511</v>
      </c>
      <c r="H277">
        <v>18.722741433021806</v>
      </c>
      <c r="I277">
        <v>20.155763239875391</v>
      </c>
      <c r="J277">
        <v>13.831775700934578</v>
      </c>
      <c r="K277">
        <v>11.277258566978194</v>
      </c>
      <c r="L277">
        <v>13.987538940809968</v>
      </c>
      <c r="M277">
        <v>14.299065420560748</v>
      </c>
      <c r="N277">
        <v>15.825545171339565</v>
      </c>
      <c r="O277">
        <v>11.838006230529595</v>
      </c>
      <c r="P277">
        <v>22.990654205607477</v>
      </c>
      <c r="Q277">
        <v>17.383177570093459</v>
      </c>
      <c r="R277">
        <v>1.9937694704049844</v>
      </c>
      <c r="S277">
        <v>2.3052959501557635</v>
      </c>
      <c r="T277">
        <v>3.1152647975077881</v>
      </c>
    </row>
    <row r="281" spans="2:20" x14ac:dyDescent="0.25">
      <c r="B281">
        <v>1.7625540405719988</v>
      </c>
      <c r="C281">
        <v>4.2899900232790156</v>
      </c>
      <c r="D281">
        <v>3.5251080811439977</v>
      </c>
      <c r="E281">
        <v>9.444629198536747</v>
      </c>
      <c r="F281">
        <v>13.801130695044893</v>
      </c>
      <c r="G281">
        <v>14.865314266711009</v>
      </c>
      <c r="H281">
        <v>10.874625872963087</v>
      </c>
      <c r="I281">
        <v>11.373461922181576</v>
      </c>
      <c r="J281">
        <v>7.8816095776521449</v>
      </c>
      <c r="K281">
        <v>11.772530761556368</v>
      </c>
      <c r="L281">
        <v>13.76787495843033</v>
      </c>
      <c r="M281">
        <v>9.1785833056202186</v>
      </c>
      <c r="N281">
        <v>11.373461922181576</v>
      </c>
      <c r="O281">
        <v>9.7771865646824079</v>
      </c>
      <c r="P281">
        <v>11.639507815098105</v>
      </c>
      <c r="Q281">
        <v>13.10276022613901</v>
      </c>
      <c r="R281">
        <v>0</v>
      </c>
      <c r="S281">
        <v>3.9241769205187897</v>
      </c>
      <c r="T281">
        <v>4.6890588626538072</v>
      </c>
    </row>
    <row r="282" spans="2:20" x14ac:dyDescent="0.25">
      <c r="B282">
        <v>2.9000000000000004</v>
      </c>
      <c r="C282">
        <v>3.6999999999999997</v>
      </c>
      <c r="D282">
        <v>0.23333333333333336</v>
      </c>
      <c r="E282">
        <v>2.1999999999999997</v>
      </c>
      <c r="F282">
        <v>8.8666666666666671</v>
      </c>
      <c r="G282">
        <v>8.1333333333333329</v>
      </c>
      <c r="H282">
        <v>5.2666666666666666</v>
      </c>
      <c r="I282">
        <v>11</v>
      </c>
      <c r="J282">
        <v>16.133333333333333</v>
      </c>
      <c r="K282">
        <v>8.9666666666666668</v>
      </c>
      <c r="L282">
        <v>12.6</v>
      </c>
      <c r="M282">
        <v>13.033333333333333</v>
      </c>
      <c r="N282">
        <v>12.4</v>
      </c>
      <c r="O282">
        <v>11.866666666666667</v>
      </c>
      <c r="P282">
        <v>14.2</v>
      </c>
      <c r="Q282">
        <v>16.866666666666667</v>
      </c>
      <c r="R282">
        <v>0</v>
      </c>
      <c r="S282">
        <v>2.833333333333333</v>
      </c>
      <c r="T282">
        <v>1.8333333333333333</v>
      </c>
    </row>
    <row r="283" spans="2:20" x14ac:dyDescent="0.25">
      <c r="B283">
        <v>3.8606081311923472</v>
      </c>
      <c r="C283">
        <v>5.7055005124701061</v>
      </c>
      <c r="D283">
        <v>2.8015032456440041</v>
      </c>
      <c r="E283">
        <v>4.4072429108302016</v>
      </c>
      <c r="F283">
        <v>6.320464639562692</v>
      </c>
      <c r="G283">
        <v>3.8947728049197132</v>
      </c>
      <c r="H283">
        <v>9.7027673385719169</v>
      </c>
      <c r="I283">
        <v>1.4007516228220021</v>
      </c>
      <c r="J283">
        <v>6.6621113768363509</v>
      </c>
      <c r="K283">
        <v>8.7461564742056712</v>
      </c>
      <c r="L283">
        <v>6.7987700717458148</v>
      </c>
      <c r="M283">
        <v>5.6713358387427402</v>
      </c>
      <c r="N283">
        <v>19.952169456781689</v>
      </c>
      <c r="O283">
        <v>15.374103177314657</v>
      </c>
      <c r="P283">
        <v>15.579091219678853</v>
      </c>
      <c r="Q283">
        <v>13.905022207037923</v>
      </c>
      <c r="R283">
        <v>1.4690809702767338</v>
      </c>
      <c r="S283">
        <v>2.1182097710966858</v>
      </c>
      <c r="T283">
        <v>0</v>
      </c>
    </row>
    <row r="284" spans="2:20" x14ac:dyDescent="0.25">
      <c r="B284">
        <v>2.999062792877226</v>
      </c>
      <c r="C284">
        <v>4.4673539518900345</v>
      </c>
      <c r="D284">
        <v>0.78100593564511089</v>
      </c>
      <c r="E284">
        <v>3.2489846922836616</v>
      </c>
      <c r="F284">
        <v>7.7163386441736952</v>
      </c>
      <c r="G284">
        <v>3.7800687285223367</v>
      </c>
      <c r="H284">
        <v>6.12308653545767</v>
      </c>
      <c r="I284">
        <v>6.8103717588253678</v>
      </c>
      <c r="J284">
        <v>9.1533895657606994</v>
      </c>
      <c r="K284">
        <v>6.9665729459543897</v>
      </c>
      <c r="L284">
        <v>9.340830990315526</v>
      </c>
      <c r="M284">
        <v>6.7166510465479545</v>
      </c>
      <c r="N284">
        <v>6.1855670103092786</v>
      </c>
      <c r="O284">
        <v>10.028116213683223</v>
      </c>
      <c r="P284">
        <v>5.8419243986254292</v>
      </c>
      <c r="Q284">
        <v>6.9040924711027811</v>
      </c>
      <c r="R284">
        <v>0</v>
      </c>
      <c r="S284">
        <v>2.4679787566385505</v>
      </c>
      <c r="T284">
        <v>5.6232427366447988</v>
      </c>
    </row>
    <row r="285" spans="2:20" x14ac:dyDescent="0.25">
      <c r="B285">
        <v>2.1152667075413856</v>
      </c>
      <c r="C285">
        <v>4.199877375843041</v>
      </c>
      <c r="D285">
        <v>3.9239730226854688</v>
      </c>
      <c r="E285">
        <v>8.9515634580012264</v>
      </c>
      <c r="F285">
        <v>8.7676272225628438</v>
      </c>
      <c r="G285">
        <v>7.5720416922133662</v>
      </c>
      <c r="H285">
        <v>7.1428571428571423</v>
      </c>
      <c r="I285">
        <v>12.078479460453709</v>
      </c>
      <c r="J285">
        <v>11.496014714898834</v>
      </c>
      <c r="K285">
        <v>8.399754751686082</v>
      </c>
      <c r="L285">
        <v>6.192519926425506</v>
      </c>
      <c r="M285">
        <v>8.5530349478847327</v>
      </c>
      <c r="N285">
        <v>8.4304107909258121</v>
      </c>
      <c r="O285">
        <v>11.220110361741263</v>
      </c>
      <c r="P285">
        <v>6.7443286327406495</v>
      </c>
      <c r="Q285">
        <v>8.2464745554874312</v>
      </c>
      <c r="R285">
        <v>0</v>
      </c>
      <c r="S285">
        <v>3.5561005518087065</v>
      </c>
      <c r="T285">
        <v>1.3795217657878602</v>
      </c>
    </row>
    <row r="286" spans="2:20" x14ac:dyDescent="0.25">
      <c r="B286">
        <v>5.9791205314773803</v>
      </c>
      <c r="C286">
        <v>7.1812717494463776</v>
      </c>
      <c r="D286">
        <v>0</v>
      </c>
      <c r="E286">
        <v>5.7893071812717496</v>
      </c>
      <c r="F286">
        <v>10.249920911104081</v>
      </c>
      <c r="G286">
        <v>7.6874406833280604</v>
      </c>
      <c r="H286">
        <v>11.800063271116736</v>
      </c>
      <c r="I286">
        <v>10.376463144574503</v>
      </c>
      <c r="J286">
        <v>12.875672255615312</v>
      </c>
      <c r="K286">
        <v>9.4273963935463456</v>
      </c>
      <c r="L286">
        <v>10.756089844985764</v>
      </c>
      <c r="M286">
        <v>11.167352103764632</v>
      </c>
      <c r="N286">
        <v>14.394179057260361</v>
      </c>
      <c r="O286">
        <v>13.54001898133502</v>
      </c>
      <c r="P286">
        <v>18.411894969946218</v>
      </c>
      <c r="Q286">
        <v>17.621006010756091</v>
      </c>
      <c r="R286">
        <v>3.8911736792154379</v>
      </c>
      <c r="S286">
        <v>7.7507118000632715</v>
      </c>
      <c r="T286">
        <v>5.2198671306548556</v>
      </c>
    </row>
    <row r="287" spans="2:20" x14ac:dyDescent="0.25">
      <c r="B287">
        <v>5.4919908466819223</v>
      </c>
      <c r="C287">
        <v>7.7476299444262837</v>
      </c>
      <c r="D287">
        <v>1.5037593984962405</v>
      </c>
      <c r="E287">
        <v>6.4400130761686825</v>
      </c>
      <c r="F287">
        <v>11.833932657731285</v>
      </c>
      <c r="G287">
        <v>9.905197777051324</v>
      </c>
      <c r="H287">
        <v>9.8071265119320046</v>
      </c>
      <c r="I287">
        <v>10.918600849950964</v>
      </c>
      <c r="J287">
        <v>4.3805165086629616</v>
      </c>
      <c r="K287">
        <v>7.6822491010134026</v>
      </c>
      <c r="L287">
        <v>8.5648904870872826</v>
      </c>
      <c r="M287">
        <v>10.689767898005885</v>
      </c>
      <c r="N287">
        <v>16.900948022229485</v>
      </c>
      <c r="O287">
        <v>11.735861392611966</v>
      </c>
      <c r="P287">
        <v>11.997384766263485</v>
      </c>
      <c r="Q287">
        <v>12.847335730630924</v>
      </c>
      <c r="R287">
        <v>3.4651847008826411</v>
      </c>
      <c r="S287">
        <v>2.9094475318731612</v>
      </c>
      <c r="T287">
        <v>0</v>
      </c>
    </row>
    <row r="288" spans="2:20" x14ac:dyDescent="0.25">
      <c r="B288">
        <v>0</v>
      </c>
      <c r="C288">
        <v>4.5703250724171225</v>
      </c>
      <c r="D288">
        <v>1.126488574187319</v>
      </c>
      <c r="E288">
        <v>7.145156099130995</v>
      </c>
      <c r="F288">
        <v>9.140650144834245</v>
      </c>
      <c r="G288">
        <v>12.713228194399742</v>
      </c>
      <c r="H288">
        <v>8.4647570003218533</v>
      </c>
      <c r="I288">
        <v>12.87415513356936</v>
      </c>
      <c r="J288">
        <v>13.453492114579982</v>
      </c>
      <c r="K288">
        <v>14.547795300933375</v>
      </c>
      <c r="L288">
        <v>17.154811715481173</v>
      </c>
      <c r="M288">
        <v>19.858384293530737</v>
      </c>
      <c r="N288">
        <v>19.05374959768265</v>
      </c>
      <c r="O288">
        <v>16.317991631799163</v>
      </c>
      <c r="P288">
        <v>18.056002574831027</v>
      </c>
      <c r="Q288">
        <v>18.538783392339877</v>
      </c>
      <c r="R288">
        <v>0.9011908593498551</v>
      </c>
      <c r="S288">
        <v>4.6346958480849691</v>
      </c>
      <c r="T288">
        <v>4.4415835210814292</v>
      </c>
    </row>
    <row r="289" spans="2:20" x14ac:dyDescent="0.25">
      <c r="B289">
        <v>1.9993335554815064</v>
      </c>
      <c r="C289">
        <v>3.7654115294901702</v>
      </c>
      <c r="D289">
        <v>0</v>
      </c>
      <c r="E289">
        <v>5.5648117294235258</v>
      </c>
      <c r="F289">
        <v>10.429856714428523</v>
      </c>
      <c r="G289">
        <v>7.1976007997334221</v>
      </c>
      <c r="H289">
        <v>9.6301232922359219</v>
      </c>
      <c r="I289">
        <v>9.0303232255914683</v>
      </c>
      <c r="J289">
        <v>11.462845718093968</v>
      </c>
      <c r="K289">
        <v>10.36321226257914</v>
      </c>
      <c r="L289">
        <v>12.99566811062979</v>
      </c>
      <c r="M289">
        <v>13.595468177274242</v>
      </c>
      <c r="N289">
        <v>17.560813062312562</v>
      </c>
      <c r="O289">
        <v>10.463178940353215</v>
      </c>
      <c r="P289">
        <v>18.527157614128622</v>
      </c>
      <c r="Q289">
        <v>20.193268910363212</v>
      </c>
      <c r="R289">
        <v>0.16661112962345886</v>
      </c>
      <c r="S289">
        <v>1.1329556814395201</v>
      </c>
      <c r="T289">
        <v>6.6644451849383543E-2</v>
      </c>
    </row>
    <row r="290" spans="2:20" x14ac:dyDescent="0.25">
      <c r="B290">
        <v>5.5206149545772192</v>
      </c>
      <c r="C290">
        <v>7.582110412299091</v>
      </c>
      <c r="D290">
        <v>3.1795946890286508</v>
      </c>
      <c r="E290">
        <v>8.5255066387141873</v>
      </c>
      <c r="F290">
        <v>7.9315164220824599</v>
      </c>
      <c r="G290">
        <v>7.617051013277429</v>
      </c>
      <c r="H290">
        <v>7.7568134171907763</v>
      </c>
      <c r="I290">
        <v>8.4905660377358494</v>
      </c>
      <c r="J290">
        <v>10.621942697414395</v>
      </c>
      <c r="K290">
        <v>8.5255066387141873</v>
      </c>
      <c r="L290">
        <v>8.5953878406708597</v>
      </c>
      <c r="M290">
        <v>12.22921034241789</v>
      </c>
      <c r="N290">
        <v>14.500349406009782</v>
      </c>
      <c r="O290">
        <v>19.287211740041929</v>
      </c>
      <c r="P290">
        <v>21.767994409503842</v>
      </c>
      <c r="Q290">
        <v>23.23549965059399</v>
      </c>
      <c r="R290">
        <v>0</v>
      </c>
      <c r="S290">
        <v>6.4290705800139767</v>
      </c>
      <c r="T290">
        <v>0.66387141858839971</v>
      </c>
    </row>
    <row r="291" spans="2:20" x14ac:dyDescent="0.25">
      <c r="B291">
        <v>4.1973039215686274</v>
      </c>
      <c r="C291">
        <v>4.1666666666666661</v>
      </c>
      <c r="D291">
        <v>0.39828431372549017</v>
      </c>
      <c r="E291">
        <v>6.924019607843138</v>
      </c>
      <c r="F291">
        <v>7.6593137254901968</v>
      </c>
      <c r="G291">
        <v>7.5674019607843128</v>
      </c>
      <c r="H291">
        <v>6.7095588235294112</v>
      </c>
      <c r="I291">
        <v>7.0465686274509807</v>
      </c>
      <c r="J291">
        <v>10.9375</v>
      </c>
      <c r="K291">
        <v>7.2610294117647065</v>
      </c>
      <c r="L291">
        <v>12.040441176470589</v>
      </c>
      <c r="M291">
        <v>9.375</v>
      </c>
      <c r="N291">
        <v>2.971813725490196</v>
      </c>
      <c r="O291">
        <v>11.825980392156863</v>
      </c>
      <c r="P291">
        <v>14.093137254901961</v>
      </c>
      <c r="Q291">
        <v>14.399509803921568</v>
      </c>
      <c r="R291">
        <v>1.9914215686274508</v>
      </c>
      <c r="S291">
        <v>1.6850490196078431</v>
      </c>
      <c r="T291">
        <v>0</v>
      </c>
    </row>
    <row r="292" spans="2:20" x14ac:dyDescent="0.25">
      <c r="B292">
        <v>7.2880168185003509</v>
      </c>
      <c r="C292">
        <v>7.95374912403644</v>
      </c>
      <c r="D292">
        <v>0.31534688156972673</v>
      </c>
      <c r="E292">
        <v>7.533286615276805</v>
      </c>
      <c r="F292">
        <v>12.088297126839523</v>
      </c>
      <c r="G292">
        <v>11.492641906096706</v>
      </c>
      <c r="H292">
        <v>10.651716888577436</v>
      </c>
      <c r="I292">
        <v>9.4604064470918008</v>
      </c>
      <c r="J292">
        <v>10.196215837421164</v>
      </c>
      <c r="K292">
        <v>15.136650315346881</v>
      </c>
      <c r="L292">
        <v>11.597757533286615</v>
      </c>
      <c r="M292">
        <v>12.543798177995797</v>
      </c>
      <c r="N292">
        <v>9.950946040644709</v>
      </c>
      <c r="O292">
        <v>8.9348283111422564</v>
      </c>
      <c r="P292">
        <v>13.069376313945341</v>
      </c>
      <c r="Q292">
        <v>16.082690960056063</v>
      </c>
      <c r="R292">
        <v>4.0644709180098113</v>
      </c>
      <c r="S292">
        <v>2.4877365101611773</v>
      </c>
      <c r="T292">
        <v>0</v>
      </c>
    </row>
    <row r="293" spans="2:20" x14ac:dyDescent="0.25">
      <c r="B293">
        <v>2.2053982883475971</v>
      </c>
      <c r="C293">
        <v>4.1145490454246216</v>
      </c>
      <c r="D293">
        <v>3.4233048057932849</v>
      </c>
      <c r="E293">
        <v>6.1224489795918364</v>
      </c>
      <c r="F293">
        <v>6.9124423963133648</v>
      </c>
      <c r="G293">
        <v>7.0441079657669521</v>
      </c>
      <c r="H293">
        <v>4.838709677419355</v>
      </c>
      <c r="I293">
        <v>9.1178406846609601</v>
      </c>
      <c r="J293">
        <v>4.9374588545095461</v>
      </c>
      <c r="K293">
        <v>7.0441079657669521</v>
      </c>
      <c r="L293">
        <v>7.3074391046741276</v>
      </c>
      <c r="M293">
        <v>5.8262014483212639</v>
      </c>
      <c r="N293">
        <v>11.29032258064516</v>
      </c>
      <c r="O293">
        <v>10.599078341013826</v>
      </c>
      <c r="P293">
        <v>11.257406188281765</v>
      </c>
      <c r="Q293">
        <v>12.738643844634629</v>
      </c>
      <c r="R293">
        <v>3.1270572745227128</v>
      </c>
      <c r="S293">
        <v>0</v>
      </c>
      <c r="T293">
        <v>6.2211981566820276</v>
      </c>
    </row>
    <row r="294" spans="2:20" x14ac:dyDescent="0.25">
      <c r="B294">
        <v>2.4641297567061757</v>
      </c>
      <c r="C294">
        <v>3.3374922021210232</v>
      </c>
      <c r="D294">
        <v>0</v>
      </c>
      <c r="E294">
        <v>4.4291952588895827</v>
      </c>
      <c r="F294">
        <v>16.157205240174672</v>
      </c>
      <c r="G294">
        <v>10.729881472239551</v>
      </c>
      <c r="H294">
        <v>12.819713038053649</v>
      </c>
      <c r="I294">
        <v>12.039925140361822</v>
      </c>
      <c r="J294">
        <v>10.605115408608858</v>
      </c>
      <c r="K294">
        <v>13.942607610729882</v>
      </c>
      <c r="L294">
        <v>11.104179663131628</v>
      </c>
      <c r="M294">
        <v>6.3318777292576414</v>
      </c>
      <c r="N294">
        <v>16.063630692451653</v>
      </c>
      <c r="O294">
        <v>19.151590767311291</v>
      </c>
      <c r="P294">
        <v>18.153462258265751</v>
      </c>
      <c r="Q294">
        <v>16.781035558328135</v>
      </c>
      <c r="R294">
        <v>2.3081721771678101</v>
      </c>
      <c r="S294">
        <v>2.5265127885215222</v>
      </c>
      <c r="T294">
        <v>3.3063006862133504</v>
      </c>
    </row>
    <row r="295" spans="2:20" x14ac:dyDescent="0.25">
      <c r="B295">
        <v>3.362183754993342</v>
      </c>
      <c r="C295">
        <v>4.4274300932090549</v>
      </c>
      <c r="D295">
        <v>9.9866844207723043E-2</v>
      </c>
      <c r="E295">
        <v>3.9280958721704398</v>
      </c>
      <c r="F295">
        <v>12.683089214380825</v>
      </c>
      <c r="G295">
        <v>17.210386151797604</v>
      </c>
      <c r="H295">
        <v>15.778961384820239</v>
      </c>
      <c r="I295">
        <v>13.781624500665778</v>
      </c>
      <c r="J295">
        <v>11.218375499334222</v>
      </c>
      <c r="K295">
        <v>8.5552596537949395</v>
      </c>
      <c r="L295">
        <v>10.386151797603196</v>
      </c>
      <c r="M295">
        <v>9.5539280958721697</v>
      </c>
      <c r="N295">
        <v>17.376830892143808</v>
      </c>
      <c r="O295">
        <v>19.141145139813581</v>
      </c>
      <c r="P295">
        <v>17.643142476697736</v>
      </c>
      <c r="Q295">
        <v>16.11185086551265</v>
      </c>
      <c r="R295">
        <v>0</v>
      </c>
      <c r="S295">
        <v>6.458055925432757</v>
      </c>
      <c r="T295">
        <v>7.1904127829560585</v>
      </c>
    </row>
    <row r="296" spans="2:20" x14ac:dyDescent="0.25">
      <c r="B296">
        <v>0</v>
      </c>
      <c r="C296">
        <v>6.6423115244104949E-2</v>
      </c>
      <c r="D296">
        <v>1.6273663234805713</v>
      </c>
      <c r="E296">
        <v>4.2178678180006646</v>
      </c>
      <c r="F296">
        <v>13.550315509797409</v>
      </c>
      <c r="G296">
        <v>15.609432082364663</v>
      </c>
      <c r="H296">
        <v>12.985719030222517</v>
      </c>
      <c r="I296">
        <v>18.23314513450681</v>
      </c>
      <c r="J296">
        <v>9.7974094985054805</v>
      </c>
      <c r="K296">
        <v>6.9744271006310203</v>
      </c>
      <c r="L296">
        <v>14.081700431750249</v>
      </c>
      <c r="M296">
        <v>10.660909996678845</v>
      </c>
      <c r="N296">
        <v>11.457987379608102</v>
      </c>
      <c r="O296">
        <v>6.9080039853869151</v>
      </c>
      <c r="P296">
        <v>8.1368316174028568</v>
      </c>
      <c r="Q296">
        <v>10.694121554300896</v>
      </c>
      <c r="R296">
        <v>0.49817336433078707</v>
      </c>
      <c r="S296">
        <v>1.3948854201262038</v>
      </c>
      <c r="T296">
        <v>9.1331783460644296</v>
      </c>
    </row>
    <row r="297" spans="2:20" x14ac:dyDescent="0.25">
      <c r="B297">
        <v>0.91598231206569802</v>
      </c>
      <c r="C297">
        <v>2.2109917877447884</v>
      </c>
      <c r="D297">
        <v>0</v>
      </c>
      <c r="E297">
        <v>6.1591914087176249</v>
      </c>
      <c r="F297">
        <v>8.9071383449147188</v>
      </c>
      <c r="G297">
        <v>3.3164876816171827</v>
      </c>
      <c r="H297">
        <v>5.2747946936197092</v>
      </c>
      <c r="I297">
        <v>9.4440934933670242</v>
      </c>
      <c r="J297">
        <v>6.3171193935565375</v>
      </c>
      <c r="K297">
        <v>12.634238787113075</v>
      </c>
      <c r="L297">
        <v>8.6860391661402403</v>
      </c>
      <c r="M297">
        <v>11.465571699305118</v>
      </c>
      <c r="N297">
        <v>14.087176247631081</v>
      </c>
      <c r="O297">
        <v>16.140240050536956</v>
      </c>
      <c r="P297">
        <v>16.07706885660139</v>
      </c>
      <c r="Q297">
        <v>23.025900189513582</v>
      </c>
      <c r="R297">
        <v>0.37902716361339228</v>
      </c>
      <c r="S297">
        <v>1.1054958938723942</v>
      </c>
      <c r="T297">
        <v>1.7056222362602651</v>
      </c>
    </row>
    <row r="298" spans="2:20" x14ac:dyDescent="0.25">
      <c r="B298">
        <v>4.5423956931359353</v>
      </c>
      <c r="C298">
        <v>4.5760430686406455</v>
      </c>
      <c r="D298">
        <v>3.6339165545087484</v>
      </c>
      <c r="E298">
        <v>7.0659488559892329</v>
      </c>
      <c r="F298">
        <v>11.608344549125169</v>
      </c>
      <c r="G298">
        <v>12.651413189771199</v>
      </c>
      <c r="H298">
        <v>13.021534320323013</v>
      </c>
      <c r="I298">
        <v>9.5558546433378204</v>
      </c>
      <c r="J298">
        <v>9.9932705248990583</v>
      </c>
      <c r="K298">
        <v>8.9165545087483178</v>
      </c>
      <c r="L298">
        <v>11.440107671601615</v>
      </c>
      <c r="M298">
        <v>13.896366083445491</v>
      </c>
      <c r="N298">
        <v>16.689098250336475</v>
      </c>
      <c r="O298">
        <v>16.218034993270525</v>
      </c>
      <c r="P298">
        <v>23.082099596231494</v>
      </c>
      <c r="Q298">
        <v>24.125168236877524</v>
      </c>
      <c r="R298">
        <v>0</v>
      </c>
      <c r="S298">
        <v>5.6864064602960971</v>
      </c>
      <c r="T298">
        <v>8.2099596231493948</v>
      </c>
    </row>
    <row r="299" spans="2:20" x14ac:dyDescent="0.25">
      <c r="B299">
        <v>2.8394714647174588</v>
      </c>
      <c r="C299">
        <v>3.7109924093337083</v>
      </c>
      <c r="D299">
        <v>0.30924936744447568</v>
      </c>
      <c r="E299">
        <v>3.8234467247680626</v>
      </c>
      <c r="F299">
        <v>2.6707899915659263</v>
      </c>
      <c r="G299">
        <v>2.3053134664042734</v>
      </c>
      <c r="H299">
        <v>3.4017430418892323</v>
      </c>
      <c r="I299">
        <v>1.8836097835254428</v>
      </c>
      <c r="J299">
        <v>4.6106269328085467</v>
      </c>
      <c r="K299">
        <v>10.655046387405116</v>
      </c>
      <c r="L299">
        <v>2.8956986224346357</v>
      </c>
      <c r="M299">
        <v>0.64661231374754002</v>
      </c>
      <c r="N299">
        <v>7.0283947146471748</v>
      </c>
      <c r="O299">
        <v>6.3536688220410458</v>
      </c>
      <c r="P299">
        <v>1.9960640989597975</v>
      </c>
      <c r="Q299">
        <v>7.0283947146471748</v>
      </c>
      <c r="R299">
        <v>1.9117233623840313</v>
      </c>
      <c r="S299">
        <v>0</v>
      </c>
      <c r="T299">
        <v>4.5262861962327801</v>
      </c>
    </row>
    <row r="300" spans="2:20" x14ac:dyDescent="0.25">
      <c r="B300">
        <v>4.9163879598662215</v>
      </c>
      <c r="C300">
        <v>3.7792642140468229</v>
      </c>
      <c r="D300">
        <v>3.3110367892976589</v>
      </c>
      <c r="E300">
        <v>9.8327759197324429</v>
      </c>
      <c r="F300">
        <v>15.484949832775921</v>
      </c>
      <c r="G300">
        <v>14.949832775919733</v>
      </c>
      <c r="H300">
        <v>14.448160535117058</v>
      </c>
      <c r="I300">
        <v>18.22742474916388</v>
      </c>
      <c r="J300">
        <v>11.705685618729097</v>
      </c>
      <c r="K300">
        <v>17.324414715719065</v>
      </c>
      <c r="L300">
        <v>5.0167224080267561</v>
      </c>
      <c r="M300">
        <v>8.8294314381270897</v>
      </c>
      <c r="N300">
        <v>10.836120401337793</v>
      </c>
      <c r="O300">
        <v>14.548494983277591</v>
      </c>
      <c r="P300">
        <v>5.6521739130434785</v>
      </c>
      <c r="Q300">
        <v>14.949832775919733</v>
      </c>
      <c r="R300">
        <v>0</v>
      </c>
      <c r="S300">
        <v>3.7123745819397995</v>
      </c>
      <c r="T300">
        <v>5.9866220735785953</v>
      </c>
    </row>
    <row r="301" spans="2:20" x14ac:dyDescent="0.25">
      <c r="B301">
        <v>3.2705649157581762</v>
      </c>
      <c r="C301">
        <v>4.3277172117608194</v>
      </c>
      <c r="D301">
        <v>0</v>
      </c>
      <c r="E301">
        <v>3.8652130822596629</v>
      </c>
      <c r="F301">
        <v>10.307234886025768</v>
      </c>
      <c r="G301">
        <v>6.1777337297654444</v>
      </c>
      <c r="H301">
        <v>6.3759497852659397</v>
      </c>
      <c r="I301">
        <v>5.9795176742649492</v>
      </c>
      <c r="J301">
        <v>10.505450941526263</v>
      </c>
      <c r="K301">
        <v>12.851007598282127</v>
      </c>
      <c r="L301">
        <v>10.274198876775685</v>
      </c>
      <c r="M301">
        <v>14.00726792203502</v>
      </c>
      <c r="N301">
        <v>14.66798810703667</v>
      </c>
      <c r="O301">
        <v>15.163528245787909</v>
      </c>
      <c r="P301">
        <v>16.980508754542452</v>
      </c>
      <c r="Q301">
        <v>18.268913115295675</v>
      </c>
      <c r="R301">
        <v>3.0723488602576809</v>
      </c>
      <c r="S301">
        <v>6.1116617112652794</v>
      </c>
      <c r="T301">
        <v>2.9071688140072682</v>
      </c>
    </row>
    <row r="302" spans="2:20" x14ac:dyDescent="0.25">
      <c r="B302">
        <v>5.0078740157480315</v>
      </c>
      <c r="C302">
        <v>5.7637795275590546</v>
      </c>
      <c r="D302">
        <v>4.5039370078740157</v>
      </c>
      <c r="E302">
        <v>9.4803149606299204</v>
      </c>
      <c r="F302">
        <v>15.842519685039369</v>
      </c>
      <c r="G302">
        <v>12.913385826771654</v>
      </c>
      <c r="H302">
        <v>10.047244094488189</v>
      </c>
      <c r="I302">
        <v>13.952755905511809</v>
      </c>
      <c r="J302">
        <v>15.779527559055119</v>
      </c>
      <c r="K302">
        <v>18.929133858267715</v>
      </c>
      <c r="L302">
        <v>12.094488188976378</v>
      </c>
      <c r="M302">
        <v>11.275590551181104</v>
      </c>
      <c r="N302">
        <v>20.314960629921259</v>
      </c>
      <c r="O302">
        <v>17.417322834645667</v>
      </c>
      <c r="P302">
        <v>23.527559055118111</v>
      </c>
      <c r="Q302">
        <v>20.503937007874015</v>
      </c>
      <c r="R302">
        <v>0</v>
      </c>
      <c r="S302">
        <v>9.543307086614174</v>
      </c>
      <c r="T302">
        <v>6.5511811023622055</v>
      </c>
    </row>
    <row r="303" spans="2:20" x14ac:dyDescent="0.25">
      <c r="B303">
        <v>3.949498219488508</v>
      </c>
      <c r="C303">
        <v>3.917125283263192</v>
      </c>
      <c r="D303">
        <v>1.1330527678860474</v>
      </c>
      <c r="E303">
        <v>6.1508578828099711</v>
      </c>
      <c r="F303">
        <v>16.41307866623503</v>
      </c>
      <c r="G303">
        <v>10.424085464551634</v>
      </c>
      <c r="H303">
        <v>9.6147620589187444</v>
      </c>
      <c r="I303">
        <v>15.344771770799612</v>
      </c>
      <c r="J303">
        <v>12.139851084493364</v>
      </c>
      <c r="K303">
        <v>10.456458400776951</v>
      </c>
      <c r="L303">
        <v>11.362900615085788</v>
      </c>
      <c r="M303">
        <v>12.042732275817416</v>
      </c>
      <c r="N303">
        <v>22.175461314341209</v>
      </c>
      <c r="O303">
        <v>17.384266752994495</v>
      </c>
      <c r="P303">
        <v>18.48494658465523</v>
      </c>
      <c r="Q303">
        <v>15.409517643250242</v>
      </c>
      <c r="R303">
        <v>0</v>
      </c>
      <c r="S303">
        <v>1.7805114923923602</v>
      </c>
      <c r="T303">
        <v>8.8701845257364837</v>
      </c>
    </row>
    <row r="304" spans="2:20" x14ac:dyDescent="0.25">
      <c r="B304">
        <v>3.9308176100628929</v>
      </c>
      <c r="C304">
        <v>3.7106918238993711</v>
      </c>
      <c r="D304">
        <v>1.1635220125786163</v>
      </c>
      <c r="E304">
        <v>9.3710691823899364</v>
      </c>
      <c r="F304">
        <v>13.018867924528301</v>
      </c>
      <c r="G304">
        <v>12.547169811320755</v>
      </c>
      <c r="H304">
        <v>10.566037735849058</v>
      </c>
      <c r="I304">
        <v>8.7421383647798745</v>
      </c>
      <c r="J304">
        <v>15.849056603773585</v>
      </c>
      <c r="K304">
        <v>8.4591194968553456</v>
      </c>
      <c r="L304">
        <v>12.987421383647799</v>
      </c>
      <c r="M304">
        <v>11.069182389937108</v>
      </c>
      <c r="N304">
        <v>13.522012578616351</v>
      </c>
      <c r="O304">
        <v>15.691823899371068</v>
      </c>
      <c r="P304">
        <v>12.20125786163522</v>
      </c>
      <c r="Q304">
        <v>13.20754716981132</v>
      </c>
      <c r="R304">
        <v>0</v>
      </c>
      <c r="S304">
        <v>5.5660377358490569</v>
      </c>
      <c r="T304">
        <v>6.4779874213836477</v>
      </c>
    </row>
    <row r="305" spans="2:20" x14ac:dyDescent="0.25">
      <c r="B305">
        <v>1.8820123054650744</v>
      </c>
      <c r="C305">
        <v>2.4610930148389434</v>
      </c>
      <c r="D305">
        <v>2.7868259138617444</v>
      </c>
      <c r="E305">
        <v>7.5642417661961643</v>
      </c>
      <c r="F305">
        <v>9.7719869706840399</v>
      </c>
      <c r="G305">
        <v>10.930148389431778</v>
      </c>
      <c r="H305">
        <v>13.101701049583786</v>
      </c>
      <c r="I305">
        <v>10.170104958378575</v>
      </c>
      <c r="J305">
        <v>11.038726022439377</v>
      </c>
      <c r="K305">
        <v>13.499819037278321</v>
      </c>
      <c r="L305">
        <v>10.966340933767643</v>
      </c>
      <c r="M305">
        <v>13.789359391965256</v>
      </c>
      <c r="N305">
        <v>15.381831342743396</v>
      </c>
      <c r="O305">
        <v>9.4824466159971053</v>
      </c>
      <c r="P305">
        <v>15.852334419109662</v>
      </c>
      <c r="Q305">
        <v>19.507781397032211</v>
      </c>
      <c r="R305">
        <v>0</v>
      </c>
      <c r="S305">
        <v>6.8765834238146946</v>
      </c>
      <c r="T305">
        <v>5.935577271082157</v>
      </c>
    </row>
    <row r="306" spans="2:20" x14ac:dyDescent="0.25">
      <c r="B306">
        <v>3.5538005923000986</v>
      </c>
      <c r="C306">
        <v>4.7713063507732807</v>
      </c>
      <c r="D306">
        <v>0</v>
      </c>
      <c r="E306">
        <v>3.5208950312602827</v>
      </c>
      <c r="F306">
        <v>9.279368213228036</v>
      </c>
      <c r="G306">
        <v>8.5554458703520897</v>
      </c>
      <c r="H306">
        <v>9.6413293846660082</v>
      </c>
      <c r="I306">
        <v>9.312273774267851</v>
      </c>
      <c r="J306">
        <v>8.6212569924317215</v>
      </c>
      <c r="K306">
        <v>11.286607436656796</v>
      </c>
      <c r="L306">
        <v>12.010529779532742</v>
      </c>
      <c r="M306">
        <v>9.3780848963474828</v>
      </c>
      <c r="N306">
        <v>10.529779532741033</v>
      </c>
      <c r="O306">
        <v>10.85883514313919</v>
      </c>
      <c r="P306">
        <v>17.505758473181967</v>
      </c>
      <c r="Q306">
        <v>16.518591641987495</v>
      </c>
      <c r="R306">
        <v>1.7439947351102336</v>
      </c>
      <c r="S306">
        <v>3.1918394208621255</v>
      </c>
      <c r="T306">
        <v>5.4294175715695951</v>
      </c>
    </row>
    <row r="307" spans="2:20" x14ac:dyDescent="0.25">
      <c r="B307">
        <v>2.0482325735051208</v>
      </c>
      <c r="C307">
        <v>3.3036009250082592</v>
      </c>
      <c r="D307">
        <v>0</v>
      </c>
      <c r="E307">
        <v>2.0812685827552033</v>
      </c>
      <c r="F307">
        <v>8.1268582755203163</v>
      </c>
      <c r="G307">
        <v>6.7063098777667651</v>
      </c>
      <c r="H307">
        <v>10.637594978526593</v>
      </c>
      <c r="I307">
        <v>8.4572183680211417</v>
      </c>
      <c r="J307">
        <v>10.07598282127519</v>
      </c>
      <c r="K307">
        <v>7.7634621737694083</v>
      </c>
      <c r="L307">
        <v>7.994714238519987</v>
      </c>
      <c r="M307">
        <v>10.637594978526593</v>
      </c>
      <c r="N307">
        <v>16.650148662041627</v>
      </c>
      <c r="O307">
        <v>14.00726792203502</v>
      </c>
      <c r="P307">
        <v>10.934919061777338</v>
      </c>
      <c r="Q307">
        <v>18.136769078295341</v>
      </c>
      <c r="R307">
        <v>1.5526924347538817</v>
      </c>
      <c r="S307">
        <v>0.42946812025107362</v>
      </c>
      <c r="T307">
        <v>1.3875123885034688</v>
      </c>
    </row>
    <row r="308" spans="2:20" x14ac:dyDescent="0.25">
      <c r="B308">
        <v>8.2955733705123738</v>
      </c>
      <c r="C308">
        <v>10.386894388288601</v>
      </c>
      <c r="D308">
        <v>6.4830951551063078</v>
      </c>
      <c r="E308">
        <v>10.247472987103521</v>
      </c>
      <c r="F308">
        <v>11.850819100731963</v>
      </c>
      <c r="G308">
        <v>8.2258626699198327</v>
      </c>
      <c r="H308">
        <v>8.922969675845243</v>
      </c>
      <c r="I308">
        <v>6.7967933077727434</v>
      </c>
      <c r="J308">
        <v>14.883234576507496</v>
      </c>
      <c r="K308">
        <v>14.743813175322412</v>
      </c>
      <c r="L308">
        <v>15.859184384803068</v>
      </c>
      <c r="M308">
        <v>16.660857441617289</v>
      </c>
      <c r="N308">
        <v>14.952945277100035</v>
      </c>
      <c r="O308">
        <v>19.449285465318926</v>
      </c>
      <c r="P308">
        <v>23.178807947019866</v>
      </c>
      <c r="Q308">
        <v>17.7065179505054</v>
      </c>
      <c r="R308">
        <v>5.7511327988846288</v>
      </c>
      <c r="S308">
        <v>6.8665040083652844</v>
      </c>
      <c r="T308">
        <v>0</v>
      </c>
    </row>
    <row r="309" spans="2:20" x14ac:dyDescent="0.25">
      <c r="B309">
        <v>2.8250303766707168</v>
      </c>
      <c r="C309">
        <v>5.4678007290400972</v>
      </c>
      <c r="D309">
        <v>0.39489671931956255</v>
      </c>
      <c r="E309">
        <v>5.8323207776427699</v>
      </c>
      <c r="F309">
        <v>7.8675577156743612</v>
      </c>
      <c r="G309">
        <v>11.573511543134872</v>
      </c>
      <c r="H309">
        <v>9.6294046172539485</v>
      </c>
      <c r="I309">
        <v>6.3183475091130008</v>
      </c>
      <c r="J309">
        <v>11.14823815309842</v>
      </c>
      <c r="K309">
        <v>7.2600243013365731</v>
      </c>
      <c r="L309">
        <v>8.900364520048603</v>
      </c>
      <c r="M309">
        <v>4.2527339003645199</v>
      </c>
      <c r="N309">
        <v>10.449574726609963</v>
      </c>
      <c r="O309">
        <v>11.968408262454435</v>
      </c>
      <c r="P309">
        <v>13.365735115431349</v>
      </c>
      <c r="Q309">
        <v>7.8979343863912517</v>
      </c>
      <c r="R309">
        <v>0</v>
      </c>
      <c r="S309">
        <v>5.4374240583232076</v>
      </c>
      <c r="T309">
        <v>7.4119076549210208</v>
      </c>
    </row>
    <row r="310" spans="2:20" x14ac:dyDescent="0.25">
      <c r="B310">
        <v>2.4555160142348753</v>
      </c>
      <c r="C310">
        <v>5.9786476868327405</v>
      </c>
      <c r="D310">
        <v>0</v>
      </c>
      <c r="E310">
        <v>6.2277580071174379</v>
      </c>
      <c r="F310">
        <v>10.213523131672597</v>
      </c>
      <c r="G310">
        <v>5.8718861209964412</v>
      </c>
      <c r="H310">
        <v>5.4804270462633458</v>
      </c>
      <c r="I310">
        <v>9.395017793594306</v>
      </c>
      <c r="J310">
        <v>13.060498220640572</v>
      </c>
      <c r="K310">
        <v>13.629893238434162</v>
      </c>
      <c r="L310">
        <v>8.612099644128115</v>
      </c>
      <c r="M310">
        <v>13.024911032028468</v>
      </c>
      <c r="N310">
        <v>16.370106761565836</v>
      </c>
      <c r="O310">
        <v>15.516014234875444</v>
      </c>
      <c r="P310">
        <v>12.170818505338078</v>
      </c>
      <c r="Q310">
        <v>14.448398576512457</v>
      </c>
      <c r="R310">
        <v>2.9537366548042705</v>
      </c>
      <c r="S310">
        <v>3.4875444839857654</v>
      </c>
      <c r="T310">
        <v>6.9750889679715309</v>
      </c>
    </row>
    <row r="311" spans="2:20" x14ac:dyDescent="0.25">
      <c r="B311">
        <v>0.70281124497991965</v>
      </c>
      <c r="C311">
        <v>3.5809906291834004</v>
      </c>
      <c r="D311">
        <v>2.5435073627844713</v>
      </c>
      <c r="E311">
        <v>6.8273092369477917</v>
      </c>
      <c r="F311">
        <v>9.0026773761713521</v>
      </c>
      <c r="G311">
        <v>10.174029451137885</v>
      </c>
      <c r="H311">
        <v>7.663989290495314</v>
      </c>
      <c r="I311">
        <v>8.5341365461847403</v>
      </c>
      <c r="J311">
        <v>13.420348058902276</v>
      </c>
      <c r="K311">
        <v>12.081659973226239</v>
      </c>
      <c r="L311">
        <v>12.851405622489958</v>
      </c>
      <c r="M311">
        <v>12.583668005354752</v>
      </c>
      <c r="N311">
        <v>16.265060240963855</v>
      </c>
      <c r="O311">
        <v>19.277108433734941</v>
      </c>
      <c r="P311">
        <v>18.708165997322624</v>
      </c>
      <c r="Q311">
        <v>18.540829986613119</v>
      </c>
      <c r="R311">
        <v>0</v>
      </c>
      <c r="S311">
        <v>3.5140562248995986</v>
      </c>
      <c r="T311">
        <v>2.7443105756358768</v>
      </c>
    </row>
    <row r="312" spans="2:20" x14ac:dyDescent="0.25">
      <c r="B312">
        <v>1.9375</v>
      </c>
      <c r="C312">
        <v>3.65625</v>
      </c>
      <c r="D312">
        <v>0.96875</v>
      </c>
      <c r="E312">
        <v>6.59375</v>
      </c>
      <c r="F312">
        <v>5.90625</v>
      </c>
      <c r="G312">
        <v>8.25</v>
      </c>
      <c r="H312">
        <v>8.96875</v>
      </c>
      <c r="I312">
        <v>7.46875</v>
      </c>
      <c r="J312">
        <v>10.90625</v>
      </c>
      <c r="K312">
        <v>8.8125</v>
      </c>
      <c r="L312">
        <v>7.6562500000000009</v>
      </c>
      <c r="M312">
        <v>6.8125000000000009</v>
      </c>
      <c r="N312">
        <v>11.59375</v>
      </c>
      <c r="O312">
        <v>13.343749999999998</v>
      </c>
      <c r="P312">
        <v>9.4375</v>
      </c>
      <c r="Q312">
        <v>11.21875</v>
      </c>
      <c r="R312">
        <v>0</v>
      </c>
      <c r="S312">
        <v>4.75</v>
      </c>
      <c r="T312">
        <v>3.0625</v>
      </c>
    </row>
    <row r="313" spans="2:20" x14ac:dyDescent="0.25">
      <c r="B313">
        <v>5.7652711050102949</v>
      </c>
      <c r="C313">
        <v>6.3143445435827044</v>
      </c>
      <c r="D313">
        <v>4.2553191489361701</v>
      </c>
      <c r="E313">
        <v>7.5840768702814003</v>
      </c>
      <c r="F313">
        <v>8.6135895676046665</v>
      </c>
      <c r="G313">
        <v>8.1331503088538089</v>
      </c>
      <c r="H313">
        <v>7.8586135895676046</v>
      </c>
      <c r="I313">
        <v>9.2999313658201785</v>
      </c>
      <c r="J313">
        <v>13.212079615648593</v>
      </c>
      <c r="K313">
        <v>13.69251887439945</v>
      </c>
      <c r="L313">
        <v>7.0006863417982155</v>
      </c>
      <c r="M313">
        <v>7.2065888812628698</v>
      </c>
      <c r="N313">
        <v>16.437886067261495</v>
      </c>
      <c r="O313">
        <v>16.849691146190803</v>
      </c>
      <c r="P313">
        <v>16.609471516815375</v>
      </c>
      <c r="Q313">
        <v>14.207275223061083</v>
      </c>
      <c r="R313">
        <v>2.2992450240219631</v>
      </c>
      <c r="S313">
        <v>5.2161976664378864</v>
      </c>
      <c r="T313">
        <v>0</v>
      </c>
    </row>
    <row r="314" spans="2:20" x14ac:dyDescent="0.25">
      <c r="B314">
        <v>4.3717728055077458</v>
      </c>
      <c r="C314">
        <v>4.9913941480206541</v>
      </c>
      <c r="D314">
        <v>4.1652323580034425</v>
      </c>
      <c r="E314">
        <v>9.3975903614457827</v>
      </c>
      <c r="F314">
        <v>13.87263339070568</v>
      </c>
      <c r="G314">
        <v>14.629948364888124</v>
      </c>
      <c r="H314">
        <v>12.564543889845096</v>
      </c>
      <c r="I314">
        <v>12.392426850258175</v>
      </c>
      <c r="J314">
        <v>6.1617900172117039</v>
      </c>
      <c r="K314">
        <v>11.256454388984508</v>
      </c>
      <c r="L314">
        <v>10.740103270223752</v>
      </c>
      <c r="M314">
        <v>12.048192771084338</v>
      </c>
      <c r="N314">
        <v>13.184165232358003</v>
      </c>
      <c r="O314">
        <v>15.903614457831324</v>
      </c>
      <c r="P314">
        <v>15.387263339070568</v>
      </c>
      <c r="Q314">
        <v>8.6746987951807224</v>
      </c>
      <c r="R314">
        <v>0</v>
      </c>
      <c r="S314">
        <v>6.2994836488812389</v>
      </c>
      <c r="T314">
        <v>6.1617900172117039</v>
      </c>
    </row>
    <row r="315" spans="2:20" x14ac:dyDescent="0.25">
      <c r="B315">
        <v>1.3694054776219104</v>
      </c>
      <c r="C315">
        <v>3.4068136272545089</v>
      </c>
      <c r="D315">
        <v>0.90180360721442887</v>
      </c>
      <c r="E315">
        <v>6.3460253841015364</v>
      </c>
      <c r="F315">
        <v>11.589846359385438</v>
      </c>
      <c r="G315">
        <v>9.6860387441549758</v>
      </c>
      <c r="H315">
        <v>10.587842351369407</v>
      </c>
      <c r="I315">
        <v>6.8136272545090177</v>
      </c>
      <c r="J315">
        <v>12.257849031396125</v>
      </c>
      <c r="K315">
        <v>13.026052104208416</v>
      </c>
      <c r="L315">
        <v>9.5524382097528395</v>
      </c>
      <c r="M315">
        <v>5.678022712090848</v>
      </c>
      <c r="N315">
        <v>17.702070808283231</v>
      </c>
      <c r="O315">
        <v>22.177688710754843</v>
      </c>
      <c r="P315">
        <v>15.731462925851702</v>
      </c>
      <c r="Q315">
        <v>13.794255177020709</v>
      </c>
      <c r="R315">
        <v>0</v>
      </c>
      <c r="S315">
        <v>4.0748162992651968</v>
      </c>
      <c r="T315">
        <v>2.4716098864395457</v>
      </c>
    </row>
    <row r="316" spans="2:20" x14ac:dyDescent="0.25">
      <c r="B316">
        <v>1.6452780519907864</v>
      </c>
      <c r="C316">
        <v>5.5610398157288587</v>
      </c>
      <c r="D316">
        <v>4.3435340572556758</v>
      </c>
      <c r="E316">
        <v>5.8242843040473842</v>
      </c>
      <c r="F316">
        <v>8.2922013820335643</v>
      </c>
      <c r="G316">
        <v>11.089174070417901</v>
      </c>
      <c r="H316">
        <v>9.0490292859493255</v>
      </c>
      <c r="I316">
        <v>9.0819348469891406</v>
      </c>
      <c r="J316">
        <v>7.5353734781178012</v>
      </c>
      <c r="K316">
        <v>3.6525172754195459</v>
      </c>
      <c r="L316">
        <v>6.1204343534057255</v>
      </c>
      <c r="M316">
        <v>2.6324448831852583</v>
      </c>
      <c r="N316">
        <v>9.279368213228036</v>
      </c>
      <c r="O316">
        <v>15.827574860151367</v>
      </c>
      <c r="P316">
        <v>13.326752221125371</v>
      </c>
      <c r="Q316">
        <v>15.630141493912472</v>
      </c>
      <c r="R316">
        <v>2.7969726883843369</v>
      </c>
      <c r="S316">
        <v>2.5008226390259956</v>
      </c>
      <c r="T316">
        <v>0</v>
      </c>
    </row>
    <row r="317" spans="2:20" x14ac:dyDescent="0.25">
      <c r="B317">
        <v>2.5449101796407185</v>
      </c>
      <c r="C317">
        <v>5.9580838323353289</v>
      </c>
      <c r="D317">
        <v>3.0538922155688621</v>
      </c>
      <c r="E317">
        <v>6.227544910179641</v>
      </c>
      <c r="F317">
        <v>6.137724550898203</v>
      </c>
      <c r="G317">
        <v>5.7784431137724548</v>
      </c>
      <c r="H317">
        <v>6.9161676646706578</v>
      </c>
      <c r="I317">
        <v>4.8203592814371259</v>
      </c>
      <c r="J317">
        <v>4.5808383233532934</v>
      </c>
      <c r="K317">
        <v>12.005988023952096</v>
      </c>
      <c r="L317">
        <v>1.4071856287425151</v>
      </c>
      <c r="M317">
        <v>2.215568862275449</v>
      </c>
      <c r="N317">
        <v>11.526946107784433</v>
      </c>
      <c r="O317">
        <v>9.7604790419161667</v>
      </c>
      <c r="P317">
        <v>15.419161676646706</v>
      </c>
      <c r="Q317">
        <v>12.395209580838323</v>
      </c>
      <c r="R317">
        <v>0</v>
      </c>
      <c r="S317">
        <v>4.7305389221556888</v>
      </c>
      <c r="T317">
        <v>3.4730538922155691</v>
      </c>
    </row>
    <row r="318" spans="2:20" x14ac:dyDescent="0.25">
      <c r="B318">
        <v>2.0331950207468878</v>
      </c>
      <c r="C318">
        <v>3.7344398340248963</v>
      </c>
      <c r="D318">
        <v>2.6970954356846475</v>
      </c>
      <c r="E318">
        <v>9.5850622406639019</v>
      </c>
      <c r="F318">
        <v>16.058091286307054</v>
      </c>
      <c r="G318">
        <v>18.381742738589214</v>
      </c>
      <c r="H318">
        <v>13.278008298755188</v>
      </c>
      <c r="I318">
        <v>20.954356846473029</v>
      </c>
      <c r="J318">
        <v>14.771784232365146</v>
      </c>
      <c r="K318">
        <v>12.157676348547717</v>
      </c>
      <c r="L318">
        <v>7.1369294605809124</v>
      </c>
      <c r="M318">
        <v>11.701244813278008</v>
      </c>
      <c r="N318">
        <v>23.485477178423235</v>
      </c>
      <c r="O318">
        <v>20.207468879668049</v>
      </c>
      <c r="P318">
        <v>19.12863070539419</v>
      </c>
      <c r="Q318">
        <v>19.668049792531122</v>
      </c>
      <c r="R318">
        <v>0</v>
      </c>
      <c r="S318">
        <v>6.0580912863070537</v>
      </c>
      <c r="T318">
        <v>3.5269709543568464</v>
      </c>
    </row>
    <row r="319" spans="2:20" x14ac:dyDescent="0.25">
      <c r="B319">
        <v>0.66570188133140373</v>
      </c>
      <c r="C319">
        <v>6.338639652677279</v>
      </c>
      <c r="D319">
        <v>0</v>
      </c>
      <c r="E319">
        <v>4.9493487698986973</v>
      </c>
      <c r="F319">
        <v>9.0014471780028948</v>
      </c>
      <c r="G319">
        <v>4.1678726483357451</v>
      </c>
      <c r="H319">
        <v>7.4384949348769895</v>
      </c>
      <c r="I319">
        <v>8.9435600578871206</v>
      </c>
      <c r="J319">
        <v>6.1939218523878434</v>
      </c>
      <c r="K319">
        <v>6.3675832127351661</v>
      </c>
      <c r="L319">
        <v>6.5123010130246017</v>
      </c>
      <c r="M319">
        <v>3.5890014471780027</v>
      </c>
      <c r="N319">
        <v>7.2069464544138926</v>
      </c>
      <c r="O319">
        <v>8.9146164978292344</v>
      </c>
      <c r="P319">
        <v>6.2228654124457305</v>
      </c>
      <c r="Q319">
        <v>9.4356005788712007</v>
      </c>
      <c r="R319">
        <v>1.6787264833574529</v>
      </c>
      <c r="S319">
        <v>3.0390738060781479</v>
      </c>
      <c r="T319">
        <v>3.0101302460202604</v>
      </c>
    </row>
    <row r="320" spans="2:20" x14ac:dyDescent="0.25">
      <c r="B320">
        <v>3.1361138053669579</v>
      </c>
      <c r="C320">
        <v>5.302295505981248</v>
      </c>
      <c r="D320">
        <v>0</v>
      </c>
      <c r="E320">
        <v>5.1083090850307142</v>
      </c>
      <c r="F320">
        <v>6.9511800840607822</v>
      </c>
      <c r="G320">
        <v>10.895570643388295</v>
      </c>
      <c r="H320">
        <v>6.9835111542192045</v>
      </c>
      <c r="I320">
        <v>4.655674102812803</v>
      </c>
      <c r="J320">
        <v>8.5677335919818951</v>
      </c>
      <c r="K320">
        <v>8.3737471710313613</v>
      </c>
      <c r="L320">
        <v>11.186550274814095</v>
      </c>
      <c r="M320">
        <v>15.001616553507921</v>
      </c>
      <c r="N320">
        <v>12.673779502101521</v>
      </c>
      <c r="O320">
        <v>13.417394115745232</v>
      </c>
      <c r="P320">
        <v>11.703847397348852</v>
      </c>
      <c r="Q320">
        <v>17.038473973488522</v>
      </c>
      <c r="R320">
        <v>0.87293889427740057</v>
      </c>
      <c r="S320">
        <v>3.45942450695118</v>
      </c>
      <c r="T320">
        <v>0.74361461364371162</v>
      </c>
    </row>
    <row r="321" spans="2:20" x14ac:dyDescent="0.25">
      <c r="B321">
        <v>0.21922956467272159</v>
      </c>
      <c r="C321">
        <v>1.9104290635765737</v>
      </c>
      <c r="D321">
        <v>2.5367992483557784</v>
      </c>
      <c r="E321">
        <v>7.4851237081114936</v>
      </c>
      <c r="F321">
        <v>13.999373629815221</v>
      </c>
      <c r="G321">
        <v>8.4246789852803019</v>
      </c>
      <c r="H321">
        <v>10.053241465706233</v>
      </c>
      <c r="I321">
        <v>13.185092389602254</v>
      </c>
      <c r="J321">
        <v>9.8026933917945502</v>
      </c>
      <c r="K321">
        <v>7.2032571249608521</v>
      </c>
      <c r="L321">
        <v>7.109301597243971</v>
      </c>
      <c r="M321">
        <v>3.9774506733479487</v>
      </c>
      <c r="N321">
        <v>9.0197306608205441</v>
      </c>
      <c r="O321">
        <v>14.343877231443782</v>
      </c>
      <c r="P321">
        <v>10.961478233636079</v>
      </c>
      <c r="Q321">
        <v>12.43344816786721</v>
      </c>
      <c r="R321">
        <v>0</v>
      </c>
      <c r="S321">
        <v>1.0021922956467273</v>
      </c>
      <c r="T321">
        <v>1.5659254619480114</v>
      </c>
    </row>
    <row r="322" spans="2:20" x14ac:dyDescent="0.25">
      <c r="B322">
        <v>6.3925570228091244</v>
      </c>
      <c r="C322">
        <v>7.1428571428571423</v>
      </c>
      <c r="D322">
        <v>3.6914765906362543</v>
      </c>
      <c r="E322">
        <v>7.8031212484993988</v>
      </c>
      <c r="F322">
        <v>13.745498199279712</v>
      </c>
      <c r="G322">
        <v>8.043217286914766</v>
      </c>
      <c r="H322">
        <v>10.714285714285714</v>
      </c>
      <c r="I322">
        <v>12.815126050420167</v>
      </c>
      <c r="J322">
        <v>11.194477791116448</v>
      </c>
      <c r="K322">
        <v>6.0024009603841533</v>
      </c>
      <c r="L322">
        <v>9.933973589435773</v>
      </c>
      <c r="M322">
        <v>6.8127250900360146</v>
      </c>
      <c r="N322">
        <v>10.774309723889555</v>
      </c>
      <c r="O322">
        <v>11.164465786314526</v>
      </c>
      <c r="P322">
        <v>11.014405762304921</v>
      </c>
      <c r="Q322">
        <v>7.4129651860744303</v>
      </c>
      <c r="R322">
        <v>0</v>
      </c>
      <c r="S322">
        <v>6.3025210084033612</v>
      </c>
      <c r="T322">
        <v>8.8535414165666264</v>
      </c>
    </row>
    <row r="323" spans="2:20" x14ac:dyDescent="0.25">
      <c r="B323">
        <v>0.84775697633345115</v>
      </c>
      <c r="C323">
        <v>2.6139173436948075</v>
      </c>
      <c r="D323">
        <v>0.74178735429176967</v>
      </c>
      <c r="E323">
        <v>8.724832214765101</v>
      </c>
      <c r="F323">
        <v>10.526315789473683</v>
      </c>
      <c r="G323">
        <v>12.009890498057224</v>
      </c>
      <c r="H323">
        <v>11.656658424584952</v>
      </c>
      <c r="I323">
        <v>10.8089014482515</v>
      </c>
      <c r="J323">
        <v>7.5591663723066054</v>
      </c>
      <c r="K323">
        <v>9.3606499470151885</v>
      </c>
      <c r="L323">
        <v>12.115860120098905</v>
      </c>
      <c r="M323">
        <v>15.012363122571529</v>
      </c>
      <c r="N323">
        <v>12.610385022960086</v>
      </c>
      <c r="O323">
        <v>9.8904980572235957</v>
      </c>
      <c r="P323">
        <v>9.6432356057930058</v>
      </c>
      <c r="Q323">
        <v>11.162133521723772</v>
      </c>
      <c r="R323">
        <v>0</v>
      </c>
      <c r="S323">
        <v>3.9561992228894387</v>
      </c>
      <c r="T323">
        <v>3.0024726245143061</v>
      </c>
    </row>
    <row r="324" spans="2:20" x14ac:dyDescent="0.25">
      <c r="B324">
        <v>4.2394014962593518</v>
      </c>
      <c r="C324">
        <v>2.8678304239401498</v>
      </c>
      <c r="D324">
        <v>0</v>
      </c>
      <c r="E324">
        <v>5.2680798004987528</v>
      </c>
      <c r="F324">
        <v>11.37780548628429</v>
      </c>
      <c r="G324">
        <v>9.5698254364089763</v>
      </c>
      <c r="H324">
        <v>13.092269326683292</v>
      </c>
      <c r="I324">
        <v>11.596009975062344</v>
      </c>
      <c r="J324">
        <v>8.2294264339152114</v>
      </c>
      <c r="K324">
        <v>9.4763092269326688</v>
      </c>
      <c r="L324">
        <v>14.775561097256858</v>
      </c>
      <c r="M324">
        <v>11.37780548628429</v>
      </c>
      <c r="N324">
        <v>12.936408977556111</v>
      </c>
      <c r="O324">
        <v>13.684538653366584</v>
      </c>
      <c r="P324">
        <v>17.362842892768079</v>
      </c>
      <c r="Q324">
        <v>15.679551122194512</v>
      </c>
      <c r="R324">
        <v>1.9326683291770574</v>
      </c>
      <c r="S324">
        <v>1.6209476309226933</v>
      </c>
      <c r="T324">
        <v>2.3379052369077309</v>
      </c>
    </row>
    <row r="325" spans="2:20" x14ac:dyDescent="0.25">
      <c r="B325">
        <v>5.6565656565656566</v>
      </c>
      <c r="C325">
        <v>3.2323232323232323</v>
      </c>
      <c r="D325">
        <v>1.3468013468013467</v>
      </c>
      <c r="E325">
        <v>4.4781144781144784</v>
      </c>
      <c r="F325">
        <v>14.78114478114478</v>
      </c>
      <c r="G325">
        <v>18.08080808080808</v>
      </c>
      <c r="H325">
        <v>16.969696969696972</v>
      </c>
      <c r="I325">
        <v>15.622895622895621</v>
      </c>
      <c r="J325">
        <v>19.427609427609426</v>
      </c>
      <c r="K325">
        <v>14.747474747474747</v>
      </c>
      <c r="L325">
        <v>12.996632996632998</v>
      </c>
      <c r="M325">
        <v>15.925925925925927</v>
      </c>
      <c r="N325">
        <v>16.329966329966332</v>
      </c>
      <c r="O325">
        <v>17.542087542087543</v>
      </c>
      <c r="P325">
        <v>18.92255892255892</v>
      </c>
      <c r="Q325">
        <v>16.060606060606062</v>
      </c>
      <c r="R325">
        <v>0</v>
      </c>
      <c r="S325">
        <v>2.5925925925925926</v>
      </c>
      <c r="T325">
        <v>10</v>
      </c>
    </row>
    <row r="326" spans="2:20" x14ac:dyDescent="0.25">
      <c r="B326">
        <v>2.9845505617977528</v>
      </c>
      <c r="C326">
        <v>1.8960674157303372</v>
      </c>
      <c r="D326">
        <v>0</v>
      </c>
      <c r="E326">
        <v>3.7570224719101124</v>
      </c>
      <c r="F326">
        <v>16.186797752808989</v>
      </c>
      <c r="G326">
        <v>10.919943820224718</v>
      </c>
      <c r="H326">
        <v>14.431179775280899</v>
      </c>
      <c r="I326">
        <v>12.008426966292134</v>
      </c>
      <c r="J326">
        <v>13.974719101123595</v>
      </c>
      <c r="K326">
        <v>13.834269662921347</v>
      </c>
      <c r="L326">
        <v>10.14747191011236</v>
      </c>
      <c r="M326">
        <v>8.1460674157303377</v>
      </c>
      <c r="N326">
        <v>18.995786516853933</v>
      </c>
      <c r="O326">
        <v>18.469101123595504</v>
      </c>
      <c r="P326">
        <v>10.042134831460674</v>
      </c>
      <c r="Q326">
        <v>16.046348314606742</v>
      </c>
      <c r="R326">
        <v>2.071629213483146</v>
      </c>
      <c r="S326">
        <v>1.0182584269662922</v>
      </c>
      <c r="T326">
        <v>3.2654494382022476</v>
      </c>
    </row>
    <row r="327" spans="2:20" x14ac:dyDescent="0.25">
      <c r="B327">
        <v>1.3761467889908259</v>
      </c>
      <c r="C327">
        <v>2.5993883792048931</v>
      </c>
      <c r="D327">
        <v>0</v>
      </c>
      <c r="E327">
        <v>5.9021406727828749</v>
      </c>
      <c r="F327">
        <v>9.0214067278287455</v>
      </c>
      <c r="G327">
        <v>0.55045871559633031</v>
      </c>
      <c r="H327">
        <v>6.238532110091743</v>
      </c>
      <c r="I327">
        <v>8.0122324159021403</v>
      </c>
      <c r="J327">
        <v>16.146788990825691</v>
      </c>
      <c r="K327">
        <v>9.2354740061162079</v>
      </c>
      <c r="L327">
        <v>10.030581039755351</v>
      </c>
      <c r="M327">
        <v>8.5321100917431192</v>
      </c>
      <c r="N327">
        <v>10.122324159021407</v>
      </c>
      <c r="O327">
        <v>12.721712538226299</v>
      </c>
      <c r="P327">
        <v>17.584097859327215</v>
      </c>
      <c r="Q327">
        <v>20.795107033639145</v>
      </c>
      <c r="R327">
        <v>0.672782874617737</v>
      </c>
      <c r="S327">
        <v>2.8134556574923546</v>
      </c>
      <c r="T327">
        <v>1.4678899082568808</v>
      </c>
    </row>
    <row r="328" spans="2:20" x14ac:dyDescent="0.25">
      <c r="B328">
        <v>4.5298558682223744</v>
      </c>
      <c r="C328">
        <v>5.7309540150995195</v>
      </c>
      <c r="D328">
        <v>2.5394646533973919</v>
      </c>
      <c r="E328">
        <v>8.6822237474262174</v>
      </c>
      <c r="F328">
        <v>12.182566918325326</v>
      </c>
      <c r="G328">
        <v>10.60398078242965</v>
      </c>
      <c r="H328">
        <v>7.7899794097460537</v>
      </c>
      <c r="I328">
        <v>19.011667810569662</v>
      </c>
      <c r="J328">
        <v>10.844200411805078</v>
      </c>
      <c r="K328">
        <v>5.4907343857240907</v>
      </c>
      <c r="L328">
        <v>10.569663692518874</v>
      </c>
      <c r="M328">
        <v>14.378860672614962</v>
      </c>
      <c r="N328">
        <v>15.236787920384351</v>
      </c>
      <c r="O328">
        <v>9.1283459162663014</v>
      </c>
      <c r="P328">
        <v>10.60398078242965</v>
      </c>
      <c r="Q328">
        <v>16.746739876458477</v>
      </c>
      <c r="R328">
        <v>0</v>
      </c>
      <c r="S328">
        <v>4.5984900480439261</v>
      </c>
      <c r="T328">
        <v>3.0885380919698009</v>
      </c>
    </row>
    <row r="329" spans="2:20" x14ac:dyDescent="0.25">
      <c r="B329">
        <v>2.8744809964867453</v>
      </c>
      <c r="C329">
        <v>5.9086553816671987</v>
      </c>
      <c r="D329">
        <v>1.9801980198019802</v>
      </c>
      <c r="E329">
        <v>8.4318109230277862</v>
      </c>
      <c r="F329">
        <v>13.63781539444267</v>
      </c>
      <c r="G329">
        <v>16.448419035451934</v>
      </c>
      <c r="H329">
        <v>14.883423826253592</v>
      </c>
      <c r="I329">
        <v>16.99137655701054</v>
      </c>
      <c r="J329">
        <v>16.544235068668158</v>
      </c>
      <c r="K329">
        <v>13.350367294793998</v>
      </c>
      <c r="L329">
        <v>16.799744490578089</v>
      </c>
      <c r="M329">
        <v>14.308527626956243</v>
      </c>
      <c r="N329">
        <v>14.500159693388696</v>
      </c>
      <c r="O329">
        <v>17.342702012136698</v>
      </c>
      <c r="P329">
        <v>17.087192590226767</v>
      </c>
      <c r="Q329">
        <v>15.298626636857234</v>
      </c>
      <c r="R329">
        <v>0</v>
      </c>
      <c r="S329">
        <v>4.4394762056850849</v>
      </c>
      <c r="T329">
        <v>6.8668157138294479</v>
      </c>
    </row>
    <row r="330" spans="2:20" x14ac:dyDescent="0.25">
      <c r="B330">
        <v>2.4446646845061117</v>
      </c>
      <c r="C330">
        <v>5.2527254707631315</v>
      </c>
      <c r="D330">
        <v>0</v>
      </c>
      <c r="E330">
        <v>6.5080938222662699</v>
      </c>
      <c r="F330">
        <v>19.193921374297986</v>
      </c>
      <c r="G330">
        <v>20.6805417905517</v>
      </c>
      <c r="H330">
        <v>18.995705318797491</v>
      </c>
      <c r="I330">
        <v>15.659068384539149</v>
      </c>
      <c r="J330">
        <v>10.175090849025437</v>
      </c>
      <c r="K330">
        <v>10.109018830525272</v>
      </c>
      <c r="L330">
        <v>17.905517013544763</v>
      </c>
      <c r="M330">
        <v>21.043937892302612</v>
      </c>
      <c r="N330">
        <v>26.660059464816648</v>
      </c>
      <c r="O330">
        <v>19.425173439048564</v>
      </c>
      <c r="P330">
        <v>20.746613809051865</v>
      </c>
      <c r="Q330">
        <v>22.993062438057482</v>
      </c>
      <c r="R330">
        <v>1.6187644532540468</v>
      </c>
      <c r="S330">
        <v>3.931285100759828</v>
      </c>
      <c r="T330">
        <v>5.7152296002642888</v>
      </c>
    </row>
    <row r="331" spans="2:20" x14ac:dyDescent="0.25">
      <c r="B331">
        <v>4.2805755395683454</v>
      </c>
      <c r="C331">
        <v>5.4676258992805753</v>
      </c>
      <c r="D331">
        <v>4.6043165467625897</v>
      </c>
      <c r="E331">
        <v>7.1942446043165464</v>
      </c>
      <c r="F331">
        <v>14.028776978417264</v>
      </c>
      <c r="G331">
        <v>15.935251798561151</v>
      </c>
      <c r="H331">
        <v>17.086330935251798</v>
      </c>
      <c r="I331">
        <v>14.568345323741008</v>
      </c>
      <c r="J331">
        <v>12.697841726618705</v>
      </c>
      <c r="K331">
        <v>15.035971223021583</v>
      </c>
      <c r="L331">
        <v>21.007194244604317</v>
      </c>
      <c r="M331">
        <v>24.244604316546763</v>
      </c>
      <c r="N331">
        <v>21.798561151079138</v>
      </c>
      <c r="O331">
        <v>22.805755395683452</v>
      </c>
      <c r="P331">
        <v>18.021582733812949</v>
      </c>
      <c r="Q331">
        <v>19.136690647482013</v>
      </c>
      <c r="R331">
        <v>0</v>
      </c>
      <c r="S331">
        <v>5.3956834532374103</v>
      </c>
      <c r="T331">
        <v>7.3021582733812957</v>
      </c>
    </row>
    <row r="332" spans="2:20" x14ac:dyDescent="0.25">
      <c r="B332">
        <v>3.031259867382381</v>
      </c>
      <c r="C332">
        <v>6.1256709820018944</v>
      </c>
      <c r="D332">
        <v>2.0524155352068205</v>
      </c>
      <c r="E332">
        <v>8.5254183770129455</v>
      </c>
      <c r="F332">
        <v>8.7464477423429106</v>
      </c>
      <c r="G332">
        <v>7.7991790337859177</v>
      </c>
      <c r="H332">
        <v>7.5781496684559526</v>
      </c>
      <c r="I332">
        <v>7.9570571518787494</v>
      </c>
      <c r="J332">
        <v>8.5569940006315122</v>
      </c>
      <c r="K332">
        <v>11.714556362488159</v>
      </c>
      <c r="L332">
        <v>8.6517208714872122</v>
      </c>
      <c r="M332">
        <v>4.9573729081149356</v>
      </c>
      <c r="N332">
        <v>14.30375749921061</v>
      </c>
      <c r="O332">
        <v>14.019576886643511</v>
      </c>
      <c r="P332">
        <v>11.43037574992106</v>
      </c>
      <c r="Q332">
        <v>12.535522576570887</v>
      </c>
      <c r="R332">
        <v>4.9889485317335014</v>
      </c>
      <c r="S332">
        <v>3.4733185980423111</v>
      </c>
      <c r="T332">
        <v>0</v>
      </c>
    </row>
    <row r="333" spans="2:20" x14ac:dyDescent="0.25">
      <c r="B333">
        <v>3.7014188772362742</v>
      </c>
      <c r="C333">
        <v>4.5342381246144354</v>
      </c>
      <c r="D333">
        <v>1.7890191239975324</v>
      </c>
      <c r="E333">
        <v>6.0456508328192475</v>
      </c>
      <c r="F333">
        <v>7.3411474398519427</v>
      </c>
      <c r="G333">
        <v>5.9839605181986428</v>
      </c>
      <c r="H333">
        <v>4.1024059222702043</v>
      </c>
      <c r="I333">
        <v>8.9759407772979642</v>
      </c>
      <c r="J333">
        <v>6.5700185070943853</v>
      </c>
      <c r="K333">
        <v>6.2924120913016663</v>
      </c>
      <c r="L333">
        <v>7.464528069093153</v>
      </c>
      <c r="M333">
        <v>8.0814312152991974</v>
      </c>
      <c r="N333">
        <v>9.3152375077112897</v>
      </c>
      <c r="O333">
        <v>8.6674892041949416</v>
      </c>
      <c r="P333">
        <v>9.9012954966070321</v>
      </c>
      <c r="Q333">
        <v>9.0376310919185681</v>
      </c>
      <c r="R333">
        <v>0</v>
      </c>
      <c r="S333">
        <v>1.4805675508945095</v>
      </c>
      <c r="T333">
        <v>3.5163479333744601</v>
      </c>
    </row>
    <row r="334" spans="2:20" x14ac:dyDescent="0.25">
      <c r="B334">
        <v>2.6965562053281351</v>
      </c>
      <c r="C334">
        <v>4.2560103963612734</v>
      </c>
      <c r="D334">
        <v>3.5737491877842755</v>
      </c>
      <c r="E334">
        <v>9.6816114359974002</v>
      </c>
      <c r="F334">
        <v>10.818713450292398</v>
      </c>
      <c r="G334">
        <v>13.222871994801819</v>
      </c>
      <c r="H334">
        <v>14.684860298895385</v>
      </c>
      <c r="I334">
        <v>7.6998050682261203</v>
      </c>
      <c r="J334">
        <v>11.338531513970111</v>
      </c>
      <c r="K334">
        <v>9.3242365172189725</v>
      </c>
      <c r="L334">
        <v>12.150747238466536</v>
      </c>
      <c r="M334">
        <v>12.605588044184534</v>
      </c>
      <c r="N334">
        <v>20.467836257309941</v>
      </c>
      <c r="O334">
        <v>16.146848602988953</v>
      </c>
      <c r="P334">
        <v>14.554905782975958</v>
      </c>
      <c r="Q334">
        <v>13.09291747888239</v>
      </c>
      <c r="R334">
        <v>0</v>
      </c>
      <c r="S334">
        <v>5.0357374918778426</v>
      </c>
      <c r="T334">
        <v>4.6133853151397011</v>
      </c>
    </row>
    <row r="335" spans="2:20" x14ac:dyDescent="0.25">
      <c r="B335">
        <v>1.3833384568090994</v>
      </c>
      <c r="C335">
        <v>2.2748232400860746</v>
      </c>
      <c r="D335">
        <v>0</v>
      </c>
      <c r="E335">
        <v>4.7033507531509375</v>
      </c>
      <c r="F335">
        <v>7.6544727943436826</v>
      </c>
      <c r="G335">
        <v>7.5622502305564092</v>
      </c>
      <c r="H335">
        <v>7.3470642483861051</v>
      </c>
      <c r="I335">
        <v>9.1300338149400559</v>
      </c>
      <c r="J335">
        <v>8.7611435597909626</v>
      </c>
      <c r="K335">
        <v>6.1481709191515517</v>
      </c>
      <c r="L335">
        <v>13.433753458346143</v>
      </c>
      <c r="M335">
        <v>11.497079618813403</v>
      </c>
      <c r="N335">
        <v>11.865969873962497</v>
      </c>
      <c r="O335">
        <v>12.173378419920073</v>
      </c>
      <c r="P335">
        <v>12.296341838303103</v>
      </c>
      <c r="Q335">
        <v>12.48078696587765</v>
      </c>
      <c r="R335">
        <v>1.1374116200430373</v>
      </c>
      <c r="S335">
        <v>2.05963725791577</v>
      </c>
      <c r="T335">
        <v>4.3652013525976026</v>
      </c>
    </row>
    <row r="336" spans="2:20" x14ac:dyDescent="0.25">
      <c r="B336">
        <v>5.8588548601864181</v>
      </c>
      <c r="C336">
        <v>3.8615179760319571</v>
      </c>
      <c r="D336">
        <v>2.896138482023968</v>
      </c>
      <c r="E336">
        <v>4.3608521970705727</v>
      </c>
      <c r="F336">
        <v>10.086551264980026</v>
      </c>
      <c r="G336">
        <v>12.21704394141145</v>
      </c>
      <c r="H336">
        <v>12.982689747003995</v>
      </c>
      <c r="I336">
        <v>8.1890812250332878</v>
      </c>
      <c r="J336">
        <v>5.0266311584553929</v>
      </c>
      <c r="K336">
        <v>12.416777629826898</v>
      </c>
      <c r="L336">
        <v>13.548601864181093</v>
      </c>
      <c r="M336">
        <v>15.945406125166445</v>
      </c>
      <c r="N336">
        <v>14.946737683089214</v>
      </c>
      <c r="O336">
        <v>10.652463382157123</v>
      </c>
      <c r="P336">
        <v>10.952063914780293</v>
      </c>
      <c r="Q336">
        <v>15.479360852197072</v>
      </c>
      <c r="R336">
        <v>0</v>
      </c>
      <c r="S336">
        <v>2.0972037283621838</v>
      </c>
      <c r="T336">
        <v>3.4620505992010648</v>
      </c>
    </row>
    <row r="337" spans="2:20" x14ac:dyDescent="0.25">
      <c r="B337">
        <v>2.8449066992964211</v>
      </c>
      <c r="C337">
        <v>5.7204037932089324</v>
      </c>
      <c r="D337">
        <v>0.73416947078617312</v>
      </c>
      <c r="E337">
        <v>6.6687060263077402</v>
      </c>
      <c r="F337">
        <v>15.203426124197003</v>
      </c>
      <c r="G337">
        <v>13.36800244723157</v>
      </c>
      <c r="H337">
        <v>14.193943101866013</v>
      </c>
      <c r="I337">
        <v>14.316304680330378</v>
      </c>
      <c r="J337">
        <v>7.1275619455490977</v>
      </c>
      <c r="K337">
        <v>7.3111043132456404</v>
      </c>
      <c r="L337">
        <v>10.278372591006423</v>
      </c>
      <c r="M337">
        <v>7.5864178647904552</v>
      </c>
      <c r="N337">
        <v>17.100030590394617</v>
      </c>
      <c r="O337">
        <v>16.763536249617619</v>
      </c>
      <c r="P337">
        <v>8.504129703273172</v>
      </c>
      <c r="Q337">
        <v>11.318446007953503</v>
      </c>
      <c r="R337">
        <v>0</v>
      </c>
      <c r="S337">
        <v>2.0189660446619762</v>
      </c>
      <c r="T337">
        <v>2.294279596206791</v>
      </c>
    </row>
    <row r="338" spans="2:20" x14ac:dyDescent="0.25">
      <c r="B338">
        <v>1.2679628064243449</v>
      </c>
      <c r="C338">
        <v>2.6768103691180616</v>
      </c>
      <c r="D338">
        <v>0</v>
      </c>
      <c r="E338">
        <v>5.5226824457593686</v>
      </c>
      <c r="F338">
        <v>15.469146238377007</v>
      </c>
      <c r="G338">
        <v>13.806706114398423</v>
      </c>
      <c r="H338">
        <v>15.046491969568892</v>
      </c>
      <c r="I338">
        <v>16.060862214708369</v>
      </c>
      <c r="J338">
        <v>10.566356720202874</v>
      </c>
      <c r="K338">
        <v>10.510002817695126</v>
      </c>
      <c r="L338">
        <v>10.960834037757115</v>
      </c>
      <c r="M338">
        <v>8.3967314736545511</v>
      </c>
      <c r="N338">
        <v>6.4525218371372217</v>
      </c>
      <c r="O338">
        <v>10.960834037757115</v>
      </c>
      <c r="P338">
        <v>5.4381515919977463</v>
      </c>
      <c r="Q338">
        <v>6.9033530571992117</v>
      </c>
      <c r="R338">
        <v>4.1420118343195274</v>
      </c>
      <c r="S338">
        <v>1.8596787827557058</v>
      </c>
      <c r="T338">
        <v>3.8884192730346578</v>
      </c>
    </row>
    <row r="339" spans="2:20" x14ac:dyDescent="0.25">
      <c r="B339">
        <v>3.6041539401343923</v>
      </c>
      <c r="C339">
        <v>3.6652412950519242</v>
      </c>
      <c r="D339">
        <v>5.2229688454489924</v>
      </c>
      <c r="E339">
        <v>7.0250458155161883</v>
      </c>
      <c r="F339">
        <v>12.889431887599267</v>
      </c>
      <c r="G339">
        <v>11.78985949908369</v>
      </c>
      <c r="H339">
        <v>12.40073304825901</v>
      </c>
      <c r="I339">
        <v>16.34086744043983</v>
      </c>
      <c r="J339">
        <v>10.62919975565058</v>
      </c>
      <c r="K339">
        <v>8.3995113011606595</v>
      </c>
      <c r="L339">
        <v>16.615760537568725</v>
      </c>
      <c r="M339">
        <v>12.186927306047648</v>
      </c>
      <c r="N339">
        <v>9.7434331093463644</v>
      </c>
      <c r="O339">
        <v>8.9798411728772152</v>
      </c>
      <c r="P339">
        <v>11.17898594990837</v>
      </c>
      <c r="Q339">
        <v>7.6359193646915084</v>
      </c>
      <c r="R339">
        <v>0</v>
      </c>
      <c r="S339">
        <v>6.6279780085522297</v>
      </c>
      <c r="T339">
        <v>5.1924251679902254</v>
      </c>
    </row>
    <row r="340" spans="2:20" x14ac:dyDescent="0.25">
      <c r="B340">
        <v>0.82263902599539318</v>
      </c>
      <c r="C340">
        <v>4.1131951299769662</v>
      </c>
      <c r="D340">
        <v>1.1187890753537348</v>
      </c>
      <c r="E340">
        <v>8.9174070417900619</v>
      </c>
      <c r="F340">
        <v>13.228035538005923</v>
      </c>
      <c r="G340">
        <v>8.9174070417900619</v>
      </c>
      <c r="H340">
        <v>10.62849621586048</v>
      </c>
      <c r="I340">
        <v>13.688713392563342</v>
      </c>
      <c r="J340">
        <v>11.089174070417901</v>
      </c>
      <c r="K340">
        <v>13.72161895360316</v>
      </c>
      <c r="L340">
        <v>9.6413293846660082</v>
      </c>
      <c r="M340">
        <v>12.3395853899309</v>
      </c>
      <c r="N340">
        <v>16.781836130306022</v>
      </c>
      <c r="O340">
        <v>13.425468904244816</v>
      </c>
      <c r="P340">
        <v>14.906219151036526</v>
      </c>
      <c r="Q340">
        <v>11.878907535373479</v>
      </c>
      <c r="R340">
        <v>0</v>
      </c>
      <c r="S340">
        <v>4.5409674234945703</v>
      </c>
      <c r="T340">
        <v>2.6982560052648896</v>
      </c>
    </row>
    <row r="341" spans="2:20" x14ac:dyDescent="0.25">
      <c r="B341">
        <v>3.6739734485952456</v>
      </c>
      <c r="C341">
        <v>5.1250385921580737</v>
      </c>
      <c r="D341">
        <v>0.40135844396418652</v>
      </c>
      <c r="E341">
        <v>5.3411546773695582</v>
      </c>
      <c r="F341">
        <v>6.1747452917567145</v>
      </c>
      <c r="G341">
        <v>6.8848410003087377</v>
      </c>
      <c r="H341">
        <v>4.7545538746526708</v>
      </c>
      <c r="I341">
        <v>8.9225069465884523</v>
      </c>
      <c r="J341">
        <v>3.8900895338067309</v>
      </c>
      <c r="K341">
        <v>5.7733868477925281</v>
      </c>
      <c r="L341">
        <v>3.4269836369249767</v>
      </c>
      <c r="M341">
        <v>7.1009570855202222</v>
      </c>
      <c r="N341">
        <v>11.207162704538439</v>
      </c>
      <c r="O341">
        <v>9.7869712874343922</v>
      </c>
      <c r="P341">
        <v>9.7560975609756095</v>
      </c>
      <c r="Q341">
        <v>11.454152516208707</v>
      </c>
      <c r="R341">
        <v>3.0873726458783572</v>
      </c>
      <c r="S341">
        <v>0</v>
      </c>
      <c r="T341">
        <v>3.79746835443038</v>
      </c>
    </row>
    <row r="342" spans="2:20" x14ac:dyDescent="0.25">
      <c r="B342">
        <v>5.0431320504313204</v>
      </c>
      <c r="C342">
        <v>3.6828135368281356</v>
      </c>
      <c r="D342">
        <v>3.1519575315195754</v>
      </c>
      <c r="E342">
        <v>6.4366290643662909</v>
      </c>
      <c r="F342">
        <v>17.518248175182482</v>
      </c>
      <c r="G342">
        <v>13.238221632382215</v>
      </c>
      <c r="H342">
        <v>15.228931652289315</v>
      </c>
      <c r="I342">
        <v>20.404777704047778</v>
      </c>
      <c r="J342">
        <v>14.830789648307896</v>
      </c>
      <c r="K342">
        <v>18.049104180491042</v>
      </c>
      <c r="L342">
        <v>18.646317186463172</v>
      </c>
      <c r="M342">
        <v>14.664897146648972</v>
      </c>
      <c r="N342">
        <v>15.228931652289315</v>
      </c>
      <c r="O342">
        <v>18.414067684140679</v>
      </c>
      <c r="P342">
        <v>16.058394160583941</v>
      </c>
      <c r="Q342">
        <v>17.783676177836764</v>
      </c>
      <c r="R342">
        <v>0</v>
      </c>
      <c r="S342">
        <v>2.0238885202388852</v>
      </c>
      <c r="T342">
        <v>8.8918380889183819</v>
      </c>
    </row>
    <row r="343" spans="2:20" x14ac:dyDescent="0.25">
      <c r="B343">
        <v>2.8728606356968216</v>
      </c>
      <c r="C343">
        <v>3.3618581907090466</v>
      </c>
      <c r="D343">
        <v>0</v>
      </c>
      <c r="E343">
        <v>6.9682151589242052</v>
      </c>
      <c r="F343">
        <v>13.78361858190709</v>
      </c>
      <c r="G343">
        <v>16.075794621026894</v>
      </c>
      <c r="H343">
        <v>14.975550122249389</v>
      </c>
      <c r="I343">
        <v>13.753056234718827</v>
      </c>
      <c r="J343">
        <v>13.600244498777506</v>
      </c>
      <c r="K343">
        <v>10.482885085574573</v>
      </c>
      <c r="L343">
        <v>12.163814180929096</v>
      </c>
      <c r="M343">
        <v>10.055012224938874</v>
      </c>
      <c r="N343">
        <v>12.133251833740831</v>
      </c>
      <c r="O343">
        <v>15.556234718826406</v>
      </c>
      <c r="P343">
        <v>15.097799511002444</v>
      </c>
      <c r="Q343">
        <v>14.578239608801958</v>
      </c>
      <c r="R343">
        <v>0.12224938875305623</v>
      </c>
      <c r="S343">
        <v>2.8117359413202934</v>
      </c>
      <c r="T343">
        <v>3.6674816625916873</v>
      </c>
    </row>
    <row r="344" spans="2:20" x14ac:dyDescent="0.25">
      <c r="B344">
        <v>1.1257639112254743</v>
      </c>
      <c r="C344">
        <v>2.1871984560952074</v>
      </c>
      <c r="D344">
        <v>0</v>
      </c>
      <c r="E344">
        <v>5.4036667738822768</v>
      </c>
      <c r="F344">
        <v>13.702155033772916</v>
      </c>
      <c r="G344">
        <v>9.585075587005468</v>
      </c>
      <c r="H344">
        <v>11.482791894499838</v>
      </c>
      <c r="I344">
        <v>12.833708587970408</v>
      </c>
      <c r="J344">
        <v>9.0382759729816655</v>
      </c>
      <c r="K344">
        <v>1.9942103570279832</v>
      </c>
      <c r="L344">
        <v>13.477002251527823</v>
      </c>
      <c r="M344">
        <v>10.6465101318752</v>
      </c>
      <c r="N344">
        <v>15.471212608555806</v>
      </c>
      <c r="O344">
        <v>10.678674815053071</v>
      </c>
      <c r="P344">
        <v>13.573496301061436</v>
      </c>
      <c r="Q344">
        <v>13.058861370215503</v>
      </c>
      <c r="R344">
        <v>0.16082341588935348</v>
      </c>
      <c r="S344">
        <v>2.5410099710517851</v>
      </c>
      <c r="T344">
        <v>2.4123512383403023</v>
      </c>
    </row>
    <row r="345" spans="2:20" x14ac:dyDescent="0.25">
      <c r="B345">
        <v>4.101326899879373</v>
      </c>
      <c r="C345">
        <v>4.8854041013269001</v>
      </c>
      <c r="D345">
        <v>3.7696019300361878</v>
      </c>
      <c r="E345">
        <v>7.9613992762364294</v>
      </c>
      <c r="F345">
        <v>5.8202653799758748</v>
      </c>
      <c r="G345">
        <v>5.9408926417370322</v>
      </c>
      <c r="H345">
        <v>3.3172496984318456</v>
      </c>
      <c r="I345">
        <v>3.4077201447527141</v>
      </c>
      <c r="J345">
        <v>5.2774427020506636</v>
      </c>
      <c r="K345">
        <v>10.9167671893848</v>
      </c>
      <c r="L345">
        <v>15.651387213510255</v>
      </c>
      <c r="M345">
        <v>12.032569360675513</v>
      </c>
      <c r="N345">
        <v>11.489746682750301</v>
      </c>
      <c r="O345">
        <v>6.3630880579010851</v>
      </c>
      <c r="P345">
        <v>5.7599517490952952</v>
      </c>
      <c r="Q345">
        <v>9.6803377563329303</v>
      </c>
      <c r="R345">
        <v>0</v>
      </c>
      <c r="S345">
        <v>4.6743063932448727</v>
      </c>
      <c r="T345">
        <v>3.7696019300361878</v>
      </c>
    </row>
    <row r="346" spans="2:20" x14ac:dyDescent="0.25">
      <c r="B346">
        <v>2.6761819803746656</v>
      </c>
      <c r="C346">
        <v>3.7466547725245318</v>
      </c>
      <c r="D346">
        <v>0</v>
      </c>
      <c r="E346">
        <v>3.4493012191495689</v>
      </c>
      <c r="F346">
        <v>6.6904549509366635</v>
      </c>
      <c r="G346">
        <v>1.9327980969372585</v>
      </c>
      <c r="H346">
        <v>7.7014570324115379</v>
      </c>
      <c r="I346">
        <v>2.3788284269997026</v>
      </c>
      <c r="J346">
        <v>3.0330062444246209</v>
      </c>
      <c r="K346">
        <v>10.615521855486174</v>
      </c>
      <c r="L346">
        <v>6.7201903062741595</v>
      </c>
      <c r="M346">
        <v>4.3413618792744568</v>
      </c>
      <c r="N346">
        <v>11.983348201011001</v>
      </c>
      <c r="O346">
        <v>13.351174546535832</v>
      </c>
      <c r="P346">
        <v>12.102289622360987</v>
      </c>
      <c r="Q346">
        <v>11.923877490336011</v>
      </c>
      <c r="R346">
        <v>1.3975617008623253</v>
      </c>
      <c r="S346">
        <v>2.0220041629497474</v>
      </c>
      <c r="T346">
        <v>0.56497175141242939</v>
      </c>
    </row>
    <row r="347" spans="2:20" x14ac:dyDescent="0.25">
      <c r="B347">
        <v>2.2515278224509485</v>
      </c>
      <c r="C347">
        <v>5.3393374075265356</v>
      </c>
      <c r="D347">
        <v>0</v>
      </c>
      <c r="E347">
        <v>5.5644901897716306</v>
      </c>
      <c r="F347">
        <v>11.128980379543261</v>
      </c>
      <c r="G347">
        <v>10.003216468317786</v>
      </c>
      <c r="H347">
        <v>10.228369250562883</v>
      </c>
      <c r="I347">
        <v>13.509166934705693</v>
      </c>
      <c r="J347">
        <v>10.228369250562883</v>
      </c>
      <c r="K347">
        <v>12.801543904792537</v>
      </c>
      <c r="L347">
        <v>11.740109359922805</v>
      </c>
      <c r="M347">
        <v>13.123190736571244</v>
      </c>
      <c r="N347">
        <v>13.509166934705693</v>
      </c>
      <c r="O347">
        <v>20.263750402058538</v>
      </c>
      <c r="P347">
        <v>5.4036667738822768</v>
      </c>
      <c r="Q347">
        <v>12.029591508523641</v>
      </c>
      <c r="R347">
        <v>0.45030556449018982</v>
      </c>
      <c r="S347">
        <v>5.7896429720167255</v>
      </c>
      <c r="T347">
        <v>1.2222579607590867</v>
      </c>
    </row>
    <row r="348" spans="2:20" x14ac:dyDescent="0.25">
      <c r="B348">
        <v>0</v>
      </c>
      <c r="C348">
        <v>1.5517755893763057</v>
      </c>
      <c r="D348">
        <v>0.86541330945986272</v>
      </c>
      <c r="E348">
        <v>3.9092808116980007</v>
      </c>
      <c r="F348">
        <v>14.712026260817668</v>
      </c>
      <c r="G348">
        <v>9.7582811101163838</v>
      </c>
      <c r="H348">
        <v>10.026857654431513</v>
      </c>
      <c r="I348">
        <v>12.593255744553863</v>
      </c>
      <c r="J348">
        <v>4.6254849298716803</v>
      </c>
      <c r="K348">
        <v>5.1029543419874663</v>
      </c>
      <c r="L348">
        <v>4.8045359594150998</v>
      </c>
      <c r="M348">
        <v>2.357505222321695</v>
      </c>
      <c r="N348">
        <v>7.2814085347657418</v>
      </c>
      <c r="O348">
        <v>7.0128319904506116</v>
      </c>
      <c r="P348">
        <v>7.311250373022979</v>
      </c>
      <c r="Q348">
        <v>9.5195464040584898</v>
      </c>
      <c r="R348">
        <v>0.17905102954341987</v>
      </c>
      <c r="S348">
        <v>2.178454192778275</v>
      </c>
      <c r="T348">
        <v>5.9385258131900924</v>
      </c>
    </row>
    <row r="349" spans="2:20" x14ac:dyDescent="0.25">
      <c r="B349">
        <v>3.2558139534883721</v>
      </c>
      <c r="C349">
        <v>5.5813953488372094</v>
      </c>
      <c r="D349">
        <v>1.4617940199335548</v>
      </c>
      <c r="E349">
        <v>8.2724252491694354</v>
      </c>
      <c r="F349">
        <v>2.1262458471760799</v>
      </c>
      <c r="G349">
        <v>9.102990033222591</v>
      </c>
      <c r="H349">
        <v>7.176079734219269</v>
      </c>
      <c r="I349">
        <v>4.4518272425249164</v>
      </c>
      <c r="J349">
        <v>10.830564784053157</v>
      </c>
      <c r="K349">
        <v>6.5448504983388709</v>
      </c>
      <c r="L349">
        <v>9.2691029900332218</v>
      </c>
      <c r="M349">
        <v>6.8438538205980057</v>
      </c>
      <c r="N349">
        <v>21.196013289036543</v>
      </c>
      <c r="O349">
        <v>16.44518272425249</v>
      </c>
      <c r="P349">
        <v>13.687707641196011</v>
      </c>
      <c r="Q349">
        <v>20.498338870431894</v>
      </c>
      <c r="R349">
        <v>0.19933554817275745</v>
      </c>
      <c r="S349">
        <v>2.8903654485049834</v>
      </c>
      <c r="T349">
        <v>0</v>
      </c>
    </row>
    <row r="350" spans="2:20" x14ac:dyDescent="0.25">
      <c r="B350">
        <v>2.000635122261035</v>
      </c>
      <c r="C350">
        <v>2.826294061606859</v>
      </c>
      <c r="D350">
        <v>0</v>
      </c>
      <c r="E350">
        <v>3.6837091140044458</v>
      </c>
      <c r="F350">
        <v>4.4458558272467448</v>
      </c>
      <c r="G350">
        <v>8.0660527151476664</v>
      </c>
      <c r="H350">
        <v>3.7472213401079708</v>
      </c>
      <c r="I350">
        <v>5.3350269926960934</v>
      </c>
      <c r="J350">
        <v>4.826929183867894</v>
      </c>
      <c r="K350">
        <v>6.8275643061289308</v>
      </c>
      <c r="L350">
        <v>9.1457605589075897</v>
      </c>
      <c r="M350">
        <v>9.6221022546840267</v>
      </c>
      <c r="N350">
        <v>8.0342966020959032</v>
      </c>
      <c r="O350">
        <v>7.9390282629406155</v>
      </c>
      <c r="P350">
        <v>3.8742457923150204</v>
      </c>
      <c r="Q350">
        <v>5.1762464274372819</v>
      </c>
      <c r="R350">
        <v>1.0161956176563989</v>
      </c>
      <c r="S350">
        <v>3.0168307399174341</v>
      </c>
      <c r="T350">
        <v>5.7478564623690058</v>
      </c>
    </row>
    <row r="351" spans="2:20" x14ac:dyDescent="0.25">
      <c r="B351">
        <v>0.20479812755997662</v>
      </c>
      <c r="C351">
        <v>2.9549444119368049</v>
      </c>
      <c r="D351">
        <v>1.55061439438268</v>
      </c>
      <c r="E351">
        <v>4.8566413107080164</v>
      </c>
      <c r="F351">
        <v>6.9923932124049157</v>
      </c>
      <c r="G351">
        <v>7.8700994733762437</v>
      </c>
      <c r="H351">
        <v>9.8888238736102991</v>
      </c>
      <c r="I351">
        <v>9.7717963721474543</v>
      </c>
      <c r="J351">
        <v>3.8326506729081333</v>
      </c>
      <c r="K351">
        <v>2.4575775307197194</v>
      </c>
      <c r="L351">
        <v>1.9016968987712113</v>
      </c>
      <c r="M351">
        <v>5.2077238150965472</v>
      </c>
      <c r="N351">
        <v>5.763604447045056</v>
      </c>
      <c r="O351">
        <v>4.5348156816851963</v>
      </c>
      <c r="P351">
        <v>3.5693387946167348</v>
      </c>
      <c r="Q351">
        <v>2.5160912814511409</v>
      </c>
      <c r="R351">
        <v>0</v>
      </c>
      <c r="S351">
        <v>0.73142188414277354</v>
      </c>
      <c r="T351">
        <v>2.2820362785254535</v>
      </c>
    </row>
    <row r="352" spans="2:20" x14ac:dyDescent="0.25">
      <c r="B352">
        <v>5.809128630705394</v>
      </c>
      <c r="C352">
        <v>4.4685604851579956</v>
      </c>
      <c r="D352">
        <v>0</v>
      </c>
      <c r="E352">
        <v>4.8196616661346958</v>
      </c>
      <c r="F352">
        <v>14.554739865943187</v>
      </c>
      <c r="G352">
        <v>13.437599744653687</v>
      </c>
      <c r="H352">
        <v>10.02234280242579</v>
      </c>
      <c r="I352">
        <v>12.607724225981487</v>
      </c>
      <c r="J352">
        <v>12.384296201723588</v>
      </c>
      <c r="K352">
        <v>13.150335142036388</v>
      </c>
      <c r="L352">
        <v>10.181934248324289</v>
      </c>
      <c r="M352">
        <v>13.278008298755188</v>
      </c>
      <c r="N352">
        <v>15.288860517076285</v>
      </c>
      <c r="O352">
        <v>16.406000638365782</v>
      </c>
      <c r="P352">
        <v>16.533673795084582</v>
      </c>
      <c r="Q352">
        <v>13.182253431216088</v>
      </c>
      <c r="R352">
        <v>0.54261091605489942</v>
      </c>
      <c r="S352">
        <v>0.73412065113309921</v>
      </c>
      <c r="T352">
        <v>3.7025215448451965</v>
      </c>
    </row>
    <row r="353" spans="2:20" x14ac:dyDescent="0.25">
      <c r="B353">
        <v>3.4013605442176867E-2</v>
      </c>
      <c r="C353">
        <v>2.9931972789115644</v>
      </c>
      <c r="D353">
        <v>0.30612244897959184</v>
      </c>
      <c r="E353">
        <v>7.2108843537414966</v>
      </c>
      <c r="F353">
        <v>7.7891156462585025</v>
      </c>
      <c r="G353">
        <v>4.5578231292517009</v>
      </c>
      <c r="H353">
        <v>2.9591836734693877</v>
      </c>
      <c r="I353">
        <v>6.7006802721088432</v>
      </c>
      <c r="J353">
        <v>9.795918367346939</v>
      </c>
      <c r="K353">
        <v>5.0340136054421762</v>
      </c>
      <c r="L353">
        <v>7.5170068027210881</v>
      </c>
      <c r="M353">
        <v>5.1020408163265305</v>
      </c>
      <c r="N353">
        <v>18.095238095238095</v>
      </c>
      <c r="O353">
        <v>16.292517006802719</v>
      </c>
      <c r="P353">
        <v>13.163265306122449</v>
      </c>
      <c r="Q353">
        <v>6.0544217687074831</v>
      </c>
      <c r="R353">
        <v>0</v>
      </c>
      <c r="S353">
        <v>1.7006802721088436</v>
      </c>
      <c r="T353">
        <v>3.3333333333333335</v>
      </c>
    </row>
    <row r="354" spans="2:20" x14ac:dyDescent="0.25">
      <c r="B354">
        <v>2.2413793103448274</v>
      </c>
      <c r="C354">
        <v>4.5517241379310347</v>
      </c>
      <c r="D354">
        <v>0</v>
      </c>
      <c r="E354">
        <v>4.4482758620689653</v>
      </c>
      <c r="F354">
        <v>7.931034482758621</v>
      </c>
      <c r="G354">
        <v>11.275862068965518</v>
      </c>
      <c r="H354">
        <v>9.6551724137931032</v>
      </c>
      <c r="I354">
        <v>9.8965517241379306</v>
      </c>
      <c r="J354">
        <v>10.724137931034484</v>
      </c>
      <c r="K354">
        <v>9.6551724137931032</v>
      </c>
      <c r="L354">
        <v>7.2758620689655178</v>
      </c>
      <c r="M354">
        <v>5.931034482758621</v>
      </c>
      <c r="N354">
        <v>14.793103448275863</v>
      </c>
      <c r="O354">
        <v>10.758620689655173</v>
      </c>
      <c r="P354">
        <v>16.724137931034484</v>
      </c>
      <c r="Q354">
        <v>12.379310344827585</v>
      </c>
      <c r="R354">
        <v>0.65517241379310343</v>
      </c>
      <c r="S354">
        <v>3.896551724137931</v>
      </c>
      <c r="T354">
        <v>6.0344827586206895</v>
      </c>
    </row>
    <row r="355" spans="2:20" x14ac:dyDescent="0.25">
      <c r="B355">
        <v>2.8872282608695654</v>
      </c>
      <c r="C355">
        <v>4.2459239130434785</v>
      </c>
      <c r="D355">
        <v>1.2907608695652173</v>
      </c>
      <c r="E355">
        <v>5.2309782608695654</v>
      </c>
      <c r="F355">
        <v>15.726902173913043</v>
      </c>
      <c r="G355">
        <v>9.952445652173914</v>
      </c>
      <c r="H355">
        <v>11.311141304347826</v>
      </c>
      <c r="I355">
        <v>16.338315217391305</v>
      </c>
      <c r="J355">
        <v>13.519021739130435</v>
      </c>
      <c r="K355">
        <v>12.330163043478262</v>
      </c>
      <c r="L355">
        <v>9.1372282608695645</v>
      </c>
      <c r="M355">
        <v>9.7486413043478262</v>
      </c>
      <c r="N355">
        <v>15.523097826086957</v>
      </c>
      <c r="O355">
        <v>12.092391304347826</v>
      </c>
      <c r="P355">
        <v>15.251358695652172</v>
      </c>
      <c r="Q355">
        <v>11.888586956521738</v>
      </c>
      <c r="R355">
        <v>0.37364130434782611</v>
      </c>
      <c r="S355">
        <v>2.6834239130434785</v>
      </c>
      <c r="T355">
        <v>0</v>
      </c>
    </row>
    <row r="356" spans="2:20" x14ac:dyDescent="0.25">
      <c r="B356">
        <v>5.6916426512968297</v>
      </c>
      <c r="C356">
        <v>6.4481268011527373</v>
      </c>
      <c r="D356">
        <v>0</v>
      </c>
      <c r="E356">
        <v>7.6368876080691637</v>
      </c>
      <c r="F356">
        <v>21.97406340057637</v>
      </c>
      <c r="G356">
        <v>23.162824207492797</v>
      </c>
      <c r="H356">
        <v>23.919308357348704</v>
      </c>
      <c r="I356">
        <v>21.577809798270895</v>
      </c>
      <c r="J356">
        <v>9.4380403458213262</v>
      </c>
      <c r="K356">
        <v>11.995677233429394</v>
      </c>
      <c r="L356">
        <v>9.8703170028818441</v>
      </c>
      <c r="M356">
        <v>10.590778097982708</v>
      </c>
      <c r="N356">
        <v>27.19740634005764</v>
      </c>
      <c r="O356">
        <v>24.603746397694525</v>
      </c>
      <c r="P356">
        <v>29.755043227665706</v>
      </c>
      <c r="Q356">
        <v>25</v>
      </c>
      <c r="R356">
        <v>6.0158501440922194</v>
      </c>
      <c r="S356">
        <v>8.4654178674351588</v>
      </c>
      <c r="T356">
        <v>10.951008645533141</v>
      </c>
    </row>
    <row r="357" spans="2:20" x14ac:dyDescent="0.25">
      <c r="B357">
        <v>2.7266754270696452</v>
      </c>
      <c r="C357">
        <v>5.19053876478318</v>
      </c>
      <c r="D357">
        <v>1.4783180026281211</v>
      </c>
      <c r="E357">
        <v>5.7490144546649145</v>
      </c>
      <c r="F357">
        <v>9.1655716162943488</v>
      </c>
      <c r="G357">
        <v>4.5992115637319317</v>
      </c>
      <c r="H357">
        <v>5.6833114323258869</v>
      </c>
      <c r="I357">
        <v>5.5190538764783179</v>
      </c>
      <c r="J357">
        <v>7.063074901445467</v>
      </c>
      <c r="K357">
        <v>6.9645203679369247</v>
      </c>
      <c r="L357">
        <v>5.4204993429697765</v>
      </c>
      <c r="M357">
        <v>6.8002628120893558</v>
      </c>
      <c r="N357">
        <v>13.206307490144548</v>
      </c>
      <c r="O357">
        <v>14.78318002628121</v>
      </c>
      <c r="P357">
        <v>12.056504599211564</v>
      </c>
      <c r="Q357">
        <v>12.746386333771353</v>
      </c>
      <c r="R357">
        <v>0</v>
      </c>
      <c r="S357">
        <v>2.431011826544021</v>
      </c>
      <c r="T357">
        <v>0.75558475689881732</v>
      </c>
    </row>
    <row r="358" spans="2:20" x14ac:dyDescent="0.25">
      <c r="B358">
        <v>1.7358747447243021</v>
      </c>
      <c r="C358">
        <v>3.1994554118447924</v>
      </c>
      <c r="D358">
        <v>1.3614703880190604</v>
      </c>
      <c r="E358">
        <v>8.3049693669162696</v>
      </c>
      <c r="F358">
        <v>11.980939414567732</v>
      </c>
      <c r="G358">
        <v>10.687542545949626</v>
      </c>
      <c r="H358">
        <v>13.070115724982982</v>
      </c>
      <c r="I358">
        <v>12.69571136827774</v>
      </c>
      <c r="J358">
        <v>10.823689584751532</v>
      </c>
      <c r="K358">
        <v>18.141592920353983</v>
      </c>
      <c r="L358">
        <v>10.585432266848196</v>
      </c>
      <c r="M358">
        <v>8.815520762423418</v>
      </c>
      <c r="N358">
        <v>21.783526208304966</v>
      </c>
      <c r="O358">
        <v>17.562968005445882</v>
      </c>
      <c r="P358">
        <v>18.379850238257315</v>
      </c>
      <c r="Q358">
        <v>16.303607896528248</v>
      </c>
      <c r="R358">
        <v>0</v>
      </c>
      <c r="S358">
        <v>5.1055139550714772</v>
      </c>
      <c r="T358">
        <v>4.4928522804629001</v>
      </c>
    </row>
    <row r="359" spans="2:20" x14ac:dyDescent="0.25">
      <c r="B359">
        <v>2.3487962419260127</v>
      </c>
      <c r="C359">
        <v>4.5214327657075746</v>
      </c>
      <c r="D359">
        <v>0</v>
      </c>
      <c r="E359">
        <v>4.9324721080446272</v>
      </c>
      <c r="F359">
        <v>10.80446271285966</v>
      </c>
      <c r="G359">
        <v>13.123899001761597</v>
      </c>
      <c r="H359">
        <v>11.479741632413388</v>
      </c>
      <c r="I359">
        <v>12.830299471520846</v>
      </c>
      <c r="J359">
        <v>11.039342337052261</v>
      </c>
      <c r="K359">
        <v>6.7821491485613619</v>
      </c>
      <c r="L359">
        <v>7.3987081620669404</v>
      </c>
      <c r="M359">
        <v>3.1415149735760419</v>
      </c>
      <c r="N359">
        <v>7.1051086318261891</v>
      </c>
      <c r="O359">
        <v>11.978860833822665</v>
      </c>
      <c r="P359">
        <v>10.158543746330007</v>
      </c>
      <c r="Q359">
        <v>8.6905460951262476</v>
      </c>
      <c r="R359">
        <v>2.6717557251908395</v>
      </c>
      <c r="S359">
        <v>3.6406341749853204</v>
      </c>
      <c r="T359">
        <v>2.9066353493834409</v>
      </c>
    </row>
    <row r="360" spans="2:20" x14ac:dyDescent="0.25">
      <c r="B360">
        <v>2.7992277992277992</v>
      </c>
      <c r="C360">
        <v>6.6602316602316609</v>
      </c>
      <c r="D360">
        <v>0.93307593307593306</v>
      </c>
      <c r="E360">
        <v>5.2445302445302451</v>
      </c>
      <c r="F360">
        <v>6.531531531531531</v>
      </c>
      <c r="G360">
        <v>6.9819819819819813</v>
      </c>
      <c r="H360">
        <v>1.4478764478764479</v>
      </c>
      <c r="I360">
        <v>8.1402831402831399</v>
      </c>
      <c r="J360">
        <v>13.449163449163448</v>
      </c>
      <c r="K360">
        <v>13.159588159588159</v>
      </c>
      <c r="L360">
        <v>10.585585585585585</v>
      </c>
      <c r="M360">
        <v>14.157014157014158</v>
      </c>
      <c r="N360">
        <v>14.993564993564993</v>
      </c>
      <c r="O360">
        <v>15.797940797940798</v>
      </c>
      <c r="P360">
        <v>18.050193050193052</v>
      </c>
      <c r="Q360">
        <v>14.961389961389962</v>
      </c>
      <c r="R360">
        <v>1.2226512226512225</v>
      </c>
      <c r="S360">
        <v>1.4800514800514801</v>
      </c>
      <c r="T360">
        <v>0</v>
      </c>
    </row>
    <row r="361" spans="2:20" x14ac:dyDescent="0.25">
      <c r="B361">
        <v>1.9880088355948247</v>
      </c>
      <c r="C361">
        <v>3.0924581887030609</v>
      </c>
      <c r="D361">
        <v>0</v>
      </c>
      <c r="E361">
        <v>5.680025244556643</v>
      </c>
      <c r="F361">
        <v>12.811612496055538</v>
      </c>
      <c r="G361">
        <v>13.284947933101925</v>
      </c>
      <c r="H361">
        <v>12.022720100978226</v>
      </c>
      <c r="I361">
        <v>15.083622593878196</v>
      </c>
      <c r="J361">
        <v>11.833385926159671</v>
      </c>
      <c r="K361">
        <v>4.0075733669927418</v>
      </c>
      <c r="L361">
        <v>6.8791416850741554</v>
      </c>
      <c r="M361">
        <v>7.5102556011360049</v>
      </c>
      <c r="N361">
        <v>10.192489744398864</v>
      </c>
      <c r="O361">
        <v>20.258756705585355</v>
      </c>
      <c r="P361">
        <v>13.127169454086463</v>
      </c>
      <c r="Q361">
        <v>12.432944146418428</v>
      </c>
      <c r="R361">
        <v>2.8400126222783215</v>
      </c>
      <c r="S361">
        <v>2.3035657936257494</v>
      </c>
      <c r="T361">
        <v>6.6582518144525089</v>
      </c>
    </row>
    <row r="362" spans="2:20" x14ac:dyDescent="0.25">
      <c r="B362">
        <v>4.1390205371248028</v>
      </c>
      <c r="C362">
        <v>4.8657187993680884</v>
      </c>
      <c r="D362">
        <v>4.0758293838862558</v>
      </c>
      <c r="E362">
        <v>11.532385466034755</v>
      </c>
      <c r="F362">
        <v>10.42654028436019</v>
      </c>
      <c r="G362">
        <v>11.690363349131122</v>
      </c>
      <c r="H362">
        <v>14.06003159557662</v>
      </c>
      <c r="I362">
        <v>12.827804107424962</v>
      </c>
      <c r="J362">
        <v>19.399684044233805</v>
      </c>
      <c r="K362">
        <v>13.270142180094787</v>
      </c>
      <c r="L362">
        <v>17.061611374407583</v>
      </c>
      <c r="M362">
        <v>14.186413902053713</v>
      </c>
      <c r="N362">
        <v>14.597156398104266</v>
      </c>
      <c r="O362">
        <v>18.199052132701421</v>
      </c>
      <c r="P362">
        <v>18.357030015797786</v>
      </c>
      <c r="Q362">
        <v>17.977883096366508</v>
      </c>
      <c r="R362">
        <v>0</v>
      </c>
      <c r="S362">
        <v>6.79304897314376</v>
      </c>
      <c r="T362">
        <v>6.4454976303317535</v>
      </c>
    </row>
    <row r="363" spans="2:20" x14ac:dyDescent="0.25">
      <c r="B363">
        <v>1.2044374009508716</v>
      </c>
      <c r="C363">
        <v>4.3740095087163233</v>
      </c>
      <c r="D363">
        <v>0.12678288431061807</v>
      </c>
      <c r="E363">
        <v>6.9096671949286845</v>
      </c>
      <c r="F363">
        <v>6.370839936608558</v>
      </c>
      <c r="G363">
        <v>6.4659270998415215</v>
      </c>
      <c r="H363">
        <v>8.0507131537242476</v>
      </c>
      <c r="I363">
        <v>8.4944532488114106</v>
      </c>
      <c r="J363">
        <v>4.9128367670364499</v>
      </c>
      <c r="K363">
        <v>9.3502377179080813</v>
      </c>
      <c r="L363">
        <v>3.8351822503961963</v>
      </c>
      <c r="M363">
        <v>4.0570522979397783</v>
      </c>
      <c r="N363">
        <v>6.0221870047543584</v>
      </c>
      <c r="O363">
        <v>12.139461172741679</v>
      </c>
      <c r="P363">
        <v>6.8462757527733755</v>
      </c>
      <c r="Q363">
        <v>4.5007923930269413</v>
      </c>
      <c r="R363">
        <v>0</v>
      </c>
      <c r="S363">
        <v>4.0887480190174328</v>
      </c>
      <c r="T363">
        <v>4.9445324881141044</v>
      </c>
    </row>
    <row r="364" spans="2:20" x14ac:dyDescent="0.25">
      <c r="B364">
        <v>2.7425538189324685</v>
      </c>
      <c r="C364">
        <v>4.3644942494839283</v>
      </c>
      <c r="D364">
        <v>1.7398997345915661</v>
      </c>
      <c r="E364">
        <v>6.3698024181657331</v>
      </c>
      <c r="F364">
        <v>5.54408728988499</v>
      </c>
      <c r="G364">
        <v>5.4261279858448832</v>
      </c>
      <c r="H364">
        <v>5.1312297257446184</v>
      </c>
      <c r="I364">
        <v>7.0185785903863165</v>
      </c>
      <c r="J364">
        <v>6.546741374225892</v>
      </c>
      <c r="K364">
        <v>5.4556178118549097</v>
      </c>
      <c r="L364">
        <v>5.3081686818047773</v>
      </c>
      <c r="M364">
        <v>2.3296962547920965</v>
      </c>
      <c r="N364">
        <v>10.23296962547921</v>
      </c>
      <c r="O364">
        <v>11.795930404010617</v>
      </c>
      <c r="P364">
        <v>10.085520495429078</v>
      </c>
      <c r="Q364">
        <v>10.291949277499263</v>
      </c>
      <c r="R364">
        <v>3.0079622530227073</v>
      </c>
      <c r="S364">
        <v>1.7104099085815394</v>
      </c>
      <c r="T364">
        <v>0</v>
      </c>
    </row>
    <row r="365" spans="2:20" x14ac:dyDescent="0.25">
      <c r="B365">
        <v>3.5977859778597785</v>
      </c>
      <c r="C365">
        <v>5.4735547355473555</v>
      </c>
      <c r="D365">
        <v>1.7220172201722017</v>
      </c>
      <c r="E365">
        <v>7.3493234932349329</v>
      </c>
      <c r="F365">
        <v>9.5633456334563345</v>
      </c>
      <c r="G365">
        <v>5.3198031980319804</v>
      </c>
      <c r="H365">
        <v>6.0578105781057809</v>
      </c>
      <c r="I365">
        <v>8.979089790897909</v>
      </c>
      <c r="J365">
        <v>5.1968019680196802</v>
      </c>
      <c r="K365">
        <v>6.1500615006150063</v>
      </c>
      <c r="L365">
        <v>7.0418204182041828</v>
      </c>
      <c r="M365">
        <v>6.9803198031980322</v>
      </c>
      <c r="N365">
        <v>12.084870848708487</v>
      </c>
      <c r="O365">
        <v>10.362853628536286</v>
      </c>
      <c r="P365">
        <v>12.207872078720786</v>
      </c>
      <c r="Q365">
        <v>15.036900369003689</v>
      </c>
      <c r="R365">
        <v>0.21525215252152521</v>
      </c>
      <c r="S365">
        <v>2.7675276752767526</v>
      </c>
      <c r="T365">
        <v>0</v>
      </c>
    </row>
    <row r="366" spans="2:20" x14ac:dyDescent="0.25">
      <c r="B366">
        <v>2.3792613636363638</v>
      </c>
      <c r="C366">
        <v>4.8295454545454541</v>
      </c>
      <c r="D366">
        <v>0</v>
      </c>
      <c r="E366">
        <v>8.3806818181818183</v>
      </c>
      <c r="F366">
        <v>12.677556818181818</v>
      </c>
      <c r="G366">
        <v>12.784090909090908</v>
      </c>
      <c r="H366">
        <v>12.571022727272727</v>
      </c>
      <c r="I366">
        <v>12.642045454545455</v>
      </c>
      <c r="J366">
        <v>8.3806818181818183</v>
      </c>
      <c r="K366">
        <v>18.714488636363637</v>
      </c>
      <c r="L366">
        <v>13.600852272727273</v>
      </c>
      <c r="M366">
        <v>16.335227272727273</v>
      </c>
      <c r="N366">
        <v>18.146306818181817</v>
      </c>
      <c r="O366">
        <v>11.292613636363637</v>
      </c>
      <c r="P366">
        <v>24.644886363636363</v>
      </c>
      <c r="Q366">
        <v>22.514204545454543</v>
      </c>
      <c r="R366">
        <v>1.8110795454545456</v>
      </c>
      <c r="S366">
        <v>6.8536931818181825</v>
      </c>
      <c r="T366">
        <v>4.8295454545454541</v>
      </c>
    </row>
    <row r="367" spans="2:20" x14ac:dyDescent="0.25">
      <c r="B367">
        <v>3.8969840731955272</v>
      </c>
      <c r="C367">
        <v>7.0484581497797363</v>
      </c>
      <c r="D367">
        <v>2.3720772619451034</v>
      </c>
      <c r="E367">
        <v>7.1162317858353097</v>
      </c>
      <c r="F367">
        <v>13.148085394781431</v>
      </c>
      <c r="G367">
        <v>17.756692646560488</v>
      </c>
      <c r="H367">
        <v>16.50288037953236</v>
      </c>
      <c r="I367">
        <v>16.130125381226705</v>
      </c>
      <c r="J367">
        <v>10.064384954252796</v>
      </c>
      <c r="K367">
        <v>9.0816672314469677</v>
      </c>
      <c r="L367">
        <v>10.199932226363945</v>
      </c>
      <c r="M367">
        <v>13.961369027448322</v>
      </c>
      <c r="N367">
        <v>23.754659437478821</v>
      </c>
      <c r="O367">
        <v>12.639783124364623</v>
      </c>
      <c r="P367">
        <v>18.976618095560827</v>
      </c>
      <c r="Q367">
        <v>23.178583531006439</v>
      </c>
      <c r="R367">
        <v>0</v>
      </c>
      <c r="S367">
        <v>4.7780413419179943</v>
      </c>
      <c r="T367">
        <v>3.5242290748898681</v>
      </c>
    </row>
    <row r="368" spans="2:20" x14ac:dyDescent="0.25">
      <c r="B368">
        <v>2.4944742658667507</v>
      </c>
      <c r="C368">
        <v>3.599621092516577</v>
      </c>
      <c r="D368">
        <v>0</v>
      </c>
      <c r="E368">
        <v>5.71518787496053</v>
      </c>
      <c r="F368">
        <v>5.0836754025892006</v>
      </c>
      <c r="G368">
        <v>6.2835491000947261</v>
      </c>
      <c r="H368">
        <v>6.4414272181875596</v>
      </c>
      <c r="I368">
        <v>4.6416166719292704</v>
      </c>
      <c r="J368">
        <v>10.135775181559836</v>
      </c>
      <c r="K368">
        <v>6.978212819703189</v>
      </c>
      <c r="L368">
        <v>6.1256709820018944</v>
      </c>
      <c r="M368">
        <v>7.2623934322702883</v>
      </c>
      <c r="N368">
        <v>14.335333122829175</v>
      </c>
      <c r="O368">
        <v>12.661825071045152</v>
      </c>
      <c r="P368">
        <v>22.576570887275025</v>
      </c>
      <c r="Q368">
        <v>18.566466687717082</v>
      </c>
      <c r="R368">
        <v>2.968108620145248</v>
      </c>
      <c r="S368">
        <v>1.1998736975055257</v>
      </c>
      <c r="T368">
        <v>3.4733185980423111</v>
      </c>
    </row>
    <row r="369" spans="2:20" x14ac:dyDescent="0.25">
      <c r="B369">
        <v>2.8097494922139474</v>
      </c>
      <c r="C369">
        <v>4.3669600541638456</v>
      </c>
      <c r="D369">
        <v>2.5727826675693977</v>
      </c>
      <c r="E369">
        <v>9.0385917400135405</v>
      </c>
      <c r="F369">
        <v>12.322274881516588</v>
      </c>
      <c r="G369">
        <v>9.8849018280297898</v>
      </c>
      <c r="H369">
        <v>7.9891672308733925</v>
      </c>
      <c r="I369">
        <v>11.949898442789438</v>
      </c>
      <c r="J369">
        <v>9.78334461746784</v>
      </c>
      <c r="K369">
        <v>7.6844955991875423</v>
      </c>
      <c r="L369">
        <v>9.3432633716993916</v>
      </c>
      <c r="M369">
        <v>9.5125253893026418</v>
      </c>
      <c r="N369">
        <v>16.790792146242385</v>
      </c>
      <c r="O369">
        <v>12.626946513202435</v>
      </c>
      <c r="P369">
        <v>23.188896411645228</v>
      </c>
      <c r="Q369">
        <v>20.345294515910631</v>
      </c>
      <c r="R369">
        <v>1.9634394041976981</v>
      </c>
      <c r="S369">
        <v>6.567366283006093</v>
      </c>
      <c r="T369">
        <v>0</v>
      </c>
    </row>
    <row r="370" spans="2:20" x14ac:dyDescent="0.25">
      <c r="B370">
        <v>0.12461059190031153</v>
      </c>
      <c r="C370">
        <v>1.8691588785046727</v>
      </c>
      <c r="D370">
        <v>0</v>
      </c>
      <c r="E370">
        <v>1.4641744548286604</v>
      </c>
      <c r="F370">
        <v>6.9470404984423677</v>
      </c>
      <c r="G370">
        <v>6.5732087227414331</v>
      </c>
      <c r="H370">
        <v>5.7943925233644862</v>
      </c>
      <c r="I370">
        <v>12.05607476635514</v>
      </c>
      <c r="J370">
        <v>10.062305295950155</v>
      </c>
      <c r="K370">
        <v>10.623052959501559</v>
      </c>
      <c r="L370">
        <v>6.6355140186915893</v>
      </c>
      <c r="M370">
        <v>7.1339563862928346</v>
      </c>
      <c r="N370">
        <v>15.669781931464174</v>
      </c>
      <c r="O370">
        <v>7.9439252336448591</v>
      </c>
      <c r="P370">
        <v>22.554517133956388</v>
      </c>
      <c r="Q370">
        <v>16.355140186915886</v>
      </c>
      <c r="R370">
        <v>1.9937694704049844</v>
      </c>
      <c r="S370">
        <v>2.3052959501557635</v>
      </c>
      <c r="T370">
        <v>3.1152647975077881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cols>
    <col min="1" max="1" width="14" customWidth="1"/>
  </cols>
  <sheetData>
    <row r="1" spans="1:17" x14ac:dyDescent="0.25">
      <c r="A1" t="s">
        <v>103</v>
      </c>
    </row>
    <row r="2" spans="1:17" x14ac:dyDescent="0.25">
      <c r="B2">
        <v>0</v>
      </c>
      <c r="C2">
        <v>41.975986476138189</v>
      </c>
      <c r="D2">
        <v>17.851208622906764</v>
      </c>
      <c r="E2">
        <v>26.416321105026658</v>
      </c>
      <c r="F2">
        <v>57.532762133186921</v>
      </c>
      <c r="G2">
        <v>51.551054023204401</v>
      </c>
      <c r="H2">
        <v>39.142621837569173</v>
      </c>
      <c r="I2">
        <v>35.23139385357819</v>
      </c>
      <c r="J2">
        <v>28.411668665385559</v>
      </c>
      <c r="K2">
        <v>20.636892979439683</v>
      </c>
      <c r="L2">
        <v>34.469954198032106</v>
      </c>
      <c r="M2">
        <v>19.963589602808803</v>
      </c>
      <c r="N2">
        <v>29.14421118030371</v>
      </c>
      <c r="O2">
        <v>31.95301324933898</v>
      </c>
      <c r="P2">
        <v>37.69054052101545</v>
      </c>
      <c r="Q2">
        <v>37.852364508531885</v>
      </c>
    </row>
    <row r="3" spans="1:17" x14ac:dyDescent="0.25">
      <c r="B3">
        <v>0</v>
      </c>
      <c r="C3">
        <v>38.216743531169634</v>
      </c>
      <c r="D3">
        <v>15.010847233596254</v>
      </c>
      <c r="E3">
        <v>26.64109305633378</v>
      </c>
      <c r="F3">
        <v>57.316494978664714</v>
      </c>
      <c r="G3">
        <v>51.247791043489514</v>
      </c>
      <c r="H3">
        <v>29.250175998160998</v>
      </c>
      <c r="I3">
        <v>28.336422280648822</v>
      </c>
      <c r="J3">
        <v>20.053733316092696</v>
      </c>
      <c r="K3">
        <v>38.802925161271787</v>
      </c>
      <c r="L3">
        <v>23.303593235923739</v>
      </c>
      <c r="M3">
        <v>32.079077051276528</v>
      </c>
      <c r="N3">
        <v>46.452020746232201</v>
      </c>
      <c r="O3">
        <v>41.310001005703775</v>
      </c>
      <c r="P3">
        <v>27.2631926784765</v>
      </c>
      <c r="Q3">
        <v>25.813542519718979</v>
      </c>
    </row>
    <row r="4" spans="1:17" x14ac:dyDescent="0.25">
      <c r="B4">
        <v>0</v>
      </c>
      <c r="C4">
        <v>23.320777134216318</v>
      </c>
      <c r="D4">
        <v>8.485560371015433</v>
      </c>
      <c r="E4">
        <v>15.895067978991994</v>
      </c>
      <c r="F4">
        <v>39.506122834730718</v>
      </c>
      <c r="G4">
        <v>35.09660172546478</v>
      </c>
      <c r="H4">
        <v>10.772678790824523</v>
      </c>
      <c r="I4">
        <v>8.0994234949437658</v>
      </c>
      <c r="J4">
        <v>0.76552310745676211</v>
      </c>
      <c r="K4">
        <v>23.527346861625283</v>
      </c>
      <c r="L4">
        <v>17.555726571887615</v>
      </c>
      <c r="M4">
        <v>16.290655757624855</v>
      </c>
      <c r="N4">
        <v>26.359917372109038</v>
      </c>
      <c r="O4">
        <v>21.664168928132639</v>
      </c>
      <c r="P4">
        <v>8.0872723345079454</v>
      </c>
      <c r="Q4">
        <v>7.0598242132123623</v>
      </c>
    </row>
    <row r="5" spans="1:17" x14ac:dyDescent="0.25">
      <c r="B5">
        <v>0</v>
      </c>
      <c r="C5">
        <v>30.662603734439838</v>
      </c>
      <c r="D5">
        <v>11.553423236514524</v>
      </c>
      <c r="E5">
        <v>18.932831950207468</v>
      </c>
      <c r="F5">
        <v>45.577022821576762</v>
      </c>
      <c r="G5">
        <v>39.380186721991699</v>
      </c>
      <c r="H5">
        <v>25.164678423236513</v>
      </c>
      <c r="I5">
        <v>20.790975103734439</v>
      </c>
      <c r="J5">
        <v>18.705912863070541</v>
      </c>
      <c r="K5">
        <v>14.828838174273859</v>
      </c>
      <c r="L5">
        <v>18.416753112033195</v>
      </c>
      <c r="M5">
        <v>11.567686721991702</v>
      </c>
      <c r="N5">
        <v>13.176867219917012</v>
      </c>
      <c r="O5">
        <v>16.926867219917014</v>
      </c>
      <c r="P5">
        <v>25.356587136929459</v>
      </c>
      <c r="Q5">
        <v>28.856327800829874</v>
      </c>
    </row>
    <row r="6" spans="1:17" x14ac:dyDescent="0.25">
      <c r="B6">
        <v>0</v>
      </c>
      <c r="C6">
        <v>38.644300984231137</v>
      </c>
      <c r="D6">
        <v>13.641655201608636</v>
      </c>
      <c r="E6">
        <v>21.676897026140331</v>
      </c>
      <c r="F6">
        <v>54.152555826013341</v>
      </c>
      <c r="G6">
        <v>47.940258228383961</v>
      </c>
      <c r="H6">
        <v>34.879352312414014</v>
      </c>
      <c r="I6">
        <v>34.508942745264051</v>
      </c>
      <c r="J6">
        <v>30.513810985289446</v>
      </c>
      <c r="K6">
        <v>25.854587787067413</v>
      </c>
      <c r="L6">
        <v>27.020055032278549</v>
      </c>
      <c r="M6">
        <v>23.431050904857656</v>
      </c>
      <c r="N6">
        <v>35.292094401523968</v>
      </c>
      <c r="O6">
        <v>34.786749920626519</v>
      </c>
      <c r="P6">
        <v>31.255953010900623</v>
      </c>
      <c r="Q6">
        <v>31.406762620383113</v>
      </c>
    </row>
    <row r="7" spans="1:17" x14ac:dyDescent="0.25">
      <c r="B7">
        <v>0</v>
      </c>
      <c r="C7">
        <v>20.421486101859141</v>
      </c>
      <c r="D7">
        <v>5.6840065403015805</v>
      </c>
      <c r="E7">
        <v>16.410101132441106</v>
      </c>
      <c r="F7">
        <v>32.496820686731667</v>
      </c>
      <c r="G7">
        <v>27.825349724459521</v>
      </c>
      <c r="H7">
        <v>13.821837340277357</v>
      </c>
      <c r="I7">
        <v>8.8257736328952952</v>
      </c>
      <c r="J7">
        <v>5.610125355780295</v>
      </c>
      <c r="K7">
        <v>19.68025192272755</v>
      </c>
      <c r="L7">
        <v>7.589172167383273</v>
      </c>
      <c r="M7">
        <v>13.545691273542056</v>
      </c>
      <c r="N7">
        <v>28.618664082843821</v>
      </c>
      <c r="O7">
        <v>18.356446436141223</v>
      </c>
      <c r="P7">
        <v>13.767334827105918</v>
      </c>
      <c r="Q7">
        <v>9.5464179737176771</v>
      </c>
    </row>
    <row r="8" spans="1:17" x14ac:dyDescent="0.25">
      <c r="B8">
        <v>0</v>
      </c>
      <c r="C8">
        <v>23.378113557836109</v>
      </c>
      <c r="D8">
        <v>10.47522046310144</v>
      </c>
      <c r="E8">
        <v>16.984683616110566</v>
      </c>
      <c r="F8">
        <v>39.194729513691918</v>
      </c>
      <c r="G8">
        <v>34.042854932700742</v>
      </c>
      <c r="H8">
        <v>6.111082460935485</v>
      </c>
      <c r="I8">
        <v>7.2443401578051665</v>
      </c>
      <c r="J8">
        <v>0.25656232272703833</v>
      </c>
      <c r="K8">
        <v>34.991748749419834</v>
      </c>
      <c r="L8">
        <v>17.006601000464133</v>
      </c>
      <c r="M8">
        <v>16.64818730338817</v>
      </c>
      <c r="N8">
        <v>32.918622041153114</v>
      </c>
      <c r="O8">
        <v>32.154092104584606</v>
      </c>
      <c r="P8">
        <v>17.951627043473774</v>
      </c>
      <c r="Q8">
        <v>19.19576092001444</v>
      </c>
    </row>
    <row r="9" spans="1:17" x14ac:dyDescent="0.25">
      <c r="B9">
        <v>0</v>
      </c>
      <c r="C9">
        <v>30.493492122042472</v>
      </c>
      <c r="D9">
        <v>16.966591136639089</v>
      </c>
      <c r="E9">
        <v>20.436581124519154</v>
      </c>
      <c r="F9">
        <v>45.763292406597458</v>
      </c>
      <c r="G9">
        <v>40.267165516151131</v>
      </c>
      <c r="H9">
        <v>22.183432576276545</v>
      </c>
      <c r="I9">
        <v>16.721557675080359</v>
      </c>
      <c r="J9">
        <v>9.4838488696843548</v>
      </c>
      <c r="K9">
        <v>36.183274490172309</v>
      </c>
      <c r="L9">
        <v>30.973019971544502</v>
      </c>
      <c r="M9">
        <v>25.357011118722667</v>
      </c>
      <c r="N9">
        <v>41.595088791695211</v>
      </c>
      <c r="O9">
        <v>33.698687885334877</v>
      </c>
      <c r="P9">
        <v>19.798967170785691</v>
      </c>
      <c r="Q9">
        <v>16.151130315645254</v>
      </c>
    </row>
    <row r="10" spans="1:17" x14ac:dyDescent="0.25">
      <c r="B10">
        <v>0</v>
      </c>
      <c r="C10">
        <v>38.849703126117745</v>
      </c>
      <c r="D10">
        <v>12.992345661349166</v>
      </c>
      <c r="E10">
        <v>25.659918449102225</v>
      </c>
      <c r="F10">
        <v>57.059875527577077</v>
      </c>
      <c r="G10">
        <v>51.440017168610055</v>
      </c>
      <c r="H10">
        <v>30.686029043565348</v>
      </c>
      <c r="I10">
        <v>30.189570069389799</v>
      </c>
      <c r="J10">
        <v>24.761427856069819</v>
      </c>
      <c r="K10">
        <v>39.866943272050932</v>
      </c>
      <c r="L10">
        <v>33.81071607411117</v>
      </c>
      <c r="M10">
        <v>41.775520423492381</v>
      </c>
      <c r="N10">
        <v>40.002861435009656</v>
      </c>
      <c r="O10">
        <v>39.268903355032549</v>
      </c>
      <c r="P10">
        <v>30.086558409042137</v>
      </c>
      <c r="Q10">
        <v>36.703626868874736</v>
      </c>
    </row>
    <row r="11" spans="1:17" x14ac:dyDescent="0.25">
      <c r="B11">
        <v>0</v>
      </c>
      <c r="C11">
        <v>37.816880841121495</v>
      </c>
      <c r="D11">
        <v>16.212032710280376</v>
      </c>
      <c r="E11">
        <v>22.527745327102807</v>
      </c>
      <c r="F11">
        <v>57.27219626168224</v>
      </c>
      <c r="G11">
        <v>52.773072429906541</v>
      </c>
      <c r="H11">
        <v>23.595210280373831</v>
      </c>
      <c r="I11">
        <v>25.971086448598129</v>
      </c>
      <c r="J11">
        <v>18.475467289719628</v>
      </c>
      <c r="K11">
        <v>36.320093457943926</v>
      </c>
      <c r="L11">
        <v>21.436915887850468</v>
      </c>
      <c r="M11">
        <v>30.357768691588781</v>
      </c>
      <c r="N11">
        <v>47.000584112149532</v>
      </c>
      <c r="O11">
        <v>44.382301401869157</v>
      </c>
      <c r="P11">
        <v>16.528913551401871</v>
      </c>
      <c r="Q11">
        <v>19.072721962616825</v>
      </c>
    </row>
    <row r="12" spans="1:17" x14ac:dyDescent="0.25">
      <c r="B12">
        <v>0</v>
      </c>
      <c r="C12">
        <v>23.79659251543784</v>
      </c>
      <c r="D12">
        <v>10.627929469533518</v>
      </c>
      <c r="E12">
        <v>17.446618555167028</v>
      </c>
      <c r="F12">
        <v>36.32542221560896</v>
      </c>
      <c r="G12">
        <v>31.457232844778417</v>
      </c>
      <c r="H12">
        <v>17.091982243384667</v>
      </c>
      <c r="I12">
        <v>16.030553282245865</v>
      </c>
      <c r="J12">
        <v>9.3879423653994003</v>
      </c>
      <c r="K12">
        <v>19.289239391910325</v>
      </c>
      <c r="L12">
        <v>18.437368251370188</v>
      </c>
      <c r="M12">
        <v>14.825285817027503</v>
      </c>
      <c r="N12">
        <v>16.770825583413931</v>
      </c>
      <c r="O12">
        <v>22.888921955211668</v>
      </c>
      <c r="P12">
        <v>20.883862807826798</v>
      </c>
      <c r="Q12">
        <v>17.816134712198995</v>
      </c>
    </row>
    <row r="13" spans="1:17" x14ac:dyDescent="0.25">
      <c r="B13">
        <v>0</v>
      </c>
      <c r="C13">
        <v>36.103778675494759</v>
      </c>
      <c r="D13">
        <v>10.178068806603568</v>
      </c>
      <c r="E13">
        <v>23.194154792982253</v>
      </c>
      <c r="F13">
        <v>55.799267890737795</v>
      </c>
      <c r="G13">
        <v>49.990520497600954</v>
      </c>
      <c r="H13">
        <v>30.01793813530896</v>
      </c>
      <c r="I13">
        <v>28.728725809039069</v>
      </c>
      <c r="J13">
        <v>25.903834094124168</v>
      </c>
      <c r="K13">
        <v>38.679286558065598</v>
      </c>
      <c r="L13">
        <v>33.296387580393471</v>
      </c>
      <c r="M13">
        <v>25.852790619667783</v>
      </c>
      <c r="N13">
        <v>37.939885370940218</v>
      </c>
      <c r="O13">
        <v>33.738278230687335</v>
      </c>
      <c r="P13">
        <v>23.85917834589975</v>
      </c>
      <c r="Q13">
        <v>33.510770173110302</v>
      </c>
    </row>
    <row r="14" spans="1:17" x14ac:dyDescent="0.25">
      <c r="B14">
        <v>0</v>
      </c>
      <c r="C14">
        <v>31.415020403751047</v>
      </c>
      <c r="D14">
        <v>15.414966354079398</v>
      </c>
      <c r="E14">
        <v>20.365916277058616</v>
      </c>
      <c r="F14">
        <v>49.351403940221061</v>
      </c>
      <c r="G14">
        <v>45.011215306867008</v>
      </c>
      <c r="H14">
        <v>25.162824635840337</v>
      </c>
      <c r="I14">
        <v>19.133583763478637</v>
      </c>
      <c r="J14">
        <v>14.274518282301434</v>
      </c>
      <c r="K14">
        <v>25.826284355322542</v>
      </c>
      <c r="L14">
        <v>31.79742183066238</v>
      </c>
      <c r="M14">
        <v>31.523119747047534</v>
      </c>
      <c r="N14">
        <v>30.440775072291437</v>
      </c>
      <c r="O14">
        <v>26.207334540442666</v>
      </c>
      <c r="P14">
        <v>24.065616301380967</v>
      </c>
      <c r="Q14">
        <v>28.746317866118964</v>
      </c>
    </row>
    <row r="15" spans="1:17" x14ac:dyDescent="0.25">
      <c r="B15">
        <v>0</v>
      </c>
      <c r="C15">
        <v>37.407456902311907</v>
      </c>
      <c r="D15">
        <v>21.387144193505279</v>
      </c>
      <c r="E15">
        <v>22.80235199786182</v>
      </c>
      <c r="F15">
        <v>52.998797273820664</v>
      </c>
      <c r="G15">
        <v>48.308165174395299</v>
      </c>
      <c r="H15">
        <v>32.616597621274892</v>
      </c>
      <c r="I15">
        <v>29.897100093545369</v>
      </c>
      <c r="J15">
        <v>25.206467994120008</v>
      </c>
      <c r="K15">
        <v>35.060804490177738</v>
      </c>
      <c r="L15">
        <v>29.911800080181745</v>
      </c>
      <c r="M15">
        <v>16.922357343311507</v>
      </c>
      <c r="N15">
        <v>27.66403848723774</v>
      </c>
      <c r="O15">
        <v>27.82707470265936</v>
      </c>
      <c r="P15">
        <v>31.532807697447545</v>
      </c>
      <c r="Q15">
        <v>32.10744353868769</v>
      </c>
    </row>
    <row r="16" spans="1:17" x14ac:dyDescent="0.25">
      <c r="B16">
        <v>0</v>
      </c>
      <c r="C16">
        <v>40.894500926174686</v>
      </c>
      <c r="D16">
        <v>19.25312142079439</v>
      </c>
      <c r="E16">
        <v>27.97754556638057</v>
      </c>
      <c r="F16">
        <v>59.006518572983978</v>
      </c>
      <c r="G16">
        <v>53.694093692114087</v>
      </c>
      <c r="H16">
        <v>34.541366779315901</v>
      </c>
      <c r="I16">
        <v>32.503782469139288</v>
      </c>
      <c r="J16">
        <v>22.023161437196872</v>
      </c>
      <c r="K16">
        <v>43.476477990978637</v>
      </c>
      <c r="L16">
        <v>31.450347138756523</v>
      </c>
      <c r="M16">
        <v>27.329930289447262</v>
      </c>
      <c r="N16">
        <v>42.130343179536489</v>
      </c>
      <c r="O16">
        <v>40.830870604205252</v>
      </c>
      <c r="P16">
        <v>25.495963009572829</v>
      </c>
      <c r="Q16">
        <v>28.888166174120837</v>
      </c>
    </row>
    <row r="17" spans="2:17" x14ac:dyDescent="0.25">
      <c r="B17">
        <v>0</v>
      </c>
      <c r="C17">
        <v>46.284443643138317</v>
      </c>
      <c r="D17">
        <v>17.975299738573874</v>
      </c>
      <c r="E17">
        <v>29.652333303284355</v>
      </c>
      <c r="F17">
        <v>67.351783406953331</v>
      </c>
      <c r="G17">
        <v>61.005438865350527</v>
      </c>
      <c r="H17">
        <v>44.472490158959104</v>
      </c>
      <c r="I17">
        <v>42.621473000991614</v>
      </c>
      <c r="J17">
        <v>32.257579855163918</v>
      </c>
      <c r="K17">
        <v>28.065747167883647</v>
      </c>
      <c r="L17">
        <v>38.782715826797684</v>
      </c>
      <c r="M17">
        <v>26.591844706872202</v>
      </c>
      <c r="N17">
        <v>35.846930496709639</v>
      </c>
      <c r="O17">
        <v>39.613570119294451</v>
      </c>
      <c r="P17">
        <v>33.243186393821929</v>
      </c>
      <c r="Q17">
        <v>39.180864809639715</v>
      </c>
    </row>
    <row r="18" spans="2:17" x14ac:dyDescent="0.25">
      <c r="B18">
        <v>0</v>
      </c>
      <c r="C18">
        <v>32.724472425626203</v>
      </c>
      <c r="D18">
        <v>15.289524169796536</v>
      </c>
      <c r="E18">
        <v>20.928693020616606</v>
      </c>
      <c r="F18">
        <v>49.165067956443025</v>
      </c>
      <c r="G18">
        <v>43.731254559701696</v>
      </c>
      <c r="H18">
        <v>22.425626199032667</v>
      </c>
      <c r="I18">
        <v>22.331054608338512</v>
      </c>
      <c r="J18">
        <v>11.254019292604502</v>
      </c>
      <c r="K18">
        <v>41.022453997676237</v>
      </c>
      <c r="L18">
        <v>24.011726877246076</v>
      </c>
      <c r="M18">
        <v>29.653597773514552</v>
      </c>
      <c r="N18">
        <v>43.7366586505985</v>
      </c>
      <c r="O18">
        <v>34.78208003458618</v>
      </c>
      <c r="P18">
        <v>14.853143829879217</v>
      </c>
      <c r="Q18">
        <v>16.221729849496068</v>
      </c>
    </row>
    <row r="19" spans="2:17" x14ac:dyDescent="0.25">
      <c r="B19">
        <v>0</v>
      </c>
      <c r="C19">
        <v>28.042215517126795</v>
      </c>
      <c r="D19">
        <v>13.486103172809806</v>
      </c>
      <c r="E19">
        <v>19.212313745297941</v>
      </c>
      <c r="F19">
        <v>43.403825448938633</v>
      </c>
      <c r="G19">
        <v>37.665652040992647</v>
      </c>
      <c r="H19">
        <v>19.306687225020937</v>
      </c>
      <c r="I19">
        <v>17.743543391862612</v>
      </c>
      <c r="J19">
        <v>10.464822617734239</v>
      </c>
      <c r="K19">
        <v>18.913242858851834</v>
      </c>
      <c r="L19">
        <v>18.0399558704292</v>
      </c>
      <c r="M19">
        <v>19.605758111467043</v>
      </c>
      <c r="N19">
        <v>29.869870934297449</v>
      </c>
      <c r="O19">
        <v>26.803397445270029</v>
      </c>
      <c r="P19">
        <v>15.865378224981058</v>
      </c>
      <c r="Q19">
        <v>8.973455797322984</v>
      </c>
    </row>
    <row r="20" spans="2:17" x14ac:dyDescent="0.25">
      <c r="B20">
        <v>0</v>
      </c>
      <c r="C20">
        <v>31.492346322854797</v>
      </c>
      <c r="D20">
        <v>12.708242792988555</v>
      </c>
      <c r="E20">
        <v>21.432710415761264</v>
      </c>
      <c r="F20">
        <v>47.41175334395674</v>
      </c>
      <c r="G20">
        <v>42.246124873243517</v>
      </c>
      <c r="H20">
        <v>32.45931720507992</v>
      </c>
      <c r="I20">
        <v>31.267806267806268</v>
      </c>
      <c r="J20">
        <v>22.475735187599593</v>
      </c>
      <c r="K20">
        <v>15.766092037278479</v>
      </c>
      <c r="L20">
        <v>25.259548988362546</v>
      </c>
      <c r="M20">
        <v>17.296827466318991</v>
      </c>
      <c r="N20">
        <v>14.344005021971123</v>
      </c>
      <c r="O20">
        <v>18.787725143657347</v>
      </c>
      <c r="P20">
        <v>29.739485247959824</v>
      </c>
      <c r="Q20">
        <v>30.100439422473318</v>
      </c>
    </row>
    <row r="21" spans="2:17" x14ac:dyDescent="0.25">
      <c r="B21">
        <v>0</v>
      </c>
      <c r="C21">
        <v>34.144694262318147</v>
      </c>
      <c r="D21">
        <v>14.748009117258068</v>
      </c>
      <c r="E21">
        <v>28.836142611925595</v>
      </c>
      <c r="F21">
        <v>54.423558544615467</v>
      </c>
      <c r="G21">
        <v>47.965500745701661</v>
      </c>
      <c r="H21">
        <v>27.080226243070605</v>
      </c>
      <c r="I21">
        <v>26.193826153023608</v>
      </c>
      <c r="J21">
        <v>15.922840982637815</v>
      </c>
      <c r="K21">
        <v>35.413794073782256</v>
      </c>
      <c r="L21">
        <v>27.997579987055744</v>
      </c>
      <c r="M21">
        <v>33.750738666741704</v>
      </c>
      <c r="N21">
        <v>32.499929650786505</v>
      </c>
      <c r="O21">
        <v>28.371837802853367</v>
      </c>
      <c r="P21">
        <v>30.345836733545319</v>
      </c>
      <c r="Q21">
        <v>27.493879618425865</v>
      </c>
    </row>
    <row r="22" spans="2:17" x14ac:dyDescent="0.25">
      <c r="B22">
        <v>0</v>
      </c>
      <c r="C22">
        <v>24.022682471006888</v>
      </c>
      <c r="D22">
        <v>4.8309055067714599</v>
      </c>
      <c r="E22">
        <v>17.696679552494814</v>
      </c>
      <c r="F22">
        <v>32.632293080054275</v>
      </c>
      <c r="G22">
        <v>28.491334067228181</v>
      </c>
      <c r="H22">
        <v>16.01981516090218</v>
      </c>
      <c r="I22">
        <v>16.420470546068969</v>
      </c>
      <c r="J22">
        <v>11.412918256061033</v>
      </c>
      <c r="K22">
        <v>17.176979596016487</v>
      </c>
      <c r="L22">
        <v>16.79424489900412</v>
      </c>
      <c r="M22">
        <v>13.417475231048872</v>
      </c>
      <c r="N22">
        <v>25.626584060827934</v>
      </c>
      <c r="O22">
        <v>17.421468984409003</v>
      </c>
      <c r="P22">
        <v>9.0461073705230284</v>
      </c>
      <c r="Q22">
        <v>8.1257520288779084</v>
      </c>
    </row>
    <row r="23" spans="2:17" x14ac:dyDescent="0.25">
      <c r="B23">
        <v>0</v>
      </c>
      <c r="C23">
        <v>21.671760608429882</v>
      </c>
      <c r="D23">
        <v>5.9847892529675173</v>
      </c>
      <c r="E23">
        <v>12.121212121212121</v>
      </c>
      <c r="F23">
        <v>32.392731063567652</v>
      </c>
      <c r="G23">
        <v>28.342455043002346</v>
      </c>
      <c r="H23">
        <v>13.252541047693512</v>
      </c>
      <c r="I23">
        <v>13.297557277228897</v>
      </c>
      <c r="J23">
        <v>9.5849029781789739</v>
      </c>
      <c r="K23">
        <v>21.002440353495867</v>
      </c>
      <c r="L23">
        <v>17.266093302058898</v>
      </c>
      <c r="M23">
        <v>16.239012486080508</v>
      </c>
      <c r="N23">
        <v>30.226028857772409</v>
      </c>
      <c r="O23">
        <v>20.450399222877721</v>
      </c>
      <c r="P23">
        <v>11.506385196768308</v>
      </c>
      <c r="Q23">
        <v>6.2383017035088963</v>
      </c>
    </row>
    <row r="24" spans="2:17" x14ac:dyDescent="0.25">
      <c r="B24">
        <v>0</v>
      </c>
      <c r="C24">
        <v>33.032213627212037</v>
      </c>
      <c r="D24">
        <v>13.146391861820494</v>
      </c>
      <c r="E24">
        <v>22.732330189678922</v>
      </c>
      <c r="F24">
        <v>52.616032637490726</v>
      </c>
      <c r="G24">
        <v>46.721680618840736</v>
      </c>
      <c r="H24">
        <v>24.484740913425878</v>
      </c>
      <c r="I24">
        <v>21.66472395888524</v>
      </c>
      <c r="J24">
        <v>14.586203242555898</v>
      </c>
      <c r="K24">
        <v>33.988555685069407</v>
      </c>
      <c r="L24">
        <v>21.549486065486914</v>
      </c>
      <c r="M24">
        <v>28.691586309208432</v>
      </c>
      <c r="N24">
        <v>39.704090282928895</v>
      </c>
      <c r="O24">
        <v>36.767510861502593</v>
      </c>
      <c r="P24">
        <v>21.746847515100136</v>
      </c>
      <c r="Q24">
        <v>30.542015471018331</v>
      </c>
    </row>
    <row r="25" spans="2:17" x14ac:dyDescent="0.25">
      <c r="B25">
        <v>0</v>
      </c>
      <c r="C25">
        <v>28.138718173836697</v>
      </c>
      <c r="D25">
        <v>12.375517371127556</v>
      </c>
      <c r="E25">
        <v>15.486015301643045</v>
      </c>
      <c r="F25">
        <v>44.127680923115513</v>
      </c>
      <c r="G25">
        <v>39.431832434466322</v>
      </c>
      <c r="H25">
        <v>20.147999498306785</v>
      </c>
      <c r="I25">
        <v>21.645553743885614</v>
      </c>
      <c r="J25">
        <v>12.793176972281451</v>
      </c>
      <c r="K25">
        <v>37.440110372507213</v>
      </c>
      <c r="L25">
        <v>25.390693590869184</v>
      </c>
      <c r="M25">
        <v>28.817258246582217</v>
      </c>
      <c r="N25">
        <v>26.30502947447636</v>
      </c>
      <c r="O25">
        <v>19.968644174087547</v>
      </c>
      <c r="P25">
        <v>21.290605794556626</v>
      </c>
      <c r="Q25">
        <v>25.252727956854383</v>
      </c>
    </row>
    <row r="26" spans="2:17" x14ac:dyDescent="0.25">
      <c r="B26">
        <v>0</v>
      </c>
      <c r="C26">
        <v>35.003908496924822</v>
      </c>
      <c r="D26">
        <v>15.259361956313327</v>
      </c>
      <c r="E26">
        <v>16.423061606760964</v>
      </c>
      <c r="F26">
        <v>54.897420392029616</v>
      </c>
      <c r="G26">
        <v>49.634961136266426</v>
      </c>
      <c r="H26">
        <v>22.040972847008156</v>
      </c>
      <c r="I26">
        <v>17.984985472190676</v>
      </c>
      <c r="J26">
        <v>3.6872612498340738</v>
      </c>
      <c r="K26">
        <v>31.421365466586039</v>
      </c>
      <c r="L26">
        <v>16.977625698736006</v>
      </c>
      <c r="M26">
        <v>28.797510361204111</v>
      </c>
      <c r="N26">
        <v>42.174894175602127</v>
      </c>
      <c r="O26">
        <v>42.090824619105916</v>
      </c>
      <c r="P26">
        <v>11.072108081001755</v>
      </c>
      <c r="Q26">
        <v>13.819855164378106</v>
      </c>
    </row>
    <row r="27" spans="2:17" x14ac:dyDescent="0.25">
      <c r="B27">
        <v>0</v>
      </c>
      <c r="C27">
        <v>37.459379202151496</v>
      </c>
      <c r="D27">
        <v>17.677050649932767</v>
      </c>
      <c r="E27">
        <v>22.078103989242493</v>
      </c>
      <c r="F27">
        <v>55.172848498431193</v>
      </c>
      <c r="G27">
        <v>50.759188704616761</v>
      </c>
      <c r="H27">
        <v>28.259468848050201</v>
      </c>
      <c r="I27">
        <v>28.02274764679516</v>
      </c>
      <c r="J27">
        <v>20.262774540564767</v>
      </c>
      <c r="K27">
        <v>38.910522187359931</v>
      </c>
      <c r="L27">
        <v>23.286922904527117</v>
      </c>
      <c r="M27">
        <v>22.572557149260422</v>
      </c>
      <c r="N27">
        <v>26.432933662034962</v>
      </c>
      <c r="O27">
        <v>32.328552218735993</v>
      </c>
      <c r="P27">
        <v>28.993444643657551</v>
      </c>
      <c r="Q27">
        <v>27.036642761093681</v>
      </c>
    </row>
    <row r="28" spans="2:17" x14ac:dyDescent="0.25">
      <c r="B28">
        <v>0</v>
      </c>
      <c r="C28">
        <v>30.777833001988071</v>
      </c>
      <c r="D28">
        <v>19.451347470731168</v>
      </c>
      <c r="E28">
        <v>20.804340622929093</v>
      </c>
      <c r="F28">
        <v>49.563728738679039</v>
      </c>
      <c r="G28">
        <v>44.095151314336206</v>
      </c>
      <c r="H28">
        <v>20.220344599072231</v>
      </c>
      <c r="I28">
        <v>16.543792798762976</v>
      </c>
      <c r="J28">
        <v>1.0727302849569251</v>
      </c>
      <c r="K28">
        <v>30.032306163021872</v>
      </c>
      <c r="L28">
        <v>18.881157499447756</v>
      </c>
      <c r="M28">
        <v>27.665948751932845</v>
      </c>
      <c r="N28">
        <v>42.432902584493043</v>
      </c>
      <c r="O28">
        <v>34.013971725204328</v>
      </c>
      <c r="P28">
        <v>21.14811133200795</v>
      </c>
      <c r="Q28">
        <v>21.103931963772919</v>
      </c>
    </row>
    <row r="29" spans="2:17" x14ac:dyDescent="0.25">
      <c r="B29">
        <v>0</v>
      </c>
      <c r="C29">
        <v>33.0635230307307</v>
      </c>
      <c r="D29">
        <v>14.838183000567293</v>
      </c>
      <c r="E29">
        <v>21.3205484759177</v>
      </c>
      <c r="F29">
        <v>47.097809693799896</v>
      </c>
      <c r="G29">
        <v>41.258838016963459</v>
      </c>
      <c r="H29">
        <v>21.979162342783614</v>
      </c>
      <c r="I29">
        <v>21.400799745409767</v>
      </c>
      <c r="J29">
        <v>13.216553899796605</v>
      </c>
      <c r="K29">
        <v>33.835595588947463</v>
      </c>
      <c r="L29">
        <v>30.020893002919486</v>
      </c>
      <c r="M29">
        <v>21.050738173315072</v>
      </c>
      <c r="N29">
        <v>39.343876689773502</v>
      </c>
      <c r="O29">
        <v>33.100881380321837</v>
      </c>
      <c r="P29">
        <v>20.179043349521951</v>
      </c>
      <c r="Q29">
        <v>16.217674650284337</v>
      </c>
    </row>
    <row r="30" spans="2:17" x14ac:dyDescent="0.25">
      <c r="B30">
        <v>0</v>
      </c>
      <c r="C30">
        <v>29.962904606528294</v>
      </c>
      <c r="D30">
        <v>10.97725891095865</v>
      </c>
      <c r="E30">
        <v>18.385171767800205</v>
      </c>
      <c r="F30">
        <v>43.17084972023374</v>
      </c>
      <c r="G30">
        <v>37.884445988362714</v>
      </c>
      <c r="H30">
        <v>23.82913787328015</v>
      </c>
      <c r="I30">
        <v>19.943426423334117</v>
      </c>
      <c r="J30">
        <v>14.054067466471471</v>
      </c>
      <c r="K30">
        <v>13.848119797029886</v>
      </c>
      <c r="L30">
        <v>19.651873999727059</v>
      </c>
      <c r="M30">
        <v>8.6473208193243423</v>
      </c>
      <c r="N30">
        <v>18.976961155291985</v>
      </c>
      <c r="O30">
        <v>18.31569544557895</v>
      </c>
      <c r="P30">
        <v>21.698944208031961</v>
      </c>
      <c r="Q30">
        <v>20.376412788605883</v>
      </c>
    </row>
    <row r="31" spans="2:17" x14ac:dyDescent="0.25">
      <c r="B31">
        <v>0</v>
      </c>
      <c r="C31">
        <v>35.55386483678874</v>
      </c>
      <c r="D31">
        <v>12.502377573265836</v>
      </c>
      <c r="E31">
        <v>23.611862993255006</v>
      </c>
      <c r="F31">
        <v>52.384157314878486</v>
      </c>
      <c r="G31">
        <v>45.68159538823943</v>
      </c>
      <c r="H31">
        <v>26.761964680234684</v>
      </c>
      <c r="I31">
        <v>21.301593339868614</v>
      </c>
      <c r="J31">
        <v>17.952507059563697</v>
      </c>
      <c r="K31">
        <v>28.043659560770774</v>
      </c>
      <c r="L31">
        <v>21.569344667651833</v>
      </c>
      <c r="M31">
        <v>31.676591510966102</v>
      </c>
      <c r="N31">
        <v>38.270882408884077</v>
      </c>
      <c r="O31">
        <v>33.410391092513201</v>
      </c>
      <c r="P31">
        <v>27.973429704303044</v>
      </c>
      <c r="Q31">
        <v>24.657995230222248</v>
      </c>
    </row>
    <row r="32" spans="2:17" x14ac:dyDescent="0.25">
      <c r="B32">
        <v>0</v>
      </c>
      <c r="C32">
        <v>45.203618601693691</v>
      </c>
      <c r="D32">
        <v>21.087314662273478</v>
      </c>
      <c r="E32">
        <v>27.617850226885171</v>
      </c>
      <c r="F32">
        <v>61.792248330876618</v>
      </c>
      <c r="G32">
        <v>56.693835081938779</v>
      </c>
      <c r="H32">
        <v>32.885343507037774</v>
      </c>
      <c r="I32">
        <v>32.951819416746147</v>
      </c>
      <c r="J32">
        <v>22.578687245296106</v>
      </c>
      <c r="K32">
        <v>44.083644035954791</v>
      </c>
      <c r="L32">
        <v>31.985028469030897</v>
      </c>
      <c r="M32">
        <v>34.756784878175665</v>
      </c>
      <c r="N32">
        <v>49.244197809185238</v>
      </c>
      <c r="O32">
        <v>46.196421861903524</v>
      </c>
      <c r="P32">
        <v>34.145495534553021</v>
      </c>
      <c r="Q32">
        <v>24.616318390704933</v>
      </c>
    </row>
    <row r="33" spans="2:17" x14ac:dyDescent="0.25">
      <c r="B33">
        <v>0</v>
      </c>
      <c r="C33">
        <v>30.946334637609809</v>
      </c>
      <c r="D33">
        <v>12.842372573916197</v>
      </c>
      <c r="E33">
        <v>20.535876240574229</v>
      </c>
      <c r="F33">
        <v>43.103314244253845</v>
      </c>
      <c r="G33">
        <v>38.322406778782621</v>
      </c>
      <c r="H33">
        <v>22.113964395843592</v>
      </c>
      <c r="I33">
        <v>23.521028219014799</v>
      </c>
      <c r="J33">
        <v>17.532585317820217</v>
      </c>
      <c r="K33">
        <v>23.282630665180999</v>
      </c>
      <c r="L33">
        <v>25.867430229846338</v>
      </c>
      <c r="M33">
        <v>5.7798450415900078</v>
      </c>
      <c r="N33">
        <v>26.073436811691845</v>
      </c>
      <c r="O33">
        <v>27.822549299059368</v>
      </c>
      <c r="P33">
        <v>17.725635510870411</v>
      </c>
      <c r="Q33">
        <v>19.135290611800677</v>
      </c>
    </row>
    <row r="34" spans="2:17" x14ac:dyDescent="0.25">
      <c r="B34">
        <v>0</v>
      </c>
      <c r="C34">
        <v>29.595065701260392</v>
      </c>
      <c r="D34">
        <v>15.579243765084472</v>
      </c>
      <c r="E34">
        <v>19.266559399302764</v>
      </c>
      <c r="F34">
        <v>44.857870742826492</v>
      </c>
      <c r="G34">
        <v>39.258514347009921</v>
      </c>
      <c r="H34">
        <v>19.714400643604183</v>
      </c>
      <c r="I34">
        <v>13.801287208366855</v>
      </c>
      <c r="J34">
        <v>10.962724591043175</v>
      </c>
      <c r="K34">
        <v>28.706087422901582</v>
      </c>
      <c r="L34">
        <v>18.550549745240012</v>
      </c>
      <c r="M34">
        <v>17.952534191472242</v>
      </c>
      <c r="N34">
        <v>32.063555913113433</v>
      </c>
      <c r="O34">
        <v>29.877983373558596</v>
      </c>
      <c r="P34">
        <v>17.535532314293377</v>
      </c>
      <c r="Q34">
        <v>21.154465004022526</v>
      </c>
    </row>
    <row r="35" spans="2:17" x14ac:dyDescent="0.25">
      <c r="B35">
        <v>0</v>
      </c>
      <c r="C35">
        <v>25.594250967385296</v>
      </c>
      <c r="D35">
        <v>14.094837465787593</v>
      </c>
      <c r="E35">
        <v>16.296565950734134</v>
      </c>
      <c r="F35">
        <v>43.477733284795534</v>
      </c>
      <c r="G35">
        <v>36.105380954307051</v>
      </c>
      <c r="H35">
        <v>10.544836791651498</v>
      </c>
      <c r="I35">
        <v>8.5372595019482542</v>
      </c>
      <c r="J35">
        <v>8.4388356321374154</v>
      </c>
      <c r="K35">
        <v>33.129744232765709</v>
      </c>
      <c r="L35">
        <v>13.574404400760425</v>
      </c>
      <c r="M35">
        <v>20.571937062654207</v>
      </c>
      <c r="N35">
        <v>32.520325203252028</v>
      </c>
      <c r="O35">
        <v>28.890776469953757</v>
      </c>
      <c r="P35">
        <v>8.0842400463805628</v>
      </c>
      <c r="Q35">
        <v>10.05945880354326</v>
      </c>
    </row>
    <row r="36" spans="2:17" x14ac:dyDescent="0.25">
      <c r="B36">
        <v>0</v>
      </c>
      <c r="C36">
        <v>43.997349123337798</v>
      </c>
      <c r="D36">
        <v>19.931999250839205</v>
      </c>
      <c r="E36">
        <v>27.188774113613118</v>
      </c>
      <c r="F36">
        <v>59.175058708273909</v>
      </c>
      <c r="G36">
        <v>53.972713258705397</v>
      </c>
      <c r="H36">
        <v>32.955871547737395</v>
      </c>
      <c r="I36">
        <v>31.32500612294881</v>
      </c>
      <c r="J36">
        <v>24.484591779400962</v>
      </c>
      <c r="K36">
        <v>42.582587774272092</v>
      </c>
      <c r="L36">
        <v>34.804281742086992</v>
      </c>
      <c r="M36">
        <v>34.053680252409563</v>
      </c>
      <c r="N36">
        <v>39.972050539539843</v>
      </c>
      <c r="O36">
        <v>42.216651539381367</v>
      </c>
      <c r="P36">
        <v>33.424097045136932</v>
      </c>
      <c r="Q36">
        <v>32.425696215297286</v>
      </c>
    </row>
    <row r="37" spans="2:17" x14ac:dyDescent="0.25">
      <c r="B37">
        <v>0</v>
      </c>
      <c r="C37">
        <v>37.076292228890878</v>
      </c>
      <c r="D37">
        <v>12.349777948041259</v>
      </c>
      <c r="E37">
        <v>23.289206714056672</v>
      </c>
      <c r="F37">
        <v>53.98345606492714</v>
      </c>
      <c r="G37">
        <v>49.400530654521205</v>
      </c>
      <c r="H37">
        <v>26.734204514820014</v>
      </c>
      <c r="I37">
        <v>25.431688871862541</v>
      </c>
      <c r="J37">
        <v>22.670582726769677</v>
      </c>
      <c r="K37">
        <v>23.487847443919467</v>
      </c>
      <c r="L37">
        <v>20.055619404361583</v>
      </c>
      <c r="M37">
        <v>20.862952085018232</v>
      </c>
      <c r="N37">
        <v>31.230579321500024</v>
      </c>
      <c r="O37">
        <v>35.790802934207356</v>
      </c>
      <c r="P37">
        <v>44.174860596773506</v>
      </c>
      <c r="Q37">
        <v>37.022375459356688</v>
      </c>
    </row>
    <row r="38" spans="2:17" x14ac:dyDescent="0.25">
      <c r="B38">
        <v>0</v>
      </c>
      <c r="C38">
        <v>22.374563802697349</v>
      </c>
      <c r="D38">
        <v>14.630293313213242</v>
      </c>
      <c r="E38">
        <v>12.90790342355937</v>
      </c>
      <c r="F38">
        <v>32.429501084598698</v>
      </c>
      <c r="G38">
        <v>28.371687258323114</v>
      </c>
      <c r="H38">
        <v>15.124257285673867</v>
      </c>
      <c r="I38">
        <v>13.966566066207678</v>
      </c>
      <c r="J38">
        <v>5.7554465717249839</v>
      </c>
      <c r="K38">
        <v>14.712817127228142</v>
      </c>
      <c r="L38">
        <v>13.162548335376782</v>
      </c>
      <c r="M38">
        <v>16.138121286428369</v>
      </c>
      <c r="N38">
        <v>13.383004809959445</v>
      </c>
      <c r="O38">
        <v>22.868527775157972</v>
      </c>
      <c r="P38">
        <v>10.245920965764405</v>
      </c>
      <c r="Q38">
        <v>13.530368763557485</v>
      </c>
    </row>
    <row r="39" spans="2:17" x14ac:dyDescent="0.25">
      <c r="B39">
        <v>0</v>
      </c>
      <c r="C39">
        <v>77.282053345134173</v>
      </c>
      <c r="D39">
        <v>34.817154121575413</v>
      </c>
      <c r="E39">
        <v>44.188759705515551</v>
      </c>
      <c r="F39">
        <v>96.745383594158582</v>
      </c>
      <c r="G39">
        <v>90.155690549945689</v>
      </c>
      <c r="H39">
        <v>54.226173713642034</v>
      </c>
      <c r="I39">
        <v>57.808665567043491</v>
      </c>
      <c r="J39">
        <v>45.54652612946051</v>
      </c>
      <c r="K39">
        <v>72.625417387456253</v>
      </c>
      <c r="L39">
        <v>60.858108379933221</v>
      </c>
      <c r="M39">
        <v>62.622198978155041</v>
      </c>
      <c r="N39">
        <v>83.053063523353586</v>
      </c>
      <c r="O39">
        <v>78.364243472663631</v>
      </c>
      <c r="P39">
        <v>47.942229553043411</v>
      </c>
      <c r="Q39">
        <v>62.235989862010697</v>
      </c>
    </row>
    <row r="40" spans="2:17" x14ac:dyDescent="0.25">
      <c r="B40">
        <v>0</v>
      </c>
      <c r="C40">
        <v>26.367616163750103</v>
      </c>
      <c r="D40">
        <v>7.3154701125547223</v>
      </c>
      <c r="E40">
        <v>17.898430806427005</v>
      </c>
      <c r="F40">
        <v>38.158280811708508</v>
      </c>
      <c r="G40">
        <v>33.368543361149257</v>
      </c>
      <c r="H40">
        <v>20.334964731288803</v>
      </c>
      <c r="I40">
        <v>19.237585531025903</v>
      </c>
      <c r="J40">
        <v>12.146285928899218</v>
      </c>
      <c r="K40">
        <v>13.654448787014543</v>
      </c>
      <c r="L40">
        <v>14.404422379493681</v>
      </c>
      <c r="M40">
        <v>13.221365444878701</v>
      </c>
      <c r="N40">
        <v>13.527692686877222</v>
      </c>
      <c r="O40">
        <v>15.134443622877129</v>
      </c>
      <c r="P40">
        <v>25.629379247209606</v>
      </c>
      <c r="Q40">
        <v>26.866424891142334</v>
      </c>
    </row>
    <row r="41" spans="2:17" x14ac:dyDescent="0.25">
      <c r="B41">
        <v>0</v>
      </c>
      <c r="C41">
        <v>30.047270608042481</v>
      </c>
      <c r="D41">
        <v>7.6565434177297149</v>
      </c>
      <c r="E41">
        <v>17.793174901249756</v>
      </c>
      <c r="F41">
        <v>44.493945476915108</v>
      </c>
      <c r="G41">
        <v>39.120637181894708</v>
      </c>
      <c r="H41">
        <v>23.364631224503011</v>
      </c>
      <c r="I41">
        <v>22.976105678948393</v>
      </c>
      <c r="J41">
        <v>13.233180081590366</v>
      </c>
      <c r="K41">
        <v>29.912581752250212</v>
      </c>
      <c r="L41">
        <v>20.905264521142264</v>
      </c>
      <c r="M41">
        <v>32.830408599365406</v>
      </c>
      <c r="N41">
        <v>33.989509810270022</v>
      </c>
      <c r="O41">
        <v>32.965097455157675</v>
      </c>
      <c r="P41">
        <v>18.049601761315806</v>
      </c>
      <c r="Q41">
        <v>23.514861102117464</v>
      </c>
    </row>
    <row r="42" spans="2:17" x14ac:dyDescent="0.25">
      <c r="B42">
        <v>0</v>
      </c>
      <c r="C42">
        <v>28.797492942425734</v>
      </c>
      <c r="D42">
        <v>9.8831939084716804</v>
      </c>
      <c r="E42">
        <v>19.300199425034318</v>
      </c>
      <c r="F42">
        <v>41.177384683121396</v>
      </c>
      <c r="G42">
        <v>36.379529149724171</v>
      </c>
      <c r="H42">
        <v>20.772577762813707</v>
      </c>
      <c r="I42">
        <v>21.923804097277976</v>
      </c>
      <c r="J42">
        <v>16.723213591981558</v>
      </c>
      <c r="K42">
        <v>21.417471704954547</v>
      </c>
      <c r="L42">
        <v>23.139778819507395</v>
      </c>
      <c r="M42">
        <v>12.631115485224417</v>
      </c>
      <c r="N42">
        <v>11.740177669576028</v>
      </c>
      <c r="O42">
        <v>19.041205873973738</v>
      </c>
      <c r="P42">
        <v>27.567273574887984</v>
      </c>
      <c r="Q42">
        <v>22.739633783118801</v>
      </c>
    </row>
    <row r="43" spans="2:17" x14ac:dyDescent="0.25">
      <c r="B43">
        <v>0</v>
      </c>
      <c r="C43">
        <v>26.67858538260262</v>
      </c>
      <c r="D43">
        <v>13.058097820295758</v>
      </c>
      <c r="E43">
        <v>18.293650323818095</v>
      </c>
      <c r="F43">
        <v>40.632954854903446</v>
      </c>
      <c r="G43">
        <v>35.733652218183543</v>
      </c>
      <c r="H43">
        <v>22.089485087791999</v>
      </c>
      <c r="I43">
        <v>20.069617930168953</v>
      </c>
      <c r="J43">
        <v>16.491635192574087</v>
      </c>
      <c r="K43">
        <v>16.88590000118398</v>
      </c>
      <c r="L43">
        <v>17.209126105539834</v>
      </c>
      <c r="M43">
        <v>10.776571435337019</v>
      </c>
      <c r="N43">
        <v>14.006464522087118</v>
      </c>
      <c r="O43">
        <v>13.232142645718142</v>
      </c>
      <c r="P43">
        <v>20.739749706965345</v>
      </c>
      <c r="Q43">
        <v>19.320159600288893</v>
      </c>
    </row>
    <row r="44" spans="2:17" x14ac:dyDescent="0.25">
      <c r="B44">
        <v>0</v>
      </c>
      <c r="C44">
        <v>38.820480556054889</v>
      </c>
      <c r="D44">
        <v>9.7684103301575878</v>
      </c>
      <c r="E44">
        <v>25.367008208999941</v>
      </c>
      <c r="F44">
        <v>56.760441009047881</v>
      </c>
      <c r="G44">
        <v>51.87698484031398</v>
      </c>
      <c r="H44">
        <v>31.400922763496915</v>
      </c>
      <c r="I44">
        <v>32.260770567439629</v>
      </c>
      <c r="J44">
        <v>18.931631613637727</v>
      </c>
      <c r="K44">
        <v>29.52094193780334</v>
      </c>
      <c r="L44">
        <v>30.320870034154236</v>
      </c>
      <c r="M44">
        <v>32.043561627419258</v>
      </c>
      <c r="N44">
        <v>35.015579123973872</v>
      </c>
      <c r="O44">
        <v>37.866259212655038</v>
      </c>
      <c r="P44">
        <v>38.090958116124398</v>
      </c>
      <c r="Q44">
        <v>30.988974773803101</v>
      </c>
    </row>
    <row r="45" spans="2:17" x14ac:dyDescent="0.25">
      <c r="B45">
        <v>0</v>
      </c>
      <c r="C45">
        <v>40.848337567657126</v>
      </c>
      <c r="D45">
        <v>17.687506903788801</v>
      </c>
      <c r="E45">
        <v>28.124654810560035</v>
      </c>
      <c r="F45">
        <v>62.009830995250191</v>
      </c>
      <c r="G45">
        <v>56.125041422732792</v>
      </c>
      <c r="H45">
        <v>34.97183254169888</v>
      </c>
      <c r="I45">
        <v>32.885507566552526</v>
      </c>
      <c r="J45">
        <v>20.393792113111676</v>
      </c>
      <c r="K45">
        <v>42.481773997569867</v>
      </c>
      <c r="L45">
        <v>33.955594830442948</v>
      </c>
      <c r="M45">
        <v>20.808019441069259</v>
      </c>
      <c r="N45">
        <v>41.638131006296256</v>
      </c>
      <c r="O45">
        <v>46.610239699547115</v>
      </c>
      <c r="P45">
        <v>37.473765602562686</v>
      </c>
      <c r="Q45">
        <v>31.838893184579696</v>
      </c>
    </row>
    <row r="46" spans="2:17" x14ac:dyDescent="0.25">
      <c r="B46">
        <v>0</v>
      </c>
      <c r="C46">
        <v>50.465041937497148</v>
      </c>
      <c r="D46">
        <v>18.309408917236237</v>
      </c>
      <c r="E46">
        <v>30.433988400590628</v>
      </c>
      <c r="F46">
        <v>72.028983301112746</v>
      </c>
      <c r="G46">
        <v>66.271901115796211</v>
      </c>
      <c r="H46">
        <v>45.163107180369295</v>
      </c>
      <c r="I46">
        <v>41.222048011203626</v>
      </c>
      <c r="J46">
        <v>30.514666707259526</v>
      </c>
      <c r="K46">
        <v>43.062426742575312</v>
      </c>
      <c r="L46">
        <v>31.733974700500816</v>
      </c>
      <c r="M46">
        <v>30.339610004110028</v>
      </c>
      <c r="N46">
        <v>34.827150533542387</v>
      </c>
      <c r="O46">
        <v>36.420927648303476</v>
      </c>
      <c r="P46">
        <v>48.81950892789186</v>
      </c>
      <c r="Q46">
        <v>42.424611450230621</v>
      </c>
    </row>
    <row r="47" spans="2:17" x14ac:dyDescent="0.25">
      <c r="B47">
        <v>0</v>
      </c>
      <c r="C47">
        <v>39.47928214039608</v>
      </c>
      <c r="D47">
        <v>17.994427300236691</v>
      </c>
      <c r="E47">
        <v>27.099499655451361</v>
      </c>
      <c r="F47">
        <v>50.840399077208851</v>
      </c>
      <c r="G47">
        <v>47.051862060700486</v>
      </c>
      <c r="H47">
        <v>31.768882763579708</v>
      </c>
      <c r="I47">
        <v>32.50741528597537</v>
      </c>
      <c r="J47">
        <v>29.115858225724299</v>
      </c>
      <c r="K47">
        <v>34.700542289600619</v>
      </c>
      <c r="L47">
        <v>33.198010606105996</v>
      </c>
      <c r="M47">
        <v>32.201815621535786</v>
      </c>
      <c r="N47">
        <v>36.125176019414567</v>
      </c>
      <c r="O47">
        <v>30.81313479342062</v>
      </c>
      <c r="P47">
        <v>30.031159181472272</v>
      </c>
      <c r="Q47">
        <v>35.771639152709952</v>
      </c>
    </row>
    <row r="48" spans="2:17" x14ac:dyDescent="0.25">
      <c r="B48">
        <v>0</v>
      </c>
      <c r="C48">
        <v>32.055379439736043</v>
      </c>
      <c r="D48">
        <v>12.679045092838196</v>
      </c>
      <c r="E48">
        <v>20.379116258006079</v>
      </c>
      <c r="F48">
        <v>49.066442388561818</v>
      </c>
      <c r="G48">
        <v>42.844018891117294</v>
      </c>
      <c r="H48">
        <v>25.330918030665718</v>
      </c>
      <c r="I48">
        <v>22.097431584395419</v>
      </c>
      <c r="J48">
        <v>18.404606327230379</v>
      </c>
      <c r="K48">
        <v>26.945720385585819</v>
      </c>
      <c r="L48">
        <v>22.580060813870737</v>
      </c>
      <c r="M48">
        <v>18.134178689266999</v>
      </c>
      <c r="N48">
        <v>20.600375234521575</v>
      </c>
      <c r="O48">
        <v>26.195251342433849</v>
      </c>
      <c r="P48">
        <v>33.252248172349098</v>
      </c>
      <c r="Q48">
        <v>27.363654007892862</v>
      </c>
    </row>
    <row r="49" spans="2:17" x14ac:dyDescent="0.25">
      <c r="B49">
        <v>0</v>
      </c>
      <c r="C49">
        <v>41.784023884074855</v>
      </c>
      <c r="D49">
        <v>21.04856914002767</v>
      </c>
      <c r="E49">
        <v>26.81569941017986</v>
      </c>
      <c r="F49">
        <v>63.368528362338893</v>
      </c>
      <c r="G49">
        <v>57.295565426345298</v>
      </c>
      <c r="H49">
        <v>34.848904099614067</v>
      </c>
      <c r="I49">
        <v>30.290541032549335</v>
      </c>
      <c r="J49">
        <v>14.385786062768513</v>
      </c>
      <c r="K49">
        <v>38.347047258428603</v>
      </c>
      <c r="L49">
        <v>27.382218015000365</v>
      </c>
      <c r="M49">
        <v>36.90672103691837</v>
      </c>
      <c r="N49">
        <v>39.956309619165516</v>
      </c>
      <c r="O49">
        <v>36.85866161800044</v>
      </c>
      <c r="P49">
        <v>32.658559673778491</v>
      </c>
      <c r="Q49">
        <v>33.028471564843812</v>
      </c>
    </row>
    <row r="50" spans="2:17" x14ac:dyDescent="0.25">
      <c r="B50">
        <v>0</v>
      </c>
      <c r="C50">
        <v>44.736656062212802</v>
      </c>
      <c r="D50">
        <v>18.211382113821138</v>
      </c>
      <c r="E50">
        <v>25.456344998232588</v>
      </c>
      <c r="F50">
        <v>68.229056203605509</v>
      </c>
      <c r="G50">
        <v>62.293389890420649</v>
      </c>
      <c r="H50">
        <v>45.809826793920109</v>
      </c>
      <c r="I50">
        <v>41.524213503004596</v>
      </c>
      <c r="J50">
        <v>36.397313538352776</v>
      </c>
      <c r="K50">
        <v>29.333333333333332</v>
      </c>
      <c r="L50">
        <v>39.669141039236479</v>
      </c>
      <c r="M50">
        <v>25.804171085189115</v>
      </c>
      <c r="N50">
        <v>32.8130081300813</v>
      </c>
      <c r="O50">
        <v>39.191233651466952</v>
      </c>
      <c r="P50">
        <v>39.652173913043477</v>
      </c>
      <c r="Q50">
        <v>39.803464121597735</v>
      </c>
    </row>
    <row r="51" spans="2:17" x14ac:dyDescent="0.25">
      <c r="B51">
        <v>0</v>
      </c>
      <c r="C51">
        <v>51.832808094211316</v>
      </c>
      <c r="D51">
        <v>20.796453505028726</v>
      </c>
      <c r="E51">
        <v>30.489000135707716</v>
      </c>
      <c r="F51">
        <v>74.284895731238407</v>
      </c>
      <c r="G51">
        <v>67.939806088752846</v>
      </c>
      <c r="H51">
        <v>44.448800494579231</v>
      </c>
      <c r="I51">
        <v>42.132722145991345</v>
      </c>
      <c r="J51">
        <v>31.348482335379003</v>
      </c>
      <c r="K51">
        <v>44.028106575792755</v>
      </c>
      <c r="L51">
        <v>34.628085465703649</v>
      </c>
      <c r="M51">
        <v>41.519021698155882</v>
      </c>
      <c r="N51">
        <v>46.87646074277356</v>
      </c>
      <c r="O51">
        <v>49.080957191755004</v>
      </c>
      <c r="P51">
        <v>52.61538925496464</v>
      </c>
      <c r="Q51">
        <v>54.296657066602329</v>
      </c>
    </row>
    <row r="52" spans="2:17" x14ac:dyDescent="0.25">
      <c r="B52">
        <v>0</v>
      </c>
      <c r="C52">
        <v>33.117710196779967</v>
      </c>
      <c r="D52">
        <v>9.2479427549194995</v>
      </c>
      <c r="E52">
        <v>18.752057245080501</v>
      </c>
      <c r="F52">
        <v>48.947406082289802</v>
      </c>
      <c r="G52">
        <v>43.003935599284439</v>
      </c>
      <c r="H52">
        <v>25.100536672629698</v>
      </c>
      <c r="I52">
        <v>23.695169946332737</v>
      </c>
      <c r="J52">
        <v>17.866189624329159</v>
      </c>
      <c r="K52">
        <v>33.597137745974955</v>
      </c>
      <c r="L52">
        <v>27.766726296958854</v>
      </c>
      <c r="M52">
        <v>30.339892665474061</v>
      </c>
      <c r="N52">
        <v>29.011806797853307</v>
      </c>
      <c r="O52">
        <v>27.232915921288015</v>
      </c>
      <c r="P52">
        <v>22.929516994633271</v>
      </c>
      <c r="Q52">
        <v>26.414311270125225</v>
      </c>
    </row>
    <row r="53" spans="2:17" x14ac:dyDescent="0.25">
      <c r="B53">
        <v>0</v>
      </c>
      <c r="C53">
        <v>28.818451263864979</v>
      </c>
      <c r="D53">
        <v>11.517802829297336</v>
      </c>
      <c r="E53">
        <v>16.630211097161641</v>
      </c>
      <c r="F53">
        <v>43.204379845462896</v>
      </c>
      <c r="G53">
        <v>37.9444235921463</v>
      </c>
      <c r="H53">
        <v>22.803929435823097</v>
      </c>
      <c r="I53">
        <v>21.387986487710805</v>
      </c>
      <c r="J53">
        <v>22.385876810374953</v>
      </c>
      <c r="K53">
        <v>35.566830177445866</v>
      </c>
      <c r="L53">
        <v>22.845346414195671</v>
      </c>
      <c r="M53">
        <v>27.53970205661183</v>
      </c>
      <c r="N53">
        <v>28.175193818515975</v>
      </c>
      <c r="O53">
        <v>24.627570764790391</v>
      </c>
      <c r="P53">
        <v>27.657481588858836</v>
      </c>
      <c r="Q53">
        <v>25.995625331659394</v>
      </c>
    </row>
    <row r="54" spans="2:17" x14ac:dyDescent="0.25">
      <c r="B54">
        <v>0</v>
      </c>
      <c r="C54">
        <v>24.887991978575688</v>
      </c>
      <c r="D54">
        <v>8.1356534541623837</v>
      </c>
      <c r="E54">
        <v>18.010128317404714</v>
      </c>
      <c r="F54">
        <v>42.815621470002156</v>
      </c>
      <c r="G54">
        <v>36.192869563010063</v>
      </c>
      <c r="H54">
        <v>20.238865831524706</v>
      </c>
      <c r="I54">
        <v>17.135640762035308</v>
      </c>
      <c r="J54">
        <v>11.420375940803918</v>
      </c>
      <c r="K54">
        <v>19.662643262384343</v>
      </c>
      <c r="L54">
        <v>15.852466714896748</v>
      </c>
      <c r="M54">
        <v>19.32884032034929</v>
      </c>
      <c r="N54">
        <v>19.4392618258894</v>
      </c>
      <c r="O54">
        <v>19.618220817626828</v>
      </c>
      <c r="P54">
        <v>21.810151163233446</v>
      </c>
      <c r="Q54">
        <v>22.025917323484244</v>
      </c>
    </row>
    <row r="55" spans="2:17" x14ac:dyDescent="0.25">
      <c r="B55">
        <v>0</v>
      </c>
      <c r="C55">
        <v>30.543622381331215</v>
      </c>
      <c r="D55">
        <v>16.324582338902147</v>
      </c>
      <c r="E55">
        <v>22.535136568549458</v>
      </c>
      <c r="F55">
        <v>46.343145054362239</v>
      </c>
      <c r="G55">
        <v>42.285865818085391</v>
      </c>
      <c r="H55">
        <v>19.013524264120925</v>
      </c>
      <c r="I55">
        <v>20.86846990188279</v>
      </c>
      <c r="J55">
        <v>18.797401219835589</v>
      </c>
      <c r="K55">
        <v>32.817555025192256</v>
      </c>
      <c r="L55">
        <v>16.485017236807213</v>
      </c>
      <c r="M55">
        <v>26.999469636701139</v>
      </c>
      <c r="N55">
        <v>31.188013789445769</v>
      </c>
      <c r="O55">
        <v>31.621585786263591</v>
      </c>
      <c r="P55">
        <v>18.098647573587908</v>
      </c>
      <c r="Q55">
        <v>17.208963139750729</v>
      </c>
    </row>
    <row r="56" spans="2:17" x14ac:dyDescent="0.25">
      <c r="B56">
        <v>0</v>
      </c>
      <c r="C56">
        <v>28.119454055641384</v>
      </c>
      <c r="D56">
        <v>16.408973098578961</v>
      </c>
      <c r="E56">
        <v>15.797403061680477</v>
      </c>
      <c r="F56">
        <v>44.795270865518432</v>
      </c>
      <c r="G56">
        <v>39.67927684077474</v>
      </c>
      <c r="H56">
        <v>26.879716047648838</v>
      </c>
      <c r="I56">
        <v>24.665806978792947</v>
      </c>
      <c r="J56">
        <v>12.734445820512494</v>
      </c>
      <c r="K56">
        <v>21.470066264060367</v>
      </c>
      <c r="L56">
        <v>17.014159314632991</v>
      </c>
      <c r="M56">
        <v>18.977822606386376</v>
      </c>
      <c r="N56">
        <v>15.633977248062511</v>
      </c>
      <c r="O56">
        <v>13.468585217624451</v>
      </c>
      <c r="P56">
        <v>28.468010673748452</v>
      </c>
      <c r="Q56">
        <v>27.349565261800489</v>
      </c>
    </row>
    <row r="57" spans="2:17" x14ac:dyDescent="0.25">
      <c r="B57">
        <v>0</v>
      </c>
      <c r="C57">
        <v>38.091356289529166</v>
      </c>
      <c r="D57">
        <v>11.762473647224175</v>
      </c>
      <c r="E57">
        <v>23.522136331693606</v>
      </c>
      <c r="F57">
        <v>59.28320449754041</v>
      </c>
      <c r="G57">
        <v>54.68868587491216</v>
      </c>
      <c r="H57">
        <v>27.980323260716794</v>
      </c>
      <c r="I57">
        <v>26.730850316233312</v>
      </c>
      <c r="J57">
        <v>17.197470133520731</v>
      </c>
      <c r="K57">
        <v>37.675333801827129</v>
      </c>
      <c r="L57">
        <v>28.050597329585379</v>
      </c>
      <c r="M57">
        <v>29.659873506676039</v>
      </c>
      <c r="N57">
        <v>45.429374560787068</v>
      </c>
      <c r="O57">
        <v>43.328179901616302</v>
      </c>
      <c r="P57">
        <v>20.892480674631063</v>
      </c>
      <c r="Q57">
        <v>14.628250175685173</v>
      </c>
    </row>
    <row r="58" spans="2:17" x14ac:dyDescent="0.25">
      <c r="B58">
        <v>0</v>
      </c>
      <c r="C58">
        <v>28.215133606101933</v>
      </c>
      <c r="D58">
        <v>9.8386119108955903</v>
      </c>
      <c r="E58">
        <v>17.740061625498811</v>
      </c>
      <c r="F58">
        <v>41.200686972773653</v>
      </c>
      <c r="G58">
        <v>35.798353285851391</v>
      </c>
      <c r="H58">
        <v>18.593726322170028</v>
      </c>
      <c r="I58">
        <v>17.636510582411479</v>
      </c>
      <c r="J58">
        <v>13.633378794766884</v>
      </c>
      <c r="K58">
        <v>25.362428650805679</v>
      </c>
      <c r="L58">
        <v>23.181542657978483</v>
      </c>
      <c r="M58">
        <v>15.891296661110269</v>
      </c>
      <c r="N58">
        <v>17.750164166287821</v>
      </c>
      <c r="O58">
        <v>23.60458655351821</v>
      </c>
      <c r="P58">
        <v>26.992726170631915</v>
      </c>
      <c r="Q58">
        <v>22.116987422336717</v>
      </c>
    </row>
    <row r="59" spans="2:17" x14ac:dyDescent="0.25">
      <c r="B59">
        <v>0</v>
      </c>
      <c r="C59">
        <v>41.411702899457133</v>
      </c>
      <c r="D59">
        <v>16.250969404347934</v>
      </c>
      <c r="E59">
        <v>22.01235834188077</v>
      </c>
      <c r="F59">
        <v>56.461861756685764</v>
      </c>
      <c r="G59">
        <v>50.805543742025868</v>
      </c>
      <c r="H59">
        <v>42.661296375053162</v>
      </c>
      <c r="I59">
        <v>41.196557676431588</v>
      </c>
      <c r="J59">
        <v>32.967252895704604</v>
      </c>
      <c r="K59">
        <v>16.831361168788934</v>
      </c>
      <c r="L59">
        <v>30.468065944512546</v>
      </c>
      <c r="M59">
        <v>20.450053786305755</v>
      </c>
      <c r="N59">
        <v>25.918745152978261</v>
      </c>
      <c r="O59">
        <v>29.623746028569286</v>
      </c>
      <c r="P59">
        <v>42.498686613464088</v>
      </c>
      <c r="Q59">
        <v>40.981412453406044</v>
      </c>
    </row>
    <row r="60" spans="2:17" x14ac:dyDescent="0.25">
      <c r="B60">
        <v>0</v>
      </c>
      <c r="C60">
        <v>35.222718717590872</v>
      </c>
      <c r="D60">
        <v>16.366848904651548</v>
      </c>
      <c r="E60">
        <v>21.462683891783925</v>
      </c>
      <c r="F60">
        <v>49.300282959681446</v>
      </c>
      <c r="G60">
        <v>43.336363519967222</v>
      </c>
      <c r="H60">
        <v>31.507112402852645</v>
      </c>
      <c r="I60">
        <v>30.179378512989256</v>
      </c>
      <c r="J60">
        <v>19.193884998015442</v>
      </c>
      <c r="K60">
        <v>24.388307747461685</v>
      </c>
      <c r="L60">
        <v>27.794066809213476</v>
      </c>
      <c r="M60">
        <v>25.595687745669181</v>
      </c>
      <c r="N60">
        <v>15.859826127037374</v>
      </c>
      <c r="O60">
        <v>24.298682508994531</v>
      </c>
      <c r="P60">
        <v>29.149968631166534</v>
      </c>
      <c r="Q60">
        <v>30.399600527508547</v>
      </c>
    </row>
    <row r="61" spans="2:17" x14ac:dyDescent="0.25">
      <c r="B61">
        <v>0</v>
      </c>
      <c r="C61">
        <v>39.150036648273385</v>
      </c>
      <c r="D61">
        <v>10.402577825720174</v>
      </c>
      <c r="E61">
        <v>25.421455143896331</v>
      </c>
      <c r="F61">
        <v>50.020052828831815</v>
      </c>
      <c r="G61">
        <v>44.785573026870793</v>
      </c>
      <c r="H61">
        <v>33.905876170324575</v>
      </c>
      <c r="I61">
        <v>32.052718195521997</v>
      </c>
      <c r="J61">
        <v>23.359471158500327</v>
      </c>
      <c r="K61">
        <v>28.726714516865119</v>
      </c>
      <c r="L61">
        <v>26.212504667468778</v>
      </c>
      <c r="M61">
        <v>31.798254712414774</v>
      </c>
      <c r="N61">
        <v>42.130301898795445</v>
      </c>
      <c r="O61">
        <v>33.489607102850265</v>
      </c>
      <c r="P61">
        <v>22.349914948346676</v>
      </c>
      <c r="Q61">
        <v>23.423087029277127</v>
      </c>
    </row>
    <row r="62" spans="2:17" x14ac:dyDescent="0.25">
      <c r="B62">
        <v>0</v>
      </c>
      <c r="C62">
        <v>28.469769307404675</v>
      </c>
      <c r="D62">
        <v>11.739057304402955</v>
      </c>
      <c r="E62">
        <v>21.803878947845099</v>
      </c>
      <c r="F62">
        <v>42.652900153967579</v>
      </c>
      <c r="G62">
        <v>38.107622041946456</v>
      </c>
      <c r="H62">
        <v>20.736456675594198</v>
      </c>
      <c r="I62">
        <v>21.89962349105306</v>
      </c>
      <c r="J62">
        <v>12.070281670095357</v>
      </c>
      <c r="K62">
        <v>28.042800398504315</v>
      </c>
      <c r="L62">
        <v>24.652926030871146</v>
      </c>
      <c r="M62">
        <v>25.440877744569086</v>
      </c>
      <c r="N62">
        <v>22.166155597821167</v>
      </c>
      <c r="O62">
        <v>16.56509982015552</v>
      </c>
      <c r="P62">
        <v>18.254861623258162</v>
      </c>
      <c r="Q62">
        <v>18.448938400031054</v>
      </c>
    </row>
    <row r="63" spans="2:17" x14ac:dyDescent="0.25">
      <c r="B63">
        <v>0</v>
      </c>
      <c r="C63">
        <v>54.683027830217398</v>
      </c>
      <c r="D63">
        <v>21.847025150721635</v>
      </c>
      <c r="E63">
        <v>31.366847329638876</v>
      </c>
      <c r="F63">
        <v>77.464831618050056</v>
      </c>
      <c r="G63">
        <v>70.533158760124223</v>
      </c>
      <c r="H63">
        <v>51.62901163144754</v>
      </c>
      <c r="I63">
        <v>51.345837646915541</v>
      </c>
      <c r="J63">
        <v>46.691736191462155</v>
      </c>
      <c r="K63">
        <v>41.174410815419279</v>
      </c>
      <c r="L63">
        <v>46.776992874977161</v>
      </c>
      <c r="M63">
        <v>35.958528713233058</v>
      </c>
      <c r="N63">
        <v>41.851896961208205</v>
      </c>
      <c r="O63">
        <v>53.577735826076363</v>
      </c>
      <c r="P63">
        <v>48.300956092807986</v>
      </c>
      <c r="Q63">
        <v>55.168686438097559</v>
      </c>
    </row>
    <row r="64" spans="2:17" x14ac:dyDescent="0.25">
      <c r="B64">
        <v>0</v>
      </c>
      <c r="C64">
        <v>33.919545347405915</v>
      </c>
      <c r="D64">
        <v>13.684100254039755</v>
      </c>
      <c r="E64">
        <v>20.972684178823037</v>
      </c>
      <c r="F64">
        <v>51.745541209438748</v>
      </c>
      <c r="G64">
        <v>46.199879527538435</v>
      </c>
      <c r="H64">
        <v>32.371736112929838</v>
      </c>
      <c r="I64">
        <v>31.377838305004847</v>
      </c>
      <c r="J64">
        <v>22.48513736479585</v>
      </c>
      <c r="K64">
        <v>25.66325328025561</v>
      </c>
      <c r="L64">
        <v>32.150433438964988</v>
      </c>
      <c r="M64">
        <v>20.697692690464343</v>
      </c>
      <c r="N64">
        <v>24.201869942120837</v>
      </c>
      <c r="O64">
        <v>28.959222690726239</v>
      </c>
      <c r="P64">
        <v>41.246104287248251</v>
      </c>
      <c r="Q64">
        <v>33.875022915957366</v>
      </c>
    </row>
    <row r="65" spans="2:17" x14ac:dyDescent="0.25">
      <c r="B65">
        <v>0</v>
      </c>
      <c r="C65">
        <v>46.537897240858655</v>
      </c>
      <c r="D65">
        <v>23.13291454781135</v>
      </c>
      <c r="E65">
        <v>26.671224876429783</v>
      </c>
      <c r="F65">
        <v>62.494480292864971</v>
      </c>
      <c r="G65">
        <v>57.319487771177869</v>
      </c>
      <c r="H65">
        <v>36.904405794624161</v>
      </c>
      <c r="I65">
        <v>38.848767146703132</v>
      </c>
      <c r="J65">
        <v>33.344728857741124</v>
      </c>
      <c r="K65">
        <v>33.471504066777776</v>
      </c>
      <c r="L65">
        <v>33.393159836474226</v>
      </c>
      <c r="M65">
        <v>26.363545717419484</v>
      </c>
      <c r="N65">
        <v>29.99871800350412</v>
      </c>
      <c r="O65">
        <v>33.680896827770894</v>
      </c>
      <c r="P65">
        <v>48.552056179935335</v>
      </c>
      <c r="Q65">
        <v>39.955557454809629</v>
      </c>
    </row>
    <row r="66" spans="2:17" x14ac:dyDescent="0.25">
      <c r="B66">
        <v>0</v>
      </c>
      <c r="C66">
        <v>38.431347399474127</v>
      </c>
      <c r="D66">
        <v>19.880715705765407</v>
      </c>
      <c r="E66">
        <v>22.426729942923107</v>
      </c>
      <c r="F66">
        <v>50.368755210671459</v>
      </c>
      <c r="G66">
        <v>45.803886359263771</v>
      </c>
      <c r="H66">
        <v>32.82755082408773</v>
      </c>
      <c r="I66">
        <v>33.112293978067079</v>
      </c>
      <c r="J66">
        <v>25.22285640992753</v>
      </c>
      <c r="K66">
        <v>29.619701147951005</v>
      </c>
      <c r="L66">
        <v>31.75014429551722</v>
      </c>
      <c r="M66">
        <v>25.248508946322069</v>
      </c>
      <c r="N66">
        <v>24.974026806900532</v>
      </c>
      <c r="O66">
        <v>31.171679599820436</v>
      </c>
      <c r="P66">
        <v>32.324761110754821</v>
      </c>
      <c r="Q66">
        <v>35.228628230616302</v>
      </c>
    </row>
    <row r="67" spans="2:17" x14ac:dyDescent="0.25">
      <c r="B67">
        <v>0</v>
      </c>
      <c r="C67">
        <v>33.071703463641889</v>
      </c>
      <c r="D67">
        <v>15.278762406319627</v>
      </c>
      <c r="E67">
        <v>16.176321652825603</v>
      </c>
      <c r="F67">
        <v>46.009722503544666</v>
      </c>
      <c r="G67">
        <v>41.404192829653638</v>
      </c>
      <c r="H67">
        <v>21.321146445209642</v>
      </c>
      <c r="I67">
        <v>18.500607656471541</v>
      </c>
      <c r="J67">
        <v>15.472452906623454</v>
      </c>
      <c r="K67">
        <v>25.351934373101077</v>
      </c>
      <c r="L67">
        <v>19.664016609276889</v>
      </c>
      <c r="M67">
        <v>23.24286003645939</v>
      </c>
      <c r="N67">
        <v>24.848085882114646</v>
      </c>
      <c r="O67">
        <v>22.689639457160219</v>
      </c>
      <c r="P67">
        <v>30.432195665383837</v>
      </c>
      <c r="Q67">
        <v>27.210350415231922</v>
      </c>
    </row>
    <row r="68" spans="2:17" x14ac:dyDescent="0.25">
      <c r="B68">
        <v>0</v>
      </c>
      <c r="C68">
        <v>27.272960822093772</v>
      </c>
      <c r="D68">
        <v>6.1438664097623636</v>
      </c>
      <c r="E68">
        <v>18.978805394990367</v>
      </c>
      <c r="F68">
        <v>35.623635195889527</v>
      </c>
      <c r="G68">
        <v>30.685934489402701</v>
      </c>
      <c r="H68">
        <v>17.759794476557484</v>
      </c>
      <c r="I68">
        <v>18.405908798972384</v>
      </c>
      <c r="J68">
        <v>16.245343609505458</v>
      </c>
      <c r="K68">
        <v>28.580603725112397</v>
      </c>
      <c r="L68">
        <v>25.073859987154783</v>
      </c>
      <c r="M68">
        <v>22.228644829800899</v>
      </c>
      <c r="N68">
        <v>24.901734104046241</v>
      </c>
      <c r="O68">
        <v>16.949261400128453</v>
      </c>
      <c r="P68">
        <v>26.703917790622995</v>
      </c>
      <c r="Q68">
        <v>18.653821451509312</v>
      </c>
    </row>
    <row r="69" spans="2:17" x14ac:dyDescent="0.25">
      <c r="B69">
        <v>0</v>
      </c>
      <c r="C69">
        <v>33.518843611100735</v>
      </c>
      <c r="D69">
        <v>11.298696447913944</v>
      </c>
      <c r="E69">
        <v>19.944222413127655</v>
      </c>
      <c r="F69">
        <v>45.171130118651874</v>
      </c>
      <c r="G69">
        <v>40.110061131239185</v>
      </c>
      <c r="H69">
        <v>27.614885643496557</v>
      </c>
      <c r="I69">
        <v>27.406964728146516</v>
      </c>
      <c r="J69">
        <v>19.217121727113138</v>
      </c>
      <c r="K69">
        <v>16.339844868586511</v>
      </c>
      <c r="L69">
        <v>16.64736861763717</v>
      </c>
      <c r="M69">
        <v>13.844793884386011</v>
      </c>
      <c r="N69">
        <v>19.686500080927303</v>
      </c>
      <c r="O69">
        <v>19.228327045904457</v>
      </c>
      <c r="P69">
        <v>25.579252729740158</v>
      </c>
      <c r="Q69">
        <v>26.926381055541032</v>
      </c>
    </row>
    <row r="70" spans="2:17" x14ac:dyDescent="0.25">
      <c r="B70">
        <v>0</v>
      </c>
      <c r="C70">
        <v>40.551581763200744</v>
      </c>
      <c r="D70">
        <v>24.17131891137474</v>
      </c>
      <c r="E70">
        <v>28.778494998836941</v>
      </c>
      <c r="F70">
        <v>59.861304954640616</v>
      </c>
      <c r="G70">
        <v>54.893579902302861</v>
      </c>
      <c r="H70">
        <v>29.511223540358223</v>
      </c>
      <c r="I70">
        <v>29.691498022795997</v>
      </c>
      <c r="J70">
        <v>20.312863456617819</v>
      </c>
      <c r="K70">
        <v>38.777913468248428</v>
      </c>
      <c r="L70">
        <v>35.909513840428012</v>
      </c>
      <c r="M70">
        <v>31.36921377064434</v>
      </c>
      <c r="N70">
        <v>43.950628053035587</v>
      </c>
      <c r="O70">
        <v>41.120027913468249</v>
      </c>
      <c r="P70">
        <v>29.767096999302161</v>
      </c>
      <c r="Q70">
        <v>29.530123284484766</v>
      </c>
    </row>
    <row r="71" spans="2:17" x14ac:dyDescent="0.25">
      <c r="B71">
        <v>0</v>
      </c>
      <c r="C71">
        <v>36.251815849138573</v>
      </c>
      <c r="D71">
        <v>19.846043145933177</v>
      </c>
      <c r="E71">
        <v>20.45426775459223</v>
      </c>
      <c r="F71">
        <v>55.911861737513071</v>
      </c>
      <c r="G71">
        <v>50.769105448226235</v>
      </c>
      <c r="H71">
        <v>31.221744029759563</v>
      </c>
      <c r="I71">
        <v>29.143190735435869</v>
      </c>
      <c r="J71">
        <v>12.51747966927787</v>
      </c>
      <c r="K71">
        <v>33.646496599101241</v>
      </c>
      <c r="L71">
        <v>22.274868647922126</v>
      </c>
      <c r="M71">
        <v>15.466282905901679</v>
      </c>
      <c r="N71">
        <v>27.144738449841832</v>
      </c>
      <c r="O71">
        <v>37.895922994420083</v>
      </c>
      <c r="P71">
        <v>20.011675740255509</v>
      </c>
      <c r="Q71">
        <v>18.948640319317921</v>
      </c>
    </row>
    <row r="72" spans="2:17" x14ac:dyDescent="0.25">
      <c r="B72">
        <v>0</v>
      </c>
      <c r="C72">
        <v>23.407518367929239</v>
      </c>
      <c r="D72">
        <v>7.498157262762442</v>
      </c>
      <c r="E72">
        <v>14.946382290700717</v>
      </c>
      <c r="F72">
        <v>35.410276529471908</v>
      </c>
      <c r="G72">
        <v>30.531183869510425</v>
      </c>
      <c r="H72">
        <v>19.764842951232851</v>
      </c>
      <c r="I72">
        <v>18.912428371020283</v>
      </c>
      <c r="J72">
        <v>16.608412392705137</v>
      </c>
      <c r="K72">
        <v>6.9025370330741618</v>
      </c>
      <c r="L72">
        <v>21.027415174643934</v>
      </c>
      <c r="M72">
        <v>15.439760325272845</v>
      </c>
      <c r="N72">
        <v>9.1887200703806737</v>
      </c>
      <c r="O72">
        <v>15.08429036783413</v>
      </c>
      <c r="P72">
        <v>13.293863090567562</v>
      </c>
      <c r="Q72">
        <v>15.834462752930548</v>
      </c>
    </row>
    <row r="73" spans="2:17" x14ac:dyDescent="0.25">
      <c r="B73">
        <v>0</v>
      </c>
      <c r="C73">
        <v>33.77771201033147</v>
      </c>
      <c r="D73">
        <v>16.433491175204477</v>
      </c>
      <c r="E73">
        <v>24.000484287559189</v>
      </c>
      <c r="F73">
        <v>51.881995264743864</v>
      </c>
      <c r="G73">
        <v>45.360256134309083</v>
      </c>
      <c r="H73">
        <v>26.72863753766681</v>
      </c>
      <c r="I73">
        <v>24.810320705983642</v>
      </c>
      <c r="J73">
        <v>20.084481274214376</v>
      </c>
      <c r="K73">
        <v>37.48116659492036</v>
      </c>
      <c r="L73">
        <v>23.985686612139475</v>
      </c>
      <c r="M73">
        <v>5.5962117950925521</v>
      </c>
      <c r="N73">
        <v>28.461310804993545</v>
      </c>
      <c r="O73">
        <v>28.918693499784759</v>
      </c>
      <c r="P73">
        <v>25.799074472664657</v>
      </c>
      <c r="Q73">
        <v>25.887860525182955</v>
      </c>
    </row>
    <row r="74" spans="2:17" x14ac:dyDescent="0.25">
      <c r="B74">
        <v>0</v>
      </c>
      <c r="C74">
        <v>29.479566398700317</v>
      </c>
      <c r="D74">
        <v>17.126971233298789</v>
      </c>
      <c r="E74">
        <v>20.59326069297779</v>
      </c>
      <c r="F74">
        <v>45.250833309991314</v>
      </c>
      <c r="G74">
        <v>40.378420772527377</v>
      </c>
      <c r="H74">
        <v>17.5765384723117</v>
      </c>
      <c r="I74">
        <v>20.660485700680653</v>
      </c>
      <c r="J74">
        <v>13.04445253634352</v>
      </c>
      <c r="K74">
        <v>38.168398644295678</v>
      </c>
      <c r="L74">
        <v>22.610010924063751</v>
      </c>
      <c r="M74">
        <v>24.68978459987115</v>
      </c>
      <c r="N74">
        <v>32.373042771911152</v>
      </c>
      <c r="O74">
        <v>29.33391221534411</v>
      </c>
      <c r="P74">
        <v>17.919666115795078</v>
      </c>
      <c r="Q74">
        <v>19.254362622895719</v>
      </c>
    </row>
    <row r="75" spans="2:17" x14ac:dyDescent="0.25">
      <c r="B75">
        <v>0</v>
      </c>
      <c r="C75">
        <v>35.04073496273184</v>
      </c>
      <c r="D75">
        <v>18.446293407291847</v>
      </c>
      <c r="E75">
        <v>23.168371179291615</v>
      </c>
      <c r="F75">
        <v>53.027676662622056</v>
      </c>
      <c r="G75">
        <v>48.55260877101751</v>
      </c>
      <c r="H75">
        <v>27.454209279482289</v>
      </c>
      <c r="I75">
        <v>24.22719130987462</v>
      </c>
      <c r="J75">
        <v>22.76102155197319</v>
      </c>
      <c r="K75">
        <v>37.317270468596519</v>
      </c>
      <c r="L75">
        <v>21.905876235049401</v>
      </c>
      <c r="M75">
        <v>30.606113133414226</v>
      </c>
      <c r="N75">
        <v>36.660021956433816</v>
      </c>
      <c r="O75">
        <v>28.534696943433289</v>
      </c>
      <c r="P75">
        <v>21.533194661119779</v>
      </c>
      <c r="Q75">
        <v>26.112266712890737</v>
      </c>
    </row>
    <row r="76" spans="2:17" x14ac:dyDescent="0.25">
      <c r="B76">
        <v>0</v>
      </c>
      <c r="C76">
        <v>34.943506502900625</v>
      </c>
      <c r="D76">
        <v>13.088262951550137</v>
      </c>
      <c r="E76">
        <v>28.984563748679886</v>
      </c>
      <c r="F76">
        <v>52.066605905414988</v>
      </c>
      <c r="G76">
        <v>48.231413567119482</v>
      </c>
      <c r="H76">
        <v>22.277678920185757</v>
      </c>
      <c r="I76">
        <v>22.701560985489635</v>
      </c>
      <c r="J76">
        <v>16.146579286199962</v>
      </c>
      <c r="K76">
        <v>38.638369283740573</v>
      </c>
      <c r="L76">
        <v>28.355250784832837</v>
      </c>
      <c r="M76">
        <v>33.072927968982832</v>
      </c>
      <c r="N76">
        <v>37.073043704700318</v>
      </c>
      <c r="O76">
        <v>28.604082577434433</v>
      </c>
      <c r="P76">
        <v>27.157386108820507</v>
      </c>
      <c r="Q76">
        <v>23.679527798272645</v>
      </c>
    </row>
    <row r="77" spans="2:17" x14ac:dyDescent="0.25">
      <c r="B77">
        <v>0</v>
      </c>
      <c r="C77">
        <v>59.309348313147382</v>
      </c>
      <c r="D77">
        <v>27.884209500925415</v>
      </c>
      <c r="E77">
        <v>33.23862713900705</v>
      </c>
      <c r="F77">
        <v>85.175504107542949</v>
      </c>
      <c r="G77">
        <v>79.761015683345775</v>
      </c>
      <c r="H77">
        <v>45.147254602721041</v>
      </c>
      <c r="I77">
        <v>41.979738286196707</v>
      </c>
      <c r="J77">
        <v>28.301457934214369</v>
      </c>
      <c r="K77">
        <v>65.818099165503128</v>
      </c>
      <c r="L77">
        <v>40.848134558560901</v>
      </c>
      <c r="M77">
        <v>39.576906841575479</v>
      </c>
      <c r="N77">
        <v>74.504010130856898</v>
      </c>
      <c r="O77">
        <v>66.754878721953432</v>
      </c>
      <c r="P77">
        <v>38.976198980420165</v>
      </c>
      <c r="Q77">
        <v>29.299931811540088</v>
      </c>
    </row>
    <row r="78" spans="2:17" x14ac:dyDescent="0.25">
      <c r="B78">
        <v>0</v>
      </c>
      <c r="C78">
        <v>33.47265952619928</v>
      </c>
      <c r="D78">
        <v>12.016884134688096</v>
      </c>
      <c r="E78">
        <v>21.161540471050859</v>
      </c>
      <c r="F78">
        <v>48.928242427575583</v>
      </c>
      <c r="G78">
        <v>43.390026261154112</v>
      </c>
      <c r="H78">
        <v>26.208906793526833</v>
      </c>
      <c r="I78">
        <v>24.675860362156442</v>
      </c>
      <c r="J78">
        <v>18.844784204809503</v>
      </c>
      <c r="K78">
        <v>37.810562208686804</v>
      </c>
      <c r="L78">
        <v>26.551264247707309</v>
      </c>
      <c r="M78">
        <v>24.781729936340763</v>
      </c>
      <c r="N78">
        <v>39.948577635396191</v>
      </c>
      <c r="O78">
        <v>34.61935075827364</v>
      </c>
      <c r="P78">
        <v>25.03609190029011</v>
      </c>
      <c r="Q78">
        <v>20.670690627105362</v>
      </c>
    </row>
    <row r="79" spans="2:17" x14ac:dyDescent="0.25">
      <c r="B79">
        <v>0</v>
      </c>
      <c r="C79">
        <v>38.421037363657462</v>
      </c>
      <c r="D79">
        <v>12.858261777674635</v>
      </c>
      <c r="E79">
        <v>25.777442562079365</v>
      </c>
      <c r="F79">
        <v>59.535275005801815</v>
      </c>
      <c r="G79">
        <v>54.393420747273147</v>
      </c>
      <c r="H79">
        <v>27.956022278951032</v>
      </c>
      <c r="I79">
        <v>27.339579948944071</v>
      </c>
      <c r="J79">
        <v>18.955964260849385</v>
      </c>
      <c r="K79">
        <v>42.511313529821301</v>
      </c>
      <c r="L79">
        <v>31.995532606173128</v>
      </c>
      <c r="M79">
        <v>35.408447435599903</v>
      </c>
      <c r="N79">
        <v>42.678115572058481</v>
      </c>
      <c r="O79">
        <v>43.670225110234398</v>
      </c>
      <c r="P79">
        <v>31.16587375261081</v>
      </c>
      <c r="Q79">
        <v>27.680436296124387</v>
      </c>
    </row>
    <row r="80" spans="2:17" x14ac:dyDescent="0.25">
      <c r="B80">
        <v>0</v>
      </c>
      <c r="C80">
        <v>31.108431659633105</v>
      </c>
      <c r="D80">
        <v>8.095771251399535</v>
      </c>
      <c r="E80">
        <v>18.587054148159996</v>
      </c>
      <c r="F80">
        <v>46.043776222055435</v>
      </c>
      <c r="G80">
        <v>41.050973830234874</v>
      </c>
      <c r="H80">
        <v>26.019661158753397</v>
      </c>
      <c r="I80">
        <v>22.364260491898076</v>
      </c>
      <c r="J80">
        <v>18.478782435375322</v>
      </c>
      <c r="K80">
        <v>23.550327891039284</v>
      </c>
      <c r="L80">
        <v>27.358293244091193</v>
      </c>
      <c r="M80">
        <v>19.589797851790788</v>
      </c>
      <c r="N80">
        <v>15.065762761912966</v>
      </c>
      <c r="O80">
        <v>15.753534210170159</v>
      </c>
      <c r="P80">
        <v>29.126321099450031</v>
      </c>
      <c r="Q80">
        <v>31.311441121104373</v>
      </c>
    </row>
    <row r="81" spans="1:17" x14ac:dyDescent="0.25">
      <c r="B81">
        <v>0</v>
      </c>
      <c r="C81">
        <v>31.827768014059753</v>
      </c>
      <c r="D81">
        <v>22.863322968771126</v>
      </c>
      <c r="E81">
        <v>20.86521562795728</v>
      </c>
      <c r="F81">
        <v>46.805461673651486</v>
      </c>
      <c r="G81">
        <v>42.318507503041772</v>
      </c>
      <c r="H81">
        <v>22.893064755982152</v>
      </c>
      <c r="I81">
        <v>20.151412734892524</v>
      </c>
      <c r="J81">
        <v>9.179397052859267</v>
      </c>
      <c r="K81">
        <v>28.831958902257671</v>
      </c>
      <c r="L81">
        <v>23.505475192645665</v>
      </c>
      <c r="M81">
        <v>19.018521022035962</v>
      </c>
      <c r="N81">
        <v>43.962417196160608</v>
      </c>
      <c r="O81">
        <v>40.156820332567257</v>
      </c>
      <c r="P81">
        <v>7.6869000946329589</v>
      </c>
      <c r="Q81">
        <v>4.288224956063269</v>
      </c>
    </row>
    <row r="82" spans="1:17" x14ac:dyDescent="0.25">
      <c r="B82">
        <v>0</v>
      </c>
      <c r="C82">
        <v>48.173406889361885</v>
      </c>
      <c r="D82">
        <v>13.625240722239115</v>
      </c>
      <c r="E82">
        <v>35.498023543720954</v>
      </c>
      <c r="F82">
        <v>68.15661063087326</v>
      </c>
      <c r="G82">
        <v>63.013480445390435</v>
      </c>
      <c r="H82">
        <v>41.747390064144327</v>
      </c>
      <c r="I82">
        <v>42.152816993180139</v>
      </c>
      <c r="J82">
        <v>23.571232063478273</v>
      </c>
      <c r="K82">
        <v>34.645179039427774</v>
      </c>
      <c r="L82">
        <v>36.788149950045614</v>
      </c>
      <c r="M82">
        <v>20.685461100734113</v>
      </c>
      <c r="N82">
        <v>41.792276617001868</v>
      </c>
      <c r="O82">
        <v>49.450501715824679</v>
      </c>
      <c r="P82">
        <v>44.022124726698813</v>
      </c>
      <c r="Q82">
        <v>37.054573360554855</v>
      </c>
    </row>
    <row r="83" spans="1:17" x14ac:dyDescent="0.25">
      <c r="B83">
        <v>0</v>
      </c>
      <c r="C83">
        <v>33.74631880748823</v>
      </c>
      <c r="D83">
        <v>12.000363254239048</v>
      </c>
      <c r="E83">
        <v>21.073935211011793</v>
      </c>
      <c r="F83">
        <v>44.387073338436188</v>
      </c>
      <c r="G83">
        <v>39.227565807397411</v>
      </c>
      <c r="H83">
        <v>29.144666000700564</v>
      </c>
      <c r="I83">
        <v>22.814960885302472</v>
      </c>
      <c r="J83">
        <v>23.777584618777649</v>
      </c>
      <c r="K83">
        <v>14.492546801416692</v>
      </c>
      <c r="L83">
        <v>26.684915867723564</v>
      </c>
      <c r="M83">
        <v>20.796305185454262</v>
      </c>
      <c r="N83">
        <v>26.946977854464784</v>
      </c>
      <c r="O83">
        <v>25.578287775197516</v>
      </c>
      <c r="P83">
        <v>23.158755075829323</v>
      </c>
      <c r="Q83">
        <v>18.654402511643596</v>
      </c>
    </row>
    <row r="84" spans="1:17" x14ac:dyDescent="0.25">
      <c r="B84">
        <v>0</v>
      </c>
      <c r="C84">
        <v>29.610040340654415</v>
      </c>
      <c r="D84">
        <v>9.8072613177947101</v>
      </c>
      <c r="E84">
        <v>20.252289172056091</v>
      </c>
      <c r="F84">
        <v>39.816866235512585</v>
      </c>
      <c r="G84">
        <v>35.70852276365499</v>
      </c>
      <c r="H84">
        <v>17.28244861369021</v>
      </c>
      <c r="I84">
        <v>17.463021066786194</v>
      </c>
      <c r="J84">
        <v>13.138246782352564</v>
      </c>
      <c r="K84">
        <v>25.893577511685983</v>
      </c>
      <c r="L84">
        <v>21.855670103092784</v>
      </c>
      <c r="M84">
        <v>18.700134468848052</v>
      </c>
      <c r="N84">
        <v>22.271883204200552</v>
      </c>
      <c r="O84">
        <v>17.880514823589678</v>
      </c>
      <c r="P84">
        <v>19.761798040596787</v>
      </c>
      <c r="Q84">
        <v>20.8375488249984</v>
      </c>
    </row>
    <row r="85" spans="1:17" x14ac:dyDescent="0.25">
      <c r="B85">
        <v>0</v>
      </c>
      <c r="C85">
        <v>34.665433317916474</v>
      </c>
      <c r="D85">
        <v>14.305178814735184</v>
      </c>
      <c r="E85">
        <v>22.341529269115863</v>
      </c>
      <c r="F85">
        <v>50.904386304828805</v>
      </c>
      <c r="G85">
        <v>45.289316116451452</v>
      </c>
      <c r="H85">
        <v>29.084113551419392</v>
      </c>
      <c r="I85">
        <v>27.901598769984627</v>
      </c>
      <c r="J85">
        <v>21.930274128426603</v>
      </c>
      <c r="K85">
        <v>22.722784034800437</v>
      </c>
      <c r="L85">
        <v>23.249040613007661</v>
      </c>
      <c r="M85">
        <v>22.452780659758247</v>
      </c>
      <c r="N85">
        <v>27.405342566782089</v>
      </c>
      <c r="O85">
        <v>31.801647520594006</v>
      </c>
      <c r="P85">
        <v>30.176627207840095</v>
      </c>
      <c r="Q85">
        <v>33.950424380304753</v>
      </c>
    </row>
    <row r="86" spans="1:17" x14ac:dyDescent="0.25">
      <c r="B86">
        <v>0</v>
      </c>
      <c r="C86">
        <v>23.357843438125283</v>
      </c>
      <c r="D86">
        <v>11.109337981660387</v>
      </c>
      <c r="E86">
        <v>16.509335526558068</v>
      </c>
      <c r="F86">
        <v>33.599302750942144</v>
      </c>
      <c r="G86">
        <v>29.194849195340218</v>
      </c>
      <c r="H86">
        <v>14.857051667628248</v>
      </c>
      <c r="I86">
        <v>10.452598112026319</v>
      </c>
      <c r="J86">
        <v>11.464100266378601</v>
      </c>
      <c r="K86">
        <v>22.958889311712067</v>
      </c>
      <c r="L86">
        <v>22.111879012557846</v>
      </c>
      <c r="M86">
        <v>21.669960595607822</v>
      </c>
      <c r="N86">
        <v>18.506561260940551</v>
      </c>
      <c r="O86">
        <v>15.949572198421368</v>
      </c>
      <c r="P86">
        <v>13.89833421307833</v>
      </c>
      <c r="Q86">
        <v>15.408222137657587</v>
      </c>
    </row>
    <row r="87" spans="1:17" x14ac:dyDescent="0.25">
      <c r="B87">
        <v>0</v>
      </c>
      <c r="C87">
        <v>38.990982934644904</v>
      </c>
      <c r="D87">
        <v>12.002384678441016</v>
      </c>
      <c r="E87">
        <v>23.562113421268354</v>
      </c>
      <c r="F87">
        <v>56.996795588344881</v>
      </c>
      <c r="G87">
        <v>52.328787540055146</v>
      </c>
      <c r="H87">
        <v>23.293837096653998</v>
      </c>
      <c r="I87">
        <v>22.632088829271929</v>
      </c>
      <c r="J87">
        <v>17.251658096728519</v>
      </c>
      <c r="K87">
        <v>37.415604739548399</v>
      </c>
      <c r="L87">
        <v>30.997838885162825</v>
      </c>
      <c r="M87">
        <v>21.068634026380508</v>
      </c>
      <c r="N87">
        <v>52.577688352336239</v>
      </c>
      <c r="O87">
        <v>47.574334898278558</v>
      </c>
      <c r="P87">
        <v>23.515910276473655</v>
      </c>
      <c r="Q87">
        <v>24.010731052984575</v>
      </c>
    </row>
    <row r="88" spans="1:17" x14ac:dyDescent="0.25">
      <c r="B88">
        <v>0</v>
      </c>
      <c r="C88">
        <v>49.47031544011972</v>
      </c>
      <c r="D88">
        <v>14.896359622479368</v>
      </c>
      <c r="E88">
        <v>27.811773072763103</v>
      </c>
      <c r="F88">
        <v>71.997095995140242</v>
      </c>
      <c r="G88">
        <v>66.486894937252742</v>
      </c>
      <c r="H88">
        <v>41.573200183722761</v>
      </c>
      <c r="I88">
        <v>36.409701746847823</v>
      </c>
      <c r="J88">
        <v>26.669432385580727</v>
      </c>
      <c r="K88">
        <v>53.552220230246093</v>
      </c>
      <c r="L88">
        <v>29.832723393537108</v>
      </c>
      <c r="M88">
        <v>40.593839361118931</v>
      </c>
      <c r="N88">
        <v>50.855644289037386</v>
      </c>
      <c r="O88">
        <v>44.069755382039624</v>
      </c>
      <c r="P88">
        <v>45.59732120368038</v>
      </c>
      <c r="Q88">
        <v>39.28555553909294</v>
      </c>
    </row>
    <row r="89" spans="1:17" x14ac:dyDescent="0.25">
      <c r="B89">
        <v>0</v>
      </c>
      <c r="C89">
        <v>32.227538402406857</v>
      </c>
      <c r="D89">
        <v>7.2006997919179332</v>
      </c>
      <c r="E89">
        <v>16.471617341055786</v>
      </c>
      <c r="F89">
        <v>50.707081417078633</v>
      </c>
      <c r="G89">
        <v>44.50703105326636</v>
      </c>
      <c r="H89">
        <v>22.452982730513842</v>
      </c>
      <c r="I89">
        <v>19.602125883023419</v>
      </c>
      <c r="J89">
        <v>16.890432201031132</v>
      </c>
      <c r="K89">
        <v>28.220964599541425</v>
      </c>
      <c r="L89">
        <v>29.055943592530255</v>
      </c>
      <c r="M89">
        <v>25.985076407204676</v>
      </c>
      <c r="N89">
        <v>24.60537302355171</v>
      </c>
      <c r="O89">
        <v>27.446952326675589</v>
      </c>
      <c r="P89">
        <v>26.255450557315346</v>
      </c>
      <c r="Q89">
        <v>25.371433115531932</v>
      </c>
    </row>
    <row r="90" spans="1:17" x14ac:dyDescent="0.25">
      <c r="B90">
        <v>0</v>
      </c>
      <c r="C90">
        <v>28.794480256195282</v>
      </c>
      <c r="D90">
        <v>11.778935360171531</v>
      </c>
      <c r="E90">
        <v>16.927580851327022</v>
      </c>
      <c r="F90">
        <v>39.359786687191608</v>
      </c>
      <c r="G90">
        <v>34.72792995862941</v>
      </c>
      <c r="H90">
        <v>17.449867366713857</v>
      </c>
      <c r="I90">
        <v>15.746938438913094</v>
      </c>
      <c r="J90">
        <v>8.0761988537185427</v>
      </c>
      <c r="K90">
        <v>27.791140371373203</v>
      </c>
      <c r="L90">
        <v>29.514685872149759</v>
      </c>
      <c r="M90">
        <v>28.107261157002078</v>
      </c>
      <c r="N90">
        <v>32.407878279753149</v>
      </c>
      <c r="O90">
        <v>25.919155545170913</v>
      </c>
      <c r="P90">
        <v>22.168313701774402</v>
      </c>
      <c r="Q90">
        <v>17.001800514039886</v>
      </c>
    </row>
    <row r="91" spans="1:17" x14ac:dyDescent="0.25">
      <c r="B91">
        <v>0</v>
      </c>
      <c r="C91">
        <v>26.619000025627226</v>
      </c>
      <c r="D91">
        <v>8.6658465954229769</v>
      </c>
      <c r="E91">
        <v>16.528279644294098</v>
      </c>
      <c r="F91">
        <v>41.790318033879196</v>
      </c>
      <c r="G91">
        <v>34.914533200071759</v>
      </c>
      <c r="H91">
        <v>17.676379385459111</v>
      </c>
      <c r="I91">
        <v>14.4729760897978</v>
      </c>
      <c r="J91">
        <v>7.6932933548602032</v>
      </c>
      <c r="K91">
        <v>26.301222418697623</v>
      </c>
      <c r="L91">
        <v>17.980062017887803</v>
      </c>
      <c r="M91">
        <v>18.505420158376261</v>
      </c>
      <c r="N91">
        <v>31.485610312395888</v>
      </c>
      <c r="O91">
        <v>33.278234796647958</v>
      </c>
      <c r="P91">
        <v>20.009738346018811</v>
      </c>
      <c r="Q91">
        <v>12.723917890366726</v>
      </c>
    </row>
    <row r="92" spans="1:17" x14ac:dyDescent="0.25">
      <c r="A92" t="s">
        <v>102</v>
      </c>
      <c r="B92">
        <f>AVERAGE(B2:B91)</f>
        <v>0</v>
      </c>
      <c r="C92">
        <f t="shared" ref="C92:Q92" si="0">AVERAGE(C2:C91)</f>
        <v>34.83872460099095</v>
      </c>
      <c r="D92">
        <f t="shared" si="0"/>
        <v>14.352312843178252</v>
      </c>
      <c r="E92">
        <f t="shared" si="0"/>
        <v>22.117645989967144</v>
      </c>
      <c r="F92">
        <f t="shared" si="0"/>
        <v>51.036639689069084</v>
      </c>
      <c r="G92">
        <f t="shared" si="0"/>
        <v>45.747080673766042</v>
      </c>
      <c r="H92">
        <f t="shared" si="0"/>
        <v>26.883931384037787</v>
      </c>
      <c r="I92">
        <f t="shared" si="0"/>
        <v>25.331343941607656</v>
      </c>
      <c r="J92">
        <f t="shared" si="0"/>
        <v>18.298800726033171</v>
      </c>
      <c r="K92">
        <f t="shared" si="0"/>
        <v>30.651089169874957</v>
      </c>
      <c r="L92">
        <f t="shared" si="0"/>
        <v>25.890198220040041</v>
      </c>
      <c r="M92">
        <f t="shared" si="0"/>
        <v>24.385400214904081</v>
      </c>
      <c r="N92">
        <f t="shared" si="0"/>
        <v>32.144287820504694</v>
      </c>
      <c r="O92">
        <f t="shared" si="0"/>
        <v>31.342101213214704</v>
      </c>
      <c r="P92">
        <f t="shared" si="0"/>
        <v>26.427373533867744</v>
      </c>
      <c r="Q92">
        <f t="shared" si="0"/>
        <v>25.766823151609938</v>
      </c>
    </row>
    <row r="94" spans="1:17" x14ac:dyDescent="0.25">
      <c r="A94" t="s">
        <v>107</v>
      </c>
    </row>
    <row r="95" spans="1:17" x14ac:dyDescent="0.25">
      <c r="B95">
        <v>0</v>
      </c>
      <c r="C95">
        <v>41.975986476138189</v>
      </c>
      <c r="D95">
        <v>17.851208622906764</v>
      </c>
      <c r="E95">
        <v>26.416321105026658</v>
      </c>
      <c r="F95">
        <v>27.544754446547515</v>
      </c>
      <c r="G95">
        <v>25.610090881507276</v>
      </c>
      <c r="H95">
        <v>34.160754793313203</v>
      </c>
      <c r="I95">
        <v>30.518270217162012</v>
      </c>
      <c r="J95">
        <v>28.317752958344773</v>
      </c>
      <c r="K95">
        <v>20.092181878603114</v>
      </c>
      <c r="L95">
        <v>32.431260926731298</v>
      </c>
      <c r="M95">
        <v>19.355304792590776</v>
      </c>
      <c r="N95">
        <v>26.150467411249657</v>
      </c>
      <c r="O95">
        <v>27.83806042392105</v>
      </c>
      <c r="P95">
        <v>34.393376775368075</v>
      </c>
      <c r="Q95">
        <v>35.208276141075842</v>
      </c>
    </row>
    <row r="96" spans="1:17" x14ac:dyDescent="0.25">
      <c r="B96">
        <v>0</v>
      </c>
      <c r="C96">
        <v>38.216743531169634</v>
      </c>
      <c r="D96">
        <v>15.010847233596254</v>
      </c>
      <c r="E96">
        <v>26.64109305633378</v>
      </c>
      <c r="F96">
        <v>25.901182420297975</v>
      </c>
      <c r="G96">
        <v>21.049380055457377</v>
      </c>
      <c r="H96">
        <v>16.621409996695544</v>
      </c>
      <c r="I96">
        <v>16.81680387339626</v>
      </c>
      <c r="J96">
        <v>16.114247949082657</v>
      </c>
      <c r="K96">
        <v>33.287358303521401</v>
      </c>
      <c r="L96">
        <v>21.058000373547117</v>
      </c>
      <c r="M96">
        <v>28.7861155409968</v>
      </c>
      <c r="N96">
        <v>42.957918480525265</v>
      </c>
      <c r="O96">
        <v>37.07886154332428</v>
      </c>
      <c r="P96">
        <v>16.253609758200078</v>
      </c>
      <c r="Q96">
        <v>21.467465482809651</v>
      </c>
    </row>
    <row r="97" spans="2:17" x14ac:dyDescent="0.25">
      <c r="B97">
        <v>2.0966007774377635</v>
      </c>
      <c r="C97">
        <v>25.90632150635459</v>
      </c>
      <c r="D97">
        <v>10.760069473161856</v>
      </c>
      <c r="E97">
        <v>18.324924875251565</v>
      </c>
      <c r="F97">
        <v>19.036197722824138</v>
      </c>
      <c r="G97">
        <v>19.431808783392608</v>
      </c>
      <c r="H97">
        <v>6.4124831141620486</v>
      </c>
      <c r="I97">
        <v>4.7556033413282606</v>
      </c>
      <c r="J97">
        <v>0</v>
      </c>
      <c r="K97">
        <v>23.199073691175254</v>
      </c>
      <c r="L97">
        <v>18.511013701651365</v>
      </c>
      <c r="M97">
        <v>14.910539519752986</v>
      </c>
      <c r="N97">
        <v>25.065475698177707</v>
      </c>
      <c r="O97">
        <v>18.167783199625063</v>
      </c>
      <c r="P97">
        <v>7.3773881399387982</v>
      </c>
      <c r="Q97">
        <v>6.1629862432112041</v>
      </c>
    </row>
    <row r="98" spans="2:17" x14ac:dyDescent="0.25">
      <c r="B98">
        <v>0</v>
      </c>
      <c r="C98">
        <v>30.662603734439838</v>
      </c>
      <c r="D98">
        <v>11.553423236514524</v>
      </c>
      <c r="E98">
        <v>18.932831950207468</v>
      </c>
      <c r="F98">
        <v>20.494035269709542</v>
      </c>
      <c r="G98">
        <v>14.656379668049793</v>
      </c>
      <c r="H98">
        <v>18.709802904564317</v>
      </c>
      <c r="I98">
        <v>13.425829875518671</v>
      </c>
      <c r="J98">
        <v>16.849066390041497</v>
      </c>
      <c r="K98">
        <v>12.288641078838173</v>
      </c>
      <c r="L98">
        <v>13.892634854771785</v>
      </c>
      <c r="M98">
        <v>10.763744813278009</v>
      </c>
      <c r="N98">
        <v>7.8215767634854769</v>
      </c>
      <c r="O98">
        <v>9.0015560165975099</v>
      </c>
      <c r="P98">
        <v>20.433091286307054</v>
      </c>
      <c r="Q98">
        <v>24.644709543568467</v>
      </c>
    </row>
    <row r="99" spans="2:17" x14ac:dyDescent="0.25">
      <c r="B99">
        <v>0</v>
      </c>
      <c r="C99">
        <v>38.644300984231137</v>
      </c>
      <c r="D99">
        <v>13.641655201608636</v>
      </c>
      <c r="E99">
        <v>21.676897026140331</v>
      </c>
      <c r="F99">
        <v>15.463276537199706</v>
      </c>
      <c r="G99">
        <v>12.955074611069955</v>
      </c>
      <c r="H99">
        <v>20.769393586622922</v>
      </c>
      <c r="I99">
        <v>20.246851518679225</v>
      </c>
      <c r="J99">
        <v>28.28738490845592</v>
      </c>
      <c r="K99">
        <v>21.313101915546621</v>
      </c>
      <c r="L99">
        <v>22.864853423642714</v>
      </c>
      <c r="M99">
        <v>18.758598793523124</v>
      </c>
      <c r="N99">
        <v>34.530109006244047</v>
      </c>
      <c r="O99">
        <v>32.80241295375172</v>
      </c>
      <c r="P99">
        <v>29.746534024764525</v>
      </c>
      <c r="Q99">
        <v>26.755476770028576</v>
      </c>
    </row>
    <row r="100" spans="2:17" x14ac:dyDescent="0.25">
      <c r="B100">
        <v>0</v>
      </c>
      <c r="C100">
        <v>20.421486101859141</v>
      </c>
      <c r="D100">
        <v>5.6840065403015805</v>
      </c>
      <c r="E100">
        <v>16.410101132441106</v>
      </c>
      <c r="F100">
        <v>16.488826984799854</v>
      </c>
      <c r="G100">
        <v>13.750378489674803</v>
      </c>
      <c r="H100">
        <v>10.929570641312905</v>
      </c>
      <c r="I100">
        <v>6.8031248107551621</v>
      </c>
      <c r="J100">
        <v>5.3715254647853206</v>
      </c>
      <c r="K100">
        <v>16.613577181614485</v>
      </c>
      <c r="L100">
        <v>5.1789499182462304</v>
      </c>
      <c r="M100">
        <v>13.175074183976262</v>
      </c>
      <c r="N100">
        <v>27.780536546962999</v>
      </c>
      <c r="O100">
        <v>17.22642766305335</v>
      </c>
      <c r="P100">
        <v>13.240477199781989</v>
      </c>
      <c r="Q100">
        <v>8.3824865257675771</v>
      </c>
    </row>
    <row r="101" spans="2:17" x14ac:dyDescent="0.25">
      <c r="B101">
        <v>1.4930060322154326</v>
      </c>
      <c r="C101">
        <v>25.220156235688208</v>
      </c>
      <c r="D101">
        <v>12.124622168718842</v>
      </c>
      <c r="E101">
        <v>18.731271999267236</v>
      </c>
      <c r="F101">
        <v>18.87651623202439</v>
      </c>
      <c r="G101">
        <v>17.21471284822632</v>
      </c>
      <c r="H101">
        <v>0.51947712076207431</v>
      </c>
      <c r="I101">
        <v>4.0393598785705871</v>
      </c>
      <c r="J101">
        <v>0</v>
      </c>
      <c r="K101">
        <v>33.370843855907253</v>
      </c>
      <c r="L101">
        <v>17.248734019863129</v>
      </c>
      <c r="M101">
        <v>16.878426651662455</v>
      </c>
      <c r="N101">
        <v>29.646834068277872</v>
      </c>
      <c r="O101">
        <v>27.18422464441333</v>
      </c>
      <c r="P101">
        <v>13.56267092367481</v>
      </c>
      <c r="Q101">
        <v>18.427698467738772</v>
      </c>
    </row>
    <row r="102" spans="2:17" x14ac:dyDescent="0.25">
      <c r="B102">
        <v>0</v>
      </c>
      <c r="C102">
        <v>30.493492122042472</v>
      </c>
      <c r="D102">
        <v>16.966591136639089</v>
      </c>
      <c r="E102">
        <v>20.436581124519154</v>
      </c>
      <c r="F102">
        <v>21.723665489803444</v>
      </c>
      <c r="G102">
        <v>18.771407493281341</v>
      </c>
      <c r="H102">
        <v>14.439848237339939</v>
      </c>
      <c r="I102">
        <v>7.9187964377931186</v>
      </c>
      <c r="J102">
        <v>8.3482636876218574</v>
      </c>
      <c r="K102">
        <v>30.673973757706698</v>
      </c>
      <c r="L102">
        <v>29.604257785740636</v>
      </c>
      <c r="M102">
        <v>21.856721294198238</v>
      </c>
      <c r="N102">
        <v>37.696948938188335</v>
      </c>
      <c r="O102">
        <v>26.482057227169729</v>
      </c>
      <c r="P102">
        <v>11.824840596511567</v>
      </c>
      <c r="Q102">
        <v>5.7253517415819148</v>
      </c>
    </row>
    <row r="103" spans="2:17" x14ac:dyDescent="0.25">
      <c r="B103">
        <v>0</v>
      </c>
      <c r="C103">
        <v>38.849703126117745</v>
      </c>
      <c r="D103">
        <v>12.992345661349166</v>
      </c>
      <c r="E103">
        <v>25.659918449102225</v>
      </c>
      <c r="F103">
        <v>27.217969811860648</v>
      </c>
      <c r="G103">
        <v>21.387795979683808</v>
      </c>
      <c r="H103">
        <v>22.124615494670579</v>
      </c>
      <c r="I103">
        <v>23.732741970098004</v>
      </c>
      <c r="J103">
        <v>19.230273982402174</v>
      </c>
      <c r="K103">
        <v>25.131983689820448</v>
      </c>
      <c r="L103">
        <v>20.580871306960439</v>
      </c>
      <c r="M103">
        <v>29.673081050146649</v>
      </c>
      <c r="N103">
        <v>33.857929751770513</v>
      </c>
      <c r="O103">
        <v>33.370055082623935</v>
      </c>
      <c r="P103">
        <v>26.562701194649119</v>
      </c>
      <c r="Q103">
        <v>34.672008012018033</v>
      </c>
    </row>
    <row r="104" spans="2:17" x14ac:dyDescent="0.25">
      <c r="B104">
        <v>0</v>
      </c>
      <c r="C104">
        <v>37.816880841121495</v>
      </c>
      <c r="D104">
        <v>16.212032710280376</v>
      </c>
      <c r="E104">
        <v>22.527745327102807</v>
      </c>
      <c r="F104">
        <v>31.76839953271028</v>
      </c>
      <c r="G104">
        <v>28.335280373831779</v>
      </c>
      <c r="H104">
        <v>15.990070093457945</v>
      </c>
      <c r="I104">
        <v>20.372371495327101</v>
      </c>
      <c r="J104">
        <v>14.956191588785048</v>
      </c>
      <c r="K104">
        <v>33.383469626168221</v>
      </c>
      <c r="L104">
        <v>14.817464953271028</v>
      </c>
      <c r="M104">
        <v>22.901577102803738</v>
      </c>
      <c r="N104">
        <v>38.425817757009348</v>
      </c>
      <c r="O104">
        <v>41.285046728971963</v>
      </c>
      <c r="P104">
        <v>12.686915887850466</v>
      </c>
      <c r="Q104">
        <v>16.83265186915888</v>
      </c>
    </row>
    <row r="105" spans="2:17" x14ac:dyDescent="0.25">
      <c r="B105">
        <v>0</v>
      </c>
      <c r="C105">
        <v>23.79659251543784</v>
      </c>
      <c r="D105">
        <v>10.627929469533518</v>
      </c>
      <c r="E105">
        <v>17.446618555167028</v>
      </c>
      <c r="F105">
        <v>17.276740321900654</v>
      </c>
      <c r="G105">
        <v>11.484760558490192</v>
      </c>
      <c r="H105">
        <v>9.4958212434590692</v>
      </c>
      <c r="I105">
        <v>9.8888971554695839</v>
      </c>
      <c r="J105">
        <v>7.4089229472013489</v>
      </c>
      <c r="K105">
        <v>16.943183790888575</v>
      </c>
      <c r="L105">
        <v>10.193933983086575</v>
      </c>
      <c r="M105">
        <v>7.4696823153039205</v>
      </c>
      <c r="N105">
        <v>15.886714778166308</v>
      </c>
      <c r="O105">
        <v>19.366118592366639</v>
      </c>
      <c r="P105">
        <v>14.884805198025941</v>
      </c>
      <c r="Q105">
        <v>14.510329092577438</v>
      </c>
    </row>
    <row r="106" spans="2:17" x14ac:dyDescent="0.25">
      <c r="B106">
        <v>0</v>
      </c>
      <c r="C106">
        <v>36.103778675494759</v>
      </c>
      <c r="D106">
        <v>10.178068806603568</v>
      </c>
      <c r="E106">
        <v>23.194154792982253</v>
      </c>
      <c r="F106">
        <v>23.945223059983377</v>
      </c>
      <c r="G106">
        <v>15.867228631014015</v>
      </c>
      <c r="H106">
        <v>24.572328603304701</v>
      </c>
      <c r="I106">
        <v>16.775802476337702</v>
      </c>
      <c r="J106">
        <v>24.837754670477914</v>
      </c>
      <c r="K106">
        <v>32.373229885225101</v>
      </c>
      <c r="L106">
        <v>16.869139115343668</v>
      </c>
      <c r="M106">
        <v>14.44530327115752</v>
      </c>
      <c r="N106">
        <v>32.180723067275302</v>
      </c>
      <c r="O106">
        <v>31.695080867447388</v>
      </c>
      <c r="P106">
        <v>15.797226151759542</v>
      </c>
      <c r="Q106">
        <v>27.309717219151512</v>
      </c>
    </row>
    <row r="107" spans="2:17" x14ac:dyDescent="0.25">
      <c r="B107">
        <v>0</v>
      </c>
      <c r="C107">
        <v>31.415020403751047</v>
      </c>
      <c r="D107">
        <v>15.414966354079398</v>
      </c>
      <c r="E107">
        <v>20.365916277058616</v>
      </c>
      <c r="F107">
        <v>25.77088344188309</v>
      </c>
      <c r="G107">
        <v>23.30621841472313</v>
      </c>
      <c r="H107">
        <v>14.969056562981381</v>
      </c>
      <c r="I107">
        <v>7.6845120665891953</v>
      </c>
      <c r="J107">
        <v>12.965164986622707</v>
      </c>
      <c r="K107">
        <v>23.676458665513607</v>
      </c>
      <c r="L107">
        <v>28.639569764613682</v>
      </c>
      <c r="M107">
        <v>24.773666999972978</v>
      </c>
      <c r="N107">
        <v>27.811258546604329</v>
      </c>
      <c r="O107">
        <v>25.422263059751909</v>
      </c>
      <c r="P107">
        <v>18.274193984271545</v>
      </c>
      <c r="Q107">
        <v>26.785666027078886</v>
      </c>
    </row>
    <row r="108" spans="2:17" x14ac:dyDescent="0.25">
      <c r="B108">
        <v>0</v>
      </c>
      <c r="C108">
        <v>37.407456902311907</v>
      </c>
      <c r="D108">
        <v>21.387144193505279</v>
      </c>
      <c r="E108">
        <v>22.80235199786182</v>
      </c>
      <c r="F108">
        <v>20.378190565281304</v>
      </c>
      <c r="G108">
        <v>23.838032874515569</v>
      </c>
      <c r="H108">
        <v>22.973406387812375</v>
      </c>
      <c r="I108">
        <v>22.123479887745557</v>
      </c>
      <c r="J108">
        <v>22.811706534812242</v>
      </c>
      <c r="K108">
        <v>18.539355873312843</v>
      </c>
      <c r="L108">
        <v>29.751436589603102</v>
      </c>
      <c r="M108">
        <v>16.315648803955632</v>
      </c>
      <c r="N108">
        <v>24.125350795135642</v>
      </c>
      <c r="O108">
        <v>26.703193906187355</v>
      </c>
      <c r="P108">
        <v>30.05078177201657</v>
      </c>
      <c r="Q108">
        <v>31.83081651743953</v>
      </c>
    </row>
    <row r="109" spans="2:17" x14ac:dyDescent="0.25">
      <c r="B109">
        <v>0</v>
      </c>
      <c r="C109">
        <v>40.894500926174686</v>
      </c>
      <c r="D109">
        <v>19.25312142079439</v>
      </c>
      <c r="E109">
        <v>27.97754556638057</v>
      </c>
      <c r="F109">
        <v>32.836074150535197</v>
      </c>
      <c r="G109">
        <v>27.901189180017248</v>
      </c>
      <c r="H109">
        <v>30.695267318052625</v>
      </c>
      <c r="I109">
        <v>28.046831916969499</v>
      </c>
      <c r="J109">
        <v>20.785905176680195</v>
      </c>
      <c r="K109">
        <v>33.565701842451325</v>
      </c>
      <c r="L109">
        <v>24.712603045771413</v>
      </c>
      <c r="M109">
        <v>23.57291327894119</v>
      </c>
      <c r="N109">
        <v>41.980458421119607</v>
      </c>
      <c r="O109">
        <v>39.545538100422789</v>
      </c>
      <c r="P109">
        <v>25.290931972115775</v>
      </c>
      <c r="Q109">
        <v>25.138219199389152</v>
      </c>
    </row>
    <row r="110" spans="2:17" x14ac:dyDescent="0.25">
      <c r="B110">
        <v>0</v>
      </c>
      <c r="C110">
        <v>46.698809703179144</v>
      </c>
      <c r="D110">
        <v>18.309477173421726</v>
      </c>
      <c r="E110">
        <v>30.019587162874796</v>
      </c>
      <c r="F110">
        <v>39.159258701220431</v>
      </c>
      <c r="G110">
        <v>36.394455326201594</v>
      </c>
      <c r="H110">
        <v>39.192406207623925</v>
      </c>
      <c r="I110">
        <v>37.07548591230978</v>
      </c>
      <c r="J110">
        <v>32.556878107578726</v>
      </c>
      <c r="K110">
        <v>23.825523579930692</v>
      </c>
      <c r="L110">
        <v>37.507910200391741</v>
      </c>
      <c r="M110">
        <v>26.314599969865903</v>
      </c>
      <c r="N110">
        <v>31.405755612475517</v>
      </c>
      <c r="O110">
        <v>32.329365677263823</v>
      </c>
      <c r="P110">
        <v>31.075787253277081</v>
      </c>
      <c r="Q110">
        <v>36.78318517402441</v>
      </c>
    </row>
    <row r="111" spans="2:17" x14ac:dyDescent="0.25">
      <c r="B111">
        <v>0</v>
      </c>
      <c r="C111">
        <v>32.724472425626203</v>
      </c>
      <c r="D111">
        <v>15.289524169796536</v>
      </c>
      <c r="E111">
        <v>20.928693020616606</v>
      </c>
      <c r="F111">
        <v>32.683941743900128</v>
      </c>
      <c r="G111">
        <v>27.425761301305091</v>
      </c>
      <c r="H111">
        <v>18.427949958118294</v>
      </c>
      <c r="I111">
        <v>19.270988138020481</v>
      </c>
      <c r="J111">
        <v>10.344780999216407</v>
      </c>
      <c r="K111">
        <v>31.532870382879842</v>
      </c>
      <c r="L111">
        <v>18.068577913480503</v>
      </c>
      <c r="M111">
        <v>27.256883460779811</v>
      </c>
      <c r="N111">
        <v>42.692318084790188</v>
      </c>
      <c r="O111">
        <v>29.237482774460265</v>
      </c>
      <c r="P111">
        <v>12.244318949444729</v>
      </c>
      <c r="Q111">
        <v>14.23977951309141</v>
      </c>
    </row>
    <row r="112" spans="2:17" x14ac:dyDescent="0.25">
      <c r="B112">
        <v>0</v>
      </c>
      <c r="C112">
        <v>28.042215517126795</v>
      </c>
      <c r="D112">
        <v>13.486103172809806</v>
      </c>
      <c r="E112">
        <v>19.212313745297941</v>
      </c>
      <c r="F112">
        <v>20.710326585407998</v>
      </c>
      <c r="G112">
        <v>11.570720295614956</v>
      </c>
      <c r="H112">
        <v>13.608389935267768</v>
      </c>
      <c r="I112">
        <v>13.685483763773876</v>
      </c>
      <c r="J112">
        <v>9.0213071391543611</v>
      </c>
      <c r="K112">
        <v>17.524224741802136</v>
      </c>
      <c r="L112">
        <v>17.412571610862255</v>
      </c>
      <c r="M112">
        <v>19.375805829888478</v>
      </c>
      <c r="N112">
        <v>29.831324020044399</v>
      </c>
      <c r="O112">
        <v>25.423683755798653</v>
      </c>
      <c r="P112">
        <v>14.510919410365133</v>
      </c>
      <c r="Q112">
        <v>8.3633511889729242</v>
      </c>
    </row>
    <row r="113" spans="2:17" x14ac:dyDescent="0.25">
      <c r="B113">
        <v>0</v>
      </c>
      <c r="C113">
        <v>31.492346322854797</v>
      </c>
      <c r="D113">
        <v>12.708242792988555</v>
      </c>
      <c r="E113">
        <v>21.432710415761264</v>
      </c>
      <c r="F113">
        <v>18.238447052006375</v>
      </c>
      <c r="G113">
        <v>15.700902989038582</v>
      </c>
      <c r="H113">
        <v>22.632671785214161</v>
      </c>
      <c r="I113">
        <v>20.579216765657442</v>
      </c>
      <c r="J113">
        <v>22.475735187599593</v>
      </c>
      <c r="K113">
        <v>15.766092037278479</v>
      </c>
      <c r="L113">
        <v>19.772804094837994</v>
      </c>
      <c r="M113">
        <v>15.510164662707036</v>
      </c>
      <c r="N113">
        <v>8.5904679125018113</v>
      </c>
      <c r="O113">
        <v>12.652711381524941</v>
      </c>
      <c r="P113">
        <v>28.094065382200977</v>
      </c>
      <c r="Q113">
        <v>28.108551837365397</v>
      </c>
    </row>
    <row r="114" spans="2:17" x14ac:dyDescent="0.25">
      <c r="B114">
        <v>0</v>
      </c>
      <c r="C114">
        <v>34.144694262318147</v>
      </c>
      <c r="D114">
        <v>14.748009117258068</v>
      </c>
      <c r="E114">
        <v>28.836142611925595</v>
      </c>
      <c r="F114">
        <v>32.12145088217914</v>
      </c>
      <c r="G114">
        <v>26.36266426541351</v>
      </c>
      <c r="H114">
        <v>20.489911922784703</v>
      </c>
      <c r="I114">
        <v>19.417789909108816</v>
      </c>
      <c r="J114">
        <v>14.612938627346148</v>
      </c>
      <c r="K114">
        <v>33.263922109350816</v>
      </c>
      <c r="L114">
        <v>22.480794664715649</v>
      </c>
      <c r="M114">
        <v>28.808002926527283</v>
      </c>
      <c r="N114">
        <v>27.735880912851396</v>
      </c>
      <c r="O114">
        <v>23.444578889608014</v>
      </c>
      <c r="P114">
        <v>27.42071643639024</v>
      </c>
      <c r="Q114">
        <v>21.712581253341586</v>
      </c>
    </row>
    <row r="115" spans="2:17" x14ac:dyDescent="0.25">
      <c r="B115">
        <v>0</v>
      </c>
      <c r="C115">
        <v>24.022682471006888</v>
      </c>
      <c r="D115">
        <v>4.8309055067714599</v>
      </c>
      <c r="E115">
        <v>17.696679552494814</v>
      </c>
      <c r="F115">
        <v>11.869895803998874</v>
      </c>
      <c r="G115">
        <v>10.592406748419139</v>
      </c>
      <c r="H115">
        <v>12.425437136786051</v>
      </c>
      <c r="I115">
        <v>12.609764214945853</v>
      </c>
      <c r="J115">
        <v>11.037863853971992</v>
      </c>
      <c r="K115">
        <v>10.180230920867361</v>
      </c>
      <c r="L115">
        <v>12.571362740329228</v>
      </c>
      <c r="M115">
        <v>10.523284094109215</v>
      </c>
      <c r="N115">
        <v>24.944317861805892</v>
      </c>
      <c r="O115">
        <v>16.951690944932285</v>
      </c>
      <c r="P115">
        <v>8.553288446276337</v>
      </c>
      <c r="Q115">
        <v>7.6188525639384554</v>
      </c>
    </row>
    <row r="116" spans="2:17" x14ac:dyDescent="0.25">
      <c r="B116">
        <v>0</v>
      </c>
      <c r="C116">
        <v>21.671760608429882</v>
      </c>
      <c r="D116">
        <v>5.9847892529675173</v>
      </c>
      <c r="E116">
        <v>12.121212121212121</v>
      </c>
      <c r="F116">
        <v>24.014973819508612</v>
      </c>
      <c r="G116">
        <v>18.688843082900942</v>
      </c>
      <c r="H116">
        <v>9.8869855711137955</v>
      </c>
      <c r="I116">
        <v>9.499609069585615</v>
      </c>
      <c r="J116">
        <v>8.538867960290947</v>
      </c>
      <c r="K116">
        <v>16.69035941905371</v>
      </c>
      <c r="L116">
        <v>15.914421778377994</v>
      </c>
      <c r="M116">
        <v>12.276399649347265</v>
      </c>
      <c r="N116">
        <v>28.909896462672069</v>
      </c>
      <c r="O116">
        <v>20.440922121922902</v>
      </c>
      <c r="P116">
        <v>8.3149714502333723</v>
      </c>
      <c r="Q116">
        <v>3.9507664605397208</v>
      </c>
    </row>
    <row r="117" spans="2:17" x14ac:dyDescent="0.25">
      <c r="B117">
        <v>0</v>
      </c>
      <c r="C117">
        <v>33.032213627212037</v>
      </c>
      <c r="D117">
        <v>13.146391861820494</v>
      </c>
      <c r="E117">
        <v>22.732330189678922</v>
      </c>
      <c r="F117">
        <v>29.08233548797287</v>
      </c>
      <c r="G117">
        <v>19.373211825792094</v>
      </c>
      <c r="H117">
        <v>16.933347462117197</v>
      </c>
      <c r="I117">
        <v>11.08138179506199</v>
      </c>
      <c r="J117">
        <v>10.477376284836284</v>
      </c>
      <c r="K117">
        <v>22.666101515312072</v>
      </c>
      <c r="L117">
        <v>17.366482992476424</v>
      </c>
      <c r="M117">
        <v>25.741761152908765</v>
      </c>
      <c r="N117">
        <v>36.4496132245417</v>
      </c>
      <c r="O117">
        <v>35.832361979442616</v>
      </c>
      <c r="P117">
        <v>20.375913955706263</v>
      </c>
      <c r="Q117">
        <v>26.251721945533539</v>
      </c>
    </row>
    <row r="118" spans="2:17" x14ac:dyDescent="0.25">
      <c r="B118">
        <v>0</v>
      </c>
      <c r="C118">
        <v>28.138718173836697</v>
      </c>
      <c r="D118">
        <v>12.375517371127556</v>
      </c>
      <c r="E118">
        <v>15.486015301643045</v>
      </c>
      <c r="F118">
        <v>20.650946945942554</v>
      </c>
      <c r="G118">
        <v>16.907061331995486</v>
      </c>
      <c r="H118">
        <v>12.376771604164054</v>
      </c>
      <c r="I118">
        <v>16.160792675279069</v>
      </c>
      <c r="J118">
        <v>8.8699360341151383</v>
      </c>
      <c r="K118">
        <v>20.499184748526275</v>
      </c>
      <c r="L118">
        <v>23.233412768092311</v>
      </c>
      <c r="M118">
        <v>26.587231907688448</v>
      </c>
      <c r="N118">
        <v>26.204690831556505</v>
      </c>
      <c r="O118">
        <v>19.122036874451272</v>
      </c>
      <c r="P118">
        <v>15.849742882227519</v>
      </c>
      <c r="Q118">
        <v>22.899786780383796</v>
      </c>
    </row>
    <row r="119" spans="2:17" x14ac:dyDescent="0.25">
      <c r="B119">
        <v>0</v>
      </c>
      <c r="C119">
        <v>35.003908496924822</v>
      </c>
      <c r="D119">
        <v>15.257887051813396</v>
      </c>
      <c r="E119">
        <v>16.423061606760964</v>
      </c>
      <c r="F119">
        <v>24.343298771404552</v>
      </c>
      <c r="G119">
        <v>20.676686184569547</v>
      </c>
      <c r="H119">
        <v>15.554342856300055</v>
      </c>
      <c r="I119">
        <v>11.007212283004675</v>
      </c>
      <c r="J119">
        <v>2.2226810813999793</v>
      </c>
      <c r="K119">
        <v>28.737039276706831</v>
      </c>
      <c r="L119">
        <v>15.936343121782864</v>
      </c>
      <c r="M119">
        <v>28.08513148773617</v>
      </c>
      <c r="N119">
        <v>30.964145071606612</v>
      </c>
      <c r="O119">
        <v>41.444816448134986</v>
      </c>
      <c r="P119">
        <v>8.6488399876108026</v>
      </c>
      <c r="Q119">
        <v>10.421675196531025</v>
      </c>
    </row>
    <row r="120" spans="2:17" x14ac:dyDescent="0.25">
      <c r="B120">
        <v>0</v>
      </c>
      <c r="C120">
        <v>37.459379202151496</v>
      </c>
      <c r="D120">
        <v>17.677050649932767</v>
      </c>
      <c r="E120">
        <v>22.078103989242493</v>
      </c>
      <c r="F120">
        <v>27.057653518601526</v>
      </c>
      <c r="G120">
        <v>20.530311519497982</v>
      </c>
      <c r="H120">
        <v>16.732967279246974</v>
      </c>
      <c r="I120">
        <v>17.850739578664275</v>
      </c>
      <c r="J120">
        <v>15.319643657552668</v>
      </c>
      <c r="K120">
        <v>19.366315553563425</v>
      </c>
      <c r="L120">
        <v>18.056645002241147</v>
      </c>
      <c r="M120">
        <v>18.060847153742714</v>
      </c>
      <c r="N120">
        <v>26.11497086508292</v>
      </c>
      <c r="O120">
        <v>31.888727028238456</v>
      </c>
      <c r="P120">
        <v>24.015295831465711</v>
      </c>
      <c r="Q120">
        <v>26.833538771851188</v>
      </c>
    </row>
    <row r="121" spans="2:17" x14ac:dyDescent="0.25">
      <c r="B121">
        <v>0.96318701997463108</v>
      </c>
      <c r="C121">
        <v>32.037468114467323</v>
      </c>
      <c r="D121">
        <v>20.601887344754047</v>
      </c>
      <c r="E121">
        <v>21.967912351375084</v>
      </c>
      <c r="F121">
        <v>25.504244434842001</v>
      </c>
      <c r="G121">
        <v>18.810721902398907</v>
      </c>
      <c r="H121">
        <v>14.686162724244156</v>
      </c>
      <c r="I121">
        <v>10.652207245508146</v>
      </c>
      <c r="J121">
        <v>0</v>
      </c>
      <c r="K121">
        <v>29.387658382236097</v>
      </c>
      <c r="L121">
        <v>18.255948481342607</v>
      </c>
      <c r="M121">
        <v>23.145760443818737</v>
      </c>
      <c r="N121">
        <v>33.347736998369129</v>
      </c>
      <c r="O121">
        <v>24.567541573159001</v>
      </c>
      <c r="P121">
        <v>13.69230983677395</v>
      </c>
      <c r="Q121">
        <v>13.735520831881351</v>
      </c>
    </row>
    <row r="122" spans="2:17" x14ac:dyDescent="0.25">
      <c r="B122">
        <v>0</v>
      </c>
      <c r="C122">
        <v>33.0635230307307</v>
      </c>
      <c r="D122">
        <v>14.838183000567293</v>
      </c>
      <c r="E122">
        <v>21.3205484759177</v>
      </c>
      <c r="F122">
        <v>18.755275137326528</v>
      </c>
      <c r="G122">
        <v>16.079310392539401</v>
      </c>
      <c r="H122">
        <v>12.205111175681099</v>
      </c>
      <c r="I122">
        <v>12.70045521840798</v>
      </c>
      <c r="J122">
        <v>11.521591742421098</v>
      </c>
      <c r="K122">
        <v>25.656884313644102</v>
      </c>
      <c r="L122">
        <v>24.375631286925962</v>
      </c>
      <c r="M122">
        <v>15.880065861386687</v>
      </c>
      <c r="N122">
        <v>34.455467463644787</v>
      </c>
      <c r="O122">
        <v>29.120141684999929</v>
      </c>
      <c r="P122">
        <v>19.216028115617174</v>
      </c>
      <c r="Q122">
        <v>12.451399554467089</v>
      </c>
    </row>
    <row r="123" spans="2:17" x14ac:dyDescent="0.25">
      <c r="B123">
        <v>0</v>
      </c>
      <c r="C123">
        <v>29.962904606528294</v>
      </c>
      <c r="D123">
        <v>10.97725891095865</v>
      </c>
      <c r="E123">
        <v>18.385171767800205</v>
      </c>
      <c r="F123">
        <v>19.541456273339701</v>
      </c>
      <c r="G123">
        <v>27.206183392677691</v>
      </c>
      <c r="H123">
        <v>18.570028410853194</v>
      </c>
      <c r="I123">
        <v>14.116099897026166</v>
      </c>
      <c r="J123">
        <v>13.609915263699863</v>
      </c>
      <c r="K123">
        <v>10.471074277632345</v>
      </c>
      <c r="L123">
        <v>16.052752378943712</v>
      </c>
      <c r="M123">
        <v>8.0269965137774033</v>
      </c>
      <c r="N123">
        <v>18.969517263625423</v>
      </c>
      <c r="O123">
        <v>11.007034477624902</v>
      </c>
      <c r="P123">
        <v>20.033993771943972</v>
      </c>
      <c r="Q123">
        <v>20.226294306663522</v>
      </c>
    </row>
    <row r="124" spans="2:17" x14ac:dyDescent="0.25">
      <c r="B124">
        <v>0</v>
      </c>
      <c r="C124">
        <v>35.55386483678874</v>
      </c>
      <c r="D124">
        <v>12.502377573265836</v>
      </c>
      <c r="E124">
        <v>23.611862993255006</v>
      </c>
      <c r="F124">
        <v>30.633385518018347</v>
      </c>
      <c r="G124">
        <v>25.316400134607225</v>
      </c>
      <c r="H124">
        <v>21.32792953604401</v>
      </c>
      <c r="I124">
        <v>16.470364463692626</v>
      </c>
      <c r="J124">
        <v>17.182904882438148</v>
      </c>
      <c r="K124">
        <v>27.089704010417432</v>
      </c>
      <c r="L124">
        <v>17.507717968601401</v>
      </c>
      <c r="M124">
        <v>21.463999882950237</v>
      </c>
      <c r="N124">
        <v>38.25039870074766</v>
      </c>
      <c r="O124">
        <v>33.075336152281736</v>
      </c>
      <c r="P124">
        <v>26.690271701757212</v>
      </c>
      <c r="Q124">
        <v>24.621417179978639</v>
      </c>
    </row>
    <row r="125" spans="2:17" x14ac:dyDescent="0.25">
      <c r="B125">
        <v>0</v>
      </c>
      <c r="C125">
        <v>45.203618601693691</v>
      </c>
      <c r="D125">
        <v>21.087314662273478</v>
      </c>
      <c r="E125">
        <v>27.617850226885171</v>
      </c>
      <c r="F125">
        <v>26.71319980346253</v>
      </c>
      <c r="G125">
        <v>21.837336339200554</v>
      </c>
      <c r="H125">
        <v>23.500679210381804</v>
      </c>
      <c r="I125">
        <v>22.653833925836008</v>
      </c>
      <c r="J125">
        <v>19.318477412641986</v>
      </c>
      <c r="K125">
        <v>36.660019075695828</v>
      </c>
      <c r="L125">
        <v>25.484840602329545</v>
      </c>
      <c r="M125">
        <v>31.561605826757997</v>
      </c>
      <c r="N125">
        <v>44.968062660770542</v>
      </c>
      <c r="O125">
        <v>38.119598832336195</v>
      </c>
      <c r="P125">
        <v>23.951559293621202</v>
      </c>
      <c r="Q125">
        <v>20.132084742333596</v>
      </c>
    </row>
    <row r="126" spans="2:17" x14ac:dyDescent="0.25">
      <c r="B126">
        <v>0</v>
      </c>
      <c r="C126">
        <v>30.946334637609809</v>
      </c>
      <c r="D126">
        <v>12.842372573916197</v>
      </c>
      <c r="E126">
        <v>20.535876240574229</v>
      </c>
      <c r="F126">
        <v>27.002409888315924</v>
      </c>
      <c r="G126">
        <v>25.055064652380089</v>
      </c>
      <c r="H126">
        <v>18.319038117695836</v>
      </c>
      <c r="I126">
        <v>19.307610582778366</v>
      </c>
      <c r="J126">
        <v>16.81739265631883</v>
      </c>
      <c r="K126">
        <v>12.741312741312742</v>
      </c>
      <c r="L126">
        <v>17.555906817651785</v>
      </c>
      <c r="M126">
        <v>3.166541421574979</v>
      </c>
      <c r="N126">
        <v>23.576740690834651</v>
      </c>
      <c r="O126">
        <v>27.398875385452566</v>
      </c>
      <c r="P126">
        <v>17.647897178098521</v>
      </c>
      <c r="Q126">
        <v>18.962970640822991</v>
      </c>
    </row>
    <row r="127" spans="2:17" x14ac:dyDescent="0.25">
      <c r="B127">
        <v>0</v>
      </c>
      <c r="C127">
        <v>29.793462788386648</v>
      </c>
      <c r="D127">
        <v>15.756184030295707</v>
      </c>
      <c r="E127">
        <v>19.449144576048131</v>
      </c>
      <c r="F127">
        <v>14.982676657803562</v>
      </c>
      <c r="G127">
        <v>10.091854000483442</v>
      </c>
      <c r="H127">
        <v>11.797330325249106</v>
      </c>
      <c r="I127">
        <v>5.6455295033975235</v>
      </c>
      <c r="J127">
        <v>8.6495850455241321</v>
      </c>
      <c r="K127">
        <v>21.31173958585126</v>
      </c>
      <c r="L127">
        <v>14.156796390298929</v>
      </c>
      <c r="M127">
        <v>14.324658233287673</v>
      </c>
      <c r="N127">
        <v>30.716031477452798</v>
      </c>
      <c r="O127">
        <v>28.633201729648427</v>
      </c>
      <c r="P127">
        <v>10.470550318266055</v>
      </c>
      <c r="Q127">
        <v>19.236967206510354</v>
      </c>
    </row>
    <row r="128" spans="2:17" x14ac:dyDescent="0.25">
      <c r="B128">
        <v>0</v>
      </c>
      <c r="C128">
        <v>25.594250967385296</v>
      </c>
      <c r="D128">
        <v>14.094837465787593</v>
      </c>
      <c r="E128">
        <v>16.296565950734134</v>
      </c>
      <c r="F128">
        <v>28.681794280629376</v>
      </c>
      <c r="G128">
        <v>23.412746565276599</v>
      </c>
      <c r="H128">
        <v>7.5948172417047557</v>
      </c>
      <c r="I128">
        <v>4.9656864727851264</v>
      </c>
      <c r="J128">
        <v>7.6864997505696451</v>
      </c>
      <c r="K128">
        <v>30.178376410629777</v>
      </c>
      <c r="L128">
        <v>7.4788658334344529</v>
      </c>
      <c r="M128">
        <v>14.887621513031052</v>
      </c>
      <c r="N128">
        <v>28.158664671223825</v>
      </c>
      <c r="O128">
        <v>22.038857204492444</v>
      </c>
      <c r="P128">
        <v>4.7000768515147842</v>
      </c>
      <c r="Q128">
        <v>5.5373538810014962</v>
      </c>
    </row>
    <row r="129" spans="2:17" x14ac:dyDescent="0.25">
      <c r="B129">
        <v>0</v>
      </c>
      <c r="C129">
        <v>43.997349123337798</v>
      </c>
      <c r="D129">
        <v>19.931999250839205</v>
      </c>
      <c r="E129">
        <v>27.188774113613118</v>
      </c>
      <c r="F129">
        <v>22.202532739767474</v>
      </c>
      <c r="G129">
        <v>22.068548212819294</v>
      </c>
      <c r="H129">
        <v>18.929276339485096</v>
      </c>
      <c r="I129">
        <v>18.904784544236506</v>
      </c>
      <c r="J129">
        <v>19.315382288109952</v>
      </c>
      <c r="K129">
        <v>30.809237728890231</v>
      </c>
      <c r="L129">
        <v>30.699744997190649</v>
      </c>
      <c r="M129">
        <v>30.343893619166991</v>
      </c>
      <c r="N129">
        <v>36.812608952471507</v>
      </c>
      <c r="O129">
        <v>37.844145740588672</v>
      </c>
      <c r="P129">
        <v>26.952500324156116</v>
      </c>
      <c r="Q129">
        <v>26.033337655414847</v>
      </c>
    </row>
    <row r="130" spans="2:17" x14ac:dyDescent="0.25">
      <c r="B130">
        <v>0</v>
      </c>
      <c r="C130">
        <v>37.076292228890878</v>
      </c>
      <c r="D130">
        <v>12.0887072745073</v>
      </c>
      <c r="E130">
        <v>23.17002227613899</v>
      </c>
      <c r="F130">
        <v>23.744661530384935</v>
      </c>
      <c r="G130">
        <v>19.814412803813902</v>
      </c>
      <c r="H130">
        <v>20.559315540799386</v>
      </c>
      <c r="I130">
        <v>17.293094396912558</v>
      </c>
      <c r="J130">
        <v>22.402417741454901</v>
      </c>
      <c r="K130">
        <v>22.754295605783284</v>
      </c>
      <c r="L130">
        <v>19.742050823649599</v>
      </c>
      <c r="M130">
        <v>20.729579023538928</v>
      </c>
      <c r="N130">
        <v>26.565359894436639</v>
      </c>
      <c r="O130">
        <v>30.499865208076166</v>
      </c>
      <c r="P130">
        <v>38.3121213411087</v>
      </c>
      <c r="Q130">
        <v>35.620539451467813</v>
      </c>
    </row>
    <row r="131" spans="2:17" x14ac:dyDescent="0.25">
      <c r="B131">
        <v>0</v>
      </c>
      <c r="C131">
        <v>22.374563802697349</v>
      </c>
      <c r="D131">
        <v>14.630293313213242</v>
      </c>
      <c r="E131">
        <v>12.90790342355937</v>
      </c>
      <c r="F131">
        <v>16.781807035744599</v>
      </c>
      <c r="G131">
        <v>16.778270300858246</v>
      </c>
      <c r="H131">
        <v>11.009855701216637</v>
      </c>
      <c r="I131">
        <v>11.051117608224088</v>
      </c>
      <c r="J131">
        <v>4.4114873149108744</v>
      </c>
      <c r="K131">
        <v>11.233848910685655</v>
      </c>
      <c r="L131">
        <v>5.2426200132038101</v>
      </c>
      <c r="M131">
        <v>9.4289352070168828</v>
      </c>
      <c r="N131">
        <v>11.762001320381025</v>
      </c>
      <c r="O131">
        <v>22.750636612279543</v>
      </c>
      <c r="P131">
        <v>9.2851079883051959</v>
      </c>
      <c r="Q131">
        <v>13.034046967839291</v>
      </c>
    </row>
    <row r="132" spans="2:17" x14ac:dyDescent="0.25">
      <c r="B132">
        <v>0</v>
      </c>
      <c r="C132">
        <v>77.282053345134173</v>
      </c>
      <c r="D132">
        <v>34.817154121575413</v>
      </c>
      <c r="E132">
        <v>44.188759705515551</v>
      </c>
      <c r="F132">
        <v>65.106408657521015</v>
      </c>
      <c r="G132">
        <v>59.810113851229033</v>
      </c>
      <c r="H132">
        <v>44.534738705394858</v>
      </c>
      <c r="I132">
        <v>49.549422697831595</v>
      </c>
      <c r="J132">
        <v>38.063724504163815</v>
      </c>
      <c r="K132">
        <v>59.377640101379889</v>
      </c>
      <c r="L132">
        <v>47.733032948465222</v>
      </c>
      <c r="M132">
        <v>55.541698515508706</v>
      </c>
      <c r="N132">
        <v>70.559600917246641</v>
      </c>
      <c r="O132">
        <v>67.642917488031543</v>
      </c>
      <c r="P132">
        <v>45.274972844671524</v>
      </c>
      <c r="Q132">
        <v>57.885102787947062</v>
      </c>
    </row>
    <row r="133" spans="2:17" x14ac:dyDescent="0.25">
      <c r="B133">
        <v>0</v>
      </c>
      <c r="C133">
        <v>26.367616163750103</v>
      </c>
      <c r="D133">
        <v>7.3154701125547223</v>
      </c>
      <c r="E133">
        <v>17.898430806427005</v>
      </c>
      <c r="F133">
        <v>18.320951140218067</v>
      </c>
      <c r="G133">
        <v>13.194371090219828</v>
      </c>
      <c r="H133">
        <v>16.549886741077191</v>
      </c>
      <c r="I133">
        <v>16.011173315493586</v>
      </c>
      <c r="J133">
        <v>11.615788176472659</v>
      </c>
      <c r="K133">
        <v>8.9022686994589382</v>
      </c>
      <c r="L133">
        <v>8.0454913559381716</v>
      </c>
      <c r="M133">
        <v>7.2861284227081198</v>
      </c>
      <c r="N133">
        <v>9.9890848913770647</v>
      </c>
      <c r="O133">
        <v>10.338837834348556</v>
      </c>
      <c r="P133">
        <v>22.378320012206142</v>
      </c>
      <c r="Q133">
        <v>24.751475886999284</v>
      </c>
    </row>
    <row r="134" spans="2:17" x14ac:dyDescent="0.25">
      <c r="B134">
        <v>0</v>
      </c>
      <c r="C134">
        <v>30.047270608042481</v>
      </c>
      <c r="D134">
        <v>7.6565434177297149</v>
      </c>
      <c r="E134">
        <v>17.793174901249756</v>
      </c>
      <c r="F134">
        <v>18.363012368063199</v>
      </c>
      <c r="G134">
        <v>13.375639448293725</v>
      </c>
      <c r="H134">
        <v>13.822443825681537</v>
      </c>
      <c r="I134">
        <v>10.352910703878781</v>
      </c>
      <c r="J134">
        <v>9.6885320209803805</v>
      </c>
      <c r="K134">
        <v>27.740723952599883</v>
      </c>
      <c r="L134">
        <v>19.334326231949749</v>
      </c>
      <c r="M134">
        <v>31.368257462928188</v>
      </c>
      <c r="N134">
        <v>32.893867771805994</v>
      </c>
      <c r="O134">
        <v>29.198989833581557</v>
      </c>
      <c r="P134">
        <v>13.341967234345658</v>
      </c>
      <c r="Q134">
        <v>16.889205465259341</v>
      </c>
    </row>
    <row r="135" spans="2:17" x14ac:dyDescent="0.25">
      <c r="B135">
        <v>0</v>
      </c>
      <c r="C135">
        <v>28.797492942425734</v>
      </c>
      <c r="D135">
        <v>9.8831939084716804</v>
      </c>
      <c r="E135">
        <v>19.300199425034318</v>
      </c>
      <c r="F135">
        <v>25.34122400352231</v>
      </c>
      <c r="G135">
        <v>22.98956255989226</v>
      </c>
      <c r="H135">
        <v>13.65672994742431</v>
      </c>
      <c r="I135">
        <v>16.689544430343684</v>
      </c>
      <c r="J135">
        <v>14.600761441040119</v>
      </c>
      <c r="K135">
        <v>13.000181295485744</v>
      </c>
      <c r="L135">
        <v>21.436896221284091</v>
      </c>
      <c r="M135">
        <v>12.144207609230531</v>
      </c>
      <c r="N135">
        <v>7.5716764652560151</v>
      </c>
      <c r="O135">
        <v>14.905078863536298</v>
      </c>
      <c r="P135">
        <v>26.957343762140322</v>
      </c>
      <c r="Q135">
        <v>17.935303410945068</v>
      </c>
    </row>
    <row r="136" spans="2:17" x14ac:dyDescent="0.25">
      <c r="B136">
        <v>0</v>
      </c>
      <c r="C136">
        <v>26.67858538260262</v>
      </c>
      <c r="D136">
        <v>13.058097820295758</v>
      </c>
      <c r="E136">
        <v>18.293650323818095</v>
      </c>
      <c r="F136">
        <v>9.8211008631202557</v>
      </c>
      <c r="G136">
        <v>15.664034288014586</v>
      </c>
      <c r="H136">
        <v>11.260818602668687</v>
      </c>
      <c r="I136">
        <v>10.870105729271499</v>
      </c>
      <c r="J136">
        <v>11.177940114372314</v>
      </c>
      <c r="K136">
        <v>12.261280354246338</v>
      </c>
      <c r="L136">
        <v>13.177679639123383</v>
      </c>
      <c r="M136">
        <v>8.2262819526171835</v>
      </c>
      <c r="N136">
        <v>13.708101964220173</v>
      </c>
      <c r="O136">
        <v>12.3891500219036</v>
      </c>
      <c r="P136">
        <v>19.754679674642734</v>
      </c>
      <c r="Q136">
        <v>17.888729709570097</v>
      </c>
    </row>
    <row r="137" spans="2:17" x14ac:dyDescent="0.25">
      <c r="B137">
        <v>0</v>
      </c>
      <c r="C137">
        <v>38.820480556054889</v>
      </c>
      <c r="D137">
        <v>9.7684103301575878</v>
      </c>
      <c r="E137">
        <v>25.367008208999941</v>
      </c>
      <c r="F137">
        <v>34.602133141590272</v>
      </c>
      <c r="G137">
        <v>29.452034274072741</v>
      </c>
      <c r="H137">
        <v>25.170771166636708</v>
      </c>
      <c r="I137">
        <v>24.24501168434298</v>
      </c>
      <c r="J137">
        <v>17.880040745401164</v>
      </c>
      <c r="K137">
        <v>24.805260950326563</v>
      </c>
      <c r="L137">
        <v>28.34202169093415</v>
      </c>
      <c r="M137">
        <v>31.487806339505063</v>
      </c>
      <c r="N137">
        <v>31.967164000239677</v>
      </c>
      <c r="O137">
        <v>26.168434298040626</v>
      </c>
      <c r="P137">
        <v>33.517586434178206</v>
      </c>
      <c r="Q137">
        <v>28.010965306489304</v>
      </c>
    </row>
    <row r="138" spans="2:17" x14ac:dyDescent="0.25">
      <c r="B138">
        <v>0</v>
      </c>
      <c r="C138">
        <v>40.848337567657126</v>
      </c>
      <c r="D138">
        <v>17.687506903788801</v>
      </c>
      <c r="E138">
        <v>28.124654810560035</v>
      </c>
      <c r="F138">
        <v>34.836518281232742</v>
      </c>
      <c r="G138">
        <v>28.485032585883129</v>
      </c>
      <c r="H138">
        <v>24.78184027394234</v>
      </c>
      <c r="I138">
        <v>23.163592179388047</v>
      </c>
      <c r="J138">
        <v>16.776206782282117</v>
      </c>
      <c r="K138">
        <v>30.161272506351484</v>
      </c>
      <c r="L138">
        <v>28.980724621672373</v>
      </c>
      <c r="M138">
        <v>16.395117640561139</v>
      </c>
      <c r="N138">
        <v>36.461670164586323</v>
      </c>
      <c r="O138">
        <v>41.471059317353365</v>
      </c>
      <c r="P138">
        <v>36.181376339335024</v>
      </c>
      <c r="Q138">
        <v>31.39981221694466</v>
      </c>
    </row>
    <row r="139" spans="2:17" x14ac:dyDescent="0.25">
      <c r="B139">
        <v>0</v>
      </c>
      <c r="C139">
        <v>50.465041937497148</v>
      </c>
      <c r="D139">
        <v>18.309408917236237</v>
      </c>
      <c r="E139">
        <v>30.433988400590628</v>
      </c>
      <c r="F139">
        <v>50.51375336793874</v>
      </c>
      <c r="G139">
        <v>44.1949675003425</v>
      </c>
      <c r="H139">
        <v>37.169865891343065</v>
      </c>
      <c r="I139">
        <v>33.052227786826606</v>
      </c>
      <c r="J139">
        <v>28.888922716271143</v>
      </c>
      <c r="K139">
        <v>37.996437976648956</v>
      </c>
      <c r="L139">
        <v>29.956007489382429</v>
      </c>
      <c r="M139">
        <v>25.79270241882697</v>
      </c>
      <c r="N139">
        <v>30.816068683116921</v>
      </c>
      <c r="O139">
        <v>30.551200280090722</v>
      </c>
      <c r="P139">
        <v>46.574216430974381</v>
      </c>
      <c r="Q139">
        <v>37.513890368836861</v>
      </c>
    </row>
    <row r="140" spans="2:17" x14ac:dyDescent="0.25">
      <c r="B140">
        <v>0</v>
      </c>
      <c r="C140">
        <v>39.47928214039608</v>
      </c>
      <c r="D140">
        <v>17.994427300236691</v>
      </c>
      <c r="E140">
        <v>27.099499655451361</v>
      </c>
      <c r="F140">
        <v>26.434370974024031</v>
      </c>
      <c r="G140">
        <v>24.504898582856459</v>
      </c>
      <c r="H140">
        <v>25.036701920484166</v>
      </c>
      <c r="I140">
        <v>25.430685801599907</v>
      </c>
      <c r="J140">
        <v>28.652964616352577</v>
      </c>
      <c r="K140">
        <v>24.584294574107918</v>
      </c>
      <c r="L140">
        <v>24.112412739311502</v>
      </c>
      <c r="M140">
        <v>26.48680228900141</v>
      </c>
      <c r="N140">
        <v>35.776133265422295</v>
      </c>
      <c r="O140">
        <v>29.766006531443807</v>
      </c>
      <c r="P140">
        <v>28.285945411510919</v>
      </c>
      <c r="Q140">
        <v>35.753662701860563</v>
      </c>
    </row>
    <row r="141" spans="2:17" x14ac:dyDescent="0.25">
      <c r="B141">
        <v>0</v>
      </c>
      <c r="C141">
        <v>32.055379439736043</v>
      </c>
      <c r="D141">
        <v>12.679045092838196</v>
      </c>
      <c r="E141">
        <v>20.12292165361972</v>
      </c>
      <c r="F141">
        <v>34.666494145047551</v>
      </c>
      <c r="G141">
        <v>28.872355567056996</v>
      </c>
      <c r="H141">
        <v>19.901662677104227</v>
      </c>
      <c r="I141">
        <v>16.925664747363651</v>
      </c>
      <c r="J141">
        <v>17.624377304781007</v>
      </c>
      <c r="K141">
        <v>23.080804813353172</v>
      </c>
      <c r="L141">
        <v>17.813288477712362</v>
      </c>
      <c r="M141">
        <v>14.090703241249919</v>
      </c>
      <c r="N141">
        <v>19.530309891958336</v>
      </c>
      <c r="O141">
        <v>23.327942032735976</v>
      </c>
      <c r="P141">
        <v>26.870673481270625</v>
      </c>
      <c r="Q141">
        <v>26.340169502490777</v>
      </c>
    </row>
    <row r="142" spans="2:17" x14ac:dyDescent="0.25">
      <c r="B142">
        <v>0</v>
      </c>
      <c r="C142">
        <v>41.784023884074855</v>
      </c>
      <c r="D142">
        <v>21.04856914002767</v>
      </c>
      <c r="E142">
        <v>26.81569941017986</v>
      </c>
      <c r="F142">
        <v>30.080827204543798</v>
      </c>
      <c r="G142">
        <v>25.858880069904611</v>
      </c>
      <c r="H142">
        <v>23.460278162091313</v>
      </c>
      <c r="I142">
        <v>20.672831864851087</v>
      </c>
      <c r="J142">
        <v>12.874098885895288</v>
      </c>
      <c r="K142">
        <v>28.853127503094733</v>
      </c>
      <c r="L142">
        <v>19.302410252676037</v>
      </c>
      <c r="M142">
        <v>31.241534988713322</v>
      </c>
      <c r="N142">
        <v>33.220709240515546</v>
      </c>
      <c r="O142">
        <v>31.146872496905264</v>
      </c>
      <c r="P142">
        <v>25.404500109225953</v>
      </c>
      <c r="Q142">
        <v>29.971601252457585</v>
      </c>
    </row>
    <row r="143" spans="2:17" x14ac:dyDescent="0.25">
      <c r="B143">
        <v>0</v>
      </c>
      <c r="C143">
        <v>44.736656062212802</v>
      </c>
      <c r="D143">
        <v>18.211382113821138</v>
      </c>
      <c r="E143">
        <v>25.456344998232588</v>
      </c>
      <c r="F143">
        <v>37.903145987981617</v>
      </c>
      <c r="G143">
        <v>32.251679038529517</v>
      </c>
      <c r="H143">
        <v>35.585719335454222</v>
      </c>
      <c r="I143">
        <v>32.698480028278546</v>
      </c>
      <c r="J143">
        <v>36.179568752209263</v>
      </c>
      <c r="K143">
        <v>20.895015906680804</v>
      </c>
      <c r="L143">
        <v>31.816189466242488</v>
      </c>
      <c r="M143">
        <v>12.501944149876282</v>
      </c>
      <c r="N143">
        <v>17.354542241074586</v>
      </c>
      <c r="O143">
        <v>25.713679745493106</v>
      </c>
      <c r="P143">
        <v>34.502651113467657</v>
      </c>
      <c r="Q143">
        <v>38.183103570166139</v>
      </c>
    </row>
    <row r="144" spans="2:17" x14ac:dyDescent="0.25">
      <c r="B144">
        <v>0</v>
      </c>
      <c r="C144">
        <v>51.832808094211316</v>
      </c>
      <c r="D144">
        <v>20.796453505028726</v>
      </c>
      <c r="E144">
        <v>30.489000135707716</v>
      </c>
      <c r="F144">
        <v>47.853556296084079</v>
      </c>
      <c r="G144">
        <v>41.721075408254045</v>
      </c>
      <c r="H144">
        <v>35.718270782128805</v>
      </c>
      <c r="I144">
        <v>32.518584417738502</v>
      </c>
      <c r="J144">
        <v>27.0118668858095</v>
      </c>
      <c r="K144">
        <v>41.036505375533409</v>
      </c>
      <c r="L144">
        <v>29.027880396266532</v>
      </c>
      <c r="M144">
        <v>38.421870052322866</v>
      </c>
      <c r="N144">
        <v>42.443342028679567</v>
      </c>
      <c r="O144">
        <v>44.715692335529788</v>
      </c>
      <c r="P144">
        <v>48.752242946968437</v>
      </c>
      <c r="Q144">
        <v>53.376860326603236</v>
      </c>
    </row>
    <row r="145" spans="2:17" x14ac:dyDescent="0.25">
      <c r="B145">
        <v>0</v>
      </c>
      <c r="C145">
        <v>33.117710196779967</v>
      </c>
      <c r="D145">
        <v>9.2479427549194995</v>
      </c>
      <c r="E145">
        <v>18.752057245080501</v>
      </c>
      <c r="F145">
        <v>31.227191413237925</v>
      </c>
      <c r="G145">
        <v>29.277996422182468</v>
      </c>
      <c r="H145">
        <v>19.544901610017888</v>
      </c>
      <c r="I145">
        <v>15.826833631484794</v>
      </c>
      <c r="J145">
        <v>15.856887298747763</v>
      </c>
      <c r="K145">
        <v>27.255813953488371</v>
      </c>
      <c r="L145">
        <v>23.688014311270127</v>
      </c>
      <c r="M145">
        <v>28.495169946332737</v>
      </c>
      <c r="N145">
        <v>24.665474060822898</v>
      </c>
      <c r="O145">
        <v>25.194991055456171</v>
      </c>
      <c r="P145">
        <v>22.581753130590339</v>
      </c>
      <c r="Q145">
        <v>23.58211091234347</v>
      </c>
    </row>
    <row r="146" spans="2:17" x14ac:dyDescent="0.25">
      <c r="B146">
        <v>0</v>
      </c>
      <c r="C146">
        <v>28.818451263864979</v>
      </c>
      <c r="D146">
        <v>11.517802829297336</v>
      </c>
      <c r="E146">
        <v>16.630211097161641</v>
      </c>
      <c r="F146">
        <v>23.342350154666526</v>
      </c>
      <c r="G146">
        <v>15.963656601478068</v>
      </c>
      <c r="H146">
        <v>13.932930380647917</v>
      </c>
      <c r="I146">
        <v>12.12611469914448</v>
      </c>
      <c r="J146">
        <v>18.686822929474651</v>
      </c>
      <c r="K146">
        <v>25.714766447070396</v>
      </c>
      <c r="L146">
        <v>14.590424912312491</v>
      </c>
      <c r="M146">
        <v>25.057271915405821</v>
      </c>
      <c r="N146">
        <v>25.64358101549254</v>
      </c>
      <c r="O146">
        <v>19.10099271320037</v>
      </c>
      <c r="P146">
        <v>25.371782094922533</v>
      </c>
      <c r="Q146">
        <v>23.656860334183243</v>
      </c>
    </row>
    <row r="147" spans="2:17" x14ac:dyDescent="0.25">
      <c r="B147">
        <v>0</v>
      </c>
      <c r="C147">
        <v>24.887991978575688</v>
      </c>
      <c r="D147">
        <v>8.1356534541623837</v>
      </c>
      <c r="E147">
        <v>18.010128317404714</v>
      </c>
      <c r="F147">
        <v>34.625391869423396</v>
      </c>
      <c r="G147">
        <v>25.047912779702752</v>
      </c>
      <c r="H147">
        <v>17.543058041097108</v>
      </c>
      <c r="I147">
        <v>13.402886189696531</v>
      </c>
      <c r="J147">
        <v>10.252700250034904</v>
      </c>
      <c r="K147">
        <v>14.23295130030842</v>
      </c>
      <c r="L147">
        <v>11.490182639708589</v>
      </c>
      <c r="M147">
        <v>18.752617751208923</v>
      </c>
      <c r="N147">
        <v>17.619210803538564</v>
      </c>
      <c r="O147">
        <v>17.053141936057063</v>
      </c>
      <c r="P147">
        <v>20.353094975186892</v>
      </c>
      <c r="Q147">
        <v>21.430656563733518</v>
      </c>
    </row>
    <row r="148" spans="2:17" x14ac:dyDescent="0.25">
      <c r="B148">
        <v>0</v>
      </c>
      <c r="C148">
        <v>30.543622381331215</v>
      </c>
      <c r="D148">
        <v>16.324582338902147</v>
      </c>
      <c r="E148">
        <v>22.535136568549458</v>
      </c>
      <c r="F148">
        <v>30.157783081410766</v>
      </c>
      <c r="G148">
        <v>17.438345266507557</v>
      </c>
      <c r="H148">
        <v>13.739061256961019</v>
      </c>
      <c r="I148">
        <v>14.4351630867144</v>
      </c>
      <c r="J148">
        <v>15.344736144258816</v>
      </c>
      <c r="K148">
        <v>21.294086449217716</v>
      </c>
      <c r="L148">
        <v>13.153009811721027</v>
      </c>
      <c r="M148">
        <v>26.600371254309202</v>
      </c>
      <c r="N148">
        <v>30.651020949350304</v>
      </c>
      <c r="O148">
        <v>29.740121983558737</v>
      </c>
      <c r="P148">
        <v>14.92442322991249</v>
      </c>
      <c r="Q148">
        <v>16.870856536727658</v>
      </c>
    </row>
    <row r="149" spans="2:17" x14ac:dyDescent="0.25">
      <c r="B149">
        <v>0</v>
      </c>
      <c r="C149">
        <v>28.119454055641384</v>
      </c>
      <c r="D149">
        <v>16.408973098578961</v>
      </c>
      <c r="E149">
        <v>15.797403061680477</v>
      </c>
      <c r="F149">
        <v>25.329724346615933</v>
      </c>
      <c r="G149">
        <v>20.723159225259501</v>
      </c>
      <c r="H149">
        <v>20.871263868850782</v>
      </c>
      <c r="I149">
        <v>20.161382990947743</v>
      </c>
      <c r="J149">
        <v>9.9625908098515126</v>
      </c>
      <c r="K149">
        <v>14.681511178070297</v>
      </c>
      <c r="L149">
        <v>15.14114627887083</v>
      </c>
      <c r="M149">
        <v>17.2784494975933</v>
      </c>
      <c r="N149">
        <v>11.183177355310701</v>
      </c>
      <c r="O149">
        <v>13.100877136984026</v>
      </c>
      <c r="P149">
        <v>26.338368040039324</v>
      </c>
      <c r="Q149">
        <v>27.321476450084901</v>
      </c>
    </row>
    <row r="150" spans="2:17" x14ac:dyDescent="0.25">
      <c r="B150">
        <v>0</v>
      </c>
      <c r="C150">
        <v>38.091356289529166</v>
      </c>
      <c r="D150">
        <v>11.762473647224175</v>
      </c>
      <c r="E150">
        <v>23.522136331693606</v>
      </c>
      <c r="F150">
        <v>33.457484188334504</v>
      </c>
      <c r="G150">
        <v>25.964862965565704</v>
      </c>
      <c r="H150">
        <v>20.11243851018974</v>
      </c>
      <c r="I150">
        <v>14.73085031623331</v>
      </c>
      <c r="J150">
        <v>13.671117357695012</v>
      </c>
      <c r="K150">
        <v>34.808151791988756</v>
      </c>
      <c r="L150">
        <v>25.411103302881237</v>
      </c>
      <c r="M150">
        <v>28.070274068868589</v>
      </c>
      <c r="N150">
        <v>43.886156008432884</v>
      </c>
      <c r="O150">
        <v>39.859451862262823</v>
      </c>
      <c r="P150">
        <v>20.019676739283206</v>
      </c>
      <c r="Q150">
        <v>14.570625439212931</v>
      </c>
    </row>
    <row r="151" spans="2:17" x14ac:dyDescent="0.25">
      <c r="B151">
        <v>0</v>
      </c>
      <c r="C151">
        <v>28.215133606101933</v>
      </c>
      <c r="D151">
        <v>9.8386119108955903</v>
      </c>
      <c r="E151">
        <v>17.740061625498811</v>
      </c>
      <c r="F151">
        <v>19.495378087589028</v>
      </c>
      <c r="G151">
        <v>21.01454765873617</v>
      </c>
      <c r="H151">
        <v>13.840480880941557</v>
      </c>
      <c r="I151">
        <v>12.145779663585392</v>
      </c>
      <c r="J151">
        <v>10.35384149113502</v>
      </c>
      <c r="K151">
        <v>16.021366873768752</v>
      </c>
      <c r="L151">
        <v>19.776986412082639</v>
      </c>
      <c r="M151">
        <v>12.755720563721775</v>
      </c>
      <c r="N151">
        <v>15.999898974592112</v>
      </c>
      <c r="O151">
        <v>20.417234934586048</v>
      </c>
      <c r="P151">
        <v>22.289993433348489</v>
      </c>
      <c r="Q151">
        <v>20.145729150881447</v>
      </c>
    </row>
    <row r="152" spans="2:17" x14ac:dyDescent="0.25">
      <c r="B152">
        <v>0</v>
      </c>
      <c r="C152">
        <v>41.411702899457133</v>
      </c>
      <c r="D152">
        <v>16.250969404347934</v>
      </c>
      <c r="E152">
        <v>22.01235834188077</v>
      </c>
      <c r="F152">
        <v>31.62634778475471</v>
      </c>
      <c r="G152">
        <v>31.272358842218495</v>
      </c>
      <c r="H152">
        <v>37.39774347684687</v>
      </c>
      <c r="I152">
        <v>36.270732744602604</v>
      </c>
      <c r="J152">
        <v>32.784629624996874</v>
      </c>
      <c r="K152">
        <v>16.831361168788934</v>
      </c>
      <c r="L152">
        <v>30.257924098766669</v>
      </c>
      <c r="M152">
        <v>20.356240462312062</v>
      </c>
      <c r="N152">
        <v>16.588697370725239</v>
      </c>
      <c r="O152">
        <v>9.6077352212743605</v>
      </c>
      <c r="P152">
        <v>39.311535286318268</v>
      </c>
      <c r="Q152">
        <v>38.074450253921398</v>
      </c>
    </row>
    <row r="153" spans="2:17" x14ac:dyDescent="0.25">
      <c r="B153">
        <v>0</v>
      </c>
      <c r="C153">
        <v>35.222718717590872</v>
      </c>
      <c r="D153">
        <v>16.366848904651548</v>
      </c>
      <c r="E153">
        <v>21.462683891783925</v>
      </c>
      <c r="F153">
        <v>26.634060151338616</v>
      </c>
      <c r="G153">
        <v>25.422839071482528</v>
      </c>
      <c r="H153">
        <v>26.182092877354261</v>
      </c>
      <c r="I153">
        <v>25.506062507202028</v>
      </c>
      <c r="J153">
        <v>18.963420099099906</v>
      </c>
      <c r="K153">
        <v>21.592000307286533</v>
      </c>
      <c r="L153">
        <v>22.759689128458575</v>
      </c>
      <c r="M153">
        <v>25.050254151569078</v>
      </c>
      <c r="N153">
        <v>9.0982420649654951</v>
      </c>
      <c r="O153">
        <v>20.11446423312805</v>
      </c>
      <c r="P153">
        <v>27.882411687131096</v>
      </c>
      <c r="Q153">
        <v>28.199941103414723</v>
      </c>
    </row>
    <row r="154" spans="2:17" x14ac:dyDescent="0.25">
      <c r="B154">
        <v>0</v>
      </c>
      <c r="C154">
        <v>39.150036648273385</v>
      </c>
      <c r="D154">
        <v>10.402577825720174</v>
      </c>
      <c r="E154">
        <v>25.421455143896331</v>
      </c>
      <c r="F154">
        <v>26.891534940325545</v>
      </c>
      <c r="G154">
        <v>21.477271155734417</v>
      </c>
      <c r="H154">
        <v>29.414042511997124</v>
      </c>
      <c r="I154">
        <v>26.876322449487617</v>
      </c>
      <c r="J154">
        <v>21.879710686083335</v>
      </c>
      <c r="K154">
        <v>23.793718624237648</v>
      </c>
      <c r="L154">
        <v>17.011713617945208</v>
      </c>
      <c r="M154">
        <v>29.694782115642589</v>
      </c>
      <c r="N154">
        <v>41.873072508263149</v>
      </c>
      <c r="O154">
        <v>33.154932304415766</v>
      </c>
      <c r="P154">
        <v>20.092934489482637</v>
      </c>
      <c r="Q154">
        <v>20.54654330719551</v>
      </c>
    </row>
    <row r="155" spans="2:17" x14ac:dyDescent="0.25">
      <c r="B155">
        <v>0</v>
      </c>
      <c r="C155">
        <v>28.469769307404675</v>
      </c>
      <c r="D155">
        <v>11.739057304402955</v>
      </c>
      <c r="E155">
        <v>21.803878947845099</v>
      </c>
      <c r="F155">
        <v>21.66414366856862</v>
      </c>
      <c r="G155">
        <v>21.019808769682619</v>
      </c>
      <c r="H155">
        <v>16.689308957290169</v>
      </c>
      <c r="I155">
        <v>15.152220885248871</v>
      </c>
      <c r="J155">
        <v>10.816545692142478</v>
      </c>
      <c r="K155">
        <v>17.560066762411211</v>
      </c>
      <c r="L155">
        <v>14.624332052426606</v>
      </c>
      <c r="M155">
        <v>20.907244239154345</v>
      </c>
      <c r="N155">
        <v>19.784186624228546</v>
      </c>
      <c r="O155">
        <v>14.259467712093571</v>
      </c>
      <c r="P155">
        <v>14.70325660831425</v>
      </c>
      <c r="Q155">
        <v>18.169467841478088</v>
      </c>
    </row>
    <row r="156" spans="2:17" x14ac:dyDescent="0.25">
      <c r="B156">
        <v>0</v>
      </c>
      <c r="C156">
        <v>54.683027830217398</v>
      </c>
      <c r="D156">
        <v>21.847025150721635</v>
      </c>
      <c r="E156">
        <v>31.366847329638876</v>
      </c>
      <c r="F156">
        <v>42.672492540040189</v>
      </c>
      <c r="G156">
        <v>34.008282077827175</v>
      </c>
      <c r="H156">
        <v>40.754217160952436</v>
      </c>
      <c r="I156">
        <v>37.299799037817429</v>
      </c>
      <c r="J156">
        <v>44.22538213263504</v>
      </c>
      <c r="K156">
        <v>32.902990073686134</v>
      </c>
      <c r="L156">
        <v>45.027708422142375</v>
      </c>
      <c r="M156">
        <v>35.520065769441565</v>
      </c>
      <c r="N156">
        <v>32.887765665915595</v>
      </c>
      <c r="O156">
        <v>36.094025942390843</v>
      </c>
      <c r="P156">
        <v>45.216491078497043</v>
      </c>
      <c r="Q156">
        <v>53.723890140673525</v>
      </c>
    </row>
    <row r="157" spans="2:17" x14ac:dyDescent="0.25">
      <c r="B157">
        <v>0</v>
      </c>
      <c r="C157">
        <v>33.919545347405915</v>
      </c>
      <c r="D157">
        <v>13.684100254039755</v>
      </c>
      <c r="E157">
        <v>20.972684178823037</v>
      </c>
      <c r="F157">
        <v>32.77374747924469</v>
      </c>
      <c r="G157">
        <v>31.88591781682948</v>
      </c>
      <c r="H157">
        <v>23.636173166068669</v>
      </c>
      <c r="I157">
        <v>21.584212869601654</v>
      </c>
      <c r="J157">
        <v>20.39389256999188</v>
      </c>
      <c r="K157">
        <v>21.124584239059267</v>
      </c>
      <c r="L157">
        <v>30.416677579027319</v>
      </c>
      <c r="M157">
        <v>14.870492103815835</v>
      </c>
      <c r="N157">
        <v>19.257261084775948</v>
      </c>
      <c r="O157">
        <v>21.531833538485714</v>
      </c>
      <c r="P157">
        <v>39.115574994107327</v>
      </c>
      <c r="Q157">
        <v>32.716130215017152</v>
      </c>
    </row>
    <row r="158" spans="2:17" x14ac:dyDescent="0.25">
      <c r="B158">
        <v>0</v>
      </c>
      <c r="C158">
        <v>46.537897240858655</v>
      </c>
      <c r="D158">
        <v>23.13291454781135</v>
      </c>
      <c r="E158">
        <v>26.671224876429783</v>
      </c>
      <c r="F158">
        <v>30.002991325157048</v>
      </c>
      <c r="G158">
        <v>23.305271854479155</v>
      </c>
      <c r="H158">
        <v>29.89900716493597</v>
      </c>
      <c r="I158">
        <v>32.930216657407804</v>
      </c>
      <c r="J158">
        <v>29.038645072147911</v>
      </c>
      <c r="K158">
        <v>23.722632935914419</v>
      </c>
      <c r="L158">
        <v>24.741107929860547</v>
      </c>
      <c r="M158">
        <v>20.712790051707191</v>
      </c>
      <c r="N158">
        <v>23.926327934703647</v>
      </c>
      <c r="O158">
        <v>25.967551244248821</v>
      </c>
      <c r="P158">
        <v>47.2045354187143</v>
      </c>
      <c r="Q158">
        <v>38.325997464495821</v>
      </c>
    </row>
    <row r="159" spans="2:17" x14ac:dyDescent="0.25">
      <c r="B159">
        <v>0</v>
      </c>
      <c r="C159">
        <v>38.431347399474127</v>
      </c>
      <c r="D159">
        <v>19.880715705765407</v>
      </c>
      <c r="E159">
        <v>22.426729942923107</v>
      </c>
      <c r="F159">
        <v>25.18437760533573</v>
      </c>
      <c r="G159">
        <v>26.107868915539022</v>
      </c>
      <c r="H159">
        <v>20.495093952414546</v>
      </c>
      <c r="I159">
        <v>23.56313730520105</v>
      </c>
      <c r="J159">
        <v>24.508433271339701</v>
      </c>
      <c r="K159">
        <v>26.506765856474058</v>
      </c>
      <c r="L159">
        <v>27.260950426473418</v>
      </c>
      <c r="M159">
        <v>18.877701532739049</v>
      </c>
      <c r="N159">
        <v>20.586160456615151</v>
      </c>
      <c r="O159">
        <v>28.928365292118258</v>
      </c>
      <c r="P159">
        <v>24.050535496697236</v>
      </c>
      <c r="Q159">
        <v>30.658628871929711</v>
      </c>
    </row>
    <row r="160" spans="2:17" x14ac:dyDescent="0.25">
      <c r="B160">
        <v>0</v>
      </c>
      <c r="C160">
        <v>33.071703463641889</v>
      </c>
      <c r="D160">
        <v>15.278762406319627</v>
      </c>
      <c r="E160">
        <v>16.176321652825603</v>
      </c>
      <c r="F160">
        <v>23.818867733441362</v>
      </c>
      <c r="G160">
        <v>20.870467895483085</v>
      </c>
      <c r="H160">
        <v>15.306613327931942</v>
      </c>
      <c r="I160">
        <v>11.182145027344541</v>
      </c>
      <c r="J160">
        <v>14.97999797447843</v>
      </c>
      <c r="K160">
        <v>18.27147052866113</v>
      </c>
      <c r="L160">
        <v>14.388798865707919</v>
      </c>
      <c r="M160">
        <v>19.482985618796842</v>
      </c>
      <c r="N160">
        <v>21.054030787927893</v>
      </c>
      <c r="O160">
        <v>18.736074539193844</v>
      </c>
      <c r="P160">
        <v>26.592566335831474</v>
      </c>
      <c r="Q160">
        <v>22.730149888596312</v>
      </c>
    </row>
    <row r="161" spans="2:17" x14ac:dyDescent="0.25">
      <c r="B161">
        <v>0</v>
      </c>
      <c r="C161">
        <v>27.272960822093772</v>
      </c>
      <c r="D161">
        <v>6.1438664097623636</v>
      </c>
      <c r="E161">
        <v>18.978805394990367</v>
      </c>
      <c r="F161">
        <v>17.956326268464998</v>
      </c>
      <c r="G161">
        <v>19.261400128452152</v>
      </c>
      <c r="H161">
        <v>13.143224149004496</v>
      </c>
      <c r="I161">
        <v>13.722543352601155</v>
      </c>
      <c r="J161">
        <v>14.473988439306359</v>
      </c>
      <c r="K161">
        <v>26.333975594091203</v>
      </c>
      <c r="L161">
        <v>18.503532434168271</v>
      </c>
      <c r="M161">
        <v>22.074502247912655</v>
      </c>
      <c r="N161">
        <v>23.190751445086704</v>
      </c>
      <c r="O161">
        <v>12.276172125883109</v>
      </c>
      <c r="P161">
        <v>26.050096339113683</v>
      </c>
      <c r="Q161">
        <v>18.543352601156069</v>
      </c>
    </row>
    <row r="162" spans="2:17" x14ac:dyDescent="0.25">
      <c r="B162">
        <v>0</v>
      </c>
      <c r="C162">
        <v>33.518843611100735</v>
      </c>
      <c r="D162">
        <v>11.298696447913944</v>
      </c>
      <c r="E162">
        <v>19.944222413127655</v>
      </c>
      <c r="F162">
        <v>24.961715160796324</v>
      </c>
      <c r="G162">
        <v>24.9094236731035</v>
      </c>
      <c r="H162">
        <v>25.084973667500844</v>
      </c>
      <c r="I162">
        <v>24.885768000099603</v>
      </c>
      <c r="J162">
        <v>19.151134849786477</v>
      </c>
      <c r="K162">
        <v>16.285063310051171</v>
      </c>
      <c r="L162">
        <v>14.471046701278651</v>
      </c>
      <c r="M162">
        <v>11.722008491141573</v>
      </c>
      <c r="N162">
        <v>12.403042866569553</v>
      </c>
      <c r="O162">
        <v>12.099254223782667</v>
      </c>
      <c r="P162">
        <v>24.965450267060099</v>
      </c>
      <c r="Q162">
        <v>25.022721896437954</v>
      </c>
    </row>
    <row r="163" spans="2:17" x14ac:dyDescent="0.25">
      <c r="B163">
        <v>0</v>
      </c>
      <c r="C163">
        <v>40.551581763200744</v>
      </c>
      <c r="D163">
        <v>24.17131891137474</v>
      </c>
      <c r="E163">
        <v>28.778494998836941</v>
      </c>
      <c r="F163">
        <v>24.614735985112819</v>
      </c>
      <c r="G163">
        <v>17.220574552221446</v>
      </c>
      <c r="H163">
        <v>19.366422423819493</v>
      </c>
      <c r="I163">
        <v>18.466503838101882</v>
      </c>
      <c r="J163">
        <v>17.957664573156549</v>
      </c>
      <c r="K163">
        <v>32.084496394510353</v>
      </c>
      <c r="L163">
        <v>24.569667364503374</v>
      </c>
      <c r="M163">
        <v>28.557513375203534</v>
      </c>
      <c r="N163">
        <v>42.31361944638288</v>
      </c>
      <c r="O163">
        <v>34.316120027913463</v>
      </c>
      <c r="P163">
        <v>20.549837171435218</v>
      </c>
      <c r="Q163">
        <v>25.014538264712723</v>
      </c>
    </row>
    <row r="164" spans="2:17" x14ac:dyDescent="0.25">
      <c r="B164">
        <v>0</v>
      </c>
      <c r="C164">
        <v>36.251815849138573</v>
      </c>
      <c r="D164">
        <v>19.846043145933177</v>
      </c>
      <c r="E164">
        <v>20.45426775459223</v>
      </c>
      <c r="F164">
        <v>31.159292395834747</v>
      </c>
      <c r="G164">
        <v>27.993266084689843</v>
      </c>
      <c r="H164">
        <v>22.877662679718153</v>
      </c>
      <c r="I164">
        <v>19.592163677586651</v>
      </c>
      <c r="J164">
        <v>11.321395115196111</v>
      </c>
      <c r="K164">
        <v>21.577039521023121</v>
      </c>
      <c r="L164">
        <v>16.363685732516934</v>
      </c>
      <c r="M164">
        <v>13.786877011010496</v>
      </c>
      <c r="N164">
        <v>26.039616058215785</v>
      </c>
      <c r="O164">
        <v>36.902127428486089</v>
      </c>
      <c r="P164">
        <v>16.502165442524134</v>
      </c>
      <c r="Q164">
        <v>13.04560326920727</v>
      </c>
    </row>
    <row r="165" spans="2:17" x14ac:dyDescent="0.25">
      <c r="B165">
        <v>0</v>
      </c>
      <c r="C165">
        <v>23.407518367929239</v>
      </c>
      <c r="D165">
        <v>7.498157262762442</v>
      </c>
      <c r="E165">
        <v>14.946382290700717</v>
      </c>
      <c r="F165">
        <v>16.260075611669876</v>
      </c>
      <c r="G165">
        <v>12.74936395843736</v>
      </c>
      <c r="H165">
        <v>16.980526428418575</v>
      </c>
      <c r="I165">
        <v>12.607889293102218</v>
      </c>
      <c r="J165">
        <v>14.092778847754239</v>
      </c>
      <c r="K165">
        <v>2.9685902465701313</v>
      </c>
      <c r="L165">
        <v>17.092279525405996</v>
      </c>
      <c r="M165">
        <v>8.8594050930879522</v>
      </c>
      <c r="N165">
        <v>5.5959768885084529</v>
      </c>
      <c r="O165">
        <v>11.200275816154265</v>
      </c>
      <c r="P165">
        <v>11.498680362365361</v>
      </c>
      <c r="Q165">
        <v>14.439926766055592</v>
      </c>
    </row>
    <row r="166" spans="2:17" x14ac:dyDescent="0.25">
      <c r="B166">
        <v>0</v>
      </c>
      <c r="C166">
        <v>33.802911654691748</v>
      </c>
      <c r="D166">
        <v>16.45542369688652</v>
      </c>
      <c r="E166">
        <v>24.005005247436827</v>
      </c>
      <c r="F166">
        <v>26.702725976157797</v>
      </c>
      <c r="G166">
        <v>25.086784532170824</v>
      </c>
      <c r="H166">
        <v>16.304728075132534</v>
      </c>
      <c r="I166">
        <v>16.18497887570302</v>
      </c>
      <c r="J166">
        <v>18.476359624337345</v>
      </c>
      <c r="K166">
        <v>20.750248916875218</v>
      </c>
      <c r="L166">
        <v>18.193805333548614</v>
      </c>
      <c r="M166">
        <v>4.5450875918301445</v>
      </c>
      <c r="N166">
        <v>25.631710664406231</v>
      </c>
      <c r="O166">
        <v>26.611232205807163</v>
      </c>
      <c r="P166">
        <v>21.712279002179706</v>
      </c>
      <c r="Q166">
        <v>23.028174699281507</v>
      </c>
    </row>
    <row r="167" spans="2:17" x14ac:dyDescent="0.25">
      <c r="B167">
        <v>0</v>
      </c>
      <c r="C167">
        <v>29.479566398700317</v>
      </c>
      <c r="D167">
        <v>17.126971233298789</v>
      </c>
      <c r="E167">
        <v>20.59326069297779</v>
      </c>
      <c r="F167">
        <v>19.33279179854906</v>
      </c>
      <c r="G167">
        <v>14.470182908041792</v>
      </c>
      <c r="H167">
        <v>7.1146466485532622</v>
      </c>
      <c r="I167">
        <v>9.0991848967816029</v>
      </c>
      <c r="J167">
        <v>9.1229937536763668</v>
      </c>
      <c r="K167">
        <v>26.259768633931824</v>
      </c>
      <c r="L167">
        <v>15.149435590039495</v>
      </c>
      <c r="M167">
        <v>13.536035405170724</v>
      </c>
      <c r="N167">
        <v>30.434721716478531</v>
      </c>
      <c r="O167">
        <v>26.504859807848518</v>
      </c>
      <c r="P167">
        <v>16.919694126214953</v>
      </c>
      <c r="Q167">
        <v>16.069577882972467</v>
      </c>
    </row>
    <row r="168" spans="2:17" x14ac:dyDescent="0.25">
      <c r="B168">
        <v>0</v>
      </c>
      <c r="C168">
        <v>35.04073496273184</v>
      </c>
      <c r="D168">
        <v>18.446293407291847</v>
      </c>
      <c r="E168">
        <v>23.168371179291615</v>
      </c>
      <c r="F168">
        <v>19.214768590743631</v>
      </c>
      <c r="G168">
        <v>18.298954180389437</v>
      </c>
      <c r="H168">
        <v>20.127693996648755</v>
      </c>
      <c r="I168">
        <v>18.460738429537184</v>
      </c>
      <c r="J168">
        <v>20.550933148437046</v>
      </c>
      <c r="K168">
        <v>18.974981221471083</v>
      </c>
      <c r="L168">
        <v>17.297914138787775</v>
      </c>
      <c r="M168">
        <v>29.577627549546428</v>
      </c>
      <c r="N168">
        <v>34.423932512856069</v>
      </c>
      <c r="O168">
        <v>26.986190558733458</v>
      </c>
      <c r="P168">
        <v>17.175131449702434</v>
      </c>
      <c r="Q168">
        <v>19.811348009475935</v>
      </c>
    </row>
    <row r="169" spans="2:17" x14ac:dyDescent="0.25">
      <c r="B169">
        <v>0</v>
      </c>
      <c r="C169">
        <v>34.943506502900625</v>
      </c>
      <c r="D169">
        <v>13.088262951550137</v>
      </c>
      <c r="E169">
        <v>28.984563748679886</v>
      </c>
      <c r="F169">
        <v>28.750198920764436</v>
      </c>
      <c r="G169">
        <v>31.072146752889779</v>
      </c>
      <c r="H169">
        <v>14.14579807010691</v>
      </c>
      <c r="I169">
        <v>16.930688772188706</v>
      </c>
      <c r="J169">
        <v>16.065564283957585</v>
      </c>
      <c r="K169">
        <v>37.858599887157673</v>
      </c>
      <c r="L169">
        <v>26.633681987182268</v>
      </c>
      <c r="M169">
        <v>30.629457633493917</v>
      </c>
      <c r="N169">
        <v>28.047104437018067</v>
      </c>
      <c r="O169">
        <v>18.775226769671455</v>
      </c>
      <c r="P169">
        <v>21.525396756506517</v>
      </c>
      <c r="Q169">
        <v>17.136119670731883</v>
      </c>
    </row>
    <row r="170" spans="2:17" x14ac:dyDescent="0.25">
      <c r="B170">
        <v>0</v>
      </c>
      <c r="C170">
        <v>59.309348313147382</v>
      </c>
      <c r="D170">
        <v>27.884209500925415</v>
      </c>
      <c r="E170">
        <v>33.23862713900705</v>
      </c>
      <c r="F170">
        <v>55.620677338701817</v>
      </c>
      <c r="G170">
        <v>55.273240900087671</v>
      </c>
      <c r="H170">
        <v>33.224015326168136</v>
      </c>
      <c r="I170">
        <v>31.50631555021593</v>
      </c>
      <c r="J170">
        <v>23.223041205312207</v>
      </c>
      <c r="K170">
        <v>49.417151021203367</v>
      </c>
      <c r="L170">
        <v>37.016592525245969</v>
      </c>
      <c r="M170">
        <v>31.395915186544144</v>
      </c>
      <c r="N170">
        <v>68.026106438938854</v>
      </c>
      <c r="O170">
        <v>58.55765171932331</v>
      </c>
      <c r="P170">
        <v>31.655680748124816</v>
      </c>
      <c r="Q170">
        <v>28.458940805922655</v>
      </c>
    </row>
    <row r="171" spans="2:17" x14ac:dyDescent="0.25">
      <c r="B171">
        <v>0</v>
      </c>
      <c r="C171">
        <v>33.47265952619928</v>
      </c>
      <c r="D171">
        <v>12.016884134688096</v>
      </c>
      <c r="E171">
        <v>21.161540471050859</v>
      </c>
      <c r="F171">
        <v>17.656845086689309</v>
      </c>
      <c r="G171">
        <v>13.089329171879941</v>
      </c>
      <c r="H171">
        <v>13.771294221171166</v>
      </c>
      <c r="I171">
        <v>13.499058173268619</v>
      </c>
      <c r="J171">
        <v>16.299789635781167</v>
      </c>
      <c r="K171">
        <v>26.808376070726375</v>
      </c>
      <c r="L171">
        <v>22.888451966836701</v>
      </c>
      <c r="M171">
        <v>24.081890803096343</v>
      </c>
      <c r="N171">
        <v>37.310087857997274</v>
      </c>
      <c r="O171">
        <v>32.613328566910951</v>
      </c>
      <c r="P171">
        <v>21.105168360121542</v>
      </c>
      <c r="Q171">
        <v>14.09302773232872</v>
      </c>
    </row>
    <row r="172" spans="2:17" x14ac:dyDescent="0.25">
      <c r="B172">
        <v>0</v>
      </c>
      <c r="C172">
        <v>38.423045124233063</v>
      </c>
      <c r="D172">
        <v>12.859898756944144</v>
      </c>
      <c r="E172">
        <v>25.779266930652856</v>
      </c>
      <c r="F172">
        <v>32.486256762833065</v>
      </c>
      <c r="G172">
        <v>31.019827973833458</v>
      </c>
      <c r="H172">
        <v>17.84807739727021</v>
      </c>
      <c r="I172">
        <v>18.928680214089898</v>
      </c>
      <c r="J172">
        <v>14.277011444236543</v>
      </c>
      <c r="K172">
        <v>38.276547292691063</v>
      </c>
      <c r="L172">
        <v>28.860072813773698</v>
      </c>
      <c r="M172">
        <v>28.793351029111001</v>
      </c>
      <c r="N172">
        <v>35.334986873214106</v>
      </c>
      <c r="O172">
        <v>37.855909954600179</v>
      </c>
      <c r="P172">
        <v>26.115776801125566</v>
      </c>
      <c r="Q172">
        <v>23.732648709803751</v>
      </c>
    </row>
    <row r="173" spans="2:17" x14ac:dyDescent="0.25">
      <c r="B173">
        <v>0</v>
      </c>
      <c r="C173">
        <v>31.108431659633105</v>
      </c>
      <c r="D173">
        <v>8.095771251399535</v>
      </c>
      <c r="E173">
        <v>18.587054148159996</v>
      </c>
      <c r="F173">
        <v>32.283425815421332</v>
      </c>
      <c r="G173">
        <v>29.176765874724708</v>
      </c>
      <c r="H173">
        <v>23.647526360470984</v>
      </c>
      <c r="I173">
        <v>16.84609422099733</v>
      </c>
      <c r="J173">
        <v>17.629833778313671</v>
      </c>
      <c r="K173">
        <v>19.812493079222904</v>
      </c>
      <c r="L173">
        <v>25.133801690515149</v>
      </c>
      <c r="M173">
        <v>18.048156304981731</v>
      </c>
      <c r="N173">
        <v>6.7005425889242964</v>
      </c>
      <c r="O173">
        <v>8.1216088192231499</v>
      </c>
      <c r="P173">
        <v>26.951043960776111</v>
      </c>
      <c r="Q173">
        <v>28.395487038153476</v>
      </c>
    </row>
    <row r="174" spans="2:17" x14ac:dyDescent="0.25">
      <c r="B174">
        <v>0</v>
      </c>
      <c r="C174">
        <v>31.827768014059753</v>
      </c>
      <c r="D174">
        <v>22.863322968771126</v>
      </c>
      <c r="E174">
        <v>20.86521562795728</v>
      </c>
      <c r="F174">
        <v>25.248073543328374</v>
      </c>
      <c r="G174">
        <v>18.04109774232797</v>
      </c>
      <c r="H174">
        <v>15.039881032851154</v>
      </c>
      <c r="I174">
        <v>10.994997972150871</v>
      </c>
      <c r="J174">
        <v>8.8224956063268891</v>
      </c>
      <c r="K174">
        <v>22.821414086791943</v>
      </c>
      <c r="L174">
        <v>20.377179937812624</v>
      </c>
      <c r="M174">
        <v>17.459780992294174</v>
      </c>
      <c r="N174">
        <v>35.561714208462888</v>
      </c>
      <c r="O174">
        <v>30.488035690144656</v>
      </c>
      <c r="P174">
        <v>2.2495606326889281</v>
      </c>
      <c r="Q174">
        <v>0.87603082330674586</v>
      </c>
    </row>
    <row r="175" spans="2:17" x14ac:dyDescent="0.25">
      <c r="B175">
        <v>0</v>
      </c>
      <c r="C175">
        <v>48.173406889361885</v>
      </c>
      <c r="D175">
        <v>13.625240722239115</v>
      </c>
      <c r="E175">
        <v>35.498023543720954</v>
      </c>
      <c r="F175">
        <v>36.824348782995237</v>
      </c>
      <c r="G175">
        <v>44.00185338024702</v>
      </c>
      <c r="H175">
        <v>31.161403356355795</v>
      </c>
      <c r="I175">
        <v>36.284262195386816</v>
      </c>
      <c r="J175">
        <v>22.738658905636882</v>
      </c>
      <c r="K175">
        <v>32.89894733793782</v>
      </c>
      <c r="L175">
        <v>33.194329814806771</v>
      </c>
      <c r="M175">
        <v>18.661222362191044</v>
      </c>
      <c r="N175">
        <v>39.924416836801178</v>
      </c>
      <c r="O175">
        <v>42.097794767096708</v>
      </c>
      <c r="P175">
        <v>40.116994628093188</v>
      </c>
      <c r="Q175">
        <v>35.505263310310873</v>
      </c>
    </row>
    <row r="176" spans="2:17" x14ac:dyDescent="0.25">
      <c r="B176">
        <v>0</v>
      </c>
      <c r="C176">
        <v>33.74631880748823</v>
      </c>
      <c r="D176">
        <v>12.000363254239048</v>
      </c>
      <c r="E176">
        <v>21.073935211011793</v>
      </c>
      <c r="F176">
        <v>27.60991684072599</v>
      </c>
      <c r="G176">
        <v>21.909419960820436</v>
      </c>
      <c r="H176">
        <v>26.088141046431673</v>
      </c>
      <c r="I176">
        <v>19.943955060261285</v>
      </c>
      <c r="J176">
        <v>23.73088050232872</v>
      </c>
      <c r="K176">
        <v>14.260323555740065</v>
      </c>
      <c r="L176">
        <v>23.59595749925403</v>
      </c>
      <c r="M176">
        <v>20.582244651729997</v>
      </c>
      <c r="N176">
        <v>26.188035962169664</v>
      </c>
      <c r="O176">
        <v>23.87099285167551</v>
      </c>
      <c r="P176">
        <v>22.050829646735252</v>
      </c>
      <c r="Q176">
        <v>18.267796214371895</v>
      </c>
    </row>
    <row r="177" spans="1:20" x14ac:dyDescent="0.25">
      <c r="B177">
        <v>0</v>
      </c>
      <c r="C177">
        <v>29.610040340654415</v>
      </c>
      <c r="D177">
        <v>9.8072613177947101</v>
      </c>
      <c r="E177">
        <v>20.252289172056091</v>
      </c>
      <c r="F177">
        <v>17.894602036242556</v>
      </c>
      <c r="G177">
        <v>14.709611320996348</v>
      </c>
      <c r="H177">
        <v>12.170071076391112</v>
      </c>
      <c r="I177">
        <v>12.541461228148812</v>
      </c>
      <c r="J177">
        <v>10.258052122686816</v>
      </c>
      <c r="K177">
        <v>11.167317666645323</v>
      </c>
      <c r="L177">
        <v>10.769033745277582</v>
      </c>
      <c r="M177">
        <v>17.342639431388871</v>
      </c>
      <c r="N177">
        <v>17.611577127489277</v>
      </c>
      <c r="O177">
        <v>16.711276173400783</v>
      </c>
      <c r="P177">
        <v>19.33149772683614</v>
      </c>
      <c r="Q177">
        <v>17.135173208682847</v>
      </c>
    </row>
    <row r="178" spans="1:20" x14ac:dyDescent="0.25">
      <c r="B178">
        <v>0</v>
      </c>
      <c r="C178">
        <v>34.665433317916474</v>
      </c>
      <c r="D178">
        <v>14.305178814735184</v>
      </c>
      <c r="E178">
        <v>22.341529269115863</v>
      </c>
      <c r="F178">
        <v>28.02535031687896</v>
      </c>
      <c r="G178">
        <v>26.126576582207278</v>
      </c>
      <c r="H178">
        <v>15.400192502406279</v>
      </c>
      <c r="I178">
        <v>17.828972862160779</v>
      </c>
      <c r="J178">
        <v>18.307728846610583</v>
      </c>
      <c r="K178">
        <v>15.561444518056474</v>
      </c>
      <c r="L178">
        <v>16.560207002587532</v>
      </c>
      <c r="M178">
        <v>16.44145551819398</v>
      </c>
      <c r="N178">
        <v>24.119051488143604</v>
      </c>
      <c r="O178">
        <v>29.197864973312164</v>
      </c>
      <c r="P178">
        <v>29.427867848348104</v>
      </c>
      <c r="Q178">
        <v>26.120326504081305</v>
      </c>
    </row>
    <row r="179" spans="1:20" x14ac:dyDescent="0.25">
      <c r="B179">
        <v>0</v>
      </c>
      <c r="C179">
        <v>23.357843438125283</v>
      </c>
      <c r="D179">
        <v>11.109337981660387</v>
      </c>
      <c r="E179">
        <v>16.509335526558068</v>
      </c>
      <c r="F179">
        <v>23.285417919791808</v>
      </c>
      <c r="G179">
        <v>21.861458576286168</v>
      </c>
      <c r="H179">
        <v>12.595902434233947</v>
      </c>
      <c r="I179">
        <v>6.4311405177810785</v>
      </c>
      <c r="J179">
        <v>10.916612449823846</v>
      </c>
      <c r="K179">
        <v>22.639726010581491</v>
      </c>
      <c r="L179">
        <v>17.967666302493157</v>
      </c>
      <c r="M179">
        <v>14.680284300848237</v>
      </c>
      <c r="N179">
        <v>14.332887323079188</v>
      </c>
      <c r="O179">
        <v>14.811632274775052</v>
      </c>
      <c r="P179">
        <v>11.817634999938623</v>
      </c>
      <c r="Q179">
        <v>15.376305807544529</v>
      </c>
    </row>
    <row r="180" spans="1:20" x14ac:dyDescent="0.25">
      <c r="B180">
        <v>0</v>
      </c>
      <c r="C180">
        <v>38.990982934644904</v>
      </c>
      <c r="D180">
        <v>12.002384678441016</v>
      </c>
      <c r="E180">
        <v>23.562113421268354</v>
      </c>
      <c r="F180">
        <v>34.251434533124673</v>
      </c>
      <c r="G180">
        <v>27.550488113868393</v>
      </c>
      <c r="H180">
        <v>17.025113644831954</v>
      </c>
      <c r="I180">
        <v>16.343989865116626</v>
      </c>
      <c r="J180">
        <v>15.089052835531708</v>
      </c>
      <c r="K180">
        <v>33.440643863179076</v>
      </c>
      <c r="L180">
        <v>26.528057232282588</v>
      </c>
      <c r="M180">
        <v>20.292123109024519</v>
      </c>
      <c r="N180">
        <v>47.87987182353379</v>
      </c>
      <c r="O180">
        <v>43.802071689395632</v>
      </c>
      <c r="P180">
        <v>20.117743498025188</v>
      </c>
      <c r="Q180">
        <v>23.289365824577093</v>
      </c>
    </row>
    <row r="181" spans="1:20" x14ac:dyDescent="0.25">
      <c r="B181">
        <v>0</v>
      </c>
      <c r="C181">
        <v>49.47031544011972</v>
      </c>
      <c r="D181">
        <v>14.896359622479368</v>
      </c>
      <c r="E181">
        <v>27.811773072763103</v>
      </c>
      <c r="F181">
        <v>35.009556546604834</v>
      </c>
      <c r="G181">
        <v>35.049560695183203</v>
      </c>
      <c r="H181">
        <v>26.974649222882373</v>
      </c>
      <c r="I181">
        <v>26.790926466448372</v>
      </c>
      <c r="J181">
        <v>18.449320670291733</v>
      </c>
      <c r="K181">
        <v>33.000459306891081</v>
      </c>
      <c r="L181">
        <v>18.475990102677315</v>
      </c>
      <c r="M181">
        <v>29.200065191945829</v>
      </c>
      <c r="N181">
        <v>43.237076437556489</v>
      </c>
      <c r="O181">
        <v>31.690693849732565</v>
      </c>
      <c r="P181">
        <v>43.509697301942424</v>
      </c>
      <c r="Q181">
        <v>37.436474893692676</v>
      </c>
    </row>
    <row r="182" spans="1:20" x14ac:dyDescent="0.25">
      <c r="B182">
        <v>0</v>
      </c>
      <c r="C182">
        <v>32.227538402406857</v>
      </c>
      <c r="D182">
        <v>7.2006997919179332</v>
      </c>
      <c r="E182">
        <v>16.471617341055786</v>
      </c>
      <c r="F182">
        <v>24.675617288041245</v>
      </c>
      <c r="G182">
        <v>17.469616042199572</v>
      </c>
      <c r="H182">
        <v>17.580946574598084</v>
      </c>
      <c r="I182">
        <v>12.309976010920995</v>
      </c>
      <c r="J182">
        <v>14.315250957575115</v>
      </c>
      <c r="K182">
        <v>15.383493923208441</v>
      </c>
      <c r="L182">
        <v>18.070005699062968</v>
      </c>
      <c r="M182">
        <v>19.018965951412177</v>
      </c>
      <c r="N182">
        <v>22.411896462604869</v>
      </c>
      <c r="O182">
        <v>26.764390133994247</v>
      </c>
      <c r="P182">
        <v>23.211090641608461</v>
      </c>
      <c r="Q182">
        <v>22.331049290267856</v>
      </c>
    </row>
    <row r="183" spans="1:20" x14ac:dyDescent="0.25">
      <c r="B183">
        <v>0</v>
      </c>
      <c r="C183">
        <v>28.794480256195282</v>
      </c>
      <c r="D183">
        <v>11.778935360171531</v>
      </c>
      <c r="E183">
        <v>16.927580851327022</v>
      </c>
      <c r="F183">
        <v>23.882238135162254</v>
      </c>
      <c r="G183">
        <v>19.152796294514619</v>
      </c>
      <c r="H183">
        <v>13.77736850062537</v>
      </c>
      <c r="I183">
        <v>14.619899116236237</v>
      </c>
      <c r="J183">
        <v>7.8178044724218978</v>
      </c>
      <c r="K183">
        <v>26.790549362947896</v>
      </c>
      <c r="L183">
        <v>29.357999917533707</v>
      </c>
      <c r="M183">
        <v>28.090767898621436</v>
      </c>
      <c r="N183">
        <v>26.496419588493204</v>
      </c>
      <c r="O183">
        <v>21.056393199279793</v>
      </c>
      <c r="P183">
        <v>16.145525516445154</v>
      </c>
      <c r="Q183">
        <v>15.646604450430887</v>
      </c>
    </row>
    <row r="184" spans="1:20" x14ac:dyDescent="0.25">
      <c r="B184">
        <v>0</v>
      </c>
      <c r="C184">
        <v>26.619000025627226</v>
      </c>
      <c r="D184">
        <v>8.6658465954229769</v>
      </c>
      <c r="E184">
        <v>16.528279644294098</v>
      </c>
      <c r="F184">
        <v>20.540221931780323</v>
      </c>
      <c r="G184">
        <v>13.942492504036288</v>
      </c>
      <c r="H184">
        <v>12.102457651008432</v>
      </c>
      <c r="I184">
        <v>8.4377642807718924</v>
      </c>
      <c r="J184">
        <v>7.1961251633735674</v>
      </c>
      <c r="K184">
        <v>23.928141257271726</v>
      </c>
      <c r="L184">
        <v>10.254734630070987</v>
      </c>
      <c r="M184">
        <v>16.169498475180031</v>
      </c>
      <c r="N184">
        <v>30.638630481023039</v>
      </c>
      <c r="O184">
        <v>32.05069065375055</v>
      </c>
      <c r="P184">
        <v>18.909048973629584</v>
      </c>
      <c r="Q184">
        <v>12.422797980574563</v>
      </c>
    </row>
    <row r="185" spans="1:20" x14ac:dyDescent="0.25">
      <c r="A185" t="s">
        <v>102</v>
      </c>
      <c r="B185">
        <f>AVERAGE(B95:B184)</f>
        <v>5.0586598106975855E-2</v>
      </c>
      <c r="C185">
        <f t="shared" ref="C185:Q185" si="1">AVERAGE(C95:C184)</f>
        <v>34.909026742263983</v>
      </c>
      <c r="D185">
        <f t="shared" si="1"/>
        <v>14.411719424342294</v>
      </c>
      <c r="E185">
        <f t="shared" si="1"/>
        <v>22.178988460304311</v>
      </c>
      <c r="F185">
        <f t="shared" si="1"/>
        <v>26.846576499843628</v>
      </c>
      <c r="G185">
        <f t="shared" si="1"/>
        <v>23.298500621084511</v>
      </c>
      <c r="H185">
        <f t="shared" si="1"/>
        <v>19.663387820034814</v>
      </c>
      <c r="I185">
        <f t="shared" si="1"/>
        <v>18.153117480050486</v>
      </c>
      <c r="J185">
        <f t="shared" si="1"/>
        <v>16.285738242871876</v>
      </c>
      <c r="K185">
        <f t="shared" si="1"/>
        <v>24.123411054920226</v>
      </c>
      <c r="L185">
        <f t="shared" si="1"/>
        <v>21.081913191692003</v>
      </c>
      <c r="M185">
        <f t="shared" si="1"/>
        <v>20.801672555383316</v>
      </c>
      <c r="N185">
        <f t="shared" si="1"/>
        <v>28.313271152324372</v>
      </c>
      <c r="O185">
        <f t="shared" si="1"/>
        <v>26.917235661063231</v>
      </c>
      <c r="P185">
        <f t="shared" si="1"/>
        <v>23.043279140071693</v>
      </c>
      <c r="Q185">
        <f t="shared" si="1"/>
        <v>23.093907051012113</v>
      </c>
    </row>
    <row r="188" spans="1:20" x14ac:dyDescent="0.25">
      <c r="B188">
        <v>0</v>
      </c>
      <c r="C188">
        <v>57.275349385686738</v>
      </c>
      <c r="D188">
        <v>25.880834382419966</v>
      </c>
      <c r="E188">
        <v>38.978216180899715</v>
      </c>
      <c r="F188">
        <v>68.208691217949735</v>
      </c>
      <c r="G188">
        <v>62.001816646216113</v>
      </c>
      <c r="H188">
        <v>48.717989578187499</v>
      </c>
      <c r="I188">
        <v>51.674023552658831</v>
      </c>
      <c r="J188">
        <v>41.58526285595908</v>
      </c>
      <c r="K188">
        <v>36.847640750243016</v>
      </c>
      <c r="L188">
        <v>42.165314805666661</v>
      </c>
      <c r="M188">
        <v>36.702627762816121</v>
      </c>
      <c r="N188">
        <v>40.318391152614218</v>
      </c>
      <c r="O188">
        <v>38.667474064984944</v>
      </c>
      <c r="P188">
        <v>50.909119882714769</v>
      </c>
      <c r="Q188">
        <v>57.911175561327745</v>
      </c>
      <c r="R188">
        <v>2.9050403964750688</v>
      </c>
      <c r="S188">
        <v>6.3024875304766308</v>
      </c>
      <c r="T188">
        <v>23.704046021704141</v>
      </c>
    </row>
    <row r="189" spans="1:20" x14ac:dyDescent="0.25">
      <c r="B189">
        <v>0</v>
      </c>
      <c r="C189">
        <v>52.892523071128124</v>
      </c>
      <c r="D189">
        <v>18.676627534685167</v>
      </c>
      <c r="E189">
        <v>27.445225688994917</v>
      </c>
      <c r="F189">
        <v>69.032895975893027</v>
      </c>
      <c r="G189">
        <v>62.034653776131584</v>
      </c>
      <c r="H189">
        <v>37.582396886182437</v>
      </c>
      <c r="I189">
        <v>40.912800552451507</v>
      </c>
      <c r="J189">
        <v>33.049783413899178</v>
      </c>
      <c r="K189">
        <v>45.597652081109921</v>
      </c>
      <c r="L189">
        <v>47.642664322933015</v>
      </c>
      <c r="M189">
        <v>45.823654968924608</v>
      </c>
      <c r="N189">
        <v>50.583840793521247</v>
      </c>
      <c r="O189">
        <v>51.360725720384202</v>
      </c>
      <c r="P189">
        <v>32.954046079477685</v>
      </c>
      <c r="Q189">
        <v>36.551258710527968</v>
      </c>
      <c r="R189">
        <v>0.43003327264737273</v>
      </c>
      <c r="S189">
        <v>0.68428652143888502</v>
      </c>
      <c r="T189">
        <v>21.500094167869925</v>
      </c>
    </row>
    <row r="190" spans="1:20" x14ac:dyDescent="0.25">
      <c r="B190">
        <v>4.5271307908881493</v>
      </c>
      <c r="C190">
        <v>51.490913744561041</v>
      </c>
      <c r="D190">
        <v>28.535321218326082</v>
      </c>
      <c r="E190">
        <v>27.98982595341694</v>
      </c>
      <c r="F190">
        <v>62.402418735602758</v>
      </c>
      <c r="G190">
        <v>56.993857179421546</v>
      </c>
      <c r="H190">
        <v>30.68210903506527</v>
      </c>
      <c r="I190">
        <v>28.748080368569234</v>
      </c>
      <c r="J190">
        <v>15.979331968262095</v>
      </c>
      <c r="K190">
        <v>50.865433836703353</v>
      </c>
      <c r="L190">
        <v>35.319618633222419</v>
      </c>
      <c r="M190">
        <v>31.998656257998466</v>
      </c>
      <c r="N190">
        <v>57.918479651906829</v>
      </c>
      <c r="O190">
        <v>52.629895060148449</v>
      </c>
      <c r="P190">
        <v>32.224212951113387</v>
      </c>
      <c r="Q190">
        <v>29.784681341182495</v>
      </c>
      <c r="R190">
        <v>5.1510110058868701</v>
      </c>
      <c r="S190">
        <v>0</v>
      </c>
      <c r="T190">
        <v>30.906066035321217</v>
      </c>
    </row>
    <row r="191" spans="1:20" x14ac:dyDescent="0.25">
      <c r="B191">
        <v>0</v>
      </c>
      <c r="C191">
        <v>40.924184893023778</v>
      </c>
      <c r="D191">
        <v>13.977665998795027</v>
      </c>
      <c r="E191">
        <v>19.416849981084756</v>
      </c>
      <c r="F191">
        <v>51.602191366241193</v>
      </c>
      <c r="G191">
        <v>45.755278754676269</v>
      </c>
      <c r="H191">
        <v>31.308234436956191</v>
      </c>
      <c r="I191">
        <v>32.813047316136803</v>
      </c>
      <c r="J191">
        <v>29.334043238850516</v>
      </c>
      <c r="K191">
        <v>31.123285368006613</v>
      </c>
      <c r="L191">
        <v>31.424528169704779</v>
      </c>
      <c r="M191">
        <v>21.91506354121422</v>
      </c>
      <c r="N191">
        <v>32.246991074806289</v>
      </c>
      <c r="O191">
        <v>31.49038124728531</v>
      </c>
      <c r="P191">
        <v>33.856888652253716</v>
      </c>
      <c r="Q191">
        <v>29.179919014725868</v>
      </c>
      <c r="R191">
        <v>25.139062084039736</v>
      </c>
      <c r="S191">
        <v>0.48338961202729397</v>
      </c>
      <c r="T191">
        <v>26.126858247747688</v>
      </c>
    </row>
    <row r="192" spans="1:20" x14ac:dyDescent="0.25">
      <c r="B192">
        <v>0</v>
      </c>
      <c r="C192">
        <v>43.772251891410768</v>
      </c>
      <c r="D192">
        <v>18.030985758789498</v>
      </c>
      <c r="E192">
        <v>31.283377837116156</v>
      </c>
      <c r="F192">
        <v>57.864652870493991</v>
      </c>
      <c r="G192">
        <v>51.133455718736087</v>
      </c>
      <c r="H192">
        <v>42.328660436137071</v>
      </c>
      <c r="I192">
        <v>42.268858477970625</v>
      </c>
      <c r="J192">
        <v>36.224688473520253</v>
      </c>
      <c r="K192">
        <v>32.622663551401871</v>
      </c>
      <c r="L192">
        <v>28.561693368936357</v>
      </c>
      <c r="M192">
        <v>37.611259457053848</v>
      </c>
      <c r="N192">
        <v>22.628782821539829</v>
      </c>
      <c r="O192">
        <v>31.288940809968846</v>
      </c>
      <c r="P192">
        <v>41.88084112149533</v>
      </c>
      <c r="Q192">
        <v>39.264853137516688</v>
      </c>
      <c r="R192">
        <v>0.44364708500222516</v>
      </c>
      <c r="S192">
        <v>0.58689363595905653</v>
      </c>
      <c r="T192">
        <v>17.289719626168225</v>
      </c>
    </row>
    <row r="193" spans="2:20" x14ac:dyDescent="0.25">
      <c r="B193">
        <v>0</v>
      </c>
      <c r="C193">
        <v>36.925433424152466</v>
      </c>
      <c r="D193">
        <v>9.8653979098044005</v>
      </c>
      <c r="E193">
        <v>19.802637821425183</v>
      </c>
      <c r="F193">
        <v>41.752402640532445</v>
      </c>
      <c r="G193">
        <v>39.414148807829427</v>
      </c>
      <c r="H193">
        <v>28.896750843804643</v>
      </c>
      <c r="I193">
        <v>24.071137136892901</v>
      </c>
      <c r="J193">
        <v>17.761240562265325</v>
      </c>
      <c r="K193">
        <v>33.909424857332624</v>
      </c>
      <c r="L193">
        <v>23.583153728328792</v>
      </c>
      <c r="M193">
        <v>32.055087904789012</v>
      </c>
      <c r="N193">
        <v>36.582489528689358</v>
      </c>
      <c r="O193">
        <v>31.380044189608665</v>
      </c>
      <c r="P193">
        <v>27.721524134846081</v>
      </c>
      <c r="Q193">
        <v>27.256584387241944</v>
      </c>
      <c r="R193">
        <v>2.2054139048161248</v>
      </c>
      <c r="S193">
        <v>3.1149607580008944</v>
      </c>
      <c r="T193">
        <v>15.559893185853904</v>
      </c>
    </row>
    <row r="194" spans="2:20" x14ac:dyDescent="0.25">
      <c r="B194">
        <v>5.1293845332067187</v>
      </c>
      <c r="C194">
        <v>47.274318950679564</v>
      </c>
      <c r="D194">
        <v>19.174728470532376</v>
      </c>
      <c r="E194">
        <v>29.253961659445665</v>
      </c>
      <c r="F194">
        <v>58.182978218291893</v>
      </c>
      <c r="G194">
        <v>51.317585613389518</v>
      </c>
      <c r="H194">
        <v>37.994836488812396</v>
      </c>
      <c r="I194">
        <v>36.494747462757431</v>
      </c>
      <c r="J194">
        <v>20.806872811442815</v>
      </c>
      <c r="K194">
        <v>43.179120422577007</v>
      </c>
      <c r="L194">
        <v>36.114902961600094</v>
      </c>
      <c r="M194">
        <v>30.013650661760344</v>
      </c>
      <c r="N194">
        <v>51.148436108967886</v>
      </c>
      <c r="O194">
        <v>42.797792153837023</v>
      </c>
      <c r="P194">
        <v>38.699626090569176</v>
      </c>
      <c r="Q194">
        <v>32.220013057154731</v>
      </c>
      <c r="R194">
        <v>4.2940233841771018</v>
      </c>
      <c r="S194">
        <v>0</v>
      </c>
      <c r="T194">
        <v>23.860466496527984</v>
      </c>
    </row>
    <row r="195" spans="2:20" x14ac:dyDescent="0.25">
      <c r="B195">
        <v>0</v>
      </c>
      <c r="C195">
        <v>54.604665486180615</v>
      </c>
      <c r="D195">
        <v>20.528139194703211</v>
      </c>
      <c r="E195">
        <v>37.21148664254369</v>
      </c>
      <c r="F195">
        <v>68.611902378936023</v>
      </c>
      <c r="G195">
        <v>63.624605435368387</v>
      </c>
      <c r="H195">
        <v>44.5869581953961</v>
      </c>
      <c r="I195">
        <v>41.941642928631914</v>
      </c>
      <c r="J195">
        <v>39.396412348910616</v>
      </c>
      <c r="K195">
        <v>56.213719300946948</v>
      </c>
      <c r="L195">
        <v>49.367926707213797</v>
      </c>
      <c r="M195">
        <v>57.673415967356988</v>
      </c>
      <c r="N195">
        <v>61.387327738855959</v>
      </c>
      <c r="O195">
        <v>57.919778273924095</v>
      </c>
      <c r="P195">
        <v>43.06875048117638</v>
      </c>
      <c r="Q195">
        <v>45.977365463084148</v>
      </c>
      <c r="R195">
        <v>29.74208946031257</v>
      </c>
      <c r="S195">
        <v>6.7934406035876513</v>
      </c>
      <c r="T195">
        <v>32.125644776349219</v>
      </c>
    </row>
    <row r="196" spans="2:20" x14ac:dyDescent="0.25">
      <c r="B196">
        <v>0</v>
      </c>
      <c r="C196">
        <v>56.57094242098335</v>
      </c>
      <c r="D196">
        <v>18.527376920236929</v>
      </c>
      <c r="E196">
        <v>35.338780358604751</v>
      </c>
      <c r="F196">
        <v>72.27795881021558</v>
      </c>
      <c r="G196">
        <v>67.465528035057858</v>
      </c>
      <c r="H196">
        <v>45.893060661027015</v>
      </c>
      <c r="I196">
        <v>43.305456121482578</v>
      </c>
      <c r="J196">
        <v>32.600285728044689</v>
      </c>
      <c r="K196">
        <v>63.943689102203962</v>
      </c>
      <c r="L196">
        <v>48.429298361076775</v>
      </c>
      <c r="M196">
        <v>48.318538613416379</v>
      </c>
      <c r="N196">
        <v>59.386487310785427</v>
      </c>
      <c r="O196">
        <v>54.421561230877892</v>
      </c>
      <c r="P196">
        <v>38.749859543798252</v>
      </c>
      <c r="Q196">
        <v>37.308377610478836</v>
      </c>
      <c r="R196">
        <v>15.440550909353581</v>
      </c>
      <c r="S196">
        <v>0.75926609628071984</v>
      </c>
      <c r="T196">
        <v>28.667512079233347</v>
      </c>
    </row>
    <row r="197" spans="2:20" x14ac:dyDescent="0.25">
      <c r="B197">
        <v>0</v>
      </c>
      <c r="C197">
        <v>58.491187071079445</v>
      </c>
      <c r="D197">
        <v>23.130852657044585</v>
      </c>
      <c r="E197">
        <v>37.470170992215657</v>
      </c>
      <c r="F197">
        <v>72.341721113177428</v>
      </c>
      <c r="G197">
        <v>67.027631947073047</v>
      </c>
      <c r="H197">
        <v>42.089758570182511</v>
      </c>
      <c r="I197">
        <v>38.826259401280382</v>
      </c>
      <c r="J197">
        <v>26.040518078435891</v>
      </c>
      <c r="K197">
        <v>55.458091272649476</v>
      </c>
      <c r="L197">
        <v>41.174728041735925</v>
      </c>
      <c r="M197">
        <v>39.52898968122048</v>
      </c>
      <c r="N197">
        <v>60.046409821766531</v>
      </c>
      <c r="O197">
        <v>59.45888122706252</v>
      </c>
      <c r="P197">
        <v>43.990586376577852</v>
      </c>
      <c r="Q197">
        <v>45.789378404621232</v>
      </c>
      <c r="R197">
        <v>2.262890245708737</v>
      </c>
      <c r="S197">
        <v>3.4116156213485183</v>
      </c>
      <c r="T197">
        <v>37.89312575086813</v>
      </c>
    </row>
    <row r="198" spans="2:20" x14ac:dyDescent="0.25">
      <c r="B198">
        <v>2.4504427382895053</v>
      </c>
      <c r="C198">
        <v>33.288301543564913</v>
      </c>
      <c r="D198">
        <v>14.020491693641155</v>
      </c>
      <c r="E198">
        <v>19.713223295256949</v>
      </c>
      <c r="F198">
        <v>45.536502501270697</v>
      </c>
      <c r="G198">
        <v>39.023835638425943</v>
      </c>
      <c r="H198">
        <v>25.026082769321313</v>
      </c>
      <c r="I198">
        <v>24.018886600144459</v>
      </c>
      <c r="J198">
        <v>20.13991064979535</v>
      </c>
      <c r="K198">
        <v>28.799390064471254</v>
      </c>
      <c r="L198">
        <v>29.425376528182767</v>
      </c>
      <c r="M198">
        <v>23.707230946202618</v>
      </c>
      <c r="N198">
        <v>26.001177068564246</v>
      </c>
      <c r="O198">
        <v>31.23511944570771</v>
      </c>
      <c r="P198">
        <v>35.174286402182922</v>
      </c>
      <c r="Q198">
        <v>37.511035017789787</v>
      </c>
      <c r="R198">
        <v>12.361895080388432</v>
      </c>
      <c r="S198">
        <v>0</v>
      </c>
      <c r="T198">
        <v>13.311575399267007</v>
      </c>
    </row>
    <row r="199" spans="2:20" x14ac:dyDescent="0.25">
      <c r="B199">
        <v>3.9575890662384059</v>
      </c>
      <c r="C199">
        <v>57.300645668775196</v>
      </c>
      <c r="D199">
        <v>20.259906263314871</v>
      </c>
      <c r="E199">
        <v>36.196781488643445</v>
      </c>
      <c r="F199">
        <v>70.405755301366725</v>
      </c>
      <c r="G199">
        <v>63.960538822064173</v>
      </c>
      <c r="H199">
        <v>45.903116908655896</v>
      </c>
      <c r="I199">
        <v>40.675494084100819</v>
      </c>
      <c r="J199">
        <v>29.874471502081217</v>
      </c>
      <c r="K199">
        <v>59.175379371374262</v>
      </c>
      <c r="L199">
        <v>38.104290255973254</v>
      </c>
      <c r="M199">
        <v>49.657500573563631</v>
      </c>
      <c r="N199">
        <v>51.923896299695194</v>
      </c>
      <c r="O199">
        <v>43.233587886336075</v>
      </c>
      <c r="P199">
        <v>42.374881190390354</v>
      </c>
      <c r="Q199">
        <v>47.682802923535775</v>
      </c>
      <c r="R199">
        <v>6.818852217233129</v>
      </c>
      <c r="S199">
        <v>0</v>
      </c>
      <c r="T199">
        <v>32.591524368260629</v>
      </c>
    </row>
    <row r="200" spans="2:20" x14ac:dyDescent="0.25">
      <c r="B200">
        <v>3.3082057685489219</v>
      </c>
      <c r="C200">
        <v>48.397539656846874</v>
      </c>
      <c r="D200">
        <v>20.011099292420109</v>
      </c>
      <c r="E200">
        <v>32.263484869506236</v>
      </c>
      <c r="F200">
        <v>60.340069987204984</v>
      </c>
      <c r="G200">
        <v>54.39115756370532</v>
      </c>
      <c r="H200">
        <v>41.149085079159534</v>
      </c>
      <c r="I200">
        <v>44.653070033452039</v>
      </c>
      <c r="J200">
        <v>27.176309176956636</v>
      </c>
      <c r="K200">
        <v>47.669919375973116</v>
      </c>
      <c r="L200">
        <v>40.826897285298067</v>
      </c>
      <c r="M200">
        <v>41.697883426598217</v>
      </c>
      <c r="N200">
        <v>51.912315589881139</v>
      </c>
      <c r="O200">
        <v>43.026715380227841</v>
      </c>
      <c r="P200">
        <v>33.000354560730088</v>
      </c>
      <c r="Q200">
        <v>30.294902033328707</v>
      </c>
      <c r="R200">
        <v>19.992600471719928</v>
      </c>
      <c r="S200">
        <v>0</v>
      </c>
      <c r="T200">
        <v>25.327968675330283</v>
      </c>
    </row>
    <row r="201" spans="2:20" x14ac:dyDescent="0.25">
      <c r="B201">
        <v>0</v>
      </c>
      <c r="C201">
        <v>47.727501473781075</v>
      </c>
      <c r="D201">
        <v>19.580439690002731</v>
      </c>
      <c r="E201">
        <v>26.75811298508965</v>
      </c>
      <c r="F201">
        <v>58.272584796330641</v>
      </c>
      <c r="G201">
        <v>52.394714517821974</v>
      </c>
      <c r="H201">
        <v>42.014982242735336</v>
      </c>
      <c r="I201">
        <v>43.208385454859169</v>
      </c>
      <c r="J201">
        <v>42.712332312470345</v>
      </c>
      <c r="K201">
        <v>45.964715524306605</v>
      </c>
      <c r="L201">
        <v>32.847345037311825</v>
      </c>
      <c r="M201">
        <v>39.260090008483232</v>
      </c>
      <c r="N201">
        <v>34.627385009130251</v>
      </c>
      <c r="O201">
        <v>41.051632661864296</v>
      </c>
      <c r="P201">
        <v>51.764942702267469</v>
      </c>
      <c r="Q201">
        <v>46.299731124818472</v>
      </c>
      <c r="R201">
        <v>32.247767760859254</v>
      </c>
      <c r="S201">
        <v>3.2164373319530113</v>
      </c>
      <c r="T201">
        <v>30.781175861622739</v>
      </c>
    </row>
    <row r="202" spans="2:20" x14ac:dyDescent="0.25">
      <c r="B202">
        <v>0</v>
      </c>
      <c r="C202">
        <v>56.348956529950577</v>
      </c>
      <c r="D202">
        <v>24.807201989360696</v>
      </c>
      <c r="E202">
        <v>27.638578488463594</v>
      </c>
      <c r="F202">
        <v>70.266612106141196</v>
      </c>
      <c r="G202">
        <v>65.535585004249427</v>
      </c>
      <c r="H202">
        <v>48.603985016840319</v>
      </c>
      <c r="I202">
        <v>44.933740438792533</v>
      </c>
      <c r="J202">
        <v>31.955680065472631</v>
      </c>
      <c r="K202">
        <v>43.056123894362429</v>
      </c>
      <c r="L202">
        <v>46.054329692467498</v>
      </c>
      <c r="M202">
        <v>40.227895117882213</v>
      </c>
      <c r="N202">
        <v>52.50558720765526</v>
      </c>
      <c r="O202">
        <v>55.805974377537851</v>
      </c>
      <c r="P202">
        <v>42.757090245207593</v>
      </c>
      <c r="Q202">
        <v>39.669174352356066</v>
      </c>
      <c r="R202">
        <v>4.5594762189555853</v>
      </c>
      <c r="S202">
        <v>6.8620353174478259</v>
      </c>
      <c r="T202">
        <v>36.082344423809374</v>
      </c>
    </row>
    <row r="203" spans="2:20" x14ac:dyDescent="0.25">
      <c r="B203">
        <v>0</v>
      </c>
      <c r="C203">
        <v>56.829184239460432</v>
      </c>
      <c r="D203">
        <v>28.559003561054858</v>
      </c>
      <c r="E203">
        <v>33.672481415232127</v>
      </c>
      <c r="F203">
        <v>74.803485567061074</v>
      </c>
      <c r="G203">
        <v>68.413279288445437</v>
      </c>
      <c r="H203">
        <v>60.035774652509964</v>
      </c>
      <c r="I203">
        <v>58.480069580058093</v>
      </c>
      <c r="J203">
        <v>43.943745179447625</v>
      </c>
      <c r="K203">
        <v>48.505833894021691</v>
      </c>
      <c r="L203">
        <v>50.736006039023906</v>
      </c>
      <c r="M203">
        <v>37.776720219242826</v>
      </c>
      <c r="N203">
        <v>39.09611566043619</v>
      </c>
      <c r="O203">
        <v>42.499630766201157</v>
      </c>
      <c r="P203">
        <v>47.823161625941545</v>
      </c>
      <c r="Q203">
        <v>53.458489915814688</v>
      </c>
      <c r="R203">
        <v>16.52198171882436</v>
      </c>
      <c r="S203">
        <v>4.6720383346735153</v>
      </c>
      <c r="T203">
        <v>42.086088911498756</v>
      </c>
    </row>
    <row r="204" spans="2:20" x14ac:dyDescent="0.25">
      <c r="B204">
        <v>0</v>
      </c>
      <c r="C204">
        <v>42.317384021557061</v>
      </c>
      <c r="D204">
        <v>15.366688515038962</v>
      </c>
      <c r="E204">
        <v>31.240259267351249</v>
      </c>
      <c r="F204">
        <v>56.01048721870221</v>
      </c>
      <c r="G204">
        <v>49.284101667759082</v>
      </c>
      <c r="H204">
        <v>29.246231155778897</v>
      </c>
      <c r="I204">
        <v>31.024688660694778</v>
      </c>
      <c r="J204">
        <v>19.567402228533975</v>
      </c>
      <c r="K204">
        <v>52.114194159201809</v>
      </c>
      <c r="L204">
        <v>30.621222052290438</v>
      </c>
      <c r="M204">
        <v>40.853543077707378</v>
      </c>
      <c r="N204">
        <v>54.320879761124466</v>
      </c>
      <c r="O204">
        <v>51.332022430995558</v>
      </c>
      <c r="P204">
        <v>30.517806423421455</v>
      </c>
      <c r="Q204">
        <v>36.543587502731043</v>
      </c>
      <c r="R204">
        <v>1.6954336901900808</v>
      </c>
      <c r="S204">
        <v>1.2875974073264875</v>
      </c>
      <c r="T204">
        <v>16.775180249071443</v>
      </c>
    </row>
    <row r="205" spans="2:20" x14ac:dyDescent="0.25">
      <c r="B205">
        <v>0</v>
      </c>
      <c r="C205">
        <v>46.105656562562224</v>
      </c>
      <c r="D205">
        <v>19.040544059307365</v>
      </c>
      <c r="E205">
        <v>27.81717646698424</v>
      </c>
      <c r="F205">
        <v>61.721322774825005</v>
      </c>
      <c r="G205">
        <v>57.470859436028611</v>
      </c>
      <c r="H205">
        <v>38.964878153384284</v>
      </c>
      <c r="I205">
        <v>41.649945624703236</v>
      </c>
      <c r="J205">
        <v>24.962090462113437</v>
      </c>
      <c r="K205">
        <v>40.801384655444423</v>
      </c>
      <c r="L205">
        <v>32.373979505874061</v>
      </c>
      <c r="M205">
        <v>48.072357437162069</v>
      </c>
      <c r="N205">
        <v>50.363778393860947</v>
      </c>
      <c r="O205">
        <v>53.209674207728952</v>
      </c>
      <c r="P205">
        <v>39.193101229953896</v>
      </c>
      <c r="Q205">
        <v>36.717876453198947</v>
      </c>
      <c r="R205">
        <v>0.93586778378543967</v>
      </c>
      <c r="S205">
        <v>0.37986122811585765</v>
      </c>
      <c r="T205">
        <v>22.84987822996921</v>
      </c>
    </row>
    <row r="206" spans="2:20" x14ac:dyDescent="0.25">
      <c r="B206">
        <v>5.3975941259178253</v>
      </c>
      <c r="C206">
        <v>43.264073321876786</v>
      </c>
      <c r="D206">
        <v>16.835911055564235</v>
      </c>
      <c r="E206">
        <v>26.364370150497319</v>
      </c>
      <c r="F206">
        <v>53.752017913867626</v>
      </c>
      <c r="G206">
        <v>48.682497526428165</v>
      </c>
      <c r="H206">
        <v>44.831536739051195</v>
      </c>
      <c r="I206">
        <v>38.56558871009738</v>
      </c>
      <c r="J206">
        <v>36.200072905275213</v>
      </c>
      <c r="K206">
        <v>28.785866791647141</v>
      </c>
      <c r="L206">
        <v>28.000833203145341</v>
      </c>
      <c r="M206">
        <v>18.301827839400094</v>
      </c>
      <c r="N206">
        <v>24.645888663229705</v>
      </c>
      <c r="O206">
        <v>30.3285944904442</v>
      </c>
      <c r="P206">
        <v>41.996042285059623</v>
      </c>
      <c r="Q206">
        <v>42.952924022288187</v>
      </c>
      <c r="R206">
        <v>35.901942404832575</v>
      </c>
      <c r="S206">
        <v>0</v>
      </c>
      <c r="T206">
        <v>28.276831745039839</v>
      </c>
    </row>
    <row r="207" spans="2:20" x14ac:dyDescent="0.25">
      <c r="B207">
        <v>0.37863629367400337</v>
      </c>
      <c r="C207">
        <v>49.201169770663384</v>
      </c>
      <c r="D207">
        <v>18.553178390026165</v>
      </c>
      <c r="E207">
        <v>32.599661382176386</v>
      </c>
      <c r="F207">
        <v>64.115745728797904</v>
      </c>
      <c r="G207">
        <v>58.804063413883334</v>
      </c>
      <c r="H207">
        <v>43.318454671386789</v>
      </c>
      <c r="I207">
        <v>44.729875327074033</v>
      </c>
      <c r="J207">
        <v>31.897798984146529</v>
      </c>
      <c r="K207">
        <v>56.532245651839311</v>
      </c>
      <c r="L207">
        <v>40.988148376173619</v>
      </c>
      <c r="M207">
        <v>43.360012313375407</v>
      </c>
      <c r="N207">
        <v>49.824534400492539</v>
      </c>
      <c r="O207">
        <v>44.674465137755888</v>
      </c>
      <c r="P207">
        <v>29.238109896875482</v>
      </c>
      <c r="Q207">
        <v>37.988302293366168</v>
      </c>
      <c r="R207">
        <v>0.25088502385716482</v>
      </c>
      <c r="S207">
        <v>0</v>
      </c>
      <c r="T207">
        <v>30.583346159766045</v>
      </c>
    </row>
    <row r="208" spans="2:20" x14ac:dyDescent="0.25">
      <c r="B208">
        <v>0</v>
      </c>
      <c r="C208">
        <v>43.086965614077016</v>
      </c>
      <c r="D208">
        <v>14.28464732769695</v>
      </c>
      <c r="E208">
        <v>22.957308875810352</v>
      </c>
      <c r="F208">
        <v>52.537866340035258</v>
      </c>
      <c r="G208">
        <v>46.831774863322678</v>
      </c>
      <c r="H208">
        <v>26.003047232097508</v>
      </c>
      <c r="I208">
        <v>26.519881695695034</v>
      </c>
      <c r="J208">
        <v>28.927792549218772</v>
      </c>
      <c r="K208">
        <v>43.37675141158546</v>
      </c>
      <c r="L208">
        <v>30.791981597108116</v>
      </c>
      <c r="M208">
        <v>37.077644668837571</v>
      </c>
      <c r="N208">
        <v>46.102829145878765</v>
      </c>
      <c r="O208">
        <v>44.180384190242883</v>
      </c>
      <c r="P208">
        <v>29.997311265796313</v>
      </c>
      <c r="Q208">
        <v>31.440265288441431</v>
      </c>
      <c r="R208">
        <v>9.0864278672362797</v>
      </c>
      <c r="S208">
        <v>4.4573238132225974</v>
      </c>
      <c r="T208">
        <v>21.632360409882594</v>
      </c>
    </row>
    <row r="209" spans="2:20" x14ac:dyDescent="0.25">
      <c r="B209">
        <v>0</v>
      </c>
      <c r="C209">
        <v>35.08248696867107</v>
      </c>
      <c r="D209">
        <v>14.202805094309207</v>
      </c>
      <c r="E209">
        <v>22.956633886828953</v>
      </c>
      <c r="F209">
        <v>46.802622387017031</v>
      </c>
      <c r="G209">
        <v>40.100220323499379</v>
      </c>
      <c r="H209">
        <v>27.682841635767641</v>
      </c>
      <c r="I209">
        <v>35.622548229351395</v>
      </c>
      <c r="J209">
        <v>23.847331936159925</v>
      </c>
      <c r="K209">
        <v>40.874039443280132</v>
      </c>
      <c r="L209">
        <v>30.333440808211083</v>
      </c>
      <c r="M209">
        <v>29.963995915954644</v>
      </c>
      <c r="N209">
        <v>42.388091783545597</v>
      </c>
      <c r="O209">
        <v>34.582728787146003</v>
      </c>
      <c r="P209">
        <v>39.848997796765005</v>
      </c>
      <c r="Q209">
        <v>32.40233220484712</v>
      </c>
      <c r="R209">
        <v>12.034499435756892</v>
      </c>
      <c r="S209">
        <v>5.6894513407491001</v>
      </c>
      <c r="T209">
        <v>10.052931377290559</v>
      </c>
    </row>
    <row r="210" spans="2:20" x14ac:dyDescent="0.25">
      <c r="B210">
        <v>0</v>
      </c>
      <c r="C210">
        <v>55.600232387475536</v>
      </c>
      <c r="D210">
        <v>22.211350293542072</v>
      </c>
      <c r="E210">
        <v>29.34962084148728</v>
      </c>
      <c r="F210">
        <v>72.766328277886487</v>
      </c>
      <c r="G210">
        <v>64.479880136986296</v>
      </c>
      <c r="H210">
        <v>49.252385029354208</v>
      </c>
      <c r="I210">
        <v>48.740215264187867</v>
      </c>
      <c r="J210">
        <v>35.021709882583167</v>
      </c>
      <c r="K210">
        <v>56.03443003913894</v>
      </c>
      <c r="L210">
        <v>44.725415851272018</v>
      </c>
      <c r="M210">
        <v>47.876406555772995</v>
      </c>
      <c r="N210">
        <v>51.473825831702548</v>
      </c>
      <c r="O210">
        <v>47.407045009784738</v>
      </c>
      <c r="P210">
        <v>46.853595890410958</v>
      </c>
      <c r="Q210">
        <v>36.267734833659496</v>
      </c>
      <c r="R210">
        <v>3.4598214285714288</v>
      </c>
      <c r="S210">
        <v>0.48465019569471623</v>
      </c>
      <c r="T210">
        <v>35.53540851272016</v>
      </c>
    </row>
    <row r="211" spans="2:20" x14ac:dyDescent="0.25">
      <c r="B211">
        <v>0</v>
      </c>
      <c r="C211">
        <v>48.209354442275718</v>
      </c>
      <c r="D211">
        <v>15.888093689004554</v>
      </c>
      <c r="E211">
        <v>35.276512687052701</v>
      </c>
      <c r="F211">
        <v>63.29501915708812</v>
      </c>
      <c r="G211">
        <v>56.83510446034844</v>
      </c>
      <c r="H211">
        <v>35.92279332032097</v>
      </c>
      <c r="I211">
        <v>40.341213041278102</v>
      </c>
      <c r="J211">
        <v>28.893226342803441</v>
      </c>
      <c r="K211">
        <v>45.332176678956124</v>
      </c>
      <c r="L211">
        <v>37.896334851442205</v>
      </c>
      <c r="M211">
        <v>25.946649316851005</v>
      </c>
      <c r="N211">
        <v>27.603556712209929</v>
      </c>
      <c r="O211">
        <v>41.202920552302466</v>
      </c>
      <c r="P211">
        <v>42.631388708161644</v>
      </c>
      <c r="Q211">
        <v>46.13460565314827</v>
      </c>
      <c r="R211">
        <v>21.282440540735923</v>
      </c>
      <c r="S211">
        <v>3.8299718065495556</v>
      </c>
      <c r="T211">
        <v>32.465842550422899</v>
      </c>
    </row>
    <row r="212" spans="2:20" x14ac:dyDescent="0.25">
      <c r="B212">
        <v>0</v>
      </c>
      <c r="C212">
        <v>58.912775330396471</v>
      </c>
      <c r="D212">
        <v>30.891629955947135</v>
      </c>
      <c r="E212">
        <v>36.835242290748901</v>
      </c>
      <c r="F212">
        <v>79.575330396475778</v>
      </c>
      <c r="G212">
        <v>73.825550660792942</v>
      </c>
      <c r="H212">
        <v>48.556828193832601</v>
      </c>
      <c r="I212">
        <v>37.302202643171803</v>
      </c>
      <c r="J212">
        <v>21.314537444933919</v>
      </c>
      <c r="K212">
        <v>71.511894273127751</v>
      </c>
      <c r="L212">
        <v>40.51101321585903</v>
      </c>
      <c r="M212">
        <v>48.507488986784139</v>
      </c>
      <c r="N212">
        <v>68.539207048458152</v>
      </c>
      <c r="O212">
        <v>58.898678414096914</v>
      </c>
      <c r="P212">
        <v>46.340088105726871</v>
      </c>
      <c r="Q212">
        <v>42.51101321585903</v>
      </c>
      <c r="R212">
        <v>6.4898678414096906</v>
      </c>
      <c r="S212">
        <v>6.9638766519823783</v>
      </c>
      <c r="T212">
        <v>43.964757709251103</v>
      </c>
    </row>
    <row r="213" spans="2:20" x14ac:dyDescent="0.25">
      <c r="B213">
        <v>0</v>
      </c>
      <c r="C213">
        <v>48.634659461756804</v>
      </c>
      <c r="D213">
        <v>18.645740046447383</v>
      </c>
      <c r="E213">
        <v>25.512666777978477</v>
      </c>
      <c r="F213">
        <v>65.354199238020072</v>
      </c>
      <c r="G213">
        <v>59.608991970370816</v>
      </c>
      <c r="H213">
        <v>40.800837874349206</v>
      </c>
      <c r="I213">
        <v>35.872254519512452</v>
      </c>
      <c r="J213">
        <v>29.739985731849849</v>
      </c>
      <c r="K213">
        <v>43.523929509266708</v>
      </c>
      <c r="L213">
        <v>47.368740608066055</v>
      </c>
      <c r="M213">
        <v>35.866182966257341</v>
      </c>
      <c r="N213">
        <v>40.498778099907405</v>
      </c>
      <c r="O213">
        <v>47.63285317466341</v>
      </c>
      <c r="P213">
        <v>39.117499734369545</v>
      </c>
      <c r="Q213">
        <v>38.807850518358862</v>
      </c>
      <c r="R213">
        <v>28.31772438183998</v>
      </c>
      <c r="S213">
        <v>2.5014799411059334</v>
      </c>
      <c r="T213">
        <v>30.614289400585903</v>
      </c>
    </row>
    <row r="214" spans="2:20" x14ac:dyDescent="0.25">
      <c r="B214">
        <v>0</v>
      </c>
      <c r="C214">
        <v>49.364852618158913</v>
      </c>
      <c r="D214">
        <v>17.605947498579173</v>
      </c>
      <c r="E214">
        <v>26.302935348601448</v>
      </c>
      <c r="F214">
        <v>61.499470070503662</v>
      </c>
      <c r="G214">
        <v>57.370628081655227</v>
      </c>
      <c r="H214">
        <v>39.546564674438969</v>
      </c>
      <c r="I214">
        <v>30.636068998356453</v>
      </c>
      <c r="J214">
        <v>23.727017188148011</v>
      </c>
      <c r="K214">
        <v>49.249650553737922</v>
      </c>
      <c r="L214">
        <v>33.448535397754327</v>
      </c>
      <c r="M214">
        <v>42.872064267391671</v>
      </c>
      <c r="N214">
        <v>56.088045097768145</v>
      </c>
      <c r="O214">
        <v>49.152880819624286</v>
      </c>
      <c r="P214">
        <v>35.944580126875877</v>
      </c>
      <c r="Q214">
        <v>44.300569866212001</v>
      </c>
      <c r="R214">
        <v>2.5544137750948495</v>
      </c>
      <c r="S214">
        <v>1.5145231402546735</v>
      </c>
      <c r="T214">
        <v>21.435264119933027</v>
      </c>
    </row>
    <row r="215" spans="2:20" x14ac:dyDescent="0.25">
      <c r="B215">
        <v>2.8001455442881777</v>
      </c>
      <c r="C215">
        <v>54.098179114394654</v>
      </c>
      <c r="D215">
        <v>24.883327268987994</v>
      </c>
      <c r="E215">
        <v>30.924997231494515</v>
      </c>
      <c r="F215">
        <v>62.277135308727914</v>
      </c>
      <c r="G215">
        <v>56.434797740899526</v>
      </c>
      <c r="H215">
        <v>45.903402888737723</v>
      </c>
      <c r="I215">
        <v>41.957887076616416</v>
      </c>
      <c r="J215">
        <v>28.635838698960626</v>
      </c>
      <c r="K215">
        <v>49.67648035943111</v>
      </c>
      <c r="L215">
        <v>46.838366739966148</v>
      </c>
      <c r="M215">
        <v>34.569932448466254</v>
      </c>
      <c r="N215">
        <v>49.685972378225308</v>
      </c>
      <c r="O215">
        <v>51.269557513723875</v>
      </c>
      <c r="P215">
        <v>54.303839521602249</v>
      </c>
      <c r="Q215">
        <v>39.909193020202181</v>
      </c>
      <c r="R215">
        <v>7.9780417965227572</v>
      </c>
      <c r="S215">
        <v>0</v>
      </c>
      <c r="T215">
        <v>25.100061698122161</v>
      </c>
    </row>
    <row r="216" spans="2:20" x14ac:dyDescent="0.25">
      <c r="B216">
        <v>0</v>
      </c>
      <c r="C216">
        <v>38.882244648400231</v>
      </c>
      <c r="D216">
        <v>12.470268890172944</v>
      </c>
      <c r="E216">
        <v>23.153311743284466</v>
      </c>
      <c r="F216">
        <v>49.057339048873239</v>
      </c>
      <c r="G216">
        <v>44.640337557278578</v>
      </c>
      <c r="H216">
        <v>35.29838612145074</v>
      </c>
      <c r="I216">
        <v>29.098189929720359</v>
      </c>
      <c r="J216">
        <v>28.943655347568431</v>
      </c>
      <c r="K216">
        <v>24.07111278336939</v>
      </c>
      <c r="L216">
        <v>26.332692798688473</v>
      </c>
      <c r="M216">
        <v>18.354677022723305</v>
      </c>
      <c r="N216">
        <v>30.217557816090405</v>
      </c>
      <c r="O216">
        <v>31.941626241315831</v>
      </c>
      <c r="P216">
        <v>33.142964645175162</v>
      </c>
      <c r="Q216">
        <v>29.151941088729728</v>
      </c>
      <c r="R216">
        <v>23.704261123130468</v>
      </c>
      <c r="S216">
        <v>4.6118494430036145</v>
      </c>
      <c r="T216">
        <v>29.682733783947217</v>
      </c>
    </row>
    <row r="217" spans="2:20" x14ac:dyDescent="0.25">
      <c r="B217">
        <v>0</v>
      </c>
      <c r="C217">
        <v>58.844329598966397</v>
      </c>
      <c r="D217">
        <v>22.74280468524217</v>
      </c>
      <c r="E217">
        <v>34.165207486867381</v>
      </c>
      <c r="F217">
        <v>67.369906329156962</v>
      </c>
      <c r="G217">
        <v>60.139741257671318</v>
      </c>
      <c r="H217">
        <v>38.622647603828433</v>
      </c>
      <c r="I217">
        <v>39.758257824320417</v>
      </c>
      <c r="J217">
        <v>32.669194022746204</v>
      </c>
      <c r="K217">
        <v>58.830729476565288</v>
      </c>
      <c r="L217">
        <v>39.226153035377322</v>
      </c>
      <c r="M217">
        <v>46.451218060962553</v>
      </c>
      <c r="N217">
        <v>58.551926967342702</v>
      </c>
      <c r="O217">
        <v>56.948812539312854</v>
      </c>
      <c r="P217">
        <v>33.964605681451133</v>
      </c>
      <c r="Q217">
        <v>33.587202284820563</v>
      </c>
      <c r="R217">
        <v>7.5242677184094653</v>
      </c>
      <c r="S217">
        <v>6.1166550498954493</v>
      </c>
      <c r="T217">
        <v>41.164170477534299</v>
      </c>
    </row>
    <row r="218" spans="2:20" x14ac:dyDescent="0.25">
      <c r="B218">
        <v>0</v>
      </c>
      <c r="C218">
        <v>63.781437718661294</v>
      </c>
      <c r="D218">
        <v>32.513697273747447</v>
      </c>
      <c r="E218">
        <v>38.533896626840054</v>
      </c>
      <c r="F218">
        <v>81.87339098290316</v>
      </c>
      <c r="G218">
        <v>75.689814509208531</v>
      </c>
      <c r="H218">
        <v>51.597465179219746</v>
      </c>
      <c r="I218">
        <v>45.167997887649349</v>
      </c>
      <c r="J218">
        <v>44.535942966532446</v>
      </c>
      <c r="K218">
        <v>60.426430787510732</v>
      </c>
      <c r="L218">
        <v>53.660307611063438</v>
      </c>
      <c r="M218">
        <v>51.038022311703749</v>
      </c>
      <c r="N218">
        <v>60.233348735890161</v>
      </c>
      <c r="O218">
        <v>61.703742821308339</v>
      </c>
      <c r="P218">
        <v>48.095583866921906</v>
      </c>
      <c r="Q218">
        <v>48.339824410852202</v>
      </c>
      <c r="R218">
        <v>14.827711400092417</v>
      </c>
      <c r="S218">
        <v>5.3039804607564855</v>
      </c>
      <c r="T218">
        <v>21.11855568024292</v>
      </c>
    </row>
    <row r="219" spans="2:20" x14ac:dyDescent="0.25">
      <c r="B219">
        <v>0</v>
      </c>
      <c r="C219">
        <v>37.169764147012252</v>
      </c>
      <c r="D219">
        <v>13.398338750451428</v>
      </c>
      <c r="E219">
        <v>22.361585687696198</v>
      </c>
      <c r="F219">
        <v>45.391282606883912</v>
      </c>
      <c r="G219">
        <v>42.311859321610136</v>
      </c>
      <c r="H219">
        <v>27.463399727755089</v>
      </c>
      <c r="I219">
        <v>25.838264299802759</v>
      </c>
      <c r="J219">
        <v>24.846514987360059</v>
      </c>
      <c r="K219">
        <v>33.013862266299974</v>
      </c>
      <c r="L219">
        <v>26.368864072005998</v>
      </c>
      <c r="M219">
        <v>28.271800427813432</v>
      </c>
      <c r="N219">
        <v>31.491513181654028</v>
      </c>
      <c r="O219">
        <v>33.450009723032473</v>
      </c>
      <c r="P219">
        <v>29.221879601077866</v>
      </c>
      <c r="Q219">
        <v>32.324915965219326</v>
      </c>
      <c r="R219">
        <v>16.612495485734922</v>
      </c>
      <c r="S219">
        <v>2.0223907547851208</v>
      </c>
      <c r="T219">
        <v>19.189099091590968</v>
      </c>
    </row>
    <row r="220" spans="2:20" x14ac:dyDescent="0.25">
      <c r="B220">
        <v>2.5433453322225192</v>
      </c>
      <c r="C220">
        <v>49.313862646776805</v>
      </c>
      <c r="D220">
        <v>20.321612147696371</v>
      </c>
      <c r="E220">
        <v>29.426096798025686</v>
      </c>
      <c r="F220">
        <v>63.346275366647276</v>
      </c>
      <c r="G220">
        <v>58.226574657717279</v>
      </c>
      <c r="H220">
        <v>37.192888693273815</v>
      </c>
      <c r="I220">
        <v>34.984359526541645</v>
      </c>
      <c r="J220">
        <v>29.292484713205592</v>
      </c>
      <c r="K220">
        <v>48.248109781976517</v>
      </c>
      <c r="L220">
        <v>30.392819529371078</v>
      </c>
      <c r="M220">
        <v>29.836364493767388</v>
      </c>
      <c r="N220">
        <v>57.047644497539963</v>
      </c>
      <c r="O220">
        <v>52.107141172956915</v>
      </c>
      <c r="P220">
        <v>34.967068550859047</v>
      </c>
      <c r="Q220">
        <v>29.583287486049326</v>
      </c>
      <c r="R220">
        <v>3.0432117201376991</v>
      </c>
      <c r="S220">
        <v>0</v>
      </c>
      <c r="T220">
        <v>21.014823081880628</v>
      </c>
    </row>
    <row r="221" spans="2:20" x14ac:dyDescent="0.25">
      <c r="B221">
        <v>0</v>
      </c>
      <c r="C221">
        <v>41.56753718305152</v>
      </c>
      <c r="D221">
        <v>15.705756346565792</v>
      </c>
      <c r="E221">
        <v>29.313461859836227</v>
      </c>
      <c r="F221">
        <v>53.814016377254148</v>
      </c>
      <c r="G221">
        <v>49.39306929188885</v>
      </c>
      <c r="H221">
        <v>30.749130243228052</v>
      </c>
      <c r="I221">
        <v>27.659024960879936</v>
      </c>
      <c r="J221">
        <v>15.578141379153184</v>
      </c>
      <c r="K221">
        <v>47.811555231454051</v>
      </c>
      <c r="L221">
        <v>30.40426598605351</v>
      </c>
      <c r="M221">
        <v>31.516339273506222</v>
      </c>
      <c r="N221">
        <v>43.364781307445725</v>
      </c>
      <c r="O221">
        <v>40.728924540054393</v>
      </c>
      <c r="P221">
        <v>33.287756559257403</v>
      </c>
      <c r="Q221">
        <v>19.251629369673214</v>
      </c>
      <c r="R221">
        <v>10.737887972289322</v>
      </c>
      <c r="S221">
        <v>0.82342038497181835</v>
      </c>
      <c r="T221">
        <v>23.517615423180345</v>
      </c>
    </row>
    <row r="222" spans="2:20" x14ac:dyDescent="0.25">
      <c r="B222">
        <v>0</v>
      </c>
      <c r="C222">
        <v>57.657078579463281</v>
      </c>
      <c r="D222">
        <v>21.245380041780493</v>
      </c>
      <c r="E222">
        <v>35.44431946006749</v>
      </c>
      <c r="F222">
        <v>73.501526594889924</v>
      </c>
      <c r="G222">
        <v>67.223204242326844</v>
      </c>
      <c r="H222">
        <v>53.956291177888481</v>
      </c>
      <c r="I222">
        <v>46.641491242166154</v>
      </c>
      <c r="J222">
        <v>43.379399003695966</v>
      </c>
      <c r="K222">
        <v>57.059296159408646</v>
      </c>
      <c r="L222">
        <v>56.455085971396436</v>
      </c>
      <c r="M222">
        <v>39.585408966736303</v>
      </c>
      <c r="N222">
        <v>51.230917563875941</v>
      </c>
      <c r="O222">
        <v>56.406877711714607</v>
      </c>
      <c r="P222">
        <v>54.338743371364295</v>
      </c>
      <c r="Q222">
        <v>47.531737104290535</v>
      </c>
      <c r="R222">
        <v>28.66784509079222</v>
      </c>
      <c r="S222">
        <v>2.2240077133215492</v>
      </c>
      <c r="T222">
        <v>35.932829824843324</v>
      </c>
    </row>
    <row r="223" spans="2:20" x14ac:dyDescent="0.25">
      <c r="B223">
        <v>0</v>
      </c>
      <c r="C223">
        <v>47.024850714759637</v>
      </c>
      <c r="D223">
        <v>19.396525725315158</v>
      </c>
      <c r="E223">
        <v>28.433560528379275</v>
      </c>
      <c r="F223">
        <v>57.052596658423305</v>
      </c>
      <c r="G223">
        <v>51.72356595693347</v>
      </c>
      <c r="H223">
        <v>36.507026961819165</v>
      </c>
      <c r="I223">
        <v>34.147113818686293</v>
      </c>
      <c r="J223">
        <v>27.197056517280899</v>
      </c>
      <c r="K223">
        <v>29.69268351529043</v>
      </c>
      <c r="L223">
        <v>32.36021472947705</v>
      </c>
      <c r="M223">
        <v>30.113396465408048</v>
      </c>
      <c r="N223">
        <v>28.649194764461068</v>
      </c>
      <c r="O223">
        <v>35.677664515350742</v>
      </c>
      <c r="P223">
        <v>49.665239157970923</v>
      </c>
      <c r="Q223">
        <v>46.589058447433501</v>
      </c>
      <c r="R223">
        <v>26.978406417757405</v>
      </c>
      <c r="S223">
        <v>0.35285602267929306</v>
      </c>
      <c r="T223">
        <v>20.381205139031305</v>
      </c>
    </row>
    <row r="224" spans="2:20" x14ac:dyDescent="0.25">
      <c r="B224">
        <v>7.2792502372255666E-2</v>
      </c>
      <c r="C224">
        <v>34.309966073494429</v>
      </c>
      <c r="D224">
        <v>11.325733449454706</v>
      </c>
      <c r="E224">
        <v>22.010632904810805</v>
      </c>
      <c r="F224">
        <v>40.497328775136161</v>
      </c>
      <c r="G224">
        <v>36.316959353186625</v>
      </c>
      <c r="H224">
        <v>22.457786847954662</v>
      </c>
      <c r="I224">
        <v>19.98414163341176</v>
      </c>
      <c r="J224">
        <v>18.347610196149798</v>
      </c>
      <c r="K224">
        <v>37.437443943273841</v>
      </c>
      <c r="L224">
        <v>17.483199230479261</v>
      </c>
      <c r="M224">
        <v>30.611846979761086</v>
      </c>
      <c r="N224">
        <v>36.131078498914611</v>
      </c>
      <c r="O224">
        <v>29.391272698912012</v>
      </c>
      <c r="P224">
        <v>32.409561815133046</v>
      </c>
      <c r="Q224">
        <v>23.794049212931068</v>
      </c>
      <c r="R224">
        <v>0</v>
      </c>
      <c r="S224">
        <v>1.1542811090457683</v>
      </c>
      <c r="T224">
        <v>10.752492493273193</v>
      </c>
    </row>
    <row r="225" spans="2:20" x14ac:dyDescent="0.25">
      <c r="B225">
        <v>0</v>
      </c>
      <c r="C225">
        <v>88.379068992334183</v>
      </c>
      <c r="D225">
        <v>41.028774580602153</v>
      </c>
      <c r="E225">
        <v>56.2559715587157</v>
      </c>
      <c r="F225">
        <v>110.17886901455394</v>
      </c>
      <c r="G225">
        <v>102.84412843017444</v>
      </c>
      <c r="H225">
        <v>69.59893345183869</v>
      </c>
      <c r="I225">
        <v>63.724030663259633</v>
      </c>
      <c r="J225">
        <v>37.478057993556277</v>
      </c>
      <c r="K225">
        <v>87.356960337740247</v>
      </c>
      <c r="L225">
        <v>62.355293856238191</v>
      </c>
      <c r="M225">
        <v>61.375402733029659</v>
      </c>
      <c r="N225">
        <v>115.79602266414844</v>
      </c>
      <c r="O225">
        <v>108.43017442506388</v>
      </c>
      <c r="P225">
        <v>50.956560382179759</v>
      </c>
      <c r="Q225">
        <v>51.036551494278413</v>
      </c>
      <c r="R225">
        <v>0.54882790801022108</v>
      </c>
      <c r="S225">
        <v>5.6238195756027105</v>
      </c>
      <c r="T225">
        <v>41.673147428063551</v>
      </c>
    </row>
    <row r="226" spans="2:20" x14ac:dyDescent="0.25">
      <c r="B226">
        <v>0</v>
      </c>
      <c r="C226">
        <v>43.018337519684529</v>
      </c>
      <c r="D226">
        <v>14.306909431654022</v>
      </c>
      <c r="E226">
        <v>26.894595051863035</v>
      </c>
      <c r="F226">
        <v>46.053333680388356</v>
      </c>
      <c r="G226">
        <v>40.587217095930342</v>
      </c>
      <c r="H226">
        <v>29.941304319533558</v>
      </c>
      <c r="I226">
        <v>29.06802712234991</v>
      </c>
      <c r="J226">
        <v>27.640329528742662</v>
      </c>
      <c r="K226">
        <v>24.188867342556321</v>
      </c>
      <c r="L226">
        <v>26.906308158829727</v>
      </c>
      <c r="M226">
        <v>21.552116818720148</v>
      </c>
      <c r="N226">
        <v>22.853573148353007</v>
      </c>
      <c r="O226">
        <v>24.095162486822755</v>
      </c>
      <c r="P226">
        <v>38.132670458242771</v>
      </c>
      <c r="Q226">
        <v>38.148287934198365</v>
      </c>
      <c r="R226">
        <v>27.303252339367752</v>
      </c>
      <c r="S226">
        <v>3.5152335463383526</v>
      </c>
      <c r="T226">
        <v>23.225789658628003</v>
      </c>
    </row>
    <row r="227" spans="2:20" x14ac:dyDescent="0.25">
      <c r="B227">
        <v>0.36558759360811371</v>
      </c>
      <c r="C227">
        <v>48.089509994693088</v>
      </c>
      <c r="D227">
        <v>19.856713249601981</v>
      </c>
      <c r="E227">
        <v>27.031369774161213</v>
      </c>
      <c r="F227">
        <v>59.293000766554627</v>
      </c>
      <c r="G227">
        <v>54.956070523026121</v>
      </c>
      <c r="H227">
        <v>36.45409517070582</v>
      </c>
      <c r="I227">
        <v>35.226133616368891</v>
      </c>
      <c r="J227">
        <v>33.868447432041982</v>
      </c>
      <c r="K227">
        <v>54.014092812076186</v>
      </c>
      <c r="L227">
        <v>33.163806828232794</v>
      </c>
      <c r="M227">
        <v>51.189633822748981</v>
      </c>
      <c r="N227">
        <v>42.489238752284926</v>
      </c>
      <c r="O227">
        <v>43.438587180847925</v>
      </c>
      <c r="P227">
        <v>37.661418715726164</v>
      </c>
      <c r="Q227">
        <v>41.07111268353087</v>
      </c>
      <c r="R227">
        <v>0</v>
      </c>
      <c r="S227">
        <v>0.33020814906539298</v>
      </c>
      <c r="T227">
        <v>27.044637065864734</v>
      </c>
    </row>
    <row r="228" spans="2:20" x14ac:dyDescent="0.25">
      <c r="B228">
        <v>0</v>
      </c>
      <c r="C228">
        <v>45.499372684036999</v>
      </c>
      <c r="D228">
        <v>22.69424911738103</v>
      </c>
      <c r="E228">
        <v>32.779447378402828</v>
      </c>
      <c r="F228">
        <v>54.305138155399291</v>
      </c>
      <c r="G228">
        <v>48.657835614040209</v>
      </c>
      <c r="H228">
        <v>33.037668135266827</v>
      </c>
      <c r="I228">
        <v>39.815598284363787</v>
      </c>
      <c r="J228">
        <v>29.47363814081055</v>
      </c>
      <c r="K228">
        <v>39.783503049047354</v>
      </c>
      <c r="L228">
        <v>35.771598634493621</v>
      </c>
      <c r="M228">
        <v>22.729262101362586</v>
      </c>
      <c r="N228">
        <v>31.691127126309336</v>
      </c>
      <c r="O228">
        <v>38.778338633910074</v>
      </c>
      <c r="P228">
        <v>39.601143757476734</v>
      </c>
      <c r="Q228">
        <v>40.682169637907393</v>
      </c>
      <c r="R228">
        <v>21.724097686225306</v>
      </c>
      <c r="S228">
        <v>2.0788959239051148</v>
      </c>
      <c r="T228">
        <v>27.164240072360169</v>
      </c>
    </row>
    <row r="229" spans="2:20" x14ac:dyDescent="0.25">
      <c r="B229">
        <v>2.1001448375750051</v>
      </c>
      <c r="C229">
        <v>36.549503414028557</v>
      </c>
      <c r="D229">
        <v>13.075470722118768</v>
      </c>
      <c r="E229">
        <v>20.707893647837782</v>
      </c>
      <c r="F229">
        <v>46.61312849162011</v>
      </c>
      <c r="G229">
        <v>40.350196565280363</v>
      </c>
      <c r="H229">
        <v>35.420546244568591</v>
      </c>
      <c r="I229">
        <v>33.863542313262982</v>
      </c>
      <c r="J229">
        <v>25.898768880612455</v>
      </c>
      <c r="K229">
        <v>34.50108628181254</v>
      </c>
      <c r="L229">
        <v>26.021622180840058</v>
      </c>
      <c r="M229">
        <v>21.072573970618663</v>
      </c>
      <c r="N229">
        <v>24.174943099524103</v>
      </c>
      <c r="O229">
        <v>29.059331678046764</v>
      </c>
      <c r="P229">
        <v>28.673960273122283</v>
      </c>
      <c r="Q229">
        <v>21.521311814607905</v>
      </c>
      <c r="R229">
        <v>13.36773225739706</v>
      </c>
      <c r="S229">
        <v>0</v>
      </c>
      <c r="T229">
        <v>23.175305193461618</v>
      </c>
    </row>
    <row r="230" spans="2:20" x14ac:dyDescent="0.25">
      <c r="B230">
        <v>0</v>
      </c>
      <c r="C230">
        <v>58.429062516194783</v>
      </c>
      <c r="D230">
        <v>24.325865017533555</v>
      </c>
      <c r="E230">
        <v>37.402615350066512</v>
      </c>
      <c r="F230">
        <v>69.130577484496186</v>
      </c>
      <c r="G230">
        <v>63.324638532363664</v>
      </c>
      <c r="H230">
        <v>49.980134395135515</v>
      </c>
      <c r="I230">
        <v>50.874950335987833</v>
      </c>
      <c r="J230">
        <v>34.941007790771991</v>
      </c>
      <c r="K230">
        <v>69.334415864844786</v>
      </c>
      <c r="L230">
        <v>48.166318298813252</v>
      </c>
      <c r="M230">
        <v>55.437129679213669</v>
      </c>
      <c r="N230">
        <v>47.141944065366474</v>
      </c>
      <c r="O230">
        <v>43.999723608975799</v>
      </c>
      <c r="P230">
        <v>50.494912677710794</v>
      </c>
      <c r="Q230">
        <v>44.093005579643801</v>
      </c>
      <c r="R230">
        <v>1.442415657551521</v>
      </c>
      <c r="S230">
        <v>4.80747637720465</v>
      </c>
      <c r="T230">
        <v>30.511841627943131</v>
      </c>
    </row>
    <row r="231" spans="2:20" x14ac:dyDescent="0.25">
      <c r="B231">
        <v>0</v>
      </c>
      <c r="C231">
        <v>51.215937781131203</v>
      </c>
      <c r="D231">
        <v>23.75286572448417</v>
      </c>
      <c r="E231">
        <v>28.047824951391508</v>
      </c>
      <c r="F231">
        <v>67.903885777300559</v>
      </c>
      <c r="G231">
        <v>63.085115644679178</v>
      </c>
      <c r="H231">
        <v>48.794219217040542</v>
      </c>
      <c r="I231">
        <v>42.943788270118112</v>
      </c>
      <c r="J231">
        <v>26.701297193766504</v>
      </c>
      <c r="K231">
        <v>48.878377201892107</v>
      </c>
      <c r="L231">
        <v>43.216576221016275</v>
      </c>
      <c r="M231">
        <v>36.465074436286606</v>
      </c>
      <c r="N231">
        <v>46.402971647465101</v>
      </c>
      <c r="O231">
        <v>50.921384834150729</v>
      </c>
      <c r="P231">
        <v>42.607156330711859</v>
      </c>
      <c r="Q231">
        <v>34.377085812124555</v>
      </c>
      <c r="R231">
        <v>24.752604544531181</v>
      </c>
      <c r="S231">
        <v>0.61377288952087994</v>
      </c>
      <c r="T231">
        <v>24.516091587103514</v>
      </c>
    </row>
    <row r="232" spans="2:20" x14ac:dyDescent="0.25">
      <c r="B232">
        <v>1.5942672123333828</v>
      </c>
      <c r="C232">
        <v>60.933879000049309</v>
      </c>
      <c r="D232">
        <v>26.154200154495999</v>
      </c>
      <c r="E232">
        <v>33.87571290041582</v>
      </c>
      <c r="F232">
        <v>78.160182765478353</v>
      </c>
      <c r="G232">
        <v>72.320562759890208</v>
      </c>
      <c r="H232">
        <v>59.947734332626602</v>
      </c>
      <c r="I232">
        <v>56.801932843548151</v>
      </c>
      <c r="J232">
        <v>48.327663001495651</v>
      </c>
      <c r="K232">
        <v>59.201551534276739</v>
      </c>
      <c r="L232">
        <v>46.37345298555298</v>
      </c>
      <c r="M232">
        <v>52.101309928833231</v>
      </c>
      <c r="N232">
        <v>57.949147806649904</v>
      </c>
      <c r="O232">
        <v>52.270598096740798</v>
      </c>
      <c r="P232">
        <v>53.997994839176243</v>
      </c>
      <c r="Q232">
        <v>55.169863418963558</v>
      </c>
      <c r="R232">
        <v>0</v>
      </c>
      <c r="S232">
        <v>3.6503788439097349</v>
      </c>
      <c r="T232">
        <v>38.416909093897402</v>
      </c>
    </row>
    <row r="233" spans="2:20" x14ac:dyDescent="0.25">
      <c r="B233">
        <v>0</v>
      </c>
      <c r="C233">
        <v>52.974750087615362</v>
      </c>
      <c r="D233">
        <v>25.807312962066721</v>
      </c>
      <c r="E233">
        <v>29.959446604696183</v>
      </c>
      <c r="F233">
        <v>60.459605146776582</v>
      </c>
      <c r="G233">
        <v>56.674621585087024</v>
      </c>
      <c r="H233">
        <v>46.232539510355302</v>
      </c>
      <c r="I233">
        <v>41.758315114901286</v>
      </c>
      <c r="J233">
        <v>36.878556766409105</v>
      </c>
      <c r="K233">
        <v>57.013400977954312</v>
      </c>
      <c r="L233">
        <v>38.407236194322522</v>
      </c>
      <c r="M233">
        <v>46.793277815790788</v>
      </c>
      <c r="N233">
        <v>44.909130354967374</v>
      </c>
      <c r="O233">
        <v>51.224111747133726</v>
      </c>
      <c r="P233">
        <v>42.843076717678272</v>
      </c>
      <c r="Q233">
        <v>51.658016388244519</v>
      </c>
      <c r="R233">
        <v>0.56240716943976232</v>
      </c>
      <c r="S233">
        <v>1.1448407069307922</v>
      </c>
      <c r="T233">
        <v>26.905425476877888</v>
      </c>
    </row>
    <row r="234" spans="2:20" x14ac:dyDescent="0.25">
      <c r="B234">
        <v>0</v>
      </c>
      <c r="C234">
        <v>45.134466681828513</v>
      </c>
      <c r="D234">
        <v>22.545201273595634</v>
      </c>
      <c r="E234">
        <v>27.743347737093472</v>
      </c>
      <c r="F234">
        <v>57.62878098703662</v>
      </c>
      <c r="G234">
        <v>51.735558335228561</v>
      </c>
      <c r="H234">
        <v>35.399135774391631</v>
      </c>
      <c r="I234">
        <v>32.109961337275415</v>
      </c>
      <c r="J234">
        <v>30.815044348419381</v>
      </c>
      <c r="K234">
        <v>40.187912212872412</v>
      </c>
      <c r="L234">
        <v>35.662099158517165</v>
      </c>
      <c r="M234">
        <v>26.647430065954058</v>
      </c>
      <c r="N234">
        <v>35.110586763702521</v>
      </c>
      <c r="O234">
        <v>41.612178758244255</v>
      </c>
      <c r="P234">
        <v>45.462815556060946</v>
      </c>
      <c r="Q234">
        <v>46.810325221742097</v>
      </c>
      <c r="R234">
        <v>22.276552194678189</v>
      </c>
      <c r="S234">
        <v>3.4768023652490334</v>
      </c>
      <c r="T234">
        <v>28.930236524903343</v>
      </c>
    </row>
    <row r="235" spans="2:20" x14ac:dyDescent="0.25">
      <c r="B235">
        <v>0</v>
      </c>
      <c r="C235">
        <v>60.772953221187088</v>
      </c>
      <c r="D235">
        <v>26.87395068637456</v>
      </c>
      <c r="E235">
        <v>34.208447180432564</v>
      </c>
      <c r="F235">
        <v>79.120716331434977</v>
      </c>
      <c r="G235">
        <v>71.741778319123014</v>
      </c>
      <c r="H235">
        <v>49.613194192974944</v>
      </c>
      <c r="I235">
        <v>53.53063172795207</v>
      </c>
      <c r="J235">
        <v>31.207821707212695</v>
      </c>
      <c r="K235">
        <v>55.630904960990222</v>
      </c>
      <c r="L235">
        <v>45.070283438127525</v>
      </c>
      <c r="M235">
        <v>52.386674128452448</v>
      </c>
      <c r="N235">
        <v>59.666853211311185</v>
      </c>
      <c r="O235">
        <v>50.271587055996314</v>
      </c>
      <c r="P235">
        <v>44.719689238568655</v>
      </c>
      <c r="Q235">
        <v>53.659018336241239</v>
      </c>
      <c r="R235">
        <v>3.4845442275405736</v>
      </c>
      <c r="S235">
        <v>1.1258517957665339</v>
      </c>
      <c r="T235">
        <v>25.823814069855484</v>
      </c>
    </row>
    <row r="236" spans="2:20" x14ac:dyDescent="0.25">
      <c r="B236">
        <v>0</v>
      </c>
      <c r="C236">
        <v>57.882432040095964</v>
      </c>
      <c r="D236">
        <v>26.056262701893253</v>
      </c>
      <c r="E236">
        <v>34.883792002200387</v>
      </c>
      <c r="F236">
        <v>77.811225035527102</v>
      </c>
      <c r="G236">
        <v>70.867778066408931</v>
      </c>
      <c r="H236">
        <v>60.367036963464393</v>
      </c>
      <c r="I236">
        <v>55.720245098788254</v>
      </c>
      <c r="J236">
        <v>41.75083660590132</v>
      </c>
      <c r="K236">
        <v>53.97063093073362</v>
      </c>
      <c r="L236">
        <v>57.164249805173974</v>
      </c>
      <c r="M236">
        <v>41.428418623840599</v>
      </c>
      <c r="N236">
        <v>37.793194077288632</v>
      </c>
      <c r="O236">
        <v>48.613297067677216</v>
      </c>
      <c r="P236">
        <v>54.971501917699371</v>
      </c>
      <c r="Q236">
        <v>47.45962134987699</v>
      </c>
      <c r="R236">
        <v>38.334122824442645</v>
      </c>
      <c r="S236">
        <v>2.4250110783429855</v>
      </c>
      <c r="T236">
        <v>29.034426905857003</v>
      </c>
    </row>
    <row r="237" spans="2:20" x14ac:dyDescent="0.25">
      <c r="B237">
        <v>0</v>
      </c>
      <c r="C237">
        <v>63.973802648771596</v>
      </c>
      <c r="D237">
        <v>29.333290316336242</v>
      </c>
      <c r="E237">
        <v>34.403381135971351</v>
      </c>
      <c r="F237">
        <v>80.702037392524716</v>
      </c>
      <c r="G237">
        <v>74.847961800906575</v>
      </c>
      <c r="H237">
        <v>57.793873304189312</v>
      </c>
      <c r="I237">
        <v>52.188220870771559</v>
      </c>
      <c r="J237">
        <v>43.294994434676006</v>
      </c>
      <c r="K237">
        <v>59.757061508928707</v>
      </c>
      <c r="L237">
        <v>55.167685631785254</v>
      </c>
      <c r="M237">
        <v>54.478875965866017</v>
      </c>
      <c r="N237">
        <v>65.546611604910382</v>
      </c>
      <c r="O237">
        <v>58.214902163217239</v>
      </c>
      <c r="P237">
        <v>58.73594554048168</v>
      </c>
      <c r="Q237">
        <v>57.914858608507693</v>
      </c>
      <c r="R237">
        <v>2.3180784307399462</v>
      </c>
      <c r="S237">
        <v>3.4666322530689935</v>
      </c>
      <c r="T237">
        <v>26.449000661386329</v>
      </c>
    </row>
    <row r="238" spans="2:20" x14ac:dyDescent="0.25">
      <c r="B238">
        <v>0</v>
      </c>
      <c r="C238">
        <v>58.271103208873086</v>
      </c>
      <c r="D238">
        <v>31.789010244687155</v>
      </c>
      <c r="E238">
        <v>33.258826517653034</v>
      </c>
      <c r="F238">
        <v>67.288121242909142</v>
      </c>
      <c r="G238">
        <v>62.263991194649059</v>
      </c>
      <c r="H238">
        <v>53.592413851494371</v>
      </c>
      <c r="I238">
        <v>46.133265599864529</v>
      </c>
      <c r="J238">
        <v>45.753958174583012</v>
      </c>
      <c r="K238">
        <v>54.35780204893743</v>
      </c>
      <c r="L238">
        <v>48.930657861315723</v>
      </c>
      <c r="M238">
        <v>59.258318516637033</v>
      </c>
      <c r="N238">
        <v>61.483362966725927</v>
      </c>
      <c r="O238">
        <v>56.604859876386413</v>
      </c>
      <c r="P238">
        <v>50.070273473880277</v>
      </c>
      <c r="Q238">
        <v>47.973922614511892</v>
      </c>
      <c r="R238">
        <v>1.3140292947252561</v>
      </c>
      <c r="S238">
        <v>7.0121073575480493</v>
      </c>
      <c r="T238">
        <v>39.974599949199899</v>
      </c>
    </row>
    <row r="239" spans="2:20" x14ac:dyDescent="0.25">
      <c r="B239">
        <v>1.5921130910224086</v>
      </c>
      <c r="C239">
        <v>43.669792345392224</v>
      </c>
      <c r="D239">
        <v>14.766707272160684</v>
      </c>
      <c r="E239">
        <v>30.176492251905152</v>
      </c>
      <c r="F239">
        <v>53.429275616872992</v>
      </c>
      <c r="G239">
        <v>48.702512819060026</v>
      </c>
      <c r="H239">
        <v>35.775801014193036</v>
      </c>
      <c r="I239">
        <v>33.989631434318248</v>
      </c>
      <c r="J239">
        <v>32.918779568826309</v>
      </c>
      <c r="K239">
        <v>33.343720785291367</v>
      </c>
      <c r="L239">
        <v>37.127114082551913</v>
      </c>
      <c r="M239">
        <v>28.082948525453975</v>
      </c>
      <c r="N239">
        <v>37.39907646108955</v>
      </c>
      <c r="O239">
        <v>40.182441428935661</v>
      </c>
      <c r="P239">
        <v>38.355194198135919</v>
      </c>
      <c r="Q239">
        <v>41.957279243038045</v>
      </c>
      <c r="R239">
        <v>23.867531658120626</v>
      </c>
      <c r="S239">
        <v>0</v>
      </c>
      <c r="T239">
        <v>15.211479078727445</v>
      </c>
    </row>
    <row r="240" spans="2:20" x14ac:dyDescent="0.25">
      <c r="B240">
        <v>1.887052341597796</v>
      </c>
      <c r="C240">
        <v>39.057851239669425</v>
      </c>
      <c r="D240">
        <v>18.582644628099175</v>
      </c>
      <c r="E240">
        <v>22.179063360881543</v>
      </c>
      <c r="F240">
        <v>48.002754820936637</v>
      </c>
      <c r="G240">
        <v>42.655647382920108</v>
      </c>
      <c r="H240">
        <v>26.964187327823691</v>
      </c>
      <c r="I240">
        <v>30.112947658402206</v>
      </c>
      <c r="J240">
        <v>22.011019283746556</v>
      </c>
      <c r="K240">
        <v>34.841597796143255</v>
      </c>
      <c r="L240">
        <v>26.480716253443525</v>
      </c>
      <c r="M240">
        <v>25.144628099173556</v>
      </c>
      <c r="N240">
        <v>31.100550964187327</v>
      </c>
      <c r="O240">
        <v>31.998622589531678</v>
      </c>
      <c r="P240">
        <v>28.137741046831955</v>
      </c>
      <c r="Q240">
        <v>25.267217630853995</v>
      </c>
      <c r="R240">
        <v>15.961432506887052</v>
      </c>
      <c r="S240">
        <v>0</v>
      </c>
      <c r="T240">
        <v>15.146005509641874</v>
      </c>
    </row>
    <row r="241" spans="2:20" x14ac:dyDescent="0.25">
      <c r="B241">
        <v>0.12392498805542285</v>
      </c>
      <c r="C241">
        <v>45.910475394171044</v>
      </c>
      <c r="D241">
        <v>18.393155757286191</v>
      </c>
      <c r="E241">
        <v>33.167104634495935</v>
      </c>
      <c r="F241">
        <v>60.594839942666034</v>
      </c>
      <c r="G241">
        <v>58.099916387959873</v>
      </c>
      <c r="H241">
        <v>37.716495461060681</v>
      </c>
      <c r="I241">
        <v>31.23357620640229</v>
      </c>
      <c r="J241">
        <v>31.126075011944575</v>
      </c>
      <c r="K241">
        <v>56.974139990444343</v>
      </c>
      <c r="L241">
        <v>38.457059245102727</v>
      </c>
      <c r="M241">
        <v>43.908265647396085</v>
      </c>
      <c r="N241">
        <v>47.944039655996178</v>
      </c>
      <c r="O241">
        <v>42.191232680363115</v>
      </c>
      <c r="P241">
        <v>33.120819397993309</v>
      </c>
      <c r="Q241">
        <v>33.329849498327761</v>
      </c>
      <c r="R241">
        <v>0</v>
      </c>
      <c r="S241">
        <v>1.9663760152890588</v>
      </c>
      <c r="T241">
        <v>19.518932154801721</v>
      </c>
    </row>
    <row r="242" spans="2:20" x14ac:dyDescent="0.25">
      <c r="B242">
        <v>0</v>
      </c>
      <c r="C242">
        <v>40.854463257799118</v>
      </c>
      <c r="D242">
        <v>17.402353073315922</v>
      </c>
      <c r="E242">
        <v>25.375565102631057</v>
      </c>
      <c r="F242">
        <v>56.153651756381095</v>
      </c>
      <c r="G242">
        <v>49.830118215258473</v>
      </c>
      <c r="H242">
        <v>35.491253194058345</v>
      </c>
      <c r="I242">
        <v>37.684272597085332</v>
      </c>
      <c r="J242">
        <v>31.676634936680426</v>
      </c>
      <c r="K242">
        <v>35.385954567152446</v>
      </c>
      <c r="L242">
        <v>34.368067840395362</v>
      </c>
      <c r="M242">
        <v>28.33937045460927</v>
      </c>
      <c r="N242">
        <v>29.515907112571256</v>
      </c>
      <c r="O242">
        <v>31.558700474545816</v>
      </c>
      <c r="P242">
        <v>41.927105270547273</v>
      </c>
      <c r="Q242">
        <v>38.714795159071123</v>
      </c>
      <c r="R242">
        <v>21.236627074382948</v>
      </c>
      <c r="S242">
        <v>3.1603627888692332</v>
      </c>
      <c r="T242">
        <v>18.637856962345211</v>
      </c>
    </row>
    <row r="243" spans="2:20" x14ac:dyDescent="0.25">
      <c r="B243">
        <v>4.946803381440648</v>
      </c>
      <c r="C243">
        <v>56.83038153707691</v>
      </c>
      <c r="D243">
        <v>30.931181897078204</v>
      </c>
      <c r="E243">
        <v>32.496544630516539</v>
      </c>
      <c r="F243">
        <v>78.857960207000744</v>
      </c>
      <c r="G243">
        <v>72.808652888046026</v>
      </c>
      <c r="H243">
        <v>51.054289479605288</v>
      </c>
      <c r="I243">
        <v>44.471408826460099</v>
      </c>
      <c r="J243">
        <v>25.262768795602842</v>
      </c>
      <c r="K243">
        <v>63.210761467005241</v>
      </c>
      <c r="L243">
        <v>49.652855903056796</v>
      </c>
      <c r="M243">
        <v>48.836424415801481</v>
      </c>
      <c r="N243">
        <v>63.721834720838288</v>
      </c>
      <c r="O243">
        <v>55.843592298543918</v>
      </c>
      <c r="P243">
        <v>34.278872424544375</v>
      </c>
      <c r="Q243">
        <v>37.203882871010251</v>
      </c>
      <c r="R243">
        <v>3.5276911703256086</v>
      </c>
      <c r="S243">
        <v>0</v>
      </c>
      <c r="T243">
        <v>26.30420108643245</v>
      </c>
    </row>
    <row r="244" spans="2:20" x14ac:dyDescent="0.25">
      <c r="B244">
        <v>0</v>
      </c>
      <c r="C244">
        <v>42.235440171348273</v>
      </c>
      <c r="D244">
        <v>12.230392491234772</v>
      </c>
      <c r="E244">
        <v>25.683142112658764</v>
      </c>
      <c r="F244">
        <v>48.892920969700278</v>
      </c>
      <c r="G244">
        <v>43.847969331932717</v>
      </c>
      <c r="H244">
        <v>34.249191689062904</v>
      </c>
      <c r="I244">
        <v>33.839920328508477</v>
      </c>
      <c r="J244">
        <v>23.94919578177651</v>
      </c>
      <c r="K244">
        <v>35.949032073232289</v>
      </c>
      <c r="L244">
        <v>36.452435846714231</v>
      </c>
      <c r="M244">
        <v>21.003806223653157</v>
      </c>
      <c r="N244">
        <v>36.335111390021964</v>
      </c>
      <c r="O244">
        <v>39.912143081267651</v>
      </c>
      <c r="P244">
        <v>24.861870915812879</v>
      </c>
      <c r="Q244">
        <v>32.440212275412335</v>
      </c>
      <c r="R244">
        <v>19.841475559678585</v>
      </c>
      <c r="S244">
        <v>0.76806591997380669</v>
      </c>
      <c r="T244">
        <v>14.842908009440524</v>
      </c>
    </row>
    <row r="245" spans="2:20" x14ac:dyDescent="0.25">
      <c r="B245">
        <v>0.68080959717668132</v>
      </c>
      <c r="C245">
        <v>46.849444949235568</v>
      </c>
      <c r="D245">
        <v>19.45772264580782</v>
      </c>
      <c r="E245">
        <v>29.876611490801828</v>
      </c>
      <c r="F245">
        <v>58.564110667772816</v>
      </c>
      <c r="G245">
        <v>52.975414477409501</v>
      </c>
      <c r="H245">
        <v>49.951935105808609</v>
      </c>
      <c r="I245">
        <v>48.509988280066892</v>
      </c>
      <c r="J245">
        <v>38.607303230224261</v>
      </c>
      <c r="K245">
        <v>29.074652023334519</v>
      </c>
      <c r="L245">
        <v>36.190890056492712</v>
      </c>
      <c r="M245">
        <v>27.857885934763427</v>
      </c>
      <c r="N245">
        <v>33.839002357155081</v>
      </c>
      <c r="O245">
        <v>39.426381701102201</v>
      </c>
      <c r="P245">
        <v>47.972714942256282</v>
      </c>
      <c r="Q245">
        <v>45.947405154136874</v>
      </c>
      <c r="R245">
        <v>38.006821264435928</v>
      </c>
      <c r="S245">
        <v>0</v>
      </c>
      <c r="T245">
        <v>33.226668773620929</v>
      </c>
    </row>
    <row r="246" spans="2:20" x14ac:dyDescent="0.25">
      <c r="B246">
        <v>0</v>
      </c>
      <c r="C246">
        <v>45.879608286883752</v>
      </c>
      <c r="D246">
        <v>20.574717460849641</v>
      </c>
      <c r="E246">
        <v>27.978710028917479</v>
      </c>
      <c r="F246">
        <v>57.495494740371321</v>
      </c>
      <c r="G246">
        <v>51.660310408895974</v>
      </c>
      <c r="H246">
        <v>41.192741293323834</v>
      </c>
      <c r="I246">
        <v>40.997164131148459</v>
      </c>
      <c r="J246">
        <v>32.034142184596902</v>
      </c>
      <c r="K246">
        <v>33.707723900926197</v>
      </c>
      <c r="L246">
        <v>41.191344313594008</v>
      </c>
      <c r="M246">
        <v>31.114929522372631</v>
      </c>
      <c r="N246">
        <v>32.43088442786695</v>
      </c>
      <c r="O246">
        <v>36.529622955170922</v>
      </c>
      <c r="P246">
        <v>43.035357556961849</v>
      </c>
      <c r="Q246">
        <v>38.129164745819537</v>
      </c>
      <c r="R246">
        <v>3.6656748110584911</v>
      </c>
      <c r="S246">
        <v>5.6074766355140184</v>
      </c>
      <c r="T246">
        <v>26.70047357612841</v>
      </c>
    </row>
    <row r="247" spans="2:20" x14ac:dyDescent="0.25">
      <c r="B247">
        <v>0</v>
      </c>
      <c r="C247">
        <v>52.405090762529262</v>
      </c>
      <c r="D247">
        <v>20.099520997070176</v>
      </c>
      <c r="E247">
        <v>37.087848207226898</v>
      </c>
      <c r="F247">
        <v>62.78348757537708</v>
      </c>
      <c r="G247">
        <v>57.895797485622161</v>
      </c>
      <c r="H247">
        <v>39.690585809731978</v>
      </c>
      <c r="I247">
        <v>42.507247050799116</v>
      </c>
      <c r="J247">
        <v>38.690725325148428</v>
      </c>
      <c r="K247">
        <v>49.520221984529286</v>
      </c>
      <c r="L247">
        <v>38.740330806554127</v>
      </c>
      <c r="M247">
        <v>38.814739028662665</v>
      </c>
      <c r="N247">
        <v>47.977801547070953</v>
      </c>
      <c r="O247">
        <v>43.11491419801888</v>
      </c>
      <c r="P247">
        <v>40.662543211024818</v>
      </c>
      <c r="Q247">
        <v>40.123083600737878</v>
      </c>
      <c r="R247">
        <v>0.99986048458354659</v>
      </c>
      <c r="S247">
        <v>3.8862794338774433</v>
      </c>
      <c r="T247">
        <v>30.854609434342496</v>
      </c>
    </row>
    <row r="248" spans="2:20" x14ac:dyDescent="0.25">
      <c r="B248">
        <v>2.1700749308384193</v>
      </c>
      <c r="C248">
        <v>41.266178249204124</v>
      </c>
      <c r="D248">
        <v>16.049657320006116</v>
      </c>
      <c r="E248">
        <v>23.812436572922024</v>
      </c>
      <c r="F248">
        <v>46.851931658626775</v>
      </c>
      <c r="G248">
        <v>42.684164430789764</v>
      </c>
      <c r="H248">
        <v>31.726745721713261</v>
      </c>
      <c r="I248">
        <v>29.480210751671692</v>
      </c>
      <c r="J248">
        <v>20.095088485118097</v>
      </c>
      <c r="K248">
        <v>33.880138462180085</v>
      </c>
      <c r="L248">
        <v>26.104847566485478</v>
      </c>
      <c r="M248">
        <v>36.832886157952537</v>
      </c>
      <c r="N248">
        <v>31.272156034087278</v>
      </c>
      <c r="O248">
        <v>30.82173689405419</v>
      </c>
      <c r="P248">
        <v>32.153531758719922</v>
      </c>
      <c r="Q248">
        <v>30.314320270251482</v>
      </c>
      <c r="R248">
        <v>15.162720865249607</v>
      </c>
      <c r="S248">
        <v>0</v>
      </c>
      <c r="T248">
        <v>22.141437170700513</v>
      </c>
    </row>
    <row r="249" spans="2:20" x14ac:dyDescent="0.25">
      <c r="B249">
        <v>0</v>
      </c>
      <c r="C249">
        <v>64.471083751822462</v>
      </c>
      <c r="D249">
        <v>30.536206058642474</v>
      </c>
      <c r="E249">
        <v>37.220152276040821</v>
      </c>
      <c r="F249">
        <v>83.285274582860851</v>
      </c>
      <c r="G249">
        <v>76.100761380204119</v>
      </c>
      <c r="H249">
        <v>63.105459258059291</v>
      </c>
      <c r="I249">
        <v>60.358010691722022</v>
      </c>
      <c r="J249">
        <v>57.553863599546403</v>
      </c>
      <c r="K249">
        <v>49.734326907500403</v>
      </c>
      <c r="L249">
        <v>58.587396727685082</v>
      </c>
      <c r="M249">
        <v>45.635833468329821</v>
      </c>
      <c r="N249">
        <v>48.961606998218052</v>
      </c>
      <c r="O249">
        <v>53.282034667098657</v>
      </c>
      <c r="P249">
        <v>60.971974728657052</v>
      </c>
      <c r="Q249">
        <v>64.660618823910582</v>
      </c>
      <c r="R249">
        <v>30.393649765106108</v>
      </c>
      <c r="S249">
        <v>0.67552243641665322</v>
      </c>
      <c r="T249">
        <v>39.279118742912686</v>
      </c>
    </row>
    <row r="250" spans="2:20" x14ac:dyDescent="0.25">
      <c r="B250">
        <v>0</v>
      </c>
      <c r="C250">
        <v>42.372717344724151</v>
      </c>
      <c r="D250">
        <v>18.530806342360275</v>
      </c>
      <c r="E250">
        <v>26.713114640788511</v>
      </c>
      <c r="F250">
        <v>56.959593027274359</v>
      </c>
      <c r="G250">
        <v>53.18707751005681</v>
      </c>
      <c r="H250">
        <v>42.931198938332024</v>
      </c>
      <c r="I250">
        <v>39.273420976236885</v>
      </c>
      <c r="J250">
        <v>29.461286442997555</v>
      </c>
      <c r="K250">
        <v>36.186566029389404</v>
      </c>
      <c r="L250">
        <v>33.385863780256848</v>
      </c>
      <c r="M250">
        <v>30.983287023597228</v>
      </c>
      <c r="N250">
        <v>29.432256459171402</v>
      </c>
      <c r="O250">
        <v>35.018454775432339</v>
      </c>
      <c r="P250">
        <v>43.831128436942727</v>
      </c>
      <c r="Q250">
        <v>40.608800232239872</v>
      </c>
      <c r="R250">
        <v>11.343811775114391</v>
      </c>
      <c r="S250">
        <v>0.36080122755360178</v>
      </c>
      <c r="T250">
        <v>19.318763046212968</v>
      </c>
    </row>
    <row r="251" spans="2:20" x14ac:dyDescent="0.25">
      <c r="B251">
        <v>0</v>
      </c>
      <c r="C251">
        <v>58.245999372450584</v>
      </c>
      <c r="D251">
        <v>23.010668340131783</v>
      </c>
      <c r="E251">
        <v>36.620646375902105</v>
      </c>
      <c r="F251">
        <v>73.402886727329772</v>
      </c>
      <c r="G251">
        <v>67.554126137433329</v>
      </c>
      <c r="H251">
        <v>47.896140571069971</v>
      </c>
      <c r="I251">
        <v>48.837464700345151</v>
      </c>
      <c r="J251">
        <v>39.960778161280203</v>
      </c>
      <c r="K251">
        <v>30.197678067147788</v>
      </c>
      <c r="L251">
        <v>46.664574835268283</v>
      </c>
      <c r="M251">
        <v>42.354879196736746</v>
      </c>
      <c r="N251">
        <v>45.942893002823972</v>
      </c>
      <c r="O251">
        <v>47.900847191716352</v>
      </c>
      <c r="P251">
        <v>59.24066520238469</v>
      </c>
      <c r="Q251">
        <v>53.649199874490115</v>
      </c>
      <c r="R251">
        <v>3.6837150925635394</v>
      </c>
      <c r="S251">
        <v>3.8860997803577031</v>
      </c>
      <c r="T251">
        <v>41.339818010668338</v>
      </c>
    </row>
    <row r="252" spans="2:20" x14ac:dyDescent="0.25">
      <c r="B252">
        <v>0.74507059646811835</v>
      </c>
      <c r="C252">
        <v>46.400197587782486</v>
      </c>
      <c r="D252">
        <v>19.891875574582528</v>
      </c>
      <c r="E252">
        <v>29.414508980639141</v>
      </c>
      <c r="F252">
        <v>56.820208839308997</v>
      </c>
      <c r="G252">
        <v>51.445546728138424</v>
      </c>
      <c r="H252">
        <v>40.188531675791381</v>
      </c>
      <c r="I252">
        <v>36.066630991094826</v>
      </c>
      <c r="J252">
        <v>27.556634970293224</v>
      </c>
      <c r="K252">
        <v>30.450472701326859</v>
      </c>
      <c r="L252">
        <v>35.498566116439576</v>
      </c>
      <c r="M252">
        <v>27.599171229023451</v>
      </c>
      <c r="N252">
        <v>32.599239835892369</v>
      </c>
      <c r="O252">
        <v>32.765268458678079</v>
      </c>
      <c r="P252">
        <v>30.513591020732996</v>
      </c>
      <c r="Q252">
        <v>39.516184360378162</v>
      </c>
      <c r="R252">
        <v>6.6109578891038563</v>
      </c>
      <c r="S252">
        <v>0</v>
      </c>
      <c r="T252">
        <v>29.178501351555319</v>
      </c>
    </row>
    <row r="253" spans="2:20" x14ac:dyDescent="0.25">
      <c r="B253">
        <v>1.0286405808793868</v>
      </c>
      <c r="C253">
        <v>42.085518354175072</v>
      </c>
      <c r="D253">
        <v>14.353906144950921</v>
      </c>
      <c r="E253">
        <v>23.851015194298778</v>
      </c>
      <c r="F253">
        <v>49.678633857738333</v>
      </c>
      <c r="G253">
        <v>43.020034960333469</v>
      </c>
      <c r="H253">
        <v>29.333064407691271</v>
      </c>
      <c r="I253">
        <v>25.671641791044774</v>
      </c>
      <c r="J253">
        <v>22.705391959123304</v>
      </c>
      <c r="K253">
        <v>39.476939626193357</v>
      </c>
      <c r="L253">
        <v>28.748151136210836</v>
      </c>
      <c r="M253">
        <v>16.085787279817129</v>
      </c>
      <c r="N253">
        <v>29.384160279682668</v>
      </c>
      <c r="O253">
        <v>28.795213123571333</v>
      </c>
      <c r="P253">
        <v>39.0439693424768</v>
      </c>
      <c r="Q253">
        <v>37.902379991932236</v>
      </c>
      <c r="R253">
        <v>19.712249562995833</v>
      </c>
      <c r="S253">
        <v>0</v>
      </c>
      <c r="T253">
        <v>19.507866075030254</v>
      </c>
    </row>
    <row r="254" spans="2:20" x14ac:dyDescent="0.25">
      <c r="B254">
        <v>0</v>
      </c>
      <c r="C254">
        <v>45.509556919675326</v>
      </c>
      <c r="D254">
        <v>18.757454979198791</v>
      </c>
      <c r="E254">
        <v>25.223285718441801</v>
      </c>
      <c r="F254">
        <v>51.476449538882264</v>
      </c>
      <c r="G254">
        <v>44.511680679603174</v>
      </c>
      <c r="H254">
        <v>35.213685159863843</v>
      </c>
      <c r="I254">
        <v>33.503040176883019</v>
      </c>
      <c r="J254">
        <v>31.29927559421639</v>
      </c>
      <c r="K254">
        <v>42.90722369301487</v>
      </c>
      <c r="L254">
        <v>36.005003927501242</v>
      </c>
      <c r="M254">
        <v>33.452128123818113</v>
      </c>
      <c r="N254">
        <v>30.816338405143572</v>
      </c>
      <c r="O254">
        <v>42.424286503942049</v>
      </c>
      <c r="P254">
        <v>31.322549675617488</v>
      </c>
      <c r="Q254">
        <v>34.156169086201373</v>
      </c>
      <c r="R254">
        <v>1.2117068629447532</v>
      </c>
      <c r="S254">
        <v>5.3021266691880253</v>
      </c>
      <c r="T254">
        <v>20.034620196084134</v>
      </c>
    </row>
    <row r="255" spans="2:20" x14ac:dyDescent="0.25">
      <c r="B255">
        <v>0</v>
      </c>
      <c r="C255">
        <v>41.877340823970037</v>
      </c>
      <c r="D255">
        <v>17.938973342145847</v>
      </c>
      <c r="E255">
        <v>25.636153337739593</v>
      </c>
      <c r="F255">
        <v>50.311191892487329</v>
      </c>
      <c r="G255">
        <v>44.269112139237713</v>
      </c>
      <c r="H255">
        <v>35.855915399867811</v>
      </c>
      <c r="I255">
        <v>44.463262833223176</v>
      </c>
      <c r="J255">
        <v>30.739149592421239</v>
      </c>
      <c r="K255">
        <v>23.087409120951751</v>
      </c>
      <c r="L255">
        <v>23.930105750165236</v>
      </c>
      <c r="M255">
        <v>29.053756333994272</v>
      </c>
      <c r="N255">
        <v>25.260244547257106</v>
      </c>
      <c r="O255">
        <v>30.302654769773081</v>
      </c>
      <c r="P255">
        <v>37.716181978409338</v>
      </c>
      <c r="Q255">
        <v>39.135822868473227</v>
      </c>
      <c r="R255">
        <v>34.458305794227805</v>
      </c>
      <c r="S255">
        <v>4.5329367702137029</v>
      </c>
      <c r="T255">
        <v>27.954946023353163</v>
      </c>
    </row>
    <row r="256" spans="2:20" x14ac:dyDescent="0.25">
      <c r="B256">
        <v>0.46839479425720515</v>
      </c>
      <c r="C256">
        <v>48.314846741833605</v>
      </c>
      <c r="D256">
        <v>20.882474100971884</v>
      </c>
      <c r="E256">
        <v>29.411226217902751</v>
      </c>
      <c r="F256">
        <v>63.500297514608725</v>
      </c>
      <c r="G256">
        <v>60.134568146102566</v>
      </c>
      <c r="H256">
        <v>35.868056085318031</v>
      </c>
      <c r="I256">
        <v>30.340387226706135</v>
      </c>
      <c r="J256">
        <v>22.647727446104085</v>
      </c>
      <c r="K256">
        <v>49.384373617319923</v>
      </c>
      <c r="L256">
        <v>38.565521871138031</v>
      </c>
      <c r="M256">
        <v>32.169720641410983</v>
      </c>
      <c r="N256">
        <v>51.113009779839189</v>
      </c>
      <c r="O256">
        <v>53.845567032329924</v>
      </c>
      <c r="P256">
        <v>37.253406160840974</v>
      </c>
      <c r="Q256">
        <v>36.701096989762441</v>
      </c>
      <c r="R256">
        <v>0.97950963489617493</v>
      </c>
      <c r="S256">
        <v>0</v>
      </c>
      <c r="T256">
        <v>25.050730055078347</v>
      </c>
    </row>
    <row r="257" spans="2:20" x14ac:dyDescent="0.25">
      <c r="B257">
        <v>0</v>
      </c>
      <c r="C257">
        <v>49.893000912859343</v>
      </c>
      <c r="D257">
        <v>20.458524759439115</v>
      </c>
      <c r="E257">
        <v>27.785343369797822</v>
      </c>
      <c r="F257">
        <v>67.177468835580569</v>
      </c>
      <c r="G257">
        <v>60.316058842015472</v>
      </c>
      <c r="H257">
        <v>40.361851458330214</v>
      </c>
      <c r="I257">
        <v>36.459003636472467</v>
      </c>
      <c r="J257">
        <v>23.605644763030693</v>
      </c>
      <c r="K257">
        <v>41.087649462011584</v>
      </c>
      <c r="L257">
        <v>39.380153539948822</v>
      </c>
      <c r="M257">
        <v>37.632252368196575</v>
      </c>
      <c r="N257">
        <v>45.270341050237192</v>
      </c>
      <c r="O257">
        <v>50.150397318288611</v>
      </c>
      <c r="P257">
        <v>28.250751986591442</v>
      </c>
      <c r="Q257">
        <v>33.492959011118927</v>
      </c>
      <c r="R257">
        <v>24.168325277224909</v>
      </c>
      <c r="S257">
        <v>2.8298639689927119</v>
      </c>
      <c r="T257">
        <v>30.208161860437276</v>
      </c>
    </row>
    <row r="258" spans="2:20" x14ac:dyDescent="0.25">
      <c r="B258">
        <v>0.53301942941791103</v>
      </c>
      <c r="C258">
        <v>37.029640112687979</v>
      </c>
      <c r="D258">
        <v>19.488936209610223</v>
      </c>
      <c r="E258">
        <v>23.897258190379198</v>
      </c>
      <c r="F258">
        <v>46.863385665348446</v>
      </c>
      <c r="G258">
        <v>41.021334003465284</v>
      </c>
      <c r="H258">
        <v>34.342058275027441</v>
      </c>
      <c r="I258">
        <v>31.549988757654713</v>
      </c>
      <c r="J258">
        <v>29.618950626264763</v>
      </c>
      <c r="K258">
        <v>33.869879773036885</v>
      </c>
      <c r="L258">
        <v>25.944687661195392</v>
      </c>
      <c r="M258">
        <v>30.80534871109818</v>
      </c>
      <c r="N258">
        <v>29.228775113415423</v>
      </c>
      <c r="O258">
        <v>26.42744719404288</v>
      </c>
      <c r="P258">
        <v>27.665427804303832</v>
      </c>
      <c r="Q258">
        <v>31.590990252225321</v>
      </c>
      <c r="R258">
        <v>17.342309574510299</v>
      </c>
      <c r="S258">
        <v>0</v>
      </c>
      <c r="T258">
        <v>20.876373880725328</v>
      </c>
    </row>
    <row r="259" spans="2:20" x14ac:dyDescent="0.25">
      <c r="B259">
        <v>4.0817219992703393</v>
      </c>
      <c r="C259">
        <v>46.257570229843125</v>
      </c>
      <c r="D259">
        <v>20.572053994892375</v>
      </c>
      <c r="E259">
        <v>26.756658153958409</v>
      </c>
      <c r="F259">
        <v>60.046698285297339</v>
      </c>
      <c r="G259">
        <v>54.912805545421385</v>
      </c>
      <c r="H259">
        <v>41.561473914629701</v>
      </c>
      <c r="I259">
        <v>41.1805910251733</v>
      </c>
      <c r="J259">
        <v>31.746078073695731</v>
      </c>
      <c r="K259">
        <v>42.000729660707769</v>
      </c>
      <c r="L259">
        <v>40.243706676395476</v>
      </c>
      <c r="M259">
        <v>41.466618022619485</v>
      </c>
      <c r="N259">
        <v>43.641006931776722</v>
      </c>
      <c r="O259">
        <v>44.545786209412626</v>
      </c>
      <c r="P259">
        <v>38.12623130244436</v>
      </c>
      <c r="Q259">
        <v>35.921196643560741</v>
      </c>
      <c r="R259">
        <v>5.1514045968624593</v>
      </c>
      <c r="S259">
        <v>0</v>
      </c>
      <c r="T259">
        <v>31.976650857351331</v>
      </c>
    </row>
    <row r="260" spans="2:20" x14ac:dyDescent="0.25">
      <c r="B260">
        <v>0</v>
      </c>
      <c r="C260">
        <v>50.351936052814686</v>
      </c>
      <c r="D260">
        <v>21.582175045711235</v>
      </c>
      <c r="E260">
        <v>32.722771476189706</v>
      </c>
      <c r="F260">
        <v>64.741670846750054</v>
      </c>
      <c r="G260">
        <v>57.094545395705573</v>
      </c>
      <c r="H260">
        <v>34.674196210417307</v>
      </c>
      <c r="I260">
        <v>38.185466254591347</v>
      </c>
      <c r="J260">
        <v>27.946149738677367</v>
      </c>
      <c r="K260">
        <v>40.530088509894661</v>
      </c>
      <c r="L260">
        <v>40.510671348360063</v>
      </c>
      <c r="M260">
        <v>41.523599941748515</v>
      </c>
      <c r="N260">
        <v>48.793708839662784</v>
      </c>
      <c r="O260">
        <v>52.120515849258098</v>
      </c>
      <c r="P260">
        <v>39.505833238944355</v>
      </c>
      <c r="Q260">
        <v>34.625653306580801</v>
      </c>
      <c r="R260">
        <v>7.357486124819987</v>
      </c>
      <c r="S260">
        <v>3.2119221371822464</v>
      </c>
      <c r="T260">
        <v>36.056050872963219</v>
      </c>
    </row>
    <row r="261" spans="2:20" x14ac:dyDescent="0.25">
      <c r="B261">
        <v>0</v>
      </c>
      <c r="C261">
        <v>48.855096101570247</v>
      </c>
      <c r="D261">
        <v>19.602481691131793</v>
      </c>
      <c r="E261">
        <v>30.288784419073206</v>
      </c>
      <c r="F261">
        <v>65.505772490325882</v>
      </c>
      <c r="G261">
        <v>59.614954107902399</v>
      </c>
      <c r="H261">
        <v>39.302504077520865</v>
      </c>
      <c r="I261">
        <v>40.044452972592666</v>
      </c>
      <c r="J261">
        <v>34.156832645751386</v>
      </c>
      <c r="K261">
        <v>50.868272090568937</v>
      </c>
      <c r="L261">
        <v>35.851802104320576</v>
      </c>
      <c r="M261">
        <v>43.634270363618924</v>
      </c>
      <c r="N261">
        <v>52.310595158143848</v>
      </c>
      <c r="O261">
        <v>45.765774409159235</v>
      </c>
      <c r="P261">
        <v>41.14138603728933</v>
      </c>
      <c r="Q261">
        <v>31.507243595893698</v>
      </c>
      <c r="R261">
        <v>22.451949214877352</v>
      </c>
      <c r="S261">
        <v>2.1778758514822987</v>
      </c>
      <c r="T261">
        <v>29.930602193866129</v>
      </c>
    </row>
    <row r="262" spans="2:20" x14ac:dyDescent="0.25">
      <c r="B262">
        <v>0.88854640099391391</v>
      </c>
      <c r="C262">
        <v>49.162564675169449</v>
      </c>
      <c r="D262">
        <v>22.715334895497506</v>
      </c>
      <c r="E262">
        <v>30.069039269032977</v>
      </c>
      <c r="F262">
        <v>60.996744617610524</v>
      </c>
      <c r="G262">
        <v>55.295893814773457</v>
      </c>
      <c r="H262">
        <v>38.641546228002575</v>
      </c>
      <c r="I262">
        <v>41.071288156384171</v>
      </c>
      <c r="J262">
        <v>27.246135216317803</v>
      </c>
      <c r="K262">
        <v>54.754902731690436</v>
      </c>
      <c r="L262">
        <v>36.788966298142697</v>
      </c>
      <c r="M262">
        <v>45.809678078852592</v>
      </c>
      <c r="N262">
        <v>49.332410712881561</v>
      </c>
      <c r="O262">
        <v>41.93624482991806</v>
      </c>
      <c r="P262">
        <v>37.359837702675073</v>
      </c>
      <c r="Q262">
        <v>31.268970072499098</v>
      </c>
      <c r="R262">
        <v>8.311447308412097</v>
      </c>
      <c r="S262">
        <v>0</v>
      </c>
      <c r="T262">
        <v>19.146995455045843</v>
      </c>
    </row>
    <row r="263" spans="2:20" x14ac:dyDescent="0.25">
      <c r="B263">
        <v>0</v>
      </c>
      <c r="C263">
        <v>71.04954089259023</v>
      </c>
      <c r="D263">
        <v>28.256459534486439</v>
      </c>
      <c r="E263">
        <v>39.880062637910171</v>
      </c>
      <c r="F263">
        <v>93.976439604242287</v>
      </c>
      <c r="G263">
        <v>88.298099508861839</v>
      </c>
      <c r="H263">
        <v>62.646807601964547</v>
      </c>
      <c r="I263">
        <v>57.137518684603883</v>
      </c>
      <c r="J263">
        <v>21.807601964552635</v>
      </c>
      <c r="K263">
        <v>68.124065769805668</v>
      </c>
      <c r="L263">
        <v>40.659477542885611</v>
      </c>
      <c r="M263">
        <v>52.162075592568868</v>
      </c>
      <c r="N263">
        <v>88.355043063563244</v>
      </c>
      <c r="O263">
        <v>79.838422663534772</v>
      </c>
      <c r="P263">
        <v>59.726670937433269</v>
      </c>
      <c r="Q263">
        <v>45.761264146914371</v>
      </c>
      <c r="R263">
        <v>23.467862481315397</v>
      </c>
      <c r="S263">
        <v>5.2761762403018011</v>
      </c>
      <c r="T263">
        <v>41.074097800555201</v>
      </c>
    </row>
    <row r="264" spans="2:20" x14ac:dyDescent="0.25">
      <c r="B264">
        <v>0</v>
      </c>
      <c r="C264">
        <v>49.057772807640575</v>
      </c>
      <c r="D264">
        <v>21.534462696265848</v>
      </c>
      <c r="E264">
        <v>27.399392501473415</v>
      </c>
      <c r="F264">
        <v>62.543635621779281</v>
      </c>
      <c r="G264">
        <v>57.402566001239173</v>
      </c>
      <c r="H264">
        <v>35.683738080486002</v>
      </c>
      <c r="I264">
        <v>32.776207818898946</v>
      </c>
      <c r="J264">
        <v>26.834207305094221</v>
      </c>
      <c r="K264">
        <v>37.686065313647561</v>
      </c>
      <c r="L264">
        <v>35.97842020159279</v>
      </c>
      <c r="M264">
        <v>27.385791788191561</v>
      </c>
      <c r="N264">
        <v>42.657881613346831</v>
      </c>
      <c r="O264">
        <v>51.966814259592276</v>
      </c>
      <c r="P264">
        <v>35.200157163797925</v>
      </c>
      <c r="Q264">
        <v>38.650204766294408</v>
      </c>
      <c r="R264">
        <v>9.3724026415607575</v>
      </c>
      <c r="S264">
        <v>0.16018617865292489</v>
      </c>
      <c r="T264">
        <v>28.631012648663351</v>
      </c>
    </row>
    <row r="265" spans="2:20" x14ac:dyDescent="0.25">
      <c r="B265">
        <v>0</v>
      </c>
      <c r="C265">
        <v>54.546636122889957</v>
      </c>
      <c r="D265">
        <v>23.262010365388054</v>
      </c>
      <c r="E265">
        <v>33.786615976994689</v>
      </c>
      <c r="F265">
        <v>73.930561648064213</v>
      </c>
      <c r="G265">
        <v>67.787688258517335</v>
      </c>
      <c r="H265">
        <v>46.15359620477328</v>
      </c>
      <c r="I265">
        <v>40.452632776071873</v>
      </c>
      <c r="J265">
        <v>28.808630241588279</v>
      </c>
      <c r="K265">
        <v>66.429464996506965</v>
      </c>
      <c r="L265">
        <v>49.219346558138774</v>
      </c>
      <c r="M265">
        <v>51.641727997920427</v>
      </c>
      <c r="N265">
        <v>65.475784308947055</v>
      </c>
      <c r="O265">
        <v>56.986888921382274</v>
      </c>
      <c r="P265">
        <v>45.944013907166415</v>
      </c>
      <c r="Q265">
        <v>37.690695520787635</v>
      </c>
      <c r="R265">
        <v>18.37663076148235</v>
      </c>
      <c r="S265">
        <v>3.2639599681564881</v>
      </c>
      <c r="T265">
        <v>35.022989065977804</v>
      </c>
    </row>
    <row r="266" spans="2:20" x14ac:dyDescent="0.25">
      <c r="B266">
        <v>0</v>
      </c>
      <c r="C266">
        <v>43.349806330973692</v>
      </c>
      <c r="D266">
        <v>13.153466007746761</v>
      </c>
      <c r="E266">
        <v>27.173767864298114</v>
      </c>
      <c r="F266">
        <v>54.614665420061435</v>
      </c>
      <c r="G266">
        <v>49.802324028315745</v>
      </c>
      <c r="H266">
        <v>40.39535194336851</v>
      </c>
      <c r="I266">
        <v>37.821557366101246</v>
      </c>
      <c r="J266">
        <v>30.806731668224923</v>
      </c>
      <c r="K266">
        <v>28.703085347936426</v>
      </c>
      <c r="L266">
        <v>34.885802056898626</v>
      </c>
      <c r="M266">
        <v>32.157072258581543</v>
      </c>
      <c r="N266">
        <v>27.120341926005075</v>
      </c>
      <c r="O266">
        <v>35.079471083210898</v>
      </c>
      <c r="P266">
        <v>37.147054895151598</v>
      </c>
      <c r="Q266">
        <v>36.009082409509816</v>
      </c>
      <c r="R266">
        <v>29.312141044477091</v>
      </c>
      <c r="S266">
        <v>2.4282088954187255</v>
      </c>
      <c r="T266">
        <v>22.683317750767998</v>
      </c>
    </row>
    <row r="267" spans="2:20" x14ac:dyDescent="0.25">
      <c r="B267">
        <v>3.1793714451272512</v>
      </c>
      <c r="C267">
        <v>55.228045563366322</v>
      </c>
      <c r="D267">
        <v>23.051586635965784</v>
      </c>
      <c r="E267">
        <v>32.202381860046664</v>
      </c>
      <c r="F267">
        <v>64.956769697616608</v>
      </c>
      <c r="G267">
        <v>59.270498177770328</v>
      </c>
      <c r="H267">
        <v>35.807194376248496</v>
      </c>
      <c r="I267">
        <v>35.92613489074246</v>
      </c>
      <c r="J267">
        <v>33.594595830982477</v>
      </c>
      <c r="K267">
        <v>55.894417420210743</v>
      </c>
      <c r="L267">
        <v>33.530550938562648</v>
      </c>
      <c r="M267">
        <v>52.353649796428734</v>
      </c>
      <c r="N267">
        <v>61.301636194513485</v>
      </c>
      <c r="O267">
        <v>57.565684136690095</v>
      </c>
      <c r="P267">
        <v>40.971957486390458</v>
      </c>
      <c r="Q267">
        <v>31.888256911511309</v>
      </c>
      <c r="R267">
        <v>13.113954162155569</v>
      </c>
      <c r="S267">
        <v>0</v>
      </c>
      <c r="T267">
        <v>33.300294301529455</v>
      </c>
    </row>
    <row r="268" spans="2:20" x14ac:dyDescent="0.25">
      <c r="B268">
        <v>0.31004951761713401</v>
      </c>
      <c r="C268">
        <v>53.155431134389907</v>
      </c>
      <c r="D268">
        <v>22.614048554356497</v>
      </c>
      <c r="E268">
        <v>30.75962131816198</v>
      </c>
      <c r="F268">
        <v>68.287653707800914</v>
      </c>
      <c r="G268">
        <v>63.396095784229622</v>
      </c>
      <c r="H268">
        <v>46.477325747655819</v>
      </c>
      <c r="I268">
        <v>45.366565825318702</v>
      </c>
      <c r="J268">
        <v>35.646663957496123</v>
      </c>
      <c r="K268">
        <v>47.97941030387863</v>
      </c>
      <c r="L268">
        <v>44.076699628241599</v>
      </c>
      <c r="M268">
        <v>38.081907256061768</v>
      </c>
      <c r="N268">
        <v>42.827470989298774</v>
      </c>
      <c r="O268">
        <v>51.091946238015687</v>
      </c>
      <c r="P268">
        <v>46.147709998344396</v>
      </c>
      <c r="Q268">
        <v>42.734155115064496</v>
      </c>
      <c r="R268">
        <v>40.363630890564565</v>
      </c>
      <c r="S268">
        <v>0</v>
      </c>
      <c r="T268">
        <v>28.214506103159191</v>
      </c>
    </row>
    <row r="269" spans="2:20" x14ac:dyDescent="0.25">
      <c r="B269">
        <v>0</v>
      </c>
      <c r="C269">
        <v>42.573068008366782</v>
      </c>
      <c r="D269">
        <v>16.363276612584091</v>
      </c>
      <c r="E269">
        <v>32.361919837186953</v>
      </c>
      <c r="F269">
        <v>51.580078014585339</v>
      </c>
      <c r="G269">
        <v>47.111199050257227</v>
      </c>
      <c r="H269">
        <v>34.004183390807846</v>
      </c>
      <c r="I269">
        <v>34.433828933235347</v>
      </c>
      <c r="J269">
        <v>34.183673469387756</v>
      </c>
      <c r="K269">
        <v>35.837243484651474</v>
      </c>
      <c r="L269">
        <v>41.25727853468257</v>
      </c>
      <c r="M269">
        <v>24.96466730736616</v>
      </c>
      <c r="N269">
        <v>32.281361297981796</v>
      </c>
      <c r="O269">
        <v>37.808807733619766</v>
      </c>
      <c r="P269">
        <v>47.874385211148173</v>
      </c>
      <c r="Q269">
        <v>43.918536943863415</v>
      </c>
      <c r="R269">
        <v>9.1751936231556339</v>
      </c>
      <c r="S269">
        <v>5.3917688959240202</v>
      </c>
      <c r="T269">
        <v>22.236983436033693</v>
      </c>
    </row>
    <row r="270" spans="2:20" x14ac:dyDescent="0.25">
      <c r="B270">
        <v>0</v>
      </c>
      <c r="C270">
        <v>42.150361694798484</v>
      </c>
      <c r="D270">
        <v>13.478872430818695</v>
      </c>
      <c r="E270">
        <v>25.202376851532897</v>
      </c>
      <c r="F270">
        <v>54.353255253186362</v>
      </c>
      <c r="G270">
        <v>49.916752784475833</v>
      </c>
      <c r="H270">
        <v>35.769032035825013</v>
      </c>
      <c r="I270">
        <v>31.021070157308532</v>
      </c>
      <c r="J270">
        <v>22.155241703984384</v>
      </c>
      <c r="K270">
        <v>35.341313583649097</v>
      </c>
      <c r="L270">
        <v>26.952003674359858</v>
      </c>
      <c r="M270">
        <v>24.702893558387874</v>
      </c>
      <c r="N270">
        <v>37.471294063612355</v>
      </c>
      <c r="O270">
        <v>42.134573429785277</v>
      </c>
      <c r="P270">
        <v>30.772763807555403</v>
      </c>
      <c r="Q270">
        <v>33.044838672637496</v>
      </c>
      <c r="R270">
        <v>2.312263176024802</v>
      </c>
      <c r="S270">
        <v>0.3947066253301183</v>
      </c>
      <c r="T270">
        <v>22.150935813526239</v>
      </c>
    </row>
    <row r="271" spans="2:20" x14ac:dyDescent="0.25">
      <c r="B271">
        <v>2.0618838617936204</v>
      </c>
      <c r="C271">
        <v>46.441609582017314</v>
      </c>
      <c r="D271">
        <v>22.677987885748664</v>
      </c>
      <c r="E271">
        <v>27.226984973406072</v>
      </c>
      <c r="F271">
        <v>58.648837113909515</v>
      </c>
      <c r="G271">
        <v>53.096244035166883</v>
      </c>
      <c r="H271">
        <v>41.649233630036782</v>
      </c>
      <c r="I271">
        <v>39.011717735209267</v>
      </c>
      <c r="J271">
        <v>32.17933467328438</v>
      </c>
      <c r="K271">
        <v>41.889877900378742</v>
      </c>
      <c r="L271">
        <v>33.939045900159975</v>
      </c>
      <c r="M271">
        <v>33.474164923363006</v>
      </c>
      <c r="N271">
        <v>30.801099306780426</v>
      </c>
      <c r="O271">
        <v>39.149814731257777</v>
      </c>
      <c r="P271">
        <v>38.447024078100007</v>
      </c>
      <c r="Q271">
        <v>31.19898273103901</v>
      </c>
      <c r="R271">
        <v>22.761393002174003</v>
      </c>
      <c r="S271">
        <v>0</v>
      </c>
      <c r="T271">
        <v>24.590836375569136</v>
      </c>
    </row>
    <row r="272" spans="2:20" x14ac:dyDescent="0.25">
      <c r="B272">
        <v>0.92691141798585375</v>
      </c>
      <c r="C272">
        <v>36.405523745368811</v>
      </c>
      <c r="D272">
        <v>13.126305153250254</v>
      </c>
      <c r="E272">
        <v>22.585382283597173</v>
      </c>
      <c r="F272">
        <v>41.612664196699221</v>
      </c>
      <c r="G272">
        <v>37.297406534186592</v>
      </c>
      <c r="H272">
        <v>21.107443583698217</v>
      </c>
      <c r="I272">
        <v>21.227349275850454</v>
      </c>
      <c r="J272">
        <v>18.066689120916131</v>
      </c>
      <c r="K272">
        <v>40.59548669585719</v>
      </c>
      <c r="L272">
        <v>26.80902660828562</v>
      </c>
      <c r="M272">
        <v>28.198046480296394</v>
      </c>
      <c r="N272">
        <v>32.231727854496462</v>
      </c>
      <c r="O272">
        <v>26.678342876389355</v>
      </c>
      <c r="P272">
        <v>29.440215560794879</v>
      </c>
      <c r="Q272">
        <v>31.253620747726508</v>
      </c>
      <c r="R272">
        <v>0.91478612327382958</v>
      </c>
      <c r="S272">
        <v>0</v>
      </c>
      <c r="T272">
        <v>14.028965981812059</v>
      </c>
    </row>
    <row r="273" spans="2:20" x14ac:dyDescent="0.25">
      <c r="B273">
        <v>0</v>
      </c>
      <c r="C273">
        <v>59.025381751101705</v>
      </c>
      <c r="D273">
        <v>26.553479315410105</v>
      </c>
      <c r="E273">
        <v>37.256174631913368</v>
      </c>
      <c r="F273">
        <v>76.010316674068264</v>
      </c>
      <c r="G273">
        <v>72.92043862945377</v>
      </c>
      <c r="H273">
        <v>42.513579066033543</v>
      </c>
      <c r="I273">
        <v>35.262870221706009</v>
      </c>
      <c r="J273">
        <v>25.678953301677314</v>
      </c>
      <c r="K273">
        <v>68.129334198749703</v>
      </c>
      <c r="L273">
        <v>41.309397738530386</v>
      </c>
      <c r="M273">
        <v>50.146893041369175</v>
      </c>
      <c r="N273">
        <v>70.78024117787723</v>
      </c>
      <c r="O273">
        <v>61.983739281932159</v>
      </c>
      <c r="P273">
        <v>47.388378369145627</v>
      </c>
      <c r="Q273">
        <v>41.092474293717764</v>
      </c>
      <c r="R273">
        <v>4.2359853790182083</v>
      </c>
      <c r="S273">
        <v>7.9612612304854311</v>
      </c>
      <c r="T273">
        <v>25.228025825846345</v>
      </c>
    </row>
    <row r="274" spans="2:20" x14ac:dyDescent="0.25">
      <c r="B274">
        <v>0</v>
      </c>
      <c r="C274">
        <v>69.588820749974872</v>
      </c>
      <c r="D274">
        <v>30.761368586843606</v>
      </c>
      <c r="E274">
        <v>34.273315237425017</v>
      </c>
      <c r="F274">
        <v>91.409470192017693</v>
      </c>
      <c r="G274">
        <v>85.863409403170138</v>
      </c>
      <c r="H274">
        <v>64.704601052243561</v>
      </c>
      <c r="I274">
        <v>58.771488891122949</v>
      </c>
      <c r="J274">
        <v>41.964076270902453</v>
      </c>
      <c r="K274">
        <v>76.525585603699611</v>
      </c>
      <c r="L274">
        <v>51.382326329546601</v>
      </c>
      <c r="M274">
        <v>65.768573439227907</v>
      </c>
      <c r="N274">
        <v>69.448074796421039</v>
      </c>
      <c r="O274">
        <v>60.380014074595358</v>
      </c>
      <c r="P274">
        <v>55.236084581615899</v>
      </c>
      <c r="Q274">
        <v>61.978485975671063</v>
      </c>
      <c r="R274">
        <v>22.063603766629804</v>
      </c>
      <c r="S274">
        <v>2.8199457122750577</v>
      </c>
      <c r="T274">
        <v>46.565128514459971</v>
      </c>
    </row>
    <row r="275" spans="2:20" x14ac:dyDescent="0.25">
      <c r="B275">
        <v>1.7234551241621074</v>
      </c>
      <c r="C275">
        <v>45.862974316851727</v>
      </c>
      <c r="D275">
        <v>20.844272995291668</v>
      </c>
      <c r="E275">
        <v>30.338677266526837</v>
      </c>
      <c r="F275">
        <v>61.488478519148678</v>
      </c>
      <c r="G275">
        <v>55.93968640450592</v>
      </c>
      <c r="H275">
        <v>32.783783387359371</v>
      </c>
      <c r="I275">
        <v>37.826539742141776</v>
      </c>
      <c r="J275">
        <v>28.807369054079825</v>
      </c>
      <c r="K275">
        <v>51.408832890857624</v>
      </c>
      <c r="L275">
        <v>35.419569649588574</v>
      </c>
      <c r="M275">
        <v>42.212182994264928</v>
      </c>
      <c r="N275">
        <v>54.14435953474046</v>
      </c>
      <c r="O275">
        <v>51.050940933159275</v>
      </c>
      <c r="P275">
        <v>48.16140340584068</v>
      </c>
      <c r="Q275">
        <v>42.27818765859454</v>
      </c>
      <c r="R275">
        <v>16.892793757425526</v>
      </c>
      <c r="S275">
        <v>0</v>
      </c>
      <c r="T275">
        <v>30.918051542308987</v>
      </c>
    </row>
    <row r="276" spans="2:20" x14ac:dyDescent="0.25">
      <c r="B276">
        <v>0</v>
      </c>
      <c r="C276">
        <v>44.817504770111405</v>
      </c>
      <c r="D276">
        <v>17.080076321782485</v>
      </c>
      <c r="E276">
        <v>32.541392257032072</v>
      </c>
      <c r="F276">
        <v>52.483535421924046</v>
      </c>
      <c r="G276">
        <v>45.412999322951933</v>
      </c>
      <c r="H276">
        <v>35.108019942143166</v>
      </c>
      <c r="I276">
        <v>37.45460700437004</v>
      </c>
      <c r="J276">
        <v>26.349479903982274</v>
      </c>
      <c r="K276">
        <v>47.224102911306701</v>
      </c>
      <c r="L276">
        <v>31.062657721425495</v>
      </c>
      <c r="M276">
        <v>31.832030528712995</v>
      </c>
      <c r="N276">
        <v>44.777497384132452</v>
      </c>
      <c r="O276">
        <v>43.601895734597157</v>
      </c>
      <c r="P276">
        <v>42.824829199236781</v>
      </c>
      <c r="Q276">
        <v>35.314211854496214</v>
      </c>
      <c r="R276">
        <v>1.0940481319628239</v>
      </c>
      <c r="S276">
        <v>5.5271742475533943</v>
      </c>
      <c r="T276">
        <v>11.171293161814489</v>
      </c>
    </row>
    <row r="277" spans="2:20" x14ac:dyDescent="0.25">
      <c r="B277">
        <v>0</v>
      </c>
      <c r="C277">
        <v>42.288812785388131</v>
      </c>
      <c r="D277">
        <v>21.292808219178085</v>
      </c>
      <c r="E277">
        <v>23.341894977168952</v>
      </c>
      <c r="F277">
        <v>55.3824200913242</v>
      </c>
      <c r="G277">
        <v>49.008276255707763</v>
      </c>
      <c r="H277">
        <v>33.159246575342465</v>
      </c>
      <c r="I277">
        <v>30.161244292237445</v>
      </c>
      <c r="J277">
        <v>22.394406392694062</v>
      </c>
      <c r="K277">
        <v>44.279394977168948</v>
      </c>
      <c r="L277">
        <v>36.013127853881279</v>
      </c>
      <c r="M277">
        <v>40.365296803652967</v>
      </c>
      <c r="N277">
        <v>48.45034246575343</v>
      </c>
      <c r="O277">
        <v>40.328196347031962</v>
      </c>
      <c r="P277">
        <v>41.030251141552512</v>
      </c>
      <c r="Q277">
        <v>34.599029680365298</v>
      </c>
      <c r="R277">
        <v>20.386700913242009</v>
      </c>
      <c r="S277">
        <v>4.8886986301369859</v>
      </c>
      <c r="T277">
        <v>19.257990867579906</v>
      </c>
    </row>
    <row r="281" spans="2:20" x14ac:dyDescent="0.25">
      <c r="B281">
        <v>0</v>
      </c>
      <c r="C281">
        <v>57.275349385686738</v>
      </c>
      <c r="D281">
        <v>25.880834382419966</v>
      </c>
      <c r="E281">
        <v>38.978216180899715</v>
      </c>
      <c r="F281">
        <v>42.409127850461331</v>
      </c>
      <c r="G281">
        <v>41.421127276783579</v>
      </c>
      <c r="H281">
        <v>42.060140551049351</v>
      </c>
      <c r="I281">
        <v>44.396283843003523</v>
      </c>
      <c r="J281">
        <v>40.778926903893044</v>
      </c>
      <c r="K281">
        <v>36.48112440839482</v>
      </c>
      <c r="L281">
        <v>41.44503051646933</v>
      </c>
      <c r="M281">
        <v>35.67956910426593</v>
      </c>
      <c r="N281">
        <v>27.684732204038053</v>
      </c>
      <c r="O281">
        <v>27.711822542348575</v>
      </c>
      <c r="P281">
        <v>46.361130145172339</v>
      </c>
      <c r="Q281">
        <v>52.615811196277477</v>
      </c>
      <c r="R281">
        <v>2.9050403964750688</v>
      </c>
      <c r="S281">
        <v>6.3024875304766308</v>
      </c>
      <c r="T281">
        <v>23.704046021704141</v>
      </c>
    </row>
    <row r="282" spans="2:20" x14ac:dyDescent="0.25">
      <c r="B282">
        <v>0</v>
      </c>
      <c r="C282">
        <v>52.892523071128124</v>
      </c>
      <c r="D282">
        <v>18.676627534685167</v>
      </c>
      <c r="E282">
        <v>27.445225688994917</v>
      </c>
      <c r="F282">
        <v>39.982108104714669</v>
      </c>
      <c r="G282">
        <v>35.987820955489987</v>
      </c>
      <c r="H282">
        <v>26.269696779458851</v>
      </c>
      <c r="I282">
        <v>32.652708895724778</v>
      </c>
      <c r="J282">
        <v>31.577625714106343</v>
      </c>
      <c r="K282">
        <v>43.186954611086698</v>
      </c>
      <c r="L282">
        <v>38.704564002762261</v>
      </c>
      <c r="M282">
        <v>44.803503044761129</v>
      </c>
      <c r="N282">
        <v>44.654403917383391</v>
      </c>
      <c r="O282">
        <v>40.757423567078916</v>
      </c>
      <c r="P282">
        <v>27.66495071881474</v>
      </c>
      <c r="Q282">
        <v>32.779835520120535</v>
      </c>
      <c r="R282">
        <v>0.43003327264737273</v>
      </c>
      <c r="S282">
        <v>0.68428652143888502</v>
      </c>
      <c r="T282">
        <v>20.994726599284323</v>
      </c>
    </row>
    <row r="283" spans="2:20" x14ac:dyDescent="0.25">
      <c r="B283">
        <v>4.5271307908881493</v>
      </c>
      <c r="C283">
        <v>51.490913744561041</v>
      </c>
      <c r="D283">
        <v>28.535321218326082</v>
      </c>
      <c r="E283">
        <v>27.98982595341694</v>
      </c>
      <c r="F283">
        <v>38.247056565139495</v>
      </c>
      <c r="G283">
        <v>30.307780906066036</v>
      </c>
      <c r="H283">
        <v>26.385334015868956</v>
      </c>
      <c r="I283">
        <v>17.927757870488868</v>
      </c>
      <c r="J283">
        <v>15.088303045815204</v>
      </c>
      <c r="K283">
        <v>48.757038648579467</v>
      </c>
      <c r="L283">
        <v>32.726516508830308</v>
      </c>
      <c r="M283">
        <v>29.399155362170465</v>
      </c>
      <c r="N283">
        <v>52.325953416943946</v>
      </c>
      <c r="O283">
        <v>48.555477348349122</v>
      </c>
      <c r="P283">
        <v>26.857243409265418</v>
      </c>
      <c r="Q283">
        <v>25.377527514717173</v>
      </c>
      <c r="R283">
        <v>5.1510110058868701</v>
      </c>
      <c r="S283">
        <v>0</v>
      </c>
      <c r="T283">
        <v>29.333567954952649</v>
      </c>
    </row>
    <row r="284" spans="2:20" x14ac:dyDescent="0.25">
      <c r="B284">
        <v>0</v>
      </c>
      <c r="C284">
        <v>40.924184893023778</v>
      </c>
      <c r="D284">
        <v>13.977665998795027</v>
      </c>
      <c r="E284">
        <v>19.416849981084756</v>
      </c>
      <c r="F284">
        <v>26.788191282173429</v>
      </c>
      <c r="G284">
        <v>20.024940101721988</v>
      </c>
      <c r="H284">
        <v>24.750949265107678</v>
      </c>
      <c r="I284">
        <v>24.830813635790445</v>
      </c>
      <c r="J284">
        <v>28.154292359641868</v>
      </c>
      <c r="K284">
        <v>23.942497653108404</v>
      </c>
      <c r="L284">
        <v>29.367670342295892</v>
      </c>
      <c r="M284">
        <v>18.351991705314482</v>
      </c>
      <c r="N284">
        <v>23.097616679043309</v>
      </c>
      <c r="O284">
        <v>28.749772316487089</v>
      </c>
      <c r="P284">
        <v>27.927309411385576</v>
      </c>
      <c r="Q284">
        <v>24.836418153031342</v>
      </c>
      <c r="R284">
        <v>24.96672317888218</v>
      </c>
      <c r="S284">
        <v>0.48338961202729397</v>
      </c>
      <c r="T284">
        <v>26.126858247747688</v>
      </c>
    </row>
    <row r="285" spans="2:20" x14ac:dyDescent="0.25">
      <c r="B285">
        <v>0</v>
      </c>
      <c r="C285">
        <v>43.772251891410768</v>
      </c>
      <c r="D285">
        <v>18.030985758789498</v>
      </c>
      <c r="E285">
        <v>31.283377837116156</v>
      </c>
      <c r="F285">
        <v>28.889908767245213</v>
      </c>
      <c r="G285">
        <v>23.719125500667555</v>
      </c>
      <c r="H285">
        <v>31.044170004450379</v>
      </c>
      <c r="I285">
        <v>34.276257231864712</v>
      </c>
      <c r="J285">
        <v>34.551624388072987</v>
      </c>
      <c r="K285">
        <v>26.215509568313305</v>
      </c>
      <c r="L285">
        <v>21.7095015576324</v>
      </c>
      <c r="M285">
        <v>34.365264797507791</v>
      </c>
      <c r="N285">
        <v>18.617879394748556</v>
      </c>
      <c r="O285">
        <v>21.500890075656432</v>
      </c>
      <c r="P285">
        <v>35.242823765020027</v>
      </c>
      <c r="Q285">
        <v>37.132843791722294</v>
      </c>
      <c r="R285">
        <v>0.44364708500222516</v>
      </c>
      <c r="S285">
        <v>0.58689363595905653</v>
      </c>
      <c r="T285">
        <v>11.004951045838897</v>
      </c>
    </row>
    <row r="286" spans="2:20" x14ac:dyDescent="0.25">
      <c r="B286">
        <v>0</v>
      </c>
      <c r="C286">
        <v>36.925433424152466</v>
      </c>
      <c r="D286">
        <v>9.8653979098044005</v>
      </c>
      <c r="E286">
        <v>19.802637821425183</v>
      </c>
      <c r="F286">
        <v>28.698846461442535</v>
      </c>
      <c r="G286">
        <v>20.638987163325336</v>
      </c>
      <c r="H286">
        <v>25.681482385154457</v>
      </c>
      <c r="I286">
        <v>21.825057948029766</v>
      </c>
      <c r="J286">
        <v>17.426429723611619</v>
      </c>
      <c r="K286">
        <v>29.063478508397385</v>
      </c>
      <c r="L286">
        <v>21.323519444783322</v>
      </c>
      <c r="M286">
        <v>28.406056416304065</v>
      </c>
      <c r="N286">
        <v>33.914846895205564</v>
      </c>
      <c r="O286">
        <v>29.331869383107641</v>
      </c>
      <c r="P286">
        <v>26.108467867648056</v>
      </c>
      <c r="Q286">
        <v>25.604218345465142</v>
      </c>
      <c r="R286">
        <v>2.2054139048161248</v>
      </c>
      <c r="S286">
        <v>3.1149607580008944</v>
      </c>
      <c r="T286">
        <v>15.559893185853904</v>
      </c>
    </row>
    <row r="287" spans="2:20" x14ac:dyDescent="0.25">
      <c r="B287">
        <v>5.1293845332067187</v>
      </c>
      <c r="C287">
        <v>47.274318950679564</v>
      </c>
      <c r="D287">
        <v>19.174728470532376</v>
      </c>
      <c r="E287">
        <v>29.253961659445665</v>
      </c>
      <c r="F287">
        <v>35.33295744554573</v>
      </c>
      <c r="G287">
        <v>31.666567748827823</v>
      </c>
      <c r="H287">
        <v>29.227253842958039</v>
      </c>
      <c r="I287">
        <v>29.090747225354619</v>
      </c>
      <c r="J287">
        <v>15.431182859516884</v>
      </c>
      <c r="K287">
        <v>38.460739509763194</v>
      </c>
      <c r="L287">
        <v>32.322393020357296</v>
      </c>
      <c r="M287">
        <v>28.592201317585612</v>
      </c>
      <c r="N287">
        <v>43.610896789126954</v>
      </c>
      <c r="O287">
        <v>36.847884147427145</v>
      </c>
      <c r="P287">
        <v>30.570063505252538</v>
      </c>
      <c r="Q287">
        <v>29.295507151759747</v>
      </c>
      <c r="R287">
        <v>4.2940233841771018</v>
      </c>
      <c r="S287">
        <v>0</v>
      </c>
      <c r="T287">
        <v>18.242922428630777</v>
      </c>
    </row>
    <row r="288" spans="2:20" x14ac:dyDescent="0.25">
      <c r="B288">
        <v>0</v>
      </c>
      <c r="C288">
        <v>54.604665486180615</v>
      </c>
      <c r="D288">
        <v>20.528139194703211</v>
      </c>
      <c r="E288">
        <v>37.21148664254369</v>
      </c>
      <c r="F288">
        <v>40.711371160212487</v>
      </c>
      <c r="G288">
        <v>41.281083994148894</v>
      </c>
      <c r="H288">
        <v>35.231349603510665</v>
      </c>
      <c r="I288">
        <v>38.012164138886753</v>
      </c>
      <c r="J288">
        <v>36.624836400030794</v>
      </c>
      <c r="K288">
        <v>49.452613750096234</v>
      </c>
      <c r="L288">
        <v>46.060512741550539</v>
      </c>
      <c r="M288">
        <v>54.720147817383932</v>
      </c>
      <c r="N288">
        <v>60.980829933020253</v>
      </c>
      <c r="O288">
        <v>52.251905458464854</v>
      </c>
      <c r="P288">
        <v>40.817614904919544</v>
      </c>
      <c r="Q288">
        <v>41.390407267688047</v>
      </c>
      <c r="R288">
        <v>29.74208946031257</v>
      </c>
      <c r="S288">
        <v>6.7934406035876513</v>
      </c>
      <c r="T288">
        <v>30.912310416506273</v>
      </c>
    </row>
    <row r="289" spans="2:20" x14ac:dyDescent="0.25">
      <c r="B289">
        <v>0</v>
      </c>
      <c r="C289">
        <v>56.57094242098335</v>
      </c>
      <c r="D289">
        <v>18.527376920236929</v>
      </c>
      <c r="E289">
        <v>35.338780358604751</v>
      </c>
      <c r="F289">
        <v>45.563991845514231</v>
      </c>
      <c r="G289">
        <v>36.382169285840412</v>
      </c>
      <c r="H289">
        <v>35.613271907154434</v>
      </c>
      <c r="I289">
        <v>33.696646708509235</v>
      </c>
      <c r="J289">
        <v>30.056021959323886</v>
      </c>
      <c r="K289">
        <v>47.670032264796056</v>
      </c>
      <c r="L289">
        <v>42.013259065444565</v>
      </c>
      <c r="M289">
        <v>46.788769924715474</v>
      </c>
      <c r="N289">
        <v>59.20670337255406</v>
      </c>
      <c r="O289">
        <v>52.30267910172239</v>
      </c>
      <c r="P289">
        <v>35.358042923415248</v>
      </c>
      <c r="Q289">
        <v>36.725685024961074</v>
      </c>
      <c r="R289">
        <v>15.440550909353581</v>
      </c>
      <c r="S289">
        <v>0.75926609628071984</v>
      </c>
      <c r="T289">
        <v>24.965889208148067</v>
      </c>
    </row>
    <row r="290" spans="2:20" x14ac:dyDescent="0.25">
      <c r="B290">
        <v>0</v>
      </c>
      <c r="C290">
        <v>58.491187071079445</v>
      </c>
      <c r="D290">
        <v>23.130852657044585</v>
      </c>
      <c r="E290">
        <v>37.470170992215657</v>
      </c>
      <c r="F290">
        <v>41.11383572239685</v>
      </c>
      <c r="G290">
        <v>37.521188881391637</v>
      </c>
      <c r="H290">
        <v>30.951401346213981</v>
      </c>
      <c r="I290">
        <v>29.429093362737191</v>
      </c>
      <c r="J290">
        <v>21.281042739825224</v>
      </c>
      <c r="K290">
        <v>48.690815134209963</v>
      </c>
      <c r="L290">
        <v>35.40476934976877</v>
      </c>
      <c r="M290">
        <v>34.993334759639907</v>
      </c>
      <c r="N290">
        <v>50.186791303918497</v>
      </c>
      <c r="O290">
        <v>56.073597419482248</v>
      </c>
      <c r="P290">
        <v>42.183565656731894</v>
      </c>
      <c r="Q290">
        <v>44.459621809324751</v>
      </c>
      <c r="R290">
        <v>2.262890245708737</v>
      </c>
      <c r="S290">
        <v>3.4116156213485183</v>
      </c>
      <c r="T290">
        <v>30.163092671527082</v>
      </c>
    </row>
    <row r="291" spans="2:20" x14ac:dyDescent="0.25">
      <c r="B291">
        <v>2.4504427382895053</v>
      </c>
      <c r="C291">
        <v>33.288301543564913</v>
      </c>
      <c r="D291">
        <v>14.020491693641155</v>
      </c>
      <c r="E291">
        <v>19.713223295256949</v>
      </c>
      <c r="F291">
        <v>26.358310371579147</v>
      </c>
      <c r="G291">
        <v>25.20531820978572</v>
      </c>
      <c r="H291">
        <v>19.924560605655277</v>
      </c>
      <c r="I291">
        <v>18.689976191113132</v>
      </c>
      <c r="J291">
        <v>18.522778951873946</v>
      </c>
      <c r="K291">
        <v>26.271367807174766</v>
      </c>
      <c r="L291">
        <v>27.638372435194352</v>
      </c>
      <c r="M291">
        <v>20.353923116021509</v>
      </c>
      <c r="N291">
        <v>16.512399347261976</v>
      </c>
      <c r="O291">
        <v>24.860223107996042</v>
      </c>
      <c r="P291">
        <v>32.331933335116773</v>
      </c>
      <c r="Q291">
        <v>31.316711698456434</v>
      </c>
      <c r="R291">
        <v>12.361895080388432</v>
      </c>
      <c r="S291">
        <v>0</v>
      </c>
      <c r="T291">
        <v>11.174125892833258</v>
      </c>
    </row>
    <row r="292" spans="2:20" x14ac:dyDescent="0.25">
      <c r="B292">
        <v>4.2857142857142856</v>
      </c>
      <c r="C292">
        <v>57.797139569291467</v>
      </c>
      <c r="D292">
        <v>20.639487095183298</v>
      </c>
      <c r="E292">
        <v>36.626664474765739</v>
      </c>
      <c r="F292">
        <v>41.954627650830183</v>
      </c>
      <c r="G292">
        <v>39.870129870129873</v>
      </c>
      <c r="H292">
        <v>35.212888377445339</v>
      </c>
      <c r="I292">
        <v>30.087128061811608</v>
      </c>
      <c r="J292">
        <v>26.184448462929478</v>
      </c>
      <c r="K292">
        <v>49.432845635377284</v>
      </c>
      <c r="L292">
        <v>33.010027946736805</v>
      </c>
      <c r="M292">
        <v>43.736643103731708</v>
      </c>
      <c r="N292">
        <v>34.887391089922737</v>
      </c>
      <c r="O292">
        <v>34.570113430872922</v>
      </c>
      <c r="P292">
        <v>41.158967614663815</v>
      </c>
      <c r="Q292">
        <v>42.146966957093539</v>
      </c>
      <c r="R292">
        <v>7.1560085484136113</v>
      </c>
      <c r="S292">
        <v>0</v>
      </c>
      <c r="T292">
        <v>25.48742396843663</v>
      </c>
    </row>
    <row r="293" spans="2:20" x14ac:dyDescent="0.25">
      <c r="B293">
        <v>3.3082057685489219</v>
      </c>
      <c r="C293">
        <v>48.397539656846874</v>
      </c>
      <c r="D293">
        <v>20.011099292420109</v>
      </c>
      <c r="E293">
        <v>32.263484869506236</v>
      </c>
      <c r="F293">
        <v>30.088331868843358</v>
      </c>
      <c r="G293">
        <v>28.785706577872329</v>
      </c>
      <c r="H293">
        <v>29.66748369791426</v>
      </c>
      <c r="I293">
        <v>35.562441227705065</v>
      </c>
      <c r="J293">
        <v>24.34753117822072</v>
      </c>
      <c r="K293">
        <v>38.850606607162128</v>
      </c>
      <c r="L293">
        <v>31.579028503599559</v>
      </c>
      <c r="M293">
        <v>30.803619602583669</v>
      </c>
      <c r="N293">
        <v>43.028256948619529</v>
      </c>
      <c r="O293">
        <v>38.472922351200111</v>
      </c>
      <c r="P293">
        <v>28.892074796898363</v>
      </c>
      <c r="Q293">
        <v>29.630486056513899</v>
      </c>
      <c r="R293">
        <v>19.992600471719928</v>
      </c>
      <c r="S293">
        <v>0</v>
      </c>
      <c r="T293">
        <v>25.327968675330283</v>
      </c>
    </row>
    <row r="294" spans="2:20" x14ac:dyDescent="0.25">
      <c r="B294">
        <v>0</v>
      </c>
      <c r="C294">
        <v>47.727501473781075</v>
      </c>
      <c r="D294">
        <v>19.580439690002731</v>
      </c>
      <c r="E294">
        <v>26.75811298508965</v>
      </c>
      <c r="F294">
        <v>40.351406921738629</v>
      </c>
      <c r="G294">
        <v>30.075198780715755</v>
      </c>
      <c r="H294">
        <v>38.046557103624785</v>
      </c>
      <c r="I294">
        <v>36.814332341227043</v>
      </c>
      <c r="J294">
        <v>35.993328444693667</v>
      </c>
      <c r="K294">
        <v>37.504493234985404</v>
      </c>
      <c r="L294">
        <v>30.408776546032296</v>
      </c>
      <c r="M294">
        <v>34.280866727055745</v>
      </c>
      <c r="N294">
        <v>31.698514716243224</v>
      </c>
      <c r="O294">
        <v>35.855296265942002</v>
      </c>
      <c r="P294">
        <v>50.11574573322406</v>
      </c>
      <c r="Q294">
        <v>45.12070626464795</v>
      </c>
      <c r="R294">
        <v>32.247767760859254</v>
      </c>
      <c r="S294">
        <v>3.2164373319530113</v>
      </c>
      <c r="T294">
        <v>30.781175861622739</v>
      </c>
    </row>
    <row r="295" spans="2:20" x14ac:dyDescent="0.25">
      <c r="B295">
        <v>0</v>
      </c>
      <c r="C295">
        <v>56.348956529950577</v>
      </c>
      <c r="D295">
        <v>24.807201989360696</v>
      </c>
      <c r="E295">
        <v>27.638578488463594</v>
      </c>
      <c r="F295">
        <v>41.871006326922469</v>
      </c>
      <c r="G295">
        <v>45.353961408920647</v>
      </c>
      <c r="H295">
        <v>43.750196732663916</v>
      </c>
      <c r="I295">
        <v>39.322924863860997</v>
      </c>
      <c r="J295">
        <v>31.286789008152599</v>
      </c>
      <c r="K295">
        <v>38.164562938713843</v>
      </c>
      <c r="L295">
        <v>37.180899619125562</v>
      </c>
      <c r="M295">
        <v>30.743806855739876</v>
      </c>
      <c r="N295">
        <v>47.423589033334387</v>
      </c>
      <c r="O295">
        <v>50.203028109163014</v>
      </c>
      <c r="P295">
        <v>42.037835625924643</v>
      </c>
      <c r="Q295">
        <v>39.305612389436249</v>
      </c>
      <c r="R295">
        <v>4.5594762189555853</v>
      </c>
      <c r="S295">
        <v>6.8620353174478259</v>
      </c>
      <c r="T295">
        <v>36.082344423809374</v>
      </c>
    </row>
    <row r="296" spans="2:20" x14ac:dyDescent="0.25">
      <c r="B296">
        <v>0</v>
      </c>
      <c r="C296">
        <v>56.829184239460432</v>
      </c>
      <c r="D296">
        <v>28.559003561054858</v>
      </c>
      <c r="E296">
        <v>33.66755829791424</v>
      </c>
      <c r="F296">
        <v>43.617178397361215</v>
      </c>
      <c r="G296">
        <v>43.407125391798083</v>
      </c>
      <c r="H296">
        <v>49.828511413426988</v>
      </c>
      <c r="I296">
        <v>53.161461837635592</v>
      </c>
      <c r="J296">
        <v>39.562170766529363</v>
      </c>
      <c r="K296">
        <v>37.599487995798938</v>
      </c>
      <c r="L296">
        <v>50.480003938493859</v>
      </c>
      <c r="M296">
        <v>37.766873984607052</v>
      </c>
      <c r="N296">
        <v>35.953525772519157</v>
      </c>
      <c r="O296">
        <v>33.439453862185538</v>
      </c>
      <c r="P296">
        <v>45.000574363687086</v>
      </c>
      <c r="Q296">
        <v>50.442260039056727</v>
      </c>
      <c r="R296">
        <v>16.45305807637396</v>
      </c>
      <c r="S296">
        <v>4.665474178249668</v>
      </c>
      <c r="T296">
        <v>42.086088911498756</v>
      </c>
    </row>
    <row r="297" spans="2:20" x14ac:dyDescent="0.25">
      <c r="B297">
        <v>0</v>
      </c>
      <c r="C297">
        <v>42.317384021557061</v>
      </c>
      <c r="D297">
        <v>15.366688515038962</v>
      </c>
      <c r="E297">
        <v>31.240259267351249</v>
      </c>
      <c r="F297">
        <v>37.05775253076979</v>
      </c>
      <c r="G297">
        <v>28.142160075741025</v>
      </c>
      <c r="H297">
        <v>23.299104216735852</v>
      </c>
      <c r="I297">
        <v>27.549340907435731</v>
      </c>
      <c r="J297">
        <v>16.935401645910712</v>
      </c>
      <c r="K297">
        <v>49.86381181268662</v>
      </c>
      <c r="L297">
        <v>28.477168450950401</v>
      </c>
      <c r="M297">
        <v>36.743135969703587</v>
      </c>
      <c r="N297">
        <v>48.700021848372295</v>
      </c>
      <c r="O297">
        <v>46.072390940208287</v>
      </c>
      <c r="P297">
        <v>27.952807515840071</v>
      </c>
      <c r="Q297">
        <v>36.242079965042606</v>
      </c>
      <c r="R297">
        <v>1.6954336901900808</v>
      </c>
      <c r="S297">
        <v>1.2875974073264875</v>
      </c>
      <c r="T297">
        <v>16.775180249071443</v>
      </c>
    </row>
    <row r="298" spans="2:20" x14ac:dyDescent="0.25">
      <c r="B298">
        <v>0</v>
      </c>
      <c r="C298">
        <v>46.105656562562224</v>
      </c>
      <c r="D298">
        <v>19.040544059307365</v>
      </c>
      <c r="E298">
        <v>27.70842587345107</v>
      </c>
      <c r="F298">
        <v>34.017491996875336</v>
      </c>
      <c r="G298">
        <v>35.457288587314473</v>
      </c>
      <c r="H298">
        <v>33.414002787691274</v>
      </c>
      <c r="I298">
        <v>31.211420344019487</v>
      </c>
      <c r="J298">
        <v>21.603075650588938</v>
      </c>
      <c r="K298">
        <v>35.535405210838299</v>
      </c>
      <c r="L298">
        <v>29.986061543645746</v>
      </c>
      <c r="M298">
        <v>40.237719607272503</v>
      </c>
      <c r="N298">
        <v>47.808905295081715</v>
      </c>
      <c r="O298">
        <v>47.576087123010709</v>
      </c>
      <c r="P298">
        <v>33.368051832677253</v>
      </c>
      <c r="Q298">
        <v>34.700629528083695</v>
      </c>
      <c r="R298">
        <v>0.93586778378543967</v>
      </c>
      <c r="S298">
        <v>0.37986122811585765</v>
      </c>
      <c r="T298">
        <v>22.84987822996921</v>
      </c>
    </row>
    <row r="299" spans="2:20" x14ac:dyDescent="0.25">
      <c r="B299">
        <v>5.3975941259178253</v>
      </c>
      <c r="C299">
        <v>43.264073321876786</v>
      </c>
      <c r="D299">
        <v>16.835911055564235</v>
      </c>
      <c r="E299">
        <v>26.364370150497319</v>
      </c>
      <c r="F299">
        <v>22.466541686194866</v>
      </c>
      <c r="G299">
        <v>19.480029162110089</v>
      </c>
      <c r="H299">
        <v>33.067749830755609</v>
      </c>
      <c r="I299">
        <v>27.020517627454044</v>
      </c>
      <c r="J299">
        <v>33.783783783783782</v>
      </c>
      <c r="K299">
        <v>28.768942352757382</v>
      </c>
      <c r="L299">
        <v>25.851429464146225</v>
      </c>
      <c r="M299">
        <v>15.241108160183305</v>
      </c>
      <c r="N299">
        <v>18.126074050929542</v>
      </c>
      <c r="O299">
        <v>17.19002239233453</v>
      </c>
      <c r="P299">
        <v>34.464666979117844</v>
      </c>
      <c r="Q299">
        <v>41.213612456387025</v>
      </c>
      <c r="R299">
        <v>35.822527730042182</v>
      </c>
      <c r="S299">
        <v>0</v>
      </c>
      <c r="T299">
        <v>24.763057855543405</v>
      </c>
    </row>
    <row r="300" spans="2:20" x14ac:dyDescent="0.25">
      <c r="B300">
        <v>0.37863629367400337</v>
      </c>
      <c r="C300">
        <v>49.201169770663384</v>
      </c>
      <c r="D300">
        <v>18.553178390026165</v>
      </c>
      <c r="E300">
        <v>32.591965522548868</v>
      </c>
      <c r="F300">
        <v>41.151300600277054</v>
      </c>
      <c r="G300">
        <v>38.323841773126063</v>
      </c>
      <c r="H300">
        <v>37.977528089887642</v>
      </c>
      <c r="I300">
        <v>40.426350623364634</v>
      </c>
      <c r="J300">
        <v>29.850700323226103</v>
      </c>
      <c r="K300">
        <v>52.116361397568113</v>
      </c>
      <c r="L300">
        <v>24.93150684931507</v>
      </c>
      <c r="M300">
        <v>34.88994920732646</v>
      </c>
      <c r="N300">
        <v>42.23795597968293</v>
      </c>
      <c r="O300">
        <v>42.755117746652296</v>
      </c>
      <c r="P300">
        <v>26.690780360166233</v>
      </c>
      <c r="Q300">
        <v>37.255656456826223</v>
      </c>
      <c r="R300">
        <v>0.25088502385716482</v>
      </c>
      <c r="S300">
        <v>0</v>
      </c>
      <c r="T300">
        <v>30.583346159766045</v>
      </c>
    </row>
    <row r="301" spans="2:20" x14ac:dyDescent="0.25">
      <c r="B301">
        <v>0</v>
      </c>
      <c r="C301">
        <v>43.086965614077016</v>
      </c>
      <c r="D301">
        <v>14.28464732769695</v>
      </c>
      <c r="E301">
        <v>22.957308875810352</v>
      </c>
      <c r="F301">
        <v>35.742240014339913</v>
      </c>
      <c r="G301">
        <v>30.104860633943776</v>
      </c>
      <c r="H301">
        <v>22.427030741194397</v>
      </c>
      <c r="I301">
        <v>21.774265826188273</v>
      </c>
      <c r="J301">
        <v>27.592387894721121</v>
      </c>
      <c r="K301">
        <v>35.794520957189377</v>
      </c>
      <c r="L301">
        <v>27.410151465360137</v>
      </c>
      <c r="M301">
        <v>32.119917545484419</v>
      </c>
      <c r="N301">
        <v>41.457293938398109</v>
      </c>
      <c r="O301">
        <v>41.388581842081678</v>
      </c>
      <c r="P301">
        <v>29.284796701819378</v>
      </c>
      <c r="Q301">
        <v>30.856212469751743</v>
      </c>
      <c r="R301">
        <v>9.0864278672362797</v>
      </c>
      <c r="S301">
        <v>4.4573238132225974</v>
      </c>
      <c r="T301">
        <v>21.632360409882594</v>
      </c>
    </row>
    <row r="302" spans="2:20" x14ac:dyDescent="0.25">
      <c r="B302">
        <v>0</v>
      </c>
      <c r="C302">
        <v>35.08248696867107</v>
      </c>
      <c r="D302">
        <v>14.202805094309207</v>
      </c>
      <c r="E302">
        <v>22.956633886828953</v>
      </c>
      <c r="F302">
        <v>28.572196249126769</v>
      </c>
      <c r="G302">
        <v>25.905475845021225</v>
      </c>
      <c r="H302">
        <v>21.889945725186738</v>
      </c>
      <c r="I302">
        <v>29.907571605137299</v>
      </c>
      <c r="J302">
        <v>22.447471653500994</v>
      </c>
      <c r="K302">
        <v>39.683755172228494</v>
      </c>
      <c r="L302">
        <v>26.184910527164273</v>
      </c>
      <c r="M302">
        <v>23.061421892632598</v>
      </c>
      <c r="N302">
        <v>40.288301359557202</v>
      </c>
      <c r="O302">
        <v>30.770057499059593</v>
      </c>
      <c r="P302">
        <v>36.295609651244021</v>
      </c>
      <c r="Q302">
        <v>30.653178569509375</v>
      </c>
      <c r="R302">
        <v>11.916277070234832</v>
      </c>
      <c r="S302">
        <v>5.6894513407491001</v>
      </c>
      <c r="T302">
        <v>10.052931377290559</v>
      </c>
    </row>
    <row r="303" spans="2:20" x14ac:dyDescent="0.25">
      <c r="B303">
        <v>0</v>
      </c>
      <c r="C303">
        <v>55.600232387475536</v>
      </c>
      <c r="D303">
        <v>22.203705968688844</v>
      </c>
      <c r="E303">
        <v>29.341976516634048</v>
      </c>
      <c r="F303">
        <v>42.115643346379649</v>
      </c>
      <c r="G303">
        <v>34.607387475538161</v>
      </c>
      <c r="H303">
        <v>38.831641389432484</v>
      </c>
      <c r="I303">
        <v>40.545499021526425</v>
      </c>
      <c r="J303">
        <v>28.261068982387478</v>
      </c>
      <c r="K303">
        <v>47.601210861056757</v>
      </c>
      <c r="L303">
        <v>34.252690802348333</v>
      </c>
      <c r="M303">
        <v>41.080601761252446</v>
      </c>
      <c r="N303">
        <v>47.599681996086105</v>
      </c>
      <c r="O303">
        <v>42.820450097847356</v>
      </c>
      <c r="P303">
        <v>45.589224559686883</v>
      </c>
      <c r="Q303">
        <v>34.462145303326807</v>
      </c>
      <c r="R303">
        <v>3.4598214285714288</v>
      </c>
      <c r="S303">
        <v>0.48465019569471623</v>
      </c>
      <c r="T303">
        <v>35.53540851272016</v>
      </c>
    </row>
    <row r="304" spans="2:20" x14ac:dyDescent="0.25">
      <c r="B304">
        <v>0</v>
      </c>
      <c r="C304">
        <v>48.209354442275718</v>
      </c>
      <c r="D304">
        <v>15.888093689004554</v>
      </c>
      <c r="E304">
        <v>35.276512687052701</v>
      </c>
      <c r="F304">
        <v>39.450589170823392</v>
      </c>
      <c r="G304">
        <v>40.250126509072508</v>
      </c>
      <c r="H304">
        <v>30.029639268416108</v>
      </c>
      <c r="I304">
        <v>27.646931251355454</v>
      </c>
      <c r="J304">
        <v>27.868141400997615</v>
      </c>
      <c r="K304">
        <v>34.203715752186795</v>
      </c>
      <c r="L304">
        <v>36.346417985975563</v>
      </c>
      <c r="M304">
        <v>23.890696161353286</v>
      </c>
      <c r="N304">
        <v>24.860840020241451</v>
      </c>
      <c r="O304">
        <v>33.522735487602112</v>
      </c>
      <c r="P304">
        <v>39.440468445022766</v>
      </c>
      <c r="Q304">
        <v>39.347936094845657</v>
      </c>
      <c r="R304">
        <v>21.282440540735923</v>
      </c>
      <c r="S304">
        <v>3.8299718065495556</v>
      </c>
      <c r="T304">
        <v>32.465842550422899</v>
      </c>
    </row>
    <row r="305" spans="2:20" x14ac:dyDescent="0.25">
      <c r="B305">
        <v>0</v>
      </c>
      <c r="C305">
        <v>58.912775330396471</v>
      </c>
      <c r="D305">
        <v>30.891629955947135</v>
      </c>
      <c r="E305">
        <v>36.835242290748901</v>
      </c>
      <c r="F305">
        <v>50.266079295154185</v>
      </c>
      <c r="G305">
        <v>45.612334801762117</v>
      </c>
      <c r="H305">
        <v>39.755066079295155</v>
      </c>
      <c r="I305">
        <v>28.673127753303966</v>
      </c>
      <c r="J305">
        <v>20.445814977973566</v>
      </c>
      <c r="K305">
        <v>59.083700440528631</v>
      </c>
      <c r="L305">
        <v>40.345374449339204</v>
      </c>
      <c r="M305">
        <v>48.410572687224665</v>
      </c>
      <c r="N305">
        <v>53.136563876651991</v>
      </c>
      <c r="O305">
        <v>42.606167400881056</v>
      </c>
      <c r="P305">
        <v>42.673127753303966</v>
      </c>
      <c r="Q305">
        <v>40.417621145374447</v>
      </c>
      <c r="R305">
        <v>6.4898678414096906</v>
      </c>
      <c r="S305">
        <v>6.9638766519823783</v>
      </c>
      <c r="T305">
        <v>43.964757709251103</v>
      </c>
    </row>
    <row r="306" spans="2:20" x14ac:dyDescent="0.25">
      <c r="B306">
        <v>0</v>
      </c>
      <c r="C306">
        <v>48.634659461756804</v>
      </c>
      <c r="D306">
        <v>18.645740046447383</v>
      </c>
      <c r="E306">
        <v>25.512666777978477</v>
      </c>
      <c r="F306">
        <v>36.921115344332968</v>
      </c>
      <c r="G306">
        <v>31.471896297870405</v>
      </c>
      <c r="H306">
        <v>31.213855284528165</v>
      </c>
      <c r="I306">
        <v>27.256720450509253</v>
      </c>
      <c r="J306">
        <v>27.083681182738573</v>
      </c>
      <c r="K306">
        <v>37.171566916106315</v>
      </c>
      <c r="L306">
        <v>36.370121886431598</v>
      </c>
      <c r="M306">
        <v>23.518161533674352</v>
      </c>
      <c r="N306">
        <v>35.524658095657315</v>
      </c>
      <c r="O306">
        <v>39.469649823166009</v>
      </c>
      <c r="P306">
        <v>37.965422504212135</v>
      </c>
      <c r="Q306">
        <v>37.226210895402318</v>
      </c>
      <c r="R306">
        <v>28.31772438183998</v>
      </c>
      <c r="S306">
        <v>1.7880724336303337</v>
      </c>
      <c r="T306">
        <v>30.614289400585903</v>
      </c>
    </row>
    <row r="307" spans="2:20" x14ac:dyDescent="0.25">
      <c r="B307">
        <v>0</v>
      </c>
      <c r="C307">
        <v>49.364852618158913</v>
      </c>
      <c r="D307">
        <v>17.605947498579173</v>
      </c>
      <c r="E307">
        <v>26.302935348601448</v>
      </c>
      <c r="F307">
        <v>37.684899313395697</v>
      </c>
      <c r="G307">
        <v>31.783481559989557</v>
      </c>
      <c r="H307">
        <v>33.00923152542893</v>
      </c>
      <c r="I307">
        <v>23.230880297374927</v>
      </c>
      <c r="J307">
        <v>20.383085264887946</v>
      </c>
      <c r="K307">
        <v>42.526458074128684</v>
      </c>
      <c r="L307">
        <v>28.457981967036851</v>
      </c>
      <c r="M307">
        <v>40.623319969893863</v>
      </c>
      <c r="N307">
        <v>43.469578974855224</v>
      </c>
      <c r="O307">
        <v>37.930663717493815</v>
      </c>
      <c r="P307">
        <v>32.434757230849577</v>
      </c>
      <c r="Q307">
        <v>41.167073713960953</v>
      </c>
      <c r="R307">
        <v>2.5544137750948495</v>
      </c>
      <c r="S307">
        <v>1.5145231402546735</v>
      </c>
      <c r="T307">
        <v>21.085049844093206</v>
      </c>
    </row>
    <row r="308" spans="2:20" x14ac:dyDescent="0.25">
      <c r="B308">
        <v>2.8001455442881777</v>
      </c>
      <c r="C308">
        <v>54.098179114394654</v>
      </c>
      <c r="D308">
        <v>24.883327268987994</v>
      </c>
      <c r="E308">
        <v>30.43141225419626</v>
      </c>
      <c r="F308">
        <v>31.785606935501733</v>
      </c>
      <c r="G308">
        <v>25.541440572052331</v>
      </c>
      <c r="H308">
        <v>34.601572511113574</v>
      </c>
      <c r="I308">
        <v>28.646912720887187</v>
      </c>
      <c r="J308">
        <v>25.005141510180191</v>
      </c>
      <c r="K308">
        <v>45.541124171425864</v>
      </c>
      <c r="L308">
        <v>41.597190362436919</v>
      </c>
      <c r="M308">
        <v>32.332980019300436</v>
      </c>
      <c r="N308">
        <v>36.337029947319294</v>
      </c>
      <c r="O308">
        <v>41.227001629463231</v>
      </c>
      <c r="P308">
        <v>44.799164702346111</v>
      </c>
      <c r="Q308">
        <v>33.850121023239623</v>
      </c>
      <c r="R308">
        <v>7.9780417965227572</v>
      </c>
      <c r="S308">
        <v>0</v>
      </c>
      <c r="T308">
        <v>16.704371074654727</v>
      </c>
    </row>
    <row r="309" spans="2:20" x14ac:dyDescent="0.25">
      <c r="B309">
        <v>0</v>
      </c>
      <c r="C309">
        <v>38.882244648400231</v>
      </c>
      <c r="D309">
        <v>12.034884502197079</v>
      </c>
      <c r="E309">
        <v>22.990714487281132</v>
      </c>
      <c r="F309">
        <v>24.579061236007902</v>
      </c>
      <c r="G309">
        <v>27.935821116142819</v>
      </c>
      <c r="H309">
        <v>29.940739347192174</v>
      </c>
      <c r="I309">
        <v>21.429243318059047</v>
      </c>
      <c r="J309">
        <v>27.935821116142819</v>
      </c>
      <c r="K309">
        <v>21.606622142789956</v>
      </c>
      <c r="L309">
        <v>25.056102772216025</v>
      </c>
      <c r="M309">
        <v>17.471814235994461</v>
      </c>
      <c r="N309">
        <v>26.446914011583374</v>
      </c>
      <c r="O309">
        <v>27.220930701318245</v>
      </c>
      <c r="P309">
        <v>32.850020828574117</v>
      </c>
      <c r="Q309">
        <v>27.817568566322208</v>
      </c>
      <c r="R309">
        <v>23.54703898302807</v>
      </c>
      <c r="S309">
        <v>4.6118494430036145</v>
      </c>
      <c r="T309">
        <v>29.682733783947217</v>
      </c>
    </row>
    <row r="310" spans="2:20" x14ac:dyDescent="0.25">
      <c r="B310">
        <v>0</v>
      </c>
      <c r="C310">
        <v>58.844329598966397</v>
      </c>
      <c r="D310">
        <v>22.74280468524217</v>
      </c>
      <c r="E310">
        <v>34.165207486867381</v>
      </c>
      <c r="F310">
        <v>40.628665657990922</v>
      </c>
      <c r="G310">
        <v>33.762303860734747</v>
      </c>
      <c r="H310">
        <v>30.21097189874709</v>
      </c>
      <c r="I310">
        <v>32.545092905836157</v>
      </c>
      <c r="J310">
        <v>32.415891743025689</v>
      </c>
      <c r="K310">
        <v>55.685701171310541</v>
      </c>
      <c r="L310">
        <v>33.753803784234059</v>
      </c>
      <c r="M310">
        <v>37.852540672866056</v>
      </c>
      <c r="N310">
        <v>58.551926967342702</v>
      </c>
      <c r="O310">
        <v>55.474899274093467</v>
      </c>
      <c r="P310">
        <v>28.92406031654285</v>
      </c>
      <c r="Q310">
        <v>30.032470292232631</v>
      </c>
      <c r="R310">
        <v>7.5242677184094653</v>
      </c>
      <c r="S310">
        <v>6.1166550498954493</v>
      </c>
      <c r="T310">
        <v>41.164170477534299</v>
      </c>
    </row>
    <row r="311" spans="2:20" x14ac:dyDescent="0.25">
      <c r="B311">
        <v>0</v>
      </c>
      <c r="C311">
        <v>63.781437718661294</v>
      </c>
      <c r="D311">
        <v>32.513697273747447</v>
      </c>
      <c r="E311">
        <v>38.497590600039608</v>
      </c>
      <c r="F311">
        <v>44.837943098554362</v>
      </c>
      <c r="G311">
        <v>45.207604462340747</v>
      </c>
      <c r="H311">
        <v>39.299623737540436</v>
      </c>
      <c r="I311">
        <v>35.916562149316789</v>
      </c>
      <c r="J311">
        <v>41.824542874117107</v>
      </c>
      <c r="K311">
        <v>46.522872796884286</v>
      </c>
      <c r="L311">
        <v>43.483068189319432</v>
      </c>
      <c r="M311">
        <v>49.122054261007328</v>
      </c>
      <c r="N311">
        <v>53.723018020991489</v>
      </c>
      <c r="O311">
        <v>57.134134266288207</v>
      </c>
      <c r="P311">
        <v>46.461812660901707</v>
      </c>
      <c r="Q311">
        <v>46.03109116113275</v>
      </c>
      <c r="R311">
        <v>14.827711400092417</v>
      </c>
      <c r="S311">
        <v>5.3039804607564855</v>
      </c>
      <c r="T311">
        <v>21.11855568024292</v>
      </c>
    </row>
    <row r="312" spans="2:20" x14ac:dyDescent="0.25">
      <c r="B312">
        <v>0</v>
      </c>
      <c r="C312">
        <v>37.169764147012252</v>
      </c>
      <c r="D312">
        <v>13.395560741172877</v>
      </c>
      <c r="E312">
        <v>22.361585687696198</v>
      </c>
      <c r="F312">
        <v>26.459149373558908</v>
      </c>
      <c r="G312">
        <v>29.245492679945549</v>
      </c>
      <c r="H312">
        <v>24.438147623413062</v>
      </c>
      <c r="I312">
        <v>22.921354557324221</v>
      </c>
      <c r="J312">
        <v>23.757535350168069</v>
      </c>
      <c r="K312">
        <v>32.991638192071562</v>
      </c>
      <c r="L312">
        <v>23.429730255299052</v>
      </c>
      <c r="M312">
        <v>25.075700752840511</v>
      </c>
      <c r="N312">
        <v>24.627052254354528</v>
      </c>
      <c r="O312">
        <v>30.537266994471761</v>
      </c>
      <c r="P312">
        <v>26.570269744700948</v>
      </c>
      <c r="Q312">
        <v>29.509403561407893</v>
      </c>
      <c r="R312">
        <v>16.527766202739116</v>
      </c>
      <c r="S312">
        <v>2.0223907547851208</v>
      </c>
      <c r="T312">
        <v>19.189099091590968</v>
      </c>
    </row>
    <row r="313" spans="2:20" x14ac:dyDescent="0.25">
      <c r="B313">
        <v>3.0194400138970043</v>
      </c>
      <c r="C313">
        <v>50.007106422626848</v>
      </c>
      <c r="D313">
        <v>20.880248882712444</v>
      </c>
      <c r="E313">
        <v>30.027004405982026</v>
      </c>
      <c r="F313">
        <v>34.472466560333523</v>
      </c>
      <c r="G313">
        <v>29.734851475767098</v>
      </c>
      <c r="H313">
        <v>30.726592233469674</v>
      </c>
      <c r="I313">
        <v>29.518500386905234</v>
      </c>
      <c r="J313">
        <v>27.921924103406344</v>
      </c>
      <c r="K313">
        <v>43.617642878574927</v>
      </c>
      <c r="L313">
        <v>29.796440471866465</v>
      </c>
      <c r="M313">
        <v>30.178608088688151</v>
      </c>
      <c r="N313">
        <v>46.441261468976521</v>
      </c>
      <c r="O313">
        <v>42.351120445967503</v>
      </c>
      <c r="P313">
        <v>30.560775705509847</v>
      </c>
      <c r="Q313">
        <v>25.545220535982189</v>
      </c>
      <c r="R313">
        <v>3.5216272128610457</v>
      </c>
      <c r="S313">
        <v>0</v>
      </c>
      <c r="T313">
        <v>12.913159515499897</v>
      </c>
    </row>
    <row r="314" spans="2:20" x14ac:dyDescent="0.25">
      <c r="B314">
        <v>0</v>
      </c>
      <c r="C314">
        <v>41.56753718305152</v>
      </c>
      <c r="D314">
        <v>15.705756346565792</v>
      </c>
      <c r="E314">
        <v>29.313461859836227</v>
      </c>
      <c r="F314">
        <v>37.830241708825184</v>
      </c>
      <c r="G314">
        <v>35.44809565045653</v>
      </c>
      <c r="H314">
        <v>26.297798641812133</v>
      </c>
      <c r="I314">
        <v>22.891694392537563</v>
      </c>
      <c r="J314">
        <v>12.752381386445466</v>
      </c>
      <c r="K314">
        <v>38.26474028834906</v>
      </c>
      <c r="L314">
        <v>27.707640186560926</v>
      </c>
      <c r="M314">
        <v>24.755784452243137</v>
      </c>
      <c r="N314">
        <v>37.497531258070886</v>
      </c>
      <c r="O314">
        <v>35.186788812421185</v>
      </c>
      <c r="P314">
        <v>31.674338756969451</v>
      </c>
      <c r="Q314">
        <v>17.695942147881439</v>
      </c>
      <c r="R314">
        <v>10.573811585615971</v>
      </c>
      <c r="S314">
        <v>0.82342038497181835</v>
      </c>
      <c r="T314">
        <v>23.517615423180345</v>
      </c>
    </row>
    <row r="315" spans="2:20" x14ac:dyDescent="0.25">
      <c r="B315">
        <v>0</v>
      </c>
      <c r="C315">
        <v>57.657078579463281</v>
      </c>
      <c r="D315">
        <v>20.628314317853125</v>
      </c>
      <c r="E315">
        <v>35.037763136750769</v>
      </c>
      <c r="F315">
        <v>42.780009641651937</v>
      </c>
      <c r="G315">
        <v>37.404788687128395</v>
      </c>
      <c r="H315">
        <v>41.897798489474532</v>
      </c>
      <c r="I315">
        <v>31.806202796079063</v>
      </c>
      <c r="J315">
        <v>38.598746585248271</v>
      </c>
      <c r="K315">
        <v>48.781937972039209</v>
      </c>
      <c r="L315">
        <v>39.259199742889287</v>
      </c>
      <c r="M315">
        <v>27.716535433070867</v>
      </c>
      <c r="N315">
        <v>49.445605013659005</v>
      </c>
      <c r="O315">
        <v>54.346778081311264</v>
      </c>
      <c r="P315">
        <v>44.404627992929456</v>
      </c>
      <c r="Q315">
        <v>39.111361079865013</v>
      </c>
      <c r="R315">
        <v>28.571428571428569</v>
      </c>
      <c r="S315">
        <v>2.1484814398200225</v>
      </c>
      <c r="T315">
        <v>32.743049975895872</v>
      </c>
    </row>
    <row r="316" spans="2:20" x14ac:dyDescent="0.25">
      <c r="B316">
        <v>0</v>
      </c>
      <c r="C316">
        <v>47.024850714759637</v>
      </c>
      <c r="D316">
        <v>19.396525725315158</v>
      </c>
      <c r="E316">
        <v>28.433560528379275</v>
      </c>
      <c r="F316">
        <v>32.578864829000544</v>
      </c>
      <c r="G316">
        <v>33.857590928282768</v>
      </c>
      <c r="H316">
        <v>31.570058507750769</v>
      </c>
      <c r="I316">
        <v>28.226973882622598</v>
      </c>
      <c r="J316">
        <v>26.489836540201463</v>
      </c>
      <c r="K316">
        <v>23.668496290487965</v>
      </c>
      <c r="L316">
        <v>27.726340551299838</v>
      </c>
      <c r="M316">
        <v>26.913565353760781</v>
      </c>
      <c r="N316">
        <v>20.720489776222934</v>
      </c>
      <c r="O316">
        <v>27.109596477471499</v>
      </c>
      <c r="P316">
        <v>43.567163278846735</v>
      </c>
      <c r="Q316">
        <v>45.387236865914709</v>
      </c>
      <c r="R316">
        <v>26.978406417757405</v>
      </c>
      <c r="S316">
        <v>0.35285602267929306</v>
      </c>
      <c r="T316">
        <v>19.78557210929489</v>
      </c>
    </row>
    <row r="317" spans="2:20" x14ac:dyDescent="0.25">
      <c r="B317">
        <v>7.2792502372255666E-2</v>
      </c>
      <c r="C317">
        <v>34.309966073494429</v>
      </c>
      <c r="D317">
        <v>11.325733449454706</v>
      </c>
      <c r="E317">
        <v>22.010632904810805</v>
      </c>
      <c r="F317">
        <v>24.150212528109606</v>
      </c>
      <c r="G317">
        <v>20.233715927259492</v>
      </c>
      <c r="H317">
        <v>19.52788862747137</v>
      </c>
      <c r="I317">
        <v>15.173337146273932</v>
      </c>
      <c r="J317">
        <v>15.39561425173207</v>
      </c>
      <c r="K317">
        <v>32.31337172271256</v>
      </c>
      <c r="L317">
        <v>14.246532607141466</v>
      </c>
      <c r="M317">
        <v>23.573071973586721</v>
      </c>
      <c r="N317">
        <v>33.428656848344616</v>
      </c>
      <c r="O317">
        <v>26.64725533270073</v>
      </c>
      <c r="P317">
        <v>29.759134809114663</v>
      </c>
      <c r="Q317">
        <v>22.752856455785054</v>
      </c>
      <c r="R317">
        <v>0</v>
      </c>
      <c r="S317">
        <v>1.1542811090457683</v>
      </c>
      <c r="T317">
        <v>10.752492493273193</v>
      </c>
    </row>
    <row r="318" spans="2:20" x14ac:dyDescent="0.25">
      <c r="B318">
        <v>0</v>
      </c>
      <c r="C318">
        <v>88.781758667527669</v>
      </c>
      <c r="D318">
        <v>41.330245607784633</v>
      </c>
      <c r="E318">
        <v>56.483110289696945</v>
      </c>
      <c r="F318">
        <v>72.303992518203472</v>
      </c>
      <c r="G318">
        <v>72.12808123093366</v>
      </c>
      <c r="H318">
        <v>53.768732325369086</v>
      </c>
      <c r="I318">
        <v>56.358413680999355</v>
      </c>
      <c r="J318">
        <v>36.885702197777725</v>
      </c>
      <c r="K318">
        <v>79.83923044378632</v>
      </c>
      <c r="L318">
        <v>55.196063149925401</v>
      </c>
      <c r="M318">
        <v>52.920350041194418</v>
      </c>
      <c r="N318">
        <v>99.18947204346567</v>
      </c>
      <c r="O318">
        <v>94.063550735932665</v>
      </c>
      <c r="P318">
        <v>42.882273041038545</v>
      </c>
      <c r="Q318">
        <v>43.410006902847982</v>
      </c>
      <c r="R318">
        <v>0.55000111336257762</v>
      </c>
      <c r="S318">
        <v>5.8496069830100872</v>
      </c>
      <c r="T318">
        <v>41.964862277049143</v>
      </c>
    </row>
    <row r="319" spans="2:20" x14ac:dyDescent="0.25">
      <c r="B319">
        <v>0</v>
      </c>
      <c r="C319">
        <v>43.018337519684529</v>
      </c>
      <c r="D319">
        <v>14.306909431654022</v>
      </c>
      <c r="E319">
        <v>26.894595051863035</v>
      </c>
      <c r="F319">
        <v>31.454898030896572</v>
      </c>
      <c r="G319">
        <v>21.013313898252147</v>
      </c>
      <c r="H319">
        <v>25.543683381704124</v>
      </c>
      <c r="I319">
        <v>25.504639691815139</v>
      </c>
      <c r="J319">
        <v>27.180915444382265</v>
      </c>
      <c r="K319">
        <v>22.299152751929409</v>
      </c>
      <c r="L319">
        <v>23.237502765594702</v>
      </c>
      <c r="M319">
        <v>20.802477972851623</v>
      </c>
      <c r="N319">
        <v>15.381912359930764</v>
      </c>
      <c r="O319">
        <v>17.772687637466326</v>
      </c>
      <c r="P319">
        <v>32.593672319325321</v>
      </c>
      <c r="Q319">
        <v>37.822923851790151</v>
      </c>
      <c r="R319">
        <v>27.217356221611983</v>
      </c>
      <c r="S319">
        <v>3.5152335463383526</v>
      </c>
      <c r="T319">
        <v>23.225789658628003</v>
      </c>
    </row>
    <row r="320" spans="2:20" x14ac:dyDescent="0.25">
      <c r="B320">
        <v>0.86369090828284023</v>
      </c>
      <c r="C320">
        <v>48.824461859824297</v>
      </c>
      <c r="D320">
        <v>20.451548865942726</v>
      </c>
      <c r="E320">
        <v>27.661812417593811</v>
      </c>
      <c r="F320">
        <v>32.670627101820713</v>
      </c>
      <c r="G320">
        <v>34.906149538525355</v>
      </c>
      <c r="H320">
        <v>27.063302765884949</v>
      </c>
      <c r="I320">
        <v>23.876683308395428</v>
      </c>
      <c r="J320">
        <v>29.774373712982026</v>
      </c>
      <c r="K320">
        <v>29.949185937986105</v>
      </c>
      <c r="L320">
        <v>30.572880401771823</v>
      </c>
      <c r="M320">
        <v>44.762299817780473</v>
      </c>
      <c r="N320">
        <v>39.540154960667252</v>
      </c>
      <c r="O320">
        <v>37.291299388157213</v>
      </c>
      <c r="P320">
        <v>31.805454734003941</v>
      </c>
      <c r="Q320">
        <v>40.500140738655723</v>
      </c>
      <c r="R320">
        <v>0.49628894386749822</v>
      </c>
      <c r="S320">
        <v>0</v>
      </c>
      <c r="T320">
        <v>20.295995614879779</v>
      </c>
    </row>
    <row r="321" spans="2:20" x14ac:dyDescent="0.25">
      <c r="B321">
        <v>0</v>
      </c>
      <c r="C321">
        <v>45.499372684036999</v>
      </c>
      <c r="D321">
        <v>22.69424911738103</v>
      </c>
      <c r="E321">
        <v>32.779447378402828</v>
      </c>
      <c r="F321">
        <v>40.603390423948881</v>
      </c>
      <c r="G321">
        <v>34.67744288506988</v>
      </c>
      <c r="H321">
        <v>29.718729028681466</v>
      </c>
      <c r="I321">
        <v>36.849706766259153</v>
      </c>
      <c r="J321">
        <v>28.493274589326877</v>
      </c>
      <c r="K321">
        <v>27.343681615265663</v>
      </c>
      <c r="L321">
        <v>30.060105622501677</v>
      </c>
      <c r="M321">
        <v>21.802876900183819</v>
      </c>
      <c r="N321">
        <v>27.523123158171153</v>
      </c>
      <c r="O321">
        <v>37.087503282467246</v>
      </c>
      <c r="P321">
        <v>35.322265340063609</v>
      </c>
      <c r="Q321">
        <v>36.579815014734628</v>
      </c>
      <c r="R321">
        <v>21.661366089925014</v>
      </c>
      <c r="S321">
        <v>2.0788959239051148</v>
      </c>
      <c r="T321">
        <v>25.47340472091734</v>
      </c>
    </row>
    <row r="322" spans="2:20" x14ac:dyDescent="0.25">
      <c r="B322">
        <v>2.1001448375750051</v>
      </c>
      <c r="C322">
        <v>36.549503414028557</v>
      </c>
      <c r="D322">
        <v>13.075470722118768</v>
      </c>
      <c r="E322">
        <v>20.622542933995447</v>
      </c>
      <c r="F322">
        <v>25.942737430167597</v>
      </c>
      <c r="G322">
        <v>19.008638526794954</v>
      </c>
      <c r="H322">
        <v>27.695013449203394</v>
      </c>
      <c r="I322">
        <v>27.780364163045729</v>
      </c>
      <c r="J322">
        <v>24.534450651769088</v>
      </c>
      <c r="K322">
        <v>16.790813159528241</v>
      </c>
      <c r="L322">
        <v>23.174012000827641</v>
      </c>
      <c r="M322">
        <v>20.185443823711978</v>
      </c>
      <c r="N322">
        <v>21.046710117939167</v>
      </c>
      <c r="O322">
        <v>27.193254707221186</v>
      </c>
      <c r="P322">
        <v>23.392561555969376</v>
      </c>
      <c r="Q322">
        <v>18.257293606455619</v>
      </c>
      <c r="R322">
        <v>13.301779433064349</v>
      </c>
      <c r="S322">
        <v>0</v>
      </c>
      <c r="T322">
        <v>23.175305193461618</v>
      </c>
    </row>
    <row r="323" spans="2:20" x14ac:dyDescent="0.25">
      <c r="B323">
        <v>0</v>
      </c>
      <c r="C323">
        <v>58.429062516194783</v>
      </c>
      <c r="D323">
        <v>24.325865017533555</v>
      </c>
      <c r="E323">
        <v>37.37152135984384</v>
      </c>
      <c r="F323">
        <v>45.476688144552504</v>
      </c>
      <c r="G323">
        <v>41.805869854376482</v>
      </c>
      <c r="H323">
        <v>41.598576586225363</v>
      </c>
      <c r="I323">
        <v>39.675931524123754</v>
      </c>
      <c r="J323">
        <v>33.030454835979199</v>
      </c>
      <c r="K323">
        <v>46.831004163139802</v>
      </c>
      <c r="L323">
        <v>44.438494359895664</v>
      </c>
      <c r="M323">
        <v>49.475720775967801</v>
      </c>
      <c r="N323">
        <v>42.465753424657535</v>
      </c>
      <c r="O323">
        <v>38.406260256698168</v>
      </c>
      <c r="P323">
        <v>45.528511461590284</v>
      </c>
      <c r="Q323">
        <v>40.904144137919118</v>
      </c>
      <c r="R323">
        <v>1.442415657551521</v>
      </c>
      <c r="S323">
        <v>4.80747637720465</v>
      </c>
      <c r="T323">
        <v>30.511841627943131</v>
      </c>
    </row>
    <row r="324" spans="2:20" x14ac:dyDescent="0.25">
      <c r="B324">
        <v>0</v>
      </c>
      <c r="C324">
        <v>51.215937781131203</v>
      </c>
      <c r="D324">
        <v>23.75286572448417</v>
      </c>
      <c r="E324">
        <v>28.047824951391508</v>
      </c>
      <c r="F324">
        <v>37.360341275138573</v>
      </c>
      <c r="G324">
        <v>33.166952029948632</v>
      </c>
      <c r="H324">
        <v>39.745784845758727</v>
      </c>
      <c r="I324">
        <v>33.941785890478535</v>
      </c>
      <c r="J324">
        <v>24.871586523114424</v>
      </c>
      <c r="K324">
        <v>40.011317797962796</v>
      </c>
      <c r="L324">
        <v>40.851446646739603</v>
      </c>
      <c r="M324">
        <v>29.075132766476102</v>
      </c>
      <c r="N324">
        <v>40.757131663716301</v>
      </c>
      <c r="O324">
        <v>41.275138570475058</v>
      </c>
      <c r="P324">
        <v>36.524565425578224</v>
      </c>
      <c r="Q324">
        <v>30.431817522272848</v>
      </c>
      <c r="R324">
        <v>24.752604544531181</v>
      </c>
      <c r="S324">
        <v>0.61377288952087994</v>
      </c>
      <c r="T324">
        <v>24.516091587103514</v>
      </c>
    </row>
    <row r="325" spans="2:20" x14ac:dyDescent="0.25">
      <c r="B325">
        <v>1.5942672123333828</v>
      </c>
      <c r="C325">
        <v>60.933879000049309</v>
      </c>
      <c r="D325">
        <v>26.154200154495999</v>
      </c>
      <c r="E325">
        <v>33.87571290041582</v>
      </c>
      <c r="F325">
        <v>49.844682214880926</v>
      </c>
      <c r="G325">
        <v>48.653090741745146</v>
      </c>
      <c r="H325">
        <v>50.681261607744524</v>
      </c>
      <c r="I325">
        <v>45.393882615913093</v>
      </c>
      <c r="J325">
        <v>45.241030192462567</v>
      </c>
      <c r="K325">
        <v>55.284913630162876</v>
      </c>
      <c r="L325">
        <v>42.660618312706475</v>
      </c>
      <c r="M325">
        <v>50.853836924543494</v>
      </c>
      <c r="N325">
        <v>48.43285176602074</v>
      </c>
      <c r="O325">
        <v>45.803132652893517</v>
      </c>
      <c r="P325">
        <v>51.626316914024613</v>
      </c>
      <c r="Q325">
        <v>47.131140805022767</v>
      </c>
      <c r="R325">
        <v>0</v>
      </c>
      <c r="S325">
        <v>3.6503788439097349</v>
      </c>
      <c r="T325">
        <v>38.416909093897402</v>
      </c>
    </row>
    <row r="326" spans="2:20" x14ac:dyDescent="0.25">
      <c r="B326">
        <v>0</v>
      </c>
      <c r="C326">
        <v>52.974750087615362</v>
      </c>
      <c r="D326">
        <v>25.807312962066721</v>
      </c>
      <c r="E326">
        <v>29.358655563158159</v>
      </c>
      <c r="F326">
        <v>49.825603711553548</v>
      </c>
      <c r="G326">
        <v>37.824802656831494</v>
      </c>
      <c r="H326">
        <v>40.728626024265289</v>
      </c>
      <c r="I326">
        <v>37.781412192720417</v>
      </c>
      <c r="J326">
        <v>36.374559837118873</v>
      </c>
      <c r="K326">
        <v>45.261260659868832</v>
      </c>
      <c r="L326">
        <v>32.881627476176966</v>
      </c>
      <c r="M326">
        <v>42.033677675606214</v>
      </c>
      <c r="N326">
        <v>43.547337327481181</v>
      </c>
      <c r="O326">
        <v>48.375360891840927</v>
      </c>
      <c r="P326">
        <v>37.591161696233371</v>
      </c>
      <c r="Q326">
        <v>49.835616895579179</v>
      </c>
      <c r="R326">
        <v>0.56240716943976232</v>
      </c>
      <c r="S326">
        <v>1.1448407069307922</v>
      </c>
      <c r="T326">
        <v>26.905425476877888</v>
      </c>
    </row>
    <row r="327" spans="2:20" x14ac:dyDescent="0.25">
      <c r="B327">
        <v>0</v>
      </c>
      <c r="C327">
        <v>45.134466681828513</v>
      </c>
      <c r="D327">
        <v>22.545201273595634</v>
      </c>
      <c r="E327">
        <v>27.231635205822151</v>
      </c>
      <c r="F327">
        <v>36.554753240846033</v>
      </c>
      <c r="G327">
        <v>24.465544689561064</v>
      </c>
      <c r="H327">
        <v>28.775301341823972</v>
      </c>
      <c r="I327">
        <v>26.030532181032523</v>
      </c>
      <c r="J327">
        <v>29.650898339777122</v>
      </c>
      <c r="K327">
        <v>37.671992267455082</v>
      </c>
      <c r="L327">
        <v>34.979815783488746</v>
      </c>
      <c r="M327">
        <v>25.574255173982262</v>
      </c>
      <c r="N327">
        <v>31.881112121901296</v>
      </c>
      <c r="O327">
        <v>36.534853309074364</v>
      </c>
      <c r="P327">
        <v>41.922049124403003</v>
      </c>
      <c r="Q327">
        <v>46.709404139185807</v>
      </c>
      <c r="R327">
        <v>22.276552194678189</v>
      </c>
      <c r="S327">
        <v>3.4768023652490334</v>
      </c>
      <c r="T327">
        <v>28.930236524903343</v>
      </c>
    </row>
    <row r="328" spans="2:20" x14ac:dyDescent="0.25">
      <c r="B328">
        <v>0</v>
      </c>
      <c r="C328">
        <v>60.772953221187088</v>
      </c>
      <c r="D328">
        <v>26.87395068637456</v>
      </c>
      <c r="E328">
        <v>34.208447180432564</v>
      </c>
      <c r="F328">
        <v>40.608025809000232</v>
      </c>
      <c r="G328">
        <v>39.408104816143791</v>
      </c>
      <c r="H328">
        <v>33.821641373407516</v>
      </c>
      <c r="I328">
        <v>44.741087006616844</v>
      </c>
      <c r="J328">
        <v>28.335582842281994</v>
      </c>
      <c r="K328">
        <v>44.596240576752152</v>
      </c>
      <c r="L328">
        <v>37.500411495539389</v>
      </c>
      <c r="M328">
        <v>47.084965598972907</v>
      </c>
      <c r="N328">
        <v>52.63521743424301</v>
      </c>
      <c r="O328">
        <v>43.207031635777064</v>
      </c>
      <c r="P328">
        <v>31.308226618823454</v>
      </c>
      <c r="Q328">
        <v>43.136254403002269</v>
      </c>
      <c r="R328">
        <v>3.4845442275405736</v>
      </c>
      <c r="S328">
        <v>1.1258517957665339</v>
      </c>
      <c r="T328">
        <v>22.918655561773711</v>
      </c>
    </row>
    <row r="329" spans="2:20" x14ac:dyDescent="0.25">
      <c r="B329">
        <v>0</v>
      </c>
      <c r="C329">
        <v>57.882432040095964</v>
      </c>
      <c r="D329">
        <v>26.045566370734839</v>
      </c>
      <c r="E329">
        <v>34.873095671041973</v>
      </c>
      <c r="F329">
        <v>41.978515654844671</v>
      </c>
      <c r="G329">
        <v>40.757605855477287</v>
      </c>
      <c r="H329">
        <v>47.267087389025562</v>
      </c>
      <c r="I329">
        <v>47.02259981969042</v>
      </c>
      <c r="J329">
        <v>40.578824320400955</v>
      </c>
      <c r="K329">
        <v>45.76348883761441</v>
      </c>
      <c r="L329">
        <v>50.234555261830906</v>
      </c>
      <c r="M329">
        <v>27.507907644820683</v>
      </c>
      <c r="N329">
        <v>37.11779716700029</v>
      </c>
      <c r="O329">
        <v>43.029812202985809</v>
      </c>
      <c r="P329">
        <v>46.191342083950921</v>
      </c>
      <c r="Q329">
        <v>46.746023256880029</v>
      </c>
      <c r="R329">
        <v>38.230215607475209</v>
      </c>
      <c r="S329">
        <v>2.4250110783429855</v>
      </c>
      <c r="T329">
        <v>29.034426905857003</v>
      </c>
    </row>
    <row r="330" spans="2:20" x14ac:dyDescent="0.25">
      <c r="B330">
        <v>0</v>
      </c>
      <c r="C330">
        <v>63.973802648771596</v>
      </c>
      <c r="D330">
        <v>29.333290316336242</v>
      </c>
      <c r="E330">
        <v>34.403381135971351</v>
      </c>
      <c r="F330">
        <v>54.243357906792923</v>
      </c>
      <c r="G330">
        <v>51.68330886741623</v>
      </c>
      <c r="H330">
        <v>52.025293994289491</v>
      </c>
      <c r="I330">
        <v>42.448097304447415</v>
      </c>
      <c r="J330">
        <v>35.993934603410175</v>
      </c>
      <c r="K330">
        <v>44.764562597796456</v>
      </c>
      <c r="L330">
        <v>55.167685631785254</v>
      </c>
      <c r="M330">
        <v>54.225613395492886</v>
      </c>
      <c r="N330">
        <v>59.321514413382594</v>
      </c>
      <c r="O330">
        <v>49.755609685276895</v>
      </c>
      <c r="P330">
        <v>53.615847461728315</v>
      </c>
      <c r="Q330">
        <v>55.267700150021781</v>
      </c>
      <c r="R330">
        <v>2.3180784307399462</v>
      </c>
      <c r="S330">
        <v>3.4666322530689935</v>
      </c>
      <c r="T330">
        <v>26.449000661386329</v>
      </c>
    </row>
    <row r="331" spans="2:20" x14ac:dyDescent="0.25">
      <c r="B331">
        <v>0</v>
      </c>
      <c r="C331">
        <v>58.279143805459597</v>
      </c>
      <c r="D331">
        <v>31.795705479916009</v>
      </c>
      <c r="E331">
        <v>33.265596423491161</v>
      </c>
      <c r="F331">
        <v>42.43378717062928</v>
      </c>
      <c r="G331">
        <v>40.569328727223464</v>
      </c>
      <c r="H331">
        <v>46.550497866287337</v>
      </c>
      <c r="I331">
        <v>38.366185734606788</v>
      </c>
      <c r="J331">
        <v>40.423694371062794</v>
      </c>
      <c r="K331">
        <v>45.976427555374919</v>
      </c>
      <c r="L331">
        <v>46.489534647429387</v>
      </c>
      <c r="M331">
        <v>54.551920341394023</v>
      </c>
      <c r="N331">
        <v>56.38081690713269</v>
      </c>
      <c r="O331">
        <v>52.709476393686913</v>
      </c>
      <c r="P331">
        <v>44.521777416514254</v>
      </c>
      <c r="Q331">
        <v>43.612409401883085</v>
      </c>
      <c r="R331">
        <v>1.3140960509381561</v>
      </c>
      <c r="S331">
        <v>6.8041725936462782</v>
      </c>
      <c r="T331">
        <v>39.981711034342617</v>
      </c>
    </row>
    <row r="332" spans="2:20" x14ac:dyDescent="0.25">
      <c r="B332">
        <v>1.5921130910224086</v>
      </c>
      <c r="C332">
        <v>43.669792345392224</v>
      </c>
      <c r="D332">
        <v>14.766707272160684</v>
      </c>
      <c r="E332">
        <v>30.176492251905152</v>
      </c>
      <c r="F332">
        <v>29.085809796311512</v>
      </c>
      <c r="G332">
        <v>26.486586022266923</v>
      </c>
      <c r="H332">
        <v>28.325165018839058</v>
      </c>
      <c r="I332">
        <v>26.553160146179778</v>
      </c>
      <c r="J332">
        <v>29.574492195246329</v>
      </c>
      <c r="K332">
        <v>32.049066545794496</v>
      </c>
      <c r="L332">
        <v>29.577325136689424</v>
      </c>
      <c r="M332">
        <v>24.463865831893255</v>
      </c>
      <c r="N332">
        <v>34.444318535935864</v>
      </c>
      <c r="O332">
        <v>35.162469191761808</v>
      </c>
      <c r="P332">
        <v>29.99660047026828</v>
      </c>
      <c r="Q332">
        <v>32.170883027847815</v>
      </c>
      <c r="R332">
        <v>23.867531658120626</v>
      </c>
      <c r="S332">
        <v>0</v>
      </c>
      <c r="T332">
        <v>12.105158786367886</v>
      </c>
    </row>
    <row r="333" spans="2:20" x14ac:dyDescent="0.25">
      <c r="B333">
        <v>1.887052341597796</v>
      </c>
      <c r="C333">
        <v>39.057851239669425</v>
      </c>
      <c r="D333">
        <v>18.582644628099175</v>
      </c>
      <c r="E333">
        <v>22.179063360881543</v>
      </c>
      <c r="F333">
        <v>28.758953168044076</v>
      </c>
      <c r="G333">
        <v>25.40220385674931</v>
      </c>
      <c r="H333">
        <v>19.65426997245179</v>
      </c>
      <c r="I333">
        <v>24.495867768595041</v>
      </c>
      <c r="J333">
        <v>19.804407713498623</v>
      </c>
      <c r="K333">
        <v>28.550964187327825</v>
      </c>
      <c r="L333">
        <v>24.754820936639117</v>
      </c>
      <c r="M333">
        <v>22.776859504132233</v>
      </c>
      <c r="N333">
        <v>28.363636363636363</v>
      </c>
      <c r="O333">
        <v>29.827823691460054</v>
      </c>
      <c r="P333">
        <v>24.676308539944902</v>
      </c>
      <c r="Q333">
        <v>21.504132231404959</v>
      </c>
      <c r="R333">
        <v>15.926997245179065</v>
      </c>
      <c r="S333">
        <v>0</v>
      </c>
      <c r="T333">
        <v>15.146005509641874</v>
      </c>
    </row>
    <row r="334" spans="2:20" x14ac:dyDescent="0.25">
      <c r="B334">
        <v>0.12392498805542285</v>
      </c>
      <c r="C334">
        <v>45.910475394171044</v>
      </c>
      <c r="D334">
        <v>18.393155757286191</v>
      </c>
      <c r="E334">
        <v>33.167104634495935</v>
      </c>
      <c r="F334">
        <v>40.501075011944579</v>
      </c>
      <c r="G334">
        <v>40.084507883420926</v>
      </c>
      <c r="H334">
        <v>34.655697563306262</v>
      </c>
      <c r="I334">
        <v>24.320652173913043</v>
      </c>
      <c r="J334">
        <v>27.217212135690396</v>
      </c>
      <c r="K334">
        <v>40.607083134257053</v>
      </c>
      <c r="L334">
        <v>32.568382704252272</v>
      </c>
      <c r="M334">
        <v>42.885511227902533</v>
      </c>
      <c r="N334">
        <v>47.720078834209268</v>
      </c>
      <c r="O334">
        <v>41.562649307214521</v>
      </c>
      <c r="P334">
        <v>32.386227902532248</v>
      </c>
      <c r="Q334">
        <v>29.60164835164835</v>
      </c>
      <c r="R334">
        <v>0</v>
      </c>
      <c r="S334">
        <v>1.9663760152890588</v>
      </c>
      <c r="T334">
        <v>17.798913043478262</v>
      </c>
    </row>
    <row r="335" spans="2:20" x14ac:dyDescent="0.25">
      <c r="B335">
        <v>0</v>
      </c>
      <c r="C335">
        <v>40.854463257799118</v>
      </c>
      <c r="D335">
        <v>17.402353073315922</v>
      </c>
      <c r="E335">
        <v>25.375565102631057</v>
      </c>
      <c r="F335">
        <v>29.876730407435488</v>
      </c>
      <c r="G335">
        <v>27.48855754920956</v>
      </c>
      <c r="H335">
        <v>28.670710133939853</v>
      </c>
      <c r="I335">
        <v>30.68682784376492</v>
      </c>
      <c r="J335">
        <v>30.238957683991803</v>
      </c>
      <c r="K335">
        <v>27.277960295397747</v>
      </c>
      <c r="L335">
        <v>33.138179878134387</v>
      </c>
      <c r="M335">
        <v>27.951871507595538</v>
      </c>
      <c r="N335">
        <v>24.851879931485694</v>
      </c>
      <c r="O335">
        <v>29.375508943363375</v>
      </c>
      <c r="P335">
        <v>38.384859461432626</v>
      </c>
      <c r="Q335">
        <v>37.764299553533817</v>
      </c>
      <c r="R335">
        <v>21.236627074382948</v>
      </c>
      <c r="S335">
        <v>3.1603627888692332</v>
      </c>
      <c r="T335">
        <v>18.637856962345211</v>
      </c>
    </row>
    <row r="336" spans="2:20" x14ac:dyDescent="0.25">
      <c r="B336">
        <v>4.946803381440648</v>
      </c>
      <c r="C336">
        <v>56.83038153707691</v>
      </c>
      <c r="D336">
        <v>30.931181897078204</v>
      </c>
      <c r="E336">
        <v>32.496544630516539</v>
      </c>
      <c r="F336">
        <v>46.432130114750407</v>
      </c>
      <c r="G336">
        <v>43.978014207193603</v>
      </c>
      <c r="H336">
        <v>40.678538137636203</v>
      </c>
      <c r="I336">
        <v>30.336536916203272</v>
      </c>
      <c r="J336">
        <v>21.330076178843495</v>
      </c>
      <c r="K336">
        <v>55.253768763459867</v>
      </c>
      <c r="L336">
        <v>45.041946578380639</v>
      </c>
      <c r="M336">
        <v>42.18282922439009</v>
      </c>
      <c r="N336">
        <v>60.081643148725526</v>
      </c>
      <c r="O336">
        <v>52.034650123750438</v>
      </c>
      <c r="P336">
        <v>29.38349779820642</v>
      </c>
      <c r="Q336">
        <v>34.248336601202148</v>
      </c>
      <c r="R336">
        <v>3.5276911703256086</v>
      </c>
      <c r="S336">
        <v>0</v>
      </c>
      <c r="T336">
        <v>26.130629037960851</v>
      </c>
    </row>
    <row r="337" spans="2:20" x14ac:dyDescent="0.25">
      <c r="B337">
        <v>0</v>
      </c>
      <c r="C337">
        <v>42.235440171348273</v>
      </c>
      <c r="D337">
        <v>12.230392491234772</v>
      </c>
      <c r="E337">
        <v>25.683142112658764</v>
      </c>
      <c r="F337">
        <v>35.549310377757465</v>
      </c>
      <c r="G337">
        <v>29.766306053123419</v>
      </c>
      <c r="H337">
        <v>32.376093095592147</v>
      </c>
      <c r="I337">
        <v>31.415669636157762</v>
      </c>
      <c r="J337">
        <v>22.278004392845936</v>
      </c>
      <c r="K337">
        <v>31.03913998444769</v>
      </c>
      <c r="L337">
        <v>31.00776251347185</v>
      </c>
      <c r="M337">
        <v>14.945225849579133</v>
      </c>
      <c r="N337">
        <v>36.321469011336816</v>
      </c>
      <c r="O337">
        <v>36.981760139697954</v>
      </c>
      <c r="P337">
        <v>24.392573089043807</v>
      </c>
      <c r="Q337">
        <v>30.18512707875745</v>
      </c>
      <c r="R337">
        <v>19.767806714778789</v>
      </c>
      <c r="S337">
        <v>0.76806591997380669</v>
      </c>
      <c r="T337">
        <v>14.842908009440524</v>
      </c>
    </row>
    <row r="338" spans="2:20" x14ac:dyDescent="0.25">
      <c r="B338">
        <v>0.17018245141884672</v>
      </c>
      <c r="C338">
        <v>47.116792654450471</v>
      </c>
      <c r="D338">
        <v>19.675202174113799</v>
      </c>
      <c r="E338">
        <v>30.113059194469731</v>
      </c>
      <c r="F338">
        <v>39.632722523449559</v>
      </c>
      <c r="G338">
        <v>32.950752628593285</v>
      </c>
      <c r="H338">
        <v>46.12735979736415</v>
      </c>
      <c r="I338">
        <v>44.120789963193097</v>
      </c>
      <c r="J338">
        <v>38.859645651112785</v>
      </c>
      <c r="K338">
        <v>29.105156924051133</v>
      </c>
      <c r="L338">
        <v>34.021978601865413</v>
      </c>
      <c r="M338">
        <v>27.619688394612208</v>
      </c>
      <c r="N338">
        <v>17.741190749462408</v>
      </c>
      <c r="O338">
        <v>21.993113547314678</v>
      </c>
      <c r="P338">
        <v>39.231672405377239</v>
      </c>
      <c r="Q338">
        <v>42.764607327080114</v>
      </c>
      <c r="R338">
        <v>38.255431986385403</v>
      </c>
      <c r="S338">
        <v>0</v>
      </c>
      <c r="T338">
        <v>33.469215445706517</v>
      </c>
    </row>
    <row r="339" spans="2:20" x14ac:dyDescent="0.25">
      <c r="B339">
        <v>0</v>
      </c>
      <c r="C339">
        <v>45.879608286883752</v>
      </c>
      <c r="D339">
        <v>19.892991352695471</v>
      </c>
      <c r="E339">
        <v>27.946579495131523</v>
      </c>
      <c r="F339">
        <v>36.459773968679713</v>
      </c>
      <c r="G339">
        <v>33.716105779305146</v>
      </c>
      <c r="H339">
        <v>35.241607644273081</v>
      </c>
      <c r="I339">
        <v>37.858150678233656</v>
      </c>
      <c r="J339">
        <v>31.995026752161827</v>
      </c>
      <c r="K339">
        <v>29.233197826299538</v>
      </c>
      <c r="L339">
        <v>37.325901401170668</v>
      </c>
      <c r="M339">
        <v>30.501655420979841</v>
      </c>
      <c r="N339">
        <v>25.149826076023636</v>
      </c>
      <c r="O339">
        <v>26.073229677437382</v>
      </c>
      <c r="P339">
        <v>39.54430521213137</v>
      </c>
      <c r="Q339">
        <v>35.532179428076496</v>
      </c>
      <c r="R339">
        <v>3.6656748110584911</v>
      </c>
      <c r="S339">
        <v>5.6074766355140184</v>
      </c>
      <c r="T339">
        <v>26.645991366665267</v>
      </c>
    </row>
    <row r="340" spans="2:20" x14ac:dyDescent="0.25">
      <c r="B340">
        <v>0</v>
      </c>
      <c r="C340">
        <v>52.405090762529262</v>
      </c>
      <c r="D340">
        <v>20.099520997070176</v>
      </c>
      <c r="E340">
        <v>37.087848207226898</v>
      </c>
      <c r="F340">
        <v>42.553752189616951</v>
      </c>
      <c r="G340">
        <v>33.553457657071107</v>
      </c>
      <c r="H340">
        <v>34.122370521942678</v>
      </c>
      <c r="I340">
        <v>38.369839867305338</v>
      </c>
      <c r="J340">
        <v>36.982436559239794</v>
      </c>
      <c r="K340">
        <v>42.643662124664779</v>
      </c>
      <c r="L340">
        <v>33.87124277232634</v>
      </c>
      <c r="M340">
        <v>36.703405726332761</v>
      </c>
      <c r="N340">
        <v>44.193833418592753</v>
      </c>
      <c r="O340">
        <v>37.298671503201106</v>
      </c>
      <c r="P340">
        <v>37.990047900292986</v>
      </c>
      <c r="Q340">
        <v>37.219612767210776</v>
      </c>
      <c r="R340">
        <v>0.99986048458354659</v>
      </c>
      <c r="S340">
        <v>3.8862794338774433</v>
      </c>
      <c r="T340">
        <v>30.854609434342496</v>
      </c>
    </row>
    <row r="341" spans="2:20" x14ac:dyDescent="0.25">
      <c r="B341">
        <v>2.1700749308384193</v>
      </c>
      <c r="C341">
        <v>41.266178249204124</v>
      </c>
      <c r="D341">
        <v>16.049657320006116</v>
      </c>
      <c r="E341">
        <v>23.812436572922024</v>
      </c>
      <c r="F341">
        <v>25.915782742274061</v>
      </c>
      <c r="G341">
        <v>25.327735531675309</v>
      </c>
      <c r="H341">
        <v>24.864804748863527</v>
      </c>
      <c r="I341">
        <v>25.084453588756205</v>
      </c>
      <c r="J341">
        <v>18.093225640526601</v>
      </c>
      <c r="K341">
        <v>30.638232799966637</v>
      </c>
      <c r="L341">
        <v>22.120584432736017</v>
      </c>
      <c r="M341">
        <v>27.734141492778004</v>
      </c>
      <c r="N341">
        <v>28.783729303657569</v>
      </c>
      <c r="O341">
        <v>25.256836222596025</v>
      </c>
      <c r="P341">
        <v>28.334700346155451</v>
      </c>
      <c r="Q341">
        <v>29.679006853599876</v>
      </c>
      <c r="R341">
        <v>15.162720865249607</v>
      </c>
      <c r="S341">
        <v>0</v>
      </c>
      <c r="T341">
        <v>22.141437170700513</v>
      </c>
    </row>
    <row r="342" spans="2:20" x14ac:dyDescent="0.25">
      <c r="B342">
        <v>0</v>
      </c>
      <c r="C342">
        <v>64.471083751822462</v>
      </c>
      <c r="D342">
        <v>30.536206058642474</v>
      </c>
      <c r="E342">
        <v>36.758464279928724</v>
      </c>
      <c r="F342">
        <v>49.969220800259194</v>
      </c>
      <c r="G342">
        <v>41.25060748420541</v>
      </c>
      <c r="H342">
        <v>49.820184675198441</v>
      </c>
      <c r="I342">
        <v>52.081645877207194</v>
      </c>
      <c r="J342">
        <v>50.60424428964847</v>
      </c>
      <c r="K342">
        <v>49.645229224040179</v>
      </c>
      <c r="L342">
        <v>53.142718289324478</v>
      </c>
      <c r="M342">
        <v>40.550785679572328</v>
      </c>
      <c r="N342">
        <v>30.615583994816138</v>
      </c>
      <c r="O342">
        <v>37.736918840110157</v>
      </c>
      <c r="P342">
        <v>57.27523084399806</v>
      </c>
      <c r="Q342">
        <v>61.187429126842709</v>
      </c>
      <c r="R342">
        <v>30.325611534100112</v>
      </c>
      <c r="S342">
        <v>0.67552243641665322</v>
      </c>
      <c r="T342">
        <v>39.279118742912686</v>
      </c>
    </row>
    <row r="343" spans="2:20" x14ac:dyDescent="0.25">
      <c r="B343">
        <v>0</v>
      </c>
      <c r="C343">
        <v>42.372717344724151</v>
      </c>
      <c r="D343">
        <v>18.530806342360275</v>
      </c>
      <c r="E343">
        <v>26.713114640788511</v>
      </c>
      <c r="F343">
        <v>36.030357068801059</v>
      </c>
      <c r="G343">
        <v>36.240478856495109</v>
      </c>
      <c r="H343">
        <v>37.174967859660761</v>
      </c>
      <c r="I343">
        <v>34.302381841053922</v>
      </c>
      <c r="J343">
        <v>28.265527585396537</v>
      </c>
      <c r="K343">
        <v>32.741674615352714</v>
      </c>
      <c r="L343">
        <v>27.665574586322734</v>
      </c>
      <c r="M343">
        <v>27.440246616624503</v>
      </c>
      <c r="N343">
        <v>24.421128298704708</v>
      </c>
      <c r="O343">
        <v>30.498071579645835</v>
      </c>
      <c r="P343">
        <v>42.939493219425209</v>
      </c>
      <c r="Q343">
        <v>39.096476312915577</v>
      </c>
      <c r="R343">
        <v>11.317546551652635</v>
      </c>
      <c r="S343">
        <v>0.36080122755360178</v>
      </c>
      <c r="T343">
        <v>19.318763046212968</v>
      </c>
    </row>
    <row r="344" spans="2:20" x14ac:dyDescent="0.25">
      <c r="B344">
        <v>0</v>
      </c>
      <c r="C344">
        <v>58.245999372450584</v>
      </c>
      <c r="D344">
        <v>23.010668340131783</v>
      </c>
      <c r="E344">
        <v>36.620646375902105</v>
      </c>
      <c r="F344">
        <v>48.090680891120172</v>
      </c>
      <c r="G344">
        <v>40.318481330404772</v>
      </c>
      <c r="H344">
        <v>40.381236272356446</v>
      </c>
      <c r="I344">
        <v>40.591465327894568</v>
      </c>
      <c r="J344">
        <v>38.478192657671791</v>
      </c>
      <c r="K344">
        <v>23.96297458424851</v>
      </c>
      <c r="L344">
        <v>42.139943520552244</v>
      </c>
      <c r="M344">
        <v>39.932538437401945</v>
      </c>
      <c r="N344">
        <v>39.176341386884218</v>
      </c>
      <c r="O344">
        <v>33.509570128647631</v>
      </c>
      <c r="P344">
        <v>57.414496391590845</v>
      </c>
      <c r="Q344">
        <v>52.558832758079696</v>
      </c>
      <c r="R344">
        <v>3.6837150925635394</v>
      </c>
      <c r="S344">
        <v>3.8860997803577031</v>
      </c>
      <c r="T344">
        <v>41.088798242861621</v>
      </c>
    </row>
    <row r="345" spans="2:20" x14ac:dyDescent="0.25">
      <c r="B345">
        <v>0.74507059646811835</v>
      </c>
      <c r="C345">
        <v>46.400197587782486</v>
      </c>
      <c r="D345">
        <v>19.891875574582528</v>
      </c>
      <c r="E345">
        <v>29.414508980639141</v>
      </c>
      <c r="F345">
        <v>27.280835357235965</v>
      </c>
      <c r="G345">
        <v>25.573896458513428</v>
      </c>
      <c r="H345">
        <v>25.657596838595481</v>
      </c>
      <c r="I345">
        <v>22.986045362861731</v>
      </c>
      <c r="J345">
        <v>27.216344900451432</v>
      </c>
      <c r="K345">
        <v>29.617585312641502</v>
      </c>
      <c r="L345">
        <v>33.49112913184868</v>
      </c>
      <c r="M345">
        <v>26.89526475390716</v>
      </c>
      <c r="N345">
        <v>27.938089161486847</v>
      </c>
      <c r="O345">
        <v>23.754442294762551</v>
      </c>
      <c r="P345">
        <v>26.719631169472684</v>
      </c>
      <c r="Q345">
        <v>35.409377186843948</v>
      </c>
      <c r="R345">
        <v>6.6109578891038563</v>
      </c>
      <c r="S345">
        <v>0</v>
      </c>
      <c r="T345">
        <v>29.178501351555319</v>
      </c>
    </row>
    <row r="346" spans="2:20" x14ac:dyDescent="0.25">
      <c r="B346">
        <v>1.0286405808793868</v>
      </c>
      <c r="C346">
        <v>42.085518354175072</v>
      </c>
      <c r="D346">
        <v>14.353906144950921</v>
      </c>
      <c r="E346">
        <v>23.592846577921208</v>
      </c>
      <c r="F346">
        <v>31.504638967325533</v>
      </c>
      <c r="G346">
        <v>22.584375420196316</v>
      </c>
      <c r="H346">
        <v>25.976872394782841</v>
      </c>
      <c r="I346">
        <v>17.403522925910984</v>
      </c>
      <c r="J346">
        <v>19.45945945945946</v>
      </c>
      <c r="K346">
        <v>33.489310205728117</v>
      </c>
      <c r="L346">
        <v>27.394110528438887</v>
      </c>
      <c r="M346">
        <v>12.615301869033214</v>
      </c>
      <c r="N346">
        <v>26.487831114696785</v>
      </c>
      <c r="O346">
        <v>26.875084039263143</v>
      </c>
      <c r="P346">
        <v>34.967056608847649</v>
      </c>
      <c r="Q346">
        <v>35.633992201156381</v>
      </c>
      <c r="R346">
        <v>19.712249562995833</v>
      </c>
      <c r="S346">
        <v>0</v>
      </c>
      <c r="T346">
        <v>19.507866075030254</v>
      </c>
    </row>
    <row r="347" spans="2:20" x14ac:dyDescent="0.25">
      <c r="B347">
        <v>0</v>
      </c>
      <c r="C347">
        <v>45.509556919675326</v>
      </c>
      <c r="D347">
        <v>18.757454979198791</v>
      </c>
      <c r="E347">
        <v>25.223285718441801</v>
      </c>
      <c r="F347">
        <v>34.681290547813695</v>
      </c>
      <c r="G347">
        <v>31.668751636458847</v>
      </c>
      <c r="H347">
        <v>31.40255433043377</v>
      </c>
      <c r="I347">
        <v>31.222180199575249</v>
      </c>
      <c r="J347">
        <v>29.846100136735227</v>
      </c>
      <c r="K347">
        <v>33.52340499810898</v>
      </c>
      <c r="L347">
        <v>30.014837226893199</v>
      </c>
      <c r="M347">
        <v>30.630145753934773</v>
      </c>
      <c r="N347">
        <v>30.775608762691647</v>
      </c>
      <c r="O347">
        <v>40.835830448316997</v>
      </c>
      <c r="P347">
        <v>23.797748232624443</v>
      </c>
      <c r="Q347">
        <v>34.103802403048903</v>
      </c>
      <c r="R347">
        <v>1.2117068629447532</v>
      </c>
      <c r="S347">
        <v>5.3021266691880253</v>
      </c>
      <c r="T347">
        <v>19.140022692229365</v>
      </c>
    </row>
    <row r="348" spans="2:20" x14ac:dyDescent="0.25">
      <c r="B348">
        <v>0</v>
      </c>
      <c r="C348">
        <v>41.877340823970037</v>
      </c>
      <c r="D348">
        <v>17.938973342145847</v>
      </c>
      <c r="E348">
        <v>25.625137695527648</v>
      </c>
      <c r="F348">
        <v>36.866600572813397</v>
      </c>
      <c r="G348">
        <v>29.904714694866712</v>
      </c>
      <c r="H348">
        <v>32.724719101123597</v>
      </c>
      <c r="I348">
        <v>39.022912535800835</v>
      </c>
      <c r="J348">
        <v>30.470643313505175</v>
      </c>
      <c r="K348">
        <v>20.796155540868032</v>
      </c>
      <c r="L348">
        <v>22.803756333994272</v>
      </c>
      <c r="M348">
        <v>26.922229565983695</v>
      </c>
      <c r="N348">
        <v>21.987221855034147</v>
      </c>
      <c r="O348">
        <v>21.081185283102005</v>
      </c>
      <c r="P348">
        <v>37.370566204009691</v>
      </c>
      <c r="Q348">
        <v>39.006389072482925</v>
      </c>
      <c r="R348">
        <v>34.155375633399423</v>
      </c>
      <c r="S348">
        <v>4.5329367702137029</v>
      </c>
      <c r="T348">
        <v>27.954946023353163</v>
      </c>
    </row>
    <row r="349" spans="2:20" x14ac:dyDescent="0.25">
      <c r="B349">
        <v>0.46839479425720515</v>
      </c>
      <c r="C349">
        <v>48.314846741833605</v>
      </c>
      <c r="D349">
        <v>20.882474100971884</v>
      </c>
      <c r="E349">
        <v>29.411226217902751</v>
      </c>
      <c r="F349">
        <v>32.50995529652289</v>
      </c>
      <c r="G349">
        <v>36.626336908594361</v>
      </c>
      <c r="H349">
        <v>24.036128953511433</v>
      </c>
      <c r="I349">
        <v>19.333872419632915</v>
      </c>
      <c r="J349">
        <v>19.782432906641443</v>
      </c>
      <c r="K349">
        <v>39.08426529148803</v>
      </c>
      <c r="L349">
        <v>29.305951817890545</v>
      </c>
      <c r="M349">
        <v>24.098683307141876</v>
      </c>
      <c r="N349">
        <v>47.555040202615082</v>
      </c>
      <c r="O349">
        <v>45.039134613917582</v>
      </c>
      <c r="P349">
        <v>28.395099400393637</v>
      </c>
      <c r="Q349">
        <v>34.630700456189068</v>
      </c>
      <c r="R349">
        <v>0.97950963489617493</v>
      </c>
      <c r="S349">
        <v>0</v>
      </c>
      <c r="T349">
        <v>23.222922356315699</v>
      </c>
    </row>
    <row r="350" spans="2:20" x14ac:dyDescent="0.25">
      <c r="B350">
        <v>0</v>
      </c>
      <c r="C350">
        <v>49.893000912859343</v>
      </c>
      <c r="D350">
        <v>20.458524759439115</v>
      </c>
      <c r="E350">
        <v>27.785343369797822</v>
      </c>
      <c r="F350">
        <v>31.409843916016939</v>
      </c>
      <c r="G350">
        <v>34.907142750250664</v>
      </c>
      <c r="H350">
        <v>27.137362884036932</v>
      </c>
      <c r="I350">
        <v>25.938673809915748</v>
      </c>
      <c r="J350">
        <v>20.57824401777831</v>
      </c>
      <c r="K350">
        <v>38.89080107148736</v>
      </c>
      <c r="L350">
        <v>32.747706627957442</v>
      </c>
      <c r="M350">
        <v>35.589542522784072</v>
      </c>
      <c r="N350">
        <v>35.526689912155994</v>
      </c>
      <c r="O350">
        <v>32.50377863909133</v>
      </c>
      <c r="P350">
        <v>21.895155859509448</v>
      </c>
      <c r="Q350">
        <v>25.399937147389373</v>
      </c>
      <c r="R350">
        <v>24.166828786495667</v>
      </c>
      <c r="S350">
        <v>1.1463118985977883</v>
      </c>
      <c r="T350">
        <v>28.515630845666912</v>
      </c>
    </row>
    <row r="351" spans="2:20" x14ac:dyDescent="0.25">
      <c r="B351">
        <v>0.41820515874591385</v>
      </c>
      <c r="C351">
        <v>37.113060970606533</v>
      </c>
      <c r="D351">
        <v>19.561678643744791</v>
      </c>
      <c r="E351">
        <v>23.972684321276848</v>
      </c>
      <c r="F351">
        <v>29.536401053453503</v>
      </c>
      <c r="G351">
        <v>27.380526991437382</v>
      </c>
      <c r="H351">
        <v>31.427588306136762</v>
      </c>
      <c r="I351">
        <v>27.616098251743626</v>
      </c>
      <c r="J351">
        <v>26.247667447492756</v>
      </c>
      <c r="K351">
        <v>21.193472823281851</v>
      </c>
      <c r="L351">
        <v>20.417940471936578</v>
      </c>
      <c r="M351">
        <v>28.292373049589077</v>
      </c>
      <c r="N351">
        <v>21.616971718214423</v>
      </c>
      <c r="O351">
        <v>22.158256243300116</v>
      </c>
      <c r="P351">
        <v>26.276782996519373</v>
      </c>
      <c r="Q351">
        <v>24.206932147536428</v>
      </c>
      <c r="R351">
        <v>17.409774883868661</v>
      </c>
      <c r="S351">
        <v>0</v>
      </c>
      <c r="T351">
        <v>20.949960958695623</v>
      </c>
    </row>
    <row r="352" spans="2:20" x14ac:dyDescent="0.25">
      <c r="B352">
        <v>4.0817219992703393</v>
      </c>
      <c r="C352">
        <v>46.257570229843125</v>
      </c>
      <c r="D352">
        <v>20.572053994892375</v>
      </c>
      <c r="E352">
        <v>26.756658153958409</v>
      </c>
      <c r="F352">
        <v>36.875592849325059</v>
      </c>
      <c r="G352">
        <v>34.188982123312663</v>
      </c>
      <c r="H352">
        <v>33.675300985041957</v>
      </c>
      <c r="I352">
        <v>33.265231667274719</v>
      </c>
      <c r="J352">
        <v>29.338197738051807</v>
      </c>
      <c r="K352">
        <v>39.099598686610726</v>
      </c>
      <c r="L352">
        <v>28.620211601605256</v>
      </c>
      <c r="M352">
        <v>35.165268150310105</v>
      </c>
      <c r="N352">
        <v>39.887632251003282</v>
      </c>
      <c r="O352">
        <v>43.349142648668369</v>
      </c>
      <c r="P352">
        <v>37.288580809923381</v>
      </c>
      <c r="Q352">
        <v>31.163808828894563</v>
      </c>
      <c r="R352">
        <v>5.1514045968624593</v>
      </c>
      <c r="S352">
        <v>0</v>
      </c>
      <c r="T352">
        <v>31.976650857351331</v>
      </c>
    </row>
    <row r="353" spans="2:20" x14ac:dyDescent="0.25">
      <c r="B353">
        <v>0</v>
      </c>
      <c r="C353">
        <v>50.351936052814686</v>
      </c>
      <c r="D353">
        <v>21.582175045711235</v>
      </c>
      <c r="E353">
        <v>32.559343699940129</v>
      </c>
      <c r="F353">
        <v>36.63532952541221</v>
      </c>
      <c r="G353">
        <v>31.349007297616545</v>
      </c>
      <c r="H353">
        <v>26.807009595313993</v>
      </c>
      <c r="I353">
        <v>30.18074141195126</v>
      </c>
      <c r="J353">
        <v>26.441319719745636</v>
      </c>
      <c r="K353">
        <v>36.520444652999139</v>
      </c>
      <c r="L353">
        <v>33.599779938835937</v>
      </c>
      <c r="M353">
        <v>32.082005145547804</v>
      </c>
      <c r="N353">
        <v>48.224138767981103</v>
      </c>
      <c r="O353">
        <v>48.468471383958189</v>
      </c>
      <c r="P353">
        <v>37.708127700199022</v>
      </c>
      <c r="Q353">
        <v>26.541641721007753</v>
      </c>
      <c r="R353">
        <v>7.357486124819987</v>
      </c>
      <c r="S353">
        <v>2.862413229559392</v>
      </c>
      <c r="T353">
        <v>34.300415850876199</v>
      </c>
    </row>
    <row r="354" spans="2:20" x14ac:dyDescent="0.25">
      <c r="B354">
        <v>0</v>
      </c>
      <c r="C354">
        <v>48.855096101570247</v>
      </c>
      <c r="D354">
        <v>19.602481691131793</v>
      </c>
      <c r="E354">
        <v>30.288784419073206</v>
      </c>
      <c r="F354">
        <v>33.765070836931145</v>
      </c>
      <c r="G354">
        <v>36.403466692251115</v>
      </c>
      <c r="H354">
        <v>32.209216796187917</v>
      </c>
      <c r="I354">
        <v>31.032332341936105</v>
      </c>
      <c r="J354">
        <v>31.86382679330967</v>
      </c>
      <c r="K354">
        <v>41.155777287409258</v>
      </c>
      <c r="L354">
        <v>29.839457609773255</v>
      </c>
      <c r="M354">
        <v>41.587514791007067</v>
      </c>
      <c r="N354">
        <v>49.138124020595484</v>
      </c>
      <c r="O354">
        <v>40.997473536090055</v>
      </c>
      <c r="P354">
        <v>36.185998912661105</v>
      </c>
      <c r="Q354">
        <v>26.515078832070099</v>
      </c>
      <c r="R354">
        <v>22.451949214877352</v>
      </c>
      <c r="S354">
        <v>2.1778758514822987</v>
      </c>
      <c r="T354">
        <v>26.930826057756885</v>
      </c>
    </row>
    <row r="355" spans="2:20" x14ac:dyDescent="0.25">
      <c r="B355">
        <v>0.88854640099391391</v>
      </c>
      <c r="C355">
        <v>49.162564675169449</v>
      </c>
      <c r="D355">
        <v>22.715334895497506</v>
      </c>
      <c r="E355">
        <v>30.069039269032977</v>
      </c>
      <c r="F355">
        <v>42.568449525846482</v>
      </c>
      <c r="G355">
        <v>31.577209177976627</v>
      </c>
      <c r="H355">
        <v>33.973925487914194</v>
      </c>
      <c r="I355">
        <v>37.641341783697925</v>
      </c>
      <c r="J355">
        <v>26.176734238130432</v>
      </c>
      <c r="K355">
        <v>45.471558651925712</v>
      </c>
      <c r="L355">
        <v>25.881076320631575</v>
      </c>
      <c r="M355">
        <v>44.042021167848773</v>
      </c>
      <c r="N355">
        <v>48.934530643055965</v>
      </c>
      <c r="O355">
        <v>40.302263041187665</v>
      </c>
      <c r="P355">
        <v>33.85597685061412</v>
      </c>
      <c r="Q355">
        <v>30.279774167675782</v>
      </c>
      <c r="R355">
        <v>8.311447308412097</v>
      </c>
      <c r="S355">
        <v>0</v>
      </c>
      <c r="T355">
        <v>13.955682765345118</v>
      </c>
    </row>
    <row r="356" spans="2:20" x14ac:dyDescent="0.25">
      <c r="B356">
        <v>0</v>
      </c>
      <c r="C356">
        <v>71.04954089259023</v>
      </c>
      <c r="D356">
        <v>28.256459534486439</v>
      </c>
      <c r="E356">
        <v>39.880062637910171</v>
      </c>
      <c r="F356">
        <v>62.550715353405941</v>
      </c>
      <c r="G356">
        <v>60.180439888960066</v>
      </c>
      <c r="H356">
        <v>54.977222578119445</v>
      </c>
      <c r="I356">
        <v>47.926898711652079</v>
      </c>
      <c r="J356">
        <v>19.149049754430919</v>
      </c>
      <c r="K356">
        <v>67.15424585379742</v>
      </c>
      <c r="L356">
        <v>35.507865328493132</v>
      </c>
      <c r="M356">
        <v>45.143782475621045</v>
      </c>
      <c r="N356">
        <v>76.151327496618975</v>
      </c>
      <c r="O356">
        <v>74.772225781194393</v>
      </c>
      <c r="P356">
        <v>52.95216741405082</v>
      </c>
      <c r="Q356">
        <v>37.486653854366857</v>
      </c>
      <c r="R356">
        <v>23.467862481315397</v>
      </c>
      <c r="S356">
        <v>5.2761762403018011</v>
      </c>
      <c r="T356">
        <v>41.074097800555201</v>
      </c>
    </row>
    <row r="357" spans="2:20" x14ac:dyDescent="0.25">
      <c r="B357">
        <v>0</v>
      </c>
      <c r="C357">
        <v>49.057772807640575</v>
      </c>
      <c r="D357">
        <v>21.534462696265848</v>
      </c>
      <c r="E357">
        <v>27.399392501473415</v>
      </c>
      <c r="F357">
        <v>34.477808169495113</v>
      </c>
      <c r="G357">
        <v>26.208574494129028</v>
      </c>
      <c r="H357">
        <v>26.426185906638661</v>
      </c>
      <c r="I357">
        <v>21.835189578831248</v>
      </c>
      <c r="J357">
        <v>23.749867770843096</v>
      </c>
      <c r="K357">
        <v>30.829794629229447</v>
      </c>
      <c r="L357">
        <v>29.652577335166914</v>
      </c>
      <c r="M357">
        <v>26.338536865488944</v>
      </c>
      <c r="N357">
        <v>38.567089296238649</v>
      </c>
      <c r="O357">
        <v>47.276079367717948</v>
      </c>
      <c r="P357">
        <v>29.474256872138184</v>
      </c>
      <c r="Q357">
        <v>30.956734619860065</v>
      </c>
      <c r="R357">
        <v>9.3724026415607575</v>
      </c>
      <c r="S357">
        <v>0.16018617865292489</v>
      </c>
      <c r="T357">
        <v>21.824611246278693</v>
      </c>
    </row>
    <row r="358" spans="2:20" x14ac:dyDescent="0.25">
      <c r="B358">
        <v>0</v>
      </c>
      <c r="C358">
        <v>54.546636122889957</v>
      </c>
      <c r="D358">
        <v>23.262010365388054</v>
      </c>
      <c r="E358">
        <v>33.786615976994689</v>
      </c>
      <c r="F358">
        <v>47.924485386102582</v>
      </c>
      <c r="G358">
        <v>43.617487936832873</v>
      </c>
      <c r="H358">
        <v>37.804422348946403</v>
      </c>
      <c r="I358">
        <v>32.482006791116305</v>
      </c>
      <c r="J358">
        <v>24.209192377053178</v>
      </c>
      <c r="K358">
        <v>63.461194781563258</v>
      </c>
      <c r="L358">
        <v>41.112248379392696</v>
      </c>
      <c r="M358">
        <v>46.554889441276345</v>
      </c>
      <c r="N358">
        <v>59.18994004971487</v>
      </c>
      <c r="O358">
        <v>50.220142645935894</v>
      </c>
      <c r="P358">
        <v>39.890497311172851</v>
      </c>
      <c r="Q358">
        <v>32.79556790303976</v>
      </c>
      <c r="R358">
        <v>18.37663076148235</v>
      </c>
      <c r="S358">
        <v>3.2639599681564881</v>
      </c>
      <c r="T358">
        <v>35.022989065977804</v>
      </c>
    </row>
    <row r="359" spans="2:20" x14ac:dyDescent="0.25">
      <c r="B359">
        <v>0</v>
      </c>
      <c r="C359">
        <v>43.349806330973692</v>
      </c>
      <c r="D359">
        <v>12.703352477627888</v>
      </c>
      <c r="E359">
        <v>26.9266728996928</v>
      </c>
      <c r="F359">
        <v>34.09910511553359</v>
      </c>
      <c r="G359">
        <v>34.014959262722051</v>
      </c>
      <c r="H359">
        <v>35.076799786296249</v>
      </c>
      <c r="I359">
        <v>32.531053826632828</v>
      </c>
      <c r="J359">
        <v>30.627754774943234</v>
      </c>
      <c r="K359">
        <v>27.332710030719916</v>
      </c>
      <c r="L359">
        <v>30.062775477494323</v>
      </c>
      <c r="M359">
        <v>27.53305729931882</v>
      </c>
      <c r="N359">
        <v>19.214638707092295</v>
      </c>
      <c r="O359">
        <v>26.091892613864033</v>
      </c>
      <c r="P359">
        <v>35.184987311339654</v>
      </c>
      <c r="Q359">
        <v>32.684653399225319</v>
      </c>
      <c r="R359">
        <v>29.272071590757314</v>
      </c>
      <c r="S359">
        <v>2.4282088954187255</v>
      </c>
      <c r="T359">
        <v>22.627220515560303</v>
      </c>
    </row>
    <row r="360" spans="2:20" x14ac:dyDescent="0.25">
      <c r="B360">
        <v>3.1793714451272512</v>
      </c>
      <c r="C360">
        <v>55.228045563366322</v>
      </c>
      <c r="D360">
        <v>23.051586635965784</v>
      </c>
      <c r="E360">
        <v>32.202381860046664</v>
      </c>
      <c r="F360">
        <v>36.029826621326947</v>
      </c>
      <c r="G360">
        <v>35.348205980573049</v>
      </c>
      <c r="H360">
        <v>25.062901233626615</v>
      </c>
      <c r="I360">
        <v>30.090425288583234</v>
      </c>
      <c r="J360">
        <v>29.95928574696168</v>
      </c>
      <c r="K360">
        <v>48.03214443648119</v>
      </c>
      <c r="L360">
        <v>30.892511322222056</v>
      </c>
      <c r="M360">
        <v>45.400204333704387</v>
      </c>
      <c r="N360">
        <v>54.977965507250794</v>
      </c>
      <c r="O360">
        <v>53.035270437182632</v>
      </c>
      <c r="P360">
        <v>36.934079507159304</v>
      </c>
      <c r="Q360">
        <v>27.925097973436618</v>
      </c>
      <c r="R360">
        <v>13.113954162155569</v>
      </c>
      <c r="S360">
        <v>0</v>
      </c>
      <c r="T360">
        <v>30.354229250217298</v>
      </c>
    </row>
    <row r="361" spans="2:20" x14ac:dyDescent="0.25">
      <c r="B361">
        <v>0.31004951761713401</v>
      </c>
      <c r="C361">
        <v>53.155431134389907</v>
      </c>
      <c r="D361">
        <v>22.614048554356497</v>
      </c>
      <c r="E361">
        <v>30.75962131816198</v>
      </c>
      <c r="F361">
        <v>44.606492978733009</v>
      </c>
      <c r="G361">
        <v>41.527069129001667</v>
      </c>
      <c r="H361">
        <v>39.141493957044595</v>
      </c>
      <c r="I361">
        <v>40.038530425490279</v>
      </c>
      <c r="J361">
        <v>35.029575111753289</v>
      </c>
      <c r="K361">
        <v>32.958564741650484</v>
      </c>
      <c r="L361">
        <v>35.636128294276126</v>
      </c>
      <c r="M361">
        <v>31.399286585090529</v>
      </c>
      <c r="N361">
        <v>33.924835568399033</v>
      </c>
      <c r="O361">
        <v>46.433678000030106</v>
      </c>
      <c r="P361">
        <v>44.63508977890158</v>
      </c>
      <c r="Q361">
        <v>41.858189973058799</v>
      </c>
      <c r="R361">
        <v>40.363630890564565</v>
      </c>
      <c r="S361">
        <v>0</v>
      </c>
      <c r="T361">
        <v>28.214506103159191</v>
      </c>
    </row>
    <row r="362" spans="2:20" x14ac:dyDescent="0.25">
      <c r="B362">
        <v>0</v>
      </c>
      <c r="C362">
        <v>42.573068008366782</v>
      </c>
      <c r="D362">
        <v>16.363276612584091</v>
      </c>
      <c r="E362">
        <v>32.361919837186953</v>
      </c>
      <c r="F362">
        <v>31.576120753010343</v>
      </c>
      <c r="G362">
        <v>32.790152071909098</v>
      </c>
      <c r="H362">
        <v>32.169709989258862</v>
      </c>
      <c r="I362">
        <v>30.736615976030301</v>
      </c>
      <c r="J362">
        <v>34.014076544745322</v>
      </c>
      <c r="K362">
        <v>31.260953134716491</v>
      </c>
      <c r="L362">
        <v>39.821357906043303</v>
      </c>
      <c r="M362">
        <v>21.656113969133358</v>
      </c>
      <c r="N362">
        <v>28.404658262196847</v>
      </c>
      <c r="O362">
        <v>32.360506529481597</v>
      </c>
      <c r="P362">
        <v>46.996721126123582</v>
      </c>
      <c r="Q362">
        <v>43.631635479676632</v>
      </c>
      <c r="R362">
        <v>9.0889818531290629</v>
      </c>
      <c r="S362">
        <v>5.3917688959240202</v>
      </c>
      <c r="T362">
        <v>22.236983436033693</v>
      </c>
    </row>
    <row r="363" spans="2:20" x14ac:dyDescent="0.25">
      <c r="B363">
        <v>0</v>
      </c>
      <c r="C363">
        <v>42.150361694798484</v>
      </c>
      <c r="D363">
        <v>13.478872430818695</v>
      </c>
      <c r="E363">
        <v>24.754564243885635</v>
      </c>
      <c r="F363">
        <v>28.868124928235162</v>
      </c>
      <c r="G363">
        <v>25.859742794809964</v>
      </c>
      <c r="H363">
        <v>29.224078539441955</v>
      </c>
      <c r="I363">
        <v>25.724824893788035</v>
      </c>
      <c r="J363">
        <v>20.731427259157194</v>
      </c>
      <c r="K363">
        <v>35.103054311631645</v>
      </c>
      <c r="L363">
        <v>21.588299460328393</v>
      </c>
      <c r="M363">
        <v>23.475714777816055</v>
      </c>
      <c r="N363">
        <v>28.482030083821336</v>
      </c>
      <c r="O363">
        <v>33.980652198874729</v>
      </c>
      <c r="P363">
        <v>25.198070961074748</v>
      </c>
      <c r="Q363">
        <v>22.004535537949248</v>
      </c>
      <c r="R363">
        <v>2.312263176024802</v>
      </c>
      <c r="S363">
        <v>0.3947066253301183</v>
      </c>
      <c r="T363">
        <v>22.150935813526239</v>
      </c>
    </row>
    <row r="364" spans="2:20" x14ac:dyDescent="0.25">
      <c r="B364">
        <v>2.0618838617936204</v>
      </c>
      <c r="C364">
        <v>46.441609582017314</v>
      </c>
      <c r="D364">
        <v>22.677987885748664</v>
      </c>
      <c r="E364">
        <v>27.226984973406072</v>
      </c>
      <c r="F364">
        <v>28.737848147996225</v>
      </c>
      <c r="G364">
        <v>25.025636818573361</v>
      </c>
      <c r="H364">
        <v>29.253319113444633</v>
      </c>
      <c r="I364">
        <v>28.781601651694764</v>
      </c>
      <c r="J364">
        <v>27.389693315285012</v>
      </c>
      <c r="K364">
        <v>26.785348045448952</v>
      </c>
      <c r="L364">
        <v>26.283550049906339</v>
      </c>
      <c r="M364">
        <v>30.504395859824712</v>
      </c>
      <c r="N364">
        <v>28.270232577218096</v>
      </c>
      <c r="O364">
        <v>33.311456581484066</v>
      </c>
      <c r="P364">
        <v>29.987557597385727</v>
      </c>
      <c r="Q364">
        <v>28.5081422535789</v>
      </c>
      <c r="R364">
        <v>22.761393002174003</v>
      </c>
      <c r="S364">
        <v>0</v>
      </c>
      <c r="T364">
        <v>19.818969878447298</v>
      </c>
    </row>
    <row r="365" spans="2:20" x14ac:dyDescent="0.25">
      <c r="B365">
        <v>0.92691141798585375</v>
      </c>
      <c r="C365">
        <v>36.405523745368811</v>
      </c>
      <c r="D365">
        <v>13.126305153250254</v>
      </c>
      <c r="E365">
        <v>22.585382283597173</v>
      </c>
      <c r="F365">
        <v>30.395419333108791</v>
      </c>
      <c r="G365">
        <v>24.210171775008423</v>
      </c>
      <c r="H365">
        <v>17.650387335803298</v>
      </c>
      <c r="I365">
        <v>19.634893903671269</v>
      </c>
      <c r="J365">
        <v>15.366790165038733</v>
      </c>
      <c r="K365">
        <v>26.629841697541263</v>
      </c>
      <c r="L365">
        <v>23.85584371842371</v>
      </c>
      <c r="M365">
        <v>28.082182553048163</v>
      </c>
      <c r="N365">
        <v>31.13640956551027</v>
      </c>
      <c r="O365">
        <v>25.578982822499157</v>
      </c>
      <c r="P365">
        <v>27.025934658134055</v>
      </c>
      <c r="Q365">
        <v>30.957224654765913</v>
      </c>
      <c r="R365">
        <v>0.91478612327382958</v>
      </c>
      <c r="S365">
        <v>0</v>
      </c>
      <c r="T365">
        <v>14.028965981812059</v>
      </c>
    </row>
    <row r="366" spans="2:20" x14ac:dyDescent="0.25">
      <c r="B366">
        <v>0</v>
      </c>
      <c r="C366">
        <v>59.025381751101705</v>
      </c>
      <c r="D366">
        <v>26.553479315410105</v>
      </c>
      <c r="E366">
        <v>37.256174631913368</v>
      </c>
      <c r="F366">
        <v>50.958220886140815</v>
      </c>
      <c r="G366">
        <v>45.816964438219522</v>
      </c>
      <c r="H366">
        <v>36.504628838861755</v>
      </c>
      <c r="I366">
        <v>31.069586308202098</v>
      </c>
      <c r="J366">
        <v>21.794827998496906</v>
      </c>
      <c r="K366">
        <v>68.05417961944454</v>
      </c>
      <c r="L366">
        <v>40.820892973046838</v>
      </c>
      <c r="M366">
        <v>48.761657500085406</v>
      </c>
      <c r="N366">
        <v>59.898199706213916</v>
      </c>
      <c r="O366">
        <v>49.163051275919791</v>
      </c>
      <c r="P366">
        <v>46.874252724353497</v>
      </c>
      <c r="Q366">
        <v>40.769651214429679</v>
      </c>
      <c r="R366">
        <v>4.2359853790182083</v>
      </c>
      <c r="S366">
        <v>7.9612612304854311</v>
      </c>
      <c r="T366">
        <v>25.228025825846345</v>
      </c>
    </row>
    <row r="367" spans="2:20" x14ac:dyDescent="0.25">
      <c r="B367">
        <v>0</v>
      </c>
      <c r="C367">
        <v>69.588820749974872</v>
      </c>
      <c r="D367">
        <v>30.530143091719449</v>
      </c>
      <c r="E367">
        <v>34.16272913106129</v>
      </c>
      <c r="F367">
        <v>49.824067558057706</v>
      </c>
      <c r="G367">
        <v>51.144398646157974</v>
      </c>
      <c r="H367">
        <v>51.90677256124124</v>
      </c>
      <c r="I367">
        <v>45.561475821855836</v>
      </c>
      <c r="J367">
        <v>33.815890888375058</v>
      </c>
      <c r="K367">
        <v>47.059414898964512</v>
      </c>
      <c r="L367">
        <v>41.421199021480518</v>
      </c>
      <c r="M367">
        <v>46.947153245534665</v>
      </c>
      <c r="N367">
        <v>63.149693374886908</v>
      </c>
      <c r="O367">
        <v>45.45088971549211</v>
      </c>
      <c r="P367">
        <v>48.178680339130722</v>
      </c>
      <c r="Q367">
        <v>57.531584062196309</v>
      </c>
      <c r="R367">
        <v>21.949666566133843</v>
      </c>
      <c r="S367">
        <v>2.8199457122750577</v>
      </c>
      <c r="T367">
        <v>38.700110586106362</v>
      </c>
    </row>
    <row r="368" spans="2:20" x14ac:dyDescent="0.25">
      <c r="B368">
        <v>1.7234551241621074</v>
      </c>
      <c r="C368">
        <v>45.862974316851727</v>
      </c>
      <c r="D368">
        <v>20.844272995291668</v>
      </c>
      <c r="E368">
        <v>30.338677266526837</v>
      </c>
      <c r="F368">
        <v>32.223477125716883</v>
      </c>
      <c r="G368">
        <v>33.311820701996275</v>
      </c>
      <c r="H368">
        <v>25.763820643325463</v>
      </c>
      <c r="I368">
        <v>25.476333660912037</v>
      </c>
      <c r="J368">
        <v>25.285653519515378</v>
      </c>
      <c r="K368">
        <v>40.881822315443621</v>
      </c>
      <c r="L368">
        <v>27.732226410666357</v>
      </c>
      <c r="M368">
        <v>41.088636930343078</v>
      </c>
      <c r="N368">
        <v>47.045191193511009</v>
      </c>
      <c r="O368">
        <v>42.21805007553867</v>
      </c>
      <c r="P368">
        <v>45.532950995203663</v>
      </c>
      <c r="Q368">
        <v>39.173034894465872</v>
      </c>
      <c r="R368">
        <v>16.886926676151781</v>
      </c>
      <c r="S368">
        <v>0</v>
      </c>
      <c r="T368">
        <v>30.918051542308987</v>
      </c>
    </row>
    <row r="369" spans="2:20" x14ac:dyDescent="0.25">
      <c r="B369">
        <v>0</v>
      </c>
      <c r="C369">
        <v>44.817504770111405</v>
      </c>
      <c r="D369">
        <v>17.080076321782485</v>
      </c>
      <c r="E369">
        <v>32.541392257032072</v>
      </c>
      <c r="F369">
        <v>34.86489813504032</v>
      </c>
      <c r="G369">
        <v>31.648919800578568</v>
      </c>
      <c r="H369">
        <v>29.894749799963073</v>
      </c>
      <c r="I369">
        <v>33.167661722164091</v>
      </c>
      <c r="J369">
        <v>22.598018095648428</v>
      </c>
      <c r="K369">
        <v>34.604850126177141</v>
      </c>
      <c r="L369">
        <v>28.536037422293347</v>
      </c>
      <c r="M369">
        <v>30.998030405613342</v>
      </c>
      <c r="N369">
        <v>41.167600172339505</v>
      </c>
      <c r="O369">
        <v>36.006647381054961</v>
      </c>
      <c r="P369">
        <v>42.257032067458603</v>
      </c>
      <c r="Q369">
        <v>32.584477134240167</v>
      </c>
      <c r="R369">
        <v>1.0940481319628239</v>
      </c>
      <c r="S369">
        <v>5.5271742475533943</v>
      </c>
      <c r="T369">
        <v>11.171293161814489</v>
      </c>
    </row>
    <row r="370" spans="2:20" x14ac:dyDescent="0.25">
      <c r="B370">
        <v>0</v>
      </c>
      <c r="C370">
        <v>42.288812785388131</v>
      </c>
      <c r="D370">
        <v>21.292808219178085</v>
      </c>
      <c r="E370">
        <v>23.341894977168952</v>
      </c>
      <c r="F370">
        <v>31.292808219178081</v>
      </c>
      <c r="G370">
        <v>30.866152968036531</v>
      </c>
      <c r="H370">
        <v>26.404109589041099</v>
      </c>
      <c r="I370">
        <v>27.341609589041095</v>
      </c>
      <c r="J370">
        <v>20.462328767123289</v>
      </c>
      <c r="K370">
        <v>42.773972602739725</v>
      </c>
      <c r="L370">
        <v>28.591609589041095</v>
      </c>
      <c r="M370">
        <v>32.801084474885847</v>
      </c>
      <c r="N370">
        <v>48.269121004566209</v>
      </c>
      <c r="O370">
        <v>38.042237442922371</v>
      </c>
      <c r="P370">
        <v>40.269691780821923</v>
      </c>
      <c r="Q370">
        <v>32.841038812785392</v>
      </c>
      <c r="R370">
        <v>20.386700913242009</v>
      </c>
      <c r="S370">
        <v>4.8886986301369859</v>
      </c>
      <c r="T370">
        <v>19.257990867579906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370"/>
  <sheetViews>
    <sheetView topLeftCell="A149" workbookViewId="0">
      <selection activeCell="A174" sqref="A174"/>
    </sheetView>
  </sheetViews>
  <sheetFormatPr baseColWidth="10" defaultRowHeight="15" x14ac:dyDescent="0.25"/>
  <sheetData>
    <row r="1" spans="1:17" x14ac:dyDescent="0.25">
      <c r="A1" t="s">
        <v>97</v>
      </c>
    </row>
    <row r="2" spans="1:17" x14ac:dyDescent="0.25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 t="shared" si="0"/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f t="shared" si="0"/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f t="shared" si="0"/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f t="shared" si="0"/>
        <v>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1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f t="shared" si="0"/>
        <v>1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>
        <f t="shared" si="0"/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2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f t="shared" si="1"/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>
        <f t="shared" si="1"/>
        <v>1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f t="shared" si="1"/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1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2</v>
      </c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92</v>
      </c>
      <c r="B92">
        <f>SUM(B2:B91)</f>
        <v>32</v>
      </c>
      <c r="C92">
        <f>SUM(C2:C91)</f>
        <v>0</v>
      </c>
      <c r="D92">
        <f>SUM(D2:D91)</f>
        <v>55</v>
      </c>
      <c r="E92">
        <f>SUM(E2:E91)</f>
        <v>0</v>
      </c>
      <c r="F92">
        <f t="shared" ref="F92:Q92" si="2">SUM(F2:F91)</f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2</v>
      </c>
      <c r="K92">
        <f t="shared" si="2"/>
        <v>0</v>
      </c>
      <c r="L92">
        <f t="shared" si="2"/>
        <v>1</v>
      </c>
      <c r="M92">
        <f t="shared" si="2"/>
        <v>2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 x14ac:dyDescent="0.25">
      <c r="A94" t="s">
        <v>108</v>
      </c>
    </row>
    <row r="95" spans="1:17" x14ac:dyDescent="0.25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</row>
    <row r="99" spans="1:17" x14ac:dyDescent="0.25">
      <c r="A99">
        <f t="shared" si="3"/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f t="shared" si="3"/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f t="shared" si="3"/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>
        <f t="shared" si="3"/>
        <v>1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f t="shared" si="3"/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f t="shared" si="3"/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f t="shared" si="3"/>
        <v>1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f t="shared" si="3"/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f t="shared" si="3"/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>
        <f t="shared" si="3"/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>
        <f t="shared" si="3"/>
        <v>1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f t="shared" si="4"/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4"/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f t="shared" si="4"/>
        <v>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f t="shared" si="4"/>
        <v>1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</row>
    <row r="174" spans="1:17" x14ac:dyDescent="0.25">
      <c r="A174">
        <f t="shared" si="4"/>
        <v>2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</row>
    <row r="179" spans="1:20" x14ac:dyDescent="0.25">
      <c r="A179">
        <f t="shared" si="4"/>
        <v>1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91</v>
      </c>
      <c r="B185">
        <f t="shared" ref="B185:Q185" si="5">SUM(B95:B184)</f>
        <v>11</v>
      </c>
      <c r="C185">
        <f t="shared" si="5"/>
        <v>0</v>
      </c>
      <c r="D185">
        <f t="shared" si="5"/>
        <v>39</v>
      </c>
      <c r="E185">
        <f t="shared" si="5"/>
        <v>0</v>
      </c>
      <c r="F185">
        <f t="shared" si="5"/>
        <v>2</v>
      </c>
      <c r="G185">
        <f t="shared" si="5"/>
        <v>6</v>
      </c>
      <c r="H185">
        <f t="shared" si="5"/>
        <v>2</v>
      </c>
      <c r="I185">
        <f t="shared" si="5"/>
        <v>3</v>
      </c>
      <c r="J185">
        <f t="shared" si="5"/>
        <v>5</v>
      </c>
      <c r="K185">
        <f t="shared" si="5"/>
        <v>8</v>
      </c>
      <c r="L185">
        <f t="shared" si="5"/>
        <v>8</v>
      </c>
      <c r="M185">
        <f t="shared" si="5"/>
        <v>5</v>
      </c>
      <c r="N185">
        <f t="shared" si="5"/>
        <v>0</v>
      </c>
      <c r="O185">
        <f t="shared" si="5"/>
        <v>2</v>
      </c>
      <c r="P185">
        <f t="shared" si="5"/>
        <v>0</v>
      </c>
      <c r="Q185">
        <f t="shared" si="5"/>
        <v>0</v>
      </c>
    </row>
    <row r="188" spans="1:20" x14ac:dyDescent="0.25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</row>
    <row r="189" spans="1:20" x14ac:dyDescent="0.25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</row>
    <row r="190" spans="1:20" x14ac:dyDescent="0.25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</row>
    <row r="191" spans="1:20" x14ac:dyDescent="0.25"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</row>
    <row r="193" spans="2:20" x14ac:dyDescent="0.25"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2:20" x14ac:dyDescent="0.25"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 x14ac:dyDescent="0.25"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2:20" x14ac:dyDescent="0.25"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2:20" x14ac:dyDescent="0.25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</row>
    <row r="198" spans="2:20" x14ac:dyDescent="0.25"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2:20" x14ac:dyDescent="0.25"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2:20" x14ac:dyDescent="0.25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</row>
    <row r="201" spans="2:20" x14ac:dyDescent="0.25"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2:20" x14ac:dyDescent="0.25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2:20" x14ac:dyDescent="0.25"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2:20" x14ac:dyDescent="0.25"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2:20" x14ac:dyDescent="0.25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</row>
    <row r="206" spans="2:20" x14ac:dyDescent="0.25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</row>
    <row r="207" spans="2:20" x14ac:dyDescent="0.25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</row>
    <row r="208" spans="2:20" x14ac:dyDescent="0.25"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 x14ac:dyDescent="0.25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2:20" x14ac:dyDescent="0.25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</row>
    <row r="211" spans="2:20" x14ac:dyDescent="0.25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2:20" x14ac:dyDescent="0.25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</row>
    <row r="213" spans="2:20" x14ac:dyDescent="0.25"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2:20" x14ac:dyDescent="0.25"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 x14ac:dyDescent="0.25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</row>
    <row r="216" spans="2:20" x14ac:dyDescent="0.25"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2:20" x14ac:dyDescent="0.25"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2:20" x14ac:dyDescent="0.25"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</row>
    <row r="219" spans="2:20" x14ac:dyDescent="0.25"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2:20" x14ac:dyDescent="0.25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</row>
    <row r="221" spans="2:20" x14ac:dyDescent="0.25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2:20" x14ac:dyDescent="0.25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2:20" x14ac:dyDescent="0.25"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 x14ac:dyDescent="0.25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</row>
    <row r="225" spans="2:20" x14ac:dyDescent="0.25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</row>
    <row r="226" spans="2:20" x14ac:dyDescent="0.25"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2:20" x14ac:dyDescent="0.25"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2:20" x14ac:dyDescent="0.25"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 x14ac:dyDescent="0.25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</row>
    <row r="230" spans="2:20" x14ac:dyDescent="0.25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</row>
    <row r="231" spans="2:20" x14ac:dyDescent="0.25"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2:20" x14ac:dyDescent="0.25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2:20" x14ac:dyDescent="0.25"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 x14ac:dyDescent="0.25"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2:20" x14ac:dyDescent="0.25"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</row>
    <row r="236" spans="2:20" x14ac:dyDescent="0.25"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2:20" x14ac:dyDescent="0.25"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 x14ac:dyDescent="0.25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</row>
    <row r="239" spans="2:20" x14ac:dyDescent="0.25"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2:20" x14ac:dyDescent="0.25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</row>
    <row r="241" spans="2:20" x14ac:dyDescent="0.25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</row>
    <row r="242" spans="2:20" x14ac:dyDescent="0.25"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 x14ac:dyDescent="0.25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</row>
    <row r="244" spans="2:20" x14ac:dyDescent="0.25"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2:20" x14ac:dyDescent="0.25"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2:20" x14ac:dyDescent="0.25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</row>
    <row r="247" spans="2:20" x14ac:dyDescent="0.25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2:20" x14ac:dyDescent="0.25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</row>
    <row r="249" spans="2:20" x14ac:dyDescent="0.25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</row>
    <row r="250" spans="2:20" x14ac:dyDescent="0.25"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2:20" x14ac:dyDescent="0.25"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 x14ac:dyDescent="0.25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</row>
    <row r="253" spans="2:20" x14ac:dyDescent="0.25"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2:20" x14ac:dyDescent="0.25"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 x14ac:dyDescent="0.25"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2:20" x14ac:dyDescent="0.25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</row>
    <row r="257" spans="2:20" x14ac:dyDescent="0.25"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 x14ac:dyDescent="0.25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2:20" x14ac:dyDescent="0.25"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2:20" x14ac:dyDescent="0.25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</row>
    <row r="261" spans="2:20" x14ac:dyDescent="0.25"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2:20" x14ac:dyDescent="0.25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</row>
    <row r="263" spans="2:20" x14ac:dyDescent="0.25"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2:20" x14ac:dyDescent="0.25"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</row>
    <row r="265" spans="2:20" x14ac:dyDescent="0.25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</row>
    <row r="266" spans="2:20" x14ac:dyDescent="0.25"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 x14ac:dyDescent="0.25"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2:20" x14ac:dyDescent="0.25"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2:20" x14ac:dyDescent="0.25"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</row>
    <row r="270" spans="2:20" x14ac:dyDescent="0.25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2:20" x14ac:dyDescent="0.25"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</row>
    <row r="272" spans="2:20" x14ac:dyDescent="0.25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</row>
    <row r="273" spans="2:20" x14ac:dyDescent="0.25"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 x14ac:dyDescent="0.25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2:20" x14ac:dyDescent="0.25"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2:20" x14ac:dyDescent="0.25"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</row>
    <row r="277" spans="2:20" x14ac:dyDescent="0.25"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81" spans="2:20" x14ac:dyDescent="0.25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</row>
    <row r="282" spans="2:20" x14ac:dyDescent="0.25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</row>
    <row r="283" spans="2:20" x14ac:dyDescent="0.25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</row>
    <row r="284" spans="2:20" x14ac:dyDescent="0.25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</row>
    <row r="285" spans="2:20" x14ac:dyDescent="0.25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</row>
    <row r="286" spans="2:20" x14ac:dyDescent="0.25"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2:20" x14ac:dyDescent="0.25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</row>
    <row r="288" spans="2:20" x14ac:dyDescent="0.25"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2:20" x14ac:dyDescent="0.25"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2:20" x14ac:dyDescent="0.25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2:20" x14ac:dyDescent="0.25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</row>
    <row r="292" spans="2:20" x14ac:dyDescent="0.25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</row>
    <row r="293" spans="2:20" x14ac:dyDescent="0.25"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</row>
    <row r="294" spans="2:20" x14ac:dyDescent="0.25"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2:20" x14ac:dyDescent="0.25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2:20" x14ac:dyDescent="0.25"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2:20" x14ac:dyDescent="0.25"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2:20" x14ac:dyDescent="0.25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</row>
    <row r="299" spans="2:20" x14ac:dyDescent="0.25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</row>
    <row r="300" spans="2:20" x14ac:dyDescent="0.25"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</row>
    <row r="301" spans="2:20" x14ac:dyDescent="0.25"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2:20" x14ac:dyDescent="0.25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</row>
    <row r="303" spans="2:20" x14ac:dyDescent="0.25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</row>
    <row r="304" spans="2:20" x14ac:dyDescent="0.25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2:20" x14ac:dyDescent="0.25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</row>
    <row r="306" spans="2:20" x14ac:dyDescent="0.25"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2:20" x14ac:dyDescent="0.25"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 x14ac:dyDescent="0.25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</row>
    <row r="309" spans="2:20" x14ac:dyDescent="0.25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</row>
    <row r="310" spans="2:20" x14ac:dyDescent="0.25"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2:20" x14ac:dyDescent="0.25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</row>
    <row r="312" spans="2:20" x14ac:dyDescent="0.25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</row>
    <row r="313" spans="2:20" x14ac:dyDescent="0.25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</row>
    <row r="314" spans="2:20" x14ac:dyDescent="0.25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</row>
    <row r="315" spans="2:20" x14ac:dyDescent="0.25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2:20" x14ac:dyDescent="0.25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</row>
    <row r="317" spans="2:20" x14ac:dyDescent="0.25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</row>
    <row r="318" spans="2:20" x14ac:dyDescent="0.25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</row>
    <row r="319" spans="2:20" x14ac:dyDescent="0.25"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2:20" x14ac:dyDescent="0.25"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 x14ac:dyDescent="0.25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</row>
    <row r="322" spans="2:20" x14ac:dyDescent="0.25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</row>
    <row r="323" spans="2:20" x14ac:dyDescent="0.25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2:20" x14ac:dyDescent="0.25"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2:20" x14ac:dyDescent="0.25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2:20" x14ac:dyDescent="0.25"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 x14ac:dyDescent="0.25"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2:20" x14ac:dyDescent="0.25"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</row>
    <row r="329" spans="2:20" x14ac:dyDescent="0.25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2:20" x14ac:dyDescent="0.25"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 x14ac:dyDescent="0.25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</row>
    <row r="332" spans="2:20" x14ac:dyDescent="0.25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</row>
    <row r="333" spans="2:20" x14ac:dyDescent="0.25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</row>
    <row r="334" spans="2:20" x14ac:dyDescent="0.25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</row>
    <row r="335" spans="2:20" x14ac:dyDescent="0.25"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 x14ac:dyDescent="0.25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</row>
    <row r="337" spans="2:20" x14ac:dyDescent="0.25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2:20" x14ac:dyDescent="0.25"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2:20" x14ac:dyDescent="0.25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</row>
    <row r="340" spans="2:20" x14ac:dyDescent="0.25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2:20" x14ac:dyDescent="0.25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</row>
    <row r="342" spans="2:20" x14ac:dyDescent="0.25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</row>
    <row r="343" spans="2:20" x14ac:dyDescent="0.25"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2:20" x14ac:dyDescent="0.25"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 x14ac:dyDescent="0.25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</row>
    <row r="346" spans="2:20" x14ac:dyDescent="0.25"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2:20" x14ac:dyDescent="0.25"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 x14ac:dyDescent="0.25"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2:20" x14ac:dyDescent="0.25"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</row>
    <row r="350" spans="2:20" x14ac:dyDescent="0.25"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 x14ac:dyDescent="0.25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2:20" x14ac:dyDescent="0.25"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2:20" x14ac:dyDescent="0.25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</row>
    <row r="354" spans="2:20" x14ac:dyDescent="0.25"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2:20" x14ac:dyDescent="0.25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</row>
    <row r="356" spans="2:20" x14ac:dyDescent="0.25"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2:20" x14ac:dyDescent="0.25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</row>
    <row r="358" spans="2:20" x14ac:dyDescent="0.25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2:20" x14ac:dyDescent="0.25"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 x14ac:dyDescent="0.25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</row>
    <row r="361" spans="2:20" x14ac:dyDescent="0.25"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2:20" x14ac:dyDescent="0.25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</row>
    <row r="363" spans="2:20" x14ac:dyDescent="0.25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</row>
    <row r="364" spans="2:20" x14ac:dyDescent="0.25"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</row>
    <row r="365" spans="2:20" x14ac:dyDescent="0.25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</row>
    <row r="366" spans="2:20" x14ac:dyDescent="0.25"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2:20" x14ac:dyDescent="0.25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2:20" x14ac:dyDescent="0.25"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2:20" x14ac:dyDescent="0.25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</row>
    <row r="370" spans="2:20" x14ac:dyDescent="0.25"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sheetData>
    <row r="1" spans="1:17" x14ac:dyDescent="0.25">
      <c r="A1" t="s">
        <v>98</v>
      </c>
    </row>
    <row r="2" spans="1:17" x14ac:dyDescent="0.25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90</v>
      </c>
      <c r="B92">
        <f t="shared" ref="B92:Q92" si="2">SUM(B2:B91)</f>
        <v>90</v>
      </c>
      <c r="C92">
        <f t="shared" si="2"/>
        <v>0</v>
      </c>
      <c r="D92">
        <f t="shared" si="2"/>
        <v>0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 x14ac:dyDescent="0.25">
      <c r="A94" t="s">
        <v>109</v>
      </c>
    </row>
    <row r="95" spans="1:17" x14ac:dyDescent="0.25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f t="shared" si="3"/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>
        <f t="shared" si="3"/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f t="shared" si="3"/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 x14ac:dyDescent="0.25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90</v>
      </c>
      <c r="B185">
        <f t="shared" ref="B185:Q185" si="5">SUM(B95:B184)</f>
        <v>87</v>
      </c>
      <c r="C185">
        <f t="shared" si="5"/>
        <v>0</v>
      </c>
      <c r="D185">
        <f t="shared" si="5"/>
        <v>0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0</v>
      </c>
      <c r="I185">
        <f t="shared" si="5"/>
        <v>0</v>
      </c>
      <c r="J185">
        <f t="shared" si="5"/>
        <v>3</v>
      </c>
      <c r="K185">
        <f t="shared" si="5"/>
        <v>0</v>
      </c>
      <c r="L185">
        <f t="shared" si="5"/>
        <v>0</v>
      </c>
      <c r="M185">
        <f t="shared" si="5"/>
        <v>0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 x14ac:dyDescent="0.25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</row>
    <row r="191" spans="1:20" x14ac:dyDescent="0.25"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2:20" x14ac:dyDescent="0.25"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2:20" x14ac:dyDescent="0.25"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</row>
    <row r="195" spans="2:20" x14ac:dyDescent="0.25"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2:20" x14ac:dyDescent="0.25"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2:20" x14ac:dyDescent="0.25"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2:20" x14ac:dyDescent="0.25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</row>
    <row r="199" spans="2:20" x14ac:dyDescent="0.25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</row>
    <row r="200" spans="2:20" x14ac:dyDescent="0.25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</row>
    <row r="201" spans="2:20" x14ac:dyDescent="0.25"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2:20" x14ac:dyDescent="0.25"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2:20" x14ac:dyDescent="0.25"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2:20" x14ac:dyDescent="0.25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2:20" x14ac:dyDescent="0.25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2:20" x14ac:dyDescent="0.25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</row>
    <row r="207" spans="2:20" x14ac:dyDescent="0.25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</row>
    <row r="208" spans="2:20" x14ac:dyDescent="0.25"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 x14ac:dyDescent="0.25"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2:20" x14ac:dyDescent="0.25"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2:20" x14ac:dyDescent="0.25"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2:20" x14ac:dyDescent="0.25"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2:20" x14ac:dyDescent="0.25"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2:20" x14ac:dyDescent="0.25"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 x14ac:dyDescent="0.25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</row>
    <row r="216" spans="2:20" x14ac:dyDescent="0.25"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2:20" x14ac:dyDescent="0.25"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2:20" x14ac:dyDescent="0.25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 x14ac:dyDescent="0.25"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2:20" x14ac:dyDescent="0.25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</row>
    <row r="221" spans="2:20" x14ac:dyDescent="0.25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2:20" x14ac:dyDescent="0.25"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2:20" x14ac:dyDescent="0.25"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 x14ac:dyDescent="0.25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</row>
    <row r="225" spans="2:20" x14ac:dyDescent="0.25"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2:20" x14ac:dyDescent="0.25"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2:20" x14ac:dyDescent="0.25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</row>
    <row r="228" spans="2:20" x14ac:dyDescent="0.25"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 x14ac:dyDescent="0.25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</row>
    <row r="230" spans="2:20" x14ac:dyDescent="0.25"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2:20" x14ac:dyDescent="0.25"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2:20" x14ac:dyDescent="0.25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2:20" x14ac:dyDescent="0.25"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 x14ac:dyDescent="0.25"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2:20" x14ac:dyDescent="0.25"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 x14ac:dyDescent="0.25"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2:20" x14ac:dyDescent="0.25"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 x14ac:dyDescent="0.25"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2:20" x14ac:dyDescent="0.25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</row>
    <row r="240" spans="2:20" x14ac:dyDescent="0.25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</row>
    <row r="241" spans="2:20" x14ac:dyDescent="0.25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</row>
    <row r="242" spans="2:20" x14ac:dyDescent="0.25"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 x14ac:dyDescent="0.25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</row>
    <row r="244" spans="2:20" x14ac:dyDescent="0.25"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2:20" x14ac:dyDescent="0.25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</row>
    <row r="246" spans="2:20" x14ac:dyDescent="0.25"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2:20" x14ac:dyDescent="0.25"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2:20" x14ac:dyDescent="0.25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</row>
    <row r="249" spans="2:20" x14ac:dyDescent="0.25"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2:20" x14ac:dyDescent="0.25"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2:20" x14ac:dyDescent="0.25"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 x14ac:dyDescent="0.25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</row>
    <row r="253" spans="2:20" x14ac:dyDescent="0.25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</row>
    <row r="254" spans="2:20" x14ac:dyDescent="0.25"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 x14ac:dyDescent="0.25"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2:20" x14ac:dyDescent="0.25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</row>
    <row r="257" spans="2:20" x14ac:dyDescent="0.25"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 x14ac:dyDescent="0.25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</row>
    <row r="259" spans="2:20" x14ac:dyDescent="0.25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</row>
    <row r="260" spans="2:20" x14ac:dyDescent="0.25"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2:20" x14ac:dyDescent="0.25"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2:20" x14ac:dyDescent="0.25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</row>
    <row r="263" spans="2:20" x14ac:dyDescent="0.25"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2:20" x14ac:dyDescent="0.25"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2:20" x14ac:dyDescent="0.25"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2:20" x14ac:dyDescent="0.25"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 x14ac:dyDescent="0.25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</row>
    <row r="268" spans="2:20" x14ac:dyDescent="0.25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</row>
    <row r="269" spans="2:20" x14ac:dyDescent="0.25"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2:20" x14ac:dyDescent="0.25"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2:20" x14ac:dyDescent="0.25"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</row>
    <row r="272" spans="2:20" x14ac:dyDescent="0.25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</row>
    <row r="273" spans="2:20" x14ac:dyDescent="0.25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 x14ac:dyDescent="0.25"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2:20" x14ac:dyDescent="0.25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</row>
    <row r="276" spans="2:20" x14ac:dyDescent="0.25"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 x14ac:dyDescent="0.25"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81" spans="2:20" x14ac:dyDescent="0.25"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2:20" x14ac:dyDescent="0.25"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2:20" x14ac:dyDescent="0.25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</row>
    <row r="284" spans="2:20" x14ac:dyDescent="0.25"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2:20" x14ac:dyDescent="0.25"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2:20" x14ac:dyDescent="0.25"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2:20" x14ac:dyDescent="0.25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</row>
    <row r="288" spans="2:20" x14ac:dyDescent="0.25"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2:20" x14ac:dyDescent="0.25"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2:20" x14ac:dyDescent="0.25"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2:20" x14ac:dyDescent="0.25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</row>
    <row r="292" spans="2:20" x14ac:dyDescent="0.25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</row>
    <row r="293" spans="2:20" x14ac:dyDescent="0.25"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</row>
    <row r="294" spans="2:20" x14ac:dyDescent="0.25"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2:20" x14ac:dyDescent="0.25"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2:20" x14ac:dyDescent="0.25"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2:20" x14ac:dyDescent="0.25"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2:20" x14ac:dyDescent="0.25"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2:20" x14ac:dyDescent="0.25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</row>
    <row r="300" spans="2:20" x14ac:dyDescent="0.25"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</row>
    <row r="301" spans="2:20" x14ac:dyDescent="0.25"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2:20" x14ac:dyDescent="0.25"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2:20" x14ac:dyDescent="0.25"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2:20" x14ac:dyDescent="0.25"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2:20" x14ac:dyDescent="0.25"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2:20" x14ac:dyDescent="0.25"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2:20" x14ac:dyDescent="0.25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 x14ac:dyDescent="0.25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</row>
    <row r="309" spans="2:20" x14ac:dyDescent="0.25"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2:20" x14ac:dyDescent="0.25"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2:20" x14ac:dyDescent="0.25"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 x14ac:dyDescent="0.25"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2:20" x14ac:dyDescent="0.25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</row>
    <row r="314" spans="2:20" x14ac:dyDescent="0.25"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2:20" x14ac:dyDescent="0.25"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2:20" x14ac:dyDescent="0.25"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2:20" x14ac:dyDescent="0.25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</row>
    <row r="318" spans="2:20" x14ac:dyDescent="0.25"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2:20" x14ac:dyDescent="0.25"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2:20" x14ac:dyDescent="0.25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</row>
    <row r="321" spans="2:20" x14ac:dyDescent="0.25"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 x14ac:dyDescent="0.25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</row>
    <row r="323" spans="2:20" x14ac:dyDescent="0.25"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2:20" x14ac:dyDescent="0.25"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2:20" x14ac:dyDescent="0.25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2:20" x14ac:dyDescent="0.25"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 x14ac:dyDescent="0.25"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2:20" x14ac:dyDescent="0.25"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 x14ac:dyDescent="0.25"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2:20" x14ac:dyDescent="0.25"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 x14ac:dyDescent="0.25"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2:20" x14ac:dyDescent="0.25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</row>
    <row r="333" spans="2:20" x14ac:dyDescent="0.25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</row>
    <row r="334" spans="2:20" x14ac:dyDescent="0.25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</row>
    <row r="335" spans="2:20" x14ac:dyDescent="0.25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 x14ac:dyDescent="0.25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</row>
    <row r="337" spans="2:20" x14ac:dyDescent="0.25"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2:20" x14ac:dyDescent="0.25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</row>
    <row r="339" spans="2:20" x14ac:dyDescent="0.25"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2:20" x14ac:dyDescent="0.25"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2:20" x14ac:dyDescent="0.25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</row>
    <row r="342" spans="2:20" x14ac:dyDescent="0.25"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2:20" x14ac:dyDescent="0.25"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2:20" x14ac:dyDescent="0.25"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 x14ac:dyDescent="0.25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</row>
    <row r="346" spans="2:20" x14ac:dyDescent="0.25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</row>
    <row r="347" spans="2:20" x14ac:dyDescent="0.25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 x14ac:dyDescent="0.25"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2:20" x14ac:dyDescent="0.25"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</row>
    <row r="350" spans="2:20" x14ac:dyDescent="0.25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 x14ac:dyDescent="0.25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</row>
    <row r="352" spans="2:20" x14ac:dyDescent="0.25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</row>
    <row r="353" spans="2:20" x14ac:dyDescent="0.25"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2:20" x14ac:dyDescent="0.25"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2:20" x14ac:dyDescent="0.25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</row>
    <row r="356" spans="2:20" x14ac:dyDescent="0.25"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2:20" x14ac:dyDescent="0.25"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2:20" x14ac:dyDescent="0.25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2:20" x14ac:dyDescent="0.25"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 x14ac:dyDescent="0.25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</row>
    <row r="361" spans="2:20" x14ac:dyDescent="0.25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</row>
    <row r="362" spans="2:20" x14ac:dyDescent="0.25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 x14ac:dyDescent="0.25"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2:20" x14ac:dyDescent="0.25"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</row>
    <row r="365" spans="2:20" x14ac:dyDescent="0.25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</row>
    <row r="366" spans="2:20" x14ac:dyDescent="0.25"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2:20" x14ac:dyDescent="0.25"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2:20" x14ac:dyDescent="0.25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</row>
    <row r="369" spans="2:20" x14ac:dyDescent="0.25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 x14ac:dyDescent="0.25"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M74"/>
  <sheetViews>
    <sheetView topLeftCell="R40" zoomScale="62" zoomScaleNormal="62" workbookViewId="0">
      <selection activeCell="AM73" sqref="AM73"/>
    </sheetView>
  </sheetViews>
  <sheetFormatPr baseColWidth="10" defaultRowHeight="15" x14ac:dyDescent="0.2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0" bestFit="1" customWidth="1"/>
    <col min="21" max="21" width="9" bestFit="1" customWidth="1"/>
    <col min="22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 x14ac:dyDescent="0.5">
      <c r="A1" s="14" t="s">
        <v>69</v>
      </c>
    </row>
    <row r="2" spans="1:33" x14ac:dyDescent="0.25">
      <c r="A2" s="6"/>
      <c r="B2" s="585" t="s">
        <v>36</v>
      </c>
      <c r="C2" s="585"/>
      <c r="D2" s="585"/>
      <c r="E2" s="585"/>
      <c r="F2" s="585"/>
      <c r="G2" s="585"/>
      <c r="H2" s="585"/>
      <c r="I2" s="585"/>
      <c r="J2" s="585"/>
      <c r="K2" s="585"/>
      <c r="L2" s="585"/>
      <c r="M2" s="585"/>
      <c r="N2" s="585"/>
      <c r="O2" s="585"/>
      <c r="P2" s="585"/>
      <c r="Q2" s="585"/>
      <c r="R2" s="583" t="s">
        <v>38</v>
      </c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6530.833333333333</v>
      </c>
      <c r="C5" s="10">
        <v>6623.5888888888885</v>
      </c>
      <c r="D5" s="10">
        <v>6509.1</v>
      </c>
      <c r="E5" s="10">
        <v>6651.5888888888885</v>
      </c>
      <c r="F5" s="10">
        <v>7754.3888888888887</v>
      </c>
      <c r="G5" s="10">
        <v>7696.6222222222223</v>
      </c>
      <c r="H5" s="10">
        <v>7723.2666666666664</v>
      </c>
      <c r="I5" s="10">
        <v>7724.2888888888892</v>
      </c>
      <c r="J5" s="4">
        <v>6945.2444444444445</v>
      </c>
      <c r="K5" s="4">
        <v>6926.7666666666664</v>
      </c>
      <c r="L5" s="4">
        <v>7019.9666666666662</v>
      </c>
      <c r="M5" s="4">
        <v>7028.1333333333332</v>
      </c>
      <c r="N5" s="4">
        <v>7284.6</v>
      </c>
      <c r="O5" s="4">
        <v>7240.6444444444442</v>
      </c>
      <c r="P5" s="4">
        <v>7232.4222222222224</v>
      </c>
      <c r="Q5" s="4">
        <v>7252.9777777777781</v>
      </c>
      <c r="R5" s="10">
        <v>6530.833333333333</v>
      </c>
      <c r="S5" s="10">
        <v>6623.5888888888885</v>
      </c>
      <c r="T5" s="10">
        <v>6509.0444444444447</v>
      </c>
      <c r="U5" s="10">
        <v>6651.4666666666662</v>
      </c>
      <c r="V5" s="10">
        <v>6770.3777777777777</v>
      </c>
      <c r="W5" s="10">
        <v>6740.2777777777774</v>
      </c>
      <c r="X5" s="10">
        <v>6750.7111111111108</v>
      </c>
      <c r="Y5" s="10">
        <v>6711.4111111111115</v>
      </c>
      <c r="Z5" s="2">
        <v>6680.9888888888891</v>
      </c>
      <c r="AA5" s="2">
        <v>6672.7333333333336</v>
      </c>
      <c r="AB5" s="2">
        <v>6663.0444444444447</v>
      </c>
      <c r="AC5" s="2">
        <v>6680.1333333333332</v>
      </c>
      <c r="AD5" s="2">
        <v>7080.3111111111111</v>
      </c>
      <c r="AE5" s="2">
        <v>7039.2</v>
      </c>
      <c r="AF5" s="2">
        <v>7001.9222222222224</v>
      </c>
      <c r="AG5" s="2">
        <v>7039.7777777777774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287745.85555555555</v>
      </c>
      <c r="C7" s="10">
        <v>382526.81111111114</v>
      </c>
      <c r="D7" s="10">
        <v>329791.37777777779</v>
      </c>
      <c r="E7" s="10">
        <v>341617.1</v>
      </c>
      <c r="F7" s="10">
        <v>431951.73333333334</v>
      </c>
      <c r="G7" s="10">
        <v>424197.01111111109</v>
      </c>
      <c r="H7" s="10">
        <v>361000.75555555557</v>
      </c>
      <c r="I7" s="10">
        <v>358221.08888888889</v>
      </c>
      <c r="J7" s="4">
        <v>335333.65555555554</v>
      </c>
      <c r="K7" s="4">
        <v>372527.47777777776</v>
      </c>
      <c r="L7" s="4">
        <v>358039.5777777778</v>
      </c>
      <c r="M7" s="4">
        <v>358543.5</v>
      </c>
      <c r="N7" s="4">
        <v>381864</v>
      </c>
      <c r="O7" s="4">
        <v>378066.58888888889</v>
      </c>
      <c r="P7" s="4">
        <v>360165.68888888886</v>
      </c>
      <c r="Q7" s="4">
        <v>360055.3</v>
      </c>
      <c r="R7" s="10">
        <v>287745.83333333331</v>
      </c>
      <c r="S7" s="10">
        <v>382526.81111111114</v>
      </c>
      <c r="T7" s="10">
        <v>329786.43333333335</v>
      </c>
      <c r="U7" s="10">
        <v>341611.73333333334</v>
      </c>
      <c r="V7" s="10">
        <v>355606.7</v>
      </c>
      <c r="W7" s="10">
        <v>350860.27777777775</v>
      </c>
      <c r="X7" s="10">
        <v>338952.77777777775</v>
      </c>
      <c r="Y7" s="10">
        <v>335704.33333333331</v>
      </c>
      <c r="Z7" s="2">
        <v>329001</v>
      </c>
      <c r="AA7" s="2">
        <v>352773.91111111111</v>
      </c>
      <c r="AB7" s="2">
        <v>340575.05555555556</v>
      </c>
      <c r="AC7" s="2">
        <v>340424.08888888889</v>
      </c>
      <c r="AD7" s="2">
        <v>371240.86666666664</v>
      </c>
      <c r="AE7" s="2">
        <v>367737.5</v>
      </c>
      <c r="AF7" s="2">
        <v>349711.7888888889</v>
      </c>
      <c r="AG7" s="2">
        <v>350067.25555555557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0.57781703570791376</v>
      </c>
      <c r="C15" s="10">
        <v>2.003305316424381</v>
      </c>
      <c r="D15" s="10">
        <v>0.23795042395096641</v>
      </c>
      <c r="E15" s="10">
        <v>2.4401550490227564</v>
      </c>
      <c r="F15" s="10">
        <v>19.456781465191181</v>
      </c>
      <c r="G15" s="10">
        <v>18.572837937598486</v>
      </c>
      <c r="H15" s="10">
        <v>18.981764904113263</v>
      </c>
      <c r="I15" s="10">
        <v>18.992444488010449</v>
      </c>
      <c r="J15" s="4">
        <v>6.9730608900980631</v>
      </c>
      <c r="K15" s="4">
        <v>6.7171777547266638</v>
      </c>
      <c r="L15" s="4">
        <v>8.1289315062725542</v>
      </c>
      <c r="M15" s="4">
        <v>8.2766531317718588</v>
      </c>
      <c r="N15" s="4">
        <v>12.23894310207241</v>
      </c>
      <c r="O15" s="4">
        <v>11.538492835881275</v>
      </c>
      <c r="P15" s="4">
        <v>11.413753293329016</v>
      </c>
      <c r="Q15" s="4">
        <v>11.729992993166725</v>
      </c>
      <c r="R15" s="10">
        <v>1.2019527429757637</v>
      </c>
      <c r="S15" s="10">
        <v>2.6379499372192452</v>
      </c>
      <c r="T15" s="10">
        <v>0.86062422704963648</v>
      </c>
      <c r="U15" s="10">
        <v>3.0735367352029912</v>
      </c>
      <c r="V15" s="10">
        <v>4.9032698515199158</v>
      </c>
      <c r="W15" s="10">
        <v>4.4476834682136399</v>
      </c>
      <c r="X15" s="10">
        <v>4.6043168283890727</v>
      </c>
      <c r="Y15" s="10">
        <v>3.9961852885462519</v>
      </c>
      <c r="Z15" s="2">
        <v>3.5189910807579232</v>
      </c>
      <c r="AA15" s="2">
        <v>3.4195686863689017</v>
      </c>
      <c r="AB15" s="2">
        <v>3.2393640555594994</v>
      </c>
      <c r="AC15" s="2">
        <v>3.5237047459869593</v>
      </c>
      <c r="AD15" s="2">
        <v>9.7507395821680287</v>
      </c>
      <c r="AE15" s="2">
        <v>9.0882020510137362</v>
      </c>
      <c r="AF15" s="2">
        <v>8.5151069001234383</v>
      </c>
      <c r="AG15" s="2">
        <v>9.0938398828789246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</v>
      </c>
      <c r="C17" s="10">
        <v>33.172963830638572</v>
      </c>
      <c r="D17" s="10">
        <v>14.719896664809893</v>
      </c>
      <c r="E17" s="10">
        <v>18.84632444461861</v>
      </c>
      <c r="F17" s="10">
        <v>50.430446582819279</v>
      </c>
      <c r="G17" s="10">
        <v>47.730568070240608</v>
      </c>
      <c r="H17" s="10">
        <v>25.667141299268344</v>
      </c>
      <c r="I17" s="10">
        <v>24.696721393842761</v>
      </c>
      <c r="J17" s="4">
        <v>16.678003717573976</v>
      </c>
      <c r="K17" s="4">
        <v>29.711806496612102</v>
      </c>
      <c r="L17" s="4">
        <v>24.630829884083468</v>
      </c>
      <c r="M17" s="4">
        <v>24.827016628513324</v>
      </c>
      <c r="N17" s="4">
        <v>33.042848413405224</v>
      </c>
      <c r="O17" s="4">
        <v>31.671018470072031</v>
      </c>
      <c r="P17" s="4">
        <v>25.318767030161304</v>
      </c>
      <c r="Q17" s="4">
        <v>25.251161269076565</v>
      </c>
      <c r="R17" s="10">
        <v>4.952686644767567E-3</v>
      </c>
      <c r="S17" s="10">
        <v>33.179038441739571</v>
      </c>
      <c r="T17" s="10">
        <v>14.723504810143492</v>
      </c>
      <c r="U17" s="10">
        <v>18.850046187102606</v>
      </c>
      <c r="V17" s="10">
        <v>23.798511242114177</v>
      </c>
      <c r="W17" s="10">
        <v>22.140519524090802</v>
      </c>
      <c r="X17" s="10">
        <v>17.96168230096011</v>
      </c>
      <c r="Y17" s="10">
        <v>16.835991516211436</v>
      </c>
      <c r="Z17" s="2">
        <v>14.473595029445564</v>
      </c>
      <c r="AA17" s="2">
        <v>22.831272903338053</v>
      </c>
      <c r="AB17" s="2">
        <v>18.531543357317293</v>
      </c>
      <c r="AC17" s="2">
        <v>18.480198320333134</v>
      </c>
      <c r="AD17" s="2">
        <v>29.320484993414482</v>
      </c>
      <c r="AE17" s="2">
        <v>28.057779393356839</v>
      </c>
      <c r="AF17" s="2">
        <v>21.663474651672924</v>
      </c>
      <c r="AG17" s="2">
        <v>21.752031844247036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70</v>
      </c>
    </row>
    <row r="25" spans="1:39" x14ac:dyDescent="0.25">
      <c r="A25" s="69"/>
      <c r="B25" s="583" t="s">
        <v>37</v>
      </c>
      <c r="C25" s="583"/>
      <c r="D25" s="583"/>
      <c r="E25" s="583"/>
      <c r="F25" s="583"/>
      <c r="G25" s="583"/>
      <c r="H25" s="583"/>
      <c r="I25" s="583"/>
      <c r="J25" s="583"/>
      <c r="K25" s="583"/>
      <c r="L25" s="583"/>
      <c r="M25" s="583"/>
      <c r="N25" s="583"/>
      <c r="O25" s="583"/>
      <c r="P25" s="583"/>
      <c r="Q25" s="583"/>
      <c r="R25" s="583"/>
      <c r="S25" s="583"/>
      <c r="T25" s="583"/>
      <c r="U25" s="583" t="s">
        <v>39</v>
      </c>
      <c r="V25" s="583"/>
      <c r="W25" s="583"/>
      <c r="X25" s="583"/>
      <c r="Y25" s="583"/>
      <c r="Z25" s="583"/>
      <c r="AA25" s="583"/>
      <c r="AB25" s="583"/>
      <c r="AC25" s="583"/>
      <c r="AD25" s="583"/>
      <c r="AE25" s="583"/>
      <c r="AF25" s="583"/>
      <c r="AG25" s="583"/>
      <c r="AH25" s="583"/>
      <c r="AI25" s="583"/>
      <c r="AJ25" s="583"/>
      <c r="AK25" s="583"/>
      <c r="AL25" s="583"/>
      <c r="AM25" s="583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6257.5111111111109</v>
      </c>
      <c r="C28" s="10">
        <v>6301.8777777777777</v>
      </c>
      <c r="D28" s="10">
        <v>6206.0555555555557</v>
      </c>
      <c r="E28" s="10">
        <v>6368.9555555555553</v>
      </c>
      <c r="F28" s="10">
        <v>7637.8444444444449</v>
      </c>
      <c r="G28" s="10">
        <v>7581.4222222222224</v>
      </c>
      <c r="H28" s="10">
        <v>7607.4888888888891</v>
      </c>
      <c r="I28" s="10">
        <v>7649.1444444444442</v>
      </c>
      <c r="J28" s="2">
        <v>6983.4</v>
      </c>
      <c r="K28" s="2">
        <v>6962.7333333333336</v>
      </c>
      <c r="L28" s="2">
        <v>6963.0111111111109</v>
      </c>
      <c r="M28" s="2">
        <v>6950.3</v>
      </c>
      <c r="N28" s="2">
        <v>7219.5111111111109</v>
      </c>
      <c r="O28" s="2">
        <v>7202.7666666666664</v>
      </c>
      <c r="P28" s="2">
        <v>7247.3111111111111</v>
      </c>
      <c r="Q28" s="2">
        <v>7237.8222222222221</v>
      </c>
      <c r="R28" s="10">
        <v>6200.9111111111115</v>
      </c>
      <c r="S28" s="10">
        <v>6349.5111111111109</v>
      </c>
      <c r="T28" s="10">
        <v>6424.4444444444443</v>
      </c>
      <c r="U28" s="2">
        <v>6257.2444444444445</v>
      </c>
      <c r="V28" s="2">
        <v>6301.8777777777777</v>
      </c>
      <c r="W28" s="2">
        <v>6205.8666666666668</v>
      </c>
      <c r="X28" s="2">
        <v>6368.1444444444442</v>
      </c>
      <c r="Y28" s="2">
        <v>6757.6333333333332</v>
      </c>
      <c r="Z28" s="2">
        <v>6717.6888888888889</v>
      </c>
      <c r="AA28" s="2">
        <v>6716.1222222222223</v>
      </c>
      <c r="AB28" s="2">
        <v>6739.8777777777777</v>
      </c>
      <c r="AC28" s="10">
        <v>6684.9777777777781</v>
      </c>
      <c r="AD28" s="10">
        <v>6684.1</v>
      </c>
      <c r="AE28" s="10">
        <v>6665.7111111111108</v>
      </c>
      <c r="AF28" s="10">
        <v>6669.4666666666662</v>
      </c>
      <c r="AG28" s="10">
        <v>6951.3555555555558</v>
      </c>
      <c r="AH28" s="10">
        <v>6939.2</v>
      </c>
      <c r="AI28" s="10">
        <v>6979.4111111111115</v>
      </c>
      <c r="AJ28" s="10">
        <v>6980.0888888888885</v>
      </c>
      <c r="AK28" s="2">
        <v>6188.6</v>
      </c>
      <c r="AL28" s="2">
        <v>6347.5777777777776</v>
      </c>
      <c r="AM28" s="2">
        <v>6375.0777777777776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258428.2111111111</v>
      </c>
      <c r="C30" s="10">
        <v>381963.35555555555</v>
      </c>
      <c r="D30" s="10">
        <v>313978.11111111112</v>
      </c>
      <c r="E30" s="10">
        <v>326769.86666666664</v>
      </c>
      <c r="F30" s="10">
        <v>418309.76666666666</v>
      </c>
      <c r="G30" s="10">
        <v>410935.56666666665</v>
      </c>
      <c r="H30" s="10">
        <v>363036.74444444443</v>
      </c>
      <c r="I30" s="10">
        <v>360690.76666666666</v>
      </c>
      <c r="J30" s="2">
        <v>332943.4222222222</v>
      </c>
      <c r="K30" s="2">
        <v>378448.01111111109</v>
      </c>
      <c r="L30" s="2">
        <v>355193.0777777778</v>
      </c>
      <c r="M30" s="2">
        <v>355894.75555555557</v>
      </c>
      <c r="N30" s="2">
        <v>377607.05555555556</v>
      </c>
      <c r="O30" s="2">
        <v>376230.08888888889</v>
      </c>
      <c r="P30" s="2">
        <v>361572.54444444447</v>
      </c>
      <c r="Q30" s="2">
        <v>360581.2</v>
      </c>
      <c r="R30" s="10">
        <v>286164.43333333335</v>
      </c>
      <c r="S30" s="10">
        <v>263564.82222222222</v>
      </c>
      <c r="T30" s="10">
        <v>329141.58888888889</v>
      </c>
      <c r="U30" s="2">
        <v>258402.2888888889</v>
      </c>
      <c r="V30" s="2">
        <v>381963.35555555555</v>
      </c>
      <c r="W30" s="2">
        <v>313960.2</v>
      </c>
      <c r="X30" s="2">
        <v>326729.48888888891</v>
      </c>
      <c r="Y30" s="2">
        <v>350351.1</v>
      </c>
      <c r="Z30" s="2">
        <v>345102.7888888889</v>
      </c>
      <c r="AA30" s="2">
        <v>342646.58888888889</v>
      </c>
      <c r="AB30" s="2">
        <v>340342.97777777776</v>
      </c>
      <c r="AC30" s="10">
        <v>326144.02222222224</v>
      </c>
      <c r="AD30" s="10">
        <v>357603.41111111111</v>
      </c>
      <c r="AE30" s="10">
        <v>340485.34444444446</v>
      </c>
      <c r="AF30" s="10">
        <v>341975.96666666667</v>
      </c>
      <c r="AG30" s="10">
        <v>362519.47777777776</v>
      </c>
      <c r="AH30" s="10">
        <v>360913.44444444444</v>
      </c>
      <c r="AI30" s="10">
        <v>350807.46666666667</v>
      </c>
      <c r="AJ30" s="10">
        <v>350183.18888888886</v>
      </c>
      <c r="AK30" s="2">
        <v>286152.12222222221</v>
      </c>
      <c r="AL30" s="2">
        <v>263409.7888888889</v>
      </c>
      <c r="AM30" s="2">
        <v>326770.40000000002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1.5287808678620374</v>
      </c>
      <c r="C38" s="10">
        <v>2.2516312152231448</v>
      </c>
      <c r="D38" s="10">
        <v>0.69871709181680919</v>
      </c>
      <c r="E38" s="10">
        <v>3.3509256289542813</v>
      </c>
      <c r="F38" s="10">
        <v>23.981279733059687</v>
      </c>
      <c r="G38" s="10">
        <v>23.074807754941574</v>
      </c>
      <c r="H38" s="10">
        <v>23.499245381339605</v>
      </c>
      <c r="I38" s="10">
        <v>24.166760577264096</v>
      </c>
      <c r="J38" s="2">
        <v>13.356646402671547</v>
      </c>
      <c r="K38" s="2">
        <v>13.035752224633512</v>
      </c>
      <c r="L38" s="2">
        <v>13.015212766526156</v>
      </c>
      <c r="M38" s="2">
        <v>12.830068816949064</v>
      </c>
      <c r="N38" s="2">
        <v>17.212143629431502</v>
      </c>
      <c r="O38" s="2">
        <v>16.937013484009931</v>
      </c>
      <c r="P38" s="2">
        <v>17.689616310910441</v>
      </c>
      <c r="Q38" s="2">
        <v>17.525103744439416</v>
      </c>
      <c r="R38" s="10">
        <v>0.59588953173174941</v>
      </c>
      <c r="S38" s="10">
        <v>3.0429306659712121</v>
      </c>
      <c r="T38" s="10">
        <v>4.244777570880089</v>
      </c>
      <c r="U38" s="2">
        <v>1.7843845158417746</v>
      </c>
      <c r="V38" s="2">
        <v>2.5140914126975811</v>
      </c>
      <c r="W38" s="2">
        <v>0.95417223523276473</v>
      </c>
      <c r="X38" s="2">
        <v>3.6024681178373124</v>
      </c>
      <c r="Y38" s="2">
        <v>9.9456976280207279</v>
      </c>
      <c r="Z38" s="2">
        <v>9.3041464846271431</v>
      </c>
      <c r="AA38" s="2">
        <v>9.2761877920477023</v>
      </c>
      <c r="AB38" s="2">
        <v>9.6545924637897702</v>
      </c>
      <c r="AC38" s="10">
        <v>8.7702802013799435</v>
      </c>
      <c r="AD38" s="10">
        <v>8.7644430403463911</v>
      </c>
      <c r="AE38" s="10">
        <v>8.4538691497586118</v>
      </c>
      <c r="AF38" s="10">
        <v>8.5383362750157712</v>
      </c>
      <c r="AG38" s="10">
        <v>13.122120731445021</v>
      </c>
      <c r="AH38" s="10">
        <v>12.925264978360222</v>
      </c>
      <c r="AI38" s="10">
        <v>13.605397148759685</v>
      </c>
      <c r="AJ38" s="10">
        <v>13.618977185563416</v>
      </c>
      <c r="AK38" s="2">
        <v>0.65848449640855622</v>
      </c>
      <c r="AL38" s="2">
        <v>3.2719808795772667</v>
      </c>
      <c r="AM38" s="2">
        <v>3.7016251063506127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0.52539068685001422</v>
      </c>
      <c r="C40" s="10">
        <v>48.894652237046145</v>
      </c>
      <c r="D40" s="10">
        <v>22.312577747435522</v>
      </c>
      <c r="E40" s="10">
        <v>27.29627379917552</v>
      </c>
      <c r="F40" s="10">
        <v>63.127932681667211</v>
      </c>
      <c r="G40" s="10">
        <v>60.259725580225648</v>
      </c>
      <c r="H40" s="10">
        <v>41.484297652017077</v>
      </c>
      <c r="I40" s="10">
        <v>40.550922600868773</v>
      </c>
      <c r="J40" s="2">
        <v>29.632600676346424</v>
      </c>
      <c r="K40" s="2">
        <v>47.673307285761723</v>
      </c>
      <c r="L40" s="2">
        <v>38.41590069322887</v>
      </c>
      <c r="M40" s="2">
        <v>38.752723769335113</v>
      </c>
      <c r="N40" s="2">
        <v>47.364893552301005</v>
      </c>
      <c r="O40" s="2">
        <v>46.789882646757846</v>
      </c>
      <c r="P40" s="2">
        <v>40.869753851816114</v>
      </c>
      <c r="Q40" s="2">
        <v>40.462690908133155</v>
      </c>
      <c r="R40" s="10">
        <v>11.051469578083935</v>
      </c>
      <c r="S40" s="10">
        <v>2.5784320338097748</v>
      </c>
      <c r="T40" s="10">
        <v>28.212173710782903</v>
      </c>
      <c r="U40" s="2">
        <v>0.55177746311972409</v>
      </c>
      <c r="V40" s="2">
        <v>48.946765682033046</v>
      </c>
      <c r="W40" s="2">
        <v>22.348839978906842</v>
      </c>
      <c r="X40" s="2">
        <v>27.325969972012025</v>
      </c>
      <c r="Y40" s="2">
        <v>36.613120258410717</v>
      </c>
      <c r="Z40" s="2">
        <v>34.579017937032539</v>
      </c>
      <c r="AA40" s="2">
        <v>33.542900289214749</v>
      </c>
      <c r="AB40" s="2">
        <v>32.627608067051547</v>
      </c>
      <c r="AC40" s="10">
        <v>27.006239838562355</v>
      </c>
      <c r="AD40" s="10">
        <v>39.535397765513842</v>
      </c>
      <c r="AE40" s="10">
        <v>32.726448418059306</v>
      </c>
      <c r="AF40" s="10">
        <v>33.354257124255042</v>
      </c>
      <c r="AG40" s="10">
        <v>41.473937261170818</v>
      </c>
      <c r="AH40" s="10">
        <v>40.827414096601238</v>
      </c>
      <c r="AI40" s="10">
        <v>36.69094663786607</v>
      </c>
      <c r="AJ40" s="10">
        <v>36.450447556832479</v>
      </c>
      <c r="AK40" s="2">
        <v>11.08602721511321</v>
      </c>
      <c r="AL40" s="2">
        <v>2.5543376135535496</v>
      </c>
      <c r="AM40" s="2">
        <v>27.33712760138031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71</v>
      </c>
    </row>
    <row r="48" spans="1:39" x14ac:dyDescent="0.25">
      <c r="A48" s="6"/>
      <c r="B48" s="583" t="s">
        <v>36</v>
      </c>
      <c r="C48" s="583"/>
      <c r="D48" s="583"/>
      <c r="E48" s="583"/>
      <c r="F48" s="583"/>
      <c r="G48" s="583"/>
      <c r="H48" s="583"/>
      <c r="I48" s="583"/>
      <c r="J48" s="583"/>
      <c r="K48" s="583"/>
      <c r="L48" s="583"/>
      <c r="M48" s="583"/>
      <c r="N48" s="583"/>
      <c r="O48" s="583"/>
      <c r="P48" s="583"/>
      <c r="Q48" s="583"/>
      <c r="R48" s="583" t="s">
        <v>38</v>
      </c>
      <c r="S48" s="583"/>
      <c r="T48" s="583"/>
      <c r="U48" s="583"/>
      <c r="V48" s="583"/>
      <c r="W48" s="583"/>
      <c r="X48" s="583"/>
      <c r="Y48" s="583"/>
      <c r="Z48" s="583"/>
      <c r="AA48" s="583"/>
      <c r="AB48" s="583"/>
      <c r="AC48" s="583"/>
      <c r="AD48" s="583"/>
      <c r="AE48" s="583"/>
      <c r="AF48" s="583"/>
      <c r="AG48" s="583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35</v>
      </c>
      <c r="C50" s="11">
        <v>0</v>
      </c>
      <c r="D50" s="11">
        <v>56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0</v>
      </c>
      <c r="K50" s="9">
        <v>1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11">
        <v>15</v>
      </c>
      <c r="S50" s="11">
        <v>0</v>
      </c>
      <c r="T50" s="11">
        <v>38</v>
      </c>
      <c r="U50" s="11">
        <v>0</v>
      </c>
      <c r="V50" s="11">
        <v>1</v>
      </c>
      <c r="W50" s="11">
        <v>3</v>
      </c>
      <c r="X50" s="11">
        <v>3</v>
      </c>
      <c r="Y50" s="11">
        <v>5</v>
      </c>
      <c r="Z50" s="9">
        <v>5</v>
      </c>
      <c r="AA50" s="9">
        <v>8</v>
      </c>
      <c r="AB50" s="9">
        <v>9</v>
      </c>
      <c r="AC50" s="9">
        <v>5</v>
      </c>
      <c r="AD50" s="9">
        <v>0</v>
      </c>
      <c r="AE50" s="9">
        <v>0</v>
      </c>
      <c r="AF50" s="9">
        <v>0</v>
      </c>
      <c r="AG50" s="9">
        <v>0</v>
      </c>
      <c r="AH50" s="49"/>
    </row>
    <row r="51" spans="1:39" x14ac:dyDescent="0.25">
      <c r="A51" s="3" t="s">
        <v>42</v>
      </c>
      <c r="B51" s="11">
        <v>90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11">
        <v>89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1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49"/>
    </row>
    <row r="52" spans="1:39" x14ac:dyDescent="0.25">
      <c r="A52" s="3" t="s">
        <v>43</v>
      </c>
      <c r="B52" s="10">
        <v>44.222222222222221</v>
      </c>
      <c r="C52" s="10">
        <v>51.611111111111114</v>
      </c>
      <c r="D52" s="10">
        <v>42.722222222222221</v>
      </c>
      <c r="E52" s="10">
        <v>53.87777777777778</v>
      </c>
      <c r="F52" s="10">
        <v>243.21111111111111</v>
      </c>
      <c r="G52" s="10">
        <v>0</v>
      </c>
      <c r="H52" s="10">
        <v>55.977777777777774</v>
      </c>
      <c r="I52" s="10">
        <v>47.588888888888889</v>
      </c>
      <c r="J52" s="2">
        <v>49.888888888888886</v>
      </c>
      <c r="K52" s="2">
        <v>55.31111111111111</v>
      </c>
      <c r="L52" s="2">
        <v>50.088888888888889</v>
      </c>
      <c r="M52" s="2">
        <v>55.955555555555556</v>
      </c>
      <c r="N52" s="2">
        <v>89.533333333333331</v>
      </c>
      <c r="O52" s="2">
        <v>65.266666666666666</v>
      </c>
      <c r="P52" s="2">
        <v>67.833333333333329</v>
      </c>
      <c r="Q52" s="2">
        <v>55.033333333333331</v>
      </c>
      <c r="R52" s="10">
        <v>41.177777777777777</v>
      </c>
      <c r="S52" s="10">
        <v>51.611111111111114</v>
      </c>
      <c r="T52" s="10">
        <v>39.855555555555554</v>
      </c>
      <c r="U52" s="10">
        <v>53.87777777777778</v>
      </c>
      <c r="V52" s="10">
        <v>59.56666666666667</v>
      </c>
      <c r="W52" s="10">
        <v>0</v>
      </c>
      <c r="X52" s="10">
        <v>50.155555555555559</v>
      </c>
      <c r="Y52" s="10">
        <v>42.966666666666669</v>
      </c>
      <c r="Z52" s="2">
        <v>47.955555555555556</v>
      </c>
      <c r="AA52" s="2">
        <v>43.111111111111114</v>
      </c>
      <c r="AB52" s="2">
        <v>48.155555555555559</v>
      </c>
      <c r="AC52" s="2">
        <v>42.044444444444444</v>
      </c>
      <c r="AD52" s="2">
        <v>80.75555555555556</v>
      </c>
      <c r="AE52" s="2">
        <v>21.6</v>
      </c>
      <c r="AF52" s="2">
        <v>41.233333333333334</v>
      </c>
      <c r="AG52" s="2">
        <v>35.43333333333333</v>
      </c>
    </row>
    <row r="53" spans="1:39" x14ac:dyDescent="0.25">
      <c r="A53" s="3" t="s">
        <v>96</v>
      </c>
      <c r="B53" s="10">
        <v>2900.2777777777778</v>
      </c>
      <c r="C53" s="10">
        <v>3134.8888888888887</v>
      </c>
      <c r="D53" s="10">
        <v>2911.9444444444443</v>
      </c>
      <c r="E53" s="10">
        <v>3129.0333333333333</v>
      </c>
      <c r="F53" s="10">
        <v>5191.0333333333338</v>
      </c>
      <c r="G53" s="10">
        <v>5311.6111111111113</v>
      </c>
      <c r="H53" s="10">
        <v>5333.1222222222223</v>
      </c>
      <c r="I53" s="10">
        <v>5237.5222222222219</v>
      </c>
      <c r="J53" s="2">
        <v>3755.7777777777778</v>
      </c>
      <c r="K53" s="2">
        <v>3726.2888888888888</v>
      </c>
      <c r="L53" s="2">
        <v>3917.8222222222221</v>
      </c>
      <c r="M53" s="2">
        <v>3908.1888888888889</v>
      </c>
      <c r="N53" s="2">
        <v>4396.6444444444442</v>
      </c>
      <c r="O53" s="2">
        <v>4329.4777777777781</v>
      </c>
      <c r="P53" s="2">
        <v>4322.5111111111109</v>
      </c>
      <c r="Q53" s="2">
        <v>4333.4555555555553</v>
      </c>
      <c r="R53" s="10">
        <v>2903.3222222222221</v>
      </c>
      <c r="S53" s="10">
        <v>2784.9</v>
      </c>
      <c r="T53" s="10">
        <v>2690.1888888888889</v>
      </c>
      <c r="U53" s="10">
        <v>3128.7888888888888</v>
      </c>
      <c r="V53" s="10">
        <v>3405.1111111111113</v>
      </c>
      <c r="W53" s="10">
        <v>3398.0111111111109</v>
      </c>
      <c r="X53" s="10">
        <v>3310.7777777777778</v>
      </c>
      <c r="Y53" s="10">
        <v>3277.6666666666665</v>
      </c>
      <c r="Z53" s="2">
        <v>3146.2555555555555</v>
      </c>
      <c r="AA53" s="2">
        <v>3229.7333333333331</v>
      </c>
      <c r="AB53" s="2">
        <v>3203.588888888889</v>
      </c>
      <c r="AC53" s="2">
        <v>3166.411111111111</v>
      </c>
      <c r="AD53" s="2">
        <v>3971.9444444444443</v>
      </c>
      <c r="AE53" s="2">
        <v>3953.1</v>
      </c>
      <c r="AF53" s="2">
        <v>3889.1111111111113</v>
      </c>
      <c r="AG53" s="2">
        <v>3908.0444444444443</v>
      </c>
    </row>
    <row r="54" spans="1:39" x14ac:dyDescent="0.25">
      <c r="A54" s="3" t="s">
        <v>95</v>
      </c>
      <c r="B54" s="10">
        <v>201.54444444444445</v>
      </c>
      <c r="C54" s="10">
        <v>145.05555555555554</v>
      </c>
      <c r="D54" s="10">
        <v>147.9111111111111</v>
      </c>
      <c r="E54" s="10">
        <v>204.64444444444445</v>
      </c>
      <c r="F54" s="10">
        <v>158.9111111111111</v>
      </c>
      <c r="G54" s="10">
        <v>166.01111111111112</v>
      </c>
      <c r="H54" s="10">
        <v>141.8111111111111</v>
      </c>
      <c r="I54" s="10">
        <v>247.84444444444443</v>
      </c>
      <c r="J54" s="2">
        <v>169.2</v>
      </c>
      <c r="K54" s="2">
        <v>156.3111111111111</v>
      </c>
      <c r="L54" s="2">
        <v>156.4</v>
      </c>
      <c r="M54" s="2">
        <v>176.5</v>
      </c>
      <c r="N54" s="2">
        <v>167.4</v>
      </c>
      <c r="O54" s="2">
        <v>170.92222222222222</v>
      </c>
      <c r="P54" s="2">
        <v>158.87777777777777</v>
      </c>
      <c r="Q54" s="2">
        <v>201.84444444444443</v>
      </c>
      <c r="R54" s="10">
        <v>201.54444444444445</v>
      </c>
      <c r="S54" s="10">
        <v>495.04444444444442</v>
      </c>
      <c r="T54" s="10">
        <v>372.42222222222222</v>
      </c>
      <c r="U54" s="10">
        <v>204.64444444444445</v>
      </c>
      <c r="V54" s="10">
        <v>160.45555555555555</v>
      </c>
      <c r="W54" s="10">
        <v>166.92222222222222</v>
      </c>
      <c r="X54" s="10">
        <v>224.86666666666667</v>
      </c>
      <c r="Y54" s="10">
        <v>186.56666666666666</v>
      </c>
      <c r="Z54" s="2">
        <v>252.14444444444445</v>
      </c>
      <c r="AA54" s="2">
        <v>157</v>
      </c>
      <c r="AB54" s="2">
        <v>158.72222222222223</v>
      </c>
      <c r="AC54" s="2">
        <v>236.1888888888889</v>
      </c>
      <c r="AD54" s="2">
        <v>192.3</v>
      </c>
      <c r="AE54" s="2">
        <v>188.07777777777778</v>
      </c>
      <c r="AF54" s="2">
        <v>157.87777777777777</v>
      </c>
      <c r="AG54" s="2">
        <v>220.45555555555555</v>
      </c>
    </row>
    <row r="55" spans="1:39" x14ac:dyDescent="0.25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 x14ac:dyDescent="0.25">
      <c r="A56" s="3" t="s">
        <v>45</v>
      </c>
      <c r="B56" s="10">
        <v>3.5</v>
      </c>
      <c r="C56" s="10">
        <v>196.77777777777777</v>
      </c>
      <c r="D56" s="10">
        <v>3.5555555555555554</v>
      </c>
      <c r="E56" s="10">
        <v>196.77777777777777</v>
      </c>
      <c r="F56" s="10">
        <v>196.77777777777777</v>
      </c>
      <c r="G56" s="10">
        <v>150.83333333333334</v>
      </c>
      <c r="H56" s="10">
        <v>99.933333333333337</v>
      </c>
      <c r="I56" s="10">
        <v>97.788888888888891</v>
      </c>
      <c r="J56" s="2">
        <v>98.655555555555551</v>
      </c>
      <c r="K56" s="2">
        <v>121.05555555555556</v>
      </c>
      <c r="L56" s="2">
        <v>98.655555555555551</v>
      </c>
      <c r="M56" s="2">
        <v>129.65555555555557</v>
      </c>
      <c r="N56" s="2">
        <v>141.1</v>
      </c>
      <c r="O56" s="2">
        <v>130.45555555555555</v>
      </c>
      <c r="P56" s="2">
        <v>105.4</v>
      </c>
      <c r="Q56" s="2">
        <v>102.14444444444445</v>
      </c>
      <c r="R56" s="10">
        <v>3.5</v>
      </c>
      <c r="S56" s="10">
        <v>196.77777777777777</v>
      </c>
      <c r="T56" s="10">
        <v>3.5555555555555554</v>
      </c>
      <c r="U56" s="10">
        <v>196.77777777777777</v>
      </c>
      <c r="V56" s="10">
        <v>196.77777777777777</v>
      </c>
      <c r="W56" s="10">
        <v>150.83333333333334</v>
      </c>
      <c r="X56" s="10">
        <v>99.933333333333337</v>
      </c>
      <c r="Y56" s="10">
        <v>97.788888888888891</v>
      </c>
      <c r="Z56" s="2">
        <v>98.655555555555551</v>
      </c>
      <c r="AA56" s="2">
        <v>121.05555555555556</v>
      </c>
      <c r="AB56" s="2">
        <v>98.655555555555551</v>
      </c>
      <c r="AC56" s="2">
        <v>129.65555555555557</v>
      </c>
      <c r="AD56" s="2">
        <v>141.1</v>
      </c>
      <c r="AE56" s="2">
        <v>130.45555555555555</v>
      </c>
      <c r="AF56" s="2">
        <v>105.4</v>
      </c>
      <c r="AG56" s="2">
        <v>102.14444444444445</v>
      </c>
    </row>
    <row r="57" spans="1:39" x14ac:dyDescent="0.25">
      <c r="A57" s="3" t="s">
        <v>46</v>
      </c>
      <c r="B57" s="10">
        <v>1573.6888888888889</v>
      </c>
      <c r="C57" s="10">
        <v>1473.1666666666667</v>
      </c>
      <c r="D57" s="10">
        <v>1551.9</v>
      </c>
      <c r="E57" s="10">
        <v>1501.1666666666667</v>
      </c>
      <c r="F57" s="10">
        <v>2603.9666666666667</v>
      </c>
      <c r="G57" s="10">
        <v>2592.1444444444446</v>
      </c>
      <c r="H57" s="10">
        <v>2669.6888888888889</v>
      </c>
      <c r="I57" s="10">
        <v>2672.8555555555554</v>
      </c>
      <c r="J57" s="2">
        <v>1892.9444444444443</v>
      </c>
      <c r="K57" s="2">
        <v>1852.0666666666666</v>
      </c>
      <c r="L57" s="2">
        <v>1967.6666666666667</v>
      </c>
      <c r="M57" s="2">
        <v>1944.8333333333333</v>
      </c>
      <c r="N57" s="2">
        <v>2189.8555555555554</v>
      </c>
      <c r="O57" s="2">
        <v>2156.5444444444443</v>
      </c>
      <c r="P57" s="2">
        <v>2173.3777777777777</v>
      </c>
      <c r="Q57" s="2">
        <v>2197.1888888888889</v>
      </c>
      <c r="R57" s="10">
        <v>1573.6888888888889</v>
      </c>
      <c r="S57" s="10">
        <v>1473.1666666666667</v>
      </c>
      <c r="T57" s="10">
        <v>1551.8444444444444</v>
      </c>
      <c r="U57" s="10">
        <v>1501.0444444444445</v>
      </c>
      <c r="V57" s="10">
        <v>1619.9555555555555</v>
      </c>
      <c r="W57" s="10">
        <v>1635.8</v>
      </c>
      <c r="X57" s="10">
        <v>1697.1333333333334</v>
      </c>
      <c r="Y57" s="10">
        <v>1659.9777777777779</v>
      </c>
      <c r="Z57" s="2">
        <v>1628.6888888888889</v>
      </c>
      <c r="AA57" s="2">
        <v>1598.0333333333333</v>
      </c>
      <c r="AB57" s="2">
        <v>1610.7444444444445</v>
      </c>
      <c r="AC57" s="2">
        <v>1596.8333333333333</v>
      </c>
      <c r="AD57" s="2">
        <v>1985.5666666666666</v>
      </c>
      <c r="AE57" s="2">
        <v>1955.1</v>
      </c>
      <c r="AF57" s="2">
        <v>1942.8777777777777</v>
      </c>
      <c r="AG57" s="2">
        <v>1983.9888888888888</v>
      </c>
    </row>
    <row r="58" spans="1:39" x14ac:dyDescent="0.25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2">
        <f t="shared" ref="B59" si="0">SUM(B56:B58)</f>
        <v>1577.1888888888889</v>
      </c>
      <c r="C59" s="12">
        <f t="shared" ref="C59" si="1">SUM(C56:C58)</f>
        <v>1669.9444444444446</v>
      </c>
      <c r="D59" s="12">
        <f t="shared" ref="D59" si="2">SUM(D56:D58)</f>
        <v>1555.4555555555557</v>
      </c>
      <c r="E59" s="12">
        <f t="shared" ref="E59" si="3">SUM(E56:E58)</f>
        <v>1697.9444444444446</v>
      </c>
      <c r="F59" s="12">
        <f t="shared" ref="F59" si="4">SUM(F56:F58)</f>
        <v>2800.7444444444445</v>
      </c>
      <c r="G59" s="12">
        <f t="shared" ref="G59" si="5">SUM(G56:G58)</f>
        <v>2742.9777777777781</v>
      </c>
      <c r="H59" s="12">
        <f t="shared" ref="H59" si="6">SUM(H56:H58)</f>
        <v>2769.6222222222223</v>
      </c>
      <c r="I59" s="12">
        <f t="shared" ref="I59" si="7">SUM(I56:I58)</f>
        <v>2770.6444444444442</v>
      </c>
      <c r="J59" s="12">
        <f t="shared" ref="J59" si="8">SUM(J56:J58)</f>
        <v>1991.6</v>
      </c>
      <c r="K59" s="12">
        <f t="shared" ref="K59" si="9">SUM(K56:K58)</f>
        <v>1973.1222222222223</v>
      </c>
      <c r="L59" s="12">
        <f t="shared" ref="L59" si="10">SUM(L56:L58)</f>
        <v>2066.3222222222221</v>
      </c>
      <c r="M59" s="12">
        <f t="shared" ref="M59" si="11">SUM(M56:M58)</f>
        <v>2074.4888888888891</v>
      </c>
      <c r="N59" s="12">
        <f t="shared" ref="N59" si="12">SUM(N56:N58)</f>
        <v>2330.9555555555553</v>
      </c>
      <c r="O59" s="12">
        <f t="shared" ref="O59" si="13">SUM(O56:O58)</f>
        <v>2287</v>
      </c>
      <c r="P59" s="12">
        <f t="shared" ref="P59" si="14">SUM(P56:P58)</f>
        <v>2278.7777777777778</v>
      </c>
      <c r="Q59" s="12">
        <f t="shared" ref="Q59" si="15">SUM(Q56:Q58)</f>
        <v>2299.3333333333335</v>
      </c>
      <c r="R59" s="12">
        <f t="shared" ref="R59" si="16">SUM(R56:R58)</f>
        <v>1577.1888888888889</v>
      </c>
      <c r="S59" s="12">
        <f t="shared" ref="S59" si="17">SUM(S56:S58)</f>
        <v>1669.9444444444446</v>
      </c>
      <c r="T59" s="12">
        <f t="shared" ref="T59" si="18">SUM(T56:T58)</f>
        <v>1555.4</v>
      </c>
      <c r="U59" s="12">
        <f t="shared" ref="U59" si="19">SUM(U56:U58)</f>
        <v>1697.8222222222223</v>
      </c>
      <c r="V59" s="12">
        <f t="shared" ref="V59" si="20">SUM(V56:V58)</f>
        <v>1816.7333333333333</v>
      </c>
      <c r="W59" s="12">
        <f t="shared" ref="W59" si="21">SUM(W56:W58)</f>
        <v>1786.6333333333332</v>
      </c>
      <c r="X59" s="12">
        <f t="shared" ref="X59" si="22">SUM(X56:X58)</f>
        <v>1797.0666666666668</v>
      </c>
      <c r="Y59" s="12">
        <f t="shared" ref="Y59" si="23">SUM(Y56:Y58)</f>
        <v>1757.7666666666669</v>
      </c>
      <c r="Z59" s="12">
        <f t="shared" ref="Z59" si="24">SUM(Z56:Z58)</f>
        <v>1727.3444444444444</v>
      </c>
      <c r="AA59" s="12">
        <f t="shared" ref="AA59" si="25">SUM(AA56:AA58)</f>
        <v>1719.088888888889</v>
      </c>
      <c r="AB59" s="12">
        <f t="shared" ref="AB59" si="26">SUM(AB56:AB58)</f>
        <v>1709.4</v>
      </c>
      <c r="AC59" s="12">
        <f t="shared" ref="AC59" si="27">SUM(AC56:AC58)</f>
        <v>1726.4888888888888</v>
      </c>
      <c r="AD59" s="12">
        <f t="shared" ref="AD59" si="28">SUM(AD56:AD58)</f>
        <v>2126.6666666666665</v>
      </c>
      <c r="AE59" s="12">
        <f t="shared" ref="AE59" si="29">SUM(AE56:AE58)</f>
        <v>2085.5555555555557</v>
      </c>
      <c r="AF59" s="12">
        <f t="shared" ref="AF59" si="30">SUM(AF56:AF58)</f>
        <v>2048.2777777777778</v>
      </c>
      <c r="AG59" s="12">
        <f t="shared" ref="AG59" si="31">SUM(AG56:AG58)</f>
        <v>2086.1333333333332</v>
      </c>
    </row>
    <row r="61" spans="1:39" ht="31.5" x14ac:dyDescent="0.5">
      <c r="A61" s="14" t="s">
        <v>72</v>
      </c>
    </row>
    <row r="62" spans="1:39" x14ac:dyDescent="0.25">
      <c r="A62" s="69"/>
      <c r="B62" s="583" t="s">
        <v>37</v>
      </c>
      <c r="C62" s="583"/>
      <c r="D62" s="583"/>
      <c r="E62" s="583"/>
      <c r="F62" s="583"/>
      <c r="G62" s="583"/>
      <c r="H62" s="583"/>
      <c r="I62" s="583"/>
      <c r="J62" s="583"/>
      <c r="K62" s="583"/>
      <c r="L62" s="583"/>
      <c r="M62" s="583"/>
      <c r="N62" s="583"/>
      <c r="O62" s="583"/>
      <c r="P62" s="583"/>
      <c r="Q62" s="583"/>
      <c r="R62" s="583"/>
      <c r="S62" s="583"/>
      <c r="T62" s="583"/>
      <c r="U62" s="583" t="s">
        <v>39</v>
      </c>
      <c r="V62" s="583"/>
      <c r="W62" s="583"/>
      <c r="X62" s="583"/>
      <c r="Y62" s="583"/>
      <c r="Z62" s="583"/>
      <c r="AA62" s="583"/>
      <c r="AB62" s="583"/>
      <c r="AC62" s="583"/>
      <c r="AD62" s="583"/>
      <c r="AE62" s="583"/>
      <c r="AF62" s="583"/>
      <c r="AG62" s="583"/>
      <c r="AH62" s="583"/>
      <c r="AI62" s="583"/>
      <c r="AJ62" s="583"/>
      <c r="AK62" s="583"/>
      <c r="AL62" s="583"/>
      <c r="AM62" s="583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8</v>
      </c>
      <c r="C64" s="11">
        <v>1</v>
      </c>
      <c r="D64" s="11">
        <v>42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1">
        <v>38</v>
      </c>
      <c r="S64" s="11">
        <v>2</v>
      </c>
      <c r="T64" s="11">
        <v>0</v>
      </c>
      <c r="U64" s="26">
        <v>6</v>
      </c>
      <c r="V64" s="26">
        <v>1</v>
      </c>
      <c r="W64" s="26">
        <v>32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71">
        <v>0</v>
      </c>
      <c r="AI64" s="71">
        <v>0</v>
      </c>
      <c r="AJ64" s="71">
        <v>0</v>
      </c>
      <c r="AK64" s="3">
        <v>43</v>
      </c>
      <c r="AL64" s="3">
        <v>1</v>
      </c>
      <c r="AM64" s="3">
        <v>7</v>
      </c>
    </row>
    <row r="65" spans="1:39" x14ac:dyDescent="0.25">
      <c r="A65" s="3" t="s">
        <v>42</v>
      </c>
      <c r="B65" s="11">
        <v>60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15</v>
      </c>
      <c r="S65" s="11">
        <v>15</v>
      </c>
      <c r="T65" s="11">
        <v>0</v>
      </c>
      <c r="U65" s="26">
        <v>60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71">
        <v>0</v>
      </c>
      <c r="AI65" s="71">
        <v>0</v>
      </c>
      <c r="AJ65" s="71">
        <v>0</v>
      </c>
      <c r="AK65" s="3">
        <v>15</v>
      </c>
      <c r="AL65" s="3">
        <v>15</v>
      </c>
      <c r="AM65" s="3">
        <v>0</v>
      </c>
    </row>
    <row r="66" spans="1:39" x14ac:dyDescent="0.25">
      <c r="A66" s="3" t="s">
        <v>43</v>
      </c>
      <c r="B66" s="10">
        <v>7.1555555555555559</v>
      </c>
      <c r="C66" s="10">
        <v>95.711111111111109</v>
      </c>
      <c r="D66" s="10">
        <v>5.0333333333333332</v>
      </c>
      <c r="E66" s="10">
        <v>98.555555555555557</v>
      </c>
      <c r="F66" s="10">
        <v>271.93333333333334</v>
      </c>
      <c r="G66" s="10">
        <v>0</v>
      </c>
      <c r="H66" s="10">
        <v>55.611111111111114</v>
      </c>
      <c r="I66" s="10">
        <v>47.966666666666669</v>
      </c>
      <c r="J66" s="2">
        <v>49.988888888888887</v>
      </c>
      <c r="K66" s="2">
        <v>90.588888888888889</v>
      </c>
      <c r="L66" s="2">
        <v>50.37777777777778</v>
      </c>
      <c r="M66" s="2">
        <v>92.522222222222226</v>
      </c>
      <c r="N66" s="2">
        <v>92.155555555555551</v>
      </c>
      <c r="O66" s="2">
        <v>64.988888888888894</v>
      </c>
      <c r="P66" s="2">
        <v>57.777777777777779</v>
      </c>
      <c r="Q66" s="2">
        <v>62.255555555555553</v>
      </c>
      <c r="R66" s="10">
        <v>10.28888888888889</v>
      </c>
      <c r="S66" s="10">
        <v>34.12222222222222</v>
      </c>
      <c r="T66" s="10">
        <v>0.25555555555555554</v>
      </c>
      <c r="U66" s="4">
        <v>4.4444444444444446</v>
      </c>
      <c r="V66" s="4">
        <v>95.711111111111109</v>
      </c>
      <c r="W66" s="4">
        <v>3.4777777777777779</v>
      </c>
      <c r="X66" s="4">
        <v>98.555555555555557</v>
      </c>
      <c r="Y66" s="4">
        <v>81.355555555555554</v>
      </c>
      <c r="Z66" s="4">
        <v>0</v>
      </c>
      <c r="AA66" s="4">
        <v>43.166666666666664</v>
      </c>
      <c r="AB66" s="4">
        <v>38.700000000000003</v>
      </c>
      <c r="AC66" s="10">
        <v>49.988888888888887</v>
      </c>
      <c r="AD66" s="10">
        <v>57.033333333333331</v>
      </c>
      <c r="AE66" s="10">
        <v>50.37777777777778</v>
      </c>
      <c r="AF66" s="10">
        <v>61.344444444444441</v>
      </c>
      <c r="AG66" s="10">
        <v>61.977777777777774</v>
      </c>
      <c r="AH66" s="71">
        <v>19.322222222222223</v>
      </c>
      <c r="AI66" s="71">
        <v>42.4</v>
      </c>
      <c r="AJ66" s="71">
        <v>46.166666666666664</v>
      </c>
      <c r="AK66" s="3">
        <v>6.6</v>
      </c>
      <c r="AL66" s="3">
        <v>31.166666666666668</v>
      </c>
      <c r="AM66" s="3">
        <v>0.14444444444444443</v>
      </c>
    </row>
    <row r="67" spans="1:39" x14ac:dyDescent="0.25">
      <c r="A67" s="3" t="s">
        <v>96</v>
      </c>
      <c r="B67" s="10">
        <v>2311.7555555555555</v>
      </c>
      <c r="C67" s="10">
        <v>2560.9555555555557</v>
      </c>
      <c r="D67" s="10">
        <v>2443.4888888888891</v>
      </c>
      <c r="E67" s="10">
        <v>2455.1111111111113</v>
      </c>
      <c r="F67" s="10">
        <v>4921.166666666667</v>
      </c>
      <c r="G67" s="10">
        <v>5079.1888888888889</v>
      </c>
      <c r="H67" s="10">
        <v>5135.6333333333332</v>
      </c>
      <c r="I67" s="10">
        <v>5049.7555555555555</v>
      </c>
      <c r="J67" s="2">
        <v>3801.6</v>
      </c>
      <c r="K67" s="2">
        <v>3767.2333333333331</v>
      </c>
      <c r="L67" s="2">
        <v>3807.9333333333334</v>
      </c>
      <c r="M67" s="2">
        <v>3725.7888888888888</v>
      </c>
      <c r="N67" s="2">
        <v>4265.6555555555551</v>
      </c>
      <c r="O67" s="2">
        <v>4264.6333333333332</v>
      </c>
      <c r="P67" s="2">
        <v>4354.1000000000004</v>
      </c>
      <c r="Q67" s="2">
        <v>4280.0444444444447</v>
      </c>
      <c r="R67" s="10">
        <v>2386.9222222222224</v>
      </c>
      <c r="S67" s="10">
        <v>2502.8888888888887</v>
      </c>
      <c r="T67" s="10">
        <v>2862.9333333333334</v>
      </c>
      <c r="U67" s="4">
        <v>2313.9333333333334</v>
      </c>
      <c r="V67" s="4">
        <v>2522.3111111111111</v>
      </c>
      <c r="W67" s="4">
        <v>2389.7333333333331</v>
      </c>
      <c r="X67" s="4">
        <v>2453.4888888888891</v>
      </c>
      <c r="Y67" s="4">
        <v>3341.3444444444444</v>
      </c>
      <c r="Z67" s="4">
        <v>3337.2</v>
      </c>
      <c r="AA67" s="4">
        <v>3311.8777777777777</v>
      </c>
      <c r="AB67" s="4">
        <v>3292.6666666666665</v>
      </c>
      <c r="AC67" s="10">
        <v>3169.9</v>
      </c>
      <c r="AD67" s="10">
        <v>3243.5222222222224</v>
      </c>
      <c r="AE67" s="10">
        <v>3213.3333333333335</v>
      </c>
      <c r="AF67" s="10">
        <v>3147.6333333333332</v>
      </c>
      <c r="AG67" s="10">
        <v>3745.5</v>
      </c>
      <c r="AH67" s="71">
        <v>3773.3777777777777</v>
      </c>
      <c r="AI67" s="71">
        <v>3817.7222222222222</v>
      </c>
      <c r="AJ67" s="71">
        <v>3759.2555555555555</v>
      </c>
      <c r="AK67" s="3">
        <v>2376.6777777777779</v>
      </c>
      <c r="AL67" s="3">
        <v>2501.9777777777776</v>
      </c>
      <c r="AM67" s="3">
        <v>2765.2333333333331</v>
      </c>
    </row>
    <row r="68" spans="1:39" x14ac:dyDescent="0.25">
      <c r="A68" s="3" t="s">
        <v>95</v>
      </c>
      <c r="B68" s="10">
        <v>280.48888888888888</v>
      </c>
      <c r="C68" s="10">
        <v>31.466666666666665</v>
      </c>
      <c r="D68" s="10">
        <v>47.966666666666669</v>
      </c>
      <c r="E68" s="10">
        <v>268.62222222222221</v>
      </c>
      <c r="F68" s="10">
        <v>166.96666666666667</v>
      </c>
      <c r="G68" s="10">
        <v>168.03333333333333</v>
      </c>
      <c r="H68" s="10">
        <v>108.11111111111111</v>
      </c>
      <c r="I68" s="10">
        <v>284.94444444444446</v>
      </c>
      <c r="J68" s="2">
        <v>199.5888888888889</v>
      </c>
      <c r="K68" s="2">
        <v>152.02222222222221</v>
      </c>
      <c r="L68" s="2">
        <v>152.0888888888889</v>
      </c>
      <c r="M68" s="2">
        <v>166.66666666666666</v>
      </c>
      <c r="N68" s="2">
        <v>165.5888888888889</v>
      </c>
      <c r="O68" s="2">
        <v>160.28888888888889</v>
      </c>
      <c r="P68" s="2">
        <v>167.12222222222223</v>
      </c>
      <c r="Q68" s="2">
        <v>217.72222222222223</v>
      </c>
      <c r="R68" s="10">
        <v>88.988888888888894</v>
      </c>
      <c r="S68" s="10">
        <v>246.38888888888889</v>
      </c>
      <c r="T68" s="10">
        <v>70.077777777777783</v>
      </c>
      <c r="U68" s="4">
        <v>280.48888888888888</v>
      </c>
      <c r="V68" s="4">
        <v>70.111111111111114</v>
      </c>
      <c r="W68" s="4">
        <v>102.9</v>
      </c>
      <c r="X68" s="4">
        <v>268.62222222222221</v>
      </c>
      <c r="Y68" s="4">
        <v>176.94444444444446</v>
      </c>
      <c r="Z68" s="4">
        <v>182.55555555555554</v>
      </c>
      <c r="AA68" s="4">
        <v>161.57777777777778</v>
      </c>
      <c r="AB68" s="4">
        <v>232.76666666666668</v>
      </c>
      <c r="AC68" s="10">
        <v>234.44444444444446</v>
      </c>
      <c r="AD68" s="10">
        <v>152.02222222222221</v>
      </c>
      <c r="AE68" s="10">
        <v>152.0888888888889</v>
      </c>
      <c r="AF68" s="10">
        <v>214.33333333333334</v>
      </c>
      <c r="AG68" s="10">
        <v>179.61111111111111</v>
      </c>
      <c r="AH68" s="71">
        <v>170.07777777777778</v>
      </c>
      <c r="AI68" s="71">
        <v>183.07777777777778</v>
      </c>
      <c r="AJ68" s="71">
        <v>239.13333333333333</v>
      </c>
      <c r="AK68" s="3">
        <v>78.3</v>
      </c>
      <c r="AL68" s="3">
        <v>246.38888888888889</v>
      </c>
      <c r="AM68" s="3">
        <v>69.155555555555551</v>
      </c>
    </row>
    <row r="69" spans="1:39" x14ac:dyDescent="0.25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 x14ac:dyDescent="0.25">
      <c r="A70" s="3" t="s">
        <v>45</v>
      </c>
      <c r="B70" s="10">
        <v>11.122222222222222</v>
      </c>
      <c r="C70" s="10">
        <v>190.57777777777778</v>
      </c>
      <c r="D70" s="10">
        <v>12.888888888888889</v>
      </c>
      <c r="E70" s="10">
        <v>190.57777777777778</v>
      </c>
      <c r="F70" s="10">
        <v>190.57777777777778</v>
      </c>
      <c r="G70" s="10">
        <v>181.92222222222222</v>
      </c>
      <c r="H70" s="10">
        <v>98.177777777777777</v>
      </c>
      <c r="I70" s="10">
        <v>92.955555555555549</v>
      </c>
      <c r="J70" s="2">
        <v>99.477777777777774</v>
      </c>
      <c r="K70" s="2">
        <v>134.67777777777778</v>
      </c>
      <c r="L70" s="2">
        <v>99.4</v>
      </c>
      <c r="M70" s="2">
        <v>133.67777777777778</v>
      </c>
      <c r="N70" s="2">
        <v>134.57777777777778</v>
      </c>
      <c r="O70" s="2">
        <v>127.94444444444444</v>
      </c>
      <c r="P70" s="2">
        <v>109.48888888888889</v>
      </c>
      <c r="Q70" s="2">
        <v>110.04444444444445</v>
      </c>
      <c r="R70" s="10">
        <v>29.033333333333335</v>
      </c>
      <c r="S70" s="10">
        <v>3.5</v>
      </c>
      <c r="T70" s="10">
        <v>42.244444444444447</v>
      </c>
      <c r="U70" s="4">
        <v>11.122222222222222</v>
      </c>
      <c r="V70" s="4">
        <v>190.57777777777778</v>
      </c>
      <c r="W70" s="4">
        <v>12.888888888888889</v>
      </c>
      <c r="X70" s="4">
        <v>190.57777777777778</v>
      </c>
      <c r="Y70" s="4">
        <v>190.57777777777778</v>
      </c>
      <c r="Z70" s="4">
        <v>181.92222222222222</v>
      </c>
      <c r="AA70" s="4">
        <v>98.177777777777777</v>
      </c>
      <c r="AB70" s="4">
        <v>92.955555555555549</v>
      </c>
      <c r="AC70" s="10">
        <v>99.477777777777774</v>
      </c>
      <c r="AD70" s="10">
        <v>134.67777777777778</v>
      </c>
      <c r="AE70" s="10">
        <v>99.4</v>
      </c>
      <c r="AF70" s="10">
        <v>133.67777777777778</v>
      </c>
      <c r="AG70" s="10">
        <v>134.57777777777778</v>
      </c>
      <c r="AH70" s="71">
        <v>127.94444444444444</v>
      </c>
      <c r="AI70" s="71">
        <v>109.48888888888889</v>
      </c>
      <c r="AJ70" s="71">
        <v>110.04444444444445</v>
      </c>
      <c r="AK70" s="3">
        <v>29.033333333333335</v>
      </c>
      <c r="AL70" s="3">
        <v>3.5</v>
      </c>
      <c r="AM70" s="3">
        <v>42.244444444444447</v>
      </c>
    </row>
    <row r="71" spans="1:39" x14ac:dyDescent="0.25">
      <c r="A71" s="3" t="s">
        <v>46</v>
      </c>
      <c r="B71" s="10">
        <v>1292.7444444444445</v>
      </c>
      <c r="C71" s="10">
        <v>1157.6555555555556</v>
      </c>
      <c r="D71" s="10">
        <v>1239.5222222222221</v>
      </c>
      <c r="E71" s="10">
        <v>1224.7333333333333</v>
      </c>
      <c r="F71" s="10">
        <v>2493.6222222222223</v>
      </c>
      <c r="G71" s="10">
        <v>2445.8555555555554</v>
      </c>
      <c r="H71" s="10">
        <v>2555.6666666666665</v>
      </c>
      <c r="I71" s="10">
        <v>2602.5444444444443</v>
      </c>
      <c r="J71" s="2">
        <v>1930.2777777777778</v>
      </c>
      <c r="K71" s="2">
        <v>1874.411111111111</v>
      </c>
      <c r="L71" s="2">
        <v>1909.9666666666667</v>
      </c>
      <c r="M71" s="2">
        <v>1862.9777777777779</v>
      </c>
      <c r="N71" s="2">
        <v>2131.2888888888888</v>
      </c>
      <c r="O71" s="2">
        <v>2121.1777777777779</v>
      </c>
      <c r="P71" s="2">
        <v>2184.1777777777779</v>
      </c>
      <c r="Q71" s="2">
        <v>2174.1333333333332</v>
      </c>
      <c r="R71" s="10">
        <v>1218.2333333333333</v>
      </c>
      <c r="S71" s="10">
        <v>1392.3666666666666</v>
      </c>
      <c r="T71" s="10">
        <v>1428.5555555555557</v>
      </c>
      <c r="U71" s="4">
        <v>1292.4777777777779</v>
      </c>
      <c r="V71" s="4">
        <v>1157.6555555555556</v>
      </c>
      <c r="W71" s="4">
        <v>1239.3333333333333</v>
      </c>
      <c r="X71" s="4">
        <v>1223.9222222222222</v>
      </c>
      <c r="Y71" s="4">
        <v>1613.411111111111</v>
      </c>
      <c r="Z71" s="4">
        <v>1582.1222222222223</v>
      </c>
      <c r="AA71" s="4">
        <v>1664.3</v>
      </c>
      <c r="AB71" s="4">
        <v>1693.2777777777778</v>
      </c>
      <c r="AC71" s="10">
        <v>1631.8555555555556</v>
      </c>
      <c r="AD71" s="10">
        <v>1595.7777777777778</v>
      </c>
      <c r="AE71" s="10">
        <v>1612.6666666666667</v>
      </c>
      <c r="AF71" s="10">
        <v>1582.1444444444444</v>
      </c>
      <c r="AG71" s="10">
        <v>1863.1333333333334</v>
      </c>
      <c r="AH71" s="71">
        <v>1857.6111111111111</v>
      </c>
      <c r="AI71" s="71">
        <v>1916.2777777777778</v>
      </c>
      <c r="AJ71" s="71">
        <v>1916.4</v>
      </c>
      <c r="AK71" s="3">
        <v>1205.9222222222222</v>
      </c>
      <c r="AL71" s="3">
        <v>1390.4333333333334</v>
      </c>
      <c r="AM71" s="3">
        <v>1379.1888888888889</v>
      </c>
    </row>
    <row r="72" spans="1:39" x14ac:dyDescent="0.25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2">
        <f t="shared" ref="B73" si="32">SUM(B70:B72)</f>
        <v>1303.8666666666668</v>
      </c>
      <c r="C73" s="12">
        <f t="shared" ref="C73" si="33">SUM(C70:C72)</f>
        <v>1348.2333333333333</v>
      </c>
      <c r="D73" s="12">
        <f t="shared" ref="D73" si="34">SUM(D70:D72)</f>
        <v>1252.411111111111</v>
      </c>
      <c r="E73" s="12">
        <f t="shared" ref="E73" si="35">SUM(E70:E72)</f>
        <v>1415.3111111111111</v>
      </c>
      <c r="F73" s="12">
        <f t="shared" ref="F73" si="36">SUM(F70:F72)</f>
        <v>2684.2</v>
      </c>
      <c r="G73" s="12">
        <f t="shared" ref="G73" si="37">SUM(G70:G72)</f>
        <v>2627.7777777777774</v>
      </c>
      <c r="H73" s="12">
        <f t="shared" ref="H73" si="38">SUM(H70:H72)</f>
        <v>2653.8444444444444</v>
      </c>
      <c r="I73" s="12">
        <f t="shared" ref="I73" si="39">SUM(I70:I72)</f>
        <v>2695.5</v>
      </c>
      <c r="J73" s="12">
        <f t="shared" ref="J73" si="40">SUM(J70:J72)</f>
        <v>2029.7555555555557</v>
      </c>
      <c r="K73" s="12">
        <f t="shared" ref="K73" si="41">SUM(K70:K72)</f>
        <v>2009.0888888888887</v>
      </c>
      <c r="L73" s="12">
        <f t="shared" ref="L73" si="42">SUM(L70:L72)</f>
        <v>2009.3666666666668</v>
      </c>
      <c r="M73" s="12">
        <f t="shared" ref="M73" si="43">SUM(M70:M72)</f>
        <v>1996.6555555555556</v>
      </c>
      <c r="N73" s="12">
        <f t="shared" ref="N73" si="44">SUM(N70:N72)</f>
        <v>2265.8666666666668</v>
      </c>
      <c r="O73" s="12">
        <f t="shared" ref="O73" si="45">SUM(O70:O72)</f>
        <v>2249.1222222222223</v>
      </c>
      <c r="P73" s="12">
        <f t="shared" ref="P73" si="46">SUM(P70:P72)</f>
        <v>2293.666666666667</v>
      </c>
      <c r="Q73" s="12">
        <f t="shared" ref="Q73" si="47">SUM(Q70:Q72)</f>
        <v>2284.1777777777775</v>
      </c>
      <c r="R73" s="12">
        <f t="shared" ref="R73" si="48">SUM(R70:R72)</f>
        <v>1247.2666666666667</v>
      </c>
      <c r="S73" s="12">
        <f t="shared" ref="S73" si="49">SUM(S70:S72)</f>
        <v>1395.8666666666666</v>
      </c>
      <c r="T73" s="12">
        <f t="shared" ref="T73" si="50">SUM(T70:T72)</f>
        <v>1470.8000000000002</v>
      </c>
      <c r="U73" s="12">
        <f t="shared" ref="U73:AL73" si="51">SUM(U70:U72)</f>
        <v>1303.6000000000001</v>
      </c>
      <c r="V73" s="12">
        <f t="shared" si="51"/>
        <v>1348.2333333333333</v>
      </c>
      <c r="W73" s="12">
        <f t="shared" si="51"/>
        <v>1252.2222222222222</v>
      </c>
      <c r="X73" s="12">
        <f t="shared" si="51"/>
        <v>1414.5</v>
      </c>
      <c r="Y73" s="12">
        <f t="shared" si="51"/>
        <v>1803.9888888888888</v>
      </c>
      <c r="Z73" s="12">
        <f t="shared" si="51"/>
        <v>1764.0444444444445</v>
      </c>
      <c r="AA73" s="12">
        <f t="shared" si="51"/>
        <v>1762.4777777777776</v>
      </c>
      <c r="AB73" s="12">
        <f t="shared" si="51"/>
        <v>1786.2333333333333</v>
      </c>
      <c r="AC73" s="12">
        <f t="shared" si="51"/>
        <v>1731.3333333333335</v>
      </c>
      <c r="AD73" s="12">
        <f t="shared" si="51"/>
        <v>1730.4555555555555</v>
      </c>
      <c r="AE73" s="12">
        <f t="shared" si="51"/>
        <v>1712.0666666666668</v>
      </c>
      <c r="AF73" s="12">
        <f t="shared" si="51"/>
        <v>1715.8222222222221</v>
      </c>
      <c r="AG73" s="12">
        <f t="shared" si="51"/>
        <v>1997.7111111111112</v>
      </c>
      <c r="AH73" s="12">
        <f t="shared" si="51"/>
        <v>1985.5555555555554</v>
      </c>
      <c r="AI73" s="12">
        <f t="shared" si="51"/>
        <v>2025.7666666666667</v>
      </c>
      <c r="AJ73" s="12">
        <f t="shared" si="51"/>
        <v>2026.4444444444446</v>
      </c>
      <c r="AK73" s="12">
        <f t="shared" si="51"/>
        <v>1234.9555555555555</v>
      </c>
      <c r="AL73" s="12">
        <f t="shared" si="51"/>
        <v>1393.9333333333334</v>
      </c>
      <c r="AM73" s="12">
        <f>SUM(AM70:AM72)</f>
        <v>1421.4333333333334</v>
      </c>
    </row>
    <row r="74" spans="1:39" x14ac:dyDescent="0.25">
      <c r="B74" s="22"/>
      <c r="C74" s="22"/>
      <c r="D74" s="22"/>
      <c r="E74" s="22"/>
      <c r="F74" s="22"/>
      <c r="G74" s="22"/>
      <c r="H74" s="22"/>
      <c r="I74" s="2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</sheetData>
  <mergeCells count="8">
    <mergeCell ref="B62:T62"/>
    <mergeCell ref="U62:AM62"/>
    <mergeCell ref="B2:Q2"/>
    <mergeCell ref="R2:AG2"/>
    <mergeCell ref="B48:Q48"/>
    <mergeCell ref="R48:AG48"/>
    <mergeCell ref="B25:T25"/>
    <mergeCell ref="U25:AM25"/>
  </mergeCells>
  <pageMargins left="0.7" right="0.7" top="0.78740157499999996" bottom="0.78740157499999996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U371"/>
  <sheetViews>
    <sheetView workbookViewId="0">
      <selection activeCell="B185" sqref="B185"/>
    </sheetView>
  </sheetViews>
  <sheetFormatPr baseColWidth="10" defaultRowHeight="15" x14ac:dyDescent="0.25"/>
  <cols>
    <col min="1" max="1" width="15.140625" bestFit="1" customWidth="1"/>
    <col min="2" max="2" width="11.42578125" customWidth="1"/>
  </cols>
  <sheetData>
    <row r="1" spans="1:18" x14ac:dyDescent="0.25">
      <c r="A1" t="s">
        <v>99</v>
      </c>
      <c r="B1" t="s">
        <v>1024</v>
      </c>
    </row>
    <row r="2" spans="1:18" x14ac:dyDescent="0.25">
      <c r="B2" s="1"/>
      <c r="C2">
        <v>6655</v>
      </c>
      <c r="D2">
        <v>6703</v>
      </c>
      <c r="E2">
        <v>6574</v>
      </c>
      <c r="F2">
        <v>6710</v>
      </c>
      <c r="G2">
        <v>8220</v>
      </c>
      <c r="H2">
        <v>8151</v>
      </c>
      <c r="I2">
        <v>8232</v>
      </c>
      <c r="J2">
        <v>8205</v>
      </c>
      <c r="K2">
        <v>7209</v>
      </c>
      <c r="L2">
        <v>7295</v>
      </c>
      <c r="M2">
        <v>7476</v>
      </c>
      <c r="N2">
        <v>7410</v>
      </c>
      <c r="O2">
        <v>7475</v>
      </c>
      <c r="P2">
        <v>7334</v>
      </c>
      <c r="Q2">
        <v>7510</v>
      </c>
      <c r="R2">
        <v>7466</v>
      </c>
    </row>
    <row r="3" spans="1:18" x14ac:dyDescent="0.25">
      <c r="B3" s="1"/>
      <c r="C3">
        <v>6819</v>
      </c>
      <c r="D3">
        <v>6958</v>
      </c>
      <c r="E3">
        <v>6833</v>
      </c>
      <c r="F3">
        <v>6983</v>
      </c>
      <c r="G3">
        <v>8212</v>
      </c>
      <c r="H3">
        <v>8101</v>
      </c>
      <c r="I3">
        <v>8084</v>
      </c>
      <c r="J3">
        <v>8110</v>
      </c>
      <c r="K3">
        <v>7222</v>
      </c>
      <c r="L3">
        <v>7311</v>
      </c>
      <c r="M3">
        <v>7330</v>
      </c>
      <c r="N3">
        <v>7353</v>
      </c>
      <c r="O3">
        <v>7480</v>
      </c>
      <c r="P3">
        <v>7494</v>
      </c>
      <c r="Q3">
        <v>7678</v>
      </c>
      <c r="R3">
        <v>7802</v>
      </c>
    </row>
    <row r="4" spans="1:18" x14ac:dyDescent="0.25">
      <c r="B4" s="1"/>
      <c r="C4">
        <v>6287</v>
      </c>
      <c r="D4">
        <v>6412</v>
      </c>
      <c r="E4">
        <v>6335</v>
      </c>
      <c r="F4">
        <v>6441</v>
      </c>
      <c r="G4">
        <v>7652</v>
      </c>
      <c r="H4">
        <v>7523</v>
      </c>
      <c r="I4">
        <v>7637</v>
      </c>
      <c r="J4">
        <v>7489</v>
      </c>
      <c r="K4">
        <v>6742</v>
      </c>
      <c r="L4">
        <v>6600</v>
      </c>
      <c r="M4">
        <v>6738</v>
      </c>
      <c r="N4">
        <v>6930</v>
      </c>
      <c r="O4">
        <v>7022</v>
      </c>
      <c r="P4">
        <v>7107</v>
      </c>
      <c r="Q4">
        <v>7102</v>
      </c>
      <c r="R4">
        <v>7177</v>
      </c>
    </row>
    <row r="5" spans="1:18" x14ac:dyDescent="0.25">
      <c r="B5" s="1"/>
      <c r="C5">
        <v>6736</v>
      </c>
      <c r="D5">
        <v>6901</v>
      </c>
      <c r="E5">
        <v>6742</v>
      </c>
      <c r="F5">
        <v>6790</v>
      </c>
      <c r="G5">
        <v>7734</v>
      </c>
      <c r="H5">
        <v>7668</v>
      </c>
      <c r="I5">
        <v>7713</v>
      </c>
      <c r="J5">
        <v>7609</v>
      </c>
      <c r="K5">
        <v>6908</v>
      </c>
      <c r="L5">
        <v>6832</v>
      </c>
      <c r="M5">
        <v>6752</v>
      </c>
      <c r="N5">
        <v>6761</v>
      </c>
      <c r="O5">
        <v>7316</v>
      </c>
      <c r="P5">
        <v>7488</v>
      </c>
      <c r="Q5">
        <v>7177</v>
      </c>
      <c r="R5">
        <v>7319</v>
      </c>
    </row>
    <row r="6" spans="1:18" x14ac:dyDescent="0.25">
      <c r="B6" s="1"/>
      <c r="C6">
        <v>6874</v>
      </c>
      <c r="D6">
        <v>6978</v>
      </c>
      <c r="E6">
        <v>6795</v>
      </c>
      <c r="F6">
        <v>6952</v>
      </c>
      <c r="G6">
        <v>7783</v>
      </c>
      <c r="H6">
        <v>7714</v>
      </c>
      <c r="I6">
        <v>7822</v>
      </c>
      <c r="J6">
        <v>7713</v>
      </c>
      <c r="K6">
        <v>7118</v>
      </c>
      <c r="L6">
        <v>7065</v>
      </c>
      <c r="M6">
        <v>7084</v>
      </c>
      <c r="N6">
        <v>7082</v>
      </c>
      <c r="O6">
        <v>7433</v>
      </c>
      <c r="P6">
        <v>7194</v>
      </c>
      <c r="Q6">
        <v>7213</v>
      </c>
      <c r="R6">
        <v>7331</v>
      </c>
    </row>
    <row r="7" spans="1:18" x14ac:dyDescent="0.25">
      <c r="B7" s="1"/>
      <c r="C7">
        <v>6741</v>
      </c>
      <c r="D7">
        <v>6844</v>
      </c>
      <c r="E7">
        <v>6646</v>
      </c>
      <c r="F7">
        <v>6761</v>
      </c>
      <c r="G7">
        <v>7940</v>
      </c>
      <c r="H7">
        <v>7882</v>
      </c>
      <c r="I7">
        <v>7950</v>
      </c>
      <c r="J7">
        <v>7995</v>
      </c>
      <c r="K7">
        <v>7338</v>
      </c>
      <c r="L7">
        <v>7254</v>
      </c>
      <c r="M7">
        <v>7288</v>
      </c>
      <c r="N7">
        <v>7340</v>
      </c>
      <c r="O7">
        <v>7443</v>
      </c>
      <c r="P7">
        <v>7631</v>
      </c>
      <c r="Q7">
        <v>7425</v>
      </c>
      <c r="R7">
        <v>7473</v>
      </c>
    </row>
    <row r="8" spans="1:18" x14ac:dyDescent="0.25">
      <c r="B8" s="1"/>
      <c r="C8">
        <v>6500</v>
      </c>
      <c r="D8">
        <v>6594</v>
      </c>
      <c r="E8">
        <v>6619</v>
      </c>
      <c r="F8">
        <v>6663</v>
      </c>
      <c r="G8">
        <v>7650</v>
      </c>
      <c r="H8">
        <v>7586</v>
      </c>
      <c r="I8">
        <v>7557</v>
      </c>
      <c r="J8">
        <v>7528</v>
      </c>
      <c r="K8">
        <v>7105</v>
      </c>
      <c r="L8">
        <v>7011</v>
      </c>
      <c r="M8">
        <v>6734</v>
      </c>
      <c r="N8">
        <v>6907</v>
      </c>
      <c r="O8">
        <v>7299</v>
      </c>
      <c r="P8">
        <v>7207</v>
      </c>
      <c r="Q8">
        <v>7128</v>
      </c>
      <c r="R8">
        <v>6979</v>
      </c>
    </row>
    <row r="9" spans="1:18" x14ac:dyDescent="0.25">
      <c r="B9" s="1"/>
      <c r="C9">
        <v>6417</v>
      </c>
      <c r="D9">
        <v>6554</v>
      </c>
      <c r="E9">
        <v>6466</v>
      </c>
      <c r="F9">
        <v>6607</v>
      </c>
      <c r="G9">
        <v>7610</v>
      </c>
      <c r="H9">
        <v>7535</v>
      </c>
      <c r="I9">
        <v>7475</v>
      </c>
      <c r="J9">
        <v>7557</v>
      </c>
      <c r="K9">
        <v>6738</v>
      </c>
      <c r="L9">
        <v>7028</v>
      </c>
      <c r="M9">
        <v>7009</v>
      </c>
      <c r="N9">
        <v>7036</v>
      </c>
      <c r="O9">
        <v>7220</v>
      </c>
      <c r="P9">
        <v>7184</v>
      </c>
      <c r="Q9">
        <v>7107</v>
      </c>
      <c r="R9">
        <v>7156</v>
      </c>
    </row>
    <row r="10" spans="1:18" x14ac:dyDescent="0.25">
      <c r="B10" s="1"/>
      <c r="C10">
        <v>6224</v>
      </c>
      <c r="D10">
        <v>6372</v>
      </c>
      <c r="E10">
        <v>6188</v>
      </c>
      <c r="F10">
        <v>6341</v>
      </c>
      <c r="G10">
        <v>7868</v>
      </c>
      <c r="H10">
        <v>7801</v>
      </c>
      <c r="I10">
        <v>7749</v>
      </c>
      <c r="J10">
        <v>7826</v>
      </c>
      <c r="K10">
        <v>6814</v>
      </c>
      <c r="L10">
        <v>7061</v>
      </c>
      <c r="M10">
        <v>7038</v>
      </c>
      <c r="N10">
        <v>7046</v>
      </c>
      <c r="O10">
        <v>7213</v>
      </c>
      <c r="P10">
        <v>7259</v>
      </c>
      <c r="Q10">
        <v>7277</v>
      </c>
      <c r="R10">
        <v>7210</v>
      </c>
    </row>
    <row r="11" spans="1:18" x14ac:dyDescent="0.25">
      <c r="B11" s="1"/>
      <c r="C11">
        <v>6530</v>
      </c>
      <c r="D11">
        <v>6723</v>
      </c>
      <c r="E11">
        <v>6571</v>
      </c>
      <c r="F11">
        <v>6739</v>
      </c>
      <c r="G11">
        <v>7933</v>
      </c>
      <c r="H11">
        <v>7826</v>
      </c>
      <c r="I11">
        <v>7808</v>
      </c>
      <c r="J11">
        <v>7849</v>
      </c>
      <c r="K11">
        <v>6615</v>
      </c>
      <c r="L11">
        <v>6791</v>
      </c>
      <c r="M11">
        <v>6849</v>
      </c>
      <c r="N11">
        <v>6805</v>
      </c>
      <c r="O11">
        <v>7318</v>
      </c>
      <c r="P11">
        <v>7359</v>
      </c>
      <c r="Q11">
        <v>7448</v>
      </c>
      <c r="R11">
        <v>7267</v>
      </c>
    </row>
    <row r="12" spans="1:18" x14ac:dyDescent="0.25">
      <c r="B12" s="1"/>
      <c r="C12">
        <v>6328</v>
      </c>
      <c r="D12">
        <v>6359</v>
      </c>
      <c r="E12">
        <v>6183</v>
      </c>
      <c r="F12">
        <v>6338</v>
      </c>
      <c r="G12">
        <v>7425</v>
      </c>
      <c r="H12">
        <v>7408</v>
      </c>
      <c r="I12">
        <v>7473</v>
      </c>
      <c r="J12">
        <v>7375</v>
      </c>
      <c r="K12">
        <v>6618</v>
      </c>
      <c r="L12">
        <v>6680</v>
      </c>
      <c r="M12">
        <v>6934</v>
      </c>
      <c r="N12">
        <v>6906</v>
      </c>
      <c r="O12">
        <v>6962</v>
      </c>
      <c r="P12">
        <v>6821</v>
      </c>
      <c r="Q12">
        <v>6832</v>
      </c>
      <c r="R12">
        <v>6884</v>
      </c>
    </row>
    <row r="13" spans="1:18" x14ac:dyDescent="0.25">
      <c r="B13" s="1"/>
      <c r="C13">
        <v>6275</v>
      </c>
      <c r="D13">
        <v>6406</v>
      </c>
      <c r="E13">
        <v>6321</v>
      </c>
      <c r="F13">
        <v>6417</v>
      </c>
      <c r="G13">
        <v>7370</v>
      </c>
      <c r="H13">
        <v>7347</v>
      </c>
      <c r="I13">
        <v>7381</v>
      </c>
      <c r="J13">
        <v>7232</v>
      </c>
      <c r="K13">
        <v>6686</v>
      </c>
      <c r="L13">
        <v>6670</v>
      </c>
      <c r="M13">
        <v>6765</v>
      </c>
      <c r="N13">
        <v>6646</v>
      </c>
      <c r="O13">
        <v>6987</v>
      </c>
      <c r="P13">
        <v>6911</v>
      </c>
      <c r="Q13">
        <v>6901</v>
      </c>
      <c r="R13">
        <v>7076</v>
      </c>
    </row>
    <row r="14" spans="1:18" x14ac:dyDescent="0.25">
      <c r="B14" s="1"/>
      <c r="C14">
        <v>6457</v>
      </c>
      <c r="D14">
        <v>6474</v>
      </c>
      <c r="E14">
        <v>6470</v>
      </c>
      <c r="F14">
        <v>6563</v>
      </c>
      <c r="G14">
        <v>8206</v>
      </c>
      <c r="H14">
        <v>8087</v>
      </c>
      <c r="I14">
        <v>8197</v>
      </c>
      <c r="J14">
        <v>8265</v>
      </c>
      <c r="K14">
        <v>6956</v>
      </c>
      <c r="L14">
        <v>6814</v>
      </c>
      <c r="M14">
        <v>7019</v>
      </c>
      <c r="N14">
        <v>6931</v>
      </c>
      <c r="O14">
        <v>7396</v>
      </c>
      <c r="P14">
        <v>7388</v>
      </c>
      <c r="Q14">
        <v>7505</v>
      </c>
      <c r="R14">
        <v>7421</v>
      </c>
    </row>
    <row r="15" spans="1:18" x14ac:dyDescent="0.25">
      <c r="B15" s="1"/>
      <c r="C15">
        <v>6430</v>
      </c>
      <c r="D15">
        <v>6579</v>
      </c>
      <c r="E15">
        <v>6440</v>
      </c>
      <c r="F15">
        <v>6479</v>
      </c>
      <c r="G15">
        <v>7700</v>
      </c>
      <c r="H15">
        <v>7682</v>
      </c>
      <c r="I15">
        <v>7707</v>
      </c>
      <c r="J15">
        <v>7605</v>
      </c>
      <c r="K15">
        <v>7159</v>
      </c>
      <c r="L15">
        <v>7192</v>
      </c>
      <c r="M15">
        <v>6947</v>
      </c>
      <c r="N15">
        <v>7165</v>
      </c>
      <c r="O15">
        <v>7178</v>
      </c>
      <c r="P15">
        <v>7349</v>
      </c>
      <c r="Q15">
        <v>7089</v>
      </c>
      <c r="R15">
        <v>7125</v>
      </c>
    </row>
    <row r="16" spans="1:18" x14ac:dyDescent="0.25">
      <c r="B16" s="1"/>
      <c r="C16">
        <v>6088</v>
      </c>
      <c r="D16">
        <v>6196</v>
      </c>
      <c r="E16">
        <v>6057</v>
      </c>
      <c r="F16">
        <v>6200</v>
      </c>
      <c r="G16">
        <v>7019</v>
      </c>
      <c r="H16">
        <v>7063</v>
      </c>
      <c r="I16">
        <v>6958</v>
      </c>
      <c r="J16">
        <v>7032</v>
      </c>
      <c r="K16">
        <v>6374</v>
      </c>
      <c r="L16">
        <v>6382</v>
      </c>
      <c r="M16">
        <v>6247</v>
      </c>
      <c r="N16">
        <v>6306</v>
      </c>
      <c r="O16">
        <v>6735</v>
      </c>
      <c r="P16">
        <v>6434</v>
      </c>
      <c r="Q16">
        <v>6515</v>
      </c>
      <c r="R16">
        <v>6570</v>
      </c>
    </row>
    <row r="17" spans="2:18" x14ac:dyDescent="0.25">
      <c r="B17" s="1"/>
      <c r="C17">
        <v>6667</v>
      </c>
      <c r="D17">
        <v>6707</v>
      </c>
      <c r="E17">
        <v>6536</v>
      </c>
      <c r="F17">
        <v>6748</v>
      </c>
      <c r="G17">
        <v>8226</v>
      </c>
      <c r="H17">
        <v>8176</v>
      </c>
      <c r="I17">
        <v>8117</v>
      </c>
      <c r="J17">
        <v>8199</v>
      </c>
      <c r="K17">
        <v>7291</v>
      </c>
      <c r="L17">
        <v>7130</v>
      </c>
      <c r="M17">
        <v>7320</v>
      </c>
      <c r="N17">
        <v>7465</v>
      </c>
      <c r="O17">
        <v>7617</v>
      </c>
      <c r="P17">
        <v>7444</v>
      </c>
      <c r="Q17">
        <v>7673</v>
      </c>
      <c r="R17">
        <v>7490</v>
      </c>
    </row>
    <row r="18" spans="2:18" x14ac:dyDescent="0.25">
      <c r="B18" s="1"/>
      <c r="C18">
        <v>6813</v>
      </c>
      <c r="D18">
        <v>6883</v>
      </c>
      <c r="E18">
        <v>6742</v>
      </c>
      <c r="F18">
        <v>6957</v>
      </c>
      <c r="G18">
        <v>8073</v>
      </c>
      <c r="H18">
        <v>7995</v>
      </c>
      <c r="I18">
        <v>8046</v>
      </c>
      <c r="J18">
        <v>8072</v>
      </c>
      <c r="K18">
        <v>7051</v>
      </c>
      <c r="L18">
        <v>6971</v>
      </c>
      <c r="M18">
        <v>7183</v>
      </c>
      <c r="N18">
        <v>7139</v>
      </c>
      <c r="O18">
        <v>7375</v>
      </c>
      <c r="P18">
        <v>7386</v>
      </c>
      <c r="Q18">
        <v>7559</v>
      </c>
      <c r="R18">
        <v>7342</v>
      </c>
    </row>
    <row r="19" spans="2:18" x14ac:dyDescent="0.25">
      <c r="B19" s="1"/>
      <c r="C19">
        <v>6589</v>
      </c>
      <c r="D19">
        <v>6660</v>
      </c>
      <c r="E19">
        <v>6467</v>
      </c>
      <c r="F19">
        <v>6698</v>
      </c>
      <c r="G19">
        <v>7911</v>
      </c>
      <c r="H19">
        <v>7843</v>
      </c>
      <c r="I19">
        <v>7800</v>
      </c>
      <c r="J19">
        <v>7883</v>
      </c>
      <c r="K19">
        <v>7010</v>
      </c>
      <c r="L19">
        <v>6968</v>
      </c>
      <c r="M19">
        <v>6899</v>
      </c>
      <c r="N19">
        <v>6859</v>
      </c>
      <c r="O19">
        <v>7241</v>
      </c>
      <c r="P19">
        <v>7279</v>
      </c>
      <c r="Q19">
        <v>7458</v>
      </c>
      <c r="R19">
        <v>7225</v>
      </c>
    </row>
    <row r="20" spans="2:18" x14ac:dyDescent="0.25">
      <c r="B20" s="1"/>
      <c r="C20">
        <v>6386</v>
      </c>
      <c r="D20">
        <v>6527</v>
      </c>
      <c r="E20">
        <v>6424</v>
      </c>
      <c r="F20">
        <v>6528</v>
      </c>
      <c r="G20">
        <v>7602</v>
      </c>
      <c r="H20">
        <v>7432</v>
      </c>
      <c r="I20">
        <v>7583</v>
      </c>
      <c r="J20">
        <v>7506</v>
      </c>
      <c r="K20">
        <v>6994</v>
      </c>
      <c r="L20">
        <v>7026</v>
      </c>
      <c r="M20">
        <v>6871</v>
      </c>
      <c r="N20">
        <v>6987</v>
      </c>
      <c r="O20">
        <v>7218</v>
      </c>
      <c r="P20">
        <v>7164</v>
      </c>
      <c r="Q20">
        <v>7321</v>
      </c>
      <c r="R20">
        <v>7228</v>
      </c>
    </row>
    <row r="21" spans="2:18" x14ac:dyDescent="0.25">
      <c r="B21" s="1"/>
      <c r="C21">
        <v>6829</v>
      </c>
      <c r="D21">
        <v>6973</v>
      </c>
      <c r="E21">
        <v>6829</v>
      </c>
      <c r="F21">
        <v>7020</v>
      </c>
      <c r="G21">
        <v>7834</v>
      </c>
      <c r="H21">
        <v>7761</v>
      </c>
      <c r="I21">
        <v>7721</v>
      </c>
      <c r="J21">
        <v>7830</v>
      </c>
      <c r="K21">
        <v>7107</v>
      </c>
      <c r="L21">
        <v>7006</v>
      </c>
      <c r="M21">
        <v>7233</v>
      </c>
      <c r="N21">
        <v>7001</v>
      </c>
      <c r="O21">
        <v>7371</v>
      </c>
      <c r="P21">
        <v>7512</v>
      </c>
      <c r="Q21">
        <v>7378</v>
      </c>
      <c r="R21">
        <v>7415</v>
      </c>
    </row>
    <row r="22" spans="2:18" x14ac:dyDescent="0.25">
      <c r="B22" s="1"/>
      <c r="C22">
        <v>6727</v>
      </c>
      <c r="D22">
        <v>6725</v>
      </c>
      <c r="E22">
        <v>6671</v>
      </c>
      <c r="F22">
        <v>6772</v>
      </c>
      <c r="G22">
        <v>7795</v>
      </c>
      <c r="H22">
        <v>7808</v>
      </c>
      <c r="I22">
        <v>7748</v>
      </c>
      <c r="J22">
        <v>7672</v>
      </c>
      <c r="K22">
        <v>7311</v>
      </c>
      <c r="L22">
        <v>7217</v>
      </c>
      <c r="M22">
        <v>7324</v>
      </c>
      <c r="N22">
        <v>7480</v>
      </c>
      <c r="O22">
        <v>7293</v>
      </c>
      <c r="P22">
        <v>7279</v>
      </c>
      <c r="Q22">
        <v>7322</v>
      </c>
      <c r="R22">
        <v>7442</v>
      </c>
    </row>
    <row r="23" spans="2:18" x14ac:dyDescent="0.25">
      <c r="B23" s="1"/>
      <c r="C23">
        <v>6553</v>
      </c>
      <c r="D23">
        <v>6674</v>
      </c>
      <c r="E23">
        <v>6520</v>
      </c>
      <c r="F23">
        <v>6594</v>
      </c>
      <c r="G23">
        <v>7635</v>
      </c>
      <c r="H23">
        <v>7518</v>
      </c>
      <c r="I23">
        <v>7668</v>
      </c>
      <c r="J23">
        <v>7615</v>
      </c>
      <c r="K23">
        <v>6919</v>
      </c>
      <c r="L23">
        <v>7068</v>
      </c>
      <c r="M23">
        <v>6877</v>
      </c>
      <c r="N23">
        <v>6867</v>
      </c>
      <c r="O23">
        <v>7076</v>
      </c>
      <c r="P23">
        <v>7074</v>
      </c>
      <c r="Q23">
        <v>6975</v>
      </c>
      <c r="R23">
        <v>7032</v>
      </c>
    </row>
    <row r="24" spans="2:18" x14ac:dyDescent="0.25">
      <c r="B24" s="1"/>
      <c r="C24">
        <v>6555</v>
      </c>
      <c r="D24">
        <v>6684</v>
      </c>
      <c r="E24">
        <v>6518</v>
      </c>
      <c r="F24">
        <v>6690</v>
      </c>
      <c r="G24">
        <v>7745</v>
      </c>
      <c r="H24">
        <v>7692</v>
      </c>
      <c r="I24">
        <v>7630</v>
      </c>
      <c r="J24">
        <v>7676</v>
      </c>
      <c r="K24">
        <v>6931</v>
      </c>
      <c r="L24">
        <v>6965</v>
      </c>
      <c r="M24">
        <v>7284</v>
      </c>
      <c r="N24">
        <v>7213</v>
      </c>
      <c r="O24">
        <v>7256</v>
      </c>
      <c r="P24">
        <v>7146</v>
      </c>
      <c r="Q24">
        <v>7225</v>
      </c>
      <c r="R24">
        <v>7171</v>
      </c>
    </row>
    <row r="25" spans="2:18" x14ac:dyDescent="0.25">
      <c r="B25" s="1"/>
      <c r="C25">
        <v>6750</v>
      </c>
      <c r="D25">
        <v>6772</v>
      </c>
      <c r="E25">
        <v>6693</v>
      </c>
      <c r="F25">
        <v>6852</v>
      </c>
      <c r="G25">
        <v>7956</v>
      </c>
      <c r="H25">
        <v>7945</v>
      </c>
      <c r="I25">
        <v>7899</v>
      </c>
      <c r="J25">
        <v>7965</v>
      </c>
      <c r="K25">
        <v>7177</v>
      </c>
      <c r="L25">
        <v>6938</v>
      </c>
      <c r="M25">
        <v>7198</v>
      </c>
      <c r="N25">
        <v>7139</v>
      </c>
      <c r="O25">
        <v>7237</v>
      </c>
      <c r="P25">
        <v>7183</v>
      </c>
      <c r="Q25">
        <v>7297</v>
      </c>
      <c r="R25">
        <v>7150</v>
      </c>
    </row>
    <row r="26" spans="2:18" x14ac:dyDescent="0.25">
      <c r="B26" s="1"/>
      <c r="C26">
        <v>6680</v>
      </c>
      <c r="D26">
        <v>6826</v>
      </c>
      <c r="E26">
        <v>6771</v>
      </c>
      <c r="F26">
        <v>6803</v>
      </c>
      <c r="G26">
        <v>7833</v>
      </c>
      <c r="H26">
        <v>7857</v>
      </c>
      <c r="I26">
        <v>7882</v>
      </c>
      <c r="J26">
        <v>7831</v>
      </c>
      <c r="K26">
        <v>6927</v>
      </c>
      <c r="L26">
        <v>6963</v>
      </c>
      <c r="M26">
        <v>7057</v>
      </c>
      <c r="N26">
        <v>7142</v>
      </c>
      <c r="O26">
        <v>7009</v>
      </c>
      <c r="P26">
        <v>7017</v>
      </c>
      <c r="Q26">
        <v>7516</v>
      </c>
      <c r="R26">
        <v>7387</v>
      </c>
    </row>
    <row r="27" spans="2:18" x14ac:dyDescent="0.25">
      <c r="B27" s="1"/>
      <c r="C27">
        <v>6327</v>
      </c>
      <c r="D27">
        <v>6373</v>
      </c>
      <c r="E27">
        <v>6256</v>
      </c>
      <c r="F27">
        <v>6448</v>
      </c>
      <c r="G27">
        <v>7515</v>
      </c>
      <c r="H27">
        <v>7494</v>
      </c>
      <c r="I27">
        <v>7528</v>
      </c>
      <c r="J27">
        <v>7492</v>
      </c>
      <c r="K27">
        <v>6841</v>
      </c>
      <c r="L27">
        <v>6795</v>
      </c>
      <c r="M27">
        <v>6823</v>
      </c>
      <c r="N27">
        <v>6911</v>
      </c>
      <c r="O27">
        <v>7030</v>
      </c>
      <c r="P27">
        <v>6823</v>
      </c>
      <c r="Q27">
        <v>7044</v>
      </c>
      <c r="R27">
        <v>6945</v>
      </c>
    </row>
    <row r="28" spans="2:18" x14ac:dyDescent="0.25">
      <c r="B28" s="1"/>
      <c r="C28">
        <v>6228</v>
      </c>
      <c r="D28">
        <v>6252</v>
      </c>
      <c r="E28">
        <v>6163</v>
      </c>
      <c r="F28">
        <v>6299</v>
      </c>
      <c r="G28">
        <v>7270</v>
      </c>
      <c r="H28">
        <v>7230</v>
      </c>
      <c r="I28">
        <v>7343</v>
      </c>
      <c r="J28">
        <v>7314</v>
      </c>
      <c r="K28">
        <v>6689</v>
      </c>
      <c r="L28">
        <v>6748</v>
      </c>
      <c r="M28">
        <v>6435</v>
      </c>
      <c r="N28">
        <v>6678</v>
      </c>
      <c r="O28">
        <v>7019</v>
      </c>
      <c r="P28">
        <v>6949</v>
      </c>
      <c r="Q28">
        <v>6888</v>
      </c>
      <c r="R28">
        <v>6874</v>
      </c>
    </row>
    <row r="29" spans="2:18" x14ac:dyDescent="0.25">
      <c r="B29" s="1"/>
      <c r="C29">
        <v>6663</v>
      </c>
      <c r="D29">
        <v>6687</v>
      </c>
      <c r="E29">
        <v>6598</v>
      </c>
      <c r="F29">
        <v>6691</v>
      </c>
      <c r="G29">
        <v>8116</v>
      </c>
      <c r="H29">
        <v>8023</v>
      </c>
      <c r="I29">
        <v>8080</v>
      </c>
      <c r="J29">
        <v>8047</v>
      </c>
      <c r="K29">
        <v>7081</v>
      </c>
      <c r="L29">
        <v>7013</v>
      </c>
      <c r="M29">
        <v>7274</v>
      </c>
      <c r="N29">
        <v>7079</v>
      </c>
      <c r="O29">
        <v>7509</v>
      </c>
      <c r="P29">
        <v>7514</v>
      </c>
      <c r="Q29">
        <v>7475</v>
      </c>
      <c r="R29">
        <v>7588</v>
      </c>
    </row>
    <row r="30" spans="2:18" x14ac:dyDescent="0.25">
      <c r="B30" s="1"/>
      <c r="C30">
        <v>6522</v>
      </c>
      <c r="D30">
        <v>6600</v>
      </c>
      <c r="E30">
        <v>6550</v>
      </c>
      <c r="F30">
        <v>6578</v>
      </c>
      <c r="G30">
        <v>7700</v>
      </c>
      <c r="H30">
        <v>7666</v>
      </c>
      <c r="I30">
        <v>7631</v>
      </c>
      <c r="J30">
        <v>7669</v>
      </c>
      <c r="K30">
        <v>6873</v>
      </c>
      <c r="L30">
        <v>6983</v>
      </c>
      <c r="M30">
        <v>6966</v>
      </c>
      <c r="N30">
        <v>7039</v>
      </c>
      <c r="O30">
        <v>7243</v>
      </c>
      <c r="P30">
        <v>6864</v>
      </c>
      <c r="Q30">
        <v>7235</v>
      </c>
      <c r="R30">
        <v>7298</v>
      </c>
    </row>
    <row r="31" spans="2:18" x14ac:dyDescent="0.25">
      <c r="B31" s="1"/>
      <c r="C31">
        <v>6387</v>
      </c>
      <c r="D31">
        <v>6524</v>
      </c>
      <c r="E31">
        <v>6431</v>
      </c>
      <c r="F31">
        <v>6467</v>
      </c>
      <c r="G31">
        <v>7439</v>
      </c>
      <c r="H31">
        <v>7432</v>
      </c>
      <c r="I31">
        <v>7375</v>
      </c>
      <c r="J31">
        <v>7459</v>
      </c>
      <c r="K31">
        <v>6805</v>
      </c>
      <c r="L31">
        <v>6776</v>
      </c>
      <c r="M31">
        <v>6797</v>
      </c>
      <c r="N31">
        <v>6848</v>
      </c>
      <c r="O31">
        <v>7245</v>
      </c>
      <c r="P31">
        <v>7125</v>
      </c>
      <c r="Q31">
        <v>6939</v>
      </c>
      <c r="R31">
        <v>7053</v>
      </c>
    </row>
    <row r="32" spans="2:18" x14ac:dyDescent="0.25">
      <c r="B32" s="1"/>
      <c r="C32">
        <v>6557</v>
      </c>
      <c r="D32">
        <v>6624</v>
      </c>
      <c r="E32">
        <v>6576</v>
      </c>
      <c r="F32">
        <v>6707</v>
      </c>
      <c r="G32">
        <v>7674</v>
      </c>
      <c r="H32">
        <v>7675</v>
      </c>
      <c r="I32">
        <v>7676</v>
      </c>
      <c r="J32">
        <v>7653</v>
      </c>
      <c r="K32">
        <v>7116</v>
      </c>
      <c r="L32">
        <v>7090</v>
      </c>
      <c r="M32">
        <v>7133</v>
      </c>
      <c r="N32">
        <v>7239</v>
      </c>
      <c r="O32">
        <v>7385</v>
      </c>
      <c r="P32">
        <v>7122</v>
      </c>
      <c r="Q32">
        <v>7107</v>
      </c>
      <c r="R32">
        <v>7358</v>
      </c>
    </row>
    <row r="33" spans="2:18" x14ac:dyDescent="0.25">
      <c r="B33" s="1"/>
      <c r="C33">
        <v>6683</v>
      </c>
      <c r="D33">
        <v>6663</v>
      </c>
      <c r="E33">
        <v>6551</v>
      </c>
      <c r="F33">
        <v>6747</v>
      </c>
      <c r="G33">
        <v>7937</v>
      </c>
      <c r="H33">
        <v>7935</v>
      </c>
      <c r="I33">
        <v>7930</v>
      </c>
      <c r="J33">
        <v>7907</v>
      </c>
      <c r="K33">
        <v>7350</v>
      </c>
      <c r="L33">
        <v>7230</v>
      </c>
      <c r="M33">
        <v>7346</v>
      </c>
      <c r="N33">
        <v>7217</v>
      </c>
      <c r="O33">
        <v>7599</v>
      </c>
      <c r="P33">
        <v>7529</v>
      </c>
      <c r="Q33">
        <v>7379</v>
      </c>
      <c r="R33">
        <v>7637</v>
      </c>
    </row>
    <row r="34" spans="2:18" x14ac:dyDescent="0.25">
      <c r="B34" s="1"/>
      <c r="C34">
        <v>6789</v>
      </c>
      <c r="D34">
        <v>6886</v>
      </c>
      <c r="E34">
        <v>6754</v>
      </c>
      <c r="F34">
        <v>6886</v>
      </c>
      <c r="G34">
        <v>7750</v>
      </c>
      <c r="H34">
        <v>7658</v>
      </c>
      <c r="I34">
        <v>7680</v>
      </c>
      <c r="J34">
        <v>7678</v>
      </c>
      <c r="K34">
        <v>7082</v>
      </c>
      <c r="L34">
        <v>7083</v>
      </c>
      <c r="M34">
        <v>7315</v>
      </c>
      <c r="N34">
        <v>7382</v>
      </c>
      <c r="O34">
        <v>7315</v>
      </c>
      <c r="P34">
        <v>7414</v>
      </c>
      <c r="Q34">
        <v>7120</v>
      </c>
      <c r="R34">
        <v>7413</v>
      </c>
    </row>
    <row r="35" spans="2:18" x14ac:dyDescent="0.25">
      <c r="B35" s="1"/>
      <c r="C35">
        <v>6481</v>
      </c>
      <c r="D35">
        <v>6663</v>
      </c>
      <c r="E35">
        <v>6553</v>
      </c>
      <c r="F35">
        <v>6693</v>
      </c>
      <c r="G35">
        <v>7682</v>
      </c>
      <c r="H35">
        <v>7618</v>
      </c>
      <c r="I35">
        <v>7629</v>
      </c>
      <c r="J35">
        <v>7645</v>
      </c>
      <c r="K35">
        <v>7090</v>
      </c>
      <c r="L35">
        <v>7155</v>
      </c>
      <c r="M35">
        <v>7090</v>
      </c>
      <c r="N35">
        <v>7141</v>
      </c>
      <c r="O35">
        <v>7251</v>
      </c>
      <c r="P35">
        <v>7404</v>
      </c>
      <c r="Q35">
        <v>7172</v>
      </c>
      <c r="R35">
        <v>7183</v>
      </c>
    </row>
    <row r="36" spans="2:18" x14ac:dyDescent="0.25">
      <c r="B36" s="1"/>
      <c r="C36">
        <v>6461</v>
      </c>
      <c r="D36">
        <v>6594</v>
      </c>
      <c r="E36">
        <v>6514</v>
      </c>
      <c r="F36">
        <v>6659</v>
      </c>
      <c r="G36">
        <v>7550</v>
      </c>
      <c r="H36">
        <v>7556</v>
      </c>
      <c r="I36">
        <v>7465</v>
      </c>
      <c r="J36">
        <v>7449</v>
      </c>
      <c r="K36">
        <v>7051</v>
      </c>
      <c r="L36">
        <v>6971</v>
      </c>
      <c r="M36">
        <v>6900</v>
      </c>
      <c r="N36">
        <v>6902</v>
      </c>
      <c r="O36">
        <v>7255</v>
      </c>
      <c r="P36">
        <v>7187</v>
      </c>
      <c r="Q36">
        <v>7113</v>
      </c>
      <c r="R36">
        <v>7261</v>
      </c>
    </row>
    <row r="37" spans="2:18" x14ac:dyDescent="0.25">
      <c r="B37" s="1"/>
      <c r="C37">
        <v>6322</v>
      </c>
      <c r="D37">
        <v>6358</v>
      </c>
      <c r="E37">
        <v>6253</v>
      </c>
      <c r="F37">
        <v>6372</v>
      </c>
      <c r="G37">
        <v>7076</v>
      </c>
      <c r="H37">
        <v>7004</v>
      </c>
      <c r="I37">
        <v>7080</v>
      </c>
      <c r="J37">
        <v>6982</v>
      </c>
      <c r="K37">
        <v>6434</v>
      </c>
      <c r="L37">
        <v>6477</v>
      </c>
      <c r="M37">
        <v>6419</v>
      </c>
      <c r="N37">
        <v>6511</v>
      </c>
      <c r="O37">
        <v>6889</v>
      </c>
      <c r="P37">
        <v>6833</v>
      </c>
      <c r="Q37">
        <v>6617</v>
      </c>
      <c r="R37">
        <v>6711</v>
      </c>
    </row>
    <row r="38" spans="2:18" x14ac:dyDescent="0.25">
      <c r="B38" s="1"/>
      <c r="C38">
        <v>6611</v>
      </c>
      <c r="D38">
        <v>6578</v>
      </c>
      <c r="E38">
        <v>6524</v>
      </c>
      <c r="F38">
        <v>6724</v>
      </c>
      <c r="G38">
        <v>7939</v>
      </c>
      <c r="H38">
        <v>7786</v>
      </c>
      <c r="I38">
        <v>7865</v>
      </c>
      <c r="J38">
        <v>7895</v>
      </c>
      <c r="K38">
        <v>7073</v>
      </c>
      <c r="L38">
        <v>6951</v>
      </c>
      <c r="M38">
        <v>7090</v>
      </c>
      <c r="N38">
        <v>7172</v>
      </c>
      <c r="O38">
        <v>7439</v>
      </c>
      <c r="P38">
        <v>7541</v>
      </c>
      <c r="Q38">
        <v>7247</v>
      </c>
      <c r="R38">
        <v>7383</v>
      </c>
    </row>
    <row r="39" spans="2:18" x14ac:dyDescent="0.25">
      <c r="B39" s="1"/>
      <c r="C39">
        <v>6398</v>
      </c>
      <c r="D39">
        <v>6573</v>
      </c>
      <c r="E39">
        <v>6497</v>
      </c>
      <c r="F39">
        <v>6589</v>
      </c>
      <c r="G39">
        <v>7357</v>
      </c>
      <c r="H39">
        <v>7283</v>
      </c>
      <c r="I39">
        <v>7293</v>
      </c>
      <c r="J39">
        <v>7210</v>
      </c>
      <c r="K39">
        <v>6479</v>
      </c>
      <c r="L39">
        <v>6762</v>
      </c>
      <c r="M39">
        <v>6844</v>
      </c>
      <c r="N39">
        <v>6745</v>
      </c>
      <c r="O39">
        <v>7163</v>
      </c>
      <c r="P39">
        <v>6970</v>
      </c>
      <c r="Q39">
        <v>6967</v>
      </c>
      <c r="R39">
        <v>6925</v>
      </c>
    </row>
    <row r="40" spans="2:18" x14ac:dyDescent="0.25">
      <c r="B40" s="1"/>
      <c r="C40">
        <v>7043</v>
      </c>
      <c r="D40">
        <v>7131</v>
      </c>
      <c r="E40">
        <v>7014</v>
      </c>
      <c r="F40">
        <v>7208</v>
      </c>
      <c r="G40">
        <v>8482</v>
      </c>
      <c r="H40">
        <v>8370</v>
      </c>
      <c r="I40">
        <v>8504</v>
      </c>
      <c r="J40">
        <v>8491</v>
      </c>
      <c r="K40">
        <v>7507</v>
      </c>
      <c r="L40">
        <v>7434</v>
      </c>
      <c r="M40">
        <v>7662</v>
      </c>
      <c r="N40">
        <v>7618</v>
      </c>
      <c r="O40">
        <v>7790</v>
      </c>
      <c r="P40">
        <v>7843</v>
      </c>
      <c r="Q40">
        <v>8016</v>
      </c>
      <c r="R40">
        <v>7959</v>
      </c>
    </row>
    <row r="41" spans="2:18" x14ac:dyDescent="0.25">
      <c r="B41" s="1"/>
      <c r="C41">
        <v>6587</v>
      </c>
      <c r="D41">
        <v>6702</v>
      </c>
      <c r="E41">
        <v>6557</v>
      </c>
      <c r="F41">
        <v>6701</v>
      </c>
      <c r="G41">
        <v>7991</v>
      </c>
      <c r="H41">
        <v>7792</v>
      </c>
      <c r="I41">
        <v>7915</v>
      </c>
      <c r="J41">
        <v>7909</v>
      </c>
      <c r="K41">
        <v>6991</v>
      </c>
      <c r="L41">
        <v>7076</v>
      </c>
      <c r="M41">
        <v>7173</v>
      </c>
      <c r="N41">
        <v>7314</v>
      </c>
      <c r="O41">
        <v>7280</v>
      </c>
      <c r="P41">
        <v>7246</v>
      </c>
      <c r="Q41">
        <v>7391</v>
      </c>
      <c r="R41">
        <v>7139</v>
      </c>
    </row>
    <row r="42" spans="2:18" x14ac:dyDescent="0.25">
      <c r="B42" s="1"/>
      <c r="C42">
        <v>6170</v>
      </c>
      <c r="D42">
        <v>6158</v>
      </c>
      <c r="E42">
        <v>6024</v>
      </c>
      <c r="F42">
        <v>6276</v>
      </c>
      <c r="G42">
        <v>7386</v>
      </c>
      <c r="H42">
        <v>7417</v>
      </c>
      <c r="I42">
        <v>7373</v>
      </c>
      <c r="J42">
        <v>7365</v>
      </c>
      <c r="K42">
        <v>6686</v>
      </c>
      <c r="L42">
        <v>6684</v>
      </c>
      <c r="M42">
        <v>6501</v>
      </c>
      <c r="N42">
        <v>6670</v>
      </c>
      <c r="O42">
        <v>6972</v>
      </c>
      <c r="P42">
        <v>6784</v>
      </c>
      <c r="Q42">
        <v>6929</v>
      </c>
      <c r="R42">
        <v>6795</v>
      </c>
    </row>
    <row r="43" spans="2:18" x14ac:dyDescent="0.25">
      <c r="B43" s="1"/>
      <c r="C43">
        <v>6205</v>
      </c>
      <c r="D43">
        <v>6389</v>
      </c>
      <c r="E43">
        <v>6227</v>
      </c>
      <c r="F43">
        <v>6469</v>
      </c>
      <c r="G43">
        <v>7471</v>
      </c>
      <c r="H43">
        <v>7398</v>
      </c>
      <c r="I43">
        <v>7468</v>
      </c>
      <c r="J43">
        <v>7459</v>
      </c>
      <c r="K43">
        <v>6631</v>
      </c>
      <c r="L43">
        <v>6627</v>
      </c>
      <c r="M43">
        <v>6753</v>
      </c>
      <c r="N43">
        <v>6767</v>
      </c>
      <c r="O43">
        <v>7110</v>
      </c>
      <c r="P43">
        <v>7099</v>
      </c>
      <c r="Q43">
        <v>7110</v>
      </c>
      <c r="R43">
        <v>6978</v>
      </c>
    </row>
    <row r="44" spans="2:18" x14ac:dyDescent="0.25">
      <c r="B44" s="1"/>
      <c r="C44">
        <v>6759</v>
      </c>
      <c r="D44">
        <v>6906</v>
      </c>
      <c r="E44">
        <v>6690</v>
      </c>
      <c r="F44">
        <v>6822</v>
      </c>
      <c r="G44">
        <v>7724</v>
      </c>
      <c r="H44">
        <v>7712</v>
      </c>
      <c r="I44">
        <v>7733</v>
      </c>
      <c r="J44">
        <v>7763</v>
      </c>
      <c r="K44">
        <v>7415</v>
      </c>
      <c r="L44">
        <v>7152</v>
      </c>
      <c r="M44">
        <v>7073</v>
      </c>
      <c r="N44">
        <v>6976</v>
      </c>
      <c r="O44">
        <v>7616</v>
      </c>
      <c r="P44">
        <v>7711</v>
      </c>
      <c r="Q44">
        <v>7728</v>
      </c>
      <c r="R44">
        <v>7608</v>
      </c>
    </row>
    <row r="45" spans="2:18" x14ac:dyDescent="0.25">
      <c r="B45" s="1">
        <v>6327</v>
      </c>
      <c r="C45">
        <v>6106</v>
      </c>
      <c r="D45">
        <v>6243</v>
      </c>
      <c r="E45">
        <v>6095</v>
      </c>
      <c r="F45">
        <v>6293</v>
      </c>
      <c r="G45">
        <v>7500</v>
      </c>
      <c r="H45">
        <v>7454</v>
      </c>
      <c r="I45">
        <v>7453</v>
      </c>
      <c r="J45">
        <v>7441</v>
      </c>
      <c r="K45">
        <v>6401</v>
      </c>
      <c r="L45">
        <v>6654</v>
      </c>
      <c r="M45">
        <v>6595</v>
      </c>
      <c r="N45">
        <v>6860</v>
      </c>
      <c r="O45">
        <v>7108</v>
      </c>
      <c r="P45">
        <v>7128</v>
      </c>
      <c r="Q45">
        <v>6851</v>
      </c>
      <c r="R45">
        <v>6964</v>
      </c>
    </row>
    <row r="46" spans="2:18" x14ac:dyDescent="0.25">
      <c r="B46" s="1"/>
      <c r="C46">
        <v>6564</v>
      </c>
      <c r="D46">
        <v>6773</v>
      </c>
      <c r="E46">
        <v>6691</v>
      </c>
      <c r="F46">
        <v>6786</v>
      </c>
      <c r="G46">
        <v>7795</v>
      </c>
      <c r="H46">
        <v>7727</v>
      </c>
      <c r="I46">
        <v>7819</v>
      </c>
      <c r="J46">
        <v>7732</v>
      </c>
      <c r="K46">
        <v>6991</v>
      </c>
      <c r="L46">
        <v>7194</v>
      </c>
      <c r="M46">
        <v>7109</v>
      </c>
      <c r="N46">
        <v>7097</v>
      </c>
      <c r="O46">
        <v>7434</v>
      </c>
      <c r="P46">
        <v>7540</v>
      </c>
      <c r="Q46">
        <v>7266</v>
      </c>
      <c r="R46">
        <v>7383</v>
      </c>
    </row>
    <row r="47" spans="2:18" x14ac:dyDescent="0.25">
      <c r="B47" s="1"/>
      <c r="C47">
        <v>6537</v>
      </c>
      <c r="D47">
        <v>6623</v>
      </c>
      <c r="E47">
        <v>6521</v>
      </c>
      <c r="F47">
        <v>6645</v>
      </c>
      <c r="G47">
        <v>7802</v>
      </c>
      <c r="H47">
        <v>7761</v>
      </c>
      <c r="I47">
        <v>7827</v>
      </c>
      <c r="J47">
        <v>7821</v>
      </c>
      <c r="K47">
        <v>6825</v>
      </c>
      <c r="L47">
        <v>6844</v>
      </c>
      <c r="M47">
        <v>7030</v>
      </c>
      <c r="N47">
        <v>6823</v>
      </c>
      <c r="O47">
        <v>7267</v>
      </c>
      <c r="P47">
        <v>7137</v>
      </c>
      <c r="Q47">
        <v>7137</v>
      </c>
      <c r="R47">
        <v>7203</v>
      </c>
    </row>
    <row r="48" spans="2:18" x14ac:dyDescent="0.25">
      <c r="B48" s="1"/>
      <c r="C48">
        <v>6367</v>
      </c>
      <c r="D48">
        <v>6437</v>
      </c>
      <c r="E48">
        <v>6351</v>
      </c>
      <c r="F48">
        <v>6476</v>
      </c>
      <c r="G48">
        <v>7508</v>
      </c>
      <c r="H48">
        <v>7496</v>
      </c>
      <c r="I48">
        <v>7484</v>
      </c>
      <c r="J48">
        <v>7536</v>
      </c>
      <c r="K48">
        <v>6819</v>
      </c>
      <c r="L48">
        <v>7115</v>
      </c>
      <c r="M48">
        <v>6802</v>
      </c>
      <c r="N48">
        <v>6919</v>
      </c>
      <c r="O48">
        <v>7214</v>
      </c>
      <c r="P48">
        <v>6921</v>
      </c>
      <c r="Q48">
        <v>6934</v>
      </c>
      <c r="R48">
        <v>7073</v>
      </c>
    </row>
    <row r="49" spans="2:18" x14ac:dyDescent="0.25">
      <c r="B49" s="1"/>
      <c r="C49">
        <v>6255</v>
      </c>
      <c r="D49">
        <v>6329</v>
      </c>
      <c r="E49">
        <v>6273</v>
      </c>
      <c r="F49">
        <v>6410</v>
      </c>
      <c r="G49">
        <v>7694</v>
      </c>
      <c r="H49">
        <v>7617</v>
      </c>
      <c r="I49">
        <v>7706</v>
      </c>
      <c r="J49">
        <v>7713</v>
      </c>
      <c r="K49">
        <v>6873</v>
      </c>
      <c r="L49">
        <v>6959</v>
      </c>
      <c r="M49">
        <v>7039</v>
      </c>
      <c r="N49">
        <v>7071</v>
      </c>
      <c r="O49">
        <v>7132</v>
      </c>
      <c r="P49">
        <v>7022</v>
      </c>
      <c r="Q49">
        <v>7368</v>
      </c>
      <c r="R49">
        <v>7202</v>
      </c>
    </row>
    <row r="50" spans="2:18" x14ac:dyDescent="0.25">
      <c r="B50" s="1"/>
      <c r="C50">
        <v>6295</v>
      </c>
      <c r="D50">
        <v>6460</v>
      </c>
      <c r="E50">
        <v>6289</v>
      </c>
      <c r="F50">
        <v>6429</v>
      </c>
      <c r="G50">
        <v>7413</v>
      </c>
      <c r="H50">
        <v>7347</v>
      </c>
      <c r="I50">
        <v>7357</v>
      </c>
      <c r="J50">
        <v>7341</v>
      </c>
      <c r="K50">
        <v>6485</v>
      </c>
      <c r="L50">
        <v>6778</v>
      </c>
      <c r="M50">
        <v>6587</v>
      </c>
      <c r="N50">
        <v>6786</v>
      </c>
      <c r="O50">
        <v>7166</v>
      </c>
      <c r="P50">
        <v>7275</v>
      </c>
      <c r="Q50">
        <v>7246</v>
      </c>
      <c r="R50">
        <v>7293</v>
      </c>
    </row>
    <row r="51" spans="2:18" x14ac:dyDescent="0.25">
      <c r="B51" s="1"/>
      <c r="C51">
        <v>6934</v>
      </c>
      <c r="D51">
        <v>7056</v>
      </c>
      <c r="E51">
        <v>6935</v>
      </c>
      <c r="F51">
        <v>7069</v>
      </c>
      <c r="G51">
        <v>7922</v>
      </c>
      <c r="H51">
        <v>7907</v>
      </c>
      <c r="I51">
        <v>7974</v>
      </c>
      <c r="J51">
        <v>8051</v>
      </c>
      <c r="K51">
        <v>7236</v>
      </c>
      <c r="L51">
        <v>6924</v>
      </c>
      <c r="M51">
        <v>7076</v>
      </c>
      <c r="N51">
        <v>7394</v>
      </c>
      <c r="O51">
        <v>7226</v>
      </c>
      <c r="P51">
        <v>7213</v>
      </c>
      <c r="Q51">
        <v>7376</v>
      </c>
      <c r="R51">
        <v>7505</v>
      </c>
    </row>
    <row r="52" spans="2:18" x14ac:dyDescent="0.25">
      <c r="B52" s="1"/>
      <c r="C52">
        <v>6228</v>
      </c>
      <c r="D52">
        <v>6303</v>
      </c>
      <c r="E52">
        <v>6214</v>
      </c>
      <c r="F52">
        <v>6426</v>
      </c>
      <c r="G52">
        <v>7623</v>
      </c>
      <c r="H52">
        <v>7635</v>
      </c>
      <c r="I52">
        <v>7604</v>
      </c>
      <c r="J52">
        <v>7641</v>
      </c>
      <c r="K52">
        <v>6543</v>
      </c>
      <c r="L52">
        <v>6467</v>
      </c>
      <c r="M52">
        <v>6591</v>
      </c>
      <c r="N52">
        <v>6732</v>
      </c>
      <c r="O52">
        <v>7060</v>
      </c>
      <c r="P52">
        <v>6842</v>
      </c>
      <c r="Q52">
        <v>7044</v>
      </c>
      <c r="R52">
        <v>7042</v>
      </c>
    </row>
    <row r="53" spans="2:18" x14ac:dyDescent="0.25">
      <c r="B53" s="1"/>
      <c r="C53">
        <v>6559</v>
      </c>
      <c r="D53">
        <v>6698</v>
      </c>
      <c r="E53">
        <v>6537</v>
      </c>
      <c r="F53">
        <v>6698</v>
      </c>
      <c r="G53">
        <v>7861</v>
      </c>
      <c r="H53">
        <v>7761</v>
      </c>
      <c r="I53">
        <v>7754</v>
      </c>
      <c r="J53">
        <v>7759</v>
      </c>
      <c r="K53">
        <v>7110</v>
      </c>
      <c r="L53">
        <v>7183</v>
      </c>
      <c r="M53">
        <v>7146</v>
      </c>
      <c r="N53">
        <v>7111</v>
      </c>
      <c r="O53">
        <v>7466</v>
      </c>
      <c r="P53">
        <v>7428</v>
      </c>
      <c r="Q53">
        <v>7374</v>
      </c>
      <c r="R53">
        <v>7267</v>
      </c>
    </row>
    <row r="54" spans="2:18" x14ac:dyDescent="0.25">
      <c r="B54" s="1"/>
      <c r="C54">
        <v>6589</v>
      </c>
      <c r="D54">
        <v>6657</v>
      </c>
      <c r="E54">
        <v>6510</v>
      </c>
      <c r="F54">
        <v>6706</v>
      </c>
      <c r="G54">
        <v>7926</v>
      </c>
      <c r="H54">
        <v>7894</v>
      </c>
      <c r="I54">
        <v>7922</v>
      </c>
      <c r="J54">
        <v>7878</v>
      </c>
      <c r="K54">
        <v>7033</v>
      </c>
      <c r="L54">
        <v>6881</v>
      </c>
      <c r="M54">
        <v>7285</v>
      </c>
      <c r="N54">
        <v>7129</v>
      </c>
      <c r="O54">
        <v>7301</v>
      </c>
      <c r="P54">
        <v>7436</v>
      </c>
      <c r="Q54">
        <v>7185</v>
      </c>
      <c r="R54">
        <v>7416</v>
      </c>
    </row>
    <row r="55" spans="2:18" x14ac:dyDescent="0.25">
      <c r="B55" s="1"/>
      <c r="C55">
        <v>6076</v>
      </c>
      <c r="D55">
        <v>6079</v>
      </c>
      <c r="E55">
        <v>6125</v>
      </c>
      <c r="F55">
        <v>6221</v>
      </c>
      <c r="G55">
        <v>7131</v>
      </c>
      <c r="H55">
        <v>7073</v>
      </c>
      <c r="I55">
        <v>7022</v>
      </c>
      <c r="J55">
        <v>7039</v>
      </c>
      <c r="K55">
        <v>6340</v>
      </c>
      <c r="L55">
        <v>6448</v>
      </c>
      <c r="M55">
        <v>6280</v>
      </c>
      <c r="N55">
        <v>6315</v>
      </c>
      <c r="O55">
        <v>6830</v>
      </c>
      <c r="P55">
        <v>6863</v>
      </c>
      <c r="Q55">
        <v>6684</v>
      </c>
      <c r="R55">
        <v>6901</v>
      </c>
    </row>
    <row r="56" spans="2:18" x14ac:dyDescent="0.25">
      <c r="B56" s="1"/>
      <c r="C56">
        <v>6891</v>
      </c>
      <c r="D56">
        <v>7013</v>
      </c>
      <c r="E56">
        <v>6919</v>
      </c>
      <c r="F56">
        <v>7020</v>
      </c>
      <c r="G56">
        <v>7907</v>
      </c>
      <c r="H56">
        <v>7987</v>
      </c>
      <c r="I56">
        <v>7910</v>
      </c>
      <c r="J56">
        <v>7910</v>
      </c>
      <c r="K56">
        <v>7306</v>
      </c>
      <c r="L56">
        <v>7155</v>
      </c>
      <c r="M56">
        <v>7595</v>
      </c>
      <c r="N56">
        <v>7395</v>
      </c>
      <c r="O56">
        <v>7400</v>
      </c>
      <c r="P56">
        <v>7392</v>
      </c>
      <c r="Q56">
        <v>7239</v>
      </c>
      <c r="R56">
        <v>7276</v>
      </c>
    </row>
    <row r="57" spans="2:18" x14ac:dyDescent="0.25">
      <c r="B57" s="1"/>
      <c r="C57">
        <v>6789</v>
      </c>
      <c r="D57">
        <v>6876</v>
      </c>
      <c r="E57">
        <v>6795</v>
      </c>
      <c r="F57">
        <v>6969</v>
      </c>
      <c r="G57">
        <v>7772</v>
      </c>
      <c r="H57">
        <v>7740</v>
      </c>
      <c r="I57">
        <v>7699</v>
      </c>
      <c r="J57">
        <v>7814</v>
      </c>
      <c r="K57">
        <v>6959</v>
      </c>
      <c r="L57">
        <v>6979</v>
      </c>
      <c r="M57">
        <v>7054</v>
      </c>
      <c r="N57">
        <v>7038</v>
      </c>
      <c r="O57">
        <v>7275</v>
      </c>
      <c r="P57">
        <v>7191</v>
      </c>
      <c r="Q57">
        <v>7451</v>
      </c>
      <c r="R57">
        <v>7182</v>
      </c>
    </row>
    <row r="58" spans="2:18" x14ac:dyDescent="0.25">
      <c r="B58" s="1"/>
      <c r="C58">
        <v>6325</v>
      </c>
      <c r="D58">
        <v>6429</v>
      </c>
      <c r="E58">
        <v>6350</v>
      </c>
      <c r="F58">
        <v>6467</v>
      </c>
      <c r="G58">
        <v>7377</v>
      </c>
      <c r="H58">
        <v>7398</v>
      </c>
      <c r="I58">
        <v>7370</v>
      </c>
      <c r="J58">
        <v>7442</v>
      </c>
      <c r="K58">
        <v>6736</v>
      </c>
      <c r="L58">
        <v>6732</v>
      </c>
      <c r="M58">
        <v>6722</v>
      </c>
      <c r="N58">
        <v>6685</v>
      </c>
      <c r="O58">
        <v>6880</v>
      </c>
      <c r="P58">
        <v>6890</v>
      </c>
      <c r="Q58">
        <v>6686</v>
      </c>
      <c r="R58">
        <v>6976</v>
      </c>
    </row>
    <row r="59" spans="2:18" x14ac:dyDescent="0.25">
      <c r="B59" s="1"/>
      <c r="C59">
        <v>6392</v>
      </c>
      <c r="D59">
        <v>6506</v>
      </c>
      <c r="E59">
        <v>6477</v>
      </c>
      <c r="F59">
        <v>6597</v>
      </c>
      <c r="G59">
        <v>7913</v>
      </c>
      <c r="H59">
        <v>7985</v>
      </c>
      <c r="I59">
        <v>7879</v>
      </c>
      <c r="J59">
        <v>8048</v>
      </c>
      <c r="K59">
        <v>6939</v>
      </c>
      <c r="L59">
        <v>6785</v>
      </c>
      <c r="M59">
        <v>7169</v>
      </c>
      <c r="N59">
        <v>7150</v>
      </c>
      <c r="O59">
        <v>7392</v>
      </c>
      <c r="P59">
        <v>7339</v>
      </c>
      <c r="Q59">
        <v>7352</v>
      </c>
      <c r="R59">
        <v>7281</v>
      </c>
    </row>
    <row r="60" spans="2:18" x14ac:dyDescent="0.25">
      <c r="B60" s="1"/>
      <c r="C60">
        <v>6375</v>
      </c>
      <c r="D60">
        <v>6450</v>
      </c>
      <c r="E60">
        <v>6264</v>
      </c>
      <c r="F60">
        <v>6439</v>
      </c>
      <c r="G60">
        <v>7717</v>
      </c>
      <c r="H60">
        <v>7761</v>
      </c>
      <c r="I60">
        <v>7816</v>
      </c>
      <c r="J60">
        <v>7791</v>
      </c>
      <c r="K60">
        <v>6768</v>
      </c>
      <c r="L60">
        <v>6632</v>
      </c>
      <c r="M60">
        <v>7175</v>
      </c>
      <c r="N60">
        <v>7146</v>
      </c>
      <c r="O60">
        <v>7489</v>
      </c>
      <c r="P60">
        <v>7246</v>
      </c>
      <c r="Q60">
        <v>7076</v>
      </c>
      <c r="R60">
        <v>7179</v>
      </c>
    </row>
    <row r="61" spans="2:18" x14ac:dyDescent="0.25">
      <c r="B61" s="1"/>
      <c r="C61">
        <v>6569</v>
      </c>
      <c r="D61">
        <v>6745</v>
      </c>
      <c r="E61">
        <v>6523</v>
      </c>
      <c r="F61">
        <v>6557</v>
      </c>
      <c r="G61">
        <v>7704</v>
      </c>
      <c r="H61">
        <v>7639</v>
      </c>
      <c r="I61">
        <v>7717</v>
      </c>
      <c r="J61">
        <v>7585</v>
      </c>
      <c r="K61">
        <v>6869</v>
      </c>
      <c r="L61">
        <v>6963</v>
      </c>
      <c r="M61">
        <v>7008</v>
      </c>
      <c r="N61">
        <v>7110</v>
      </c>
      <c r="O61">
        <v>7250</v>
      </c>
      <c r="P61">
        <v>6779</v>
      </c>
      <c r="Q61">
        <v>7063</v>
      </c>
      <c r="R61">
        <v>7098</v>
      </c>
    </row>
    <row r="62" spans="2:18" x14ac:dyDescent="0.25">
      <c r="B62" s="1"/>
      <c r="C62">
        <v>6554</v>
      </c>
      <c r="D62">
        <v>6678</v>
      </c>
      <c r="E62">
        <v>6560</v>
      </c>
      <c r="F62">
        <v>6673</v>
      </c>
      <c r="G62">
        <v>7902</v>
      </c>
      <c r="H62">
        <v>7859</v>
      </c>
      <c r="I62">
        <v>7918</v>
      </c>
      <c r="J62">
        <v>7957</v>
      </c>
      <c r="K62">
        <v>6992</v>
      </c>
      <c r="L62">
        <v>6974</v>
      </c>
      <c r="M62">
        <v>7057</v>
      </c>
      <c r="N62">
        <v>6903</v>
      </c>
      <c r="O62">
        <v>7151</v>
      </c>
      <c r="P62">
        <v>7367</v>
      </c>
      <c r="Q62">
        <v>7418</v>
      </c>
      <c r="R62">
        <v>7459</v>
      </c>
    </row>
    <row r="63" spans="2:18" x14ac:dyDescent="0.25">
      <c r="B63" s="1"/>
      <c r="C63">
        <v>6368</v>
      </c>
      <c r="D63">
        <v>6508</v>
      </c>
      <c r="E63">
        <v>6421</v>
      </c>
      <c r="F63">
        <v>6554</v>
      </c>
      <c r="G63">
        <v>7604</v>
      </c>
      <c r="H63">
        <v>7516</v>
      </c>
      <c r="I63">
        <v>7572</v>
      </c>
      <c r="J63">
        <v>7505</v>
      </c>
      <c r="K63">
        <v>6681</v>
      </c>
      <c r="L63">
        <v>6703</v>
      </c>
      <c r="M63">
        <v>6665</v>
      </c>
      <c r="N63">
        <v>6662</v>
      </c>
      <c r="O63">
        <v>7360</v>
      </c>
      <c r="P63">
        <v>7259</v>
      </c>
      <c r="Q63">
        <v>7387</v>
      </c>
      <c r="R63">
        <v>7189</v>
      </c>
    </row>
    <row r="64" spans="2:18" x14ac:dyDescent="0.25">
      <c r="B64" s="1"/>
      <c r="C64">
        <v>6843</v>
      </c>
      <c r="D64">
        <v>6920</v>
      </c>
      <c r="E64">
        <v>6806</v>
      </c>
      <c r="F64">
        <v>6925</v>
      </c>
      <c r="G64">
        <v>8190</v>
      </c>
      <c r="H64">
        <v>8131</v>
      </c>
      <c r="I64">
        <v>8145</v>
      </c>
      <c r="J64">
        <v>8222</v>
      </c>
      <c r="K64">
        <v>7371</v>
      </c>
      <c r="L64">
        <v>7181</v>
      </c>
      <c r="M64">
        <v>7285</v>
      </c>
      <c r="N64">
        <v>7194</v>
      </c>
      <c r="O64">
        <v>7800</v>
      </c>
      <c r="P64">
        <v>7669</v>
      </c>
      <c r="Q64">
        <v>7509</v>
      </c>
      <c r="R64">
        <v>7600</v>
      </c>
    </row>
    <row r="65" spans="2:18" x14ac:dyDescent="0.25">
      <c r="B65" s="1"/>
      <c r="C65">
        <v>6283</v>
      </c>
      <c r="D65">
        <v>6288</v>
      </c>
      <c r="E65">
        <v>6156</v>
      </c>
      <c r="F65">
        <v>6336</v>
      </c>
      <c r="G65">
        <v>7597</v>
      </c>
      <c r="H65">
        <v>7485</v>
      </c>
      <c r="I65">
        <v>7646</v>
      </c>
      <c r="J65">
        <v>7516</v>
      </c>
      <c r="K65">
        <v>6641</v>
      </c>
      <c r="L65">
        <v>6806</v>
      </c>
      <c r="M65">
        <v>6711</v>
      </c>
      <c r="N65">
        <v>6739</v>
      </c>
      <c r="O65">
        <v>7101</v>
      </c>
      <c r="P65">
        <v>7058</v>
      </c>
      <c r="Q65">
        <v>6981</v>
      </c>
      <c r="R65">
        <v>7159</v>
      </c>
    </row>
    <row r="66" spans="2:18" x14ac:dyDescent="0.25">
      <c r="B66" s="1"/>
      <c r="C66">
        <v>6806</v>
      </c>
      <c r="D66">
        <v>6889</v>
      </c>
      <c r="E66">
        <v>6742</v>
      </c>
      <c r="F66">
        <v>6886</v>
      </c>
      <c r="G66">
        <v>8009</v>
      </c>
      <c r="H66">
        <v>7928</v>
      </c>
      <c r="I66">
        <v>7907</v>
      </c>
      <c r="J66">
        <v>7934</v>
      </c>
      <c r="K66">
        <v>7074</v>
      </c>
      <c r="L66">
        <v>6837</v>
      </c>
      <c r="M66">
        <v>7630</v>
      </c>
      <c r="N66">
        <v>7429</v>
      </c>
      <c r="O66">
        <v>7419</v>
      </c>
      <c r="P66">
        <v>7373</v>
      </c>
      <c r="Q66">
        <v>7350</v>
      </c>
      <c r="R66">
        <v>7290</v>
      </c>
    </row>
    <row r="67" spans="2:18" x14ac:dyDescent="0.25">
      <c r="B67" s="1"/>
      <c r="C67">
        <v>6577</v>
      </c>
      <c r="D67">
        <v>6704</v>
      </c>
      <c r="E67">
        <v>6576</v>
      </c>
      <c r="F67">
        <v>6654</v>
      </c>
      <c r="G67">
        <v>8038</v>
      </c>
      <c r="H67">
        <v>7987</v>
      </c>
      <c r="I67">
        <v>8003</v>
      </c>
      <c r="J67">
        <v>7935</v>
      </c>
      <c r="K67">
        <v>7180</v>
      </c>
      <c r="L67">
        <v>7090</v>
      </c>
      <c r="M67">
        <v>7161</v>
      </c>
      <c r="N67">
        <v>7234</v>
      </c>
      <c r="O67">
        <v>7090</v>
      </c>
      <c r="P67">
        <v>7361</v>
      </c>
      <c r="Q67">
        <v>7301</v>
      </c>
      <c r="R67">
        <v>7421</v>
      </c>
    </row>
    <row r="68" spans="2:18" x14ac:dyDescent="0.25">
      <c r="B68" s="1"/>
      <c r="C68">
        <v>7005</v>
      </c>
      <c r="D68">
        <v>7051</v>
      </c>
      <c r="E68">
        <v>6840</v>
      </c>
      <c r="F68">
        <v>7005</v>
      </c>
      <c r="G68">
        <v>8323</v>
      </c>
      <c r="H68">
        <v>8177</v>
      </c>
      <c r="I68">
        <v>8236</v>
      </c>
      <c r="J68">
        <v>8322</v>
      </c>
      <c r="K68">
        <v>7542</v>
      </c>
      <c r="L68">
        <v>7333</v>
      </c>
      <c r="M68">
        <v>7611</v>
      </c>
      <c r="N68">
        <v>7402</v>
      </c>
      <c r="O68">
        <v>7860</v>
      </c>
      <c r="P68">
        <v>7787</v>
      </c>
      <c r="Q68">
        <v>7515</v>
      </c>
      <c r="R68">
        <v>7574</v>
      </c>
    </row>
    <row r="69" spans="2:18" x14ac:dyDescent="0.25">
      <c r="B69" s="1"/>
      <c r="C69">
        <v>6733</v>
      </c>
      <c r="D69">
        <v>6845</v>
      </c>
      <c r="E69">
        <v>6778</v>
      </c>
      <c r="F69">
        <v>6962</v>
      </c>
      <c r="G69">
        <v>7987</v>
      </c>
      <c r="H69">
        <v>7874</v>
      </c>
      <c r="I69">
        <v>7965</v>
      </c>
      <c r="J69">
        <v>7914</v>
      </c>
      <c r="K69">
        <v>7140</v>
      </c>
      <c r="L69">
        <v>6881</v>
      </c>
      <c r="M69">
        <v>7215</v>
      </c>
      <c r="N69">
        <v>7167</v>
      </c>
      <c r="O69">
        <v>7306</v>
      </c>
      <c r="P69">
        <v>7330</v>
      </c>
      <c r="Q69">
        <v>7515</v>
      </c>
      <c r="R69">
        <v>7301</v>
      </c>
    </row>
    <row r="70" spans="2:18" x14ac:dyDescent="0.25">
      <c r="B70" s="1"/>
      <c r="C70">
        <v>6425</v>
      </c>
      <c r="D70">
        <v>6485</v>
      </c>
      <c r="E70">
        <v>6352</v>
      </c>
      <c r="F70">
        <v>6516</v>
      </c>
      <c r="G70">
        <v>7778</v>
      </c>
      <c r="H70">
        <v>7696</v>
      </c>
      <c r="I70">
        <v>7725</v>
      </c>
      <c r="J70">
        <v>7725</v>
      </c>
      <c r="K70">
        <v>7037</v>
      </c>
      <c r="L70">
        <v>6904</v>
      </c>
      <c r="M70">
        <v>7237</v>
      </c>
      <c r="N70">
        <v>7167</v>
      </c>
      <c r="O70">
        <v>7174</v>
      </c>
      <c r="P70">
        <v>6984</v>
      </c>
      <c r="Q70">
        <v>7050</v>
      </c>
      <c r="R70">
        <v>7376</v>
      </c>
    </row>
    <row r="71" spans="2:18" x14ac:dyDescent="0.25">
      <c r="B71" s="1"/>
      <c r="C71">
        <v>6485</v>
      </c>
      <c r="D71">
        <v>6532</v>
      </c>
      <c r="E71">
        <v>6410</v>
      </c>
      <c r="F71">
        <v>6597</v>
      </c>
      <c r="G71">
        <v>7851</v>
      </c>
      <c r="H71">
        <v>7724</v>
      </c>
      <c r="I71">
        <v>7894</v>
      </c>
      <c r="J71">
        <v>7858</v>
      </c>
      <c r="K71">
        <v>6998</v>
      </c>
      <c r="L71">
        <v>6790</v>
      </c>
      <c r="M71">
        <v>7349</v>
      </c>
      <c r="N71">
        <v>7322</v>
      </c>
      <c r="O71">
        <v>7330</v>
      </c>
      <c r="P71">
        <v>7320</v>
      </c>
      <c r="Q71">
        <v>7124</v>
      </c>
      <c r="R71">
        <v>7392</v>
      </c>
    </row>
    <row r="72" spans="2:18" x14ac:dyDescent="0.25">
      <c r="B72" s="1"/>
      <c r="C72">
        <v>6465</v>
      </c>
      <c r="D72">
        <v>6585</v>
      </c>
      <c r="E72">
        <v>6430</v>
      </c>
      <c r="F72">
        <v>6578</v>
      </c>
      <c r="G72">
        <v>7546</v>
      </c>
      <c r="H72">
        <v>7398</v>
      </c>
      <c r="I72">
        <v>7516</v>
      </c>
      <c r="J72">
        <v>7479</v>
      </c>
      <c r="K72">
        <v>6700</v>
      </c>
      <c r="L72">
        <v>6681</v>
      </c>
      <c r="M72">
        <v>6704</v>
      </c>
      <c r="N72">
        <v>6772</v>
      </c>
      <c r="O72">
        <v>7185</v>
      </c>
      <c r="P72">
        <v>7214</v>
      </c>
      <c r="Q72">
        <v>7312</v>
      </c>
      <c r="R72">
        <v>7241</v>
      </c>
    </row>
    <row r="73" spans="2:18" x14ac:dyDescent="0.25">
      <c r="B73" s="1"/>
      <c r="C73">
        <v>6743</v>
      </c>
      <c r="D73">
        <v>6850</v>
      </c>
      <c r="E73">
        <v>6749</v>
      </c>
      <c r="F73">
        <v>6897</v>
      </c>
      <c r="G73">
        <v>7700</v>
      </c>
      <c r="H73">
        <v>7576</v>
      </c>
      <c r="I73">
        <v>7704</v>
      </c>
      <c r="J73">
        <v>7648</v>
      </c>
      <c r="K73">
        <v>6920</v>
      </c>
      <c r="L73">
        <v>6816</v>
      </c>
      <c r="M73">
        <v>7064</v>
      </c>
      <c r="N73">
        <v>7107</v>
      </c>
      <c r="O73">
        <v>7230</v>
      </c>
      <c r="P73">
        <v>7281</v>
      </c>
      <c r="Q73">
        <v>7148</v>
      </c>
      <c r="R73">
        <v>7293</v>
      </c>
    </row>
    <row r="74" spans="2:18" x14ac:dyDescent="0.25">
      <c r="B74" s="1"/>
      <c r="C74">
        <v>6873</v>
      </c>
      <c r="D74">
        <v>7003</v>
      </c>
      <c r="E74">
        <v>6904</v>
      </c>
      <c r="F74">
        <v>7039</v>
      </c>
      <c r="G74">
        <v>8108</v>
      </c>
      <c r="H74">
        <v>8044</v>
      </c>
      <c r="I74">
        <v>7976</v>
      </c>
      <c r="J74">
        <v>8022</v>
      </c>
      <c r="K74">
        <v>7320</v>
      </c>
      <c r="L74">
        <v>7335</v>
      </c>
      <c r="M74">
        <v>7391</v>
      </c>
      <c r="N74">
        <v>7356</v>
      </c>
      <c r="O74">
        <v>7510</v>
      </c>
      <c r="P74">
        <v>7319</v>
      </c>
      <c r="Q74">
        <v>7346</v>
      </c>
      <c r="R74">
        <v>7511</v>
      </c>
    </row>
    <row r="75" spans="2:18" x14ac:dyDescent="0.25">
      <c r="B75" s="1"/>
      <c r="C75">
        <v>6380</v>
      </c>
      <c r="D75">
        <v>6412</v>
      </c>
      <c r="E75">
        <v>6320</v>
      </c>
      <c r="F75">
        <v>6392</v>
      </c>
      <c r="G75">
        <v>7556</v>
      </c>
      <c r="H75">
        <v>7557</v>
      </c>
      <c r="I75">
        <v>7574</v>
      </c>
      <c r="J75">
        <v>7581</v>
      </c>
      <c r="K75">
        <v>6670</v>
      </c>
      <c r="L75">
        <v>6840</v>
      </c>
      <c r="M75">
        <v>7009</v>
      </c>
      <c r="N75">
        <v>6855</v>
      </c>
      <c r="O75">
        <v>7184</v>
      </c>
      <c r="P75">
        <v>6849</v>
      </c>
      <c r="Q75">
        <v>6787</v>
      </c>
      <c r="R75">
        <v>7017</v>
      </c>
    </row>
    <row r="76" spans="2:18" x14ac:dyDescent="0.25">
      <c r="B76" s="1"/>
      <c r="C76">
        <v>6382</v>
      </c>
      <c r="D76">
        <v>6481</v>
      </c>
      <c r="E76">
        <v>6403</v>
      </c>
      <c r="F76">
        <v>6536</v>
      </c>
      <c r="G76">
        <v>7848</v>
      </c>
      <c r="H76">
        <v>7790</v>
      </c>
      <c r="I76">
        <v>7858</v>
      </c>
      <c r="J76">
        <v>7833</v>
      </c>
      <c r="K76">
        <v>6823</v>
      </c>
      <c r="L76">
        <v>6834</v>
      </c>
      <c r="M76">
        <v>7001</v>
      </c>
      <c r="N76">
        <v>6967</v>
      </c>
      <c r="O76">
        <v>7309</v>
      </c>
      <c r="P76">
        <v>7382</v>
      </c>
      <c r="Q76">
        <v>7159</v>
      </c>
      <c r="R76">
        <v>7272</v>
      </c>
    </row>
    <row r="77" spans="2:18" x14ac:dyDescent="0.25">
      <c r="B77" s="1"/>
      <c r="C77">
        <v>6619</v>
      </c>
      <c r="D77">
        <v>6686</v>
      </c>
      <c r="E77">
        <v>6554</v>
      </c>
      <c r="F77">
        <v>6776</v>
      </c>
      <c r="G77">
        <v>7898</v>
      </c>
      <c r="H77">
        <v>7763</v>
      </c>
      <c r="I77">
        <v>7996</v>
      </c>
      <c r="J77">
        <v>7953</v>
      </c>
      <c r="K77">
        <v>7037</v>
      </c>
      <c r="L77">
        <v>6993</v>
      </c>
      <c r="M77">
        <v>7149</v>
      </c>
      <c r="N77">
        <v>7167</v>
      </c>
      <c r="O77">
        <v>7553</v>
      </c>
      <c r="P77">
        <v>7576</v>
      </c>
      <c r="Q77">
        <v>7425</v>
      </c>
      <c r="R77">
        <v>7552</v>
      </c>
    </row>
    <row r="78" spans="2:18" x14ac:dyDescent="0.25">
      <c r="B78" s="1"/>
      <c r="C78">
        <v>6339</v>
      </c>
      <c r="D78">
        <v>6401</v>
      </c>
      <c r="E78">
        <v>6229</v>
      </c>
      <c r="F78">
        <v>6406</v>
      </c>
      <c r="G78">
        <v>7557</v>
      </c>
      <c r="H78">
        <v>7524</v>
      </c>
      <c r="I78">
        <v>7634</v>
      </c>
      <c r="J78">
        <v>7544</v>
      </c>
      <c r="K78">
        <v>6825</v>
      </c>
      <c r="L78">
        <v>6835</v>
      </c>
      <c r="M78">
        <v>6852</v>
      </c>
      <c r="N78">
        <v>6928</v>
      </c>
      <c r="O78">
        <v>7198</v>
      </c>
      <c r="P78">
        <v>7176</v>
      </c>
      <c r="Q78">
        <v>7181</v>
      </c>
      <c r="R78">
        <v>7156</v>
      </c>
    </row>
    <row r="79" spans="2:18" x14ac:dyDescent="0.25">
      <c r="B79" s="1"/>
      <c r="C79">
        <v>6468</v>
      </c>
      <c r="D79">
        <v>6533</v>
      </c>
      <c r="E79">
        <v>6468</v>
      </c>
      <c r="F79">
        <v>6622</v>
      </c>
      <c r="G79">
        <v>7550</v>
      </c>
      <c r="H79">
        <v>7532</v>
      </c>
      <c r="I79">
        <v>7521</v>
      </c>
      <c r="J79">
        <v>7563</v>
      </c>
      <c r="K79">
        <v>7130</v>
      </c>
      <c r="L79">
        <v>6944</v>
      </c>
      <c r="M79">
        <v>6876</v>
      </c>
      <c r="N79">
        <v>7012</v>
      </c>
      <c r="O79">
        <v>7468</v>
      </c>
      <c r="P79">
        <v>7239</v>
      </c>
      <c r="Q79">
        <v>7242</v>
      </c>
      <c r="R79">
        <v>7101</v>
      </c>
    </row>
    <row r="80" spans="2:18" x14ac:dyDescent="0.25">
      <c r="B80" s="1"/>
      <c r="C80">
        <v>6693</v>
      </c>
      <c r="D80">
        <v>6702</v>
      </c>
      <c r="E80">
        <v>6671</v>
      </c>
      <c r="F80">
        <v>6800</v>
      </c>
      <c r="G80">
        <v>7938</v>
      </c>
      <c r="H80">
        <v>7832</v>
      </c>
      <c r="I80">
        <v>7887</v>
      </c>
      <c r="J80">
        <v>7996</v>
      </c>
      <c r="K80">
        <v>7055</v>
      </c>
      <c r="L80">
        <v>6901</v>
      </c>
      <c r="M80">
        <v>7278</v>
      </c>
      <c r="N80">
        <v>7253</v>
      </c>
      <c r="O80">
        <v>7460</v>
      </c>
      <c r="P80">
        <v>7461</v>
      </c>
      <c r="Q80">
        <v>7320</v>
      </c>
      <c r="R80">
        <v>7396</v>
      </c>
    </row>
    <row r="81" spans="1:18" x14ac:dyDescent="0.25">
      <c r="B81" s="1"/>
      <c r="C81">
        <v>6839</v>
      </c>
      <c r="D81">
        <v>6904</v>
      </c>
      <c r="E81">
        <v>6858</v>
      </c>
      <c r="F81">
        <v>6997</v>
      </c>
      <c r="G81">
        <v>7749</v>
      </c>
      <c r="H81">
        <v>7741</v>
      </c>
      <c r="I81">
        <v>7658</v>
      </c>
      <c r="J81">
        <v>7723</v>
      </c>
      <c r="K81">
        <v>7180</v>
      </c>
      <c r="L81">
        <v>7099</v>
      </c>
      <c r="M81">
        <v>7049</v>
      </c>
      <c r="N81">
        <v>7055</v>
      </c>
      <c r="O81">
        <v>7704</v>
      </c>
      <c r="P81">
        <v>7665</v>
      </c>
      <c r="Q81">
        <v>7719</v>
      </c>
      <c r="R81">
        <v>7713</v>
      </c>
    </row>
    <row r="82" spans="1:18" x14ac:dyDescent="0.25">
      <c r="B82" s="1"/>
      <c r="C82">
        <v>6999</v>
      </c>
      <c r="D82">
        <v>7110</v>
      </c>
      <c r="E82">
        <v>6985</v>
      </c>
      <c r="F82">
        <v>7065</v>
      </c>
      <c r="G82">
        <v>8145</v>
      </c>
      <c r="H82">
        <v>8010</v>
      </c>
      <c r="I82">
        <v>8079</v>
      </c>
      <c r="J82">
        <v>8109</v>
      </c>
      <c r="K82">
        <v>7100</v>
      </c>
      <c r="L82">
        <v>7176</v>
      </c>
      <c r="M82">
        <v>7487</v>
      </c>
      <c r="N82">
        <v>7294</v>
      </c>
      <c r="O82">
        <v>7649</v>
      </c>
      <c r="P82">
        <v>7818</v>
      </c>
      <c r="Q82">
        <v>7714</v>
      </c>
      <c r="R82">
        <v>7800</v>
      </c>
    </row>
    <row r="83" spans="1:18" x14ac:dyDescent="0.25">
      <c r="B83" s="1"/>
      <c r="C83">
        <v>6656</v>
      </c>
      <c r="D83">
        <v>6761</v>
      </c>
      <c r="E83">
        <v>6649</v>
      </c>
      <c r="F83">
        <v>6822</v>
      </c>
      <c r="G83">
        <v>8014</v>
      </c>
      <c r="H83">
        <v>7878</v>
      </c>
      <c r="I83">
        <v>7959</v>
      </c>
      <c r="J83">
        <v>7978</v>
      </c>
      <c r="K83">
        <v>6859</v>
      </c>
      <c r="L83">
        <v>6889</v>
      </c>
      <c r="M83">
        <v>6924</v>
      </c>
      <c r="N83">
        <v>6879</v>
      </c>
      <c r="O83">
        <v>7167</v>
      </c>
      <c r="P83">
        <v>7339</v>
      </c>
      <c r="Q83">
        <v>7453</v>
      </c>
      <c r="R83">
        <v>7294</v>
      </c>
    </row>
    <row r="84" spans="1:18" x14ac:dyDescent="0.25">
      <c r="B84" s="1"/>
      <c r="C84">
        <v>5844</v>
      </c>
      <c r="D84">
        <v>5905</v>
      </c>
      <c r="E84">
        <v>5768</v>
      </c>
      <c r="F84">
        <v>5977</v>
      </c>
      <c r="G84">
        <v>7157</v>
      </c>
      <c r="H84">
        <v>7212</v>
      </c>
      <c r="I84">
        <v>7141</v>
      </c>
      <c r="J84">
        <v>7257</v>
      </c>
      <c r="K84">
        <v>6162</v>
      </c>
      <c r="L84">
        <v>6250</v>
      </c>
      <c r="M84">
        <v>6579</v>
      </c>
      <c r="N84">
        <v>6698</v>
      </c>
      <c r="O84">
        <v>6834</v>
      </c>
      <c r="P84">
        <v>6638</v>
      </c>
      <c r="Q84">
        <v>6900</v>
      </c>
      <c r="R84">
        <v>6688</v>
      </c>
    </row>
    <row r="85" spans="1:18" x14ac:dyDescent="0.25">
      <c r="B85" s="1"/>
      <c r="C85">
        <v>6629</v>
      </c>
      <c r="D85">
        <v>6730</v>
      </c>
      <c r="E85">
        <v>6616</v>
      </c>
      <c r="F85">
        <v>6833</v>
      </c>
      <c r="G85">
        <v>8159</v>
      </c>
      <c r="H85">
        <v>8108</v>
      </c>
      <c r="I85">
        <v>8097</v>
      </c>
      <c r="J85">
        <v>8147</v>
      </c>
      <c r="K85">
        <v>7097</v>
      </c>
      <c r="L85">
        <v>7244</v>
      </c>
      <c r="M85">
        <v>6905</v>
      </c>
      <c r="N85">
        <v>6970</v>
      </c>
      <c r="O85">
        <v>7797</v>
      </c>
      <c r="P85">
        <v>7775</v>
      </c>
      <c r="Q85">
        <v>7749</v>
      </c>
      <c r="R85">
        <v>7637</v>
      </c>
    </row>
    <row r="86" spans="1:18" x14ac:dyDescent="0.25">
      <c r="B86" s="1"/>
      <c r="C86">
        <v>6358</v>
      </c>
      <c r="D86">
        <v>6500</v>
      </c>
      <c r="E86">
        <v>6327</v>
      </c>
      <c r="F86">
        <v>6477</v>
      </c>
      <c r="G86">
        <v>7520</v>
      </c>
      <c r="H86">
        <v>7416</v>
      </c>
      <c r="I86">
        <v>7441</v>
      </c>
      <c r="J86">
        <v>7440</v>
      </c>
      <c r="K86">
        <v>6676</v>
      </c>
      <c r="L86">
        <v>6699</v>
      </c>
      <c r="M86">
        <v>7024</v>
      </c>
      <c r="N86">
        <v>6930</v>
      </c>
      <c r="O86">
        <v>6940</v>
      </c>
      <c r="P86">
        <v>7030</v>
      </c>
      <c r="Q86">
        <v>6895</v>
      </c>
      <c r="R86">
        <v>6908</v>
      </c>
    </row>
    <row r="87" spans="1:18" x14ac:dyDescent="0.25">
      <c r="B87" s="1"/>
      <c r="C87">
        <v>6546</v>
      </c>
      <c r="D87">
        <v>6570</v>
      </c>
      <c r="E87">
        <v>6425</v>
      </c>
      <c r="F87">
        <v>6588</v>
      </c>
      <c r="G87">
        <v>7708</v>
      </c>
      <c r="H87">
        <v>7651</v>
      </c>
      <c r="I87">
        <v>7592</v>
      </c>
      <c r="J87">
        <v>7711</v>
      </c>
      <c r="K87">
        <v>6965</v>
      </c>
      <c r="L87">
        <v>6807</v>
      </c>
      <c r="M87">
        <v>7079</v>
      </c>
      <c r="N87">
        <v>7084</v>
      </c>
      <c r="O87">
        <v>7138</v>
      </c>
      <c r="P87">
        <v>7141</v>
      </c>
      <c r="Q87">
        <v>7382</v>
      </c>
      <c r="R87">
        <v>7273</v>
      </c>
    </row>
    <row r="88" spans="1:18" x14ac:dyDescent="0.25">
      <c r="B88" s="1"/>
      <c r="C88">
        <v>6457</v>
      </c>
      <c r="D88">
        <v>6578</v>
      </c>
      <c r="E88">
        <v>6450</v>
      </c>
      <c r="F88">
        <v>6595</v>
      </c>
      <c r="G88">
        <v>7899</v>
      </c>
      <c r="H88">
        <v>7826</v>
      </c>
      <c r="I88">
        <v>7828</v>
      </c>
      <c r="J88">
        <v>7865</v>
      </c>
      <c r="K88">
        <v>6970</v>
      </c>
      <c r="L88">
        <v>6866</v>
      </c>
      <c r="M88">
        <v>7240</v>
      </c>
      <c r="N88">
        <v>7089</v>
      </c>
      <c r="O88">
        <v>7394</v>
      </c>
      <c r="P88">
        <v>7337</v>
      </c>
      <c r="Q88">
        <v>7286</v>
      </c>
      <c r="R88">
        <v>7290</v>
      </c>
    </row>
    <row r="89" spans="1:18" x14ac:dyDescent="0.25">
      <c r="B89" s="1"/>
      <c r="C89">
        <v>6497</v>
      </c>
      <c r="D89">
        <v>6518</v>
      </c>
      <c r="E89">
        <v>6425</v>
      </c>
      <c r="F89">
        <v>6583</v>
      </c>
      <c r="G89">
        <v>7585</v>
      </c>
      <c r="H89">
        <v>7535</v>
      </c>
      <c r="I89">
        <v>7539</v>
      </c>
      <c r="J89">
        <v>7528</v>
      </c>
      <c r="K89">
        <v>7097</v>
      </c>
      <c r="L89">
        <v>6912</v>
      </c>
      <c r="M89">
        <v>6734</v>
      </c>
      <c r="N89">
        <v>6712</v>
      </c>
      <c r="O89">
        <v>7224</v>
      </c>
      <c r="P89">
        <v>7000</v>
      </c>
      <c r="Q89">
        <v>6930</v>
      </c>
      <c r="R89">
        <v>6997</v>
      </c>
    </row>
    <row r="90" spans="1:18" x14ac:dyDescent="0.25">
      <c r="B90" s="1"/>
      <c r="C90">
        <v>6244</v>
      </c>
      <c r="D90">
        <v>6319</v>
      </c>
      <c r="E90">
        <v>6177</v>
      </c>
      <c r="F90">
        <v>6417</v>
      </c>
      <c r="G90">
        <v>7564</v>
      </c>
      <c r="H90">
        <v>7423</v>
      </c>
      <c r="I90">
        <v>7518</v>
      </c>
      <c r="J90">
        <v>7484</v>
      </c>
      <c r="K90">
        <v>6762</v>
      </c>
      <c r="L90">
        <v>6686</v>
      </c>
      <c r="M90">
        <v>6958</v>
      </c>
      <c r="N90">
        <v>6975</v>
      </c>
      <c r="O90">
        <v>7151</v>
      </c>
      <c r="P90">
        <v>6948</v>
      </c>
      <c r="Q90">
        <v>6794</v>
      </c>
      <c r="R90">
        <v>6866</v>
      </c>
    </row>
    <row r="91" spans="1:18" x14ac:dyDescent="0.25">
      <c r="B91" s="1"/>
      <c r="C91">
        <v>6711</v>
      </c>
      <c r="D91">
        <v>6853</v>
      </c>
      <c r="E91">
        <v>6758</v>
      </c>
      <c r="F91">
        <v>6945</v>
      </c>
      <c r="G91">
        <v>7859</v>
      </c>
      <c r="H91">
        <v>7871</v>
      </c>
      <c r="I91">
        <v>7847</v>
      </c>
      <c r="J91">
        <v>7869</v>
      </c>
      <c r="K91">
        <v>7321</v>
      </c>
      <c r="L91">
        <v>7165</v>
      </c>
      <c r="M91">
        <v>7260</v>
      </c>
      <c r="N91">
        <v>7324</v>
      </c>
      <c r="O91">
        <v>7758</v>
      </c>
      <c r="P91">
        <v>7718</v>
      </c>
      <c r="Q91">
        <v>7586</v>
      </c>
      <c r="R91">
        <v>7515</v>
      </c>
    </row>
    <row r="92" spans="1:18" x14ac:dyDescent="0.25">
      <c r="A92" t="s">
        <v>1026</v>
      </c>
      <c r="B92">
        <f>AVERAGE(B2:B91)</f>
        <v>6327</v>
      </c>
      <c r="C92">
        <f>AVERAGE(C2:C91)</f>
        <v>6530.833333333333</v>
      </c>
      <c r="D92">
        <f t="shared" ref="D92:R92" si="0">AVERAGE(D2:D91)</f>
        <v>6623.5888888888885</v>
      </c>
      <c r="E92">
        <f t="shared" si="0"/>
        <v>6509.1</v>
      </c>
      <c r="F92">
        <f t="shared" si="0"/>
        <v>6651.5888888888885</v>
      </c>
      <c r="G92">
        <f t="shared" si="0"/>
        <v>7754.3888888888887</v>
      </c>
      <c r="H92">
        <f t="shared" si="0"/>
        <v>7696.6222222222223</v>
      </c>
      <c r="I92">
        <f t="shared" si="0"/>
        <v>7723.2666666666664</v>
      </c>
      <c r="J92">
        <f t="shared" si="0"/>
        <v>7724.2888888888892</v>
      </c>
      <c r="K92">
        <f t="shared" si="0"/>
        <v>6945.2444444444445</v>
      </c>
      <c r="L92">
        <f t="shared" si="0"/>
        <v>6926.7666666666664</v>
      </c>
      <c r="M92">
        <f t="shared" si="0"/>
        <v>7019.9666666666662</v>
      </c>
      <c r="N92">
        <f t="shared" si="0"/>
        <v>7028.1333333333332</v>
      </c>
      <c r="O92">
        <f t="shared" si="0"/>
        <v>7284.6</v>
      </c>
      <c r="P92">
        <f t="shared" si="0"/>
        <v>7240.6444444444442</v>
      </c>
      <c r="Q92">
        <f t="shared" si="0"/>
        <v>7232.4222222222224</v>
      </c>
      <c r="R92">
        <f t="shared" si="0"/>
        <v>7252.9777777777781</v>
      </c>
    </row>
    <row r="94" spans="1:18" x14ac:dyDescent="0.25">
      <c r="A94" t="s">
        <v>104</v>
      </c>
      <c r="B94" t="s">
        <v>1024</v>
      </c>
    </row>
    <row r="95" spans="1:18" x14ac:dyDescent="0.25">
      <c r="B95" s="1"/>
      <c r="C95">
        <v>6655</v>
      </c>
      <c r="D95">
        <v>6703</v>
      </c>
      <c r="E95">
        <v>6574</v>
      </c>
      <c r="F95">
        <v>6710</v>
      </c>
      <c r="G95">
        <v>7063</v>
      </c>
      <c r="H95">
        <v>7028</v>
      </c>
      <c r="I95">
        <v>7125</v>
      </c>
      <c r="J95">
        <v>7011</v>
      </c>
      <c r="K95">
        <v>6819</v>
      </c>
      <c r="L95">
        <v>7084</v>
      </c>
      <c r="M95">
        <v>6930</v>
      </c>
      <c r="N95">
        <v>7144</v>
      </c>
      <c r="O95">
        <v>7256</v>
      </c>
      <c r="P95">
        <v>7236</v>
      </c>
      <c r="Q95">
        <v>7309</v>
      </c>
      <c r="R95">
        <v>7399</v>
      </c>
    </row>
    <row r="96" spans="1:18" x14ac:dyDescent="0.25">
      <c r="B96" s="1"/>
      <c r="C96">
        <v>6819</v>
      </c>
      <c r="D96">
        <v>6958</v>
      </c>
      <c r="E96">
        <v>6833</v>
      </c>
      <c r="F96">
        <v>6983</v>
      </c>
      <c r="G96">
        <v>7276</v>
      </c>
      <c r="H96">
        <v>7161</v>
      </c>
      <c r="I96">
        <v>7091</v>
      </c>
      <c r="J96">
        <v>7057</v>
      </c>
      <c r="K96">
        <v>7023</v>
      </c>
      <c r="L96">
        <v>7136</v>
      </c>
      <c r="M96">
        <v>7145</v>
      </c>
      <c r="N96">
        <v>7155</v>
      </c>
      <c r="O96">
        <v>7297</v>
      </c>
      <c r="P96">
        <v>7286</v>
      </c>
      <c r="Q96">
        <v>7425</v>
      </c>
      <c r="R96">
        <v>7563</v>
      </c>
    </row>
    <row r="97" spans="2:18" x14ac:dyDescent="0.25">
      <c r="B97" s="1"/>
      <c r="C97">
        <v>6287</v>
      </c>
      <c r="D97">
        <v>6412</v>
      </c>
      <c r="E97">
        <v>6335</v>
      </c>
      <c r="F97">
        <v>6441</v>
      </c>
      <c r="G97">
        <v>6633</v>
      </c>
      <c r="H97">
        <v>6452</v>
      </c>
      <c r="I97">
        <v>6642</v>
      </c>
      <c r="J97">
        <v>6490</v>
      </c>
      <c r="K97">
        <v>6575</v>
      </c>
      <c r="L97">
        <v>6374</v>
      </c>
      <c r="M97">
        <v>6399</v>
      </c>
      <c r="N97">
        <v>6483</v>
      </c>
      <c r="O97">
        <v>6947</v>
      </c>
      <c r="P97">
        <v>6844</v>
      </c>
      <c r="Q97">
        <v>7028</v>
      </c>
      <c r="R97">
        <v>7015</v>
      </c>
    </row>
    <row r="98" spans="2:18" x14ac:dyDescent="0.25">
      <c r="B98" s="1"/>
      <c r="C98">
        <v>6736</v>
      </c>
      <c r="D98">
        <v>6901</v>
      </c>
      <c r="E98">
        <v>6742</v>
      </c>
      <c r="F98">
        <v>6790</v>
      </c>
      <c r="G98">
        <v>6550</v>
      </c>
      <c r="H98">
        <v>6494</v>
      </c>
      <c r="I98">
        <v>6489</v>
      </c>
      <c r="J98">
        <v>6391</v>
      </c>
      <c r="K98">
        <v>6588</v>
      </c>
      <c r="L98">
        <v>6675</v>
      </c>
      <c r="M98">
        <v>6588</v>
      </c>
      <c r="N98">
        <v>6441</v>
      </c>
      <c r="O98">
        <v>7092</v>
      </c>
      <c r="P98">
        <v>7221</v>
      </c>
      <c r="Q98">
        <v>7044</v>
      </c>
      <c r="R98">
        <v>7153</v>
      </c>
    </row>
    <row r="99" spans="2:18" x14ac:dyDescent="0.25">
      <c r="B99" s="1"/>
      <c r="C99">
        <v>6874</v>
      </c>
      <c r="D99">
        <v>6978</v>
      </c>
      <c r="E99">
        <v>6795</v>
      </c>
      <c r="F99">
        <v>6952</v>
      </c>
      <c r="G99">
        <v>6652</v>
      </c>
      <c r="H99">
        <v>6473</v>
      </c>
      <c r="I99">
        <v>6605</v>
      </c>
      <c r="J99">
        <v>6518</v>
      </c>
      <c r="K99">
        <v>6770</v>
      </c>
      <c r="L99">
        <v>6736</v>
      </c>
      <c r="M99">
        <v>6806</v>
      </c>
      <c r="N99">
        <v>6720</v>
      </c>
      <c r="O99">
        <v>7282</v>
      </c>
      <c r="P99">
        <v>7136</v>
      </c>
      <c r="Q99">
        <v>7084</v>
      </c>
      <c r="R99">
        <v>7201</v>
      </c>
    </row>
    <row r="100" spans="2:18" x14ac:dyDescent="0.25">
      <c r="B100" s="1"/>
      <c r="C100">
        <v>6741</v>
      </c>
      <c r="D100">
        <v>6844</v>
      </c>
      <c r="E100">
        <v>6646</v>
      </c>
      <c r="F100">
        <v>6761</v>
      </c>
      <c r="G100">
        <v>6928</v>
      </c>
      <c r="H100">
        <v>6772</v>
      </c>
      <c r="I100">
        <v>6989</v>
      </c>
      <c r="J100">
        <v>7045</v>
      </c>
      <c r="K100">
        <v>6696</v>
      </c>
      <c r="L100">
        <v>6709</v>
      </c>
      <c r="M100">
        <v>6612</v>
      </c>
      <c r="N100">
        <v>6623</v>
      </c>
      <c r="O100">
        <v>7308</v>
      </c>
      <c r="P100">
        <v>7408</v>
      </c>
      <c r="Q100">
        <v>7150</v>
      </c>
      <c r="R100">
        <v>7182</v>
      </c>
    </row>
    <row r="101" spans="2:18" x14ac:dyDescent="0.25">
      <c r="B101" s="1"/>
      <c r="C101">
        <v>6500</v>
      </c>
      <c r="D101">
        <v>6594</v>
      </c>
      <c r="E101">
        <v>6619</v>
      </c>
      <c r="F101">
        <v>6663</v>
      </c>
      <c r="G101">
        <v>6781</v>
      </c>
      <c r="H101">
        <v>6759</v>
      </c>
      <c r="I101">
        <v>6817</v>
      </c>
      <c r="J101">
        <v>6627</v>
      </c>
      <c r="K101">
        <v>6617</v>
      </c>
      <c r="L101">
        <v>6597</v>
      </c>
      <c r="M101">
        <v>6557</v>
      </c>
      <c r="N101">
        <v>6654</v>
      </c>
      <c r="O101">
        <v>7173</v>
      </c>
      <c r="P101">
        <v>7055</v>
      </c>
      <c r="Q101">
        <v>6909</v>
      </c>
      <c r="R101">
        <v>6845</v>
      </c>
    </row>
    <row r="102" spans="2:18" x14ac:dyDescent="0.25">
      <c r="B102" s="1"/>
      <c r="C102">
        <v>6417</v>
      </c>
      <c r="D102">
        <v>6554</v>
      </c>
      <c r="E102">
        <v>6466</v>
      </c>
      <c r="F102">
        <v>6607</v>
      </c>
      <c r="G102">
        <v>7052</v>
      </c>
      <c r="H102">
        <v>6898</v>
      </c>
      <c r="I102">
        <v>6866</v>
      </c>
      <c r="J102">
        <v>6872</v>
      </c>
      <c r="K102">
        <v>6485</v>
      </c>
      <c r="L102">
        <v>6745</v>
      </c>
      <c r="M102">
        <v>6622</v>
      </c>
      <c r="N102">
        <v>6722</v>
      </c>
      <c r="O102">
        <v>7142</v>
      </c>
      <c r="P102">
        <v>7057</v>
      </c>
      <c r="Q102">
        <v>6927</v>
      </c>
      <c r="R102">
        <v>7005</v>
      </c>
    </row>
    <row r="103" spans="2:18" x14ac:dyDescent="0.25">
      <c r="B103" s="1"/>
      <c r="C103">
        <v>6224</v>
      </c>
      <c r="D103">
        <v>6372</v>
      </c>
      <c r="E103">
        <v>6188</v>
      </c>
      <c r="F103">
        <v>6341</v>
      </c>
      <c r="G103">
        <v>6704</v>
      </c>
      <c r="H103">
        <v>6761</v>
      </c>
      <c r="I103">
        <v>6644</v>
      </c>
      <c r="J103">
        <v>6908</v>
      </c>
      <c r="K103">
        <v>6626</v>
      </c>
      <c r="L103">
        <v>6560</v>
      </c>
      <c r="M103">
        <v>6428</v>
      </c>
      <c r="N103">
        <v>6435</v>
      </c>
      <c r="O103">
        <v>6979</v>
      </c>
      <c r="P103">
        <v>6948</v>
      </c>
      <c r="Q103">
        <v>6961</v>
      </c>
      <c r="R103">
        <v>7045</v>
      </c>
    </row>
    <row r="104" spans="2:18" x14ac:dyDescent="0.25">
      <c r="B104" s="1"/>
      <c r="C104">
        <v>6530</v>
      </c>
      <c r="D104">
        <v>6723</v>
      </c>
      <c r="E104">
        <v>6571</v>
      </c>
      <c r="F104">
        <v>6739</v>
      </c>
      <c r="G104">
        <v>6564</v>
      </c>
      <c r="H104">
        <v>6581</v>
      </c>
      <c r="I104">
        <v>6608</v>
      </c>
      <c r="J104">
        <v>6523</v>
      </c>
      <c r="K104">
        <v>6453</v>
      </c>
      <c r="L104">
        <v>6567</v>
      </c>
      <c r="M104">
        <v>6588</v>
      </c>
      <c r="N104">
        <v>6724</v>
      </c>
      <c r="O104">
        <v>7013</v>
      </c>
      <c r="P104">
        <v>6999</v>
      </c>
      <c r="Q104">
        <v>7147</v>
      </c>
      <c r="R104">
        <v>6945</v>
      </c>
    </row>
    <row r="105" spans="2:18" x14ac:dyDescent="0.25">
      <c r="B105" s="1"/>
      <c r="C105">
        <v>6328</v>
      </c>
      <c r="D105">
        <v>6359</v>
      </c>
      <c r="E105">
        <v>6183</v>
      </c>
      <c r="F105">
        <v>6338</v>
      </c>
      <c r="G105">
        <v>6506</v>
      </c>
      <c r="H105">
        <v>6570</v>
      </c>
      <c r="I105">
        <v>6499</v>
      </c>
      <c r="J105">
        <v>6428</v>
      </c>
      <c r="K105">
        <v>6530</v>
      </c>
      <c r="L105">
        <v>6536</v>
      </c>
      <c r="M105">
        <v>6583</v>
      </c>
      <c r="N105">
        <v>6591</v>
      </c>
      <c r="O105">
        <v>6745</v>
      </c>
      <c r="P105">
        <v>6662</v>
      </c>
      <c r="Q105">
        <v>6508</v>
      </c>
      <c r="R105">
        <v>6768</v>
      </c>
    </row>
    <row r="106" spans="2:18" x14ac:dyDescent="0.25">
      <c r="B106" s="1"/>
      <c r="C106">
        <v>6275</v>
      </c>
      <c r="D106">
        <v>6406</v>
      </c>
      <c r="E106">
        <v>6321</v>
      </c>
      <c r="F106">
        <v>6417</v>
      </c>
      <c r="G106">
        <v>6411</v>
      </c>
      <c r="H106">
        <v>6453</v>
      </c>
      <c r="I106">
        <v>6490</v>
      </c>
      <c r="J106">
        <v>6216</v>
      </c>
      <c r="K106">
        <v>6346</v>
      </c>
      <c r="L106">
        <v>6584</v>
      </c>
      <c r="M106">
        <v>6456</v>
      </c>
      <c r="N106">
        <v>6290</v>
      </c>
      <c r="O106">
        <v>6895</v>
      </c>
      <c r="P106">
        <v>6719</v>
      </c>
      <c r="Q106">
        <v>6744</v>
      </c>
      <c r="R106">
        <v>6848</v>
      </c>
    </row>
    <row r="107" spans="2:18" x14ac:dyDescent="0.25">
      <c r="B107" s="1"/>
      <c r="C107">
        <v>6457</v>
      </c>
      <c r="D107">
        <v>6474</v>
      </c>
      <c r="E107">
        <v>6470</v>
      </c>
      <c r="F107">
        <v>6563</v>
      </c>
      <c r="G107">
        <v>7214</v>
      </c>
      <c r="H107">
        <v>7003</v>
      </c>
      <c r="I107">
        <v>7158</v>
      </c>
      <c r="J107">
        <v>7287</v>
      </c>
      <c r="K107">
        <v>6744</v>
      </c>
      <c r="L107">
        <v>6711</v>
      </c>
      <c r="M107">
        <v>6703</v>
      </c>
      <c r="N107">
        <v>6591</v>
      </c>
      <c r="O107">
        <v>7224</v>
      </c>
      <c r="P107">
        <v>7167</v>
      </c>
      <c r="Q107">
        <v>7276</v>
      </c>
      <c r="R107">
        <v>7186</v>
      </c>
    </row>
    <row r="108" spans="2:18" x14ac:dyDescent="0.25">
      <c r="B108" s="1"/>
      <c r="C108">
        <v>6430</v>
      </c>
      <c r="D108">
        <v>6579</v>
      </c>
      <c r="E108">
        <v>6440</v>
      </c>
      <c r="F108">
        <v>6479</v>
      </c>
      <c r="G108">
        <v>6663</v>
      </c>
      <c r="H108">
        <v>6668</v>
      </c>
      <c r="I108">
        <v>6588</v>
      </c>
      <c r="J108">
        <v>6554</v>
      </c>
      <c r="K108">
        <v>6675</v>
      </c>
      <c r="L108">
        <v>6840</v>
      </c>
      <c r="M108">
        <v>6704</v>
      </c>
      <c r="N108">
        <v>6911</v>
      </c>
      <c r="O108">
        <v>7123</v>
      </c>
      <c r="P108">
        <v>7182</v>
      </c>
      <c r="Q108">
        <v>6931</v>
      </c>
      <c r="R108">
        <v>6820</v>
      </c>
    </row>
    <row r="109" spans="2:18" x14ac:dyDescent="0.25">
      <c r="B109" s="1"/>
      <c r="C109">
        <v>6088</v>
      </c>
      <c r="D109">
        <v>6196</v>
      </c>
      <c r="E109">
        <v>6057</v>
      </c>
      <c r="F109">
        <v>6200</v>
      </c>
      <c r="G109">
        <v>6029</v>
      </c>
      <c r="H109">
        <v>6091</v>
      </c>
      <c r="I109">
        <v>5994</v>
      </c>
      <c r="J109">
        <v>6186</v>
      </c>
      <c r="K109">
        <v>6101</v>
      </c>
      <c r="L109">
        <v>6123</v>
      </c>
      <c r="M109">
        <v>5956</v>
      </c>
      <c r="N109">
        <v>6002</v>
      </c>
      <c r="O109">
        <v>6601</v>
      </c>
      <c r="P109">
        <v>6162</v>
      </c>
      <c r="Q109">
        <v>6457</v>
      </c>
      <c r="R109">
        <v>6411</v>
      </c>
    </row>
    <row r="110" spans="2:18" x14ac:dyDescent="0.25">
      <c r="B110" s="1"/>
      <c r="C110">
        <v>6667</v>
      </c>
      <c r="D110">
        <v>6707</v>
      </c>
      <c r="E110">
        <v>6536</v>
      </c>
      <c r="F110">
        <v>6748</v>
      </c>
      <c r="G110">
        <v>7131</v>
      </c>
      <c r="H110">
        <v>7105</v>
      </c>
      <c r="I110">
        <v>7100</v>
      </c>
      <c r="J110">
        <v>6960</v>
      </c>
      <c r="K110">
        <v>7149</v>
      </c>
      <c r="L110">
        <v>6863</v>
      </c>
      <c r="M110">
        <v>6938</v>
      </c>
      <c r="N110">
        <v>6954</v>
      </c>
      <c r="O110">
        <v>7239</v>
      </c>
      <c r="P110">
        <v>7220</v>
      </c>
      <c r="Q110">
        <v>7350</v>
      </c>
      <c r="R110">
        <v>7204</v>
      </c>
    </row>
    <row r="111" spans="2:18" x14ac:dyDescent="0.25">
      <c r="B111" s="1"/>
      <c r="C111">
        <v>6813</v>
      </c>
      <c r="D111">
        <v>6883</v>
      </c>
      <c r="E111">
        <v>6742</v>
      </c>
      <c r="F111">
        <v>6957</v>
      </c>
      <c r="G111">
        <v>7040</v>
      </c>
      <c r="H111">
        <v>6889</v>
      </c>
      <c r="I111">
        <v>7109</v>
      </c>
      <c r="J111">
        <v>7011</v>
      </c>
      <c r="K111">
        <v>6957</v>
      </c>
      <c r="L111">
        <v>6791</v>
      </c>
      <c r="M111">
        <v>6915</v>
      </c>
      <c r="N111">
        <v>6919</v>
      </c>
      <c r="O111">
        <v>7042</v>
      </c>
      <c r="P111">
        <v>7103</v>
      </c>
      <c r="Q111">
        <v>7239</v>
      </c>
      <c r="R111">
        <v>7093</v>
      </c>
    </row>
    <row r="112" spans="2:18" x14ac:dyDescent="0.25">
      <c r="B112" s="1"/>
      <c r="C112">
        <v>6589</v>
      </c>
      <c r="D112">
        <v>6660</v>
      </c>
      <c r="E112">
        <v>6462</v>
      </c>
      <c r="F112">
        <v>6698</v>
      </c>
      <c r="G112">
        <v>6634</v>
      </c>
      <c r="H112">
        <v>6738</v>
      </c>
      <c r="I112">
        <v>6601</v>
      </c>
      <c r="J112">
        <v>6625</v>
      </c>
      <c r="K112">
        <v>6654</v>
      </c>
      <c r="L112">
        <v>6644</v>
      </c>
      <c r="M112">
        <v>6529</v>
      </c>
      <c r="N112">
        <v>6562</v>
      </c>
      <c r="O112">
        <v>7073</v>
      </c>
      <c r="P112">
        <v>7115</v>
      </c>
      <c r="Q112">
        <v>7230</v>
      </c>
      <c r="R112">
        <v>7038</v>
      </c>
    </row>
    <row r="113" spans="2:18" x14ac:dyDescent="0.25">
      <c r="B113" s="1"/>
      <c r="C113">
        <v>6386</v>
      </c>
      <c r="D113">
        <v>6527</v>
      </c>
      <c r="E113">
        <v>6424</v>
      </c>
      <c r="F113">
        <v>6528</v>
      </c>
      <c r="G113">
        <v>6668</v>
      </c>
      <c r="H113">
        <v>6554</v>
      </c>
      <c r="I113">
        <v>6745</v>
      </c>
      <c r="J113">
        <v>6615</v>
      </c>
      <c r="K113">
        <v>6600</v>
      </c>
      <c r="L113">
        <v>6833</v>
      </c>
      <c r="M113">
        <v>6330</v>
      </c>
      <c r="N113">
        <v>6461</v>
      </c>
      <c r="O113">
        <v>6940</v>
      </c>
      <c r="P113">
        <v>6998</v>
      </c>
      <c r="Q113">
        <v>7054</v>
      </c>
      <c r="R113">
        <v>7144</v>
      </c>
    </row>
    <row r="114" spans="2:18" x14ac:dyDescent="0.25">
      <c r="B114" s="1"/>
      <c r="C114">
        <v>6829</v>
      </c>
      <c r="D114">
        <v>6973</v>
      </c>
      <c r="E114">
        <v>6829</v>
      </c>
      <c r="F114">
        <v>7020</v>
      </c>
      <c r="G114">
        <v>7035</v>
      </c>
      <c r="H114">
        <v>6855</v>
      </c>
      <c r="I114">
        <v>6995</v>
      </c>
      <c r="J114">
        <v>7047</v>
      </c>
      <c r="K114">
        <v>6885</v>
      </c>
      <c r="L114">
        <v>6721</v>
      </c>
      <c r="M114">
        <v>6889</v>
      </c>
      <c r="N114">
        <v>6646</v>
      </c>
      <c r="O114">
        <v>7232</v>
      </c>
      <c r="P114">
        <v>7395</v>
      </c>
      <c r="Q114">
        <v>7212</v>
      </c>
      <c r="R114">
        <v>7194</v>
      </c>
    </row>
    <row r="115" spans="2:18" x14ac:dyDescent="0.25">
      <c r="B115" s="1"/>
      <c r="C115">
        <v>6727</v>
      </c>
      <c r="D115">
        <v>6725</v>
      </c>
      <c r="E115">
        <v>6671</v>
      </c>
      <c r="F115">
        <v>6772</v>
      </c>
      <c r="G115">
        <v>6855</v>
      </c>
      <c r="H115">
        <v>6850</v>
      </c>
      <c r="I115">
        <v>6675</v>
      </c>
      <c r="J115">
        <v>6661</v>
      </c>
      <c r="K115">
        <v>6903</v>
      </c>
      <c r="L115">
        <v>6903</v>
      </c>
      <c r="M115">
        <v>6901</v>
      </c>
      <c r="N115">
        <v>7065</v>
      </c>
      <c r="O115">
        <v>7079</v>
      </c>
      <c r="P115">
        <v>7115</v>
      </c>
      <c r="Q115">
        <v>7031</v>
      </c>
      <c r="R115">
        <v>7284</v>
      </c>
    </row>
    <row r="116" spans="2:18" x14ac:dyDescent="0.25">
      <c r="B116" s="1"/>
      <c r="C116">
        <v>6553</v>
      </c>
      <c r="D116">
        <v>6674</v>
      </c>
      <c r="E116">
        <v>6520</v>
      </c>
      <c r="F116">
        <v>6594</v>
      </c>
      <c r="G116">
        <v>6815</v>
      </c>
      <c r="H116">
        <v>6799</v>
      </c>
      <c r="I116">
        <v>6897</v>
      </c>
      <c r="J116">
        <v>6884</v>
      </c>
      <c r="K116">
        <v>6338</v>
      </c>
      <c r="L116">
        <v>6614</v>
      </c>
      <c r="M116">
        <v>6519</v>
      </c>
      <c r="N116">
        <v>6673</v>
      </c>
      <c r="O116">
        <v>6904</v>
      </c>
      <c r="P116">
        <v>6994</v>
      </c>
      <c r="Q116">
        <v>6750</v>
      </c>
      <c r="R116">
        <v>6797</v>
      </c>
    </row>
    <row r="117" spans="2:18" x14ac:dyDescent="0.25">
      <c r="B117" s="1"/>
      <c r="C117">
        <v>6555</v>
      </c>
      <c r="D117">
        <v>6684</v>
      </c>
      <c r="E117">
        <v>6518</v>
      </c>
      <c r="F117">
        <v>6690</v>
      </c>
      <c r="G117">
        <v>6627</v>
      </c>
      <c r="H117">
        <v>6500</v>
      </c>
      <c r="I117">
        <v>6575</v>
      </c>
      <c r="J117">
        <v>6603</v>
      </c>
      <c r="K117">
        <v>6625</v>
      </c>
      <c r="L117">
        <v>6718</v>
      </c>
      <c r="M117">
        <v>6798</v>
      </c>
      <c r="N117">
        <v>6789</v>
      </c>
      <c r="O117">
        <v>6873</v>
      </c>
      <c r="P117">
        <v>6915</v>
      </c>
      <c r="Q117">
        <v>6941</v>
      </c>
      <c r="R117">
        <v>7008</v>
      </c>
    </row>
    <row r="118" spans="2:18" x14ac:dyDescent="0.25">
      <c r="B118" s="1"/>
      <c r="C118">
        <v>6750</v>
      </c>
      <c r="D118">
        <v>6772</v>
      </c>
      <c r="E118">
        <v>6693</v>
      </c>
      <c r="F118">
        <v>6852</v>
      </c>
      <c r="G118">
        <v>6952</v>
      </c>
      <c r="H118">
        <v>7034</v>
      </c>
      <c r="I118">
        <v>6990</v>
      </c>
      <c r="J118">
        <v>6892</v>
      </c>
      <c r="K118">
        <v>6887</v>
      </c>
      <c r="L118">
        <v>6633</v>
      </c>
      <c r="M118">
        <v>6435</v>
      </c>
      <c r="N118">
        <v>6526</v>
      </c>
      <c r="O118">
        <v>7048</v>
      </c>
      <c r="P118">
        <v>7108</v>
      </c>
      <c r="Q118">
        <v>6922</v>
      </c>
      <c r="R118">
        <v>7106</v>
      </c>
    </row>
    <row r="119" spans="2:18" x14ac:dyDescent="0.25">
      <c r="B119" s="1"/>
      <c r="C119">
        <v>6680</v>
      </c>
      <c r="D119">
        <v>6826</v>
      </c>
      <c r="E119">
        <v>6771</v>
      </c>
      <c r="F119">
        <v>6803</v>
      </c>
      <c r="G119">
        <v>7087</v>
      </c>
      <c r="H119">
        <v>7061</v>
      </c>
      <c r="I119">
        <v>7088</v>
      </c>
      <c r="J119">
        <v>6768</v>
      </c>
      <c r="K119">
        <v>6609</v>
      </c>
      <c r="L119">
        <v>6581</v>
      </c>
      <c r="M119">
        <v>6654</v>
      </c>
      <c r="N119">
        <v>6693</v>
      </c>
      <c r="O119">
        <v>6848</v>
      </c>
      <c r="P119">
        <v>6894</v>
      </c>
      <c r="Q119">
        <v>7437</v>
      </c>
      <c r="R119">
        <v>7301</v>
      </c>
    </row>
    <row r="120" spans="2:18" x14ac:dyDescent="0.25">
      <c r="B120" s="1"/>
      <c r="C120">
        <v>6327</v>
      </c>
      <c r="D120">
        <v>6373</v>
      </c>
      <c r="E120">
        <v>6256</v>
      </c>
      <c r="F120">
        <v>6448</v>
      </c>
      <c r="G120">
        <v>6647</v>
      </c>
      <c r="H120">
        <v>6817</v>
      </c>
      <c r="I120">
        <v>6684</v>
      </c>
      <c r="J120">
        <v>6669</v>
      </c>
      <c r="K120">
        <v>6451</v>
      </c>
      <c r="L120">
        <v>6429</v>
      </c>
      <c r="M120">
        <v>6459</v>
      </c>
      <c r="N120">
        <v>6492</v>
      </c>
      <c r="O120">
        <v>6753</v>
      </c>
      <c r="P120">
        <v>6714</v>
      </c>
      <c r="Q120">
        <v>6931</v>
      </c>
      <c r="R120">
        <v>6823</v>
      </c>
    </row>
    <row r="121" spans="2:18" x14ac:dyDescent="0.25">
      <c r="B121" s="1"/>
      <c r="C121">
        <v>6228</v>
      </c>
      <c r="D121">
        <v>6252</v>
      </c>
      <c r="E121">
        <v>6163</v>
      </c>
      <c r="F121">
        <v>6299</v>
      </c>
      <c r="G121">
        <v>6437</v>
      </c>
      <c r="H121">
        <v>6383</v>
      </c>
      <c r="I121">
        <v>6430</v>
      </c>
      <c r="J121">
        <v>6361</v>
      </c>
      <c r="K121">
        <v>6326</v>
      </c>
      <c r="L121">
        <v>6522</v>
      </c>
      <c r="M121">
        <v>6130</v>
      </c>
      <c r="N121">
        <v>6305</v>
      </c>
      <c r="O121">
        <v>6892</v>
      </c>
      <c r="P121">
        <v>6796</v>
      </c>
      <c r="Q121">
        <v>6678</v>
      </c>
      <c r="R121">
        <v>6632</v>
      </c>
    </row>
    <row r="122" spans="2:18" x14ac:dyDescent="0.25">
      <c r="B122" s="1"/>
      <c r="C122">
        <v>6663</v>
      </c>
      <c r="D122">
        <v>6687</v>
      </c>
      <c r="E122">
        <v>6598</v>
      </c>
      <c r="F122">
        <v>6682</v>
      </c>
      <c r="G122">
        <v>7051</v>
      </c>
      <c r="H122">
        <v>7095</v>
      </c>
      <c r="I122">
        <v>7055</v>
      </c>
      <c r="J122">
        <v>7097</v>
      </c>
      <c r="K122">
        <v>6994</v>
      </c>
      <c r="L122">
        <v>6909</v>
      </c>
      <c r="M122">
        <v>6974</v>
      </c>
      <c r="N122">
        <v>6910</v>
      </c>
      <c r="O122">
        <v>7227</v>
      </c>
      <c r="P122">
        <v>7126</v>
      </c>
      <c r="Q122">
        <v>7133</v>
      </c>
      <c r="R122">
        <v>7409</v>
      </c>
    </row>
    <row r="123" spans="2:18" x14ac:dyDescent="0.25">
      <c r="B123" s="1"/>
      <c r="C123">
        <v>6522</v>
      </c>
      <c r="D123">
        <v>6600</v>
      </c>
      <c r="E123">
        <v>6550</v>
      </c>
      <c r="F123">
        <v>6578</v>
      </c>
      <c r="G123">
        <v>6891</v>
      </c>
      <c r="H123">
        <v>6767</v>
      </c>
      <c r="I123">
        <v>6788</v>
      </c>
      <c r="J123">
        <v>6633</v>
      </c>
      <c r="K123">
        <v>6768</v>
      </c>
      <c r="L123">
        <v>6759</v>
      </c>
      <c r="M123">
        <v>6486</v>
      </c>
      <c r="N123">
        <v>6631</v>
      </c>
      <c r="O123">
        <v>7160</v>
      </c>
      <c r="P123">
        <v>6750</v>
      </c>
      <c r="Q123">
        <v>7099</v>
      </c>
      <c r="R123">
        <v>7138</v>
      </c>
    </row>
    <row r="124" spans="2:18" x14ac:dyDescent="0.25">
      <c r="B124" s="1"/>
      <c r="C124">
        <v>6387</v>
      </c>
      <c r="D124">
        <v>6524</v>
      </c>
      <c r="E124">
        <v>6431</v>
      </c>
      <c r="F124">
        <v>6467</v>
      </c>
      <c r="G124">
        <v>6464</v>
      </c>
      <c r="H124">
        <v>6405</v>
      </c>
      <c r="I124">
        <v>6274</v>
      </c>
      <c r="J124">
        <v>6435</v>
      </c>
      <c r="K124">
        <v>6507</v>
      </c>
      <c r="L124">
        <v>6391</v>
      </c>
      <c r="M124">
        <v>6497</v>
      </c>
      <c r="N124">
        <v>6527</v>
      </c>
      <c r="O124">
        <v>6967</v>
      </c>
      <c r="P124">
        <v>6906</v>
      </c>
      <c r="Q124">
        <v>6771</v>
      </c>
      <c r="R124">
        <v>6821</v>
      </c>
    </row>
    <row r="125" spans="2:18" x14ac:dyDescent="0.25">
      <c r="B125" s="1"/>
      <c r="C125">
        <v>6557</v>
      </c>
      <c r="D125">
        <v>6624</v>
      </c>
      <c r="E125">
        <v>6576</v>
      </c>
      <c r="F125">
        <v>6707</v>
      </c>
      <c r="G125">
        <v>6749</v>
      </c>
      <c r="H125">
        <v>6754</v>
      </c>
      <c r="I125">
        <v>6769</v>
      </c>
      <c r="J125">
        <v>6753</v>
      </c>
      <c r="K125">
        <v>6809</v>
      </c>
      <c r="L125">
        <v>6873</v>
      </c>
      <c r="M125">
        <v>6641</v>
      </c>
      <c r="N125">
        <v>6784</v>
      </c>
      <c r="O125">
        <v>7200</v>
      </c>
      <c r="P125">
        <v>6890</v>
      </c>
      <c r="Q125">
        <v>6879</v>
      </c>
      <c r="R125">
        <v>7075</v>
      </c>
    </row>
    <row r="126" spans="2:18" x14ac:dyDescent="0.25">
      <c r="B126" s="1"/>
      <c r="C126">
        <v>6683</v>
      </c>
      <c r="D126">
        <v>6663</v>
      </c>
      <c r="E126">
        <v>6551</v>
      </c>
      <c r="F126">
        <v>6747</v>
      </c>
      <c r="G126">
        <v>6992</v>
      </c>
      <c r="H126">
        <v>6989</v>
      </c>
      <c r="I126">
        <v>6889</v>
      </c>
      <c r="J126">
        <v>6979</v>
      </c>
      <c r="K126">
        <v>7072</v>
      </c>
      <c r="L126">
        <v>6891</v>
      </c>
      <c r="M126">
        <v>7005</v>
      </c>
      <c r="N126">
        <v>6901</v>
      </c>
      <c r="O126">
        <v>7354</v>
      </c>
      <c r="P126">
        <v>7285</v>
      </c>
      <c r="Q126">
        <v>7194</v>
      </c>
      <c r="R126">
        <v>7299</v>
      </c>
    </row>
    <row r="127" spans="2:18" x14ac:dyDescent="0.25">
      <c r="B127" s="1"/>
      <c r="C127">
        <v>6789</v>
      </c>
      <c r="D127">
        <v>6886</v>
      </c>
      <c r="E127">
        <v>6754</v>
      </c>
      <c r="F127">
        <v>6886</v>
      </c>
      <c r="G127">
        <v>6993</v>
      </c>
      <c r="H127">
        <v>7187</v>
      </c>
      <c r="I127">
        <v>6979</v>
      </c>
      <c r="J127">
        <v>7109</v>
      </c>
      <c r="K127">
        <v>6910</v>
      </c>
      <c r="L127">
        <v>6949</v>
      </c>
      <c r="M127">
        <v>7015</v>
      </c>
      <c r="N127">
        <v>7244</v>
      </c>
      <c r="O127">
        <v>7251</v>
      </c>
      <c r="P127">
        <v>7324</v>
      </c>
      <c r="Q127">
        <v>6933</v>
      </c>
      <c r="R127">
        <v>7389</v>
      </c>
    </row>
    <row r="128" spans="2:18" x14ac:dyDescent="0.25">
      <c r="B128" s="1"/>
      <c r="C128">
        <v>6481</v>
      </c>
      <c r="D128">
        <v>6663</v>
      </c>
      <c r="E128">
        <v>6553</v>
      </c>
      <c r="F128">
        <v>6693</v>
      </c>
      <c r="G128">
        <v>6675</v>
      </c>
      <c r="H128">
        <v>6642</v>
      </c>
      <c r="I128">
        <v>6631</v>
      </c>
      <c r="J128">
        <v>6635</v>
      </c>
      <c r="K128">
        <v>6627</v>
      </c>
      <c r="L128">
        <v>6738</v>
      </c>
      <c r="M128">
        <v>6478</v>
      </c>
      <c r="N128">
        <v>6428</v>
      </c>
      <c r="O128">
        <v>7059</v>
      </c>
      <c r="P128">
        <v>7115</v>
      </c>
      <c r="Q128">
        <v>6945</v>
      </c>
      <c r="R128">
        <v>7046</v>
      </c>
    </row>
    <row r="129" spans="2:18" x14ac:dyDescent="0.25">
      <c r="B129" s="1"/>
      <c r="C129">
        <v>6461</v>
      </c>
      <c r="D129">
        <v>6594</v>
      </c>
      <c r="E129">
        <v>6514</v>
      </c>
      <c r="F129">
        <v>6659</v>
      </c>
      <c r="G129">
        <v>6693</v>
      </c>
      <c r="H129">
        <v>6796</v>
      </c>
      <c r="I129">
        <v>6644</v>
      </c>
      <c r="J129">
        <v>6654</v>
      </c>
      <c r="K129">
        <v>6492</v>
      </c>
      <c r="L129">
        <v>6623</v>
      </c>
      <c r="M129">
        <v>6708</v>
      </c>
      <c r="N129">
        <v>6638</v>
      </c>
      <c r="O129">
        <v>7110</v>
      </c>
      <c r="P129">
        <v>7103</v>
      </c>
      <c r="Q129">
        <v>6909</v>
      </c>
      <c r="R129">
        <v>7083</v>
      </c>
    </row>
    <row r="130" spans="2:18" x14ac:dyDescent="0.25">
      <c r="B130" s="1"/>
      <c r="C130">
        <v>6322</v>
      </c>
      <c r="D130">
        <v>6358</v>
      </c>
      <c r="E130">
        <v>6253</v>
      </c>
      <c r="F130">
        <v>6372</v>
      </c>
      <c r="G130">
        <v>6345</v>
      </c>
      <c r="H130">
        <v>6458</v>
      </c>
      <c r="I130">
        <v>6324</v>
      </c>
      <c r="J130">
        <v>6173</v>
      </c>
      <c r="K130">
        <v>6183</v>
      </c>
      <c r="L130">
        <v>6226</v>
      </c>
      <c r="M130">
        <v>6086</v>
      </c>
      <c r="N130">
        <v>6274</v>
      </c>
      <c r="O130">
        <v>6821</v>
      </c>
      <c r="P130">
        <v>6731</v>
      </c>
      <c r="Q130">
        <v>6525</v>
      </c>
      <c r="R130">
        <v>6538</v>
      </c>
    </row>
    <row r="131" spans="2:18" x14ac:dyDescent="0.25">
      <c r="B131" s="1"/>
      <c r="C131">
        <v>6611</v>
      </c>
      <c r="D131">
        <v>6578</v>
      </c>
      <c r="E131">
        <v>6524</v>
      </c>
      <c r="F131">
        <v>6724</v>
      </c>
      <c r="G131">
        <v>7249</v>
      </c>
      <c r="H131">
        <v>7104</v>
      </c>
      <c r="I131">
        <v>7161</v>
      </c>
      <c r="J131">
        <v>7205</v>
      </c>
      <c r="K131">
        <v>6832</v>
      </c>
      <c r="L131">
        <v>6715</v>
      </c>
      <c r="M131">
        <v>7004</v>
      </c>
      <c r="N131">
        <v>7059</v>
      </c>
      <c r="O131">
        <v>7396</v>
      </c>
      <c r="P131">
        <v>7450</v>
      </c>
      <c r="Q131">
        <v>7135</v>
      </c>
      <c r="R131">
        <v>7299</v>
      </c>
    </row>
    <row r="132" spans="2:18" x14ac:dyDescent="0.25">
      <c r="B132" s="1"/>
      <c r="C132">
        <v>6398</v>
      </c>
      <c r="D132">
        <v>6573</v>
      </c>
      <c r="E132">
        <v>6497</v>
      </c>
      <c r="F132">
        <v>6589</v>
      </c>
      <c r="G132">
        <v>6403</v>
      </c>
      <c r="H132">
        <v>6479</v>
      </c>
      <c r="I132">
        <v>6311</v>
      </c>
      <c r="J132">
        <v>6269</v>
      </c>
      <c r="K132">
        <v>6425</v>
      </c>
      <c r="L132">
        <v>6723</v>
      </c>
      <c r="M132">
        <v>6589</v>
      </c>
      <c r="N132">
        <v>6576</v>
      </c>
      <c r="O132">
        <v>6963</v>
      </c>
      <c r="P132">
        <v>6828</v>
      </c>
      <c r="Q132">
        <v>6792</v>
      </c>
      <c r="R132">
        <v>6718</v>
      </c>
    </row>
    <row r="133" spans="2:18" x14ac:dyDescent="0.25">
      <c r="B133" s="1"/>
      <c r="C133">
        <v>7043</v>
      </c>
      <c r="D133">
        <v>7131</v>
      </c>
      <c r="E133">
        <v>7014</v>
      </c>
      <c r="F133">
        <v>7208</v>
      </c>
      <c r="G133">
        <v>7308</v>
      </c>
      <c r="H133">
        <v>7140</v>
      </c>
      <c r="I133">
        <v>7302</v>
      </c>
      <c r="J133">
        <v>7216</v>
      </c>
      <c r="K133">
        <v>7411</v>
      </c>
      <c r="L133">
        <v>7241</v>
      </c>
      <c r="M133">
        <v>7516</v>
      </c>
      <c r="N133">
        <v>7349</v>
      </c>
      <c r="O133">
        <v>7688</v>
      </c>
      <c r="P133">
        <v>7641</v>
      </c>
      <c r="Q133">
        <v>7746</v>
      </c>
      <c r="R133">
        <v>7660</v>
      </c>
    </row>
    <row r="134" spans="2:18" x14ac:dyDescent="0.25">
      <c r="B134" s="1"/>
      <c r="C134">
        <v>6587</v>
      </c>
      <c r="D134">
        <v>6702</v>
      </c>
      <c r="E134">
        <v>6557</v>
      </c>
      <c r="F134">
        <v>6701</v>
      </c>
      <c r="G134">
        <v>7127</v>
      </c>
      <c r="H134">
        <v>6831</v>
      </c>
      <c r="I134">
        <v>7085</v>
      </c>
      <c r="J134">
        <v>6890</v>
      </c>
      <c r="K134">
        <v>6626</v>
      </c>
      <c r="L134">
        <v>6826</v>
      </c>
      <c r="M134">
        <v>6944</v>
      </c>
      <c r="N134">
        <v>7084</v>
      </c>
      <c r="O134">
        <v>7012</v>
      </c>
      <c r="P134">
        <v>6904</v>
      </c>
      <c r="Q134">
        <v>7104</v>
      </c>
      <c r="R134">
        <v>6885</v>
      </c>
    </row>
    <row r="135" spans="2:18" x14ac:dyDescent="0.25">
      <c r="B135" s="1"/>
      <c r="C135">
        <v>6170</v>
      </c>
      <c r="D135">
        <v>6158</v>
      </c>
      <c r="E135">
        <v>6024</v>
      </c>
      <c r="F135">
        <v>6276</v>
      </c>
      <c r="G135">
        <v>6454</v>
      </c>
      <c r="H135">
        <v>6542</v>
      </c>
      <c r="I135">
        <v>6436</v>
      </c>
      <c r="J135">
        <v>6409</v>
      </c>
      <c r="K135">
        <v>6422</v>
      </c>
      <c r="L135">
        <v>6407</v>
      </c>
      <c r="M135">
        <v>6268</v>
      </c>
      <c r="N135">
        <v>6380</v>
      </c>
      <c r="O135">
        <v>6692</v>
      </c>
      <c r="P135">
        <v>6556</v>
      </c>
      <c r="Q135">
        <v>6786</v>
      </c>
      <c r="R135">
        <v>6530</v>
      </c>
    </row>
    <row r="136" spans="2:18" x14ac:dyDescent="0.25">
      <c r="B136" s="1"/>
      <c r="C136">
        <v>6205</v>
      </c>
      <c r="D136">
        <v>6389</v>
      </c>
      <c r="E136">
        <v>6227</v>
      </c>
      <c r="F136">
        <v>6469</v>
      </c>
      <c r="G136">
        <v>6422</v>
      </c>
      <c r="H136">
        <v>6308</v>
      </c>
      <c r="I136">
        <v>6484</v>
      </c>
      <c r="J136">
        <v>6502</v>
      </c>
      <c r="K136">
        <v>6388</v>
      </c>
      <c r="L136">
        <v>6394</v>
      </c>
      <c r="M136">
        <v>6455</v>
      </c>
      <c r="N136">
        <v>6508</v>
      </c>
      <c r="O136">
        <v>6905</v>
      </c>
      <c r="P136">
        <v>6864</v>
      </c>
      <c r="Q136">
        <v>6882</v>
      </c>
      <c r="R136">
        <v>6675</v>
      </c>
    </row>
    <row r="137" spans="2:18" x14ac:dyDescent="0.25">
      <c r="B137" s="1"/>
      <c r="C137">
        <v>6759</v>
      </c>
      <c r="D137">
        <v>6906</v>
      </c>
      <c r="E137">
        <v>6690</v>
      </c>
      <c r="F137">
        <v>6822</v>
      </c>
      <c r="G137">
        <v>6819</v>
      </c>
      <c r="H137">
        <v>6711</v>
      </c>
      <c r="I137">
        <v>6778</v>
      </c>
      <c r="J137">
        <v>6795</v>
      </c>
      <c r="K137">
        <v>6941</v>
      </c>
      <c r="L137">
        <v>6836</v>
      </c>
      <c r="M137">
        <v>6758</v>
      </c>
      <c r="N137">
        <v>6726</v>
      </c>
      <c r="O137">
        <v>7488</v>
      </c>
      <c r="P137">
        <v>7631</v>
      </c>
      <c r="Q137">
        <v>7368</v>
      </c>
      <c r="R137">
        <v>7378</v>
      </c>
    </row>
    <row r="138" spans="2:18" x14ac:dyDescent="0.25">
      <c r="B138" s="1">
        <v>6327</v>
      </c>
      <c r="C138">
        <v>6106</v>
      </c>
      <c r="D138">
        <v>6243</v>
      </c>
      <c r="E138">
        <v>6095</v>
      </c>
      <c r="F138">
        <v>6293</v>
      </c>
      <c r="G138">
        <v>6134</v>
      </c>
      <c r="H138">
        <v>6074</v>
      </c>
      <c r="I138">
        <v>6148</v>
      </c>
      <c r="J138">
        <v>6129</v>
      </c>
      <c r="K138">
        <v>6138</v>
      </c>
      <c r="L138">
        <v>6505</v>
      </c>
      <c r="M138">
        <v>6104</v>
      </c>
      <c r="N138">
        <v>6446</v>
      </c>
      <c r="O138">
        <v>6943</v>
      </c>
      <c r="P138">
        <v>6863</v>
      </c>
      <c r="Q138">
        <v>6520</v>
      </c>
      <c r="R138">
        <v>6498</v>
      </c>
    </row>
    <row r="139" spans="2:18" x14ac:dyDescent="0.25">
      <c r="B139" s="1"/>
      <c r="C139">
        <v>6564</v>
      </c>
      <c r="D139">
        <v>6773</v>
      </c>
      <c r="E139">
        <v>6691</v>
      </c>
      <c r="F139">
        <v>6786</v>
      </c>
      <c r="G139">
        <v>6833</v>
      </c>
      <c r="H139">
        <v>6888</v>
      </c>
      <c r="I139">
        <v>6854</v>
      </c>
      <c r="J139">
        <v>6849</v>
      </c>
      <c r="K139">
        <v>6540</v>
      </c>
      <c r="L139">
        <v>6783</v>
      </c>
      <c r="M139">
        <v>6851</v>
      </c>
      <c r="N139">
        <v>6802</v>
      </c>
      <c r="O139">
        <v>7327</v>
      </c>
      <c r="P139">
        <v>7521</v>
      </c>
      <c r="Q139">
        <v>7167</v>
      </c>
      <c r="R139">
        <v>7208</v>
      </c>
    </row>
    <row r="140" spans="2:18" x14ac:dyDescent="0.25">
      <c r="B140" s="1"/>
      <c r="C140">
        <v>6537</v>
      </c>
      <c r="D140">
        <v>6623</v>
      </c>
      <c r="E140">
        <v>6521</v>
      </c>
      <c r="F140">
        <v>6645</v>
      </c>
      <c r="G140">
        <v>6877</v>
      </c>
      <c r="H140">
        <v>6793</v>
      </c>
      <c r="I140">
        <v>6894</v>
      </c>
      <c r="J140">
        <v>6849</v>
      </c>
      <c r="K140">
        <v>6733</v>
      </c>
      <c r="L140">
        <v>6600</v>
      </c>
      <c r="M140">
        <v>6771</v>
      </c>
      <c r="N140">
        <v>6496</v>
      </c>
      <c r="O140">
        <v>7019</v>
      </c>
      <c r="P140">
        <v>6852</v>
      </c>
      <c r="Q140">
        <v>6837</v>
      </c>
      <c r="R140">
        <v>6996</v>
      </c>
    </row>
    <row r="141" spans="2:18" x14ac:dyDescent="0.25">
      <c r="B141" s="1"/>
      <c r="C141">
        <v>6367</v>
      </c>
      <c r="D141">
        <v>6437</v>
      </c>
      <c r="E141">
        <v>6351</v>
      </c>
      <c r="F141">
        <v>6476</v>
      </c>
      <c r="G141">
        <v>6673</v>
      </c>
      <c r="H141">
        <v>6649</v>
      </c>
      <c r="I141">
        <v>6668</v>
      </c>
      <c r="J141">
        <v>6662</v>
      </c>
      <c r="K141">
        <v>6462</v>
      </c>
      <c r="L141">
        <v>6810</v>
      </c>
      <c r="M141">
        <v>6674</v>
      </c>
      <c r="N141">
        <v>6734</v>
      </c>
      <c r="O141">
        <v>7077</v>
      </c>
      <c r="P141">
        <v>6845</v>
      </c>
      <c r="Q141">
        <v>6778</v>
      </c>
      <c r="R141">
        <v>6874</v>
      </c>
    </row>
    <row r="142" spans="2:18" x14ac:dyDescent="0.25">
      <c r="B142" s="1"/>
      <c r="C142">
        <v>6255</v>
      </c>
      <c r="D142">
        <v>6329</v>
      </c>
      <c r="E142">
        <v>6273</v>
      </c>
      <c r="F142">
        <v>6410</v>
      </c>
      <c r="G142">
        <v>6528</v>
      </c>
      <c r="H142">
        <v>6574</v>
      </c>
      <c r="I142">
        <v>6598</v>
      </c>
      <c r="J142">
        <v>6718</v>
      </c>
      <c r="K142">
        <v>6444</v>
      </c>
      <c r="L142">
        <v>6442</v>
      </c>
      <c r="M142">
        <v>6711</v>
      </c>
      <c r="N142">
        <v>6652</v>
      </c>
      <c r="O142">
        <v>6786</v>
      </c>
      <c r="P142">
        <v>6781</v>
      </c>
      <c r="Q142">
        <v>7245</v>
      </c>
      <c r="R142">
        <v>7048</v>
      </c>
    </row>
    <row r="143" spans="2:18" x14ac:dyDescent="0.25">
      <c r="B143" s="1"/>
      <c r="C143">
        <v>6295</v>
      </c>
      <c r="D143">
        <v>6460</v>
      </c>
      <c r="E143">
        <v>6289</v>
      </c>
      <c r="F143">
        <v>6429</v>
      </c>
      <c r="G143">
        <v>6292</v>
      </c>
      <c r="H143">
        <v>6280</v>
      </c>
      <c r="I143">
        <v>6261</v>
      </c>
      <c r="J143">
        <v>6340</v>
      </c>
      <c r="K143">
        <v>6353</v>
      </c>
      <c r="L143">
        <v>6622</v>
      </c>
      <c r="M143">
        <v>6379</v>
      </c>
      <c r="N143">
        <v>6559</v>
      </c>
      <c r="O143">
        <v>6821</v>
      </c>
      <c r="P143">
        <v>7024</v>
      </c>
      <c r="Q143">
        <v>6912</v>
      </c>
      <c r="R143">
        <v>7044</v>
      </c>
    </row>
    <row r="144" spans="2:18" x14ac:dyDescent="0.25">
      <c r="B144" s="1"/>
      <c r="C144">
        <v>6934</v>
      </c>
      <c r="D144">
        <v>7056</v>
      </c>
      <c r="E144">
        <v>6935</v>
      </c>
      <c r="F144">
        <v>7069</v>
      </c>
      <c r="G144">
        <v>6990</v>
      </c>
      <c r="H144">
        <v>7041</v>
      </c>
      <c r="I144">
        <v>7030</v>
      </c>
      <c r="J144">
        <v>7067</v>
      </c>
      <c r="K144">
        <v>7079</v>
      </c>
      <c r="L144">
        <v>6743</v>
      </c>
      <c r="M144">
        <v>6761</v>
      </c>
      <c r="N144">
        <v>7053</v>
      </c>
      <c r="O144">
        <v>7085</v>
      </c>
      <c r="P144">
        <v>7063</v>
      </c>
      <c r="Q144">
        <v>7194</v>
      </c>
      <c r="R144">
        <v>7252</v>
      </c>
    </row>
    <row r="145" spans="2:18" x14ac:dyDescent="0.25">
      <c r="B145" s="1"/>
      <c r="C145">
        <v>6228</v>
      </c>
      <c r="D145">
        <v>6303</v>
      </c>
      <c r="E145">
        <v>6214</v>
      </c>
      <c r="F145">
        <v>6426</v>
      </c>
      <c r="G145">
        <v>6501</v>
      </c>
      <c r="H145">
        <v>6409</v>
      </c>
      <c r="I145">
        <v>6353</v>
      </c>
      <c r="J145">
        <v>6302</v>
      </c>
      <c r="K145">
        <v>6310</v>
      </c>
      <c r="L145">
        <v>6154</v>
      </c>
      <c r="M145">
        <v>6278</v>
      </c>
      <c r="N145">
        <v>6400</v>
      </c>
      <c r="O145">
        <v>6631</v>
      </c>
      <c r="P145">
        <v>6585</v>
      </c>
      <c r="Q145">
        <v>6565</v>
      </c>
      <c r="R145">
        <v>6696</v>
      </c>
    </row>
    <row r="146" spans="2:18" x14ac:dyDescent="0.25">
      <c r="B146" s="1"/>
      <c r="C146">
        <v>6559</v>
      </c>
      <c r="D146">
        <v>6698</v>
      </c>
      <c r="E146">
        <v>6537</v>
      </c>
      <c r="F146">
        <v>6698</v>
      </c>
      <c r="G146">
        <v>6741</v>
      </c>
      <c r="H146">
        <v>6671</v>
      </c>
      <c r="I146">
        <v>6592</v>
      </c>
      <c r="J146">
        <v>6565</v>
      </c>
      <c r="K146">
        <v>6738</v>
      </c>
      <c r="L146">
        <v>6790</v>
      </c>
      <c r="M146">
        <v>6652</v>
      </c>
      <c r="N146">
        <v>6634</v>
      </c>
      <c r="O146">
        <v>7404</v>
      </c>
      <c r="P146">
        <v>7230</v>
      </c>
      <c r="Q146">
        <v>7160</v>
      </c>
      <c r="R146">
        <v>7105</v>
      </c>
    </row>
    <row r="147" spans="2:18" x14ac:dyDescent="0.25">
      <c r="B147" s="1"/>
      <c r="C147">
        <v>6589</v>
      </c>
      <c r="D147">
        <v>6657</v>
      </c>
      <c r="E147">
        <v>6510</v>
      </c>
      <c r="F147">
        <v>6706</v>
      </c>
      <c r="G147">
        <v>6658</v>
      </c>
      <c r="H147">
        <v>6786</v>
      </c>
      <c r="I147">
        <v>6817</v>
      </c>
      <c r="J147">
        <v>6655</v>
      </c>
      <c r="K147">
        <v>6848</v>
      </c>
      <c r="L147">
        <v>6603</v>
      </c>
      <c r="M147">
        <v>6809</v>
      </c>
      <c r="N147">
        <v>6642</v>
      </c>
      <c r="O147">
        <v>7210</v>
      </c>
      <c r="P147">
        <v>7205</v>
      </c>
      <c r="Q147">
        <v>6952</v>
      </c>
      <c r="R147">
        <v>7235</v>
      </c>
    </row>
    <row r="148" spans="2:18" x14ac:dyDescent="0.25">
      <c r="B148" s="1"/>
      <c r="C148">
        <v>6076</v>
      </c>
      <c r="D148">
        <v>6079</v>
      </c>
      <c r="E148">
        <v>6125</v>
      </c>
      <c r="F148">
        <v>6221</v>
      </c>
      <c r="G148">
        <v>6561</v>
      </c>
      <c r="H148">
        <v>6510</v>
      </c>
      <c r="I148">
        <v>6412</v>
      </c>
      <c r="J148">
        <v>6323</v>
      </c>
      <c r="K148">
        <v>6225</v>
      </c>
      <c r="L148">
        <v>6317</v>
      </c>
      <c r="M148">
        <v>6066</v>
      </c>
      <c r="N148">
        <v>6202</v>
      </c>
      <c r="O148">
        <v>6776</v>
      </c>
      <c r="P148">
        <v>6669</v>
      </c>
      <c r="Q148">
        <v>6556</v>
      </c>
      <c r="R148">
        <v>6783</v>
      </c>
    </row>
    <row r="149" spans="2:18" x14ac:dyDescent="0.25">
      <c r="B149" s="1"/>
      <c r="C149">
        <v>6891</v>
      </c>
      <c r="D149">
        <v>7013</v>
      </c>
      <c r="E149">
        <v>6919</v>
      </c>
      <c r="F149">
        <v>7018</v>
      </c>
      <c r="G149">
        <v>6833</v>
      </c>
      <c r="H149">
        <v>7053</v>
      </c>
      <c r="I149">
        <v>6830</v>
      </c>
      <c r="J149">
        <v>6885</v>
      </c>
      <c r="K149">
        <v>7127</v>
      </c>
      <c r="L149">
        <v>6874</v>
      </c>
      <c r="M149">
        <v>6847</v>
      </c>
      <c r="N149">
        <v>6948</v>
      </c>
      <c r="O149">
        <v>7253</v>
      </c>
      <c r="P149">
        <v>7294</v>
      </c>
      <c r="Q149">
        <v>7164</v>
      </c>
      <c r="R149">
        <v>7198</v>
      </c>
    </row>
    <row r="150" spans="2:18" x14ac:dyDescent="0.25">
      <c r="B150" s="1"/>
      <c r="C150">
        <v>6789</v>
      </c>
      <c r="D150">
        <v>6876</v>
      </c>
      <c r="E150">
        <v>6795</v>
      </c>
      <c r="F150">
        <v>6969</v>
      </c>
      <c r="G150">
        <v>6957</v>
      </c>
      <c r="H150">
        <v>7095</v>
      </c>
      <c r="I150">
        <v>6824</v>
      </c>
      <c r="J150">
        <v>6798</v>
      </c>
      <c r="K150">
        <v>6784</v>
      </c>
      <c r="L150">
        <v>6784</v>
      </c>
      <c r="M150">
        <v>6901</v>
      </c>
      <c r="N150">
        <v>6843</v>
      </c>
      <c r="O150">
        <v>7086</v>
      </c>
      <c r="P150">
        <v>7068</v>
      </c>
      <c r="Q150">
        <v>7254</v>
      </c>
      <c r="R150">
        <v>7087</v>
      </c>
    </row>
    <row r="151" spans="2:18" x14ac:dyDescent="0.25">
      <c r="B151" s="1"/>
      <c r="C151">
        <v>6325</v>
      </c>
      <c r="D151">
        <v>6429</v>
      </c>
      <c r="E151">
        <v>6350</v>
      </c>
      <c r="F151">
        <v>6467</v>
      </c>
      <c r="G151">
        <v>6518</v>
      </c>
      <c r="H151">
        <v>6716</v>
      </c>
      <c r="I151">
        <v>6475</v>
      </c>
      <c r="J151">
        <v>6689</v>
      </c>
      <c r="K151">
        <v>6399</v>
      </c>
      <c r="L151">
        <v>6491</v>
      </c>
      <c r="M151">
        <v>6548</v>
      </c>
      <c r="N151">
        <v>6467</v>
      </c>
      <c r="O151">
        <v>6638</v>
      </c>
      <c r="P151">
        <v>6668</v>
      </c>
      <c r="Q151">
        <v>6570</v>
      </c>
      <c r="R151">
        <v>6860</v>
      </c>
    </row>
    <row r="152" spans="2:18" x14ac:dyDescent="0.25">
      <c r="B152" s="1"/>
      <c r="C152">
        <v>6392</v>
      </c>
      <c r="D152">
        <v>6506</v>
      </c>
      <c r="E152">
        <v>6477</v>
      </c>
      <c r="F152">
        <v>6597</v>
      </c>
      <c r="G152">
        <v>6793</v>
      </c>
      <c r="H152">
        <v>6896</v>
      </c>
      <c r="I152">
        <v>6739</v>
      </c>
      <c r="J152">
        <v>6883</v>
      </c>
      <c r="K152">
        <v>6810</v>
      </c>
      <c r="L152">
        <v>6499</v>
      </c>
      <c r="M152">
        <v>6572</v>
      </c>
      <c r="N152">
        <v>6743</v>
      </c>
      <c r="O152">
        <v>7173</v>
      </c>
      <c r="P152">
        <v>7156</v>
      </c>
      <c r="Q152">
        <v>7091</v>
      </c>
      <c r="R152">
        <v>7051</v>
      </c>
    </row>
    <row r="153" spans="2:18" x14ac:dyDescent="0.25">
      <c r="B153" s="1"/>
      <c r="C153">
        <v>6375</v>
      </c>
      <c r="D153">
        <v>6450</v>
      </c>
      <c r="E153">
        <v>6264</v>
      </c>
      <c r="F153">
        <v>6439</v>
      </c>
      <c r="G153">
        <v>6158</v>
      </c>
      <c r="H153">
        <v>6281</v>
      </c>
      <c r="I153">
        <v>6241</v>
      </c>
      <c r="J153">
        <v>6310</v>
      </c>
      <c r="K153">
        <v>6535</v>
      </c>
      <c r="L153">
        <v>6552</v>
      </c>
      <c r="M153">
        <v>6362</v>
      </c>
      <c r="N153">
        <v>6378</v>
      </c>
      <c r="O153">
        <v>7091</v>
      </c>
      <c r="P153">
        <v>6840</v>
      </c>
      <c r="Q153">
        <v>6756</v>
      </c>
      <c r="R153">
        <v>6857</v>
      </c>
    </row>
    <row r="154" spans="2:18" x14ac:dyDescent="0.25">
      <c r="B154" s="1"/>
      <c r="C154">
        <v>6569</v>
      </c>
      <c r="D154">
        <v>6745</v>
      </c>
      <c r="E154">
        <v>6523</v>
      </c>
      <c r="F154">
        <v>6557</v>
      </c>
      <c r="G154">
        <v>6719</v>
      </c>
      <c r="H154">
        <v>6534</v>
      </c>
      <c r="I154">
        <v>6812</v>
      </c>
      <c r="J154">
        <v>6502</v>
      </c>
      <c r="K154">
        <v>6494</v>
      </c>
      <c r="L154">
        <v>6643</v>
      </c>
      <c r="M154">
        <v>6522</v>
      </c>
      <c r="N154">
        <v>6637</v>
      </c>
      <c r="O154">
        <v>6992</v>
      </c>
      <c r="P154">
        <v>6668</v>
      </c>
      <c r="Q154">
        <v>6809</v>
      </c>
      <c r="R154">
        <v>6713</v>
      </c>
    </row>
    <row r="155" spans="2:18" x14ac:dyDescent="0.25">
      <c r="B155" s="1"/>
      <c r="C155">
        <v>6554</v>
      </c>
      <c r="D155">
        <v>6678</v>
      </c>
      <c r="E155">
        <v>6560</v>
      </c>
      <c r="F155">
        <v>6673</v>
      </c>
      <c r="G155">
        <v>6834</v>
      </c>
      <c r="H155">
        <v>6734</v>
      </c>
      <c r="I155">
        <v>6715</v>
      </c>
      <c r="J155">
        <v>6733</v>
      </c>
      <c r="K155">
        <v>6785</v>
      </c>
      <c r="L155">
        <v>6703</v>
      </c>
      <c r="M155">
        <v>6730</v>
      </c>
      <c r="N155">
        <v>6578</v>
      </c>
      <c r="O155">
        <v>6827</v>
      </c>
      <c r="P155">
        <v>6972</v>
      </c>
      <c r="Q155">
        <v>6874</v>
      </c>
      <c r="R155">
        <v>7023</v>
      </c>
    </row>
    <row r="156" spans="2:18" x14ac:dyDescent="0.25">
      <c r="B156" s="1"/>
      <c r="C156">
        <v>6368</v>
      </c>
      <c r="D156">
        <v>6508</v>
      </c>
      <c r="E156">
        <v>6421</v>
      </c>
      <c r="F156">
        <v>6554</v>
      </c>
      <c r="G156">
        <v>6325</v>
      </c>
      <c r="H156">
        <v>6418</v>
      </c>
      <c r="I156">
        <v>6412</v>
      </c>
      <c r="J156">
        <v>6292</v>
      </c>
      <c r="K156">
        <v>6427</v>
      </c>
      <c r="L156">
        <v>6416</v>
      </c>
      <c r="M156">
        <v>6372</v>
      </c>
      <c r="N156">
        <v>6284</v>
      </c>
      <c r="O156">
        <v>7070</v>
      </c>
      <c r="P156">
        <v>6990</v>
      </c>
      <c r="Q156">
        <v>6914</v>
      </c>
      <c r="R156">
        <v>6866</v>
      </c>
    </row>
    <row r="157" spans="2:18" x14ac:dyDescent="0.25">
      <c r="B157" s="1"/>
      <c r="C157">
        <v>6843</v>
      </c>
      <c r="D157">
        <v>6920</v>
      </c>
      <c r="E157">
        <v>6806</v>
      </c>
      <c r="F157">
        <v>6925</v>
      </c>
      <c r="G157">
        <v>7288</v>
      </c>
      <c r="H157">
        <v>7166</v>
      </c>
      <c r="I157">
        <v>7273</v>
      </c>
      <c r="J157">
        <v>7311</v>
      </c>
      <c r="K157">
        <v>7217</v>
      </c>
      <c r="L157">
        <v>7087</v>
      </c>
      <c r="M157">
        <v>7122</v>
      </c>
      <c r="N157">
        <v>6991</v>
      </c>
      <c r="O157">
        <v>7455</v>
      </c>
      <c r="P157">
        <v>7371</v>
      </c>
      <c r="Q157">
        <v>7268</v>
      </c>
      <c r="R157">
        <v>7386</v>
      </c>
    </row>
    <row r="158" spans="2:18" x14ac:dyDescent="0.25">
      <c r="B158" s="1"/>
      <c r="C158">
        <v>6283</v>
      </c>
      <c r="D158">
        <v>6288</v>
      </c>
      <c r="E158">
        <v>6156</v>
      </c>
      <c r="F158">
        <v>6336</v>
      </c>
      <c r="G158">
        <v>6539</v>
      </c>
      <c r="H158">
        <v>6376</v>
      </c>
      <c r="I158">
        <v>6626</v>
      </c>
      <c r="J158">
        <v>6248</v>
      </c>
      <c r="K158">
        <v>6410</v>
      </c>
      <c r="L158">
        <v>6385</v>
      </c>
      <c r="M158">
        <v>6370</v>
      </c>
      <c r="N158">
        <v>6361</v>
      </c>
      <c r="O158">
        <v>6812</v>
      </c>
      <c r="P158">
        <v>6974</v>
      </c>
      <c r="Q158">
        <v>6676</v>
      </c>
      <c r="R158">
        <v>6817</v>
      </c>
    </row>
    <row r="159" spans="2:18" x14ac:dyDescent="0.25">
      <c r="B159" s="1"/>
      <c r="C159">
        <v>6806</v>
      </c>
      <c r="D159">
        <v>6889</v>
      </c>
      <c r="E159">
        <v>6742</v>
      </c>
      <c r="F159">
        <v>6886</v>
      </c>
      <c r="G159">
        <v>6911</v>
      </c>
      <c r="H159">
        <v>6896</v>
      </c>
      <c r="I159">
        <v>6859</v>
      </c>
      <c r="J159">
        <v>6830</v>
      </c>
      <c r="K159">
        <v>6987</v>
      </c>
      <c r="L159">
        <v>6715</v>
      </c>
      <c r="M159">
        <v>6972</v>
      </c>
      <c r="N159">
        <v>6854</v>
      </c>
      <c r="O159">
        <v>7256</v>
      </c>
      <c r="P159">
        <v>7096</v>
      </c>
      <c r="Q159">
        <v>7149</v>
      </c>
      <c r="R159">
        <v>7159</v>
      </c>
    </row>
    <row r="160" spans="2:18" x14ac:dyDescent="0.25">
      <c r="B160" s="1"/>
      <c r="C160">
        <v>6577</v>
      </c>
      <c r="D160">
        <v>6704</v>
      </c>
      <c r="E160">
        <v>6576</v>
      </c>
      <c r="F160">
        <v>6654</v>
      </c>
      <c r="G160">
        <v>7062</v>
      </c>
      <c r="H160">
        <v>7113</v>
      </c>
      <c r="I160">
        <v>7071</v>
      </c>
      <c r="J160">
        <v>6971</v>
      </c>
      <c r="K160">
        <v>7039</v>
      </c>
      <c r="L160">
        <v>6828</v>
      </c>
      <c r="M160">
        <v>6949</v>
      </c>
      <c r="N160">
        <v>6989</v>
      </c>
      <c r="O160">
        <v>6787</v>
      </c>
      <c r="P160">
        <v>7167</v>
      </c>
      <c r="Q160">
        <v>7190</v>
      </c>
      <c r="R160">
        <v>7250</v>
      </c>
    </row>
    <row r="161" spans="2:18" x14ac:dyDescent="0.25">
      <c r="B161" s="1"/>
      <c r="C161">
        <v>7005</v>
      </c>
      <c r="D161">
        <v>7051</v>
      </c>
      <c r="E161">
        <v>6840</v>
      </c>
      <c r="F161">
        <v>7005</v>
      </c>
      <c r="G161">
        <v>7215</v>
      </c>
      <c r="H161">
        <v>6943</v>
      </c>
      <c r="I161">
        <v>7238</v>
      </c>
      <c r="J161">
        <v>7137</v>
      </c>
      <c r="K161">
        <v>7336</v>
      </c>
      <c r="L161">
        <v>7071</v>
      </c>
      <c r="M161">
        <v>7289</v>
      </c>
      <c r="N161">
        <v>7117</v>
      </c>
      <c r="O161">
        <v>7727</v>
      </c>
      <c r="P161">
        <v>7654</v>
      </c>
      <c r="Q161">
        <v>7340</v>
      </c>
      <c r="R161">
        <v>7406</v>
      </c>
    </row>
    <row r="162" spans="2:18" x14ac:dyDescent="0.25">
      <c r="B162" s="1"/>
      <c r="C162">
        <v>6733</v>
      </c>
      <c r="D162">
        <v>6845</v>
      </c>
      <c r="E162">
        <v>6778</v>
      </c>
      <c r="F162">
        <v>6962</v>
      </c>
      <c r="G162">
        <v>7392</v>
      </c>
      <c r="H162">
        <v>7241</v>
      </c>
      <c r="I162">
        <v>7450</v>
      </c>
      <c r="J162">
        <v>7116</v>
      </c>
      <c r="K162">
        <v>7005</v>
      </c>
      <c r="L162">
        <v>6671</v>
      </c>
      <c r="M162">
        <v>6885</v>
      </c>
      <c r="N162">
        <v>6915</v>
      </c>
      <c r="O162">
        <v>7160</v>
      </c>
      <c r="P162">
        <v>7236</v>
      </c>
      <c r="Q162">
        <v>7397</v>
      </c>
      <c r="R162">
        <v>7208</v>
      </c>
    </row>
    <row r="163" spans="2:18" x14ac:dyDescent="0.25">
      <c r="B163" s="1"/>
      <c r="C163">
        <v>6425</v>
      </c>
      <c r="D163">
        <v>6485</v>
      </c>
      <c r="E163">
        <v>6352</v>
      </c>
      <c r="F163">
        <v>6516</v>
      </c>
      <c r="G163">
        <v>6761</v>
      </c>
      <c r="H163">
        <v>6731</v>
      </c>
      <c r="I163">
        <v>6712</v>
      </c>
      <c r="J163">
        <v>6581</v>
      </c>
      <c r="K163">
        <v>6771</v>
      </c>
      <c r="L163">
        <v>6660</v>
      </c>
      <c r="M163">
        <v>6821</v>
      </c>
      <c r="N163">
        <v>6670</v>
      </c>
      <c r="O163">
        <v>6897</v>
      </c>
      <c r="P163">
        <v>6798</v>
      </c>
      <c r="Q163">
        <v>6959</v>
      </c>
      <c r="R163">
        <v>7067</v>
      </c>
    </row>
    <row r="164" spans="2:18" x14ac:dyDescent="0.25">
      <c r="B164" s="1"/>
      <c r="C164">
        <v>6485</v>
      </c>
      <c r="D164">
        <v>6532</v>
      </c>
      <c r="E164">
        <v>6410</v>
      </c>
      <c r="F164">
        <v>6597</v>
      </c>
      <c r="G164">
        <v>6865</v>
      </c>
      <c r="H164">
        <v>6726</v>
      </c>
      <c r="I164">
        <v>6977</v>
      </c>
      <c r="J164">
        <v>6904</v>
      </c>
      <c r="K164">
        <v>6628</v>
      </c>
      <c r="L164">
        <v>6521</v>
      </c>
      <c r="M164">
        <v>6797</v>
      </c>
      <c r="N164">
        <v>6939</v>
      </c>
      <c r="O164">
        <v>7216</v>
      </c>
      <c r="P164">
        <v>7119</v>
      </c>
      <c r="Q164">
        <v>6891</v>
      </c>
      <c r="R164">
        <v>7078</v>
      </c>
    </row>
    <row r="165" spans="2:18" x14ac:dyDescent="0.25">
      <c r="B165" s="1"/>
      <c r="C165">
        <v>6465</v>
      </c>
      <c r="D165">
        <v>6585</v>
      </c>
      <c r="E165">
        <v>6430</v>
      </c>
      <c r="F165">
        <v>6578</v>
      </c>
      <c r="G165">
        <v>6563</v>
      </c>
      <c r="H165">
        <v>6585</v>
      </c>
      <c r="I165">
        <v>6583</v>
      </c>
      <c r="J165">
        <v>6588</v>
      </c>
      <c r="K165">
        <v>6601</v>
      </c>
      <c r="L165">
        <v>6590</v>
      </c>
      <c r="M165">
        <v>6484</v>
      </c>
      <c r="N165">
        <v>6642</v>
      </c>
      <c r="O165">
        <v>7167</v>
      </c>
      <c r="P165">
        <v>7132</v>
      </c>
      <c r="Q165">
        <v>7178</v>
      </c>
      <c r="R165">
        <v>7189</v>
      </c>
    </row>
    <row r="166" spans="2:18" x14ac:dyDescent="0.25">
      <c r="B166" s="1"/>
      <c r="C166">
        <v>6743</v>
      </c>
      <c r="D166">
        <v>6850</v>
      </c>
      <c r="E166">
        <v>6749</v>
      </c>
      <c r="F166">
        <v>6897</v>
      </c>
      <c r="G166">
        <v>6715</v>
      </c>
      <c r="H166">
        <v>6570</v>
      </c>
      <c r="I166">
        <v>6708</v>
      </c>
      <c r="J166">
        <v>6581</v>
      </c>
      <c r="K166">
        <v>6703</v>
      </c>
      <c r="L166">
        <v>6564</v>
      </c>
      <c r="M166">
        <v>6783</v>
      </c>
      <c r="N166">
        <v>6898</v>
      </c>
      <c r="O166">
        <v>7150</v>
      </c>
      <c r="P166">
        <v>7103</v>
      </c>
      <c r="Q166">
        <v>6979</v>
      </c>
      <c r="R166">
        <v>7127</v>
      </c>
    </row>
    <row r="167" spans="2:18" x14ac:dyDescent="0.25">
      <c r="B167" s="1"/>
      <c r="C167">
        <v>6873</v>
      </c>
      <c r="D167">
        <v>7003</v>
      </c>
      <c r="E167">
        <v>6904</v>
      </c>
      <c r="F167">
        <v>7039</v>
      </c>
      <c r="G167">
        <v>6947</v>
      </c>
      <c r="H167">
        <v>7205</v>
      </c>
      <c r="I167">
        <v>6880</v>
      </c>
      <c r="J167">
        <v>6747</v>
      </c>
      <c r="K167">
        <v>7119</v>
      </c>
      <c r="L167">
        <v>7071</v>
      </c>
      <c r="M167">
        <v>6732</v>
      </c>
      <c r="N167">
        <v>6908</v>
      </c>
      <c r="O167">
        <v>7347</v>
      </c>
      <c r="P167">
        <v>7170</v>
      </c>
      <c r="Q167">
        <v>7214</v>
      </c>
      <c r="R167">
        <v>7433</v>
      </c>
    </row>
    <row r="168" spans="2:18" x14ac:dyDescent="0.25">
      <c r="B168" s="1"/>
      <c r="C168">
        <v>6380</v>
      </c>
      <c r="D168">
        <v>6412</v>
      </c>
      <c r="E168">
        <v>6320</v>
      </c>
      <c r="F168">
        <v>6392</v>
      </c>
      <c r="G168">
        <v>6591</v>
      </c>
      <c r="H168">
        <v>6488</v>
      </c>
      <c r="I168">
        <v>6673</v>
      </c>
      <c r="J168">
        <v>6471</v>
      </c>
      <c r="K168">
        <v>6366</v>
      </c>
      <c r="L168">
        <v>6358</v>
      </c>
      <c r="M168">
        <v>6521</v>
      </c>
      <c r="N168">
        <v>6366</v>
      </c>
      <c r="O168">
        <v>7004</v>
      </c>
      <c r="P168">
        <v>6736</v>
      </c>
      <c r="Q168">
        <v>6564</v>
      </c>
      <c r="R168">
        <v>6768</v>
      </c>
    </row>
    <row r="169" spans="2:18" x14ac:dyDescent="0.25">
      <c r="B169" s="1"/>
      <c r="C169">
        <v>6382</v>
      </c>
      <c r="D169">
        <v>6481</v>
      </c>
      <c r="E169">
        <v>6403</v>
      </c>
      <c r="F169">
        <v>6536</v>
      </c>
      <c r="G169">
        <v>7145</v>
      </c>
      <c r="H169">
        <v>7062</v>
      </c>
      <c r="I169">
        <v>7156</v>
      </c>
      <c r="J169">
        <v>7065</v>
      </c>
      <c r="K169">
        <v>6675</v>
      </c>
      <c r="L169">
        <v>6749</v>
      </c>
      <c r="M169">
        <v>6766</v>
      </c>
      <c r="N169">
        <v>6695</v>
      </c>
      <c r="O169">
        <v>7201</v>
      </c>
      <c r="P169">
        <v>7272</v>
      </c>
      <c r="Q169">
        <v>7014</v>
      </c>
      <c r="R169">
        <v>7049</v>
      </c>
    </row>
    <row r="170" spans="2:18" x14ac:dyDescent="0.25">
      <c r="B170" s="1"/>
      <c r="C170">
        <v>6619</v>
      </c>
      <c r="D170">
        <v>6686</v>
      </c>
      <c r="E170">
        <v>6554</v>
      </c>
      <c r="F170">
        <v>6776</v>
      </c>
      <c r="G170">
        <v>6905</v>
      </c>
      <c r="H170">
        <v>6590</v>
      </c>
      <c r="I170">
        <v>6881</v>
      </c>
      <c r="J170">
        <v>6804</v>
      </c>
      <c r="K170">
        <v>6725</v>
      </c>
      <c r="L170">
        <v>6716</v>
      </c>
      <c r="M170">
        <v>6599</v>
      </c>
      <c r="N170">
        <v>6652</v>
      </c>
      <c r="O170">
        <v>7018</v>
      </c>
      <c r="P170">
        <v>7219</v>
      </c>
      <c r="Q170">
        <v>7077</v>
      </c>
      <c r="R170">
        <v>7156</v>
      </c>
    </row>
    <row r="171" spans="2:18" x14ac:dyDescent="0.25">
      <c r="B171" s="1"/>
      <c r="C171">
        <v>6339</v>
      </c>
      <c r="D171">
        <v>6401</v>
      </c>
      <c r="E171">
        <v>6229</v>
      </c>
      <c r="F171">
        <v>6406</v>
      </c>
      <c r="G171">
        <v>6719</v>
      </c>
      <c r="H171">
        <v>6458</v>
      </c>
      <c r="I171">
        <v>6689</v>
      </c>
      <c r="J171">
        <v>6407</v>
      </c>
      <c r="K171">
        <v>6563</v>
      </c>
      <c r="L171">
        <v>6466</v>
      </c>
      <c r="M171">
        <v>6423</v>
      </c>
      <c r="N171">
        <v>6541</v>
      </c>
      <c r="O171">
        <v>6955</v>
      </c>
      <c r="P171">
        <v>6864</v>
      </c>
      <c r="Q171">
        <v>6869</v>
      </c>
      <c r="R171">
        <v>6789</v>
      </c>
    </row>
    <row r="172" spans="2:18" x14ac:dyDescent="0.25">
      <c r="B172" s="1"/>
      <c r="C172">
        <v>6468</v>
      </c>
      <c r="D172">
        <v>6533</v>
      </c>
      <c r="E172">
        <v>6468</v>
      </c>
      <c r="F172">
        <v>6622</v>
      </c>
      <c r="G172">
        <v>6590</v>
      </c>
      <c r="H172">
        <v>6722</v>
      </c>
      <c r="I172">
        <v>6614</v>
      </c>
      <c r="J172">
        <v>6646</v>
      </c>
      <c r="K172">
        <v>6869</v>
      </c>
      <c r="L172">
        <v>6700</v>
      </c>
      <c r="M172">
        <v>6494</v>
      </c>
      <c r="N172">
        <v>6568</v>
      </c>
      <c r="O172">
        <v>7012</v>
      </c>
      <c r="P172">
        <v>6750</v>
      </c>
      <c r="Q172">
        <v>6908</v>
      </c>
      <c r="R172">
        <v>6948</v>
      </c>
    </row>
    <row r="173" spans="2:18" x14ac:dyDescent="0.25">
      <c r="B173" s="1"/>
      <c r="C173">
        <v>6693</v>
      </c>
      <c r="D173">
        <v>6702</v>
      </c>
      <c r="E173">
        <v>6671</v>
      </c>
      <c r="F173">
        <v>6800</v>
      </c>
      <c r="G173">
        <v>6947</v>
      </c>
      <c r="H173">
        <v>6982</v>
      </c>
      <c r="I173">
        <v>6900</v>
      </c>
      <c r="J173">
        <v>6926</v>
      </c>
      <c r="K173">
        <v>6714</v>
      </c>
      <c r="L173">
        <v>6581</v>
      </c>
      <c r="M173">
        <v>6922</v>
      </c>
      <c r="N173">
        <v>6785</v>
      </c>
      <c r="O173">
        <v>7172</v>
      </c>
      <c r="P173">
        <v>7108</v>
      </c>
      <c r="Q173">
        <v>7012</v>
      </c>
      <c r="R173">
        <v>6862</v>
      </c>
    </row>
    <row r="174" spans="2:18" x14ac:dyDescent="0.25">
      <c r="B174" s="1"/>
      <c r="C174">
        <v>6839</v>
      </c>
      <c r="D174">
        <v>6904</v>
      </c>
      <c r="E174">
        <v>6858</v>
      </c>
      <c r="F174">
        <v>6997</v>
      </c>
      <c r="G174">
        <v>7037</v>
      </c>
      <c r="H174">
        <v>6965</v>
      </c>
      <c r="I174">
        <v>6889</v>
      </c>
      <c r="J174">
        <v>6820</v>
      </c>
      <c r="K174">
        <v>6912</v>
      </c>
      <c r="L174">
        <v>7052</v>
      </c>
      <c r="M174">
        <v>6905</v>
      </c>
      <c r="N174">
        <v>6719</v>
      </c>
      <c r="O174">
        <v>7389</v>
      </c>
      <c r="P174">
        <v>7442</v>
      </c>
      <c r="Q174">
        <v>7460</v>
      </c>
      <c r="R174">
        <v>7347</v>
      </c>
    </row>
    <row r="175" spans="2:18" x14ac:dyDescent="0.25">
      <c r="B175" s="1"/>
      <c r="C175">
        <v>6999</v>
      </c>
      <c r="D175">
        <v>7110</v>
      </c>
      <c r="E175">
        <v>6985</v>
      </c>
      <c r="F175">
        <v>7065</v>
      </c>
      <c r="G175">
        <v>7209</v>
      </c>
      <c r="H175">
        <v>7004</v>
      </c>
      <c r="I175">
        <v>7087</v>
      </c>
      <c r="J175">
        <v>7037</v>
      </c>
      <c r="K175">
        <v>7037</v>
      </c>
      <c r="L175">
        <v>7106</v>
      </c>
      <c r="M175">
        <v>7305</v>
      </c>
      <c r="N175">
        <v>7056</v>
      </c>
      <c r="O175">
        <v>7377</v>
      </c>
      <c r="P175">
        <v>7584</v>
      </c>
      <c r="Q175">
        <v>7355</v>
      </c>
      <c r="R175">
        <v>7532</v>
      </c>
    </row>
    <row r="176" spans="2:18" x14ac:dyDescent="0.25">
      <c r="B176" s="1"/>
      <c r="C176">
        <v>6656</v>
      </c>
      <c r="D176">
        <v>6761</v>
      </c>
      <c r="E176">
        <v>6649</v>
      </c>
      <c r="F176">
        <v>6822</v>
      </c>
      <c r="G176">
        <v>7278</v>
      </c>
      <c r="H176">
        <v>7283</v>
      </c>
      <c r="I176">
        <v>7378</v>
      </c>
      <c r="J176">
        <v>7362</v>
      </c>
      <c r="K176">
        <v>6710</v>
      </c>
      <c r="L176">
        <v>6737</v>
      </c>
      <c r="M176">
        <v>6730</v>
      </c>
      <c r="N176">
        <v>6699</v>
      </c>
      <c r="O176">
        <v>6953</v>
      </c>
      <c r="P176">
        <v>7104</v>
      </c>
      <c r="Q176">
        <v>7189</v>
      </c>
      <c r="R176">
        <v>7123</v>
      </c>
    </row>
    <row r="177" spans="1:21" x14ac:dyDescent="0.25">
      <c r="B177" s="1"/>
      <c r="C177">
        <v>5844</v>
      </c>
      <c r="D177">
        <v>5905</v>
      </c>
      <c r="E177">
        <v>5768</v>
      </c>
      <c r="F177">
        <v>5977</v>
      </c>
      <c r="G177">
        <v>5930</v>
      </c>
      <c r="H177">
        <v>6048</v>
      </c>
      <c r="I177">
        <v>5972</v>
      </c>
      <c r="J177">
        <v>5999</v>
      </c>
      <c r="K177">
        <v>5904</v>
      </c>
      <c r="L177">
        <v>6140</v>
      </c>
      <c r="M177">
        <v>6096</v>
      </c>
      <c r="N177">
        <v>6225</v>
      </c>
      <c r="O177">
        <v>6506</v>
      </c>
      <c r="P177">
        <v>6255</v>
      </c>
      <c r="Q177">
        <v>6502</v>
      </c>
      <c r="R177">
        <v>6235</v>
      </c>
    </row>
    <row r="178" spans="1:21" x14ac:dyDescent="0.25">
      <c r="B178" s="1"/>
      <c r="C178">
        <v>6629</v>
      </c>
      <c r="D178">
        <v>6730</v>
      </c>
      <c r="E178">
        <v>6616</v>
      </c>
      <c r="F178">
        <v>6833</v>
      </c>
      <c r="G178">
        <v>7279</v>
      </c>
      <c r="H178">
        <v>7251</v>
      </c>
      <c r="I178">
        <v>7210</v>
      </c>
      <c r="J178">
        <v>7366</v>
      </c>
      <c r="K178">
        <v>6913</v>
      </c>
      <c r="L178">
        <v>7074</v>
      </c>
      <c r="M178">
        <v>6806</v>
      </c>
      <c r="N178">
        <v>6887</v>
      </c>
      <c r="O178">
        <v>7471</v>
      </c>
      <c r="P178">
        <v>7345</v>
      </c>
      <c r="Q178">
        <v>7317</v>
      </c>
      <c r="R178">
        <v>7271</v>
      </c>
    </row>
    <row r="179" spans="1:21" x14ac:dyDescent="0.25">
      <c r="B179" s="1"/>
      <c r="C179">
        <v>6358</v>
      </c>
      <c r="D179">
        <v>6500</v>
      </c>
      <c r="E179">
        <v>6327</v>
      </c>
      <c r="F179">
        <v>6477</v>
      </c>
      <c r="G179">
        <v>6563</v>
      </c>
      <c r="H179">
        <v>6477</v>
      </c>
      <c r="I179">
        <v>6539</v>
      </c>
      <c r="J179">
        <v>6452</v>
      </c>
      <c r="K179">
        <v>6527</v>
      </c>
      <c r="L179">
        <v>6520</v>
      </c>
      <c r="M179">
        <v>6609</v>
      </c>
      <c r="N179">
        <v>6593</v>
      </c>
      <c r="O179">
        <v>6917</v>
      </c>
      <c r="P179">
        <v>6948</v>
      </c>
      <c r="Q179">
        <v>6731</v>
      </c>
      <c r="R179">
        <v>6846</v>
      </c>
    </row>
    <row r="180" spans="1:21" x14ac:dyDescent="0.25">
      <c r="B180" s="1"/>
      <c r="C180">
        <v>6546</v>
      </c>
      <c r="D180">
        <v>6570</v>
      </c>
      <c r="E180">
        <v>6425</v>
      </c>
      <c r="F180">
        <v>6588</v>
      </c>
      <c r="G180">
        <v>6581</v>
      </c>
      <c r="H180">
        <v>6685</v>
      </c>
      <c r="I180">
        <v>6478</v>
      </c>
      <c r="J180">
        <v>6580</v>
      </c>
      <c r="K180">
        <v>6589</v>
      </c>
      <c r="L180">
        <v>6535</v>
      </c>
      <c r="M180">
        <v>6505</v>
      </c>
      <c r="N180">
        <v>6444</v>
      </c>
      <c r="O180">
        <v>6972</v>
      </c>
      <c r="P180">
        <v>7023</v>
      </c>
      <c r="Q180">
        <v>7125</v>
      </c>
      <c r="R180">
        <v>7159</v>
      </c>
    </row>
    <row r="181" spans="1:21" x14ac:dyDescent="0.25">
      <c r="B181" s="1"/>
      <c r="C181">
        <v>6457</v>
      </c>
      <c r="D181">
        <v>6578</v>
      </c>
      <c r="E181">
        <v>6450</v>
      </c>
      <c r="F181">
        <v>6595</v>
      </c>
      <c r="G181">
        <v>6703</v>
      </c>
      <c r="H181">
        <v>6912</v>
      </c>
      <c r="I181">
        <v>6657</v>
      </c>
      <c r="J181">
        <v>6770</v>
      </c>
      <c r="K181">
        <v>6729</v>
      </c>
      <c r="L181">
        <v>6668</v>
      </c>
      <c r="M181">
        <v>6724</v>
      </c>
      <c r="N181">
        <v>6760</v>
      </c>
      <c r="O181">
        <v>7236</v>
      </c>
      <c r="P181">
        <v>7165</v>
      </c>
      <c r="Q181">
        <v>7013</v>
      </c>
      <c r="R181">
        <v>7044</v>
      </c>
    </row>
    <row r="182" spans="1:21" x14ac:dyDescent="0.25">
      <c r="B182" s="1"/>
      <c r="C182">
        <v>6497</v>
      </c>
      <c r="D182">
        <v>6518</v>
      </c>
      <c r="E182">
        <v>6425</v>
      </c>
      <c r="F182">
        <v>6583</v>
      </c>
      <c r="G182">
        <v>6891</v>
      </c>
      <c r="H182">
        <v>6691</v>
      </c>
      <c r="I182">
        <v>6777</v>
      </c>
      <c r="J182">
        <v>6704</v>
      </c>
      <c r="K182">
        <v>6729</v>
      </c>
      <c r="L182">
        <v>6510</v>
      </c>
      <c r="M182">
        <v>6645</v>
      </c>
      <c r="N182">
        <v>6544</v>
      </c>
      <c r="O182">
        <v>7181</v>
      </c>
      <c r="P182">
        <v>6951</v>
      </c>
      <c r="Q182">
        <v>6851</v>
      </c>
      <c r="R182">
        <v>6988</v>
      </c>
    </row>
    <row r="183" spans="1:21" x14ac:dyDescent="0.25">
      <c r="B183" s="1"/>
      <c r="C183">
        <v>6244</v>
      </c>
      <c r="D183">
        <v>6319</v>
      </c>
      <c r="E183">
        <v>6177</v>
      </c>
      <c r="F183">
        <v>6417</v>
      </c>
      <c r="G183">
        <v>6511</v>
      </c>
      <c r="H183">
        <v>6387</v>
      </c>
      <c r="I183">
        <v>6548</v>
      </c>
      <c r="J183">
        <v>6448</v>
      </c>
      <c r="K183">
        <v>6580</v>
      </c>
      <c r="L183">
        <v>6439</v>
      </c>
      <c r="M183">
        <v>6631</v>
      </c>
      <c r="N183">
        <v>6532</v>
      </c>
      <c r="O183">
        <v>6919</v>
      </c>
      <c r="P183">
        <v>6746</v>
      </c>
      <c r="Q183">
        <v>6485</v>
      </c>
      <c r="R183">
        <v>6695</v>
      </c>
    </row>
    <row r="184" spans="1:21" x14ac:dyDescent="0.25">
      <c r="B184" s="1"/>
      <c r="C184">
        <v>6711</v>
      </c>
      <c r="D184">
        <v>6853</v>
      </c>
      <c r="E184">
        <v>6758</v>
      </c>
      <c r="F184">
        <v>6945</v>
      </c>
      <c r="G184">
        <v>6683</v>
      </c>
      <c r="H184">
        <v>6709</v>
      </c>
      <c r="I184">
        <v>6660</v>
      </c>
      <c r="J184">
        <v>6642</v>
      </c>
      <c r="K184">
        <v>6861</v>
      </c>
      <c r="L184">
        <v>6971</v>
      </c>
      <c r="M184">
        <v>6881</v>
      </c>
      <c r="N184">
        <v>6774</v>
      </c>
      <c r="O184">
        <v>7469</v>
      </c>
      <c r="P184">
        <v>7349</v>
      </c>
      <c r="Q184">
        <v>7266</v>
      </c>
      <c r="R184">
        <v>7301</v>
      </c>
    </row>
    <row r="185" spans="1:21" x14ac:dyDescent="0.25">
      <c r="A185" t="s">
        <v>1026</v>
      </c>
      <c r="B185">
        <f>AVERAGE(B95:B184)</f>
        <v>6327</v>
      </c>
      <c r="C185">
        <f>AVERAGE(C95:C184)</f>
        <v>6530.833333333333</v>
      </c>
      <c r="D185">
        <f t="shared" ref="D185:R185" si="1">AVERAGE(D95:D184)</f>
        <v>6623.5888888888885</v>
      </c>
      <c r="E185">
        <f t="shared" si="1"/>
        <v>6509.0444444444447</v>
      </c>
      <c r="F185">
        <f t="shared" si="1"/>
        <v>6651.4666666666662</v>
      </c>
      <c r="G185">
        <f t="shared" si="1"/>
        <v>6770.3777777777777</v>
      </c>
      <c r="H185">
        <f t="shared" si="1"/>
        <v>6740.2777777777774</v>
      </c>
      <c r="I185">
        <f t="shared" si="1"/>
        <v>6750.7111111111108</v>
      </c>
      <c r="J185">
        <f t="shared" si="1"/>
        <v>6711.4111111111115</v>
      </c>
      <c r="K185">
        <f t="shared" si="1"/>
        <v>6680.9888888888891</v>
      </c>
      <c r="L185">
        <f t="shared" si="1"/>
        <v>6672.7333333333336</v>
      </c>
      <c r="M185">
        <f t="shared" si="1"/>
        <v>6663.0444444444447</v>
      </c>
      <c r="N185">
        <f t="shared" si="1"/>
        <v>6680.1333333333332</v>
      </c>
      <c r="O185">
        <f t="shared" si="1"/>
        <v>7080.3111111111111</v>
      </c>
      <c r="P185">
        <f t="shared" si="1"/>
        <v>7039.2</v>
      </c>
      <c r="Q185">
        <f t="shared" si="1"/>
        <v>7001.9222222222224</v>
      </c>
      <c r="R185">
        <f t="shared" si="1"/>
        <v>7039.7777777777774</v>
      </c>
    </row>
    <row r="187" spans="1:21" x14ac:dyDescent="0.25">
      <c r="B187" t="s">
        <v>1024</v>
      </c>
    </row>
    <row r="188" spans="1:21" x14ac:dyDescent="0.25">
      <c r="B188" s="1"/>
      <c r="C188">
        <v>6427</v>
      </c>
      <c r="D188">
        <v>6504</v>
      </c>
      <c r="E188">
        <v>6486</v>
      </c>
      <c r="F188">
        <v>6539</v>
      </c>
      <c r="G188">
        <v>8162</v>
      </c>
      <c r="H188">
        <v>8112</v>
      </c>
      <c r="I188">
        <v>8109</v>
      </c>
      <c r="J188">
        <v>8176</v>
      </c>
      <c r="K188">
        <v>7294</v>
      </c>
      <c r="L188">
        <v>7242</v>
      </c>
      <c r="M188">
        <v>7181</v>
      </c>
      <c r="N188">
        <v>7093</v>
      </c>
      <c r="O188">
        <v>7408</v>
      </c>
      <c r="P188">
        <v>7366</v>
      </c>
      <c r="Q188">
        <v>7648</v>
      </c>
      <c r="R188">
        <v>7558</v>
      </c>
      <c r="S188">
        <v>6446</v>
      </c>
      <c r="T188">
        <v>6500</v>
      </c>
      <c r="U188">
        <v>6722</v>
      </c>
    </row>
    <row r="189" spans="1:21" x14ac:dyDescent="0.25">
      <c r="B189" s="1"/>
      <c r="C189">
        <v>6687</v>
      </c>
      <c r="D189">
        <v>6708</v>
      </c>
      <c r="E189">
        <v>6569</v>
      </c>
      <c r="F189">
        <v>6732</v>
      </c>
      <c r="G189">
        <v>7911</v>
      </c>
      <c r="H189">
        <v>7861</v>
      </c>
      <c r="I189">
        <v>7869</v>
      </c>
      <c r="J189">
        <v>7885</v>
      </c>
      <c r="K189">
        <v>7384</v>
      </c>
      <c r="L189">
        <v>7394</v>
      </c>
      <c r="M189">
        <v>7379</v>
      </c>
      <c r="N189">
        <v>7297</v>
      </c>
      <c r="O189">
        <v>7448</v>
      </c>
      <c r="P189">
        <v>7613</v>
      </c>
      <c r="Q189">
        <v>7427</v>
      </c>
      <c r="R189">
        <v>7535</v>
      </c>
      <c r="S189">
        <v>6550</v>
      </c>
      <c r="T189">
        <v>6729</v>
      </c>
      <c r="U189">
        <v>6796</v>
      </c>
    </row>
    <row r="190" spans="1:21" x14ac:dyDescent="0.25">
      <c r="B190" s="1"/>
      <c r="C190">
        <v>6172</v>
      </c>
      <c r="D190">
        <v>6150</v>
      </c>
      <c r="E190">
        <v>6029</v>
      </c>
      <c r="F190">
        <v>6112</v>
      </c>
      <c r="G190">
        <v>7489</v>
      </c>
      <c r="H190">
        <v>7433</v>
      </c>
      <c r="I190">
        <v>7508</v>
      </c>
      <c r="J190">
        <v>7480</v>
      </c>
      <c r="K190">
        <v>6687</v>
      </c>
      <c r="L190">
        <v>6633</v>
      </c>
      <c r="M190">
        <v>6711</v>
      </c>
      <c r="N190">
        <v>6599</v>
      </c>
      <c r="O190">
        <v>6764</v>
      </c>
      <c r="P190">
        <v>6971</v>
      </c>
      <c r="Q190">
        <v>7138</v>
      </c>
      <c r="R190">
        <v>6917</v>
      </c>
      <c r="S190">
        <v>5979</v>
      </c>
      <c r="T190">
        <v>6090</v>
      </c>
      <c r="U190">
        <v>6256</v>
      </c>
    </row>
    <row r="191" spans="1:21" x14ac:dyDescent="0.25">
      <c r="B191" s="1"/>
      <c r="C191">
        <v>6486</v>
      </c>
      <c r="D191">
        <v>6520</v>
      </c>
      <c r="E191">
        <v>6401</v>
      </c>
      <c r="F191">
        <v>6582</v>
      </c>
      <c r="G191">
        <v>7672</v>
      </c>
      <c r="H191">
        <v>7595</v>
      </c>
      <c r="I191">
        <v>7598</v>
      </c>
      <c r="J191">
        <v>7676</v>
      </c>
      <c r="K191">
        <v>6960</v>
      </c>
      <c r="L191">
        <v>6689</v>
      </c>
      <c r="M191">
        <v>6795</v>
      </c>
      <c r="N191">
        <v>6811</v>
      </c>
      <c r="O191">
        <v>7096</v>
      </c>
      <c r="P191">
        <v>7143</v>
      </c>
      <c r="Q191">
        <v>7233</v>
      </c>
      <c r="R191">
        <v>7172</v>
      </c>
      <c r="S191">
        <v>6427</v>
      </c>
      <c r="T191">
        <v>6399</v>
      </c>
      <c r="U191">
        <v>6691</v>
      </c>
    </row>
    <row r="192" spans="1:21" x14ac:dyDescent="0.25">
      <c r="B192" s="1"/>
      <c r="C192">
        <v>6451</v>
      </c>
      <c r="D192">
        <v>6556</v>
      </c>
      <c r="E192">
        <v>6578</v>
      </c>
      <c r="F192">
        <v>6646</v>
      </c>
      <c r="G192">
        <v>7567</v>
      </c>
      <c r="H192">
        <v>7439</v>
      </c>
      <c r="I192">
        <v>7487</v>
      </c>
      <c r="J192">
        <v>7579</v>
      </c>
      <c r="K192">
        <v>6768</v>
      </c>
      <c r="L192">
        <v>6982</v>
      </c>
      <c r="M192">
        <v>7208</v>
      </c>
      <c r="N192">
        <v>7250</v>
      </c>
      <c r="O192">
        <v>7279</v>
      </c>
      <c r="P192">
        <v>7088</v>
      </c>
      <c r="Q192">
        <v>7130</v>
      </c>
      <c r="R192">
        <v>7077</v>
      </c>
      <c r="S192">
        <v>6451</v>
      </c>
      <c r="T192">
        <v>6458</v>
      </c>
      <c r="U192">
        <v>6646</v>
      </c>
    </row>
    <row r="193" spans="2:21" x14ac:dyDescent="0.25">
      <c r="B193" s="1"/>
      <c r="C193">
        <v>6550</v>
      </c>
      <c r="D193">
        <v>6580</v>
      </c>
      <c r="E193">
        <v>6368</v>
      </c>
      <c r="F193">
        <v>6648</v>
      </c>
      <c r="G193">
        <v>7971</v>
      </c>
      <c r="H193">
        <v>7910</v>
      </c>
      <c r="I193">
        <v>7970</v>
      </c>
      <c r="J193">
        <v>7967</v>
      </c>
      <c r="K193">
        <v>7255</v>
      </c>
      <c r="L193">
        <v>7334</v>
      </c>
      <c r="M193">
        <v>7185</v>
      </c>
      <c r="N193">
        <v>7191</v>
      </c>
      <c r="O193">
        <v>7643</v>
      </c>
      <c r="P193">
        <v>7651</v>
      </c>
      <c r="Q193">
        <v>7559</v>
      </c>
      <c r="R193">
        <v>7564</v>
      </c>
      <c r="S193">
        <v>6558</v>
      </c>
      <c r="T193">
        <v>6577</v>
      </c>
      <c r="U193">
        <v>6648</v>
      </c>
    </row>
    <row r="194" spans="2:21" x14ac:dyDescent="0.25">
      <c r="B194" s="1"/>
      <c r="C194">
        <v>6405</v>
      </c>
      <c r="D194">
        <v>6325</v>
      </c>
      <c r="E194">
        <v>6230</v>
      </c>
      <c r="F194">
        <v>6455</v>
      </c>
      <c r="G194">
        <v>7555</v>
      </c>
      <c r="H194">
        <v>7466</v>
      </c>
      <c r="I194">
        <v>7475</v>
      </c>
      <c r="J194">
        <v>7561</v>
      </c>
      <c r="K194">
        <v>6947</v>
      </c>
      <c r="L194">
        <v>6844</v>
      </c>
      <c r="M194">
        <v>6834</v>
      </c>
      <c r="N194">
        <v>6748</v>
      </c>
      <c r="O194">
        <v>7135</v>
      </c>
      <c r="P194">
        <v>7246</v>
      </c>
      <c r="Q194">
        <v>7269</v>
      </c>
      <c r="R194">
        <v>7357</v>
      </c>
      <c r="S194">
        <v>6150</v>
      </c>
      <c r="T194">
        <v>6384</v>
      </c>
      <c r="U194">
        <v>6412</v>
      </c>
    </row>
    <row r="195" spans="2:21" x14ac:dyDescent="0.25">
      <c r="B195" s="1"/>
      <c r="C195">
        <v>6288</v>
      </c>
      <c r="D195">
        <v>6281</v>
      </c>
      <c r="E195">
        <v>6189</v>
      </c>
      <c r="F195">
        <v>6339</v>
      </c>
      <c r="G195">
        <v>7344</v>
      </c>
      <c r="H195">
        <v>7295</v>
      </c>
      <c r="I195">
        <v>7321</v>
      </c>
      <c r="J195">
        <v>7359</v>
      </c>
      <c r="K195">
        <v>6855</v>
      </c>
      <c r="L195">
        <v>6975</v>
      </c>
      <c r="M195">
        <v>7029</v>
      </c>
      <c r="N195">
        <v>6963</v>
      </c>
      <c r="O195">
        <v>7258</v>
      </c>
      <c r="P195">
        <v>7116</v>
      </c>
      <c r="Q195">
        <v>7146</v>
      </c>
      <c r="R195">
        <v>7123</v>
      </c>
      <c r="S195">
        <v>6095</v>
      </c>
      <c r="T195">
        <v>6424</v>
      </c>
      <c r="U195">
        <v>6288</v>
      </c>
    </row>
    <row r="196" spans="2:21" x14ac:dyDescent="0.25">
      <c r="B196" s="1"/>
      <c r="C196">
        <v>5933</v>
      </c>
      <c r="D196">
        <v>5925</v>
      </c>
      <c r="E196">
        <v>5855</v>
      </c>
      <c r="F196">
        <v>6132</v>
      </c>
      <c r="G196">
        <v>7622</v>
      </c>
      <c r="H196">
        <v>7550</v>
      </c>
      <c r="I196">
        <v>7579</v>
      </c>
      <c r="J196">
        <v>7666</v>
      </c>
      <c r="K196">
        <v>7115</v>
      </c>
      <c r="L196">
        <v>6975</v>
      </c>
      <c r="M196">
        <v>7110</v>
      </c>
      <c r="N196">
        <v>7020</v>
      </c>
      <c r="O196">
        <v>6967</v>
      </c>
      <c r="P196">
        <v>7229</v>
      </c>
      <c r="Q196">
        <v>7328</v>
      </c>
      <c r="R196">
        <v>7174</v>
      </c>
      <c r="S196">
        <v>5982</v>
      </c>
      <c r="T196">
        <v>6094</v>
      </c>
      <c r="U196">
        <v>6172</v>
      </c>
    </row>
    <row r="197" spans="2:21" x14ac:dyDescent="0.25">
      <c r="B197" s="1"/>
      <c r="C197">
        <v>6370</v>
      </c>
      <c r="D197">
        <v>6476</v>
      </c>
      <c r="E197">
        <v>6321</v>
      </c>
      <c r="F197">
        <v>6549</v>
      </c>
      <c r="G197">
        <v>7788</v>
      </c>
      <c r="H197">
        <v>7706</v>
      </c>
      <c r="I197">
        <v>7736</v>
      </c>
      <c r="J197">
        <v>7820</v>
      </c>
      <c r="K197">
        <v>7233</v>
      </c>
      <c r="L197">
        <v>6848</v>
      </c>
      <c r="M197">
        <v>6949</v>
      </c>
      <c r="N197">
        <v>6869</v>
      </c>
      <c r="O197">
        <v>7036</v>
      </c>
      <c r="P197">
        <v>7098</v>
      </c>
      <c r="Q197">
        <v>7101</v>
      </c>
      <c r="R197">
        <v>7107</v>
      </c>
      <c r="S197">
        <v>6334</v>
      </c>
      <c r="T197">
        <v>6404</v>
      </c>
      <c r="U197">
        <v>6577</v>
      </c>
    </row>
    <row r="198" spans="2:21" x14ac:dyDescent="0.25">
      <c r="B198" s="1"/>
      <c r="C198">
        <v>5947</v>
      </c>
      <c r="D198">
        <v>5916</v>
      </c>
      <c r="E198">
        <v>5975</v>
      </c>
      <c r="F198">
        <v>6058</v>
      </c>
      <c r="G198">
        <v>7267</v>
      </c>
      <c r="H198">
        <v>7228</v>
      </c>
      <c r="I198">
        <v>7247</v>
      </c>
      <c r="J198">
        <v>7333</v>
      </c>
      <c r="K198">
        <v>6748</v>
      </c>
      <c r="L198">
        <v>6746</v>
      </c>
      <c r="M198">
        <v>6666</v>
      </c>
      <c r="N198">
        <v>6693</v>
      </c>
      <c r="O198">
        <v>7005</v>
      </c>
      <c r="P198">
        <v>6664</v>
      </c>
      <c r="Q198">
        <v>6733</v>
      </c>
      <c r="R198">
        <v>6703</v>
      </c>
      <c r="S198">
        <v>5862</v>
      </c>
      <c r="T198">
        <v>6129</v>
      </c>
      <c r="U198">
        <v>6117</v>
      </c>
    </row>
    <row r="199" spans="2:21" x14ac:dyDescent="0.25">
      <c r="B199" s="1"/>
      <c r="C199">
        <v>5985</v>
      </c>
      <c r="D199">
        <v>5978</v>
      </c>
      <c r="E199">
        <v>5860</v>
      </c>
      <c r="F199">
        <v>6099</v>
      </c>
      <c r="G199">
        <v>7306</v>
      </c>
      <c r="H199">
        <v>7246</v>
      </c>
      <c r="I199">
        <v>7241</v>
      </c>
      <c r="J199">
        <v>7273</v>
      </c>
      <c r="K199">
        <v>6554</v>
      </c>
      <c r="L199">
        <v>6666</v>
      </c>
      <c r="M199">
        <v>6749</v>
      </c>
      <c r="N199">
        <v>6780</v>
      </c>
      <c r="O199">
        <v>6918</v>
      </c>
      <c r="P199">
        <v>7074</v>
      </c>
      <c r="Q199">
        <v>7108</v>
      </c>
      <c r="R199">
        <v>6968</v>
      </c>
      <c r="S199">
        <v>6003</v>
      </c>
      <c r="T199">
        <v>6127</v>
      </c>
      <c r="U199">
        <v>6073</v>
      </c>
    </row>
    <row r="200" spans="2:21" x14ac:dyDescent="0.25">
      <c r="B200" s="1"/>
      <c r="C200">
        <v>6256</v>
      </c>
      <c r="D200">
        <v>6242</v>
      </c>
      <c r="E200">
        <v>6123</v>
      </c>
      <c r="F200">
        <v>6324</v>
      </c>
      <c r="G200">
        <v>8152</v>
      </c>
      <c r="H200">
        <v>8002</v>
      </c>
      <c r="I200">
        <v>8016</v>
      </c>
      <c r="J200">
        <v>8155</v>
      </c>
      <c r="K200">
        <v>7430</v>
      </c>
      <c r="L200">
        <v>7579</v>
      </c>
      <c r="M200">
        <v>7221</v>
      </c>
      <c r="N200">
        <v>7265</v>
      </c>
      <c r="O200">
        <v>7347</v>
      </c>
      <c r="P200">
        <v>7462</v>
      </c>
      <c r="Q200">
        <v>7494</v>
      </c>
      <c r="R200">
        <v>7418</v>
      </c>
      <c r="S200">
        <v>6203</v>
      </c>
      <c r="T200">
        <v>6401</v>
      </c>
      <c r="U200">
        <v>6577</v>
      </c>
    </row>
    <row r="201" spans="2:21" x14ac:dyDescent="0.25">
      <c r="B201" s="1"/>
      <c r="C201">
        <v>6210</v>
      </c>
      <c r="D201">
        <v>6234</v>
      </c>
      <c r="E201">
        <v>6263</v>
      </c>
      <c r="F201">
        <v>6407</v>
      </c>
      <c r="G201">
        <v>7741</v>
      </c>
      <c r="H201">
        <v>7689</v>
      </c>
      <c r="I201">
        <v>7666</v>
      </c>
      <c r="J201">
        <v>7761</v>
      </c>
      <c r="K201">
        <v>7254</v>
      </c>
      <c r="L201">
        <v>7134</v>
      </c>
      <c r="M201">
        <v>7105</v>
      </c>
      <c r="N201">
        <v>7055</v>
      </c>
      <c r="O201">
        <v>7442</v>
      </c>
      <c r="P201">
        <v>7183</v>
      </c>
      <c r="Q201">
        <v>7311</v>
      </c>
      <c r="R201">
        <v>7273</v>
      </c>
      <c r="S201">
        <v>6170</v>
      </c>
      <c r="T201">
        <v>6298</v>
      </c>
      <c r="U201">
        <v>6357</v>
      </c>
    </row>
    <row r="202" spans="2:21" x14ac:dyDescent="0.25">
      <c r="B202" s="1"/>
      <c r="C202">
        <v>5731</v>
      </c>
      <c r="D202">
        <v>5736</v>
      </c>
      <c r="E202">
        <v>5744</v>
      </c>
      <c r="F202">
        <v>5814</v>
      </c>
      <c r="G202">
        <v>6922</v>
      </c>
      <c r="H202">
        <v>6871</v>
      </c>
      <c r="I202">
        <v>6881</v>
      </c>
      <c r="J202">
        <v>6935</v>
      </c>
      <c r="K202">
        <v>6123</v>
      </c>
      <c r="L202">
        <v>6342</v>
      </c>
      <c r="M202">
        <v>6481</v>
      </c>
      <c r="N202">
        <v>6586</v>
      </c>
      <c r="O202">
        <v>6409</v>
      </c>
      <c r="P202">
        <v>6538</v>
      </c>
      <c r="Q202">
        <v>6541</v>
      </c>
      <c r="R202">
        <v>6446</v>
      </c>
      <c r="S202">
        <v>5608</v>
      </c>
      <c r="T202">
        <v>5782</v>
      </c>
      <c r="U202">
        <v>5867</v>
      </c>
    </row>
    <row r="203" spans="2:21" x14ac:dyDescent="0.25">
      <c r="B203" s="1"/>
      <c r="C203">
        <v>6406</v>
      </c>
      <c r="D203">
        <v>6333</v>
      </c>
      <c r="E203">
        <v>6335</v>
      </c>
      <c r="F203">
        <v>6425</v>
      </c>
      <c r="G203">
        <v>7996</v>
      </c>
      <c r="H203">
        <v>8093</v>
      </c>
      <c r="I203">
        <v>8096</v>
      </c>
      <c r="J203">
        <v>8050</v>
      </c>
      <c r="K203">
        <v>7335</v>
      </c>
      <c r="L203">
        <v>7159</v>
      </c>
      <c r="M203">
        <v>7505</v>
      </c>
      <c r="N203">
        <v>7426</v>
      </c>
      <c r="O203">
        <v>7342</v>
      </c>
      <c r="P203">
        <v>7747</v>
      </c>
      <c r="Q203">
        <v>7630</v>
      </c>
      <c r="R203">
        <v>7812</v>
      </c>
      <c r="S203">
        <v>6283</v>
      </c>
      <c r="T203">
        <v>6549</v>
      </c>
      <c r="U203">
        <v>6457</v>
      </c>
    </row>
    <row r="204" spans="2:21" x14ac:dyDescent="0.25">
      <c r="B204" s="1"/>
      <c r="C204">
        <v>6570</v>
      </c>
      <c r="D204">
        <v>6615</v>
      </c>
      <c r="E204">
        <v>6520</v>
      </c>
      <c r="F204">
        <v>6640</v>
      </c>
      <c r="G204">
        <v>7926</v>
      </c>
      <c r="H204">
        <v>7928</v>
      </c>
      <c r="I204">
        <v>7965</v>
      </c>
      <c r="J204">
        <v>7883</v>
      </c>
      <c r="K204">
        <v>7233</v>
      </c>
      <c r="L204">
        <v>6777</v>
      </c>
      <c r="M204">
        <v>7157</v>
      </c>
      <c r="N204">
        <v>7065</v>
      </c>
      <c r="O204">
        <v>7581</v>
      </c>
      <c r="P204">
        <v>7586</v>
      </c>
      <c r="Q204">
        <v>7455</v>
      </c>
      <c r="R204">
        <v>7680</v>
      </c>
      <c r="S204">
        <v>6556</v>
      </c>
      <c r="T204">
        <v>6610</v>
      </c>
      <c r="U204">
        <v>6800</v>
      </c>
    </row>
    <row r="205" spans="2:21" x14ac:dyDescent="0.25">
      <c r="B205" s="1"/>
      <c r="C205">
        <v>6356</v>
      </c>
      <c r="D205">
        <v>6413</v>
      </c>
      <c r="E205">
        <v>6203</v>
      </c>
      <c r="F205">
        <v>6390</v>
      </c>
      <c r="G205">
        <v>7796</v>
      </c>
      <c r="H205">
        <v>7658</v>
      </c>
      <c r="I205">
        <v>7691</v>
      </c>
      <c r="J205">
        <v>7773</v>
      </c>
      <c r="K205">
        <v>7251</v>
      </c>
      <c r="L205">
        <v>7238</v>
      </c>
      <c r="M205">
        <v>6877</v>
      </c>
      <c r="N205">
        <v>6771</v>
      </c>
      <c r="O205">
        <v>7206</v>
      </c>
      <c r="P205">
        <v>7286</v>
      </c>
      <c r="Q205">
        <v>7284</v>
      </c>
      <c r="R205">
        <v>7271</v>
      </c>
      <c r="S205">
        <v>6263</v>
      </c>
      <c r="T205">
        <v>6452</v>
      </c>
      <c r="U205">
        <v>6540</v>
      </c>
    </row>
    <row r="206" spans="2:21" x14ac:dyDescent="0.25">
      <c r="B206" s="1"/>
      <c r="C206">
        <v>6082</v>
      </c>
      <c r="D206">
        <v>6130</v>
      </c>
      <c r="E206">
        <v>6019</v>
      </c>
      <c r="F206">
        <v>6183</v>
      </c>
      <c r="G206">
        <v>7378</v>
      </c>
      <c r="H206">
        <v>7326</v>
      </c>
      <c r="I206">
        <v>7385</v>
      </c>
      <c r="J206">
        <v>7378</v>
      </c>
      <c r="K206">
        <v>6713</v>
      </c>
      <c r="L206">
        <v>6790</v>
      </c>
      <c r="M206">
        <v>6574</v>
      </c>
      <c r="N206">
        <v>6593</v>
      </c>
      <c r="O206">
        <v>7132</v>
      </c>
      <c r="P206">
        <v>7102</v>
      </c>
      <c r="Q206">
        <v>7208</v>
      </c>
      <c r="R206">
        <v>6994</v>
      </c>
      <c r="S206">
        <v>5990</v>
      </c>
      <c r="T206">
        <v>6175</v>
      </c>
      <c r="U206">
        <v>6137</v>
      </c>
    </row>
    <row r="207" spans="2:21" x14ac:dyDescent="0.25">
      <c r="B207" s="1"/>
      <c r="C207">
        <v>6408</v>
      </c>
      <c r="D207">
        <v>6540</v>
      </c>
      <c r="E207">
        <v>6457</v>
      </c>
      <c r="F207">
        <v>6530</v>
      </c>
      <c r="G207">
        <v>7753</v>
      </c>
      <c r="H207">
        <v>7594</v>
      </c>
      <c r="I207">
        <v>7584</v>
      </c>
      <c r="J207">
        <v>7759</v>
      </c>
      <c r="K207">
        <v>7180</v>
      </c>
      <c r="L207">
        <v>7467</v>
      </c>
      <c r="M207">
        <v>7168</v>
      </c>
      <c r="N207">
        <v>7075</v>
      </c>
      <c r="O207">
        <v>7557</v>
      </c>
      <c r="P207">
        <v>7406</v>
      </c>
      <c r="Q207">
        <v>7239</v>
      </c>
      <c r="R207">
        <v>7320</v>
      </c>
      <c r="S207">
        <v>6536</v>
      </c>
      <c r="T207">
        <v>6721</v>
      </c>
      <c r="U207">
        <v>6693</v>
      </c>
    </row>
    <row r="208" spans="2:21" x14ac:dyDescent="0.25">
      <c r="B208" s="1"/>
      <c r="C208">
        <v>6260</v>
      </c>
      <c r="D208">
        <v>6337</v>
      </c>
      <c r="E208">
        <v>6345</v>
      </c>
      <c r="F208">
        <v>6379</v>
      </c>
      <c r="G208">
        <v>7760</v>
      </c>
      <c r="H208">
        <v>7651</v>
      </c>
      <c r="I208">
        <v>7664</v>
      </c>
      <c r="J208">
        <v>7737</v>
      </c>
      <c r="K208">
        <v>6764</v>
      </c>
      <c r="L208">
        <v>7204</v>
      </c>
      <c r="M208">
        <v>7170</v>
      </c>
      <c r="N208">
        <v>7053</v>
      </c>
      <c r="O208">
        <v>7247</v>
      </c>
      <c r="P208">
        <v>7098</v>
      </c>
      <c r="Q208">
        <v>7237</v>
      </c>
      <c r="R208">
        <v>7335</v>
      </c>
      <c r="S208">
        <v>6205</v>
      </c>
      <c r="T208">
        <v>6481</v>
      </c>
      <c r="U208">
        <v>6453</v>
      </c>
    </row>
    <row r="209" spans="2:21" x14ac:dyDescent="0.25">
      <c r="B209" s="1"/>
      <c r="C209">
        <v>6337</v>
      </c>
      <c r="D209">
        <v>6360</v>
      </c>
      <c r="E209">
        <v>6307</v>
      </c>
      <c r="F209">
        <v>6484</v>
      </c>
      <c r="G209">
        <v>7445</v>
      </c>
      <c r="H209">
        <v>7430</v>
      </c>
      <c r="I209">
        <v>7398</v>
      </c>
      <c r="J209">
        <v>7483</v>
      </c>
      <c r="K209">
        <v>6911</v>
      </c>
      <c r="L209">
        <v>6816</v>
      </c>
      <c r="M209">
        <v>6891</v>
      </c>
      <c r="N209">
        <v>6904</v>
      </c>
      <c r="O209">
        <v>7148</v>
      </c>
      <c r="P209">
        <v>7092</v>
      </c>
      <c r="Q209">
        <v>7211</v>
      </c>
      <c r="R209">
        <v>7068</v>
      </c>
      <c r="S209">
        <v>6198</v>
      </c>
      <c r="T209">
        <v>6349</v>
      </c>
      <c r="U209">
        <v>6311</v>
      </c>
    </row>
    <row r="210" spans="2:21" x14ac:dyDescent="0.25">
      <c r="B210" s="1"/>
      <c r="C210">
        <v>6380</v>
      </c>
      <c r="D210">
        <v>6395</v>
      </c>
      <c r="E210">
        <v>6290</v>
      </c>
      <c r="F210">
        <v>6404</v>
      </c>
      <c r="G210">
        <v>7733</v>
      </c>
      <c r="H210">
        <v>7691</v>
      </c>
      <c r="I210">
        <v>7709</v>
      </c>
      <c r="J210">
        <v>7779</v>
      </c>
      <c r="K210">
        <v>7121</v>
      </c>
      <c r="L210">
        <v>7302</v>
      </c>
      <c r="M210">
        <v>7134</v>
      </c>
      <c r="N210">
        <v>7059</v>
      </c>
      <c r="O210">
        <v>7399</v>
      </c>
      <c r="P210">
        <v>7276</v>
      </c>
      <c r="Q210">
        <v>7378</v>
      </c>
      <c r="R210">
        <v>7484</v>
      </c>
      <c r="S210">
        <v>6298</v>
      </c>
      <c r="T210">
        <v>6318</v>
      </c>
      <c r="U210">
        <v>6393</v>
      </c>
    </row>
    <row r="211" spans="2:21" x14ac:dyDescent="0.25">
      <c r="B211" s="1"/>
      <c r="C211">
        <v>6488</v>
      </c>
      <c r="D211">
        <v>6581</v>
      </c>
      <c r="E211">
        <v>6461</v>
      </c>
      <c r="F211">
        <v>6608</v>
      </c>
      <c r="G211">
        <v>7758</v>
      </c>
      <c r="H211">
        <v>7669</v>
      </c>
      <c r="I211">
        <v>7711</v>
      </c>
      <c r="J211">
        <v>7776</v>
      </c>
      <c r="K211">
        <v>6954</v>
      </c>
      <c r="L211">
        <v>6829</v>
      </c>
      <c r="M211">
        <v>6907</v>
      </c>
      <c r="N211">
        <v>6918</v>
      </c>
      <c r="O211">
        <v>7336</v>
      </c>
      <c r="P211">
        <v>7201</v>
      </c>
      <c r="Q211">
        <v>7448</v>
      </c>
      <c r="R211">
        <v>7226</v>
      </c>
      <c r="S211">
        <v>6475</v>
      </c>
      <c r="T211">
        <v>6559</v>
      </c>
      <c r="U211">
        <v>6671</v>
      </c>
    </row>
    <row r="212" spans="2:21" x14ac:dyDescent="0.25">
      <c r="B212" s="1"/>
      <c r="C212">
        <v>6359</v>
      </c>
      <c r="D212">
        <v>6446</v>
      </c>
      <c r="E212">
        <v>6322</v>
      </c>
      <c r="F212">
        <v>6471</v>
      </c>
      <c r="G212">
        <v>7488</v>
      </c>
      <c r="H212">
        <v>7447</v>
      </c>
      <c r="I212">
        <v>7457</v>
      </c>
      <c r="J212">
        <v>7479</v>
      </c>
      <c r="K212">
        <v>7262</v>
      </c>
      <c r="L212">
        <v>7040</v>
      </c>
      <c r="M212">
        <v>7100</v>
      </c>
      <c r="N212">
        <v>7158</v>
      </c>
      <c r="O212">
        <v>7361</v>
      </c>
      <c r="P212">
        <v>7207</v>
      </c>
      <c r="Q212">
        <v>7216</v>
      </c>
      <c r="R212">
        <v>7500</v>
      </c>
      <c r="S212">
        <v>6301</v>
      </c>
      <c r="T212">
        <v>6529</v>
      </c>
      <c r="U212">
        <v>6499</v>
      </c>
    </row>
    <row r="213" spans="2:21" x14ac:dyDescent="0.25">
      <c r="B213" s="1"/>
      <c r="C213">
        <v>5979</v>
      </c>
      <c r="D213">
        <v>6003</v>
      </c>
      <c r="E213">
        <v>5834</v>
      </c>
      <c r="F213">
        <v>6083</v>
      </c>
      <c r="G213">
        <v>7368</v>
      </c>
      <c r="H213">
        <v>7310</v>
      </c>
      <c r="I213">
        <v>7327</v>
      </c>
      <c r="J213">
        <v>7374</v>
      </c>
      <c r="K213">
        <v>7125</v>
      </c>
      <c r="L213">
        <v>7122</v>
      </c>
      <c r="M213">
        <v>6960</v>
      </c>
      <c r="N213">
        <v>6951</v>
      </c>
      <c r="O213">
        <v>7182</v>
      </c>
      <c r="P213">
        <v>7146</v>
      </c>
      <c r="Q213">
        <v>7402</v>
      </c>
      <c r="R213">
        <v>7330</v>
      </c>
      <c r="S213">
        <v>5897</v>
      </c>
      <c r="T213">
        <v>6122</v>
      </c>
      <c r="U213">
        <v>6223</v>
      </c>
    </row>
    <row r="214" spans="2:21" x14ac:dyDescent="0.25">
      <c r="B214" s="1"/>
      <c r="C214">
        <v>5810</v>
      </c>
      <c r="D214">
        <v>5886</v>
      </c>
      <c r="E214">
        <v>5724</v>
      </c>
      <c r="F214">
        <v>6105</v>
      </c>
      <c r="G214">
        <v>7216</v>
      </c>
      <c r="H214">
        <v>7216</v>
      </c>
      <c r="I214">
        <v>7269</v>
      </c>
      <c r="J214">
        <v>7258</v>
      </c>
      <c r="K214">
        <v>6600</v>
      </c>
      <c r="L214">
        <v>6312</v>
      </c>
      <c r="M214">
        <v>6500</v>
      </c>
      <c r="N214">
        <v>6541</v>
      </c>
      <c r="O214">
        <v>6811</v>
      </c>
      <c r="P214">
        <v>7075</v>
      </c>
      <c r="Q214">
        <v>7141</v>
      </c>
      <c r="R214">
        <v>7119</v>
      </c>
      <c r="S214">
        <v>5686</v>
      </c>
      <c r="T214">
        <v>6016</v>
      </c>
      <c r="U214">
        <v>6055</v>
      </c>
    </row>
    <row r="215" spans="2:21" x14ac:dyDescent="0.25">
      <c r="B215" s="1"/>
      <c r="C215">
        <v>6307</v>
      </c>
      <c r="D215">
        <v>6360</v>
      </c>
      <c r="E215">
        <v>6223</v>
      </c>
      <c r="F215">
        <v>6402</v>
      </c>
      <c r="G215">
        <v>7951</v>
      </c>
      <c r="H215">
        <v>7807</v>
      </c>
      <c r="I215">
        <v>7804</v>
      </c>
      <c r="J215">
        <v>7951</v>
      </c>
      <c r="K215">
        <v>6955</v>
      </c>
      <c r="L215">
        <v>6952</v>
      </c>
      <c r="M215">
        <v>6907</v>
      </c>
      <c r="N215">
        <v>6906</v>
      </c>
      <c r="O215">
        <v>7356</v>
      </c>
      <c r="P215">
        <v>7415</v>
      </c>
      <c r="Q215">
        <v>7443</v>
      </c>
      <c r="R215">
        <v>7570</v>
      </c>
      <c r="S215">
        <v>6424</v>
      </c>
      <c r="T215">
        <v>6441</v>
      </c>
      <c r="U215">
        <v>6494</v>
      </c>
    </row>
    <row r="216" spans="2:21" x14ac:dyDescent="0.25">
      <c r="B216" s="1"/>
      <c r="C216">
        <v>6294</v>
      </c>
      <c r="D216">
        <v>6328</v>
      </c>
      <c r="E216">
        <v>6175</v>
      </c>
      <c r="F216">
        <v>6389</v>
      </c>
      <c r="G216">
        <v>7441</v>
      </c>
      <c r="H216">
        <v>7468</v>
      </c>
      <c r="I216">
        <v>7535</v>
      </c>
      <c r="J216">
        <v>7464</v>
      </c>
      <c r="K216">
        <v>6749</v>
      </c>
      <c r="L216">
        <v>7032</v>
      </c>
      <c r="M216">
        <v>6706</v>
      </c>
      <c r="N216">
        <v>6616</v>
      </c>
      <c r="O216">
        <v>7183</v>
      </c>
      <c r="P216">
        <v>7146</v>
      </c>
      <c r="Q216">
        <v>6884</v>
      </c>
      <c r="R216">
        <v>6888</v>
      </c>
      <c r="S216">
        <v>6127</v>
      </c>
      <c r="T216">
        <v>6399</v>
      </c>
      <c r="U216">
        <v>6260</v>
      </c>
    </row>
    <row r="217" spans="2:21" x14ac:dyDescent="0.25">
      <c r="B217" s="1"/>
      <c r="C217">
        <v>6079</v>
      </c>
      <c r="D217">
        <v>6166</v>
      </c>
      <c r="E217">
        <v>6166</v>
      </c>
      <c r="F217">
        <v>6191</v>
      </c>
      <c r="G217">
        <v>7408</v>
      </c>
      <c r="H217">
        <v>7320</v>
      </c>
      <c r="I217">
        <v>7348</v>
      </c>
      <c r="J217">
        <v>7418</v>
      </c>
      <c r="K217">
        <v>6787</v>
      </c>
      <c r="L217">
        <v>6707</v>
      </c>
      <c r="M217">
        <v>6807</v>
      </c>
      <c r="N217">
        <v>6846</v>
      </c>
      <c r="O217">
        <v>7137</v>
      </c>
      <c r="P217">
        <v>7060</v>
      </c>
      <c r="Q217">
        <v>7252</v>
      </c>
      <c r="R217">
        <v>7115</v>
      </c>
      <c r="S217">
        <v>6074</v>
      </c>
      <c r="T217">
        <v>6198</v>
      </c>
      <c r="U217">
        <v>6140</v>
      </c>
    </row>
    <row r="218" spans="2:21" x14ac:dyDescent="0.25">
      <c r="B218" s="1"/>
      <c r="C218">
        <v>6280</v>
      </c>
      <c r="D218">
        <v>6315</v>
      </c>
      <c r="E218">
        <v>6085</v>
      </c>
      <c r="F218">
        <v>6230</v>
      </c>
      <c r="G218">
        <v>7619</v>
      </c>
      <c r="H218">
        <v>7417</v>
      </c>
      <c r="I218">
        <v>7453</v>
      </c>
      <c r="J218">
        <v>7676</v>
      </c>
      <c r="K218">
        <v>7165</v>
      </c>
      <c r="L218">
        <v>7052</v>
      </c>
      <c r="M218">
        <v>6922</v>
      </c>
      <c r="N218">
        <v>6876</v>
      </c>
      <c r="O218">
        <v>7218</v>
      </c>
      <c r="P218">
        <v>7214</v>
      </c>
      <c r="Q218">
        <v>7461</v>
      </c>
      <c r="R218">
        <v>7451</v>
      </c>
      <c r="S218">
        <v>6158</v>
      </c>
      <c r="T218">
        <v>6338</v>
      </c>
      <c r="U218">
        <v>6427</v>
      </c>
    </row>
    <row r="219" spans="2:21" x14ac:dyDescent="0.25">
      <c r="B219" s="1"/>
      <c r="C219">
        <v>6353</v>
      </c>
      <c r="D219">
        <v>6417</v>
      </c>
      <c r="E219">
        <v>6381</v>
      </c>
      <c r="F219">
        <v>6523</v>
      </c>
      <c r="G219">
        <v>7844</v>
      </c>
      <c r="H219">
        <v>7858</v>
      </c>
      <c r="I219">
        <v>7879</v>
      </c>
      <c r="J219">
        <v>7856</v>
      </c>
      <c r="K219">
        <v>7436</v>
      </c>
      <c r="L219">
        <v>7255</v>
      </c>
      <c r="M219">
        <v>7251</v>
      </c>
      <c r="N219">
        <v>7281</v>
      </c>
      <c r="O219">
        <v>7374</v>
      </c>
      <c r="P219">
        <v>7148</v>
      </c>
      <c r="Q219">
        <v>7429</v>
      </c>
      <c r="R219">
        <v>7460</v>
      </c>
      <c r="S219">
        <v>6400</v>
      </c>
      <c r="T219">
        <v>6480</v>
      </c>
      <c r="U219">
        <v>6445</v>
      </c>
    </row>
    <row r="220" spans="2:21" x14ac:dyDescent="0.25">
      <c r="B220" s="1"/>
      <c r="C220">
        <v>6375</v>
      </c>
      <c r="D220">
        <v>6370</v>
      </c>
      <c r="E220">
        <v>6211</v>
      </c>
      <c r="F220">
        <v>6512</v>
      </c>
      <c r="G220">
        <v>7537</v>
      </c>
      <c r="H220">
        <v>7538</v>
      </c>
      <c r="I220">
        <v>7552</v>
      </c>
      <c r="J220">
        <v>7522</v>
      </c>
      <c r="K220">
        <v>7106</v>
      </c>
      <c r="L220">
        <v>6835</v>
      </c>
      <c r="M220">
        <v>7069</v>
      </c>
      <c r="N220">
        <v>7064</v>
      </c>
      <c r="O220">
        <v>7364</v>
      </c>
      <c r="P220">
        <v>7067</v>
      </c>
      <c r="Q220">
        <v>7221</v>
      </c>
      <c r="R220">
        <v>7185</v>
      </c>
      <c r="S220">
        <v>6315</v>
      </c>
      <c r="T220">
        <v>6656</v>
      </c>
      <c r="U220">
        <v>6559</v>
      </c>
    </row>
    <row r="221" spans="2:21" x14ac:dyDescent="0.25">
      <c r="B221" s="1"/>
      <c r="C221">
        <v>6325</v>
      </c>
      <c r="D221">
        <v>6451</v>
      </c>
      <c r="E221">
        <v>6176</v>
      </c>
      <c r="F221">
        <v>6366</v>
      </c>
      <c r="G221">
        <v>7491</v>
      </c>
      <c r="H221">
        <v>7503</v>
      </c>
      <c r="I221">
        <v>7510</v>
      </c>
      <c r="J221">
        <v>7492</v>
      </c>
      <c r="K221">
        <v>7114</v>
      </c>
      <c r="L221">
        <v>6947</v>
      </c>
      <c r="M221">
        <v>7024</v>
      </c>
      <c r="N221">
        <v>6949</v>
      </c>
      <c r="O221">
        <v>7183</v>
      </c>
      <c r="P221">
        <v>7343</v>
      </c>
      <c r="Q221">
        <v>7400</v>
      </c>
      <c r="R221">
        <v>7426</v>
      </c>
      <c r="S221">
        <v>6214</v>
      </c>
      <c r="T221">
        <v>6268</v>
      </c>
      <c r="U221">
        <v>6295</v>
      </c>
    </row>
    <row r="222" spans="2:21" x14ac:dyDescent="0.25">
      <c r="B222" s="1"/>
      <c r="C222">
        <v>6171</v>
      </c>
      <c r="D222">
        <v>6225</v>
      </c>
      <c r="E222">
        <v>6131</v>
      </c>
      <c r="F222">
        <v>6352</v>
      </c>
      <c r="G222">
        <v>7502</v>
      </c>
      <c r="H222">
        <v>7417</v>
      </c>
      <c r="I222">
        <v>7449</v>
      </c>
      <c r="J222">
        <v>7553</v>
      </c>
      <c r="K222">
        <v>7029</v>
      </c>
      <c r="L222">
        <v>6994</v>
      </c>
      <c r="M222">
        <v>6987</v>
      </c>
      <c r="N222">
        <v>7086</v>
      </c>
      <c r="O222">
        <v>6976</v>
      </c>
      <c r="P222">
        <v>7041</v>
      </c>
      <c r="Q222">
        <v>7103</v>
      </c>
      <c r="R222">
        <v>7294</v>
      </c>
      <c r="S222">
        <v>6089</v>
      </c>
      <c r="T222">
        <v>6383</v>
      </c>
      <c r="U222">
        <v>6350</v>
      </c>
    </row>
    <row r="223" spans="2:21" x14ac:dyDescent="0.25">
      <c r="B223" s="1"/>
      <c r="C223">
        <v>6038</v>
      </c>
      <c r="D223">
        <v>6029</v>
      </c>
      <c r="E223">
        <v>6074</v>
      </c>
      <c r="F223">
        <v>6065</v>
      </c>
      <c r="G223">
        <v>6924</v>
      </c>
      <c r="H223">
        <v>6959</v>
      </c>
      <c r="I223">
        <v>7016</v>
      </c>
      <c r="J223">
        <v>6955</v>
      </c>
      <c r="K223">
        <v>6364</v>
      </c>
      <c r="L223">
        <v>6202</v>
      </c>
      <c r="M223">
        <v>6281</v>
      </c>
      <c r="N223">
        <v>6201</v>
      </c>
      <c r="O223">
        <v>6584</v>
      </c>
      <c r="P223">
        <v>6616</v>
      </c>
      <c r="Q223">
        <v>6774</v>
      </c>
      <c r="R223">
        <v>6691</v>
      </c>
      <c r="S223">
        <v>5935</v>
      </c>
      <c r="T223">
        <v>5964</v>
      </c>
      <c r="U223">
        <v>6163</v>
      </c>
    </row>
    <row r="224" spans="2:21" x14ac:dyDescent="0.25">
      <c r="B224" s="1"/>
      <c r="C224">
        <v>6335</v>
      </c>
      <c r="D224">
        <v>6382</v>
      </c>
      <c r="E224">
        <v>6308</v>
      </c>
      <c r="F224">
        <v>6490</v>
      </c>
      <c r="G224">
        <v>7810</v>
      </c>
      <c r="H224">
        <v>7771</v>
      </c>
      <c r="I224">
        <v>7769</v>
      </c>
      <c r="J224">
        <v>7812</v>
      </c>
      <c r="K224">
        <v>7226</v>
      </c>
      <c r="L224">
        <v>7172</v>
      </c>
      <c r="M224">
        <v>7082</v>
      </c>
      <c r="N224">
        <v>7038</v>
      </c>
      <c r="O224">
        <v>7280</v>
      </c>
      <c r="P224">
        <v>7295</v>
      </c>
      <c r="Q224">
        <v>7577</v>
      </c>
      <c r="R224">
        <v>7557</v>
      </c>
      <c r="S224">
        <v>6346</v>
      </c>
      <c r="T224">
        <v>6505</v>
      </c>
      <c r="U224">
        <v>6548</v>
      </c>
    </row>
    <row r="225" spans="2:21" x14ac:dyDescent="0.25">
      <c r="B225" s="1"/>
      <c r="C225">
        <v>6049</v>
      </c>
      <c r="D225">
        <v>6223</v>
      </c>
      <c r="E225">
        <v>6106</v>
      </c>
      <c r="F225">
        <v>6208</v>
      </c>
      <c r="G225">
        <v>7250</v>
      </c>
      <c r="H225">
        <v>7223</v>
      </c>
      <c r="I225">
        <v>7182</v>
      </c>
      <c r="J225">
        <v>7214</v>
      </c>
      <c r="K225">
        <v>6709</v>
      </c>
      <c r="L225">
        <v>6675</v>
      </c>
      <c r="M225">
        <v>6567</v>
      </c>
      <c r="N225">
        <v>6621</v>
      </c>
      <c r="O225">
        <v>7202</v>
      </c>
      <c r="P225">
        <v>7177</v>
      </c>
      <c r="Q225">
        <v>7112</v>
      </c>
      <c r="R225">
        <v>7204</v>
      </c>
      <c r="S225">
        <v>6098</v>
      </c>
      <c r="T225">
        <v>6161</v>
      </c>
      <c r="U225">
        <v>6151</v>
      </c>
    </row>
    <row r="226" spans="2:21" x14ac:dyDescent="0.25">
      <c r="B226" s="1"/>
      <c r="C226">
        <v>6906</v>
      </c>
      <c r="D226">
        <v>6915</v>
      </c>
      <c r="E226">
        <v>6666</v>
      </c>
      <c r="F226">
        <v>6933</v>
      </c>
      <c r="G226">
        <v>8382</v>
      </c>
      <c r="H226">
        <v>8358</v>
      </c>
      <c r="I226">
        <v>8425</v>
      </c>
      <c r="J226">
        <v>8436</v>
      </c>
      <c r="K226">
        <v>7363</v>
      </c>
      <c r="L226">
        <v>7396</v>
      </c>
      <c r="M226">
        <v>7414</v>
      </c>
      <c r="N226">
        <v>7318</v>
      </c>
      <c r="O226">
        <v>7706</v>
      </c>
      <c r="P226">
        <v>7829</v>
      </c>
      <c r="Q226">
        <v>7756</v>
      </c>
      <c r="R226">
        <v>7707</v>
      </c>
      <c r="S226">
        <v>6911</v>
      </c>
      <c r="T226">
        <v>6865</v>
      </c>
      <c r="U226">
        <v>7164</v>
      </c>
    </row>
    <row r="227" spans="2:21" x14ac:dyDescent="0.25">
      <c r="B227" s="1"/>
      <c r="C227">
        <v>6276</v>
      </c>
      <c r="D227">
        <v>6298</v>
      </c>
      <c r="E227">
        <v>6156</v>
      </c>
      <c r="F227">
        <v>6324</v>
      </c>
      <c r="G227">
        <v>7839</v>
      </c>
      <c r="H227">
        <v>7756</v>
      </c>
      <c r="I227">
        <v>7804</v>
      </c>
      <c r="J227">
        <v>7903</v>
      </c>
      <c r="K227">
        <v>7093</v>
      </c>
      <c r="L227">
        <v>7187</v>
      </c>
      <c r="M227">
        <v>7127</v>
      </c>
      <c r="N227">
        <v>7074</v>
      </c>
      <c r="O227">
        <v>7428</v>
      </c>
      <c r="P227">
        <v>7282</v>
      </c>
      <c r="Q227">
        <v>7280</v>
      </c>
      <c r="R227">
        <v>7312</v>
      </c>
      <c r="S227">
        <v>6174</v>
      </c>
      <c r="T227">
        <v>6310</v>
      </c>
      <c r="U227">
        <v>6296</v>
      </c>
    </row>
    <row r="228" spans="2:21" x14ac:dyDescent="0.25">
      <c r="B228" s="1"/>
      <c r="C228">
        <v>5828</v>
      </c>
      <c r="D228">
        <v>5961</v>
      </c>
      <c r="E228">
        <v>5710</v>
      </c>
      <c r="F228">
        <v>5964</v>
      </c>
      <c r="G228">
        <v>7278</v>
      </c>
      <c r="H228">
        <v>7189</v>
      </c>
      <c r="I228">
        <v>7202</v>
      </c>
      <c r="J228">
        <v>7345</v>
      </c>
      <c r="K228">
        <v>6755</v>
      </c>
      <c r="L228">
        <v>6642</v>
      </c>
      <c r="M228">
        <v>6611</v>
      </c>
      <c r="N228">
        <v>6680</v>
      </c>
      <c r="O228">
        <v>6889</v>
      </c>
      <c r="P228">
        <v>6772</v>
      </c>
      <c r="Q228">
        <v>6871</v>
      </c>
      <c r="R228">
        <v>6864</v>
      </c>
      <c r="S228">
        <v>5759</v>
      </c>
      <c r="T228">
        <v>5937</v>
      </c>
      <c r="U228">
        <v>6060</v>
      </c>
    </row>
    <row r="229" spans="2:21" x14ac:dyDescent="0.25">
      <c r="B229" s="1"/>
      <c r="C229">
        <v>5908</v>
      </c>
      <c r="D229">
        <v>6050</v>
      </c>
      <c r="E229">
        <v>5959</v>
      </c>
      <c r="F229">
        <v>6017</v>
      </c>
      <c r="G229">
        <v>7420</v>
      </c>
      <c r="H229">
        <v>7453</v>
      </c>
      <c r="I229">
        <v>7507</v>
      </c>
      <c r="J229">
        <v>7469</v>
      </c>
      <c r="K229">
        <v>6886</v>
      </c>
      <c r="L229">
        <v>6683</v>
      </c>
      <c r="M229">
        <v>6844</v>
      </c>
      <c r="N229">
        <v>6831</v>
      </c>
      <c r="O229">
        <v>7035</v>
      </c>
      <c r="P229">
        <v>7098</v>
      </c>
      <c r="Q229">
        <v>6912</v>
      </c>
      <c r="R229">
        <v>6983</v>
      </c>
      <c r="S229">
        <v>5972</v>
      </c>
      <c r="T229">
        <v>6202</v>
      </c>
      <c r="U229">
        <v>6106</v>
      </c>
    </row>
    <row r="230" spans="2:21" x14ac:dyDescent="0.25">
      <c r="B230" s="1"/>
      <c r="C230">
        <v>6633</v>
      </c>
      <c r="D230">
        <v>6694</v>
      </c>
      <c r="E230">
        <v>6541</v>
      </c>
      <c r="F230">
        <v>6686</v>
      </c>
      <c r="G230">
        <v>7760</v>
      </c>
      <c r="H230">
        <v>7755</v>
      </c>
      <c r="I230">
        <v>7780</v>
      </c>
      <c r="J230">
        <v>7770</v>
      </c>
      <c r="K230">
        <v>7249</v>
      </c>
      <c r="L230">
        <v>7200</v>
      </c>
      <c r="M230">
        <v>7418</v>
      </c>
      <c r="N230">
        <v>7324</v>
      </c>
      <c r="O230">
        <v>7562</v>
      </c>
      <c r="P230">
        <v>7500</v>
      </c>
      <c r="Q230">
        <v>7552</v>
      </c>
      <c r="R230">
        <v>7446</v>
      </c>
      <c r="S230">
        <v>6619</v>
      </c>
      <c r="T230">
        <v>6606</v>
      </c>
      <c r="U230">
        <v>6747</v>
      </c>
    </row>
    <row r="231" spans="2:21" x14ac:dyDescent="0.25">
      <c r="B231" s="1">
        <v>6327</v>
      </c>
      <c r="C231">
        <v>5744</v>
      </c>
      <c r="D231">
        <v>5757</v>
      </c>
      <c r="E231">
        <v>5768</v>
      </c>
      <c r="F231">
        <v>5941</v>
      </c>
      <c r="G231">
        <v>7366</v>
      </c>
      <c r="H231">
        <v>7385</v>
      </c>
      <c r="I231">
        <v>7447</v>
      </c>
      <c r="J231">
        <v>7425</v>
      </c>
      <c r="K231">
        <v>6656</v>
      </c>
      <c r="L231">
        <v>6751</v>
      </c>
      <c r="M231">
        <v>6538</v>
      </c>
      <c r="N231">
        <v>6706</v>
      </c>
      <c r="O231">
        <v>7043</v>
      </c>
      <c r="P231">
        <v>7048</v>
      </c>
      <c r="Q231">
        <v>7102</v>
      </c>
      <c r="R231">
        <v>7196</v>
      </c>
      <c r="S231">
        <v>5661</v>
      </c>
      <c r="T231">
        <v>5921</v>
      </c>
      <c r="U231">
        <v>6087</v>
      </c>
    </row>
    <row r="232" spans="2:21" x14ac:dyDescent="0.25">
      <c r="B232" s="1"/>
      <c r="C232">
        <v>6315</v>
      </c>
      <c r="D232">
        <v>6391</v>
      </c>
      <c r="E232">
        <v>6320</v>
      </c>
      <c r="F232">
        <v>6688</v>
      </c>
      <c r="G232">
        <v>7709</v>
      </c>
      <c r="H232">
        <v>7629</v>
      </c>
      <c r="I232">
        <v>7686</v>
      </c>
      <c r="J232">
        <v>7706</v>
      </c>
      <c r="K232">
        <v>7205</v>
      </c>
      <c r="L232">
        <v>7002</v>
      </c>
      <c r="M232">
        <v>7161</v>
      </c>
      <c r="N232">
        <v>7081</v>
      </c>
      <c r="O232">
        <v>7436</v>
      </c>
      <c r="P232">
        <v>7303</v>
      </c>
      <c r="Q232">
        <v>7330</v>
      </c>
      <c r="R232">
        <v>7376</v>
      </c>
      <c r="S232">
        <v>6273</v>
      </c>
      <c r="T232">
        <v>6509</v>
      </c>
      <c r="U232">
        <v>6485</v>
      </c>
    </row>
    <row r="233" spans="2:21" x14ac:dyDescent="0.25">
      <c r="B233" s="1"/>
      <c r="C233">
        <v>6291</v>
      </c>
      <c r="D233">
        <v>6353</v>
      </c>
      <c r="E233">
        <v>6228</v>
      </c>
      <c r="F233">
        <v>6439</v>
      </c>
      <c r="G233">
        <v>7659</v>
      </c>
      <c r="H233">
        <v>7582</v>
      </c>
      <c r="I233">
        <v>7589</v>
      </c>
      <c r="J233">
        <v>7683</v>
      </c>
      <c r="K233">
        <v>6941</v>
      </c>
      <c r="L233">
        <v>7119</v>
      </c>
      <c r="M233">
        <v>7092</v>
      </c>
      <c r="N233">
        <v>7010</v>
      </c>
      <c r="O233">
        <v>7369</v>
      </c>
      <c r="P233">
        <v>7271</v>
      </c>
      <c r="Q233">
        <v>7362</v>
      </c>
      <c r="R233">
        <v>7258</v>
      </c>
      <c r="S233">
        <v>6217</v>
      </c>
      <c r="T233">
        <v>6388</v>
      </c>
      <c r="U233">
        <v>6531</v>
      </c>
    </row>
    <row r="234" spans="2:21" x14ac:dyDescent="0.25">
      <c r="B234" s="1"/>
      <c r="C234">
        <v>6088</v>
      </c>
      <c r="D234">
        <v>6076</v>
      </c>
      <c r="E234">
        <v>6105</v>
      </c>
      <c r="F234">
        <v>6199</v>
      </c>
      <c r="G234">
        <v>7447</v>
      </c>
      <c r="H234">
        <v>7430</v>
      </c>
      <c r="I234">
        <v>7468</v>
      </c>
      <c r="J234">
        <v>7476</v>
      </c>
      <c r="K234">
        <v>6879</v>
      </c>
      <c r="L234">
        <v>6847</v>
      </c>
      <c r="M234">
        <v>6749</v>
      </c>
      <c r="N234">
        <v>6652</v>
      </c>
      <c r="O234">
        <v>7220</v>
      </c>
      <c r="P234">
        <v>7042</v>
      </c>
      <c r="Q234">
        <v>7097</v>
      </c>
      <c r="R234">
        <v>7256</v>
      </c>
      <c r="S234">
        <v>5961</v>
      </c>
      <c r="T234">
        <v>6157</v>
      </c>
      <c r="U234">
        <v>6312</v>
      </c>
    </row>
    <row r="235" spans="2:21" x14ac:dyDescent="0.25">
      <c r="B235" s="1"/>
      <c r="C235">
        <v>6045</v>
      </c>
      <c r="D235">
        <v>6139</v>
      </c>
      <c r="E235">
        <v>6073</v>
      </c>
      <c r="F235">
        <v>6221</v>
      </c>
      <c r="G235">
        <v>7615</v>
      </c>
      <c r="H235">
        <v>7584</v>
      </c>
      <c r="I235">
        <v>7650</v>
      </c>
      <c r="J235">
        <v>7648</v>
      </c>
      <c r="K235">
        <v>6851</v>
      </c>
      <c r="L235">
        <v>6796</v>
      </c>
      <c r="M235">
        <v>6538</v>
      </c>
      <c r="N235">
        <v>6510</v>
      </c>
      <c r="O235">
        <v>7044</v>
      </c>
      <c r="P235">
        <v>7073</v>
      </c>
      <c r="Q235">
        <v>7175</v>
      </c>
      <c r="R235">
        <v>7092</v>
      </c>
      <c r="S235">
        <v>6017</v>
      </c>
      <c r="T235">
        <v>6138</v>
      </c>
      <c r="U235">
        <v>6252</v>
      </c>
    </row>
    <row r="236" spans="2:21" x14ac:dyDescent="0.25">
      <c r="B236" s="1"/>
      <c r="C236">
        <v>6060</v>
      </c>
      <c r="D236">
        <v>6110</v>
      </c>
      <c r="E236">
        <v>5995</v>
      </c>
      <c r="F236">
        <v>6210</v>
      </c>
      <c r="G236">
        <v>7367</v>
      </c>
      <c r="H236">
        <v>7367</v>
      </c>
      <c r="I236">
        <v>7370</v>
      </c>
      <c r="J236">
        <v>7357</v>
      </c>
      <c r="K236">
        <v>6523</v>
      </c>
      <c r="L236">
        <v>6652</v>
      </c>
      <c r="M236">
        <v>6786</v>
      </c>
      <c r="N236">
        <v>6773</v>
      </c>
      <c r="O236">
        <v>6930</v>
      </c>
      <c r="P236">
        <v>7145</v>
      </c>
      <c r="Q236">
        <v>7108</v>
      </c>
      <c r="R236">
        <v>7201</v>
      </c>
      <c r="S236">
        <v>5936</v>
      </c>
      <c r="T236">
        <v>6071</v>
      </c>
      <c r="U236">
        <v>6124</v>
      </c>
    </row>
    <row r="237" spans="2:21" x14ac:dyDescent="0.25">
      <c r="B237" s="1"/>
      <c r="C237">
        <v>6804</v>
      </c>
      <c r="D237">
        <v>6793</v>
      </c>
      <c r="E237">
        <v>6743</v>
      </c>
      <c r="F237">
        <v>6798</v>
      </c>
      <c r="G237">
        <v>7908</v>
      </c>
      <c r="H237">
        <v>7847</v>
      </c>
      <c r="I237">
        <v>7851</v>
      </c>
      <c r="J237">
        <v>7888</v>
      </c>
      <c r="K237">
        <v>7344</v>
      </c>
      <c r="L237">
        <v>7209</v>
      </c>
      <c r="M237">
        <v>7163</v>
      </c>
      <c r="N237">
        <v>7213</v>
      </c>
      <c r="O237">
        <v>7428</v>
      </c>
      <c r="P237">
        <v>7628</v>
      </c>
      <c r="Q237">
        <v>7371</v>
      </c>
      <c r="R237">
        <v>7691</v>
      </c>
      <c r="S237">
        <v>6761</v>
      </c>
      <c r="T237">
        <v>6798</v>
      </c>
      <c r="U237">
        <v>6846</v>
      </c>
    </row>
    <row r="238" spans="2:21" x14ac:dyDescent="0.25">
      <c r="B238" s="1"/>
      <c r="C238">
        <v>5934</v>
      </c>
      <c r="D238">
        <v>6051</v>
      </c>
      <c r="E238">
        <v>6088</v>
      </c>
      <c r="F238">
        <v>6225</v>
      </c>
      <c r="G238">
        <v>7447</v>
      </c>
      <c r="H238">
        <v>7443</v>
      </c>
      <c r="I238">
        <v>7423</v>
      </c>
      <c r="J238">
        <v>7477</v>
      </c>
      <c r="K238">
        <v>6570</v>
      </c>
      <c r="L238">
        <v>6771</v>
      </c>
      <c r="M238">
        <v>6832</v>
      </c>
      <c r="N238">
        <v>6838</v>
      </c>
      <c r="O238">
        <v>7070</v>
      </c>
      <c r="P238">
        <v>7197</v>
      </c>
      <c r="Q238">
        <v>7306</v>
      </c>
      <c r="R238">
        <v>7197</v>
      </c>
      <c r="S238">
        <v>5822</v>
      </c>
      <c r="T238">
        <v>6104</v>
      </c>
      <c r="U238">
        <v>5885</v>
      </c>
    </row>
    <row r="239" spans="2:21" x14ac:dyDescent="0.25">
      <c r="B239" s="1"/>
      <c r="C239">
        <v>6288</v>
      </c>
      <c r="D239">
        <v>6359</v>
      </c>
      <c r="E239">
        <v>6268</v>
      </c>
      <c r="F239">
        <v>6453</v>
      </c>
      <c r="G239">
        <v>7662</v>
      </c>
      <c r="H239">
        <v>7613</v>
      </c>
      <c r="I239">
        <v>7653</v>
      </c>
      <c r="J239">
        <v>7704</v>
      </c>
      <c r="K239">
        <v>7000</v>
      </c>
      <c r="L239">
        <v>7108</v>
      </c>
      <c r="M239">
        <v>7268</v>
      </c>
      <c r="N239">
        <v>7292</v>
      </c>
      <c r="O239">
        <v>7343</v>
      </c>
      <c r="P239">
        <v>7390</v>
      </c>
      <c r="Q239">
        <v>7063</v>
      </c>
      <c r="R239">
        <v>7345</v>
      </c>
      <c r="S239">
        <v>6360</v>
      </c>
      <c r="T239">
        <v>6425</v>
      </c>
      <c r="U239">
        <v>6432</v>
      </c>
    </row>
    <row r="240" spans="2:21" x14ac:dyDescent="0.25">
      <c r="B240" s="1"/>
      <c r="C240">
        <v>6314</v>
      </c>
      <c r="D240">
        <v>6269</v>
      </c>
      <c r="E240">
        <v>6248</v>
      </c>
      <c r="F240">
        <v>6455</v>
      </c>
      <c r="G240">
        <v>7752</v>
      </c>
      <c r="H240">
        <v>7644</v>
      </c>
      <c r="I240">
        <v>7686</v>
      </c>
      <c r="J240">
        <v>7755</v>
      </c>
      <c r="K240">
        <v>7075</v>
      </c>
      <c r="L240">
        <v>7199</v>
      </c>
      <c r="M240">
        <v>7010</v>
      </c>
      <c r="N240">
        <v>6918</v>
      </c>
      <c r="O240">
        <v>7078</v>
      </c>
      <c r="P240">
        <v>7382</v>
      </c>
      <c r="Q240">
        <v>7287</v>
      </c>
      <c r="R240">
        <v>7379</v>
      </c>
      <c r="S240">
        <v>6209</v>
      </c>
      <c r="T240">
        <v>6359</v>
      </c>
      <c r="U240">
        <v>6546</v>
      </c>
    </row>
    <row r="241" spans="2:21" x14ac:dyDescent="0.25">
      <c r="B241" s="1"/>
      <c r="C241">
        <v>5689</v>
      </c>
      <c r="D241">
        <v>5777</v>
      </c>
      <c r="E241">
        <v>5616</v>
      </c>
      <c r="F241">
        <v>5795</v>
      </c>
      <c r="G241">
        <v>7014</v>
      </c>
      <c r="H241">
        <v>7018</v>
      </c>
      <c r="I241">
        <v>6999</v>
      </c>
      <c r="J241">
        <v>6978</v>
      </c>
      <c r="K241">
        <v>6311</v>
      </c>
      <c r="L241">
        <v>6203</v>
      </c>
      <c r="M241">
        <v>6169</v>
      </c>
      <c r="N241">
        <v>6176</v>
      </c>
      <c r="O241">
        <v>6779</v>
      </c>
      <c r="P241">
        <v>6688</v>
      </c>
      <c r="Q241">
        <v>6952</v>
      </c>
      <c r="R241">
        <v>6982</v>
      </c>
      <c r="S241">
        <v>5704</v>
      </c>
      <c r="T241">
        <v>6004</v>
      </c>
      <c r="U241">
        <v>5883</v>
      </c>
    </row>
    <row r="242" spans="2:21" x14ac:dyDescent="0.25">
      <c r="B242" s="1"/>
      <c r="C242">
        <v>6523</v>
      </c>
      <c r="D242">
        <v>6666</v>
      </c>
      <c r="E242">
        <v>6540</v>
      </c>
      <c r="F242">
        <v>6808</v>
      </c>
      <c r="G242">
        <v>7923</v>
      </c>
      <c r="H242">
        <v>7839</v>
      </c>
      <c r="I242">
        <v>7857</v>
      </c>
      <c r="J242">
        <v>7943</v>
      </c>
      <c r="K242">
        <v>7340</v>
      </c>
      <c r="L242">
        <v>7337</v>
      </c>
      <c r="M242">
        <v>7601</v>
      </c>
      <c r="N242">
        <v>7510</v>
      </c>
      <c r="O242">
        <v>7359</v>
      </c>
      <c r="P242">
        <v>7166</v>
      </c>
      <c r="Q242">
        <v>7338</v>
      </c>
      <c r="R242">
        <v>7278</v>
      </c>
      <c r="S242">
        <v>6602</v>
      </c>
      <c r="T242">
        <v>6675</v>
      </c>
      <c r="U242">
        <v>6843</v>
      </c>
    </row>
    <row r="243" spans="2:21" x14ac:dyDescent="0.25">
      <c r="B243" s="1"/>
      <c r="C243">
        <v>6399</v>
      </c>
      <c r="D243">
        <v>6547</v>
      </c>
      <c r="E243">
        <v>6334</v>
      </c>
      <c r="F243">
        <v>6466</v>
      </c>
      <c r="G243">
        <v>7633</v>
      </c>
      <c r="H243">
        <v>7510</v>
      </c>
      <c r="I243">
        <v>7599</v>
      </c>
      <c r="J243">
        <v>7604</v>
      </c>
      <c r="K243">
        <v>7072</v>
      </c>
      <c r="L243">
        <v>7123</v>
      </c>
      <c r="M243">
        <v>6812</v>
      </c>
      <c r="N243">
        <v>6860</v>
      </c>
      <c r="O243">
        <v>7043</v>
      </c>
      <c r="P243">
        <v>6901</v>
      </c>
      <c r="Q243">
        <v>7034</v>
      </c>
      <c r="R243">
        <v>6926</v>
      </c>
      <c r="S243">
        <v>6383</v>
      </c>
      <c r="T243">
        <v>6436</v>
      </c>
      <c r="U243">
        <v>6614</v>
      </c>
    </row>
    <row r="244" spans="2:21" x14ac:dyDescent="0.25">
      <c r="B244" s="1"/>
      <c r="C244">
        <v>6126</v>
      </c>
      <c r="D244">
        <v>6162</v>
      </c>
      <c r="E244">
        <v>6052</v>
      </c>
      <c r="F244">
        <v>6177</v>
      </c>
      <c r="G244">
        <v>7233</v>
      </c>
      <c r="H244">
        <v>7169</v>
      </c>
      <c r="I244">
        <v>7180</v>
      </c>
      <c r="J244">
        <v>7248</v>
      </c>
      <c r="K244">
        <v>6839</v>
      </c>
      <c r="L244">
        <v>6662</v>
      </c>
      <c r="M244">
        <v>6778</v>
      </c>
      <c r="N244">
        <v>6895</v>
      </c>
      <c r="O244">
        <v>6909</v>
      </c>
      <c r="P244">
        <v>6887</v>
      </c>
      <c r="Q244">
        <v>6730</v>
      </c>
      <c r="R244">
        <v>6652</v>
      </c>
      <c r="S244">
        <v>6054</v>
      </c>
      <c r="T244">
        <v>6252</v>
      </c>
      <c r="U244">
        <v>6300</v>
      </c>
    </row>
    <row r="245" spans="2:21" x14ac:dyDescent="0.25">
      <c r="B245" s="1"/>
      <c r="C245">
        <v>6132</v>
      </c>
      <c r="D245">
        <v>6170</v>
      </c>
      <c r="E245">
        <v>6144</v>
      </c>
      <c r="F245">
        <v>6254</v>
      </c>
      <c r="G245">
        <v>7868</v>
      </c>
      <c r="H245">
        <v>7817</v>
      </c>
      <c r="I245">
        <v>7833</v>
      </c>
      <c r="J245">
        <v>7843</v>
      </c>
      <c r="K245">
        <v>6870</v>
      </c>
      <c r="L245">
        <v>6927</v>
      </c>
      <c r="M245">
        <v>6976</v>
      </c>
      <c r="N245">
        <v>6969</v>
      </c>
      <c r="O245">
        <v>7237</v>
      </c>
      <c r="P245">
        <v>7194</v>
      </c>
      <c r="Q245">
        <v>7369</v>
      </c>
      <c r="R245">
        <v>7246</v>
      </c>
      <c r="S245">
        <v>6112</v>
      </c>
      <c r="T245">
        <v>6284</v>
      </c>
      <c r="U245">
        <v>6363</v>
      </c>
    </row>
    <row r="246" spans="2:21" x14ac:dyDescent="0.25">
      <c r="B246" s="1"/>
      <c r="C246">
        <v>5928</v>
      </c>
      <c r="D246">
        <v>6004</v>
      </c>
      <c r="E246">
        <v>5874</v>
      </c>
      <c r="F246">
        <v>6148</v>
      </c>
      <c r="G246">
        <v>7749</v>
      </c>
      <c r="H246">
        <v>7684</v>
      </c>
      <c r="I246">
        <v>7738</v>
      </c>
      <c r="J246">
        <v>7780</v>
      </c>
      <c r="K246">
        <v>6774</v>
      </c>
      <c r="L246">
        <v>6921</v>
      </c>
      <c r="M246">
        <v>6730</v>
      </c>
      <c r="N246">
        <v>6875</v>
      </c>
      <c r="O246">
        <v>7098</v>
      </c>
      <c r="P246">
        <v>6972</v>
      </c>
      <c r="Q246">
        <v>7163</v>
      </c>
      <c r="R246">
        <v>7162</v>
      </c>
      <c r="S246">
        <v>5946</v>
      </c>
      <c r="T246">
        <v>6032</v>
      </c>
      <c r="U246">
        <v>6424</v>
      </c>
    </row>
    <row r="247" spans="2:21" x14ac:dyDescent="0.25">
      <c r="B247" s="1"/>
      <c r="C247">
        <v>6426</v>
      </c>
      <c r="D247">
        <v>6298</v>
      </c>
      <c r="E247">
        <v>6174</v>
      </c>
      <c r="F247">
        <v>6334</v>
      </c>
      <c r="G247">
        <v>7607</v>
      </c>
      <c r="H247">
        <v>7636</v>
      </c>
      <c r="I247">
        <v>7717</v>
      </c>
      <c r="J247">
        <v>7658</v>
      </c>
      <c r="K247">
        <v>7022</v>
      </c>
      <c r="L247">
        <v>6741</v>
      </c>
      <c r="M247">
        <v>6561</v>
      </c>
      <c r="N247">
        <v>6624</v>
      </c>
      <c r="O247">
        <v>7248</v>
      </c>
      <c r="P247">
        <v>7214</v>
      </c>
      <c r="Q247">
        <v>7262</v>
      </c>
      <c r="R247">
        <v>7330</v>
      </c>
      <c r="S247">
        <v>6177</v>
      </c>
      <c r="T247">
        <v>6359</v>
      </c>
      <c r="U247">
        <v>6493</v>
      </c>
    </row>
    <row r="248" spans="2:21" x14ac:dyDescent="0.25">
      <c r="B248" s="1"/>
      <c r="C248">
        <v>6473</v>
      </c>
      <c r="D248">
        <v>6595</v>
      </c>
      <c r="E248">
        <v>6304</v>
      </c>
      <c r="F248">
        <v>6464</v>
      </c>
      <c r="G248">
        <v>7893</v>
      </c>
      <c r="H248">
        <v>7904</v>
      </c>
      <c r="I248">
        <v>7918</v>
      </c>
      <c r="J248">
        <v>7904</v>
      </c>
      <c r="K248">
        <v>6955</v>
      </c>
      <c r="L248">
        <v>7014</v>
      </c>
      <c r="M248">
        <v>7116</v>
      </c>
      <c r="N248">
        <v>7232</v>
      </c>
      <c r="O248">
        <v>7357</v>
      </c>
      <c r="P248">
        <v>7207</v>
      </c>
      <c r="Q248">
        <v>7199</v>
      </c>
      <c r="R248">
        <v>7282</v>
      </c>
      <c r="S248">
        <v>6499</v>
      </c>
      <c r="T248">
        <v>6353</v>
      </c>
      <c r="U248">
        <v>6627</v>
      </c>
    </row>
    <row r="249" spans="2:21" x14ac:dyDescent="0.25">
      <c r="B249" s="1"/>
      <c r="C249">
        <v>6104</v>
      </c>
      <c r="D249">
        <v>6217</v>
      </c>
      <c r="E249">
        <v>6117</v>
      </c>
      <c r="F249">
        <v>6318</v>
      </c>
      <c r="G249">
        <v>7556</v>
      </c>
      <c r="H249">
        <v>7486</v>
      </c>
      <c r="I249">
        <v>7529</v>
      </c>
      <c r="J249">
        <v>7542</v>
      </c>
      <c r="K249">
        <v>6724</v>
      </c>
      <c r="L249">
        <v>6932</v>
      </c>
      <c r="M249">
        <v>6741</v>
      </c>
      <c r="N249">
        <v>6874</v>
      </c>
      <c r="O249">
        <v>7305</v>
      </c>
      <c r="P249">
        <v>7306</v>
      </c>
      <c r="Q249">
        <v>7419</v>
      </c>
      <c r="R249">
        <v>7293</v>
      </c>
      <c r="S249">
        <v>6063</v>
      </c>
      <c r="T249">
        <v>6196</v>
      </c>
      <c r="U249">
        <v>6360</v>
      </c>
    </row>
    <row r="250" spans="2:21" x14ac:dyDescent="0.25">
      <c r="B250" s="1"/>
      <c r="C250">
        <v>6610</v>
      </c>
      <c r="D250">
        <v>6552</v>
      </c>
      <c r="E250">
        <v>6582</v>
      </c>
      <c r="F250">
        <v>6722</v>
      </c>
      <c r="G250">
        <v>8132</v>
      </c>
      <c r="H250">
        <v>7959</v>
      </c>
      <c r="I250">
        <v>7984</v>
      </c>
      <c r="J250">
        <v>8169</v>
      </c>
      <c r="K250">
        <v>7226</v>
      </c>
      <c r="L250">
        <v>7139</v>
      </c>
      <c r="M250">
        <v>7152</v>
      </c>
      <c r="N250">
        <v>7087</v>
      </c>
      <c r="O250">
        <v>7608</v>
      </c>
      <c r="P250">
        <v>7760</v>
      </c>
      <c r="Q250">
        <v>7533</v>
      </c>
      <c r="R250">
        <v>7637</v>
      </c>
      <c r="S250">
        <v>6564</v>
      </c>
      <c r="T250">
        <v>6671</v>
      </c>
      <c r="U250">
        <v>6788</v>
      </c>
    </row>
    <row r="251" spans="2:21" x14ac:dyDescent="0.25">
      <c r="B251" s="1"/>
      <c r="C251">
        <v>5849</v>
      </c>
      <c r="D251">
        <v>5986</v>
      </c>
      <c r="E251">
        <v>5827</v>
      </c>
      <c r="F251">
        <v>6119</v>
      </c>
      <c r="G251">
        <v>7397</v>
      </c>
      <c r="H251">
        <v>7327</v>
      </c>
      <c r="I251">
        <v>7345</v>
      </c>
      <c r="J251">
        <v>7416</v>
      </c>
      <c r="K251">
        <v>6904</v>
      </c>
      <c r="L251">
        <v>6856</v>
      </c>
      <c r="M251">
        <v>6741</v>
      </c>
      <c r="N251">
        <v>6809</v>
      </c>
      <c r="O251">
        <v>6854</v>
      </c>
      <c r="P251">
        <v>6937</v>
      </c>
      <c r="Q251">
        <v>7156</v>
      </c>
      <c r="R251">
        <v>7276</v>
      </c>
      <c r="S251">
        <v>5868</v>
      </c>
      <c r="T251">
        <v>6020</v>
      </c>
      <c r="U251">
        <v>6096</v>
      </c>
    </row>
    <row r="252" spans="2:21" x14ac:dyDescent="0.25">
      <c r="B252" s="1"/>
      <c r="C252">
        <v>6494</v>
      </c>
      <c r="D252">
        <v>6538</v>
      </c>
      <c r="E252">
        <v>6414</v>
      </c>
      <c r="F252">
        <v>6592</v>
      </c>
      <c r="G252">
        <v>7853</v>
      </c>
      <c r="H252">
        <v>7820</v>
      </c>
      <c r="I252">
        <v>7799</v>
      </c>
      <c r="J252">
        <v>7817</v>
      </c>
      <c r="K252">
        <v>6961</v>
      </c>
      <c r="L252">
        <v>7169</v>
      </c>
      <c r="M252">
        <v>7133</v>
      </c>
      <c r="N252">
        <v>7036</v>
      </c>
      <c r="O252">
        <v>7304</v>
      </c>
      <c r="P252">
        <v>7331</v>
      </c>
      <c r="Q252">
        <v>7285</v>
      </c>
      <c r="R252">
        <v>7281</v>
      </c>
      <c r="S252">
        <v>6447</v>
      </c>
      <c r="T252">
        <v>6631</v>
      </c>
      <c r="U252">
        <v>6685</v>
      </c>
    </row>
    <row r="253" spans="2:21" x14ac:dyDescent="0.25">
      <c r="B253" s="1"/>
      <c r="C253">
        <v>6520</v>
      </c>
      <c r="D253">
        <v>6500</v>
      </c>
      <c r="E253">
        <v>6369</v>
      </c>
      <c r="F253">
        <v>6521</v>
      </c>
      <c r="G253">
        <v>7989</v>
      </c>
      <c r="H253">
        <v>7833</v>
      </c>
      <c r="I253">
        <v>7852</v>
      </c>
      <c r="J253">
        <v>8003</v>
      </c>
      <c r="K253">
        <v>7263</v>
      </c>
      <c r="L253">
        <v>7330</v>
      </c>
      <c r="M253">
        <v>7056</v>
      </c>
      <c r="N253">
        <v>6961</v>
      </c>
      <c r="O253">
        <v>7108</v>
      </c>
      <c r="P253">
        <v>7252</v>
      </c>
      <c r="Q253">
        <v>7136</v>
      </c>
      <c r="R253">
        <v>7085</v>
      </c>
      <c r="S253">
        <v>6356</v>
      </c>
      <c r="T253">
        <v>6437</v>
      </c>
      <c r="U253">
        <v>6489</v>
      </c>
    </row>
    <row r="254" spans="2:21" x14ac:dyDescent="0.25">
      <c r="B254" s="1"/>
      <c r="C254">
        <v>6733</v>
      </c>
      <c r="D254">
        <v>6619</v>
      </c>
      <c r="E254">
        <v>6575</v>
      </c>
      <c r="F254">
        <v>6716</v>
      </c>
      <c r="G254">
        <v>8118</v>
      </c>
      <c r="H254">
        <v>7995</v>
      </c>
      <c r="I254">
        <v>8073</v>
      </c>
      <c r="J254">
        <v>8101</v>
      </c>
      <c r="K254">
        <v>7403</v>
      </c>
      <c r="L254">
        <v>7391</v>
      </c>
      <c r="M254">
        <v>7602</v>
      </c>
      <c r="N254">
        <v>7505</v>
      </c>
      <c r="O254">
        <v>7422</v>
      </c>
      <c r="P254">
        <v>7578</v>
      </c>
      <c r="Q254">
        <v>7598</v>
      </c>
      <c r="R254">
        <v>7604</v>
      </c>
      <c r="S254">
        <v>6606</v>
      </c>
      <c r="T254">
        <v>6794</v>
      </c>
      <c r="U254">
        <v>6837</v>
      </c>
    </row>
    <row r="255" spans="2:21" x14ac:dyDescent="0.25">
      <c r="B255" s="1"/>
      <c r="C255">
        <v>6444</v>
      </c>
      <c r="D255">
        <v>6386</v>
      </c>
      <c r="E255">
        <v>6290</v>
      </c>
      <c r="F255">
        <v>6361</v>
      </c>
      <c r="G255">
        <v>7723</v>
      </c>
      <c r="H255">
        <v>7557</v>
      </c>
      <c r="I255">
        <v>7613</v>
      </c>
      <c r="J255">
        <v>7716</v>
      </c>
      <c r="K255">
        <v>7124</v>
      </c>
      <c r="L255">
        <v>7059</v>
      </c>
      <c r="M255">
        <v>7269</v>
      </c>
      <c r="N255">
        <v>7297</v>
      </c>
      <c r="O255">
        <v>7511</v>
      </c>
      <c r="P255">
        <v>7352</v>
      </c>
      <c r="Q255">
        <v>7469</v>
      </c>
      <c r="R255">
        <v>7423</v>
      </c>
      <c r="S255">
        <v>6249</v>
      </c>
      <c r="T255">
        <v>6663</v>
      </c>
      <c r="U255">
        <v>6632</v>
      </c>
    </row>
    <row r="256" spans="2:21" x14ac:dyDescent="0.25">
      <c r="B256" s="1"/>
      <c r="C256">
        <v>6079</v>
      </c>
      <c r="D256">
        <v>6266</v>
      </c>
      <c r="E256">
        <v>6030</v>
      </c>
      <c r="F256">
        <v>6295</v>
      </c>
      <c r="G256">
        <v>7600</v>
      </c>
      <c r="H256">
        <v>7536</v>
      </c>
      <c r="I256">
        <v>7555</v>
      </c>
      <c r="J256">
        <v>7650</v>
      </c>
      <c r="K256">
        <v>7029</v>
      </c>
      <c r="L256">
        <v>7017</v>
      </c>
      <c r="M256">
        <v>7000</v>
      </c>
      <c r="N256">
        <v>7093</v>
      </c>
      <c r="O256">
        <v>7529</v>
      </c>
      <c r="P256">
        <v>7392</v>
      </c>
      <c r="Q256">
        <v>7313</v>
      </c>
      <c r="R256">
        <v>7221</v>
      </c>
      <c r="S256">
        <v>6102</v>
      </c>
      <c r="T256">
        <v>6219</v>
      </c>
      <c r="U256">
        <v>6235</v>
      </c>
    </row>
    <row r="257" spans="2:21" x14ac:dyDescent="0.25">
      <c r="B257" s="1"/>
      <c r="C257">
        <v>6185</v>
      </c>
      <c r="D257">
        <v>6275</v>
      </c>
      <c r="E257">
        <v>6118</v>
      </c>
      <c r="F257">
        <v>6261</v>
      </c>
      <c r="G257">
        <v>7805</v>
      </c>
      <c r="H257">
        <v>7643</v>
      </c>
      <c r="I257">
        <v>7662</v>
      </c>
      <c r="J257">
        <v>7792</v>
      </c>
      <c r="K257">
        <v>7261</v>
      </c>
      <c r="L257">
        <v>7328</v>
      </c>
      <c r="M257">
        <v>7191</v>
      </c>
      <c r="N257">
        <v>7167</v>
      </c>
      <c r="O257">
        <v>7200</v>
      </c>
      <c r="P257">
        <v>7187</v>
      </c>
      <c r="Q257">
        <v>7198</v>
      </c>
      <c r="R257">
        <v>7268</v>
      </c>
      <c r="S257">
        <v>6181</v>
      </c>
      <c r="T257">
        <v>6361</v>
      </c>
      <c r="U257">
        <v>6298</v>
      </c>
    </row>
    <row r="258" spans="2:21" x14ac:dyDescent="0.25">
      <c r="B258" s="1"/>
      <c r="C258">
        <v>6076</v>
      </c>
      <c r="D258">
        <v>6079</v>
      </c>
      <c r="E258">
        <v>6096</v>
      </c>
      <c r="F258">
        <v>6234</v>
      </c>
      <c r="G258">
        <v>7479</v>
      </c>
      <c r="H258">
        <v>7435</v>
      </c>
      <c r="I258">
        <v>7474</v>
      </c>
      <c r="J258">
        <v>7477</v>
      </c>
      <c r="K258">
        <v>6883</v>
      </c>
      <c r="L258">
        <v>6929</v>
      </c>
      <c r="M258">
        <v>6716</v>
      </c>
      <c r="N258">
        <v>6813</v>
      </c>
      <c r="O258">
        <v>7048</v>
      </c>
      <c r="P258">
        <v>6974</v>
      </c>
      <c r="Q258">
        <v>7145</v>
      </c>
      <c r="R258">
        <v>6984</v>
      </c>
      <c r="S258">
        <v>5997</v>
      </c>
      <c r="T258">
        <v>6150</v>
      </c>
      <c r="U258">
        <v>6406</v>
      </c>
    </row>
    <row r="259" spans="2:21" x14ac:dyDescent="0.25">
      <c r="B259" s="1"/>
      <c r="C259">
        <v>6423</v>
      </c>
      <c r="D259">
        <v>6542</v>
      </c>
      <c r="E259">
        <v>6399</v>
      </c>
      <c r="F259">
        <v>6629</v>
      </c>
      <c r="G259">
        <v>7682</v>
      </c>
      <c r="H259">
        <v>7610</v>
      </c>
      <c r="I259">
        <v>7599</v>
      </c>
      <c r="J259">
        <v>7657</v>
      </c>
      <c r="K259">
        <v>6780</v>
      </c>
      <c r="L259">
        <v>6893</v>
      </c>
      <c r="M259">
        <v>6912</v>
      </c>
      <c r="N259">
        <v>6916</v>
      </c>
      <c r="O259">
        <v>7240</v>
      </c>
      <c r="P259">
        <v>7181</v>
      </c>
      <c r="Q259">
        <v>7231</v>
      </c>
      <c r="R259">
        <v>6956</v>
      </c>
      <c r="S259">
        <v>6425</v>
      </c>
      <c r="T259">
        <v>6509</v>
      </c>
      <c r="U259">
        <v>6744</v>
      </c>
    </row>
    <row r="260" spans="2:21" x14ac:dyDescent="0.25">
      <c r="B260" s="1"/>
      <c r="C260">
        <v>6604</v>
      </c>
      <c r="D260">
        <v>6758</v>
      </c>
      <c r="E260">
        <v>6716</v>
      </c>
      <c r="F260">
        <v>6742</v>
      </c>
      <c r="G260">
        <v>7980</v>
      </c>
      <c r="H260">
        <v>7881</v>
      </c>
      <c r="I260">
        <v>7874</v>
      </c>
      <c r="J260">
        <v>7957</v>
      </c>
      <c r="K260">
        <v>7444</v>
      </c>
      <c r="L260">
        <v>7242</v>
      </c>
      <c r="M260">
        <v>7142</v>
      </c>
      <c r="N260">
        <v>7280</v>
      </c>
      <c r="O260">
        <v>7157</v>
      </c>
      <c r="P260">
        <v>7141</v>
      </c>
      <c r="Q260">
        <v>7253</v>
      </c>
      <c r="R260">
        <v>7125</v>
      </c>
      <c r="S260">
        <v>6636</v>
      </c>
      <c r="T260">
        <v>6579</v>
      </c>
      <c r="U260">
        <v>6880</v>
      </c>
    </row>
    <row r="261" spans="2:21" x14ac:dyDescent="0.25">
      <c r="B261" s="1"/>
      <c r="C261">
        <v>6025</v>
      </c>
      <c r="D261">
        <v>6150</v>
      </c>
      <c r="E261">
        <v>5942</v>
      </c>
      <c r="F261">
        <v>6014</v>
      </c>
      <c r="G261">
        <v>7443</v>
      </c>
      <c r="H261">
        <v>7326</v>
      </c>
      <c r="I261">
        <v>7396</v>
      </c>
      <c r="J261">
        <v>7444</v>
      </c>
      <c r="K261">
        <v>6791</v>
      </c>
      <c r="L261">
        <v>6585</v>
      </c>
      <c r="M261">
        <v>6616</v>
      </c>
      <c r="N261">
        <v>6637</v>
      </c>
      <c r="O261">
        <v>7172</v>
      </c>
      <c r="P261">
        <v>7034</v>
      </c>
      <c r="Q261">
        <v>7278</v>
      </c>
      <c r="R261">
        <v>7229</v>
      </c>
      <c r="S261">
        <v>5961</v>
      </c>
      <c r="T261">
        <v>6108</v>
      </c>
      <c r="U261">
        <v>6227</v>
      </c>
    </row>
    <row r="262" spans="2:21" x14ac:dyDescent="0.25">
      <c r="B262" s="1"/>
      <c r="C262">
        <v>6325</v>
      </c>
      <c r="D262">
        <v>6282</v>
      </c>
      <c r="E262">
        <v>6182</v>
      </c>
      <c r="F262">
        <v>6287</v>
      </c>
      <c r="G262">
        <v>7638</v>
      </c>
      <c r="H262">
        <v>7575</v>
      </c>
      <c r="I262">
        <v>7646</v>
      </c>
      <c r="J262">
        <v>7668</v>
      </c>
      <c r="K262">
        <v>6922</v>
      </c>
      <c r="L262">
        <v>6921</v>
      </c>
      <c r="M262">
        <v>7066</v>
      </c>
      <c r="N262">
        <v>7083</v>
      </c>
      <c r="O262">
        <v>7240</v>
      </c>
      <c r="P262">
        <v>7111</v>
      </c>
      <c r="Q262">
        <v>7141</v>
      </c>
      <c r="R262">
        <v>7273</v>
      </c>
      <c r="S262">
        <v>6266</v>
      </c>
      <c r="T262">
        <v>6348</v>
      </c>
      <c r="U262">
        <v>6365</v>
      </c>
    </row>
    <row r="263" spans="2:21" x14ac:dyDescent="0.25">
      <c r="B263" s="1"/>
      <c r="C263">
        <v>6406</v>
      </c>
      <c r="D263">
        <v>6422</v>
      </c>
      <c r="E263">
        <v>6416</v>
      </c>
      <c r="F263">
        <v>6497</v>
      </c>
      <c r="G263">
        <v>7852</v>
      </c>
      <c r="H263">
        <v>7779</v>
      </c>
      <c r="I263">
        <v>7812</v>
      </c>
      <c r="J263">
        <v>7895</v>
      </c>
      <c r="K263">
        <v>6886</v>
      </c>
      <c r="L263">
        <v>6945</v>
      </c>
      <c r="M263">
        <v>7103</v>
      </c>
      <c r="N263">
        <v>7065</v>
      </c>
      <c r="O263">
        <v>7604</v>
      </c>
      <c r="P263">
        <v>7312</v>
      </c>
      <c r="Q263">
        <v>7343</v>
      </c>
      <c r="R263">
        <v>7309</v>
      </c>
      <c r="S263">
        <v>6286</v>
      </c>
      <c r="T263">
        <v>6367</v>
      </c>
      <c r="U263">
        <v>6496</v>
      </c>
    </row>
    <row r="264" spans="2:21" x14ac:dyDescent="0.25">
      <c r="B264" s="1"/>
      <c r="C264">
        <v>6013</v>
      </c>
      <c r="D264">
        <v>6096</v>
      </c>
      <c r="E264">
        <v>5940</v>
      </c>
      <c r="F264">
        <v>6110</v>
      </c>
      <c r="G264">
        <v>7521</v>
      </c>
      <c r="H264">
        <v>7522</v>
      </c>
      <c r="I264">
        <v>7513</v>
      </c>
      <c r="J264">
        <v>7564</v>
      </c>
      <c r="K264">
        <v>6817</v>
      </c>
      <c r="L264">
        <v>7014</v>
      </c>
      <c r="M264">
        <v>6888</v>
      </c>
      <c r="N264">
        <v>6953</v>
      </c>
      <c r="O264">
        <v>6989</v>
      </c>
      <c r="P264">
        <v>6924</v>
      </c>
      <c r="Q264">
        <v>6992</v>
      </c>
      <c r="R264">
        <v>6978</v>
      </c>
      <c r="S264">
        <v>5948</v>
      </c>
      <c r="T264">
        <v>6067</v>
      </c>
      <c r="U264">
        <v>6172</v>
      </c>
    </row>
    <row r="265" spans="2:21" x14ac:dyDescent="0.25">
      <c r="B265" s="1"/>
      <c r="C265">
        <v>6208</v>
      </c>
      <c r="D265">
        <v>6154</v>
      </c>
      <c r="E265">
        <v>6220</v>
      </c>
      <c r="F265">
        <v>6348</v>
      </c>
      <c r="G265">
        <v>7431</v>
      </c>
      <c r="H265">
        <v>7350</v>
      </c>
      <c r="I265">
        <v>7399</v>
      </c>
      <c r="J265">
        <v>7417</v>
      </c>
      <c r="K265">
        <v>6936</v>
      </c>
      <c r="L265">
        <v>7020</v>
      </c>
      <c r="M265">
        <v>7022</v>
      </c>
      <c r="N265">
        <v>7161</v>
      </c>
      <c r="O265">
        <v>7385</v>
      </c>
      <c r="P265">
        <v>7204</v>
      </c>
      <c r="Q265">
        <v>7137</v>
      </c>
      <c r="R265">
        <v>7181</v>
      </c>
      <c r="S265">
        <v>6000</v>
      </c>
      <c r="T265">
        <v>6225</v>
      </c>
      <c r="U265">
        <v>6287</v>
      </c>
    </row>
    <row r="266" spans="2:21" x14ac:dyDescent="0.25">
      <c r="B266" s="1"/>
      <c r="C266">
        <v>6350</v>
      </c>
      <c r="D266">
        <v>6468</v>
      </c>
      <c r="E266">
        <v>6409</v>
      </c>
      <c r="F266">
        <v>6602</v>
      </c>
      <c r="G266">
        <v>7921</v>
      </c>
      <c r="H266">
        <v>7835</v>
      </c>
      <c r="I266">
        <v>7827</v>
      </c>
      <c r="J266">
        <v>7902</v>
      </c>
      <c r="K266">
        <v>6942</v>
      </c>
      <c r="L266">
        <v>6872</v>
      </c>
      <c r="M266">
        <v>7013</v>
      </c>
      <c r="N266">
        <v>6880</v>
      </c>
      <c r="O266">
        <v>7401</v>
      </c>
      <c r="P266">
        <v>7480</v>
      </c>
      <c r="Q266">
        <v>7418</v>
      </c>
      <c r="R266">
        <v>7350</v>
      </c>
      <c r="S266">
        <v>6448</v>
      </c>
      <c r="T266">
        <v>6488</v>
      </c>
      <c r="U266">
        <v>6687</v>
      </c>
    </row>
    <row r="267" spans="2:21" x14ac:dyDescent="0.25">
      <c r="B267" s="1"/>
      <c r="C267">
        <v>6537</v>
      </c>
      <c r="D267">
        <v>6509</v>
      </c>
      <c r="E267">
        <v>6394</v>
      </c>
      <c r="F267">
        <v>6638</v>
      </c>
      <c r="G267">
        <v>7832</v>
      </c>
      <c r="H267">
        <v>7754</v>
      </c>
      <c r="I267">
        <v>7761</v>
      </c>
      <c r="J267">
        <v>7808</v>
      </c>
      <c r="K267">
        <v>7168</v>
      </c>
      <c r="L267">
        <v>7248</v>
      </c>
      <c r="M267">
        <v>7420</v>
      </c>
      <c r="N267">
        <v>7404</v>
      </c>
      <c r="O267">
        <v>7522</v>
      </c>
      <c r="P267">
        <v>7465</v>
      </c>
      <c r="Q267">
        <v>7260</v>
      </c>
      <c r="R267">
        <v>7352</v>
      </c>
      <c r="S267">
        <v>6374</v>
      </c>
      <c r="T267">
        <v>6499</v>
      </c>
      <c r="U267">
        <v>6623</v>
      </c>
    </row>
    <row r="268" spans="2:21" x14ac:dyDescent="0.25">
      <c r="B268" s="1"/>
      <c r="C268">
        <v>6626</v>
      </c>
      <c r="D268">
        <v>6660</v>
      </c>
      <c r="E268">
        <v>6609</v>
      </c>
      <c r="F268">
        <v>6781</v>
      </c>
      <c r="G268">
        <v>7956</v>
      </c>
      <c r="H268">
        <v>7938</v>
      </c>
      <c r="I268">
        <v>7951</v>
      </c>
      <c r="J268">
        <v>8019</v>
      </c>
      <c r="K268">
        <v>7371</v>
      </c>
      <c r="L268">
        <v>7132</v>
      </c>
      <c r="M268">
        <v>7322</v>
      </c>
      <c r="N268">
        <v>7237</v>
      </c>
      <c r="O268">
        <v>7531</v>
      </c>
      <c r="P268">
        <v>7312</v>
      </c>
      <c r="Q268">
        <v>7576</v>
      </c>
      <c r="R268">
        <v>7485</v>
      </c>
      <c r="S268">
        <v>6703</v>
      </c>
      <c r="T268">
        <v>6925</v>
      </c>
      <c r="U268">
        <v>6951</v>
      </c>
    </row>
    <row r="269" spans="2:21" x14ac:dyDescent="0.25">
      <c r="B269" s="1"/>
      <c r="C269">
        <v>6382</v>
      </c>
      <c r="D269">
        <v>6366</v>
      </c>
      <c r="E269">
        <v>6330</v>
      </c>
      <c r="F269">
        <v>6581</v>
      </c>
      <c r="G269">
        <v>7866</v>
      </c>
      <c r="H269">
        <v>7836</v>
      </c>
      <c r="I269">
        <v>7873</v>
      </c>
      <c r="J269">
        <v>7897</v>
      </c>
      <c r="K269">
        <v>7308</v>
      </c>
      <c r="L269">
        <v>6990</v>
      </c>
      <c r="M269">
        <v>7140</v>
      </c>
      <c r="N269">
        <v>7065</v>
      </c>
      <c r="O269">
        <v>7336</v>
      </c>
      <c r="P269">
        <v>7513</v>
      </c>
      <c r="Q269">
        <v>7483</v>
      </c>
      <c r="R269">
        <v>7369</v>
      </c>
      <c r="S269">
        <v>6341</v>
      </c>
      <c r="T269">
        <v>6504</v>
      </c>
      <c r="U269">
        <v>6753</v>
      </c>
    </row>
    <row r="270" spans="2:21" x14ac:dyDescent="0.25">
      <c r="B270" s="1"/>
      <c r="C270">
        <v>5582</v>
      </c>
      <c r="D270">
        <v>5627</v>
      </c>
      <c r="E270">
        <v>5539</v>
      </c>
      <c r="F270">
        <v>5750</v>
      </c>
      <c r="G270">
        <v>7146</v>
      </c>
      <c r="H270">
        <v>7171</v>
      </c>
      <c r="I270">
        <v>7218</v>
      </c>
      <c r="J270">
        <v>7108</v>
      </c>
      <c r="K270">
        <v>6383</v>
      </c>
      <c r="L270">
        <v>6552</v>
      </c>
      <c r="M270">
        <v>6241</v>
      </c>
      <c r="N270">
        <v>6336</v>
      </c>
      <c r="O270">
        <v>6876</v>
      </c>
      <c r="P270">
        <v>6705</v>
      </c>
      <c r="Q270">
        <v>6750</v>
      </c>
      <c r="R270">
        <v>6800</v>
      </c>
      <c r="S270">
        <v>5433</v>
      </c>
      <c r="T270">
        <v>5653</v>
      </c>
      <c r="U270">
        <v>5758</v>
      </c>
    </row>
    <row r="271" spans="2:21" x14ac:dyDescent="0.25">
      <c r="B271" s="1"/>
      <c r="C271">
        <v>6494</v>
      </c>
      <c r="D271">
        <v>6527</v>
      </c>
      <c r="E271">
        <v>6376</v>
      </c>
      <c r="F271">
        <v>6582</v>
      </c>
      <c r="G271">
        <v>8012</v>
      </c>
      <c r="H271">
        <v>7999</v>
      </c>
      <c r="I271">
        <v>8005</v>
      </c>
      <c r="J271">
        <v>8007</v>
      </c>
      <c r="K271">
        <v>7314</v>
      </c>
      <c r="L271">
        <v>7190</v>
      </c>
      <c r="M271">
        <v>6964</v>
      </c>
      <c r="N271">
        <v>6907</v>
      </c>
      <c r="O271">
        <v>7571</v>
      </c>
      <c r="P271">
        <v>7627</v>
      </c>
      <c r="Q271">
        <v>7543</v>
      </c>
      <c r="R271">
        <v>7674</v>
      </c>
      <c r="S271">
        <v>6482</v>
      </c>
      <c r="T271">
        <v>6534</v>
      </c>
      <c r="U271">
        <v>6612</v>
      </c>
    </row>
    <row r="272" spans="2:21" x14ac:dyDescent="0.25">
      <c r="B272" s="1"/>
      <c r="C272">
        <v>6112</v>
      </c>
      <c r="D272">
        <v>6197</v>
      </c>
      <c r="E272">
        <v>6154</v>
      </c>
      <c r="F272">
        <v>6205</v>
      </c>
      <c r="G272">
        <v>7379</v>
      </c>
      <c r="H272">
        <v>7379</v>
      </c>
      <c r="I272">
        <v>7409</v>
      </c>
      <c r="J272">
        <v>7350</v>
      </c>
      <c r="K272">
        <v>6752</v>
      </c>
      <c r="L272">
        <v>6478</v>
      </c>
      <c r="M272">
        <v>6716</v>
      </c>
      <c r="N272">
        <v>6613</v>
      </c>
      <c r="O272">
        <v>6824</v>
      </c>
      <c r="P272">
        <v>6909</v>
      </c>
      <c r="Q272">
        <v>7157</v>
      </c>
      <c r="R272">
        <v>6918</v>
      </c>
      <c r="S272">
        <v>6007</v>
      </c>
      <c r="T272">
        <v>6251</v>
      </c>
      <c r="U272">
        <v>6311</v>
      </c>
    </row>
    <row r="273" spans="1:21" x14ac:dyDescent="0.25">
      <c r="B273" s="1"/>
      <c r="C273">
        <v>6114</v>
      </c>
      <c r="D273">
        <v>6095</v>
      </c>
      <c r="E273">
        <v>6151</v>
      </c>
      <c r="F273">
        <v>6181</v>
      </c>
      <c r="G273">
        <v>7615</v>
      </c>
      <c r="H273">
        <v>7551</v>
      </c>
      <c r="I273">
        <v>7563</v>
      </c>
      <c r="J273">
        <v>7600</v>
      </c>
      <c r="K273">
        <v>7187</v>
      </c>
      <c r="L273">
        <v>6994</v>
      </c>
      <c r="M273">
        <v>7044</v>
      </c>
      <c r="N273">
        <v>6925</v>
      </c>
      <c r="O273">
        <v>7435</v>
      </c>
      <c r="P273">
        <v>7109</v>
      </c>
      <c r="Q273">
        <v>7630</v>
      </c>
      <c r="R273">
        <v>7396</v>
      </c>
      <c r="S273">
        <v>6004</v>
      </c>
      <c r="T273">
        <v>6267</v>
      </c>
      <c r="U273">
        <v>6271</v>
      </c>
    </row>
    <row r="274" spans="1:21" x14ac:dyDescent="0.25">
      <c r="B274" s="1"/>
      <c r="C274">
        <v>6410</v>
      </c>
      <c r="D274">
        <v>6379</v>
      </c>
      <c r="E274">
        <v>6211</v>
      </c>
      <c r="F274">
        <v>6354</v>
      </c>
      <c r="G274">
        <v>7799</v>
      </c>
      <c r="H274">
        <v>7672</v>
      </c>
      <c r="I274">
        <v>7748</v>
      </c>
      <c r="J274">
        <v>7793</v>
      </c>
      <c r="K274">
        <v>6733</v>
      </c>
      <c r="L274">
        <v>6797</v>
      </c>
      <c r="M274">
        <v>7091</v>
      </c>
      <c r="N274">
        <v>6964</v>
      </c>
      <c r="O274">
        <v>7184</v>
      </c>
      <c r="P274">
        <v>7181</v>
      </c>
      <c r="Q274">
        <v>7180</v>
      </c>
      <c r="R274">
        <v>7219</v>
      </c>
      <c r="S274">
        <v>6243</v>
      </c>
      <c r="T274">
        <v>6363</v>
      </c>
      <c r="U274">
        <v>6366</v>
      </c>
    </row>
    <row r="275" spans="1:21" x14ac:dyDescent="0.25">
      <c r="B275" s="1"/>
      <c r="C275">
        <v>6064</v>
      </c>
      <c r="D275">
        <v>6129</v>
      </c>
      <c r="E275">
        <v>6121</v>
      </c>
      <c r="F275">
        <v>6321</v>
      </c>
      <c r="G275">
        <v>7249</v>
      </c>
      <c r="H275">
        <v>7229</v>
      </c>
      <c r="I275">
        <v>7298</v>
      </c>
      <c r="J275">
        <v>7327</v>
      </c>
      <c r="K275">
        <v>6792</v>
      </c>
      <c r="L275">
        <v>6727</v>
      </c>
      <c r="M275">
        <v>6739</v>
      </c>
      <c r="N275">
        <v>6766</v>
      </c>
      <c r="O275">
        <v>7055</v>
      </c>
      <c r="P275">
        <v>6874</v>
      </c>
      <c r="Q275">
        <v>6825</v>
      </c>
      <c r="R275">
        <v>7007</v>
      </c>
      <c r="S275">
        <v>5968</v>
      </c>
      <c r="T275">
        <v>6341</v>
      </c>
      <c r="U275">
        <v>6378</v>
      </c>
    </row>
    <row r="276" spans="1:21" x14ac:dyDescent="0.25">
      <c r="B276" s="1"/>
      <c r="C276">
        <v>5853</v>
      </c>
      <c r="D276">
        <v>5869</v>
      </c>
      <c r="E276">
        <v>5797</v>
      </c>
      <c r="F276">
        <v>5903</v>
      </c>
      <c r="G276">
        <v>7245</v>
      </c>
      <c r="H276">
        <v>7287</v>
      </c>
      <c r="I276">
        <v>7268</v>
      </c>
      <c r="J276">
        <v>7208</v>
      </c>
      <c r="K276">
        <v>6709</v>
      </c>
      <c r="L276">
        <v>6775</v>
      </c>
      <c r="M276">
        <v>6718</v>
      </c>
      <c r="N276">
        <v>6732</v>
      </c>
      <c r="O276">
        <v>6816</v>
      </c>
      <c r="P276">
        <v>6880</v>
      </c>
      <c r="Q276">
        <v>6954</v>
      </c>
      <c r="R276">
        <v>6774</v>
      </c>
      <c r="S276">
        <v>5829</v>
      </c>
      <c r="T276">
        <v>6018</v>
      </c>
      <c r="U276">
        <v>6099</v>
      </c>
    </row>
    <row r="277" spans="1:21" x14ac:dyDescent="0.25">
      <c r="C277">
        <v>6485</v>
      </c>
      <c r="D277">
        <v>6650</v>
      </c>
      <c r="E277">
        <v>6471</v>
      </c>
      <c r="F277">
        <v>6677</v>
      </c>
      <c r="G277">
        <v>7793</v>
      </c>
      <c r="H277">
        <v>7734</v>
      </c>
      <c r="I277">
        <v>7790</v>
      </c>
      <c r="J277">
        <v>7851</v>
      </c>
      <c r="K277">
        <v>7224</v>
      </c>
      <c r="L277">
        <v>7369</v>
      </c>
      <c r="M277">
        <v>7470</v>
      </c>
      <c r="N277">
        <v>7382</v>
      </c>
      <c r="O277">
        <v>7604</v>
      </c>
      <c r="P277">
        <v>7843</v>
      </c>
      <c r="Q277">
        <v>7565</v>
      </c>
      <c r="R277">
        <v>7404</v>
      </c>
      <c r="S277">
        <v>6480</v>
      </c>
      <c r="T277">
        <v>6613</v>
      </c>
      <c r="U277">
        <v>6711</v>
      </c>
    </row>
    <row r="278" spans="1:21" x14ac:dyDescent="0.25">
      <c r="A278" t="s">
        <v>1026</v>
      </c>
      <c r="B278" s="1">
        <f>AVERAGE(B188:B277)</f>
        <v>6327</v>
      </c>
      <c r="C278" s="1">
        <f t="shared" ref="C278:U278" si="2">AVERAGE(C188:C277)</f>
        <v>6257.5111111111109</v>
      </c>
      <c r="D278" s="1">
        <f t="shared" si="2"/>
        <v>6301.8777777777777</v>
      </c>
      <c r="E278" s="1">
        <f t="shared" si="2"/>
        <v>6206.0555555555557</v>
      </c>
      <c r="F278" s="1">
        <f t="shared" si="2"/>
        <v>6368.9555555555553</v>
      </c>
      <c r="G278" s="1">
        <f t="shared" si="2"/>
        <v>7637.8444444444449</v>
      </c>
      <c r="H278" s="1">
        <f t="shared" si="2"/>
        <v>7581.4222222222224</v>
      </c>
      <c r="I278" s="1">
        <f t="shared" si="2"/>
        <v>7607.4888888888891</v>
      </c>
      <c r="J278" s="1">
        <f t="shared" si="2"/>
        <v>7649.1444444444442</v>
      </c>
      <c r="K278" s="1">
        <f t="shared" si="2"/>
        <v>6983.4</v>
      </c>
      <c r="L278" s="1">
        <f t="shared" si="2"/>
        <v>6962.7333333333336</v>
      </c>
      <c r="M278" s="1">
        <f t="shared" si="2"/>
        <v>6963.0111111111109</v>
      </c>
      <c r="N278" s="1">
        <f t="shared" si="2"/>
        <v>6950.3</v>
      </c>
      <c r="O278" s="1">
        <f t="shared" si="2"/>
        <v>7219.5111111111109</v>
      </c>
      <c r="P278" s="1">
        <f t="shared" si="2"/>
        <v>7202.7666666666664</v>
      </c>
      <c r="Q278" s="1">
        <f t="shared" si="2"/>
        <v>7247.3111111111111</v>
      </c>
      <c r="R278" s="1">
        <f t="shared" si="2"/>
        <v>7237.8222222222221</v>
      </c>
      <c r="S278" s="1">
        <f t="shared" si="2"/>
        <v>6200.9111111111115</v>
      </c>
      <c r="T278" s="1">
        <f t="shared" si="2"/>
        <v>6349.5111111111109</v>
      </c>
      <c r="U278" s="1">
        <f t="shared" si="2"/>
        <v>6424.4444444444443</v>
      </c>
    </row>
    <row r="280" spans="1:21" x14ac:dyDescent="0.25">
      <c r="B280" t="s">
        <v>1024</v>
      </c>
    </row>
    <row r="281" spans="1:21" x14ac:dyDescent="0.25">
      <c r="B281" s="1"/>
      <c r="C281">
        <v>6427</v>
      </c>
      <c r="D281">
        <v>6504</v>
      </c>
      <c r="E281">
        <v>6486</v>
      </c>
      <c r="F281">
        <v>6539</v>
      </c>
      <c r="G281">
        <v>7120</v>
      </c>
      <c r="H281">
        <v>7142</v>
      </c>
      <c r="I281">
        <v>7126</v>
      </c>
      <c r="J281">
        <v>7194</v>
      </c>
      <c r="K281">
        <v>7014</v>
      </c>
      <c r="L281">
        <v>6967</v>
      </c>
      <c r="M281">
        <v>6845</v>
      </c>
      <c r="N281">
        <v>6757</v>
      </c>
      <c r="O281">
        <v>6975</v>
      </c>
      <c r="P281">
        <v>6998</v>
      </c>
      <c r="Q281">
        <v>7314</v>
      </c>
      <c r="R281">
        <v>7281</v>
      </c>
      <c r="S281">
        <v>6446</v>
      </c>
      <c r="T281">
        <v>6500</v>
      </c>
      <c r="U281">
        <v>6722</v>
      </c>
    </row>
    <row r="282" spans="1:21" x14ac:dyDescent="0.25">
      <c r="B282" s="1"/>
      <c r="C282">
        <v>6687</v>
      </c>
      <c r="D282">
        <v>6708</v>
      </c>
      <c r="E282">
        <v>6569</v>
      </c>
      <c r="F282">
        <v>6732</v>
      </c>
      <c r="G282">
        <v>7183</v>
      </c>
      <c r="H282">
        <v>7077</v>
      </c>
      <c r="I282">
        <v>7151</v>
      </c>
      <c r="J282">
        <v>7069</v>
      </c>
      <c r="K282">
        <v>7267</v>
      </c>
      <c r="L282">
        <v>7155</v>
      </c>
      <c r="M282">
        <v>7002</v>
      </c>
      <c r="N282">
        <v>6920</v>
      </c>
      <c r="O282">
        <v>7250</v>
      </c>
      <c r="P282">
        <v>7490</v>
      </c>
      <c r="Q282">
        <v>7195</v>
      </c>
      <c r="R282">
        <v>7364</v>
      </c>
      <c r="S282">
        <v>6516</v>
      </c>
      <c r="T282">
        <v>6729</v>
      </c>
      <c r="U282">
        <v>6796</v>
      </c>
    </row>
    <row r="283" spans="1:21" x14ac:dyDescent="0.25">
      <c r="B283" s="1"/>
      <c r="C283">
        <v>6172</v>
      </c>
      <c r="D283">
        <v>6150</v>
      </c>
      <c r="E283">
        <v>6029</v>
      </c>
      <c r="F283">
        <v>6112</v>
      </c>
      <c r="G283">
        <v>6583</v>
      </c>
      <c r="H283">
        <v>6419</v>
      </c>
      <c r="I283">
        <v>6645</v>
      </c>
      <c r="J283">
        <v>6380</v>
      </c>
      <c r="K283">
        <v>6389</v>
      </c>
      <c r="L283">
        <v>6184</v>
      </c>
      <c r="M283">
        <v>6487</v>
      </c>
      <c r="N283">
        <v>6375</v>
      </c>
      <c r="O283">
        <v>6551</v>
      </c>
      <c r="P283">
        <v>6694</v>
      </c>
      <c r="Q283">
        <v>6918</v>
      </c>
      <c r="R283">
        <v>6814</v>
      </c>
      <c r="S283">
        <v>5979</v>
      </c>
      <c r="T283">
        <v>6090</v>
      </c>
      <c r="U283">
        <v>6256</v>
      </c>
    </row>
    <row r="284" spans="1:21" x14ac:dyDescent="0.25">
      <c r="B284" s="1"/>
      <c r="C284">
        <v>6486</v>
      </c>
      <c r="D284">
        <v>6520</v>
      </c>
      <c r="E284">
        <v>6401</v>
      </c>
      <c r="F284">
        <v>6582</v>
      </c>
      <c r="G284">
        <v>6677</v>
      </c>
      <c r="H284">
        <v>6570</v>
      </c>
      <c r="I284">
        <v>6591</v>
      </c>
      <c r="J284">
        <v>6647</v>
      </c>
      <c r="K284">
        <v>6539</v>
      </c>
      <c r="L284">
        <v>6270</v>
      </c>
      <c r="M284">
        <v>6434</v>
      </c>
      <c r="N284">
        <v>6375</v>
      </c>
      <c r="O284">
        <v>6769</v>
      </c>
      <c r="P284">
        <v>6855</v>
      </c>
      <c r="Q284">
        <v>6836</v>
      </c>
      <c r="R284">
        <v>6887</v>
      </c>
      <c r="S284">
        <v>6427</v>
      </c>
      <c r="T284">
        <v>6389</v>
      </c>
      <c r="U284">
        <v>6113</v>
      </c>
    </row>
    <row r="285" spans="1:21" x14ac:dyDescent="0.25">
      <c r="B285" s="1"/>
      <c r="C285">
        <v>6451</v>
      </c>
      <c r="D285">
        <v>6556</v>
      </c>
      <c r="E285">
        <v>6578</v>
      </c>
      <c r="F285">
        <v>6646</v>
      </c>
      <c r="G285">
        <v>6582</v>
      </c>
      <c r="H285">
        <v>6457</v>
      </c>
      <c r="I285">
        <v>6597</v>
      </c>
      <c r="J285">
        <v>6415</v>
      </c>
      <c r="K285">
        <v>6550</v>
      </c>
      <c r="L285">
        <v>6756</v>
      </c>
      <c r="M285">
        <v>6443</v>
      </c>
      <c r="N285">
        <v>6533</v>
      </c>
      <c r="O285">
        <v>7064</v>
      </c>
      <c r="P285">
        <v>6847</v>
      </c>
      <c r="Q285">
        <v>6961</v>
      </c>
      <c r="R285">
        <v>6813</v>
      </c>
      <c r="S285">
        <v>6373</v>
      </c>
      <c r="T285">
        <v>6436</v>
      </c>
      <c r="U285">
        <v>6184</v>
      </c>
    </row>
    <row r="286" spans="1:21" x14ac:dyDescent="0.25">
      <c r="B286" s="1"/>
      <c r="C286">
        <v>6550</v>
      </c>
      <c r="D286">
        <v>6580</v>
      </c>
      <c r="E286">
        <v>6368</v>
      </c>
      <c r="F286">
        <v>6648</v>
      </c>
      <c r="G286">
        <v>7038</v>
      </c>
      <c r="H286">
        <v>6918</v>
      </c>
      <c r="I286">
        <v>7001</v>
      </c>
      <c r="J286">
        <v>6984</v>
      </c>
      <c r="K286">
        <v>6869</v>
      </c>
      <c r="L286">
        <v>6998</v>
      </c>
      <c r="M286">
        <v>6963</v>
      </c>
      <c r="N286">
        <v>6958</v>
      </c>
      <c r="O286">
        <v>7392</v>
      </c>
      <c r="P286">
        <v>7384</v>
      </c>
      <c r="Q286">
        <v>7151</v>
      </c>
      <c r="R286">
        <v>7228</v>
      </c>
      <c r="S286">
        <v>6558</v>
      </c>
      <c r="T286">
        <v>6577</v>
      </c>
      <c r="U286">
        <v>6648</v>
      </c>
    </row>
    <row r="287" spans="1:21" x14ac:dyDescent="0.25">
      <c r="B287" s="1"/>
      <c r="C287">
        <v>6405</v>
      </c>
      <c r="D287">
        <v>6325</v>
      </c>
      <c r="E287">
        <v>6230</v>
      </c>
      <c r="F287">
        <v>6455</v>
      </c>
      <c r="G287">
        <v>6796</v>
      </c>
      <c r="H287">
        <v>6647</v>
      </c>
      <c r="I287">
        <v>6708</v>
      </c>
      <c r="J287">
        <v>6748</v>
      </c>
      <c r="K287">
        <v>6669</v>
      </c>
      <c r="L287">
        <v>6604</v>
      </c>
      <c r="M287">
        <v>6578</v>
      </c>
      <c r="N287">
        <v>6539</v>
      </c>
      <c r="O287">
        <v>6994</v>
      </c>
      <c r="P287">
        <v>7011</v>
      </c>
      <c r="Q287">
        <v>7092</v>
      </c>
      <c r="R287">
        <v>7315</v>
      </c>
      <c r="S287">
        <v>6150</v>
      </c>
      <c r="T287">
        <v>6384</v>
      </c>
      <c r="U287">
        <v>6412</v>
      </c>
    </row>
    <row r="288" spans="1:21" x14ac:dyDescent="0.25">
      <c r="B288" s="1"/>
      <c r="C288">
        <v>6288</v>
      </c>
      <c r="D288">
        <v>6281</v>
      </c>
      <c r="E288">
        <v>6189</v>
      </c>
      <c r="F288">
        <v>6339</v>
      </c>
      <c r="G288">
        <v>6506</v>
      </c>
      <c r="H288">
        <v>6607</v>
      </c>
      <c r="I288">
        <v>6498</v>
      </c>
      <c r="J288">
        <v>6557</v>
      </c>
      <c r="K288">
        <v>6635</v>
      </c>
      <c r="L288">
        <v>6872</v>
      </c>
      <c r="M288">
        <v>6588</v>
      </c>
      <c r="N288">
        <v>6655</v>
      </c>
      <c r="O288">
        <v>7070</v>
      </c>
      <c r="P288">
        <v>6928</v>
      </c>
      <c r="Q288">
        <v>6990</v>
      </c>
      <c r="R288">
        <v>6638</v>
      </c>
      <c r="S288">
        <v>6095</v>
      </c>
      <c r="T288">
        <v>6424</v>
      </c>
      <c r="U288">
        <v>6288</v>
      </c>
    </row>
    <row r="289" spans="2:21" x14ac:dyDescent="0.25">
      <c r="B289" s="1"/>
      <c r="C289">
        <v>5933</v>
      </c>
      <c r="D289">
        <v>5925</v>
      </c>
      <c r="E289">
        <v>5855</v>
      </c>
      <c r="F289">
        <v>6132</v>
      </c>
      <c r="G289">
        <v>6684</v>
      </c>
      <c r="H289">
        <v>6408</v>
      </c>
      <c r="I289">
        <v>6463</v>
      </c>
      <c r="J289">
        <v>6556</v>
      </c>
      <c r="K289">
        <v>6672</v>
      </c>
      <c r="L289">
        <v>6593</v>
      </c>
      <c r="M289">
        <v>6672</v>
      </c>
      <c r="N289">
        <v>6698</v>
      </c>
      <c r="O289">
        <v>6701</v>
      </c>
      <c r="P289">
        <v>6965</v>
      </c>
      <c r="Q289">
        <v>7040</v>
      </c>
      <c r="R289">
        <v>6967</v>
      </c>
      <c r="S289">
        <v>5982</v>
      </c>
      <c r="T289">
        <v>6094</v>
      </c>
      <c r="U289">
        <v>6172</v>
      </c>
    </row>
    <row r="290" spans="2:21" x14ac:dyDescent="0.25">
      <c r="B290" s="1"/>
      <c r="C290">
        <v>6368</v>
      </c>
      <c r="D290">
        <v>6476</v>
      </c>
      <c r="E290">
        <v>6321</v>
      </c>
      <c r="F290">
        <v>6545</v>
      </c>
      <c r="G290">
        <v>6757</v>
      </c>
      <c r="H290">
        <v>6631</v>
      </c>
      <c r="I290">
        <v>6566</v>
      </c>
      <c r="J290">
        <v>6869</v>
      </c>
      <c r="K290">
        <v>6815</v>
      </c>
      <c r="L290">
        <v>6605</v>
      </c>
      <c r="M290">
        <v>6674</v>
      </c>
      <c r="N290">
        <v>6594</v>
      </c>
      <c r="O290">
        <v>6873</v>
      </c>
      <c r="P290">
        <v>6821</v>
      </c>
      <c r="Q290">
        <v>6865</v>
      </c>
      <c r="R290">
        <v>6908</v>
      </c>
      <c r="S290">
        <v>6334</v>
      </c>
      <c r="T290">
        <v>6404</v>
      </c>
      <c r="U290">
        <v>6577</v>
      </c>
    </row>
    <row r="291" spans="2:21" x14ac:dyDescent="0.25">
      <c r="B291" s="1"/>
      <c r="C291">
        <v>5947</v>
      </c>
      <c r="D291">
        <v>5916</v>
      </c>
      <c r="E291">
        <v>5975</v>
      </c>
      <c r="F291">
        <v>6058</v>
      </c>
      <c r="G291">
        <v>6533</v>
      </c>
      <c r="H291">
        <v>6482</v>
      </c>
      <c r="I291">
        <v>6482</v>
      </c>
      <c r="J291">
        <v>6613</v>
      </c>
      <c r="K291">
        <v>6350</v>
      </c>
      <c r="L291">
        <v>6628</v>
      </c>
      <c r="M291">
        <v>6478</v>
      </c>
      <c r="N291">
        <v>6611</v>
      </c>
      <c r="O291">
        <v>6671</v>
      </c>
      <c r="P291">
        <v>6352</v>
      </c>
      <c r="Q291">
        <v>6376</v>
      </c>
      <c r="R291">
        <v>6364</v>
      </c>
      <c r="S291">
        <v>5862</v>
      </c>
      <c r="T291">
        <v>6129</v>
      </c>
      <c r="U291">
        <v>6117</v>
      </c>
    </row>
    <row r="292" spans="2:21" x14ac:dyDescent="0.25">
      <c r="B292" s="1"/>
      <c r="C292">
        <v>5985</v>
      </c>
      <c r="D292">
        <v>5978</v>
      </c>
      <c r="E292">
        <v>5860</v>
      </c>
      <c r="F292">
        <v>6099</v>
      </c>
      <c r="G292">
        <v>6590</v>
      </c>
      <c r="H292">
        <v>6521</v>
      </c>
      <c r="I292">
        <v>6488</v>
      </c>
      <c r="J292">
        <v>6507</v>
      </c>
      <c r="K292">
        <v>6254</v>
      </c>
      <c r="L292">
        <v>6495</v>
      </c>
      <c r="M292">
        <v>6422</v>
      </c>
      <c r="N292">
        <v>6453</v>
      </c>
      <c r="O292">
        <v>6754</v>
      </c>
      <c r="P292">
        <v>6884</v>
      </c>
      <c r="Q292">
        <v>6910</v>
      </c>
      <c r="R292">
        <v>6709</v>
      </c>
      <c r="S292">
        <v>6003</v>
      </c>
      <c r="T292">
        <v>6106</v>
      </c>
      <c r="U292">
        <v>6073</v>
      </c>
    </row>
    <row r="293" spans="2:21" x14ac:dyDescent="0.25">
      <c r="B293" s="1"/>
      <c r="C293">
        <v>6256</v>
      </c>
      <c r="D293">
        <v>6242</v>
      </c>
      <c r="E293">
        <v>6123</v>
      </c>
      <c r="F293">
        <v>6324</v>
      </c>
      <c r="G293">
        <v>7172</v>
      </c>
      <c r="H293">
        <v>7179</v>
      </c>
      <c r="I293">
        <v>7047</v>
      </c>
      <c r="J293">
        <v>7202</v>
      </c>
      <c r="K293">
        <v>7085</v>
      </c>
      <c r="L293">
        <v>7055</v>
      </c>
      <c r="M293">
        <v>6898</v>
      </c>
      <c r="N293">
        <v>6951</v>
      </c>
      <c r="O293">
        <v>7040</v>
      </c>
      <c r="P293">
        <v>7051</v>
      </c>
      <c r="Q293">
        <v>7128</v>
      </c>
      <c r="R293">
        <v>6956</v>
      </c>
      <c r="S293">
        <v>6197</v>
      </c>
      <c r="T293">
        <v>6401</v>
      </c>
      <c r="U293">
        <v>6577</v>
      </c>
    </row>
    <row r="294" spans="2:21" x14ac:dyDescent="0.25">
      <c r="B294" s="1"/>
      <c r="C294">
        <v>6210</v>
      </c>
      <c r="D294">
        <v>6234</v>
      </c>
      <c r="E294">
        <v>6263</v>
      </c>
      <c r="F294">
        <v>6407</v>
      </c>
      <c r="G294">
        <v>6795</v>
      </c>
      <c r="H294">
        <v>6781</v>
      </c>
      <c r="I294">
        <v>6749</v>
      </c>
      <c r="J294">
        <v>6942</v>
      </c>
      <c r="K294">
        <v>6878</v>
      </c>
      <c r="L294">
        <v>6933</v>
      </c>
      <c r="M294">
        <v>6732</v>
      </c>
      <c r="N294">
        <v>6765</v>
      </c>
      <c r="O294">
        <v>7146</v>
      </c>
      <c r="P294">
        <v>6864</v>
      </c>
      <c r="Q294">
        <v>6992</v>
      </c>
      <c r="R294">
        <v>7009</v>
      </c>
      <c r="S294">
        <v>6170</v>
      </c>
      <c r="T294">
        <v>6298</v>
      </c>
      <c r="U294">
        <v>6357</v>
      </c>
    </row>
    <row r="295" spans="2:21" x14ac:dyDescent="0.25">
      <c r="B295" s="1"/>
      <c r="C295">
        <v>5731</v>
      </c>
      <c r="D295">
        <v>5736</v>
      </c>
      <c r="E295">
        <v>5744</v>
      </c>
      <c r="F295">
        <v>5814</v>
      </c>
      <c r="G295">
        <v>6144</v>
      </c>
      <c r="H295">
        <v>6121</v>
      </c>
      <c r="I295">
        <v>6046</v>
      </c>
      <c r="J295">
        <v>6045</v>
      </c>
      <c r="K295">
        <v>6016</v>
      </c>
      <c r="L295">
        <v>6271</v>
      </c>
      <c r="M295">
        <v>6431</v>
      </c>
      <c r="N295">
        <v>6484</v>
      </c>
      <c r="O295">
        <v>6152</v>
      </c>
      <c r="P295">
        <v>6160</v>
      </c>
      <c r="Q295">
        <v>6182</v>
      </c>
      <c r="R295">
        <v>6223</v>
      </c>
      <c r="S295">
        <v>5608</v>
      </c>
      <c r="T295">
        <v>5782</v>
      </c>
      <c r="U295">
        <v>5867</v>
      </c>
    </row>
    <row r="296" spans="2:21" x14ac:dyDescent="0.25">
      <c r="B296" s="1"/>
      <c r="C296">
        <v>6406</v>
      </c>
      <c r="D296">
        <v>6333</v>
      </c>
      <c r="E296">
        <v>6335</v>
      </c>
      <c r="F296">
        <v>6425</v>
      </c>
      <c r="G296">
        <v>6868</v>
      </c>
      <c r="H296">
        <v>7129</v>
      </c>
      <c r="I296">
        <v>6983</v>
      </c>
      <c r="J296">
        <v>6872</v>
      </c>
      <c r="K296">
        <v>7204</v>
      </c>
      <c r="L296">
        <v>7041</v>
      </c>
      <c r="M296">
        <v>6904</v>
      </c>
      <c r="N296">
        <v>6849</v>
      </c>
      <c r="O296">
        <v>6965</v>
      </c>
      <c r="P296">
        <v>7058</v>
      </c>
      <c r="Q296">
        <v>7123</v>
      </c>
      <c r="R296">
        <v>7193</v>
      </c>
      <c r="S296">
        <v>6283</v>
      </c>
      <c r="T296">
        <v>6547</v>
      </c>
      <c r="U296">
        <v>6457</v>
      </c>
    </row>
    <row r="297" spans="2:21" x14ac:dyDescent="0.25">
      <c r="B297" s="1"/>
      <c r="C297">
        <v>6570</v>
      </c>
      <c r="D297">
        <v>6615</v>
      </c>
      <c r="E297">
        <v>6520</v>
      </c>
      <c r="F297">
        <v>6640</v>
      </c>
      <c r="G297">
        <v>7135</v>
      </c>
      <c r="H297">
        <v>7072</v>
      </c>
      <c r="I297">
        <v>7190</v>
      </c>
      <c r="J297">
        <v>6912</v>
      </c>
      <c r="K297">
        <v>6961</v>
      </c>
      <c r="L297">
        <v>6686</v>
      </c>
      <c r="M297">
        <v>6929</v>
      </c>
      <c r="N297">
        <v>6843</v>
      </c>
      <c r="O297">
        <v>7240</v>
      </c>
      <c r="P297">
        <v>7169</v>
      </c>
      <c r="Q297">
        <v>7093</v>
      </c>
      <c r="R297">
        <v>7146</v>
      </c>
      <c r="S297">
        <v>6485</v>
      </c>
      <c r="T297">
        <v>6610</v>
      </c>
      <c r="U297">
        <v>6800</v>
      </c>
    </row>
    <row r="298" spans="2:21" x14ac:dyDescent="0.25">
      <c r="B298" s="1"/>
      <c r="C298">
        <v>6356</v>
      </c>
      <c r="D298">
        <v>6413</v>
      </c>
      <c r="E298">
        <v>6203</v>
      </c>
      <c r="F298">
        <v>6390</v>
      </c>
      <c r="G298">
        <v>6932</v>
      </c>
      <c r="H298">
        <v>6851</v>
      </c>
      <c r="I298">
        <v>6884</v>
      </c>
      <c r="J298">
        <v>6802</v>
      </c>
      <c r="K298">
        <v>6740</v>
      </c>
      <c r="L298">
        <v>6915</v>
      </c>
      <c r="M298">
        <v>6543</v>
      </c>
      <c r="N298">
        <v>6451</v>
      </c>
      <c r="O298">
        <v>7054</v>
      </c>
      <c r="P298">
        <v>7041</v>
      </c>
      <c r="Q298">
        <v>7066</v>
      </c>
      <c r="R298">
        <v>6955</v>
      </c>
      <c r="S298">
        <v>6263</v>
      </c>
      <c r="T298">
        <v>6452</v>
      </c>
      <c r="U298">
        <v>6540</v>
      </c>
    </row>
    <row r="299" spans="2:21" x14ac:dyDescent="0.25">
      <c r="B299" s="1"/>
      <c r="C299">
        <v>6082</v>
      </c>
      <c r="D299">
        <v>6130</v>
      </c>
      <c r="E299">
        <v>6019</v>
      </c>
      <c r="F299">
        <v>6183</v>
      </c>
      <c r="G299">
        <v>6510</v>
      </c>
      <c r="H299">
        <v>6551</v>
      </c>
      <c r="I299">
        <v>6603</v>
      </c>
      <c r="J299">
        <v>6664</v>
      </c>
      <c r="K299">
        <v>6316</v>
      </c>
      <c r="L299">
        <v>6426</v>
      </c>
      <c r="M299">
        <v>6505</v>
      </c>
      <c r="N299">
        <v>6480</v>
      </c>
      <c r="O299">
        <v>6969</v>
      </c>
      <c r="P299">
        <v>6841</v>
      </c>
      <c r="Q299">
        <v>7097</v>
      </c>
      <c r="R299">
        <v>6888</v>
      </c>
      <c r="S299">
        <v>5990</v>
      </c>
      <c r="T299">
        <v>6175</v>
      </c>
      <c r="U299">
        <v>6137</v>
      </c>
    </row>
    <row r="300" spans="2:21" x14ac:dyDescent="0.25">
      <c r="B300" s="1"/>
      <c r="C300">
        <v>6408</v>
      </c>
      <c r="D300">
        <v>6540</v>
      </c>
      <c r="E300">
        <v>6457</v>
      </c>
      <c r="F300">
        <v>6530</v>
      </c>
      <c r="G300">
        <v>6910</v>
      </c>
      <c r="H300">
        <v>6691</v>
      </c>
      <c r="I300">
        <v>6694</v>
      </c>
      <c r="J300">
        <v>6977</v>
      </c>
      <c r="K300">
        <v>6829</v>
      </c>
      <c r="L300">
        <v>6877</v>
      </c>
      <c r="M300">
        <v>6798</v>
      </c>
      <c r="N300">
        <v>6705</v>
      </c>
      <c r="O300">
        <v>7321</v>
      </c>
      <c r="P300">
        <v>7306</v>
      </c>
      <c r="Q300">
        <v>7011</v>
      </c>
      <c r="R300">
        <v>7089</v>
      </c>
      <c r="S300">
        <v>6530</v>
      </c>
      <c r="T300">
        <v>6721</v>
      </c>
      <c r="U300">
        <v>6693</v>
      </c>
    </row>
    <row r="301" spans="2:21" x14ac:dyDescent="0.25">
      <c r="B301" s="1"/>
      <c r="C301">
        <v>6260</v>
      </c>
      <c r="D301">
        <v>6337</v>
      </c>
      <c r="E301">
        <v>6345</v>
      </c>
      <c r="F301">
        <v>6379</v>
      </c>
      <c r="G301">
        <v>6845</v>
      </c>
      <c r="H301">
        <v>6846</v>
      </c>
      <c r="I301">
        <v>6822</v>
      </c>
      <c r="J301">
        <v>6790</v>
      </c>
      <c r="K301">
        <v>6459</v>
      </c>
      <c r="L301">
        <v>6894</v>
      </c>
      <c r="M301">
        <v>6902</v>
      </c>
      <c r="N301">
        <v>6805</v>
      </c>
      <c r="O301">
        <v>7085</v>
      </c>
      <c r="P301">
        <v>6853</v>
      </c>
      <c r="Q301">
        <v>7012</v>
      </c>
      <c r="R301">
        <v>7035</v>
      </c>
      <c r="S301">
        <v>6205</v>
      </c>
      <c r="T301">
        <v>6481</v>
      </c>
      <c r="U301">
        <v>6444</v>
      </c>
    </row>
    <row r="302" spans="2:21" x14ac:dyDescent="0.25">
      <c r="B302" s="1"/>
      <c r="C302">
        <v>6337</v>
      </c>
      <c r="D302">
        <v>6360</v>
      </c>
      <c r="E302">
        <v>6307</v>
      </c>
      <c r="F302">
        <v>6484</v>
      </c>
      <c r="G302">
        <v>6610</v>
      </c>
      <c r="H302">
        <v>6714</v>
      </c>
      <c r="I302">
        <v>6572</v>
      </c>
      <c r="J302">
        <v>6656</v>
      </c>
      <c r="K302">
        <v>6730</v>
      </c>
      <c r="L302">
        <v>6637</v>
      </c>
      <c r="M302">
        <v>6399</v>
      </c>
      <c r="N302">
        <v>6407</v>
      </c>
      <c r="O302">
        <v>6844</v>
      </c>
      <c r="P302">
        <v>6740</v>
      </c>
      <c r="Q302">
        <v>6971</v>
      </c>
      <c r="R302">
        <v>6887</v>
      </c>
      <c r="S302">
        <v>6198</v>
      </c>
      <c r="T302">
        <v>6349</v>
      </c>
      <c r="U302">
        <v>6311</v>
      </c>
    </row>
    <row r="303" spans="2:21" x14ac:dyDescent="0.25">
      <c r="B303" s="1"/>
      <c r="C303">
        <v>6380</v>
      </c>
      <c r="D303">
        <v>6395</v>
      </c>
      <c r="E303">
        <v>6290</v>
      </c>
      <c r="F303">
        <v>6404</v>
      </c>
      <c r="G303">
        <v>6813</v>
      </c>
      <c r="H303">
        <v>6898</v>
      </c>
      <c r="I303">
        <v>6801</v>
      </c>
      <c r="J303">
        <v>6835</v>
      </c>
      <c r="K303">
        <v>6936</v>
      </c>
      <c r="L303">
        <v>6828</v>
      </c>
      <c r="M303">
        <v>6771</v>
      </c>
      <c r="N303">
        <v>6696</v>
      </c>
      <c r="O303">
        <v>7109</v>
      </c>
      <c r="P303">
        <v>6993</v>
      </c>
      <c r="Q303">
        <v>7191</v>
      </c>
      <c r="R303">
        <v>7130</v>
      </c>
      <c r="S303">
        <v>6252</v>
      </c>
      <c r="T303">
        <v>6317</v>
      </c>
      <c r="U303">
        <v>6313</v>
      </c>
    </row>
    <row r="304" spans="2:21" x14ac:dyDescent="0.25">
      <c r="B304" s="1"/>
      <c r="C304">
        <v>6488</v>
      </c>
      <c r="D304">
        <v>6581</v>
      </c>
      <c r="E304">
        <v>6461</v>
      </c>
      <c r="F304">
        <v>6608</v>
      </c>
      <c r="G304">
        <v>6839</v>
      </c>
      <c r="H304">
        <v>6867</v>
      </c>
      <c r="I304">
        <v>6900</v>
      </c>
      <c r="J304">
        <v>6923</v>
      </c>
      <c r="K304">
        <v>6672</v>
      </c>
      <c r="L304">
        <v>6688</v>
      </c>
      <c r="M304">
        <v>6524</v>
      </c>
      <c r="N304">
        <v>6594</v>
      </c>
      <c r="O304">
        <v>7124</v>
      </c>
      <c r="P304">
        <v>7091</v>
      </c>
      <c r="Q304">
        <v>7279</v>
      </c>
      <c r="R304">
        <v>7062</v>
      </c>
      <c r="S304">
        <v>6402</v>
      </c>
      <c r="T304">
        <v>6555</v>
      </c>
      <c r="U304">
        <v>6669</v>
      </c>
    </row>
    <row r="305" spans="2:21" x14ac:dyDescent="0.25">
      <c r="B305" s="1"/>
      <c r="C305">
        <v>6359</v>
      </c>
      <c r="D305">
        <v>6446</v>
      </c>
      <c r="E305">
        <v>6322</v>
      </c>
      <c r="F305">
        <v>6471</v>
      </c>
      <c r="G305">
        <v>6768</v>
      </c>
      <c r="H305">
        <v>6781</v>
      </c>
      <c r="I305">
        <v>6750</v>
      </c>
      <c r="J305">
        <v>6859</v>
      </c>
      <c r="K305">
        <v>6879</v>
      </c>
      <c r="L305">
        <v>6869</v>
      </c>
      <c r="M305">
        <v>6788</v>
      </c>
      <c r="N305">
        <v>6846</v>
      </c>
      <c r="O305">
        <v>7159</v>
      </c>
      <c r="P305">
        <v>7006</v>
      </c>
      <c r="Q305">
        <v>7067</v>
      </c>
      <c r="R305">
        <v>7323</v>
      </c>
      <c r="S305">
        <v>6301</v>
      </c>
      <c r="T305">
        <v>6529</v>
      </c>
      <c r="U305">
        <v>6499</v>
      </c>
    </row>
    <row r="306" spans="2:21" x14ac:dyDescent="0.25">
      <c r="B306" s="1"/>
      <c r="C306">
        <v>5979</v>
      </c>
      <c r="D306">
        <v>6003</v>
      </c>
      <c r="E306">
        <v>5834</v>
      </c>
      <c r="F306">
        <v>6083</v>
      </c>
      <c r="G306">
        <v>6449</v>
      </c>
      <c r="H306">
        <v>6468</v>
      </c>
      <c r="I306">
        <v>6348</v>
      </c>
      <c r="J306">
        <v>6624</v>
      </c>
      <c r="K306">
        <v>6623</v>
      </c>
      <c r="L306">
        <v>6762</v>
      </c>
      <c r="M306">
        <v>6611</v>
      </c>
      <c r="N306">
        <v>6769</v>
      </c>
      <c r="O306">
        <v>7108</v>
      </c>
      <c r="P306">
        <v>7035</v>
      </c>
      <c r="Q306">
        <v>7332</v>
      </c>
      <c r="R306">
        <v>7212</v>
      </c>
      <c r="S306">
        <v>5897</v>
      </c>
      <c r="T306">
        <v>6122</v>
      </c>
      <c r="U306">
        <v>6196</v>
      </c>
    </row>
    <row r="307" spans="2:21" x14ac:dyDescent="0.25">
      <c r="B307" s="1"/>
      <c r="C307">
        <v>5810</v>
      </c>
      <c r="D307">
        <v>5886</v>
      </c>
      <c r="E307">
        <v>5724</v>
      </c>
      <c r="F307">
        <v>6105</v>
      </c>
      <c r="G307">
        <v>6348</v>
      </c>
      <c r="H307">
        <v>6446</v>
      </c>
      <c r="I307">
        <v>6447</v>
      </c>
      <c r="J307">
        <v>6310</v>
      </c>
      <c r="K307">
        <v>6418</v>
      </c>
      <c r="L307">
        <v>6211</v>
      </c>
      <c r="M307">
        <v>6177</v>
      </c>
      <c r="N307">
        <v>6184</v>
      </c>
      <c r="O307">
        <v>6405</v>
      </c>
      <c r="P307">
        <v>6748</v>
      </c>
      <c r="Q307">
        <v>6872</v>
      </c>
      <c r="R307">
        <v>7029</v>
      </c>
      <c r="S307">
        <v>5686</v>
      </c>
      <c r="T307">
        <v>6016</v>
      </c>
      <c r="U307">
        <v>5965</v>
      </c>
    </row>
    <row r="308" spans="2:21" x14ac:dyDescent="0.25">
      <c r="B308" s="1"/>
      <c r="C308">
        <v>6307</v>
      </c>
      <c r="D308">
        <v>6360</v>
      </c>
      <c r="E308">
        <v>6223</v>
      </c>
      <c r="F308">
        <v>6393</v>
      </c>
      <c r="G308">
        <v>7031</v>
      </c>
      <c r="H308">
        <v>6852</v>
      </c>
      <c r="I308">
        <v>6945</v>
      </c>
      <c r="J308">
        <v>6904</v>
      </c>
      <c r="K308">
        <v>6855</v>
      </c>
      <c r="L308">
        <v>6685</v>
      </c>
      <c r="M308">
        <v>6710</v>
      </c>
      <c r="N308">
        <v>6767</v>
      </c>
      <c r="O308">
        <v>6941</v>
      </c>
      <c r="P308">
        <v>7207</v>
      </c>
      <c r="Q308">
        <v>7101</v>
      </c>
      <c r="R308">
        <v>7196</v>
      </c>
      <c r="S308">
        <v>6424</v>
      </c>
      <c r="T308">
        <v>6441</v>
      </c>
      <c r="U308">
        <v>6442</v>
      </c>
    </row>
    <row r="309" spans="2:21" x14ac:dyDescent="0.25">
      <c r="B309" s="1"/>
      <c r="C309">
        <v>6294</v>
      </c>
      <c r="D309">
        <v>6328</v>
      </c>
      <c r="E309">
        <v>6175</v>
      </c>
      <c r="F309">
        <v>6374</v>
      </c>
      <c r="G309">
        <v>6541</v>
      </c>
      <c r="H309">
        <v>6865</v>
      </c>
      <c r="I309">
        <v>6632</v>
      </c>
      <c r="J309">
        <v>6482</v>
      </c>
      <c r="K309">
        <v>6367</v>
      </c>
      <c r="L309">
        <v>6692</v>
      </c>
      <c r="M309">
        <v>6515</v>
      </c>
      <c r="N309">
        <v>6425</v>
      </c>
      <c r="O309">
        <v>7026</v>
      </c>
      <c r="P309">
        <v>6956</v>
      </c>
      <c r="Q309">
        <v>6546</v>
      </c>
      <c r="R309">
        <v>6569</v>
      </c>
      <c r="S309">
        <v>6127</v>
      </c>
      <c r="T309">
        <v>6399</v>
      </c>
      <c r="U309">
        <v>6248</v>
      </c>
    </row>
    <row r="310" spans="2:21" x14ac:dyDescent="0.25">
      <c r="B310" s="1"/>
      <c r="C310">
        <v>6079</v>
      </c>
      <c r="D310">
        <v>6166</v>
      </c>
      <c r="E310">
        <v>6166</v>
      </c>
      <c r="F310">
        <v>6191</v>
      </c>
      <c r="G310">
        <v>6482</v>
      </c>
      <c r="H310">
        <v>6491</v>
      </c>
      <c r="I310">
        <v>6469</v>
      </c>
      <c r="J310">
        <v>6544</v>
      </c>
      <c r="K310">
        <v>6636</v>
      </c>
      <c r="L310">
        <v>6630</v>
      </c>
      <c r="M310">
        <v>6421</v>
      </c>
      <c r="N310">
        <v>6480</v>
      </c>
      <c r="O310">
        <v>6744</v>
      </c>
      <c r="P310">
        <v>6771</v>
      </c>
      <c r="Q310">
        <v>6873</v>
      </c>
      <c r="R310">
        <v>6808</v>
      </c>
      <c r="S310">
        <v>6074</v>
      </c>
      <c r="T310">
        <v>6195</v>
      </c>
      <c r="U310">
        <v>6096</v>
      </c>
    </row>
    <row r="311" spans="2:21" x14ac:dyDescent="0.25">
      <c r="B311" s="1"/>
      <c r="C311">
        <v>6280</v>
      </c>
      <c r="D311">
        <v>6315</v>
      </c>
      <c r="E311">
        <v>6085</v>
      </c>
      <c r="F311">
        <v>6230</v>
      </c>
      <c r="G311">
        <v>6597</v>
      </c>
      <c r="H311">
        <v>6543</v>
      </c>
      <c r="I311">
        <v>6377</v>
      </c>
      <c r="J311">
        <v>6718</v>
      </c>
      <c r="K311">
        <v>6922</v>
      </c>
      <c r="L311">
        <v>6784</v>
      </c>
      <c r="M311">
        <v>6793</v>
      </c>
      <c r="N311">
        <v>6742</v>
      </c>
      <c r="O311">
        <v>6894</v>
      </c>
      <c r="P311">
        <v>6922</v>
      </c>
      <c r="Q311">
        <v>7219</v>
      </c>
      <c r="R311">
        <v>7208</v>
      </c>
      <c r="S311">
        <v>6158</v>
      </c>
      <c r="T311">
        <v>6326</v>
      </c>
      <c r="U311">
        <v>6416</v>
      </c>
    </row>
    <row r="312" spans="2:21" x14ac:dyDescent="0.25">
      <c r="B312" s="1"/>
      <c r="C312">
        <v>6353</v>
      </c>
      <c r="D312">
        <v>6417</v>
      </c>
      <c r="E312">
        <v>6381</v>
      </c>
      <c r="F312">
        <v>6523</v>
      </c>
      <c r="G312">
        <v>6936</v>
      </c>
      <c r="H312">
        <v>6892</v>
      </c>
      <c r="I312">
        <v>6923</v>
      </c>
      <c r="J312">
        <v>6894</v>
      </c>
      <c r="K312">
        <v>7091</v>
      </c>
      <c r="L312">
        <v>6851</v>
      </c>
      <c r="M312">
        <v>6914</v>
      </c>
      <c r="N312">
        <v>6960</v>
      </c>
      <c r="O312">
        <v>7197</v>
      </c>
      <c r="P312">
        <v>6954</v>
      </c>
      <c r="Q312">
        <v>7235</v>
      </c>
      <c r="R312">
        <v>7321</v>
      </c>
      <c r="S312">
        <v>6400</v>
      </c>
      <c r="T312">
        <v>6480</v>
      </c>
      <c r="U312">
        <v>6347</v>
      </c>
    </row>
    <row r="313" spans="2:21" x14ac:dyDescent="0.25">
      <c r="B313" s="1"/>
      <c r="C313">
        <v>6375</v>
      </c>
      <c r="D313">
        <v>6370</v>
      </c>
      <c r="E313">
        <v>6211</v>
      </c>
      <c r="F313">
        <v>6506</v>
      </c>
      <c r="G313">
        <v>6935</v>
      </c>
      <c r="H313">
        <v>6730</v>
      </c>
      <c r="I313">
        <v>6825</v>
      </c>
      <c r="J313">
        <v>6891</v>
      </c>
      <c r="K313">
        <v>6875</v>
      </c>
      <c r="L313">
        <v>6565</v>
      </c>
      <c r="M313">
        <v>6931</v>
      </c>
      <c r="N313">
        <v>6923</v>
      </c>
      <c r="O313">
        <v>7216</v>
      </c>
      <c r="P313">
        <v>6944</v>
      </c>
      <c r="Q313">
        <v>7053</v>
      </c>
      <c r="R313">
        <v>7117</v>
      </c>
      <c r="S313">
        <v>6315</v>
      </c>
      <c r="T313">
        <v>6656</v>
      </c>
      <c r="U313">
        <v>6559</v>
      </c>
    </row>
    <row r="314" spans="2:21" x14ac:dyDescent="0.25">
      <c r="B314" s="1"/>
      <c r="C314">
        <v>6325</v>
      </c>
      <c r="D314">
        <v>6451</v>
      </c>
      <c r="E314">
        <v>6176</v>
      </c>
      <c r="F314">
        <v>6366</v>
      </c>
      <c r="G314">
        <v>6521</v>
      </c>
      <c r="H314">
        <v>6648</v>
      </c>
      <c r="I314">
        <v>6472</v>
      </c>
      <c r="J314">
        <v>6588</v>
      </c>
      <c r="K314">
        <v>6699</v>
      </c>
      <c r="L314">
        <v>6686</v>
      </c>
      <c r="M314">
        <v>6596</v>
      </c>
      <c r="N314">
        <v>6588</v>
      </c>
      <c r="O314">
        <v>7066</v>
      </c>
      <c r="P314">
        <v>7068</v>
      </c>
      <c r="Q314">
        <v>7183</v>
      </c>
      <c r="R314">
        <v>7153</v>
      </c>
      <c r="S314">
        <v>6214</v>
      </c>
      <c r="T314">
        <v>6258</v>
      </c>
      <c r="U314">
        <v>6145</v>
      </c>
    </row>
    <row r="315" spans="2:21" x14ac:dyDescent="0.25">
      <c r="B315" s="1"/>
      <c r="C315">
        <v>6171</v>
      </c>
      <c r="D315">
        <v>6225</v>
      </c>
      <c r="E315">
        <v>6131</v>
      </c>
      <c r="F315">
        <v>6352</v>
      </c>
      <c r="G315">
        <v>6526</v>
      </c>
      <c r="H315">
        <v>6658</v>
      </c>
      <c r="I315">
        <v>6529</v>
      </c>
      <c r="J315">
        <v>6763</v>
      </c>
      <c r="K315">
        <v>6592</v>
      </c>
      <c r="L315">
        <v>6567</v>
      </c>
      <c r="M315">
        <v>6625</v>
      </c>
      <c r="N315">
        <v>6724</v>
      </c>
      <c r="O315">
        <v>6669</v>
      </c>
      <c r="P315">
        <v>6875</v>
      </c>
      <c r="Q315">
        <v>6740</v>
      </c>
      <c r="R315">
        <v>7127</v>
      </c>
      <c r="S315">
        <v>6089</v>
      </c>
      <c r="T315">
        <v>6383</v>
      </c>
      <c r="U315">
        <v>6215</v>
      </c>
    </row>
    <row r="316" spans="2:21" x14ac:dyDescent="0.25">
      <c r="B316" s="1"/>
      <c r="C316">
        <v>6038</v>
      </c>
      <c r="D316">
        <v>6029</v>
      </c>
      <c r="E316">
        <v>6074</v>
      </c>
      <c r="F316">
        <v>6065</v>
      </c>
      <c r="G316">
        <v>5948</v>
      </c>
      <c r="H316">
        <v>6277</v>
      </c>
      <c r="I316">
        <v>6149</v>
      </c>
      <c r="J316">
        <v>6280</v>
      </c>
      <c r="K316">
        <v>6208</v>
      </c>
      <c r="L316">
        <v>6029</v>
      </c>
      <c r="M316">
        <v>6075</v>
      </c>
      <c r="N316">
        <v>6019</v>
      </c>
      <c r="O316">
        <v>6420</v>
      </c>
      <c r="P316">
        <v>6472</v>
      </c>
      <c r="Q316">
        <v>6534</v>
      </c>
      <c r="R316">
        <v>6394</v>
      </c>
      <c r="S316">
        <v>5935</v>
      </c>
      <c r="T316">
        <v>5960</v>
      </c>
      <c r="U316">
        <v>6022</v>
      </c>
    </row>
    <row r="317" spans="2:21" x14ac:dyDescent="0.25">
      <c r="B317" s="1"/>
      <c r="C317">
        <v>6335</v>
      </c>
      <c r="D317">
        <v>6382</v>
      </c>
      <c r="E317">
        <v>6308</v>
      </c>
      <c r="F317">
        <v>6490</v>
      </c>
      <c r="G317">
        <v>7030</v>
      </c>
      <c r="H317">
        <v>7053</v>
      </c>
      <c r="I317">
        <v>6928</v>
      </c>
      <c r="J317">
        <v>7060</v>
      </c>
      <c r="K317">
        <v>6923</v>
      </c>
      <c r="L317">
        <v>6942</v>
      </c>
      <c r="M317">
        <v>6856</v>
      </c>
      <c r="N317">
        <v>6812</v>
      </c>
      <c r="O317">
        <v>7237</v>
      </c>
      <c r="P317">
        <v>7191</v>
      </c>
      <c r="Q317">
        <v>7500</v>
      </c>
      <c r="R317">
        <v>7411</v>
      </c>
      <c r="S317">
        <v>6304</v>
      </c>
      <c r="T317">
        <v>6505</v>
      </c>
      <c r="U317">
        <v>6548</v>
      </c>
    </row>
    <row r="318" spans="2:21" x14ac:dyDescent="0.25">
      <c r="B318" s="1"/>
      <c r="C318">
        <v>6048</v>
      </c>
      <c r="D318">
        <v>6223</v>
      </c>
      <c r="E318">
        <v>6106</v>
      </c>
      <c r="F318">
        <v>6208</v>
      </c>
      <c r="G318">
        <v>6668</v>
      </c>
      <c r="H318">
        <v>6621</v>
      </c>
      <c r="I318">
        <v>6675</v>
      </c>
      <c r="J318">
        <v>6482</v>
      </c>
      <c r="K318">
        <v>6378</v>
      </c>
      <c r="L318">
        <v>6446</v>
      </c>
      <c r="M318">
        <v>6339</v>
      </c>
      <c r="N318">
        <v>6393</v>
      </c>
      <c r="O318">
        <v>6922</v>
      </c>
      <c r="P318">
        <v>6948</v>
      </c>
      <c r="Q318">
        <v>6929</v>
      </c>
      <c r="R318">
        <v>6970</v>
      </c>
      <c r="S318">
        <v>6098</v>
      </c>
      <c r="T318">
        <v>6160</v>
      </c>
      <c r="U318">
        <v>6151</v>
      </c>
    </row>
    <row r="319" spans="2:21" x14ac:dyDescent="0.25">
      <c r="B319" s="1"/>
      <c r="C319">
        <v>6906</v>
      </c>
      <c r="D319">
        <v>6915</v>
      </c>
      <c r="E319">
        <v>6666</v>
      </c>
      <c r="F319">
        <v>6933</v>
      </c>
      <c r="G319">
        <v>7653</v>
      </c>
      <c r="H319">
        <v>7614</v>
      </c>
      <c r="I319">
        <v>7725</v>
      </c>
      <c r="J319">
        <v>7688</v>
      </c>
      <c r="K319">
        <v>7276</v>
      </c>
      <c r="L319">
        <v>7233</v>
      </c>
      <c r="M319">
        <v>7317</v>
      </c>
      <c r="N319">
        <v>7221</v>
      </c>
      <c r="O319">
        <v>7380</v>
      </c>
      <c r="P319">
        <v>7537</v>
      </c>
      <c r="Q319">
        <v>7496</v>
      </c>
      <c r="R319">
        <v>7458</v>
      </c>
      <c r="S319">
        <v>6862</v>
      </c>
      <c r="T319">
        <v>6865</v>
      </c>
      <c r="U319">
        <v>7164</v>
      </c>
    </row>
    <row r="320" spans="2:21" x14ac:dyDescent="0.25">
      <c r="B320" s="1"/>
      <c r="C320">
        <v>6276</v>
      </c>
      <c r="D320">
        <v>6298</v>
      </c>
      <c r="E320">
        <v>6154</v>
      </c>
      <c r="F320">
        <v>6316</v>
      </c>
      <c r="G320">
        <v>7069</v>
      </c>
      <c r="H320">
        <v>6731</v>
      </c>
      <c r="I320">
        <v>6930</v>
      </c>
      <c r="J320">
        <v>6860</v>
      </c>
      <c r="K320">
        <v>6730</v>
      </c>
      <c r="L320">
        <v>6719</v>
      </c>
      <c r="M320">
        <v>6865</v>
      </c>
      <c r="N320">
        <v>6957</v>
      </c>
      <c r="O320">
        <v>7173</v>
      </c>
      <c r="P320">
        <v>7065</v>
      </c>
      <c r="Q320">
        <v>7094</v>
      </c>
      <c r="R320">
        <v>7226</v>
      </c>
      <c r="S320">
        <v>6174</v>
      </c>
      <c r="T320">
        <v>6310</v>
      </c>
      <c r="U320">
        <v>6296</v>
      </c>
    </row>
    <row r="321" spans="2:21" x14ac:dyDescent="0.25">
      <c r="B321" s="1"/>
      <c r="C321">
        <v>5828</v>
      </c>
      <c r="D321">
        <v>5961</v>
      </c>
      <c r="E321">
        <v>5710</v>
      </c>
      <c r="F321">
        <v>5964</v>
      </c>
      <c r="G321">
        <v>6529</v>
      </c>
      <c r="H321">
        <v>6413</v>
      </c>
      <c r="I321">
        <v>6415</v>
      </c>
      <c r="J321">
        <v>6509</v>
      </c>
      <c r="K321">
        <v>6569</v>
      </c>
      <c r="L321">
        <v>6518</v>
      </c>
      <c r="M321">
        <v>6082</v>
      </c>
      <c r="N321">
        <v>6154</v>
      </c>
      <c r="O321">
        <v>6513</v>
      </c>
      <c r="P321">
        <v>6568</v>
      </c>
      <c r="Q321">
        <v>6417</v>
      </c>
      <c r="R321">
        <v>6680</v>
      </c>
      <c r="S321">
        <v>5759</v>
      </c>
      <c r="T321">
        <v>5937</v>
      </c>
      <c r="U321">
        <v>6060</v>
      </c>
    </row>
    <row r="322" spans="2:21" x14ac:dyDescent="0.25">
      <c r="B322" s="1"/>
      <c r="C322">
        <v>5908</v>
      </c>
      <c r="D322">
        <v>6050</v>
      </c>
      <c r="E322">
        <v>5959</v>
      </c>
      <c r="F322">
        <v>6017</v>
      </c>
      <c r="G322">
        <v>6582</v>
      </c>
      <c r="H322">
        <v>6557</v>
      </c>
      <c r="I322">
        <v>6677</v>
      </c>
      <c r="J322">
        <v>6474</v>
      </c>
      <c r="K322">
        <v>6554</v>
      </c>
      <c r="L322">
        <v>6432</v>
      </c>
      <c r="M322">
        <v>6599</v>
      </c>
      <c r="N322">
        <v>6598</v>
      </c>
      <c r="O322">
        <v>6759</v>
      </c>
      <c r="P322">
        <v>6806</v>
      </c>
      <c r="Q322">
        <v>6536</v>
      </c>
      <c r="R322">
        <v>6693</v>
      </c>
      <c r="S322">
        <v>5972</v>
      </c>
      <c r="T322">
        <v>6202</v>
      </c>
      <c r="U322">
        <v>6106</v>
      </c>
    </row>
    <row r="323" spans="2:21" x14ac:dyDescent="0.25">
      <c r="B323" s="1"/>
      <c r="C323">
        <v>6633</v>
      </c>
      <c r="D323">
        <v>6694</v>
      </c>
      <c r="E323">
        <v>6541</v>
      </c>
      <c r="F323">
        <v>6686</v>
      </c>
      <c r="G323">
        <v>6993</v>
      </c>
      <c r="H323">
        <v>7046</v>
      </c>
      <c r="I323">
        <v>7009</v>
      </c>
      <c r="J323">
        <v>6886</v>
      </c>
      <c r="K323">
        <v>6946</v>
      </c>
      <c r="L323">
        <v>6926</v>
      </c>
      <c r="M323">
        <v>6904</v>
      </c>
      <c r="N323">
        <v>6893</v>
      </c>
      <c r="O323">
        <v>7382</v>
      </c>
      <c r="P323">
        <v>7336</v>
      </c>
      <c r="Q323">
        <v>7321</v>
      </c>
      <c r="R323">
        <v>7224</v>
      </c>
      <c r="S323">
        <v>6619</v>
      </c>
      <c r="T323">
        <v>6606</v>
      </c>
      <c r="U323">
        <v>6584</v>
      </c>
    </row>
    <row r="324" spans="2:21" x14ac:dyDescent="0.25">
      <c r="B324" s="1">
        <v>6327</v>
      </c>
      <c r="C324">
        <v>5744</v>
      </c>
      <c r="D324">
        <v>5757</v>
      </c>
      <c r="E324">
        <v>5768</v>
      </c>
      <c r="F324">
        <v>5941</v>
      </c>
      <c r="G324">
        <v>6245</v>
      </c>
      <c r="H324">
        <v>6379</v>
      </c>
      <c r="I324">
        <v>6333</v>
      </c>
      <c r="J324">
        <v>6226</v>
      </c>
      <c r="K324">
        <v>6199</v>
      </c>
      <c r="L324">
        <v>6355</v>
      </c>
      <c r="M324">
        <v>6260</v>
      </c>
      <c r="N324">
        <v>6424</v>
      </c>
      <c r="O324">
        <v>6476</v>
      </c>
      <c r="P324">
        <v>6809</v>
      </c>
      <c r="Q324">
        <v>6561</v>
      </c>
      <c r="R324">
        <v>6677</v>
      </c>
      <c r="S324">
        <v>5661</v>
      </c>
      <c r="T324">
        <v>5921</v>
      </c>
      <c r="U324">
        <v>5960</v>
      </c>
    </row>
    <row r="325" spans="2:21" x14ac:dyDescent="0.25">
      <c r="B325" s="1"/>
      <c r="C325">
        <v>6299</v>
      </c>
      <c r="D325">
        <v>6391</v>
      </c>
      <c r="E325">
        <v>6320</v>
      </c>
      <c r="F325">
        <v>6671</v>
      </c>
      <c r="G325">
        <v>6786</v>
      </c>
      <c r="H325">
        <v>6731</v>
      </c>
      <c r="I325">
        <v>6804</v>
      </c>
      <c r="J325">
        <v>6995</v>
      </c>
      <c r="K325">
        <v>6885</v>
      </c>
      <c r="L325">
        <v>6847</v>
      </c>
      <c r="M325">
        <v>6968</v>
      </c>
      <c r="N325">
        <v>6855</v>
      </c>
      <c r="O325">
        <v>7395</v>
      </c>
      <c r="P325">
        <v>7238</v>
      </c>
      <c r="Q325">
        <v>7236</v>
      </c>
      <c r="R325">
        <v>7250</v>
      </c>
      <c r="S325">
        <v>6273</v>
      </c>
      <c r="T325">
        <v>6492</v>
      </c>
      <c r="U325">
        <v>6485</v>
      </c>
    </row>
    <row r="326" spans="2:21" x14ac:dyDescent="0.25">
      <c r="B326" s="1"/>
      <c r="C326">
        <v>6291</v>
      </c>
      <c r="D326">
        <v>6353</v>
      </c>
      <c r="E326">
        <v>6228</v>
      </c>
      <c r="F326">
        <v>6439</v>
      </c>
      <c r="G326">
        <v>6791</v>
      </c>
      <c r="H326">
        <v>6688</v>
      </c>
      <c r="I326">
        <v>6747</v>
      </c>
      <c r="J326">
        <v>6863</v>
      </c>
      <c r="K326">
        <v>6551</v>
      </c>
      <c r="L326">
        <v>6784</v>
      </c>
      <c r="M326">
        <v>6764</v>
      </c>
      <c r="N326">
        <v>6670</v>
      </c>
      <c r="O326">
        <v>6988</v>
      </c>
      <c r="P326">
        <v>6906</v>
      </c>
      <c r="Q326">
        <v>7016</v>
      </c>
      <c r="R326">
        <v>7096</v>
      </c>
      <c r="S326">
        <v>6167</v>
      </c>
      <c r="T326">
        <v>6388</v>
      </c>
      <c r="U326">
        <v>6531</v>
      </c>
    </row>
    <row r="327" spans="2:21" x14ac:dyDescent="0.25">
      <c r="B327" s="1"/>
      <c r="C327">
        <v>6088</v>
      </c>
      <c r="D327">
        <v>6076</v>
      </c>
      <c r="E327">
        <v>6105</v>
      </c>
      <c r="F327">
        <v>6199</v>
      </c>
      <c r="G327">
        <v>6632</v>
      </c>
      <c r="H327">
        <v>6578</v>
      </c>
      <c r="I327">
        <v>6717</v>
      </c>
      <c r="J327">
        <v>6704</v>
      </c>
      <c r="K327">
        <v>6582</v>
      </c>
      <c r="L327">
        <v>6444</v>
      </c>
      <c r="M327">
        <v>6619</v>
      </c>
      <c r="N327">
        <v>6567</v>
      </c>
      <c r="O327">
        <v>6999</v>
      </c>
      <c r="P327">
        <v>6786</v>
      </c>
      <c r="Q327">
        <v>6857</v>
      </c>
      <c r="R327">
        <v>7040</v>
      </c>
      <c r="S327">
        <v>5961</v>
      </c>
      <c r="T327">
        <v>6157</v>
      </c>
      <c r="U327">
        <v>6312</v>
      </c>
    </row>
    <row r="328" spans="2:21" x14ac:dyDescent="0.25">
      <c r="B328" s="1"/>
      <c r="C328">
        <v>6045</v>
      </c>
      <c r="D328">
        <v>6139</v>
      </c>
      <c r="E328">
        <v>6073</v>
      </c>
      <c r="F328">
        <v>6221</v>
      </c>
      <c r="G328">
        <v>6423</v>
      </c>
      <c r="H328">
        <v>6666</v>
      </c>
      <c r="I328">
        <v>6430</v>
      </c>
      <c r="J328">
        <v>6707</v>
      </c>
      <c r="K328">
        <v>6602</v>
      </c>
      <c r="L328">
        <v>6352</v>
      </c>
      <c r="M328">
        <v>6362</v>
      </c>
      <c r="N328">
        <v>6334</v>
      </c>
      <c r="O328">
        <v>6931</v>
      </c>
      <c r="P328">
        <v>6905</v>
      </c>
      <c r="Q328">
        <v>7001</v>
      </c>
      <c r="R328">
        <v>6896</v>
      </c>
      <c r="S328">
        <v>6017</v>
      </c>
      <c r="T328">
        <v>6138</v>
      </c>
      <c r="U328">
        <v>6252</v>
      </c>
    </row>
    <row r="329" spans="2:21" x14ac:dyDescent="0.25">
      <c r="B329" s="1"/>
      <c r="C329">
        <v>6060</v>
      </c>
      <c r="D329">
        <v>6110</v>
      </c>
      <c r="E329">
        <v>5995</v>
      </c>
      <c r="F329">
        <v>6210</v>
      </c>
      <c r="G329">
        <v>6346</v>
      </c>
      <c r="H329">
        <v>6346</v>
      </c>
      <c r="I329">
        <v>6280</v>
      </c>
      <c r="J329">
        <v>6435</v>
      </c>
      <c r="K329">
        <v>6420</v>
      </c>
      <c r="L329">
        <v>6284</v>
      </c>
      <c r="M329">
        <v>6303</v>
      </c>
      <c r="N329">
        <v>6273</v>
      </c>
      <c r="O329">
        <v>6637</v>
      </c>
      <c r="P329">
        <v>6839</v>
      </c>
      <c r="Q329">
        <v>6825</v>
      </c>
      <c r="R329">
        <v>6741</v>
      </c>
      <c r="S329">
        <v>5936</v>
      </c>
      <c r="T329">
        <v>6055</v>
      </c>
      <c r="U329">
        <v>5795</v>
      </c>
    </row>
    <row r="330" spans="2:21" x14ac:dyDescent="0.25">
      <c r="B330" s="1"/>
      <c r="C330">
        <v>6802</v>
      </c>
      <c r="D330">
        <v>6793</v>
      </c>
      <c r="E330">
        <v>6743</v>
      </c>
      <c r="F330">
        <v>6798</v>
      </c>
      <c r="G330">
        <v>7190</v>
      </c>
      <c r="H330">
        <v>6880</v>
      </c>
      <c r="I330">
        <v>7085</v>
      </c>
      <c r="J330">
        <v>7096</v>
      </c>
      <c r="K330">
        <v>7251</v>
      </c>
      <c r="L330">
        <v>7146</v>
      </c>
      <c r="M330">
        <v>6957</v>
      </c>
      <c r="N330">
        <v>7014</v>
      </c>
      <c r="O330">
        <v>7058</v>
      </c>
      <c r="P330">
        <v>7418</v>
      </c>
      <c r="Q330">
        <v>7056</v>
      </c>
      <c r="R330">
        <v>7368</v>
      </c>
      <c r="S330">
        <v>6653</v>
      </c>
      <c r="T330">
        <v>6798</v>
      </c>
      <c r="U330">
        <v>6846</v>
      </c>
    </row>
    <row r="331" spans="2:21" x14ac:dyDescent="0.25">
      <c r="B331" s="1"/>
      <c r="C331">
        <v>5934</v>
      </c>
      <c r="D331">
        <v>6051</v>
      </c>
      <c r="E331">
        <v>6088</v>
      </c>
      <c r="F331">
        <v>6225</v>
      </c>
      <c r="G331">
        <v>6373</v>
      </c>
      <c r="H331">
        <v>6516</v>
      </c>
      <c r="I331">
        <v>6297</v>
      </c>
      <c r="J331">
        <v>6389</v>
      </c>
      <c r="K331">
        <v>6400</v>
      </c>
      <c r="L331">
        <v>6500</v>
      </c>
      <c r="M331">
        <v>6390</v>
      </c>
      <c r="N331">
        <v>6396</v>
      </c>
      <c r="O331">
        <v>6836</v>
      </c>
      <c r="P331">
        <v>6798</v>
      </c>
      <c r="Q331">
        <v>7147</v>
      </c>
      <c r="R331">
        <v>6971</v>
      </c>
      <c r="S331">
        <v>5822</v>
      </c>
      <c r="T331">
        <v>6104</v>
      </c>
      <c r="U331">
        <v>5856</v>
      </c>
    </row>
    <row r="332" spans="2:21" x14ac:dyDescent="0.25">
      <c r="B332" s="1"/>
      <c r="C332">
        <v>6288</v>
      </c>
      <c r="D332">
        <v>6359</v>
      </c>
      <c r="E332">
        <v>6268</v>
      </c>
      <c r="F332">
        <v>6453</v>
      </c>
      <c r="G332">
        <v>6610</v>
      </c>
      <c r="H332">
        <v>6472</v>
      </c>
      <c r="I332">
        <v>6543</v>
      </c>
      <c r="J332">
        <v>6594</v>
      </c>
      <c r="K332">
        <v>6616</v>
      </c>
      <c r="L332">
        <v>6797</v>
      </c>
      <c r="M332">
        <v>6876</v>
      </c>
      <c r="N332">
        <v>6847</v>
      </c>
      <c r="O332">
        <v>7246</v>
      </c>
      <c r="P332">
        <v>7267</v>
      </c>
      <c r="Q332">
        <v>6884</v>
      </c>
      <c r="R332">
        <v>7136</v>
      </c>
      <c r="S332">
        <v>6290</v>
      </c>
      <c r="T332">
        <v>6413</v>
      </c>
      <c r="U332">
        <v>6432</v>
      </c>
    </row>
    <row r="333" spans="2:21" x14ac:dyDescent="0.25">
      <c r="B333" s="1"/>
      <c r="C333">
        <v>6314</v>
      </c>
      <c r="D333">
        <v>6269</v>
      </c>
      <c r="E333">
        <v>6248</v>
      </c>
      <c r="F333">
        <v>6455</v>
      </c>
      <c r="G333">
        <v>6818</v>
      </c>
      <c r="H333">
        <v>6538</v>
      </c>
      <c r="I333">
        <v>6699</v>
      </c>
      <c r="J333">
        <v>6934</v>
      </c>
      <c r="K333">
        <v>6728</v>
      </c>
      <c r="L333">
        <v>6789</v>
      </c>
      <c r="M333">
        <v>6802</v>
      </c>
      <c r="N333">
        <v>6711</v>
      </c>
      <c r="O333">
        <v>6932</v>
      </c>
      <c r="P333">
        <v>7153</v>
      </c>
      <c r="Q333">
        <v>7153</v>
      </c>
      <c r="R333">
        <v>7212</v>
      </c>
      <c r="S333">
        <v>6180</v>
      </c>
      <c r="T333">
        <v>6359</v>
      </c>
      <c r="U333">
        <v>6522</v>
      </c>
    </row>
    <row r="334" spans="2:21" x14ac:dyDescent="0.25">
      <c r="B334" s="1"/>
      <c r="C334">
        <v>5689</v>
      </c>
      <c r="D334">
        <v>5777</v>
      </c>
      <c r="E334">
        <v>5616</v>
      </c>
      <c r="F334">
        <v>5795</v>
      </c>
      <c r="G334">
        <v>6516</v>
      </c>
      <c r="H334">
        <v>6430</v>
      </c>
      <c r="I334">
        <v>6466</v>
      </c>
      <c r="J334">
        <v>6383</v>
      </c>
      <c r="K334">
        <v>6194</v>
      </c>
      <c r="L334">
        <v>6057</v>
      </c>
      <c r="M334">
        <v>6101</v>
      </c>
      <c r="N334">
        <v>6108</v>
      </c>
      <c r="O334">
        <v>6559</v>
      </c>
      <c r="P334">
        <v>6348</v>
      </c>
      <c r="Q334">
        <v>6703</v>
      </c>
      <c r="R334">
        <v>6752</v>
      </c>
      <c r="S334">
        <v>5704</v>
      </c>
      <c r="T334">
        <v>6004</v>
      </c>
      <c r="U334">
        <v>5883</v>
      </c>
    </row>
    <row r="335" spans="2:21" x14ac:dyDescent="0.25">
      <c r="B335" s="1"/>
      <c r="C335">
        <v>6523</v>
      </c>
      <c r="D335">
        <v>6666</v>
      </c>
      <c r="E335">
        <v>6540</v>
      </c>
      <c r="F335">
        <v>6808</v>
      </c>
      <c r="G335">
        <v>7133</v>
      </c>
      <c r="H335">
        <v>7007</v>
      </c>
      <c r="I335">
        <v>7091</v>
      </c>
      <c r="J335">
        <v>7288</v>
      </c>
      <c r="K335">
        <v>6916</v>
      </c>
      <c r="L335">
        <v>7215</v>
      </c>
      <c r="M335">
        <v>7347</v>
      </c>
      <c r="N335">
        <v>7229</v>
      </c>
      <c r="O335">
        <v>7216</v>
      </c>
      <c r="P335">
        <v>6929</v>
      </c>
      <c r="Q335">
        <v>7234</v>
      </c>
      <c r="R335">
        <v>7009</v>
      </c>
      <c r="S335">
        <v>6590</v>
      </c>
      <c r="T335">
        <v>6675</v>
      </c>
      <c r="U335">
        <v>6773</v>
      </c>
    </row>
    <row r="336" spans="2:21" x14ac:dyDescent="0.25">
      <c r="B336" s="1"/>
      <c r="C336">
        <v>6399</v>
      </c>
      <c r="D336">
        <v>6547</v>
      </c>
      <c r="E336">
        <v>6332</v>
      </c>
      <c r="F336">
        <v>6466</v>
      </c>
      <c r="G336">
        <v>6735</v>
      </c>
      <c r="H336">
        <v>6611</v>
      </c>
      <c r="I336">
        <v>6648</v>
      </c>
      <c r="J336">
        <v>6578</v>
      </c>
      <c r="K336">
        <v>6616</v>
      </c>
      <c r="L336">
        <v>6789</v>
      </c>
      <c r="M336">
        <v>6492</v>
      </c>
      <c r="N336">
        <v>6601</v>
      </c>
      <c r="O336">
        <v>6807</v>
      </c>
      <c r="P336">
        <v>6681</v>
      </c>
      <c r="Q336">
        <v>6858</v>
      </c>
      <c r="R336">
        <v>6728</v>
      </c>
      <c r="S336">
        <v>6383</v>
      </c>
      <c r="T336">
        <v>6436</v>
      </c>
      <c r="U336">
        <v>6556</v>
      </c>
    </row>
    <row r="337" spans="2:21" x14ac:dyDescent="0.25">
      <c r="B337" s="1"/>
      <c r="C337">
        <v>6126</v>
      </c>
      <c r="D337">
        <v>6162</v>
      </c>
      <c r="E337">
        <v>6052</v>
      </c>
      <c r="F337">
        <v>6177</v>
      </c>
      <c r="G337">
        <v>6506</v>
      </c>
      <c r="H337">
        <v>6457</v>
      </c>
      <c r="I337">
        <v>6521</v>
      </c>
      <c r="J337">
        <v>6575</v>
      </c>
      <c r="K337">
        <v>6432</v>
      </c>
      <c r="L337">
        <v>6399</v>
      </c>
      <c r="M337">
        <v>6359</v>
      </c>
      <c r="N337">
        <v>6501</v>
      </c>
      <c r="O337">
        <v>6746</v>
      </c>
      <c r="P337">
        <v>6667</v>
      </c>
      <c r="Q337">
        <v>6521</v>
      </c>
      <c r="R337">
        <v>6469</v>
      </c>
      <c r="S337">
        <v>5940</v>
      </c>
      <c r="T337">
        <v>6252</v>
      </c>
      <c r="U337">
        <v>6300</v>
      </c>
    </row>
    <row r="338" spans="2:21" x14ac:dyDescent="0.25">
      <c r="B338" s="1"/>
      <c r="C338">
        <v>6132</v>
      </c>
      <c r="D338">
        <v>6170</v>
      </c>
      <c r="E338">
        <v>6144</v>
      </c>
      <c r="F338">
        <v>6254</v>
      </c>
      <c r="G338">
        <v>6941</v>
      </c>
      <c r="H338">
        <v>7122</v>
      </c>
      <c r="I338">
        <v>6828</v>
      </c>
      <c r="J338">
        <v>6844</v>
      </c>
      <c r="K338">
        <v>6627</v>
      </c>
      <c r="L338">
        <v>6673</v>
      </c>
      <c r="M338">
        <v>6536</v>
      </c>
      <c r="N338">
        <v>6608</v>
      </c>
      <c r="O338">
        <v>6794</v>
      </c>
      <c r="P338">
        <v>6915</v>
      </c>
      <c r="Q338">
        <v>7103</v>
      </c>
      <c r="R338">
        <v>7066</v>
      </c>
      <c r="S338">
        <v>6096</v>
      </c>
      <c r="T338">
        <v>6284</v>
      </c>
      <c r="U338">
        <v>6363</v>
      </c>
    </row>
    <row r="339" spans="2:21" x14ac:dyDescent="0.25">
      <c r="B339" s="1"/>
      <c r="C339">
        <v>5928</v>
      </c>
      <c r="D339">
        <v>6004</v>
      </c>
      <c r="E339">
        <v>5874</v>
      </c>
      <c r="F339">
        <v>6148</v>
      </c>
      <c r="G339">
        <v>6472</v>
      </c>
      <c r="H339">
        <v>6526</v>
      </c>
      <c r="I339">
        <v>6552</v>
      </c>
      <c r="J339">
        <v>6444</v>
      </c>
      <c r="K339">
        <v>6396</v>
      </c>
      <c r="L339">
        <v>6487</v>
      </c>
      <c r="M339">
        <v>6478</v>
      </c>
      <c r="N339">
        <v>6448</v>
      </c>
      <c r="O339">
        <v>6652</v>
      </c>
      <c r="P339">
        <v>6675</v>
      </c>
      <c r="Q339">
        <v>6743</v>
      </c>
      <c r="R339">
        <v>6785</v>
      </c>
      <c r="S339">
        <v>5946</v>
      </c>
      <c r="T339">
        <v>6032</v>
      </c>
      <c r="U339">
        <v>6375</v>
      </c>
    </row>
    <row r="340" spans="2:21" x14ac:dyDescent="0.25">
      <c r="B340" s="1"/>
      <c r="C340">
        <v>6426</v>
      </c>
      <c r="D340">
        <v>6298</v>
      </c>
      <c r="E340">
        <v>6174</v>
      </c>
      <c r="F340">
        <v>6334</v>
      </c>
      <c r="G340">
        <v>6688</v>
      </c>
      <c r="H340">
        <v>6671</v>
      </c>
      <c r="I340">
        <v>6755</v>
      </c>
      <c r="J340">
        <v>6490</v>
      </c>
      <c r="K340">
        <v>6676</v>
      </c>
      <c r="L340">
        <v>6561</v>
      </c>
      <c r="M340">
        <v>6232</v>
      </c>
      <c r="N340">
        <v>6344</v>
      </c>
      <c r="O340">
        <v>6930</v>
      </c>
      <c r="P340">
        <v>6849</v>
      </c>
      <c r="Q340">
        <v>6940</v>
      </c>
      <c r="R340">
        <v>7043</v>
      </c>
      <c r="S340">
        <v>6177</v>
      </c>
      <c r="T340">
        <v>6359</v>
      </c>
      <c r="U340">
        <v>6387</v>
      </c>
    </row>
    <row r="341" spans="2:21" x14ac:dyDescent="0.25">
      <c r="B341" s="1"/>
      <c r="C341">
        <v>6472</v>
      </c>
      <c r="D341">
        <v>6595</v>
      </c>
      <c r="E341">
        <v>6304</v>
      </c>
      <c r="F341">
        <v>6464</v>
      </c>
      <c r="G341">
        <v>6862</v>
      </c>
      <c r="H341">
        <v>6651</v>
      </c>
      <c r="I341">
        <v>6742</v>
      </c>
      <c r="J341">
        <v>6924</v>
      </c>
      <c r="K341">
        <v>6525</v>
      </c>
      <c r="L341">
        <v>6581</v>
      </c>
      <c r="M341">
        <v>7010</v>
      </c>
      <c r="N341">
        <v>7056</v>
      </c>
      <c r="O341">
        <v>6956</v>
      </c>
      <c r="P341">
        <v>6854</v>
      </c>
      <c r="Q341">
        <v>6924</v>
      </c>
      <c r="R341">
        <v>6984</v>
      </c>
      <c r="S341">
        <v>6472</v>
      </c>
      <c r="T341">
        <v>6346</v>
      </c>
      <c r="U341">
        <v>6431</v>
      </c>
    </row>
    <row r="342" spans="2:21" x14ac:dyDescent="0.25">
      <c r="B342" s="1"/>
      <c r="C342">
        <v>6104</v>
      </c>
      <c r="D342">
        <v>6217</v>
      </c>
      <c r="E342">
        <v>6111</v>
      </c>
      <c r="F342">
        <v>6316</v>
      </c>
      <c r="G342">
        <v>6430</v>
      </c>
      <c r="H342">
        <v>6270</v>
      </c>
      <c r="I342">
        <v>6332</v>
      </c>
      <c r="J342">
        <v>6209</v>
      </c>
      <c r="K342">
        <v>6467</v>
      </c>
      <c r="L342">
        <v>6532</v>
      </c>
      <c r="M342">
        <v>6540</v>
      </c>
      <c r="N342">
        <v>6633</v>
      </c>
      <c r="O342">
        <v>6896</v>
      </c>
      <c r="P342">
        <v>7065</v>
      </c>
      <c r="Q342">
        <v>6996</v>
      </c>
      <c r="R342">
        <v>6994</v>
      </c>
      <c r="S342">
        <v>6063</v>
      </c>
      <c r="T342">
        <v>6196</v>
      </c>
      <c r="U342">
        <v>6134</v>
      </c>
    </row>
    <row r="343" spans="2:21" x14ac:dyDescent="0.25">
      <c r="B343" s="1"/>
      <c r="C343">
        <v>6610</v>
      </c>
      <c r="D343">
        <v>6552</v>
      </c>
      <c r="E343">
        <v>6582</v>
      </c>
      <c r="F343">
        <v>6722</v>
      </c>
      <c r="G343">
        <v>7332</v>
      </c>
      <c r="H343">
        <v>7417</v>
      </c>
      <c r="I343">
        <v>7262</v>
      </c>
      <c r="J343">
        <v>7409</v>
      </c>
      <c r="K343">
        <v>7103</v>
      </c>
      <c r="L343">
        <v>6969</v>
      </c>
      <c r="M343">
        <v>6999</v>
      </c>
      <c r="N343">
        <v>6906</v>
      </c>
      <c r="O343">
        <v>7297</v>
      </c>
      <c r="P343">
        <v>7281</v>
      </c>
      <c r="Q343">
        <v>7228</v>
      </c>
      <c r="R343">
        <v>7301</v>
      </c>
      <c r="S343">
        <v>6564</v>
      </c>
      <c r="T343">
        <v>6661</v>
      </c>
      <c r="U343">
        <v>6788</v>
      </c>
    </row>
    <row r="344" spans="2:21" x14ac:dyDescent="0.25">
      <c r="B344" s="1"/>
      <c r="C344">
        <v>5849</v>
      </c>
      <c r="D344">
        <v>5986</v>
      </c>
      <c r="E344">
        <v>5827</v>
      </c>
      <c r="F344">
        <v>6118</v>
      </c>
      <c r="G344">
        <v>6357</v>
      </c>
      <c r="H344">
        <v>6390</v>
      </c>
      <c r="I344">
        <v>6273</v>
      </c>
      <c r="J344">
        <v>6352</v>
      </c>
      <c r="K344">
        <v>6583</v>
      </c>
      <c r="L344">
        <v>6322</v>
      </c>
      <c r="M344">
        <v>6414</v>
      </c>
      <c r="N344">
        <v>6464</v>
      </c>
      <c r="O344">
        <v>6431</v>
      </c>
      <c r="P344">
        <v>6458</v>
      </c>
      <c r="Q344">
        <v>6791</v>
      </c>
      <c r="R344">
        <v>6874</v>
      </c>
      <c r="S344">
        <v>5868</v>
      </c>
      <c r="T344">
        <v>6017</v>
      </c>
      <c r="U344">
        <v>6012</v>
      </c>
    </row>
    <row r="345" spans="2:21" x14ac:dyDescent="0.25">
      <c r="B345" s="1"/>
      <c r="C345">
        <v>6494</v>
      </c>
      <c r="D345">
        <v>6538</v>
      </c>
      <c r="E345">
        <v>6414</v>
      </c>
      <c r="F345">
        <v>6592</v>
      </c>
      <c r="G345">
        <v>7024</v>
      </c>
      <c r="H345">
        <v>6885</v>
      </c>
      <c r="I345">
        <v>6901</v>
      </c>
      <c r="J345">
        <v>6881</v>
      </c>
      <c r="K345">
        <v>6652</v>
      </c>
      <c r="L345">
        <v>6865</v>
      </c>
      <c r="M345">
        <v>6848</v>
      </c>
      <c r="N345">
        <v>6757</v>
      </c>
      <c r="O345">
        <v>7154</v>
      </c>
      <c r="P345">
        <v>7159</v>
      </c>
      <c r="Q345">
        <v>7064</v>
      </c>
      <c r="R345">
        <v>7014</v>
      </c>
      <c r="S345">
        <v>6447</v>
      </c>
      <c r="T345">
        <v>6631</v>
      </c>
      <c r="U345">
        <v>6685</v>
      </c>
    </row>
    <row r="346" spans="2:21" x14ac:dyDescent="0.25">
      <c r="B346" s="1"/>
      <c r="C346">
        <v>6520</v>
      </c>
      <c r="D346">
        <v>6500</v>
      </c>
      <c r="E346">
        <v>6369</v>
      </c>
      <c r="F346">
        <v>6521</v>
      </c>
      <c r="G346">
        <v>6977</v>
      </c>
      <c r="H346">
        <v>6869</v>
      </c>
      <c r="I346">
        <v>6830</v>
      </c>
      <c r="J346">
        <v>6899</v>
      </c>
      <c r="K346">
        <v>6913</v>
      </c>
      <c r="L346">
        <v>7137</v>
      </c>
      <c r="M346">
        <v>6812</v>
      </c>
      <c r="N346">
        <v>6640</v>
      </c>
      <c r="O346">
        <v>6874</v>
      </c>
      <c r="P346">
        <v>6987</v>
      </c>
      <c r="Q346">
        <v>6907</v>
      </c>
      <c r="R346">
        <v>6813</v>
      </c>
      <c r="S346">
        <v>6356</v>
      </c>
      <c r="T346">
        <v>6437</v>
      </c>
      <c r="U346">
        <v>6489</v>
      </c>
    </row>
    <row r="347" spans="2:21" x14ac:dyDescent="0.25">
      <c r="B347" s="1"/>
      <c r="C347">
        <v>6733</v>
      </c>
      <c r="D347">
        <v>6619</v>
      </c>
      <c r="E347">
        <v>6575</v>
      </c>
      <c r="F347">
        <v>6716</v>
      </c>
      <c r="G347">
        <v>7302</v>
      </c>
      <c r="H347">
        <v>7188</v>
      </c>
      <c r="I347">
        <v>7210</v>
      </c>
      <c r="J347">
        <v>7185</v>
      </c>
      <c r="K347">
        <v>7064</v>
      </c>
      <c r="L347">
        <v>6991</v>
      </c>
      <c r="M347">
        <v>7322</v>
      </c>
      <c r="N347">
        <v>7225</v>
      </c>
      <c r="O347">
        <v>7176</v>
      </c>
      <c r="P347">
        <v>7373</v>
      </c>
      <c r="Q347">
        <v>7366</v>
      </c>
      <c r="R347">
        <v>7339</v>
      </c>
      <c r="S347">
        <v>6593</v>
      </c>
      <c r="T347">
        <v>6794</v>
      </c>
      <c r="U347">
        <v>6818</v>
      </c>
    </row>
    <row r="348" spans="2:21" x14ac:dyDescent="0.25">
      <c r="B348" s="1"/>
      <c r="C348">
        <v>6444</v>
      </c>
      <c r="D348">
        <v>6386</v>
      </c>
      <c r="E348">
        <v>6290</v>
      </c>
      <c r="F348">
        <v>6361</v>
      </c>
      <c r="G348">
        <v>7025</v>
      </c>
      <c r="H348">
        <v>6848</v>
      </c>
      <c r="I348">
        <v>6878</v>
      </c>
      <c r="J348">
        <v>7037</v>
      </c>
      <c r="K348">
        <v>6856</v>
      </c>
      <c r="L348">
        <v>6873</v>
      </c>
      <c r="M348">
        <v>6896</v>
      </c>
      <c r="N348">
        <v>7040</v>
      </c>
      <c r="O348">
        <v>7356</v>
      </c>
      <c r="P348">
        <v>7148</v>
      </c>
      <c r="Q348">
        <v>7331</v>
      </c>
      <c r="R348">
        <v>7175</v>
      </c>
      <c r="S348">
        <v>6249</v>
      </c>
      <c r="T348">
        <v>6663</v>
      </c>
      <c r="U348">
        <v>6632</v>
      </c>
    </row>
    <row r="349" spans="2:21" x14ac:dyDescent="0.25">
      <c r="B349" s="1"/>
      <c r="C349">
        <v>6079</v>
      </c>
      <c r="D349">
        <v>6266</v>
      </c>
      <c r="E349">
        <v>6030</v>
      </c>
      <c r="F349">
        <v>6295</v>
      </c>
      <c r="G349">
        <v>6778</v>
      </c>
      <c r="H349">
        <v>6692</v>
      </c>
      <c r="I349">
        <v>6664</v>
      </c>
      <c r="J349">
        <v>6700</v>
      </c>
      <c r="K349">
        <v>6536</v>
      </c>
      <c r="L349">
        <v>6548</v>
      </c>
      <c r="M349">
        <v>6880</v>
      </c>
      <c r="N349">
        <v>6973</v>
      </c>
      <c r="O349">
        <v>7297</v>
      </c>
      <c r="P349">
        <v>7039</v>
      </c>
      <c r="Q349">
        <v>7010</v>
      </c>
      <c r="R349">
        <v>6916</v>
      </c>
      <c r="S349">
        <v>6102</v>
      </c>
      <c r="T349">
        <v>6219</v>
      </c>
      <c r="U349">
        <v>6199</v>
      </c>
    </row>
    <row r="350" spans="2:21" x14ac:dyDescent="0.25">
      <c r="B350" s="1"/>
      <c r="C350">
        <v>6185</v>
      </c>
      <c r="D350">
        <v>6275</v>
      </c>
      <c r="E350">
        <v>6118</v>
      </c>
      <c r="F350">
        <v>6261</v>
      </c>
      <c r="G350">
        <v>7062</v>
      </c>
      <c r="H350">
        <v>6773</v>
      </c>
      <c r="I350">
        <v>6965</v>
      </c>
      <c r="J350">
        <v>6875</v>
      </c>
      <c r="K350">
        <v>6778</v>
      </c>
      <c r="L350">
        <v>7108</v>
      </c>
      <c r="M350">
        <v>6859</v>
      </c>
      <c r="N350">
        <v>6951</v>
      </c>
      <c r="O350">
        <v>6739</v>
      </c>
      <c r="P350">
        <v>6919</v>
      </c>
      <c r="Q350">
        <v>6915</v>
      </c>
      <c r="R350">
        <v>7076</v>
      </c>
      <c r="S350">
        <v>6181</v>
      </c>
      <c r="T350">
        <v>6361</v>
      </c>
      <c r="U350">
        <v>6298</v>
      </c>
    </row>
    <row r="351" spans="2:21" x14ac:dyDescent="0.25">
      <c r="B351" s="1"/>
      <c r="C351">
        <v>6076</v>
      </c>
      <c r="D351">
        <v>6079</v>
      </c>
      <c r="E351">
        <v>6092</v>
      </c>
      <c r="F351">
        <v>6230</v>
      </c>
      <c r="G351">
        <v>6782</v>
      </c>
      <c r="H351">
        <v>6759</v>
      </c>
      <c r="I351">
        <v>6759</v>
      </c>
      <c r="J351">
        <v>6580</v>
      </c>
      <c r="K351">
        <v>6572</v>
      </c>
      <c r="L351">
        <v>6599</v>
      </c>
      <c r="M351">
        <v>6536</v>
      </c>
      <c r="N351">
        <v>6582</v>
      </c>
      <c r="O351">
        <v>6806</v>
      </c>
      <c r="P351">
        <v>6795</v>
      </c>
      <c r="Q351">
        <v>6958</v>
      </c>
      <c r="R351">
        <v>6879</v>
      </c>
      <c r="S351">
        <v>5997</v>
      </c>
      <c r="T351">
        <v>6150</v>
      </c>
      <c r="U351">
        <v>6406</v>
      </c>
    </row>
    <row r="352" spans="2:21" x14ac:dyDescent="0.25">
      <c r="B352" s="1"/>
      <c r="C352">
        <v>6423</v>
      </c>
      <c r="D352">
        <v>6542</v>
      </c>
      <c r="E352">
        <v>6399</v>
      </c>
      <c r="F352">
        <v>6629</v>
      </c>
      <c r="G352">
        <v>6774</v>
      </c>
      <c r="H352">
        <v>6643</v>
      </c>
      <c r="I352">
        <v>6717</v>
      </c>
      <c r="J352">
        <v>6665</v>
      </c>
      <c r="K352">
        <v>6401</v>
      </c>
      <c r="L352">
        <v>6587</v>
      </c>
      <c r="M352">
        <v>6697</v>
      </c>
      <c r="N352">
        <v>6611</v>
      </c>
      <c r="O352">
        <v>6977</v>
      </c>
      <c r="P352">
        <v>6897</v>
      </c>
      <c r="Q352">
        <v>6893</v>
      </c>
      <c r="R352">
        <v>6749</v>
      </c>
      <c r="S352">
        <v>6425</v>
      </c>
      <c r="T352">
        <v>6509</v>
      </c>
      <c r="U352">
        <v>6744</v>
      </c>
    </row>
    <row r="353" spans="2:21" x14ac:dyDescent="0.25">
      <c r="B353" s="1"/>
      <c r="C353">
        <v>6604</v>
      </c>
      <c r="D353">
        <v>6758</v>
      </c>
      <c r="E353">
        <v>6716</v>
      </c>
      <c r="F353">
        <v>6742</v>
      </c>
      <c r="G353">
        <v>6971</v>
      </c>
      <c r="H353">
        <v>7005</v>
      </c>
      <c r="I353">
        <v>6800</v>
      </c>
      <c r="J353">
        <v>6815</v>
      </c>
      <c r="K353">
        <v>7078</v>
      </c>
      <c r="L353">
        <v>6911</v>
      </c>
      <c r="M353">
        <v>7060</v>
      </c>
      <c r="N353">
        <v>7151</v>
      </c>
      <c r="O353">
        <v>6921</v>
      </c>
      <c r="P353">
        <v>6960</v>
      </c>
      <c r="Q353">
        <v>7075</v>
      </c>
      <c r="R353">
        <v>6939</v>
      </c>
      <c r="S353">
        <v>6636</v>
      </c>
      <c r="T353">
        <v>6579</v>
      </c>
      <c r="U353">
        <v>6880</v>
      </c>
    </row>
    <row r="354" spans="2:21" x14ac:dyDescent="0.25">
      <c r="B354" s="1"/>
      <c r="C354">
        <v>6025</v>
      </c>
      <c r="D354">
        <v>6150</v>
      </c>
      <c r="E354">
        <v>5942</v>
      </c>
      <c r="F354">
        <v>6014</v>
      </c>
      <c r="G354">
        <v>6653</v>
      </c>
      <c r="H354">
        <v>6349</v>
      </c>
      <c r="I354">
        <v>6484</v>
      </c>
      <c r="J354">
        <v>6417</v>
      </c>
      <c r="K354">
        <v>6447</v>
      </c>
      <c r="L354">
        <v>6465</v>
      </c>
      <c r="M354">
        <v>6428</v>
      </c>
      <c r="N354">
        <v>6442</v>
      </c>
      <c r="O354">
        <v>6773</v>
      </c>
      <c r="P354">
        <v>6587</v>
      </c>
      <c r="Q354">
        <v>6947</v>
      </c>
      <c r="R354">
        <v>6885</v>
      </c>
      <c r="S354">
        <v>5961</v>
      </c>
      <c r="T354">
        <v>6108</v>
      </c>
      <c r="U354">
        <v>6227</v>
      </c>
    </row>
    <row r="355" spans="2:21" x14ac:dyDescent="0.25">
      <c r="B355" s="1"/>
      <c r="C355">
        <v>6323</v>
      </c>
      <c r="D355">
        <v>6282</v>
      </c>
      <c r="E355">
        <v>6182</v>
      </c>
      <c r="F355">
        <v>6287</v>
      </c>
      <c r="G355">
        <v>6819</v>
      </c>
      <c r="H355">
        <v>6951</v>
      </c>
      <c r="I355">
        <v>6789</v>
      </c>
      <c r="J355">
        <v>6910</v>
      </c>
      <c r="K355">
        <v>6783</v>
      </c>
      <c r="L355">
        <v>6867</v>
      </c>
      <c r="M355">
        <v>6742</v>
      </c>
      <c r="N355">
        <v>6936</v>
      </c>
      <c r="O355">
        <v>6838</v>
      </c>
      <c r="P355">
        <v>6892</v>
      </c>
      <c r="Q355">
        <v>6862</v>
      </c>
      <c r="R355">
        <v>7079</v>
      </c>
      <c r="S355">
        <v>6265</v>
      </c>
      <c r="T355">
        <v>6346</v>
      </c>
      <c r="U355">
        <v>6365</v>
      </c>
    </row>
    <row r="356" spans="2:21" x14ac:dyDescent="0.25">
      <c r="B356" s="1"/>
      <c r="C356">
        <v>6406</v>
      </c>
      <c r="D356">
        <v>6422</v>
      </c>
      <c r="E356">
        <v>6416</v>
      </c>
      <c r="F356">
        <v>6497</v>
      </c>
      <c r="G356">
        <v>6849</v>
      </c>
      <c r="H356">
        <v>6813</v>
      </c>
      <c r="I356">
        <v>6819</v>
      </c>
      <c r="J356">
        <v>6675</v>
      </c>
      <c r="K356">
        <v>6607</v>
      </c>
      <c r="L356">
        <v>6747</v>
      </c>
      <c r="M356">
        <v>6588</v>
      </c>
      <c r="N356">
        <v>6644</v>
      </c>
      <c r="O356">
        <v>6925</v>
      </c>
      <c r="P356">
        <v>6904</v>
      </c>
      <c r="Q356">
        <v>6602</v>
      </c>
      <c r="R356">
        <v>6699</v>
      </c>
      <c r="S356">
        <v>6286</v>
      </c>
      <c r="T356">
        <v>6354</v>
      </c>
      <c r="U356">
        <v>6311</v>
      </c>
    </row>
    <row r="357" spans="2:21" x14ac:dyDescent="0.25">
      <c r="B357" s="1"/>
      <c r="C357">
        <v>6013</v>
      </c>
      <c r="D357">
        <v>6096</v>
      </c>
      <c r="E357">
        <v>5940</v>
      </c>
      <c r="F357">
        <v>6110</v>
      </c>
      <c r="G357">
        <v>6716</v>
      </c>
      <c r="H357">
        <v>6658</v>
      </c>
      <c r="I357">
        <v>6751</v>
      </c>
      <c r="J357">
        <v>6558</v>
      </c>
      <c r="K357">
        <v>6346</v>
      </c>
      <c r="L357">
        <v>6520</v>
      </c>
      <c r="M357">
        <v>6570</v>
      </c>
      <c r="N357">
        <v>6657</v>
      </c>
      <c r="O357">
        <v>6696</v>
      </c>
      <c r="P357">
        <v>6709</v>
      </c>
      <c r="Q357">
        <v>6645</v>
      </c>
      <c r="R357">
        <v>6754</v>
      </c>
      <c r="S357">
        <v>5948</v>
      </c>
      <c r="T357">
        <v>6067</v>
      </c>
      <c r="U357">
        <v>5916</v>
      </c>
    </row>
    <row r="358" spans="2:21" x14ac:dyDescent="0.25">
      <c r="B358" s="1"/>
      <c r="C358">
        <v>6208</v>
      </c>
      <c r="D358">
        <v>6154</v>
      </c>
      <c r="E358">
        <v>6220</v>
      </c>
      <c r="F358">
        <v>6348</v>
      </c>
      <c r="G358">
        <v>6538</v>
      </c>
      <c r="H358">
        <v>6532</v>
      </c>
      <c r="I358">
        <v>6510</v>
      </c>
      <c r="J358">
        <v>6490</v>
      </c>
      <c r="K358">
        <v>6671</v>
      </c>
      <c r="L358">
        <v>6678</v>
      </c>
      <c r="M358">
        <v>6556</v>
      </c>
      <c r="N358">
        <v>6588</v>
      </c>
      <c r="O358">
        <v>7103</v>
      </c>
      <c r="P358">
        <v>6868</v>
      </c>
      <c r="Q358">
        <v>6918</v>
      </c>
      <c r="R358">
        <v>6919</v>
      </c>
      <c r="S358">
        <v>6000</v>
      </c>
      <c r="T358">
        <v>6225</v>
      </c>
      <c r="U358">
        <v>6260</v>
      </c>
    </row>
    <row r="359" spans="2:21" x14ac:dyDescent="0.25">
      <c r="B359" s="1"/>
      <c r="C359">
        <v>6350</v>
      </c>
      <c r="D359">
        <v>6468</v>
      </c>
      <c r="E359">
        <v>6409</v>
      </c>
      <c r="F359">
        <v>6602</v>
      </c>
      <c r="G359">
        <v>6950</v>
      </c>
      <c r="H359">
        <v>6974</v>
      </c>
      <c r="I359">
        <v>6839</v>
      </c>
      <c r="J359">
        <v>6997</v>
      </c>
      <c r="K359">
        <v>6710</v>
      </c>
      <c r="L359">
        <v>6797</v>
      </c>
      <c r="M359">
        <v>6703</v>
      </c>
      <c r="N359">
        <v>6609</v>
      </c>
      <c r="O359">
        <v>7121</v>
      </c>
      <c r="P359">
        <v>7266</v>
      </c>
      <c r="Q359">
        <v>7139</v>
      </c>
      <c r="R359">
        <v>7026</v>
      </c>
      <c r="S359">
        <v>6386</v>
      </c>
      <c r="T359">
        <v>6488</v>
      </c>
      <c r="U359">
        <v>6687</v>
      </c>
    </row>
    <row r="360" spans="2:21" x14ac:dyDescent="0.25">
      <c r="B360" s="1"/>
      <c r="C360">
        <v>6537</v>
      </c>
      <c r="D360">
        <v>6509</v>
      </c>
      <c r="E360">
        <v>6391</v>
      </c>
      <c r="F360">
        <v>6638</v>
      </c>
      <c r="G360">
        <v>7065</v>
      </c>
      <c r="H360">
        <v>6911</v>
      </c>
      <c r="I360">
        <v>7012</v>
      </c>
      <c r="J360">
        <v>6957</v>
      </c>
      <c r="K360">
        <v>7015</v>
      </c>
      <c r="L360">
        <v>7054</v>
      </c>
      <c r="M360">
        <v>7165</v>
      </c>
      <c r="N360">
        <v>7148</v>
      </c>
      <c r="O360">
        <v>7210</v>
      </c>
      <c r="P360">
        <v>7116</v>
      </c>
      <c r="Q360">
        <v>7025</v>
      </c>
      <c r="R360">
        <v>7060</v>
      </c>
      <c r="S360">
        <v>6374</v>
      </c>
      <c r="T360">
        <v>6499</v>
      </c>
      <c r="U360">
        <v>6623</v>
      </c>
    </row>
    <row r="361" spans="2:21" x14ac:dyDescent="0.25">
      <c r="B361" s="1"/>
      <c r="C361">
        <v>6626</v>
      </c>
      <c r="D361">
        <v>6660</v>
      </c>
      <c r="E361">
        <v>6609</v>
      </c>
      <c r="F361">
        <v>6781</v>
      </c>
      <c r="G361">
        <v>7206</v>
      </c>
      <c r="H361">
        <v>7194</v>
      </c>
      <c r="I361">
        <v>7199</v>
      </c>
      <c r="J361">
        <v>7304</v>
      </c>
      <c r="K361">
        <v>7174</v>
      </c>
      <c r="L361">
        <v>6917</v>
      </c>
      <c r="M361">
        <v>7206</v>
      </c>
      <c r="N361">
        <v>7105</v>
      </c>
      <c r="O361">
        <v>7324</v>
      </c>
      <c r="P361">
        <v>7112</v>
      </c>
      <c r="Q361">
        <v>7321</v>
      </c>
      <c r="R361">
        <v>7273</v>
      </c>
      <c r="S361">
        <v>6703</v>
      </c>
      <c r="T361">
        <v>6925</v>
      </c>
      <c r="U361">
        <v>6951</v>
      </c>
    </row>
    <row r="362" spans="2:21" x14ac:dyDescent="0.25">
      <c r="B362" s="1"/>
      <c r="C362">
        <v>6382</v>
      </c>
      <c r="D362">
        <v>6366</v>
      </c>
      <c r="E362">
        <v>6330</v>
      </c>
      <c r="F362">
        <v>6581</v>
      </c>
      <c r="G362">
        <v>7211</v>
      </c>
      <c r="H362">
        <v>7034</v>
      </c>
      <c r="I362">
        <v>7145</v>
      </c>
      <c r="J362">
        <v>7109</v>
      </c>
      <c r="K362">
        <v>7130</v>
      </c>
      <c r="L362">
        <v>6719</v>
      </c>
      <c r="M362">
        <v>6748</v>
      </c>
      <c r="N362">
        <v>6673</v>
      </c>
      <c r="O362">
        <v>7235</v>
      </c>
      <c r="P362">
        <v>7403</v>
      </c>
      <c r="Q362">
        <v>7236</v>
      </c>
      <c r="R362">
        <v>7162</v>
      </c>
      <c r="S362">
        <v>6341</v>
      </c>
      <c r="T362">
        <v>6504</v>
      </c>
      <c r="U362">
        <v>6753</v>
      </c>
    </row>
    <row r="363" spans="2:21" x14ac:dyDescent="0.25">
      <c r="B363" s="1"/>
      <c r="C363">
        <v>5582</v>
      </c>
      <c r="D363">
        <v>5627</v>
      </c>
      <c r="E363">
        <v>5539</v>
      </c>
      <c r="F363">
        <v>5750</v>
      </c>
      <c r="G363">
        <v>6269</v>
      </c>
      <c r="H363">
        <v>6057</v>
      </c>
      <c r="I363">
        <v>6285</v>
      </c>
      <c r="J363">
        <v>6114</v>
      </c>
      <c r="K363">
        <v>6065</v>
      </c>
      <c r="L363">
        <v>6038</v>
      </c>
      <c r="M363">
        <v>5933</v>
      </c>
      <c r="N363">
        <v>6046</v>
      </c>
      <c r="O363">
        <v>6519</v>
      </c>
      <c r="P363">
        <v>6354</v>
      </c>
      <c r="Q363">
        <v>6434</v>
      </c>
      <c r="R363">
        <v>6492</v>
      </c>
      <c r="S363">
        <v>5433</v>
      </c>
      <c r="T363">
        <v>5653</v>
      </c>
      <c r="U363">
        <v>5740</v>
      </c>
    </row>
    <row r="364" spans="2:21" x14ac:dyDescent="0.25">
      <c r="B364" s="1"/>
      <c r="C364">
        <v>6494</v>
      </c>
      <c r="D364">
        <v>6527</v>
      </c>
      <c r="E364">
        <v>6376</v>
      </c>
      <c r="F364">
        <v>6580</v>
      </c>
      <c r="G364">
        <v>7015</v>
      </c>
      <c r="H364">
        <v>7215</v>
      </c>
      <c r="I364">
        <v>7023</v>
      </c>
      <c r="J364">
        <v>7010</v>
      </c>
      <c r="K364">
        <v>7090</v>
      </c>
      <c r="L364">
        <v>6872</v>
      </c>
      <c r="M364">
        <v>6932</v>
      </c>
      <c r="N364">
        <v>6896</v>
      </c>
      <c r="O364">
        <v>7293</v>
      </c>
      <c r="P364">
        <v>7250</v>
      </c>
      <c r="Q364">
        <v>7304</v>
      </c>
      <c r="R364">
        <v>7391</v>
      </c>
      <c r="S364">
        <v>6465</v>
      </c>
      <c r="T364">
        <v>6534</v>
      </c>
      <c r="U364">
        <v>6601</v>
      </c>
    </row>
    <row r="365" spans="2:21" x14ac:dyDescent="0.25">
      <c r="B365" s="1"/>
      <c r="C365">
        <v>6112</v>
      </c>
      <c r="D365">
        <v>6197</v>
      </c>
      <c r="E365">
        <v>6154</v>
      </c>
      <c r="F365">
        <v>6205</v>
      </c>
      <c r="G365">
        <v>6656</v>
      </c>
      <c r="H365">
        <v>6527</v>
      </c>
      <c r="I365">
        <v>6608</v>
      </c>
      <c r="J365">
        <v>6579</v>
      </c>
      <c r="K365">
        <v>6613</v>
      </c>
      <c r="L365">
        <v>6351</v>
      </c>
      <c r="M365">
        <v>6498</v>
      </c>
      <c r="N365">
        <v>6479</v>
      </c>
      <c r="O365">
        <v>6534</v>
      </c>
      <c r="P365">
        <v>6650</v>
      </c>
      <c r="Q365">
        <v>6834</v>
      </c>
      <c r="R365">
        <v>6721</v>
      </c>
      <c r="S365">
        <v>6007</v>
      </c>
      <c r="T365">
        <v>6251</v>
      </c>
      <c r="U365">
        <v>6311</v>
      </c>
    </row>
    <row r="366" spans="2:21" x14ac:dyDescent="0.25">
      <c r="B366" s="1"/>
      <c r="C366">
        <v>6114</v>
      </c>
      <c r="D366">
        <v>6095</v>
      </c>
      <c r="E366">
        <v>6151</v>
      </c>
      <c r="F366">
        <v>6181</v>
      </c>
      <c r="G366">
        <v>6546</v>
      </c>
      <c r="H366">
        <v>6598</v>
      </c>
      <c r="I366">
        <v>6423</v>
      </c>
      <c r="J366">
        <v>6646</v>
      </c>
      <c r="K366">
        <v>6817</v>
      </c>
      <c r="L366">
        <v>6511</v>
      </c>
      <c r="M366">
        <v>6574</v>
      </c>
      <c r="N366">
        <v>6594</v>
      </c>
      <c r="O366">
        <v>7046</v>
      </c>
      <c r="P366">
        <v>6872</v>
      </c>
      <c r="Q366">
        <v>7338</v>
      </c>
      <c r="R366">
        <v>7099</v>
      </c>
      <c r="S366">
        <v>6004</v>
      </c>
      <c r="T366">
        <v>6263</v>
      </c>
      <c r="U366">
        <v>6193</v>
      </c>
    </row>
    <row r="367" spans="2:21" x14ac:dyDescent="0.25">
      <c r="B367" s="1"/>
      <c r="C367">
        <v>6410</v>
      </c>
      <c r="D367">
        <v>6379</v>
      </c>
      <c r="E367">
        <v>6211</v>
      </c>
      <c r="F367">
        <v>6354</v>
      </c>
      <c r="G367">
        <v>6777</v>
      </c>
      <c r="H367">
        <v>6717</v>
      </c>
      <c r="I367">
        <v>6736</v>
      </c>
      <c r="J367">
        <v>6833</v>
      </c>
      <c r="K367">
        <v>6585</v>
      </c>
      <c r="L367">
        <v>6612</v>
      </c>
      <c r="M367">
        <v>6637</v>
      </c>
      <c r="N367">
        <v>6656</v>
      </c>
      <c r="O367">
        <v>6851</v>
      </c>
      <c r="P367">
        <v>6896</v>
      </c>
      <c r="Q367">
        <v>6891</v>
      </c>
      <c r="R367">
        <v>6940</v>
      </c>
      <c r="S367">
        <v>6179</v>
      </c>
      <c r="T367">
        <v>6363</v>
      </c>
      <c r="U367">
        <v>6366</v>
      </c>
    </row>
    <row r="368" spans="2:21" x14ac:dyDescent="0.25">
      <c r="B368" s="1"/>
      <c r="C368">
        <v>6064</v>
      </c>
      <c r="D368">
        <v>6129</v>
      </c>
      <c r="E368">
        <v>6121</v>
      </c>
      <c r="F368">
        <v>6321</v>
      </c>
      <c r="G368">
        <v>6414</v>
      </c>
      <c r="H368">
        <v>6477</v>
      </c>
      <c r="I368">
        <v>6533</v>
      </c>
      <c r="J368">
        <v>6467</v>
      </c>
      <c r="K368">
        <v>6515</v>
      </c>
      <c r="L368">
        <v>6545</v>
      </c>
      <c r="M368">
        <v>6567</v>
      </c>
      <c r="N368">
        <v>6594</v>
      </c>
      <c r="O368">
        <v>6781</v>
      </c>
      <c r="P368">
        <v>6722</v>
      </c>
      <c r="Q368">
        <v>6554</v>
      </c>
      <c r="R368">
        <v>6592</v>
      </c>
      <c r="S368">
        <v>5968</v>
      </c>
      <c r="T368">
        <v>6341</v>
      </c>
      <c r="U368">
        <v>6378</v>
      </c>
    </row>
    <row r="369" spans="1:21" x14ac:dyDescent="0.25">
      <c r="B369" s="1"/>
      <c r="C369">
        <v>5853</v>
      </c>
      <c r="D369">
        <v>5869</v>
      </c>
      <c r="E369">
        <v>5797</v>
      </c>
      <c r="F369">
        <v>5903</v>
      </c>
      <c r="G369">
        <v>6532</v>
      </c>
      <c r="H369">
        <v>6476</v>
      </c>
      <c r="I369">
        <v>6448</v>
      </c>
      <c r="J369">
        <v>6523</v>
      </c>
      <c r="K369">
        <v>6263</v>
      </c>
      <c r="L369">
        <v>6451</v>
      </c>
      <c r="M369">
        <v>6379</v>
      </c>
      <c r="N369">
        <v>6452</v>
      </c>
      <c r="O369">
        <v>6509</v>
      </c>
      <c r="P369">
        <v>6460</v>
      </c>
      <c r="Q369">
        <v>6681</v>
      </c>
      <c r="R369">
        <v>6638</v>
      </c>
      <c r="S369">
        <v>5829</v>
      </c>
      <c r="T369">
        <v>6018</v>
      </c>
      <c r="U369">
        <v>6047</v>
      </c>
    </row>
    <row r="370" spans="1:21" x14ac:dyDescent="0.25">
      <c r="B370" s="1"/>
      <c r="C370">
        <v>6485</v>
      </c>
      <c r="D370">
        <v>6650</v>
      </c>
      <c r="E370">
        <v>6471</v>
      </c>
      <c r="F370">
        <v>6672</v>
      </c>
      <c r="G370">
        <v>6862</v>
      </c>
      <c r="H370">
        <v>6836</v>
      </c>
      <c r="I370">
        <v>6886</v>
      </c>
      <c r="J370">
        <v>6949</v>
      </c>
      <c r="K370">
        <v>6808</v>
      </c>
      <c r="L370">
        <v>6998</v>
      </c>
      <c r="M370">
        <v>6929</v>
      </c>
      <c r="N370">
        <v>6861</v>
      </c>
      <c r="O370">
        <v>7458</v>
      </c>
      <c r="P370">
        <v>7544</v>
      </c>
      <c r="Q370">
        <v>7279</v>
      </c>
      <c r="R370">
        <v>7206</v>
      </c>
      <c r="S370">
        <v>6360</v>
      </c>
      <c r="T370">
        <v>6613</v>
      </c>
      <c r="U370">
        <v>6302</v>
      </c>
    </row>
    <row r="371" spans="1:21" x14ac:dyDescent="0.25">
      <c r="A371" t="s">
        <v>1026</v>
      </c>
      <c r="B371" s="1">
        <f>AVERAGE(B281:B370)</f>
        <v>6327</v>
      </c>
      <c r="C371" s="1">
        <f t="shared" ref="C371:U371" si="3">AVERAGE(C281:C370)</f>
        <v>6257.2444444444445</v>
      </c>
      <c r="D371" s="1">
        <f t="shared" si="3"/>
        <v>6301.8777777777777</v>
      </c>
      <c r="E371" s="1">
        <f t="shared" si="3"/>
        <v>6205.8666666666668</v>
      </c>
      <c r="F371" s="1">
        <f t="shared" si="3"/>
        <v>6368.1444444444442</v>
      </c>
      <c r="G371" s="1">
        <f t="shared" si="3"/>
        <v>6757.6333333333332</v>
      </c>
      <c r="H371" s="1">
        <f t="shared" si="3"/>
        <v>6717.6888888888889</v>
      </c>
      <c r="I371" s="1">
        <f t="shared" si="3"/>
        <v>6716.1222222222223</v>
      </c>
      <c r="J371" s="1">
        <f t="shared" si="3"/>
        <v>6739.8777777777777</v>
      </c>
      <c r="K371" s="1">
        <f t="shared" si="3"/>
        <v>6684.9777777777781</v>
      </c>
      <c r="L371" s="1">
        <f t="shared" si="3"/>
        <v>6684.1</v>
      </c>
      <c r="M371" s="1">
        <f t="shared" si="3"/>
        <v>6665.7111111111108</v>
      </c>
      <c r="N371" s="1">
        <f t="shared" si="3"/>
        <v>6669.4666666666662</v>
      </c>
      <c r="O371" s="1">
        <f t="shared" si="3"/>
        <v>6951.3555555555558</v>
      </c>
      <c r="P371" s="1">
        <f t="shared" si="3"/>
        <v>6939.2</v>
      </c>
      <c r="Q371" s="1">
        <f t="shared" si="3"/>
        <v>6979.4111111111115</v>
      </c>
      <c r="R371" s="1">
        <f t="shared" si="3"/>
        <v>6980.0888888888885</v>
      </c>
      <c r="S371" s="1">
        <f t="shared" si="3"/>
        <v>6188.6</v>
      </c>
      <c r="T371" s="1">
        <f t="shared" si="3"/>
        <v>6347.5777777777776</v>
      </c>
      <c r="U371" s="1">
        <f t="shared" si="3"/>
        <v>6375.0777777777776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U375"/>
  <sheetViews>
    <sheetView workbookViewId="0">
      <selection activeCell="B284" sqref="B284:B373"/>
    </sheetView>
  </sheetViews>
  <sheetFormatPr baseColWidth="10" defaultRowHeight="15" x14ac:dyDescent="0.25"/>
  <cols>
    <col min="1" max="1" width="14.5703125" bestFit="1" customWidth="1"/>
    <col min="2" max="2" width="20" customWidth="1"/>
  </cols>
  <sheetData>
    <row r="1" spans="1:18" x14ac:dyDescent="0.25">
      <c r="A1" t="s">
        <v>100</v>
      </c>
      <c r="B1" t="s">
        <v>1024</v>
      </c>
    </row>
    <row r="2" spans="1:18" x14ac:dyDescent="0.25">
      <c r="B2" s="1">
        <v>554192</v>
      </c>
      <c r="C2">
        <v>282339</v>
      </c>
      <c r="D2">
        <v>397808</v>
      </c>
      <c r="E2">
        <v>323063</v>
      </c>
      <c r="F2">
        <v>345182</v>
      </c>
      <c r="G2">
        <v>454279</v>
      </c>
      <c r="H2">
        <v>443955</v>
      </c>
      <c r="I2">
        <v>390569</v>
      </c>
      <c r="J2">
        <v>382306</v>
      </c>
      <c r="K2">
        <v>352235</v>
      </c>
      <c r="L2">
        <v>383655</v>
      </c>
      <c r="M2">
        <v>375448</v>
      </c>
      <c r="N2">
        <v>364881</v>
      </c>
      <c r="O2">
        <v>367242</v>
      </c>
      <c r="P2">
        <v>360407</v>
      </c>
      <c r="Q2">
        <v>398915</v>
      </c>
      <c r="R2">
        <v>396855</v>
      </c>
    </row>
    <row r="3" spans="1:18" x14ac:dyDescent="0.25">
      <c r="B3" s="1">
        <v>599665</v>
      </c>
      <c r="C3">
        <v>302661</v>
      </c>
      <c r="D3">
        <v>402146</v>
      </c>
      <c r="E3">
        <v>349624</v>
      </c>
      <c r="F3">
        <v>361357</v>
      </c>
      <c r="G3">
        <v>446235</v>
      </c>
      <c r="H3">
        <v>436835</v>
      </c>
      <c r="I3">
        <v>392362</v>
      </c>
      <c r="J3">
        <v>388831</v>
      </c>
      <c r="K3">
        <v>362493</v>
      </c>
      <c r="L3">
        <v>371760</v>
      </c>
      <c r="M3">
        <v>371881</v>
      </c>
      <c r="N3">
        <v>373522</v>
      </c>
      <c r="O3">
        <v>371285</v>
      </c>
      <c r="P3">
        <v>380825</v>
      </c>
      <c r="Q3">
        <v>399307</v>
      </c>
      <c r="R3">
        <v>408059</v>
      </c>
    </row>
    <row r="4" spans="1:18" x14ac:dyDescent="0.25">
      <c r="B4" s="1">
        <v>487620</v>
      </c>
      <c r="C4">
        <v>275679</v>
      </c>
      <c r="D4">
        <v>372932</v>
      </c>
      <c r="E4">
        <v>310530</v>
      </c>
      <c r="F4">
        <v>333146</v>
      </c>
      <c r="G4">
        <v>425853</v>
      </c>
      <c r="H4">
        <v>415927</v>
      </c>
      <c r="I4">
        <v>354669</v>
      </c>
      <c r="J4">
        <v>345172</v>
      </c>
      <c r="K4">
        <v>324426</v>
      </c>
      <c r="L4">
        <v>357264</v>
      </c>
      <c r="M4">
        <v>349516</v>
      </c>
      <c r="N4">
        <v>363032</v>
      </c>
      <c r="O4">
        <v>385398</v>
      </c>
      <c r="P4">
        <v>388569</v>
      </c>
      <c r="Q4">
        <v>334863</v>
      </c>
      <c r="R4">
        <v>338787</v>
      </c>
    </row>
    <row r="5" spans="1:18" x14ac:dyDescent="0.25">
      <c r="B5" s="1">
        <v>495950</v>
      </c>
      <c r="C5">
        <v>312103</v>
      </c>
      <c r="D5">
        <v>382084</v>
      </c>
      <c r="E5">
        <v>335863</v>
      </c>
      <c r="F5">
        <v>350338</v>
      </c>
      <c r="G5">
        <v>430554</v>
      </c>
      <c r="H5">
        <v>422120</v>
      </c>
      <c r="I5">
        <v>361177</v>
      </c>
      <c r="J5">
        <v>351677</v>
      </c>
      <c r="K5">
        <v>323356</v>
      </c>
      <c r="L5">
        <v>373443</v>
      </c>
      <c r="M5">
        <v>338618</v>
      </c>
      <c r="N5">
        <v>337537</v>
      </c>
      <c r="O5">
        <v>387532</v>
      </c>
      <c r="P5">
        <v>386111</v>
      </c>
      <c r="Q5">
        <v>361396</v>
      </c>
      <c r="R5">
        <v>363465</v>
      </c>
    </row>
    <row r="6" spans="1:18" x14ac:dyDescent="0.25">
      <c r="B6" s="1">
        <v>500612</v>
      </c>
      <c r="C6">
        <v>315049</v>
      </c>
      <c r="D6">
        <v>390116</v>
      </c>
      <c r="E6">
        <v>350426</v>
      </c>
      <c r="F6">
        <v>357091</v>
      </c>
      <c r="G6">
        <v>429041</v>
      </c>
      <c r="H6">
        <v>420739</v>
      </c>
      <c r="I6">
        <v>368507</v>
      </c>
      <c r="J6">
        <v>360178</v>
      </c>
      <c r="K6">
        <v>343986</v>
      </c>
      <c r="L6">
        <v>380126</v>
      </c>
      <c r="M6">
        <v>354415</v>
      </c>
      <c r="N6">
        <v>364749</v>
      </c>
      <c r="O6">
        <v>405847</v>
      </c>
      <c r="P6">
        <v>390056</v>
      </c>
      <c r="Q6">
        <v>342226</v>
      </c>
      <c r="R6">
        <v>348411</v>
      </c>
    </row>
    <row r="7" spans="1:18" x14ac:dyDescent="0.25">
      <c r="B7" s="1">
        <v>517153</v>
      </c>
      <c r="C7">
        <v>298635</v>
      </c>
      <c r="D7">
        <v>395915</v>
      </c>
      <c r="E7">
        <v>335738</v>
      </c>
      <c r="F7">
        <v>349321</v>
      </c>
      <c r="G7">
        <v>446811</v>
      </c>
      <c r="H7">
        <v>437662</v>
      </c>
      <c r="I7">
        <v>370734</v>
      </c>
      <c r="J7">
        <v>373803</v>
      </c>
      <c r="K7">
        <v>347183</v>
      </c>
      <c r="L7">
        <v>394545</v>
      </c>
      <c r="M7">
        <v>366845</v>
      </c>
      <c r="N7">
        <v>372487</v>
      </c>
      <c r="O7">
        <v>381280</v>
      </c>
      <c r="P7">
        <v>393081</v>
      </c>
      <c r="Q7">
        <v>371429</v>
      </c>
      <c r="R7">
        <v>373479</v>
      </c>
    </row>
    <row r="8" spans="1:18" x14ac:dyDescent="0.25">
      <c r="B8" s="1">
        <v>522641</v>
      </c>
      <c r="C8">
        <v>291978</v>
      </c>
      <c r="D8">
        <v>376560</v>
      </c>
      <c r="E8">
        <v>328728</v>
      </c>
      <c r="F8">
        <v>337113</v>
      </c>
      <c r="G8">
        <v>428555</v>
      </c>
      <c r="H8">
        <v>419553</v>
      </c>
      <c r="I8">
        <v>353536</v>
      </c>
      <c r="J8">
        <v>346070</v>
      </c>
      <c r="K8">
        <v>334738</v>
      </c>
      <c r="L8">
        <v>387932</v>
      </c>
      <c r="M8">
        <v>349081</v>
      </c>
      <c r="N8">
        <v>357314</v>
      </c>
      <c r="O8">
        <v>386786</v>
      </c>
      <c r="P8">
        <v>380861</v>
      </c>
      <c r="Q8">
        <v>355994</v>
      </c>
      <c r="R8">
        <v>343186</v>
      </c>
    </row>
    <row r="9" spans="1:18" x14ac:dyDescent="0.25">
      <c r="B9" s="1">
        <v>528306</v>
      </c>
      <c r="C9">
        <v>283059</v>
      </c>
      <c r="D9">
        <v>379947</v>
      </c>
      <c r="E9">
        <v>331173</v>
      </c>
      <c r="F9">
        <v>340863</v>
      </c>
      <c r="G9">
        <v>424225</v>
      </c>
      <c r="H9">
        <v>416900</v>
      </c>
      <c r="I9">
        <v>352593</v>
      </c>
      <c r="J9">
        <v>354345</v>
      </c>
      <c r="K9">
        <v>326310</v>
      </c>
      <c r="L9">
        <v>386620</v>
      </c>
      <c r="M9">
        <v>362735</v>
      </c>
      <c r="N9">
        <v>358185</v>
      </c>
      <c r="O9">
        <v>395169</v>
      </c>
      <c r="P9">
        <v>391179</v>
      </c>
      <c r="Q9">
        <v>343986</v>
      </c>
      <c r="R9">
        <v>344273</v>
      </c>
    </row>
    <row r="10" spans="1:18" x14ac:dyDescent="0.25">
      <c r="B10" s="1">
        <v>525296</v>
      </c>
      <c r="C10">
        <v>261368</v>
      </c>
      <c r="D10">
        <v>382536</v>
      </c>
      <c r="E10">
        <v>313367</v>
      </c>
      <c r="F10">
        <v>323853</v>
      </c>
      <c r="G10">
        <v>438764</v>
      </c>
      <c r="H10">
        <v>431562</v>
      </c>
      <c r="I10">
        <v>364403</v>
      </c>
      <c r="J10">
        <v>363669</v>
      </c>
      <c r="K10">
        <v>334515</v>
      </c>
      <c r="L10">
        <v>375300</v>
      </c>
      <c r="M10">
        <v>358096</v>
      </c>
      <c r="N10">
        <v>354513</v>
      </c>
      <c r="O10">
        <v>372436</v>
      </c>
      <c r="P10">
        <v>370584</v>
      </c>
      <c r="Q10">
        <v>367785</v>
      </c>
      <c r="R10">
        <v>371726</v>
      </c>
    </row>
    <row r="11" spans="1:18" x14ac:dyDescent="0.25">
      <c r="B11" s="1">
        <v>537874</v>
      </c>
      <c r="C11">
        <v>288122</v>
      </c>
      <c r="D11">
        <v>389932</v>
      </c>
      <c r="E11">
        <v>325730</v>
      </c>
      <c r="F11">
        <v>345731</v>
      </c>
      <c r="G11">
        <v>440881</v>
      </c>
      <c r="H11">
        <v>432849</v>
      </c>
      <c r="I11">
        <v>367613</v>
      </c>
      <c r="J11">
        <v>365814</v>
      </c>
      <c r="K11">
        <v>332095</v>
      </c>
      <c r="L11">
        <v>356680</v>
      </c>
      <c r="M11">
        <v>346823</v>
      </c>
      <c r="N11">
        <v>344674</v>
      </c>
      <c r="O11">
        <v>378486</v>
      </c>
      <c r="P11">
        <v>386593</v>
      </c>
      <c r="Q11">
        <v>377949</v>
      </c>
      <c r="R11">
        <v>367978</v>
      </c>
    </row>
    <row r="12" spans="1:18" x14ac:dyDescent="0.25">
      <c r="B12" s="1">
        <v>507761</v>
      </c>
      <c r="C12">
        <v>275184</v>
      </c>
      <c r="D12">
        <v>369237</v>
      </c>
      <c r="E12">
        <v>320813</v>
      </c>
      <c r="F12">
        <v>327767</v>
      </c>
      <c r="G12">
        <v>414717</v>
      </c>
      <c r="H12">
        <v>404795</v>
      </c>
      <c r="I12">
        <v>346743</v>
      </c>
      <c r="J12">
        <v>339746</v>
      </c>
      <c r="K12">
        <v>319422</v>
      </c>
      <c r="L12">
        <v>358748</v>
      </c>
      <c r="M12">
        <v>346133</v>
      </c>
      <c r="N12">
        <v>358022</v>
      </c>
      <c r="O12">
        <v>358370</v>
      </c>
      <c r="P12">
        <v>349954</v>
      </c>
      <c r="Q12">
        <v>347477</v>
      </c>
      <c r="R12">
        <v>348779</v>
      </c>
    </row>
    <row r="13" spans="1:18" x14ac:dyDescent="0.25">
      <c r="B13" s="1">
        <v>466044</v>
      </c>
      <c r="C13">
        <v>278661</v>
      </c>
      <c r="D13">
        <v>369359</v>
      </c>
      <c r="E13">
        <v>317180</v>
      </c>
      <c r="F13">
        <v>324918</v>
      </c>
      <c r="G13">
        <v>415061</v>
      </c>
      <c r="H13">
        <v>408915</v>
      </c>
      <c r="I13">
        <v>340903</v>
      </c>
      <c r="J13">
        <v>332837</v>
      </c>
      <c r="K13">
        <v>320562</v>
      </c>
      <c r="L13">
        <v>361075</v>
      </c>
      <c r="M13">
        <v>341214</v>
      </c>
      <c r="N13">
        <v>349653</v>
      </c>
      <c r="O13">
        <v>369198</v>
      </c>
      <c r="P13">
        <v>363148</v>
      </c>
      <c r="Q13">
        <v>349421</v>
      </c>
      <c r="R13">
        <v>354265</v>
      </c>
    </row>
    <row r="14" spans="1:18" x14ac:dyDescent="0.25">
      <c r="B14" s="1">
        <v>556100</v>
      </c>
      <c r="C14">
        <v>263570</v>
      </c>
      <c r="D14">
        <v>393488</v>
      </c>
      <c r="E14">
        <v>326992</v>
      </c>
      <c r="F14">
        <v>333365</v>
      </c>
      <c r="G14">
        <v>450832</v>
      </c>
      <c r="H14">
        <v>441976</v>
      </c>
      <c r="I14">
        <v>387487</v>
      </c>
      <c r="J14">
        <v>387401</v>
      </c>
      <c r="K14">
        <v>352603</v>
      </c>
      <c r="L14">
        <v>340455</v>
      </c>
      <c r="M14">
        <v>350591</v>
      </c>
      <c r="N14">
        <v>364008</v>
      </c>
      <c r="O14">
        <v>375176</v>
      </c>
      <c r="P14">
        <v>373282</v>
      </c>
      <c r="Q14">
        <v>382929</v>
      </c>
      <c r="R14">
        <v>379245</v>
      </c>
    </row>
    <row r="15" spans="1:18" x14ac:dyDescent="0.25">
      <c r="B15" s="1">
        <v>539843</v>
      </c>
      <c r="C15">
        <v>284401</v>
      </c>
      <c r="D15">
        <v>382512</v>
      </c>
      <c r="E15">
        <v>337199</v>
      </c>
      <c r="F15">
        <v>333201</v>
      </c>
      <c r="G15">
        <v>432524</v>
      </c>
      <c r="H15">
        <v>424710</v>
      </c>
      <c r="I15">
        <v>355045</v>
      </c>
      <c r="J15">
        <v>350047</v>
      </c>
      <c r="K15">
        <v>338812</v>
      </c>
      <c r="L15">
        <v>399507</v>
      </c>
      <c r="M15">
        <v>355717</v>
      </c>
      <c r="N15">
        <v>365838</v>
      </c>
      <c r="O15">
        <v>392979</v>
      </c>
      <c r="P15">
        <v>399475</v>
      </c>
      <c r="Q15">
        <v>341356</v>
      </c>
      <c r="R15">
        <v>335486</v>
      </c>
    </row>
    <row r="16" spans="1:18" x14ac:dyDescent="0.25">
      <c r="B16" s="1">
        <v>469949</v>
      </c>
      <c r="C16">
        <v>272556</v>
      </c>
      <c r="D16">
        <v>353077</v>
      </c>
      <c r="E16">
        <v>324661</v>
      </c>
      <c r="F16">
        <v>320464</v>
      </c>
      <c r="G16">
        <v>392455</v>
      </c>
      <c r="H16">
        <v>388262</v>
      </c>
      <c r="I16">
        <v>326113</v>
      </c>
      <c r="J16">
        <v>326259</v>
      </c>
      <c r="K16">
        <v>304574</v>
      </c>
      <c r="L16">
        <v>345750</v>
      </c>
      <c r="M16">
        <v>325032</v>
      </c>
      <c r="N16">
        <v>318700</v>
      </c>
      <c r="O16">
        <v>358511</v>
      </c>
      <c r="P16">
        <v>338208</v>
      </c>
      <c r="Q16">
        <v>321339</v>
      </c>
      <c r="R16">
        <v>315809</v>
      </c>
    </row>
    <row r="17" spans="2:18" x14ac:dyDescent="0.25">
      <c r="B17" s="1">
        <v>551351</v>
      </c>
      <c r="C17">
        <v>281998</v>
      </c>
      <c r="D17">
        <v>397767</v>
      </c>
      <c r="E17">
        <v>338480</v>
      </c>
      <c r="F17">
        <v>343540</v>
      </c>
      <c r="G17">
        <v>455749</v>
      </c>
      <c r="H17">
        <v>447464</v>
      </c>
      <c r="I17">
        <v>381974</v>
      </c>
      <c r="J17">
        <v>384611</v>
      </c>
      <c r="K17">
        <v>359680</v>
      </c>
      <c r="L17">
        <v>371516</v>
      </c>
      <c r="M17">
        <v>376054</v>
      </c>
      <c r="N17">
        <v>377267</v>
      </c>
      <c r="O17">
        <v>385341</v>
      </c>
      <c r="P17">
        <v>375761</v>
      </c>
      <c r="Q17">
        <v>390064</v>
      </c>
      <c r="R17">
        <v>384543</v>
      </c>
    </row>
    <row r="18" spans="2:18" x14ac:dyDescent="0.25">
      <c r="B18" s="1">
        <v>545350</v>
      </c>
      <c r="C18">
        <v>300889</v>
      </c>
      <c r="D18">
        <v>396217</v>
      </c>
      <c r="E18">
        <v>334961</v>
      </c>
      <c r="F18">
        <v>352069</v>
      </c>
      <c r="G18">
        <v>448632</v>
      </c>
      <c r="H18">
        <v>439557</v>
      </c>
      <c r="I18">
        <v>378243</v>
      </c>
      <c r="J18">
        <v>376407</v>
      </c>
      <c r="K18">
        <v>347483</v>
      </c>
      <c r="L18">
        <v>363970</v>
      </c>
      <c r="M18">
        <v>374632</v>
      </c>
      <c r="N18">
        <v>350997</v>
      </c>
      <c r="O18">
        <v>368360</v>
      </c>
      <c r="P18">
        <v>368655</v>
      </c>
      <c r="Q18">
        <v>398711</v>
      </c>
      <c r="R18">
        <v>385388</v>
      </c>
    </row>
    <row r="19" spans="2:18" x14ac:dyDescent="0.25">
      <c r="B19" s="1">
        <v>546637</v>
      </c>
      <c r="C19">
        <v>285573</v>
      </c>
      <c r="D19">
        <v>389413</v>
      </c>
      <c r="E19">
        <v>332562</v>
      </c>
      <c r="F19">
        <v>339493</v>
      </c>
      <c r="G19">
        <v>436037</v>
      </c>
      <c r="H19">
        <v>428379</v>
      </c>
      <c r="I19">
        <v>370551</v>
      </c>
      <c r="J19">
        <v>372923</v>
      </c>
      <c r="K19">
        <v>345384</v>
      </c>
      <c r="L19">
        <v>358206</v>
      </c>
      <c r="M19">
        <v>355919</v>
      </c>
      <c r="N19">
        <v>329659</v>
      </c>
      <c r="O19">
        <v>378268</v>
      </c>
      <c r="P19">
        <v>378185</v>
      </c>
      <c r="Q19">
        <v>373800</v>
      </c>
      <c r="R19">
        <v>360120</v>
      </c>
    </row>
    <row r="20" spans="2:18" x14ac:dyDescent="0.25">
      <c r="B20" s="1">
        <v>519689</v>
      </c>
      <c r="C20">
        <v>277410</v>
      </c>
      <c r="D20">
        <v>378787</v>
      </c>
      <c r="E20">
        <v>326120</v>
      </c>
      <c r="F20">
        <v>337961</v>
      </c>
      <c r="G20">
        <v>422518</v>
      </c>
      <c r="H20">
        <v>409520</v>
      </c>
      <c r="I20">
        <v>354944</v>
      </c>
      <c r="J20">
        <v>345296</v>
      </c>
      <c r="K20">
        <v>331360</v>
      </c>
      <c r="L20">
        <v>380108</v>
      </c>
      <c r="M20">
        <v>343816</v>
      </c>
      <c r="N20">
        <v>357156</v>
      </c>
      <c r="O20">
        <v>387185</v>
      </c>
      <c r="P20">
        <v>379681</v>
      </c>
      <c r="Q20">
        <v>355302</v>
      </c>
      <c r="R20">
        <v>345622</v>
      </c>
    </row>
    <row r="21" spans="2:18" x14ac:dyDescent="0.25">
      <c r="B21" s="1">
        <v>543466</v>
      </c>
      <c r="C21">
        <v>309591</v>
      </c>
      <c r="D21">
        <v>394067</v>
      </c>
      <c r="E21">
        <v>337477</v>
      </c>
      <c r="F21">
        <v>355940</v>
      </c>
      <c r="G21">
        <v>437044</v>
      </c>
      <c r="H21">
        <v>429697</v>
      </c>
      <c r="I21">
        <v>361776</v>
      </c>
      <c r="J21">
        <v>363084</v>
      </c>
      <c r="K21">
        <v>343221</v>
      </c>
      <c r="L21">
        <v>372738</v>
      </c>
      <c r="M21">
        <v>366559</v>
      </c>
      <c r="N21">
        <v>362634</v>
      </c>
      <c r="O21">
        <v>374113</v>
      </c>
      <c r="P21">
        <v>382126</v>
      </c>
      <c r="Q21">
        <v>369594</v>
      </c>
      <c r="R21">
        <v>373555</v>
      </c>
    </row>
    <row r="22" spans="2:18" x14ac:dyDescent="0.25">
      <c r="B22" s="1">
        <v>512106</v>
      </c>
      <c r="C22">
        <v>296286</v>
      </c>
      <c r="D22">
        <v>387192</v>
      </c>
      <c r="E22">
        <v>335865</v>
      </c>
      <c r="F22">
        <v>347410</v>
      </c>
      <c r="G22">
        <v>432671</v>
      </c>
      <c r="H22">
        <v>426784</v>
      </c>
      <c r="I22">
        <v>366681</v>
      </c>
      <c r="J22">
        <v>359698</v>
      </c>
      <c r="K22">
        <v>351081</v>
      </c>
      <c r="L22">
        <v>386325</v>
      </c>
      <c r="M22">
        <v>376620</v>
      </c>
      <c r="N22">
        <v>386790</v>
      </c>
      <c r="O22">
        <v>381218</v>
      </c>
      <c r="P22">
        <v>376101</v>
      </c>
      <c r="Q22">
        <v>369546</v>
      </c>
      <c r="R22">
        <v>374096</v>
      </c>
    </row>
    <row r="23" spans="2:18" x14ac:dyDescent="0.25">
      <c r="B23" s="1">
        <v>507779</v>
      </c>
      <c r="C23">
        <v>295517</v>
      </c>
      <c r="D23">
        <v>379788</v>
      </c>
      <c r="E23">
        <v>326705</v>
      </c>
      <c r="F23">
        <v>340684</v>
      </c>
      <c r="G23">
        <v>422414</v>
      </c>
      <c r="H23">
        <v>412182</v>
      </c>
      <c r="I23">
        <v>357455</v>
      </c>
      <c r="J23">
        <v>354750</v>
      </c>
      <c r="K23">
        <v>332274</v>
      </c>
      <c r="L23">
        <v>380598</v>
      </c>
      <c r="M23">
        <v>347843</v>
      </c>
      <c r="N23">
        <v>364981</v>
      </c>
      <c r="O23">
        <v>378063</v>
      </c>
      <c r="P23">
        <v>377305</v>
      </c>
      <c r="Q23">
        <v>339913</v>
      </c>
      <c r="R23">
        <v>341388</v>
      </c>
    </row>
    <row r="24" spans="2:18" x14ac:dyDescent="0.25">
      <c r="B24" s="1">
        <v>521769</v>
      </c>
      <c r="C24">
        <v>292006</v>
      </c>
      <c r="D24">
        <v>384743</v>
      </c>
      <c r="E24">
        <v>325196</v>
      </c>
      <c r="F24">
        <v>349749</v>
      </c>
      <c r="G24">
        <v>435219</v>
      </c>
      <c r="H24">
        <v>428182</v>
      </c>
      <c r="I24">
        <v>357528</v>
      </c>
      <c r="J24">
        <v>353182</v>
      </c>
      <c r="K24">
        <v>336282</v>
      </c>
      <c r="L24">
        <v>373165</v>
      </c>
      <c r="M24">
        <v>373586</v>
      </c>
      <c r="N24">
        <v>376987</v>
      </c>
      <c r="O24">
        <v>376294</v>
      </c>
      <c r="P24">
        <v>367442</v>
      </c>
      <c r="Q24">
        <v>360945</v>
      </c>
      <c r="R24">
        <v>360498</v>
      </c>
    </row>
    <row r="25" spans="2:18" x14ac:dyDescent="0.25">
      <c r="B25" s="1">
        <v>539704</v>
      </c>
      <c r="C25">
        <v>298594</v>
      </c>
      <c r="D25">
        <v>388363</v>
      </c>
      <c r="E25">
        <v>344294</v>
      </c>
      <c r="F25">
        <v>349101</v>
      </c>
      <c r="G25">
        <v>438931</v>
      </c>
      <c r="H25">
        <v>430403</v>
      </c>
      <c r="I25">
        <v>371629</v>
      </c>
      <c r="J25">
        <v>374922</v>
      </c>
      <c r="K25">
        <v>349716</v>
      </c>
      <c r="L25">
        <v>367806</v>
      </c>
      <c r="M25">
        <v>366266</v>
      </c>
      <c r="N25">
        <v>367249</v>
      </c>
      <c r="O25">
        <v>368797</v>
      </c>
      <c r="P25">
        <v>363574</v>
      </c>
      <c r="Q25">
        <v>376101</v>
      </c>
      <c r="R25">
        <v>367116</v>
      </c>
    </row>
    <row r="26" spans="2:18" x14ac:dyDescent="0.25">
      <c r="B26" s="1">
        <v>559037.99999998906</v>
      </c>
      <c r="C26">
        <v>298829</v>
      </c>
      <c r="D26">
        <v>389827</v>
      </c>
      <c r="E26">
        <v>339786</v>
      </c>
      <c r="F26">
        <v>345742</v>
      </c>
      <c r="G26">
        <v>431828</v>
      </c>
      <c r="H26">
        <v>424127</v>
      </c>
      <c r="I26">
        <v>373196</v>
      </c>
      <c r="J26">
        <v>367595</v>
      </c>
      <c r="K26">
        <v>338274</v>
      </c>
      <c r="L26">
        <v>370105</v>
      </c>
      <c r="M26">
        <v>366722</v>
      </c>
      <c r="N26">
        <v>359545</v>
      </c>
      <c r="O26">
        <v>366181</v>
      </c>
      <c r="P26">
        <v>363639</v>
      </c>
      <c r="Q26">
        <v>375636</v>
      </c>
      <c r="R26">
        <v>367867</v>
      </c>
    </row>
    <row r="27" spans="2:18" x14ac:dyDescent="0.25">
      <c r="B27" s="1">
        <v>494940</v>
      </c>
      <c r="C27">
        <v>279378</v>
      </c>
      <c r="D27">
        <v>366314</v>
      </c>
      <c r="E27">
        <v>324604</v>
      </c>
      <c r="F27">
        <v>325954</v>
      </c>
      <c r="G27">
        <v>420509</v>
      </c>
      <c r="H27">
        <v>413410</v>
      </c>
      <c r="I27">
        <v>350185</v>
      </c>
      <c r="J27">
        <v>343235</v>
      </c>
      <c r="K27">
        <v>314504</v>
      </c>
      <c r="L27">
        <v>377570</v>
      </c>
      <c r="M27">
        <v>345562</v>
      </c>
      <c r="N27">
        <v>353800</v>
      </c>
      <c r="O27">
        <v>372769</v>
      </c>
      <c r="P27">
        <v>356988</v>
      </c>
      <c r="Q27">
        <v>342447</v>
      </c>
      <c r="R27">
        <v>343773</v>
      </c>
    </row>
    <row r="28" spans="2:18" x14ac:dyDescent="0.25">
      <c r="B28" s="1">
        <v>497560</v>
      </c>
      <c r="C28">
        <v>271934</v>
      </c>
      <c r="D28">
        <v>363442</v>
      </c>
      <c r="E28">
        <v>302654</v>
      </c>
      <c r="F28">
        <v>324973</v>
      </c>
      <c r="G28">
        <v>415588</v>
      </c>
      <c r="H28">
        <v>407088</v>
      </c>
      <c r="I28">
        <v>332714</v>
      </c>
      <c r="J28">
        <v>330962</v>
      </c>
      <c r="K28">
        <v>311125</v>
      </c>
      <c r="L28">
        <v>379550</v>
      </c>
      <c r="M28">
        <v>322856</v>
      </c>
      <c r="N28">
        <v>345850</v>
      </c>
      <c r="O28">
        <v>376904</v>
      </c>
      <c r="P28">
        <v>368119</v>
      </c>
      <c r="Q28">
        <v>339301</v>
      </c>
      <c r="R28">
        <v>333663</v>
      </c>
    </row>
    <row r="29" spans="2:18" x14ac:dyDescent="0.25">
      <c r="B29" s="1">
        <v>554959</v>
      </c>
      <c r="C29">
        <v>286658</v>
      </c>
      <c r="D29">
        <v>391538</v>
      </c>
      <c r="E29">
        <v>334113</v>
      </c>
      <c r="F29">
        <v>340597</v>
      </c>
      <c r="G29">
        <v>443434</v>
      </c>
      <c r="H29">
        <v>435550</v>
      </c>
      <c r="I29">
        <v>382745</v>
      </c>
      <c r="J29">
        <v>379958</v>
      </c>
      <c r="K29">
        <v>355449</v>
      </c>
      <c r="L29">
        <v>362806</v>
      </c>
      <c r="M29">
        <v>372579</v>
      </c>
      <c r="N29">
        <v>361479</v>
      </c>
      <c r="O29">
        <v>381794</v>
      </c>
      <c r="P29">
        <v>382200</v>
      </c>
      <c r="Q29">
        <v>382227</v>
      </c>
      <c r="R29">
        <v>382674</v>
      </c>
    </row>
    <row r="30" spans="2:18" x14ac:dyDescent="0.25">
      <c r="B30" s="1">
        <v>500123</v>
      </c>
      <c r="C30">
        <v>287882</v>
      </c>
      <c r="D30">
        <v>380067</v>
      </c>
      <c r="E30">
        <v>335139</v>
      </c>
      <c r="F30">
        <v>340248</v>
      </c>
      <c r="G30">
        <v>421440</v>
      </c>
      <c r="H30">
        <v>415270</v>
      </c>
      <c r="I30">
        <v>364985</v>
      </c>
      <c r="J30">
        <v>360834</v>
      </c>
      <c r="K30">
        <v>335490</v>
      </c>
      <c r="L30">
        <v>366515</v>
      </c>
      <c r="M30">
        <v>349995</v>
      </c>
      <c r="N30">
        <v>361111</v>
      </c>
      <c r="O30">
        <v>377623</v>
      </c>
      <c r="P30">
        <v>353024</v>
      </c>
      <c r="Q30">
        <v>360994</v>
      </c>
      <c r="R30">
        <v>365188</v>
      </c>
    </row>
    <row r="31" spans="2:18" x14ac:dyDescent="0.25">
      <c r="B31" s="1">
        <v>470300</v>
      </c>
      <c r="C31">
        <v>282400</v>
      </c>
      <c r="D31">
        <v>374305</v>
      </c>
      <c r="E31">
        <v>320371</v>
      </c>
      <c r="F31">
        <v>333300</v>
      </c>
      <c r="G31">
        <v>411883</v>
      </c>
      <c r="H31">
        <v>407262</v>
      </c>
      <c r="I31">
        <v>346751</v>
      </c>
      <c r="J31">
        <v>347037</v>
      </c>
      <c r="K31">
        <v>328981</v>
      </c>
      <c r="L31">
        <v>369878</v>
      </c>
      <c r="M31">
        <v>347225</v>
      </c>
      <c r="N31">
        <v>355492</v>
      </c>
      <c r="O31">
        <v>396598</v>
      </c>
      <c r="P31">
        <v>385707</v>
      </c>
      <c r="Q31">
        <v>324376</v>
      </c>
      <c r="R31">
        <v>328381</v>
      </c>
    </row>
    <row r="32" spans="2:18" x14ac:dyDescent="0.25">
      <c r="B32" s="1">
        <v>493361</v>
      </c>
      <c r="C32">
        <v>294117</v>
      </c>
      <c r="D32">
        <v>378872</v>
      </c>
      <c r="E32">
        <v>335352</v>
      </c>
      <c r="F32">
        <v>341801</v>
      </c>
      <c r="G32">
        <v>429005</v>
      </c>
      <c r="H32">
        <v>423363</v>
      </c>
      <c r="I32">
        <v>358258</v>
      </c>
      <c r="J32">
        <v>350662</v>
      </c>
      <c r="K32">
        <v>341257</v>
      </c>
      <c r="L32">
        <v>383525</v>
      </c>
      <c r="M32">
        <v>366745</v>
      </c>
      <c r="N32">
        <v>365946</v>
      </c>
      <c r="O32">
        <v>389805</v>
      </c>
      <c r="P32">
        <v>375727</v>
      </c>
      <c r="Q32">
        <v>349662</v>
      </c>
      <c r="R32">
        <v>362388</v>
      </c>
    </row>
    <row r="33" spans="2:18" x14ac:dyDescent="0.25">
      <c r="B33" s="1">
        <v>522540.99999998801</v>
      </c>
      <c r="C33">
        <v>291570</v>
      </c>
      <c r="D33">
        <v>389818</v>
      </c>
      <c r="E33">
        <v>327198</v>
      </c>
      <c r="F33">
        <v>349388</v>
      </c>
      <c r="G33">
        <v>439828</v>
      </c>
      <c r="H33">
        <v>433282</v>
      </c>
      <c r="I33">
        <v>369731</v>
      </c>
      <c r="J33">
        <v>366648</v>
      </c>
      <c r="K33">
        <v>353793</v>
      </c>
      <c r="L33">
        <v>384443</v>
      </c>
      <c r="M33">
        <v>373637</v>
      </c>
      <c r="N33">
        <v>376114</v>
      </c>
      <c r="O33">
        <v>393094</v>
      </c>
      <c r="P33">
        <v>393419</v>
      </c>
      <c r="Q33">
        <v>371216</v>
      </c>
      <c r="R33">
        <v>390282</v>
      </c>
    </row>
    <row r="34" spans="2:18" x14ac:dyDescent="0.25">
      <c r="B34" s="1">
        <v>516445</v>
      </c>
      <c r="C34">
        <v>314247</v>
      </c>
      <c r="D34">
        <v>383939</v>
      </c>
      <c r="E34">
        <v>368529</v>
      </c>
      <c r="F34">
        <v>356292</v>
      </c>
      <c r="G34">
        <v>427658</v>
      </c>
      <c r="H34">
        <v>420921</v>
      </c>
      <c r="I34">
        <v>360904</v>
      </c>
      <c r="J34">
        <v>362530</v>
      </c>
      <c r="K34">
        <v>344988</v>
      </c>
      <c r="L34">
        <v>385495</v>
      </c>
      <c r="M34">
        <v>366075</v>
      </c>
      <c r="N34">
        <v>379097</v>
      </c>
      <c r="O34">
        <v>373109</v>
      </c>
      <c r="P34">
        <v>375697</v>
      </c>
      <c r="Q34">
        <v>364078</v>
      </c>
      <c r="R34">
        <v>374884</v>
      </c>
    </row>
    <row r="35" spans="2:18" x14ac:dyDescent="0.25">
      <c r="B35" s="1">
        <v>511052</v>
      </c>
      <c r="C35">
        <v>285201</v>
      </c>
      <c r="D35">
        <v>384279</v>
      </c>
      <c r="E35">
        <v>336891</v>
      </c>
      <c r="F35">
        <v>337937</v>
      </c>
      <c r="G35">
        <v>426878</v>
      </c>
      <c r="H35">
        <v>421928</v>
      </c>
      <c r="I35">
        <v>357129</v>
      </c>
      <c r="J35">
        <v>356496</v>
      </c>
      <c r="K35">
        <v>343216</v>
      </c>
      <c r="L35">
        <v>387418</v>
      </c>
      <c r="M35">
        <v>362984</v>
      </c>
      <c r="N35">
        <v>364769</v>
      </c>
      <c r="O35">
        <v>366051</v>
      </c>
      <c r="P35">
        <v>373665</v>
      </c>
      <c r="Q35">
        <v>372707</v>
      </c>
      <c r="R35">
        <v>367675</v>
      </c>
    </row>
    <row r="36" spans="2:18" x14ac:dyDescent="0.25">
      <c r="B36" s="1">
        <v>521543</v>
      </c>
      <c r="C36">
        <v>289136</v>
      </c>
      <c r="D36">
        <v>376622</v>
      </c>
      <c r="E36">
        <v>322183</v>
      </c>
      <c r="F36">
        <v>341092</v>
      </c>
      <c r="G36">
        <v>424518</v>
      </c>
      <c r="H36">
        <v>417288</v>
      </c>
      <c r="I36">
        <v>348374</v>
      </c>
      <c r="J36">
        <v>341863</v>
      </c>
      <c r="K36">
        <v>329564</v>
      </c>
      <c r="L36">
        <v>383985</v>
      </c>
      <c r="M36">
        <v>354225</v>
      </c>
      <c r="N36">
        <v>367486</v>
      </c>
      <c r="O36">
        <v>387136</v>
      </c>
      <c r="P36">
        <v>382808</v>
      </c>
      <c r="Q36">
        <v>355310</v>
      </c>
      <c r="R36">
        <v>363586</v>
      </c>
    </row>
    <row r="37" spans="2:18" x14ac:dyDescent="0.25">
      <c r="B37" s="1">
        <v>437775</v>
      </c>
      <c r="C37">
        <v>291770</v>
      </c>
      <c r="D37">
        <v>352834</v>
      </c>
      <c r="E37">
        <v>320271</v>
      </c>
      <c r="F37">
        <v>325901</v>
      </c>
      <c r="G37">
        <v>403078</v>
      </c>
      <c r="H37">
        <v>394098</v>
      </c>
      <c r="I37">
        <v>318639</v>
      </c>
      <c r="J37">
        <v>312955</v>
      </c>
      <c r="K37">
        <v>299519</v>
      </c>
      <c r="L37">
        <v>361468</v>
      </c>
      <c r="M37">
        <v>321098</v>
      </c>
      <c r="N37">
        <v>341371</v>
      </c>
      <c r="O37">
        <v>366542</v>
      </c>
      <c r="P37">
        <v>358030</v>
      </c>
      <c r="Q37">
        <v>318334</v>
      </c>
      <c r="R37">
        <v>332260</v>
      </c>
    </row>
    <row r="38" spans="2:18" x14ac:dyDescent="0.25">
      <c r="B38" s="1">
        <v>611153</v>
      </c>
      <c r="C38">
        <v>282086</v>
      </c>
      <c r="D38">
        <v>389595</v>
      </c>
      <c r="E38">
        <v>324861</v>
      </c>
      <c r="F38">
        <v>343385</v>
      </c>
      <c r="G38">
        <v>444133</v>
      </c>
      <c r="H38">
        <v>435097</v>
      </c>
      <c r="I38">
        <v>370408</v>
      </c>
      <c r="J38">
        <v>366839</v>
      </c>
      <c r="K38">
        <v>343710</v>
      </c>
      <c r="L38">
        <v>371799</v>
      </c>
      <c r="M38">
        <v>366885</v>
      </c>
      <c r="N38">
        <v>355163</v>
      </c>
      <c r="O38">
        <v>386662</v>
      </c>
      <c r="P38">
        <v>391711</v>
      </c>
      <c r="Q38">
        <v>360491</v>
      </c>
      <c r="R38">
        <v>373215</v>
      </c>
    </row>
    <row r="39" spans="2:18" x14ac:dyDescent="0.25">
      <c r="B39" s="1">
        <v>470784</v>
      </c>
      <c r="C39">
        <v>293379</v>
      </c>
      <c r="D39">
        <v>369438</v>
      </c>
      <c r="E39">
        <v>329144</v>
      </c>
      <c r="F39">
        <v>349747</v>
      </c>
      <c r="G39">
        <v>413537</v>
      </c>
      <c r="H39">
        <v>405662</v>
      </c>
      <c r="I39">
        <v>335105</v>
      </c>
      <c r="J39">
        <v>331707</v>
      </c>
      <c r="K39">
        <v>312005</v>
      </c>
      <c r="L39">
        <v>363949</v>
      </c>
      <c r="M39">
        <v>349722</v>
      </c>
      <c r="N39">
        <v>349278</v>
      </c>
      <c r="O39">
        <v>390492</v>
      </c>
      <c r="P39">
        <v>377679</v>
      </c>
      <c r="Q39">
        <v>329165</v>
      </c>
      <c r="R39">
        <v>329933</v>
      </c>
    </row>
    <row r="40" spans="2:18" x14ac:dyDescent="0.25">
      <c r="B40" s="1">
        <v>577899</v>
      </c>
      <c r="C40">
        <v>312206</v>
      </c>
      <c r="D40">
        <v>409641</v>
      </c>
      <c r="E40">
        <v>357910</v>
      </c>
      <c r="F40">
        <v>370199</v>
      </c>
      <c r="G40">
        <v>466064</v>
      </c>
      <c r="H40">
        <v>455900</v>
      </c>
      <c r="I40">
        <v>400486</v>
      </c>
      <c r="J40">
        <v>399577</v>
      </c>
      <c r="K40">
        <v>363415</v>
      </c>
      <c r="L40">
        <v>396812</v>
      </c>
      <c r="M40">
        <v>388162</v>
      </c>
      <c r="N40">
        <v>382908</v>
      </c>
      <c r="O40">
        <v>379374</v>
      </c>
      <c r="P40">
        <v>386512</v>
      </c>
      <c r="Q40">
        <v>416582</v>
      </c>
      <c r="R40">
        <v>415738</v>
      </c>
    </row>
    <row r="41" spans="2:18" x14ac:dyDescent="0.25">
      <c r="B41" s="1">
        <v>509826</v>
      </c>
      <c r="C41">
        <v>285142</v>
      </c>
      <c r="D41">
        <v>390988</v>
      </c>
      <c r="E41">
        <v>330265</v>
      </c>
      <c r="F41">
        <v>348257</v>
      </c>
      <c r="G41">
        <v>441402</v>
      </c>
      <c r="H41">
        <v>429292</v>
      </c>
      <c r="I41">
        <v>372806</v>
      </c>
      <c r="J41">
        <v>367531</v>
      </c>
      <c r="K41">
        <v>338015</v>
      </c>
      <c r="L41">
        <v>381185</v>
      </c>
      <c r="M41">
        <v>366147</v>
      </c>
      <c r="N41">
        <v>369373</v>
      </c>
      <c r="O41">
        <v>399582</v>
      </c>
      <c r="P41">
        <v>392964</v>
      </c>
      <c r="Q41">
        <v>349759</v>
      </c>
      <c r="R41">
        <v>336732</v>
      </c>
    </row>
    <row r="42" spans="2:18" x14ac:dyDescent="0.25">
      <c r="B42" s="1">
        <v>470376</v>
      </c>
      <c r="C42">
        <v>263650</v>
      </c>
      <c r="D42">
        <v>363840</v>
      </c>
      <c r="E42">
        <v>303726</v>
      </c>
      <c r="F42">
        <v>322135</v>
      </c>
      <c r="G42">
        <v>413450</v>
      </c>
      <c r="H42">
        <v>407727</v>
      </c>
      <c r="I42">
        <v>345144</v>
      </c>
      <c r="J42">
        <v>340159</v>
      </c>
      <c r="K42">
        <v>323716</v>
      </c>
      <c r="L42">
        <v>361121</v>
      </c>
      <c r="M42">
        <v>331156</v>
      </c>
      <c r="N42">
        <v>349379</v>
      </c>
      <c r="O42">
        <v>365513</v>
      </c>
      <c r="P42">
        <v>345191</v>
      </c>
      <c r="Q42">
        <v>348161</v>
      </c>
      <c r="R42">
        <v>341588</v>
      </c>
    </row>
    <row r="43" spans="2:18" x14ac:dyDescent="0.25">
      <c r="B43" s="1">
        <v>487608</v>
      </c>
      <c r="C43">
        <v>271928</v>
      </c>
      <c r="D43">
        <v>370918</v>
      </c>
      <c r="E43">
        <v>320792</v>
      </c>
      <c r="F43">
        <v>331825</v>
      </c>
      <c r="G43">
        <v>422725</v>
      </c>
      <c r="H43">
        <v>415015</v>
      </c>
      <c r="I43">
        <v>342864</v>
      </c>
      <c r="J43">
        <v>343370</v>
      </c>
      <c r="K43">
        <v>313372</v>
      </c>
      <c r="L43">
        <v>370874</v>
      </c>
      <c r="M43">
        <v>342616</v>
      </c>
      <c r="N43">
        <v>342602</v>
      </c>
      <c r="O43">
        <v>393751</v>
      </c>
      <c r="P43">
        <v>393182</v>
      </c>
      <c r="Q43">
        <v>340890</v>
      </c>
      <c r="R43">
        <v>327682</v>
      </c>
    </row>
    <row r="44" spans="2:18" x14ac:dyDescent="0.25">
      <c r="B44" s="1">
        <v>505238</v>
      </c>
      <c r="C44">
        <v>309237</v>
      </c>
      <c r="D44">
        <v>388843</v>
      </c>
      <c r="E44">
        <v>351338</v>
      </c>
      <c r="F44">
        <v>348964</v>
      </c>
      <c r="G44">
        <v>434609</v>
      </c>
      <c r="H44">
        <v>427462</v>
      </c>
      <c r="I44">
        <v>354865</v>
      </c>
      <c r="J44">
        <v>357482</v>
      </c>
      <c r="K44">
        <v>351409</v>
      </c>
      <c r="L44">
        <v>389760</v>
      </c>
      <c r="M44">
        <v>362413</v>
      </c>
      <c r="N44">
        <v>349186</v>
      </c>
      <c r="O44">
        <v>394449</v>
      </c>
      <c r="P44">
        <v>401500</v>
      </c>
      <c r="Q44">
        <v>385001</v>
      </c>
      <c r="R44">
        <v>372261</v>
      </c>
    </row>
    <row r="45" spans="2:18" x14ac:dyDescent="0.25">
      <c r="B45" s="1">
        <v>493817</v>
      </c>
      <c r="C45">
        <v>261388</v>
      </c>
      <c r="D45">
        <v>368664</v>
      </c>
      <c r="E45">
        <v>312782</v>
      </c>
      <c r="F45">
        <v>318265</v>
      </c>
      <c r="G45">
        <v>423596</v>
      </c>
      <c r="H45">
        <v>415701</v>
      </c>
      <c r="I45">
        <v>344387</v>
      </c>
      <c r="J45">
        <v>340084</v>
      </c>
      <c r="K45">
        <v>301630</v>
      </c>
      <c r="L45">
        <v>365102</v>
      </c>
      <c r="M45">
        <v>332534</v>
      </c>
      <c r="N45">
        <v>346200</v>
      </c>
      <c r="O45">
        <v>404159</v>
      </c>
      <c r="P45">
        <v>401521</v>
      </c>
      <c r="Q45">
        <v>313193</v>
      </c>
      <c r="R45">
        <v>315007</v>
      </c>
    </row>
    <row r="46" spans="2:18" x14ac:dyDescent="0.25">
      <c r="B46" s="1">
        <v>530567</v>
      </c>
      <c r="C46">
        <v>291931</v>
      </c>
      <c r="D46">
        <v>387877</v>
      </c>
      <c r="E46">
        <v>347261</v>
      </c>
      <c r="F46">
        <v>345892</v>
      </c>
      <c r="G46">
        <v>436743</v>
      </c>
      <c r="H46">
        <v>428205</v>
      </c>
      <c r="I46">
        <v>361745</v>
      </c>
      <c r="J46">
        <v>356187</v>
      </c>
      <c r="K46">
        <v>333396</v>
      </c>
      <c r="L46">
        <v>393435</v>
      </c>
      <c r="M46">
        <v>368981</v>
      </c>
      <c r="N46">
        <v>364082</v>
      </c>
      <c r="O46">
        <v>388481</v>
      </c>
      <c r="P46">
        <v>392455</v>
      </c>
      <c r="Q46">
        <v>360129</v>
      </c>
      <c r="R46">
        <v>366375</v>
      </c>
    </row>
    <row r="47" spans="2:18" x14ac:dyDescent="0.25">
      <c r="B47" s="1">
        <v>553579</v>
      </c>
      <c r="C47">
        <v>287560</v>
      </c>
      <c r="D47">
        <v>380702</v>
      </c>
      <c r="E47">
        <v>326115</v>
      </c>
      <c r="F47">
        <v>340439</v>
      </c>
      <c r="G47">
        <v>427367</v>
      </c>
      <c r="H47">
        <v>419437</v>
      </c>
      <c r="I47">
        <v>370142</v>
      </c>
      <c r="J47">
        <v>366580</v>
      </c>
      <c r="K47">
        <v>340922</v>
      </c>
      <c r="L47">
        <v>356714</v>
      </c>
      <c r="M47">
        <v>357379</v>
      </c>
      <c r="N47">
        <v>341977</v>
      </c>
      <c r="O47">
        <v>371665</v>
      </c>
      <c r="P47">
        <v>364597</v>
      </c>
      <c r="Q47">
        <v>366509</v>
      </c>
      <c r="R47">
        <v>365648</v>
      </c>
    </row>
    <row r="48" spans="2:18" x14ac:dyDescent="0.25">
      <c r="B48" s="1">
        <v>508473</v>
      </c>
      <c r="C48">
        <v>281963</v>
      </c>
      <c r="D48">
        <v>369682</v>
      </c>
      <c r="E48">
        <v>313132</v>
      </c>
      <c r="F48">
        <v>329104</v>
      </c>
      <c r="G48">
        <v>418415</v>
      </c>
      <c r="H48">
        <v>411070</v>
      </c>
      <c r="I48">
        <v>348357</v>
      </c>
      <c r="J48">
        <v>349234</v>
      </c>
      <c r="K48">
        <v>328243</v>
      </c>
      <c r="L48">
        <v>392966</v>
      </c>
      <c r="M48">
        <v>347298</v>
      </c>
      <c r="N48">
        <v>347720</v>
      </c>
      <c r="O48">
        <v>379409</v>
      </c>
      <c r="P48">
        <v>358871</v>
      </c>
      <c r="Q48">
        <v>348823</v>
      </c>
      <c r="R48">
        <v>353874</v>
      </c>
    </row>
    <row r="49" spans="2:18" x14ac:dyDescent="0.25">
      <c r="B49" s="1">
        <v>525594</v>
      </c>
      <c r="C49">
        <v>268853</v>
      </c>
      <c r="D49">
        <v>374853</v>
      </c>
      <c r="E49">
        <v>321952</v>
      </c>
      <c r="F49">
        <v>332149</v>
      </c>
      <c r="G49">
        <v>434820</v>
      </c>
      <c r="H49">
        <v>426588</v>
      </c>
      <c r="I49">
        <v>352401</v>
      </c>
      <c r="J49">
        <v>352924</v>
      </c>
      <c r="K49">
        <v>324234</v>
      </c>
      <c r="L49">
        <v>389010</v>
      </c>
      <c r="M49">
        <v>355816</v>
      </c>
      <c r="N49">
        <v>355675</v>
      </c>
      <c r="O49">
        <v>387453</v>
      </c>
      <c r="P49">
        <v>375974</v>
      </c>
      <c r="Q49">
        <v>356229</v>
      </c>
      <c r="R49">
        <v>344234</v>
      </c>
    </row>
    <row r="50" spans="2:18" x14ac:dyDescent="0.25">
      <c r="B50" s="1">
        <v>463446</v>
      </c>
      <c r="C50">
        <v>282617</v>
      </c>
      <c r="D50">
        <v>369746</v>
      </c>
      <c r="E50">
        <v>328905</v>
      </c>
      <c r="F50">
        <v>330701</v>
      </c>
      <c r="G50">
        <v>420235</v>
      </c>
      <c r="H50">
        <v>412901</v>
      </c>
      <c r="I50">
        <v>335165</v>
      </c>
      <c r="J50">
        <v>336220</v>
      </c>
      <c r="K50">
        <v>304424</v>
      </c>
      <c r="L50">
        <v>375123</v>
      </c>
      <c r="M50">
        <v>339272</v>
      </c>
      <c r="N50">
        <v>347304</v>
      </c>
      <c r="O50">
        <v>402504</v>
      </c>
      <c r="P50">
        <v>403896</v>
      </c>
      <c r="Q50">
        <v>342925</v>
      </c>
      <c r="R50">
        <v>342684</v>
      </c>
    </row>
    <row r="51" spans="2:18" x14ac:dyDescent="0.25">
      <c r="B51" s="1">
        <v>541575</v>
      </c>
      <c r="C51">
        <v>319061</v>
      </c>
      <c r="D51">
        <v>395652</v>
      </c>
      <c r="E51">
        <v>355294</v>
      </c>
      <c r="F51">
        <v>366829</v>
      </c>
      <c r="G51">
        <v>442187</v>
      </c>
      <c r="H51">
        <v>436379</v>
      </c>
      <c r="I51">
        <v>369499</v>
      </c>
      <c r="J51">
        <v>373066</v>
      </c>
      <c r="K51">
        <v>352815</v>
      </c>
      <c r="L51">
        <v>367540</v>
      </c>
      <c r="M51">
        <v>367989</v>
      </c>
      <c r="N51">
        <v>378347</v>
      </c>
      <c r="O51">
        <v>387008</v>
      </c>
      <c r="P51">
        <v>384661</v>
      </c>
      <c r="Q51">
        <v>362030</v>
      </c>
      <c r="R51">
        <v>366395</v>
      </c>
    </row>
    <row r="52" spans="2:18" x14ac:dyDescent="0.25">
      <c r="B52" s="1">
        <v>486164</v>
      </c>
      <c r="C52">
        <v>261766</v>
      </c>
      <c r="D52">
        <v>376684</v>
      </c>
      <c r="E52">
        <v>314480</v>
      </c>
      <c r="F52">
        <v>325354</v>
      </c>
      <c r="G52">
        <v>422522</v>
      </c>
      <c r="H52">
        <v>416181</v>
      </c>
      <c r="I52">
        <v>358295</v>
      </c>
      <c r="J52">
        <v>355815</v>
      </c>
      <c r="K52">
        <v>317653</v>
      </c>
      <c r="L52">
        <v>346442</v>
      </c>
      <c r="M52">
        <v>350232</v>
      </c>
      <c r="N52">
        <v>343317</v>
      </c>
      <c r="O52">
        <v>389031</v>
      </c>
      <c r="P52">
        <v>374548</v>
      </c>
      <c r="Q52">
        <v>329851</v>
      </c>
      <c r="R52">
        <v>328380</v>
      </c>
    </row>
    <row r="53" spans="2:18" x14ac:dyDescent="0.25">
      <c r="B53" s="1">
        <v>500935</v>
      </c>
      <c r="C53">
        <v>290260</v>
      </c>
      <c r="D53">
        <v>387435</v>
      </c>
      <c r="E53">
        <v>333153</v>
      </c>
      <c r="F53">
        <v>350191</v>
      </c>
      <c r="G53">
        <v>437287</v>
      </c>
      <c r="H53">
        <v>428232</v>
      </c>
      <c r="I53">
        <v>364828</v>
      </c>
      <c r="J53">
        <v>361351</v>
      </c>
      <c r="K53">
        <v>347660</v>
      </c>
      <c r="L53">
        <v>383362</v>
      </c>
      <c r="M53">
        <v>355846</v>
      </c>
      <c r="N53">
        <v>362779</v>
      </c>
      <c r="O53">
        <v>401965</v>
      </c>
      <c r="P53">
        <v>391243</v>
      </c>
      <c r="Q53">
        <v>359397</v>
      </c>
      <c r="R53">
        <v>349103</v>
      </c>
    </row>
    <row r="54" spans="2:18" x14ac:dyDescent="0.25">
      <c r="B54" s="1">
        <v>570634.99999998801</v>
      </c>
      <c r="C54">
        <v>289287</v>
      </c>
      <c r="D54">
        <v>385076</v>
      </c>
      <c r="E54">
        <v>328960</v>
      </c>
      <c r="F54">
        <v>345944</v>
      </c>
      <c r="G54">
        <v>434528</v>
      </c>
      <c r="H54">
        <v>426880</v>
      </c>
      <c r="I54">
        <v>378278</v>
      </c>
      <c r="J54">
        <v>369642</v>
      </c>
      <c r="K54">
        <v>349714</v>
      </c>
      <c r="L54">
        <v>358466</v>
      </c>
      <c r="M54">
        <v>368951</v>
      </c>
      <c r="N54">
        <v>357368</v>
      </c>
      <c r="O54">
        <v>368268</v>
      </c>
      <c r="P54">
        <v>379332</v>
      </c>
      <c r="Q54">
        <v>375041</v>
      </c>
      <c r="R54">
        <v>381340</v>
      </c>
    </row>
    <row r="55" spans="2:18" x14ac:dyDescent="0.25">
      <c r="B55" s="1">
        <v>488356</v>
      </c>
      <c r="C55">
        <v>271253</v>
      </c>
      <c r="D55">
        <v>348910</v>
      </c>
      <c r="E55">
        <v>305092</v>
      </c>
      <c r="F55">
        <v>320906</v>
      </c>
      <c r="G55">
        <v>404342</v>
      </c>
      <c r="H55">
        <v>395314</v>
      </c>
      <c r="I55">
        <v>324379</v>
      </c>
      <c r="J55">
        <v>320940</v>
      </c>
      <c r="K55">
        <v>302519</v>
      </c>
      <c r="L55">
        <v>357881</v>
      </c>
      <c r="M55">
        <v>320889</v>
      </c>
      <c r="N55">
        <v>328976</v>
      </c>
      <c r="O55">
        <v>370750</v>
      </c>
      <c r="P55">
        <v>365985</v>
      </c>
      <c r="Q55">
        <v>327028</v>
      </c>
      <c r="R55">
        <v>331233</v>
      </c>
    </row>
    <row r="56" spans="2:18" x14ac:dyDescent="0.25">
      <c r="B56" s="1">
        <v>528490</v>
      </c>
      <c r="C56">
        <v>315642</v>
      </c>
      <c r="D56">
        <v>391929</v>
      </c>
      <c r="E56">
        <v>357521</v>
      </c>
      <c r="F56">
        <v>360556</v>
      </c>
      <c r="G56">
        <v>440290</v>
      </c>
      <c r="H56">
        <v>435623</v>
      </c>
      <c r="I56">
        <v>370570</v>
      </c>
      <c r="J56">
        <v>369384</v>
      </c>
      <c r="K56">
        <v>352279</v>
      </c>
      <c r="L56">
        <v>384581</v>
      </c>
      <c r="M56">
        <v>394420</v>
      </c>
      <c r="N56">
        <v>382854</v>
      </c>
      <c r="O56">
        <v>377057</v>
      </c>
      <c r="P56">
        <v>375235</v>
      </c>
      <c r="Q56">
        <v>374068</v>
      </c>
      <c r="R56">
        <v>373901</v>
      </c>
    </row>
    <row r="57" spans="2:18" x14ac:dyDescent="0.25">
      <c r="B57" s="1">
        <v>509419</v>
      </c>
      <c r="C57">
        <v>308107</v>
      </c>
      <c r="D57">
        <v>385029</v>
      </c>
      <c r="E57">
        <v>351593</v>
      </c>
      <c r="F57">
        <v>358441</v>
      </c>
      <c r="G57">
        <v>428833</v>
      </c>
      <c r="H57">
        <v>422575</v>
      </c>
      <c r="I57">
        <v>361790</v>
      </c>
      <c r="J57">
        <v>365932</v>
      </c>
      <c r="K57">
        <v>338356</v>
      </c>
      <c r="L57">
        <v>379585</v>
      </c>
      <c r="M57">
        <v>355245</v>
      </c>
      <c r="N57">
        <v>373432</v>
      </c>
      <c r="O57">
        <v>385788</v>
      </c>
      <c r="P57">
        <v>377757</v>
      </c>
      <c r="Q57">
        <v>375132</v>
      </c>
      <c r="R57">
        <v>361777</v>
      </c>
    </row>
    <row r="58" spans="2:18" x14ac:dyDescent="0.25">
      <c r="B58" s="1">
        <v>528824</v>
      </c>
      <c r="C58">
        <v>285493</v>
      </c>
      <c r="D58">
        <v>366481</v>
      </c>
      <c r="E58">
        <v>310628</v>
      </c>
      <c r="F58">
        <v>331906</v>
      </c>
      <c r="G58">
        <v>408918</v>
      </c>
      <c r="H58">
        <v>405711</v>
      </c>
      <c r="I58">
        <v>349106</v>
      </c>
      <c r="J58">
        <v>351994</v>
      </c>
      <c r="K58">
        <v>325710</v>
      </c>
      <c r="L58">
        <v>357569</v>
      </c>
      <c r="M58">
        <v>341266</v>
      </c>
      <c r="N58">
        <v>339619</v>
      </c>
      <c r="O58">
        <v>352191</v>
      </c>
      <c r="P58">
        <v>353703</v>
      </c>
      <c r="Q58">
        <v>338605</v>
      </c>
      <c r="R58">
        <v>356194</v>
      </c>
    </row>
    <row r="59" spans="2:18" x14ac:dyDescent="0.25">
      <c r="B59" s="1">
        <v>527116</v>
      </c>
      <c r="C59">
        <v>267428</v>
      </c>
      <c r="D59">
        <v>387450</v>
      </c>
      <c r="E59">
        <v>319218</v>
      </c>
      <c r="F59">
        <v>337593</v>
      </c>
      <c r="G59">
        <v>442587</v>
      </c>
      <c r="H59">
        <v>437438</v>
      </c>
      <c r="I59">
        <v>366398</v>
      </c>
      <c r="J59">
        <v>374210</v>
      </c>
      <c r="K59">
        <v>344283</v>
      </c>
      <c r="L59">
        <v>355671</v>
      </c>
      <c r="M59">
        <v>362735</v>
      </c>
      <c r="N59">
        <v>358470</v>
      </c>
      <c r="O59">
        <v>389316</v>
      </c>
      <c r="P59">
        <v>384808</v>
      </c>
      <c r="Q59">
        <v>375044</v>
      </c>
      <c r="R59">
        <v>366345</v>
      </c>
    </row>
    <row r="60" spans="2:18" x14ac:dyDescent="0.25">
      <c r="B60" s="1">
        <v>515231</v>
      </c>
      <c r="C60">
        <v>272156</v>
      </c>
      <c r="D60">
        <v>379863</v>
      </c>
      <c r="E60">
        <v>318670</v>
      </c>
      <c r="F60">
        <v>330766</v>
      </c>
      <c r="G60">
        <v>440451</v>
      </c>
      <c r="H60">
        <v>435383</v>
      </c>
      <c r="I60">
        <v>355395</v>
      </c>
      <c r="J60">
        <v>351539</v>
      </c>
      <c r="K60">
        <v>317946</v>
      </c>
      <c r="L60">
        <v>368043</v>
      </c>
      <c r="M60">
        <v>373230</v>
      </c>
      <c r="N60">
        <v>359982</v>
      </c>
      <c r="O60">
        <v>394850</v>
      </c>
      <c r="P60">
        <v>378204</v>
      </c>
      <c r="Q60">
        <v>350960</v>
      </c>
      <c r="R60">
        <v>348103</v>
      </c>
    </row>
    <row r="61" spans="2:18" x14ac:dyDescent="0.25">
      <c r="B61" s="1">
        <v>483846</v>
      </c>
      <c r="C61">
        <v>290642</v>
      </c>
      <c r="D61">
        <v>385866</v>
      </c>
      <c r="E61">
        <v>326994</v>
      </c>
      <c r="F61">
        <v>333858</v>
      </c>
      <c r="G61">
        <v>433256</v>
      </c>
      <c r="H61">
        <v>424774</v>
      </c>
      <c r="I61">
        <v>356264</v>
      </c>
      <c r="J61">
        <v>343515</v>
      </c>
      <c r="K61">
        <v>330792</v>
      </c>
      <c r="L61">
        <v>381786</v>
      </c>
      <c r="M61">
        <v>350793</v>
      </c>
      <c r="N61">
        <v>366607</v>
      </c>
      <c r="O61">
        <v>390247</v>
      </c>
      <c r="P61">
        <v>363507</v>
      </c>
      <c r="Q61">
        <v>340643</v>
      </c>
      <c r="R61">
        <v>350098</v>
      </c>
    </row>
    <row r="62" spans="2:18" x14ac:dyDescent="0.25">
      <c r="B62" s="1">
        <v>509059</v>
      </c>
      <c r="C62">
        <v>283777</v>
      </c>
      <c r="D62">
        <v>390792</v>
      </c>
      <c r="E62">
        <v>327105</v>
      </c>
      <c r="F62">
        <v>344898</v>
      </c>
      <c r="G62">
        <v>440994</v>
      </c>
      <c r="H62">
        <v>433844</v>
      </c>
      <c r="I62">
        <v>369225</v>
      </c>
      <c r="J62">
        <v>365714</v>
      </c>
      <c r="K62">
        <v>348899</v>
      </c>
      <c r="L62">
        <v>368079</v>
      </c>
      <c r="M62">
        <v>363629</v>
      </c>
      <c r="N62">
        <v>350884</v>
      </c>
      <c r="O62">
        <v>352986</v>
      </c>
      <c r="P62">
        <v>363778</v>
      </c>
      <c r="Q62">
        <v>390307</v>
      </c>
      <c r="R62">
        <v>387334</v>
      </c>
    </row>
    <row r="63" spans="2:18" x14ac:dyDescent="0.25">
      <c r="B63" s="1">
        <v>487912</v>
      </c>
      <c r="C63">
        <v>282354</v>
      </c>
      <c r="D63">
        <v>376392</v>
      </c>
      <c r="E63">
        <v>322154</v>
      </c>
      <c r="F63">
        <v>337064</v>
      </c>
      <c r="G63">
        <v>433307</v>
      </c>
      <c r="H63">
        <v>425008</v>
      </c>
      <c r="I63">
        <v>346310</v>
      </c>
      <c r="J63">
        <v>337886</v>
      </c>
      <c r="K63">
        <v>309980</v>
      </c>
      <c r="L63">
        <v>379199</v>
      </c>
      <c r="M63">
        <v>345544</v>
      </c>
      <c r="N63">
        <v>342810</v>
      </c>
      <c r="O63">
        <v>410126</v>
      </c>
      <c r="P63">
        <v>399538</v>
      </c>
      <c r="Q63">
        <v>343722</v>
      </c>
      <c r="R63">
        <v>329093</v>
      </c>
    </row>
    <row r="64" spans="2:18" x14ac:dyDescent="0.25">
      <c r="B64" s="1">
        <v>551123</v>
      </c>
      <c r="C64">
        <v>301863</v>
      </c>
      <c r="D64">
        <v>399708</v>
      </c>
      <c r="E64">
        <v>340191</v>
      </c>
      <c r="F64">
        <v>355958</v>
      </c>
      <c r="G64">
        <v>451939</v>
      </c>
      <c r="H64">
        <v>443820</v>
      </c>
      <c r="I64">
        <v>388530</v>
      </c>
      <c r="J64">
        <v>386328</v>
      </c>
      <c r="K64">
        <v>367541</v>
      </c>
      <c r="L64">
        <v>373278</v>
      </c>
      <c r="M64">
        <v>375231</v>
      </c>
      <c r="N64">
        <v>358426</v>
      </c>
      <c r="O64">
        <v>386610</v>
      </c>
      <c r="P64">
        <v>378362</v>
      </c>
      <c r="Q64">
        <v>388446</v>
      </c>
      <c r="R64">
        <v>404862</v>
      </c>
    </row>
    <row r="65" spans="2:18" x14ac:dyDescent="0.25">
      <c r="B65" s="1">
        <v>476160</v>
      </c>
      <c r="C65">
        <v>270402</v>
      </c>
      <c r="D65">
        <v>369985</v>
      </c>
      <c r="E65">
        <v>309488</v>
      </c>
      <c r="F65">
        <v>330496</v>
      </c>
      <c r="G65">
        <v>423477</v>
      </c>
      <c r="H65">
        <v>413641</v>
      </c>
      <c r="I65">
        <v>355225</v>
      </c>
      <c r="J65">
        <v>344287</v>
      </c>
      <c r="K65">
        <v>318490</v>
      </c>
      <c r="L65">
        <v>378095</v>
      </c>
      <c r="M65">
        <v>340053</v>
      </c>
      <c r="N65">
        <v>358667</v>
      </c>
      <c r="O65">
        <v>379998</v>
      </c>
      <c r="P65">
        <v>376388</v>
      </c>
      <c r="Q65">
        <v>335072</v>
      </c>
      <c r="R65">
        <v>349989</v>
      </c>
    </row>
    <row r="66" spans="2:18" x14ac:dyDescent="0.25">
      <c r="B66" s="1">
        <v>546854</v>
      </c>
      <c r="C66">
        <v>301309</v>
      </c>
      <c r="D66">
        <v>396101</v>
      </c>
      <c r="E66">
        <v>337806</v>
      </c>
      <c r="F66">
        <v>355092</v>
      </c>
      <c r="G66">
        <v>440110</v>
      </c>
      <c r="H66">
        <v>433097</v>
      </c>
      <c r="I66">
        <v>375544</v>
      </c>
      <c r="J66">
        <v>372575</v>
      </c>
      <c r="K66">
        <v>348147</v>
      </c>
      <c r="L66">
        <v>356735</v>
      </c>
      <c r="M66">
        <v>388393</v>
      </c>
      <c r="N66">
        <v>380802</v>
      </c>
      <c r="O66">
        <v>378649</v>
      </c>
      <c r="P66">
        <v>379207</v>
      </c>
      <c r="Q66">
        <v>375581</v>
      </c>
      <c r="R66">
        <v>372806</v>
      </c>
    </row>
    <row r="67" spans="2:18" x14ac:dyDescent="0.25">
      <c r="B67" s="1">
        <v>542330</v>
      </c>
      <c r="C67">
        <v>285194</v>
      </c>
      <c r="D67">
        <v>390605</v>
      </c>
      <c r="E67">
        <v>346131</v>
      </c>
      <c r="F67">
        <v>344561</v>
      </c>
      <c r="G67">
        <v>437801</v>
      </c>
      <c r="H67">
        <v>430006</v>
      </c>
      <c r="I67">
        <v>383244</v>
      </c>
      <c r="J67">
        <v>372818</v>
      </c>
      <c r="K67">
        <v>351521</v>
      </c>
      <c r="L67">
        <v>370848</v>
      </c>
      <c r="M67">
        <v>355312</v>
      </c>
      <c r="N67">
        <v>366604</v>
      </c>
      <c r="O67">
        <v>364189</v>
      </c>
      <c r="P67">
        <v>384108</v>
      </c>
      <c r="Q67">
        <v>364908</v>
      </c>
      <c r="R67">
        <v>374000</v>
      </c>
    </row>
    <row r="68" spans="2:18" x14ac:dyDescent="0.25">
      <c r="B68" s="1">
        <v>583006</v>
      </c>
      <c r="C68">
        <v>305287</v>
      </c>
      <c r="D68">
        <v>409116</v>
      </c>
      <c r="E68">
        <v>341633</v>
      </c>
      <c r="F68">
        <v>360606</v>
      </c>
      <c r="G68">
        <v>456086</v>
      </c>
      <c r="H68">
        <v>444714</v>
      </c>
      <c r="I68">
        <v>397712</v>
      </c>
      <c r="J68">
        <v>398934</v>
      </c>
      <c r="K68">
        <v>380538</v>
      </c>
      <c r="L68">
        <v>377667</v>
      </c>
      <c r="M68">
        <v>389449</v>
      </c>
      <c r="N68">
        <v>368109</v>
      </c>
      <c r="O68">
        <v>389543</v>
      </c>
      <c r="P68">
        <v>383441</v>
      </c>
      <c r="Q68">
        <v>401118</v>
      </c>
      <c r="R68">
        <v>398055</v>
      </c>
    </row>
    <row r="69" spans="2:18" x14ac:dyDescent="0.25">
      <c r="B69" s="1">
        <v>555049</v>
      </c>
      <c r="C69">
        <v>297873</v>
      </c>
      <c r="D69">
        <v>391627</v>
      </c>
      <c r="E69">
        <v>340357</v>
      </c>
      <c r="F69">
        <v>359968</v>
      </c>
      <c r="G69">
        <v>437954</v>
      </c>
      <c r="H69">
        <v>430156</v>
      </c>
      <c r="I69">
        <v>377257</v>
      </c>
      <c r="J69">
        <v>369748</v>
      </c>
      <c r="K69">
        <v>345032</v>
      </c>
      <c r="L69">
        <v>364722</v>
      </c>
      <c r="M69">
        <v>362700</v>
      </c>
      <c r="N69">
        <v>367285</v>
      </c>
      <c r="O69">
        <v>379502</v>
      </c>
      <c r="P69">
        <v>384696</v>
      </c>
      <c r="Q69">
        <v>374796</v>
      </c>
      <c r="R69">
        <v>362128</v>
      </c>
    </row>
    <row r="70" spans="2:18" x14ac:dyDescent="0.25">
      <c r="B70" s="1">
        <v>537854</v>
      </c>
      <c r="C70">
        <v>275466</v>
      </c>
      <c r="D70">
        <v>381233</v>
      </c>
      <c r="E70">
        <v>326175</v>
      </c>
      <c r="F70">
        <v>341852</v>
      </c>
      <c r="G70">
        <v>433945</v>
      </c>
      <c r="H70">
        <v>426141</v>
      </c>
      <c r="I70">
        <v>356969</v>
      </c>
      <c r="J70">
        <v>354874</v>
      </c>
      <c r="K70">
        <v>330781</v>
      </c>
      <c r="L70">
        <v>379990</v>
      </c>
      <c r="M70">
        <v>370480</v>
      </c>
      <c r="N70">
        <v>363392</v>
      </c>
      <c r="O70">
        <v>385898</v>
      </c>
      <c r="P70">
        <v>374749</v>
      </c>
      <c r="Q70">
        <v>336610</v>
      </c>
      <c r="R70">
        <v>351620</v>
      </c>
    </row>
    <row r="71" spans="2:18" x14ac:dyDescent="0.25">
      <c r="B71" s="1">
        <v>534211</v>
      </c>
      <c r="C71">
        <v>278433</v>
      </c>
      <c r="D71">
        <v>384748</v>
      </c>
      <c r="E71">
        <v>332426</v>
      </c>
      <c r="F71">
        <v>337138</v>
      </c>
      <c r="G71">
        <v>433935</v>
      </c>
      <c r="H71">
        <v>425204</v>
      </c>
      <c r="I71">
        <v>368613</v>
      </c>
      <c r="J71">
        <v>365303</v>
      </c>
      <c r="K71">
        <v>339989</v>
      </c>
      <c r="L71">
        <v>358131</v>
      </c>
      <c r="M71">
        <v>376432</v>
      </c>
      <c r="N71">
        <v>367056</v>
      </c>
      <c r="O71">
        <v>373000</v>
      </c>
      <c r="P71">
        <v>372768</v>
      </c>
      <c r="Q71">
        <v>368100</v>
      </c>
      <c r="R71">
        <v>369013</v>
      </c>
    </row>
    <row r="72" spans="2:18" x14ac:dyDescent="0.25">
      <c r="B72" s="1">
        <v>499037</v>
      </c>
      <c r="C72">
        <v>285470</v>
      </c>
      <c r="D72">
        <v>378316</v>
      </c>
      <c r="E72">
        <v>316481</v>
      </c>
      <c r="F72">
        <v>335737</v>
      </c>
      <c r="G72">
        <v>430900</v>
      </c>
      <c r="H72">
        <v>422723</v>
      </c>
      <c r="I72">
        <v>339878</v>
      </c>
      <c r="J72">
        <v>334407</v>
      </c>
      <c r="K72">
        <v>311794</v>
      </c>
      <c r="L72">
        <v>369648</v>
      </c>
      <c r="M72">
        <v>342343</v>
      </c>
      <c r="N72">
        <v>352185</v>
      </c>
      <c r="O72">
        <v>402067</v>
      </c>
      <c r="P72">
        <v>399147</v>
      </c>
      <c r="Q72">
        <v>344713</v>
      </c>
      <c r="R72">
        <v>332322</v>
      </c>
    </row>
    <row r="73" spans="2:18" x14ac:dyDescent="0.25">
      <c r="B73" s="1">
        <v>527181</v>
      </c>
      <c r="C73">
        <v>309152</v>
      </c>
      <c r="D73">
        <v>382622</v>
      </c>
      <c r="E73">
        <v>341867</v>
      </c>
      <c r="F73">
        <v>349661</v>
      </c>
      <c r="G73">
        <v>436456</v>
      </c>
      <c r="H73">
        <v>426282</v>
      </c>
      <c r="I73">
        <v>352495</v>
      </c>
      <c r="J73">
        <v>346602</v>
      </c>
      <c r="K73">
        <v>323498</v>
      </c>
      <c r="L73">
        <v>379955</v>
      </c>
      <c r="M73">
        <v>359341</v>
      </c>
      <c r="N73">
        <v>370056</v>
      </c>
      <c r="O73">
        <v>394437</v>
      </c>
      <c r="P73">
        <v>395670</v>
      </c>
      <c r="Q73">
        <v>339590</v>
      </c>
      <c r="R73">
        <v>344878</v>
      </c>
    </row>
    <row r="74" spans="2:18" x14ac:dyDescent="0.25">
      <c r="B74" s="1">
        <v>550304</v>
      </c>
      <c r="C74">
        <v>313030</v>
      </c>
      <c r="D74">
        <v>394799</v>
      </c>
      <c r="E74">
        <v>347660</v>
      </c>
      <c r="F74">
        <v>366641</v>
      </c>
      <c r="G74">
        <v>443176</v>
      </c>
      <c r="H74">
        <v>434855</v>
      </c>
      <c r="I74">
        <v>381617</v>
      </c>
      <c r="J74">
        <v>381367</v>
      </c>
      <c r="K74">
        <v>362484</v>
      </c>
      <c r="L74">
        <v>379888</v>
      </c>
      <c r="M74">
        <v>379894</v>
      </c>
      <c r="N74">
        <v>367410</v>
      </c>
      <c r="O74">
        <v>368860</v>
      </c>
      <c r="P74">
        <v>374147</v>
      </c>
      <c r="Q74">
        <v>380539</v>
      </c>
      <c r="R74">
        <v>396669</v>
      </c>
    </row>
    <row r="75" spans="2:18" x14ac:dyDescent="0.25">
      <c r="B75" s="1">
        <v>505233</v>
      </c>
      <c r="C75">
        <v>277202</v>
      </c>
      <c r="D75">
        <v>373608</v>
      </c>
      <c r="E75">
        <v>323874</v>
      </c>
      <c r="F75">
        <v>323555</v>
      </c>
      <c r="G75">
        <v>421189</v>
      </c>
      <c r="H75">
        <v>415756</v>
      </c>
      <c r="I75">
        <v>352301</v>
      </c>
      <c r="J75">
        <v>349486</v>
      </c>
      <c r="K75">
        <v>319949</v>
      </c>
      <c r="L75">
        <v>372466</v>
      </c>
      <c r="M75">
        <v>363654</v>
      </c>
      <c r="N75">
        <v>349023</v>
      </c>
      <c r="O75">
        <v>381832</v>
      </c>
      <c r="P75">
        <v>358365</v>
      </c>
      <c r="Q75">
        <v>335418</v>
      </c>
      <c r="R75">
        <v>339857</v>
      </c>
    </row>
    <row r="76" spans="2:18" x14ac:dyDescent="0.25">
      <c r="B76" s="1">
        <v>549178</v>
      </c>
      <c r="C76">
        <v>272597</v>
      </c>
      <c r="D76">
        <v>382088</v>
      </c>
      <c r="E76">
        <v>328036</v>
      </c>
      <c r="F76">
        <v>331497</v>
      </c>
      <c r="G76">
        <v>437584</v>
      </c>
      <c r="H76">
        <v>430146</v>
      </c>
      <c r="I76">
        <v>365720</v>
      </c>
      <c r="J76">
        <v>364309</v>
      </c>
      <c r="K76">
        <v>336255</v>
      </c>
      <c r="L76">
        <v>363565</v>
      </c>
      <c r="M76">
        <v>352569</v>
      </c>
      <c r="N76">
        <v>355361</v>
      </c>
      <c r="O76">
        <v>375674</v>
      </c>
      <c r="P76">
        <v>382032</v>
      </c>
      <c r="Q76">
        <v>356254</v>
      </c>
      <c r="R76">
        <v>362609</v>
      </c>
    </row>
    <row r="77" spans="2:18" x14ac:dyDescent="0.25">
      <c r="B77" s="1">
        <v>510432.99999998801</v>
      </c>
      <c r="C77">
        <v>290334</v>
      </c>
      <c r="D77">
        <v>386540</v>
      </c>
      <c r="E77">
        <v>322931</v>
      </c>
      <c r="F77">
        <v>349590</v>
      </c>
      <c r="G77">
        <v>448530</v>
      </c>
      <c r="H77">
        <v>438676</v>
      </c>
      <c r="I77">
        <v>362910</v>
      </c>
      <c r="J77">
        <v>361190</v>
      </c>
      <c r="K77">
        <v>324061</v>
      </c>
      <c r="L77">
        <v>393280</v>
      </c>
      <c r="M77">
        <v>357411</v>
      </c>
      <c r="N77">
        <v>367282</v>
      </c>
      <c r="O77">
        <v>407940</v>
      </c>
      <c r="P77">
        <v>404733</v>
      </c>
      <c r="Q77">
        <v>354596</v>
      </c>
      <c r="R77">
        <v>356638</v>
      </c>
    </row>
    <row r="78" spans="2:18" x14ac:dyDescent="0.25">
      <c r="B78" s="1">
        <v>495099</v>
      </c>
      <c r="C78">
        <v>273126</v>
      </c>
      <c r="D78">
        <v>374443</v>
      </c>
      <c r="E78">
        <v>314033</v>
      </c>
      <c r="F78">
        <v>327997</v>
      </c>
      <c r="G78">
        <v>426553</v>
      </c>
      <c r="H78">
        <v>419303</v>
      </c>
      <c r="I78">
        <v>349591</v>
      </c>
      <c r="J78">
        <v>342145</v>
      </c>
      <c r="K78">
        <v>325154</v>
      </c>
      <c r="L78">
        <v>371392</v>
      </c>
      <c r="M78">
        <v>345801</v>
      </c>
      <c r="N78">
        <v>341354</v>
      </c>
      <c r="O78">
        <v>376624</v>
      </c>
      <c r="P78">
        <v>372119</v>
      </c>
      <c r="Q78">
        <v>351488</v>
      </c>
      <c r="R78">
        <v>352484</v>
      </c>
    </row>
    <row r="79" spans="2:18" x14ac:dyDescent="0.25">
      <c r="B79" s="1">
        <v>485045</v>
      </c>
      <c r="C79">
        <v>288314</v>
      </c>
      <c r="D79">
        <v>374030</v>
      </c>
      <c r="E79">
        <v>313147</v>
      </c>
      <c r="F79">
        <v>338438</v>
      </c>
      <c r="G79">
        <v>421330</v>
      </c>
      <c r="H79">
        <v>418025</v>
      </c>
      <c r="I79">
        <v>350846</v>
      </c>
      <c r="J79">
        <v>349167</v>
      </c>
      <c r="K79">
        <v>336302</v>
      </c>
      <c r="L79">
        <v>379955</v>
      </c>
      <c r="M79">
        <v>342934</v>
      </c>
      <c r="N79">
        <v>368865</v>
      </c>
      <c r="O79">
        <v>397924</v>
      </c>
      <c r="P79">
        <v>382086</v>
      </c>
      <c r="Q79">
        <v>362416</v>
      </c>
      <c r="R79">
        <v>346680</v>
      </c>
    </row>
    <row r="80" spans="2:18" x14ac:dyDescent="0.25">
      <c r="B80" s="1">
        <v>518837</v>
      </c>
      <c r="C80">
        <v>294074</v>
      </c>
      <c r="D80">
        <v>388165</v>
      </c>
      <c r="E80">
        <v>324514</v>
      </c>
      <c r="F80">
        <v>355547</v>
      </c>
      <c r="G80">
        <v>440934</v>
      </c>
      <c r="H80">
        <v>432906</v>
      </c>
      <c r="I80">
        <v>369598</v>
      </c>
      <c r="J80">
        <v>372498</v>
      </c>
      <c r="K80">
        <v>345530</v>
      </c>
      <c r="L80">
        <v>366833</v>
      </c>
      <c r="M80">
        <v>378917</v>
      </c>
      <c r="N80">
        <v>364225</v>
      </c>
      <c r="O80">
        <v>374512</v>
      </c>
      <c r="P80">
        <v>372393</v>
      </c>
      <c r="Q80">
        <v>377162</v>
      </c>
      <c r="R80">
        <v>387247</v>
      </c>
    </row>
    <row r="81" spans="1:18" x14ac:dyDescent="0.25">
      <c r="B81" s="1">
        <v>514842</v>
      </c>
      <c r="C81">
        <v>312373</v>
      </c>
      <c r="D81">
        <v>387417</v>
      </c>
      <c r="E81">
        <v>352012</v>
      </c>
      <c r="F81">
        <v>353838</v>
      </c>
      <c r="G81">
        <v>435926</v>
      </c>
      <c r="H81">
        <v>430621</v>
      </c>
      <c r="I81">
        <v>354387</v>
      </c>
      <c r="J81">
        <v>353399</v>
      </c>
      <c r="K81">
        <v>335153</v>
      </c>
      <c r="L81">
        <v>389729</v>
      </c>
      <c r="M81">
        <v>348546</v>
      </c>
      <c r="N81">
        <v>360171</v>
      </c>
      <c r="O81">
        <v>406274</v>
      </c>
      <c r="P81">
        <v>405787</v>
      </c>
      <c r="Q81">
        <v>373985</v>
      </c>
      <c r="R81">
        <v>373518</v>
      </c>
    </row>
    <row r="82" spans="1:18" x14ac:dyDescent="0.25">
      <c r="B82" s="1">
        <v>534442</v>
      </c>
      <c r="C82">
        <v>313336</v>
      </c>
      <c r="D82">
        <v>404645</v>
      </c>
      <c r="E82">
        <v>353835</v>
      </c>
      <c r="F82">
        <v>362525</v>
      </c>
      <c r="G82">
        <v>449469</v>
      </c>
      <c r="H82">
        <v>440486</v>
      </c>
      <c r="I82">
        <v>384124</v>
      </c>
      <c r="J82">
        <v>379274</v>
      </c>
      <c r="K82">
        <v>354995</v>
      </c>
      <c r="L82">
        <v>371519</v>
      </c>
      <c r="M82">
        <v>382711</v>
      </c>
      <c r="N82">
        <v>370378</v>
      </c>
      <c r="O82">
        <v>386617</v>
      </c>
      <c r="P82">
        <v>395206</v>
      </c>
      <c r="Q82">
        <v>393682</v>
      </c>
      <c r="R82">
        <v>409550</v>
      </c>
    </row>
    <row r="83" spans="1:18" x14ac:dyDescent="0.25">
      <c r="B83" s="1">
        <v>528591</v>
      </c>
      <c r="C83">
        <v>292904</v>
      </c>
      <c r="D83">
        <v>389471</v>
      </c>
      <c r="E83">
        <v>339582</v>
      </c>
      <c r="F83">
        <v>346713</v>
      </c>
      <c r="G83">
        <v>441586</v>
      </c>
      <c r="H83">
        <v>432801</v>
      </c>
      <c r="I83">
        <v>374313</v>
      </c>
      <c r="J83">
        <v>373881</v>
      </c>
      <c r="K83">
        <v>336881</v>
      </c>
      <c r="L83">
        <v>361764</v>
      </c>
      <c r="M83">
        <v>358092</v>
      </c>
      <c r="N83">
        <v>346862</v>
      </c>
      <c r="O83">
        <v>359698</v>
      </c>
      <c r="P83">
        <v>371474</v>
      </c>
      <c r="Q83">
        <v>381636</v>
      </c>
      <c r="R83">
        <v>371138</v>
      </c>
    </row>
    <row r="84" spans="1:18" x14ac:dyDescent="0.25">
      <c r="B84" s="1">
        <v>471026</v>
      </c>
      <c r="C84">
        <v>240530</v>
      </c>
      <c r="D84">
        <v>357864</v>
      </c>
      <c r="E84">
        <v>293900</v>
      </c>
      <c r="F84">
        <v>306054</v>
      </c>
      <c r="G84">
        <v>412395</v>
      </c>
      <c r="H84">
        <v>406538</v>
      </c>
      <c r="I84">
        <v>321368</v>
      </c>
      <c r="J84">
        <v>324230</v>
      </c>
      <c r="K84">
        <v>289001</v>
      </c>
      <c r="L84">
        <v>343846</v>
      </c>
      <c r="M84">
        <v>340663</v>
      </c>
      <c r="N84">
        <v>343800</v>
      </c>
      <c r="O84">
        <v>377517</v>
      </c>
      <c r="P84">
        <v>367047</v>
      </c>
      <c r="Q84">
        <v>322152</v>
      </c>
      <c r="R84">
        <v>305825</v>
      </c>
    </row>
    <row r="85" spans="1:18" x14ac:dyDescent="0.25">
      <c r="B85" s="1">
        <v>562778</v>
      </c>
      <c r="C85">
        <v>284576</v>
      </c>
      <c r="D85">
        <v>397970</v>
      </c>
      <c r="E85">
        <v>335348</v>
      </c>
      <c r="F85">
        <v>349811</v>
      </c>
      <c r="G85">
        <v>448878</v>
      </c>
      <c r="H85">
        <v>440320</v>
      </c>
      <c r="I85">
        <v>385701</v>
      </c>
      <c r="J85">
        <v>383209</v>
      </c>
      <c r="K85">
        <v>359101</v>
      </c>
      <c r="L85">
        <v>374882</v>
      </c>
      <c r="M85">
        <v>362037</v>
      </c>
      <c r="N85">
        <v>344351</v>
      </c>
      <c r="O85">
        <v>393251</v>
      </c>
      <c r="P85">
        <v>389128</v>
      </c>
      <c r="Q85">
        <v>397962</v>
      </c>
      <c r="R85">
        <v>399016</v>
      </c>
    </row>
    <row r="86" spans="1:18" x14ac:dyDescent="0.25">
      <c r="B86" s="1">
        <v>509330</v>
      </c>
      <c r="C86">
        <v>284829</v>
      </c>
      <c r="D86">
        <v>371077</v>
      </c>
      <c r="E86">
        <v>323583</v>
      </c>
      <c r="F86">
        <v>336664</v>
      </c>
      <c r="G86">
        <v>419212</v>
      </c>
      <c r="H86">
        <v>411259</v>
      </c>
      <c r="I86">
        <v>344488</v>
      </c>
      <c r="J86">
        <v>347438</v>
      </c>
      <c r="K86">
        <v>318061</v>
      </c>
      <c r="L86">
        <v>363734</v>
      </c>
      <c r="M86">
        <v>357888</v>
      </c>
      <c r="N86">
        <v>351982</v>
      </c>
      <c r="O86">
        <v>358924</v>
      </c>
      <c r="P86">
        <v>369274</v>
      </c>
      <c r="Q86">
        <v>346593</v>
      </c>
      <c r="R86">
        <v>345617</v>
      </c>
    </row>
    <row r="87" spans="1:18" x14ac:dyDescent="0.25">
      <c r="B87" s="1">
        <v>502937</v>
      </c>
      <c r="C87">
        <v>284411</v>
      </c>
      <c r="D87">
        <v>383028</v>
      </c>
      <c r="E87">
        <v>323950</v>
      </c>
      <c r="F87">
        <v>338936</v>
      </c>
      <c r="G87">
        <v>430292</v>
      </c>
      <c r="H87">
        <v>420940</v>
      </c>
      <c r="I87">
        <v>354462</v>
      </c>
      <c r="J87">
        <v>358553</v>
      </c>
      <c r="K87">
        <v>332935</v>
      </c>
      <c r="L87">
        <v>366703</v>
      </c>
      <c r="M87">
        <v>353813</v>
      </c>
      <c r="N87">
        <v>365300</v>
      </c>
      <c r="O87">
        <v>379257</v>
      </c>
      <c r="P87">
        <v>379874</v>
      </c>
      <c r="Q87">
        <v>366170</v>
      </c>
      <c r="R87">
        <v>358466</v>
      </c>
    </row>
    <row r="88" spans="1:18" x14ac:dyDescent="0.25">
      <c r="B88" s="1">
        <v>564428</v>
      </c>
      <c r="C88">
        <v>275422</v>
      </c>
      <c r="D88">
        <v>389588</v>
      </c>
      <c r="E88">
        <v>335510</v>
      </c>
      <c r="F88">
        <v>341123</v>
      </c>
      <c r="G88">
        <v>438629</v>
      </c>
      <c r="H88">
        <v>431604</v>
      </c>
      <c r="I88">
        <v>369208</v>
      </c>
      <c r="J88">
        <v>365516</v>
      </c>
      <c r="K88">
        <v>343559</v>
      </c>
      <c r="L88">
        <v>358951</v>
      </c>
      <c r="M88">
        <v>380157</v>
      </c>
      <c r="N88">
        <v>349200</v>
      </c>
      <c r="O88">
        <v>382453</v>
      </c>
      <c r="P88">
        <v>375562</v>
      </c>
      <c r="Q88">
        <v>368704</v>
      </c>
      <c r="R88">
        <v>371440</v>
      </c>
    </row>
    <row r="89" spans="1:18" x14ac:dyDescent="0.25">
      <c r="B89" s="1">
        <v>534126</v>
      </c>
      <c r="C89">
        <v>289765</v>
      </c>
      <c r="D89">
        <v>371543</v>
      </c>
      <c r="E89">
        <v>327439</v>
      </c>
      <c r="F89">
        <v>338538</v>
      </c>
      <c r="G89">
        <v>420459</v>
      </c>
      <c r="H89">
        <v>413057</v>
      </c>
      <c r="I89">
        <v>350141</v>
      </c>
      <c r="J89">
        <v>348100</v>
      </c>
      <c r="K89">
        <v>336932</v>
      </c>
      <c r="L89">
        <v>374837</v>
      </c>
      <c r="M89">
        <v>336907</v>
      </c>
      <c r="N89">
        <v>337554</v>
      </c>
      <c r="O89">
        <v>384533</v>
      </c>
      <c r="P89">
        <v>372592</v>
      </c>
      <c r="Q89">
        <v>337268</v>
      </c>
      <c r="R89">
        <v>339848</v>
      </c>
    </row>
    <row r="90" spans="1:18" x14ac:dyDescent="0.25">
      <c r="B90" s="1">
        <v>494704</v>
      </c>
      <c r="C90">
        <v>274744</v>
      </c>
      <c r="D90">
        <v>365507</v>
      </c>
      <c r="E90">
        <v>318550</v>
      </c>
      <c r="F90">
        <v>331105</v>
      </c>
      <c r="G90">
        <v>416341</v>
      </c>
      <c r="H90">
        <v>406019</v>
      </c>
      <c r="I90">
        <v>355196</v>
      </c>
      <c r="J90">
        <v>350962</v>
      </c>
      <c r="K90">
        <v>326845</v>
      </c>
      <c r="L90">
        <v>359631</v>
      </c>
      <c r="M90">
        <v>359012</v>
      </c>
      <c r="N90">
        <v>355755</v>
      </c>
      <c r="O90">
        <v>372634</v>
      </c>
      <c r="P90">
        <v>358593</v>
      </c>
      <c r="Q90">
        <v>344991</v>
      </c>
      <c r="R90">
        <v>344591</v>
      </c>
    </row>
    <row r="91" spans="1:18" x14ac:dyDescent="0.25">
      <c r="B91" s="1">
        <v>512922</v>
      </c>
      <c r="C91">
        <v>299594</v>
      </c>
      <c r="D91">
        <v>393380</v>
      </c>
      <c r="E91">
        <v>331882</v>
      </c>
      <c r="F91">
        <v>357648</v>
      </c>
      <c r="G91">
        <v>438323</v>
      </c>
      <c r="H91">
        <v>432721</v>
      </c>
      <c r="I91">
        <v>367572</v>
      </c>
      <c r="J91">
        <v>366613</v>
      </c>
      <c r="K91">
        <v>352452</v>
      </c>
      <c r="L91">
        <v>389325</v>
      </c>
      <c r="M91">
        <v>380529</v>
      </c>
      <c r="N91">
        <v>378273</v>
      </c>
      <c r="O91">
        <v>405326</v>
      </c>
      <c r="P91">
        <v>398507</v>
      </c>
      <c r="Q91">
        <v>388641</v>
      </c>
      <c r="R91">
        <v>375094</v>
      </c>
    </row>
    <row r="92" spans="1:18" x14ac:dyDescent="0.25">
      <c r="A92" t="s">
        <v>1026</v>
      </c>
      <c r="B92" s="1">
        <f>AVERAGE(B2:B91)</f>
        <v>519549.73333333281</v>
      </c>
      <c r="C92">
        <f>AVERAGE(C2:C91)</f>
        <v>287745.85555555555</v>
      </c>
      <c r="D92">
        <f t="shared" ref="D92:R92" si="0">AVERAGE(D2:D91)</f>
        <v>382526.81111111114</v>
      </c>
      <c r="E92">
        <f t="shared" si="0"/>
        <v>329791.37777777779</v>
      </c>
      <c r="F92">
        <f t="shared" si="0"/>
        <v>341617.1</v>
      </c>
      <c r="G92">
        <f t="shared" si="0"/>
        <v>431951.73333333334</v>
      </c>
      <c r="H92">
        <f t="shared" si="0"/>
        <v>424197.01111111109</v>
      </c>
      <c r="I92">
        <f t="shared" si="0"/>
        <v>361000.75555555557</v>
      </c>
      <c r="J92">
        <f t="shared" si="0"/>
        <v>358221.08888888889</v>
      </c>
      <c r="K92">
        <f t="shared" si="0"/>
        <v>335333.65555555554</v>
      </c>
      <c r="L92">
        <f t="shared" si="0"/>
        <v>372527.47777777776</v>
      </c>
      <c r="M92">
        <f t="shared" si="0"/>
        <v>358039.5777777778</v>
      </c>
      <c r="N92">
        <f t="shared" si="0"/>
        <v>358543.5</v>
      </c>
      <c r="O92">
        <f t="shared" si="0"/>
        <v>381864</v>
      </c>
      <c r="P92">
        <f t="shared" si="0"/>
        <v>378066.58888888889</v>
      </c>
      <c r="Q92">
        <f t="shared" si="0"/>
        <v>360165.68888888886</v>
      </c>
      <c r="R92">
        <f t="shared" si="0"/>
        <v>360055.3</v>
      </c>
    </row>
    <row r="93" spans="1:18" x14ac:dyDescent="0.25">
      <c r="A93" t="s">
        <v>1027</v>
      </c>
      <c r="B93">
        <f>MEDIAN(B2:B91)</f>
        <v>517995</v>
      </c>
      <c r="C93">
        <f>MEDIAN(C2:C91)</f>
        <v>286115.5</v>
      </c>
      <c r="D93">
        <f t="shared" ref="D93:R93" si="1">MEDIAN(D2:D91)</f>
        <v>384109</v>
      </c>
      <c r="E93">
        <f t="shared" si="1"/>
        <v>327737.5</v>
      </c>
      <c r="F93">
        <f t="shared" si="1"/>
        <v>340977.5</v>
      </c>
      <c r="G93">
        <f t="shared" si="1"/>
        <v>433621</v>
      </c>
      <c r="H93">
        <f t="shared" si="1"/>
        <v>425672.5</v>
      </c>
      <c r="I93">
        <f t="shared" si="1"/>
        <v>361040.5</v>
      </c>
      <c r="J93">
        <f t="shared" si="1"/>
        <v>358017.5</v>
      </c>
      <c r="K93">
        <f t="shared" si="1"/>
        <v>336292</v>
      </c>
      <c r="L93">
        <f t="shared" si="1"/>
        <v>372132.5</v>
      </c>
      <c r="M93">
        <f t="shared" si="1"/>
        <v>357649.5</v>
      </c>
      <c r="N93">
        <f t="shared" si="1"/>
        <v>359106</v>
      </c>
      <c r="O93">
        <f t="shared" si="1"/>
        <v>381249</v>
      </c>
      <c r="P93">
        <f t="shared" si="1"/>
        <v>377971</v>
      </c>
      <c r="Q93">
        <f t="shared" si="1"/>
        <v>360718</v>
      </c>
      <c r="R93">
        <f t="shared" si="1"/>
        <v>361952.5</v>
      </c>
    </row>
    <row r="95" spans="1:18" x14ac:dyDescent="0.25">
      <c r="A95" t="s">
        <v>105</v>
      </c>
      <c r="B95" t="s">
        <v>1024</v>
      </c>
    </row>
    <row r="96" spans="1:18" x14ac:dyDescent="0.25">
      <c r="B96" s="1">
        <v>554192</v>
      </c>
      <c r="C96">
        <v>282339</v>
      </c>
      <c r="D96">
        <v>397808</v>
      </c>
      <c r="E96">
        <v>323063</v>
      </c>
      <c r="F96">
        <v>345182</v>
      </c>
      <c r="G96">
        <v>363569</v>
      </c>
      <c r="H96">
        <v>359890</v>
      </c>
      <c r="I96">
        <v>367391</v>
      </c>
      <c r="J96">
        <v>355288</v>
      </c>
      <c r="K96">
        <v>340058</v>
      </c>
      <c r="L96">
        <v>370749</v>
      </c>
      <c r="M96">
        <v>349733</v>
      </c>
      <c r="N96">
        <v>356517</v>
      </c>
      <c r="O96">
        <v>354130</v>
      </c>
      <c r="P96">
        <v>356248</v>
      </c>
      <c r="Q96">
        <v>394094</v>
      </c>
      <c r="R96">
        <v>394578</v>
      </c>
    </row>
    <row r="97" spans="2:18" x14ac:dyDescent="0.25">
      <c r="B97" s="1">
        <v>599665</v>
      </c>
      <c r="C97">
        <v>302661</v>
      </c>
      <c r="D97">
        <v>402146</v>
      </c>
      <c r="E97">
        <v>349624</v>
      </c>
      <c r="F97">
        <v>361357</v>
      </c>
      <c r="G97">
        <v>372677</v>
      </c>
      <c r="H97">
        <v>366133</v>
      </c>
      <c r="I97">
        <v>372650</v>
      </c>
      <c r="J97">
        <v>364802</v>
      </c>
      <c r="K97">
        <v>356990</v>
      </c>
      <c r="L97">
        <v>360281</v>
      </c>
      <c r="M97">
        <v>364978</v>
      </c>
      <c r="N97">
        <v>360711</v>
      </c>
      <c r="O97">
        <v>362597</v>
      </c>
      <c r="P97">
        <v>364285</v>
      </c>
      <c r="Q97">
        <v>393293</v>
      </c>
      <c r="R97">
        <v>403229</v>
      </c>
    </row>
    <row r="98" spans="2:18" x14ac:dyDescent="0.25">
      <c r="B98" s="1">
        <v>487620</v>
      </c>
      <c r="C98">
        <v>275679</v>
      </c>
      <c r="D98">
        <v>372932</v>
      </c>
      <c r="E98">
        <v>310530</v>
      </c>
      <c r="F98">
        <v>333146</v>
      </c>
      <c r="G98">
        <v>345047</v>
      </c>
      <c r="H98">
        <v>332536</v>
      </c>
      <c r="I98">
        <v>333024</v>
      </c>
      <c r="J98">
        <v>324313</v>
      </c>
      <c r="K98">
        <v>318646</v>
      </c>
      <c r="L98">
        <v>340606</v>
      </c>
      <c r="M98">
        <v>329167</v>
      </c>
      <c r="N98">
        <v>339866</v>
      </c>
      <c r="O98">
        <v>383965</v>
      </c>
      <c r="P98">
        <v>379673</v>
      </c>
      <c r="Q98">
        <v>329242</v>
      </c>
      <c r="R98">
        <v>326266</v>
      </c>
    </row>
    <row r="99" spans="2:18" x14ac:dyDescent="0.25">
      <c r="B99" s="1">
        <v>495950</v>
      </c>
      <c r="C99">
        <v>312103</v>
      </c>
      <c r="D99">
        <v>382084</v>
      </c>
      <c r="E99">
        <v>335863</v>
      </c>
      <c r="F99">
        <v>350338</v>
      </c>
      <c r="G99">
        <v>341531</v>
      </c>
      <c r="H99">
        <v>336995</v>
      </c>
      <c r="I99">
        <v>329795</v>
      </c>
      <c r="J99">
        <v>322841</v>
      </c>
      <c r="K99">
        <v>310718</v>
      </c>
      <c r="L99">
        <v>361741</v>
      </c>
      <c r="M99">
        <v>332668</v>
      </c>
      <c r="N99">
        <v>327020</v>
      </c>
      <c r="O99">
        <v>377072</v>
      </c>
      <c r="P99">
        <v>374592</v>
      </c>
      <c r="Q99">
        <v>356138</v>
      </c>
      <c r="R99">
        <v>356016</v>
      </c>
    </row>
    <row r="100" spans="2:18" x14ac:dyDescent="0.25">
      <c r="B100" s="1">
        <v>500612</v>
      </c>
      <c r="C100">
        <v>315049</v>
      </c>
      <c r="D100">
        <v>390116</v>
      </c>
      <c r="E100">
        <v>350426</v>
      </c>
      <c r="F100">
        <v>357091</v>
      </c>
      <c r="G100">
        <v>339195</v>
      </c>
      <c r="H100">
        <v>324821</v>
      </c>
      <c r="I100">
        <v>343004</v>
      </c>
      <c r="J100">
        <v>334538</v>
      </c>
      <c r="K100">
        <v>332432</v>
      </c>
      <c r="L100">
        <v>356648</v>
      </c>
      <c r="M100">
        <v>341632</v>
      </c>
      <c r="N100">
        <v>345737</v>
      </c>
      <c r="O100">
        <v>399977</v>
      </c>
      <c r="P100">
        <v>387076</v>
      </c>
      <c r="Q100">
        <v>334783</v>
      </c>
      <c r="R100">
        <v>339426</v>
      </c>
    </row>
    <row r="101" spans="2:18" x14ac:dyDescent="0.25">
      <c r="B101" s="1">
        <v>517153</v>
      </c>
      <c r="C101">
        <v>298635</v>
      </c>
      <c r="D101">
        <v>395915</v>
      </c>
      <c r="E101">
        <v>335738</v>
      </c>
      <c r="F101">
        <v>349321</v>
      </c>
      <c r="G101">
        <v>367758</v>
      </c>
      <c r="H101">
        <v>355472</v>
      </c>
      <c r="I101">
        <v>349281</v>
      </c>
      <c r="J101">
        <v>350741</v>
      </c>
      <c r="K101">
        <v>331680</v>
      </c>
      <c r="L101">
        <v>355154</v>
      </c>
      <c r="M101">
        <v>333089</v>
      </c>
      <c r="N101">
        <v>343767</v>
      </c>
      <c r="O101">
        <v>376224</v>
      </c>
      <c r="P101">
        <v>382946</v>
      </c>
      <c r="Q101">
        <v>355482</v>
      </c>
      <c r="R101">
        <v>356942</v>
      </c>
    </row>
    <row r="102" spans="2:18" x14ac:dyDescent="0.25">
      <c r="B102" s="1">
        <v>522641</v>
      </c>
      <c r="C102">
        <v>291978</v>
      </c>
      <c r="D102">
        <v>376560</v>
      </c>
      <c r="E102">
        <v>328728</v>
      </c>
      <c r="F102">
        <v>337113</v>
      </c>
      <c r="G102">
        <v>357268</v>
      </c>
      <c r="H102">
        <v>354492</v>
      </c>
      <c r="I102">
        <v>338448</v>
      </c>
      <c r="J102">
        <v>328031</v>
      </c>
      <c r="K102">
        <v>326731</v>
      </c>
      <c r="L102">
        <v>352539</v>
      </c>
      <c r="M102">
        <v>338262</v>
      </c>
      <c r="N102">
        <v>347930</v>
      </c>
      <c r="O102">
        <v>378412</v>
      </c>
      <c r="P102">
        <v>375633</v>
      </c>
      <c r="Q102">
        <v>345872</v>
      </c>
      <c r="R102">
        <v>338920</v>
      </c>
    </row>
    <row r="103" spans="2:18" x14ac:dyDescent="0.25">
      <c r="B103" s="1">
        <v>528306</v>
      </c>
      <c r="C103">
        <v>283059</v>
      </c>
      <c r="D103">
        <v>379947</v>
      </c>
      <c r="E103">
        <v>331173</v>
      </c>
      <c r="F103">
        <v>340863</v>
      </c>
      <c r="G103">
        <v>376726</v>
      </c>
      <c r="H103">
        <v>364090</v>
      </c>
      <c r="I103">
        <v>344173</v>
      </c>
      <c r="J103">
        <v>343663</v>
      </c>
      <c r="K103">
        <v>318782</v>
      </c>
      <c r="L103">
        <v>364535</v>
      </c>
      <c r="M103">
        <v>344848</v>
      </c>
      <c r="N103">
        <v>334140</v>
      </c>
      <c r="O103">
        <v>390241</v>
      </c>
      <c r="P103">
        <v>387187</v>
      </c>
      <c r="Q103">
        <v>337625</v>
      </c>
      <c r="R103">
        <v>338116</v>
      </c>
    </row>
    <row r="104" spans="2:18" x14ac:dyDescent="0.25">
      <c r="B104" s="1">
        <v>525296</v>
      </c>
      <c r="C104">
        <v>261368</v>
      </c>
      <c r="D104">
        <v>382536</v>
      </c>
      <c r="E104">
        <v>313367</v>
      </c>
      <c r="F104">
        <v>323853</v>
      </c>
      <c r="G104">
        <v>347378</v>
      </c>
      <c r="H104">
        <v>350549</v>
      </c>
      <c r="I104">
        <v>338313</v>
      </c>
      <c r="J104">
        <v>346359</v>
      </c>
      <c r="K104">
        <v>328255</v>
      </c>
      <c r="L104">
        <v>340511</v>
      </c>
      <c r="M104">
        <v>329686</v>
      </c>
      <c r="N104">
        <v>320768</v>
      </c>
      <c r="O104">
        <v>360928</v>
      </c>
      <c r="P104">
        <v>351302</v>
      </c>
      <c r="Q104">
        <v>348921</v>
      </c>
      <c r="R104">
        <v>361633</v>
      </c>
    </row>
    <row r="105" spans="2:18" x14ac:dyDescent="0.25">
      <c r="B105" s="1">
        <v>537874</v>
      </c>
      <c r="C105">
        <v>288122</v>
      </c>
      <c r="D105">
        <v>389932</v>
      </c>
      <c r="E105">
        <v>325730</v>
      </c>
      <c r="F105">
        <v>345731</v>
      </c>
      <c r="G105">
        <v>335943</v>
      </c>
      <c r="H105">
        <v>339113</v>
      </c>
      <c r="I105">
        <v>337622</v>
      </c>
      <c r="J105">
        <v>334770</v>
      </c>
      <c r="K105">
        <v>327130</v>
      </c>
      <c r="L105">
        <v>338491</v>
      </c>
      <c r="M105">
        <v>335139</v>
      </c>
      <c r="N105">
        <v>337464</v>
      </c>
      <c r="O105">
        <v>362369</v>
      </c>
      <c r="P105">
        <v>364513</v>
      </c>
      <c r="Q105">
        <v>367148</v>
      </c>
      <c r="R105">
        <v>350090</v>
      </c>
    </row>
    <row r="106" spans="2:18" x14ac:dyDescent="0.25">
      <c r="B106" s="1">
        <v>507761</v>
      </c>
      <c r="C106">
        <v>275184</v>
      </c>
      <c r="D106">
        <v>369237</v>
      </c>
      <c r="E106">
        <v>320813</v>
      </c>
      <c r="F106">
        <v>327767</v>
      </c>
      <c r="G106">
        <v>341652</v>
      </c>
      <c r="H106">
        <v>337809</v>
      </c>
      <c r="I106">
        <v>328456</v>
      </c>
      <c r="J106">
        <v>322565</v>
      </c>
      <c r="K106">
        <v>317154</v>
      </c>
      <c r="L106">
        <v>347388</v>
      </c>
      <c r="M106">
        <v>331517</v>
      </c>
      <c r="N106">
        <v>335346</v>
      </c>
      <c r="O106">
        <v>351011</v>
      </c>
      <c r="P106">
        <v>341192</v>
      </c>
      <c r="Q106">
        <v>331440</v>
      </c>
      <c r="R106">
        <v>343569</v>
      </c>
    </row>
    <row r="107" spans="2:18" x14ac:dyDescent="0.25">
      <c r="B107" s="1">
        <v>466044</v>
      </c>
      <c r="C107">
        <v>278661</v>
      </c>
      <c r="D107">
        <v>369359</v>
      </c>
      <c r="E107">
        <v>317180</v>
      </c>
      <c r="F107">
        <v>324918</v>
      </c>
      <c r="G107">
        <v>336960</v>
      </c>
      <c r="H107">
        <v>334849</v>
      </c>
      <c r="I107">
        <v>323710</v>
      </c>
      <c r="J107">
        <v>312958</v>
      </c>
      <c r="K107">
        <v>315870</v>
      </c>
      <c r="L107">
        <v>353329</v>
      </c>
      <c r="M107">
        <v>327157</v>
      </c>
      <c r="N107">
        <v>328660</v>
      </c>
      <c r="O107">
        <v>365238</v>
      </c>
      <c r="P107">
        <v>349466</v>
      </c>
      <c r="Q107">
        <v>345242</v>
      </c>
      <c r="R107">
        <v>349993</v>
      </c>
    </row>
    <row r="108" spans="2:18" x14ac:dyDescent="0.25">
      <c r="B108" s="1">
        <v>556100</v>
      </c>
      <c r="C108">
        <v>263570</v>
      </c>
      <c r="D108">
        <v>393488</v>
      </c>
      <c r="E108">
        <v>326992</v>
      </c>
      <c r="F108">
        <v>333365</v>
      </c>
      <c r="G108">
        <v>377540</v>
      </c>
      <c r="H108">
        <v>364814</v>
      </c>
      <c r="I108">
        <v>361727</v>
      </c>
      <c r="J108">
        <v>361405</v>
      </c>
      <c r="K108">
        <v>345128</v>
      </c>
      <c r="L108">
        <v>331857</v>
      </c>
      <c r="M108">
        <v>335141</v>
      </c>
      <c r="N108">
        <v>347411</v>
      </c>
      <c r="O108">
        <v>368873</v>
      </c>
      <c r="P108">
        <v>363452</v>
      </c>
      <c r="Q108">
        <v>373205</v>
      </c>
      <c r="R108">
        <v>363981</v>
      </c>
    </row>
    <row r="109" spans="2:18" x14ac:dyDescent="0.25">
      <c r="B109" s="1">
        <v>539843</v>
      </c>
      <c r="C109">
        <v>284401</v>
      </c>
      <c r="D109">
        <v>382512</v>
      </c>
      <c r="E109">
        <v>337199</v>
      </c>
      <c r="F109">
        <v>333201</v>
      </c>
      <c r="G109">
        <v>358345</v>
      </c>
      <c r="H109">
        <v>348058</v>
      </c>
      <c r="I109">
        <v>323771</v>
      </c>
      <c r="J109">
        <v>321548</v>
      </c>
      <c r="K109">
        <v>328053</v>
      </c>
      <c r="L109">
        <v>371578</v>
      </c>
      <c r="M109">
        <v>345506</v>
      </c>
      <c r="N109">
        <v>346185</v>
      </c>
      <c r="O109">
        <v>389168</v>
      </c>
      <c r="P109">
        <v>390248</v>
      </c>
      <c r="Q109">
        <v>334983</v>
      </c>
      <c r="R109">
        <v>321642</v>
      </c>
    </row>
    <row r="110" spans="2:18" x14ac:dyDescent="0.25">
      <c r="B110" s="1">
        <v>469949</v>
      </c>
      <c r="C110">
        <v>272556</v>
      </c>
      <c r="D110">
        <v>353077</v>
      </c>
      <c r="E110">
        <v>324661</v>
      </c>
      <c r="F110">
        <v>320464</v>
      </c>
      <c r="G110">
        <v>315882</v>
      </c>
      <c r="H110">
        <v>313419</v>
      </c>
      <c r="I110">
        <v>304114</v>
      </c>
      <c r="J110">
        <v>310276</v>
      </c>
      <c r="K110">
        <v>299192</v>
      </c>
      <c r="L110">
        <v>325225</v>
      </c>
      <c r="M110">
        <v>308980</v>
      </c>
      <c r="N110">
        <v>308488</v>
      </c>
      <c r="O110">
        <v>348198</v>
      </c>
      <c r="P110">
        <v>320482</v>
      </c>
      <c r="Q110">
        <v>318105</v>
      </c>
      <c r="R110">
        <v>306298</v>
      </c>
    </row>
    <row r="111" spans="2:18" x14ac:dyDescent="0.25">
      <c r="B111" s="1">
        <v>551351</v>
      </c>
      <c r="C111">
        <v>281998</v>
      </c>
      <c r="D111">
        <v>397767</v>
      </c>
      <c r="E111">
        <v>338480</v>
      </c>
      <c r="F111">
        <v>343540</v>
      </c>
      <c r="G111">
        <v>369070</v>
      </c>
      <c r="H111">
        <v>362822</v>
      </c>
      <c r="I111">
        <v>359160</v>
      </c>
      <c r="J111">
        <v>352929</v>
      </c>
      <c r="K111">
        <v>355192</v>
      </c>
      <c r="L111">
        <v>352166</v>
      </c>
      <c r="M111">
        <v>356940</v>
      </c>
      <c r="N111">
        <v>349718</v>
      </c>
      <c r="O111">
        <v>360899</v>
      </c>
      <c r="P111">
        <v>362862</v>
      </c>
      <c r="Q111">
        <v>379850</v>
      </c>
      <c r="R111">
        <v>372253</v>
      </c>
    </row>
    <row r="112" spans="2:18" x14ac:dyDescent="0.25">
      <c r="B112" s="1">
        <v>545350</v>
      </c>
      <c r="C112">
        <v>300889</v>
      </c>
      <c r="D112">
        <v>396217</v>
      </c>
      <c r="E112">
        <v>334961</v>
      </c>
      <c r="F112">
        <v>352069</v>
      </c>
      <c r="G112">
        <v>366622</v>
      </c>
      <c r="H112">
        <v>354714</v>
      </c>
      <c r="I112">
        <v>358242</v>
      </c>
      <c r="J112">
        <v>354315</v>
      </c>
      <c r="K112">
        <v>344835</v>
      </c>
      <c r="L112">
        <v>349633</v>
      </c>
      <c r="M112">
        <v>361526</v>
      </c>
      <c r="N112">
        <v>338622</v>
      </c>
      <c r="O112">
        <v>350519</v>
      </c>
      <c r="P112">
        <v>349935</v>
      </c>
      <c r="Q112">
        <v>386214</v>
      </c>
      <c r="R112">
        <v>373278</v>
      </c>
    </row>
    <row r="113" spans="2:18" x14ac:dyDescent="0.25">
      <c r="B113" s="1">
        <v>546637</v>
      </c>
      <c r="C113">
        <v>285573</v>
      </c>
      <c r="D113">
        <v>389413</v>
      </c>
      <c r="E113">
        <v>332117</v>
      </c>
      <c r="F113">
        <v>339493</v>
      </c>
      <c r="G113">
        <v>336597</v>
      </c>
      <c r="H113">
        <v>341738</v>
      </c>
      <c r="I113">
        <v>342884</v>
      </c>
      <c r="J113">
        <v>344806</v>
      </c>
      <c r="K113">
        <v>336242</v>
      </c>
      <c r="L113">
        <v>337129</v>
      </c>
      <c r="M113">
        <v>338427</v>
      </c>
      <c r="N113">
        <v>320658</v>
      </c>
      <c r="O113">
        <v>373560</v>
      </c>
      <c r="P113">
        <v>371213</v>
      </c>
      <c r="Q113">
        <v>362106</v>
      </c>
      <c r="R113">
        <v>348639</v>
      </c>
    </row>
    <row r="114" spans="2:18" x14ac:dyDescent="0.25">
      <c r="B114" s="1">
        <v>519689</v>
      </c>
      <c r="C114">
        <v>277410</v>
      </c>
      <c r="D114">
        <v>378787</v>
      </c>
      <c r="E114">
        <v>326120</v>
      </c>
      <c r="F114">
        <v>337961</v>
      </c>
      <c r="G114">
        <v>349432</v>
      </c>
      <c r="H114">
        <v>341479</v>
      </c>
      <c r="I114">
        <v>336991</v>
      </c>
      <c r="J114">
        <v>325184</v>
      </c>
      <c r="K114">
        <v>322268</v>
      </c>
      <c r="L114">
        <v>366191</v>
      </c>
      <c r="M114">
        <v>318070</v>
      </c>
      <c r="N114">
        <v>326418</v>
      </c>
      <c r="O114">
        <v>374066</v>
      </c>
      <c r="P114">
        <v>374379</v>
      </c>
      <c r="Q114">
        <v>343177</v>
      </c>
      <c r="R114">
        <v>339115</v>
      </c>
    </row>
    <row r="115" spans="2:18" x14ac:dyDescent="0.25">
      <c r="B115" s="1">
        <v>543466</v>
      </c>
      <c r="C115">
        <v>309591</v>
      </c>
      <c r="D115">
        <v>394067</v>
      </c>
      <c r="E115">
        <v>337477</v>
      </c>
      <c r="F115">
        <v>355940</v>
      </c>
      <c r="G115">
        <v>367818</v>
      </c>
      <c r="H115">
        <v>356956</v>
      </c>
      <c r="I115">
        <v>351502</v>
      </c>
      <c r="J115">
        <v>352721</v>
      </c>
      <c r="K115">
        <v>339574</v>
      </c>
      <c r="L115">
        <v>347701</v>
      </c>
      <c r="M115">
        <v>350060</v>
      </c>
      <c r="N115">
        <v>347886</v>
      </c>
      <c r="O115">
        <v>365072</v>
      </c>
      <c r="P115">
        <v>376568</v>
      </c>
      <c r="Q115">
        <v>366271</v>
      </c>
      <c r="R115">
        <v>361762</v>
      </c>
    </row>
    <row r="116" spans="2:18" x14ac:dyDescent="0.25">
      <c r="B116" s="1">
        <v>512106</v>
      </c>
      <c r="C116">
        <v>296286</v>
      </c>
      <c r="D116">
        <v>387192</v>
      </c>
      <c r="E116">
        <v>335865</v>
      </c>
      <c r="F116">
        <v>347410</v>
      </c>
      <c r="G116">
        <v>362947</v>
      </c>
      <c r="H116">
        <v>357420</v>
      </c>
      <c r="I116">
        <v>339303</v>
      </c>
      <c r="J116">
        <v>338457</v>
      </c>
      <c r="K116">
        <v>342212</v>
      </c>
      <c r="L116">
        <v>360516</v>
      </c>
      <c r="M116">
        <v>355244</v>
      </c>
      <c r="N116">
        <v>373534</v>
      </c>
      <c r="O116">
        <v>372874</v>
      </c>
      <c r="P116">
        <v>369592</v>
      </c>
      <c r="Q116">
        <v>352901</v>
      </c>
      <c r="R116">
        <v>365291</v>
      </c>
    </row>
    <row r="117" spans="2:18" x14ac:dyDescent="0.25">
      <c r="B117" s="1">
        <v>507779</v>
      </c>
      <c r="C117">
        <v>295517</v>
      </c>
      <c r="D117">
        <v>379788</v>
      </c>
      <c r="E117">
        <v>326705</v>
      </c>
      <c r="F117">
        <v>340684</v>
      </c>
      <c r="G117">
        <v>357571</v>
      </c>
      <c r="H117">
        <v>355378</v>
      </c>
      <c r="I117">
        <v>341631</v>
      </c>
      <c r="J117">
        <v>341545</v>
      </c>
      <c r="K117">
        <v>321901</v>
      </c>
      <c r="L117">
        <v>345295</v>
      </c>
      <c r="M117">
        <v>331826</v>
      </c>
      <c r="N117">
        <v>358960</v>
      </c>
      <c r="O117">
        <v>373871</v>
      </c>
      <c r="P117">
        <v>373637</v>
      </c>
      <c r="Q117">
        <v>327038</v>
      </c>
      <c r="R117">
        <v>332852</v>
      </c>
    </row>
    <row r="118" spans="2:18" x14ac:dyDescent="0.25">
      <c r="B118" s="1">
        <v>521769</v>
      </c>
      <c r="C118">
        <v>292006</v>
      </c>
      <c r="D118">
        <v>384743</v>
      </c>
      <c r="E118">
        <v>325196</v>
      </c>
      <c r="F118">
        <v>349749</v>
      </c>
      <c r="G118">
        <v>349351</v>
      </c>
      <c r="H118">
        <v>339762</v>
      </c>
      <c r="I118">
        <v>330087</v>
      </c>
      <c r="J118">
        <v>323976</v>
      </c>
      <c r="K118">
        <v>327694</v>
      </c>
      <c r="L118">
        <v>354783</v>
      </c>
      <c r="M118">
        <v>347514</v>
      </c>
      <c r="N118">
        <v>355952</v>
      </c>
      <c r="O118">
        <v>355990</v>
      </c>
      <c r="P118">
        <v>356019</v>
      </c>
      <c r="Q118">
        <v>342792</v>
      </c>
      <c r="R118">
        <v>352521</v>
      </c>
    </row>
    <row r="119" spans="2:18" x14ac:dyDescent="0.25">
      <c r="B119" s="1">
        <v>539704</v>
      </c>
      <c r="C119">
        <v>298594</v>
      </c>
      <c r="D119">
        <v>388363</v>
      </c>
      <c r="E119">
        <v>344294</v>
      </c>
      <c r="F119">
        <v>349101</v>
      </c>
      <c r="G119">
        <v>355801</v>
      </c>
      <c r="H119">
        <v>356656</v>
      </c>
      <c r="I119">
        <v>356555</v>
      </c>
      <c r="J119">
        <v>357395</v>
      </c>
      <c r="K119">
        <v>340653</v>
      </c>
      <c r="L119">
        <v>343303</v>
      </c>
      <c r="M119">
        <v>329057</v>
      </c>
      <c r="N119">
        <v>343164</v>
      </c>
      <c r="O119">
        <v>360158</v>
      </c>
      <c r="P119">
        <v>361369</v>
      </c>
      <c r="Q119">
        <v>355277</v>
      </c>
      <c r="R119">
        <v>364214</v>
      </c>
    </row>
    <row r="120" spans="2:18" x14ac:dyDescent="0.25">
      <c r="B120" s="1">
        <v>559037.99999998906</v>
      </c>
      <c r="C120">
        <v>298829</v>
      </c>
      <c r="D120">
        <v>389827</v>
      </c>
      <c r="E120">
        <v>339786</v>
      </c>
      <c r="F120">
        <v>345742</v>
      </c>
      <c r="G120">
        <v>374480</v>
      </c>
      <c r="H120">
        <v>363411</v>
      </c>
      <c r="I120">
        <v>355730</v>
      </c>
      <c r="J120">
        <v>343444</v>
      </c>
      <c r="K120">
        <v>331394</v>
      </c>
      <c r="L120">
        <v>339669</v>
      </c>
      <c r="M120">
        <v>346116</v>
      </c>
      <c r="N120">
        <v>337285</v>
      </c>
      <c r="O120">
        <v>357263</v>
      </c>
      <c r="P120">
        <v>357599</v>
      </c>
      <c r="Q120">
        <v>373712</v>
      </c>
      <c r="R120">
        <v>364148</v>
      </c>
    </row>
    <row r="121" spans="2:18" x14ac:dyDescent="0.25">
      <c r="B121" s="1">
        <v>494940</v>
      </c>
      <c r="C121">
        <v>279378</v>
      </c>
      <c r="D121">
        <v>366314</v>
      </c>
      <c r="E121">
        <v>324604</v>
      </c>
      <c r="F121">
        <v>325954</v>
      </c>
      <c r="G121">
        <v>353233</v>
      </c>
      <c r="H121">
        <v>360831</v>
      </c>
      <c r="I121">
        <v>331470</v>
      </c>
      <c r="J121">
        <v>323535</v>
      </c>
      <c r="K121">
        <v>308614</v>
      </c>
      <c r="L121">
        <v>346001</v>
      </c>
      <c r="M121">
        <v>323593</v>
      </c>
      <c r="N121">
        <v>341027</v>
      </c>
      <c r="O121">
        <v>354275</v>
      </c>
      <c r="P121">
        <v>349474</v>
      </c>
      <c r="Q121">
        <v>337154</v>
      </c>
      <c r="R121">
        <v>336334</v>
      </c>
    </row>
    <row r="122" spans="2:18" x14ac:dyDescent="0.25">
      <c r="B122" s="1">
        <v>497560</v>
      </c>
      <c r="C122">
        <v>271934</v>
      </c>
      <c r="D122">
        <v>363442</v>
      </c>
      <c r="E122">
        <v>302654</v>
      </c>
      <c r="F122">
        <v>324973</v>
      </c>
      <c r="G122">
        <v>350074</v>
      </c>
      <c r="H122">
        <v>340691</v>
      </c>
      <c r="I122">
        <v>313648</v>
      </c>
      <c r="J122">
        <v>309322</v>
      </c>
      <c r="K122">
        <v>302327</v>
      </c>
      <c r="L122">
        <v>366610</v>
      </c>
      <c r="M122">
        <v>307682</v>
      </c>
      <c r="N122">
        <v>325140</v>
      </c>
      <c r="O122">
        <v>372029</v>
      </c>
      <c r="P122">
        <v>364274</v>
      </c>
      <c r="Q122">
        <v>328711</v>
      </c>
      <c r="R122">
        <v>322283</v>
      </c>
    </row>
    <row r="123" spans="2:18" x14ac:dyDescent="0.25">
      <c r="B123" s="1">
        <v>554959</v>
      </c>
      <c r="C123">
        <v>286658</v>
      </c>
      <c r="D123">
        <v>391538</v>
      </c>
      <c r="E123">
        <v>334113</v>
      </c>
      <c r="F123">
        <v>340192</v>
      </c>
      <c r="G123">
        <v>361524</v>
      </c>
      <c r="H123">
        <v>361455</v>
      </c>
      <c r="I123">
        <v>358279</v>
      </c>
      <c r="J123">
        <v>360503</v>
      </c>
      <c r="K123">
        <v>353593</v>
      </c>
      <c r="L123">
        <v>354944</v>
      </c>
      <c r="M123">
        <v>360826</v>
      </c>
      <c r="N123">
        <v>351345</v>
      </c>
      <c r="O123">
        <v>364207</v>
      </c>
      <c r="P123">
        <v>366600</v>
      </c>
      <c r="Q123">
        <v>364158</v>
      </c>
      <c r="R123">
        <v>373568</v>
      </c>
    </row>
    <row r="124" spans="2:18" x14ac:dyDescent="0.25">
      <c r="B124" s="1">
        <v>500123</v>
      </c>
      <c r="C124">
        <v>287882</v>
      </c>
      <c r="D124">
        <v>380067</v>
      </c>
      <c r="E124">
        <v>335139</v>
      </c>
      <c r="F124">
        <v>340248</v>
      </c>
      <c r="G124">
        <v>357560</v>
      </c>
      <c r="H124">
        <v>347525</v>
      </c>
      <c r="I124">
        <v>347084</v>
      </c>
      <c r="J124">
        <v>335438</v>
      </c>
      <c r="K124">
        <v>332552</v>
      </c>
      <c r="L124">
        <v>347936</v>
      </c>
      <c r="M124">
        <v>323399</v>
      </c>
      <c r="N124">
        <v>348049</v>
      </c>
      <c r="O124">
        <v>374339</v>
      </c>
      <c r="P124">
        <v>347095</v>
      </c>
      <c r="Q124">
        <v>352682</v>
      </c>
      <c r="R124">
        <v>358213</v>
      </c>
    </row>
    <row r="125" spans="2:18" x14ac:dyDescent="0.25">
      <c r="B125" s="1">
        <v>470300</v>
      </c>
      <c r="C125">
        <v>282400</v>
      </c>
      <c r="D125">
        <v>374305</v>
      </c>
      <c r="E125">
        <v>320371</v>
      </c>
      <c r="F125">
        <v>333300</v>
      </c>
      <c r="G125">
        <v>337842</v>
      </c>
      <c r="H125">
        <v>330741</v>
      </c>
      <c r="I125">
        <v>319299</v>
      </c>
      <c r="J125">
        <v>324450</v>
      </c>
      <c r="K125">
        <v>321836</v>
      </c>
      <c r="L125">
        <v>341631</v>
      </c>
      <c r="M125">
        <v>331404</v>
      </c>
      <c r="N125">
        <v>337447</v>
      </c>
      <c r="O125">
        <v>385122</v>
      </c>
      <c r="P125">
        <v>373373</v>
      </c>
      <c r="Q125">
        <v>312904</v>
      </c>
      <c r="R125">
        <v>316640</v>
      </c>
    </row>
    <row r="126" spans="2:18" x14ac:dyDescent="0.25">
      <c r="B126" s="1">
        <v>493361</v>
      </c>
      <c r="C126">
        <v>294117</v>
      </c>
      <c r="D126">
        <v>378872</v>
      </c>
      <c r="E126">
        <v>335352</v>
      </c>
      <c r="F126">
        <v>341801</v>
      </c>
      <c r="G126">
        <v>355889</v>
      </c>
      <c r="H126">
        <v>350186</v>
      </c>
      <c r="I126">
        <v>339274</v>
      </c>
      <c r="J126">
        <v>331648</v>
      </c>
      <c r="K126">
        <v>334343</v>
      </c>
      <c r="L126">
        <v>365078</v>
      </c>
      <c r="M126">
        <v>341993</v>
      </c>
      <c r="N126">
        <v>356983</v>
      </c>
      <c r="O126">
        <v>380280</v>
      </c>
      <c r="P126">
        <v>364459</v>
      </c>
      <c r="Q126">
        <v>338131</v>
      </c>
      <c r="R126">
        <v>350473</v>
      </c>
    </row>
    <row r="127" spans="2:18" x14ac:dyDescent="0.25">
      <c r="B127" s="1">
        <v>522540.99999998801</v>
      </c>
      <c r="C127">
        <v>291570</v>
      </c>
      <c r="D127">
        <v>389818</v>
      </c>
      <c r="E127">
        <v>327198</v>
      </c>
      <c r="F127">
        <v>349388</v>
      </c>
      <c r="G127">
        <v>369875</v>
      </c>
      <c r="H127">
        <v>360801</v>
      </c>
      <c r="I127">
        <v>344147</v>
      </c>
      <c r="J127">
        <v>343010</v>
      </c>
      <c r="K127">
        <v>348121</v>
      </c>
      <c r="L127">
        <v>358808</v>
      </c>
      <c r="M127">
        <v>357554</v>
      </c>
      <c r="N127">
        <v>358395</v>
      </c>
      <c r="O127">
        <v>380628</v>
      </c>
      <c r="P127">
        <v>383081</v>
      </c>
      <c r="Q127">
        <v>363646</v>
      </c>
      <c r="R127">
        <v>372878</v>
      </c>
    </row>
    <row r="128" spans="2:18" x14ac:dyDescent="0.25">
      <c r="B128" s="1">
        <v>516445</v>
      </c>
      <c r="C128">
        <v>314247</v>
      </c>
      <c r="D128">
        <v>383939</v>
      </c>
      <c r="E128">
        <v>368529</v>
      </c>
      <c r="F128">
        <v>356292</v>
      </c>
      <c r="G128">
        <v>366064</v>
      </c>
      <c r="H128">
        <v>382481</v>
      </c>
      <c r="I128">
        <v>347386</v>
      </c>
      <c r="J128">
        <v>352741</v>
      </c>
      <c r="K128">
        <v>343189</v>
      </c>
      <c r="L128">
        <v>373408</v>
      </c>
      <c r="M128">
        <v>350409</v>
      </c>
      <c r="N128">
        <v>371822</v>
      </c>
      <c r="O128">
        <v>369397</v>
      </c>
      <c r="P128">
        <v>370890</v>
      </c>
      <c r="Q128">
        <v>355980</v>
      </c>
      <c r="R128">
        <v>374291</v>
      </c>
    </row>
    <row r="129" spans="2:18" x14ac:dyDescent="0.25">
      <c r="B129" s="1">
        <v>511052</v>
      </c>
      <c r="C129">
        <v>285201</v>
      </c>
      <c r="D129">
        <v>384279</v>
      </c>
      <c r="E129">
        <v>336891</v>
      </c>
      <c r="F129">
        <v>337937</v>
      </c>
      <c r="G129">
        <v>348449</v>
      </c>
      <c r="H129">
        <v>345290</v>
      </c>
      <c r="I129">
        <v>334093</v>
      </c>
      <c r="J129">
        <v>332472</v>
      </c>
      <c r="K129">
        <v>334675</v>
      </c>
      <c r="L129">
        <v>354185</v>
      </c>
      <c r="M129">
        <v>330768</v>
      </c>
      <c r="N129">
        <v>334389</v>
      </c>
      <c r="O129">
        <v>356374</v>
      </c>
      <c r="P129">
        <v>356828</v>
      </c>
      <c r="Q129">
        <v>364403</v>
      </c>
      <c r="R129">
        <v>364085</v>
      </c>
    </row>
    <row r="130" spans="2:18" x14ac:dyDescent="0.25">
      <c r="B130" s="1">
        <v>521543</v>
      </c>
      <c r="C130">
        <v>289136</v>
      </c>
      <c r="D130">
        <v>376622</v>
      </c>
      <c r="E130">
        <v>322183</v>
      </c>
      <c r="F130">
        <v>341092</v>
      </c>
      <c r="G130">
        <v>356572</v>
      </c>
      <c r="H130">
        <v>355286</v>
      </c>
      <c r="I130">
        <v>330687</v>
      </c>
      <c r="J130">
        <v>325064</v>
      </c>
      <c r="K130">
        <v>317596</v>
      </c>
      <c r="L130">
        <v>352918</v>
      </c>
      <c r="M130">
        <v>343784</v>
      </c>
      <c r="N130">
        <v>359689</v>
      </c>
      <c r="O130">
        <v>381346</v>
      </c>
      <c r="P130">
        <v>378430</v>
      </c>
      <c r="Q130">
        <v>346465</v>
      </c>
      <c r="R130">
        <v>355981</v>
      </c>
    </row>
    <row r="131" spans="2:18" x14ac:dyDescent="0.25">
      <c r="B131" s="1">
        <v>437775</v>
      </c>
      <c r="C131">
        <v>291770</v>
      </c>
      <c r="D131">
        <v>352834</v>
      </c>
      <c r="E131">
        <v>320271</v>
      </c>
      <c r="F131">
        <v>325901</v>
      </c>
      <c r="G131">
        <v>344052</v>
      </c>
      <c r="H131">
        <v>348098</v>
      </c>
      <c r="I131">
        <v>304027</v>
      </c>
      <c r="J131">
        <v>299602</v>
      </c>
      <c r="K131">
        <v>294600</v>
      </c>
      <c r="L131">
        <v>342264</v>
      </c>
      <c r="M131">
        <v>306246</v>
      </c>
      <c r="N131">
        <v>331971</v>
      </c>
      <c r="O131">
        <v>362954</v>
      </c>
      <c r="P131">
        <v>353499</v>
      </c>
      <c r="Q131">
        <v>314893</v>
      </c>
      <c r="R131">
        <v>324120</v>
      </c>
    </row>
    <row r="132" spans="2:18" x14ac:dyDescent="0.25">
      <c r="B132" s="1">
        <v>611153</v>
      </c>
      <c r="C132">
        <v>282086</v>
      </c>
      <c r="D132">
        <v>389595</v>
      </c>
      <c r="E132">
        <v>324861</v>
      </c>
      <c r="F132">
        <v>343385</v>
      </c>
      <c r="G132">
        <v>387729</v>
      </c>
      <c r="H132">
        <v>380190</v>
      </c>
      <c r="I132">
        <v>358359</v>
      </c>
      <c r="J132">
        <v>357083</v>
      </c>
      <c r="K132">
        <v>336827</v>
      </c>
      <c r="L132">
        <v>354672</v>
      </c>
      <c r="M132">
        <v>361952</v>
      </c>
      <c r="N132">
        <v>351990</v>
      </c>
      <c r="O132">
        <v>382790</v>
      </c>
      <c r="P132">
        <v>383611</v>
      </c>
      <c r="Q132">
        <v>356190</v>
      </c>
      <c r="R132">
        <v>371499</v>
      </c>
    </row>
    <row r="133" spans="2:18" x14ac:dyDescent="0.25">
      <c r="B133" s="1">
        <v>470784</v>
      </c>
      <c r="C133">
        <v>293379</v>
      </c>
      <c r="D133">
        <v>369438</v>
      </c>
      <c r="E133">
        <v>329144</v>
      </c>
      <c r="F133">
        <v>349747</v>
      </c>
      <c r="G133">
        <v>333541</v>
      </c>
      <c r="H133">
        <v>337388</v>
      </c>
      <c r="I133">
        <v>318359</v>
      </c>
      <c r="J133">
        <v>315986</v>
      </c>
      <c r="K133">
        <v>309743</v>
      </c>
      <c r="L133">
        <v>361704</v>
      </c>
      <c r="M133">
        <v>337792</v>
      </c>
      <c r="N133">
        <v>338256</v>
      </c>
      <c r="O133">
        <v>380120</v>
      </c>
      <c r="P133">
        <v>368726</v>
      </c>
      <c r="Q133">
        <v>322314</v>
      </c>
      <c r="R133">
        <v>325766</v>
      </c>
    </row>
    <row r="134" spans="2:18" x14ac:dyDescent="0.25">
      <c r="B134" s="1">
        <v>577899</v>
      </c>
      <c r="C134">
        <v>312206</v>
      </c>
      <c r="D134">
        <v>409641</v>
      </c>
      <c r="E134">
        <v>357910</v>
      </c>
      <c r="F134">
        <v>370199</v>
      </c>
      <c r="G134">
        <v>375471</v>
      </c>
      <c r="H134">
        <v>367431</v>
      </c>
      <c r="I134">
        <v>375196</v>
      </c>
      <c r="J134">
        <v>372196</v>
      </c>
      <c r="K134">
        <v>361531</v>
      </c>
      <c r="L134">
        <v>380779</v>
      </c>
      <c r="M134">
        <v>380944</v>
      </c>
      <c r="N134">
        <v>373623</v>
      </c>
      <c r="O134">
        <v>373296</v>
      </c>
      <c r="P134">
        <v>375745</v>
      </c>
      <c r="Q134">
        <v>407294</v>
      </c>
      <c r="R134">
        <v>403559</v>
      </c>
    </row>
    <row r="135" spans="2:18" x14ac:dyDescent="0.25">
      <c r="B135" s="1">
        <v>509826</v>
      </c>
      <c r="C135">
        <v>285142</v>
      </c>
      <c r="D135">
        <v>390988</v>
      </c>
      <c r="E135">
        <v>330265</v>
      </c>
      <c r="F135">
        <v>348257</v>
      </c>
      <c r="G135">
        <v>376455</v>
      </c>
      <c r="H135">
        <v>357496</v>
      </c>
      <c r="I135">
        <v>351297</v>
      </c>
      <c r="J135">
        <v>343326</v>
      </c>
      <c r="K135">
        <v>329036</v>
      </c>
      <c r="L135">
        <v>361838</v>
      </c>
      <c r="M135">
        <v>355577</v>
      </c>
      <c r="N135">
        <v>362167</v>
      </c>
      <c r="O135">
        <v>388316</v>
      </c>
      <c r="P135">
        <v>377086</v>
      </c>
      <c r="Q135">
        <v>336068</v>
      </c>
      <c r="R135">
        <v>323498</v>
      </c>
    </row>
    <row r="136" spans="2:18" x14ac:dyDescent="0.25">
      <c r="B136" s="1">
        <v>470376</v>
      </c>
      <c r="C136">
        <v>263650</v>
      </c>
      <c r="D136">
        <v>363840</v>
      </c>
      <c r="E136">
        <v>303726</v>
      </c>
      <c r="F136">
        <v>322135</v>
      </c>
      <c r="G136">
        <v>341039</v>
      </c>
      <c r="H136">
        <v>340314</v>
      </c>
      <c r="I136">
        <v>323919</v>
      </c>
      <c r="J136">
        <v>318043</v>
      </c>
      <c r="K136">
        <v>320701</v>
      </c>
      <c r="L136">
        <v>337538</v>
      </c>
      <c r="M136">
        <v>320958</v>
      </c>
      <c r="N136">
        <v>326802</v>
      </c>
      <c r="O136">
        <v>346814</v>
      </c>
      <c r="P136">
        <v>334031</v>
      </c>
      <c r="Q136">
        <v>342756</v>
      </c>
      <c r="R136">
        <v>326789</v>
      </c>
    </row>
    <row r="137" spans="2:18" x14ac:dyDescent="0.25">
      <c r="B137" s="1">
        <v>487608</v>
      </c>
      <c r="C137">
        <v>271928</v>
      </c>
      <c r="D137">
        <v>370918</v>
      </c>
      <c r="E137">
        <v>320792</v>
      </c>
      <c r="F137">
        <v>331821</v>
      </c>
      <c r="G137">
        <v>341978</v>
      </c>
      <c r="H137">
        <v>332071</v>
      </c>
      <c r="I137">
        <v>320814</v>
      </c>
      <c r="J137">
        <v>322828</v>
      </c>
      <c r="K137">
        <v>306353</v>
      </c>
      <c r="L137">
        <v>353324</v>
      </c>
      <c r="M137">
        <v>326555</v>
      </c>
      <c r="N137">
        <v>325616</v>
      </c>
      <c r="O137">
        <v>381072</v>
      </c>
      <c r="P137">
        <v>382307</v>
      </c>
      <c r="Q137">
        <v>334071</v>
      </c>
      <c r="R137">
        <v>319172</v>
      </c>
    </row>
    <row r="138" spans="2:18" x14ac:dyDescent="0.25">
      <c r="B138" s="1">
        <v>505238</v>
      </c>
      <c r="C138">
        <v>309237</v>
      </c>
      <c r="D138">
        <v>388843</v>
      </c>
      <c r="E138">
        <v>351338</v>
      </c>
      <c r="F138">
        <v>348964</v>
      </c>
      <c r="G138">
        <v>365695</v>
      </c>
      <c r="H138">
        <v>351730</v>
      </c>
      <c r="I138">
        <v>333165</v>
      </c>
      <c r="J138">
        <v>334702</v>
      </c>
      <c r="K138">
        <v>338002</v>
      </c>
      <c r="L138">
        <v>364492</v>
      </c>
      <c r="M138">
        <v>349271</v>
      </c>
      <c r="N138">
        <v>332854</v>
      </c>
      <c r="O138">
        <v>391588</v>
      </c>
      <c r="P138">
        <v>397757</v>
      </c>
      <c r="Q138">
        <v>362863</v>
      </c>
      <c r="R138">
        <v>357535</v>
      </c>
    </row>
    <row r="139" spans="2:18" x14ac:dyDescent="0.25">
      <c r="B139" s="1">
        <v>493817</v>
      </c>
      <c r="C139">
        <v>261388</v>
      </c>
      <c r="D139">
        <v>368664</v>
      </c>
      <c r="E139">
        <v>312782</v>
      </c>
      <c r="F139">
        <v>318265</v>
      </c>
      <c r="G139">
        <v>325680</v>
      </c>
      <c r="H139">
        <v>319265</v>
      </c>
      <c r="I139">
        <v>307725</v>
      </c>
      <c r="J139">
        <v>302220</v>
      </c>
      <c r="K139">
        <v>291062</v>
      </c>
      <c r="L139">
        <v>355701</v>
      </c>
      <c r="M139">
        <v>310425</v>
      </c>
      <c r="N139">
        <v>316557</v>
      </c>
      <c r="O139">
        <v>392659</v>
      </c>
      <c r="P139">
        <v>386850</v>
      </c>
      <c r="Q139">
        <v>299037</v>
      </c>
      <c r="R139">
        <v>298967</v>
      </c>
    </row>
    <row r="140" spans="2:18" x14ac:dyDescent="0.25">
      <c r="B140" s="1">
        <v>530567</v>
      </c>
      <c r="C140">
        <v>291931</v>
      </c>
      <c r="D140">
        <v>387877</v>
      </c>
      <c r="E140">
        <v>347261</v>
      </c>
      <c r="F140">
        <v>345892</v>
      </c>
      <c r="G140">
        <v>360818</v>
      </c>
      <c r="H140">
        <v>359354</v>
      </c>
      <c r="I140">
        <v>341661</v>
      </c>
      <c r="J140">
        <v>340433</v>
      </c>
      <c r="K140">
        <v>325027</v>
      </c>
      <c r="L140">
        <v>358357</v>
      </c>
      <c r="M140">
        <v>357883</v>
      </c>
      <c r="N140">
        <v>345656</v>
      </c>
      <c r="O140">
        <v>383143</v>
      </c>
      <c r="P140">
        <v>391615</v>
      </c>
      <c r="Q140">
        <v>352740</v>
      </c>
      <c r="R140">
        <v>352462</v>
      </c>
    </row>
    <row r="141" spans="2:18" x14ac:dyDescent="0.25">
      <c r="B141" s="1">
        <v>553579</v>
      </c>
      <c r="C141">
        <v>287560</v>
      </c>
      <c r="D141">
        <v>380702</v>
      </c>
      <c r="E141">
        <v>326115</v>
      </c>
      <c r="F141">
        <v>340439</v>
      </c>
      <c r="G141">
        <v>354070</v>
      </c>
      <c r="H141">
        <v>346129</v>
      </c>
      <c r="I141">
        <v>351928</v>
      </c>
      <c r="J141">
        <v>345742</v>
      </c>
      <c r="K141">
        <v>339420</v>
      </c>
      <c r="L141">
        <v>336754</v>
      </c>
      <c r="M141">
        <v>345971</v>
      </c>
      <c r="N141">
        <v>318070</v>
      </c>
      <c r="O141">
        <v>352177</v>
      </c>
      <c r="P141">
        <v>344060</v>
      </c>
      <c r="Q141">
        <v>357921</v>
      </c>
      <c r="R141">
        <v>362126</v>
      </c>
    </row>
    <row r="142" spans="2:18" x14ac:dyDescent="0.25">
      <c r="B142" s="1">
        <v>508473</v>
      </c>
      <c r="C142">
        <v>281963</v>
      </c>
      <c r="D142">
        <v>369682</v>
      </c>
      <c r="E142">
        <v>313132</v>
      </c>
      <c r="F142">
        <v>329104</v>
      </c>
      <c r="G142">
        <v>351600</v>
      </c>
      <c r="H142">
        <v>343082</v>
      </c>
      <c r="I142">
        <v>331617</v>
      </c>
      <c r="J142">
        <v>333485</v>
      </c>
      <c r="K142">
        <v>323631</v>
      </c>
      <c r="L142">
        <v>365732</v>
      </c>
      <c r="M142">
        <v>340539</v>
      </c>
      <c r="N142">
        <v>341769</v>
      </c>
      <c r="O142">
        <v>371553</v>
      </c>
      <c r="P142">
        <v>354946</v>
      </c>
      <c r="Q142">
        <v>341098</v>
      </c>
      <c r="R142">
        <v>345364</v>
      </c>
    </row>
    <row r="143" spans="2:18" x14ac:dyDescent="0.25">
      <c r="B143" s="1">
        <v>525594</v>
      </c>
      <c r="C143">
        <v>268853</v>
      </c>
      <c r="D143">
        <v>374853</v>
      </c>
      <c r="E143">
        <v>321952</v>
      </c>
      <c r="F143">
        <v>332149</v>
      </c>
      <c r="G143">
        <v>345556</v>
      </c>
      <c r="H143">
        <v>345231</v>
      </c>
      <c r="I143">
        <v>327332</v>
      </c>
      <c r="J143">
        <v>332298</v>
      </c>
      <c r="K143">
        <v>314786</v>
      </c>
      <c r="L143">
        <v>347562</v>
      </c>
      <c r="M143">
        <v>339934</v>
      </c>
      <c r="N143">
        <v>330320</v>
      </c>
      <c r="O143">
        <v>373983</v>
      </c>
      <c r="P143">
        <v>367811</v>
      </c>
      <c r="Q143">
        <v>349010</v>
      </c>
      <c r="R143">
        <v>333044</v>
      </c>
    </row>
    <row r="144" spans="2:18" x14ac:dyDescent="0.25">
      <c r="B144" s="1">
        <v>463446</v>
      </c>
      <c r="C144">
        <v>282617</v>
      </c>
      <c r="D144">
        <v>369746</v>
      </c>
      <c r="E144">
        <v>328905</v>
      </c>
      <c r="F144">
        <v>330701</v>
      </c>
      <c r="G144">
        <v>336041</v>
      </c>
      <c r="H144">
        <v>331598</v>
      </c>
      <c r="I144">
        <v>307660</v>
      </c>
      <c r="J144">
        <v>312661</v>
      </c>
      <c r="K144">
        <v>299121</v>
      </c>
      <c r="L144">
        <v>365145</v>
      </c>
      <c r="M144">
        <v>330065</v>
      </c>
      <c r="N144">
        <v>338238</v>
      </c>
      <c r="O144">
        <v>386429</v>
      </c>
      <c r="P144">
        <v>388382</v>
      </c>
      <c r="Q144">
        <v>329890</v>
      </c>
      <c r="R144">
        <v>335812</v>
      </c>
    </row>
    <row r="145" spans="2:18" x14ac:dyDescent="0.25">
      <c r="B145" s="1">
        <v>541575</v>
      </c>
      <c r="C145">
        <v>319061</v>
      </c>
      <c r="D145">
        <v>395652</v>
      </c>
      <c r="E145">
        <v>355294</v>
      </c>
      <c r="F145">
        <v>366829</v>
      </c>
      <c r="G145">
        <v>373460</v>
      </c>
      <c r="H145">
        <v>372583</v>
      </c>
      <c r="I145">
        <v>345060</v>
      </c>
      <c r="J145">
        <v>348616</v>
      </c>
      <c r="K145">
        <v>347616</v>
      </c>
      <c r="L145">
        <v>353640</v>
      </c>
      <c r="M145">
        <v>351580</v>
      </c>
      <c r="N145">
        <v>360234</v>
      </c>
      <c r="O145">
        <v>380193</v>
      </c>
      <c r="P145">
        <v>377855</v>
      </c>
      <c r="Q145">
        <v>356288</v>
      </c>
      <c r="R145">
        <v>352405</v>
      </c>
    </row>
    <row r="146" spans="2:18" x14ac:dyDescent="0.25">
      <c r="B146" s="1">
        <v>486164</v>
      </c>
      <c r="C146">
        <v>261766</v>
      </c>
      <c r="D146">
        <v>376684</v>
      </c>
      <c r="E146">
        <v>314480</v>
      </c>
      <c r="F146">
        <v>325354</v>
      </c>
      <c r="G146">
        <v>337012</v>
      </c>
      <c r="H146">
        <v>327473</v>
      </c>
      <c r="I146">
        <v>326163</v>
      </c>
      <c r="J146">
        <v>322514</v>
      </c>
      <c r="K146">
        <v>310869</v>
      </c>
      <c r="L146">
        <v>323834</v>
      </c>
      <c r="M146">
        <v>334662</v>
      </c>
      <c r="N146">
        <v>322967</v>
      </c>
      <c r="O146">
        <v>365152</v>
      </c>
      <c r="P146">
        <v>365694</v>
      </c>
      <c r="Q146">
        <v>306083</v>
      </c>
      <c r="R146">
        <v>305393</v>
      </c>
    </row>
    <row r="147" spans="2:18" x14ac:dyDescent="0.25">
      <c r="B147" s="1">
        <v>500935</v>
      </c>
      <c r="C147">
        <v>290260</v>
      </c>
      <c r="D147">
        <v>387435</v>
      </c>
      <c r="E147">
        <v>333153</v>
      </c>
      <c r="F147">
        <v>350191</v>
      </c>
      <c r="G147">
        <v>351355</v>
      </c>
      <c r="H147">
        <v>346183</v>
      </c>
      <c r="I147">
        <v>338332</v>
      </c>
      <c r="J147">
        <v>332144</v>
      </c>
      <c r="K147">
        <v>338219</v>
      </c>
      <c r="L147">
        <v>354904</v>
      </c>
      <c r="M147">
        <v>331859</v>
      </c>
      <c r="N147">
        <v>339976</v>
      </c>
      <c r="O147">
        <v>399564</v>
      </c>
      <c r="P147">
        <v>383405</v>
      </c>
      <c r="Q147">
        <v>344306</v>
      </c>
      <c r="R147">
        <v>338821</v>
      </c>
    </row>
    <row r="148" spans="2:18" x14ac:dyDescent="0.25">
      <c r="B148" s="1">
        <v>570634.99999998801</v>
      </c>
      <c r="C148">
        <v>289287</v>
      </c>
      <c r="D148">
        <v>385076</v>
      </c>
      <c r="E148">
        <v>328960</v>
      </c>
      <c r="F148">
        <v>345944</v>
      </c>
      <c r="G148">
        <v>338618</v>
      </c>
      <c r="H148">
        <v>344721</v>
      </c>
      <c r="I148">
        <v>350464</v>
      </c>
      <c r="J148">
        <v>341994</v>
      </c>
      <c r="K148">
        <v>344812</v>
      </c>
      <c r="L148">
        <v>334556</v>
      </c>
      <c r="M148">
        <v>345822</v>
      </c>
      <c r="N148">
        <v>328644</v>
      </c>
      <c r="O148">
        <v>360009</v>
      </c>
      <c r="P148">
        <v>363697</v>
      </c>
      <c r="Q148">
        <v>362329</v>
      </c>
      <c r="R148">
        <v>370309</v>
      </c>
    </row>
    <row r="149" spans="2:18" x14ac:dyDescent="0.25">
      <c r="B149" s="1">
        <v>488356</v>
      </c>
      <c r="C149">
        <v>271253</v>
      </c>
      <c r="D149">
        <v>348910</v>
      </c>
      <c r="E149">
        <v>305092</v>
      </c>
      <c r="F149">
        <v>320906</v>
      </c>
      <c r="G149">
        <v>361588</v>
      </c>
      <c r="H149">
        <v>350649</v>
      </c>
      <c r="I149">
        <v>310655</v>
      </c>
      <c r="J149">
        <v>307645</v>
      </c>
      <c r="K149">
        <v>298213</v>
      </c>
      <c r="L149">
        <v>349120</v>
      </c>
      <c r="M149">
        <v>309159</v>
      </c>
      <c r="N149">
        <v>322673</v>
      </c>
      <c r="O149">
        <v>367873</v>
      </c>
      <c r="P149">
        <v>357252</v>
      </c>
      <c r="Q149">
        <v>321357</v>
      </c>
      <c r="R149">
        <v>324788</v>
      </c>
    </row>
    <row r="150" spans="2:18" x14ac:dyDescent="0.25">
      <c r="B150" s="1">
        <v>528490</v>
      </c>
      <c r="C150">
        <v>315642</v>
      </c>
      <c r="D150">
        <v>391929</v>
      </c>
      <c r="E150">
        <v>357521</v>
      </c>
      <c r="F150">
        <v>360484</v>
      </c>
      <c r="G150">
        <v>358962</v>
      </c>
      <c r="H150">
        <v>362183</v>
      </c>
      <c r="I150">
        <v>345447</v>
      </c>
      <c r="J150">
        <v>346521</v>
      </c>
      <c r="K150">
        <v>348070</v>
      </c>
      <c r="L150">
        <v>361177</v>
      </c>
      <c r="M150">
        <v>359921</v>
      </c>
      <c r="N150">
        <v>354657</v>
      </c>
      <c r="O150">
        <v>369873</v>
      </c>
      <c r="P150">
        <v>371941</v>
      </c>
      <c r="Q150">
        <v>370185</v>
      </c>
      <c r="R150">
        <v>370048</v>
      </c>
    </row>
    <row r="151" spans="2:18" x14ac:dyDescent="0.25">
      <c r="B151" s="1">
        <v>509419</v>
      </c>
      <c r="C151">
        <v>308107</v>
      </c>
      <c r="D151">
        <v>385029</v>
      </c>
      <c r="E151">
        <v>351593</v>
      </c>
      <c r="F151">
        <v>358441</v>
      </c>
      <c r="G151">
        <v>363253</v>
      </c>
      <c r="H151">
        <v>372328</v>
      </c>
      <c r="I151">
        <v>343199</v>
      </c>
      <c r="J151">
        <v>345673</v>
      </c>
      <c r="K151">
        <v>335735</v>
      </c>
      <c r="L151">
        <v>363531</v>
      </c>
      <c r="M151">
        <v>348353</v>
      </c>
      <c r="N151">
        <v>363641</v>
      </c>
      <c r="O151">
        <v>376052</v>
      </c>
      <c r="P151">
        <v>373052</v>
      </c>
      <c r="Q151">
        <v>365123</v>
      </c>
      <c r="R151">
        <v>355987</v>
      </c>
    </row>
    <row r="152" spans="2:18" x14ac:dyDescent="0.25">
      <c r="B152" s="1">
        <v>528824</v>
      </c>
      <c r="C152">
        <v>285493</v>
      </c>
      <c r="D152">
        <v>366481</v>
      </c>
      <c r="E152">
        <v>310628</v>
      </c>
      <c r="F152">
        <v>331906</v>
      </c>
      <c r="G152">
        <v>338670</v>
      </c>
      <c r="H152">
        <v>349477</v>
      </c>
      <c r="I152">
        <v>331855</v>
      </c>
      <c r="J152">
        <v>341425</v>
      </c>
      <c r="K152">
        <v>321990</v>
      </c>
      <c r="L152">
        <v>335868</v>
      </c>
      <c r="M152">
        <v>333247</v>
      </c>
      <c r="N152">
        <v>326931</v>
      </c>
      <c r="O152">
        <v>341234</v>
      </c>
      <c r="P152">
        <v>344304</v>
      </c>
      <c r="Q152">
        <v>332772</v>
      </c>
      <c r="R152">
        <v>351526</v>
      </c>
    </row>
    <row r="153" spans="2:18" x14ac:dyDescent="0.25">
      <c r="B153" s="1">
        <v>527116</v>
      </c>
      <c r="C153">
        <v>267428</v>
      </c>
      <c r="D153">
        <v>387450</v>
      </c>
      <c r="E153">
        <v>319218</v>
      </c>
      <c r="F153">
        <v>337593</v>
      </c>
      <c r="G153">
        <v>358115</v>
      </c>
      <c r="H153">
        <v>357456</v>
      </c>
      <c r="I153">
        <v>338922</v>
      </c>
      <c r="J153">
        <v>345828</v>
      </c>
      <c r="K153">
        <v>341500</v>
      </c>
      <c r="L153">
        <v>334782</v>
      </c>
      <c r="M153">
        <v>338910</v>
      </c>
      <c r="N153">
        <v>334253</v>
      </c>
      <c r="O153">
        <v>377714</v>
      </c>
      <c r="P153">
        <v>375924</v>
      </c>
      <c r="Q153">
        <v>359016</v>
      </c>
      <c r="R153">
        <v>353446</v>
      </c>
    </row>
    <row r="154" spans="2:18" x14ac:dyDescent="0.25">
      <c r="B154" s="1">
        <v>515231</v>
      </c>
      <c r="C154">
        <v>272156</v>
      </c>
      <c r="D154">
        <v>379863</v>
      </c>
      <c r="E154">
        <v>318670</v>
      </c>
      <c r="F154">
        <v>330766</v>
      </c>
      <c r="G154">
        <v>328533</v>
      </c>
      <c r="H154">
        <v>326585</v>
      </c>
      <c r="I154">
        <v>312477</v>
      </c>
      <c r="J154">
        <v>314656</v>
      </c>
      <c r="K154">
        <v>311758</v>
      </c>
      <c r="L154">
        <v>362768</v>
      </c>
      <c r="M154">
        <v>331434</v>
      </c>
      <c r="N154">
        <v>312074</v>
      </c>
      <c r="O154">
        <v>382247</v>
      </c>
      <c r="P154">
        <v>368433</v>
      </c>
      <c r="Q154">
        <v>331021</v>
      </c>
      <c r="R154">
        <v>332317</v>
      </c>
    </row>
    <row r="155" spans="2:18" x14ac:dyDescent="0.25">
      <c r="B155" s="1">
        <v>483846</v>
      </c>
      <c r="C155">
        <v>290642</v>
      </c>
      <c r="D155">
        <v>385866</v>
      </c>
      <c r="E155">
        <v>326994</v>
      </c>
      <c r="F155">
        <v>333858</v>
      </c>
      <c r="G155">
        <v>355416</v>
      </c>
      <c r="H155">
        <v>343750</v>
      </c>
      <c r="I155">
        <v>336008</v>
      </c>
      <c r="J155">
        <v>316855</v>
      </c>
      <c r="K155">
        <v>319193</v>
      </c>
      <c r="L155">
        <v>357976</v>
      </c>
      <c r="M155">
        <v>328085</v>
      </c>
      <c r="N155">
        <v>339770</v>
      </c>
      <c r="O155">
        <v>375844</v>
      </c>
      <c r="P155">
        <v>354908</v>
      </c>
      <c r="Q155">
        <v>332474</v>
      </c>
      <c r="R155">
        <v>331714</v>
      </c>
    </row>
    <row r="156" spans="2:18" x14ac:dyDescent="0.25">
      <c r="B156" s="1">
        <v>509059</v>
      </c>
      <c r="C156">
        <v>283777</v>
      </c>
      <c r="D156">
        <v>390792</v>
      </c>
      <c r="E156">
        <v>327105</v>
      </c>
      <c r="F156">
        <v>344898</v>
      </c>
      <c r="G156">
        <v>363594</v>
      </c>
      <c r="H156">
        <v>350745</v>
      </c>
      <c r="I156">
        <v>336787</v>
      </c>
      <c r="J156">
        <v>333672</v>
      </c>
      <c r="K156">
        <v>341955</v>
      </c>
      <c r="L156">
        <v>348459</v>
      </c>
      <c r="M156">
        <v>347250</v>
      </c>
      <c r="N156">
        <v>328805</v>
      </c>
      <c r="O156">
        <v>328166</v>
      </c>
      <c r="P156">
        <v>336503</v>
      </c>
      <c r="Q156">
        <v>373965</v>
      </c>
      <c r="R156">
        <v>370155</v>
      </c>
    </row>
    <row r="157" spans="2:18" x14ac:dyDescent="0.25">
      <c r="B157" s="1">
        <v>487912</v>
      </c>
      <c r="C157">
        <v>282354</v>
      </c>
      <c r="D157">
        <v>376392</v>
      </c>
      <c r="E157">
        <v>322154</v>
      </c>
      <c r="F157">
        <v>337064</v>
      </c>
      <c r="G157">
        <v>338123</v>
      </c>
      <c r="H157">
        <v>340834</v>
      </c>
      <c r="I157">
        <v>316864</v>
      </c>
      <c r="J157">
        <v>307453</v>
      </c>
      <c r="K157">
        <v>302857</v>
      </c>
      <c r="L157">
        <v>358375</v>
      </c>
      <c r="M157">
        <v>330070</v>
      </c>
      <c r="N157">
        <v>318693</v>
      </c>
      <c r="O157">
        <v>394733</v>
      </c>
      <c r="P157">
        <v>384413</v>
      </c>
      <c r="Q157">
        <v>318760</v>
      </c>
      <c r="R157">
        <v>316447</v>
      </c>
    </row>
    <row r="158" spans="2:18" x14ac:dyDescent="0.25">
      <c r="B158" s="1">
        <v>551123</v>
      </c>
      <c r="C158">
        <v>301863</v>
      </c>
      <c r="D158">
        <v>399708</v>
      </c>
      <c r="E158">
        <v>340191</v>
      </c>
      <c r="F158">
        <v>355958</v>
      </c>
      <c r="G158">
        <v>377373</v>
      </c>
      <c r="H158">
        <v>367966</v>
      </c>
      <c r="I158">
        <v>372298</v>
      </c>
      <c r="J158">
        <v>368903</v>
      </c>
      <c r="K158">
        <v>365031</v>
      </c>
      <c r="L158">
        <v>365684</v>
      </c>
      <c r="M158">
        <v>366441</v>
      </c>
      <c r="N158">
        <v>350433</v>
      </c>
      <c r="O158">
        <v>367197</v>
      </c>
      <c r="P158">
        <v>356385</v>
      </c>
      <c r="Q158">
        <v>385325</v>
      </c>
      <c r="R158">
        <v>400567</v>
      </c>
    </row>
    <row r="159" spans="2:18" x14ac:dyDescent="0.25">
      <c r="B159" s="1">
        <v>476160</v>
      </c>
      <c r="C159">
        <v>270402</v>
      </c>
      <c r="D159">
        <v>369985</v>
      </c>
      <c r="E159">
        <v>309488</v>
      </c>
      <c r="F159">
        <v>330496</v>
      </c>
      <c r="G159">
        <v>344150</v>
      </c>
      <c r="H159">
        <v>333195</v>
      </c>
      <c r="I159">
        <v>329543</v>
      </c>
      <c r="J159">
        <v>311236</v>
      </c>
      <c r="K159">
        <v>311073</v>
      </c>
      <c r="L159">
        <v>351009</v>
      </c>
      <c r="M159">
        <v>322614</v>
      </c>
      <c r="N159">
        <v>341251</v>
      </c>
      <c r="O159">
        <v>365871</v>
      </c>
      <c r="P159">
        <v>371715</v>
      </c>
      <c r="Q159">
        <v>324184</v>
      </c>
      <c r="R159">
        <v>332247</v>
      </c>
    </row>
    <row r="160" spans="2:18" x14ac:dyDescent="0.25">
      <c r="B160" s="1">
        <v>546854</v>
      </c>
      <c r="C160">
        <v>301309</v>
      </c>
      <c r="D160">
        <v>396101</v>
      </c>
      <c r="E160">
        <v>337806</v>
      </c>
      <c r="F160">
        <v>355092</v>
      </c>
      <c r="G160">
        <v>354828</v>
      </c>
      <c r="H160">
        <v>348481</v>
      </c>
      <c r="I160">
        <v>351966</v>
      </c>
      <c r="J160">
        <v>349255</v>
      </c>
      <c r="K160">
        <v>346621</v>
      </c>
      <c r="L160">
        <v>347938</v>
      </c>
      <c r="M160">
        <v>355437</v>
      </c>
      <c r="N160">
        <v>343445</v>
      </c>
      <c r="O160">
        <v>369817</v>
      </c>
      <c r="P160">
        <v>360644</v>
      </c>
      <c r="Q160">
        <v>365403</v>
      </c>
      <c r="R160">
        <v>366903</v>
      </c>
    </row>
    <row r="161" spans="2:18" x14ac:dyDescent="0.25">
      <c r="B161" s="1">
        <v>542330</v>
      </c>
      <c r="C161">
        <v>285194</v>
      </c>
      <c r="D161">
        <v>390605</v>
      </c>
      <c r="E161">
        <v>346131</v>
      </c>
      <c r="F161">
        <v>344561</v>
      </c>
      <c r="G161">
        <v>370902</v>
      </c>
      <c r="H161">
        <v>369771</v>
      </c>
      <c r="I161">
        <v>353588</v>
      </c>
      <c r="J161">
        <v>347442</v>
      </c>
      <c r="K161">
        <v>347977</v>
      </c>
      <c r="L161">
        <v>350191</v>
      </c>
      <c r="M161">
        <v>342684</v>
      </c>
      <c r="N161">
        <v>360191</v>
      </c>
      <c r="O161">
        <v>350107</v>
      </c>
      <c r="P161">
        <v>373161</v>
      </c>
      <c r="Q161">
        <v>361034</v>
      </c>
      <c r="R161">
        <v>365345</v>
      </c>
    </row>
    <row r="162" spans="2:18" x14ac:dyDescent="0.25">
      <c r="B162" s="1">
        <v>583006</v>
      </c>
      <c r="C162">
        <v>305287</v>
      </c>
      <c r="D162">
        <v>409116</v>
      </c>
      <c r="E162">
        <v>341633</v>
      </c>
      <c r="F162">
        <v>360606</v>
      </c>
      <c r="G162">
        <v>366957</v>
      </c>
      <c r="H162">
        <v>349657</v>
      </c>
      <c r="I162">
        <v>378206</v>
      </c>
      <c r="J162">
        <v>373904</v>
      </c>
      <c r="K162">
        <v>375253</v>
      </c>
      <c r="L162">
        <v>357449</v>
      </c>
      <c r="M162">
        <v>374116</v>
      </c>
      <c r="N162">
        <v>348873</v>
      </c>
      <c r="O162">
        <v>378157</v>
      </c>
      <c r="P162">
        <v>371543</v>
      </c>
      <c r="Q162">
        <v>396077</v>
      </c>
      <c r="R162">
        <v>391907</v>
      </c>
    </row>
    <row r="163" spans="2:18" x14ac:dyDescent="0.25">
      <c r="B163" s="1">
        <v>555049</v>
      </c>
      <c r="C163">
        <v>297873</v>
      </c>
      <c r="D163">
        <v>391627</v>
      </c>
      <c r="E163">
        <v>340357</v>
      </c>
      <c r="F163">
        <v>359968</v>
      </c>
      <c r="G163">
        <v>388495</v>
      </c>
      <c r="H163">
        <v>379706</v>
      </c>
      <c r="I163">
        <v>367889</v>
      </c>
      <c r="J163">
        <v>352241</v>
      </c>
      <c r="K163">
        <v>340976</v>
      </c>
      <c r="L163">
        <v>349884</v>
      </c>
      <c r="M163">
        <v>345903</v>
      </c>
      <c r="N163">
        <v>354735</v>
      </c>
      <c r="O163">
        <v>370087</v>
      </c>
      <c r="P163">
        <v>378135</v>
      </c>
      <c r="Q163">
        <v>369223</v>
      </c>
      <c r="R163">
        <v>359023</v>
      </c>
    </row>
    <row r="164" spans="2:18" x14ac:dyDescent="0.25">
      <c r="B164" s="1">
        <v>537854</v>
      </c>
      <c r="C164">
        <v>275466</v>
      </c>
      <c r="D164">
        <v>381233</v>
      </c>
      <c r="E164">
        <v>326175</v>
      </c>
      <c r="F164">
        <v>341852</v>
      </c>
      <c r="G164">
        <v>359337</v>
      </c>
      <c r="H164">
        <v>355686</v>
      </c>
      <c r="I164">
        <v>329280</v>
      </c>
      <c r="J164">
        <v>326084</v>
      </c>
      <c r="K164">
        <v>324778</v>
      </c>
      <c r="L164">
        <v>359144</v>
      </c>
      <c r="M164">
        <v>350840</v>
      </c>
      <c r="N164">
        <v>329383</v>
      </c>
      <c r="O164">
        <v>373676</v>
      </c>
      <c r="P164">
        <v>363717</v>
      </c>
      <c r="Q164">
        <v>330837</v>
      </c>
      <c r="R164">
        <v>334025</v>
      </c>
    </row>
    <row r="165" spans="2:18" x14ac:dyDescent="0.25">
      <c r="B165" s="1">
        <v>534211</v>
      </c>
      <c r="C165">
        <v>278433</v>
      </c>
      <c r="D165">
        <v>384748</v>
      </c>
      <c r="E165">
        <v>332426</v>
      </c>
      <c r="F165">
        <v>337138</v>
      </c>
      <c r="G165">
        <v>357428</v>
      </c>
      <c r="H165">
        <v>348769</v>
      </c>
      <c r="I165">
        <v>350380</v>
      </c>
      <c r="J165">
        <v>344879</v>
      </c>
      <c r="K165">
        <v>334123</v>
      </c>
      <c r="L165">
        <v>334766</v>
      </c>
      <c r="M165">
        <v>349889</v>
      </c>
      <c r="N165">
        <v>351478</v>
      </c>
      <c r="O165">
        <v>365101</v>
      </c>
      <c r="P165">
        <v>364792</v>
      </c>
      <c r="Q165">
        <v>355400</v>
      </c>
      <c r="R165">
        <v>353837</v>
      </c>
    </row>
    <row r="166" spans="2:18" x14ac:dyDescent="0.25">
      <c r="B166" s="1">
        <v>499037</v>
      </c>
      <c r="C166">
        <v>285470</v>
      </c>
      <c r="D166">
        <v>378316</v>
      </c>
      <c r="E166">
        <v>316481</v>
      </c>
      <c r="F166">
        <v>335737</v>
      </c>
      <c r="G166">
        <v>354306</v>
      </c>
      <c r="H166">
        <v>359041</v>
      </c>
      <c r="I166">
        <v>318943</v>
      </c>
      <c r="J166">
        <v>315792</v>
      </c>
      <c r="K166">
        <v>308847</v>
      </c>
      <c r="L166">
        <v>363352</v>
      </c>
      <c r="M166">
        <v>331928</v>
      </c>
      <c r="N166">
        <v>342000</v>
      </c>
      <c r="O166">
        <v>400545</v>
      </c>
      <c r="P166">
        <v>395749</v>
      </c>
      <c r="Q166">
        <v>336428</v>
      </c>
      <c r="R166">
        <v>329113</v>
      </c>
    </row>
    <row r="167" spans="2:18" x14ac:dyDescent="0.25">
      <c r="B167" s="1">
        <v>527181</v>
      </c>
      <c r="C167">
        <v>309152</v>
      </c>
      <c r="D167">
        <v>382622</v>
      </c>
      <c r="E167">
        <v>341867</v>
      </c>
      <c r="F167">
        <v>349661</v>
      </c>
      <c r="G167">
        <v>357745</v>
      </c>
      <c r="H167">
        <v>349775</v>
      </c>
      <c r="I167">
        <v>332701</v>
      </c>
      <c r="J167">
        <v>325495</v>
      </c>
      <c r="K167">
        <v>319016</v>
      </c>
      <c r="L167">
        <v>359755</v>
      </c>
      <c r="M167">
        <v>344414</v>
      </c>
      <c r="N167">
        <v>362449</v>
      </c>
      <c r="O167">
        <v>391934</v>
      </c>
      <c r="P167">
        <v>390415</v>
      </c>
      <c r="Q167">
        <v>328329</v>
      </c>
      <c r="R167">
        <v>334265</v>
      </c>
    </row>
    <row r="168" spans="2:18" x14ac:dyDescent="0.25">
      <c r="B168" s="1">
        <v>550304</v>
      </c>
      <c r="C168">
        <v>313030</v>
      </c>
      <c r="D168">
        <v>394799</v>
      </c>
      <c r="E168">
        <v>347660</v>
      </c>
      <c r="F168">
        <v>366641</v>
      </c>
      <c r="G168">
        <v>354672</v>
      </c>
      <c r="H168">
        <v>372959</v>
      </c>
      <c r="I168">
        <v>355033</v>
      </c>
      <c r="J168">
        <v>347446</v>
      </c>
      <c r="K168">
        <v>357797</v>
      </c>
      <c r="L168">
        <v>359954</v>
      </c>
      <c r="M168">
        <v>346404</v>
      </c>
      <c r="N168">
        <v>344508</v>
      </c>
      <c r="O168">
        <v>363986</v>
      </c>
      <c r="P168">
        <v>366837</v>
      </c>
      <c r="Q168">
        <v>376615</v>
      </c>
      <c r="R168">
        <v>393970</v>
      </c>
    </row>
    <row r="169" spans="2:18" x14ac:dyDescent="0.25">
      <c r="B169" s="1">
        <v>505233</v>
      </c>
      <c r="C169">
        <v>277202</v>
      </c>
      <c r="D169">
        <v>373608</v>
      </c>
      <c r="E169">
        <v>323874</v>
      </c>
      <c r="F169">
        <v>323555</v>
      </c>
      <c r="G169">
        <v>347959</v>
      </c>
      <c r="H169">
        <v>335179</v>
      </c>
      <c r="I169">
        <v>330679</v>
      </c>
      <c r="J169">
        <v>322547</v>
      </c>
      <c r="K169">
        <v>314512</v>
      </c>
      <c r="L169">
        <v>336583</v>
      </c>
      <c r="M169">
        <v>337362</v>
      </c>
      <c r="N169">
        <v>324869</v>
      </c>
      <c r="O169">
        <v>370663</v>
      </c>
      <c r="P169">
        <v>354266</v>
      </c>
      <c r="Q169">
        <v>322178</v>
      </c>
      <c r="R169">
        <v>325655</v>
      </c>
    </row>
    <row r="170" spans="2:18" x14ac:dyDescent="0.25">
      <c r="B170" s="1">
        <v>549178</v>
      </c>
      <c r="C170">
        <v>272597</v>
      </c>
      <c r="D170">
        <v>382088</v>
      </c>
      <c r="E170">
        <v>328036</v>
      </c>
      <c r="F170">
        <v>331497</v>
      </c>
      <c r="G170">
        <v>381517</v>
      </c>
      <c r="H170">
        <v>372395</v>
      </c>
      <c r="I170">
        <v>350825</v>
      </c>
      <c r="J170">
        <v>349272</v>
      </c>
      <c r="K170">
        <v>332887</v>
      </c>
      <c r="L170">
        <v>355606</v>
      </c>
      <c r="M170">
        <v>341346</v>
      </c>
      <c r="N170">
        <v>338314</v>
      </c>
      <c r="O170">
        <v>368570</v>
      </c>
      <c r="P170">
        <v>374323</v>
      </c>
      <c r="Q170">
        <v>348740</v>
      </c>
      <c r="R170">
        <v>352330</v>
      </c>
    </row>
    <row r="171" spans="2:18" x14ac:dyDescent="0.25">
      <c r="B171" s="1">
        <v>510432.99999998801</v>
      </c>
      <c r="C171">
        <v>290334</v>
      </c>
      <c r="D171">
        <v>386540</v>
      </c>
      <c r="E171">
        <v>322931</v>
      </c>
      <c r="F171">
        <v>349590</v>
      </c>
      <c r="G171">
        <v>374702</v>
      </c>
      <c r="H171">
        <v>352695</v>
      </c>
      <c r="I171">
        <v>333878</v>
      </c>
      <c r="J171">
        <v>333831</v>
      </c>
      <c r="K171">
        <v>314101</v>
      </c>
      <c r="L171">
        <v>372672</v>
      </c>
      <c r="M171">
        <v>330957</v>
      </c>
      <c r="N171">
        <v>342355</v>
      </c>
      <c r="O171">
        <v>381101</v>
      </c>
      <c r="P171">
        <v>389202</v>
      </c>
      <c r="Q171">
        <v>334592</v>
      </c>
      <c r="R171">
        <v>334516</v>
      </c>
    </row>
    <row r="172" spans="2:18" x14ac:dyDescent="0.25">
      <c r="B172" s="1">
        <v>495099</v>
      </c>
      <c r="C172">
        <v>273126</v>
      </c>
      <c r="D172">
        <v>374443</v>
      </c>
      <c r="E172">
        <v>314033</v>
      </c>
      <c r="F172">
        <v>327997</v>
      </c>
      <c r="G172">
        <v>360824</v>
      </c>
      <c r="H172">
        <v>339592</v>
      </c>
      <c r="I172">
        <v>330114</v>
      </c>
      <c r="J172">
        <v>314589</v>
      </c>
      <c r="K172">
        <v>317044</v>
      </c>
      <c r="L172">
        <v>342798</v>
      </c>
      <c r="M172">
        <v>324647</v>
      </c>
      <c r="N172">
        <v>323953</v>
      </c>
      <c r="O172">
        <v>362494</v>
      </c>
      <c r="P172">
        <v>355598</v>
      </c>
      <c r="Q172">
        <v>337622</v>
      </c>
      <c r="R172">
        <v>336495</v>
      </c>
    </row>
    <row r="173" spans="2:18" x14ac:dyDescent="0.25">
      <c r="B173" s="1">
        <v>485045</v>
      </c>
      <c r="C173">
        <v>288314</v>
      </c>
      <c r="D173">
        <v>374030</v>
      </c>
      <c r="E173">
        <v>313147</v>
      </c>
      <c r="F173">
        <v>338438</v>
      </c>
      <c r="G173">
        <v>347932</v>
      </c>
      <c r="H173">
        <v>355733</v>
      </c>
      <c r="I173">
        <v>329163</v>
      </c>
      <c r="J173">
        <v>328448</v>
      </c>
      <c r="K173">
        <v>330827</v>
      </c>
      <c r="L173">
        <v>361368</v>
      </c>
      <c r="M173">
        <v>327736</v>
      </c>
      <c r="N173">
        <v>336294</v>
      </c>
      <c r="O173">
        <v>376808</v>
      </c>
      <c r="P173">
        <v>358785</v>
      </c>
      <c r="Q173">
        <v>342312</v>
      </c>
      <c r="R173">
        <v>336383</v>
      </c>
    </row>
    <row r="174" spans="2:18" x14ac:dyDescent="0.25">
      <c r="B174" s="1">
        <v>518837</v>
      </c>
      <c r="C174">
        <v>294074</v>
      </c>
      <c r="D174">
        <v>388165</v>
      </c>
      <c r="E174">
        <v>324514</v>
      </c>
      <c r="F174">
        <v>355547</v>
      </c>
      <c r="G174">
        <v>363219</v>
      </c>
      <c r="H174">
        <v>367724</v>
      </c>
      <c r="I174">
        <v>348159</v>
      </c>
      <c r="J174">
        <v>348748</v>
      </c>
      <c r="K174">
        <v>337946</v>
      </c>
      <c r="L174">
        <v>338911</v>
      </c>
      <c r="M174">
        <v>360882</v>
      </c>
      <c r="N174">
        <v>345889</v>
      </c>
      <c r="O174">
        <v>363091</v>
      </c>
      <c r="P174">
        <v>354811</v>
      </c>
      <c r="Q174">
        <v>364815</v>
      </c>
      <c r="R174">
        <v>360766</v>
      </c>
    </row>
    <row r="175" spans="2:18" x14ac:dyDescent="0.25">
      <c r="B175" s="1">
        <v>514842</v>
      </c>
      <c r="C175">
        <v>312373</v>
      </c>
      <c r="D175">
        <v>387417</v>
      </c>
      <c r="E175">
        <v>352012</v>
      </c>
      <c r="F175">
        <v>353838</v>
      </c>
      <c r="G175">
        <v>380548</v>
      </c>
      <c r="H175">
        <v>368440</v>
      </c>
      <c r="I175">
        <v>335505</v>
      </c>
      <c r="J175">
        <v>331129</v>
      </c>
      <c r="K175">
        <v>329140</v>
      </c>
      <c r="L175">
        <v>385473</v>
      </c>
      <c r="M175">
        <v>341850</v>
      </c>
      <c r="N175">
        <v>337514</v>
      </c>
      <c r="O175">
        <v>391744</v>
      </c>
      <c r="P175">
        <v>397634</v>
      </c>
      <c r="Q175">
        <v>362735</v>
      </c>
      <c r="R175">
        <v>356761</v>
      </c>
    </row>
    <row r="176" spans="2:18" x14ac:dyDescent="0.25">
      <c r="B176" s="1">
        <v>534442</v>
      </c>
      <c r="C176">
        <v>313336</v>
      </c>
      <c r="D176">
        <v>404645</v>
      </c>
      <c r="E176">
        <v>353835</v>
      </c>
      <c r="F176">
        <v>362525</v>
      </c>
      <c r="G176">
        <v>371355</v>
      </c>
      <c r="H176">
        <v>360639</v>
      </c>
      <c r="I176">
        <v>367891</v>
      </c>
      <c r="J176">
        <v>361144</v>
      </c>
      <c r="K176">
        <v>352863</v>
      </c>
      <c r="L176">
        <v>366343</v>
      </c>
      <c r="M176">
        <v>373875</v>
      </c>
      <c r="N176">
        <v>355912</v>
      </c>
      <c r="O176">
        <v>367425</v>
      </c>
      <c r="P176">
        <v>378840</v>
      </c>
      <c r="Q176">
        <v>384302</v>
      </c>
      <c r="R176">
        <v>400511</v>
      </c>
    </row>
    <row r="177" spans="1:21" x14ac:dyDescent="0.25">
      <c r="B177" s="1">
        <v>528591</v>
      </c>
      <c r="C177">
        <v>292904</v>
      </c>
      <c r="D177">
        <v>389471</v>
      </c>
      <c r="E177">
        <v>339582</v>
      </c>
      <c r="F177">
        <v>346713</v>
      </c>
      <c r="G177">
        <v>381780</v>
      </c>
      <c r="H177">
        <v>382716</v>
      </c>
      <c r="I177">
        <v>362105</v>
      </c>
      <c r="J177">
        <v>361943</v>
      </c>
      <c r="K177">
        <v>333867</v>
      </c>
      <c r="L177">
        <v>348477</v>
      </c>
      <c r="M177">
        <v>350182</v>
      </c>
      <c r="N177">
        <v>334095</v>
      </c>
      <c r="O177">
        <v>348680</v>
      </c>
      <c r="P177">
        <v>358445</v>
      </c>
      <c r="Q177">
        <v>368167</v>
      </c>
      <c r="R177">
        <v>361677</v>
      </c>
    </row>
    <row r="178" spans="1:21" x14ac:dyDescent="0.25">
      <c r="B178" s="1">
        <v>471026</v>
      </c>
      <c r="C178">
        <v>240530</v>
      </c>
      <c r="D178">
        <v>357864</v>
      </c>
      <c r="E178">
        <v>293900</v>
      </c>
      <c r="F178">
        <v>306054</v>
      </c>
      <c r="G178">
        <v>317835</v>
      </c>
      <c r="H178">
        <v>319246</v>
      </c>
      <c r="I178">
        <v>292918</v>
      </c>
      <c r="J178">
        <v>294943</v>
      </c>
      <c r="K178">
        <v>281128</v>
      </c>
      <c r="L178">
        <v>335580</v>
      </c>
      <c r="M178">
        <v>316748</v>
      </c>
      <c r="N178">
        <v>316687</v>
      </c>
      <c r="O178">
        <v>354366</v>
      </c>
      <c r="P178">
        <v>345247</v>
      </c>
      <c r="Q178">
        <v>308506</v>
      </c>
      <c r="R178">
        <v>293819</v>
      </c>
    </row>
    <row r="179" spans="1:21" x14ac:dyDescent="0.25">
      <c r="B179" s="1">
        <v>562778</v>
      </c>
      <c r="C179">
        <v>284576</v>
      </c>
      <c r="D179">
        <v>397970</v>
      </c>
      <c r="E179">
        <v>335348</v>
      </c>
      <c r="F179">
        <v>349811</v>
      </c>
      <c r="G179">
        <v>378991</v>
      </c>
      <c r="H179">
        <v>369993</v>
      </c>
      <c r="I179">
        <v>367732</v>
      </c>
      <c r="J179">
        <v>366367</v>
      </c>
      <c r="K179">
        <v>353418</v>
      </c>
      <c r="L179">
        <v>360321</v>
      </c>
      <c r="M179">
        <v>357235</v>
      </c>
      <c r="N179">
        <v>339443</v>
      </c>
      <c r="O179">
        <v>370114</v>
      </c>
      <c r="P179">
        <v>362070</v>
      </c>
      <c r="Q179">
        <v>384952</v>
      </c>
      <c r="R179">
        <v>386351</v>
      </c>
    </row>
    <row r="180" spans="1:21" x14ac:dyDescent="0.25">
      <c r="B180" s="1">
        <v>509330</v>
      </c>
      <c r="C180">
        <v>284829</v>
      </c>
      <c r="D180">
        <v>371077</v>
      </c>
      <c r="E180">
        <v>323583</v>
      </c>
      <c r="F180">
        <v>336664</v>
      </c>
      <c r="G180">
        <v>343868</v>
      </c>
      <c r="H180">
        <v>341566</v>
      </c>
      <c r="I180">
        <v>324396</v>
      </c>
      <c r="J180">
        <v>323528</v>
      </c>
      <c r="K180">
        <v>315109</v>
      </c>
      <c r="L180">
        <v>348670</v>
      </c>
      <c r="M180">
        <v>333309</v>
      </c>
      <c r="N180">
        <v>333100</v>
      </c>
      <c r="O180">
        <v>357802</v>
      </c>
      <c r="P180">
        <v>365441</v>
      </c>
      <c r="Q180">
        <v>336927</v>
      </c>
      <c r="R180">
        <v>342052</v>
      </c>
    </row>
    <row r="181" spans="1:21" x14ac:dyDescent="0.25">
      <c r="B181" s="1">
        <v>502937</v>
      </c>
      <c r="C181">
        <v>284411</v>
      </c>
      <c r="D181">
        <v>383028</v>
      </c>
      <c r="E181">
        <v>323950</v>
      </c>
      <c r="F181">
        <v>338936</v>
      </c>
      <c r="G181">
        <v>345006</v>
      </c>
      <c r="H181">
        <v>345034</v>
      </c>
      <c r="I181">
        <v>324846</v>
      </c>
      <c r="J181">
        <v>334004</v>
      </c>
      <c r="K181">
        <v>324010</v>
      </c>
      <c r="L181">
        <v>346023</v>
      </c>
      <c r="M181">
        <v>325331</v>
      </c>
      <c r="N181">
        <v>332595</v>
      </c>
      <c r="O181">
        <v>371499</v>
      </c>
      <c r="P181">
        <v>373488</v>
      </c>
      <c r="Q181">
        <v>354262</v>
      </c>
      <c r="R181">
        <v>354732</v>
      </c>
    </row>
    <row r="182" spans="1:21" x14ac:dyDescent="0.25">
      <c r="B182" s="1">
        <v>564428</v>
      </c>
      <c r="C182">
        <v>275420</v>
      </c>
      <c r="D182">
        <v>389588</v>
      </c>
      <c r="E182">
        <v>335510</v>
      </c>
      <c r="F182">
        <v>341121</v>
      </c>
      <c r="G182">
        <v>345245</v>
      </c>
      <c r="H182">
        <v>358996</v>
      </c>
      <c r="I182">
        <v>342505</v>
      </c>
      <c r="J182">
        <v>342487</v>
      </c>
      <c r="K182">
        <v>337494</v>
      </c>
      <c r="L182">
        <v>344178</v>
      </c>
      <c r="M182">
        <v>354984</v>
      </c>
      <c r="N182">
        <v>337432</v>
      </c>
      <c r="O182">
        <v>371483</v>
      </c>
      <c r="P182">
        <v>366622</v>
      </c>
      <c r="Q182">
        <v>360181</v>
      </c>
      <c r="R182">
        <v>359246</v>
      </c>
    </row>
    <row r="183" spans="1:21" x14ac:dyDescent="0.25">
      <c r="B183" s="1">
        <v>534126</v>
      </c>
      <c r="C183">
        <v>289765</v>
      </c>
      <c r="D183">
        <v>371543</v>
      </c>
      <c r="E183">
        <v>327439</v>
      </c>
      <c r="F183">
        <v>338538</v>
      </c>
      <c r="G183">
        <v>363226</v>
      </c>
      <c r="H183">
        <v>346628</v>
      </c>
      <c r="I183">
        <v>335679</v>
      </c>
      <c r="J183">
        <v>332949</v>
      </c>
      <c r="K183">
        <v>330001</v>
      </c>
      <c r="L183">
        <v>342311</v>
      </c>
      <c r="M183">
        <v>332467</v>
      </c>
      <c r="N183">
        <v>335918</v>
      </c>
      <c r="O183">
        <v>383242</v>
      </c>
      <c r="P183">
        <v>368966</v>
      </c>
      <c r="Q183">
        <v>333272</v>
      </c>
      <c r="R183">
        <v>339323</v>
      </c>
    </row>
    <row r="184" spans="1:21" x14ac:dyDescent="0.25">
      <c r="B184" s="1">
        <v>494704</v>
      </c>
      <c r="C184">
        <v>274744</v>
      </c>
      <c r="D184">
        <v>365507</v>
      </c>
      <c r="E184">
        <v>318550</v>
      </c>
      <c r="F184">
        <v>331105</v>
      </c>
      <c r="G184">
        <v>333643</v>
      </c>
      <c r="H184">
        <v>326862</v>
      </c>
      <c r="I184">
        <v>334189</v>
      </c>
      <c r="J184">
        <v>327283</v>
      </c>
      <c r="K184">
        <v>324406</v>
      </c>
      <c r="L184">
        <v>337253</v>
      </c>
      <c r="M184">
        <v>343992</v>
      </c>
      <c r="N184">
        <v>328541</v>
      </c>
      <c r="O184">
        <v>363810</v>
      </c>
      <c r="P184">
        <v>350779</v>
      </c>
      <c r="Q184">
        <v>331020</v>
      </c>
      <c r="R184">
        <v>334942</v>
      </c>
    </row>
    <row r="185" spans="1:21" x14ac:dyDescent="0.25">
      <c r="B185" s="1">
        <v>512922</v>
      </c>
      <c r="C185">
        <v>299594</v>
      </c>
      <c r="D185">
        <v>393380</v>
      </c>
      <c r="E185">
        <v>331882</v>
      </c>
      <c r="F185">
        <v>357648</v>
      </c>
      <c r="G185">
        <v>350094</v>
      </c>
      <c r="H185">
        <v>345974</v>
      </c>
      <c r="I185">
        <v>337116</v>
      </c>
      <c r="J185">
        <v>334847</v>
      </c>
      <c r="K185">
        <v>341588</v>
      </c>
      <c r="L185">
        <v>374570</v>
      </c>
      <c r="M185">
        <v>360023</v>
      </c>
      <c r="N185">
        <v>342811</v>
      </c>
      <c r="O185">
        <v>396088</v>
      </c>
      <c r="P185">
        <v>388986</v>
      </c>
      <c r="Q185">
        <v>371654</v>
      </c>
      <c r="R185">
        <v>366705</v>
      </c>
    </row>
    <row r="186" spans="1:21" x14ac:dyDescent="0.25">
      <c r="A186" t="s">
        <v>1026</v>
      </c>
      <c r="B186" s="1">
        <f>AVERAGE(B96:B185)</f>
        <v>519549.73333333281</v>
      </c>
      <c r="C186">
        <f>AVERAGE(C96:C185)</f>
        <v>287745.83333333331</v>
      </c>
      <c r="D186">
        <f t="shared" ref="D186:R186" si="2">AVERAGE(D96:D185)</f>
        <v>382526.81111111114</v>
      </c>
      <c r="E186">
        <f t="shared" si="2"/>
        <v>329786.43333333335</v>
      </c>
      <c r="F186">
        <f t="shared" si="2"/>
        <v>341611.73333333334</v>
      </c>
      <c r="G186">
        <f t="shared" si="2"/>
        <v>355606.7</v>
      </c>
      <c r="H186">
        <f t="shared" si="2"/>
        <v>350860.27777777775</v>
      </c>
      <c r="I186">
        <f t="shared" si="2"/>
        <v>338952.77777777775</v>
      </c>
      <c r="J186">
        <f t="shared" si="2"/>
        <v>335704.33333333331</v>
      </c>
      <c r="K186">
        <f t="shared" si="2"/>
        <v>329001</v>
      </c>
      <c r="L186">
        <f t="shared" si="2"/>
        <v>352773.91111111111</v>
      </c>
      <c r="M186">
        <f t="shared" si="2"/>
        <v>340575.05555555556</v>
      </c>
      <c r="N186">
        <f t="shared" si="2"/>
        <v>340424.08888888889</v>
      </c>
      <c r="O186">
        <f t="shared" si="2"/>
        <v>371240.86666666664</v>
      </c>
      <c r="P186">
        <f t="shared" si="2"/>
        <v>367737.5</v>
      </c>
      <c r="Q186">
        <f t="shared" si="2"/>
        <v>349711.7888888889</v>
      </c>
      <c r="R186">
        <f t="shared" si="2"/>
        <v>350067.25555555557</v>
      </c>
    </row>
    <row r="187" spans="1:21" x14ac:dyDescent="0.25">
      <c r="A187" t="s">
        <v>1027</v>
      </c>
      <c r="B187">
        <f>MEDIAN(B96:B185)</f>
        <v>517995</v>
      </c>
      <c r="C187">
        <f>MEDIAN(C96:C185)</f>
        <v>286115.5</v>
      </c>
      <c r="D187">
        <f t="shared" ref="D187:R187" si="3">MEDIAN(D96:D185)</f>
        <v>384109</v>
      </c>
      <c r="E187">
        <f t="shared" si="3"/>
        <v>327737.5</v>
      </c>
      <c r="F187">
        <f t="shared" si="3"/>
        <v>340977.5</v>
      </c>
      <c r="G187">
        <f t="shared" si="3"/>
        <v>356230.5</v>
      </c>
      <c r="H187">
        <f t="shared" si="3"/>
        <v>350367.5</v>
      </c>
      <c r="I187">
        <f t="shared" si="3"/>
        <v>337967.5</v>
      </c>
      <c r="J187">
        <f t="shared" si="3"/>
        <v>334620</v>
      </c>
      <c r="K187">
        <f t="shared" si="3"/>
        <v>329570.5</v>
      </c>
      <c r="L187">
        <f t="shared" si="3"/>
        <v>353484.5</v>
      </c>
      <c r="M187">
        <f t="shared" si="3"/>
        <v>340942.5</v>
      </c>
      <c r="N187">
        <f t="shared" si="3"/>
        <v>339606.5</v>
      </c>
      <c r="O187">
        <f t="shared" si="3"/>
        <v>371491</v>
      </c>
      <c r="P187">
        <f t="shared" si="3"/>
        <v>368122</v>
      </c>
      <c r="Q187">
        <f t="shared" si="3"/>
        <v>348965.5</v>
      </c>
      <c r="R187">
        <f t="shared" si="3"/>
        <v>352367.5</v>
      </c>
    </row>
    <row r="189" spans="1:21" x14ac:dyDescent="0.25">
      <c r="B189" t="s">
        <v>1024</v>
      </c>
    </row>
    <row r="190" spans="1:21" x14ac:dyDescent="0.25">
      <c r="B190" s="1">
        <v>554192</v>
      </c>
      <c r="C190">
        <v>263114</v>
      </c>
      <c r="D190">
        <v>399215</v>
      </c>
      <c r="E190">
        <v>331161</v>
      </c>
      <c r="F190">
        <v>336417</v>
      </c>
      <c r="G190">
        <v>440506</v>
      </c>
      <c r="H190">
        <v>431896</v>
      </c>
      <c r="I190">
        <v>393613</v>
      </c>
      <c r="J190">
        <v>391862</v>
      </c>
      <c r="K190">
        <v>358843</v>
      </c>
      <c r="L190">
        <v>376661</v>
      </c>
      <c r="M190">
        <v>364872</v>
      </c>
      <c r="N190">
        <v>362819</v>
      </c>
      <c r="O190">
        <v>356921</v>
      </c>
      <c r="P190">
        <v>359912</v>
      </c>
      <c r="Q190">
        <v>406862</v>
      </c>
      <c r="R190">
        <v>400002</v>
      </c>
      <c r="S190">
        <v>271074</v>
      </c>
      <c r="T190">
        <v>267206</v>
      </c>
      <c r="U190">
        <v>327773</v>
      </c>
    </row>
    <row r="191" spans="1:21" x14ac:dyDescent="0.25">
      <c r="B191" s="1">
        <v>599665</v>
      </c>
      <c r="C191">
        <v>282370</v>
      </c>
      <c r="D191">
        <v>400670</v>
      </c>
      <c r="E191">
        <v>337931</v>
      </c>
      <c r="F191">
        <v>344426</v>
      </c>
      <c r="G191">
        <v>430448</v>
      </c>
      <c r="H191">
        <v>422515</v>
      </c>
      <c r="I191">
        <v>380117</v>
      </c>
      <c r="J191">
        <v>373654</v>
      </c>
      <c r="K191">
        <v>369271</v>
      </c>
      <c r="L191">
        <v>382731</v>
      </c>
      <c r="M191">
        <v>380395</v>
      </c>
      <c r="N191">
        <v>370270</v>
      </c>
      <c r="O191">
        <v>368571</v>
      </c>
      <c r="P191">
        <v>381865</v>
      </c>
      <c r="Q191">
        <v>383828</v>
      </c>
      <c r="R191">
        <v>397694</v>
      </c>
      <c r="S191">
        <v>316240</v>
      </c>
      <c r="T191">
        <v>285850</v>
      </c>
      <c r="U191">
        <v>365973</v>
      </c>
    </row>
    <row r="192" spans="1:21" x14ac:dyDescent="0.25">
      <c r="B192" s="1">
        <v>487620</v>
      </c>
      <c r="C192">
        <v>248718</v>
      </c>
      <c r="D192">
        <v>379022</v>
      </c>
      <c r="E192">
        <v>304028</v>
      </c>
      <c r="F192">
        <v>311453</v>
      </c>
      <c r="G192">
        <v>411156</v>
      </c>
      <c r="H192">
        <v>404388</v>
      </c>
      <c r="I192">
        <v>358106</v>
      </c>
      <c r="J192">
        <v>349060</v>
      </c>
      <c r="K192">
        <v>317536</v>
      </c>
      <c r="L192">
        <v>361681</v>
      </c>
      <c r="M192">
        <v>344547</v>
      </c>
      <c r="N192">
        <v>320762</v>
      </c>
      <c r="O192">
        <v>365371</v>
      </c>
      <c r="P192">
        <v>379189</v>
      </c>
      <c r="Q192">
        <v>343863</v>
      </c>
      <c r="R192">
        <v>324298</v>
      </c>
      <c r="S192">
        <v>244409</v>
      </c>
      <c r="T192">
        <v>251451</v>
      </c>
      <c r="U192">
        <v>337163</v>
      </c>
    </row>
    <row r="193" spans="2:21" x14ac:dyDescent="0.25">
      <c r="B193" s="1">
        <v>495950</v>
      </c>
      <c r="C193">
        <v>281860</v>
      </c>
      <c r="D193">
        <v>380734</v>
      </c>
      <c r="E193">
        <v>313475</v>
      </c>
      <c r="F193">
        <v>337420</v>
      </c>
      <c r="G193">
        <v>417094</v>
      </c>
      <c r="H193">
        <v>409869</v>
      </c>
      <c r="I193">
        <v>361458</v>
      </c>
      <c r="J193">
        <v>362577</v>
      </c>
      <c r="K193">
        <v>323356</v>
      </c>
      <c r="L193">
        <v>373528</v>
      </c>
      <c r="M193">
        <v>347240</v>
      </c>
      <c r="N193">
        <v>343990</v>
      </c>
      <c r="O193">
        <v>371635</v>
      </c>
      <c r="P193">
        <v>373528</v>
      </c>
      <c r="Q193">
        <v>365977</v>
      </c>
      <c r="R193">
        <v>351786</v>
      </c>
      <c r="S193">
        <v>281450</v>
      </c>
      <c r="T193">
        <v>269062</v>
      </c>
      <c r="U193">
        <v>344744</v>
      </c>
    </row>
    <row r="194" spans="2:21" x14ac:dyDescent="0.25">
      <c r="B194" s="1">
        <v>500612</v>
      </c>
      <c r="C194">
        <v>282446</v>
      </c>
      <c r="D194">
        <v>381434</v>
      </c>
      <c r="E194">
        <v>329766</v>
      </c>
      <c r="F194">
        <v>337341</v>
      </c>
      <c r="G194">
        <v>415229</v>
      </c>
      <c r="H194">
        <v>405963</v>
      </c>
      <c r="I194">
        <v>355793</v>
      </c>
      <c r="J194">
        <v>357333</v>
      </c>
      <c r="K194">
        <v>333999</v>
      </c>
      <c r="L194">
        <v>378016</v>
      </c>
      <c r="M194">
        <v>367437</v>
      </c>
      <c r="N194">
        <v>372762</v>
      </c>
      <c r="O194">
        <v>384724</v>
      </c>
      <c r="P194">
        <v>373420</v>
      </c>
      <c r="Q194">
        <v>350683</v>
      </c>
      <c r="R194">
        <v>348474</v>
      </c>
      <c r="S194">
        <v>285964</v>
      </c>
      <c r="T194">
        <v>272343</v>
      </c>
      <c r="U194">
        <v>348175</v>
      </c>
    </row>
    <row r="195" spans="2:21" x14ac:dyDescent="0.25">
      <c r="B195" s="1">
        <v>517153</v>
      </c>
      <c r="C195">
        <v>270208</v>
      </c>
      <c r="D195">
        <v>398371</v>
      </c>
      <c r="E195">
        <v>315186</v>
      </c>
      <c r="F195">
        <v>339909</v>
      </c>
      <c r="G195">
        <v>436463</v>
      </c>
      <c r="H195">
        <v>427389</v>
      </c>
      <c r="I195">
        <v>382197</v>
      </c>
      <c r="J195">
        <v>375019</v>
      </c>
      <c r="K195">
        <v>343090</v>
      </c>
      <c r="L195">
        <v>399662</v>
      </c>
      <c r="M195">
        <v>371983</v>
      </c>
      <c r="N195">
        <v>361921</v>
      </c>
      <c r="O195">
        <v>408622</v>
      </c>
      <c r="P195">
        <v>401018</v>
      </c>
      <c r="Q195">
        <v>375889</v>
      </c>
      <c r="R195">
        <v>373948</v>
      </c>
      <c r="S195">
        <v>343594</v>
      </c>
      <c r="T195">
        <v>271776</v>
      </c>
      <c r="U195">
        <v>329452</v>
      </c>
    </row>
    <row r="196" spans="2:21" x14ac:dyDescent="0.25">
      <c r="B196" s="1">
        <v>522641</v>
      </c>
      <c r="C196">
        <v>269372</v>
      </c>
      <c r="D196">
        <v>375619</v>
      </c>
      <c r="E196">
        <v>323088</v>
      </c>
      <c r="F196">
        <v>334089</v>
      </c>
      <c r="G196">
        <v>414434</v>
      </c>
      <c r="H196">
        <v>406372</v>
      </c>
      <c r="I196">
        <v>354483</v>
      </c>
      <c r="J196">
        <v>355579</v>
      </c>
      <c r="K196">
        <v>323654</v>
      </c>
      <c r="L196">
        <v>373792</v>
      </c>
      <c r="M196">
        <v>346112</v>
      </c>
      <c r="N196">
        <v>333612</v>
      </c>
      <c r="O196">
        <v>376392</v>
      </c>
      <c r="P196">
        <v>383139</v>
      </c>
      <c r="Q196">
        <v>363175</v>
      </c>
      <c r="R196">
        <v>366004</v>
      </c>
      <c r="S196">
        <v>271227</v>
      </c>
      <c r="T196">
        <v>272671</v>
      </c>
      <c r="U196">
        <v>328394</v>
      </c>
    </row>
    <row r="197" spans="2:21" x14ac:dyDescent="0.25">
      <c r="B197" s="1">
        <v>528306</v>
      </c>
      <c r="C197">
        <v>261108</v>
      </c>
      <c r="D197">
        <v>379501</v>
      </c>
      <c r="E197">
        <v>306657</v>
      </c>
      <c r="F197">
        <v>331770</v>
      </c>
      <c r="G197">
        <v>410632</v>
      </c>
      <c r="H197">
        <v>402897</v>
      </c>
      <c r="I197">
        <v>344065</v>
      </c>
      <c r="J197">
        <v>340969</v>
      </c>
      <c r="K197">
        <v>323435</v>
      </c>
      <c r="L197">
        <v>387528</v>
      </c>
      <c r="M197">
        <v>355757</v>
      </c>
      <c r="N197">
        <v>357829</v>
      </c>
      <c r="O197">
        <v>384664</v>
      </c>
      <c r="P197">
        <v>369519</v>
      </c>
      <c r="Q197">
        <v>357824</v>
      </c>
      <c r="R197">
        <v>350095</v>
      </c>
      <c r="S197">
        <v>262515</v>
      </c>
      <c r="T197">
        <v>272945</v>
      </c>
      <c r="U197">
        <v>320235</v>
      </c>
    </row>
    <row r="198" spans="2:21" x14ac:dyDescent="0.25">
      <c r="B198" s="1">
        <v>525296</v>
      </c>
      <c r="C198">
        <v>231266</v>
      </c>
      <c r="D198">
        <v>374287</v>
      </c>
      <c r="E198">
        <v>302629</v>
      </c>
      <c r="F198">
        <v>315299</v>
      </c>
      <c r="G198">
        <v>421740</v>
      </c>
      <c r="H198">
        <v>414551</v>
      </c>
      <c r="I198">
        <v>355479</v>
      </c>
      <c r="J198">
        <v>356858</v>
      </c>
      <c r="K198">
        <v>333033</v>
      </c>
      <c r="L198">
        <v>383002</v>
      </c>
      <c r="M198">
        <v>357911</v>
      </c>
      <c r="N198">
        <v>356335</v>
      </c>
      <c r="O198">
        <v>357074</v>
      </c>
      <c r="P198">
        <v>372661</v>
      </c>
      <c r="Q198">
        <v>368672</v>
      </c>
      <c r="R198">
        <v>359825</v>
      </c>
      <c r="S198">
        <v>293019</v>
      </c>
      <c r="T198">
        <v>244052</v>
      </c>
      <c r="U198">
        <v>329145</v>
      </c>
    </row>
    <row r="199" spans="2:21" x14ac:dyDescent="0.25">
      <c r="B199" s="1">
        <v>537874</v>
      </c>
      <c r="C199">
        <v>263743</v>
      </c>
      <c r="D199">
        <v>392797</v>
      </c>
      <c r="E199">
        <v>317860</v>
      </c>
      <c r="F199">
        <v>338684</v>
      </c>
      <c r="G199">
        <v>428373</v>
      </c>
      <c r="H199">
        <v>420437</v>
      </c>
      <c r="I199">
        <v>367630</v>
      </c>
      <c r="J199">
        <v>368460</v>
      </c>
      <c r="K199">
        <v>352485</v>
      </c>
      <c r="L199">
        <v>359386</v>
      </c>
      <c r="M199">
        <v>355171</v>
      </c>
      <c r="N199">
        <v>345953</v>
      </c>
      <c r="O199">
        <v>359905</v>
      </c>
      <c r="P199">
        <v>366487</v>
      </c>
      <c r="Q199">
        <v>364209</v>
      </c>
      <c r="R199">
        <v>363565</v>
      </c>
      <c r="S199">
        <v>287569</v>
      </c>
      <c r="T199">
        <v>264553</v>
      </c>
      <c r="U199">
        <v>343747</v>
      </c>
    </row>
    <row r="200" spans="2:21" x14ac:dyDescent="0.25">
      <c r="B200" s="1">
        <v>507761</v>
      </c>
      <c r="C200">
        <v>242339</v>
      </c>
      <c r="D200">
        <v>362302</v>
      </c>
      <c r="E200">
        <v>305371</v>
      </c>
      <c r="F200">
        <v>308724</v>
      </c>
      <c r="G200">
        <v>397505</v>
      </c>
      <c r="H200">
        <v>390991</v>
      </c>
      <c r="I200">
        <v>345709</v>
      </c>
      <c r="J200">
        <v>348221</v>
      </c>
      <c r="K200">
        <v>316951</v>
      </c>
      <c r="L200">
        <v>371300</v>
      </c>
      <c r="M200">
        <v>338280</v>
      </c>
      <c r="N200">
        <v>343288</v>
      </c>
      <c r="O200">
        <v>366404</v>
      </c>
      <c r="P200">
        <v>348016</v>
      </c>
      <c r="Q200">
        <v>330495</v>
      </c>
      <c r="R200">
        <v>337268</v>
      </c>
      <c r="S200">
        <v>252492</v>
      </c>
      <c r="T200">
        <v>252845</v>
      </c>
      <c r="U200">
        <v>321623</v>
      </c>
    </row>
    <row r="201" spans="2:21" x14ac:dyDescent="0.25">
      <c r="B201" s="1">
        <v>466044</v>
      </c>
      <c r="C201">
        <v>244153</v>
      </c>
      <c r="D201">
        <v>365090</v>
      </c>
      <c r="E201">
        <v>301163</v>
      </c>
      <c r="F201">
        <v>313746</v>
      </c>
      <c r="G201">
        <v>395483</v>
      </c>
      <c r="H201">
        <v>389459</v>
      </c>
      <c r="I201">
        <v>348520</v>
      </c>
      <c r="J201">
        <v>345606</v>
      </c>
      <c r="K201">
        <v>315873</v>
      </c>
      <c r="L201">
        <v>368529</v>
      </c>
      <c r="M201">
        <v>347246</v>
      </c>
      <c r="N201">
        <v>337646</v>
      </c>
      <c r="O201">
        <v>365322</v>
      </c>
      <c r="P201">
        <v>363196</v>
      </c>
      <c r="Q201">
        <v>356356</v>
      </c>
      <c r="R201">
        <v>343839</v>
      </c>
      <c r="S201">
        <v>252894</v>
      </c>
      <c r="T201">
        <v>251602</v>
      </c>
      <c r="U201">
        <v>328369</v>
      </c>
    </row>
    <row r="202" spans="2:21" x14ac:dyDescent="0.25">
      <c r="B202" s="1">
        <v>556100</v>
      </c>
      <c r="C202">
        <v>243237</v>
      </c>
      <c r="D202">
        <v>392277</v>
      </c>
      <c r="E202">
        <v>313940</v>
      </c>
      <c r="F202">
        <v>323729</v>
      </c>
      <c r="G202">
        <v>436644</v>
      </c>
      <c r="H202">
        <v>425657</v>
      </c>
      <c r="I202">
        <v>386870</v>
      </c>
      <c r="J202">
        <v>390967</v>
      </c>
      <c r="K202">
        <v>350915</v>
      </c>
      <c r="L202">
        <v>412783</v>
      </c>
      <c r="M202">
        <v>366108</v>
      </c>
      <c r="N202">
        <v>365332</v>
      </c>
      <c r="O202">
        <v>380688</v>
      </c>
      <c r="P202">
        <v>374874</v>
      </c>
      <c r="Q202">
        <v>384667</v>
      </c>
      <c r="R202">
        <v>373928</v>
      </c>
      <c r="S202">
        <v>351088</v>
      </c>
      <c r="T202">
        <v>256102</v>
      </c>
      <c r="U202">
        <v>340346</v>
      </c>
    </row>
    <row r="203" spans="2:21" x14ac:dyDescent="0.25">
      <c r="B203" s="1">
        <v>539843</v>
      </c>
      <c r="C203">
        <v>255677</v>
      </c>
      <c r="D203">
        <v>380910</v>
      </c>
      <c r="E203">
        <v>321066</v>
      </c>
      <c r="F203">
        <v>327826</v>
      </c>
      <c r="G203">
        <v>419497</v>
      </c>
      <c r="H203">
        <v>411432</v>
      </c>
      <c r="I203">
        <v>370060</v>
      </c>
      <c r="J203">
        <v>372050</v>
      </c>
      <c r="K203">
        <v>342233</v>
      </c>
      <c r="L203">
        <v>392439</v>
      </c>
      <c r="M203">
        <v>365436</v>
      </c>
      <c r="N203">
        <v>369446</v>
      </c>
      <c r="O203">
        <v>388963</v>
      </c>
      <c r="P203">
        <v>372608</v>
      </c>
      <c r="Q203">
        <v>371419</v>
      </c>
      <c r="R203">
        <v>365357</v>
      </c>
      <c r="S203">
        <v>253240</v>
      </c>
      <c r="T203">
        <v>261592</v>
      </c>
      <c r="U203">
        <v>320804</v>
      </c>
    </row>
    <row r="204" spans="2:21" x14ac:dyDescent="0.25">
      <c r="B204" s="1">
        <v>469949</v>
      </c>
      <c r="C204">
        <v>233795</v>
      </c>
      <c r="D204">
        <v>352076</v>
      </c>
      <c r="E204">
        <v>288070</v>
      </c>
      <c r="F204">
        <v>299296</v>
      </c>
      <c r="G204">
        <v>378830</v>
      </c>
      <c r="H204">
        <v>374820</v>
      </c>
      <c r="I204">
        <v>325134</v>
      </c>
      <c r="J204">
        <v>327246</v>
      </c>
      <c r="K204">
        <v>285964</v>
      </c>
      <c r="L204">
        <v>353856</v>
      </c>
      <c r="M204">
        <v>328092</v>
      </c>
      <c r="N204">
        <v>343722</v>
      </c>
      <c r="O204">
        <v>340973</v>
      </c>
      <c r="P204">
        <v>341894</v>
      </c>
      <c r="Q204">
        <v>328211</v>
      </c>
      <c r="R204">
        <v>320563</v>
      </c>
      <c r="S204">
        <v>229627</v>
      </c>
      <c r="T204">
        <v>238855</v>
      </c>
      <c r="U204">
        <v>295706</v>
      </c>
    </row>
    <row r="205" spans="2:21" x14ac:dyDescent="0.25">
      <c r="B205" s="1">
        <v>551351</v>
      </c>
      <c r="C205">
        <v>257057</v>
      </c>
      <c r="D205">
        <v>393258</v>
      </c>
      <c r="E205">
        <v>321419</v>
      </c>
      <c r="F205">
        <v>329883</v>
      </c>
      <c r="G205">
        <v>442757</v>
      </c>
      <c r="H205">
        <v>437304</v>
      </c>
      <c r="I205">
        <v>385527</v>
      </c>
      <c r="J205">
        <v>376536</v>
      </c>
      <c r="K205">
        <v>357293</v>
      </c>
      <c r="L205">
        <v>383627</v>
      </c>
      <c r="M205">
        <v>385263</v>
      </c>
      <c r="N205">
        <v>386905</v>
      </c>
      <c r="O205">
        <v>373929</v>
      </c>
      <c r="P205">
        <v>396549</v>
      </c>
      <c r="Q205">
        <v>387648</v>
      </c>
      <c r="R205">
        <v>396449</v>
      </c>
      <c r="S205">
        <v>347870</v>
      </c>
      <c r="T205">
        <v>265368</v>
      </c>
      <c r="U205">
        <v>334572</v>
      </c>
    </row>
    <row r="206" spans="2:21" x14ac:dyDescent="0.25">
      <c r="B206" s="1">
        <v>545350</v>
      </c>
      <c r="C206">
        <v>275963</v>
      </c>
      <c r="D206">
        <v>394399</v>
      </c>
      <c r="E206">
        <v>322725</v>
      </c>
      <c r="F206">
        <v>342034</v>
      </c>
      <c r="G206">
        <v>435296</v>
      </c>
      <c r="H206">
        <v>429443</v>
      </c>
      <c r="I206">
        <v>381191</v>
      </c>
      <c r="J206">
        <v>368059</v>
      </c>
      <c r="K206">
        <v>348846</v>
      </c>
      <c r="L206">
        <v>358644</v>
      </c>
      <c r="M206">
        <v>360574</v>
      </c>
      <c r="N206">
        <v>367997</v>
      </c>
      <c r="O206">
        <v>372736</v>
      </c>
      <c r="P206">
        <v>382086</v>
      </c>
      <c r="Q206">
        <v>391198</v>
      </c>
      <c r="R206">
        <v>401730</v>
      </c>
      <c r="S206">
        <v>306837</v>
      </c>
      <c r="T206">
        <v>279540</v>
      </c>
      <c r="U206">
        <v>342042</v>
      </c>
    </row>
    <row r="207" spans="2:21" x14ac:dyDescent="0.25">
      <c r="B207" s="1">
        <v>546637</v>
      </c>
      <c r="C207">
        <v>266605</v>
      </c>
      <c r="D207">
        <v>384985</v>
      </c>
      <c r="E207">
        <v>310426</v>
      </c>
      <c r="F207">
        <v>329598</v>
      </c>
      <c r="G207">
        <v>426228</v>
      </c>
      <c r="H207">
        <v>416396</v>
      </c>
      <c r="I207">
        <v>367468</v>
      </c>
      <c r="J207">
        <v>365750</v>
      </c>
      <c r="K207">
        <v>350933</v>
      </c>
      <c r="L207">
        <v>392698</v>
      </c>
      <c r="M207">
        <v>357164</v>
      </c>
      <c r="N207">
        <v>332314</v>
      </c>
      <c r="O207">
        <v>367043</v>
      </c>
      <c r="P207">
        <v>370817</v>
      </c>
      <c r="Q207">
        <v>374604</v>
      </c>
      <c r="R207">
        <v>369913</v>
      </c>
      <c r="S207">
        <v>272486</v>
      </c>
      <c r="T207">
        <v>267100</v>
      </c>
      <c r="U207">
        <v>342393</v>
      </c>
    </row>
    <row r="208" spans="2:21" x14ac:dyDescent="0.25">
      <c r="B208" s="1">
        <v>519689</v>
      </c>
      <c r="C208">
        <v>247425</v>
      </c>
      <c r="D208">
        <v>375530</v>
      </c>
      <c r="E208">
        <v>304171</v>
      </c>
      <c r="F208">
        <v>322429</v>
      </c>
      <c r="G208">
        <v>400695</v>
      </c>
      <c r="H208">
        <v>392643</v>
      </c>
      <c r="I208">
        <v>360113</v>
      </c>
      <c r="J208">
        <v>352257</v>
      </c>
      <c r="K208">
        <v>314976</v>
      </c>
      <c r="L208">
        <v>380204</v>
      </c>
      <c r="M208">
        <v>343894</v>
      </c>
      <c r="N208">
        <v>329937</v>
      </c>
      <c r="O208">
        <v>385979</v>
      </c>
      <c r="P208">
        <v>375003</v>
      </c>
      <c r="Q208">
        <v>348867</v>
      </c>
      <c r="R208">
        <v>334179</v>
      </c>
      <c r="S208">
        <v>246221</v>
      </c>
      <c r="T208">
        <v>254969</v>
      </c>
      <c r="U208">
        <v>315434</v>
      </c>
    </row>
    <row r="209" spans="2:21" x14ac:dyDescent="0.25">
      <c r="B209" s="1">
        <v>543466</v>
      </c>
      <c r="C209">
        <v>270207</v>
      </c>
      <c r="D209">
        <v>389250</v>
      </c>
      <c r="E209">
        <v>327157</v>
      </c>
      <c r="F209">
        <v>332605</v>
      </c>
      <c r="G209">
        <v>425669</v>
      </c>
      <c r="H209">
        <v>415520</v>
      </c>
      <c r="I209">
        <v>356530</v>
      </c>
      <c r="J209">
        <v>364627</v>
      </c>
      <c r="K209">
        <v>347350</v>
      </c>
      <c r="L209">
        <v>413096</v>
      </c>
      <c r="M209">
        <v>368266</v>
      </c>
      <c r="N209">
        <v>351223</v>
      </c>
      <c r="O209">
        <v>385669</v>
      </c>
      <c r="P209">
        <v>381837</v>
      </c>
      <c r="Q209">
        <v>366971</v>
      </c>
      <c r="R209">
        <v>379616</v>
      </c>
      <c r="S209">
        <v>344293</v>
      </c>
      <c r="T209">
        <v>289569</v>
      </c>
      <c r="U209">
        <v>338458</v>
      </c>
    </row>
    <row r="210" spans="2:21" x14ac:dyDescent="0.25">
      <c r="B210" s="1">
        <v>512106</v>
      </c>
      <c r="C210">
        <v>260508</v>
      </c>
      <c r="D210">
        <v>381486</v>
      </c>
      <c r="E210">
        <v>320181</v>
      </c>
      <c r="F210">
        <v>328320</v>
      </c>
      <c r="G210">
        <v>416919</v>
      </c>
      <c r="H210">
        <v>409071</v>
      </c>
      <c r="I210">
        <v>372239</v>
      </c>
      <c r="J210">
        <v>372316</v>
      </c>
      <c r="K210">
        <v>341230</v>
      </c>
      <c r="L210">
        <v>377181</v>
      </c>
      <c r="M210">
        <v>366277</v>
      </c>
      <c r="N210">
        <v>352774</v>
      </c>
      <c r="O210">
        <v>373032</v>
      </c>
      <c r="P210">
        <v>361371</v>
      </c>
      <c r="Q210">
        <v>371063</v>
      </c>
      <c r="R210">
        <v>373660</v>
      </c>
      <c r="S210">
        <v>260361</v>
      </c>
      <c r="T210">
        <v>268020</v>
      </c>
      <c r="U210">
        <v>327565</v>
      </c>
    </row>
    <row r="211" spans="2:21" x14ac:dyDescent="0.25">
      <c r="B211" s="1">
        <v>507779</v>
      </c>
      <c r="C211">
        <v>268268</v>
      </c>
      <c r="D211">
        <v>379108</v>
      </c>
      <c r="E211">
        <v>316079</v>
      </c>
      <c r="F211">
        <v>329562</v>
      </c>
      <c r="G211">
        <v>409898</v>
      </c>
      <c r="H211">
        <v>402553</v>
      </c>
      <c r="I211">
        <v>352950</v>
      </c>
      <c r="J211">
        <v>353977</v>
      </c>
      <c r="K211">
        <v>337350</v>
      </c>
      <c r="L211">
        <v>373827</v>
      </c>
      <c r="M211">
        <v>351599</v>
      </c>
      <c r="N211">
        <v>359618</v>
      </c>
      <c r="O211">
        <v>379324</v>
      </c>
      <c r="P211">
        <v>373439</v>
      </c>
      <c r="Q211">
        <v>352504</v>
      </c>
      <c r="R211">
        <v>345341</v>
      </c>
      <c r="S211">
        <v>264917</v>
      </c>
      <c r="T211">
        <v>266625</v>
      </c>
      <c r="U211">
        <v>313523</v>
      </c>
    </row>
    <row r="212" spans="2:21" x14ac:dyDescent="0.25">
      <c r="B212" s="1">
        <v>521769</v>
      </c>
      <c r="C212">
        <v>262990</v>
      </c>
      <c r="D212">
        <v>385565</v>
      </c>
      <c r="E212">
        <v>319626</v>
      </c>
      <c r="F212">
        <v>325077</v>
      </c>
      <c r="G212">
        <v>423381</v>
      </c>
      <c r="H212">
        <v>416199</v>
      </c>
      <c r="I212">
        <v>368051</v>
      </c>
      <c r="J212">
        <v>368846</v>
      </c>
      <c r="K212">
        <v>340051</v>
      </c>
      <c r="L212">
        <v>400653</v>
      </c>
      <c r="M212">
        <v>367210</v>
      </c>
      <c r="N212">
        <v>356297</v>
      </c>
      <c r="O212">
        <v>394843</v>
      </c>
      <c r="P212">
        <v>386816</v>
      </c>
      <c r="Q212">
        <v>358834</v>
      </c>
      <c r="R212">
        <v>367730</v>
      </c>
      <c r="S212">
        <v>303346</v>
      </c>
      <c r="T212">
        <v>258472</v>
      </c>
      <c r="U212">
        <v>332675</v>
      </c>
    </row>
    <row r="213" spans="2:21" x14ac:dyDescent="0.25">
      <c r="B213" s="1">
        <v>539704</v>
      </c>
      <c r="C213">
        <v>274063</v>
      </c>
      <c r="D213">
        <v>390253</v>
      </c>
      <c r="E213">
        <v>328807</v>
      </c>
      <c r="F213">
        <v>335549</v>
      </c>
      <c r="G213">
        <v>424445</v>
      </c>
      <c r="H213">
        <v>417332</v>
      </c>
      <c r="I213">
        <v>366977</v>
      </c>
      <c r="J213">
        <v>367829</v>
      </c>
      <c r="K213">
        <v>330847</v>
      </c>
      <c r="L213">
        <v>371136</v>
      </c>
      <c r="M213">
        <v>357846</v>
      </c>
      <c r="N213">
        <v>359708</v>
      </c>
      <c r="O213">
        <v>377835</v>
      </c>
      <c r="P213">
        <v>368791</v>
      </c>
      <c r="Q213">
        <v>380716</v>
      </c>
      <c r="R213">
        <v>365980</v>
      </c>
      <c r="S213">
        <v>319169</v>
      </c>
      <c r="T213">
        <v>275925</v>
      </c>
      <c r="U213">
        <v>352761</v>
      </c>
    </row>
    <row r="214" spans="2:21" x14ac:dyDescent="0.25">
      <c r="B214" s="1">
        <v>559037.99999998906</v>
      </c>
      <c r="C214">
        <v>263858</v>
      </c>
      <c r="D214">
        <v>387663</v>
      </c>
      <c r="E214">
        <v>312153</v>
      </c>
      <c r="F214">
        <v>330078</v>
      </c>
      <c r="G214">
        <v>405182</v>
      </c>
      <c r="H214">
        <v>397482</v>
      </c>
      <c r="I214">
        <v>360415</v>
      </c>
      <c r="J214">
        <v>356870</v>
      </c>
      <c r="K214">
        <v>347289</v>
      </c>
      <c r="L214">
        <v>377487</v>
      </c>
      <c r="M214">
        <v>361610</v>
      </c>
      <c r="N214">
        <v>370242</v>
      </c>
      <c r="O214">
        <v>381761</v>
      </c>
      <c r="P214">
        <v>378809</v>
      </c>
      <c r="Q214">
        <v>356186</v>
      </c>
      <c r="R214">
        <v>375100</v>
      </c>
      <c r="S214">
        <v>268083</v>
      </c>
      <c r="T214">
        <v>274259</v>
      </c>
      <c r="U214">
        <v>343681</v>
      </c>
    </row>
    <row r="215" spans="2:21" x14ac:dyDescent="0.25">
      <c r="B215" s="1">
        <v>494940</v>
      </c>
      <c r="C215">
        <v>242960</v>
      </c>
      <c r="D215">
        <v>367944</v>
      </c>
      <c r="E215">
        <v>292959</v>
      </c>
      <c r="F215">
        <v>312802</v>
      </c>
      <c r="G215">
        <v>408337</v>
      </c>
      <c r="H215">
        <v>400416</v>
      </c>
      <c r="I215">
        <v>343516</v>
      </c>
      <c r="J215">
        <v>342572</v>
      </c>
      <c r="K215">
        <v>332021</v>
      </c>
      <c r="L215">
        <v>398661</v>
      </c>
      <c r="M215">
        <v>364016</v>
      </c>
      <c r="N215">
        <v>368152</v>
      </c>
      <c r="O215">
        <v>381524</v>
      </c>
      <c r="P215">
        <v>379824</v>
      </c>
      <c r="Q215">
        <v>363747</v>
      </c>
      <c r="R215">
        <v>361692</v>
      </c>
      <c r="S215">
        <v>242105</v>
      </c>
      <c r="T215">
        <v>253544</v>
      </c>
      <c r="U215">
        <v>299808</v>
      </c>
    </row>
    <row r="216" spans="2:21" x14ac:dyDescent="0.25">
      <c r="B216" s="1">
        <v>497560</v>
      </c>
      <c r="C216">
        <v>234099</v>
      </c>
      <c r="D216">
        <v>363818</v>
      </c>
      <c r="E216">
        <v>296554</v>
      </c>
      <c r="F216">
        <v>305415</v>
      </c>
      <c r="G216">
        <v>401829</v>
      </c>
      <c r="H216">
        <v>395081</v>
      </c>
      <c r="I216">
        <v>343021</v>
      </c>
      <c r="J216">
        <v>336220</v>
      </c>
      <c r="K216">
        <v>300985</v>
      </c>
      <c r="L216">
        <v>344811</v>
      </c>
      <c r="M216">
        <v>325766</v>
      </c>
      <c r="N216">
        <v>337497</v>
      </c>
      <c r="O216">
        <v>358506</v>
      </c>
      <c r="P216">
        <v>370620</v>
      </c>
      <c r="Q216">
        <v>346559</v>
      </c>
      <c r="R216">
        <v>346941</v>
      </c>
      <c r="S216">
        <v>232106</v>
      </c>
      <c r="T216">
        <v>248299</v>
      </c>
      <c r="U216">
        <v>305499</v>
      </c>
    </row>
    <row r="217" spans="2:21" x14ac:dyDescent="0.25">
      <c r="B217" s="1">
        <v>554959</v>
      </c>
      <c r="C217">
        <v>257686</v>
      </c>
      <c r="D217">
        <v>387832</v>
      </c>
      <c r="E217">
        <v>316605</v>
      </c>
      <c r="F217">
        <v>330134</v>
      </c>
      <c r="G217">
        <v>432765</v>
      </c>
      <c r="H217">
        <v>421034</v>
      </c>
      <c r="I217">
        <v>373759</v>
      </c>
      <c r="J217">
        <v>377024</v>
      </c>
      <c r="K217">
        <v>341953</v>
      </c>
      <c r="L217">
        <v>362341</v>
      </c>
      <c r="M217">
        <v>349493</v>
      </c>
      <c r="N217">
        <v>367581</v>
      </c>
      <c r="O217">
        <v>368857</v>
      </c>
      <c r="P217">
        <v>376767</v>
      </c>
      <c r="Q217">
        <v>380115</v>
      </c>
      <c r="R217">
        <v>386925</v>
      </c>
      <c r="S217">
        <v>337099</v>
      </c>
      <c r="T217">
        <v>265571</v>
      </c>
      <c r="U217">
        <v>326054</v>
      </c>
    </row>
    <row r="218" spans="2:21" x14ac:dyDescent="0.25">
      <c r="B218" s="1">
        <v>500123</v>
      </c>
      <c r="C218">
        <v>261412</v>
      </c>
      <c r="D218">
        <v>383639</v>
      </c>
      <c r="E218">
        <v>313109</v>
      </c>
      <c r="F218">
        <v>325009</v>
      </c>
      <c r="G218">
        <v>403303</v>
      </c>
      <c r="H218">
        <v>397390</v>
      </c>
      <c r="I218">
        <v>369455</v>
      </c>
      <c r="J218">
        <v>356630</v>
      </c>
      <c r="K218">
        <v>330667</v>
      </c>
      <c r="L218">
        <v>377188</v>
      </c>
      <c r="M218">
        <v>346636</v>
      </c>
      <c r="N218">
        <v>335539</v>
      </c>
      <c r="O218">
        <v>367291</v>
      </c>
      <c r="P218">
        <v>367832</v>
      </c>
      <c r="Q218">
        <v>351595</v>
      </c>
      <c r="R218">
        <v>355940</v>
      </c>
      <c r="S218">
        <v>265301</v>
      </c>
      <c r="T218">
        <v>265193</v>
      </c>
      <c r="U218">
        <v>326143</v>
      </c>
    </row>
    <row r="219" spans="2:21" x14ac:dyDescent="0.25">
      <c r="B219" s="1">
        <v>470300</v>
      </c>
      <c r="C219">
        <v>250676</v>
      </c>
      <c r="D219">
        <v>373305</v>
      </c>
      <c r="E219">
        <v>318594</v>
      </c>
      <c r="F219">
        <v>316961</v>
      </c>
      <c r="G219">
        <v>402781</v>
      </c>
      <c r="H219">
        <v>395025</v>
      </c>
      <c r="I219">
        <v>351760</v>
      </c>
      <c r="J219">
        <v>353226</v>
      </c>
      <c r="K219">
        <v>327426</v>
      </c>
      <c r="L219">
        <v>360652</v>
      </c>
      <c r="M219">
        <v>348527</v>
      </c>
      <c r="N219">
        <v>350298</v>
      </c>
      <c r="O219">
        <v>377578</v>
      </c>
      <c r="P219">
        <v>372028</v>
      </c>
      <c r="Q219">
        <v>357209</v>
      </c>
      <c r="R219">
        <v>348624</v>
      </c>
      <c r="S219">
        <v>256422</v>
      </c>
      <c r="T219">
        <v>255357</v>
      </c>
      <c r="U219">
        <v>316357</v>
      </c>
    </row>
    <row r="220" spans="2:21" x14ac:dyDescent="0.25">
      <c r="B220" s="1">
        <v>493361</v>
      </c>
      <c r="C220">
        <v>261158</v>
      </c>
      <c r="D220">
        <v>384438</v>
      </c>
      <c r="E220">
        <v>302999</v>
      </c>
      <c r="F220">
        <v>322856</v>
      </c>
      <c r="G220">
        <v>417141</v>
      </c>
      <c r="H220">
        <v>408041</v>
      </c>
      <c r="I220">
        <v>350824</v>
      </c>
      <c r="J220">
        <v>364392</v>
      </c>
      <c r="K220">
        <v>336623</v>
      </c>
      <c r="L220">
        <v>390370</v>
      </c>
      <c r="M220">
        <v>353857</v>
      </c>
      <c r="N220">
        <v>359016</v>
      </c>
      <c r="O220">
        <v>380278</v>
      </c>
      <c r="P220">
        <v>369676</v>
      </c>
      <c r="Q220">
        <v>365403</v>
      </c>
      <c r="R220">
        <v>364916</v>
      </c>
      <c r="S220">
        <v>301963</v>
      </c>
      <c r="T220">
        <v>262580</v>
      </c>
      <c r="U220">
        <v>331759</v>
      </c>
    </row>
    <row r="221" spans="2:21" x14ac:dyDescent="0.25">
      <c r="B221" s="1">
        <v>522540.99999998801</v>
      </c>
      <c r="C221">
        <v>261935</v>
      </c>
      <c r="D221">
        <v>390448</v>
      </c>
      <c r="E221">
        <v>327214</v>
      </c>
      <c r="F221">
        <v>336533</v>
      </c>
      <c r="G221">
        <v>428246</v>
      </c>
      <c r="H221">
        <v>422697</v>
      </c>
      <c r="I221">
        <v>381396</v>
      </c>
      <c r="J221">
        <v>373909</v>
      </c>
      <c r="K221">
        <v>357177</v>
      </c>
      <c r="L221">
        <v>386583</v>
      </c>
      <c r="M221">
        <v>374809</v>
      </c>
      <c r="N221">
        <v>354467</v>
      </c>
      <c r="O221">
        <v>377298</v>
      </c>
      <c r="P221">
        <v>369166</v>
      </c>
      <c r="Q221">
        <v>372065</v>
      </c>
      <c r="R221">
        <v>376939</v>
      </c>
      <c r="S221">
        <v>341767</v>
      </c>
      <c r="T221">
        <v>270029</v>
      </c>
      <c r="U221">
        <v>359170</v>
      </c>
    </row>
    <row r="222" spans="2:21" x14ac:dyDescent="0.25">
      <c r="B222" s="1">
        <v>516445</v>
      </c>
      <c r="C222">
        <v>265964</v>
      </c>
      <c r="D222">
        <v>379770</v>
      </c>
      <c r="E222">
        <v>308547</v>
      </c>
      <c r="F222">
        <v>334462</v>
      </c>
      <c r="G222">
        <v>407743</v>
      </c>
      <c r="H222">
        <v>403580</v>
      </c>
      <c r="I222">
        <v>362817</v>
      </c>
      <c r="J222">
        <v>357947</v>
      </c>
      <c r="K222">
        <v>336158</v>
      </c>
      <c r="L222">
        <v>369753</v>
      </c>
      <c r="M222">
        <v>354066</v>
      </c>
      <c r="N222">
        <v>375371</v>
      </c>
      <c r="O222">
        <v>380484</v>
      </c>
      <c r="P222">
        <v>364759</v>
      </c>
      <c r="Q222">
        <v>360678</v>
      </c>
      <c r="R222">
        <v>360162</v>
      </c>
      <c r="S222">
        <v>268281</v>
      </c>
      <c r="T222">
        <v>286574</v>
      </c>
      <c r="U222">
        <v>340683</v>
      </c>
    </row>
    <row r="223" spans="2:21" x14ac:dyDescent="0.25">
      <c r="B223" s="1">
        <v>511052</v>
      </c>
      <c r="C223">
        <v>265224</v>
      </c>
      <c r="D223">
        <v>386929</v>
      </c>
      <c r="E223">
        <v>309187</v>
      </c>
      <c r="F223">
        <v>326917</v>
      </c>
      <c r="G223">
        <v>414423</v>
      </c>
      <c r="H223">
        <v>409532</v>
      </c>
      <c r="I223">
        <v>356406</v>
      </c>
      <c r="J223">
        <v>350511</v>
      </c>
      <c r="K223">
        <v>340446</v>
      </c>
      <c r="L223">
        <v>374402</v>
      </c>
      <c r="M223">
        <v>363801</v>
      </c>
      <c r="N223">
        <v>371047</v>
      </c>
      <c r="O223">
        <v>372816</v>
      </c>
      <c r="P223">
        <v>370671</v>
      </c>
      <c r="Q223">
        <v>376360</v>
      </c>
      <c r="R223">
        <v>378419</v>
      </c>
      <c r="S223">
        <v>267384</v>
      </c>
      <c r="T223">
        <v>258197</v>
      </c>
      <c r="U223">
        <v>306288</v>
      </c>
    </row>
    <row r="224" spans="2:21" x14ac:dyDescent="0.25">
      <c r="B224" s="1">
        <v>521543</v>
      </c>
      <c r="C224">
        <v>256081</v>
      </c>
      <c r="D224">
        <v>374130</v>
      </c>
      <c r="E224">
        <v>307208</v>
      </c>
      <c r="F224">
        <v>328145</v>
      </c>
      <c r="G224">
        <v>411936</v>
      </c>
      <c r="H224">
        <v>403677</v>
      </c>
      <c r="I224">
        <v>354351</v>
      </c>
      <c r="J224">
        <v>357258</v>
      </c>
      <c r="K224">
        <v>328998</v>
      </c>
      <c r="L224">
        <v>387583</v>
      </c>
      <c r="M224">
        <v>352686</v>
      </c>
      <c r="N224">
        <v>361139</v>
      </c>
      <c r="O224">
        <v>371604</v>
      </c>
      <c r="P224">
        <v>368744</v>
      </c>
      <c r="Q224">
        <v>346526</v>
      </c>
      <c r="R224">
        <v>359667</v>
      </c>
      <c r="S224">
        <v>278282</v>
      </c>
      <c r="T224">
        <v>268425</v>
      </c>
      <c r="U224">
        <v>319368</v>
      </c>
    </row>
    <row r="225" spans="2:21" x14ac:dyDescent="0.25">
      <c r="B225" s="1">
        <v>437775</v>
      </c>
      <c r="C225">
        <v>257212</v>
      </c>
      <c r="D225">
        <v>355263</v>
      </c>
      <c r="E225">
        <v>312522</v>
      </c>
      <c r="F225">
        <v>311321</v>
      </c>
      <c r="G225">
        <v>384704</v>
      </c>
      <c r="H225">
        <v>380308</v>
      </c>
      <c r="I225">
        <v>332053</v>
      </c>
      <c r="J225">
        <v>323395</v>
      </c>
      <c r="K225">
        <v>296427</v>
      </c>
      <c r="L225">
        <v>344207</v>
      </c>
      <c r="M225">
        <v>321705</v>
      </c>
      <c r="N225">
        <v>311321</v>
      </c>
      <c r="O225">
        <v>353876</v>
      </c>
      <c r="P225">
        <v>354329</v>
      </c>
      <c r="Q225">
        <v>334337</v>
      </c>
      <c r="R225">
        <v>324096</v>
      </c>
      <c r="S225">
        <v>256401</v>
      </c>
      <c r="T225">
        <v>252647</v>
      </c>
      <c r="U225">
        <v>313995</v>
      </c>
    </row>
    <row r="226" spans="2:21" x14ac:dyDescent="0.25">
      <c r="B226" s="1">
        <v>611153</v>
      </c>
      <c r="C226">
        <v>258458</v>
      </c>
      <c r="D226">
        <v>390456</v>
      </c>
      <c r="E226">
        <v>321806</v>
      </c>
      <c r="F226">
        <v>330839</v>
      </c>
      <c r="G226">
        <v>429784</v>
      </c>
      <c r="H226">
        <v>421936</v>
      </c>
      <c r="I226">
        <v>368124</v>
      </c>
      <c r="J226">
        <v>364835</v>
      </c>
      <c r="K226">
        <v>342666</v>
      </c>
      <c r="L226">
        <v>388792</v>
      </c>
      <c r="M226">
        <v>363348</v>
      </c>
      <c r="N226">
        <v>367237</v>
      </c>
      <c r="O226">
        <v>381470</v>
      </c>
      <c r="P226">
        <v>381991</v>
      </c>
      <c r="Q226">
        <v>370529</v>
      </c>
      <c r="R226">
        <v>373654</v>
      </c>
      <c r="S226">
        <v>345463</v>
      </c>
      <c r="T226">
        <v>274003</v>
      </c>
      <c r="U226">
        <v>334604</v>
      </c>
    </row>
    <row r="227" spans="2:21" x14ac:dyDescent="0.25">
      <c r="B227" s="1">
        <v>470784</v>
      </c>
      <c r="C227">
        <v>248164</v>
      </c>
      <c r="D227">
        <v>381049</v>
      </c>
      <c r="E227">
        <v>314849</v>
      </c>
      <c r="F227">
        <v>323258</v>
      </c>
      <c r="G227">
        <v>394985</v>
      </c>
      <c r="H227">
        <v>389461</v>
      </c>
      <c r="I227">
        <v>342336</v>
      </c>
      <c r="J227">
        <v>340040</v>
      </c>
      <c r="K227">
        <v>315669</v>
      </c>
      <c r="L227">
        <v>369778</v>
      </c>
      <c r="M227">
        <v>330941</v>
      </c>
      <c r="N227">
        <v>337417</v>
      </c>
      <c r="O227">
        <v>388903</v>
      </c>
      <c r="P227">
        <v>386197</v>
      </c>
      <c r="Q227">
        <v>344075</v>
      </c>
      <c r="R227">
        <v>344086</v>
      </c>
      <c r="S227">
        <v>261109</v>
      </c>
      <c r="T227">
        <v>258779</v>
      </c>
      <c r="U227">
        <v>331711</v>
      </c>
    </row>
    <row r="228" spans="2:21" x14ac:dyDescent="0.25">
      <c r="B228" s="1">
        <v>577899</v>
      </c>
      <c r="C228">
        <v>292946</v>
      </c>
      <c r="D228">
        <v>411867</v>
      </c>
      <c r="E228">
        <v>344483</v>
      </c>
      <c r="F228">
        <v>353687</v>
      </c>
      <c r="G228">
        <v>454671</v>
      </c>
      <c r="H228">
        <v>446157</v>
      </c>
      <c r="I228">
        <v>408880</v>
      </c>
      <c r="J228">
        <v>403047</v>
      </c>
      <c r="K228">
        <v>361504</v>
      </c>
      <c r="L228">
        <v>395560</v>
      </c>
      <c r="M228">
        <v>384234</v>
      </c>
      <c r="N228">
        <v>367905</v>
      </c>
      <c r="O228">
        <v>389430</v>
      </c>
      <c r="P228">
        <v>397423</v>
      </c>
      <c r="Q228">
        <v>402634</v>
      </c>
      <c r="R228">
        <v>397277</v>
      </c>
      <c r="S228">
        <v>380250</v>
      </c>
      <c r="T228">
        <v>292102</v>
      </c>
      <c r="U228">
        <v>387362</v>
      </c>
    </row>
    <row r="229" spans="2:21" x14ac:dyDescent="0.25">
      <c r="B229" s="1">
        <v>509826</v>
      </c>
      <c r="C229">
        <v>252660</v>
      </c>
      <c r="D229">
        <v>386559</v>
      </c>
      <c r="E229">
        <v>311082</v>
      </c>
      <c r="F229">
        <v>324086</v>
      </c>
      <c r="G229">
        <v>429336</v>
      </c>
      <c r="H229">
        <v>422585</v>
      </c>
      <c r="I229">
        <v>372027</v>
      </c>
      <c r="J229">
        <v>375325</v>
      </c>
      <c r="K229">
        <v>345682</v>
      </c>
      <c r="L229">
        <v>393718</v>
      </c>
      <c r="M229">
        <v>362853</v>
      </c>
      <c r="N229">
        <v>373450</v>
      </c>
      <c r="O229">
        <v>397737</v>
      </c>
      <c r="P229">
        <v>395839</v>
      </c>
      <c r="Q229">
        <v>349102</v>
      </c>
      <c r="R229">
        <v>359443</v>
      </c>
      <c r="S229">
        <v>252917</v>
      </c>
      <c r="T229">
        <v>254900</v>
      </c>
      <c r="U229">
        <v>312567</v>
      </c>
    </row>
    <row r="230" spans="2:21" x14ac:dyDescent="0.25">
      <c r="B230" s="1">
        <v>470376</v>
      </c>
      <c r="C230">
        <v>231109</v>
      </c>
      <c r="D230">
        <v>369878</v>
      </c>
      <c r="E230">
        <v>289285</v>
      </c>
      <c r="F230">
        <v>309649</v>
      </c>
      <c r="G230">
        <v>394830</v>
      </c>
      <c r="H230">
        <v>387808</v>
      </c>
      <c r="I230">
        <v>343827</v>
      </c>
      <c r="J230">
        <v>351071</v>
      </c>
      <c r="K230">
        <v>318577</v>
      </c>
      <c r="L230">
        <v>361055</v>
      </c>
      <c r="M230">
        <v>338726</v>
      </c>
      <c r="N230">
        <v>338784</v>
      </c>
      <c r="O230">
        <v>363348</v>
      </c>
      <c r="P230">
        <v>353132</v>
      </c>
      <c r="Q230">
        <v>338981</v>
      </c>
      <c r="R230">
        <v>343548</v>
      </c>
      <c r="S230">
        <v>242767</v>
      </c>
      <c r="T230">
        <v>239911</v>
      </c>
      <c r="U230">
        <v>320224</v>
      </c>
    </row>
    <row r="231" spans="2:21" x14ac:dyDescent="0.25">
      <c r="B231" s="1">
        <v>487608</v>
      </c>
      <c r="C231">
        <v>238597</v>
      </c>
      <c r="D231">
        <v>372600</v>
      </c>
      <c r="E231">
        <v>298407</v>
      </c>
      <c r="F231">
        <v>310043</v>
      </c>
      <c r="G231">
        <v>412000</v>
      </c>
      <c r="H231">
        <v>407323</v>
      </c>
      <c r="I231">
        <v>356326</v>
      </c>
      <c r="J231">
        <v>348433</v>
      </c>
      <c r="K231">
        <v>316572</v>
      </c>
      <c r="L231">
        <v>377403</v>
      </c>
      <c r="M231">
        <v>353481</v>
      </c>
      <c r="N231">
        <v>352782</v>
      </c>
      <c r="O231">
        <v>391209</v>
      </c>
      <c r="P231">
        <v>388331</v>
      </c>
      <c r="Q231">
        <v>322199</v>
      </c>
      <c r="R231">
        <v>328519</v>
      </c>
      <c r="S231">
        <v>251986</v>
      </c>
      <c r="T231">
        <v>256366</v>
      </c>
      <c r="U231">
        <v>322835</v>
      </c>
    </row>
    <row r="232" spans="2:21" x14ac:dyDescent="0.25">
      <c r="B232" s="1">
        <v>505238</v>
      </c>
      <c r="C232">
        <v>285860</v>
      </c>
      <c r="D232">
        <v>394231</v>
      </c>
      <c r="E232">
        <v>329450</v>
      </c>
      <c r="F232">
        <v>346279</v>
      </c>
      <c r="G232">
        <v>429020</v>
      </c>
      <c r="H232">
        <v>423821</v>
      </c>
      <c r="I232">
        <v>370231</v>
      </c>
      <c r="J232">
        <v>364970</v>
      </c>
      <c r="K232">
        <v>349598</v>
      </c>
      <c r="L232">
        <v>388753</v>
      </c>
      <c r="M232">
        <v>378553</v>
      </c>
      <c r="N232">
        <v>378241</v>
      </c>
      <c r="O232">
        <v>381463</v>
      </c>
      <c r="P232">
        <v>388947</v>
      </c>
      <c r="Q232">
        <v>378741</v>
      </c>
      <c r="R232">
        <v>375240</v>
      </c>
      <c r="S232">
        <v>341681</v>
      </c>
      <c r="T232">
        <v>284586</v>
      </c>
      <c r="U232">
        <v>347545</v>
      </c>
    </row>
    <row r="233" spans="2:21" x14ac:dyDescent="0.25">
      <c r="B233" s="1">
        <v>493817</v>
      </c>
      <c r="C233">
        <v>221870</v>
      </c>
      <c r="D233">
        <v>361471</v>
      </c>
      <c r="E233">
        <v>295503</v>
      </c>
      <c r="F233">
        <v>302112</v>
      </c>
      <c r="G233">
        <v>415740</v>
      </c>
      <c r="H233">
        <v>409736</v>
      </c>
      <c r="I233">
        <v>348367</v>
      </c>
      <c r="J233">
        <v>340646</v>
      </c>
      <c r="K233">
        <v>297855</v>
      </c>
      <c r="L233">
        <v>387466</v>
      </c>
      <c r="M233">
        <v>337741</v>
      </c>
      <c r="N233">
        <v>343399</v>
      </c>
      <c r="O233">
        <v>393373</v>
      </c>
      <c r="P233">
        <v>388381</v>
      </c>
      <c r="Q233">
        <v>336876</v>
      </c>
      <c r="R233">
        <v>339032</v>
      </c>
      <c r="S233">
        <v>232884</v>
      </c>
      <c r="T233">
        <v>231253</v>
      </c>
      <c r="U233">
        <v>308232</v>
      </c>
    </row>
    <row r="234" spans="2:21" x14ac:dyDescent="0.25">
      <c r="B234" s="1">
        <v>530567</v>
      </c>
      <c r="C234">
        <v>263174</v>
      </c>
      <c r="D234">
        <v>385388</v>
      </c>
      <c r="E234">
        <v>324987</v>
      </c>
      <c r="F234">
        <v>343084</v>
      </c>
      <c r="G234">
        <v>425129</v>
      </c>
      <c r="H234">
        <v>417633</v>
      </c>
      <c r="I234">
        <v>364677</v>
      </c>
      <c r="J234">
        <v>360168</v>
      </c>
      <c r="K234">
        <v>342907</v>
      </c>
      <c r="L234">
        <v>374513</v>
      </c>
      <c r="M234">
        <v>370034</v>
      </c>
      <c r="N234">
        <v>366888</v>
      </c>
      <c r="O234">
        <v>389783</v>
      </c>
      <c r="P234">
        <v>391110</v>
      </c>
      <c r="Q234">
        <v>359954</v>
      </c>
      <c r="R234">
        <v>364940</v>
      </c>
      <c r="S234">
        <v>328849</v>
      </c>
      <c r="T234">
        <v>279798</v>
      </c>
      <c r="U234">
        <v>332150</v>
      </c>
    </row>
    <row r="235" spans="2:21" x14ac:dyDescent="0.25">
      <c r="B235" s="1">
        <v>553579</v>
      </c>
      <c r="C235">
        <v>259555</v>
      </c>
      <c r="D235">
        <v>381574</v>
      </c>
      <c r="E235">
        <v>312155</v>
      </c>
      <c r="F235">
        <v>332531</v>
      </c>
      <c r="G235">
        <v>413968</v>
      </c>
      <c r="H235">
        <v>405930</v>
      </c>
      <c r="I235">
        <v>365430</v>
      </c>
      <c r="J235">
        <v>368531</v>
      </c>
      <c r="K235">
        <v>339352</v>
      </c>
      <c r="L235">
        <v>374217</v>
      </c>
      <c r="M235">
        <v>359003</v>
      </c>
      <c r="N235">
        <v>338648</v>
      </c>
      <c r="O235">
        <v>366078</v>
      </c>
      <c r="P235">
        <v>365277</v>
      </c>
      <c r="Q235">
        <v>381816</v>
      </c>
      <c r="R235">
        <v>373402</v>
      </c>
      <c r="S235">
        <v>283030</v>
      </c>
      <c r="T235">
        <v>267097</v>
      </c>
      <c r="U235">
        <v>323014</v>
      </c>
    </row>
    <row r="236" spans="2:21" x14ac:dyDescent="0.25">
      <c r="B236" s="1">
        <v>508473</v>
      </c>
      <c r="C236">
        <v>255697</v>
      </c>
      <c r="D236">
        <v>363891</v>
      </c>
      <c r="E236">
        <v>309640</v>
      </c>
      <c r="F236">
        <v>317037</v>
      </c>
      <c r="G236">
        <v>408527</v>
      </c>
      <c r="H236">
        <v>401206</v>
      </c>
      <c r="I236">
        <v>357728</v>
      </c>
      <c r="J236">
        <v>352105</v>
      </c>
      <c r="K236">
        <v>327388</v>
      </c>
      <c r="L236">
        <v>370781</v>
      </c>
      <c r="M236">
        <v>347885</v>
      </c>
      <c r="N236">
        <v>322142</v>
      </c>
      <c r="O236">
        <v>363614</v>
      </c>
      <c r="P236">
        <v>364958</v>
      </c>
      <c r="Q236">
        <v>359075</v>
      </c>
      <c r="R236">
        <v>372084</v>
      </c>
      <c r="S236">
        <v>258875</v>
      </c>
      <c r="T236">
        <v>256751</v>
      </c>
      <c r="U236">
        <v>318585</v>
      </c>
    </row>
    <row r="237" spans="2:21" x14ac:dyDescent="0.25">
      <c r="B237" s="1">
        <v>525594</v>
      </c>
      <c r="C237">
        <v>244331</v>
      </c>
      <c r="D237">
        <v>379141</v>
      </c>
      <c r="E237">
        <v>305542</v>
      </c>
      <c r="F237">
        <v>319043</v>
      </c>
      <c r="G237">
        <v>424408</v>
      </c>
      <c r="H237">
        <v>416852</v>
      </c>
      <c r="I237">
        <v>359608</v>
      </c>
      <c r="J237">
        <v>354047</v>
      </c>
      <c r="K237">
        <v>323267</v>
      </c>
      <c r="L237">
        <v>369485</v>
      </c>
      <c r="M237">
        <v>336225</v>
      </c>
      <c r="N237">
        <v>333835</v>
      </c>
      <c r="O237">
        <v>374831</v>
      </c>
      <c r="P237">
        <v>385135</v>
      </c>
      <c r="Q237">
        <v>346695</v>
      </c>
      <c r="R237">
        <v>337213</v>
      </c>
      <c r="S237">
        <v>262495</v>
      </c>
      <c r="T237">
        <v>252007</v>
      </c>
      <c r="U237">
        <v>321246</v>
      </c>
    </row>
    <row r="238" spans="2:21" x14ac:dyDescent="0.25">
      <c r="B238" s="1">
        <v>463446</v>
      </c>
      <c r="C238">
        <v>247137</v>
      </c>
      <c r="D238">
        <v>371801</v>
      </c>
      <c r="E238">
        <v>298604</v>
      </c>
      <c r="F238">
        <v>319796</v>
      </c>
      <c r="G238">
        <v>413391</v>
      </c>
      <c r="H238">
        <v>406571</v>
      </c>
      <c r="I238">
        <v>343446</v>
      </c>
      <c r="J238">
        <v>336444</v>
      </c>
      <c r="K238">
        <v>301068</v>
      </c>
      <c r="L238">
        <v>372641</v>
      </c>
      <c r="M238">
        <v>349964</v>
      </c>
      <c r="N238">
        <v>348630</v>
      </c>
      <c r="O238">
        <v>386027</v>
      </c>
      <c r="P238">
        <v>390742</v>
      </c>
      <c r="Q238">
        <v>330527</v>
      </c>
      <c r="R238">
        <v>332952</v>
      </c>
      <c r="S238">
        <v>250001</v>
      </c>
      <c r="T238">
        <v>246031</v>
      </c>
      <c r="U238">
        <v>313823</v>
      </c>
    </row>
    <row r="239" spans="2:21" x14ac:dyDescent="0.25">
      <c r="B239" s="1">
        <v>541575</v>
      </c>
      <c r="C239">
        <v>295819</v>
      </c>
      <c r="D239">
        <v>397382</v>
      </c>
      <c r="E239">
        <v>339805</v>
      </c>
      <c r="F239">
        <v>347250</v>
      </c>
      <c r="G239">
        <v>426592</v>
      </c>
      <c r="H239">
        <v>420799</v>
      </c>
      <c r="I239">
        <v>378503</v>
      </c>
      <c r="J239">
        <v>376615</v>
      </c>
      <c r="K239">
        <v>355019</v>
      </c>
      <c r="L239">
        <v>389519</v>
      </c>
      <c r="M239">
        <v>369194</v>
      </c>
      <c r="N239">
        <v>370259</v>
      </c>
      <c r="O239">
        <v>378859</v>
      </c>
      <c r="P239">
        <v>385593</v>
      </c>
      <c r="Q239">
        <v>375267</v>
      </c>
      <c r="R239">
        <v>390001</v>
      </c>
      <c r="S239">
        <v>364013</v>
      </c>
      <c r="T239">
        <v>289192</v>
      </c>
      <c r="U239">
        <v>354584</v>
      </c>
    </row>
    <row r="240" spans="2:21" x14ac:dyDescent="0.25">
      <c r="B240" s="1">
        <v>486164</v>
      </c>
      <c r="C240">
        <v>236010</v>
      </c>
      <c r="D240">
        <v>374407</v>
      </c>
      <c r="E240">
        <v>308888</v>
      </c>
      <c r="F240">
        <v>318550</v>
      </c>
      <c r="G240">
        <v>408482</v>
      </c>
      <c r="H240">
        <v>402229</v>
      </c>
      <c r="I240">
        <v>352320</v>
      </c>
      <c r="J240">
        <v>351785</v>
      </c>
      <c r="K240">
        <v>313520</v>
      </c>
      <c r="L240">
        <v>369947</v>
      </c>
      <c r="M240">
        <v>346126</v>
      </c>
      <c r="N240">
        <v>354310</v>
      </c>
      <c r="O240">
        <v>381900</v>
      </c>
      <c r="P240">
        <v>381206</v>
      </c>
      <c r="Q240">
        <v>352949</v>
      </c>
      <c r="R240">
        <v>346519</v>
      </c>
      <c r="S240">
        <v>236077</v>
      </c>
      <c r="T240">
        <v>240265</v>
      </c>
      <c r="U240">
        <v>282923</v>
      </c>
    </row>
    <row r="241" spans="2:21" x14ac:dyDescent="0.25">
      <c r="B241" s="1">
        <v>500935</v>
      </c>
      <c r="C241">
        <v>263879</v>
      </c>
      <c r="D241">
        <v>382471</v>
      </c>
      <c r="E241">
        <v>321028</v>
      </c>
      <c r="F241">
        <v>327885</v>
      </c>
      <c r="G241">
        <v>419962</v>
      </c>
      <c r="H241">
        <v>413843</v>
      </c>
      <c r="I241">
        <v>364320</v>
      </c>
      <c r="J241">
        <v>363346</v>
      </c>
      <c r="K241">
        <v>341932</v>
      </c>
      <c r="L241">
        <v>382464</v>
      </c>
      <c r="M241">
        <v>368251</v>
      </c>
      <c r="N241">
        <v>377929</v>
      </c>
      <c r="O241">
        <v>392212</v>
      </c>
      <c r="P241">
        <v>389574</v>
      </c>
      <c r="Q241">
        <v>346739</v>
      </c>
      <c r="R241">
        <v>367017</v>
      </c>
      <c r="S241">
        <v>340015</v>
      </c>
      <c r="T241">
        <v>265774</v>
      </c>
      <c r="U241">
        <v>313053</v>
      </c>
    </row>
    <row r="242" spans="2:21" x14ac:dyDescent="0.25">
      <c r="B242" s="1">
        <v>570634.99999998801</v>
      </c>
      <c r="C242">
        <v>258500</v>
      </c>
      <c r="D242">
        <v>383381</v>
      </c>
      <c r="E242">
        <v>321431</v>
      </c>
      <c r="F242">
        <v>330840</v>
      </c>
      <c r="G242">
        <v>423722</v>
      </c>
      <c r="H242">
        <v>414076</v>
      </c>
      <c r="I242">
        <v>367091</v>
      </c>
      <c r="J242">
        <v>366751</v>
      </c>
      <c r="K242">
        <v>343493</v>
      </c>
      <c r="L242">
        <v>382140</v>
      </c>
      <c r="M242">
        <v>354579</v>
      </c>
      <c r="N242">
        <v>358504</v>
      </c>
      <c r="O242">
        <v>352570</v>
      </c>
      <c r="P242">
        <v>370131</v>
      </c>
      <c r="Q242">
        <v>375436</v>
      </c>
      <c r="R242">
        <v>380793</v>
      </c>
      <c r="S242">
        <v>316874</v>
      </c>
      <c r="T242">
        <v>264406</v>
      </c>
      <c r="U242">
        <v>323667</v>
      </c>
    </row>
    <row r="243" spans="2:21" x14ac:dyDescent="0.25">
      <c r="B243" s="1">
        <v>488356</v>
      </c>
      <c r="C243">
        <v>235056</v>
      </c>
      <c r="D243">
        <v>351969</v>
      </c>
      <c r="E243">
        <v>281313</v>
      </c>
      <c r="F243">
        <v>296586</v>
      </c>
      <c r="G243">
        <v>381851</v>
      </c>
      <c r="H243">
        <v>375896</v>
      </c>
      <c r="I243">
        <v>337236</v>
      </c>
      <c r="J243">
        <v>329645</v>
      </c>
      <c r="K243">
        <v>283016</v>
      </c>
      <c r="L243">
        <v>348710</v>
      </c>
      <c r="M243">
        <v>317776</v>
      </c>
      <c r="N243">
        <v>312548</v>
      </c>
      <c r="O243">
        <v>366910</v>
      </c>
      <c r="P243">
        <v>360152</v>
      </c>
      <c r="Q243">
        <v>336311</v>
      </c>
      <c r="R243">
        <v>337869</v>
      </c>
      <c r="S243">
        <v>236808</v>
      </c>
      <c r="T243">
        <v>251081</v>
      </c>
      <c r="U243">
        <v>286118</v>
      </c>
    </row>
    <row r="244" spans="2:21" x14ac:dyDescent="0.25">
      <c r="B244" s="1">
        <v>528490</v>
      </c>
      <c r="C244">
        <v>277137</v>
      </c>
      <c r="D244">
        <v>395896</v>
      </c>
      <c r="E244">
        <v>334693</v>
      </c>
      <c r="F244">
        <v>352794</v>
      </c>
      <c r="G244">
        <v>429479</v>
      </c>
      <c r="H244">
        <v>420600</v>
      </c>
      <c r="I244">
        <v>378769</v>
      </c>
      <c r="J244">
        <v>379406</v>
      </c>
      <c r="K244">
        <v>353551</v>
      </c>
      <c r="L244">
        <v>390779</v>
      </c>
      <c r="M244">
        <v>386998</v>
      </c>
      <c r="N244">
        <v>374227</v>
      </c>
      <c r="O244">
        <v>373442</v>
      </c>
      <c r="P244">
        <v>378943</v>
      </c>
      <c r="Q244">
        <v>373253</v>
      </c>
      <c r="R244">
        <v>365209</v>
      </c>
      <c r="S244">
        <v>359068</v>
      </c>
      <c r="T244">
        <v>286249</v>
      </c>
      <c r="U244">
        <v>352611</v>
      </c>
    </row>
    <row r="245" spans="2:21" x14ac:dyDescent="0.25">
      <c r="B245" s="1">
        <v>509419</v>
      </c>
      <c r="C245">
        <v>273234</v>
      </c>
      <c r="D245">
        <v>389201</v>
      </c>
      <c r="E245">
        <v>315736</v>
      </c>
      <c r="F245">
        <v>332267</v>
      </c>
      <c r="G245">
        <v>409693</v>
      </c>
      <c r="H245">
        <v>399371</v>
      </c>
      <c r="I245">
        <v>372603</v>
      </c>
      <c r="J245">
        <v>364860</v>
      </c>
      <c r="K245">
        <v>335255</v>
      </c>
      <c r="L245">
        <v>389444</v>
      </c>
      <c r="M245">
        <v>346333</v>
      </c>
      <c r="N245">
        <v>366819</v>
      </c>
      <c r="O245">
        <v>364444</v>
      </c>
      <c r="P245">
        <v>355713</v>
      </c>
      <c r="Q245">
        <v>355823</v>
      </c>
      <c r="R245">
        <v>350400</v>
      </c>
      <c r="S245">
        <v>278338</v>
      </c>
      <c r="T245">
        <v>269773</v>
      </c>
      <c r="U245">
        <v>344569</v>
      </c>
    </row>
    <row r="246" spans="2:21" x14ac:dyDescent="0.25">
      <c r="B246" s="1">
        <v>528824</v>
      </c>
      <c r="C246">
        <v>252072</v>
      </c>
      <c r="D246">
        <v>371897</v>
      </c>
      <c r="E246">
        <v>306343</v>
      </c>
      <c r="F246">
        <v>321538</v>
      </c>
      <c r="G246">
        <v>395005</v>
      </c>
      <c r="H246">
        <v>388414</v>
      </c>
      <c r="I246">
        <v>344264</v>
      </c>
      <c r="J246">
        <v>345119</v>
      </c>
      <c r="K246">
        <v>331785</v>
      </c>
      <c r="L246">
        <v>357558</v>
      </c>
      <c r="M246">
        <v>348635</v>
      </c>
      <c r="N246">
        <v>338812</v>
      </c>
      <c r="O246">
        <v>351074</v>
      </c>
      <c r="P246">
        <v>346771</v>
      </c>
      <c r="Q246">
        <v>345260</v>
      </c>
      <c r="R246">
        <v>341640</v>
      </c>
      <c r="S246">
        <v>286508</v>
      </c>
      <c r="T246">
        <v>268078</v>
      </c>
      <c r="U246">
        <v>322101</v>
      </c>
    </row>
    <row r="247" spans="2:21" x14ac:dyDescent="0.25">
      <c r="B247" s="1">
        <v>527116</v>
      </c>
      <c r="C247">
        <v>244017</v>
      </c>
      <c r="D247">
        <v>383016</v>
      </c>
      <c r="E247">
        <v>309785</v>
      </c>
      <c r="F247">
        <v>320891</v>
      </c>
      <c r="G247">
        <v>429537</v>
      </c>
      <c r="H247">
        <v>420917</v>
      </c>
      <c r="I247">
        <v>374310</v>
      </c>
      <c r="J247">
        <v>367489</v>
      </c>
      <c r="K247">
        <v>328812</v>
      </c>
      <c r="L247">
        <v>377472</v>
      </c>
      <c r="M247">
        <v>358786</v>
      </c>
      <c r="N247">
        <v>349346</v>
      </c>
      <c r="O247">
        <v>370873</v>
      </c>
      <c r="P247">
        <v>375778</v>
      </c>
      <c r="Q247">
        <v>367380</v>
      </c>
      <c r="R247">
        <v>365799</v>
      </c>
      <c r="S247">
        <v>283944</v>
      </c>
      <c r="T247">
        <v>253203</v>
      </c>
      <c r="U247">
        <v>323752</v>
      </c>
    </row>
    <row r="248" spans="2:21" x14ac:dyDescent="0.25">
      <c r="B248" s="1">
        <v>515231</v>
      </c>
      <c r="C248">
        <v>232566</v>
      </c>
      <c r="D248">
        <v>375624</v>
      </c>
      <c r="E248">
        <v>297666</v>
      </c>
      <c r="F248">
        <v>315833</v>
      </c>
      <c r="G248">
        <v>432233</v>
      </c>
      <c r="H248">
        <v>423494</v>
      </c>
      <c r="I248">
        <v>363064</v>
      </c>
      <c r="J248">
        <v>359365</v>
      </c>
      <c r="K248">
        <v>316551</v>
      </c>
      <c r="L248">
        <v>377669</v>
      </c>
      <c r="M248">
        <v>344174</v>
      </c>
      <c r="N248">
        <v>353431</v>
      </c>
      <c r="O248">
        <v>369926</v>
      </c>
      <c r="P248">
        <v>359340</v>
      </c>
      <c r="Q248">
        <v>355464</v>
      </c>
      <c r="R248">
        <v>361469</v>
      </c>
      <c r="S248">
        <v>247927</v>
      </c>
      <c r="T248">
        <v>237260</v>
      </c>
      <c r="U248">
        <v>325578</v>
      </c>
    </row>
    <row r="249" spans="2:21" x14ac:dyDescent="0.25">
      <c r="B249" s="1">
        <v>483846</v>
      </c>
      <c r="C249">
        <v>263567</v>
      </c>
      <c r="D249">
        <v>380557</v>
      </c>
      <c r="E249">
        <v>310327</v>
      </c>
      <c r="F249">
        <v>323064</v>
      </c>
      <c r="G249">
        <v>418596</v>
      </c>
      <c r="H249">
        <v>414172</v>
      </c>
      <c r="I249">
        <v>368916</v>
      </c>
      <c r="J249">
        <v>359759</v>
      </c>
      <c r="K249">
        <v>333574</v>
      </c>
      <c r="L249">
        <v>368667</v>
      </c>
      <c r="M249">
        <v>330817</v>
      </c>
      <c r="N249">
        <v>342885</v>
      </c>
      <c r="O249">
        <v>389587</v>
      </c>
      <c r="P249">
        <v>379305</v>
      </c>
      <c r="Q249">
        <v>358547</v>
      </c>
      <c r="R249">
        <v>356568</v>
      </c>
      <c r="S249">
        <v>258275</v>
      </c>
      <c r="T249">
        <v>261322</v>
      </c>
      <c r="U249">
        <v>339702</v>
      </c>
    </row>
    <row r="250" spans="2:21" x14ac:dyDescent="0.25">
      <c r="B250" s="1">
        <v>509059</v>
      </c>
      <c r="C250">
        <v>267546</v>
      </c>
      <c r="D250">
        <v>398426</v>
      </c>
      <c r="E250">
        <v>320191</v>
      </c>
      <c r="F250">
        <v>333126</v>
      </c>
      <c r="G250">
        <v>429387</v>
      </c>
      <c r="H250">
        <v>422113</v>
      </c>
      <c r="I250">
        <v>381375</v>
      </c>
      <c r="J250">
        <v>372907</v>
      </c>
      <c r="K250">
        <v>340317</v>
      </c>
      <c r="L250">
        <v>374198</v>
      </c>
      <c r="M250">
        <v>367475</v>
      </c>
      <c r="N250">
        <v>369413</v>
      </c>
      <c r="O250">
        <v>381422</v>
      </c>
      <c r="P250">
        <v>373566</v>
      </c>
      <c r="Q250">
        <v>365182</v>
      </c>
      <c r="R250">
        <v>367086</v>
      </c>
      <c r="S250">
        <v>347686</v>
      </c>
      <c r="T250">
        <v>256581</v>
      </c>
      <c r="U250">
        <v>334316</v>
      </c>
    </row>
    <row r="251" spans="2:21" x14ac:dyDescent="0.25">
      <c r="B251" s="1">
        <v>487912</v>
      </c>
      <c r="C251">
        <v>253745</v>
      </c>
      <c r="D251">
        <v>375675</v>
      </c>
      <c r="E251">
        <v>313091</v>
      </c>
      <c r="F251">
        <v>318085</v>
      </c>
      <c r="G251">
        <v>422320</v>
      </c>
      <c r="H251">
        <v>413216</v>
      </c>
      <c r="I251">
        <v>351900</v>
      </c>
      <c r="J251">
        <v>344978</v>
      </c>
      <c r="K251">
        <v>304086</v>
      </c>
      <c r="L251">
        <v>395526</v>
      </c>
      <c r="M251">
        <v>338750</v>
      </c>
      <c r="N251">
        <v>354320</v>
      </c>
      <c r="O251">
        <v>408353</v>
      </c>
      <c r="P251">
        <v>403703</v>
      </c>
      <c r="Q251">
        <v>348141</v>
      </c>
      <c r="R251">
        <v>337263</v>
      </c>
      <c r="S251">
        <v>255299</v>
      </c>
      <c r="T251">
        <v>247909</v>
      </c>
      <c r="U251">
        <v>311913</v>
      </c>
    </row>
    <row r="252" spans="2:21" x14ac:dyDescent="0.25">
      <c r="B252" s="1">
        <v>551123</v>
      </c>
      <c r="C252">
        <v>278571</v>
      </c>
      <c r="D252">
        <v>396543</v>
      </c>
      <c r="E252">
        <v>325865</v>
      </c>
      <c r="F252">
        <v>347351</v>
      </c>
      <c r="G252">
        <v>442200</v>
      </c>
      <c r="H252">
        <v>432277</v>
      </c>
      <c r="I252">
        <v>380563</v>
      </c>
      <c r="J252">
        <v>389987</v>
      </c>
      <c r="K252">
        <v>357463</v>
      </c>
      <c r="L252">
        <v>369818</v>
      </c>
      <c r="M252">
        <v>361835</v>
      </c>
      <c r="N252">
        <v>345851</v>
      </c>
      <c r="O252">
        <v>389196</v>
      </c>
      <c r="P252">
        <v>395695</v>
      </c>
      <c r="Q252">
        <v>379751</v>
      </c>
      <c r="R252">
        <v>389927</v>
      </c>
      <c r="S252">
        <v>359984</v>
      </c>
      <c r="T252">
        <v>284178</v>
      </c>
      <c r="U252">
        <v>360019</v>
      </c>
    </row>
    <row r="253" spans="2:21" x14ac:dyDescent="0.25">
      <c r="B253" s="1">
        <v>476160</v>
      </c>
      <c r="C253">
        <v>236662</v>
      </c>
      <c r="D253">
        <v>367486</v>
      </c>
      <c r="E253">
        <v>299838</v>
      </c>
      <c r="F253">
        <v>312233</v>
      </c>
      <c r="G253">
        <v>413234</v>
      </c>
      <c r="H253">
        <v>406547</v>
      </c>
      <c r="I253">
        <v>341475</v>
      </c>
      <c r="J253">
        <v>342141</v>
      </c>
      <c r="K253">
        <v>326506</v>
      </c>
      <c r="L253">
        <v>370383</v>
      </c>
      <c r="M253">
        <v>333689</v>
      </c>
      <c r="N253">
        <v>360323</v>
      </c>
      <c r="O253">
        <v>366399</v>
      </c>
      <c r="P253">
        <v>368370</v>
      </c>
      <c r="Q253">
        <v>346858</v>
      </c>
      <c r="R253">
        <v>356888</v>
      </c>
      <c r="S253">
        <v>243215</v>
      </c>
      <c r="T253">
        <v>241983</v>
      </c>
      <c r="U253">
        <v>304906</v>
      </c>
    </row>
    <row r="254" spans="2:21" x14ac:dyDescent="0.25">
      <c r="B254" s="1">
        <v>546854</v>
      </c>
      <c r="C254">
        <v>270801</v>
      </c>
      <c r="D254">
        <v>393076</v>
      </c>
      <c r="E254">
        <v>324802</v>
      </c>
      <c r="F254">
        <v>334276</v>
      </c>
      <c r="G254">
        <v>422534</v>
      </c>
      <c r="H254">
        <v>417489</v>
      </c>
      <c r="I254">
        <v>376254</v>
      </c>
      <c r="J254">
        <v>374518</v>
      </c>
      <c r="K254">
        <v>347071</v>
      </c>
      <c r="L254">
        <v>379186</v>
      </c>
      <c r="M254">
        <v>366349</v>
      </c>
      <c r="N254">
        <v>355369</v>
      </c>
      <c r="O254">
        <v>374853</v>
      </c>
      <c r="P254">
        <v>374891</v>
      </c>
      <c r="Q254">
        <v>378743</v>
      </c>
      <c r="R254">
        <v>378612</v>
      </c>
      <c r="S254">
        <v>343100</v>
      </c>
      <c r="T254">
        <v>279914</v>
      </c>
      <c r="U254">
        <v>342512</v>
      </c>
    </row>
    <row r="255" spans="2:21" x14ac:dyDescent="0.25">
      <c r="B255" s="1">
        <v>542330</v>
      </c>
      <c r="C255">
        <v>269836</v>
      </c>
      <c r="D255">
        <v>393007</v>
      </c>
      <c r="E255">
        <v>326630</v>
      </c>
      <c r="F255">
        <v>331714</v>
      </c>
      <c r="G255">
        <v>418724</v>
      </c>
      <c r="H255">
        <v>409043</v>
      </c>
      <c r="I255">
        <v>389475</v>
      </c>
      <c r="J255">
        <v>395422</v>
      </c>
      <c r="K255">
        <v>350527</v>
      </c>
      <c r="L255">
        <v>390873</v>
      </c>
      <c r="M255">
        <v>359552</v>
      </c>
      <c r="N255">
        <v>348621</v>
      </c>
      <c r="O255">
        <v>358372</v>
      </c>
      <c r="P255">
        <v>365468</v>
      </c>
      <c r="Q255">
        <v>378577</v>
      </c>
      <c r="R255">
        <v>372254</v>
      </c>
      <c r="S255">
        <v>266525</v>
      </c>
      <c r="T255">
        <v>267277</v>
      </c>
      <c r="U255">
        <v>327388</v>
      </c>
    </row>
    <row r="256" spans="2:21" x14ac:dyDescent="0.25">
      <c r="B256" s="1">
        <v>583006</v>
      </c>
      <c r="C256">
        <v>281857</v>
      </c>
      <c r="D256">
        <v>400712</v>
      </c>
      <c r="E256">
        <v>332498</v>
      </c>
      <c r="F256">
        <v>342918</v>
      </c>
      <c r="G256">
        <v>438226</v>
      </c>
      <c r="H256">
        <v>427856</v>
      </c>
      <c r="I256">
        <v>393749</v>
      </c>
      <c r="J256">
        <v>387362</v>
      </c>
      <c r="K256">
        <v>374684</v>
      </c>
      <c r="L256">
        <v>385426</v>
      </c>
      <c r="M256">
        <v>377856</v>
      </c>
      <c r="N256">
        <v>397504</v>
      </c>
      <c r="O256">
        <v>374581</v>
      </c>
      <c r="P256">
        <v>383435</v>
      </c>
      <c r="Q256">
        <v>401331</v>
      </c>
      <c r="R256">
        <v>395645</v>
      </c>
      <c r="S256">
        <v>339698</v>
      </c>
      <c r="T256">
        <v>283077</v>
      </c>
      <c r="U256">
        <v>345763</v>
      </c>
    </row>
    <row r="257" spans="2:21" x14ac:dyDescent="0.25">
      <c r="B257" s="1">
        <v>555049</v>
      </c>
      <c r="C257">
        <v>271135</v>
      </c>
      <c r="D257">
        <v>380981</v>
      </c>
      <c r="E257">
        <v>315005</v>
      </c>
      <c r="F257">
        <v>327131</v>
      </c>
      <c r="G257">
        <v>420823</v>
      </c>
      <c r="H257">
        <v>411650</v>
      </c>
      <c r="I257">
        <v>362913</v>
      </c>
      <c r="J257">
        <v>364583</v>
      </c>
      <c r="K257">
        <v>336114</v>
      </c>
      <c r="L257">
        <v>385266</v>
      </c>
      <c r="M257">
        <v>374779</v>
      </c>
      <c r="N257">
        <v>380959</v>
      </c>
      <c r="O257">
        <v>389518</v>
      </c>
      <c r="P257">
        <v>376831</v>
      </c>
      <c r="Q257">
        <v>381527</v>
      </c>
      <c r="R257">
        <v>373118</v>
      </c>
      <c r="S257">
        <v>270162</v>
      </c>
      <c r="T257">
        <v>286273</v>
      </c>
      <c r="U257">
        <v>332833</v>
      </c>
    </row>
    <row r="258" spans="2:21" x14ac:dyDescent="0.25">
      <c r="B258" s="1">
        <v>537854</v>
      </c>
      <c r="C258">
        <v>245472</v>
      </c>
      <c r="D258">
        <v>384351</v>
      </c>
      <c r="E258">
        <v>312286</v>
      </c>
      <c r="F258">
        <v>323928</v>
      </c>
      <c r="G258">
        <v>421181</v>
      </c>
      <c r="H258">
        <v>413489</v>
      </c>
      <c r="I258">
        <v>355204</v>
      </c>
      <c r="J258">
        <v>358440</v>
      </c>
      <c r="K258">
        <v>326551</v>
      </c>
      <c r="L258">
        <v>391217</v>
      </c>
      <c r="M258">
        <v>352552</v>
      </c>
      <c r="N258">
        <v>371752</v>
      </c>
      <c r="O258">
        <v>404721</v>
      </c>
      <c r="P258">
        <v>399199</v>
      </c>
      <c r="Q258">
        <v>354328</v>
      </c>
      <c r="R258">
        <v>344949</v>
      </c>
      <c r="S258">
        <v>252274</v>
      </c>
      <c r="T258">
        <v>251973</v>
      </c>
      <c r="U258">
        <v>308192</v>
      </c>
    </row>
    <row r="259" spans="2:21" x14ac:dyDescent="0.25">
      <c r="B259" s="1">
        <v>534211</v>
      </c>
      <c r="C259">
        <v>250229</v>
      </c>
      <c r="D259">
        <v>385781</v>
      </c>
      <c r="E259">
        <v>313898</v>
      </c>
      <c r="F259">
        <v>319594</v>
      </c>
      <c r="G259">
        <v>419776</v>
      </c>
      <c r="H259">
        <v>410955</v>
      </c>
      <c r="I259">
        <v>368332</v>
      </c>
      <c r="J259">
        <v>373366</v>
      </c>
      <c r="K259">
        <v>333318</v>
      </c>
      <c r="L259">
        <v>409020</v>
      </c>
      <c r="M259">
        <v>356205</v>
      </c>
      <c r="N259">
        <v>384455</v>
      </c>
      <c r="O259">
        <v>371758</v>
      </c>
      <c r="P259">
        <v>370544</v>
      </c>
      <c r="Q259">
        <v>361218</v>
      </c>
      <c r="R259">
        <v>370659</v>
      </c>
      <c r="S259">
        <v>317449</v>
      </c>
      <c r="T259">
        <v>261455</v>
      </c>
      <c r="U259">
        <v>327847</v>
      </c>
    </row>
    <row r="260" spans="2:21" x14ac:dyDescent="0.25">
      <c r="B260" s="1">
        <v>499037</v>
      </c>
      <c r="C260">
        <v>244176</v>
      </c>
      <c r="D260">
        <v>374867</v>
      </c>
      <c r="E260">
        <v>304770</v>
      </c>
      <c r="F260">
        <v>323834</v>
      </c>
      <c r="G260">
        <v>421413</v>
      </c>
      <c r="H260">
        <v>414343</v>
      </c>
      <c r="I260">
        <v>344476</v>
      </c>
      <c r="J260">
        <v>340995</v>
      </c>
      <c r="K260">
        <v>311076</v>
      </c>
      <c r="L260">
        <v>392257</v>
      </c>
      <c r="M260">
        <v>338780</v>
      </c>
      <c r="N260">
        <v>345111</v>
      </c>
      <c r="O260">
        <v>398590</v>
      </c>
      <c r="P260">
        <v>389543</v>
      </c>
      <c r="Q260">
        <v>330062</v>
      </c>
      <c r="R260">
        <v>319491</v>
      </c>
      <c r="S260">
        <v>247242</v>
      </c>
      <c r="T260">
        <v>253468</v>
      </c>
      <c r="U260">
        <v>331872</v>
      </c>
    </row>
    <row r="261" spans="2:21" x14ac:dyDescent="0.25">
      <c r="B261" s="1">
        <v>527181</v>
      </c>
      <c r="C261">
        <v>276361</v>
      </c>
      <c r="D261">
        <v>386022</v>
      </c>
      <c r="E261">
        <v>323643</v>
      </c>
      <c r="F261">
        <v>343760</v>
      </c>
      <c r="G261">
        <v>427506</v>
      </c>
      <c r="H261">
        <v>418687</v>
      </c>
      <c r="I261">
        <v>355089</v>
      </c>
      <c r="J261">
        <v>352438</v>
      </c>
      <c r="K261">
        <v>319099</v>
      </c>
      <c r="L261">
        <v>381321</v>
      </c>
      <c r="M261">
        <v>344094</v>
      </c>
      <c r="N261">
        <v>363351</v>
      </c>
      <c r="O261">
        <v>393488</v>
      </c>
      <c r="P261">
        <v>386237</v>
      </c>
      <c r="Q261">
        <v>356709</v>
      </c>
      <c r="R261">
        <v>335718</v>
      </c>
      <c r="S261">
        <v>278255</v>
      </c>
      <c r="T261">
        <v>277020</v>
      </c>
      <c r="U261">
        <v>340668</v>
      </c>
    </row>
    <row r="262" spans="2:21" x14ac:dyDescent="0.25">
      <c r="B262" s="1">
        <v>550304</v>
      </c>
      <c r="C262">
        <v>281692</v>
      </c>
      <c r="D262">
        <v>400019</v>
      </c>
      <c r="E262">
        <v>328696</v>
      </c>
      <c r="F262">
        <v>340907</v>
      </c>
      <c r="G262">
        <v>424676</v>
      </c>
      <c r="H262">
        <v>416662</v>
      </c>
      <c r="I262">
        <v>382724</v>
      </c>
      <c r="J262">
        <v>385713</v>
      </c>
      <c r="K262">
        <v>363599</v>
      </c>
      <c r="L262">
        <v>380633</v>
      </c>
      <c r="M262">
        <v>368193</v>
      </c>
      <c r="N262">
        <v>380752</v>
      </c>
      <c r="O262">
        <v>355404</v>
      </c>
      <c r="P262">
        <v>360306</v>
      </c>
      <c r="Q262">
        <v>376418</v>
      </c>
      <c r="R262">
        <v>369076</v>
      </c>
      <c r="S262">
        <v>350757</v>
      </c>
      <c r="T262">
        <v>278269</v>
      </c>
      <c r="U262">
        <v>352898</v>
      </c>
    </row>
    <row r="263" spans="2:21" x14ac:dyDescent="0.25">
      <c r="B263" s="1">
        <v>505233</v>
      </c>
      <c r="C263">
        <v>246879</v>
      </c>
      <c r="D263">
        <v>375016</v>
      </c>
      <c r="E263">
        <v>299187</v>
      </c>
      <c r="F263">
        <v>311655</v>
      </c>
      <c r="G263">
        <v>408637</v>
      </c>
      <c r="H263">
        <v>398963</v>
      </c>
      <c r="I263">
        <v>351957</v>
      </c>
      <c r="J263">
        <v>348440</v>
      </c>
      <c r="K263">
        <v>317101</v>
      </c>
      <c r="L263">
        <v>361185</v>
      </c>
      <c r="M263">
        <v>333018</v>
      </c>
      <c r="N263">
        <v>337293</v>
      </c>
      <c r="O263">
        <v>376471</v>
      </c>
      <c r="P263">
        <v>366243</v>
      </c>
      <c r="Q263">
        <v>353241</v>
      </c>
      <c r="R263">
        <v>351610</v>
      </c>
      <c r="S263">
        <v>247826</v>
      </c>
      <c r="T263">
        <v>247067</v>
      </c>
      <c r="U263">
        <v>319307</v>
      </c>
    </row>
    <row r="264" spans="2:21" x14ac:dyDescent="0.25">
      <c r="B264" s="1">
        <v>549178</v>
      </c>
      <c r="C264">
        <v>259551</v>
      </c>
      <c r="D264">
        <v>385165</v>
      </c>
      <c r="E264">
        <v>310265</v>
      </c>
      <c r="F264">
        <v>326555</v>
      </c>
      <c r="G264">
        <v>422675</v>
      </c>
      <c r="H264">
        <v>413526</v>
      </c>
      <c r="I264">
        <v>363570</v>
      </c>
      <c r="J264">
        <v>357114</v>
      </c>
      <c r="K264">
        <v>323701</v>
      </c>
      <c r="L264">
        <v>383219</v>
      </c>
      <c r="M264">
        <v>362270</v>
      </c>
      <c r="N264">
        <v>369522</v>
      </c>
      <c r="O264">
        <v>376688</v>
      </c>
      <c r="P264">
        <v>368497</v>
      </c>
      <c r="Q264">
        <v>355891</v>
      </c>
      <c r="R264">
        <v>363897</v>
      </c>
      <c r="S264">
        <v>329120</v>
      </c>
      <c r="T264">
        <v>262882</v>
      </c>
      <c r="U264">
        <v>327951</v>
      </c>
    </row>
    <row r="265" spans="2:21" x14ac:dyDescent="0.25">
      <c r="B265" s="1">
        <v>510432.99999998801</v>
      </c>
      <c r="C265">
        <v>265685</v>
      </c>
      <c r="D265">
        <v>387038</v>
      </c>
      <c r="E265">
        <v>323511</v>
      </c>
      <c r="F265">
        <v>330827</v>
      </c>
      <c r="G265">
        <v>438450</v>
      </c>
      <c r="H265">
        <v>431606</v>
      </c>
      <c r="I265">
        <v>362800</v>
      </c>
      <c r="J265">
        <v>364249</v>
      </c>
      <c r="K265">
        <v>314353</v>
      </c>
      <c r="L265">
        <v>389153</v>
      </c>
      <c r="M265">
        <v>363722</v>
      </c>
      <c r="N265">
        <v>361927</v>
      </c>
      <c r="O265">
        <v>408921</v>
      </c>
      <c r="P265">
        <v>391569</v>
      </c>
      <c r="Q265">
        <v>351164</v>
      </c>
      <c r="R265">
        <v>354189</v>
      </c>
      <c r="S265">
        <v>264162</v>
      </c>
      <c r="T265">
        <v>257416</v>
      </c>
      <c r="U265">
        <v>349833</v>
      </c>
    </row>
    <row r="266" spans="2:21" x14ac:dyDescent="0.25">
      <c r="B266" s="1">
        <v>495099</v>
      </c>
      <c r="C266">
        <v>245338</v>
      </c>
      <c r="D266">
        <v>372976</v>
      </c>
      <c r="E266">
        <v>296147</v>
      </c>
      <c r="F266">
        <v>311648</v>
      </c>
      <c r="G266">
        <v>415456</v>
      </c>
      <c r="H266">
        <v>410089</v>
      </c>
      <c r="I266">
        <v>354060</v>
      </c>
      <c r="J266">
        <v>354921</v>
      </c>
      <c r="K266">
        <v>308188</v>
      </c>
      <c r="L266">
        <v>397246</v>
      </c>
      <c r="M266">
        <v>346366</v>
      </c>
      <c r="N266">
        <v>361560</v>
      </c>
      <c r="O266">
        <v>375504</v>
      </c>
      <c r="P266">
        <v>373453</v>
      </c>
      <c r="Q266">
        <v>351230</v>
      </c>
      <c r="R266">
        <v>343939</v>
      </c>
      <c r="S266">
        <v>244634</v>
      </c>
      <c r="T266">
        <v>246313</v>
      </c>
      <c r="U266">
        <v>318726</v>
      </c>
    </row>
    <row r="267" spans="2:21" x14ac:dyDescent="0.25">
      <c r="B267" s="1">
        <v>485045</v>
      </c>
      <c r="C267">
        <v>256851</v>
      </c>
      <c r="D267">
        <v>374014</v>
      </c>
      <c r="E267">
        <v>318029</v>
      </c>
      <c r="F267">
        <v>324683</v>
      </c>
      <c r="G267">
        <v>411970</v>
      </c>
      <c r="H267">
        <v>404975</v>
      </c>
      <c r="I267">
        <v>349844</v>
      </c>
      <c r="J267">
        <v>345207</v>
      </c>
      <c r="K267">
        <v>323733</v>
      </c>
      <c r="L267">
        <v>394518</v>
      </c>
      <c r="M267">
        <v>356383</v>
      </c>
      <c r="N267">
        <v>379058</v>
      </c>
      <c r="O267">
        <v>394876</v>
      </c>
      <c r="P267">
        <v>391333</v>
      </c>
      <c r="Q267">
        <v>351543</v>
      </c>
      <c r="R267">
        <v>341724</v>
      </c>
      <c r="S267">
        <v>250803</v>
      </c>
      <c r="T267">
        <v>255482</v>
      </c>
      <c r="U267">
        <v>328153</v>
      </c>
    </row>
    <row r="268" spans="2:21" x14ac:dyDescent="0.25">
      <c r="B268" s="1">
        <v>518837</v>
      </c>
      <c r="C268">
        <v>265240</v>
      </c>
      <c r="D268">
        <v>388792</v>
      </c>
      <c r="E268">
        <v>326500</v>
      </c>
      <c r="F268">
        <v>336590</v>
      </c>
      <c r="G268">
        <v>428827</v>
      </c>
      <c r="H268">
        <v>420197</v>
      </c>
      <c r="I268">
        <v>377339</v>
      </c>
      <c r="J268">
        <v>377109</v>
      </c>
      <c r="K268">
        <v>347211</v>
      </c>
      <c r="L268">
        <v>361519</v>
      </c>
      <c r="M268">
        <v>368181</v>
      </c>
      <c r="N268">
        <v>327261</v>
      </c>
      <c r="O268">
        <v>374417</v>
      </c>
      <c r="P268">
        <v>382459</v>
      </c>
      <c r="Q268">
        <v>387040</v>
      </c>
      <c r="R268">
        <v>385213</v>
      </c>
      <c r="S268">
        <v>338462</v>
      </c>
      <c r="T268">
        <v>269698</v>
      </c>
      <c r="U268">
        <v>329753</v>
      </c>
    </row>
    <row r="269" spans="2:21" x14ac:dyDescent="0.25">
      <c r="B269" s="1">
        <v>514842</v>
      </c>
      <c r="C269">
        <v>274973</v>
      </c>
      <c r="D269">
        <v>388224</v>
      </c>
      <c r="E269">
        <v>321499</v>
      </c>
      <c r="F269">
        <v>340625</v>
      </c>
      <c r="G269">
        <v>428255</v>
      </c>
      <c r="H269">
        <v>419676</v>
      </c>
      <c r="I269">
        <v>371184</v>
      </c>
      <c r="J269">
        <v>368352</v>
      </c>
      <c r="K269">
        <v>346673</v>
      </c>
      <c r="L269">
        <v>394454</v>
      </c>
      <c r="M269">
        <v>376602</v>
      </c>
      <c r="N269">
        <v>380295</v>
      </c>
      <c r="O269">
        <v>419472</v>
      </c>
      <c r="P269">
        <v>408384</v>
      </c>
      <c r="Q269">
        <v>349450</v>
      </c>
      <c r="R269">
        <v>354646</v>
      </c>
      <c r="S269">
        <v>275275</v>
      </c>
      <c r="T269">
        <v>270132</v>
      </c>
      <c r="U269">
        <v>325586</v>
      </c>
    </row>
    <row r="270" spans="2:21" x14ac:dyDescent="0.25">
      <c r="B270" s="1">
        <v>534442</v>
      </c>
      <c r="C270">
        <v>276058</v>
      </c>
      <c r="D270">
        <v>399978</v>
      </c>
      <c r="E270">
        <v>334141</v>
      </c>
      <c r="F270">
        <v>352541</v>
      </c>
      <c r="G270">
        <v>430730</v>
      </c>
      <c r="H270">
        <v>426116</v>
      </c>
      <c r="I270">
        <v>383948</v>
      </c>
      <c r="J270">
        <v>385858</v>
      </c>
      <c r="K270">
        <v>372931</v>
      </c>
      <c r="L270">
        <v>362049</v>
      </c>
      <c r="M270">
        <v>375619</v>
      </c>
      <c r="N270">
        <v>362687</v>
      </c>
      <c r="O270">
        <v>375663</v>
      </c>
      <c r="P270">
        <v>371317</v>
      </c>
      <c r="Q270">
        <v>390721</v>
      </c>
      <c r="R270">
        <v>387004</v>
      </c>
      <c r="S270">
        <v>366576</v>
      </c>
      <c r="T270">
        <v>299607</v>
      </c>
      <c r="U270">
        <v>352972</v>
      </c>
    </row>
    <row r="271" spans="2:21" x14ac:dyDescent="0.25">
      <c r="B271" s="1">
        <v>528591</v>
      </c>
      <c r="C271">
        <v>264287</v>
      </c>
      <c r="D271">
        <v>385235</v>
      </c>
      <c r="E271">
        <v>320651</v>
      </c>
      <c r="F271">
        <v>333827</v>
      </c>
      <c r="G271">
        <v>426004</v>
      </c>
      <c r="H271">
        <v>418609</v>
      </c>
      <c r="I271">
        <v>381428</v>
      </c>
      <c r="J271">
        <v>376357</v>
      </c>
      <c r="K271">
        <v>347757</v>
      </c>
      <c r="L271">
        <v>379187</v>
      </c>
      <c r="M271">
        <v>363243</v>
      </c>
      <c r="N271">
        <v>357212</v>
      </c>
      <c r="O271">
        <v>376125</v>
      </c>
      <c r="P271">
        <v>382969</v>
      </c>
      <c r="Q271">
        <v>378551</v>
      </c>
      <c r="R271">
        <v>372656</v>
      </c>
      <c r="S271">
        <v>265974</v>
      </c>
      <c r="T271">
        <v>274746</v>
      </c>
      <c r="U271">
        <v>350059</v>
      </c>
    </row>
    <row r="272" spans="2:21" x14ac:dyDescent="0.25">
      <c r="B272" s="1">
        <v>471026</v>
      </c>
      <c r="C272">
        <v>213132</v>
      </c>
      <c r="D272">
        <v>357973</v>
      </c>
      <c r="E272">
        <v>276497</v>
      </c>
      <c r="F272">
        <v>295445</v>
      </c>
      <c r="G272">
        <v>404109</v>
      </c>
      <c r="H272">
        <v>399159</v>
      </c>
      <c r="I272">
        <v>333332</v>
      </c>
      <c r="J272">
        <v>319320</v>
      </c>
      <c r="K272">
        <v>281918</v>
      </c>
      <c r="L272">
        <v>378965</v>
      </c>
      <c r="M272">
        <v>317810</v>
      </c>
      <c r="N272">
        <v>320654</v>
      </c>
      <c r="O272">
        <v>378780</v>
      </c>
      <c r="P272">
        <v>369887</v>
      </c>
      <c r="Q272">
        <v>319405</v>
      </c>
      <c r="R272">
        <v>318101</v>
      </c>
      <c r="S272">
        <v>217204</v>
      </c>
      <c r="T272">
        <v>221519</v>
      </c>
      <c r="U272">
        <v>319801</v>
      </c>
    </row>
    <row r="273" spans="1:21" x14ac:dyDescent="0.25">
      <c r="B273" s="1">
        <v>562778</v>
      </c>
      <c r="C273">
        <v>266019</v>
      </c>
      <c r="D273">
        <v>397742</v>
      </c>
      <c r="E273">
        <v>320997</v>
      </c>
      <c r="F273">
        <v>340888</v>
      </c>
      <c r="G273">
        <v>436381</v>
      </c>
      <c r="H273">
        <v>430131</v>
      </c>
      <c r="I273">
        <v>384272</v>
      </c>
      <c r="J273">
        <v>378772</v>
      </c>
      <c r="K273">
        <v>364997</v>
      </c>
      <c r="L273">
        <v>371890</v>
      </c>
      <c r="M273">
        <v>349589</v>
      </c>
      <c r="N273">
        <v>374190</v>
      </c>
      <c r="O273">
        <v>380798</v>
      </c>
      <c r="P273">
        <v>385921</v>
      </c>
      <c r="Q273">
        <v>388417</v>
      </c>
      <c r="R273">
        <v>394743</v>
      </c>
      <c r="S273">
        <v>356334</v>
      </c>
      <c r="T273">
        <v>271642</v>
      </c>
      <c r="U273">
        <v>328062</v>
      </c>
    </row>
    <row r="274" spans="1:21" x14ac:dyDescent="0.25">
      <c r="B274" s="1">
        <v>509330</v>
      </c>
      <c r="C274">
        <v>255251</v>
      </c>
      <c r="D274">
        <v>375126</v>
      </c>
      <c r="E274">
        <v>314356</v>
      </c>
      <c r="F274">
        <v>315881</v>
      </c>
      <c r="G274">
        <v>402904</v>
      </c>
      <c r="H274">
        <v>398381</v>
      </c>
      <c r="I274">
        <v>355765</v>
      </c>
      <c r="J274">
        <v>345886</v>
      </c>
      <c r="K274">
        <v>319278</v>
      </c>
      <c r="L274">
        <v>345565</v>
      </c>
      <c r="M274">
        <v>343484</v>
      </c>
      <c r="N274">
        <v>328383</v>
      </c>
      <c r="O274">
        <v>360061</v>
      </c>
      <c r="P274">
        <v>363922</v>
      </c>
      <c r="Q274">
        <v>352232</v>
      </c>
      <c r="R274">
        <v>340392</v>
      </c>
      <c r="S274">
        <v>253422</v>
      </c>
      <c r="T274">
        <v>264030</v>
      </c>
      <c r="U274">
        <v>336052</v>
      </c>
    </row>
    <row r="275" spans="1:21" x14ac:dyDescent="0.25">
      <c r="B275" s="1">
        <v>502937</v>
      </c>
      <c r="C275">
        <v>248471</v>
      </c>
      <c r="D275">
        <v>372932</v>
      </c>
      <c r="E275">
        <v>303608</v>
      </c>
      <c r="F275">
        <v>318470</v>
      </c>
      <c r="G275">
        <v>417620</v>
      </c>
      <c r="H275">
        <v>409241</v>
      </c>
      <c r="I275">
        <v>360887</v>
      </c>
      <c r="J275">
        <v>356937</v>
      </c>
      <c r="K275">
        <v>337234</v>
      </c>
      <c r="L275">
        <v>381312</v>
      </c>
      <c r="M275">
        <v>362154</v>
      </c>
      <c r="N275">
        <v>361180</v>
      </c>
      <c r="O275">
        <v>391658</v>
      </c>
      <c r="P275">
        <v>377322</v>
      </c>
      <c r="Q275">
        <v>380814</v>
      </c>
      <c r="R275">
        <v>365905</v>
      </c>
      <c r="S275">
        <v>253637</v>
      </c>
      <c r="T275">
        <v>255260</v>
      </c>
      <c r="U275">
        <v>299541</v>
      </c>
    </row>
    <row r="276" spans="1:21" x14ac:dyDescent="0.25">
      <c r="B276" s="1">
        <v>564428</v>
      </c>
      <c r="C276">
        <v>260076</v>
      </c>
      <c r="D276">
        <v>392136</v>
      </c>
      <c r="E276">
        <v>315794</v>
      </c>
      <c r="F276">
        <v>325041</v>
      </c>
      <c r="G276">
        <v>426835</v>
      </c>
      <c r="H276">
        <v>418068</v>
      </c>
      <c r="I276">
        <v>368794</v>
      </c>
      <c r="J276">
        <v>365891</v>
      </c>
      <c r="K276">
        <v>325497</v>
      </c>
      <c r="L276">
        <v>363549</v>
      </c>
      <c r="M276">
        <v>360144</v>
      </c>
      <c r="N276">
        <v>356237</v>
      </c>
      <c r="O276">
        <v>378613</v>
      </c>
      <c r="P276">
        <v>381472</v>
      </c>
      <c r="Q276">
        <v>351527</v>
      </c>
      <c r="R276">
        <v>359703</v>
      </c>
      <c r="S276">
        <v>328921</v>
      </c>
      <c r="T276">
        <v>260289</v>
      </c>
      <c r="U276">
        <v>317856</v>
      </c>
    </row>
    <row r="277" spans="1:21" x14ac:dyDescent="0.25">
      <c r="B277" s="1">
        <v>534126</v>
      </c>
      <c r="C277">
        <v>254922</v>
      </c>
      <c r="D277">
        <v>368676</v>
      </c>
      <c r="E277">
        <v>308264</v>
      </c>
      <c r="F277">
        <v>323756</v>
      </c>
      <c r="G277">
        <v>400867</v>
      </c>
      <c r="H277">
        <v>394265</v>
      </c>
      <c r="I277">
        <v>347904</v>
      </c>
      <c r="J277">
        <v>344650</v>
      </c>
      <c r="K277">
        <v>322452</v>
      </c>
      <c r="L277">
        <v>364782</v>
      </c>
      <c r="M277">
        <v>337741</v>
      </c>
      <c r="N277">
        <v>343568</v>
      </c>
      <c r="O277">
        <v>370847</v>
      </c>
      <c r="P277">
        <v>370765</v>
      </c>
      <c r="Q277">
        <v>336129</v>
      </c>
      <c r="R277">
        <v>349651</v>
      </c>
      <c r="S277">
        <v>254198</v>
      </c>
      <c r="T277">
        <v>270168</v>
      </c>
      <c r="U277">
        <v>323347</v>
      </c>
    </row>
    <row r="278" spans="1:21" x14ac:dyDescent="0.25">
      <c r="B278" s="1">
        <v>494704</v>
      </c>
      <c r="C278">
        <v>239403</v>
      </c>
      <c r="D278">
        <v>361009</v>
      </c>
      <c r="E278">
        <v>294332</v>
      </c>
      <c r="F278">
        <v>305363</v>
      </c>
      <c r="G278">
        <v>398524</v>
      </c>
      <c r="H278">
        <v>393965</v>
      </c>
      <c r="I278">
        <v>347059</v>
      </c>
      <c r="J278">
        <v>337782</v>
      </c>
      <c r="K278">
        <v>316080</v>
      </c>
      <c r="L278">
        <v>372787</v>
      </c>
      <c r="M278">
        <v>334576</v>
      </c>
      <c r="N278">
        <v>360054</v>
      </c>
      <c r="O278">
        <v>362205</v>
      </c>
      <c r="P278">
        <v>353897</v>
      </c>
      <c r="Q278">
        <v>348759</v>
      </c>
      <c r="R278">
        <v>336342</v>
      </c>
      <c r="S278">
        <v>245403</v>
      </c>
      <c r="T278">
        <v>249167</v>
      </c>
      <c r="U278">
        <v>317639</v>
      </c>
    </row>
    <row r="279" spans="1:21" x14ac:dyDescent="0.25">
      <c r="B279" s="1">
        <v>512922</v>
      </c>
      <c r="C279">
        <v>272148</v>
      </c>
      <c r="D279">
        <v>398699</v>
      </c>
      <c r="E279">
        <v>330598</v>
      </c>
      <c r="F279">
        <v>341875</v>
      </c>
      <c r="G279">
        <v>428982</v>
      </c>
      <c r="H279">
        <v>422717</v>
      </c>
      <c r="I279">
        <v>373179</v>
      </c>
      <c r="J279">
        <v>373060</v>
      </c>
      <c r="K279">
        <v>351096</v>
      </c>
      <c r="L279">
        <v>395288</v>
      </c>
      <c r="M279">
        <v>380057</v>
      </c>
      <c r="N279">
        <v>379108</v>
      </c>
      <c r="O279">
        <v>399326</v>
      </c>
      <c r="P279">
        <v>412281</v>
      </c>
      <c r="Q279">
        <v>377622</v>
      </c>
      <c r="R279">
        <v>366568</v>
      </c>
      <c r="S279">
        <v>313952</v>
      </c>
      <c r="T279">
        <v>276684</v>
      </c>
      <c r="U279">
        <v>344545</v>
      </c>
    </row>
    <row r="280" spans="1:21" x14ac:dyDescent="0.25">
      <c r="A280" t="s">
        <v>1026</v>
      </c>
      <c r="B280" s="1">
        <f>AVERAGE(B190:B279)</f>
        <v>519549.73333333281</v>
      </c>
      <c r="C280">
        <f t="shared" ref="C280:U280" si="4">AVERAGE(C190:C279)</f>
        <v>258428.2111111111</v>
      </c>
      <c r="D280">
        <f t="shared" si="4"/>
        <v>381963.35555555555</v>
      </c>
      <c r="E280">
        <f t="shared" si="4"/>
        <v>313978.11111111112</v>
      </c>
      <c r="F280">
        <f t="shared" si="4"/>
        <v>326769.86666666664</v>
      </c>
      <c r="G280">
        <f t="shared" si="4"/>
        <v>418309.76666666666</v>
      </c>
      <c r="H280">
        <f t="shared" si="4"/>
        <v>410935.56666666665</v>
      </c>
      <c r="I280">
        <f t="shared" si="4"/>
        <v>363036.74444444443</v>
      </c>
      <c r="J280">
        <f t="shared" si="4"/>
        <v>360690.76666666666</v>
      </c>
      <c r="K280">
        <f t="shared" si="4"/>
        <v>332943.4222222222</v>
      </c>
      <c r="L280">
        <f t="shared" si="4"/>
        <v>378448.01111111109</v>
      </c>
      <c r="M280">
        <f t="shared" si="4"/>
        <v>355193.0777777778</v>
      </c>
      <c r="N280">
        <f t="shared" si="4"/>
        <v>355894.75555555557</v>
      </c>
      <c r="O280">
        <f t="shared" si="4"/>
        <v>377607.05555555556</v>
      </c>
      <c r="P280">
        <f t="shared" si="4"/>
        <v>376230.08888888889</v>
      </c>
      <c r="Q280">
        <f t="shared" si="4"/>
        <v>361572.54444444447</v>
      </c>
      <c r="R280">
        <f t="shared" si="4"/>
        <v>360581.2</v>
      </c>
      <c r="S280">
        <f t="shared" si="4"/>
        <v>286164.43333333335</v>
      </c>
      <c r="T280">
        <f t="shared" si="4"/>
        <v>263564.82222222222</v>
      </c>
      <c r="U280">
        <f t="shared" si="4"/>
        <v>329141.58888888889</v>
      </c>
    </row>
    <row r="281" spans="1:21" x14ac:dyDescent="0.25">
      <c r="A281" t="s">
        <v>1027</v>
      </c>
      <c r="B281">
        <f>MEDIAN(B190:B279)</f>
        <v>517995</v>
      </c>
      <c r="C281">
        <f t="shared" ref="C281:U281" si="5">MEDIAN(C190:C279)</f>
        <v>259815.5</v>
      </c>
      <c r="D281">
        <f t="shared" si="5"/>
        <v>382743.5</v>
      </c>
      <c r="E281">
        <f t="shared" si="5"/>
        <v>314148</v>
      </c>
      <c r="F281">
        <f t="shared" si="5"/>
        <v>327478.5</v>
      </c>
      <c r="G281">
        <f t="shared" si="5"/>
        <v>419869</v>
      </c>
      <c r="H281">
        <f t="shared" si="5"/>
        <v>412433</v>
      </c>
      <c r="I281">
        <f t="shared" si="5"/>
        <v>362865</v>
      </c>
      <c r="J281">
        <f t="shared" si="5"/>
        <v>359963.5</v>
      </c>
      <c r="K281">
        <f t="shared" si="5"/>
        <v>333786.5</v>
      </c>
      <c r="L281">
        <f t="shared" si="5"/>
        <v>377842.5</v>
      </c>
      <c r="M281">
        <f t="shared" si="5"/>
        <v>356294</v>
      </c>
      <c r="N281">
        <f t="shared" si="5"/>
        <v>358166.5</v>
      </c>
      <c r="O281">
        <f t="shared" si="5"/>
        <v>376579.5</v>
      </c>
      <c r="P281">
        <f t="shared" si="5"/>
        <v>374882.5</v>
      </c>
      <c r="Q281">
        <f t="shared" si="5"/>
        <v>358954.5</v>
      </c>
      <c r="R281">
        <f t="shared" si="5"/>
        <v>362628.5</v>
      </c>
      <c r="S281">
        <f t="shared" si="5"/>
        <v>270618</v>
      </c>
      <c r="T281">
        <f t="shared" si="5"/>
        <v>264479.5</v>
      </c>
      <c r="U281">
        <f t="shared" si="5"/>
        <v>328006.5</v>
      </c>
    </row>
    <row r="283" spans="1:21" x14ac:dyDescent="0.25">
      <c r="B283" t="s">
        <v>1024</v>
      </c>
    </row>
    <row r="284" spans="1:21" x14ac:dyDescent="0.25">
      <c r="B284" s="1">
        <v>554192</v>
      </c>
      <c r="C284">
        <v>263114</v>
      </c>
      <c r="D284">
        <v>399215</v>
      </c>
      <c r="E284">
        <v>331161</v>
      </c>
      <c r="F284">
        <v>336385</v>
      </c>
      <c r="G284">
        <v>362834</v>
      </c>
      <c r="H284">
        <v>360064</v>
      </c>
      <c r="I284">
        <v>369385</v>
      </c>
      <c r="J284">
        <v>368928</v>
      </c>
      <c r="K284">
        <v>350631</v>
      </c>
      <c r="L284">
        <v>359343</v>
      </c>
      <c r="M284">
        <v>349854</v>
      </c>
      <c r="N284">
        <v>345316</v>
      </c>
      <c r="O284">
        <v>336600</v>
      </c>
      <c r="P284">
        <v>339028</v>
      </c>
      <c r="Q284">
        <v>393872</v>
      </c>
      <c r="R284">
        <v>393674</v>
      </c>
      <c r="S284">
        <v>271074</v>
      </c>
      <c r="T284">
        <v>267206</v>
      </c>
      <c r="U284">
        <v>327773</v>
      </c>
    </row>
    <row r="285" spans="1:21" x14ac:dyDescent="0.25">
      <c r="B285" s="1">
        <v>599665</v>
      </c>
      <c r="C285">
        <v>282370</v>
      </c>
      <c r="D285">
        <v>400670</v>
      </c>
      <c r="E285">
        <v>337931</v>
      </c>
      <c r="F285">
        <v>344426</v>
      </c>
      <c r="G285">
        <v>372436</v>
      </c>
      <c r="H285">
        <v>361463</v>
      </c>
      <c r="I285">
        <v>365151</v>
      </c>
      <c r="J285">
        <v>355394</v>
      </c>
      <c r="K285">
        <v>366796</v>
      </c>
      <c r="L285">
        <v>365709</v>
      </c>
      <c r="M285">
        <v>362110</v>
      </c>
      <c r="N285">
        <v>348535</v>
      </c>
      <c r="O285">
        <v>354473</v>
      </c>
      <c r="P285">
        <v>371337</v>
      </c>
      <c r="Q285">
        <v>379359</v>
      </c>
      <c r="R285">
        <v>394576</v>
      </c>
      <c r="S285">
        <v>316206</v>
      </c>
      <c r="T285">
        <v>285850</v>
      </c>
      <c r="U285">
        <v>365973</v>
      </c>
    </row>
    <row r="286" spans="1:21" x14ac:dyDescent="0.25">
      <c r="B286" s="1">
        <v>487620</v>
      </c>
      <c r="C286">
        <v>248718</v>
      </c>
      <c r="D286">
        <v>379022</v>
      </c>
      <c r="E286">
        <v>304028</v>
      </c>
      <c r="F286">
        <v>311453</v>
      </c>
      <c r="G286">
        <v>340584</v>
      </c>
      <c r="H286">
        <v>330247</v>
      </c>
      <c r="I286">
        <v>339932</v>
      </c>
      <c r="J286">
        <v>322619</v>
      </c>
      <c r="K286">
        <v>312374</v>
      </c>
      <c r="L286">
        <v>324853</v>
      </c>
      <c r="M286">
        <v>334529</v>
      </c>
      <c r="N286">
        <v>307724</v>
      </c>
      <c r="O286">
        <v>352687</v>
      </c>
      <c r="P286">
        <v>363381</v>
      </c>
      <c r="Q286">
        <v>335254</v>
      </c>
      <c r="R286">
        <v>318511</v>
      </c>
      <c r="S286">
        <v>244409</v>
      </c>
      <c r="T286">
        <v>251451</v>
      </c>
      <c r="U286">
        <v>337163</v>
      </c>
    </row>
    <row r="287" spans="1:21" x14ac:dyDescent="0.25">
      <c r="B287" s="1">
        <v>495950</v>
      </c>
      <c r="C287">
        <v>281860</v>
      </c>
      <c r="D287">
        <v>380734</v>
      </c>
      <c r="E287">
        <v>313475</v>
      </c>
      <c r="F287">
        <v>337420</v>
      </c>
      <c r="G287">
        <v>345746</v>
      </c>
      <c r="H287">
        <v>337457</v>
      </c>
      <c r="I287">
        <v>333558</v>
      </c>
      <c r="J287">
        <v>337620</v>
      </c>
      <c r="K287">
        <v>315346</v>
      </c>
      <c r="L287">
        <v>342437</v>
      </c>
      <c r="M287">
        <v>329718</v>
      </c>
      <c r="N287">
        <v>317971</v>
      </c>
      <c r="O287">
        <v>354651</v>
      </c>
      <c r="P287">
        <v>359076</v>
      </c>
      <c r="Q287">
        <v>343794</v>
      </c>
      <c r="R287">
        <v>339532</v>
      </c>
      <c r="S287">
        <v>281450</v>
      </c>
      <c r="T287">
        <v>268462</v>
      </c>
      <c r="U287">
        <v>313715</v>
      </c>
    </row>
    <row r="288" spans="1:21" x14ac:dyDescent="0.25">
      <c r="B288" s="1">
        <v>500612</v>
      </c>
      <c r="C288">
        <v>282446</v>
      </c>
      <c r="D288">
        <v>381434</v>
      </c>
      <c r="E288">
        <v>329766</v>
      </c>
      <c r="F288">
        <v>337341</v>
      </c>
      <c r="G288">
        <v>339741</v>
      </c>
      <c r="H288">
        <v>330917</v>
      </c>
      <c r="I288">
        <v>337360</v>
      </c>
      <c r="J288">
        <v>328779</v>
      </c>
      <c r="K288">
        <v>327175</v>
      </c>
      <c r="L288">
        <v>362930</v>
      </c>
      <c r="M288">
        <v>328680</v>
      </c>
      <c r="N288">
        <v>343176</v>
      </c>
      <c r="O288">
        <v>376706</v>
      </c>
      <c r="P288">
        <v>361714</v>
      </c>
      <c r="Q288">
        <v>341933</v>
      </c>
      <c r="R288">
        <v>337316</v>
      </c>
      <c r="S288">
        <v>285886</v>
      </c>
      <c r="T288">
        <v>270613</v>
      </c>
      <c r="U288">
        <v>327783</v>
      </c>
    </row>
    <row r="289" spans="2:21" x14ac:dyDescent="0.25">
      <c r="B289" s="1">
        <v>517153</v>
      </c>
      <c r="C289">
        <v>270208</v>
      </c>
      <c r="D289">
        <v>398371</v>
      </c>
      <c r="E289">
        <v>315186</v>
      </c>
      <c r="F289">
        <v>339909</v>
      </c>
      <c r="G289">
        <v>364959</v>
      </c>
      <c r="H289">
        <v>353812</v>
      </c>
      <c r="I289">
        <v>357817</v>
      </c>
      <c r="J289">
        <v>350541</v>
      </c>
      <c r="K289">
        <v>334450</v>
      </c>
      <c r="L289">
        <v>375852</v>
      </c>
      <c r="M289">
        <v>360202</v>
      </c>
      <c r="N289">
        <v>356068</v>
      </c>
      <c r="O289">
        <v>394063</v>
      </c>
      <c r="P289">
        <v>386372</v>
      </c>
      <c r="Q289">
        <v>358116</v>
      </c>
      <c r="R289">
        <v>359761</v>
      </c>
      <c r="S289">
        <v>343594</v>
      </c>
      <c r="T289">
        <v>271776</v>
      </c>
      <c r="U289">
        <v>329452</v>
      </c>
    </row>
    <row r="290" spans="2:21" x14ac:dyDescent="0.25">
      <c r="B290" s="1">
        <v>522641</v>
      </c>
      <c r="C290">
        <v>269372</v>
      </c>
      <c r="D290">
        <v>375619</v>
      </c>
      <c r="E290">
        <v>323088</v>
      </c>
      <c r="F290">
        <v>334089</v>
      </c>
      <c r="G290">
        <v>355077</v>
      </c>
      <c r="H290">
        <v>342428</v>
      </c>
      <c r="I290">
        <v>336819</v>
      </c>
      <c r="J290">
        <v>339385</v>
      </c>
      <c r="K290">
        <v>318100</v>
      </c>
      <c r="L290">
        <v>353937</v>
      </c>
      <c r="M290">
        <v>332646</v>
      </c>
      <c r="N290">
        <v>326539</v>
      </c>
      <c r="O290">
        <v>368433</v>
      </c>
      <c r="P290">
        <v>372406</v>
      </c>
      <c r="Q290">
        <v>354934</v>
      </c>
      <c r="R290">
        <v>364928</v>
      </c>
      <c r="S290">
        <v>271227</v>
      </c>
      <c r="T290">
        <v>272671</v>
      </c>
      <c r="U290">
        <v>328394</v>
      </c>
    </row>
    <row r="291" spans="2:21" x14ac:dyDescent="0.25">
      <c r="B291" s="1">
        <v>528306</v>
      </c>
      <c r="C291">
        <v>261108</v>
      </c>
      <c r="D291">
        <v>379501</v>
      </c>
      <c r="E291">
        <v>306657</v>
      </c>
      <c r="F291">
        <v>331770</v>
      </c>
      <c r="G291">
        <v>344599</v>
      </c>
      <c r="H291">
        <v>346878</v>
      </c>
      <c r="I291">
        <v>326976</v>
      </c>
      <c r="J291">
        <v>325854</v>
      </c>
      <c r="K291">
        <v>320434</v>
      </c>
      <c r="L291">
        <v>378640</v>
      </c>
      <c r="M291">
        <v>337094</v>
      </c>
      <c r="N291">
        <v>331410</v>
      </c>
      <c r="O291">
        <v>372012</v>
      </c>
      <c r="P291">
        <v>360552</v>
      </c>
      <c r="Q291">
        <v>353210</v>
      </c>
      <c r="R291">
        <v>327251</v>
      </c>
      <c r="S291">
        <v>262515</v>
      </c>
      <c r="T291">
        <v>272945</v>
      </c>
      <c r="U291">
        <v>320235</v>
      </c>
    </row>
    <row r="292" spans="2:21" x14ac:dyDescent="0.25">
      <c r="B292" s="1">
        <v>525296</v>
      </c>
      <c r="C292">
        <v>231266</v>
      </c>
      <c r="D292">
        <v>374287</v>
      </c>
      <c r="E292">
        <v>302629</v>
      </c>
      <c r="F292">
        <v>315293</v>
      </c>
      <c r="G292">
        <v>348255</v>
      </c>
      <c r="H292">
        <v>329518</v>
      </c>
      <c r="I292">
        <v>325768</v>
      </c>
      <c r="J292">
        <v>330215</v>
      </c>
      <c r="K292">
        <v>318048</v>
      </c>
      <c r="L292">
        <v>354663</v>
      </c>
      <c r="M292">
        <v>339808</v>
      </c>
      <c r="N292">
        <v>335818</v>
      </c>
      <c r="O292">
        <v>343311</v>
      </c>
      <c r="P292">
        <v>361106</v>
      </c>
      <c r="Q292">
        <v>359026</v>
      </c>
      <c r="R292">
        <v>354367</v>
      </c>
      <c r="S292">
        <v>293019</v>
      </c>
      <c r="T292">
        <v>244052</v>
      </c>
      <c r="U292">
        <v>329145</v>
      </c>
    </row>
    <row r="293" spans="2:21" x14ac:dyDescent="0.25">
      <c r="B293" s="1">
        <v>537874</v>
      </c>
      <c r="C293">
        <v>263543</v>
      </c>
      <c r="D293">
        <v>392797</v>
      </c>
      <c r="E293">
        <v>317860</v>
      </c>
      <c r="F293">
        <v>338486</v>
      </c>
      <c r="G293">
        <v>349811</v>
      </c>
      <c r="H293">
        <v>339434</v>
      </c>
      <c r="I293">
        <v>337294</v>
      </c>
      <c r="J293">
        <v>346419</v>
      </c>
      <c r="K293">
        <v>346303</v>
      </c>
      <c r="L293">
        <v>339628</v>
      </c>
      <c r="M293">
        <v>339959</v>
      </c>
      <c r="N293">
        <v>335781</v>
      </c>
      <c r="O293">
        <v>355865</v>
      </c>
      <c r="P293">
        <v>353190</v>
      </c>
      <c r="Q293">
        <v>358988</v>
      </c>
      <c r="R293">
        <v>356398</v>
      </c>
      <c r="S293">
        <v>287569</v>
      </c>
      <c r="T293">
        <v>264553</v>
      </c>
      <c r="U293">
        <v>343747</v>
      </c>
    </row>
    <row r="294" spans="2:21" x14ac:dyDescent="0.25">
      <c r="B294" s="1">
        <v>507761</v>
      </c>
      <c r="C294">
        <v>242339</v>
      </c>
      <c r="D294">
        <v>362302</v>
      </c>
      <c r="E294">
        <v>305371</v>
      </c>
      <c r="F294">
        <v>308724</v>
      </c>
      <c r="G294">
        <v>339858</v>
      </c>
      <c r="H294">
        <v>333525</v>
      </c>
      <c r="I294">
        <v>330249</v>
      </c>
      <c r="J294">
        <v>333629</v>
      </c>
      <c r="K294">
        <v>311942</v>
      </c>
      <c r="L294">
        <v>361733</v>
      </c>
      <c r="M294">
        <v>328465</v>
      </c>
      <c r="N294">
        <v>342873</v>
      </c>
      <c r="O294">
        <v>344457</v>
      </c>
      <c r="P294">
        <v>324581</v>
      </c>
      <c r="Q294">
        <v>317114</v>
      </c>
      <c r="R294">
        <v>323427</v>
      </c>
      <c r="S294">
        <v>252492</v>
      </c>
      <c r="T294">
        <v>252845</v>
      </c>
      <c r="U294">
        <v>321623</v>
      </c>
    </row>
    <row r="295" spans="2:21" x14ac:dyDescent="0.25">
      <c r="B295" s="1">
        <v>466044</v>
      </c>
      <c r="C295">
        <v>244153</v>
      </c>
      <c r="D295">
        <v>365090</v>
      </c>
      <c r="E295">
        <v>301163</v>
      </c>
      <c r="F295">
        <v>313746</v>
      </c>
      <c r="G295">
        <v>337516</v>
      </c>
      <c r="H295">
        <v>330958</v>
      </c>
      <c r="I295">
        <v>334218</v>
      </c>
      <c r="J295">
        <v>331675</v>
      </c>
      <c r="K295">
        <v>306204</v>
      </c>
      <c r="L295">
        <v>356042</v>
      </c>
      <c r="M295">
        <v>329684</v>
      </c>
      <c r="N295">
        <v>324334</v>
      </c>
      <c r="O295">
        <v>352058</v>
      </c>
      <c r="P295">
        <v>348868</v>
      </c>
      <c r="Q295">
        <v>349387</v>
      </c>
      <c r="R295">
        <v>337697</v>
      </c>
      <c r="S295">
        <v>252894</v>
      </c>
      <c r="T295">
        <v>249794</v>
      </c>
      <c r="U295">
        <v>328369</v>
      </c>
    </row>
    <row r="296" spans="2:21" x14ac:dyDescent="0.25">
      <c r="B296" s="1">
        <v>556100</v>
      </c>
      <c r="C296">
        <v>243237</v>
      </c>
      <c r="D296">
        <v>392277</v>
      </c>
      <c r="E296">
        <v>313940</v>
      </c>
      <c r="F296">
        <v>323729</v>
      </c>
      <c r="G296">
        <v>362011</v>
      </c>
      <c r="H296">
        <v>359926</v>
      </c>
      <c r="I296">
        <v>364583</v>
      </c>
      <c r="J296">
        <v>369778</v>
      </c>
      <c r="K296">
        <v>342801</v>
      </c>
      <c r="L296">
        <v>375745</v>
      </c>
      <c r="M296">
        <v>349711</v>
      </c>
      <c r="N296">
        <v>361585</v>
      </c>
      <c r="O296">
        <v>355872</v>
      </c>
      <c r="P296">
        <v>348644</v>
      </c>
      <c r="Q296">
        <v>373675</v>
      </c>
      <c r="R296">
        <v>365323</v>
      </c>
      <c r="S296">
        <v>351082</v>
      </c>
      <c r="T296">
        <v>256102</v>
      </c>
      <c r="U296">
        <v>340346</v>
      </c>
    </row>
    <row r="297" spans="2:21" x14ac:dyDescent="0.25">
      <c r="B297" s="1">
        <v>539843</v>
      </c>
      <c r="C297">
        <v>255677</v>
      </c>
      <c r="D297">
        <v>380910</v>
      </c>
      <c r="E297">
        <v>321066</v>
      </c>
      <c r="F297">
        <v>327826</v>
      </c>
      <c r="G297">
        <v>348794</v>
      </c>
      <c r="H297">
        <v>344045</v>
      </c>
      <c r="I297">
        <v>347910</v>
      </c>
      <c r="J297">
        <v>356551</v>
      </c>
      <c r="K297">
        <v>334254</v>
      </c>
      <c r="L297">
        <v>376689</v>
      </c>
      <c r="M297">
        <v>344664</v>
      </c>
      <c r="N297">
        <v>358113</v>
      </c>
      <c r="O297">
        <v>378201</v>
      </c>
      <c r="P297">
        <v>359379</v>
      </c>
      <c r="Q297">
        <v>354478</v>
      </c>
      <c r="R297">
        <v>349303</v>
      </c>
      <c r="S297">
        <v>253240</v>
      </c>
      <c r="T297">
        <v>261592</v>
      </c>
      <c r="U297">
        <v>320804</v>
      </c>
    </row>
    <row r="298" spans="2:21" x14ac:dyDescent="0.25">
      <c r="B298" s="1">
        <v>469949</v>
      </c>
      <c r="C298">
        <v>233795</v>
      </c>
      <c r="D298">
        <v>352076</v>
      </c>
      <c r="E298">
        <v>288070</v>
      </c>
      <c r="F298">
        <v>299296</v>
      </c>
      <c r="G298">
        <v>319332</v>
      </c>
      <c r="H298">
        <v>320333</v>
      </c>
      <c r="I298">
        <v>304504</v>
      </c>
      <c r="J298">
        <v>304140</v>
      </c>
      <c r="K298">
        <v>281857</v>
      </c>
      <c r="L298">
        <v>347871</v>
      </c>
      <c r="M298">
        <v>326123</v>
      </c>
      <c r="N298">
        <v>336601</v>
      </c>
      <c r="O298">
        <v>328903</v>
      </c>
      <c r="P298">
        <v>320733</v>
      </c>
      <c r="Q298">
        <v>316326</v>
      </c>
      <c r="R298">
        <v>315573</v>
      </c>
      <c r="S298">
        <v>229627</v>
      </c>
      <c r="T298">
        <v>238855</v>
      </c>
      <c r="U298">
        <v>295706</v>
      </c>
    </row>
    <row r="299" spans="2:21" x14ac:dyDescent="0.25">
      <c r="B299" s="1">
        <v>551351</v>
      </c>
      <c r="C299">
        <v>257055</v>
      </c>
      <c r="D299">
        <v>393258</v>
      </c>
      <c r="E299">
        <v>321419</v>
      </c>
      <c r="F299">
        <v>329883</v>
      </c>
      <c r="G299">
        <v>358161</v>
      </c>
      <c r="H299">
        <v>362742</v>
      </c>
      <c r="I299">
        <v>357138</v>
      </c>
      <c r="J299">
        <v>344594</v>
      </c>
      <c r="K299">
        <v>352257</v>
      </c>
      <c r="L299">
        <v>375045</v>
      </c>
      <c r="M299">
        <v>354495</v>
      </c>
      <c r="N299">
        <v>348351</v>
      </c>
      <c r="O299">
        <v>351815</v>
      </c>
      <c r="P299">
        <v>353308</v>
      </c>
      <c r="Q299">
        <v>369753</v>
      </c>
      <c r="R299">
        <v>371073</v>
      </c>
      <c r="S299">
        <v>347870</v>
      </c>
      <c r="T299">
        <v>265182</v>
      </c>
      <c r="U299">
        <v>334572</v>
      </c>
    </row>
    <row r="300" spans="2:21" x14ac:dyDescent="0.25">
      <c r="B300" s="1">
        <v>545350</v>
      </c>
      <c r="C300">
        <v>275963</v>
      </c>
      <c r="D300">
        <v>394399</v>
      </c>
      <c r="E300">
        <v>322723</v>
      </c>
      <c r="F300">
        <v>342034</v>
      </c>
      <c r="G300">
        <v>372032</v>
      </c>
      <c r="H300">
        <v>362208</v>
      </c>
      <c r="I300">
        <v>365613</v>
      </c>
      <c r="J300">
        <v>347784</v>
      </c>
      <c r="K300">
        <v>345457</v>
      </c>
      <c r="L300">
        <v>351902</v>
      </c>
      <c r="M300">
        <v>348790</v>
      </c>
      <c r="N300">
        <v>358001</v>
      </c>
      <c r="O300">
        <v>354871</v>
      </c>
      <c r="P300">
        <v>354854</v>
      </c>
      <c r="Q300">
        <v>377113</v>
      </c>
      <c r="R300">
        <v>378747</v>
      </c>
      <c r="S300">
        <v>306766</v>
      </c>
      <c r="T300">
        <v>279540</v>
      </c>
      <c r="U300">
        <v>342042</v>
      </c>
    </row>
    <row r="301" spans="2:21" x14ac:dyDescent="0.25">
      <c r="B301" s="1">
        <v>546637</v>
      </c>
      <c r="C301">
        <v>266605</v>
      </c>
      <c r="D301">
        <v>384985</v>
      </c>
      <c r="E301">
        <v>310426</v>
      </c>
      <c r="F301">
        <v>329598</v>
      </c>
      <c r="G301">
        <v>356842</v>
      </c>
      <c r="H301">
        <v>351615</v>
      </c>
      <c r="I301">
        <v>351528</v>
      </c>
      <c r="J301">
        <v>344700</v>
      </c>
      <c r="K301">
        <v>336799</v>
      </c>
      <c r="L301">
        <v>370219</v>
      </c>
      <c r="M301">
        <v>337878</v>
      </c>
      <c r="N301">
        <v>323892</v>
      </c>
      <c r="O301">
        <v>357378</v>
      </c>
      <c r="P301">
        <v>361836</v>
      </c>
      <c r="Q301">
        <v>365050</v>
      </c>
      <c r="R301">
        <v>354957</v>
      </c>
      <c r="S301">
        <v>272486</v>
      </c>
      <c r="T301">
        <v>267100</v>
      </c>
      <c r="U301">
        <v>342393</v>
      </c>
    </row>
    <row r="302" spans="2:21" x14ac:dyDescent="0.25">
      <c r="B302" s="1">
        <v>519689</v>
      </c>
      <c r="C302">
        <v>247425</v>
      </c>
      <c r="D302">
        <v>375530</v>
      </c>
      <c r="E302">
        <v>304171</v>
      </c>
      <c r="F302">
        <v>322429</v>
      </c>
      <c r="G302">
        <v>334918</v>
      </c>
      <c r="H302">
        <v>333980</v>
      </c>
      <c r="I302">
        <v>342187</v>
      </c>
      <c r="J302">
        <v>338802</v>
      </c>
      <c r="K302">
        <v>305562</v>
      </c>
      <c r="L302">
        <v>352413</v>
      </c>
      <c r="M302">
        <v>340674</v>
      </c>
      <c r="N302">
        <v>322060</v>
      </c>
      <c r="O302">
        <v>377764</v>
      </c>
      <c r="P302">
        <v>363200</v>
      </c>
      <c r="Q302">
        <v>345449</v>
      </c>
      <c r="R302">
        <v>328046</v>
      </c>
      <c r="S302">
        <v>246221</v>
      </c>
      <c r="T302">
        <v>254969</v>
      </c>
      <c r="U302">
        <v>315434</v>
      </c>
    </row>
    <row r="303" spans="2:21" x14ac:dyDescent="0.25">
      <c r="B303" s="1">
        <v>543466</v>
      </c>
      <c r="C303">
        <v>270207</v>
      </c>
      <c r="D303">
        <v>389250</v>
      </c>
      <c r="E303">
        <v>327157</v>
      </c>
      <c r="F303">
        <v>332605</v>
      </c>
      <c r="G303">
        <v>357238</v>
      </c>
      <c r="H303">
        <v>344176</v>
      </c>
      <c r="I303">
        <v>338832</v>
      </c>
      <c r="J303">
        <v>350851</v>
      </c>
      <c r="K303">
        <v>342651</v>
      </c>
      <c r="L303">
        <v>364048</v>
      </c>
      <c r="M303">
        <v>348416</v>
      </c>
      <c r="N303">
        <v>335373</v>
      </c>
      <c r="O303">
        <v>369829</v>
      </c>
      <c r="P303">
        <v>375784</v>
      </c>
      <c r="Q303">
        <v>360472</v>
      </c>
      <c r="R303">
        <v>371311</v>
      </c>
      <c r="S303">
        <v>344287</v>
      </c>
      <c r="T303">
        <v>289569</v>
      </c>
      <c r="U303">
        <v>338458</v>
      </c>
    </row>
    <row r="304" spans="2:21" x14ac:dyDescent="0.25">
      <c r="B304" s="1">
        <v>512106</v>
      </c>
      <c r="C304">
        <v>260508</v>
      </c>
      <c r="D304">
        <v>381486</v>
      </c>
      <c r="E304">
        <v>320181</v>
      </c>
      <c r="F304">
        <v>328317</v>
      </c>
      <c r="G304">
        <v>347357</v>
      </c>
      <c r="H304">
        <v>346360</v>
      </c>
      <c r="I304">
        <v>354000</v>
      </c>
      <c r="J304">
        <v>348137</v>
      </c>
      <c r="K304">
        <v>337488</v>
      </c>
      <c r="L304">
        <v>354590</v>
      </c>
      <c r="M304">
        <v>353427</v>
      </c>
      <c r="N304">
        <v>343711</v>
      </c>
      <c r="O304">
        <v>360992</v>
      </c>
      <c r="P304">
        <v>348315</v>
      </c>
      <c r="Q304">
        <v>359843</v>
      </c>
      <c r="R304">
        <v>362662</v>
      </c>
      <c r="S304">
        <v>260361</v>
      </c>
      <c r="T304">
        <v>268020</v>
      </c>
      <c r="U304">
        <v>327223</v>
      </c>
    </row>
    <row r="305" spans="2:21" x14ac:dyDescent="0.25">
      <c r="B305" s="1">
        <v>507779</v>
      </c>
      <c r="C305">
        <v>268268</v>
      </c>
      <c r="D305">
        <v>379108</v>
      </c>
      <c r="E305">
        <v>316079</v>
      </c>
      <c r="F305">
        <v>329562</v>
      </c>
      <c r="G305">
        <v>344794</v>
      </c>
      <c r="H305">
        <v>345365</v>
      </c>
      <c r="I305">
        <v>335018</v>
      </c>
      <c r="J305">
        <v>336500</v>
      </c>
      <c r="K305">
        <v>330177</v>
      </c>
      <c r="L305">
        <v>361947</v>
      </c>
      <c r="M305">
        <v>326035</v>
      </c>
      <c r="N305">
        <v>338174</v>
      </c>
      <c r="O305">
        <v>361633</v>
      </c>
      <c r="P305">
        <v>350929</v>
      </c>
      <c r="Q305">
        <v>343286</v>
      </c>
      <c r="R305">
        <v>338456</v>
      </c>
      <c r="S305">
        <v>264917</v>
      </c>
      <c r="T305">
        <v>266625</v>
      </c>
      <c r="U305">
        <v>313523</v>
      </c>
    </row>
    <row r="306" spans="2:21" x14ac:dyDescent="0.25">
      <c r="B306" s="1">
        <v>521769</v>
      </c>
      <c r="C306">
        <v>262990</v>
      </c>
      <c r="D306">
        <v>385565</v>
      </c>
      <c r="E306">
        <v>319626</v>
      </c>
      <c r="F306">
        <v>325077</v>
      </c>
      <c r="G306">
        <v>355512</v>
      </c>
      <c r="H306">
        <v>356650</v>
      </c>
      <c r="I306">
        <v>346104</v>
      </c>
      <c r="J306">
        <v>344402</v>
      </c>
      <c r="K306">
        <v>335044</v>
      </c>
      <c r="L306">
        <v>371619</v>
      </c>
      <c r="M306">
        <v>346850</v>
      </c>
      <c r="N306">
        <v>339443</v>
      </c>
      <c r="O306">
        <v>383852</v>
      </c>
      <c r="P306">
        <v>374701</v>
      </c>
      <c r="Q306">
        <v>350267</v>
      </c>
      <c r="R306">
        <v>346759</v>
      </c>
      <c r="S306">
        <v>303300</v>
      </c>
      <c r="T306">
        <v>258412</v>
      </c>
      <c r="U306">
        <v>330443</v>
      </c>
    </row>
    <row r="307" spans="2:21" x14ac:dyDescent="0.25">
      <c r="B307" s="1">
        <v>539704</v>
      </c>
      <c r="C307">
        <v>274063</v>
      </c>
      <c r="D307">
        <v>390253</v>
      </c>
      <c r="E307">
        <v>328807</v>
      </c>
      <c r="F307">
        <v>335549</v>
      </c>
      <c r="G307">
        <v>356046</v>
      </c>
      <c r="H307">
        <v>355455</v>
      </c>
      <c r="I307">
        <v>349162</v>
      </c>
      <c r="J307">
        <v>348525</v>
      </c>
      <c r="K307">
        <v>325838</v>
      </c>
      <c r="L307">
        <v>361155</v>
      </c>
      <c r="M307">
        <v>341019</v>
      </c>
      <c r="N307">
        <v>340431</v>
      </c>
      <c r="O307">
        <v>365082</v>
      </c>
      <c r="P307">
        <v>362466</v>
      </c>
      <c r="Q307">
        <v>374974</v>
      </c>
      <c r="R307">
        <v>357854</v>
      </c>
      <c r="S307">
        <v>319096</v>
      </c>
      <c r="T307">
        <v>275557</v>
      </c>
      <c r="U307">
        <v>352546</v>
      </c>
    </row>
    <row r="308" spans="2:21" x14ac:dyDescent="0.25">
      <c r="B308" s="1">
        <v>559037.99999998906</v>
      </c>
      <c r="C308">
        <v>263858</v>
      </c>
      <c r="D308">
        <v>387663</v>
      </c>
      <c r="E308">
        <v>312153</v>
      </c>
      <c r="F308">
        <v>330078</v>
      </c>
      <c r="G308">
        <v>353550</v>
      </c>
      <c r="H308">
        <v>349819</v>
      </c>
      <c r="I308">
        <v>341935</v>
      </c>
      <c r="J308">
        <v>341298</v>
      </c>
      <c r="K308">
        <v>338747</v>
      </c>
      <c r="L308">
        <v>363887</v>
      </c>
      <c r="M308">
        <v>343443</v>
      </c>
      <c r="N308">
        <v>356275</v>
      </c>
      <c r="O308">
        <v>373678</v>
      </c>
      <c r="P308">
        <v>364463</v>
      </c>
      <c r="Q308">
        <v>349423</v>
      </c>
      <c r="R308">
        <v>370982</v>
      </c>
      <c r="S308">
        <v>268083</v>
      </c>
      <c r="T308">
        <v>274259</v>
      </c>
      <c r="U308">
        <v>343681</v>
      </c>
    </row>
    <row r="309" spans="2:21" x14ac:dyDescent="0.25">
      <c r="B309" s="1">
        <v>494940</v>
      </c>
      <c r="C309">
        <v>242960</v>
      </c>
      <c r="D309">
        <v>367944</v>
      </c>
      <c r="E309">
        <v>292959</v>
      </c>
      <c r="F309">
        <v>312802</v>
      </c>
      <c r="G309">
        <v>337916</v>
      </c>
      <c r="H309">
        <v>336534</v>
      </c>
      <c r="I309">
        <v>320041</v>
      </c>
      <c r="J309">
        <v>329454</v>
      </c>
      <c r="K309">
        <v>324018</v>
      </c>
      <c r="L309">
        <v>367926</v>
      </c>
      <c r="M309">
        <v>345477</v>
      </c>
      <c r="N309">
        <v>355482</v>
      </c>
      <c r="O309">
        <v>375516</v>
      </c>
      <c r="P309">
        <v>373533</v>
      </c>
      <c r="Q309">
        <v>359727</v>
      </c>
      <c r="R309">
        <v>356978</v>
      </c>
      <c r="S309">
        <v>242105</v>
      </c>
      <c r="T309">
        <v>253544</v>
      </c>
      <c r="U309">
        <v>299024</v>
      </c>
    </row>
    <row r="310" spans="2:21" x14ac:dyDescent="0.25">
      <c r="B310" s="1">
        <v>497560</v>
      </c>
      <c r="C310">
        <v>234099</v>
      </c>
      <c r="D310">
        <v>363818</v>
      </c>
      <c r="E310">
        <v>296554</v>
      </c>
      <c r="F310">
        <v>305415</v>
      </c>
      <c r="G310">
        <v>335121</v>
      </c>
      <c r="H310">
        <v>334839</v>
      </c>
      <c r="I310">
        <v>324443</v>
      </c>
      <c r="J310">
        <v>314279</v>
      </c>
      <c r="K310">
        <v>293756</v>
      </c>
      <c r="L310">
        <v>338996</v>
      </c>
      <c r="M310">
        <v>308343</v>
      </c>
      <c r="N310">
        <v>326033</v>
      </c>
      <c r="O310">
        <v>333125</v>
      </c>
      <c r="P310">
        <v>355340</v>
      </c>
      <c r="Q310">
        <v>333309</v>
      </c>
      <c r="R310">
        <v>342746</v>
      </c>
      <c r="S310">
        <v>232106</v>
      </c>
      <c r="T310">
        <v>248299</v>
      </c>
      <c r="U310">
        <v>300019</v>
      </c>
    </row>
    <row r="311" spans="2:21" x14ac:dyDescent="0.25">
      <c r="B311" s="1">
        <v>554959</v>
      </c>
      <c r="C311">
        <v>257686</v>
      </c>
      <c r="D311">
        <v>387832</v>
      </c>
      <c r="E311">
        <v>316605</v>
      </c>
      <c r="F311">
        <v>329693</v>
      </c>
      <c r="G311">
        <v>365654</v>
      </c>
      <c r="H311">
        <v>351306</v>
      </c>
      <c r="I311">
        <v>354041</v>
      </c>
      <c r="J311">
        <v>349865</v>
      </c>
      <c r="K311">
        <v>337741</v>
      </c>
      <c r="L311">
        <v>341497</v>
      </c>
      <c r="M311">
        <v>340745</v>
      </c>
      <c r="N311">
        <v>355610</v>
      </c>
      <c r="O311">
        <v>340973</v>
      </c>
      <c r="P311">
        <v>364402</v>
      </c>
      <c r="Q311">
        <v>365367</v>
      </c>
      <c r="R311">
        <v>374648</v>
      </c>
      <c r="S311">
        <v>337099</v>
      </c>
      <c r="T311">
        <v>265571</v>
      </c>
      <c r="U311">
        <v>324078</v>
      </c>
    </row>
    <row r="312" spans="2:21" x14ac:dyDescent="0.25">
      <c r="B312" s="1">
        <v>500123</v>
      </c>
      <c r="C312">
        <v>261412</v>
      </c>
      <c r="D312">
        <v>383639</v>
      </c>
      <c r="E312">
        <v>313097</v>
      </c>
      <c r="F312">
        <v>324262</v>
      </c>
      <c r="G312">
        <v>334839</v>
      </c>
      <c r="H312">
        <v>347667</v>
      </c>
      <c r="I312">
        <v>348140</v>
      </c>
      <c r="J312">
        <v>331698</v>
      </c>
      <c r="K312">
        <v>325256</v>
      </c>
      <c r="L312">
        <v>354293</v>
      </c>
      <c r="M312">
        <v>335975</v>
      </c>
      <c r="N312">
        <v>321028</v>
      </c>
      <c r="O312">
        <v>359628</v>
      </c>
      <c r="P312">
        <v>356623</v>
      </c>
      <c r="Q312">
        <v>333663</v>
      </c>
      <c r="R312">
        <v>336552</v>
      </c>
      <c r="S312">
        <v>265301</v>
      </c>
      <c r="T312">
        <v>265193</v>
      </c>
      <c r="U312">
        <v>325975</v>
      </c>
    </row>
    <row r="313" spans="2:21" x14ac:dyDescent="0.25">
      <c r="B313" s="1">
        <v>470300</v>
      </c>
      <c r="C313">
        <v>250676</v>
      </c>
      <c r="D313">
        <v>373305</v>
      </c>
      <c r="E313">
        <v>318594</v>
      </c>
      <c r="F313">
        <v>316961</v>
      </c>
      <c r="G313">
        <v>331263</v>
      </c>
      <c r="H313">
        <v>332586</v>
      </c>
      <c r="I313">
        <v>334352</v>
      </c>
      <c r="J313">
        <v>334170</v>
      </c>
      <c r="K313">
        <v>324741</v>
      </c>
      <c r="L313">
        <v>355872</v>
      </c>
      <c r="M313">
        <v>330051</v>
      </c>
      <c r="N313">
        <v>327022</v>
      </c>
      <c r="O313">
        <v>359175</v>
      </c>
      <c r="P313">
        <v>354854</v>
      </c>
      <c r="Q313">
        <v>341573</v>
      </c>
      <c r="R313">
        <v>333172</v>
      </c>
      <c r="S313">
        <v>256422</v>
      </c>
      <c r="T313">
        <v>255138</v>
      </c>
      <c r="U313">
        <v>315407</v>
      </c>
    </row>
    <row r="314" spans="2:21" x14ac:dyDescent="0.25">
      <c r="B314" s="1">
        <v>493361</v>
      </c>
      <c r="C314">
        <v>261158</v>
      </c>
      <c r="D314">
        <v>384438</v>
      </c>
      <c r="E314">
        <v>302999</v>
      </c>
      <c r="F314">
        <v>322856</v>
      </c>
      <c r="G314">
        <v>338467</v>
      </c>
      <c r="H314">
        <v>340105</v>
      </c>
      <c r="I314">
        <v>325796</v>
      </c>
      <c r="J314">
        <v>344687</v>
      </c>
      <c r="K314">
        <v>331910</v>
      </c>
      <c r="L314">
        <v>370063</v>
      </c>
      <c r="M314">
        <v>347220</v>
      </c>
      <c r="N314">
        <v>352759</v>
      </c>
      <c r="O314">
        <v>362544</v>
      </c>
      <c r="P314">
        <v>355374</v>
      </c>
      <c r="Q314">
        <v>356268</v>
      </c>
      <c r="R314">
        <v>354422</v>
      </c>
      <c r="S314">
        <v>301963</v>
      </c>
      <c r="T314">
        <v>261596</v>
      </c>
      <c r="U314">
        <v>331132</v>
      </c>
    </row>
    <row r="315" spans="2:21" x14ac:dyDescent="0.25">
      <c r="B315" s="1">
        <v>522540.99999998801</v>
      </c>
      <c r="C315">
        <v>261935</v>
      </c>
      <c r="D315">
        <v>390448</v>
      </c>
      <c r="E315">
        <v>327214</v>
      </c>
      <c r="F315">
        <v>336533</v>
      </c>
      <c r="G315">
        <v>359405</v>
      </c>
      <c r="H315">
        <v>350368</v>
      </c>
      <c r="I315">
        <v>357392</v>
      </c>
      <c r="J315">
        <v>352225</v>
      </c>
      <c r="K315">
        <v>346777</v>
      </c>
      <c r="L315">
        <v>355474</v>
      </c>
      <c r="M315">
        <v>356903</v>
      </c>
      <c r="N315">
        <v>344412</v>
      </c>
      <c r="O315">
        <v>371378</v>
      </c>
      <c r="P315">
        <v>359636</v>
      </c>
      <c r="Q315">
        <v>363027</v>
      </c>
      <c r="R315">
        <v>370455</v>
      </c>
      <c r="S315">
        <v>341767</v>
      </c>
      <c r="T315">
        <v>270029</v>
      </c>
      <c r="U315">
        <v>352869</v>
      </c>
    </row>
    <row r="316" spans="2:21" x14ac:dyDescent="0.25">
      <c r="B316" s="1">
        <v>516445</v>
      </c>
      <c r="C316">
        <v>265964</v>
      </c>
      <c r="D316">
        <v>379770</v>
      </c>
      <c r="E316">
        <v>308547</v>
      </c>
      <c r="F316">
        <v>334168</v>
      </c>
      <c r="G316">
        <v>358977</v>
      </c>
      <c r="H316">
        <v>340515</v>
      </c>
      <c r="I316">
        <v>348866</v>
      </c>
      <c r="J316">
        <v>347627</v>
      </c>
      <c r="K316">
        <v>331045</v>
      </c>
      <c r="L316">
        <v>348142</v>
      </c>
      <c r="M316">
        <v>347759</v>
      </c>
      <c r="N316">
        <v>362184</v>
      </c>
      <c r="O316">
        <v>371017</v>
      </c>
      <c r="P316">
        <v>357241</v>
      </c>
      <c r="Q316">
        <v>352217</v>
      </c>
      <c r="R316">
        <v>357548</v>
      </c>
      <c r="S316">
        <v>268281</v>
      </c>
      <c r="T316">
        <v>286574</v>
      </c>
      <c r="U316">
        <v>340683</v>
      </c>
    </row>
    <row r="317" spans="2:21" x14ac:dyDescent="0.25">
      <c r="B317" s="1">
        <v>511052</v>
      </c>
      <c r="C317">
        <v>265224</v>
      </c>
      <c r="D317">
        <v>386929</v>
      </c>
      <c r="E317">
        <v>309187</v>
      </c>
      <c r="F317">
        <v>326917</v>
      </c>
      <c r="G317">
        <v>342344</v>
      </c>
      <c r="H317">
        <v>346225</v>
      </c>
      <c r="I317">
        <v>329114</v>
      </c>
      <c r="J317">
        <v>328357</v>
      </c>
      <c r="K317">
        <v>332473</v>
      </c>
      <c r="L317">
        <v>353851</v>
      </c>
      <c r="M317">
        <v>346065</v>
      </c>
      <c r="N317">
        <v>348911</v>
      </c>
      <c r="O317">
        <v>368446</v>
      </c>
      <c r="P317">
        <v>356059</v>
      </c>
      <c r="Q317">
        <v>367295</v>
      </c>
      <c r="R317">
        <v>365964</v>
      </c>
      <c r="S317">
        <v>267384</v>
      </c>
      <c r="T317">
        <v>257447</v>
      </c>
      <c r="U317">
        <v>299862</v>
      </c>
    </row>
    <row r="318" spans="2:21" x14ac:dyDescent="0.25">
      <c r="B318" s="1">
        <v>521543</v>
      </c>
      <c r="C318">
        <v>256081</v>
      </c>
      <c r="D318">
        <v>374130</v>
      </c>
      <c r="E318">
        <v>307208</v>
      </c>
      <c r="F318">
        <v>328145</v>
      </c>
      <c r="G318">
        <v>338122</v>
      </c>
      <c r="H318">
        <v>343988</v>
      </c>
      <c r="I318">
        <v>333295</v>
      </c>
      <c r="J318">
        <v>342894</v>
      </c>
      <c r="K318">
        <v>320480</v>
      </c>
      <c r="L318">
        <v>353388</v>
      </c>
      <c r="M318">
        <v>336415</v>
      </c>
      <c r="N318">
        <v>339168</v>
      </c>
      <c r="O318">
        <v>349489</v>
      </c>
      <c r="P318">
        <v>358112</v>
      </c>
      <c r="Q318">
        <v>331909</v>
      </c>
      <c r="R318">
        <v>355076</v>
      </c>
      <c r="S318">
        <v>278282</v>
      </c>
      <c r="T318">
        <v>268425</v>
      </c>
      <c r="U318">
        <v>315832</v>
      </c>
    </row>
    <row r="319" spans="2:21" x14ac:dyDescent="0.25">
      <c r="B319" s="1">
        <v>437775</v>
      </c>
      <c r="C319">
        <v>257212</v>
      </c>
      <c r="D319">
        <v>355263</v>
      </c>
      <c r="E319">
        <v>312522</v>
      </c>
      <c r="F319">
        <v>311321</v>
      </c>
      <c r="G319">
        <v>311871</v>
      </c>
      <c r="H319">
        <v>326754</v>
      </c>
      <c r="I319">
        <v>312185</v>
      </c>
      <c r="J319">
        <v>311700</v>
      </c>
      <c r="K319">
        <v>293090</v>
      </c>
      <c r="L319">
        <v>334623</v>
      </c>
      <c r="M319">
        <v>312882</v>
      </c>
      <c r="N319">
        <v>297005</v>
      </c>
      <c r="O319">
        <v>341463</v>
      </c>
      <c r="P319">
        <v>344017</v>
      </c>
      <c r="Q319">
        <v>322624</v>
      </c>
      <c r="R319">
        <v>307018</v>
      </c>
      <c r="S319">
        <v>256401</v>
      </c>
      <c r="T319">
        <v>252323</v>
      </c>
      <c r="U319">
        <v>307141</v>
      </c>
    </row>
    <row r="320" spans="2:21" x14ac:dyDescent="0.25">
      <c r="B320" s="1">
        <v>611153</v>
      </c>
      <c r="C320">
        <v>258458</v>
      </c>
      <c r="D320">
        <v>390456</v>
      </c>
      <c r="E320">
        <v>321806</v>
      </c>
      <c r="F320">
        <v>330839</v>
      </c>
      <c r="G320">
        <v>365810</v>
      </c>
      <c r="H320">
        <v>361649</v>
      </c>
      <c r="I320">
        <v>351424</v>
      </c>
      <c r="J320">
        <v>353715</v>
      </c>
      <c r="K320">
        <v>337968</v>
      </c>
      <c r="L320">
        <v>370410</v>
      </c>
      <c r="M320">
        <v>353351</v>
      </c>
      <c r="N320">
        <v>355240</v>
      </c>
      <c r="O320">
        <v>379731</v>
      </c>
      <c r="P320">
        <v>373774</v>
      </c>
      <c r="Q320">
        <v>368881</v>
      </c>
      <c r="R320">
        <v>368716</v>
      </c>
      <c r="S320">
        <v>345421</v>
      </c>
      <c r="T320">
        <v>274003</v>
      </c>
      <c r="U320">
        <v>334604</v>
      </c>
    </row>
    <row r="321" spans="2:21" x14ac:dyDescent="0.25">
      <c r="B321" s="1">
        <v>470784</v>
      </c>
      <c r="C321">
        <v>248073</v>
      </c>
      <c r="D321">
        <v>381049</v>
      </c>
      <c r="E321">
        <v>314849</v>
      </c>
      <c r="F321">
        <v>323258</v>
      </c>
      <c r="G321">
        <v>349671</v>
      </c>
      <c r="H321">
        <v>341481</v>
      </c>
      <c r="I321">
        <v>333901</v>
      </c>
      <c r="J321">
        <v>325268</v>
      </c>
      <c r="K321">
        <v>307404</v>
      </c>
      <c r="L321">
        <v>351401</v>
      </c>
      <c r="M321">
        <v>320332</v>
      </c>
      <c r="N321">
        <v>319408</v>
      </c>
      <c r="O321">
        <v>372339</v>
      </c>
      <c r="P321">
        <v>371754</v>
      </c>
      <c r="Q321">
        <v>341346</v>
      </c>
      <c r="R321">
        <v>339578</v>
      </c>
      <c r="S321">
        <v>261109</v>
      </c>
      <c r="T321">
        <v>258688</v>
      </c>
      <c r="U321">
        <v>331711</v>
      </c>
    </row>
    <row r="322" spans="2:21" x14ac:dyDescent="0.25">
      <c r="B322" s="1">
        <v>577899</v>
      </c>
      <c r="C322">
        <v>292946</v>
      </c>
      <c r="D322">
        <v>411867</v>
      </c>
      <c r="E322">
        <v>344483</v>
      </c>
      <c r="F322">
        <v>353687</v>
      </c>
      <c r="G322">
        <v>395351</v>
      </c>
      <c r="H322">
        <v>387549</v>
      </c>
      <c r="I322">
        <v>397222</v>
      </c>
      <c r="J322">
        <v>388695</v>
      </c>
      <c r="K322">
        <v>360110</v>
      </c>
      <c r="L322">
        <v>383170</v>
      </c>
      <c r="M322">
        <v>379033</v>
      </c>
      <c r="N322">
        <v>362954</v>
      </c>
      <c r="O322">
        <v>364176</v>
      </c>
      <c r="P322">
        <v>375059</v>
      </c>
      <c r="Q322">
        <v>397743</v>
      </c>
      <c r="R322">
        <v>393400</v>
      </c>
      <c r="S322">
        <v>380201</v>
      </c>
      <c r="T322">
        <v>292102</v>
      </c>
      <c r="U322">
        <v>387336</v>
      </c>
    </row>
    <row r="323" spans="2:21" x14ac:dyDescent="0.25">
      <c r="B323" s="1">
        <v>509826</v>
      </c>
      <c r="C323">
        <v>252660</v>
      </c>
      <c r="D323">
        <v>386559</v>
      </c>
      <c r="E323">
        <v>310888</v>
      </c>
      <c r="F323">
        <v>323694</v>
      </c>
      <c r="G323">
        <v>366556</v>
      </c>
      <c r="H323">
        <v>345754</v>
      </c>
      <c r="I323">
        <v>351190</v>
      </c>
      <c r="J323">
        <v>348937</v>
      </c>
      <c r="K323">
        <v>337765</v>
      </c>
      <c r="L323">
        <v>360095</v>
      </c>
      <c r="M323">
        <v>348568</v>
      </c>
      <c r="N323">
        <v>371195</v>
      </c>
      <c r="O323">
        <v>383697</v>
      </c>
      <c r="P323">
        <v>382434</v>
      </c>
      <c r="Q323">
        <v>342312</v>
      </c>
      <c r="R323">
        <v>356410</v>
      </c>
      <c r="S323">
        <v>252917</v>
      </c>
      <c r="T323">
        <v>254900</v>
      </c>
      <c r="U323">
        <v>312567</v>
      </c>
    </row>
    <row r="324" spans="2:21" x14ac:dyDescent="0.25">
      <c r="B324" s="1">
        <v>470376</v>
      </c>
      <c r="C324">
        <v>231109</v>
      </c>
      <c r="D324">
        <v>369878</v>
      </c>
      <c r="E324">
        <v>289285</v>
      </c>
      <c r="F324">
        <v>309642</v>
      </c>
      <c r="G324">
        <v>336019</v>
      </c>
      <c r="H324">
        <v>329422</v>
      </c>
      <c r="I324">
        <v>326255</v>
      </c>
      <c r="J324">
        <v>333511</v>
      </c>
      <c r="K324">
        <v>314891</v>
      </c>
      <c r="L324">
        <v>350972</v>
      </c>
      <c r="M324">
        <v>311251</v>
      </c>
      <c r="N324">
        <v>319259</v>
      </c>
      <c r="O324">
        <v>345816</v>
      </c>
      <c r="P324">
        <v>339881</v>
      </c>
      <c r="Q324">
        <v>326830</v>
      </c>
      <c r="R324">
        <v>336243</v>
      </c>
      <c r="S324">
        <v>242767</v>
      </c>
      <c r="T324">
        <v>239911</v>
      </c>
      <c r="U324">
        <v>320224</v>
      </c>
    </row>
    <row r="325" spans="2:21" x14ac:dyDescent="0.25">
      <c r="B325" s="1">
        <v>487608</v>
      </c>
      <c r="C325">
        <v>238597</v>
      </c>
      <c r="D325">
        <v>372600</v>
      </c>
      <c r="E325">
        <v>298407</v>
      </c>
      <c r="F325">
        <v>310030</v>
      </c>
      <c r="G325">
        <v>345192</v>
      </c>
      <c r="H325">
        <v>338171</v>
      </c>
      <c r="I325">
        <v>340344</v>
      </c>
      <c r="J325">
        <v>326766</v>
      </c>
      <c r="K325">
        <v>306293</v>
      </c>
      <c r="L325">
        <v>356802</v>
      </c>
      <c r="M325">
        <v>343304</v>
      </c>
      <c r="N325">
        <v>335855</v>
      </c>
      <c r="O325">
        <v>374106</v>
      </c>
      <c r="P325">
        <v>370399</v>
      </c>
      <c r="Q325">
        <v>310072</v>
      </c>
      <c r="R325">
        <v>313631</v>
      </c>
      <c r="S325">
        <v>251986</v>
      </c>
      <c r="T325">
        <v>256366</v>
      </c>
      <c r="U325">
        <v>322835</v>
      </c>
    </row>
    <row r="326" spans="2:21" x14ac:dyDescent="0.25">
      <c r="B326" s="1">
        <v>505238</v>
      </c>
      <c r="C326">
        <v>285860</v>
      </c>
      <c r="D326">
        <v>394231</v>
      </c>
      <c r="E326">
        <v>329450</v>
      </c>
      <c r="F326">
        <v>346279</v>
      </c>
      <c r="G326">
        <v>368338</v>
      </c>
      <c r="H326">
        <v>367415</v>
      </c>
      <c r="I326">
        <v>352023</v>
      </c>
      <c r="J326">
        <v>348176</v>
      </c>
      <c r="K326">
        <v>341511</v>
      </c>
      <c r="L326">
        <v>367116</v>
      </c>
      <c r="M326">
        <v>352151</v>
      </c>
      <c r="N326">
        <v>356881</v>
      </c>
      <c r="O326">
        <v>370976</v>
      </c>
      <c r="P326">
        <v>380043</v>
      </c>
      <c r="Q326">
        <v>369430</v>
      </c>
      <c r="R326">
        <v>365326</v>
      </c>
      <c r="S326">
        <v>341681</v>
      </c>
      <c r="T326">
        <v>284586</v>
      </c>
      <c r="U326">
        <v>341866</v>
      </c>
    </row>
    <row r="327" spans="2:21" x14ac:dyDescent="0.25">
      <c r="B327" s="1">
        <v>493817</v>
      </c>
      <c r="C327">
        <v>221870</v>
      </c>
      <c r="D327">
        <v>361471</v>
      </c>
      <c r="E327">
        <v>295503</v>
      </c>
      <c r="F327">
        <v>302112</v>
      </c>
      <c r="G327">
        <v>330602</v>
      </c>
      <c r="H327">
        <v>337105</v>
      </c>
      <c r="I327">
        <v>320975</v>
      </c>
      <c r="J327">
        <v>309979</v>
      </c>
      <c r="K327">
        <v>286152</v>
      </c>
      <c r="L327">
        <v>359256</v>
      </c>
      <c r="M327">
        <v>326267</v>
      </c>
      <c r="N327">
        <v>320400</v>
      </c>
      <c r="O327">
        <v>362725</v>
      </c>
      <c r="P327">
        <v>376906</v>
      </c>
      <c r="Q327">
        <v>315333</v>
      </c>
      <c r="R327">
        <v>318385</v>
      </c>
      <c r="S327">
        <v>232884</v>
      </c>
      <c r="T327">
        <v>231253</v>
      </c>
      <c r="U327">
        <v>304088</v>
      </c>
    </row>
    <row r="328" spans="2:21" x14ac:dyDescent="0.25">
      <c r="B328" s="1">
        <v>530567</v>
      </c>
      <c r="C328">
        <v>261606</v>
      </c>
      <c r="D328">
        <v>385388</v>
      </c>
      <c r="E328">
        <v>324987</v>
      </c>
      <c r="F328">
        <v>342268</v>
      </c>
      <c r="G328">
        <v>351319</v>
      </c>
      <c r="H328">
        <v>346200</v>
      </c>
      <c r="I328">
        <v>348321</v>
      </c>
      <c r="J328">
        <v>347201</v>
      </c>
      <c r="K328">
        <v>339395</v>
      </c>
      <c r="L328">
        <v>362838</v>
      </c>
      <c r="M328">
        <v>359374</v>
      </c>
      <c r="N328">
        <v>355911</v>
      </c>
      <c r="O328">
        <v>388301</v>
      </c>
      <c r="P328">
        <v>389124</v>
      </c>
      <c r="Q328">
        <v>353578</v>
      </c>
      <c r="R328">
        <v>358913</v>
      </c>
      <c r="S328">
        <v>328849</v>
      </c>
      <c r="T328">
        <v>278149</v>
      </c>
      <c r="U328">
        <v>332150</v>
      </c>
    </row>
    <row r="329" spans="2:21" x14ac:dyDescent="0.25">
      <c r="B329" s="1">
        <v>553579</v>
      </c>
      <c r="C329">
        <v>259555</v>
      </c>
      <c r="D329">
        <v>381574</v>
      </c>
      <c r="E329">
        <v>312155</v>
      </c>
      <c r="F329">
        <v>332531</v>
      </c>
      <c r="G329">
        <v>346804</v>
      </c>
      <c r="H329">
        <v>338418</v>
      </c>
      <c r="I329">
        <v>348608</v>
      </c>
      <c r="J329">
        <v>350755</v>
      </c>
      <c r="K329">
        <v>332589</v>
      </c>
      <c r="L329">
        <v>344659</v>
      </c>
      <c r="M329">
        <v>341132</v>
      </c>
      <c r="N329">
        <v>328097</v>
      </c>
      <c r="O329">
        <v>347430</v>
      </c>
      <c r="P329">
        <v>344434</v>
      </c>
      <c r="Q329">
        <v>367073</v>
      </c>
      <c r="R329">
        <v>368653</v>
      </c>
      <c r="S329">
        <v>282980</v>
      </c>
      <c r="T329">
        <v>267097</v>
      </c>
      <c r="U329">
        <v>323014</v>
      </c>
    </row>
    <row r="330" spans="2:21" x14ac:dyDescent="0.25">
      <c r="B330" s="1">
        <v>508473</v>
      </c>
      <c r="C330">
        <v>255697</v>
      </c>
      <c r="D330">
        <v>363891</v>
      </c>
      <c r="E330">
        <v>309640</v>
      </c>
      <c r="F330">
        <v>317037</v>
      </c>
      <c r="G330">
        <v>343731</v>
      </c>
      <c r="H330">
        <v>334664</v>
      </c>
      <c r="I330">
        <v>344349</v>
      </c>
      <c r="J330">
        <v>337695</v>
      </c>
      <c r="K330">
        <v>323482</v>
      </c>
      <c r="L330">
        <v>340388</v>
      </c>
      <c r="M330">
        <v>341663</v>
      </c>
      <c r="N330">
        <v>320164</v>
      </c>
      <c r="O330">
        <v>348465</v>
      </c>
      <c r="P330">
        <v>348439</v>
      </c>
      <c r="Q330">
        <v>348980</v>
      </c>
      <c r="R330">
        <v>363064</v>
      </c>
      <c r="S330">
        <v>258875</v>
      </c>
      <c r="T330">
        <v>256751</v>
      </c>
      <c r="U330">
        <v>318585</v>
      </c>
    </row>
    <row r="331" spans="2:21" x14ac:dyDescent="0.25">
      <c r="B331" s="1">
        <v>525594</v>
      </c>
      <c r="C331">
        <v>244331</v>
      </c>
      <c r="D331">
        <v>379141</v>
      </c>
      <c r="E331">
        <v>305542</v>
      </c>
      <c r="F331">
        <v>319043</v>
      </c>
      <c r="G331">
        <v>335734</v>
      </c>
      <c r="H331">
        <v>344990</v>
      </c>
      <c r="I331">
        <v>328202</v>
      </c>
      <c r="J331">
        <v>331964</v>
      </c>
      <c r="K331">
        <v>313782</v>
      </c>
      <c r="L331">
        <v>340548</v>
      </c>
      <c r="M331">
        <v>328663</v>
      </c>
      <c r="N331">
        <v>320833</v>
      </c>
      <c r="O331">
        <v>367637</v>
      </c>
      <c r="P331">
        <v>376307</v>
      </c>
      <c r="Q331">
        <v>339568</v>
      </c>
      <c r="R331">
        <v>331740</v>
      </c>
      <c r="S331">
        <v>262495</v>
      </c>
      <c r="T331">
        <v>252007</v>
      </c>
      <c r="U331">
        <v>321246</v>
      </c>
    </row>
    <row r="332" spans="2:21" x14ac:dyDescent="0.25">
      <c r="B332" s="1">
        <v>463446</v>
      </c>
      <c r="C332">
        <v>247137</v>
      </c>
      <c r="D332">
        <v>371801</v>
      </c>
      <c r="E332">
        <v>298604</v>
      </c>
      <c r="F332">
        <v>319796</v>
      </c>
      <c r="G332">
        <v>335223</v>
      </c>
      <c r="H332">
        <v>329800</v>
      </c>
      <c r="I332">
        <v>317881</v>
      </c>
      <c r="J332">
        <v>317908</v>
      </c>
      <c r="K332">
        <v>296272</v>
      </c>
      <c r="L332">
        <v>346027</v>
      </c>
      <c r="M332">
        <v>323655</v>
      </c>
      <c r="N332">
        <v>325519</v>
      </c>
      <c r="O332">
        <v>364388</v>
      </c>
      <c r="P332">
        <v>370577</v>
      </c>
      <c r="Q332">
        <v>320983</v>
      </c>
      <c r="R332">
        <v>315331</v>
      </c>
      <c r="S332">
        <v>250001</v>
      </c>
      <c r="T332">
        <v>244894</v>
      </c>
      <c r="U332">
        <v>298634</v>
      </c>
    </row>
    <row r="333" spans="2:21" x14ac:dyDescent="0.25">
      <c r="B333" s="1">
        <v>541575</v>
      </c>
      <c r="C333">
        <v>295641</v>
      </c>
      <c r="D333">
        <v>397382</v>
      </c>
      <c r="E333">
        <v>339805</v>
      </c>
      <c r="F333">
        <v>347250</v>
      </c>
      <c r="G333">
        <v>371119</v>
      </c>
      <c r="H333">
        <v>347811</v>
      </c>
      <c r="I333">
        <v>361041</v>
      </c>
      <c r="J333">
        <v>359311</v>
      </c>
      <c r="K333">
        <v>352532</v>
      </c>
      <c r="L333">
        <v>385317</v>
      </c>
      <c r="M333">
        <v>356512</v>
      </c>
      <c r="N333">
        <v>363496</v>
      </c>
      <c r="O333">
        <v>368991</v>
      </c>
      <c r="P333">
        <v>379914</v>
      </c>
      <c r="Q333">
        <v>356118</v>
      </c>
      <c r="R333">
        <v>367314</v>
      </c>
      <c r="S333">
        <v>363905</v>
      </c>
      <c r="T333">
        <v>289192</v>
      </c>
      <c r="U333">
        <v>354584</v>
      </c>
    </row>
    <row r="334" spans="2:21" x14ac:dyDescent="0.25">
      <c r="B334" s="1">
        <v>486164</v>
      </c>
      <c r="C334">
        <v>236010</v>
      </c>
      <c r="D334">
        <v>374407</v>
      </c>
      <c r="E334">
        <v>308888</v>
      </c>
      <c r="F334">
        <v>318550</v>
      </c>
      <c r="G334">
        <v>331640</v>
      </c>
      <c r="H334">
        <v>333590</v>
      </c>
      <c r="I334">
        <v>320211</v>
      </c>
      <c r="J334">
        <v>325165</v>
      </c>
      <c r="K334">
        <v>306228</v>
      </c>
      <c r="L334">
        <v>349226</v>
      </c>
      <c r="M334">
        <v>325951</v>
      </c>
      <c r="N334">
        <v>327012</v>
      </c>
      <c r="O334">
        <v>372379</v>
      </c>
      <c r="P334">
        <v>358155</v>
      </c>
      <c r="Q334">
        <v>342143</v>
      </c>
      <c r="R334">
        <v>335739</v>
      </c>
      <c r="S334">
        <v>236077</v>
      </c>
      <c r="T334">
        <v>240265</v>
      </c>
      <c r="U334">
        <v>281065</v>
      </c>
    </row>
    <row r="335" spans="2:21" x14ac:dyDescent="0.25">
      <c r="B335" s="1">
        <v>500935</v>
      </c>
      <c r="C335">
        <v>263879</v>
      </c>
      <c r="D335">
        <v>382471</v>
      </c>
      <c r="E335">
        <v>321028</v>
      </c>
      <c r="F335">
        <v>327885</v>
      </c>
      <c r="G335">
        <v>342486</v>
      </c>
      <c r="H335">
        <v>330449</v>
      </c>
      <c r="I335">
        <v>335594</v>
      </c>
      <c r="J335">
        <v>337856</v>
      </c>
      <c r="K335">
        <v>330191</v>
      </c>
      <c r="L335">
        <v>360014</v>
      </c>
      <c r="M335">
        <v>350616</v>
      </c>
      <c r="N335">
        <v>350694</v>
      </c>
      <c r="O335">
        <v>390131</v>
      </c>
      <c r="P335">
        <v>385785</v>
      </c>
      <c r="Q335">
        <v>340932</v>
      </c>
      <c r="R335">
        <v>359740</v>
      </c>
      <c r="S335">
        <v>339945</v>
      </c>
      <c r="T335">
        <v>264970</v>
      </c>
      <c r="U335">
        <v>313053</v>
      </c>
    </row>
    <row r="336" spans="2:21" x14ac:dyDescent="0.25">
      <c r="B336" s="1">
        <v>570634.99999998801</v>
      </c>
      <c r="C336">
        <v>258500</v>
      </c>
      <c r="D336">
        <v>383381</v>
      </c>
      <c r="E336">
        <v>321431</v>
      </c>
      <c r="F336">
        <v>330840</v>
      </c>
      <c r="G336">
        <v>350315</v>
      </c>
      <c r="H336">
        <v>331391</v>
      </c>
      <c r="I336">
        <v>343693</v>
      </c>
      <c r="J336">
        <v>349668</v>
      </c>
      <c r="K336">
        <v>338475</v>
      </c>
      <c r="L336">
        <v>355395</v>
      </c>
      <c r="M336">
        <v>343960</v>
      </c>
      <c r="N336">
        <v>344483</v>
      </c>
      <c r="O336">
        <v>342435</v>
      </c>
      <c r="P336">
        <v>353759</v>
      </c>
      <c r="Q336">
        <v>372440</v>
      </c>
      <c r="R336">
        <v>373335</v>
      </c>
      <c r="S336">
        <v>316845</v>
      </c>
      <c r="T336">
        <v>264406</v>
      </c>
      <c r="U336">
        <v>322538</v>
      </c>
    </row>
    <row r="337" spans="2:21" x14ac:dyDescent="0.25">
      <c r="B337" s="1">
        <v>488356</v>
      </c>
      <c r="C337">
        <v>235056</v>
      </c>
      <c r="D337">
        <v>351969</v>
      </c>
      <c r="E337">
        <v>281313</v>
      </c>
      <c r="F337">
        <v>296586</v>
      </c>
      <c r="G337">
        <v>340760</v>
      </c>
      <c r="H337">
        <v>330330</v>
      </c>
      <c r="I337">
        <v>325685</v>
      </c>
      <c r="J337">
        <v>316916</v>
      </c>
      <c r="K337">
        <v>279807</v>
      </c>
      <c r="L337">
        <v>337316</v>
      </c>
      <c r="M337">
        <v>314834</v>
      </c>
      <c r="N337">
        <v>307885</v>
      </c>
      <c r="O337">
        <v>353815</v>
      </c>
      <c r="P337">
        <v>341861</v>
      </c>
      <c r="Q337">
        <v>326400</v>
      </c>
      <c r="R337">
        <v>326742</v>
      </c>
      <c r="S337">
        <v>236808</v>
      </c>
      <c r="T337">
        <v>251081</v>
      </c>
      <c r="U337">
        <v>286118</v>
      </c>
    </row>
    <row r="338" spans="2:21" x14ac:dyDescent="0.25">
      <c r="B338" s="1">
        <v>528490</v>
      </c>
      <c r="C338">
        <v>277137</v>
      </c>
      <c r="D338">
        <v>395896</v>
      </c>
      <c r="E338">
        <v>334693</v>
      </c>
      <c r="F338">
        <v>352794</v>
      </c>
      <c r="G338">
        <v>370110</v>
      </c>
      <c r="H338">
        <v>360135</v>
      </c>
      <c r="I338">
        <v>361377</v>
      </c>
      <c r="J338">
        <v>366315</v>
      </c>
      <c r="K338">
        <v>346554</v>
      </c>
      <c r="L338">
        <v>379974</v>
      </c>
      <c r="M338">
        <v>373137</v>
      </c>
      <c r="N338">
        <v>365243</v>
      </c>
      <c r="O338">
        <v>369751</v>
      </c>
      <c r="P338">
        <v>361531</v>
      </c>
      <c r="Q338">
        <v>367826</v>
      </c>
      <c r="R338">
        <v>354506</v>
      </c>
      <c r="S338">
        <v>359056</v>
      </c>
      <c r="T338">
        <v>286249</v>
      </c>
      <c r="U338">
        <v>348579</v>
      </c>
    </row>
    <row r="339" spans="2:21" x14ac:dyDescent="0.25">
      <c r="B339" s="1">
        <v>509419</v>
      </c>
      <c r="C339">
        <v>273234</v>
      </c>
      <c r="D339">
        <v>389201</v>
      </c>
      <c r="E339">
        <v>315562</v>
      </c>
      <c r="F339">
        <v>332267</v>
      </c>
      <c r="G339">
        <v>341235</v>
      </c>
      <c r="H339">
        <v>330160</v>
      </c>
      <c r="I339">
        <v>347539</v>
      </c>
      <c r="J339">
        <v>340188</v>
      </c>
      <c r="K339">
        <v>327960</v>
      </c>
      <c r="L339">
        <v>362437</v>
      </c>
      <c r="M339">
        <v>332035</v>
      </c>
      <c r="N339">
        <v>351280</v>
      </c>
      <c r="O339">
        <v>355402</v>
      </c>
      <c r="P339">
        <v>345154</v>
      </c>
      <c r="Q339">
        <v>344723</v>
      </c>
      <c r="R339">
        <v>339853</v>
      </c>
      <c r="S339">
        <v>278338</v>
      </c>
      <c r="T339">
        <v>269773</v>
      </c>
      <c r="U339">
        <v>339290</v>
      </c>
    </row>
    <row r="340" spans="2:21" x14ac:dyDescent="0.25">
      <c r="B340" s="1">
        <v>528824</v>
      </c>
      <c r="C340">
        <v>252072</v>
      </c>
      <c r="D340">
        <v>371897</v>
      </c>
      <c r="E340">
        <v>306343</v>
      </c>
      <c r="F340">
        <v>321538</v>
      </c>
      <c r="G340">
        <v>337642</v>
      </c>
      <c r="H340">
        <v>333008</v>
      </c>
      <c r="I340">
        <v>331462</v>
      </c>
      <c r="J340">
        <v>332896</v>
      </c>
      <c r="K340">
        <v>326186</v>
      </c>
      <c r="L340">
        <v>337997</v>
      </c>
      <c r="M340">
        <v>327437</v>
      </c>
      <c r="N340">
        <v>326664</v>
      </c>
      <c r="O340">
        <v>338751</v>
      </c>
      <c r="P340">
        <v>332230</v>
      </c>
      <c r="Q340">
        <v>339251</v>
      </c>
      <c r="R340">
        <v>336943</v>
      </c>
      <c r="S340">
        <v>286394</v>
      </c>
      <c r="T340">
        <v>268078</v>
      </c>
      <c r="U340">
        <v>322101</v>
      </c>
    </row>
    <row r="341" spans="2:21" x14ac:dyDescent="0.25">
      <c r="B341" s="1">
        <v>527116</v>
      </c>
      <c r="C341">
        <v>244017</v>
      </c>
      <c r="D341">
        <v>383016</v>
      </c>
      <c r="E341">
        <v>309785</v>
      </c>
      <c r="F341">
        <v>320891</v>
      </c>
      <c r="G341">
        <v>355965</v>
      </c>
      <c r="H341">
        <v>364212</v>
      </c>
      <c r="I341">
        <v>350842</v>
      </c>
      <c r="J341">
        <v>346542</v>
      </c>
      <c r="K341">
        <v>322991</v>
      </c>
      <c r="L341">
        <v>357526</v>
      </c>
      <c r="M341">
        <v>339475</v>
      </c>
      <c r="N341">
        <v>324389</v>
      </c>
      <c r="O341">
        <v>339258</v>
      </c>
      <c r="P341">
        <v>356884</v>
      </c>
      <c r="Q341">
        <v>356121</v>
      </c>
      <c r="R341">
        <v>359373</v>
      </c>
      <c r="S341">
        <v>283928</v>
      </c>
      <c r="T341">
        <v>253203</v>
      </c>
      <c r="U341">
        <v>323752</v>
      </c>
    </row>
    <row r="342" spans="2:21" x14ac:dyDescent="0.25">
      <c r="B342" s="1">
        <v>515231</v>
      </c>
      <c r="C342">
        <v>232566</v>
      </c>
      <c r="D342">
        <v>375624</v>
      </c>
      <c r="E342">
        <v>297666</v>
      </c>
      <c r="F342">
        <v>315833</v>
      </c>
      <c r="G342">
        <v>337474</v>
      </c>
      <c r="H342">
        <v>340066</v>
      </c>
      <c r="I342">
        <v>334366</v>
      </c>
      <c r="J342">
        <v>324432</v>
      </c>
      <c r="K342">
        <v>305405</v>
      </c>
      <c r="L342">
        <v>348021</v>
      </c>
      <c r="M342">
        <v>335387</v>
      </c>
      <c r="N342">
        <v>328193</v>
      </c>
      <c r="O342">
        <v>347553</v>
      </c>
      <c r="P342">
        <v>338551</v>
      </c>
      <c r="Q342">
        <v>332633</v>
      </c>
      <c r="R342">
        <v>344350</v>
      </c>
      <c r="S342">
        <v>247927</v>
      </c>
      <c r="T342">
        <v>237260</v>
      </c>
      <c r="U342">
        <v>321871</v>
      </c>
    </row>
    <row r="343" spans="2:21" x14ac:dyDescent="0.25">
      <c r="B343" s="1">
        <v>483846</v>
      </c>
      <c r="C343">
        <v>263567</v>
      </c>
      <c r="D343">
        <v>380557</v>
      </c>
      <c r="E343">
        <v>310327</v>
      </c>
      <c r="F343">
        <v>323064</v>
      </c>
      <c r="G343">
        <v>346848</v>
      </c>
      <c r="H343">
        <v>341746</v>
      </c>
      <c r="I343">
        <v>347132</v>
      </c>
      <c r="J343">
        <v>330465</v>
      </c>
      <c r="K343">
        <v>322989</v>
      </c>
      <c r="L343">
        <v>358462</v>
      </c>
      <c r="M343">
        <v>316437</v>
      </c>
      <c r="N343">
        <v>326443</v>
      </c>
      <c r="O343">
        <v>371578</v>
      </c>
      <c r="P343">
        <v>362762</v>
      </c>
      <c r="Q343">
        <v>345404</v>
      </c>
      <c r="R343">
        <v>346786</v>
      </c>
      <c r="S343">
        <v>258275</v>
      </c>
      <c r="T343">
        <v>261322</v>
      </c>
      <c r="U343">
        <v>331446</v>
      </c>
    </row>
    <row r="344" spans="2:21" x14ac:dyDescent="0.25">
      <c r="B344" s="1">
        <v>509059</v>
      </c>
      <c r="C344">
        <v>267451</v>
      </c>
      <c r="D344">
        <v>398426</v>
      </c>
      <c r="E344">
        <v>320191</v>
      </c>
      <c r="F344">
        <v>333126</v>
      </c>
      <c r="G344">
        <v>352871</v>
      </c>
      <c r="H344">
        <v>333734</v>
      </c>
      <c r="I344">
        <v>350745</v>
      </c>
      <c r="J344">
        <v>351619</v>
      </c>
      <c r="K344">
        <v>331890</v>
      </c>
      <c r="L344">
        <v>341261</v>
      </c>
      <c r="M344">
        <v>360305</v>
      </c>
      <c r="N344">
        <v>364351</v>
      </c>
      <c r="O344">
        <v>361084</v>
      </c>
      <c r="P344">
        <v>351225</v>
      </c>
      <c r="Q344">
        <v>356061</v>
      </c>
      <c r="R344">
        <v>355757</v>
      </c>
      <c r="S344">
        <v>347659</v>
      </c>
      <c r="T344">
        <v>256049</v>
      </c>
      <c r="U344">
        <v>325267</v>
      </c>
    </row>
    <row r="345" spans="2:21" x14ac:dyDescent="0.25">
      <c r="B345" s="1">
        <v>487912</v>
      </c>
      <c r="C345">
        <v>253745</v>
      </c>
      <c r="D345">
        <v>375675</v>
      </c>
      <c r="E345">
        <v>312503</v>
      </c>
      <c r="F345">
        <v>317989</v>
      </c>
      <c r="G345">
        <v>338685</v>
      </c>
      <c r="H345">
        <v>326423</v>
      </c>
      <c r="I345">
        <v>320578</v>
      </c>
      <c r="J345">
        <v>309238</v>
      </c>
      <c r="K345">
        <v>294837</v>
      </c>
      <c r="L345">
        <v>364543</v>
      </c>
      <c r="M345">
        <v>324689</v>
      </c>
      <c r="N345">
        <v>346872</v>
      </c>
      <c r="O345">
        <v>384209</v>
      </c>
      <c r="P345">
        <v>392774</v>
      </c>
      <c r="Q345">
        <v>329252</v>
      </c>
      <c r="R345">
        <v>329868</v>
      </c>
      <c r="S345">
        <v>255299</v>
      </c>
      <c r="T345">
        <v>247909</v>
      </c>
      <c r="U345">
        <v>307094</v>
      </c>
    </row>
    <row r="346" spans="2:21" x14ac:dyDescent="0.25">
      <c r="B346" s="1">
        <v>551123</v>
      </c>
      <c r="C346">
        <v>278571</v>
      </c>
      <c r="D346">
        <v>396543</v>
      </c>
      <c r="E346">
        <v>325865</v>
      </c>
      <c r="F346">
        <v>347351</v>
      </c>
      <c r="G346">
        <v>377069</v>
      </c>
      <c r="H346">
        <v>385655</v>
      </c>
      <c r="I346">
        <v>368024</v>
      </c>
      <c r="J346">
        <v>376334</v>
      </c>
      <c r="K346">
        <v>354938</v>
      </c>
      <c r="L346">
        <v>355700</v>
      </c>
      <c r="M346">
        <v>354285</v>
      </c>
      <c r="N346">
        <v>340266</v>
      </c>
      <c r="O346">
        <v>364191</v>
      </c>
      <c r="P346">
        <v>360379</v>
      </c>
      <c r="Q346">
        <v>371691</v>
      </c>
      <c r="R346">
        <v>380716</v>
      </c>
      <c r="S346">
        <v>359984</v>
      </c>
      <c r="T346">
        <v>283318</v>
      </c>
      <c r="U346">
        <v>360019</v>
      </c>
    </row>
    <row r="347" spans="2:21" x14ac:dyDescent="0.25">
      <c r="B347" s="1">
        <v>476160</v>
      </c>
      <c r="C347">
        <v>236662</v>
      </c>
      <c r="D347">
        <v>367486</v>
      </c>
      <c r="E347">
        <v>299838</v>
      </c>
      <c r="F347">
        <v>312185</v>
      </c>
      <c r="G347">
        <v>334700</v>
      </c>
      <c r="H347">
        <v>335160</v>
      </c>
      <c r="I347">
        <v>315187</v>
      </c>
      <c r="J347">
        <v>316802</v>
      </c>
      <c r="K347">
        <v>315774</v>
      </c>
      <c r="L347">
        <v>335287</v>
      </c>
      <c r="M347">
        <v>319202</v>
      </c>
      <c r="N347">
        <v>343186</v>
      </c>
      <c r="O347">
        <v>342660</v>
      </c>
      <c r="P347">
        <v>337737</v>
      </c>
      <c r="Q347">
        <v>334862</v>
      </c>
      <c r="R347">
        <v>340593</v>
      </c>
      <c r="S347">
        <v>243215</v>
      </c>
      <c r="T347">
        <v>241752</v>
      </c>
      <c r="U347">
        <v>301042</v>
      </c>
    </row>
    <row r="348" spans="2:21" x14ac:dyDescent="0.25">
      <c r="B348" s="1">
        <v>546854</v>
      </c>
      <c r="C348">
        <v>270801</v>
      </c>
      <c r="D348">
        <v>393076</v>
      </c>
      <c r="E348">
        <v>324802</v>
      </c>
      <c r="F348">
        <v>334276</v>
      </c>
      <c r="G348">
        <v>356200</v>
      </c>
      <c r="H348">
        <v>344192</v>
      </c>
      <c r="I348">
        <v>357302</v>
      </c>
      <c r="J348">
        <v>355880</v>
      </c>
      <c r="K348">
        <v>342222</v>
      </c>
      <c r="L348">
        <v>354159</v>
      </c>
      <c r="M348">
        <v>352251</v>
      </c>
      <c r="N348">
        <v>343426</v>
      </c>
      <c r="O348">
        <v>366378</v>
      </c>
      <c r="P348">
        <v>367662</v>
      </c>
      <c r="Q348">
        <v>372213</v>
      </c>
      <c r="R348">
        <v>369982</v>
      </c>
      <c r="S348">
        <v>343100</v>
      </c>
      <c r="T348">
        <v>279914</v>
      </c>
      <c r="U348">
        <v>342512</v>
      </c>
    </row>
    <row r="349" spans="2:21" x14ac:dyDescent="0.25">
      <c r="B349" s="1">
        <v>542330</v>
      </c>
      <c r="C349">
        <v>269836</v>
      </c>
      <c r="D349">
        <v>393007</v>
      </c>
      <c r="E349">
        <v>326630</v>
      </c>
      <c r="F349">
        <v>331714</v>
      </c>
      <c r="G349">
        <v>346206</v>
      </c>
      <c r="H349">
        <v>338109</v>
      </c>
      <c r="I349">
        <v>360310</v>
      </c>
      <c r="J349">
        <v>365742</v>
      </c>
      <c r="K349">
        <v>341135</v>
      </c>
      <c r="L349">
        <v>377569</v>
      </c>
      <c r="M349">
        <v>350042</v>
      </c>
      <c r="N349">
        <v>336319</v>
      </c>
      <c r="O349">
        <v>348053</v>
      </c>
      <c r="P349">
        <v>353841</v>
      </c>
      <c r="Q349">
        <v>369149</v>
      </c>
      <c r="R349">
        <v>359549</v>
      </c>
      <c r="S349">
        <v>266525</v>
      </c>
      <c r="T349">
        <v>267277</v>
      </c>
      <c r="U349">
        <v>327388</v>
      </c>
    </row>
    <row r="350" spans="2:21" x14ac:dyDescent="0.25">
      <c r="B350" s="1">
        <v>583006</v>
      </c>
      <c r="C350">
        <v>281857</v>
      </c>
      <c r="D350">
        <v>400712</v>
      </c>
      <c r="E350">
        <v>332498</v>
      </c>
      <c r="F350">
        <v>342918</v>
      </c>
      <c r="G350">
        <v>373528</v>
      </c>
      <c r="H350">
        <v>365336</v>
      </c>
      <c r="I350">
        <v>374643</v>
      </c>
      <c r="J350">
        <v>364984</v>
      </c>
      <c r="K350">
        <v>365268</v>
      </c>
      <c r="L350">
        <v>354195</v>
      </c>
      <c r="M350">
        <v>364097</v>
      </c>
      <c r="N350">
        <v>379275</v>
      </c>
      <c r="O350">
        <v>358221</v>
      </c>
      <c r="P350">
        <v>365847</v>
      </c>
      <c r="Q350">
        <v>395706</v>
      </c>
      <c r="R350">
        <v>389424</v>
      </c>
      <c r="S350">
        <v>339685</v>
      </c>
      <c r="T350">
        <v>283077</v>
      </c>
      <c r="U350">
        <v>345744</v>
      </c>
    </row>
    <row r="351" spans="2:21" x14ac:dyDescent="0.25">
      <c r="B351" s="1">
        <v>555049</v>
      </c>
      <c r="C351">
        <v>271135</v>
      </c>
      <c r="D351">
        <v>380981</v>
      </c>
      <c r="E351">
        <v>315005</v>
      </c>
      <c r="F351">
        <v>327131</v>
      </c>
      <c r="G351">
        <v>362479</v>
      </c>
      <c r="H351">
        <v>356387</v>
      </c>
      <c r="I351">
        <v>349003</v>
      </c>
      <c r="J351">
        <v>352648</v>
      </c>
      <c r="K351">
        <v>334228</v>
      </c>
      <c r="L351">
        <v>369056</v>
      </c>
      <c r="M351">
        <v>355605</v>
      </c>
      <c r="N351">
        <v>371335</v>
      </c>
      <c r="O351">
        <v>376437</v>
      </c>
      <c r="P351">
        <v>359862</v>
      </c>
      <c r="Q351">
        <v>373827</v>
      </c>
      <c r="R351">
        <v>365103</v>
      </c>
      <c r="S351">
        <v>270162</v>
      </c>
      <c r="T351">
        <v>286273</v>
      </c>
      <c r="U351">
        <v>332833</v>
      </c>
    </row>
    <row r="352" spans="2:21" x14ac:dyDescent="0.25">
      <c r="B352" s="1">
        <v>537854</v>
      </c>
      <c r="C352">
        <v>245472</v>
      </c>
      <c r="D352">
        <v>384351</v>
      </c>
      <c r="E352">
        <v>312286</v>
      </c>
      <c r="F352">
        <v>323928</v>
      </c>
      <c r="G352">
        <v>358440</v>
      </c>
      <c r="H352">
        <v>347945</v>
      </c>
      <c r="I352">
        <v>332842</v>
      </c>
      <c r="J352">
        <v>334910</v>
      </c>
      <c r="K352">
        <v>316696</v>
      </c>
      <c r="L352">
        <v>355319</v>
      </c>
      <c r="M352">
        <v>346935</v>
      </c>
      <c r="N352">
        <v>365935</v>
      </c>
      <c r="O352">
        <v>391016</v>
      </c>
      <c r="P352">
        <v>382840</v>
      </c>
      <c r="Q352">
        <v>339104</v>
      </c>
      <c r="R352">
        <v>331603</v>
      </c>
      <c r="S352">
        <v>252274</v>
      </c>
      <c r="T352">
        <v>251973</v>
      </c>
      <c r="U352">
        <v>306320</v>
      </c>
    </row>
    <row r="353" spans="2:21" x14ac:dyDescent="0.25">
      <c r="B353" s="1">
        <v>534211</v>
      </c>
      <c r="C353">
        <v>250229</v>
      </c>
      <c r="D353">
        <v>385781</v>
      </c>
      <c r="E353">
        <v>313898</v>
      </c>
      <c r="F353">
        <v>319594</v>
      </c>
      <c r="G353">
        <v>358741</v>
      </c>
      <c r="H353">
        <v>345045</v>
      </c>
      <c r="I353">
        <v>355712</v>
      </c>
      <c r="J353">
        <v>352343</v>
      </c>
      <c r="K353">
        <v>326006</v>
      </c>
      <c r="L353">
        <v>394200</v>
      </c>
      <c r="M353">
        <v>340708</v>
      </c>
      <c r="N353">
        <v>365158</v>
      </c>
      <c r="O353">
        <v>347817</v>
      </c>
      <c r="P353">
        <v>353820</v>
      </c>
      <c r="Q353">
        <v>347071</v>
      </c>
      <c r="R353">
        <v>361130</v>
      </c>
      <c r="S353">
        <v>317449</v>
      </c>
      <c r="T353">
        <v>261455</v>
      </c>
      <c r="U353">
        <v>327847</v>
      </c>
    </row>
    <row r="354" spans="2:21" x14ac:dyDescent="0.25">
      <c r="B354" s="1">
        <v>499037</v>
      </c>
      <c r="C354">
        <v>244176</v>
      </c>
      <c r="D354">
        <v>374867</v>
      </c>
      <c r="E354">
        <v>304390</v>
      </c>
      <c r="F354">
        <v>323654</v>
      </c>
      <c r="G354">
        <v>362520</v>
      </c>
      <c r="H354">
        <v>358411</v>
      </c>
      <c r="I354">
        <v>333604</v>
      </c>
      <c r="J354">
        <v>324408</v>
      </c>
      <c r="K354">
        <v>300947</v>
      </c>
      <c r="L354">
        <v>365644</v>
      </c>
      <c r="M354">
        <v>331878</v>
      </c>
      <c r="N354">
        <v>329997</v>
      </c>
      <c r="O354">
        <v>384729</v>
      </c>
      <c r="P354">
        <v>375132</v>
      </c>
      <c r="Q354">
        <v>322532</v>
      </c>
      <c r="R354">
        <v>314437</v>
      </c>
      <c r="S354">
        <v>247242</v>
      </c>
      <c r="T354">
        <v>253468</v>
      </c>
      <c r="U354">
        <v>331872</v>
      </c>
    </row>
    <row r="355" spans="2:21" x14ac:dyDescent="0.25">
      <c r="B355" s="1">
        <v>527181</v>
      </c>
      <c r="C355">
        <v>276361</v>
      </c>
      <c r="D355">
        <v>386022</v>
      </c>
      <c r="E355">
        <v>323643</v>
      </c>
      <c r="F355">
        <v>343760</v>
      </c>
      <c r="G355">
        <v>354492</v>
      </c>
      <c r="H355">
        <v>342884</v>
      </c>
      <c r="I355">
        <v>337435</v>
      </c>
      <c r="J355">
        <v>330557</v>
      </c>
      <c r="K355">
        <v>308028</v>
      </c>
      <c r="L355">
        <v>357481</v>
      </c>
      <c r="M355">
        <v>334972</v>
      </c>
      <c r="N355">
        <v>347979</v>
      </c>
      <c r="O355">
        <v>385865</v>
      </c>
      <c r="P355">
        <v>371966</v>
      </c>
      <c r="Q355">
        <v>343074</v>
      </c>
      <c r="R355">
        <v>328745</v>
      </c>
      <c r="S355">
        <v>278255</v>
      </c>
      <c r="T355">
        <v>277020</v>
      </c>
      <c r="U355">
        <v>340668</v>
      </c>
    </row>
    <row r="356" spans="2:21" x14ac:dyDescent="0.25">
      <c r="B356" s="1">
        <v>550304</v>
      </c>
      <c r="C356">
        <v>281692</v>
      </c>
      <c r="D356">
        <v>400019</v>
      </c>
      <c r="E356">
        <v>328689</v>
      </c>
      <c r="F356">
        <v>340907</v>
      </c>
      <c r="G356">
        <v>349506</v>
      </c>
      <c r="H356">
        <v>354173</v>
      </c>
      <c r="I356">
        <v>354908</v>
      </c>
      <c r="J356">
        <v>353267</v>
      </c>
      <c r="K356">
        <v>347964</v>
      </c>
      <c r="L356">
        <v>361173</v>
      </c>
      <c r="M356">
        <v>364821</v>
      </c>
      <c r="N356">
        <v>372754</v>
      </c>
      <c r="O356">
        <v>339565</v>
      </c>
      <c r="P356">
        <v>346834</v>
      </c>
      <c r="Q356">
        <v>368926</v>
      </c>
      <c r="R356">
        <v>360567</v>
      </c>
      <c r="S356">
        <v>350757</v>
      </c>
      <c r="T356">
        <v>278269</v>
      </c>
      <c r="U356">
        <v>352898</v>
      </c>
    </row>
    <row r="357" spans="2:21" x14ac:dyDescent="0.25">
      <c r="B357" s="1">
        <v>505233</v>
      </c>
      <c r="C357">
        <v>246879</v>
      </c>
      <c r="D357">
        <v>375016</v>
      </c>
      <c r="E357">
        <v>299187</v>
      </c>
      <c r="F357">
        <v>311655</v>
      </c>
      <c r="G357">
        <v>346533</v>
      </c>
      <c r="H357">
        <v>327920</v>
      </c>
      <c r="I357">
        <v>330419</v>
      </c>
      <c r="J357">
        <v>321561</v>
      </c>
      <c r="K357">
        <v>309374</v>
      </c>
      <c r="L357">
        <v>350590</v>
      </c>
      <c r="M357">
        <v>323829</v>
      </c>
      <c r="N357">
        <v>324950</v>
      </c>
      <c r="O357">
        <v>356337</v>
      </c>
      <c r="P357">
        <v>343760</v>
      </c>
      <c r="Q357">
        <v>333969</v>
      </c>
      <c r="R357">
        <v>332021</v>
      </c>
      <c r="S357">
        <v>247826</v>
      </c>
      <c r="T357">
        <v>247067</v>
      </c>
      <c r="U357">
        <v>319307</v>
      </c>
    </row>
    <row r="358" spans="2:21" x14ac:dyDescent="0.25">
      <c r="B358" s="1">
        <v>549178</v>
      </c>
      <c r="C358">
        <v>259357</v>
      </c>
      <c r="D358">
        <v>385165</v>
      </c>
      <c r="E358">
        <v>310265</v>
      </c>
      <c r="F358">
        <v>326555</v>
      </c>
      <c r="G358">
        <v>357655</v>
      </c>
      <c r="H358">
        <v>362742</v>
      </c>
      <c r="I358">
        <v>345641</v>
      </c>
      <c r="J358">
        <v>340429</v>
      </c>
      <c r="K358">
        <v>318204</v>
      </c>
      <c r="L358">
        <v>378893</v>
      </c>
      <c r="M358">
        <v>345898</v>
      </c>
      <c r="N358">
        <v>359610</v>
      </c>
      <c r="O358">
        <v>357746</v>
      </c>
      <c r="P358">
        <v>355372</v>
      </c>
      <c r="Q358">
        <v>346611</v>
      </c>
      <c r="R358">
        <v>355280</v>
      </c>
      <c r="S358">
        <v>329119</v>
      </c>
      <c r="T358">
        <v>262690</v>
      </c>
      <c r="U358">
        <v>327951</v>
      </c>
    </row>
    <row r="359" spans="2:21" x14ac:dyDescent="0.25">
      <c r="B359" s="1">
        <v>510432.99999998801</v>
      </c>
      <c r="C359">
        <v>265685</v>
      </c>
      <c r="D359">
        <v>387038</v>
      </c>
      <c r="E359">
        <v>323511</v>
      </c>
      <c r="F359">
        <v>330827</v>
      </c>
      <c r="G359">
        <v>362199</v>
      </c>
      <c r="H359">
        <v>356762</v>
      </c>
      <c r="I359">
        <v>340992</v>
      </c>
      <c r="J359">
        <v>332451</v>
      </c>
      <c r="K359">
        <v>306986</v>
      </c>
      <c r="L359">
        <v>373714</v>
      </c>
      <c r="M359">
        <v>334719</v>
      </c>
      <c r="N359">
        <v>348462</v>
      </c>
      <c r="O359">
        <v>377972</v>
      </c>
      <c r="P359">
        <v>371626</v>
      </c>
      <c r="Q359">
        <v>313730</v>
      </c>
      <c r="R359">
        <v>321805</v>
      </c>
      <c r="S359">
        <v>264162</v>
      </c>
      <c r="T359">
        <v>256324</v>
      </c>
      <c r="U359">
        <v>338662</v>
      </c>
    </row>
    <row r="360" spans="2:21" x14ac:dyDescent="0.25">
      <c r="B360" s="1">
        <v>495099</v>
      </c>
      <c r="C360">
        <v>245338</v>
      </c>
      <c r="D360">
        <v>372976</v>
      </c>
      <c r="E360">
        <v>296147</v>
      </c>
      <c r="F360">
        <v>311648</v>
      </c>
      <c r="G360">
        <v>350654</v>
      </c>
      <c r="H360">
        <v>343962</v>
      </c>
      <c r="I360">
        <v>340224</v>
      </c>
      <c r="J360">
        <v>329180</v>
      </c>
      <c r="K360">
        <v>297447</v>
      </c>
      <c r="L360">
        <v>359216</v>
      </c>
      <c r="M360">
        <v>333305</v>
      </c>
      <c r="N360">
        <v>349183</v>
      </c>
      <c r="O360">
        <v>359690</v>
      </c>
      <c r="P360">
        <v>364879</v>
      </c>
      <c r="Q360">
        <v>335265</v>
      </c>
      <c r="R360">
        <v>335585</v>
      </c>
      <c r="S360">
        <v>244634</v>
      </c>
      <c r="T360">
        <v>246313</v>
      </c>
      <c r="U360">
        <v>309081</v>
      </c>
    </row>
    <row r="361" spans="2:21" x14ac:dyDescent="0.25">
      <c r="B361" s="1">
        <v>485045</v>
      </c>
      <c r="C361">
        <v>256851</v>
      </c>
      <c r="D361">
        <v>374014</v>
      </c>
      <c r="E361">
        <v>318029</v>
      </c>
      <c r="F361">
        <v>324683</v>
      </c>
      <c r="G361">
        <v>343630</v>
      </c>
      <c r="H361">
        <v>341471</v>
      </c>
      <c r="I361">
        <v>327620</v>
      </c>
      <c r="J361">
        <v>323547</v>
      </c>
      <c r="K361">
        <v>317926</v>
      </c>
      <c r="L361">
        <v>367859</v>
      </c>
      <c r="M361">
        <v>333083</v>
      </c>
      <c r="N361">
        <v>355878</v>
      </c>
      <c r="O361">
        <v>379888</v>
      </c>
      <c r="P361">
        <v>372359</v>
      </c>
      <c r="Q361">
        <v>342864</v>
      </c>
      <c r="R361">
        <v>333101</v>
      </c>
      <c r="S361">
        <v>250803</v>
      </c>
      <c r="T361">
        <v>255482</v>
      </c>
      <c r="U361">
        <v>326074</v>
      </c>
    </row>
    <row r="362" spans="2:21" x14ac:dyDescent="0.25">
      <c r="B362" s="1">
        <v>518837</v>
      </c>
      <c r="C362">
        <v>265235</v>
      </c>
      <c r="D362">
        <v>388792</v>
      </c>
      <c r="E362">
        <v>326500</v>
      </c>
      <c r="F362">
        <v>336590</v>
      </c>
      <c r="G362">
        <v>354851</v>
      </c>
      <c r="H362">
        <v>356160</v>
      </c>
      <c r="I362">
        <v>353120</v>
      </c>
      <c r="J362">
        <v>357454</v>
      </c>
      <c r="K362">
        <v>339191</v>
      </c>
      <c r="L362">
        <v>357194</v>
      </c>
      <c r="M362">
        <v>351150</v>
      </c>
      <c r="N362">
        <v>323332</v>
      </c>
      <c r="O362">
        <v>364343</v>
      </c>
      <c r="P362">
        <v>371424</v>
      </c>
      <c r="Q362">
        <v>374895</v>
      </c>
      <c r="R362">
        <v>370867</v>
      </c>
      <c r="S362">
        <v>338400</v>
      </c>
      <c r="T362">
        <v>269698</v>
      </c>
      <c r="U362">
        <v>329753</v>
      </c>
    </row>
    <row r="363" spans="2:21" x14ac:dyDescent="0.25">
      <c r="B363" s="1">
        <v>514842</v>
      </c>
      <c r="C363">
        <v>274973</v>
      </c>
      <c r="D363">
        <v>388224</v>
      </c>
      <c r="E363">
        <v>321244</v>
      </c>
      <c r="F363">
        <v>340625</v>
      </c>
      <c r="G363">
        <v>366129</v>
      </c>
      <c r="H363">
        <v>355661</v>
      </c>
      <c r="I363">
        <v>357152</v>
      </c>
      <c r="J363">
        <v>351539</v>
      </c>
      <c r="K363">
        <v>342061</v>
      </c>
      <c r="L363">
        <v>378923</v>
      </c>
      <c r="M363">
        <v>363751</v>
      </c>
      <c r="N363">
        <v>370917</v>
      </c>
      <c r="O363">
        <v>405537</v>
      </c>
      <c r="P363">
        <v>391126</v>
      </c>
      <c r="Q363">
        <v>336268</v>
      </c>
      <c r="R363">
        <v>335274</v>
      </c>
      <c r="S363">
        <v>275275</v>
      </c>
      <c r="T363">
        <v>270132</v>
      </c>
      <c r="U363">
        <v>325586</v>
      </c>
    </row>
    <row r="364" spans="2:21" x14ac:dyDescent="0.25">
      <c r="B364" s="1">
        <v>534442</v>
      </c>
      <c r="C364">
        <v>276058</v>
      </c>
      <c r="D364">
        <v>399978</v>
      </c>
      <c r="E364">
        <v>334141</v>
      </c>
      <c r="F364">
        <v>352541</v>
      </c>
      <c r="G364">
        <v>370904</v>
      </c>
      <c r="H364">
        <v>371067</v>
      </c>
      <c r="I364">
        <v>368280</v>
      </c>
      <c r="J364">
        <v>370551</v>
      </c>
      <c r="K364">
        <v>368324</v>
      </c>
      <c r="L364">
        <v>345350</v>
      </c>
      <c r="M364">
        <v>370647</v>
      </c>
      <c r="N364">
        <v>351403</v>
      </c>
      <c r="O364">
        <v>358611</v>
      </c>
      <c r="P364">
        <v>353963</v>
      </c>
      <c r="Q364">
        <v>386392</v>
      </c>
      <c r="R364">
        <v>379979</v>
      </c>
      <c r="S364">
        <v>366576</v>
      </c>
      <c r="T364">
        <v>299607</v>
      </c>
      <c r="U364">
        <v>352972</v>
      </c>
    </row>
    <row r="365" spans="2:21" x14ac:dyDescent="0.25">
      <c r="B365" s="1">
        <v>528591</v>
      </c>
      <c r="C365">
        <v>264287</v>
      </c>
      <c r="D365">
        <v>385235</v>
      </c>
      <c r="E365">
        <v>320651</v>
      </c>
      <c r="F365">
        <v>333827</v>
      </c>
      <c r="G365">
        <v>373648</v>
      </c>
      <c r="H365">
        <v>359022</v>
      </c>
      <c r="I365">
        <v>365084</v>
      </c>
      <c r="J365">
        <v>360935</v>
      </c>
      <c r="K365">
        <v>343948</v>
      </c>
      <c r="L365">
        <v>359202</v>
      </c>
      <c r="M365">
        <v>344165</v>
      </c>
      <c r="N365">
        <v>337149</v>
      </c>
      <c r="O365">
        <v>366697</v>
      </c>
      <c r="P365">
        <v>373334</v>
      </c>
      <c r="Q365">
        <v>369868</v>
      </c>
      <c r="R365">
        <v>366737</v>
      </c>
      <c r="S365">
        <v>265974</v>
      </c>
      <c r="T365">
        <v>274746</v>
      </c>
      <c r="U365">
        <v>350059</v>
      </c>
    </row>
    <row r="366" spans="2:21" x14ac:dyDescent="0.25">
      <c r="B366" s="1">
        <v>471026</v>
      </c>
      <c r="C366">
        <v>213132</v>
      </c>
      <c r="D366">
        <v>357973</v>
      </c>
      <c r="E366">
        <v>276497</v>
      </c>
      <c r="F366">
        <v>295445</v>
      </c>
      <c r="G366">
        <v>336466</v>
      </c>
      <c r="H366">
        <v>317763</v>
      </c>
      <c r="I366">
        <v>310612</v>
      </c>
      <c r="J366">
        <v>296819</v>
      </c>
      <c r="K366">
        <v>275321</v>
      </c>
      <c r="L366">
        <v>339070</v>
      </c>
      <c r="M366">
        <v>301348</v>
      </c>
      <c r="N366">
        <v>313638</v>
      </c>
      <c r="O366">
        <v>356240</v>
      </c>
      <c r="P366">
        <v>342855</v>
      </c>
      <c r="Q366">
        <v>312641</v>
      </c>
      <c r="R366">
        <v>310553</v>
      </c>
      <c r="S366">
        <v>217204</v>
      </c>
      <c r="T366">
        <v>221519</v>
      </c>
      <c r="U366">
        <v>319747</v>
      </c>
    </row>
    <row r="367" spans="2:21" x14ac:dyDescent="0.25">
      <c r="B367" s="1">
        <v>562778</v>
      </c>
      <c r="C367">
        <v>266019</v>
      </c>
      <c r="D367">
        <v>397742</v>
      </c>
      <c r="E367">
        <v>320997</v>
      </c>
      <c r="F367">
        <v>340787</v>
      </c>
      <c r="G367">
        <v>358174</v>
      </c>
      <c r="H367">
        <v>366765</v>
      </c>
      <c r="I367">
        <v>364398</v>
      </c>
      <c r="J367">
        <v>358472</v>
      </c>
      <c r="K367">
        <v>360494</v>
      </c>
      <c r="L367">
        <v>347913</v>
      </c>
      <c r="M367">
        <v>348820</v>
      </c>
      <c r="N367">
        <v>373299</v>
      </c>
      <c r="O367">
        <v>359390</v>
      </c>
      <c r="P367">
        <v>359088</v>
      </c>
      <c r="Q367">
        <v>384073</v>
      </c>
      <c r="R367">
        <v>389537</v>
      </c>
      <c r="S367">
        <v>356317</v>
      </c>
      <c r="T367">
        <v>271642</v>
      </c>
      <c r="U367">
        <v>327699</v>
      </c>
    </row>
    <row r="368" spans="2:21" x14ac:dyDescent="0.25">
      <c r="B368" s="1">
        <v>509330</v>
      </c>
      <c r="C368">
        <v>255251</v>
      </c>
      <c r="D368">
        <v>375126</v>
      </c>
      <c r="E368">
        <v>314356</v>
      </c>
      <c r="F368">
        <v>315881</v>
      </c>
      <c r="G368">
        <v>344456</v>
      </c>
      <c r="H368">
        <v>331396</v>
      </c>
      <c r="I368">
        <v>337077</v>
      </c>
      <c r="J368">
        <v>329241</v>
      </c>
      <c r="K368">
        <v>315609</v>
      </c>
      <c r="L368">
        <v>336138</v>
      </c>
      <c r="M368">
        <v>332176</v>
      </c>
      <c r="N368">
        <v>326191</v>
      </c>
      <c r="O368">
        <v>340892</v>
      </c>
      <c r="P368">
        <v>349316</v>
      </c>
      <c r="Q368">
        <v>337103</v>
      </c>
      <c r="R368">
        <v>333819</v>
      </c>
      <c r="S368">
        <v>253422</v>
      </c>
      <c r="T368">
        <v>264030</v>
      </c>
      <c r="U368">
        <v>336052</v>
      </c>
    </row>
    <row r="369" spans="1:21" x14ac:dyDescent="0.25">
      <c r="B369" s="1">
        <v>502937</v>
      </c>
      <c r="C369">
        <v>248471</v>
      </c>
      <c r="D369">
        <v>372932</v>
      </c>
      <c r="E369">
        <v>303608</v>
      </c>
      <c r="F369">
        <v>318470</v>
      </c>
      <c r="G369">
        <v>338903</v>
      </c>
      <c r="H369">
        <v>339146</v>
      </c>
      <c r="I369">
        <v>329621</v>
      </c>
      <c r="J369">
        <v>335703</v>
      </c>
      <c r="K369">
        <v>333789</v>
      </c>
      <c r="L369">
        <v>347715</v>
      </c>
      <c r="M369">
        <v>338343</v>
      </c>
      <c r="N369">
        <v>342077</v>
      </c>
      <c r="O369">
        <v>371260</v>
      </c>
      <c r="P369">
        <v>362884</v>
      </c>
      <c r="Q369">
        <v>367916</v>
      </c>
      <c r="R369">
        <v>354380</v>
      </c>
      <c r="S369">
        <v>253637</v>
      </c>
      <c r="T369">
        <v>254924</v>
      </c>
      <c r="U369">
        <v>294435</v>
      </c>
    </row>
    <row r="370" spans="1:21" x14ac:dyDescent="0.25">
      <c r="B370" s="1">
        <v>564428</v>
      </c>
      <c r="C370">
        <v>260076</v>
      </c>
      <c r="D370">
        <v>392136</v>
      </c>
      <c r="E370">
        <v>315794</v>
      </c>
      <c r="F370">
        <v>325041</v>
      </c>
      <c r="G370">
        <v>349417</v>
      </c>
      <c r="H370">
        <v>345516</v>
      </c>
      <c r="I370">
        <v>345964</v>
      </c>
      <c r="J370">
        <v>344019</v>
      </c>
      <c r="K370">
        <v>324141</v>
      </c>
      <c r="L370">
        <v>349255</v>
      </c>
      <c r="M370">
        <v>336445</v>
      </c>
      <c r="N370">
        <v>339007</v>
      </c>
      <c r="O370">
        <v>360310</v>
      </c>
      <c r="P370">
        <v>366127</v>
      </c>
      <c r="Q370">
        <v>339579</v>
      </c>
      <c r="R370">
        <v>347981</v>
      </c>
      <c r="S370">
        <v>328857</v>
      </c>
      <c r="T370">
        <v>260289</v>
      </c>
      <c r="U370">
        <v>317856</v>
      </c>
    </row>
    <row r="371" spans="1:21" x14ac:dyDescent="0.25">
      <c r="B371" s="1">
        <v>534126</v>
      </c>
      <c r="C371">
        <v>254922</v>
      </c>
      <c r="D371">
        <v>368676</v>
      </c>
      <c r="E371">
        <v>308264</v>
      </c>
      <c r="F371">
        <v>323741</v>
      </c>
      <c r="G371">
        <v>335655</v>
      </c>
      <c r="H371">
        <v>334846</v>
      </c>
      <c r="I371">
        <v>333174</v>
      </c>
      <c r="J371">
        <v>328999</v>
      </c>
      <c r="K371">
        <v>318682</v>
      </c>
      <c r="L371">
        <v>348407</v>
      </c>
      <c r="M371">
        <v>326260</v>
      </c>
      <c r="N371">
        <v>338796</v>
      </c>
      <c r="O371">
        <v>355764</v>
      </c>
      <c r="P371">
        <v>358364</v>
      </c>
      <c r="Q371">
        <v>328179</v>
      </c>
      <c r="R371">
        <v>330499</v>
      </c>
      <c r="S371">
        <v>254198</v>
      </c>
      <c r="T371">
        <v>270168</v>
      </c>
      <c r="U371">
        <v>323347</v>
      </c>
    </row>
    <row r="372" spans="1:21" x14ac:dyDescent="0.25">
      <c r="B372" s="1">
        <v>494704</v>
      </c>
      <c r="C372">
        <v>239403</v>
      </c>
      <c r="D372">
        <v>361009</v>
      </c>
      <c r="E372">
        <v>294332</v>
      </c>
      <c r="F372">
        <v>305363</v>
      </c>
      <c r="G372">
        <v>340321</v>
      </c>
      <c r="H372">
        <v>333161</v>
      </c>
      <c r="I372">
        <v>327507</v>
      </c>
      <c r="J372">
        <v>325748</v>
      </c>
      <c r="K372">
        <v>306694</v>
      </c>
      <c r="L372">
        <v>348804</v>
      </c>
      <c r="M372">
        <v>318772</v>
      </c>
      <c r="N372">
        <v>343198</v>
      </c>
      <c r="O372">
        <v>337506</v>
      </c>
      <c r="P372">
        <v>332124</v>
      </c>
      <c r="Q372">
        <v>337613</v>
      </c>
      <c r="R372">
        <v>330775</v>
      </c>
      <c r="S372">
        <v>245403</v>
      </c>
      <c r="T372">
        <v>249167</v>
      </c>
      <c r="U372">
        <v>312803</v>
      </c>
    </row>
    <row r="373" spans="1:21" x14ac:dyDescent="0.25">
      <c r="B373" s="1">
        <v>512922</v>
      </c>
      <c r="C373">
        <v>272148</v>
      </c>
      <c r="D373">
        <v>398699</v>
      </c>
      <c r="E373">
        <v>330598</v>
      </c>
      <c r="F373">
        <v>341630</v>
      </c>
      <c r="G373">
        <v>358641</v>
      </c>
      <c r="H373">
        <v>356659</v>
      </c>
      <c r="I373">
        <v>350672</v>
      </c>
      <c r="J373">
        <v>351088</v>
      </c>
      <c r="K373">
        <v>339884</v>
      </c>
      <c r="L373">
        <v>368088</v>
      </c>
      <c r="M373">
        <v>354546</v>
      </c>
      <c r="N373">
        <v>359227</v>
      </c>
      <c r="O373">
        <v>390574</v>
      </c>
      <c r="P373">
        <v>402559</v>
      </c>
      <c r="Q373">
        <v>364043</v>
      </c>
      <c r="R373">
        <v>353686</v>
      </c>
      <c r="S373">
        <v>313832</v>
      </c>
      <c r="T373">
        <v>276684</v>
      </c>
      <c r="U373">
        <v>320626</v>
      </c>
    </row>
    <row r="374" spans="1:21" x14ac:dyDescent="0.25">
      <c r="A374" t="s">
        <v>1026</v>
      </c>
      <c r="B374" s="1">
        <f>AVERAGE(B284:B373)</f>
        <v>519549.73333333281</v>
      </c>
      <c r="C374">
        <f t="shared" ref="C374:U374" si="6">AVERAGE(C284:C373)</f>
        <v>258402.2888888889</v>
      </c>
      <c r="D374">
        <f t="shared" si="6"/>
        <v>381963.35555555555</v>
      </c>
      <c r="E374">
        <f t="shared" si="6"/>
        <v>313960.2</v>
      </c>
      <c r="F374">
        <f t="shared" si="6"/>
        <v>326729.48888888891</v>
      </c>
      <c r="G374">
        <f t="shared" si="6"/>
        <v>350351.1</v>
      </c>
      <c r="H374">
        <f t="shared" si="6"/>
        <v>345102.7888888889</v>
      </c>
      <c r="I374">
        <f t="shared" si="6"/>
        <v>342646.58888888889</v>
      </c>
      <c r="J374">
        <f t="shared" si="6"/>
        <v>340342.97777777776</v>
      </c>
      <c r="K374">
        <f t="shared" si="6"/>
        <v>326144.02222222224</v>
      </c>
      <c r="L374">
        <f t="shared" si="6"/>
        <v>357603.41111111111</v>
      </c>
      <c r="M374">
        <f t="shared" si="6"/>
        <v>340485.34444444446</v>
      </c>
      <c r="N374">
        <f t="shared" si="6"/>
        <v>341975.96666666667</v>
      </c>
      <c r="O374">
        <f t="shared" si="6"/>
        <v>362519.47777777776</v>
      </c>
      <c r="P374">
        <f t="shared" si="6"/>
        <v>360913.44444444444</v>
      </c>
      <c r="Q374">
        <f t="shared" si="6"/>
        <v>350807.46666666667</v>
      </c>
      <c r="R374">
        <f t="shared" si="6"/>
        <v>350183.18888888886</v>
      </c>
      <c r="S374">
        <f t="shared" si="6"/>
        <v>286152.12222222221</v>
      </c>
      <c r="T374">
        <f t="shared" si="6"/>
        <v>263409.7888888889</v>
      </c>
      <c r="U374">
        <f t="shared" si="6"/>
        <v>326770.40000000002</v>
      </c>
    </row>
    <row r="375" spans="1:21" x14ac:dyDescent="0.25">
      <c r="A375" t="s">
        <v>1027</v>
      </c>
      <c r="B375">
        <f>MEDIAN(B284:B373)</f>
        <v>517995</v>
      </c>
      <c r="C375">
        <f t="shared" ref="C375:U375" si="7">MEDIAN(C284:C373)</f>
        <v>259815.5</v>
      </c>
      <c r="D375">
        <f t="shared" si="7"/>
        <v>382743.5</v>
      </c>
      <c r="E375">
        <f t="shared" si="7"/>
        <v>314148</v>
      </c>
      <c r="F375">
        <f t="shared" si="7"/>
        <v>327478.5</v>
      </c>
      <c r="G375">
        <f t="shared" si="7"/>
        <v>349461.5</v>
      </c>
      <c r="H375">
        <f t="shared" si="7"/>
        <v>344016.5</v>
      </c>
      <c r="I375">
        <f t="shared" si="7"/>
        <v>342061</v>
      </c>
      <c r="J375">
        <f t="shared" si="7"/>
        <v>340308.5</v>
      </c>
      <c r="K375">
        <f t="shared" si="7"/>
        <v>326680.5</v>
      </c>
      <c r="L375">
        <f t="shared" si="7"/>
        <v>356422</v>
      </c>
      <c r="M375">
        <f t="shared" si="7"/>
        <v>340726.5</v>
      </c>
      <c r="N375">
        <f t="shared" si="7"/>
        <v>343024.5</v>
      </c>
      <c r="O375">
        <f t="shared" si="7"/>
        <v>361358.5</v>
      </c>
      <c r="P375">
        <f t="shared" si="7"/>
        <v>360120.5</v>
      </c>
      <c r="Q375">
        <f t="shared" si="7"/>
        <v>349405</v>
      </c>
      <c r="R375">
        <f t="shared" si="7"/>
        <v>354401</v>
      </c>
      <c r="S375">
        <f t="shared" si="7"/>
        <v>270618</v>
      </c>
      <c r="T375">
        <f t="shared" si="7"/>
        <v>264479.5</v>
      </c>
      <c r="U375">
        <f t="shared" si="7"/>
        <v>327305.5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cols>
    <col min="1" max="1" width="13" customWidth="1"/>
  </cols>
  <sheetData>
    <row r="1" spans="1:17" x14ac:dyDescent="0.25">
      <c r="A1" t="s">
        <v>101</v>
      </c>
    </row>
    <row r="2" spans="1:17" x14ac:dyDescent="0.25">
      <c r="B2">
        <v>1.2321265591724977</v>
      </c>
      <c r="C2">
        <v>1.9622756312747187</v>
      </c>
      <c r="D2">
        <v>0</v>
      </c>
      <c r="E2">
        <v>2.0687557042896256</v>
      </c>
      <c r="F2">
        <v>25.038028597505324</v>
      </c>
      <c r="G2">
        <v>23.98843930635838</v>
      </c>
      <c r="H2">
        <v>25.22056586553088</v>
      </c>
      <c r="I2">
        <v>24.80985701247338</v>
      </c>
      <c r="J2">
        <v>9.6592637663522964</v>
      </c>
      <c r="K2">
        <v>10.967447520535442</v>
      </c>
      <c r="L2">
        <v>13.720717979920902</v>
      </c>
      <c r="M2">
        <v>12.716763005780345</v>
      </c>
      <c r="N2">
        <v>13.705506540918771</v>
      </c>
      <c r="O2">
        <v>11.560693641618498</v>
      </c>
      <c r="P2">
        <v>14.237906905993308</v>
      </c>
      <c r="Q2">
        <v>13.568603589899606</v>
      </c>
    </row>
    <row r="3" spans="1:17" x14ac:dyDescent="0.25">
      <c r="B3">
        <v>0</v>
      </c>
      <c r="C3">
        <v>2.0384220560199444</v>
      </c>
      <c r="D3">
        <v>0.20530869628977857</v>
      </c>
      <c r="E3">
        <v>2.4050447279659775</v>
      </c>
      <c r="F3">
        <v>20.428215280832969</v>
      </c>
      <c r="G3">
        <v>18.800410617392579</v>
      </c>
      <c r="H3">
        <v>18.551107200469279</v>
      </c>
      <c r="I3">
        <v>18.932394779293151</v>
      </c>
      <c r="J3">
        <v>5.9099574717700536</v>
      </c>
      <c r="K3">
        <v>7.2151341838979324</v>
      </c>
      <c r="L3">
        <v>7.4937674145769169</v>
      </c>
      <c r="M3">
        <v>7.8310602727672682</v>
      </c>
      <c r="N3">
        <v>9.6935034462531178</v>
      </c>
      <c r="O3">
        <v>9.8988121425428961</v>
      </c>
      <c r="P3">
        <v>12.5971550080657</v>
      </c>
      <c r="Q3">
        <v>14.415603460918023</v>
      </c>
    </row>
    <row r="4" spans="1:17" x14ac:dyDescent="0.25">
      <c r="B4">
        <v>0</v>
      </c>
      <c r="C4">
        <v>1.9882296802926673</v>
      </c>
      <c r="D4">
        <v>0.76348019723238436</v>
      </c>
      <c r="E4">
        <v>2.4494989661205659</v>
      </c>
      <c r="F4">
        <v>21.711468108795927</v>
      </c>
      <c r="G4">
        <v>19.659615078733893</v>
      </c>
      <c r="H4">
        <v>21.472880547160809</v>
      </c>
      <c r="I4">
        <v>19.118816605694288</v>
      </c>
      <c r="J4">
        <v>7.2371560362653087</v>
      </c>
      <c r="K4">
        <v>4.9785271194528393</v>
      </c>
      <c r="L4">
        <v>7.1735326864959443</v>
      </c>
      <c r="M4">
        <v>10.227453475425481</v>
      </c>
      <c r="N4">
        <v>11.690790520120885</v>
      </c>
      <c r="O4">
        <v>13.042786702719896</v>
      </c>
      <c r="P4">
        <v>12.963257515508191</v>
      </c>
      <c r="Q4">
        <v>14.156195323683793</v>
      </c>
    </row>
    <row r="5" spans="1:17" x14ac:dyDescent="0.25">
      <c r="B5">
        <v>0</v>
      </c>
      <c r="C5">
        <v>2.449524940617577</v>
      </c>
      <c r="D5">
        <v>8.907363420427554E-2</v>
      </c>
      <c r="E5">
        <v>0.80166270783847993</v>
      </c>
      <c r="F5">
        <v>14.815914489311163</v>
      </c>
      <c r="G5">
        <v>13.836104513064132</v>
      </c>
      <c r="H5">
        <v>14.5041567695962</v>
      </c>
      <c r="I5">
        <v>12.960213776722091</v>
      </c>
      <c r="J5">
        <v>2.5534441805225652</v>
      </c>
      <c r="K5">
        <v>1.4251781472684086</v>
      </c>
      <c r="L5">
        <v>0.23752969121140144</v>
      </c>
      <c r="M5">
        <v>0.37114014251781469</v>
      </c>
      <c r="N5">
        <v>8.6104513064133013</v>
      </c>
      <c r="O5">
        <v>11.163895486935866</v>
      </c>
      <c r="P5">
        <v>6.5469121140142512</v>
      </c>
      <c r="Q5">
        <v>8.6549881235154391</v>
      </c>
    </row>
    <row r="6" spans="1:17" x14ac:dyDescent="0.25">
      <c r="B6">
        <v>1.1626195732155997</v>
      </c>
      <c r="C6">
        <v>2.6931567328918322</v>
      </c>
      <c r="D6">
        <v>0</v>
      </c>
      <c r="E6">
        <v>2.3105224429727742</v>
      </c>
      <c r="F6">
        <v>14.540103016924208</v>
      </c>
      <c r="G6">
        <v>13.524650478292862</v>
      </c>
      <c r="H6">
        <v>15.114054451802797</v>
      </c>
      <c r="I6">
        <v>13.509933774834437</v>
      </c>
      <c r="J6">
        <v>4.753495217071376</v>
      </c>
      <c r="K6">
        <v>3.9735099337748347</v>
      </c>
      <c r="L6">
        <v>4.2531272994849161</v>
      </c>
      <c r="M6">
        <v>4.2236938925680647</v>
      </c>
      <c r="N6">
        <v>9.3892568064753483</v>
      </c>
      <c r="O6">
        <v>5.8719646799116996</v>
      </c>
      <c r="P6">
        <v>6.1515820456217805</v>
      </c>
      <c r="Q6">
        <v>7.8881530537159685</v>
      </c>
    </row>
    <row r="7" spans="1:17" x14ac:dyDescent="0.25">
      <c r="B7">
        <v>1.4294312368341862</v>
      </c>
      <c r="C7">
        <v>2.9792356304544088</v>
      </c>
      <c r="D7">
        <v>0</v>
      </c>
      <c r="E7">
        <v>1.7303641287992777</v>
      </c>
      <c r="F7">
        <v>19.47035811014144</v>
      </c>
      <c r="G7">
        <v>18.597652723442675</v>
      </c>
      <c r="H7">
        <v>19.620824556123985</v>
      </c>
      <c r="I7">
        <v>20.29792356304544</v>
      </c>
      <c r="J7">
        <v>10.412278061992176</v>
      </c>
      <c r="K7">
        <v>9.1483599157387907</v>
      </c>
      <c r="L7">
        <v>9.6599458320794458</v>
      </c>
      <c r="M7">
        <v>10.442371351188685</v>
      </c>
      <c r="N7">
        <v>11.992175744808907</v>
      </c>
      <c r="O7">
        <v>14.820944929280772</v>
      </c>
      <c r="P7">
        <v>11.721336142040325</v>
      </c>
      <c r="Q7">
        <v>12.443575082756546</v>
      </c>
    </row>
    <row r="8" spans="1:17" x14ac:dyDescent="0.25">
      <c r="B8">
        <v>0</v>
      </c>
      <c r="C8">
        <v>1.4461538461538461</v>
      </c>
      <c r="D8">
        <v>1.8307692307692307</v>
      </c>
      <c r="E8">
        <v>2.5076923076923077</v>
      </c>
      <c r="F8">
        <v>17.692307692307693</v>
      </c>
      <c r="G8">
        <v>16.707692307692305</v>
      </c>
      <c r="H8">
        <v>16.261538461538461</v>
      </c>
      <c r="I8">
        <v>15.815384615384614</v>
      </c>
      <c r="J8">
        <v>9.3076923076923066</v>
      </c>
      <c r="K8">
        <v>7.8615384615384611</v>
      </c>
      <c r="L8">
        <v>3.5999999999999996</v>
      </c>
      <c r="M8">
        <v>6.2615384615384615</v>
      </c>
      <c r="N8">
        <v>12.292307692307693</v>
      </c>
      <c r="O8">
        <v>10.876923076923077</v>
      </c>
      <c r="P8">
        <v>9.661538461538461</v>
      </c>
      <c r="Q8">
        <v>7.3692307692307697</v>
      </c>
    </row>
    <row r="9" spans="1:17" x14ac:dyDescent="0.25">
      <c r="B9">
        <v>0</v>
      </c>
      <c r="C9">
        <v>2.1349540283621629</v>
      </c>
      <c r="D9">
        <v>0.76359669627551807</v>
      </c>
      <c r="E9">
        <v>2.9608851488234378</v>
      </c>
      <c r="F9">
        <v>18.591242013401903</v>
      </c>
      <c r="G9">
        <v>17.422471559918964</v>
      </c>
      <c r="H9">
        <v>16.487455197132618</v>
      </c>
      <c r="I9">
        <v>17.765310892940629</v>
      </c>
      <c r="J9">
        <v>5.0023375409069661</v>
      </c>
      <c r="K9">
        <v>9.5215832943743184</v>
      </c>
      <c r="L9">
        <v>9.2254947794919744</v>
      </c>
      <c r="M9">
        <v>9.6462521427458316</v>
      </c>
      <c r="N9">
        <v>12.513635655290633</v>
      </c>
      <c r="O9">
        <v>11.952625837618825</v>
      </c>
      <c r="P9">
        <v>10.75268817204301</v>
      </c>
      <c r="Q9">
        <v>11.516284868318529</v>
      </c>
    </row>
    <row r="10" spans="1:17" x14ac:dyDescent="0.25">
      <c r="B10">
        <v>0.58177117000646417</v>
      </c>
      <c r="C10">
        <v>2.9734970911441496</v>
      </c>
      <c r="D10">
        <v>0</v>
      </c>
      <c r="E10">
        <v>2.4725274725274726</v>
      </c>
      <c r="F10">
        <v>27.149321266968325</v>
      </c>
      <c r="G10">
        <v>26.066580478345188</v>
      </c>
      <c r="H10">
        <v>25.226244343891402</v>
      </c>
      <c r="I10">
        <v>26.47058823529412</v>
      </c>
      <c r="J10">
        <v>10.116354234001292</v>
      </c>
      <c r="K10">
        <v>14.107950872656755</v>
      </c>
      <c r="L10">
        <v>13.736263736263737</v>
      </c>
      <c r="M10">
        <v>13.865546218487395</v>
      </c>
      <c r="N10">
        <v>16.564318034906268</v>
      </c>
      <c r="O10">
        <v>17.307692307692307</v>
      </c>
      <c r="P10">
        <v>17.598577892695541</v>
      </c>
      <c r="Q10">
        <v>16.515837104072396</v>
      </c>
    </row>
    <row r="11" spans="1:17" x14ac:dyDescent="0.25">
      <c r="B11">
        <v>0</v>
      </c>
      <c r="C11">
        <v>2.9555895865237365</v>
      </c>
      <c r="D11">
        <v>0.62787136294027568</v>
      </c>
      <c r="E11">
        <v>3.200612557427259</v>
      </c>
      <c r="F11">
        <v>21.485451761102603</v>
      </c>
      <c r="G11">
        <v>19.846860643185298</v>
      </c>
      <c r="H11">
        <v>19.571209800918837</v>
      </c>
      <c r="I11">
        <v>20.199081163859113</v>
      </c>
      <c r="J11">
        <v>1.3016845329249618</v>
      </c>
      <c r="K11">
        <v>3.9969372128637062</v>
      </c>
      <c r="L11">
        <v>4.8851454823889737</v>
      </c>
      <c r="M11">
        <v>4.2113323124042878</v>
      </c>
      <c r="N11">
        <v>12.067381316998468</v>
      </c>
      <c r="O11">
        <v>12.695252679938745</v>
      </c>
      <c r="P11">
        <v>14.058192955589584</v>
      </c>
      <c r="Q11">
        <v>11.286370597243492</v>
      </c>
    </row>
    <row r="12" spans="1:17" x14ac:dyDescent="0.25">
      <c r="B12">
        <v>2.3451398997250528</v>
      </c>
      <c r="C12">
        <v>2.8465146369076497</v>
      </c>
      <c r="D12">
        <v>0</v>
      </c>
      <c r="E12">
        <v>2.5068736859129874</v>
      </c>
      <c r="F12">
        <v>20.087336244541483</v>
      </c>
      <c r="G12">
        <v>19.812388808021996</v>
      </c>
      <c r="H12">
        <v>20.86365841824357</v>
      </c>
      <c r="I12">
        <v>19.278667313601812</v>
      </c>
      <c r="J12">
        <v>7.0354196991751579</v>
      </c>
      <c r="K12">
        <v>8.0381691735403518</v>
      </c>
      <c r="L12">
        <v>12.146207342713893</v>
      </c>
      <c r="M12">
        <v>11.693352741387676</v>
      </c>
      <c r="N12">
        <v>12.599061944040111</v>
      </c>
      <c r="O12">
        <v>10.318615558790231</v>
      </c>
      <c r="P12">
        <v>10.496522723596961</v>
      </c>
      <c r="Q12">
        <v>11.33753841177422</v>
      </c>
    </row>
    <row r="13" spans="1:17" x14ac:dyDescent="0.25">
      <c r="B13">
        <v>0</v>
      </c>
      <c r="C13">
        <v>2.0876494023904382</v>
      </c>
      <c r="D13">
        <v>0.73306772908366535</v>
      </c>
      <c r="E13">
        <v>2.262948207171315</v>
      </c>
      <c r="F13">
        <v>17.45019920318725</v>
      </c>
      <c r="G13">
        <v>17.083665338645417</v>
      </c>
      <c r="H13">
        <v>17.625498007968126</v>
      </c>
      <c r="I13">
        <v>15.250996015936256</v>
      </c>
      <c r="J13">
        <v>6.5498007968127494</v>
      </c>
      <c r="K13">
        <v>6.2948207171314747</v>
      </c>
      <c r="L13">
        <v>7.808764940239044</v>
      </c>
      <c r="M13">
        <v>5.9123505976095618</v>
      </c>
      <c r="N13">
        <v>11.346613545816734</v>
      </c>
      <c r="O13">
        <v>10.135458167330677</v>
      </c>
      <c r="P13">
        <v>9.9760956175298805</v>
      </c>
      <c r="Q13">
        <v>12.764940239043826</v>
      </c>
    </row>
    <row r="14" spans="1:17" x14ac:dyDescent="0.25">
      <c r="B14">
        <v>0</v>
      </c>
      <c r="C14">
        <v>0.26328016106551028</v>
      </c>
      <c r="D14">
        <v>0.20133188787362552</v>
      </c>
      <c r="E14">
        <v>1.6416292395849468</v>
      </c>
      <c r="F14">
        <v>27.086882453151617</v>
      </c>
      <c r="G14">
        <v>25.243921325693048</v>
      </c>
      <c r="H14">
        <v>26.94749883846988</v>
      </c>
      <c r="I14">
        <v>28.000619482731921</v>
      </c>
      <c r="J14">
        <v>7.7280470806876265</v>
      </c>
      <c r="K14">
        <v>5.5288833823757164</v>
      </c>
      <c r="L14">
        <v>8.7037323834598119</v>
      </c>
      <c r="M14">
        <v>7.3408703732383467</v>
      </c>
      <c r="N14">
        <v>14.542357131794951</v>
      </c>
      <c r="O14">
        <v>14.418460585411182</v>
      </c>
      <c r="P14">
        <v>16.230447576273814</v>
      </c>
      <c r="Q14">
        <v>14.929533839244231</v>
      </c>
    </row>
    <row r="15" spans="1:17" x14ac:dyDescent="0.25">
      <c r="B15">
        <v>0</v>
      </c>
      <c r="C15">
        <v>2.317262830482115</v>
      </c>
      <c r="D15">
        <v>0.15552099533437014</v>
      </c>
      <c r="E15">
        <v>0.76205287713841363</v>
      </c>
      <c r="F15">
        <v>19.751166407465007</v>
      </c>
      <c r="G15">
        <v>19.471228615863144</v>
      </c>
      <c r="H15">
        <v>19.860031104199066</v>
      </c>
      <c r="I15">
        <v>18.27371695178849</v>
      </c>
      <c r="J15">
        <v>11.337480559875583</v>
      </c>
      <c r="K15">
        <v>11.850699844479005</v>
      </c>
      <c r="L15">
        <v>8.040435458786936</v>
      </c>
      <c r="M15">
        <v>11.430793157076206</v>
      </c>
      <c r="N15">
        <v>11.632970451010886</v>
      </c>
      <c r="O15">
        <v>14.292379471228617</v>
      </c>
      <c r="P15">
        <v>10.248833592534993</v>
      </c>
      <c r="Q15">
        <v>10.808709175738725</v>
      </c>
    </row>
    <row r="16" spans="1:17" x14ac:dyDescent="0.25">
      <c r="B16">
        <v>0.51180452369159646</v>
      </c>
      <c r="C16">
        <v>2.294865444939739</v>
      </c>
      <c r="D16">
        <v>0</v>
      </c>
      <c r="E16">
        <v>2.3609047383193</v>
      </c>
      <c r="F16">
        <v>15.88245005778438</v>
      </c>
      <c r="G16">
        <v>16.608882284959549</v>
      </c>
      <c r="H16">
        <v>14.875350833746079</v>
      </c>
      <c r="I16">
        <v>16.097077761267954</v>
      </c>
      <c r="J16">
        <v>5.2336140003301965</v>
      </c>
      <c r="K16">
        <v>5.3656925870893177</v>
      </c>
      <c r="L16">
        <v>3.1368664355291398</v>
      </c>
      <c r="M16">
        <v>4.1109460128776618</v>
      </c>
      <c r="N16">
        <v>11.193660227835563</v>
      </c>
      <c r="O16">
        <v>6.2242034010236091</v>
      </c>
      <c r="P16">
        <v>7.5614990919597158</v>
      </c>
      <c r="Q16">
        <v>8.4695393759286777</v>
      </c>
    </row>
    <row r="17" spans="2:17" x14ac:dyDescent="0.25">
      <c r="B17">
        <v>2.0042839657282743</v>
      </c>
      <c r="C17">
        <v>2.6162790697674421</v>
      </c>
      <c r="D17">
        <v>0</v>
      </c>
      <c r="E17">
        <v>3.243574051407589</v>
      </c>
      <c r="F17">
        <v>25.856793145654834</v>
      </c>
      <c r="G17">
        <v>25.091799265605875</v>
      </c>
      <c r="H17">
        <v>24.189106487148102</v>
      </c>
      <c r="I17">
        <v>25.443696450428398</v>
      </c>
      <c r="J17">
        <v>11.55140758873929</v>
      </c>
      <c r="K17">
        <v>9.088127294981641</v>
      </c>
      <c r="L17">
        <v>11.995104039167687</v>
      </c>
      <c r="M17">
        <v>14.213586291309669</v>
      </c>
      <c r="N17">
        <v>16.539167686658509</v>
      </c>
      <c r="O17">
        <v>13.892288861689106</v>
      </c>
      <c r="P17">
        <v>17.395960832313342</v>
      </c>
      <c r="Q17">
        <v>14.59608323133415</v>
      </c>
    </row>
    <row r="18" spans="2:17" x14ac:dyDescent="0.25">
      <c r="B18">
        <v>1.053099970335212</v>
      </c>
      <c r="C18">
        <v>2.0913675467220409</v>
      </c>
      <c r="D18">
        <v>0</v>
      </c>
      <c r="E18">
        <v>3.188964698902403</v>
      </c>
      <c r="F18">
        <v>19.741916345298129</v>
      </c>
      <c r="G18">
        <v>18.584989617324236</v>
      </c>
      <c r="H18">
        <v>19.341441708691782</v>
      </c>
      <c r="I18">
        <v>19.727083951349748</v>
      </c>
      <c r="J18">
        <v>4.5832097300504309</v>
      </c>
      <c r="K18">
        <v>3.3966182141797687</v>
      </c>
      <c r="L18">
        <v>6.5410857312370219</v>
      </c>
      <c r="M18">
        <v>5.8884603975081582</v>
      </c>
      <c r="N18">
        <v>9.3889053693266096</v>
      </c>
      <c r="O18">
        <v>9.5520617027588255</v>
      </c>
      <c r="P18">
        <v>12.118065855829132</v>
      </c>
      <c r="Q18">
        <v>8.8994363690299618</v>
      </c>
    </row>
    <row r="19" spans="2:17" x14ac:dyDescent="0.25">
      <c r="B19">
        <v>1.8865006958404207</v>
      </c>
      <c r="C19">
        <v>2.9843822483377145</v>
      </c>
      <c r="D19">
        <v>0</v>
      </c>
      <c r="E19">
        <v>3.5719808257306327</v>
      </c>
      <c r="F19">
        <v>22.328745940930879</v>
      </c>
      <c r="G19">
        <v>21.277253749806711</v>
      </c>
      <c r="H19">
        <v>20.612339570125251</v>
      </c>
      <c r="I19">
        <v>21.895778568115045</v>
      </c>
      <c r="J19">
        <v>8.3964744085356422</v>
      </c>
      <c r="K19">
        <v>7.747023349311891</v>
      </c>
      <c r="L19">
        <v>6.6800680377300132</v>
      </c>
      <c r="M19">
        <v>6.0615432194216794</v>
      </c>
      <c r="N19">
        <v>11.968455234266274</v>
      </c>
      <c r="O19">
        <v>12.556053811659194</v>
      </c>
      <c r="P19">
        <v>15.323952373588989</v>
      </c>
      <c r="Q19">
        <v>11.721045306942941</v>
      </c>
    </row>
    <row r="20" spans="2:17" x14ac:dyDescent="0.25">
      <c r="B20">
        <v>0</v>
      </c>
      <c r="C20">
        <v>2.2079549013466959</v>
      </c>
      <c r="D20">
        <v>0.5950516755402443</v>
      </c>
      <c r="E20">
        <v>2.223614155966176</v>
      </c>
      <c r="F20">
        <v>19.041653617287817</v>
      </c>
      <c r="G20">
        <v>16.3795803319762</v>
      </c>
      <c r="H20">
        <v>18.744127779517694</v>
      </c>
      <c r="I20">
        <v>17.538365173817727</v>
      </c>
      <c r="J20">
        <v>9.5208268086439087</v>
      </c>
      <c r="K20">
        <v>10.021922956467272</v>
      </c>
      <c r="L20">
        <v>7.5947384904478543</v>
      </c>
      <c r="M20">
        <v>9.4112120263075472</v>
      </c>
      <c r="N20">
        <v>13.028499843407454</v>
      </c>
      <c r="O20">
        <v>12.182900093955528</v>
      </c>
      <c r="P20">
        <v>14.641403069213904</v>
      </c>
      <c r="Q20">
        <v>13.185092389602254</v>
      </c>
    </row>
    <row r="21" spans="2:17" x14ac:dyDescent="0.25">
      <c r="B21">
        <v>0</v>
      </c>
      <c r="C21">
        <v>2.1086542685605507</v>
      </c>
      <c r="D21">
        <v>0</v>
      </c>
      <c r="E21">
        <v>2.7968955923268415</v>
      </c>
      <c r="F21">
        <v>14.716649582662175</v>
      </c>
      <c r="G21">
        <v>13.647679015961343</v>
      </c>
      <c r="H21">
        <v>13.061941719138966</v>
      </c>
      <c r="I21">
        <v>14.658075852979938</v>
      </c>
      <c r="J21">
        <v>4.0708742129155073</v>
      </c>
      <c r="K21">
        <v>2.5918875384390101</v>
      </c>
      <c r="L21">
        <v>5.9159466979059889</v>
      </c>
      <c r="M21">
        <v>2.518670376336213</v>
      </c>
      <c r="N21">
        <v>7.9367403719431833</v>
      </c>
      <c r="O21">
        <v>10.001464343242056</v>
      </c>
      <c r="P21">
        <v>8.0392443988870994</v>
      </c>
      <c r="Q21">
        <v>8.5810513984477961</v>
      </c>
    </row>
    <row r="22" spans="2:17" x14ac:dyDescent="0.25">
      <c r="B22">
        <v>0.83945435466946483</v>
      </c>
      <c r="C22">
        <v>0.80947384200269823</v>
      </c>
      <c r="D22">
        <v>0</v>
      </c>
      <c r="E22">
        <v>1.5140158896717133</v>
      </c>
      <c r="F22">
        <v>16.84904811872283</v>
      </c>
      <c r="G22">
        <v>17.043921451056811</v>
      </c>
      <c r="H22">
        <v>16.144506071053815</v>
      </c>
      <c r="I22">
        <v>15.005246589716684</v>
      </c>
      <c r="J22">
        <v>9.5937640533653123</v>
      </c>
      <c r="K22">
        <v>8.1846799580272833</v>
      </c>
      <c r="L22">
        <v>9.7886373856992961</v>
      </c>
      <c r="M22">
        <v>12.12711737370709</v>
      </c>
      <c r="N22">
        <v>9.3239394393644126</v>
      </c>
      <c r="O22">
        <v>9.1140758506970467</v>
      </c>
      <c r="P22">
        <v>9.7586568730325283</v>
      </c>
      <c r="Q22">
        <v>11.557487633038525</v>
      </c>
    </row>
    <row r="23" spans="2:17" x14ac:dyDescent="0.25">
      <c r="B23">
        <v>0.50613496932515345</v>
      </c>
      <c r="C23">
        <v>2.3619631901840488</v>
      </c>
      <c r="D23">
        <v>0</v>
      </c>
      <c r="E23">
        <v>1.1349693251533743</v>
      </c>
      <c r="F23">
        <v>17.101226993865033</v>
      </c>
      <c r="G23">
        <v>15.30674846625767</v>
      </c>
      <c r="H23">
        <v>17.607361963190186</v>
      </c>
      <c r="I23">
        <v>16.794478527607364</v>
      </c>
      <c r="J23">
        <v>6.1196319018404912</v>
      </c>
      <c r="K23">
        <v>8.404907975460123</v>
      </c>
      <c r="L23">
        <v>5.4754601226993866</v>
      </c>
      <c r="M23">
        <v>5.3220858895705518</v>
      </c>
      <c r="N23">
        <v>8.5276073619631898</v>
      </c>
      <c r="O23">
        <v>8.4969325153374236</v>
      </c>
      <c r="P23">
        <v>6.9785276073619631</v>
      </c>
      <c r="Q23">
        <v>7.8527607361963199</v>
      </c>
    </row>
    <row r="24" spans="2:17" x14ac:dyDescent="0.25">
      <c r="B24">
        <v>0.56765879104019645</v>
      </c>
      <c r="C24">
        <v>2.5467934949370972</v>
      </c>
      <c r="D24">
        <v>0</v>
      </c>
      <c r="E24">
        <v>2.6388462718625343</v>
      </c>
      <c r="F24">
        <v>18.824792881251916</v>
      </c>
      <c r="G24">
        <v>18.011660018410556</v>
      </c>
      <c r="H24">
        <v>17.060447990181039</v>
      </c>
      <c r="I24">
        <v>17.76618594660939</v>
      </c>
      <c r="J24">
        <v>6.3362994783675974</v>
      </c>
      <c r="K24">
        <v>6.8579318809450758</v>
      </c>
      <c r="L24">
        <v>11.752071187480823</v>
      </c>
      <c r="M24">
        <v>10.662779993863149</v>
      </c>
      <c r="N24">
        <v>11.322491561828782</v>
      </c>
      <c r="O24">
        <v>9.6348573181957651</v>
      </c>
      <c r="P24">
        <v>10.846885547714024</v>
      </c>
      <c r="Q24">
        <v>10.018410555385088</v>
      </c>
    </row>
    <row r="25" spans="2:17" x14ac:dyDescent="0.25">
      <c r="B25">
        <v>0.85163603765127749</v>
      </c>
      <c r="C25">
        <v>1.1803376662184373</v>
      </c>
      <c r="D25">
        <v>0</v>
      </c>
      <c r="E25">
        <v>2.3756163155535632</v>
      </c>
      <c r="F25">
        <v>18.870461676378305</v>
      </c>
      <c r="G25">
        <v>18.706110862094725</v>
      </c>
      <c r="H25">
        <v>18.01882563872703</v>
      </c>
      <c r="I25">
        <v>19.004930524428506</v>
      </c>
      <c r="J25">
        <v>7.2314358284775144</v>
      </c>
      <c r="K25">
        <v>3.6605408635888246</v>
      </c>
      <c r="L25">
        <v>7.5451964739279838</v>
      </c>
      <c r="M25">
        <v>6.6636784700433287</v>
      </c>
      <c r="N25">
        <v>8.1278948154788591</v>
      </c>
      <c r="O25">
        <v>7.3210817271776492</v>
      </c>
      <c r="P25">
        <v>9.0243538024802028</v>
      </c>
      <c r="Q25">
        <v>6.8280292843269086</v>
      </c>
    </row>
    <row r="26" spans="2:17" x14ac:dyDescent="0.25">
      <c r="B26">
        <v>0</v>
      </c>
      <c r="C26">
        <v>2.1856287425149703</v>
      </c>
      <c r="D26">
        <v>1.3622754491017963</v>
      </c>
      <c r="E26">
        <v>1.8413173652694612</v>
      </c>
      <c r="F26">
        <v>17.26047904191617</v>
      </c>
      <c r="G26">
        <v>17.619760479041915</v>
      </c>
      <c r="H26">
        <v>17.994011976047904</v>
      </c>
      <c r="I26">
        <v>17.230538922155688</v>
      </c>
      <c r="J26">
        <v>3.6976047904191613</v>
      </c>
      <c r="K26">
        <v>4.2365269461077846</v>
      </c>
      <c r="L26">
        <v>5.6437125748502996</v>
      </c>
      <c r="M26">
        <v>6.9161676646706578</v>
      </c>
      <c r="N26">
        <v>4.9251497005988023</v>
      </c>
      <c r="O26">
        <v>5.044910179640719</v>
      </c>
      <c r="P26">
        <v>12.514970059880239</v>
      </c>
      <c r="Q26">
        <v>10.58383233532934</v>
      </c>
    </row>
    <row r="27" spans="2:17" x14ac:dyDescent="0.25">
      <c r="B27">
        <v>1.1349104859335037</v>
      </c>
      <c r="C27">
        <v>1.8702046035805626</v>
      </c>
      <c r="D27">
        <v>0</v>
      </c>
      <c r="E27">
        <v>3.0690537084398977</v>
      </c>
      <c r="F27">
        <v>20.124680306905372</v>
      </c>
      <c r="G27">
        <v>19.789002557544759</v>
      </c>
      <c r="H27">
        <v>20.332480818414322</v>
      </c>
      <c r="I27">
        <v>19.757033248081843</v>
      </c>
      <c r="J27">
        <v>9.3510230179028131</v>
      </c>
      <c r="K27">
        <v>8.6157289002557551</v>
      </c>
      <c r="L27">
        <v>9.063299232736572</v>
      </c>
      <c r="M27">
        <v>10.46994884910486</v>
      </c>
      <c r="N27">
        <v>12.372122762148338</v>
      </c>
      <c r="O27">
        <v>9.063299232736572</v>
      </c>
      <c r="P27">
        <v>12.595907928388748</v>
      </c>
      <c r="Q27">
        <v>11.013427109974424</v>
      </c>
    </row>
    <row r="28" spans="2:17" x14ac:dyDescent="0.25">
      <c r="B28">
        <v>1.0546811617718643</v>
      </c>
      <c r="C28">
        <v>1.4441018984260912</v>
      </c>
      <c r="D28">
        <v>0</v>
      </c>
      <c r="E28">
        <v>2.2067175077072854</v>
      </c>
      <c r="F28">
        <v>17.962031478176215</v>
      </c>
      <c r="G28">
        <v>17.312996917085837</v>
      </c>
      <c r="H28">
        <v>19.146519552166154</v>
      </c>
      <c r="I28">
        <v>18.675969495375629</v>
      </c>
      <c r="J28">
        <v>8.5348044783384722</v>
      </c>
      <c r="K28">
        <v>9.4921304559467785</v>
      </c>
      <c r="L28">
        <v>4.4134350154145707</v>
      </c>
      <c r="M28">
        <v>8.3563199740386178</v>
      </c>
      <c r="N28">
        <v>13.889339607334092</v>
      </c>
      <c r="O28">
        <v>12.75352912542593</v>
      </c>
      <c r="P28">
        <v>11.763751419763102</v>
      </c>
      <c r="Q28">
        <v>11.53658932338147</v>
      </c>
    </row>
    <row r="29" spans="2:17" x14ac:dyDescent="0.25">
      <c r="B29">
        <v>0.98514701424674134</v>
      </c>
      <c r="C29">
        <v>1.3488936041224613</v>
      </c>
      <c r="D29">
        <v>0</v>
      </c>
      <c r="E29">
        <v>1.4095180357684147</v>
      </c>
      <c r="F29">
        <v>23.006971809639285</v>
      </c>
      <c r="G29">
        <v>21.597453773870871</v>
      </c>
      <c r="H29">
        <v>22.461351924825703</v>
      </c>
      <c r="I29">
        <v>21.961200363746588</v>
      </c>
      <c r="J29">
        <v>7.3204001212488627</v>
      </c>
      <c r="K29">
        <v>6.289784783267657</v>
      </c>
      <c r="L29">
        <v>10.245528948166111</v>
      </c>
      <c r="M29">
        <v>7.290087905425886</v>
      </c>
      <c r="N29">
        <v>13.807214307365868</v>
      </c>
      <c r="O29">
        <v>13.88299484692331</v>
      </c>
      <c r="P29">
        <v>13.291906638375265</v>
      </c>
      <c r="Q29">
        <v>15.004546832373448</v>
      </c>
    </row>
    <row r="30" spans="2:17" x14ac:dyDescent="0.25">
      <c r="B30">
        <v>0</v>
      </c>
      <c r="C30">
        <v>1.1959521619135236</v>
      </c>
      <c r="D30">
        <v>0.42931616068690587</v>
      </c>
      <c r="E30">
        <v>0.85863232137381174</v>
      </c>
      <c r="F30">
        <v>18.061944188899108</v>
      </c>
      <c r="G30">
        <v>17.54063170806501</v>
      </c>
      <c r="H30">
        <v>17.003986507206378</v>
      </c>
      <c r="I30">
        <v>17.586629868138608</v>
      </c>
      <c r="J30">
        <v>5.3817847286108558</v>
      </c>
      <c r="K30">
        <v>7.0683839313094143</v>
      </c>
      <c r="L30">
        <v>6.8077276908923636</v>
      </c>
      <c r="M30">
        <v>7.9270162526832264</v>
      </c>
      <c r="N30">
        <v>11.054891137687827</v>
      </c>
      <c r="O30">
        <v>5.2437902483900647</v>
      </c>
      <c r="P30">
        <v>10.932229377491568</v>
      </c>
      <c r="Q30">
        <v>11.898190739037105</v>
      </c>
    </row>
    <row r="31" spans="2:17" x14ac:dyDescent="0.25">
      <c r="B31">
        <v>0</v>
      </c>
      <c r="C31">
        <v>2.1449819946766873</v>
      </c>
      <c r="D31">
        <v>0.68889932675747612</v>
      </c>
      <c r="E31">
        <v>1.2525442304681385</v>
      </c>
      <c r="F31">
        <v>16.470956630656019</v>
      </c>
      <c r="G31">
        <v>16.361359010490059</v>
      </c>
      <c r="H31">
        <v>15.468921246281509</v>
      </c>
      <c r="I31">
        <v>16.784092688273056</v>
      </c>
      <c r="J31">
        <v>6.5445436041960239</v>
      </c>
      <c r="K31">
        <v>6.0904963206513232</v>
      </c>
      <c r="L31">
        <v>6.4192891811492094</v>
      </c>
      <c r="M31">
        <v>7.2177861280726479</v>
      </c>
      <c r="N31">
        <v>13.433536871770785</v>
      </c>
      <c r="O31">
        <v>11.554720526068577</v>
      </c>
      <c r="P31">
        <v>8.6425551902301549</v>
      </c>
      <c r="Q31">
        <v>10.427430718647253</v>
      </c>
    </row>
    <row r="32" spans="2:17" x14ac:dyDescent="0.25">
      <c r="B32">
        <v>0</v>
      </c>
      <c r="C32">
        <v>1.0218087540033551</v>
      </c>
      <c r="D32">
        <v>0.28976666158304104</v>
      </c>
      <c r="E32">
        <v>2.2876315388134816</v>
      </c>
      <c r="F32">
        <v>17.03522952569773</v>
      </c>
      <c r="G32">
        <v>17.050480402623151</v>
      </c>
      <c r="H32">
        <v>17.065731279548572</v>
      </c>
      <c r="I32">
        <v>16.71496111026384</v>
      </c>
      <c r="J32">
        <v>8.5252402013115756</v>
      </c>
      <c r="K32">
        <v>8.1287174012505723</v>
      </c>
      <c r="L32">
        <v>8.7845051090437707</v>
      </c>
      <c r="M32">
        <v>10.401098063138631</v>
      </c>
      <c r="N32">
        <v>12.627726094250418</v>
      </c>
      <c r="O32">
        <v>8.6167454628641149</v>
      </c>
      <c r="P32">
        <v>8.3879823089827674</v>
      </c>
      <c r="Q32">
        <v>12.215952417263992</v>
      </c>
    </row>
    <row r="33" spans="2:17" x14ac:dyDescent="0.25">
      <c r="B33">
        <v>2.0149595481605864</v>
      </c>
      <c r="C33">
        <v>1.7096626469241336</v>
      </c>
      <c r="D33">
        <v>0</v>
      </c>
      <c r="E33">
        <v>2.9919096321172343</v>
      </c>
      <c r="F33">
        <v>21.157075255686156</v>
      </c>
      <c r="G33">
        <v>21.126545565562509</v>
      </c>
      <c r="H33">
        <v>21.050221340253398</v>
      </c>
      <c r="I33">
        <v>20.699129903831476</v>
      </c>
      <c r="J33">
        <v>12.196611204396275</v>
      </c>
      <c r="K33">
        <v>10.364829796977562</v>
      </c>
      <c r="L33">
        <v>12.135551824148985</v>
      </c>
      <c r="M33">
        <v>10.166386811173867</v>
      </c>
      <c r="N33">
        <v>15.99755762479011</v>
      </c>
      <c r="O33">
        <v>14.929018470462523</v>
      </c>
      <c r="P33">
        <v>12.639291711189133</v>
      </c>
      <c r="Q33">
        <v>16.577621737139367</v>
      </c>
    </row>
    <row r="34" spans="2:17" x14ac:dyDescent="0.25">
      <c r="B34">
        <v>0.51821143026354755</v>
      </c>
      <c r="C34">
        <v>1.9543973941368076</v>
      </c>
      <c r="D34">
        <v>0</v>
      </c>
      <c r="E34">
        <v>1.9543973941368076</v>
      </c>
      <c r="F34">
        <v>14.746816701214097</v>
      </c>
      <c r="G34">
        <v>13.384660941664198</v>
      </c>
      <c r="H34">
        <v>13.710393840686999</v>
      </c>
      <c r="I34">
        <v>13.680781758957655</v>
      </c>
      <c r="J34">
        <v>4.8563814036126738</v>
      </c>
      <c r="K34">
        <v>4.8711874444773473</v>
      </c>
      <c r="L34">
        <v>8.3061889250814325</v>
      </c>
      <c r="M34">
        <v>9.2981936630145103</v>
      </c>
      <c r="N34">
        <v>8.3061889250814325</v>
      </c>
      <c r="O34">
        <v>9.7719869706840399</v>
      </c>
      <c r="P34">
        <v>5.41901095647024</v>
      </c>
      <c r="Q34">
        <v>9.7571809298193664</v>
      </c>
    </row>
    <row r="35" spans="2:17" x14ac:dyDescent="0.25">
      <c r="B35">
        <v>0</v>
      </c>
      <c r="C35">
        <v>2.808208609782441</v>
      </c>
      <c r="D35">
        <v>1.1109396698040426</v>
      </c>
      <c r="E35">
        <v>3.271100138867459</v>
      </c>
      <c r="F35">
        <v>18.531090881036878</v>
      </c>
      <c r="G35">
        <v>17.543588952322171</v>
      </c>
      <c r="H35">
        <v>17.713315846320015</v>
      </c>
      <c r="I35">
        <v>17.960191328498691</v>
      </c>
      <c r="J35">
        <v>9.3966980404258607</v>
      </c>
      <c r="K35">
        <v>10.399629686776732</v>
      </c>
      <c r="L35">
        <v>9.3966980404258607</v>
      </c>
      <c r="M35">
        <v>10.183613639870389</v>
      </c>
      <c r="N35">
        <v>11.880882579848789</v>
      </c>
      <c r="O35">
        <v>14.241629378182379</v>
      </c>
      <c r="P35">
        <v>10.661934886591576</v>
      </c>
      <c r="Q35">
        <v>10.831661780589414</v>
      </c>
    </row>
    <row r="36" spans="2:17" x14ac:dyDescent="0.25">
      <c r="B36">
        <v>0</v>
      </c>
      <c r="C36">
        <v>2.058504875406284</v>
      </c>
      <c r="D36">
        <v>0.82030645410927105</v>
      </c>
      <c r="E36">
        <v>3.0645410927101069</v>
      </c>
      <c r="F36">
        <v>16.854976009905588</v>
      </c>
      <c r="G36">
        <v>16.947840891502864</v>
      </c>
      <c r="H36">
        <v>15.53939018727751</v>
      </c>
      <c r="I36">
        <v>15.291750503018109</v>
      </c>
      <c r="J36">
        <v>9.13171335706547</v>
      </c>
      <c r="K36">
        <v>7.8935149357684571</v>
      </c>
      <c r="L36">
        <v>6.7946138368673576</v>
      </c>
      <c r="M36">
        <v>6.8255687973997841</v>
      </c>
      <c r="N36">
        <v>12.289119331372852</v>
      </c>
      <c r="O36">
        <v>11.236650673270391</v>
      </c>
      <c r="P36">
        <v>10.091317133570655</v>
      </c>
      <c r="Q36">
        <v>12.38198421297013</v>
      </c>
    </row>
    <row r="37" spans="2:17" x14ac:dyDescent="0.25">
      <c r="B37">
        <v>1.1034703342395651</v>
      </c>
      <c r="C37">
        <v>1.6791939868862946</v>
      </c>
      <c r="D37">
        <v>0</v>
      </c>
      <c r="E37">
        <v>1.9030865184711336</v>
      </c>
      <c r="F37">
        <v>13.161682392451624</v>
      </c>
      <c r="G37">
        <v>12.010235087158163</v>
      </c>
      <c r="H37">
        <v>13.225651687190149</v>
      </c>
      <c r="I37">
        <v>11.658403966096275</v>
      </c>
      <c r="J37">
        <v>2.894610586918279</v>
      </c>
      <c r="K37">
        <v>3.5822805053574283</v>
      </c>
      <c r="L37">
        <v>2.6547257316488087</v>
      </c>
      <c r="M37">
        <v>4.1260195106348947</v>
      </c>
      <c r="N37">
        <v>10.171117863425556</v>
      </c>
      <c r="O37">
        <v>9.2755477370861978</v>
      </c>
      <c r="P37">
        <v>5.8212058212058215</v>
      </c>
      <c r="Q37">
        <v>7.3244842475611707</v>
      </c>
    </row>
    <row r="38" spans="2:17" x14ac:dyDescent="0.25">
      <c r="B38">
        <v>1.3335377069282648</v>
      </c>
      <c r="C38">
        <v>0.82771305947271601</v>
      </c>
      <c r="D38">
        <v>0</v>
      </c>
      <c r="E38">
        <v>3.0656039239730228</v>
      </c>
      <c r="F38">
        <v>21.689147762109133</v>
      </c>
      <c r="G38">
        <v>19.343960760269773</v>
      </c>
      <c r="H38">
        <v>20.554874310239118</v>
      </c>
      <c r="I38">
        <v>21.01471489883507</v>
      </c>
      <c r="J38">
        <v>8.4150827713059471</v>
      </c>
      <c r="K38">
        <v>6.5450643776824036</v>
      </c>
      <c r="L38">
        <v>8.6756591048436533</v>
      </c>
      <c r="M38">
        <v>9.9325567136725947</v>
      </c>
      <c r="N38">
        <v>14.025137952176578</v>
      </c>
      <c r="O38">
        <v>15.58859595340282</v>
      </c>
      <c r="P38">
        <v>11.082158185162477</v>
      </c>
      <c r="Q38">
        <v>13.166768853464134</v>
      </c>
    </row>
    <row r="39" spans="2:17" x14ac:dyDescent="0.25">
      <c r="B39">
        <v>0</v>
      </c>
      <c r="C39">
        <v>2.7352297592997812</v>
      </c>
      <c r="D39">
        <v>1.5473585495467335</v>
      </c>
      <c r="E39">
        <v>2.9853079087214756</v>
      </c>
      <c r="F39">
        <v>14.989059080962802</v>
      </c>
      <c r="G39">
        <v>13.832447639887466</v>
      </c>
      <c r="H39">
        <v>13.988746483276024</v>
      </c>
      <c r="I39">
        <v>12.691466083150985</v>
      </c>
      <c r="J39">
        <v>1.2660206314473272</v>
      </c>
      <c r="K39">
        <v>5.6892778993435451</v>
      </c>
      <c r="L39">
        <v>6.9709284151297277</v>
      </c>
      <c r="M39">
        <v>5.4235698655829943</v>
      </c>
      <c r="N39">
        <v>11.956861519224757</v>
      </c>
      <c r="O39">
        <v>8.9402938418255715</v>
      </c>
      <c r="P39">
        <v>8.8934041888090025</v>
      </c>
      <c r="Q39">
        <v>8.2369490465770543</v>
      </c>
    </row>
    <row r="40" spans="2:17" x14ac:dyDescent="0.25">
      <c r="B40">
        <v>0.4134587966923296</v>
      </c>
      <c r="C40">
        <v>1.6680923866552608</v>
      </c>
      <c r="D40">
        <v>0</v>
      </c>
      <c r="E40">
        <v>2.7658967778728258</v>
      </c>
      <c r="F40">
        <v>20.929569432563444</v>
      </c>
      <c r="G40">
        <v>19.332763045337895</v>
      </c>
      <c r="H40">
        <v>21.243227830054177</v>
      </c>
      <c r="I40">
        <v>21.057884231536928</v>
      </c>
      <c r="J40">
        <v>7.0287995437696038</v>
      </c>
      <c r="K40">
        <v>5.9880239520958085</v>
      </c>
      <c r="L40">
        <v>9.238665526090676</v>
      </c>
      <c r="M40">
        <v>8.6113487311092101</v>
      </c>
      <c r="N40">
        <v>11.063587111491303</v>
      </c>
      <c r="O40">
        <v>11.81921870544625</v>
      </c>
      <c r="P40">
        <v>14.285714285714285</v>
      </c>
      <c r="Q40">
        <v>13.473053892215569</v>
      </c>
    </row>
    <row r="41" spans="2:17" x14ac:dyDescent="0.25">
      <c r="B41">
        <v>0.45752630776269632</v>
      </c>
      <c r="C41">
        <v>2.2113771541863656</v>
      </c>
      <c r="D41">
        <v>0</v>
      </c>
      <c r="E41">
        <v>2.1961262772609427</v>
      </c>
      <c r="F41">
        <v>21.869757511056886</v>
      </c>
      <c r="G41">
        <v>18.834833002897668</v>
      </c>
      <c r="H41">
        <v>20.710690864724722</v>
      </c>
      <c r="I41">
        <v>20.619185603172184</v>
      </c>
      <c r="J41">
        <v>6.6188805856336739</v>
      </c>
      <c r="K41">
        <v>7.9152051242946468</v>
      </c>
      <c r="L41">
        <v>9.3945401860606985</v>
      </c>
      <c r="M41">
        <v>11.544913832545371</v>
      </c>
      <c r="N41">
        <v>11.026384017080982</v>
      </c>
      <c r="O41">
        <v>10.507854201616592</v>
      </c>
      <c r="P41">
        <v>12.719231355802959</v>
      </c>
      <c r="Q41">
        <v>8.8760103705963083</v>
      </c>
    </row>
    <row r="42" spans="2:17" x14ac:dyDescent="0.25">
      <c r="B42">
        <v>2.4236387782204516</v>
      </c>
      <c r="C42">
        <v>2.2244355909694558</v>
      </c>
      <c r="D42">
        <v>0</v>
      </c>
      <c r="E42">
        <v>4.1832669322709162</v>
      </c>
      <c r="F42">
        <v>22.609561752988046</v>
      </c>
      <c r="G42">
        <v>23.124169986719785</v>
      </c>
      <c r="H42">
        <v>22.393758300132802</v>
      </c>
      <c r="I42">
        <v>22.260956175298805</v>
      </c>
      <c r="J42">
        <v>10.98937583001328</v>
      </c>
      <c r="K42">
        <v>10.95617529880478</v>
      </c>
      <c r="L42">
        <v>7.9183266932270913</v>
      </c>
      <c r="M42">
        <v>10.723771580345286</v>
      </c>
      <c r="N42">
        <v>15.737051792828685</v>
      </c>
      <c r="O42">
        <v>12.616201859229747</v>
      </c>
      <c r="P42">
        <v>15.023240371845951</v>
      </c>
      <c r="Q42">
        <v>12.798804780876495</v>
      </c>
    </row>
    <row r="43" spans="2:17" x14ac:dyDescent="0.25">
      <c r="B43">
        <v>0</v>
      </c>
      <c r="C43">
        <v>2.9653505237711526</v>
      </c>
      <c r="D43">
        <v>0.35455278001611606</v>
      </c>
      <c r="E43">
        <v>4.2546333601933926</v>
      </c>
      <c r="F43">
        <v>20.40290088638195</v>
      </c>
      <c r="G43">
        <v>19.226430298146656</v>
      </c>
      <c r="H43">
        <v>20.354552780016117</v>
      </c>
      <c r="I43">
        <v>20.209508460918613</v>
      </c>
      <c r="J43">
        <v>6.8654311039484286</v>
      </c>
      <c r="K43">
        <v>6.8009669621273163</v>
      </c>
      <c r="L43">
        <v>8.8315874294923447</v>
      </c>
      <c r="M43">
        <v>9.0572119258662376</v>
      </c>
      <c r="N43">
        <v>14.585012087026591</v>
      </c>
      <c r="O43">
        <v>14.407735697018534</v>
      </c>
      <c r="P43">
        <v>14.585012087026591</v>
      </c>
      <c r="Q43">
        <v>12.457695406929895</v>
      </c>
    </row>
    <row r="44" spans="2:17" x14ac:dyDescent="0.25">
      <c r="B44">
        <v>1.0313901345291481</v>
      </c>
      <c r="C44">
        <v>3.2286995515695067</v>
      </c>
      <c r="D44">
        <v>0</v>
      </c>
      <c r="E44">
        <v>1.9730941704035874</v>
      </c>
      <c r="F44">
        <v>15.455904334828102</v>
      </c>
      <c r="G44">
        <v>15.276532137518684</v>
      </c>
      <c r="H44">
        <v>15.590433482810164</v>
      </c>
      <c r="I44">
        <v>16.038863976083707</v>
      </c>
      <c r="J44">
        <v>10.837070254110612</v>
      </c>
      <c r="K44">
        <v>6.9058295964125564</v>
      </c>
      <c r="L44">
        <v>5.724962630792227</v>
      </c>
      <c r="M44">
        <v>4.275037369207773</v>
      </c>
      <c r="N44">
        <v>13.841554559043349</v>
      </c>
      <c r="O44">
        <v>15.261584454409565</v>
      </c>
      <c r="P44">
        <v>15.515695067264573</v>
      </c>
      <c r="Q44">
        <v>13.721973094170403</v>
      </c>
    </row>
    <row r="45" spans="2:17" x14ac:dyDescent="0.25">
      <c r="B45">
        <v>0.18047579983593109</v>
      </c>
      <c r="C45">
        <v>2.4282198523379819</v>
      </c>
      <c r="D45">
        <v>0</v>
      </c>
      <c r="E45">
        <v>3.2485643970467595</v>
      </c>
      <c r="F45">
        <v>23.051681706316653</v>
      </c>
      <c r="G45">
        <v>22.29696472518458</v>
      </c>
      <c r="H45">
        <v>22.280557834290402</v>
      </c>
      <c r="I45">
        <v>22.083675143560296</v>
      </c>
      <c r="J45">
        <v>5.0205086136177197</v>
      </c>
      <c r="K45">
        <v>9.1714520098441348</v>
      </c>
      <c r="L45">
        <v>8.2034454470877769</v>
      </c>
      <c r="M45">
        <v>12.551271534044298</v>
      </c>
      <c r="N45">
        <v>16.620180475799838</v>
      </c>
      <c r="O45">
        <v>16.948318293683347</v>
      </c>
      <c r="P45">
        <v>12.403609515996719</v>
      </c>
      <c r="Q45">
        <v>14.257588187038555</v>
      </c>
    </row>
    <row r="46" spans="2:17" x14ac:dyDescent="0.25">
      <c r="B46">
        <v>0</v>
      </c>
      <c r="C46">
        <v>3.1840341255332119</v>
      </c>
      <c r="D46">
        <v>1.9347958561852527</v>
      </c>
      <c r="E46">
        <v>3.3820840950639854</v>
      </c>
      <c r="F46">
        <v>18.753808653260208</v>
      </c>
      <c r="G46">
        <v>17.717854966483852</v>
      </c>
      <c r="H46">
        <v>19.119439366240098</v>
      </c>
      <c r="I46">
        <v>17.794028031687994</v>
      </c>
      <c r="J46">
        <v>6.5051797684338819</v>
      </c>
      <c r="K46">
        <v>9.5978062157221213</v>
      </c>
      <c r="L46">
        <v>8.3028641072516756</v>
      </c>
      <c r="M46">
        <v>8.1200487507617307</v>
      </c>
      <c r="N46">
        <v>13.254113345521024</v>
      </c>
      <c r="O46">
        <v>14.868982327848872</v>
      </c>
      <c r="P46">
        <v>10.694698354661792</v>
      </c>
      <c r="Q46">
        <v>12.477148080438758</v>
      </c>
    </row>
    <row r="47" spans="2:17" x14ac:dyDescent="0.25">
      <c r="B47">
        <v>0.2453611409293053</v>
      </c>
      <c r="C47">
        <v>1.5641772734243213</v>
      </c>
      <c r="D47">
        <v>0</v>
      </c>
      <c r="E47">
        <v>1.9015488422021161</v>
      </c>
      <c r="F47">
        <v>19.644226345652509</v>
      </c>
      <c r="G47">
        <v>19.015488422021161</v>
      </c>
      <c r="H47">
        <v>20.027603128354546</v>
      </c>
      <c r="I47">
        <v>19.935592700506056</v>
      </c>
      <c r="J47">
        <v>4.6618616776568009</v>
      </c>
      <c r="K47">
        <v>4.953228032510351</v>
      </c>
      <c r="L47">
        <v>7.805551295813526</v>
      </c>
      <c r="M47">
        <v>4.6311915350406379</v>
      </c>
      <c r="N47">
        <v>11.439963195828859</v>
      </c>
      <c r="O47">
        <v>9.4464039257782542</v>
      </c>
      <c r="P47">
        <v>9.4464039257782542</v>
      </c>
      <c r="Q47">
        <v>10.458518632111639</v>
      </c>
    </row>
    <row r="48" spans="2:17" x14ac:dyDescent="0.25">
      <c r="B48">
        <v>0.25192883010549522</v>
      </c>
      <c r="C48">
        <v>1.3541174618170366</v>
      </c>
      <c r="D48">
        <v>0</v>
      </c>
      <c r="E48">
        <v>1.9681939851991812</v>
      </c>
      <c r="F48">
        <v>18.217603527003622</v>
      </c>
      <c r="G48">
        <v>18.028656904424501</v>
      </c>
      <c r="H48">
        <v>17.839710281845377</v>
      </c>
      <c r="I48">
        <v>18.65847897968824</v>
      </c>
      <c r="J48">
        <v>7.3689182805857349</v>
      </c>
      <c r="K48">
        <v>12.029601637537397</v>
      </c>
      <c r="L48">
        <v>7.1012438985986455</v>
      </c>
      <c r="M48">
        <v>8.9434734687450792</v>
      </c>
      <c r="N48">
        <v>13.588411273815149</v>
      </c>
      <c r="O48">
        <v>8.9749645725082665</v>
      </c>
      <c r="P48">
        <v>9.1796567469689805</v>
      </c>
      <c r="Q48">
        <v>11.368288458510472</v>
      </c>
    </row>
    <row r="49" spans="2:17" x14ac:dyDescent="0.25">
      <c r="B49">
        <v>0</v>
      </c>
      <c r="C49">
        <v>1.1830535571542766</v>
      </c>
      <c r="D49">
        <v>0.28776978417266186</v>
      </c>
      <c r="E49">
        <v>2.478017585931255</v>
      </c>
      <c r="F49">
        <v>23.005595523581135</v>
      </c>
      <c r="G49">
        <v>21.774580335731414</v>
      </c>
      <c r="H49">
        <v>23.197442046362909</v>
      </c>
      <c r="I49">
        <v>23.309352517985612</v>
      </c>
      <c r="J49">
        <v>9.8800959232613916</v>
      </c>
      <c r="K49">
        <v>11.254996003197441</v>
      </c>
      <c r="L49">
        <v>12.533972821742607</v>
      </c>
      <c r="M49">
        <v>13.045563549160672</v>
      </c>
      <c r="N49">
        <v>14.020783373301359</v>
      </c>
      <c r="O49">
        <v>12.262190247801758</v>
      </c>
      <c r="P49">
        <v>17.793764988009592</v>
      </c>
      <c r="Q49">
        <v>15.139888089528379</v>
      </c>
    </row>
    <row r="50" spans="2:17" x14ac:dyDescent="0.25">
      <c r="B50">
        <v>9.540467482906663E-2</v>
      </c>
      <c r="C50">
        <v>2.7190332326283988</v>
      </c>
      <c r="D50">
        <v>0</v>
      </c>
      <c r="E50">
        <v>2.2261090793448881</v>
      </c>
      <c r="F50">
        <v>17.872475751311814</v>
      </c>
      <c r="G50">
        <v>16.823024328192083</v>
      </c>
      <c r="H50">
        <v>16.982032119573859</v>
      </c>
      <c r="I50">
        <v>16.727619653363014</v>
      </c>
      <c r="J50">
        <v>3.1165527110828433</v>
      </c>
      <c r="K50">
        <v>7.7754809985689306</v>
      </c>
      <c r="L50">
        <v>4.7384321831769753</v>
      </c>
      <c r="M50">
        <v>7.9026872316743519</v>
      </c>
      <c r="N50">
        <v>13.944983304181905</v>
      </c>
      <c r="O50">
        <v>15.67816823024328</v>
      </c>
      <c r="P50">
        <v>15.217045635236126</v>
      </c>
      <c r="Q50">
        <v>15.964382254730483</v>
      </c>
    </row>
    <row r="51" spans="2:17" x14ac:dyDescent="0.25">
      <c r="B51">
        <v>0.14442518775274407</v>
      </c>
      <c r="C51">
        <v>1.9064124783362217</v>
      </c>
      <c r="D51">
        <v>0.15886770652801849</v>
      </c>
      <c r="E51">
        <v>2.0941652224147891</v>
      </c>
      <c r="F51">
        <v>14.413633737723858</v>
      </c>
      <c r="G51">
        <v>14.196995956094744</v>
      </c>
      <c r="H51">
        <v>15.164644714038127</v>
      </c>
      <c r="I51">
        <v>16.276718659734257</v>
      </c>
      <c r="J51">
        <v>4.5060658578856154</v>
      </c>
      <c r="K51">
        <v>0</v>
      </c>
      <c r="L51">
        <v>2.1952628538417103</v>
      </c>
      <c r="M51">
        <v>6.7879838243789719</v>
      </c>
      <c r="N51">
        <v>4.3616406701328714</v>
      </c>
      <c r="O51">
        <v>4.173887926054304</v>
      </c>
      <c r="P51">
        <v>6.528018486424032</v>
      </c>
      <c r="Q51">
        <v>8.3911034084344305</v>
      </c>
    </row>
    <row r="52" spans="2:17" x14ac:dyDescent="0.25">
      <c r="B52">
        <v>0.22529771483746378</v>
      </c>
      <c r="C52">
        <v>1.4322497586095913</v>
      </c>
      <c r="D52">
        <v>0</v>
      </c>
      <c r="E52">
        <v>3.41165111039588</v>
      </c>
      <c r="F52">
        <v>22.674605728999033</v>
      </c>
      <c r="G52">
        <v>22.867718056002577</v>
      </c>
      <c r="H52">
        <v>22.368844544576763</v>
      </c>
      <c r="I52">
        <v>22.964274219504343</v>
      </c>
      <c r="J52">
        <v>5.2944962986803992</v>
      </c>
      <c r="K52">
        <v>4.07145156099131</v>
      </c>
      <c r="L52">
        <v>6.0669456066945608</v>
      </c>
      <c r="M52">
        <v>8.33601544898616</v>
      </c>
      <c r="N52">
        <v>13.614419053749598</v>
      </c>
      <c r="O52">
        <v>10.106211779851947</v>
      </c>
      <c r="P52">
        <v>13.356935951078212</v>
      </c>
      <c r="Q52">
        <v>13.324750563244287</v>
      </c>
    </row>
    <row r="53" spans="2:17" x14ac:dyDescent="0.25">
      <c r="B53">
        <v>0.33654581612360412</v>
      </c>
      <c r="C53">
        <v>2.4629034725409209</v>
      </c>
      <c r="D53">
        <v>0</v>
      </c>
      <c r="E53">
        <v>2.4629034725409209</v>
      </c>
      <c r="F53">
        <v>20.253939115802353</v>
      </c>
      <c r="G53">
        <v>18.724185406149608</v>
      </c>
      <c r="H53">
        <v>18.617102646473917</v>
      </c>
      <c r="I53">
        <v>18.693590331956557</v>
      </c>
      <c r="J53">
        <v>8.7654887563102335</v>
      </c>
      <c r="K53">
        <v>9.8822089643567388</v>
      </c>
      <c r="L53">
        <v>9.3162000917852215</v>
      </c>
      <c r="M53">
        <v>8.7807862934067611</v>
      </c>
      <c r="N53">
        <v>14.211411962674008</v>
      </c>
      <c r="O53">
        <v>13.630105553005967</v>
      </c>
      <c r="P53">
        <v>12.804038549793484</v>
      </c>
      <c r="Q53">
        <v>11.167202080465046</v>
      </c>
    </row>
    <row r="54" spans="2:17" x14ac:dyDescent="0.25">
      <c r="B54">
        <v>1.2135176651305684</v>
      </c>
      <c r="C54">
        <v>2.258064516129032</v>
      </c>
      <c r="D54">
        <v>0</v>
      </c>
      <c r="E54">
        <v>3.010752688172043</v>
      </c>
      <c r="F54">
        <v>21.751152073732719</v>
      </c>
      <c r="G54">
        <v>21.259600614439325</v>
      </c>
      <c r="H54">
        <v>21.689708141321045</v>
      </c>
      <c r="I54">
        <v>21.013824884792626</v>
      </c>
      <c r="J54">
        <v>8.0337941628264211</v>
      </c>
      <c r="K54">
        <v>5.698924731182796</v>
      </c>
      <c r="L54">
        <v>11.904761904761903</v>
      </c>
      <c r="M54">
        <v>9.5084485407066062</v>
      </c>
      <c r="N54">
        <v>12.150537634408602</v>
      </c>
      <c r="O54">
        <v>14.224270353302613</v>
      </c>
      <c r="P54">
        <v>10.368663594470046</v>
      </c>
      <c r="Q54">
        <v>13.91705069124424</v>
      </c>
    </row>
    <row r="55" spans="2:17" x14ac:dyDescent="0.25">
      <c r="B55">
        <v>0</v>
      </c>
      <c r="C55">
        <v>4.9374588545095459E-2</v>
      </c>
      <c r="D55">
        <v>0.80645161290322576</v>
      </c>
      <c r="E55">
        <v>2.3864384463462804</v>
      </c>
      <c r="F55">
        <v>17.363396971691902</v>
      </c>
      <c r="G55">
        <v>16.408821593153391</v>
      </c>
      <c r="H55">
        <v>15.569453587886766</v>
      </c>
      <c r="I55">
        <v>15.849242922975643</v>
      </c>
      <c r="J55">
        <v>4.3449637919684001</v>
      </c>
      <c r="K55">
        <v>6.1224489795918364</v>
      </c>
      <c r="L55">
        <v>3.3574720210664912</v>
      </c>
      <c r="M55">
        <v>3.9335088874259383</v>
      </c>
      <c r="N55">
        <v>12.409479921000658</v>
      </c>
      <c r="O55">
        <v>12.952600394996708</v>
      </c>
      <c r="P55">
        <v>10.006583278472679</v>
      </c>
      <c r="Q55">
        <v>13.57801184990125</v>
      </c>
    </row>
    <row r="56" spans="2:17" x14ac:dyDescent="0.25">
      <c r="B56">
        <v>0</v>
      </c>
      <c r="C56">
        <v>1.7704251922797853</v>
      </c>
      <c r="D56">
        <v>0.40632709331011468</v>
      </c>
      <c r="E56">
        <v>1.8720069656073139</v>
      </c>
      <c r="F56">
        <v>14.743868814395588</v>
      </c>
      <c r="G56">
        <v>15.904803366710201</v>
      </c>
      <c r="H56">
        <v>14.787403860107387</v>
      </c>
      <c r="I56">
        <v>14.787403860107387</v>
      </c>
      <c r="J56">
        <v>6.0223479901320562</v>
      </c>
      <c r="K56">
        <v>3.8310840226382239</v>
      </c>
      <c r="L56">
        <v>10.216224060368596</v>
      </c>
      <c r="M56">
        <v>7.3138876795820638</v>
      </c>
      <c r="N56">
        <v>7.3864460891017263</v>
      </c>
      <c r="O56">
        <v>7.2703526338702655</v>
      </c>
      <c r="P56">
        <v>5.0500653025685676</v>
      </c>
      <c r="Q56">
        <v>5.5869975330140766</v>
      </c>
    </row>
    <row r="57" spans="2:17" x14ac:dyDescent="0.25">
      <c r="B57">
        <v>0</v>
      </c>
      <c r="C57">
        <v>1.2814847547503314</v>
      </c>
      <c r="D57">
        <v>8.8378258948298719E-2</v>
      </c>
      <c r="E57">
        <v>2.6513477684489617</v>
      </c>
      <c r="F57">
        <v>14.479304757696273</v>
      </c>
      <c r="G57">
        <v>14.007954043305345</v>
      </c>
      <c r="H57">
        <v>13.404035940491973</v>
      </c>
      <c r="I57">
        <v>15.097952570334364</v>
      </c>
      <c r="J57">
        <v>2.5040506702017971</v>
      </c>
      <c r="K57">
        <v>2.7986448666961259</v>
      </c>
      <c r="L57">
        <v>3.90337310354986</v>
      </c>
      <c r="M57">
        <v>3.6676977463543965</v>
      </c>
      <c r="N57">
        <v>7.158638974812197</v>
      </c>
      <c r="O57">
        <v>5.9213433495360146</v>
      </c>
      <c r="P57">
        <v>9.7510679039622925</v>
      </c>
      <c r="Q57">
        <v>5.7887759611135658</v>
      </c>
    </row>
    <row r="58" spans="2:17" x14ac:dyDescent="0.25">
      <c r="B58">
        <v>0</v>
      </c>
      <c r="C58">
        <v>1.6442687747035574</v>
      </c>
      <c r="D58">
        <v>0.39525691699604742</v>
      </c>
      <c r="E58">
        <v>2.2450592885375493</v>
      </c>
      <c r="F58">
        <v>16.632411067193676</v>
      </c>
      <c r="G58">
        <v>16.964426877470355</v>
      </c>
      <c r="H58">
        <v>16.521739130434781</v>
      </c>
      <c r="I58">
        <v>17.660079051383399</v>
      </c>
      <c r="J58">
        <v>6.4980237154150204</v>
      </c>
      <c r="K58">
        <v>6.4347826086956523</v>
      </c>
      <c r="L58">
        <v>6.2766798418972325</v>
      </c>
      <c r="M58">
        <v>5.691699604743083</v>
      </c>
      <c r="N58">
        <v>8.7747035573122538</v>
      </c>
      <c r="O58">
        <v>8.9328063241106719</v>
      </c>
      <c r="P58">
        <v>5.7075098814229248</v>
      </c>
      <c r="Q58">
        <v>10.292490118577074</v>
      </c>
    </row>
    <row r="59" spans="2:17" x14ac:dyDescent="0.25">
      <c r="B59">
        <v>0</v>
      </c>
      <c r="C59">
        <v>1.7834793491864831</v>
      </c>
      <c r="D59">
        <v>1.3297872340425532</v>
      </c>
      <c r="E59">
        <v>3.2071339173967464</v>
      </c>
      <c r="F59">
        <v>23.795369211514391</v>
      </c>
      <c r="G59">
        <v>24.921777221526909</v>
      </c>
      <c r="H59">
        <v>23.263454317897374</v>
      </c>
      <c r="I59">
        <v>25.90738423028786</v>
      </c>
      <c r="J59">
        <v>8.5575719649561961</v>
      </c>
      <c r="K59">
        <v>6.1483103879849814</v>
      </c>
      <c r="L59">
        <v>12.155819774718397</v>
      </c>
      <c r="M59">
        <v>11.858573216520652</v>
      </c>
      <c r="N59">
        <v>15.644555694618273</v>
      </c>
      <c r="O59">
        <v>14.815394242803503</v>
      </c>
      <c r="P59">
        <v>15.018773466833544</v>
      </c>
      <c r="Q59">
        <v>13.908010012515645</v>
      </c>
    </row>
    <row r="60" spans="2:17" x14ac:dyDescent="0.25">
      <c r="B60">
        <v>1.7720306513409962</v>
      </c>
      <c r="C60">
        <v>2.9693486590038316</v>
      </c>
      <c r="D60">
        <v>0</v>
      </c>
      <c r="E60">
        <v>2.793742017879949</v>
      </c>
      <c r="F60">
        <v>23.196040868454663</v>
      </c>
      <c r="G60">
        <v>23.898467432950191</v>
      </c>
      <c r="H60">
        <v>24.776500638569605</v>
      </c>
      <c r="I60">
        <v>24.377394636015325</v>
      </c>
      <c r="J60">
        <v>8.0459770114942533</v>
      </c>
      <c r="K60">
        <v>5.8748403575989778</v>
      </c>
      <c r="L60">
        <v>14.543422733077904</v>
      </c>
      <c r="M60">
        <v>14.080459770114942</v>
      </c>
      <c r="N60">
        <v>19.556194125159642</v>
      </c>
      <c r="O60">
        <v>15.676883780332057</v>
      </c>
      <c r="P60">
        <v>12.962962962962962</v>
      </c>
      <c r="Q60">
        <v>14.607279693486591</v>
      </c>
    </row>
    <row r="61" spans="2:17" x14ac:dyDescent="0.25">
      <c r="B61">
        <v>0.7051969952475855</v>
      </c>
      <c r="C61">
        <v>3.403342020542695</v>
      </c>
      <c r="D61">
        <v>0</v>
      </c>
      <c r="E61">
        <v>0.52123256170473709</v>
      </c>
      <c r="F61">
        <v>18.105166334508663</v>
      </c>
      <c r="G61">
        <v>17.108692319484899</v>
      </c>
      <c r="H61">
        <v>18.304461137513414</v>
      </c>
      <c r="I61">
        <v>16.280852368542082</v>
      </c>
      <c r="J61">
        <v>5.304307833818795</v>
      </c>
      <c r="K61">
        <v>6.7453625632377738</v>
      </c>
      <c r="L61">
        <v>7.4352291890234552</v>
      </c>
      <c r="M61">
        <v>8.9989268741376662</v>
      </c>
      <c r="N61">
        <v>11.145178598804231</v>
      </c>
      <c r="O61">
        <v>3.9245745822474323</v>
      </c>
      <c r="P61">
        <v>8.2783995094281781</v>
      </c>
      <c r="Q61">
        <v>8.8149624405948188</v>
      </c>
    </row>
    <row r="62" spans="2:17" x14ac:dyDescent="0.25">
      <c r="B62">
        <v>0</v>
      </c>
      <c r="C62">
        <v>1.8919743667989013</v>
      </c>
      <c r="D62">
        <v>9.1547146780592004E-2</v>
      </c>
      <c r="E62">
        <v>1.8156850778150748</v>
      </c>
      <c r="F62">
        <v>20.567592310039672</v>
      </c>
      <c r="G62">
        <v>19.911504424778762</v>
      </c>
      <c r="H62">
        <v>20.811718034787916</v>
      </c>
      <c r="I62">
        <v>21.406774488861764</v>
      </c>
      <c r="J62">
        <v>6.6829417149832162</v>
      </c>
      <c r="K62">
        <v>6.4083002746414399</v>
      </c>
      <c r="L62">
        <v>7.6747024717729637</v>
      </c>
      <c r="M62">
        <v>5.3249923710711018</v>
      </c>
      <c r="N62">
        <v>9.1089411046689044</v>
      </c>
      <c r="O62">
        <v>12.404638388770216</v>
      </c>
      <c r="P62">
        <v>13.182789136405248</v>
      </c>
      <c r="Q62">
        <v>13.808361306072628</v>
      </c>
    </row>
    <row r="63" spans="2:17" x14ac:dyDescent="0.25">
      <c r="B63">
        <v>0</v>
      </c>
      <c r="C63">
        <v>2.1984924623115578</v>
      </c>
      <c r="D63">
        <v>0.832286432160804</v>
      </c>
      <c r="E63">
        <v>2.920854271356784</v>
      </c>
      <c r="F63">
        <v>19.409547738693465</v>
      </c>
      <c r="G63">
        <v>18.027638190954772</v>
      </c>
      <c r="H63">
        <v>18.907035175879397</v>
      </c>
      <c r="I63">
        <v>17.854899497487438</v>
      </c>
      <c r="J63">
        <v>4.9152010050251258</v>
      </c>
      <c r="K63">
        <v>5.2606783919597992</v>
      </c>
      <c r="L63">
        <v>4.6639447236180898</v>
      </c>
      <c r="M63">
        <v>4.6168341708542711</v>
      </c>
      <c r="N63">
        <v>15.577889447236181</v>
      </c>
      <c r="O63">
        <v>13.991834170854272</v>
      </c>
      <c r="P63">
        <v>16.001884422110553</v>
      </c>
      <c r="Q63">
        <v>12.892587939698494</v>
      </c>
    </row>
    <row r="64" spans="2:17" x14ac:dyDescent="0.25">
      <c r="B64">
        <v>0.54363796650014695</v>
      </c>
      <c r="C64">
        <v>1.6749926535409934</v>
      </c>
      <c r="D64">
        <v>0</v>
      </c>
      <c r="E64">
        <v>1.7484572436085806</v>
      </c>
      <c r="F64">
        <v>20.334998530708198</v>
      </c>
      <c r="G64">
        <v>19.468116367910667</v>
      </c>
      <c r="H64">
        <v>19.673817220099913</v>
      </c>
      <c r="I64">
        <v>20.805171907140757</v>
      </c>
      <c r="J64">
        <v>8.3014986776373778</v>
      </c>
      <c r="K64">
        <v>5.5098442550690567</v>
      </c>
      <c r="L64">
        <v>7.0379077284748748</v>
      </c>
      <c r="M64">
        <v>5.7008521892447837</v>
      </c>
      <c r="N64">
        <v>14.60476050543638</v>
      </c>
      <c r="O64">
        <v>12.679988245665589</v>
      </c>
      <c r="P64">
        <v>10.329121363502791</v>
      </c>
      <c r="Q64">
        <v>11.666176902732882</v>
      </c>
    </row>
    <row r="65" spans="2:17" x14ac:dyDescent="0.25">
      <c r="B65">
        <v>2.0630279402209224</v>
      </c>
      <c r="C65">
        <v>2.144249512670565</v>
      </c>
      <c r="D65">
        <v>0</v>
      </c>
      <c r="E65">
        <v>2.9239766081871341</v>
      </c>
      <c r="F65">
        <v>23.408057179987004</v>
      </c>
      <c r="G65">
        <v>21.588693957115009</v>
      </c>
      <c r="H65">
        <v>24.204028589993502</v>
      </c>
      <c r="I65">
        <v>22.092267706302792</v>
      </c>
      <c r="J65">
        <v>7.8784925276153341</v>
      </c>
      <c r="K65">
        <v>10.558804418453541</v>
      </c>
      <c r="L65">
        <v>9.0155945419103301</v>
      </c>
      <c r="M65">
        <v>9.4704353476283298</v>
      </c>
      <c r="N65">
        <v>15.350877192982457</v>
      </c>
      <c r="O65">
        <v>14.652371669915528</v>
      </c>
      <c r="P65">
        <v>13.401559454191034</v>
      </c>
      <c r="Q65">
        <v>16.293047433398311</v>
      </c>
    </row>
    <row r="66" spans="2:17" x14ac:dyDescent="0.25">
      <c r="B66">
        <v>0.94927321269652931</v>
      </c>
      <c r="C66">
        <v>2.1803619104123406</v>
      </c>
      <c r="D66">
        <v>0</v>
      </c>
      <c r="E66">
        <v>2.1358647285671908</v>
      </c>
      <c r="F66">
        <v>18.792643132601601</v>
      </c>
      <c r="G66">
        <v>17.591219222782556</v>
      </c>
      <c r="H66">
        <v>17.279738949866509</v>
      </c>
      <c r="I66">
        <v>17.680213586472856</v>
      </c>
      <c r="J66">
        <v>4.9243547908632452</v>
      </c>
      <c r="K66">
        <v>1.4090774250964107</v>
      </c>
      <c r="L66">
        <v>13.171165826164344</v>
      </c>
      <c r="M66">
        <v>10.189854642539306</v>
      </c>
      <c r="N66">
        <v>10.041530703055473</v>
      </c>
      <c r="O66">
        <v>9.3592405814298427</v>
      </c>
      <c r="P66">
        <v>9.0180955206170275</v>
      </c>
      <c r="Q66">
        <v>8.1281518837140307</v>
      </c>
    </row>
    <row r="67" spans="2:17" x14ac:dyDescent="0.25">
      <c r="B67">
        <v>1.5206812652068127E-2</v>
      </c>
      <c r="C67">
        <v>1.9464720194647203</v>
      </c>
      <c r="D67">
        <v>0</v>
      </c>
      <c r="E67">
        <v>1.1861313868613137</v>
      </c>
      <c r="F67">
        <v>22.2323600973236</v>
      </c>
      <c r="G67">
        <v>21.456812652068127</v>
      </c>
      <c r="H67">
        <v>21.700121654501217</v>
      </c>
      <c r="I67">
        <v>20.666058394160583</v>
      </c>
      <c r="J67">
        <v>9.1849148418491477</v>
      </c>
      <c r="K67">
        <v>7.8163017031630169</v>
      </c>
      <c r="L67">
        <v>8.8959854014598534</v>
      </c>
      <c r="M67">
        <v>10.006082725060828</v>
      </c>
      <c r="N67">
        <v>7.8163017031630169</v>
      </c>
      <c r="O67">
        <v>11.937347931873479</v>
      </c>
      <c r="P67">
        <v>11.024939172749392</v>
      </c>
      <c r="Q67">
        <v>12.849756690997566</v>
      </c>
    </row>
    <row r="68" spans="2:17" x14ac:dyDescent="0.25">
      <c r="B68">
        <v>2.4122807017543857</v>
      </c>
      <c r="C68">
        <v>3.0847953216374271</v>
      </c>
      <c r="D68">
        <v>0</v>
      </c>
      <c r="E68">
        <v>2.4122807017543857</v>
      </c>
      <c r="F68">
        <v>21.6812865497076</v>
      </c>
      <c r="G68">
        <v>19.546783625730992</v>
      </c>
      <c r="H68">
        <v>20.4093567251462</v>
      </c>
      <c r="I68">
        <v>21.666666666666668</v>
      </c>
      <c r="J68">
        <v>10.263157894736842</v>
      </c>
      <c r="K68">
        <v>7.2076023391812862</v>
      </c>
      <c r="L68">
        <v>11.271929824561404</v>
      </c>
      <c r="M68">
        <v>8.2163742690058488</v>
      </c>
      <c r="N68">
        <v>14.912280701754385</v>
      </c>
      <c r="O68">
        <v>13.845029239766083</v>
      </c>
      <c r="P68">
        <v>9.8684210526315788</v>
      </c>
      <c r="Q68">
        <v>10.730994152046785</v>
      </c>
    </row>
    <row r="69" spans="2:17" x14ac:dyDescent="0.25">
      <c r="B69">
        <v>0</v>
      </c>
      <c r="C69">
        <v>1.663448685578494</v>
      </c>
      <c r="D69">
        <v>0.66834991831278778</v>
      </c>
      <c r="E69">
        <v>3.4011584731917419</v>
      </c>
      <c r="F69">
        <v>18.62468439031635</v>
      </c>
      <c r="G69">
        <v>16.946383484330909</v>
      </c>
      <c r="H69">
        <v>18.297935541363433</v>
      </c>
      <c r="I69">
        <v>17.540472300608943</v>
      </c>
      <c r="J69">
        <v>6.0448537056289915</v>
      </c>
      <c r="K69">
        <v>2.198128620228724</v>
      </c>
      <c r="L69">
        <v>7.1587702361503043</v>
      </c>
      <c r="M69">
        <v>6.4458636566166643</v>
      </c>
      <c r="N69">
        <v>8.5103222931828313</v>
      </c>
      <c r="O69">
        <v>8.8667755829496517</v>
      </c>
      <c r="P69">
        <v>11.614436358235556</v>
      </c>
      <c r="Q69">
        <v>8.4360611911480774</v>
      </c>
    </row>
    <row r="70" spans="2:17" x14ac:dyDescent="0.25">
      <c r="B70">
        <v>1.1492443324937029</v>
      </c>
      <c r="C70">
        <v>2.0938287153652393</v>
      </c>
      <c r="D70">
        <v>0</v>
      </c>
      <c r="E70">
        <v>2.5818639798488663</v>
      </c>
      <c r="F70">
        <v>22.449622166246851</v>
      </c>
      <c r="G70">
        <v>21.158690176322416</v>
      </c>
      <c r="H70">
        <v>21.615239294710328</v>
      </c>
      <c r="I70">
        <v>21.615239294710328</v>
      </c>
      <c r="J70">
        <v>10.784005037783375</v>
      </c>
      <c r="K70">
        <v>8.6901763224181359</v>
      </c>
      <c r="L70">
        <v>13.932619647355162</v>
      </c>
      <c r="M70">
        <v>12.830604534005039</v>
      </c>
      <c r="N70">
        <v>12.94080604534005</v>
      </c>
      <c r="O70">
        <v>9.9496221662468525</v>
      </c>
      <c r="P70">
        <v>10.988664987405542</v>
      </c>
      <c r="Q70">
        <v>16.120906801007557</v>
      </c>
    </row>
    <row r="71" spans="2:17" x14ac:dyDescent="0.25">
      <c r="B71">
        <v>1.1700468018720749</v>
      </c>
      <c r="C71">
        <v>1.903276131045242</v>
      </c>
      <c r="D71">
        <v>0</v>
      </c>
      <c r="E71">
        <v>2.9173166926677068</v>
      </c>
      <c r="F71">
        <v>22.480499219968799</v>
      </c>
      <c r="G71">
        <v>20.499219968798752</v>
      </c>
      <c r="H71">
        <v>23.151326053042119</v>
      </c>
      <c r="I71">
        <v>22.589703588143525</v>
      </c>
      <c r="J71">
        <v>9.1731669266770677</v>
      </c>
      <c r="K71">
        <v>5.9282371294851792</v>
      </c>
      <c r="L71">
        <v>14.648985959438377</v>
      </c>
      <c r="M71">
        <v>14.227769110764429</v>
      </c>
      <c r="N71">
        <v>14.35257410296412</v>
      </c>
      <c r="O71">
        <v>14.19656786271451</v>
      </c>
      <c r="P71">
        <v>11.138845553822154</v>
      </c>
      <c r="Q71">
        <v>15.3198127925117</v>
      </c>
    </row>
    <row r="72" spans="2:17" x14ac:dyDescent="0.25">
      <c r="B72">
        <v>0.54432348367029548</v>
      </c>
      <c r="C72">
        <v>2.4105754276827369</v>
      </c>
      <c r="D72">
        <v>0</v>
      </c>
      <c r="E72">
        <v>2.3017107309486784</v>
      </c>
      <c r="F72">
        <v>17.356143079315707</v>
      </c>
      <c r="G72">
        <v>15.05443234836703</v>
      </c>
      <c r="H72">
        <v>16.889580093312599</v>
      </c>
      <c r="I72">
        <v>16.314152410575428</v>
      </c>
      <c r="J72">
        <v>4.1990668740279933</v>
      </c>
      <c r="K72">
        <v>3.9035769828926905</v>
      </c>
      <c r="L72">
        <v>4.2612752721617415</v>
      </c>
      <c r="M72">
        <v>5.3188180404354588</v>
      </c>
      <c r="N72">
        <v>11.741835147744945</v>
      </c>
      <c r="O72">
        <v>12.192846034214618</v>
      </c>
      <c r="P72">
        <v>13.716951788491446</v>
      </c>
      <c r="Q72">
        <v>12.612752721617419</v>
      </c>
    </row>
    <row r="73" spans="2:17" x14ac:dyDescent="0.25">
      <c r="B73">
        <v>0</v>
      </c>
      <c r="C73">
        <v>1.5868307874833159</v>
      </c>
      <c r="D73">
        <v>8.8981165653270064E-2</v>
      </c>
      <c r="E73">
        <v>2.2838499184339316</v>
      </c>
      <c r="F73">
        <v>14.192495921696574</v>
      </c>
      <c r="G73">
        <v>12.353551831528993</v>
      </c>
      <c r="H73">
        <v>14.251816698798756</v>
      </c>
      <c r="I73">
        <v>13.421325819368235</v>
      </c>
      <c r="J73">
        <v>2.624944386771467</v>
      </c>
      <c r="K73">
        <v>1.0826041821147858</v>
      </c>
      <c r="L73">
        <v>4.7604923624499484</v>
      </c>
      <c r="M73">
        <v>5.3981907162983838</v>
      </c>
      <c r="N73">
        <v>7.2223046121904195</v>
      </c>
      <c r="O73">
        <v>7.9786445202432148</v>
      </c>
      <c r="P73">
        <v>6.0062286815957284</v>
      </c>
      <c r="Q73">
        <v>8.1566068515497552</v>
      </c>
    </row>
    <row r="74" spans="2:17" x14ac:dyDescent="0.25">
      <c r="B74">
        <v>0</v>
      </c>
      <c r="C74">
        <v>1.8914593336243271</v>
      </c>
      <c r="D74">
        <v>0.45104030263349337</v>
      </c>
      <c r="E74">
        <v>2.4152480721664484</v>
      </c>
      <c r="F74">
        <v>17.968863669431105</v>
      </c>
      <c r="G74">
        <v>17.037683689800669</v>
      </c>
      <c r="H74">
        <v>16.048304961443328</v>
      </c>
      <c r="I74">
        <v>16.717590571802706</v>
      </c>
      <c r="J74">
        <v>6.50371017023134</v>
      </c>
      <c r="K74">
        <v>6.7219554779572244</v>
      </c>
      <c r="L74">
        <v>7.5367379601338573</v>
      </c>
      <c r="M74">
        <v>7.0274989087734605</v>
      </c>
      <c r="N74">
        <v>9.2681507347592014</v>
      </c>
      <c r="O74">
        <v>6.4891604830496146</v>
      </c>
      <c r="P74">
        <v>6.882002036956206</v>
      </c>
      <c r="Q74">
        <v>9.2827004219409286</v>
      </c>
    </row>
    <row r="75" spans="2:17" x14ac:dyDescent="0.25">
      <c r="B75">
        <v>0.949367088607595</v>
      </c>
      <c r="C75">
        <v>1.4556962025316456</v>
      </c>
      <c r="D75">
        <v>0</v>
      </c>
      <c r="E75">
        <v>1.139240506329114</v>
      </c>
      <c r="F75">
        <v>19.556962025316455</v>
      </c>
      <c r="G75">
        <v>19.572784810126581</v>
      </c>
      <c r="H75">
        <v>19.841772151898734</v>
      </c>
      <c r="I75">
        <v>19.952531645569621</v>
      </c>
      <c r="J75">
        <v>5.5379746835443031</v>
      </c>
      <c r="K75">
        <v>8.2278481012658222</v>
      </c>
      <c r="L75">
        <v>10.901898734177214</v>
      </c>
      <c r="M75">
        <v>8.4651898734177209</v>
      </c>
      <c r="N75">
        <v>13.670886075949367</v>
      </c>
      <c r="O75">
        <v>8.3702531645569618</v>
      </c>
      <c r="P75">
        <v>7.3892405063291147</v>
      </c>
      <c r="Q75">
        <v>11.028481012658228</v>
      </c>
    </row>
    <row r="76" spans="2:17" x14ac:dyDescent="0.25">
      <c r="B76">
        <v>0</v>
      </c>
      <c r="C76">
        <v>1.5512378564713256</v>
      </c>
      <c r="D76">
        <v>0.32905045440300845</v>
      </c>
      <c r="E76">
        <v>2.4130366656220619</v>
      </c>
      <c r="F76">
        <v>22.970855531181446</v>
      </c>
      <c r="G76">
        <v>22.062049514258852</v>
      </c>
      <c r="H76">
        <v>23.127546223754308</v>
      </c>
      <c r="I76">
        <v>22.735819492322157</v>
      </c>
      <c r="J76">
        <v>6.9100595424631779</v>
      </c>
      <c r="K76">
        <v>7.0824193042933246</v>
      </c>
      <c r="L76">
        <v>9.6991538702601066</v>
      </c>
      <c r="M76">
        <v>9.1664055155123787</v>
      </c>
      <c r="N76">
        <v>14.525227201504231</v>
      </c>
      <c r="O76">
        <v>15.669069257286116</v>
      </c>
      <c r="P76">
        <v>12.174866812911313</v>
      </c>
      <c r="Q76">
        <v>13.945471638984644</v>
      </c>
    </row>
    <row r="77" spans="2:17" x14ac:dyDescent="0.25">
      <c r="B77">
        <v>0.99176075678974673</v>
      </c>
      <c r="C77">
        <v>2.0140372291730242</v>
      </c>
      <c r="D77">
        <v>0</v>
      </c>
      <c r="E77">
        <v>3.3872444308819043</v>
      </c>
      <c r="F77">
        <v>20.506560878852611</v>
      </c>
      <c r="G77">
        <v>18.446750076289291</v>
      </c>
      <c r="H77">
        <v>22.001830942935612</v>
      </c>
      <c r="I77">
        <v>21.345743057674703</v>
      </c>
      <c r="J77">
        <v>7.3695453158376569</v>
      </c>
      <c r="K77">
        <v>6.6981995727799823</v>
      </c>
      <c r="L77">
        <v>9.0784253890753739</v>
      </c>
      <c r="M77">
        <v>9.3530668294171502</v>
      </c>
      <c r="N77">
        <v>15.242599938968567</v>
      </c>
      <c r="O77">
        <v>15.593530668294173</v>
      </c>
      <c r="P77">
        <v>13.289594140982604</v>
      </c>
      <c r="Q77">
        <v>15.227342081171805</v>
      </c>
    </row>
    <row r="78" spans="2:17" x14ac:dyDescent="0.25">
      <c r="B78">
        <v>1.7659335366832558</v>
      </c>
      <c r="C78">
        <v>2.7612778937229092</v>
      </c>
      <c r="D78">
        <v>0</v>
      </c>
      <c r="E78">
        <v>2.841547599935784</v>
      </c>
      <c r="F78">
        <v>21.31963397013967</v>
      </c>
      <c r="G78">
        <v>20.789853909134692</v>
      </c>
      <c r="H78">
        <v>22.555787445817948</v>
      </c>
      <c r="I78">
        <v>21.110932733986193</v>
      </c>
      <c r="J78">
        <v>9.5681489805747315</v>
      </c>
      <c r="K78">
        <v>9.7286883930004819</v>
      </c>
      <c r="L78">
        <v>10.001605394124258</v>
      </c>
      <c r="M78">
        <v>11.221704928559962</v>
      </c>
      <c r="N78">
        <v>15.556269064055225</v>
      </c>
      <c r="O78">
        <v>15.203082356718575</v>
      </c>
      <c r="P78">
        <v>15.283352062931449</v>
      </c>
      <c r="Q78">
        <v>14.882003531867074</v>
      </c>
    </row>
    <row r="79" spans="2:17" x14ac:dyDescent="0.25">
      <c r="B79">
        <v>0</v>
      </c>
      <c r="C79">
        <v>1.0049474335188622</v>
      </c>
      <c r="D79">
        <v>0</v>
      </c>
      <c r="E79">
        <v>2.3809523809523809</v>
      </c>
      <c r="F79">
        <v>16.728509585652443</v>
      </c>
      <c r="G79">
        <v>16.450216450216452</v>
      </c>
      <c r="H79">
        <v>16.280148423005567</v>
      </c>
      <c r="I79">
        <v>16.929499072356215</v>
      </c>
      <c r="J79">
        <v>10.235003092145949</v>
      </c>
      <c r="K79">
        <v>7.3593073593073601</v>
      </c>
      <c r="L79">
        <v>6.3079777365491658</v>
      </c>
      <c r="M79">
        <v>8.4106369820655527</v>
      </c>
      <c r="N79">
        <v>15.460729746444033</v>
      </c>
      <c r="O79">
        <v>11.920222634508349</v>
      </c>
      <c r="P79">
        <v>11.966604823747682</v>
      </c>
      <c r="Q79">
        <v>9.7866419294990727</v>
      </c>
    </row>
    <row r="80" spans="2:17" x14ac:dyDescent="0.25">
      <c r="B80">
        <v>0.32978563933443261</v>
      </c>
      <c r="C80">
        <v>0.46469794633488237</v>
      </c>
      <c r="D80">
        <v>0</v>
      </c>
      <c r="E80">
        <v>1.9337430670064457</v>
      </c>
      <c r="F80">
        <v>18.992654774396641</v>
      </c>
      <c r="G80">
        <v>17.403687603058014</v>
      </c>
      <c r="H80">
        <v>18.228151701394093</v>
      </c>
      <c r="I80">
        <v>19.862089641732876</v>
      </c>
      <c r="J80">
        <v>5.7562584320191874</v>
      </c>
      <c r="K80">
        <v>3.4477589566781588</v>
      </c>
      <c r="L80">
        <v>9.0990855943636628</v>
      </c>
      <c r="M80">
        <v>8.724329186029081</v>
      </c>
      <c r="N80">
        <v>11.827312247039425</v>
      </c>
      <c r="O80">
        <v>11.842302503372808</v>
      </c>
      <c r="P80">
        <v>9.7286763603657622</v>
      </c>
      <c r="Q80">
        <v>10.867935841702893</v>
      </c>
    </row>
    <row r="81" spans="1:17" x14ac:dyDescent="0.25">
      <c r="B81">
        <v>0</v>
      </c>
      <c r="C81">
        <v>0.95043134961251641</v>
      </c>
      <c r="D81">
        <v>0.2778183945021202</v>
      </c>
      <c r="E81">
        <v>2.3102792805965784</v>
      </c>
      <c r="F81">
        <v>13.306038894575231</v>
      </c>
      <c r="G81">
        <v>13.189062728469075</v>
      </c>
      <c r="H81">
        <v>11.975435005117706</v>
      </c>
      <c r="I81">
        <v>12.925866354730223</v>
      </c>
      <c r="J81">
        <v>4.9861090802748942</v>
      </c>
      <c r="K81">
        <v>3.8017253984500656</v>
      </c>
      <c r="L81">
        <v>3.0706243602865912</v>
      </c>
      <c r="M81">
        <v>3.1583564848662085</v>
      </c>
      <c r="N81">
        <v>12.648047960228103</v>
      </c>
      <c r="O81">
        <v>12.077789150460594</v>
      </c>
      <c r="P81">
        <v>12.867378271677147</v>
      </c>
      <c r="Q81">
        <v>12.779646147097528</v>
      </c>
    </row>
    <row r="82" spans="1:17" x14ac:dyDescent="0.25">
      <c r="B82">
        <v>0.20042949176807445</v>
      </c>
      <c r="C82">
        <v>1.789549033643522</v>
      </c>
      <c r="D82">
        <v>0</v>
      </c>
      <c r="E82">
        <v>1.1453113815318539</v>
      </c>
      <c r="F82">
        <v>16.607015032211883</v>
      </c>
      <c r="G82">
        <v>14.674302075876881</v>
      </c>
      <c r="H82">
        <v>15.662133142448104</v>
      </c>
      <c r="I82">
        <v>16.091624910522548</v>
      </c>
      <c r="J82">
        <v>1.6463851109520402</v>
      </c>
      <c r="K82">
        <v>2.7344309234073014</v>
      </c>
      <c r="L82">
        <v>7.1868289191123838</v>
      </c>
      <c r="M82">
        <v>4.4237652111667858</v>
      </c>
      <c r="N82">
        <v>9.5060844667143876</v>
      </c>
      <c r="O82">
        <v>11.925554760200431</v>
      </c>
      <c r="P82">
        <v>10.436649964209019</v>
      </c>
      <c r="Q82">
        <v>11.667859699355763</v>
      </c>
    </row>
    <row r="83" spans="1:17" x14ac:dyDescent="0.25">
      <c r="B83">
        <v>0.1052789893217025</v>
      </c>
      <c r="C83">
        <v>1.68446382914724</v>
      </c>
      <c r="D83">
        <v>0</v>
      </c>
      <c r="E83">
        <v>2.6018950218077905</v>
      </c>
      <c r="F83">
        <v>20.529402917731989</v>
      </c>
      <c r="G83">
        <v>18.483982553767483</v>
      </c>
      <c r="H83">
        <v>19.702210858775757</v>
      </c>
      <c r="I83">
        <v>19.987968115506092</v>
      </c>
      <c r="J83">
        <v>3.1583696796510754</v>
      </c>
      <c r="K83">
        <v>3.6095653481726573</v>
      </c>
      <c r="L83">
        <v>4.13596029478117</v>
      </c>
      <c r="M83">
        <v>3.459166791998797</v>
      </c>
      <c r="N83">
        <v>7.7906452098059855</v>
      </c>
      <c r="O83">
        <v>10.377500375996391</v>
      </c>
      <c r="P83">
        <v>12.092043916378403</v>
      </c>
      <c r="Q83">
        <v>9.7007068732140169</v>
      </c>
    </row>
    <row r="84" spans="1:17" x14ac:dyDescent="0.25">
      <c r="B84">
        <v>1.3176144244105408</v>
      </c>
      <c r="C84">
        <v>2.3751733703190014</v>
      </c>
      <c r="D84">
        <v>0</v>
      </c>
      <c r="E84">
        <v>3.6234396671289875</v>
      </c>
      <c r="F84">
        <v>24.08113730929265</v>
      </c>
      <c r="G84">
        <v>25.034674063800278</v>
      </c>
      <c r="H84">
        <v>23.803744798890431</v>
      </c>
      <c r="I84">
        <v>25.81484049930652</v>
      </c>
      <c r="J84">
        <v>6.8307905686546464</v>
      </c>
      <c r="K84">
        <v>8.3564493758668519</v>
      </c>
      <c r="L84">
        <v>14.060332871012482</v>
      </c>
      <c r="M84">
        <v>16.123439667128988</v>
      </c>
      <c r="N84">
        <v>18.481276005547851</v>
      </c>
      <c r="O84">
        <v>15.083217753120664</v>
      </c>
      <c r="P84">
        <v>19.625520110957005</v>
      </c>
      <c r="Q84">
        <v>15.950069348127602</v>
      </c>
    </row>
    <row r="85" spans="1:17" x14ac:dyDescent="0.25">
      <c r="B85">
        <v>0.19649334945586455</v>
      </c>
      <c r="C85">
        <v>1.7230955259975818</v>
      </c>
      <c r="D85">
        <v>0</v>
      </c>
      <c r="E85">
        <v>3.2799274486094312</v>
      </c>
      <c r="F85">
        <v>23.322249093107615</v>
      </c>
      <c r="G85">
        <v>22.551390568319228</v>
      </c>
      <c r="H85">
        <v>22.385126964933495</v>
      </c>
      <c r="I85">
        <v>23.140870616686822</v>
      </c>
      <c r="J85">
        <v>7.270253929866989</v>
      </c>
      <c r="K85">
        <v>9.4921402660217655</v>
      </c>
      <c r="L85">
        <v>4.3681983071342207</v>
      </c>
      <c r="M85">
        <v>5.3506650544135423</v>
      </c>
      <c r="N85">
        <v>17.850665054413543</v>
      </c>
      <c r="O85">
        <v>17.51813784764208</v>
      </c>
      <c r="P85">
        <v>17.12515114873035</v>
      </c>
      <c r="Q85">
        <v>15.432285368802903</v>
      </c>
    </row>
    <row r="86" spans="1:17" x14ac:dyDescent="0.25">
      <c r="B86">
        <v>0.4899636478583847</v>
      </c>
      <c r="C86">
        <v>2.7343132606290501</v>
      </c>
      <c r="D86">
        <v>0</v>
      </c>
      <c r="E86">
        <v>2.370791844476055</v>
      </c>
      <c r="F86">
        <v>18.855697803066224</v>
      </c>
      <c r="G86">
        <v>17.211948790896159</v>
      </c>
      <c r="H86">
        <v>17.607080764975503</v>
      </c>
      <c r="I86">
        <v>17.591275486012329</v>
      </c>
      <c r="J86">
        <v>5.5160423581476214</v>
      </c>
      <c r="K86">
        <v>5.8795637743006157</v>
      </c>
      <c r="L86">
        <v>11.016279437332068</v>
      </c>
      <c r="M86">
        <v>9.5305832147937402</v>
      </c>
      <c r="N86">
        <v>9.6886360044254793</v>
      </c>
      <c r="O86">
        <v>11.111111111111111</v>
      </c>
      <c r="P86">
        <v>8.9773984510826619</v>
      </c>
      <c r="Q86">
        <v>9.1828670776039196</v>
      </c>
    </row>
    <row r="87" spans="1:17" x14ac:dyDescent="0.25">
      <c r="B87">
        <v>1.8832684824902726</v>
      </c>
      <c r="C87">
        <v>2.2568093385214008</v>
      </c>
      <c r="D87">
        <v>0</v>
      </c>
      <c r="E87">
        <v>2.536964980544747</v>
      </c>
      <c r="F87">
        <v>19.968871595330739</v>
      </c>
      <c r="G87">
        <v>19.081712062256809</v>
      </c>
      <c r="H87">
        <v>18.163424124513618</v>
      </c>
      <c r="I87">
        <v>20.01556420233463</v>
      </c>
      <c r="J87">
        <v>8.4046692607003894</v>
      </c>
      <c r="K87">
        <v>5.945525291828794</v>
      </c>
      <c r="L87">
        <v>10.178988326848248</v>
      </c>
      <c r="M87">
        <v>10.256809338521402</v>
      </c>
      <c r="N87">
        <v>11.097276264591439</v>
      </c>
      <c r="O87">
        <v>11.14396887159533</v>
      </c>
      <c r="P87">
        <v>14.894941634241246</v>
      </c>
      <c r="Q87">
        <v>13.198443579766536</v>
      </c>
    </row>
    <row r="88" spans="1:17" x14ac:dyDescent="0.25">
      <c r="B88">
        <v>0.10852713178294572</v>
      </c>
      <c r="C88">
        <v>1.9844961240310079</v>
      </c>
      <c r="D88">
        <v>0</v>
      </c>
      <c r="E88">
        <v>2.248062015503876</v>
      </c>
      <c r="F88">
        <v>22.465116279069765</v>
      </c>
      <c r="G88">
        <v>21.333333333333336</v>
      </c>
      <c r="H88">
        <v>21.364341085271317</v>
      </c>
      <c r="I88">
        <v>21.937984496124031</v>
      </c>
      <c r="J88">
        <v>8.0620155038759691</v>
      </c>
      <c r="K88">
        <v>6.4496124031007751</v>
      </c>
      <c r="L88">
        <v>12.248062015503876</v>
      </c>
      <c r="M88">
        <v>9.9069767441860463</v>
      </c>
      <c r="N88">
        <v>14.635658914728683</v>
      </c>
      <c r="O88">
        <v>13.751937984496124</v>
      </c>
      <c r="P88">
        <v>12.961240310077518</v>
      </c>
      <c r="Q88">
        <v>13.023255813953488</v>
      </c>
    </row>
    <row r="89" spans="1:17" x14ac:dyDescent="0.25">
      <c r="B89">
        <v>1.1206225680933852</v>
      </c>
      <c r="C89">
        <v>1.4474708171206225</v>
      </c>
      <c r="D89">
        <v>0</v>
      </c>
      <c r="E89">
        <v>2.459143968871595</v>
      </c>
      <c r="F89">
        <v>18.054474708171206</v>
      </c>
      <c r="G89">
        <v>17.276264591439688</v>
      </c>
      <c r="H89">
        <v>17.338521400778209</v>
      </c>
      <c r="I89">
        <v>17.167315175097276</v>
      </c>
      <c r="J89">
        <v>10.459143968871595</v>
      </c>
      <c r="K89">
        <v>7.5797665369649811</v>
      </c>
      <c r="L89">
        <v>4.809338521400778</v>
      </c>
      <c r="M89">
        <v>4.4669260700389106</v>
      </c>
      <c r="N89">
        <v>12.43579766536965</v>
      </c>
      <c r="O89">
        <v>8.9494163424124515</v>
      </c>
      <c r="P89">
        <v>7.8599221789883265</v>
      </c>
      <c r="Q89">
        <v>8.9027237354085607</v>
      </c>
    </row>
    <row r="90" spans="1:17" x14ac:dyDescent="0.25">
      <c r="B90">
        <v>1.0846689331390642</v>
      </c>
      <c r="C90">
        <v>2.2988505747126435</v>
      </c>
      <c r="D90">
        <v>0</v>
      </c>
      <c r="E90">
        <v>3.8853812530354541</v>
      </c>
      <c r="F90">
        <v>22.454265824834064</v>
      </c>
      <c r="G90">
        <v>20.171604338675735</v>
      </c>
      <c r="H90">
        <v>21.709567751335602</v>
      </c>
      <c r="I90">
        <v>21.15913874048891</v>
      </c>
      <c r="J90">
        <v>9.4706168042739201</v>
      </c>
      <c r="K90">
        <v>8.2402460741460253</v>
      </c>
      <c r="L90">
        <v>12.643678160919542</v>
      </c>
      <c r="M90">
        <v>12.918892666342884</v>
      </c>
      <c r="N90">
        <v>15.768172251902218</v>
      </c>
      <c r="O90">
        <v>12.481787275376396</v>
      </c>
      <c r="P90">
        <v>9.9886676380119805</v>
      </c>
      <c r="Q90">
        <v>11.154282013922616</v>
      </c>
    </row>
    <row r="91" spans="1:17" x14ac:dyDescent="0.25">
      <c r="B91">
        <v>0</v>
      </c>
      <c r="C91">
        <v>2.1159290716733721</v>
      </c>
      <c r="D91">
        <v>0.70034272090597527</v>
      </c>
      <c r="E91">
        <v>3.4868126955744301</v>
      </c>
      <c r="F91">
        <v>17.106243480852331</v>
      </c>
      <c r="G91">
        <v>17.285054388317686</v>
      </c>
      <c r="H91">
        <v>16.927432573386977</v>
      </c>
      <c r="I91">
        <v>17.255252570406796</v>
      </c>
      <c r="J91">
        <v>9.0895544628222318</v>
      </c>
      <c r="K91">
        <v>6.7650126657726117</v>
      </c>
      <c r="L91">
        <v>8.1805990165400093</v>
      </c>
      <c r="M91">
        <v>9.1342571896885723</v>
      </c>
      <c r="N91">
        <v>15.601251676352257</v>
      </c>
      <c r="O91">
        <v>15.005215318134407</v>
      </c>
      <c r="P91">
        <v>13.038295336015496</v>
      </c>
      <c r="Q91">
        <v>11.980330800178811</v>
      </c>
    </row>
    <row r="92" spans="1:17" x14ac:dyDescent="0.25">
      <c r="A92" t="s">
        <v>102</v>
      </c>
      <c r="B92">
        <f>AVERAGE(B2:B91)</f>
        <v>0.57781703570791376</v>
      </c>
      <c r="C92">
        <f t="shared" ref="C92:Q92" si="0">AVERAGE(C2:C91)</f>
        <v>2.003305316424381</v>
      </c>
      <c r="D92">
        <f t="shared" si="0"/>
        <v>0.23795042395096641</v>
      </c>
      <c r="E92">
        <f t="shared" si="0"/>
        <v>2.4401550490227564</v>
      </c>
      <c r="F92">
        <f t="shared" si="0"/>
        <v>19.456781465191181</v>
      </c>
      <c r="G92">
        <f t="shared" si="0"/>
        <v>18.572837937598486</v>
      </c>
      <c r="H92">
        <f t="shared" si="0"/>
        <v>18.981764904113263</v>
      </c>
      <c r="I92">
        <f t="shared" si="0"/>
        <v>18.992444488010449</v>
      </c>
      <c r="J92">
        <f t="shared" si="0"/>
        <v>6.9730608900980631</v>
      </c>
      <c r="K92">
        <f t="shared" si="0"/>
        <v>6.7171777547266638</v>
      </c>
      <c r="L92">
        <f t="shared" si="0"/>
        <v>8.1289315062725542</v>
      </c>
      <c r="M92">
        <f t="shared" si="0"/>
        <v>8.2766531317718588</v>
      </c>
      <c r="N92">
        <f t="shared" si="0"/>
        <v>12.23894310207241</v>
      </c>
      <c r="O92">
        <f t="shared" si="0"/>
        <v>11.538492835881275</v>
      </c>
      <c r="P92">
        <f t="shared" si="0"/>
        <v>11.413753293329016</v>
      </c>
      <c r="Q92">
        <f t="shared" si="0"/>
        <v>11.729992993166725</v>
      </c>
    </row>
    <row r="94" spans="1:17" x14ac:dyDescent="0.25">
      <c r="A94" t="s">
        <v>106</v>
      </c>
    </row>
    <row r="95" spans="1:17" x14ac:dyDescent="0.25">
      <c r="B95">
        <v>1.2321265591724977</v>
      </c>
      <c r="C95">
        <v>1.9622756312747187</v>
      </c>
      <c r="D95">
        <v>0</v>
      </c>
      <c r="E95">
        <v>2.0687557042896256</v>
      </c>
      <c r="F95">
        <v>7.438393672041375</v>
      </c>
      <c r="G95">
        <v>6.9059933069668382</v>
      </c>
      <c r="H95">
        <v>8.3815028901734099</v>
      </c>
      <c r="I95">
        <v>6.6473988439306355</v>
      </c>
      <c r="J95">
        <v>3.7268025555217523</v>
      </c>
      <c r="K95">
        <v>7.7578338910860971</v>
      </c>
      <c r="L95">
        <v>5.4152722847581378</v>
      </c>
      <c r="M95">
        <v>8.6705202312138727</v>
      </c>
      <c r="N95">
        <v>10.374201399452389</v>
      </c>
      <c r="O95">
        <v>10.069972619409796</v>
      </c>
      <c r="P95">
        <v>11.180407666565257</v>
      </c>
      <c r="Q95">
        <v>12.549437176756923</v>
      </c>
    </row>
    <row r="96" spans="1:17" x14ac:dyDescent="0.25">
      <c r="B96">
        <v>0</v>
      </c>
      <c r="C96">
        <v>2.0384220560199444</v>
      </c>
      <c r="D96">
        <v>0.20530869628977857</v>
      </c>
      <c r="E96">
        <v>2.4050447279659775</v>
      </c>
      <c r="F96">
        <v>6.7018624431734857</v>
      </c>
      <c r="G96">
        <v>5.0153981522217332</v>
      </c>
      <c r="H96">
        <v>3.9888546707728407</v>
      </c>
      <c r="I96">
        <v>3.490247836926236</v>
      </c>
      <c r="J96">
        <v>2.9916410030796303</v>
      </c>
      <c r="K96">
        <v>4.6487754802757006</v>
      </c>
      <c r="L96">
        <v>4.7807596421762719</v>
      </c>
      <c r="M96">
        <v>4.9274087109546851</v>
      </c>
      <c r="N96">
        <v>7.009825487608154</v>
      </c>
      <c r="O96">
        <v>6.8485115119518989</v>
      </c>
      <c r="P96">
        <v>8.8869335679718429</v>
      </c>
      <c r="Q96">
        <v>10.910690717113948</v>
      </c>
    </row>
    <row r="97" spans="2:17" x14ac:dyDescent="0.25">
      <c r="B97">
        <v>0</v>
      </c>
      <c r="C97">
        <v>1.9882296802926673</v>
      </c>
      <c r="D97">
        <v>0.76348019723238436</v>
      </c>
      <c r="E97">
        <v>2.4494989661205659</v>
      </c>
      <c r="F97">
        <v>5.5034197550501034</v>
      </c>
      <c r="G97">
        <v>2.6244631779863208</v>
      </c>
      <c r="H97">
        <v>5.6465722920311752</v>
      </c>
      <c r="I97">
        <v>3.2288850007952918</v>
      </c>
      <c r="J97">
        <v>4.5808811833943057</v>
      </c>
      <c r="K97">
        <v>1.3838078574836965</v>
      </c>
      <c r="L97">
        <v>1.7814537935422301</v>
      </c>
      <c r="M97">
        <v>3.1175441386989027</v>
      </c>
      <c r="N97">
        <v>10.497852711945283</v>
      </c>
      <c r="O97">
        <v>8.8595514553841266</v>
      </c>
      <c r="P97">
        <v>11.786225544774933</v>
      </c>
      <c r="Q97">
        <v>11.579449658024494</v>
      </c>
    </row>
    <row r="98" spans="2:17" x14ac:dyDescent="0.25">
      <c r="B98">
        <v>5.3982162415897355</v>
      </c>
      <c r="C98">
        <v>7.9799718353935223</v>
      </c>
      <c r="D98">
        <v>5.4920982631826005</v>
      </c>
      <c r="E98">
        <v>6.2431544359255202</v>
      </c>
      <c r="F98">
        <v>2.4878735722109213</v>
      </c>
      <c r="G98">
        <v>1.6116413706775152</v>
      </c>
      <c r="H98">
        <v>1.5334063526834611</v>
      </c>
      <c r="I98">
        <v>0</v>
      </c>
      <c r="J98">
        <v>3.0824597089657328</v>
      </c>
      <c r="K98">
        <v>4.4437490220622751</v>
      </c>
      <c r="L98">
        <v>3.0824597089657328</v>
      </c>
      <c r="M98">
        <v>0.78235017994054135</v>
      </c>
      <c r="N98">
        <v>10.96854952276639</v>
      </c>
      <c r="O98">
        <v>12.987012987012985</v>
      </c>
      <c r="P98">
        <v>10.217493350023471</v>
      </c>
      <c r="Q98">
        <v>11.92301674229385</v>
      </c>
    </row>
    <row r="99" spans="2:17" x14ac:dyDescent="0.25">
      <c r="B99">
        <v>6.194963695349915</v>
      </c>
      <c r="C99">
        <v>7.801637571450641</v>
      </c>
      <c r="D99">
        <v>4.9745095010041718</v>
      </c>
      <c r="E99">
        <v>7.3999691024254588</v>
      </c>
      <c r="F99">
        <v>2.765332921365673</v>
      </c>
      <c r="G99">
        <v>0</v>
      </c>
      <c r="H99">
        <v>2.0392399196663065</v>
      </c>
      <c r="I99">
        <v>0.69519542715896798</v>
      </c>
      <c r="J99">
        <v>4.588289819249189</v>
      </c>
      <c r="K99">
        <v>4.0630310520624127</v>
      </c>
      <c r="L99">
        <v>5.1444461609763632</v>
      </c>
      <c r="M99">
        <v>3.8158504557392248</v>
      </c>
      <c r="N99">
        <v>12.498068901591225</v>
      </c>
      <c r="O99">
        <v>10.242545960142129</v>
      </c>
      <c r="P99">
        <v>9.4392090220917666</v>
      </c>
      <c r="Q99">
        <v>11.246717132705083</v>
      </c>
    </row>
    <row r="100" spans="2:17" x14ac:dyDescent="0.25">
      <c r="B100">
        <v>1.9509981851179674</v>
      </c>
      <c r="C100">
        <v>3.5087719298245612</v>
      </c>
      <c r="D100">
        <v>0.51421657592256498</v>
      </c>
      <c r="E100">
        <v>2.2534785238959469</v>
      </c>
      <c r="F100">
        <v>4.7791893526920752</v>
      </c>
      <c r="G100">
        <v>2.4198427102238353</v>
      </c>
      <c r="H100">
        <v>5.7017543859649118</v>
      </c>
      <c r="I100">
        <v>6.5486993345432554</v>
      </c>
      <c r="J100">
        <v>1.2704174228675136</v>
      </c>
      <c r="K100">
        <v>1.4670296430732004</v>
      </c>
      <c r="L100">
        <v>0</v>
      </c>
      <c r="M100">
        <v>0.16636418632788869</v>
      </c>
      <c r="N100">
        <v>10.526315789473683</v>
      </c>
      <c r="O100">
        <v>12.03871748336358</v>
      </c>
      <c r="P100">
        <v>8.1367211131276473</v>
      </c>
      <c r="Q100">
        <v>8.6206896551724146</v>
      </c>
    </row>
    <row r="101" spans="2:17" x14ac:dyDescent="0.25">
      <c r="B101">
        <v>0</v>
      </c>
      <c r="C101">
        <v>1.4461538461538461</v>
      </c>
      <c r="D101">
        <v>1.8307692307692307</v>
      </c>
      <c r="E101">
        <v>2.5076923076923077</v>
      </c>
      <c r="F101">
        <v>4.3230769230769228</v>
      </c>
      <c r="G101">
        <v>3.9846153846153842</v>
      </c>
      <c r="H101">
        <v>4.8769230769230765</v>
      </c>
      <c r="I101">
        <v>1.953846153846154</v>
      </c>
      <c r="J101">
        <v>1.7999999999999998</v>
      </c>
      <c r="K101">
        <v>1.4923076923076923</v>
      </c>
      <c r="L101">
        <v>0.87692307692307692</v>
      </c>
      <c r="M101">
        <v>2.3692307692307693</v>
      </c>
      <c r="N101">
        <v>10.353846153846154</v>
      </c>
      <c r="O101">
        <v>8.5384615384615383</v>
      </c>
      <c r="P101">
        <v>6.292307692307693</v>
      </c>
      <c r="Q101">
        <v>5.3076923076923075</v>
      </c>
    </row>
    <row r="102" spans="2:17" x14ac:dyDescent="0.25">
      <c r="B102">
        <v>0</v>
      </c>
      <c r="C102">
        <v>2.1349540283621629</v>
      </c>
      <c r="D102">
        <v>0.76359669627551807</v>
      </c>
      <c r="E102">
        <v>2.9608851488234378</v>
      </c>
      <c r="F102">
        <v>9.8955898394888582</v>
      </c>
      <c r="G102">
        <v>7.4957145083372296</v>
      </c>
      <c r="H102">
        <v>6.9970391148511766</v>
      </c>
      <c r="I102">
        <v>7.0905407511298115</v>
      </c>
      <c r="J102">
        <v>1.0596852111578621</v>
      </c>
      <c r="K102">
        <v>5.1114227832320402</v>
      </c>
      <c r="L102">
        <v>3.1946392395200252</v>
      </c>
      <c r="M102">
        <v>4.7529998441639396</v>
      </c>
      <c r="N102">
        <v>11.298114383668381</v>
      </c>
      <c r="O102">
        <v>9.9735078697210522</v>
      </c>
      <c r="P102">
        <v>7.9476390836839643</v>
      </c>
      <c r="Q102">
        <v>9.1631603553062178</v>
      </c>
    </row>
    <row r="103" spans="2:17" x14ac:dyDescent="0.25">
      <c r="B103">
        <v>0.58177117000646417</v>
      </c>
      <c r="C103">
        <v>2.9734970911441496</v>
      </c>
      <c r="D103">
        <v>0</v>
      </c>
      <c r="E103">
        <v>2.4725274725274726</v>
      </c>
      <c r="F103">
        <v>8.3387201034259846</v>
      </c>
      <c r="G103">
        <v>9.2598577892695548</v>
      </c>
      <c r="H103">
        <v>7.369101486748546</v>
      </c>
      <c r="I103">
        <v>11.635423400129282</v>
      </c>
      <c r="J103">
        <v>7.0782159017453132</v>
      </c>
      <c r="K103">
        <v>6.0116354234001292</v>
      </c>
      <c r="L103">
        <v>3.8784744667097608</v>
      </c>
      <c r="M103">
        <v>3.9915966386554618</v>
      </c>
      <c r="N103">
        <v>12.782805429864252</v>
      </c>
      <c r="O103">
        <v>12.281835811247575</v>
      </c>
      <c r="P103">
        <v>12.491919844861021</v>
      </c>
      <c r="Q103">
        <v>13.849385908209438</v>
      </c>
    </row>
    <row r="104" spans="2:17" x14ac:dyDescent="0.25">
      <c r="B104">
        <v>1.1932434526576785</v>
      </c>
      <c r="C104">
        <v>4.1841004184100417</v>
      </c>
      <c r="D104">
        <v>1.8286068495273515</v>
      </c>
      <c r="E104">
        <v>4.4320471098713776</v>
      </c>
      <c r="F104">
        <v>1.7201301720130173</v>
      </c>
      <c r="G104">
        <v>1.9835735316906866</v>
      </c>
      <c r="H104">
        <v>2.401983573531691</v>
      </c>
      <c r="I104">
        <v>1.0847667751433441</v>
      </c>
      <c r="J104">
        <v>0</v>
      </c>
      <c r="K104">
        <v>1.7666201766620175</v>
      </c>
      <c r="L104">
        <v>2.0920502092050208</v>
      </c>
      <c r="M104">
        <v>4.1995970866263752</v>
      </c>
      <c r="N104">
        <v>8.6781342011467526</v>
      </c>
      <c r="O104">
        <v>8.4611808461180846</v>
      </c>
      <c r="P104">
        <v>10.754687742135442</v>
      </c>
      <c r="Q104">
        <v>7.6243607624360763</v>
      </c>
    </row>
    <row r="105" spans="2:17" x14ac:dyDescent="0.25">
      <c r="B105">
        <v>2.3451398997250528</v>
      </c>
      <c r="C105">
        <v>2.8465146369076497</v>
      </c>
      <c r="D105">
        <v>0</v>
      </c>
      <c r="E105">
        <v>2.5068736859129874</v>
      </c>
      <c r="F105">
        <v>5.2240012938702893</v>
      </c>
      <c r="G105">
        <v>6.2590975254730719</v>
      </c>
      <c r="H105">
        <v>5.1107876435387354</v>
      </c>
      <c r="I105">
        <v>3.9624777616043994</v>
      </c>
      <c r="J105">
        <v>5.6121623807213323</v>
      </c>
      <c r="K105">
        <v>5.7092026524340937</v>
      </c>
      <c r="L105">
        <v>6.4693514475173863</v>
      </c>
      <c r="M105">
        <v>6.5987384764677346</v>
      </c>
      <c r="N105">
        <v>9.0894387837619277</v>
      </c>
      <c r="O105">
        <v>7.7470483584020702</v>
      </c>
      <c r="P105">
        <v>5.2563480511078762</v>
      </c>
      <c r="Q105">
        <v>9.4614264919941782</v>
      </c>
    </row>
    <row r="106" spans="2:17" x14ac:dyDescent="0.25">
      <c r="B106">
        <v>0.94916344916344919</v>
      </c>
      <c r="C106">
        <v>3.0566280566280564</v>
      </c>
      <c r="D106">
        <v>1.6891891891891893</v>
      </c>
      <c r="E106">
        <v>3.2335907335907335</v>
      </c>
      <c r="F106">
        <v>3.1370656370656369</v>
      </c>
      <c r="G106">
        <v>3.8127413127413128</v>
      </c>
      <c r="H106">
        <v>4.4079794079794077</v>
      </c>
      <c r="I106">
        <v>0</v>
      </c>
      <c r="J106">
        <v>2.0913770913770913</v>
      </c>
      <c r="K106">
        <v>5.9202059202059205</v>
      </c>
      <c r="L106">
        <v>3.8610038610038608</v>
      </c>
      <c r="M106">
        <v>1.1904761904761905</v>
      </c>
      <c r="N106">
        <v>10.923423423423422</v>
      </c>
      <c r="O106">
        <v>8.0920205920205923</v>
      </c>
      <c r="P106">
        <v>8.4942084942084932</v>
      </c>
      <c r="Q106">
        <v>10.167310167310168</v>
      </c>
    </row>
    <row r="107" spans="2:17" x14ac:dyDescent="0.25">
      <c r="B107">
        <v>0</v>
      </c>
      <c r="C107">
        <v>0.26328016106551028</v>
      </c>
      <c r="D107">
        <v>0.20133188787362552</v>
      </c>
      <c r="E107">
        <v>1.6416292395849468</v>
      </c>
      <c r="F107">
        <v>11.723710701564194</v>
      </c>
      <c r="G107">
        <v>8.455939290692271</v>
      </c>
      <c r="H107">
        <v>10.856434876877808</v>
      </c>
      <c r="I107">
        <v>12.854266687316091</v>
      </c>
      <c r="J107">
        <v>4.4447886015177325</v>
      </c>
      <c r="K107">
        <v>3.9337153476846831</v>
      </c>
      <c r="L107">
        <v>3.809818801300914</v>
      </c>
      <c r="M107">
        <v>2.07526715192814</v>
      </c>
      <c r="N107">
        <v>11.878581384543905</v>
      </c>
      <c r="O107">
        <v>10.995818491559547</v>
      </c>
      <c r="P107">
        <v>12.683908936038407</v>
      </c>
      <c r="Q107">
        <v>11.290072789221</v>
      </c>
    </row>
    <row r="108" spans="2:17" x14ac:dyDescent="0.25">
      <c r="B108">
        <v>0</v>
      </c>
      <c r="C108">
        <v>2.317262830482115</v>
      </c>
      <c r="D108">
        <v>0.15552099533437014</v>
      </c>
      <c r="E108">
        <v>0.76205287713841363</v>
      </c>
      <c r="F108">
        <v>3.6236391912908243</v>
      </c>
      <c r="G108">
        <v>3.7013996889580092</v>
      </c>
      <c r="H108">
        <v>2.4572317262830481</v>
      </c>
      <c r="I108">
        <v>1.9284603421461897</v>
      </c>
      <c r="J108">
        <v>3.8102643856920686</v>
      </c>
      <c r="K108">
        <v>6.3763608087091761</v>
      </c>
      <c r="L108">
        <v>4.2612752721617415</v>
      </c>
      <c r="M108">
        <v>7.4805598755832037</v>
      </c>
      <c r="N108">
        <v>10.777604976671851</v>
      </c>
      <c r="O108">
        <v>11.695178849144634</v>
      </c>
      <c r="P108">
        <v>7.7916018662519448</v>
      </c>
      <c r="Q108">
        <v>6.0653188180404358</v>
      </c>
    </row>
    <row r="109" spans="2:17" x14ac:dyDescent="0.25">
      <c r="B109">
        <v>2.2162525184687709</v>
      </c>
      <c r="C109">
        <v>4.0295500335795831</v>
      </c>
      <c r="D109">
        <v>1.6957689724647413</v>
      </c>
      <c r="E109">
        <v>4.0967092008059103</v>
      </c>
      <c r="F109">
        <v>1.2256548018804567</v>
      </c>
      <c r="G109">
        <v>2.2666218938885159</v>
      </c>
      <c r="H109">
        <v>0.63801208865010073</v>
      </c>
      <c r="I109">
        <v>3.8616521155137673</v>
      </c>
      <c r="J109">
        <v>2.4345198119543316</v>
      </c>
      <c r="K109">
        <v>2.8038952316991268</v>
      </c>
      <c r="L109">
        <v>0</v>
      </c>
      <c r="M109">
        <v>0.77233042310275346</v>
      </c>
      <c r="N109">
        <v>10.82941571524513</v>
      </c>
      <c r="O109">
        <v>3.458697112155809</v>
      </c>
      <c r="P109">
        <v>8.4116856950973808</v>
      </c>
      <c r="Q109">
        <v>7.6393552719946269</v>
      </c>
    </row>
    <row r="110" spans="2:17" x14ac:dyDescent="0.25">
      <c r="B110">
        <v>2.0042839657282743</v>
      </c>
      <c r="C110">
        <v>2.6162790697674421</v>
      </c>
      <c r="D110">
        <v>0</v>
      </c>
      <c r="E110">
        <v>3.243574051407589</v>
      </c>
      <c r="F110">
        <v>9.1034271725826184</v>
      </c>
      <c r="G110">
        <v>8.7056303549571599</v>
      </c>
      <c r="H110">
        <v>8.629130966952264</v>
      </c>
      <c r="I110">
        <v>6.4871481028151781</v>
      </c>
      <c r="J110">
        <v>9.3788249694002435</v>
      </c>
      <c r="K110">
        <v>5.0030599755201957</v>
      </c>
      <c r="L110">
        <v>6.1505507955936354</v>
      </c>
      <c r="M110">
        <v>6.395348837209303</v>
      </c>
      <c r="N110">
        <v>10.755813953488373</v>
      </c>
      <c r="O110">
        <v>10.465116279069768</v>
      </c>
      <c r="P110">
        <v>12.454100367197062</v>
      </c>
      <c r="Q110">
        <v>10.2203182374541</v>
      </c>
    </row>
    <row r="111" spans="2:17" x14ac:dyDescent="0.25">
      <c r="B111">
        <v>1.053099970335212</v>
      </c>
      <c r="C111">
        <v>2.0913675467220409</v>
      </c>
      <c r="D111">
        <v>0</v>
      </c>
      <c r="E111">
        <v>3.188964698902403</v>
      </c>
      <c r="F111">
        <v>4.4200533966182141</v>
      </c>
      <c r="G111">
        <v>2.1803619104123406</v>
      </c>
      <c r="H111">
        <v>5.4434885790566598</v>
      </c>
      <c r="I111">
        <v>3.9899139721150991</v>
      </c>
      <c r="J111">
        <v>3.188964698902403</v>
      </c>
      <c r="K111">
        <v>0.72678730347078024</v>
      </c>
      <c r="L111">
        <v>2.5660041530703057</v>
      </c>
      <c r="M111">
        <v>2.6253337288638385</v>
      </c>
      <c r="N111">
        <v>4.4497181845149809</v>
      </c>
      <c r="O111">
        <v>5.3544942153663602</v>
      </c>
      <c r="P111">
        <v>7.3716997923464849</v>
      </c>
      <c r="Q111">
        <v>5.2061702758825277</v>
      </c>
    </row>
    <row r="112" spans="2:17" x14ac:dyDescent="0.25">
      <c r="B112">
        <v>1.9653358093469513</v>
      </c>
      <c r="C112">
        <v>3.0640668523676879</v>
      </c>
      <c r="D112">
        <v>0</v>
      </c>
      <c r="E112">
        <v>3.6521200866604762</v>
      </c>
      <c r="F112">
        <v>2.6617146394305169</v>
      </c>
      <c r="G112">
        <v>4.2711234911792015</v>
      </c>
      <c r="H112">
        <v>2.1510368307025689</v>
      </c>
      <c r="I112">
        <v>2.5224388734138037</v>
      </c>
      <c r="J112">
        <v>2.9712163416898791</v>
      </c>
      <c r="K112">
        <v>2.8164654905601978</v>
      </c>
      <c r="L112">
        <v>1.0368307025688641</v>
      </c>
      <c r="M112">
        <v>1.5475085112968121</v>
      </c>
      <c r="N112">
        <v>9.4552770040235234</v>
      </c>
      <c r="O112">
        <v>10.105230578768182</v>
      </c>
      <c r="P112">
        <v>11.884865366759517</v>
      </c>
      <c r="Q112">
        <v>8.9136490250696383</v>
      </c>
    </row>
    <row r="113" spans="2:17" x14ac:dyDescent="0.25">
      <c r="B113">
        <v>0.88467614533965255</v>
      </c>
      <c r="C113">
        <v>3.11216429699842</v>
      </c>
      <c r="D113">
        <v>1.4849921011058451</v>
      </c>
      <c r="E113">
        <v>3.1279620853080567</v>
      </c>
      <c r="F113">
        <v>5.3396524486571879</v>
      </c>
      <c r="G113">
        <v>3.5387045813586102</v>
      </c>
      <c r="H113">
        <v>6.5560821484992111</v>
      </c>
      <c r="I113">
        <v>4.5023696682464456</v>
      </c>
      <c r="J113">
        <v>4.2654028436018958</v>
      </c>
      <c r="K113">
        <v>7.9462875197472362</v>
      </c>
      <c r="L113">
        <v>0</v>
      </c>
      <c r="M113">
        <v>2.0695102685624014</v>
      </c>
      <c r="N113">
        <v>9.6366508688783572</v>
      </c>
      <c r="O113">
        <v>10.552922590837282</v>
      </c>
      <c r="P113">
        <v>11.437598736176934</v>
      </c>
      <c r="Q113">
        <v>12.859399684044234</v>
      </c>
    </row>
    <row r="114" spans="2:17" x14ac:dyDescent="0.25">
      <c r="B114">
        <v>2.7535359614805901</v>
      </c>
      <c r="C114">
        <v>4.92025278362925</v>
      </c>
      <c r="D114">
        <v>2.7535359614805901</v>
      </c>
      <c r="E114">
        <v>5.6274450797472158</v>
      </c>
      <c r="F114">
        <v>5.8531447487210349</v>
      </c>
      <c r="G114">
        <v>3.1447487210352092</v>
      </c>
      <c r="H114">
        <v>5.2512789647908518</v>
      </c>
      <c r="I114">
        <v>6.03370448390009</v>
      </c>
      <c r="J114">
        <v>3.596148058982847</v>
      </c>
      <c r="K114">
        <v>1.1284983448690942</v>
      </c>
      <c r="L114">
        <v>3.6563346373758652</v>
      </c>
      <c r="M114">
        <v>0</v>
      </c>
      <c r="N114">
        <v>8.8173337345771881</v>
      </c>
      <c r="O114">
        <v>11.269936804092687</v>
      </c>
      <c r="P114">
        <v>8.5164008426120965</v>
      </c>
      <c r="Q114">
        <v>8.2455612398435143</v>
      </c>
    </row>
    <row r="115" spans="2:17" x14ac:dyDescent="0.25">
      <c r="B115">
        <v>0.99084221588350097</v>
      </c>
      <c r="C115">
        <v>0.96081669419006166</v>
      </c>
      <c r="D115">
        <v>0.15012760846719711</v>
      </c>
      <c r="E115">
        <v>1.6664164539858879</v>
      </c>
      <c r="F115">
        <v>2.9124756042636242</v>
      </c>
      <c r="G115">
        <v>2.8374118000300257</v>
      </c>
      <c r="H115">
        <v>0.21017865185407597</v>
      </c>
      <c r="I115">
        <v>0</v>
      </c>
      <c r="J115">
        <v>3.6330881249061706</v>
      </c>
      <c r="K115">
        <v>3.6330881249061706</v>
      </c>
      <c r="L115">
        <v>3.6030626032127309</v>
      </c>
      <c r="M115">
        <v>6.0651553820747637</v>
      </c>
      <c r="N115">
        <v>6.2753340339288393</v>
      </c>
      <c r="O115">
        <v>6.8157934244107485</v>
      </c>
      <c r="P115">
        <v>5.5547215132862933</v>
      </c>
      <c r="Q115">
        <v>9.3529500075063812</v>
      </c>
    </row>
    <row r="116" spans="2:17" x14ac:dyDescent="0.25">
      <c r="B116">
        <v>3.3922372988324394</v>
      </c>
      <c r="C116">
        <v>5.3013568949195333</v>
      </c>
      <c r="D116">
        <v>2.8715683180814136</v>
      </c>
      <c r="E116">
        <v>4.0391290627958352</v>
      </c>
      <c r="F116">
        <v>7.526033449037552</v>
      </c>
      <c r="G116">
        <v>7.2735878826128113</v>
      </c>
      <c r="H116">
        <v>8.8198169769643417</v>
      </c>
      <c r="I116">
        <v>8.6147049542442407</v>
      </c>
      <c r="J116">
        <v>0</v>
      </c>
      <c r="K116">
        <v>4.354686020826759</v>
      </c>
      <c r="L116">
        <v>2.8557904701798673</v>
      </c>
      <c r="M116">
        <v>5.2855790470179871</v>
      </c>
      <c r="N116">
        <v>8.9302619122751654</v>
      </c>
      <c r="O116">
        <v>10.350268223414325</v>
      </c>
      <c r="P116">
        <v>6.5004733354370456</v>
      </c>
      <c r="Q116">
        <v>7.2420321868097188</v>
      </c>
    </row>
    <row r="117" spans="2:17" x14ac:dyDescent="0.25">
      <c r="B117">
        <v>0.84615384615384615</v>
      </c>
      <c r="C117">
        <v>2.8307692307692309</v>
      </c>
      <c r="D117">
        <v>0.27692307692307688</v>
      </c>
      <c r="E117">
        <v>2.9230769230769229</v>
      </c>
      <c r="F117">
        <v>1.953846153846154</v>
      </c>
      <c r="G117">
        <v>0</v>
      </c>
      <c r="H117">
        <v>1.153846153846154</v>
      </c>
      <c r="I117">
        <v>1.5846153846153848</v>
      </c>
      <c r="J117">
        <v>1.9230769230769231</v>
      </c>
      <c r="K117">
        <v>3.3538461538461539</v>
      </c>
      <c r="L117">
        <v>4.5846153846153852</v>
      </c>
      <c r="M117">
        <v>4.4461538461538463</v>
      </c>
      <c r="N117">
        <v>5.7384615384615385</v>
      </c>
      <c r="O117">
        <v>6.3846153846153841</v>
      </c>
      <c r="P117">
        <v>6.7846153846153845</v>
      </c>
      <c r="Q117">
        <v>7.815384615384616</v>
      </c>
    </row>
    <row r="118" spans="2:17" x14ac:dyDescent="0.25">
      <c r="B118">
        <v>4.895104895104895</v>
      </c>
      <c r="C118">
        <v>5.2369852369852374</v>
      </c>
      <c r="D118">
        <v>4.0093240093240095</v>
      </c>
      <c r="E118">
        <v>6.4801864801864797</v>
      </c>
      <c r="F118">
        <v>8.0341880341880341</v>
      </c>
      <c r="G118">
        <v>9.3084693084693075</v>
      </c>
      <c r="H118">
        <v>8.6247086247086244</v>
      </c>
      <c r="I118">
        <v>7.1017871017871022</v>
      </c>
      <c r="J118">
        <v>7.0240870240870237</v>
      </c>
      <c r="K118">
        <v>3.0769230769230771</v>
      </c>
      <c r="L118">
        <v>0</v>
      </c>
      <c r="M118">
        <v>1.4141414141414141</v>
      </c>
      <c r="N118">
        <v>9.5260295260295269</v>
      </c>
      <c r="O118">
        <v>10.458430458430458</v>
      </c>
      <c r="P118">
        <v>7.5679875679875677</v>
      </c>
      <c r="Q118">
        <v>10.427350427350428</v>
      </c>
    </row>
    <row r="119" spans="2:17" x14ac:dyDescent="0.25">
      <c r="B119">
        <v>1.5043306488375627</v>
      </c>
      <c r="C119">
        <v>3.7228384743959881</v>
      </c>
      <c r="D119">
        <v>2.8870992250417871</v>
      </c>
      <c r="E119">
        <v>3.3733475155751402</v>
      </c>
      <c r="F119">
        <v>7.6888010940586531</v>
      </c>
      <c r="G119">
        <v>7.2937243580003042</v>
      </c>
      <c r="H119">
        <v>7.7039963531378213</v>
      </c>
      <c r="I119">
        <v>2.8415134478042852</v>
      </c>
      <c r="J119">
        <v>0.42546725421668435</v>
      </c>
      <c r="K119">
        <v>0</v>
      </c>
      <c r="L119">
        <v>1.1092539127792129</v>
      </c>
      <c r="M119">
        <v>1.7018690168667374</v>
      </c>
      <c r="N119">
        <v>4.0571341741376692</v>
      </c>
      <c r="O119">
        <v>4.756116091779365</v>
      </c>
      <c r="P119">
        <v>13.007141771767209</v>
      </c>
      <c r="Q119">
        <v>10.940586537000456</v>
      </c>
    </row>
    <row r="120" spans="2:17" x14ac:dyDescent="0.25">
      <c r="B120">
        <v>1.1349104859335037</v>
      </c>
      <c r="C120">
        <v>1.8702046035805626</v>
      </c>
      <c r="D120">
        <v>0</v>
      </c>
      <c r="E120">
        <v>3.0690537084398977</v>
      </c>
      <c r="F120">
        <v>6.25</v>
      </c>
      <c r="G120">
        <v>8.9673913043478262</v>
      </c>
      <c r="H120">
        <v>6.8414322250639383</v>
      </c>
      <c r="I120">
        <v>6.6016624040920719</v>
      </c>
      <c r="J120">
        <v>3.117007672634271</v>
      </c>
      <c r="K120">
        <v>2.7653452685421995</v>
      </c>
      <c r="L120">
        <v>3.2448849104859336</v>
      </c>
      <c r="M120">
        <v>3.7723785166240407</v>
      </c>
      <c r="N120">
        <v>7.9443734015345271</v>
      </c>
      <c r="O120">
        <v>7.320971867007672</v>
      </c>
      <c r="P120">
        <v>10.789641943734015</v>
      </c>
      <c r="Q120">
        <v>9.063299232736572</v>
      </c>
    </row>
    <row r="121" spans="2:17" x14ac:dyDescent="0.25">
      <c r="B121">
        <v>1.598694942903752</v>
      </c>
      <c r="C121">
        <v>1.9902120717781402</v>
      </c>
      <c r="D121">
        <v>0.53833605220228387</v>
      </c>
      <c r="E121">
        <v>2.7569331158238173</v>
      </c>
      <c r="F121">
        <v>5.00815660685155</v>
      </c>
      <c r="G121">
        <v>4.1272430668841755</v>
      </c>
      <c r="H121">
        <v>4.8939641109298533</v>
      </c>
      <c r="I121">
        <v>3.7683523654159869</v>
      </c>
      <c r="J121">
        <v>3.1973898858075041</v>
      </c>
      <c r="K121">
        <v>6.3947797716150081</v>
      </c>
      <c r="L121">
        <v>0</v>
      </c>
      <c r="M121">
        <v>2.8548123980424145</v>
      </c>
      <c r="N121">
        <v>12.430668841761827</v>
      </c>
      <c r="O121">
        <v>10.864600326264275</v>
      </c>
      <c r="P121">
        <v>8.9396411092985328</v>
      </c>
      <c r="Q121">
        <v>8.1892332789559532</v>
      </c>
    </row>
    <row r="122" spans="2:17" x14ac:dyDescent="0.25">
      <c r="B122">
        <v>0.98514701424674134</v>
      </c>
      <c r="C122">
        <v>1.3488936041224613</v>
      </c>
      <c r="D122">
        <v>0</v>
      </c>
      <c r="E122">
        <v>1.2731130645650197</v>
      </c>
      <c r="F122">
        <v>6.8657168839042129</v>
      </c>
      <c r="G122">
        <v>7.5325856320096998</v>
      </c>
      <c r="H122">
        <v>6.9263413155501663</v>
      </c>
      <c r="I122">
        <v>7.5628978478326765</v>
      </c>
      <c r="J122">
        <v>6.0018187329493786</v>
      </c>
      <c r="K122">
        <v>4.7135495604728703</v>
      </c>
      <c r="L122">
        <v>5.6986965747196114</v>
      </c>
      <c r="M122">
        <v>4.7287056683843591</v>
      </c>
      <c r="N122">
        <v>9.5331918763261587</v>
      </c>
      <c r="O122">
        <v>8.0024249772658393</v>
      </c>
      <c r="P122">
        <v>8.1085177326462556</v>
      </c>
      <c r="Q122">
        <v>12.291603516217036</v>
      </c>
    </row>
    <row r="123" spans="2:17" x14ac:dyDescent="0.25">
      <c r="B123">
        <v>0.55504162812210911</v>
      </c>
      <c r="C123">
        <v>1.7576318223866789</v>
      </c>
      <c r="D123">
        <v>0.98674067221708284</v>
      </c>
      <c r="E123">
        <v>1.4184397163120568</v>
      </c>
      <c r="F123">
        <v>6.2442183163737282</v>
      </c>
      <c r="G123">
        <v>4.3324082639531296</v>
      </c>
      <c r="H123">
        <v>4.6561825470243603</v>
      </c>
      <c r="I123">
        <v>2.2664199814986121</v>
      </c>
      <c r="J123">
        <v>4.3478260869565215</v>
      </c>
      <c r="K123">
        <v>4.2090656799259945</v>
      </c>
      <c r="L123">
        <v>0</v>
      </c>
      <c r="M123">
        <v>2.2355843354918288</v>
      </c>
      <c r="N123">
        <v>10.391612704286155</v>
      </c>
      <c r="O123">
        <v>4.0703052728954674</v>
      </c>
      <c r="P123">
        <v>9.4511255010792485</v>
      </c>
      <c r="Q123">
        <v>10.052420598211533</v>
      </c>
    </row>
    <row r="124" spans="2:17" x14ac:dyDescent="0.25">
      <c r="B124">
        <v>1.8010838380618428</v>
      </c>
      <c r="C124">
        <v>3.9846987567739878</v>
      </c>
      <c r="D124">
        <v>2.5023908192540643</v>
      </c>
      <c r="E124">
        <v>3.0761874402295186</v>
      </c>
      <c r="F124">
        <v>3.0283710551482308</v>
      </c>
      <c r="G124">
        <v>2.0879821485495698</v>
      </c>
      <c r="H124">
        <v>0</v>
      </c>
      <c r="I124">
        <v>2.566145999362448</v>
      </c>
      <c r="J124">
        <v>3.7137392413133568</v>
      </c>
      <c r="K124">
        <v>1.8648390181702261</v>
      </c>
      <c r="L124">
        <v>3.5543512910423973</v>
      </c>
      <c r="M124">
        <v>4.032515141855276</v>
      </c>
      <c r="N124">
        <v>11.045584953777494</v>
      </c>
      <c r="O124">
        <v>10.073318457124641</v>
      </c>
      <c r="P124">
        <v>7.9215811284666886</v>
      </c>
      <c r="Q124">
        <v>8.7185208798214848</v>
      </c>
    </row>
    <row r="125" spans="2:17" x14ac:dyDescent="0.25">
      <c r="B125">
        <v>0</v>
      </c>
      <c r="C125">
        <v>1.0218087540033551</v>
      </c>
      <c r="D125">
        <v>0.28976666158304104</v>
      </c>
      <c r="E125">
        <v>2.2876315388134816</v>
      </c>
      <c r="F125">
        <v>2.9281683696812566</v>
      </c>
      <c r="G125">
        <v>3.0044227543083726</v>
      </c>
      <c r="H125">
        <v>3.233185908189721</v>
      </c>
      <c r="I125">
        <v>2.9891718773829496</v>
      </c>
      <c r="J125">
        <v>3.8432209852066497</v>
      </c>
      <c r="K125">
        <v>4.8192771084337354</v>
      </c>
      <c r="L125">
        <v>1.2810736617355498</v>
      </c>
      <c r="M125">
        <v>3.4619490620710693</v>
      </c>
      <c r="N125">
        <v>9.8063138630471247</v>
      </c>
      <c r="O125">
        <v>5.0785420161659296</v>
      </c>
      <c r="P125">
        <v>4.9107823699862738</v>
      </c>
      <c r="Q125">
        <v>7.8999542473692248</v>
      </c>
    </row>
    <row r="126" spans="2:17" x14ac:dyDescent="0.25">
      <c r="B126">
        <v>2.0149595481605864</v>
      </c>
      <c r="C126">
        <v>1.7096626469241336</v>
      </c>
      <c r="D126">
        <v>0</v>
      </c>
      <c r="E126">
        <v>2.9919096321172343</v>
      </c>
      <c r="F126">
        <v>6.7317966722637763</v>
      </c>
      <c r="G126">
        <v>6.6860021370783089</v>
      </c>
      <c r="H126">
        <v>5.1595176308960458</v>
      </c>
      <c r="I126">
        <v>6.5333536864600816</v>
      </c>
      <c r="J126">
        <v>7.9529842772095867</v>
      </c>
      <c r="K126">
        <v>5.1900473210196916</v>
      </c>
      <c r="L126">
        <v>6.9302396580674701</v>
      </c>
      <c r="M126">
        <v>5.3426957716379171</v>
      </c>
      <c r="N126">
        <v>12.257670584643565</v>
      </c>
      <c r="O126">
        <v>11.204396275377805</v>
      </c>
      <c r="P126">
        <v>9.8152953747519458</v>
      </c>
      <c r="Q126">
        <v>11.418104106243323</v>
      </c>
    </row>
    <row r="127" spans="2:17" x14ac:dyDescent="0.25">
      <c r="B127">
        <v>0.51821143026354755</v>
      </c>
      <c r="C127">
        <v>1.9543973941368076</v>
      </c>
      <c r="D127">
        <v>0</v>
      </c>
      <c r="E127">
        <v>1.9543973941368076</v>
      </c>
      <c r="F127">
        <v>3.5386437666567963</v>
      </c>
      <c r="G127">
        <v>6.4110156944033161</v>
      </c>
      <c r="H127">
        <v>3.3313591945513767</v>
      </c>
      <c r="I127">
        <v>5.2561445069588393</v>
      </c>
      <c r="J127">
        <v>2.3097423748889545</v>
      </c>
      <c r="K127">
        <v>2.8871779686111934</v>
      </c>
      <c r="L127">
        <v>3.8643766656795977</v>
      </c>
      <c r="M127">
        <v>7.254960023689665</v>
      </c>
      <c r="N127">
        <v>7.3586023097423752</v>
      </c>
      <c r="O127">
        <v>8.4394432928634888</v>
      </c>
      <c r="P127">
        <v>2.6502813147764286</v>
      </c>
      <c r="Q127">
        <v>9.4018359490672196</v>
      </c>
    </row>
    <row r="128" spans="2:17" x14ac:dyDescent="0.25">
      <c r="B128">
        <v>0.82451773490976976</v>
      </c>
      <c r="C128">
        <v>3.6558805227131299</v>
      </c>
      <c r="D128">
        <v>1.9446172993154949</v>
      </c>
      <c r="E128">
        <v>4.1225886745488483</v>
      </c>
      <c r="F128">
        <v>3.8425637834474178</v>
      </c>
      <c r="G128">
        <v>3.3291848164281266</v>
      </c>
      <c r="H128">
        <v>3.1580584940883636</v>
      </c>
      <c r="I128">
        <v>3.2202862476664595</v>
      </c>
      <c r="J128">
        <v>3.0958307405102676</v>
      </c>
      <c r="K128">
        <v>4.8226509023024269</v>
      </c>
      <c r="L128">
        <v>0.77784691972619791</v>
      </c>
      <c r="M128">
        <v>0</v>
      </c>
      <c r="N128">
        <v>9.8164281269446185</v>
      </c>
      <c r="O128">
        <v>10.687616677037958</v>
      </c>
      <c r="P128">
        <v>8.0429371499688855</v>
      </c>
      <c r="Q128">
        <v>9.6141879278158058</v>
      </c>
    </row>
    <row r="129" spans="2:17" x14ac:dyDescent="0.25">
      <c r="B129">
        <v>0</v>
      </c>
      <c r="C129">
        <v>2.058504875406284</v>
      </c>
      <c r="D129">
        <v>0.82030645410927105</v>
      </c>
      <c r="E129">
        <v>3.0645410927101069</v>
      </c>
      <c r="F129">
        <v>3.5907754217613372</v>
      </c>
      <c r="G129">
        <v>5.1849558891812411</v>
      </c>
      <c r="H129">
        <v>2.8323788887169172</v>
      </c>
      <c r="I129">
        <v>2.9871536913790435</v>
      </c>
      <c r="J129">
        <v>0.47980188825259251</v>
      </c>
      <c r="K129">
        <v>2.507351803126451</v>
      </c>
      <c r="L129">
        <v>3.8229376257545273</v>
      </c>
      <c r="M129">
        <v>2.7395140071196407</v>
      </c>
      <c r="N129">
        <v>10.044884692772017</v>
      </c>
      <c r="O129">
        <v>9.9365423309085283</v>
      </c>
      <c r="P129">
        <v>6.9339111592632712</v>
      </c>
      <c r="Q129">
        <v>9.6269927255842749</v>
      </c>
    </row>
    <row r="130" spans="2:17" x14ac:dyDescent="0.25">
      <c r="B130">
        <v>3.8777522182057185</v>
      </c>
      <c r="C130">
        <v>4.4692737430167595</v>
      </c>
      <c r="D130">
        <v>2.7440026289845547</v>
      </c>
      <c r="E130">
        <v>4.6993098915543872</v>
      </c>
      <c r="F130">
        <v>4.2556687479461059</v>
      </c>
      <c r="G130">
        <v>6.1123890897140978</v>
      </c>
      <c r="H130">
        <v>3.9106145251396649</v>
      </c>
      <c r="I130">
        <v>1.4295103516266843</v>
      </c>
      <c r="J130">
        <v>1.593821886296418</v>
      </c>
      <c r="K130">
        <v>2.3003614853762731</v>
      </c>
      <c r="L130">
        <v>0</v>
      </c>
      <c r="M130">
        <v>3.0890568517909958</v>
      </c>
      <c r="N130">
        <v>12.076897798225437</v>
      </c>
      <c r="O130">
        <v>10.59809398619783</v>
      </c>
      <c r="P130">
        <v>7.2132763720013147</v>
      </c>
      <c r="Q130">
        <v>7.4268813670719691</v>
      </c>
    </row>
    <row r="131" spans="2:17" x14ac:dyDescent="0.25">
      <c r="B131">
        <v>1.3335377069282648</v>
      </c>
      <c r="C131">
        <v>0.82771305947271601</v>
      </c>
      <c r="D131">
        <v>0</v>
      </c>
      <c r="E131">
        <v>3.0656039239730228</v>
      </c>
      <c r="F131">
        <v>11.112814224402207</v>
      </c>
      <c r="G131">
        <v>8.8902513795217661</v>
      </c>
      <c r="H131">
        <v>9.7639484978540771</v>
      </c>
      <c r="I131">
        <v>10.438381361128142</v>
      </c>
      <c r="J131">
        <v>4.7210300429184553</v>
      </c>
      <c r="K131">
        <v>2.9276517473942367</v>
      </c>
      <c r="L131">
        <v>7.3574494175352543</v>
      </c>
      <c r="M131">
        <v>8.200490496627836</v>
      </c>
      <c r="N131">
        <v>13.36603310852238</v>
      </c>
      <c r="O131">
        <v>14.193746167995094</v>
      </c>
      <c r="P131">
        <v>9.3654199877375852</v>
      </c>
      <c r="Q131">
        <v>11.879215205395463</v>
      </c>
    </row>
    <row r="132" spans="2:17" x14ac:dyDescent="0.25">
      <c r="B132">
        <v>2.0577444568511725</v>
      </c>
      <c r="C132">
        <v>4.8492582549050889</v>
      </c>
      <c r="D132">
        <v>3.6369436911788164</v>
      </c>
      <c r="E132">
        <v>5.1044823735843039</v>
      </c>
      <c r="F132">
        <v>2.137501993938427</v>
      </c>
      <c r="G132">
        <v>3.349816557664699</v>
      </c>
      <c r="H132">
        <v>0.66996331153293986</v>
      </c>
      <c r="I132">
        <v>0</v>
      </c>
      <c r="J132">
        <v>2.488435157122348</v>
      </c>
      <c r="K132">
        <v>7.24198436752273</v>
      </c>
      <c r="L132">
        <v>5.1044823735843039</v>
      </c>
      <c r="M132">
        <v>4.8971127771574414</v>
      </c>
      <c r="N132">
        <v>11.070346147710959</v>
      </c>
      <c r="O132">
        <v>8.9168926463550804</v>
      </c>
      <c r="P132">
        <v>8.3426383793268464</v>
      </c>
      <c r="Q132">
        <v>7.1622268304354764</v>
      </c>
    </row>
    <row r="133" spans="2:17" x14ac:dyDescent="0.25">
      <c r="B133">
        <v>0.4134587966923296</v>
      </c>
      <c r="C133">
        <v>1.6680923866552608</v>
      </c>
      <c r="D133">
        <v>0</v>
      </c>
      <c r="E133">
        <v>2.7658967778728258</v>
      </c>
      <c r="F133">
        <v>4.1916167664670656</v>
      </c>
      <c r="G133">
        <v>1.7964071856287425</v>
      </c>
      <c r="H133">
        <v>4.1060735671514115</v>
      </c>
      <c r="I133">
        <v>2.8799543769603648</v>
      </c>
      <c r="J133">
        <v>5.6601083547191333</v>
      </c>
      <c r="K133">
        <v>3.2363843741089249</v>
      </c>
      <c r="L133">
        <v>7.1571143427430854</v>
      </c>
      <c r="M133">
        <v>4.7761619617907041</v>
      </c>
      <c r="N133">
        <v>9.6093527231251787</v>
      </c>
      <c r="O133">
        <v>8.9392643284858853</v>
      </c>
      <c r="P133">
        <v>10.436270316509837</v>
      </c>
      <c r="Q133">
        <v>9.2101511263187916</v>
      </c>
    </row>
    <row r="134" spans="2:17" x14ac:dyDescent="0.25">
      <c r="B134">
        <v>0.45752630776269632</v>
      </c>
      <c r="C134">
        <v>2.2113771541863656</v>
      </c>
      <c r="D134">
        <v>0</v>
      </c>
      <c r="E134">
        <v>2.1961262772609427</v>
      </c>
      <c r="F134">
        <v>8.6929998474912313</v>
      </c>
      <c r="G134">
        <v>4.1787402775659599</v>
      </c>
      <c r="H134">
        <v>8.0524630166234559</v>
      </c>
      <c r="I134">
        <v>5.0785420161659296</v>
      </c>
      <c r="J134">
        <v>1.0523105078542017</v>
      </c>
      <c r="K134">
        <v>4.1024858929388435</v>
      </c>
      <c r="L134">
        <v>5.9020893701387829</v>
      </c>
      <c r="M134">
        <v>8.0372121396980329</v>
      </c>
      <c r="N134">
        <v>6.9391490010675616</v>
      </c>
      <c r="O134">
        <v>5.292054293121855</v>
      </c>
      <c r="P134">
        <v>8.3422296782064969</v>
      </c>
      <c r="Q134">
        <v>5.0022876315388132</v>
      </c>
    </row>
    <row r="135" spans="2:17" x14ac:dyDescent="0.25">
      <c r="B135">
        <v>2.4236387782204516</v>
      </c>
      <c r="C135">
        <v>2.2244355909694558</v>
      </c>
      <c r="D135">
        <v>0</v>
      </c>
      <c r="E135">
        <v>4.1832669322709162</v>
      </c>
      <c r="F135">
        <v>7.138114209827358</v>
      </c>
      <c r="G135">
        <v>8.5989375830013284</v>
      </c>
      <c r="H135">
        <v>6.8393094289508625</v>
      </c>
      <c r="I135">
        <v>6.3911022576361223</v>
      </c>
      <c r="J135">
        <v>6.6069057104913673</v>
      </c>
      <c r="K135">
        <v>6.357901726427623</v>
      </c>
      <c r="L135">
        <v>4.0504648074369189</v>
      </c>
      <c r="M135">
        <v>5.9096945551128819</v>
      </c>
      <c r="N135">
        <v>11.088977423638777</v>
      </c>
      <c r="O135">
        <v>8.8313413014608244</v>
      </c>
      <c r="P135">
        <v>12.649402390438247</v>
      </c>
      <c r="Q135">
        <v>8.3997343957503308</v>
      </c>
    </row>
    <row r="136" spans="2:17" x14ac:dyDescent="0.25">
      <c r="B136">
        <v>0</v>
      </c>
      <c r="C136">
        <v>2.9653505237711526</v>
      </c>
      <c r="D136">
        <v>0.35455278001611606</v>
      </c>
      <c r="E136">
        <v>4.2546333601933926</v>
      </c>
      <c r="F136">
        <v>3.4971796937953261</v>
      </c>
      <c r="G136">
        <v>1.6599516518936339</v>
      </c>
      <c r="H136">
        <v>4.4963738920225627</v>
      </c>
      <c r="I136">
        <v>4.786462530217567</v>
      </c>
      <c r="J136">
        <v>2.9492344883158745</v>
      </c>
      <c r="K136">
        <v>3.0459307010475425</v>
      </c>
      <c r="L136">
        <v>4.0290088638195005</v>
      </c>
      <c r="M136">
        <v>4.8831587429492345</v>
      </c>
      <c r="N136">
        <v>11.281224818694602</v>
      </c>
      <c r="O136">
        <v>10.620467365028203</v>
      </c>
      <c r="P136">
        <v>10.910556003223206</v>
      </c>
      <c r="Q136">
        <v>7.5745366639806608</v>
      </c>
    </row>
    <row r="137" spans="2:17" x14ac:dyDescent="0.25">
      <c r="B137">
        <v>1.0313901345291481</v>
      </c>
      <c r="C137">
        <v>3.2286995515695067</v>
      </c>
      <c r="D137">
        <v>0</v>
      </c>
      <c r="E137">
        <v>1.9730941704035874</v>
      </c>
      <c r="F137">
        <v>1.9282511210762334</v>
      </c>
      <c r="G137">
        <v>0.31390134529147978</v>
      </c>
      <c r="H137">
        <v>1.3153961136023917</v>
      </c>
      <c r="I137">
        <v>1.5695067264573992</v>
      </c>
      <c r="J137">
        <v>3.7518684603886396</v>
      </c>
      <c r="K137">
        <v>2.1823617339312409</v>
      </c>
      <c r="L137">
        <v>1.0164424514200299</v>
      </c>
      <c r="M137">
        <v>0.53811659192825112</v>
      </c>
      <c r="N137">
        <v>11.928251121076233</v>
      </c>
      <c r="O137">
        <v>14.065769805680119</v>
      </c>
      <c r="P137">
        <v>10.134529147982063</v>
      </c>
      <c r="Q137">
        <v>10.284005979073244</v>
      </c>
    </row>
    <row r="138" spans="2:17" x14ac:dyDescent="0.25">
      <c r="B138">
        <v>0.52683569311820877</v>
      </c>
      <c r="C138">
        <v>2.7823510042805402</v>
      </c>
      <c r="D138">
        <v>0.34573592360882449</v>
      </c>
      <c r="E138">
        <v>3.6055317747777411</v>
      </c>
      <c r="F138">
        <v>0.9878169245966415</v>
      </c>
      <c r="G138">
        <v>0</v>
      </c>
      <c r="H138">
        <v>1.2183075403358576</v>
      </c>
      <c r="I138">
        <v>0.90549884754692123</v>
      </c>
      <c r="J138">
        <v>1.0536713862364175</v>
      </c>
      <c r="K138">
        <v>7.0958182416858735</v>
      </c>
      <c r="L138">
        <v>0.49390846229832075</v>
      </c>
      <c r="M138">
        <v>6.1244649324991771</v>
      </c>
      <c r="N138">
        <v>14.306881791241358</v>
      </c>
      <c r="O138">
        <v>12.989792558445835</v>
      </c>
      <c r="P138">
        <v>7.3427724728350352</v>
      </c>
      <c r="Q138">
        <v>6.9805729338162665</v>
      </c>
    </row>
    <row r="139" spans="2:17" x14ac:dyDescent="0.25">
      <c r="B139">
        <v>0.3669724770642202</v>
      </c>
      <c r="C139">
        <v>3.5626911314984708</v>
      </c>
      <c r="D139">
        <v>2.308868501529052</v>
      </c>
      <c r="E139">
        <v>3.761467889908257</v>
      </c>
      <c r="F139">
        <v>4.4801223241590211</v>
      </c>
      <c r="G139">
        <v>5.3211009174311927</v>
      </c>
      <c r="H139">
        <v>4.8012232415902139</v>
      </c>
      <c r="I139">
        <v>4.7247706422018352</v>
      </c>
      <c r="J139">
        <v>0</v>
      </c>
      <c r="K139">
        <v>3.7155963302752295</v>
      </c>
      <c r="L139">
        <v>4.7553516819571868</v>
      </c>
      <c r="M139">
        <v>4.0061162079510702</v>
      </c>
      <c r="N139">
        <v>12.033639143730888</v>
      </c>
      <c r="O139">
        <v>15</v>
      </c>
      <c r="P139">
        <v>9.5871559633027523</v>
      </c>
      <c r="Q139">
        <v>10.214067278287461</v>
      </c>
    </row>
    <row r="140" spans="2:17" x14ac:dyDescent="0.25">
      <c r="B140">
        <v>0.63115763546798032</v>
      </c>
      <c r="C140">
        <v>1.9550492610837438</v>
      </c>
      <c r="D140">
        <v>0.38485221674876846</v>
      </c>
      <c r="E140">
        <v>2.2937192118226601</v>
      </c>
      <c r="F140">
        <v>5.8651477832512313</v>
      </c>
      <c r="G140">
        <v>4.5720443349753701</v>
      </c>
      <c r="H140">
        <v>6.1268472906403941</v>
      </c>
      <c r="I140">
        <v>5.4341133004926112</v>
      </c>
      <c r="J140">
        <v>3.6483990147783252</v>
      </c>
      <c r="K140">
        <v>1.600985221674877</v>
      </c>
      <c r="L140">
        <v>4.2333743842364528</v>
      </c>
      <c r="M140">
        <v>0</v>
      </c>
      <c r="N140">
        <v>8.0511083743842367</v>
      </c>
      <c r="O140">
        <v>5.4802955665024635</v>
      </c>
      <c r="P140">
        <v>5.249384236453202</v>
      </c>
      <c r="Q140">
        <v>7.6970443349753701</v>
      </c>
    </row>
    <row r="141" spans="2:17" x14ac:dyDescent="0.25">
      <c r="B141">
        <v>0.25192883010549522</v>
      </c>
      <c r="C141">
        <v>1.3541174618170366</v>
      </c>
      <c r="D141">
        <v>0</v>
      </c>
      <c r="E141">
        <v>1.9681939851991812</v>
      </c>
      <c r="F141">
        <v>5.0700677058730905</v>
      </c>
      <c r="G141">
        <v>4.6921744607148481</v>
      </c>
      <c r="H141">
        <v>4.991339946465124</v>
      </c>
      <c r="I141">
        <v>4.896866635175563</v>
      </c>
      <c r="J141">
        <v>1.7477562588568731</v>
      </c>
      <c r="K141">
        <v>7.2272083136513938</v>
      </c>
      <c r="L141">
        <v>5.0858132577546842</v>
      </c>
      <c r="M141">
        <v>6.030546370650292</v>
      </c>
      <c r="N141">
        <v>11.431270666036845</v>
      </c>
      <c r="O141">
        <v>7.7783026295071638</v>
      </c>
      <c r="P141">
        <v>6.7233506534404031</v>
      </c>
      <c r="Q141">
        <v>8.2349236340733736</v>
      </c>
    </row>
    <row r="142" spans="2:17" x14ac:dyDescent="0.25">
      <c r="B142">
        <v>0</v>
      </c>
      <c r="C142">
        <v>1.1830535571542766</v>
      </c>
      <c r="D142">
        <v>0.28776978417266186</v>
      </c>
      <c r="E142">
        <v>2.478017585931255</v>
      </c>
      <c r="F142">
        <v>4.3645083932853721</v>
      </c>
      <c r="G142">
        <v>5.0999200639488409</v>
      </c>
      <c r="H142">
        <v>5.4836131095123894</v>
      </c>
      <c r="I142">
        <v>7.4020783373301358</v>
      </c>
      <c r="J142">
        <v>3.0215827338129495</v>
      </c>
      <c r="K142">
        <v>2.9896083133493208</v>
      </c>
      <c r="L142">
        <v>7.290167865707434</v>
      </c>
      <c r="M142">
        <v>6.3469224620303759</v>
      </c>
      <c r="N142">
        <v>8.4892086330935257</v>
      </c>
      <c r="O142">
        <v>8.4092725819344523</v>
      </c>
      <c r="P142">
        <v>15.827338129496402</v>
      </c>
      <c r="Q142">
        <v>12.677857713828935</v>
      </c>
    </row>
    <row r="143" spans="2:17" x14ac:dyDescent="0.25">
      <c r="B143">
        <v>0.5430442421338445</v>
      </c>
      <c r="C143">
        <v>3.1784060054304426</v>
      </c>
      <c r="D143">
        <v>0.44721290528669538</v>
      </c>
      <c r="E143">
        <v>2.6832774317201724</v>
      </c>
      <c r="F143">
        <v>0.49512857371026991</v>
      </c>
      <c r="G143">
        <v>0.3034659000159719</v>
      </c>
      <c r="H143">
        <v>0</v>
      </c>
      <c r="I143">
        <v>1.2617792684874622</v>
      </c>
      <c r="J143">
        <v>1.469413831656285</v>
      </c>
      <c r="K143">
        <v>5.7658521003034657</v>
      </c>
      <c r="L143">
        <v>1.8846829579939308</v>
      </c>
      <c r="M143">
        <v>4.7596230634084007</v>
      </c>
      <c r="N143">
        <v>8.9442581057339083</v>
      </c>
      <c r="O143">
        <v>12.18655166906245</v>
      </c>
      <c r="P143">
        <v>10.397700047915668</v>
      </c>
      <c r="Q143">
        <v>12.505989458552946</v>
      </c>
    </row>
    <row r="144" spans="2:17" x14ac:dyDescent="0.25">
      <c r="B144">
        <v>2.8325671066290967</v>
      </c>
      <c r="C144">
        <v>4.6418508082455876</v>
      </c>
      <c r="D144">
        <v>2.847397300904642</v>
      </c>
      <c r="E144">
        <v>4.8346433338276738</v>
      </c>
      <c r="F144">
        <v>3.6630579860596173</v>
      </c>
      <c r="G144">
        <v>4.4193978941124135</v>
      </c>
      <c r="H144">
        <v>4.256265757081418</v>
      </c>
      <c r="I144">
        <v>4.8049829452765831</v>
      </c>
      <c r="J144">
        <v>4.9829452765831235</v>
      </c>
      <c r="K144">
        <v>0</v>
      </c>
      <c r="L144">
        <v>0.26694349695981018</v>
      </c>
      <c r="M144">
        <v>4.597360225418953</v>
      </c>
      <c r="N144">
        <v>5.0719264422363937</v>
      </c>
      <c r="O144">
        <v>4.7456621681744036</v>
      </c>
      <c r="P144">
        <v>6.6884176182707993</v>
      </c>
      <c r="Q144">
        <v>7.5485688862524105</v>
      </c>
    </row>
    <row r="145" spans="2:17" x14ac:dyDescent="0.25">
      <c r="B145">
        <v>1.2024699382515438</v>
      </c>
      <c r="C145">
        <v>2.421189470263243</v>
      </c>
      <c r="D145">
        <v>0.9749756256093598</v>
      </c>
      <c r="E145">
        <v>4.4198895027624303</v>
      </c>
      <c r="F145">
        <v>5.6386090347741309</v>
      </c>
      <c r="G145">
        <v>4.1436464088397784</v>
      </c>
      <c r="H145">
        <v>3.2336691582710428</v>
      </c>
      <c r="I145">
        <v>2.4049398765030876</v>
      </c>
      <c r="J145">
        <v>2.5349366265843352</v>
      </c>
      <c r="K145">
        <v>0</v>
      </c>
      <c r="L145">
        <v>2.0149496262593436</v>
      </c>
      <c r="M145">
        <v>3.997400064998375</v>
      </c>
      <c r="N145">
        <v>7.7510562235944107</v>
      </c>
      <c r="O145">
        <v>7.0035749106272345</v>
      </c>
      <c r="P145">
        <v>6.678583035424114</v>
      </c>
      <c r="Q145">
        <v>8.8072798180045506</v>
      </c>
    </row>
    <row r="146" spans="2:17" x14ac:dyDescent="0.25">
      <c r="B146">
        <v>0.33654581612360412</v>
      </c>
      <c r="C146">
        <v>2.4629034725409209</v>
      </c>
      <c r="D146">
        <v>0</v>
      </c>
      <c r="E146">
        <v>2.4629034725409209</v>
      </c>
      <c r="F146">
        <v>3.1206975676916016</v>
      </c>
      <c r="G146">
        <v>2.0498699709346795</v>
      </c>
      <c r="H146">
        <v>0.8413645403090102</v>
      </c>
      <c r="I146">
        <v>0.4283310387027689</v>
      </c>
      <c r="J146">
        <v>3.0748049564020192</v>
      </c>
      <c r="K146">
        <v>3.8702768854214469</v>
      </c>
      <c r="L146">
        <v>1.7592167661006579</v>
      </c>
      <c r="M146">
        <v>1.4838610983631635</v>
      </c>
      <c r="N146">
        <v>13.262964662689308</v>
      </c>
      <c r="O146">
        <v>10.601193207893528</v>
      </c>
      <c r="P146">
        <v>9.5303656111366077</v>
      </c>
      <c r="Q146">
        <v>8.6890010708275973</v>
      </c>
    </row>
    <row r="147" spans="2:17" x14ac:dyDescent="0.25">
      <c r="B147">
        <v>1.2135176651305684</v>
      </c>
      <c r="C147">
        <v>2.258064516129032</v>
      </c>
      <c r="D147">
        <v>0</v>
      </c>
      <c r="E147">
        <v>3.010752688172043</v>
      </c>
      <c r="F147">
        <v>2.2734254992319509</v>
      </c>
      <c r="G147">
        <v>4.2396313364055294</v>
      </c>
      <c r="H147">
        <v>4.7158218125960065</v>
      </c>
      <c r="I147">
        <v>2.2273425499231951</v>
      </c>
      <c r="J147">
        <v>5.1920122887864819</v>
      </c>
      <c r="K147">
        <v>1.4285714285714286</v>
      </c>
      <c r="L147">
        <v>4.5929339477726572</v>
      </c>
      <c r="M147">
        <v>2.0276497695852536</v>
      </c>
      <c r="N147">
        <v>10.75268817204301</v>
      </c>
      <c r="O147">
        <v>10.675883256528419</v>
      </c>
      <c r="P147">
        <v>6.7895545314900145</v>
      </c>
      <c r="Q147">
        <v>11.136712749615976</v>
      </c>
    </row>
    <row r="148" spans="2:17" x14ac:dyDescent="0.25">
      <c r="B148">
        <v>0.16485328058028356</v>
      </c>
      <c r="C148">
        <v>0.21430926475436862</v>
      </c>
      <c r="D148">
        <v>0.97263435542367294</v>
      </c>
      <c r="E148">
        <v>2.5552258489943953</v>
      </c>
      <c r="F148">
        <v>8.1602373887240365</v>
      </c>
      <c r="G148">
        <v>7.3194856577645888</v>
      </c>
      <c r="H148">
        <v>5.7039235080778106</v>
      </c>
      <c r="I148">
        <v>4.2367293109132866</v>
      </c>
      <c r="J148">
        <v>2.6211671612265084</v>
      </c>
      <c r="K148">
        <v>4.1378173425651168</v>
      </c>
      <c r="L148">
        <v>0</v>
      </c>
      <c r="M148">
        <v>2.2420046158918563</v>
      </c>
      <c r="N148">
        <v>11.704582921200132</v>
      </c>
      <c r="O148">
        <v>9.940652818991099</v>
      </c>
      <c r="P148">
        <v>8.0778107484338939</v>
      </c>
      <c r="Q148">
        <v>11.81998021760633</v>
      </c>
    </row>
    <row r="149" spans="2:17" x14ac:dyDescent="0.25">
      <c r="B149">
        <v>0.89311859443631048</v>
      </c>
      <c r="C149">
        <v>2.6793557833089312</v>
      </c>
      <c r="D149">
        <v>1.3030746705710103</v>
      </c>
      <c r="E149">
        <v>2.7525622254758417</v>
      </c>
      <c r="F149">
        <v>4.3923865300146414E-2</v>
      </c>
      <c r="G149">
        <v>3.2650073206442163</v>
      </c>
      <c r="H149">
        <v>0</v>
      </c>
      <c r="I149">
        <v>0.80527086383601754</v>
      </c>
      <c r="J149">
        <v>4.3484626647144946</v>
      </c>
      <c r="K149">
        <v>0.64421669106881407</v>
      </c>
      <c r="L149">
        <v>0.24890190336749632</v>
      </c>
      <c r="M149">
        <v>1.7276720351390922</v>
      </c>
      <c r="N149">
        <v>6.1932650073206439</v>
      </c>
      <c r="O149">
        <v>6.7935578330893112</v>
      </c>
      <c r="P149">
        <v>4.890190336749634</v>
      </c>
      <c r="Q149">
        <v>5.3879941434846268</v>
      </c>
    </row>
    <row r="150" spans="2:17" x14ac:dyDescent="0.25">
      <c r="B150">
        <v>7.370283018867925E-2</v>
      </c>
      <c r="C150">
        <v>1.3561320754716981</v>
      </c>
      <c r="D150">
        <v>0.16214622641509435</v>
      </c>
      <c r="E150">
        <v>2.7270047169811318</v>
      </c>
      <c r="F150">
        <v>2.5501179245283017</v>
      </c>
      <c r="G150">
        <v>4.5843160377358494</v>
      </c>
      <c r="H150">
        <v>0.589622641509434</v>
      </c>
      <c r="I150">
        <v>0.20636792452830188</v>
      </c>
      <c r="J150">
        <v>0</v>
      </c>
      <c r="K150">
        <v>0</v>
      </c>
      <c r="L150">
        <v>1.7246462264150946</v>
      </c>
      <c r="M150">
        <v>0.86969339622641506</v>
      </c>
      <c r="N150">
        <v>4.4516509433962268</v>
      </c>
      <c r="O150">
        <v>4.1863207547169807</v>
      </c>
      <c r="P150">
        <v>6.9280660377358485</v>
      </c>
      <c r="Q150">
        <v>4.4663915094339623</v>
      </c>
    </row>
    <row r="151" spans="2:17" x14ac:dyDescent="0.25">
      <c r="B151">
        <v>0</v>
      </c>
      <c r="C151">
        <v>1.6442687747035574</v>
      </c>
      <c r="D151">
        <v>0.39525691699604742</v>
      </c>
      <c r="E151">
        <v>2.2450592885375493</v>
      </c>
      <c r="F151">
        <v>3.0513833992094863</v>
      </c>
      <c r="G151">
        <v>6.1818181818181817</v>
      </c>
      <c r="H151">
        <v>2.3715415019762842</v>
      </c>
      <c r="I151">
        <v>5.7549407114624511</v>
      </c>
      <c r="J151">
        <v>1.1699604743083003</v>
      </c>
      <c r="K151">
        <v>2.6245059288537549</v>
      </c>
      <c r="L151">
        <v>3.5256916996047432</v>
      </c>
      <c r="M151">
        <v>2.2450592885375493</v>
      </c>
      <c r="N151">
        <v>4.9486166007905137</v>
      </c>
      <c r="O151">
        <v>5.4229249011857705</v>
      </c>
      <c r="P151">
        <v>3.8735177865612647</v>
      </c>
      <c r="Q151">
        <v>8.4584980237154141</v>
      </c>
    </row>
    <row r="152" spans="2:17" x14ac:dyDescent="0.25">
      <c r="B152">
        <v>0</v>
      </c>
      <c r="C152">
        <v>1.7834793491864831</v>
      </c>
      <c r="D152">
        <v>1.3297872340425532</v>
      </c>
      <c r="E152">
        <v>3.2071339173967464</v>
      </c>
      <c r="F152">
        <v>6.273466833541927</v>
      </c>
      <c r="G152">
        <v>7.8848560700876096</v>
      </c>
      <c r="H152">
        <v>5.4286608260325409</v>
      </c>
      <c r="I152">
        <v>7.6814768460575724</v>
      </c>
      <c r="J152">
        <v>6.5394242803504383</v>
      </c>
      <c r="K152">
        <v>1.6739674593241554</v>
      </c>
      <c r="L152">
        <v>2.816020025031289</v>
      </c>
      <c r="M152">
        <v>5.4912390488110141</v>
      </c>
      <c r="N152">
        <v>12.218397997496872</v>
      </c>
      <c r="O152">
        <v>11.95244055068836</v>
      </c>
      <c r="P152">
        <v>10.935544430538172</v>
      </c>
      <c r="Q152">
        <v>10.309762202753442</v>
      </c>
    </row>
    <row r="153" spans="2:17" x14ac:dyDescent="0.25">
      <c r="B153">
        <v>3.5238713868139002</v>
      </c>
      <c r="C153">
        <v>4.7417992854822995</v>
      </c>
      <c r="D153">
        <v>1.7213380967846703</v>
      </c>
      <c r="E153">
        <v>4.5631698603442672</v>
      </c>
      <c r="F153">
        <v>0</v>
      </c>
      <c r="G153">
        <v>1.9974017538161741</v>
      </c>
      <c r="H153">
        <v>1.3478402078596947</v>
      </c>
      <c r="I153">
        <v>2.4683338746346215</v>
      </c>
      <c r="J153">
        <v>6.1221175706398174</v>
      </c>
      <c r="K153">
        <v>6.3981812276713219</v>
      </c>
      <c r="L153">
        <v>3.3127638843780449</v>
      </c>
      <c r="M153">
        <v>3.5725885027606368</v>
      </c>
      <c r="N153">
        <v>15.151023059434882</v>
      </c>
      <c r="O153">
        <v>11.075024358557974</v>
      </c>
      <c r="P153">
        <v>9.7109451120493677</v>
      </c>
      <c r="Q153">
        <v>11.351088015589477</v>
      </c>
    </row>
    <row r="154" spans="2:17" x14ac:dyDescent="0.25">
      <c r="B154">
        <v>1.154912226670773</v>
      </c>
      <c r="C154">
        <v>3.8651062519248538</v>
      </c>
      <c r="D154">
        <v>0.44656606097936552</v>
      </c>
      <c r="E154">
        <v>0.97012627040344923</v>
      </c>
      <c r="F154">
        <v>3.4647366800123187</v>
      </c>
      <c r="G154">
        <v>0.61595318755774564</v>
      </c>
      <c r="H154">
        <v>4.8968278410840771</v>
      </c>
      <c r="I154">
        <v>0.12319063751154913</v>
      </c>
      <c r="J154">
        <v>0</v>
      </c>
      <c r="K154">
        <v>2.2944256236526024</v>
      </c>
      <c r="L154">
        <v>0.43116723129042189</v>
      </c>
      <c r="M154">
        <v>2.2020326455189405</v>
      </c>
      <c r="N154">
        <v>7.6686171850939333</v>
      </c>
      <c r="O154">
        <v>2.6793963658761935</v>
      </c>
      <c r="P154">
        <v>4.8506313520172473</v>
      </c>
      <c r="Q154">
        <v>3.3723437018786573</v>
      </c>
    </row>
    <row r="155" spans="2:17" x14ac:dyDescent="0.25">
      <c r="B155">
        <v>0</v>
      </c>
      <c r="C155">
        <v>1.8919743667989013</v>
      </c>
      <c r="D155">
        <v>9.1547146780592004E-2</v>
      </c>
      <c r="E155">
        <v>1.8156850778150748</v>
      </c>
      <c r="F155">
        <v>4.2722001830942933</v>
      </c>
      <c r="G155">
        <v>2.7464144034177602</v>
      </c>
      <c r="H155">
        <v>2.4565151052792187</v>
      </c>
      <c r="I155">
        <v>2.731156545620995</v>
      </c>
      <c r="J155">
        <v>3.524565151052792</v>
      </c>
      <c r="K155">
        <v>2.2734208117180348</v>
      </c>
      <c r="L155">
        <v>2.6853829722306988</v>
      </c>
      <c r="M155">
        <v>0.36618858712236801</v>
      </c>
      <c r="N155">
        <v>4.1653951785169365</v>
      </c>
      <c r="O155">
        <v>6.3777845590479094</v>
      </c>
      <c r="P155">
        <v>4.8825144949649069</v>
      </c>
      <c r="Q155">
        <v>7.1559353066829425</v>
      </c>
    </row>
    <row r="156" spans="2:17" x14ac:dyDescent="0.25">
      <c r="B156">
        <v>1.336728198599618</v>
      </c>
      <c r="C156">
        <v>3.5646085295989818</v>
      </c>
      <c r="D156">
        <v>2.1801400381922345</v>
      </c>
      <c r="E156">
        <v>4.2966263526416295</v>
      </c>
      <c r="F156">
        <v>0.65245066836409926</v>
      </c>
      <c r="G156">
        <v>2.1323997453851051</v>
      </c>
      <c r="H156">
        <v>2.0369191597708465</v>
      </c>
      <c r="I156">
        <v>0.1273074474856779</v>
      </c>
      <c r="J156">
        <v>2.2756206238064927</v>
      </c>
      <c r="K156">
        <v>2.1005728835136859</v>
      </c>
      <c r="L156">
        <v>1.4003819223424572</v>
      </c>
      <c r="M156">
        <v>0</v>
      </c>
      <c r="N156">
        <v>12.507956715467856</v>
      </c>
      <c r="O156">
        <v>11.234882240611075</v>
      </c>
      <c r="P156">
        <v>10.025461489497136</v>
      </c>
      <c r="Q156">
        <v>9.2616168045830687</v>
      </c>
    </row>
    <row r="157" spans="2:17" x14ac:dyDescent="0.25">
      <c r="B157">
        <v>0.54363796650014695</v>
      </c>
      <c r="C157">
        <v>1.6749926535409934</v>
      </c>
      <c r="D157">
        <v>0</v>
      </c>
      <c r="E157">
        <v>1.7484572436085806</v>
      </c>
      <c r="F157">
        <v>7.0819864825154273</v>
      </c>
      <c r="G157">
        <v>5.2894504848662951</v>
      </c>
      <c r="H157">
        <v>6.8615927123126657</v>
      </c>
      <c r="I157">
        <v>7.4199235968263295</v>
      </c>
      <c r="J157">
        <v>6.0387893035556859</v>
      </c>
      <c r="K157">
        <v>4.1287099617984131</v>
      </c>
      <c r="L157">
        <v>4.6429620922715253</v>
      </c>
      <c r="M157">
        <v>2.7181898325007348</v>
      </c>
      <c r="N157">
        <v>9.5357037907728479</v>
      </c>
      <c r="O157">
        <v>8.3014986776373778</v>
      </c>
      <c r="P157">
        <v>6.7881281222450784</v>
      </c>
      <c r="Q157">
        <v>8.5218924478401412</v>
      </c>
    </row>
    <row r="158" spans="2:17" x14ac:dyDescent="0.25">
      <c r="B158">
        <v>2.0630279402209224</v>
      </c>
      <c r="C158">
        <v>2.144249512670565</v>
      </c>
      <c r="D158">
        <v>0</v>
      </c>
      <c r="E158">
        <v>2.9239766081871341</v>
      </c>
      <c r="F158">
        <v>6.2215724496426246</v>
      </c>
      <c r="G158">
        <v>3.5737491877842755</v>
      </c>
      <c r="H158">
        <v>7.6348278102664064</v>
      </c>
      <c r="I158">
        <v>1.4944769330734242</v>
      </c>
      <c r="J158">
        <v>4.1260558804418448</v>
      </c>
      <c r="K158">
        <v>3.719948018193632</v>
      </c>
      <c r="L158">
        <v>3.4762833008447043</v>
      </c>
      <c r="M158">
        <v>3.3300844704353474</v>
      </c>
      <c r="N158">
        <v>10.656270305393111</v>
      </c>
      <c r="O158">
        <v>13.287849252761532</v>
      </c>
      <c r="P158">
        <v>8.4470435347628321</v>
      </c>
      <c r="Q158">
        <v>10.737491877842755</v>
      </c>
    </row>
    <row r="159" spans="2:17" x14ac:dyDescent="0.25">
      <c r="B159">
        <v>1.355174981384959</v>
      </c>
      <c r="C159">
        <v>2.5912137006701417</v>
      </c>
      <c r="D159">
        <v>0.40208488458674607</v>
      </c>
      <c r="E159">
        <v>2.5465376023827253</v>
      </c>
      <c r="F159">
        <v>2.9188384214445273</v>
      </c>
      <c r="G159">
        <v>2.6954579300074459</v>
      </c>
      <c r="H159">
        <v>2.1444527177959789</v>
      </c>
      <c r="I159">
        <v>1.7125837676842888</v>
      </c>
      <c r="J159">
        <v>4.0506329113924053</v>
      </c>
      <c r="K159">
        <v>0</v>
      </c>
      <c r="L159">
        <v>3.8272524199553235</v>
      </c>
      <c r="M159">
        <v>2.0699925539836186</v>
      </c>
      <c r="N159">
        <v>8.0565897244973943</v>
      </c>
      <c r="O159">
        <v>5.6738644825018616</v>
      </c>
      <c r="P159">
        <v>6.463142218912882</v>
      </c>
      <c r="Q159">
        <v>6.6120625465376017</v>
      </c>
    </row>
    <row r="160" spans="2:17" x14ac:dyDescent="0.25">
      <c r="B160">
        <v>1.5206812652068127E-2</v>
      </c>
      <c r="C160">
        <v>1.9464720194647203</v>
      </c>
      <c r="D160">
        <v>0</v>
      </c>
      <c r="E160">
        <v>1.1861313868613137</v>
      </c>
      <c r="F160">
        <v>7.39051094890511</v>
      </c>
      <c r="G160">
        <v>8.1660583941605847</v>
      </c>
      <c r="H160">
        <v>7.5273722627737225</v>
      </c>
      <c r="I160">
        <v>6.0066909975669098</v>
      </c>
      <c r="J160">
        <v>7.0407542579075431</v>
      </c>
      <c r="K160">
        <v>3.832116788321168</v>
      </c>
      <c r="L160">
        <v>5.6721411192214113</v>
      </c>
      <c r="M160">
        <v>6.2804136253041358</v>
      </c>
      <c r="N160">
        <v>3.2086374695863751</v>
      </c>
      <c r="O160">
        <v>8.9872262773722618</v>
      </c>
      <c r="P160">
        <v>9.3369829683698295</v>
      </c>
      <c r="Q160">
        <v>10.249391727493917</v>
      </c>
    </row>
    <row r="161" spans="2:17" x14ac:dyDescent="0.25">
      <c r="B161">
        <v>2.4122807017543857</v>
      </c>
      <c r="C161">
        <v>3.0847953216374271</v>
      </c>
      <c r="D161">
        <v>0</v>
      </c>
      <c r="E161">
        <v>2.4122807017543857</v>
      </c>
      <c r="F161">
        <v>5.4824561403508767</v>
      </c>
      <c r="G161">
        <v>1.5058479532163744</v>
      </c>
      <c r="H161">
        <v>5.8187134502923978</v>
      </c>
      <c r="I161">
        <v>4.3421052631578947</v>
      </c>
      <c r="J161">
        <v>7.2514619883040936</v>
      </c>
      <c r="K161">
        <v>3.3771929824561404</v>
      </c>
      <c r="L161">
        <v>6.564327485380117</v>
      </c>
      <c r="M161">
        <v>4.0497076023391818</v>
      </c>
      <c r="N161">
        <v>12.967836257309942</v>
      </c>
      <c r="O161">
        <v>11.900584795321638</v>
      </c>
      <c r="P161">
        <v>7.3099415204678362</v>
      </c>
      <c r="Q161">
        <v>8.2748538011695913</v>
      </c>
    </row>
    <row r="162" spans="2:17" x14ac:dyDescent="0.25">
      <c r="B162">
        <v>0.92939589266976474</v>
      </c>
      <c r="C162">
        <v>2.6083046020086944</v>
      </c>
      <c r="D162">
        <v>1.603957427672013</v>
      </c>
      <c r="E162">
        <v>4.3621645930145405</v>
      </c>
      <c r="F162">
        <v>10.807974816369361</v>
      </c>
      <c r="G162">
        <v>8.544446110028483</v>
      </c>
      <c r="H162">
        <v>11.677409683705593</v>
      </c>
      <c r="I162">
        <v>6.6706640683555678</v>
      </c>
      <c r="J162">
        <v>5.006745615350022</v>
      </c>
      <c r="K162">
        <v>0</v>
      </c>
      <c r="L162">
        <v>3.207914855344026</v>
      </c>
      <c r="M162">
        <v>3.6576225453455256</v>
      </c>
      <c r="N162">
        <v>7.3302353470244341</v>
      </c>
      <c r="O162">
        <v>8.4694948283615652</v>
      </c>
      <c r="P162">
        <v>10.882926098036275</v>
      </c>
      <c r="Q162">
        <v>8.0497676510268334</v>
      </c>
    </row>
    <row r="163" spans="2:17" x14ac:dyDescent="0.25">
      <c r="B163">
        <v>1.1492443324937029</v>
      </c>
      <c r="C163">
        <v>2.0938287153652393</v>
      </c>
      <c r="D163">
        <v>0</v>
      </c>
      <c r="E163">
        <v>2.5818639798488663</v>
      </c>
      <c r="F163">
        <v>6.4389168765743072</v>
      </c>
      <c r="G163">
        <v>5.9666246851385392</v>
      </c>
      <c r="H163">
        <v>5.6675062972292185</v>
      </c>
      <c r="I163">
        <v>3.6051637279596975</v>
      </c>
      <c r="J163">
        <v>6.5963476070528966</v>
      </c>
      <c r="K163">
        <v>4.8488664987405539</v>
      </c>
      <c r="L163">
        <v>7.3835012594458433</v>
      </c>
      <c r="M163">
        <v>5.0062972292191432</v>
      </c>
      <c r="N163">
        <v>8.5799748110831224</v>
      </c>
      <c r="O163">
        <v>7.0214105793450887</v>
      </c>
      <c r="P163">
        <v>9.5560453400503764</v>
      </c>
      <c r="Q163">
        <v>11.256297229219143</v>
      </c>
    </row>
    <row r="164" spans="2:17" x14ac:dyDescent="0.25">
      <c r="B164">
        <v>1.1700468018720749</v>
      </c>
      <c r="C164">
        <v>1.903276131045242</v>
      </c>
      <c r="D164">
        <v>0</v>
      </c>
      <c r="E164">
        <v>2.9173166926677068</v>
      </c>
      <c r="F164">
        <v>7.0982839313572548</v>
      </c>
      <c r="G164">
        <v>4.9297971918876753</v>
      </c>
      <c r="H164">
        <v>8.8455538221528869</v>
      </c>
      <c r="I164">
        <v>7.7067082683307335</v>
      </c>
      <c r="J164">
        <v>3.4009360374414972</v>
      </c>
      <c r="K164">
        <v>1.7316692667706708</v>
      </c>
      <c r="L164">
        <v>6.0374414976599065</v>
      </c>
      <c r="M164">
        <v>8.2527301092043679</v>
      </c>
      <c r="N164">
        <v>12.574102964118564</v>
      </c>
      <c r="O164">
        <v>11.060842433697347</v>
      </c>
      <c r="P164">
        <v>7.5039001560062406</v>
      </c>
      <c r="Q164">
        <v>10.421216848673948</v>
      </c>
    </row>
    <row r="165" spans="2:17" x14ac:dyDescent="0.25">
      <c r="B165">
        <v>0.54432348367029548</v>
      </c>
      <c r="C165">
        <v>2.4105754276827369</v>
      </c>
      <c r="D165">
        <v>0</v>
      </c>
      <c r="E165">
        <v>2.3017107309486784</v>
      </c>
      <c r="F165">
        <v>2.068429237947123</v>
      </c>
      <c r="G165">
        <v>2.4105754276827369</v>
      </c>
      <c r="H165">
        <v>2.3794712286158632</v>
      </c>
      <c r="I165">
        <v>2.4572317262830481</v>
      </c>
      <c r="J165">
        <v>2.6594090202177294</v>
      </c>
      <c r="K165">
        <v>2.4883359253499222</v>
      </c>
      <c r="L165">
        <v>0.8398133748055987</v>
      </c>
      <c r="M165">
        <v>3.297045101088647</v>
      </c>
      <c r="N165">
        <v>11.461897356143078</v>
      </c>
      <c r="O165">
        <v>10.917573872472785</v>
      </c>
      <c r="P165">
        <v>11.632970451010886</v>
      </c>
      <c r="Q165">
        <v>11.804043545878693</v>
      </c>
    </row>
    <row r="166" spans="2:17" x14ac:dyDescent="0.25">
      <c r="B166">
        <v>2.7269957343083484</v>
      </c>
      <c r="C166">
        <v>4.357099329677026</v>
      </c>
      <c r="D166">
        <v>2.8184034125533213</v>
      </c>
      <c r="E166">
        <v>5.0731261425959779</v>
      </c>
      <c r="F166">
        <v>2.3004265691651433</v>
      </c>
      <c r="G166">
        <v>9.1407678244972576E-2</v>
      </c>
      <c r="H166">
        <v>2.1937842778793417</v>
      </c>
      <c r="I166">
        <v>0.25898842169408898</v>
      </c>
      <c r="J166">
        <v>2.117611212675198</v>
      </c>
      <c r="K166">
        <v>0</v>
      </c>
      <c r="L166">
        <v>3.3363802559414992</v>
      </c>
      <c r="M166">
        <v>5.0883607556368071</v>
      </c>
      <c r="N166">
        <v>8.9274832419256551</v>
      </c>
      <c r="O166">
        <v>8.2114564290067023</v>
      </c>
      <c r="P166">
        <v>6.3223644119439371</v>
      </c>
      <c r="Q166">
        <v>8.5770871419865937</v>
      </c>
    </row>
    <row r="167" spans="2:17" x14ac:dyDescent="0.25">
      <c r="B167">
        <v>2.0944741532976829</v>
      </c>
      <c r="C167">
        <v>4.0255496137849081</v>
      </c>
      <c r="D167">
        <v>2.5549613784907903</v>
      </c>
      <c r="E167">
        <v>4.5603089720736785</v>
      </c>
      <c r="F167">
        <v>3.1937017231134881</v>
      </c>
      <c r="G167">
        <v>7.0261437908496731</v>
      </c>
      <c r="H167">
        <v>2.1984551396316103</v>
      </c>
      <c r="I167">
        <v>0.22281639928698754</v>
      </c>
      <c r="J167">
        <v>5.7486631016042784</v>
      </c>
      <c r="K167">
        <v>5.0356506238859176</v>
      </c>
      <c r="L167">
        <v>0</v>
      </c>
      <c r="M167">
        <v>2.6143790849673203</v>
      </c>
      <c r="N167">
        <v>9.1354723707664878</v>
      </c>
      <c r="O167">
        <v>6.5062388591800353</v>
      </c>
      <c r="P167">
        <v>7.1598336304218666</v>
      </c>
      <c r="Q167">
        <v>10.412953060011883</v>
      </c>
    </row>
    <row r="168" spans="2:17" x14ac:dyDescent="0.25">
      <c r="B168">
        <v>0.949367088607595</v>
      </c>
      <c r="C168">
        <v>1.4556962025316456</v>
      </c>
      <c r="D168">
        <v>0</v>
      </c>
      <c r="E168">
        <v>1.139240506329114</v>
      </c>
      <c r="F168">
        <v>4.287974683544304</v>
      </c>
      <c r="G168">
        <v>2.6582278481012658</v>
      </c>
      <c r="H168">
        <v>5.5854430379746836</v>
      </c>
      <c r="I168">
        <v>2.3892405063291138</v>
      </c>
      <c r="J168">
        <v>0.72784810126582278</v>
      </c>
      <c r="K168">
        <v>0.60126582278481011</v>
      </c>
      <c r="L168">
        <v>3.1803797468354436</v>
      </c>
      <c r="M168">
        <v>0.72784810126582278</v>
      </c>
      <c r="N168">
        <v>10.822784810126581</v>
      </c>
      <c r="O168">
        <v>6.5822784810126587</v>
      </c>
      <c r="P168">
        <v>3.8607594936708858</v>
      </c>
      <c r="Q168">
        <v>7.0886075949367093</v>
      </c>
    </row>
    <row r="169" spans="2:17" x14ac:dyDescent="0.25">
      <c r="B169">
        <v>0</v>
      </c>
      <c r="C169">
        <v>1.5512378564713256</v>
      </c>
      <c r="D169">
        <v>0.32905045440300845</v>
      </c>
      <c r="E169">
        <v>2.4130366656220619</v>
      </c>
      <c r="F169">
        <v>11.955499843309306</v>
      </c>
      <c r="G169">
        <v>10.654967094954559</v>
      </c>
      <c r="H169">
        <v>12.127859605139454</v>
      </c>
      <c r="I169">
        <v>10.701974302726418</v>
      </c>
      <c r="J169">
        <v>4.5910372923848319</v>
      </c>
      <c r="K169">
        <v>5.7505484174240049</v>
      </c>
      <c r="L169">
        <v>6.0169225947978688</v>
      </c>
      <c r="M169">
        <v>4.9044186775305549</v>
      </c>
      <c r="N169">
        <v>12.832967721717331</v>
      </c>
      <c r="O169">
        <v>13.945471638984644</v>
      </c>
      <c r="P169">
        <v>9.9028517706048262</v>
      </c>
      <c r="Q169">
        <v>10.451269194609839</v>
      </c>
    </row>
    <row r="170" spans="2:17" x14ac:dyDescent="0.25">
      <c r="B170">
        <v>0.99176075678974673</v>
      </c>
      <c r="C170">
        <v>2.0140372291730242</v>
      </c>
      <c r="D170">
        <v>0</v>
      </c>
      <c r="E170">
        <v>3.3872444308819043</v>
      </c>
      <c r="F170">
        <v>5.3555080866646323</v>
      </c>
      <c r="G170">
        <v>0.54928288068355202</v>
      </c>
      <c r="H170">
        <v>4.9893194995422645</v>
      </c>
      <c r="I170">
        <v>3.8144644491913335</v>
      </c>
      <c r="J170">
        <v>2.6090936832468721</v>
      </c>
      <c r="K170">
        <v>2.4717729630759839</v>
      </c>
      <c r="L170">
        <v>0.68660360085444005</v>
      </c>
      <c r="M170">
        <v>1.4952700640830028</v>
      </c>
      <c r="N170">
        <v>7.0796460176991154</v>
      </c>
      <c r="O170">
        <v>10.146475434848949</v>
      </c>
      <c r="P170">
        <v>7.9798596277082705</v>
      </c>
      <c r="Q170">
        <v>9.1852303936527306</v>
      </c>
    </row>
    <row r="171" spans="2:17" x14ac:dyDescent="0.25">
      <c r="B171">
        <v>1.7659335366832558</v>
      </c>
      <c r="C171">
        <v>2.7612778937229092</v>
      </c>
      <c r="D171">
        <v>0</v>
      </c>
      <c r="E171">
        <v>2.841547599935784</v>
      </c>
      <c r="F171">
        <v>7.8664312088617754</v>
      </c>
      <c r="G171">
        <v>3.6763525445496867</v>
      </c>
      <c r="H171">
        <v>7.3848129715845241</v>
      </c>
      <c r="I171">
        <v>2.8576015411783593</v>
      </c>
      <c r="J171">
        <v>5.3620163750200671</v>
      </c>
      <c r="K171">
        <v>3.8047840744902874</v>
      </c>
      <c r="L171">
        <v>3.1144646010595602</v>
      </c>
      <c r="M171">
        <v>5.0088296676834165</v>
      </c>
      <c r="N171">
        <v>11.655161342109487</v>
      </c>
      <c r="O171">
        <v>10.194252689035158</v>
      </c>
      <c r="P171">
        <v>10.274522395248033</v>
      </c>
      <c r="Q171">
        <v>8.9902070958420293</v>
      </c>
    </row>
    <row r="172" spans="2:17" x14ac:dyDescent="0.25">
      <c r="B172">
        <v>0</v>
      </c>
      <c r="C172">
        <v>1.0049474335188622</v>
      </c>
      <c r="D172">
        <v>0</v>
      </c>
      <c r="E172">
        <v>2.3809523809523809</v>
      </c>
      <c r="F172">
        <v>1.8862090290661719</v>
      </c>
      <c r="G172">
        <v>3.927025355596784</v>
      </c>
      <c r="H172">
        <v>2.2572665429808287</v>
      </c>
      <c r="I172">
        <v>2.752009894867038</v>
      </c>
      <c r="J172">
        <v>6.1997526283240569</v>
      </c>
      <c r="K172">
        <v>3.5868893011750154</v>
      </c>
      <c r="L172">
        <v>0.40197897340754479</v>
      </c>
      <c r="M172">
        <v>1.5460729746444033</v>
      </c>
      <c r="N172">
        <v>8.4106369820655527</v>
      </c>
      <c r="O172">
        <v>4.3599257884972165</v>
      </c>
      <c r="P172">
        <v>6.8027210884353746</v>
      </c>
      <c r="Q172">
        <v>7.421150278293136</v>
      </c>
    </row>
    <row r="173" spans="2:17" x14ac:dyDescent="0.25">
      <c r="B173">
        <v>1.7018690168667374</v>
      </c>
      <c r="C173">
        <v>1.8386263485792433</v>
      </c>
      <c r="D173">
        <v>1.367573317125057</v>
      </c>
      <c r="E173">
        <v>3.3277617383376388</v>
      </c>
      <c r="F173">
        <v>5.5614648229752319</v>
      </c>
      <c r="G173">
        <v>6.0932988907460874</v>
      </c>
      <c r="H173">
        <v>4.8472876462543688</v>
      </c>
      <c r="I173">
        <v>5.2423643823127186</v>
      </c>
      <c r="J173">
        <v>2.0209694575292509</v>
      </c>
      <c r="K173">
        <v>0</v>
      </c>
      <c r="L173">
        <v>5.1815833459960494</v>
      </c>
      <c r="M173">
        <v>3.0998328521501293</v>
      </c>
      <c r="N173">
        <v>8.9803981157878745</v>
      </c>
      <c r="O173">
        <v>8.0079015347211673</v>
      </c>
      <c r="P173">
        <v>6.5491566631211056</v>
      </c>
      <c r="Q173">
        <v>4.2698678012460114</v>
      </c>
    </row>
    <row r="174" spans="2:17" x14ac:dyDescent="0.25">
      <c r="B174">
        <v>1.7859800565560351</v>
      </c>
      <c r="C174">
        <v>2.7533859205238875</v>
      </c>
      <c r="D174">
        <v>2.0687602321774072</v>
      </c>
      <c r="E174">
        <v>4.1375204643548145</v>
      </c>
      <c r="F174">
        <v>4.7328471498734936</v>
      </c>
      <c r="G174">
        <v>3.6612591159398722</v>
      </c>
      <c r="H174">
        <v>2.5301384134543832</v>
      </c>
      <c r="I174">
        <v>1.5031998809346629</v>
      </c>
      <c r="J174">
        <v>2.8724512576276231</v>
      </c>
      <c r="K174">
        <v>4.956094656942998</v>
      </c>
      <c r="L174">
        <v>2.7682690876618543</v>
      </c>
      <c r="M174">
        <v>0</v>
      </c>
      <c r="N174">
        <v>9.9717219824378631</v>
      </c>
      <c r="O174">
        <v>10.760529840750111</v>
      </c>
      <c r="P174">
        <v>11.028426849233517</v>
      </c>
      <c r="Q174">
        <v>9.3466289626432513</v>
      </c>
    </row>
    <row r="175" spans="2:17" x14ac:dyDescent="0.25">
      <c r="B175">
        <v>0.20042949176807445</v>
      </c>
      <c r="C175">
        <v>1.789549033643522</v>
      </c>
      <c r="D175">
        <v>0</v>
      </c>
      <c r="E175">
        <v>1.1453113815318539</v>
      </c>
      <c r="F175">
        <v>3.2068718682891912</v>
      </c>
      <c r="G175">
        <v>0.2720114531138153</v>
      </c>
      <c r="H175">
        <v>1.4602720114531138</v>
      </c>
      <c r="I175">
        <v>0.74445239799570506</v>
      </c>
      <c r="J175">
        <v>0.74445239799570506</v>
      </c>
      <c r="K175">
        <v>1.7322834645669292</v>
      </c>
      <c r="L175">
        <v>4.5812455261274154</v>
      </c>
      <c r="M175">
        <v>1.0164638511095205</v>
      </c>
      <c r="N175">
        <v>5.6120257695060838</v>
      </c>
      <c r="O175">
        <v>8.5755189692197575</v>
      </c>
      <c r="P175">
        <v>5.2970651395848245</v>
      </c>
      <c r="Q175">
        <v>7.8310665712240519</v>
      </c>
    </row>
    <row r="176" spans="2:17" x14ac:dyDescent="0.25">
      <c r="B176">
        <v>0.1052789893217025</v>
      </c>
      <c r="C176">
        <v>1.68446382914724</v>
      </c>
      <c r="D176">
        <v>0</v>
      </c>
      <c r="E176">
        <v>2.6018950218077905</v>
      </c>
      <c r="F176">
        <v>9.4600691833358397</v>
      </c>
      <c r="G176">
        <v>9.5352684614227705</v>
      </c>
      <c r="H176">
        <v>10.964054745074447</v>
      </c>
      <c r="I176">
        <v>10.72341705519627</v>
      </c>
      <c r="J176">
        <v>0.91743119266055051</v>
      </c>
      <c r="K176">
        <v>1.3235072943299744</v>
      </c>
      <c r="L176">
        <v>1.2182283050082721</v>
      </c>
      <c r="M176">
        <v>0.75199278086930366</v>
      </c>
      <c r="N176">
        <v>4.5721161076853667</v>
      </c>
      <c r="O176">
        <v>6.8431343059106631</v>
      </c>
      <c r="P176">
        <v>8.1215220333884801</v>
      </c>
      <c r="Q176">
        <v>7.128891562640999</v>
      </c>
    </row>
    <row r="177" spans="1:20" x14ac:dyDescent="0.25">
      <c r="B177">
        <v>1.3176144244105408</v>
      </c>
      <c r="C177">
        <v>2.3751733703190014</v>
      </c>
      <c r="D177">
        <v>0</v>
      </c>
      <c r="E177">
        <v>3.6234396671289875</v>
      </c>
      <c r="F177">
        <v>2.8085991678224689</v>
      </c>
      <c r="G177">
        <v>4.8543689320388346</v>
      </c>
      <c r="H177">
        <v>3.5367545076282938</v>
      </c>
      <c r="I177">
        <v>4.0048543689320395</v>
      </c>
      <c r="J177">
        <v>2.3578363384188625</v>
      </c>
      <c r="K177">
        <v>6.4493758668515948</v>
      </c>
      <c r="L177">
        <v>5.6865464632454925</v>
      </c>
      <c r="M177">
        <v>7.9230235783633844</v>
      </c>
      <c r="N177">
        <v>12.794729542302358</v>
      </c>
      <c r="O177">
        <v>8.4431345353675447</v>
      </c>
      <c r="P177">
        <v>12.725381414701802</v>
      </c>
      <c r="Q177">
        <v>8.0963938973647718</v>
      </c>
    </row>
    <row r="178" spans="1:20" x14ac:dyDescent="0.25">
      <c r="B178">
        <v>0.19649334945586455</v>
      </c>
      <c r="C178">
        <v>1.7230955259975818</v>
      </c>
      <c r="D178">
        <v>0</v>
      </c>
      <c r="E178">
        <v>3.2799274486094312</v>
      </c>
      <c r="F178">
        <v>10.021160822249094</v>
      </c>
      <c r="G178">
        <v>9.5979443772672308</v>
      </c>
      <c r="H178">
        <v>8.9782345828295043</v>
      </c>
      <c r="I178">
        <v>11.33615477629988</v>
      </c>
      <c r="J178">
        <v>4.4891172914147521</v>
      </c>
      <c r="K178">
        <v>6.9226118500604592</v>
      </c>
      <c r="L178">
        <v>2.8718258766626361</v>
      </c>
      <c r="M178">
        <v>4.0961305925030231</v>
      </c>
      <c r="N178">
        <v>12.923216444981861</v>
      </c>
      <c r="O178">
        <v>11.018742442563482</v>
      </c>
      <c r="P178">
        <v>10.595525997581619</v>
      </c>
      <c r="Q178">
        <v>9.9002418379685615</v>
      </c>
    </row>
    <row r="179" spans="1:20" x14ac:dyDescent="0.25">
      <c r="B179">
        <v>0.4899636478583847</v>
      </c>
      <c r="C179">
        <v>2.7343132606290501</v>
      </c>
      <c r="D179">
        <v>0</v>
      </c>
      <c r="E179">
        <v>2.370791844476055</v>
      </c>
      <c r="F179">
        <v>3.7300458353089936</v>
      </c>
      <c r="G179">
        <v>2.370791844476055</v>
      </c>
      <c r="H179">
        <v>3.3507191401928247</v>
      </c>
      <c r="I179">
        <v>1.9756598703967125</v>
      </c>
      <c r="J179">
        <v>3.1610557926347398</v>
      </c>
      <c r="K179">
        <v>3.050418839892524</v>
      </c>
      <c r="L179">
        <v>4.4570886676149835</v>
      </c>
      <c r="M179">
        <v>4.2042042042042045</v>
      </c>
      <c r="N179">
        <v>9.3251145882724824</v>
      </c>
      <c r="O179">
        <v>9.8150782361308675</v>
      </c>
      <c r="P179">
        <v>6.3853327011221745</v>
      </c>
      <c r="Q179">
        <v>8.2029397818871495</v>
      </c>
    </row>
    <row r="180" spans="1:20" x14ac:dyDescent="0.25">
      <c r="B180">
        <v>1.8832684824902726</v>
      </c>
      <c r="C180">
        <v>2.2568093385214008</v>
      </c>
      <c r="D180">
        <v>0</v>
      </c>
      <c r="E180">
        <v>2.536964980544747</v>
      </c>
      <c r="F180">
        <v>2.4280155642023344</v>
      </c>
      <c r="G180">
        <v>4.0466926070038909</v>
      </c>
      <c r="H180">
        <v>0.82490272373540852</v>
      </c>
      <c r="I180">
        <v>2.4124513618677046</v>
      </c>
      <c r="J180">
        <v>2.5525291828793777</v>
      </c>
      <c r="K180">
        <v>1.7120622568093387</v>
      </c>
      <c r="L180">
        <v>1.245136186770428</v>
      </c>
      <c r="M180">
        <v>0.29571984435797666</v>
      </c>
      <c r="N180">
        <v>8.5136186770428015</v>
      </c>
      <c r="O180">
        <v>9.3073929961089501</v>
      </c>
      <c r="P180">
        <v>10.894941634241246</v>
      </c>
      <c r="Q180">
        <v>11.424124513618677</v>
      </c>
    </row>
    <row r="181" spans="1:20" x14ac:dyDescent="0.25">
      <c r="B181">
        <v>0.10852713178294572</v>
      </c>
      <c r="C181">
        <v>1.9844961240310079</v>
      </c>
      <c r="D181">
        <v>0</v>
      </c>
      <c r="E181">
        <v>2.248062015503876</v>
      </c>
      <c r="F181">
        <v>3.9224806201550386</v>
      </c>
      <c r="G181">
        <v>7.1627906976744189</v>
      </c>
      <c r="H181">
        <v>3.2093023255813953</v>
      </c>
      <c r="I181">
        <v>4.9612403100775193</v>
      </c>
      <c r="J181">
        <v>4.3255813953488369</v>
      </c>
      <c r="K181">
        <v>3.3798449612403103</v>
      </c>
      <c r="L181">
        <v>4.2480620155038755</v>
      </c>
      <c r="M181">
        <v>4.8062015503875966</v>
      </c>
      <c r="N181">
        <v>12.186046511627907</v>
      </c>
      <c r="O181">
        <v>11.085271317829458</v>
      </c>
      <c r="P181">
        <v>8.7286821705426352</v>
      </c>
      <c r="Q181">
        <v>9.2093023255813957</v>
      </c>
    </row>
    <row r="182" spans="1:20" x14ac:dyDescent="0.25">
      <c r="B182">
        <v>1.1206225680933852</v>
      </c>
      <c r="C182">
        <v>1.4474708171206225</v>
      </c>
      <c r="D182">
        <v>0</v>
      </c>
      <c r="E182">
        <v>2.459143968871595</v>
      </c>
      <c r="F182">
        <v>7.2529182879377432</v>
      </c>
      <c r="G182">
        <v>4.1400778210116727</v>
      </c>
      <c r="H182">
        <v>5.4785992217898833</v>
      </c>
      <c r="I182">
        <v>4.3424124513618674</v>
      </c>
      <c r="J182">
        <v>4.7315175097276265</v>
      </c>
      <c r="K182">
        <v>1.3229571984435797</v>
      </c>
      <c r="L182">
        <v>3.4241245136186773</v>
      </c>
      <c r="M182">
        <v>1.8521400778210118</v>
      </c>
      <c r="N182">
        <v>11.766536964980546</v>
      </c>
      <c r="O182">
        <v>8.1867704280155653</v>
      </c>
      <c r="P182">
        <v>6.6303501945525296</v>
      </c>
      <c r="Q182">
        <v>8.7626459143968862</v>
      </c>
    </row>
    <row r="183" spans="1:20" x14ac:dyDescent="0.25">
      <c r="B183">
        <v>1.0846689331390642</v>
      </c>
      <c r="C183">
        <v>2.2988505747126435</v>
      </c>
      <c r="D183">
        <v>0</v>
      </c>
      <c r="E183">
        <v>3.8853812530354541</v>
      </c>
      <c r="F183">
        <v>5.4071555771410065</v>
      </c>
      <c r="G183">
        <v>3.3997085964060223</v>
      </c>
      <c r="H183">
        <v>6.00615185365064</v>
      </c>
      <c r="I183">
        <v>4.3872429982192003</v>
      </c>
      <c r="J183">
        <v>6.5242026873886996</v>
      </c>
      <c r="K183">
        <v>4.2415412012303708</v>
      </c>
      <c r="L183">
        <v>7.3498462036587346</v>
      </c>
      <c r="M183">
        <v>5.7471264367816088</v>
      </c>
      <c r="N183">
        <v>12.01230370730128</v>
      </c>
      <c r="O183">
        <v>9.2115913874048889</v>
      </c>
      <c r="P183">
        <v>4.9862392747288329</v>
      </c>
      <c r="Q183">
        <v>8.3859478711348547</v>
      </c>
    </row>
    <row r="184" spans="1:20" x14ac:dyDescent="0.25">
      <c r="B184">
        <v>1.0388437217705511</v>
      </c>
      <c r="C184">
        <v>3.1767539897621195</v>
      </c>
      <c r="D184">
        <v>1.7464619090635352</v>
      </c>
      <c r="E184">
        <v>4.5618789521228544</v>
      </c>
      <c r="F184">
        <v>0.61728395061728392</v>
      </c>
      <c r="G184">
        <v>1.0087323095453178</v>
      </c>
      <c r="H184">
        <v>0.27100271002710025</v>
      </c>
      <c r="I184">
        <v>0</v>
      </c>
      <c r="J184">
        <v>3.2971996386630531</v>
      </c>
      <c r="K184">
        <v>4.953327311050888</v>
      </c>
      <c r="L184">
        <v>3.5983137609153872</v>
      </c>
      <c r="M184">
        <v>1.9873532068654018</v>
      </c>
      <c r="N184">
        <v>12.451068955133996</v>
      </c>
      <c r="O184">
        <v>10.644384221619994</v>
      </c>
      <c r="P184">
        <v>9.3947606142728102</v>
      </c>
      <c r="Q184">
        <v>9.9217103282143935</v>
      </c>
    </row>
    <row r="185" spans="1:20" x14ac:dyDescent="0.25">
      <c r="A185" t="s">
        <v>102</v>
      </c>
      <c r="B185">
        <f>AVERAGE(B95:B184)</f>
        <v>1.2019527429757637</v>
      </c>
      <c r="C185">
        <f t="shared" ref="C185:Q185" si="1">AVERAGE(C95:C184)</f>
        <v>2.6379499372192452</v>
      </c>
      <c r="D185">
        <f t="shared" si="1"/>
        <v>0.86062422704963648</v>
      </c>
      <c r="E185">
        <f t="shared" si="1"/>
        <v>3.0735367352029912</v>
      </c>
      <c r="F185">
        <f t="shared" si="1"/>
        <v>4.9032698515199158</v>
      </c>
      <c r="G185">
        <f t="shared" si="1"/>
        <v>4.4476834682136399</v>
      </c>
      <c r="H185">
        <f t="shared" si="1"/>
        <v>4.6043168283890727</v>
      </c>
      <c r="I185">
        <f t="shared" si="1"/>
        <v>3.9961852885462519</v>
      </c>
      <c r="J185">
        <f t="shared" si="1"/>
        <v>3.5189910807579232</v>
      </c>
      <c r="K185">
        <f t="shared" si="1"/>
        <v>3.4195686863689017</v>
      </c>
      <c r="L185">
        <f t="shared" si="1"/>
        <v>3.2393640555594994</v>
      </c>
      <c r="M185">
        <f t="shared" si="1"/>
        <v>3.5237047459869593</v>
      </c>
      <c r="N185">
        <f t="shared" si="1"/>
        <v>9.7507395821680287</v>
      </c>
      <c r="O185">
        <f t="shared" si="1"/>
        <v>9.0882020510137362</v>
      </c>
      <c r="P185">
        <f t="shared" si="1"/>
        <v>8.5151069001234383</v>
      </c>
      <c r="Q185">
        <f t="shared" si="1"/>
        <v>9.0938398828789246</v>
      </c>
    </row>
    <row r="188" spans="1:20" x14ac:dyDescent="0.25">
      <c r="B188">
        <v>0</v>
      </c>
      <c r="C188">
        <v>1.1980706394896532</v>
      </c>
      <c r="D188">
        <v>0.91800217831025355</v>
      </c>
      <c r="E188">
        <v>1.7426482028940409</v>
      </c>
      <c r="F188">
        <v>26.995487785903222</v>
      </c>
      <c r="G188">
        <v>26.217519838182668</v>
      </c>
      <c r="H188">
        <v>26.170841761319437</v>
      </c>
      <c r="I188">
        <v>27.213318811264976</v>
      </c>
      <c r="J188">
        <v>13.489964213474403</v>
      </c>
      <c r="K188">
        <v>12.680877547845029</v>
      </c>
      <c r="L188">
        <v>11.731756651625954</v>
      </c>
      <c r="M188">
        <v>10.362533063637779</v>
      </c>
      <c r="N188">
        <v>15.263731134277267</v>
      </c>
      <c r="O188">
        <v>14.610238058192001</v>
      </c>
      <c r="P188">
        <v>18.997977283335928</v>
      </c>
      <c r="Q188">
        <v>17.597634977438929</v>
      </c>
      <c r="R188">
        <v>0.29562782013381045</v>
      </c>
      <c r="S188">
        <v>1.1358332036720087</v>
      </c>
      <c r="T188">
        <v>4.5900108915512678</v>
      </c>
    </row>
    <row r="189" spans="1:20" x14ac:dyDescent="0.25">
      <c r="B189">
        <v>2.0916030534351147</v>
      </c>
      <c r="C189">
        <v>2.4122137404580153</v>
      </c>
      <c r="D189">
        <v>0.29007633587786258</v>
      </c>
      <c r="E189">
        <v>2.778625954198473</v>
      </c>
      <c r="F189">
        <v>20.778625954198475</v>
      </c>
      <c r="G189">
        <v>20.015267175572518</v>
      </c>
      <c r="H189">
        <v>20.137404580152669</v>
      </c>
      <c r="I189">
        <v>20.381679389312975</v>
      </c>
      <c r="J189">
        <v>12.732824427480915</v>
      </c>
      <c r="K189">
        <v>12.885496183206108</v>
      </c>
      <c r="L189">
        <v>12.65648854961832</v>
      </c>
      <c r="M189">
        <v>11.404580152671755</v>
      </c>
      <c r="N189">
        <v>13.709923664122137</v>
      </c>
      <c r="O189">
        <v>16.229007633587784</v>
      </c>
      <c r="P189">
        <v>13.389312977099236</v>
      </c>
      <c r="Q189">
        <v>15.038167938931299</v>
      </c>
      <c r="R189">
        <v>0</v>
      </c>
      <c r="S189">
        <v>2.7328244274809159</v>
      </c>
      <c r="T189">
        <v>3.7557251908396947</v>
      </c>
    </row>
    <row r="190" spans="1:20" x14ac:dyDescent="0.25">
      <c r="B190">
        <v>3.2279645425656462</v>
      </c>
      <c r="C190">
        <v>2.8600100351229303</v>
      </c>
      <c r="D190">
        <v>0.83626024418799128</v>
      </c>
      <c r="E190">
        <v>2.2244522495400565</v>
      </c>
      <c r="F190">
        <v>25.255059374477341</v>
      </c>
      <c r="G190">
        <v>24.318447900986786</v>
      </c>
      <c r="H190">
        <v>25.572838267268772</v>
      </c>
      <c r="I190">
        <v>25.1045325305235</v>
      </c>
      <c r="J190">
        <v>11.841445057701955</v>
      </c>
      <c r="K190">
        <v>10.938283993978926</v>
      </c>
      <c r="L190">
        <v>12.242849974912193</v>
      </c>
      <c r="M190">
        <v>10.369627027931092</v>
      </c>
      <c r="N190">
        <v>13.129285833751464</v>
      </c>
      <c r="O190">
        <v>16.591403244689747</v>
      </c>
      <c r="P190">
        <v>19.384512460277641</v>
      </c>
      <c r="Q190">
        <v>15.688242180966716</v>
      </c>
      <c r="R190">
        <v>0</v>
      </c>
      <c r="S190">
        <v>1.8564977420973405</v>
      </c>
      <c r="T190">
        <v>4.6328817528014721</v>
      </c>
    </row>
    <row r="191" spans="1:20" x14ac:dyDescent="0.25">
      <c r="B191">
        <v>1.3595874355368025</v>
      </c>
      <c r="C191">
        <v>1.8909204563213002</v>
      </c>
      <c r="D191">
        <v>3.1254883575558681E-2</v>
      </c>
      <c r="E191">
        <v>2.8598218471636194</v>
      </c>
      <c r="F191">
        <v>19.8937333958431</v>
      </c>
      <c r="G191">
        <v>18.690420378184093</v>
      </c>
      <c r="H191">
        <v>18.737302703547428</v>
      </c>
      <c r="I191">
        <v>19.956243162994216</v>
      </c>
      <c r="J191">
        <v>8.7669948429442108</v>
      </c>
      <c r="K191">
        <v>4.5319581184560089</v>
      </c>
      <c r="L191">
        <v>6.1884669479606194</v>
      </c>
      <c r="M191">
        <v>6.4385060165650891</v>
      </c>
      <c r="N191">
        <v>10.8923269260822</v>
      </c>
      <c r="O191">
        <v>11.626816690107828</v>
      </c>
      <c r="P191">
        <v>13.033286451007969</v>
      </c>
      <c r="Q191">
        <v>12.08001250195343</v>
      </c>
      <c r="R191">
        <v>0.43756837005782151</v>
      </c>
      <c r="S191">
        <v>0</v>
      </c>
      <c r="T191">
        <v>4.5632130020315671</v>
      </c>
    </row>
    <row r="192" spans="1:20" x14ac:dyDescent="0.25">
      <c r="B192">
        <v>0</v>
      </c>
      <c r="C192">
        <v>1.6276546271895831</v>
      </c>
      <c r="D192">
        <v>1.9686870252674005</v>
      </c>
      <c r="E192">
        <v>3.0227871647806541</v>
      </c>
      <c r="F192">
        <v>17.299643466129282</v>
      </c>
      <c r="G192">
        <v>15.315454968221982</v>
      </c>
      <c r="H192">
        <v>16.059525654937218</v>
      </c>
      <c r="I192">
        <v>17.485661137808091</v>
      </c>
      <c r="J192">
        <v>4.9139668268485508</v>
      </c>
      <c r="K192">
        <v>8.23128197178732</v>
      </c>
      <c r="L192">
        <v>11.734614788404899</v>
      </c>
      <c r="M192">
        <v>12.385676639280732</v>
      </c>
      <c r="N192">
        <v>12.835219345837853</v>
      </c>
      <c r="O192">
        <v>9.8744380716168028</v>
      </c>
      <c r="P192">
        <v>10.525499922492637</v>
      </c>
      <c r="Q192">
        <v>9.7039218725778955</v>
      </c>
      <c r="R192">
        <v>0</v>
      </c>
      <c r="S192">
        <v>0.10851030847930554</v>
      </c>
      <c r="T192">
        <v>3.0227871647806541</v>
      </c>
    </row>
    <row r="193" spans="2:20" x14ac:dyDescent="0.25">
      <c r="B193">
        <v>2.858040201005025</v>
      </c>
      <c r="C193">
        <v>3.329145728643216</v>
      </c>
      <c r="D193">
        <v>0</v>
      </c>
      <c r="E193">
        <v>4.3969849246231156</v>
      </c>
      <c r="F193">
        <v>25.172738693467338</v>
      </c>
      <c r="G193">
        <v>24.214824120603016</v>
      </c>
      <c r="H193">
        <v>25.1570351758794</v>
      </c>
      <c r="I193">
        <v>25.109924623115575</v>
      </c>
      <c r="J193">
        <v>13.929020100502512</v>
      </c>
      <c r="K193">
        <v>15.169597989949748</v>
      </c>
      <c r="L193">
        <v>12.829773869346733</v>
      </c>
      <c r="M193">
        <v>12.923994974874372</v>
      </c>
      <c r="N193">
        <v>20.021984924623116</v>
      </c>
      <c r="O193">
        <v>20.147613065326635</v>
      </c>
      <c r="P193">
        <v>18.702889447236181</v>
      </c>
      <c r="Q193">
        <v>18.781407035175878</v>
      </c>
      <c r="R193">
        <v>2.983668341708543</v>
      </c>
      <c r="S193">
        <v>3.2820351758793969</v>
      </c>
      <c r="T193">
        <v>4.3969849246231156</v>
      </c>
    </row>
    <row r="194" spans="2:20" x14ac:dyDescent="0.25">
      <c r="B194">
        <v>4.1463414634146343</v>
      </c>
      <c r="C194">
        <v>2.8455284552845526</v>
      </c>
      <c r="D194">
        <v>1.3008130081300813</v>
      </c>
      <c r="E194">
        <v>4.9593495934959346</v>
      </c>
      <c r="F194">
        <v>22.845528455284551</v>
      </c>
      <c r="G194">
        <v>21.398373983739837</v>
      </c>
      <c r="H194">
        <v>21.544715447154474</v>
      </c>
      <c r="I194">
        <v>22.943089430894307</v>
      </c>
      <c r="J194">
        <v>12.959349593495936</v>
      </c>
      <c r="K194">
        <v>11.284552845528454</v>
      </c>
      <c r="L194">
        <v>11.121951219512196</v>
      </c>
      <c r="M194">
        <v>9.7235772357723569</v>
      </c>
      <c r="N194">
        <v>16.016260162601625</v>
      </c>
      <c r="O194">
        <v>17.821138211382113</v>
      </c>
      <c r="P194">
        <v>18.195121951219512</v>
      </c>
      <c r="Q194">
        <v>19.626016260162601</v>
      </c>
      <c r="R194">
        <v>0</v>
      </c>
      <c r="S194">
        <v>3.8048780487804876</v>
      </c>
      <c r="T194">
        <v>4.2601626016260159</v>
      </c>
    </row>
    <row r="195" spans="2:20" x14ac:dyDescent="0.25">
      <c r="B195">
        <v>3.1665299425758819</v>
      </c>
      <c r="C195">
        <v>3.051681706316653</v>
      </c>
      <c r="D195">
        <v>1.542247744052502</v>
      </c>
      <c r="E195">
        <v>4.0032813781788352</v>
      </c>
      <c r="F195">
        <v>20.492206726825266</v>
      </c>
      <c r="G195">
        <v>19.688269073010662</v>
      </c>
      <c r="H195">
        <v>20.114848236259228</v>
      </c>
      <c r="I195">
        <v>20.738310090237899</v>
      </c>
      <c r="J195">
        <v>12.469237079573421</v>
      </c>
      <c r="K195">
        <v>14.438063986874489</v>
      </c>
      <c r="L195">
        <v>15.324036095159968</v>
      </c>
      <c r="M195">
        <v>14.241181296144381</v>
      </c>
      <c r="N195">
        <v>19.081214109926169</v>
      </c>
      <c r="O195">
        <v>16.75143560295324</v>
      </c>
      <c r="P195">
        <v>17.24364232977851</v>
      </c>
      <c r="Q195">
        <v>16.866283839212471</v>
      </c>
      <c r="R195">
        <v>0</v>
      </c>
      <c r="S195">
        <v>5.3978671041837574</v>
      </c>
      <c r="T195">
        <v>3.1665299425758819</v>
      </c>
    </row>
    <row r="196" spans="2:20" x14ac:dyDescent="0.25">
      <c r="B196">
        <v>1.3321947053800172</v>
      </c>
      <c r="C196">
        <v>1.1955593509820666</v>
      </c>
      <c r="D196">
        <v>0</v>
      </c>
      <c r="E196">
        <v>4.7309991460290348</v>
      </c>
      <c r="F196">
        <v>30.179333902647308</v>
      </c>
      <c r="G196">
        <v>28.949615713065757</v>
      </c>
      <c r="H196">
        <v>29.444918872758326</v>
      </c>
      <c r="I196">
        <v>30.930828351836038</v>
      </c>
      <c r="J196">
        <v>21.5200683176772</v>
      </c>
      <c r="K196">
        <v>19.128949615713065</v>
      </c>
      <c r="L196">
        <v>21.43467122117848</v>
      </c>
      <c r="M196">
        <v>19.897523484201539</v>
      </c>
      <c r="N196">
        <v>18.992314261315116</v>
      </c>
      <c r="O196">
        <v>23.467122117847993</v>
      </c>
      <c r="P196">
        <v>25.157984628522627</v>
      </c>
      <c r="Q196">
        <v>22.527754056362085</v>
      </c>
      <c r="R196">
        <v>2.1690862510674638</v>
      </c>
      <c r="S196">
        <v>4.0819812126387705</v>
      </c>
      <c r="T196">
        <v>5.4141759180187874</v>
      </c>
    </row>
    <row r="197" spans="2:20" x14ac:dyDescent="0.25">
      <c r="B197">
        <v>0.77519379844961245</v>
      </c>
      <c r="C197">
        <v>2.452143648156937</v>
      </c>
      <c r="D197">
        <v>0</v>
      </c>
      <c r="E197">
        <v>3.6070242050308496</v>
      </c>
      <c r="F197">
        <v>23.208353108685333</v>
      </c>
      <c r="G197">
        <v>21.911090017402309</v>
      </c>
      <c r="H197">
        <v>22.385698465432686</v>
      </c>
      <c r="I197">
        <v>23.714602119917735</v>
      </c>
      <c r="J197">
        <v>14.428096820123399</v>
      </c>
      <c r="K197">
        <v>8.3372884037335862</v>
      </c>
      <c r="L197">
        <v>9.9351368454358493</v>
      </c>
      <c r="M197">
        <v>8.6695143173548477</v>
      </c>
      <c r="N197">
        <v>11.311501344723936</v>
      </c>
      <c r="O197">
        <v>12.29235880398671</v>
      </c>
      <c r="P197">
        <v>12.339819648789749</v>
      </c>
      <c r="Q197">
        <v>12.434741338395822</v>
      </c>
      <c r="R197">
        <v>0.20566366081316245</v>
      </c>
      <c r="S197">
        <v>1.3130833728840374</v>
      </c>
      <c r="T197">
        <v>4.0499920898591997</v>
      </c>
    </row>
    <row r="198" spans="2:20" x14ac:dyDescent="0.25">
      <c r="B198">
        <v>1.4500170590242238</v>
      </c>
      <c r="C198">
        <v>0.92118730808597749</v>
      </c>
      <c r="D198">
        <v>1.9276697372910272</v>
      </c>
      <c r="E198">
        <v>3.3435687478676224</v>
      </c>
      <c r="F198">
        <v>23.967929034459228</v>
      </c>
      <c r="G198">
        <v>23.302627089730468</v>
      </c>
      <c r="H198">
        <v>23.626748549982938</v>
      </c>
      <c r="I198">
        <v>25.093824633230977</v>
      </c>
      <c r="J198">
        <v>15.114295462299557</v>
      </c>
      <c r="K198">
        <v>15.080177413851928</v>
      </c>
      <c r="L198">
        <v>13.715455475946776</v>
      </c>
      <c r="M198">
        <v>14.176049129989766</v>
      </c>
      <c r="N198">
        <v>19.498464687819858</v>
      </c>
      <c r="O198">
        <v>13.681337427499146</v>
      </c>
      <c r="P198">
        <v>14.85841009894234</v>
      </c>
      <c r="Q198">
        <v>14.346639372227909</v>
      </c>
      <c r="R198">
        <v>0</v>
      </c>
      <c r="S198">
        <v>4.5547594677584442</v>
      </c>
      <c r="T198">
        <v>4.3500511770726717</v>
      </c>
    </row>
    <row r="199" spans="2:20" x14ac:dyDescent="0.25">
      <c r="B199">
        <v>2.1331058020477816</v>
      </c>
      <c r="C199">
        <v>2.0136518771331056</v>
      </c>
      <c r="D199">
        <v>0</v>
      </c>
      <c r="E199">
        <v>4.0784982935153584</v>
      </c>
      <c r="F199">
        <v>24.675767918088738</v>
      </c>
      <c r="G199">
        <v>23.651877133105803</v>
      </c>
      <c r="H199">
        <v>23.56655290102389</v>
      </c>
      <c r="I199">
        <v>24.112627986348123</v>
      </c>
      <c r="J199">
        <v>11.843003412969283</v>
      </c>
      <c r="K199">
        <v>13.754266211604097</v>
      </c>
      <c r="L199">
        <v>15.170648464163822</v>
      </c>
      <c r="M199">
        <v>15.699658703071673</v>
      </c>
      <c r="N199">
        <v>18.05460750853242</v>
      </c>
      <c r="O199">
        <v>20.716723549488055</v>
      </c>
      <c r="P199">
        <v>21.296928327645052</v>
      </c>
      <c r="Q199">
        <v>18.907849829351537</v>
      </c>
      <c r="R199">
        <v>2.4402730375426622</v>
      </c>
      <c r="S199">
        <v>4.5563139931740615</v>
      </c>
      <c r="T199">
        <v>3.6348122866894199</v>
      </c>
    </row>
    <row r="200" spans="2:20" x14ac:dyDescent="0.25">
      <c r="B200">
        <v>2.1721378409276499</v>
      </c>
      <c r="C200">
        <v>1.9434917524089497</v>
      </c>
      <c r="D200">
        <v>0</v>
      </c>
      <c r="E200">
        <v>3.2827045565899069</v>
      </c>
      <c r="F200">
        <v>33.137350971745875</v>
      </c>
      <c r="G200">
        <v>30.687571451902663</v>
      </c>
      <c r="H200">
        <v>30.916217540421364</v>
      </c>
      <c r="I200">
        <v>33.186346562142738</v>
      </c>
      <c r="J200">
        <v>21.345745549567205</v>
      </c>
      <c r="K200">
        <v>23.7791932059448</v>
      </c>
      <c r="L200">
        <v>17.932386085252329</v>
      </c>
      <c r="M200">
        <v>18.650988077739669</v>
      </c>
      <c r="N200">
        <v>19.990200881920629</v>
      </c>
      <c r="O200">
        <v>21.868365180467091</v>
      </c>
      <c r="P200">
        <v>22.390984811366977</v>
      </c>
      <c r="Q200">
        <v>21.149763187979747</v>
      </c>
      <c r="R200">
        <v>1.3065490772497141</v>
      </c>
      <c r="S200">
        <v>4.5402580434427566</v>
      </c>
      <c r="T200">
        <v>7.4146660133921278</v>
      </c>
    </row>
    <row r="201" spans="2:20" x14ac:dyDescent="0.25">
      <c r="B201">
        <v>0.64829821717990277</v>
      </c>
      <c r="C201">
        <v>1.0372771474878444</v>
      </c>
      <c r="D201">
        <v>1.5072933549432739</v>
      </c>
      <c r="E201">
        <v>3.8411669367909242</v>
      </c>
      <c r="F201">
        <v>25.461912479740679</v>
      </c>
      <c r="G201">
        <v>24.619124797406808</v>
      </c>
      <c r="H201">
        <v>24.246353322528364</v>
      </c>
      <c r="I201">
        <v>25.786061588330632</v>
      </c>
      <c r="J201">
        <v>17.568881685575366</v>
      </c>
      <c r="K201">
        <v>15.623987034035656</v>
      </c>
      <c r="L201">
        <v>15.153970826580226</v>
      </c>
      <c r="M201">
        <v>14.343598055105348</v>
      </c>
      <c r="N201">
        <v>20.615883306320907</v>
      </c>
      <c r="O201">
        <v>16.418152350081037</v>
      </c>
      <c r="P201">
        <v>18.492706645056725</v>
      </c>
      <c r="Q201">
        <v>17.876823338735818</v>
      </c>
      <c r="R201">
        <v>0</v>
      </c>
      <c r="S201">
        <v>2.0745542949756888</v>
      </c>
      <c r="T201">
        <v>3.0307941653160455</v>
      </c>
    </row>
    <row r="202" spans="2:20" x14ac:dyDescent="0.25">
      <c r="B202">
        <v>2.1932952924393723</v>
      </c>
      <c r="C202">
        <v>2.2824536376604851</v>
      </c>
      <c r="D202">
        <v>2.4251069900142657</v>
      </c>
      <c r="E202">
        <v>3.6733238231098433</v>
      </c>
      <c r="F202">
        <v>23.430813124108415</v>
      </c>
      <c r="G202">
        <v>22.521398002853065</v>
      </c>
      <c r="H202">
        <v>22.699714693295292</v>
      </c>
      <c r="I202">
        <v>23.662624821683309</v>
      </c>
      <c r="J202">
        <v>9.1833095577746082</v>
      </c>
      <c r="K202">
        <v>13.088445078459344</v>
      </c>
      <c r="L202">
        <v>15.567047075606277</v>
      </c>
      <c r="M202">
        <v>17.439372325249643</v>
      </c>
      <c r="N202">
        <v>14.283166904422254</v>
      </c>
      <c r="O202">
        <v>16.583452211126961</v>
      </c>
      <c r="P202">
        <v>16.636947218259628</v>
      </c>
      <c r="Q202">
        <v>14.942938659058488</v>
      </c>
      <c r="R202">
        <v>0</v>
      </c>
      <c r="S202">
        <v>3.1027104136947217</v>
      </c>
      <c r="T202">
        <v>4.618402282453637</v>
      </c>
    </row>
    <row r="203" spans="2:20" x14ac:dyDescent="0.25">
      <c r="B203">
        <v>1.9576635365271366</v>
      </c>
      <c r="C203">
        <v>0.79579818558013682</v>
      </c>
      <c r="D203">
        <v>0.82763011300334233</v>
      </c>
      <c r="E203">
        <v>2.2600668470475886</v>
      </c>
      <c r="F203">
        <v>27.264045837975488</v>
      </c>
      <c r="G203">
        <v>28.807894318000955</v>
      </c>
      <c r="H203">
        <v>28.855642209135762</v>
      </c>
      <c r="I203">
        <v>28.123507878402037</v>
      </c>
      <c r="J203">
        <v>16.74359382460608</v>
      </c>
      <c r="K203">
        <v>13.942384211363997</v>
      </c>
      <c r="L203">
        <v>19.449307655578547</v>
      </c>
      <c r="M203">
        <v>18.191946522361928</v>
      </c>
      <c r="N203">
        <v>16.855005570587302</v>
      </c>
      <c r="O203">
        <v>23.300970873786408</v>
      </c>
      <c r="P203">
        <v>21.438803119528888</v>
      </c>
      <c r="Q203">
        <v>24.335508515040587</v>
      </c>
      <c r="R203">
        <v>0</v>
      </c>
      <c r="S203">
        <v>4.2336463472863279</v>
      </c>
      <c r="T203">
        <v>2.7693776858188763</v>
      </c>
    </row>
    <row r="204" spans="2:20" x14ac:dyDescent="0.25">
      <c r="B204">
        <v>0.76687116564417179</v>
      </c>
      <c r="C204">
        <v>1.4570552147239262</v>
      </c>
      <c r="D204">
        <v>0</v>
      </c>
      <c r="E204">
        <v>1.8404907975460123</v>
      </c>
      <c r="F204">
        <v>21.564417177914113</v>
      </c>
      <c r="G204">
        <v>21.595092024539877</v>
      </c>
      <c r="H204">
        <v>22.162576687116562</v>
      </c>
      <c r="I204">
        <v>20.904907975460123</v>
      </c>
      <c r="J204">
        <v>10.935582822085889</v>
      </c>
      <c r="K204">
        <v>3.9417177914110431</v>
      </c>
      <c r="L204">
        <v>9.7699386503067487</v>
      </c>
      <c r="M204">
        <v>8.3588957055214728</v>
      </c>
      <c r="N204">
        <v>16.273006134969325</v>
      </c>
      <c r="O204">
        <v>16.349693251533743</v>
      </c>
      <c r="P204">
        <v>14.340490797546012</v>
      </c>
      <c r="Q204">
        <v>17.791411042944784</v>
      </c>
      <c r="R204">
        <v>0.55214723926380371</v>
      </c>
      <c r="S204">
        <v>1.3803680981595092</v>
      </c>
      <c r="T204">
        <v>4.294478527607362</v>
      </c>
    </row>
    <row r="205" spans="2:20" x14ac:dyDescent="0.25">
      <c r="B205">
        <v>2.4665484443011443</v>
      </c>
      <c r="C205">
        <v>3.3854586490407867</v>
      </c>
      <c r="D205">
        <v>0</v>
      </c>
      <c r="E205">
        <v>3.0146703208125101</v>
      </c>
      <c r="F205">
        <v>25.681122037723682</v>
      </c>
      <c r="G205">
        <v>23.456392068354024</v>
      </c>
      <c r="H205">
        <v>23.988392713203289</v>
      </c>
      <c r="I205">
        <v>25.310333709495403</v>
      </c>
      <c r="J205">
        <v>16.895050781879736</v>
      </c>
      <c r="K205">
        <v>16.68547477027245</v>
      </c>
      <c r="L205">
        <v>10.865710140254716</v>
      </c>
      <c r="M205">
        <v>9.1568595840722224</v>
      </c>
      <c r="N205">
        <v>16.169595357085282</v>
      </c>
      <c r="O205">
        <v>17.4592938900532</v>
      </c>
      <c r="P205">
        <v>17.427051426729001</v>
      </c>
      <c r="Q205">
        <v>17.217475415121715</v>
      </c>
      <c r="R205">
        <v>0.96727389972593902</v>
      </c>
      <c r="S205">
        <v>4.014186683862647</v>
      </c>
      <c r="T205">
        <v>5.4328550701273581</v>
      </c>
    </row>
    <row r="206" spans="2:20" x14ac:dyDescent="0.25">
      <c r="B206">
        <v>1.5358931552587647</v>
      </c>
      <c r="C206">
        <v>2.337228714524207</v>
      </c>
      <c r="D206">
        <v>0.48414023372287146</v>
      </c>
      <c r="E206">
        <v>3.2220367278797997</v>
      </c>
      <c r="F206">
        <v>23.171953255425709</v>
      </c>
      <c r="G206">
        <v>22.303839732888147</v>
      </c>
      <c r="H206">
        <v>23.28881469115192</v>
      </c>
      <c r="I206">
        <v>23.171953255425709</v>
      </c>
      <c r="J206">
        <v>12.070116861435725</v>
      </c>
      <c r="K206">
        <v>13.35559265442404</v>
      </c>
      <c r="L206">
        <v>9.7495826377295494</v>
      </c>
      <c r="M206">
        <v>10.06677796327212</v>
      </c>
      <c r="N206">
        <v>19.065108514190317</v>
      </c>
      <c r="O206">
        <v>18.564273789649416</v>
      </c>
      <c r="P206">
        <v>20.3338898163606</v>
      </c>
      <c r="Q206">
        <v>16.761268781302171</v>
      </c>
      <c r="R206">
        <v>0</v>
      </c>
      <c r="S206">
        <v>3.0884808013355594</v>
      </c>
      <c r="T206">
        <v>2.4540901502504173</v>
      </c>
    </row>
    <row r="207" spans="2:20" x14ac:dyDescent="0.25">
      <c r="B207">
        <v>0</v>
      </c>
      <c r="C207">
        <v>2.0599250936329585</v>
      </c>
      <c r="D207">
        <v>0.76466916354556802</v>
      </c>
      <c r="E207">
        <v>1.9038701622971288</v>
      </c>
      <c r="F207">
        <v>20.989388264669167</v>
      </c>
      <c r="G207">
        <v>18.508114856429465</v>
      </c>
      <c r="H207">
        <v>18.352059925093634</v>
      </c>
      <c r="I207">
        <v>21.083021223470659</v>
      </c>
      <c r="J207">
        <v>12.047440699126092</v>
      </c>
      <c r="K207">
        <v>16.526217228464418</v>
      </c>
      <c r="L207">
        <v>11.860174781523096</v>
      </c>
      <c r="M207">
        <v>10.408863920099876</v>
      </c>
      <c r="N207">
        <v>17.930711610486892</v>
      </c>
      <c r="O207">
        <v>15.574282147315854</v>
      </c>
      <c r="P207">
        <v>12.968164794007492</v>
      </c>
      <c r="Q207">
        <v>14.232209737827715</v>
      </c>
      <c r="R207">
        <v>1.9975031210986267</v>
      </c>
      <c r="S207">
        <v>4.8845193508114857</v>
      </c>
      <c r="T207">
        <v>4.4475655430711605</v>
      </c>
    </row>
    <row r="208" spans="2:20" x14ac:dyDescent="0.25">
      <c r="B208">
        <v>0.88638195004029019</v>
      </c>
      <c r="C208">
        <v>2.1273166800966963</v>
      </c>
      <c r="D208">
        <v>2.2562449637389204</v>
      </c>
      <c r="E208">
        <v>2.8041901692183719</v>
      </c>
      <c r="F208">
        <v>25.060435132957291</v>
      </c>
      <c r="G208">
        <v>23.303787268331991</v>
      </c>
      <c r="H208">
        <v>23.513295729250604</v>
      </c>
      <c r="I208">
        <v>24.689766317485898</v>
      </c>
      <c r="J208">
        <v>9.0088638195004034</v>
      </c>
      <c r="K208">
        <v>16.099919419822722</v>
      </c>
      <c r="L208">
        <v>15.551974214343273</v>
      </c>
      <c r="M208">
        <v>13.666398066075747</v>
      </c>
      <c r="N208">
        <v>16.792908944399677</v>
      </c>
      <c r="O208">
        <v>14.391619661563254</v>
      </c>
      <c r="P208">
        <v>16.631748589846897</v>
      </c>
      <c r="Q208">
        <v>18.211120064464144</v>
      </c>
      <c r="R208">
        <v>0</v>
      </c>
      <c r="S208">
        <v>4.4480257856567285</v>
      </c>
      <c r="T208">
        <v>3.9967767929089444</v>
      </c>
    </row>
    <row r="209" spans="2:20" x14ac:dyDescent="0.25">
      <c r="B209">
        <v>2.2426589222329785</v>
      </c>
      <c r="C209">
        <v>2.6137463697967087</v>
      </c>
      <c r="D209">
        <v>1.7586318167150692</v>
      </c>
      <c r="E209">
        <v>4.6143917392707321</v>
      </c>
      <c r="F209">
        <v>20.119393352694416</v>
      </c>
      <c r="G209">
        <v>19.877379799935461</v>
      </c>
      <c r="H209">
        <v>19.361084220716361</v>
      </c>
      <c r="I209">
        <v>20.732494353017103</v>
      </c>
      <c r="J209">
        <v>11.503710874475637</v>
      </c>
      <c r="K209">
        <v>9.9709583736689247</v>
      </c>
      <c r="L209">
        <v>11.181026137463698</v>
      </c>
      <c r="M209">
        <v>11.390771216521459</v>
      </c>
      <c r="N209">
        <v>15.32752500806712</v>
      </c>
      <c r="O209">
        <v>14.424007744433689</v>
      </c>
      <c r="P209">
        <v>16.343981929654728</v>
      </c>
      <c r="Q209">
        <v>14.036786060019359</v>
      </c>
      <c r="R209">
        <v>0</v>
      </c>
      <c r="S209">
        <v>2.4362697644401421</v>
      </c>
      <c r="T209">
        <v>1.8231687641174572</v>
      </c>
    </row>
    <row r="210" spans="2:20" x14ac:dyDescent="0.25">
      <c r="B210">
        <v>1.4308426073131957</v>
      </c>
      <c r="C210">
        <v>1.6693163751987281</v>
      </c>
      <c r="D210">
        <v>0</v>
      </c>
      <c r="E210">
        <v>1.8124006359300475</v>
      </c>
      <c r="F210">
        <v>22.941176470588236</v>
      </c>
      <c r="G210">
        <v>22.273449920508746</v>
      </c>
      <c r="H210">
        <v>22.559618441971381</v>
      </c>
      <c r="I210">
        <v>23.672496025437201</v>
      </c>
      <c r="J210">
        <v>13.211446740858507</v>
      </c>
      <c r="K210">
        <v>16.089030206677265</v>
      </c>
      <c r="L210">
        <v>13.418124006359299</v>
      </c>
      <c r="M210">
        <v>12.225755166931638</v>
      </c>
      <c r="N210">
        <v>17.631160572337041</v>
      </c>
      <c r="O210">
        <v>15.675675675675677</v>
      </c>
      <c r="P210">
        <v>17.297297297297298</v>
      </c>
      <c r="Q210">
        <v>18.982511923688396</v>
      </c>
      <c r="R210">
        <v>0.12718600953895071</v>
      </c>
      <c r="S210">
        <v>0.4451510333863275</v>
      </c>
      <c r="T210">
        <v>1.6375198728139904</v>
      </c>
    </row>
    <row r="211" spans="2:20" x14ac:dyDescent="0.25">
      <c r="B211">
        <v>0.4178919671877418</v>
      </c>
      <c r="C211">
        <v>1.8572976319455192</v>
      </c>
      <c r="D211">
        <v>0</v>
      </c>
      <c r="E211">
        <v>2.2751895991332609</v>
      </c>
      <c r="F211">
        <v>20.074291905277821</v>
      </c>
      <c r="G211">
        <v>18.696796161584896</v>
      </c>
      <c r="H211">
        <v>19.346850332765825</v>
      </c>
      <c r="I211">
        <v>20.352886550069648</v>
      </c>
      <c r="J211">
        <v>7.6303977712428415</v>
      </c>
      <c r="K211">
        <v>5.6957127379662591</v>
      </c>
      <c r="L211">
        <v>6.9029561987308456</v>
      </c>
      <c r="M211">
        <v>7.0732084816591865</v>
      </c>
      <c r="N211">
        <v>13.542795232936077</v>
      </c>
      <c r="O211">
        <v>11.453335396997369</v>
      </c>
      <c r="P211">
        <v>15.276273022751896</v>
      </c>
      <c r="Q211">
        <v>11.840272403652685</v>
      </c>
      <c r="R211">
        <v>0.21668472372697722</v>
      </c>
      <c r="S211">
        <v>1.5167930660888407</v>
      </c>
      <c r="T211">
        <v>3.2502708559046587</v>
      </c>
    </row>
    <row r="212" spans="2:20" x14ac:dyDescent="0.25">
      <c r="B212">
        <v>0.92048881129979365</v>
      </c>
      <c r="C212">
        <v>2.3012220282494842</v>
      </c>
      <c r="D212">
        <v>0.33328043167751153</v>
      </c>
      <c r="E212">
        <v>2.6979844469131886</v>
      </c>
      <c r="F212">
        <v>18.838279638152674</v>
      </c>
      <c r="G212">
        <v>18.187589271544198</v>
      </c>
      <c r="H212">
        <v>18.34629423900968</v>
      </c>
      <c r="I212">
        <v>18.695445167433743</v>
      </c>
      <c r="J212">
        <v>15.251547373432789</v>
      </c>
      <c r="K212">
        <v>11.728297095699096</v>
      </c>
      <c r="L212">
        <v>12.680526900491984</v>
      </c>
      <c r="M212">
        <v>13.601015711791778</v>
      </c>
      <c r="N212">
        <v>16.822726551341059</v>
      </c>
      <c r="O212">
        <v>14.378670052372639</v>
      </c>
      <c r="P212">
        <v>14.521504523091572</v>
      </c>
      <c r="Q212">
        <v>19.028725599111251</v>
      </c>
      <c r="R212">
        <v>0</v>
      </c>
      <c r="S212">
        <v>3.6184732582129819</v>
      </c>
      <c r="T212">
        <v>3.1423583558165373</v>
      </c>
    </row>
    <row r="213" spans="2:20" x14ac:dyDescent="0.25">
      <c r="B213">
        <v>2.4854302365443948</v>
      </c>
      <c r="C213">
        <v>2.89681179293795</v>
      </c>
      <c r="D213">
        <v>0</v>
      </c>
      <c r="E213">
        <v>4.2680836475831336</v>
      </c>
      <c r="F213">
        <v>26.294137812821393</v>
      </c>
      <c r="G213">
        <v>25.29996571820363</v>
      </c>
      <c r="H213">
        <v>25.591360987315738</v>
      </c>
      <c r="I213">
        <v>26.396983201919781</v>
      </c>
      <c r="J213">
        <v>22.128899554336648</v>
      </c>
      <c r="K213">
        <v>22.077476859787453</v>
      </c>
      <c r="L213">
        <v>19.300651354130956</v>
      </c>
      <c r="M213">
        <v>19.146383270483373</v>
      </c>
      <c r="N213">
        <v>23.105930750771339</v>
      </c>
      <c r="O213">
        <v>22.488858416181007</v>
      </c>
      <c r="P213">
        <v>26.876928351045592</v>
      </c>
      <c r="Q213">
        <v>25.642783681864927</v>
      </c>
      <c r="R213">
        <v>1.0798765855330821</v>
      </c>
      <c r="S213">
        <v>4.93657867672266</v>
      </c>
      <c r="T213">
        <v>6.6678093932122042</v>
      </c>
    </row>
    <row r="214" spans="2:20" x14ac:dyDescent="0.25">
      <c r="B214">
        <v>2.180794934927893</v>
      </c>
      <c r="C214">
        <v>3.5174111853675694</v>
      </c>
      <c r="D214">
        <v>0.66830812521983829</v>
      </c>
      <c r="E214">
        <v>7.3689764333450576</v>
      </c>
      <c r="F214">
        <v>26.908195568061906</v>
      </c>
      <c r="G214">
        <v>26.908195568061906</v>
      </c>
      <c r="H214">
        <v>27.84030953218431</v>
      </c>
      <c r="I214">
        <v>27.646851916989096</v>
      </c>
      <c r="J214">
        <v>16.074569117129791</v>
      </c>
      <c r="K214">
        <v>11.009497010200493</v>
      </c>
      <c r="L214">
        <v>14.315863524446007</v>
      </c>
      <c r="M214">
        <v>15.036932817446361</v>
      </c>
      <c r="N214">
        <v>19.785437917692576</v>
      </c>
      <c r="O214">
        <v>24.428420682377769</v>
      </c>
      <c r="P214">
        <v>25.589166373549066</v>
      </c>
      <c r="Q214">
        <v>25.202251143158634</v>
      </c>
      <c r="R214">
        <v>0</v>
      </c>
      <c r="S214">
        <v>5.8037284558564899</v>
      </c>
      <c r="T214">
        <v>6.4896236370031657</v>
      </c>
    </row>
    <row r="215" spans="2:20" x14ac:dyDescent="0.25">
      <c r="B215">
        <v>1.3498312710911136</v>
      </c>
      <c r="C215">
        <v>2.2015105254700305</v>
      </c>
      <c r="D215">
        <v>0</v>
      </c>
      <c r="E215">
        <v>2.8764261610155875</v>
      </c>
      <c r="F215">
        <v>27.767957576731479</v>
      </c>
      <c r="G215">
        <v>25.45396111200386</v>
      </c>
      <c r="H215">
        <v>25.405752852322035</v>
      </c>
      <c r="I215">
        <v>27.767957576731479</v>
      </c>
      <c r="J215">
        <v>11.762815362365417</v>
      </c>
      <c r="K215">
        <v>11.714607102683592</v>
      </c>
      <c r="L215">
        <v>10.991483207456211</v>
      </c>
      <c r="M215">
        <v>10.975413787562269</v>
      </c>
      <c r="N215">
        <v>18.206652739836091</v>
      </c>
      <c r="O215">
        <v>19.15474851357866</v>
      </c>
      <c r="P215">
        <v>19.604692270609032</v>
      </c>
      <c r="Q215">
        <v>21.645508597139642</v>
      </c>
      <c r="R215">
        <v>3.2299533986823072</v>
      </c>
      <c r="S215">
        <v>3.5031335368793188</v>
      </c>
      <c r="T215">
        <v>4.3548127912582357</v>
      </c>
    </row>
    <row r="216" spans="2:20" x14ac:dyDescent="0.25">
      <c r="B216">
        <v>2.7256406071486863</v>
      </c>
      <c r="C216">
        <v>3.2805614493226698</v>
      </c>
      <c r="D216">
        <v>0.78341765953974207</v>
      </c>
      <c r="E216">
        <v>4.2761547249877587</v>
      </c>
      <c r="F216">
        <v>21.446058429900443</v>
      </c>
      <c r="G216">
        <v>21.886730863391545</v>
      </c>
      <c r="H216">
        <v>22.980251346499102</v>
      </c>
      <c r="I216">
        <v>21.821446058429899</v>
      </c>
      <c r="J216">
        <v>10.151787171535826</v>
      </c>
      <c r="K216">
        <v>14.770687122572221</v>
      </c>
      <c r="L216">
        <v>9.4499755181981389</v>
      </c>
      <c r="M216">
        <v>7.981067406561122</v>
      </c>
      <c r="N216">
        <v>17.235188509874327</v>
      </c>
      <c r="O216">
        <v>16.631304063979108</v>
      </c>
      <c r="P216">
        <v>12.35514933899135</v>
      </c>
      <c r="Q216">
        <v>12.420434143952995</v>
      </c>
      <c r="R216">
        <v>0</v>
      </c>
      <c r="S216">
        <v>4.4393667373918717</v>
      </c>
      <c r="T216">
        <v>2.1707197649747023</v>
      </c>
    </row>
    <row r="217" spans="2:20" x14ac:dyDescent="0.25">
      <c r="B217">
        <v>8.231807704972012E-2</v>
      </c>
      <c r="C217">
        <v>1.51465261771485</v>
      </c>
      <c r="D217">
        <v>1.51465261771485</v>
      </c>
      <c r="E217">
        <v>1.9262430029634507</v>
      </c>
      <c r="F217">
        <v>21.962462956865327</v>
      </c>
      <c r="G217">
        <v>20.513664800790256</v>
      </c>
      <c r="H217">
        <v>20.974646032268687</v>
      </c>
      <c r="I217">
        <v>22.127099110964767</v>
      </c>
      <c r="J217">
        <v>11.738557787290089</v>
      </c>
      <c r="K217">
        <v>10.421468554494567</v>
      </c>
      <c r="L217">
        <v>12.06783009548897</v>
      </c>
      <c r="M217">
        <v>12.709911096476786</v>
      </c>
      <c r="N217">
        <v>17.500823180770496</v>
      </c>
      <c r="O217">
        <v>16.233124794204805</v>
      </c>
      <c r="P217">
        <v>19.394138952914062</v>
      </c>
      <c r="Q217">
        <v>17.138623641751728</v>
      </c>
      <c r="R217">
        <v>0</v>
      </c>
      <c r="S217">
        <v>2.041488310833059</v>
      </c>
      <c r="T217">
        <v>1.0865986170563056</v>
      </c>
    </row>
    <row r="218" spans="2:20" x14ac:dyDescent="0.25">
      <c r="B218">
        <v>3.2046014790468362</v>
      </c>
      <c r="C218">
        <v>3.7797863599013972</v>
      </c>
      <c r="D218">
        <v>0</v>
      </c>
      <c r="E218">
        <v>2.38290879211175</v>
      </c>
      <c r="F218">
        <v>25.209531635168446</v>
      </c>
      <c r="G218">
        <v>21.889893179950697</v>
      </c>
      <c r="H218">
        <v>22.481511914543962</v>
      </c>
      <c r="I218">
        <v>26.14626129827445</v>
      </c>
      <c r="J218">
        <v>17.748562037797864</v>
      </c>
      <c r="K218">
        <v>15.891536565324568</v>
      </c>
      <c r="L218">
        <v>13.755135579293345</v>
      </c>
      <c r="M218">
        <v>12.999178307313064</v>
      </c>
      <c r="N218">
        <v>18.619556285949056</v>
      </c>
      <c r="O218">
        <v>18.553820870994247</v>
      </c>
      <c r="P218">
        <v>22.612982744453575</v>
      </c>
      <c r="Q218">
        <v>22.448644207066557</v>
      </c>
      <c r="R218">
        <v>1.199671322925226</v>
      </c>
      <c r="S218">
        <v>4.1577649958915366</v>
      </c>
      <c r="T218">
        <v>5.6203779786359904</v>
      </c>
    </row>
    <row r="219" spans="2:20" x14ac:dyDescent="0.25">
      <c r="B219">
        <v>0</v>
      </c>
      <c r="C219">
        <v>1.0073980796474107</v>
      </c>
      <c r="D219">
        <v>0.44073665984574217</v>
      </c>
      <c r="E219">
        <v>2.6759011490634346</v>
      </c>
      <c r="F219">
        <v>23.469227136785769</v>
      </c>
      <c r="G219">
        <v>23.689595466708642</v>
      </c>
      <c r="H219">
        <v>24.020147961592947</v>
      </c>
      <c r="I219">
        <v>23.658114276719662</v>
      </c>
      <c r="J219">
        <v>17.047064379033529</v>
      </c>
      <c r="K219">
        <v>14.198016685030696</v>
      </c>
      <c r="L219">
        <v>14.13505430505273</v>
      </c>
      <c r="M219">
        <v>14.607272154887454</v>
      </c>
      <c r="N219">
        <v>16.071147489375097</v>
      </c>
      <c r="O219">
        <v>12.513773020620182</v>
      </c>
      <c r="P219">
        <v>16.93688021407209</v>
      </c>
      <c r="Q219">
        <v>17.424838658901308</v>
      </c>
      <c r="R219">
        <v>0.73980796474106725</v>
      </c>
      <c r="S219">
        <v>1.9990555643003307</v>
      </c>
      <c r="T219">
        <v>1.448134739493153</v>
      </c>
    </row>
    <row r="220" spans="2:20" x14ac:dyDescent="0.25">
      <c r="B220">
        <v>2.6404765738206408</v>
      </c>
      <c r="C220">
        <v>2.5599742392529383</v>
      </c>
      <c r="D220">
        <v>0</v>
      </c>
      <c r="E220">
        <v>4.8462405409756881</v>
      </c>
      <c r="F220">
        <v>21.349219127354694</v>
      </c>
      <c r="G220">
        <v>21.365319594268232</v>
      </c>
      <c r="H220">
        <v>21.590726131057799</v>
      </c>
      <c r="I220">
        <v>21.107712123651588</v>
      </c>
      <c r="J220">
        <v>14.409917887618743</v>
      </c>
      <c r="K220">
        <v>10.046691354049267</v>
      </c>
      <c r="L220">
        <v>13.814200611817743</v>
      </c>
      <c r="M220">
        <v>13.733698277250038</v>
      </c>
      <c r="N220">
        <v>18.563838351312185</v>
      </c>
      <c r="O220">
        <v>13.781999677990662</v>
      </c>
      <c r="P220">
        <v>16.261471582675899</v>
      </c>
      <c r="Q220">
        <v>15.681854773788439</v>
      </c>
      <c r="R220">
        <v>1.6744485590082112</v>
      </c>
      <c r="S220">
        <v>7.1647077765255194</v>
      </c>
      <c r="T220">
        <v>5.6029624859120917</v>
      </c>
    </row>
    <row r="221" spans="2:20" x14ac:dyDescent="0.25">
      <c r="B221">
        <v>2.4125647668393779</v>
      </c>
      <c r="C221">
        <v>4.4527202072538863</v>
      </c>
      <c r="D221">
        <v>0</v>
      </c>
      <c r="E221">
        <v>3.0764248704663211</v>
      </c>
      <c r="F221">
        <v>21.292098445595855</v>
      </c>
      <c r="G221">
        <v>21.486398963730569</v>
      </c>
      <c r="H221">
        <v>21.599740932642487</v>
      </c>
      <c r="I221">
        <v>21.308290155440414</v>
      </c>
      <c r="J221">
        <v>15.187823834196893</v>
      </c>
      <c r="K221">
        <v>12.483808290155441</v>
      </c>
      <c r="L221">
        <v>13.730569948186528</v>
      </c>
      <c r="M221">
        <v>12.516191709844559</v>
      </c>
      <c r="N221">
        <v>16.305051813471501</v>
      </c>
      <c r="O221">
        <v>18.895725388601036</v>
      </c>
      <c r="P221">
        <v>19.818652849740932</v>
      </c>
      <c r="Q221">
        <v>20.239637305699482</v>
      </c>
      <c r="R221">
        <v>0.61528497409326421</v>
      </c>
      <c r="S221">
        <v>1.4896373056994818</v>
      </c>
      <c r="T221">
        <v>1.9268134715025906</v>
      </c>
    </row>
    <row r="222" spans="2:20" x14ac:dyDescent="0.25">
      <c r="B222">
        <v>1.3466907538183608</v>
      </c>
      <c r="C222">
        <v>2.2335358843816717</v>
      </c>
      <c r="D222">
        <v>0.68976843488257511</v>
      </c>
      <c r="E222">
        <v>4.319264247002792</v>
      </c>
      <c r="F222">
        <v>23.205780916406635</v>
      </c>
      <c r="G222">
        <v>21.80982098866809</v>
      </c>
      <c r="H222">
        <v>22.335358843816717</v>
      </c>
      <c r="I222">
        <v>24.043356873049763</v>
      </c>
      <c r="J222">
        <v>15.437674494990967</v>
      </c>
      <c r="K222">
        <v>14.862867465922156</v>
      </c>
      <c r="L222">
        <v>14.747906060108393</v>
      </c>
      <c r="M222">
        <v>16.373788799474461</v>
      </c>
      <c r="N222">
        <v>14.567252422401051</v>
      </c>
      <c r="O222">
        <v>15.634751190671704</v>
      </c>
      <c r="P222">
        <v>16.652980785022169</v>
      </c>
      <c r="Q222">
        <v>19.78978485794055</v>
      </c>
      <c r="R222">
        <v>0</v>
      </c>
      <c r="S222">
        <v>4.8283790441780257</v>
      </c>
      <c r="T222">
        <v>4.2864181310560028</v>
      </c>
    </row>
    <row r="223" spans="2:20" x14ac:dyDescent="0.25">
      <c r="B223">
        <v>1.7354675652906486</v>
      </c>
      <c r="C223">
        <v>1.5838247683235045</v>
      </c>
      <c r="D223">
        <v>2.3420387531592248</v>
      </c>
      <c r="E223">
        <v>2.1903959561920807</v>
      </c>
      <c r="F223">
        <v>16.663858466722832</v>
      </c>
      <c r="G223">
        <v>17.25358045492839</v>
      </c>
      <c r="H223">
        <v>18.213984835720304</v>
      </c>
      <c r="I223">
        <v>17.186183656276327</v>
      </c>
      <c r="J223">
        <v>7.2283066554338662</v>
      </c>
      <c r="K223">
        <v>4.498736310025274</v>
      </c>
      <c r="L223">
        <v>5.8298230834035385</v>
      </c>
      <c r="M223">
        <v>4.4818871103622575</v>
      </c>
      <c r="N223">
        <v>10.935130581297388</v>
      </c>
      <c r="O223">
        <v>11.4743049705139</v>
      </c>
      <c r="P223">
        <v>14.136478517270429</v>
      </c>
      <c r="Q223">
        <v>12.7379949452401</v>
      </c>
      <c r="R223">
        <v>0</v>
      </c>
      <c r="S223">
        <v>0.48862679022746419</v>
      </c>
      <c r="T223">
        <v>3.8416175231676495</v>
      </c>
    </row>
    <row r="224" spans="2:20" x14ac:dyDescent="0.25">
      <c r="B224">
        <v>0.42802790107799615</v>
      </c>
      <c r="C224">
        <v>1.1731135066582119</v>
      </c>
      <c r="D224">
        <v>0</v>
      </c>
      <c r="E224">
        <v>2.8852251109701967</v>
      </c>
      <c r="F224">
        <v>23.811033608116677</v>
      </c>
      <c r="G224">
        <v>23.192771084337348</v>
      </c>
      <c r="H224">
        <v>23.161065313887129</v>
      </c>
      <c r="I224">
        <v>23.8427393785669</v>
      </c>
      <c r="J224">
        <v>14.552948636651871</v>
      </c>
      <c r="K224">
        <v>13.696892834495877</v>
      </c>
      <c r="L224">
        <v>12.270133164235892</v>
      </c>
      <c r="M224">
        <v>11.572606214331008</v>
      </c>
      <c r="N224">
        <v>15.409004438807864</v>
      </c>
      <c r="O224">
        <v>15.646797717184526</v>
      </c>
      <c r="P224">
        <v>20.117311350665819</v>
      </c>
      <c r="Q224">
        <v>19.800253646163601</v>
      </c>
      <c r="R224">
        <v>0.60240963855421692</v>
      </c>
      <c r="S224">
        <v>3.123018389346861</v>
      </c>
      <c r="T224">
        <v>3.8046924540266329</v>
      </c>
    </row>
    <row r="225" spans="2:20" x14ac:dyDescent="0.25">
      <c r="B225">
        <v>0</v>
      </c>
      <c r="C225">
        <v>2.8765085138039348</v>
      </c>
      <c r="D225">
        <v>0.94230451314266817</v>
      </c>
      <c r="E225">
        <v>2.6285336419242853</v>
      </c>
      <c r="F225">
        <v>19.854521408497273</v>
      </c>
      <c r="G225">
        <v>19.408166639113901</v>
      </c>
      <c r="H225">
        <v>18.730368655976196</v>
      </c>
      <c r="I225">
        <v>19.259381715986112</v>
      </c>
      <c r="J225">
        <v>10.910894362704578</v>
      </c>
      <c r="K225">
        <v>10.348817986444041</v>
      </c>
      <c r="L225">
        <v>8.563398908910564</v>
      </c>
      <c r="M225">
        <v>9.4561084476773019</v>
      </c>
      <c r="N225">
        <v>19.061001818482392</v>
      </c>
      <c r="O225">
        <v>18.647710365349646</v>
      </c>
      <c r="P225">
        <v>17.573152587204497</v>
      </c>
      <c r="Q225">
        <v>19.094065134733011</v>
      </c>
      <c r="R225">
        <v>0.81005124814018847</v>
      </c>
      <c r="S225">
        <v>1.8515457100347164</v>
      </c>
      <c r="T225">
        <v>1.6862291287816169</v>
      </c>
    </row>
    <row r="226" spans="2:20" x14ac:dyDescent="0.25">
      <c r="B226">
        <v>3.6003600360036003</v>
      </c>
      <c r="C226">
        <v>3.7353735373537353</v>
      </c>
      <c r="D226">
        <v>0</v>
      </c>
      <c r="E226">
        <v>4.0054005400540058</v>
      </c>
      <c r="F226">
        <v>25.742574257425744</v>
      </c>
      <c r="G226">
        <v>25.382538253825381</v>
      </c>
      <c r="H226">
        <v>26.387638763876385</v>
      </c>
      <c r="I226">
        <v>26.552655265526553</v>
      </c>
      <c r="J226">
        <v>10.456045604560456</v>
      </c>
      <c r="K226">
        <v>10.951095109510952</v>
      </c>
      <c r="L226">
        <v>11.221122112211221</v>
      </c>
      <c r="M226">
        <v>9.7809780978097809</v>
      </c>
      <c r="N226">
        <v>15.601560156015601</v>
      </c>
      <c r="O226">
        <v>17.446744674467446</v>
      </c>
      <c r="P226">
        <v>16.351635163516352</v>
      </c>
      <c r="Q226">
        <v>15.616561656165617</v>
      </c>
      <c r="R226">
        <v>3.6753675367536749</v>
      </c>
      <c r="S226">
        <v>2.9852985298529853</v>
      </c>
      <c r="T226">
        <v>7.4707470747074707</v>
      </c>
    </row>
    <row r="227" spans="2:20" x14ac:dyDescent="0.25">
      <c r="B227">
        <v>1.9493177387914229</v>
      </c>
      <c r="C227">
        <v>2.3066926575698505</v>
      </c>
      <c r="D227">
        <v>0</v>
      </c>
      <c r="E227">
        <v>2.7290448343079921</v>
      </c>
      <c r="F227">
        <v>27.339181286549707</v>
      </c>
      <c r="G227">
        <v>25.990903183885639</v>
      </c>
      <c r="H227">
        <v>26.770630279402209</v>
      </c>
      <c r="I227">
        <v>28.378817413905132</v>
      </c>
      <c r="J227">
        <v>15.220922677063028</v>
      </c>
      <c r="K227">
        <v>16.74788823911631</v>
      </c>
      <c r="L227">
        <v>15.773229369720598</v>
      </c>
      <c r="M227">
        <v>14.912280701754385</v>
      </c>
      <c r="N227">
        <v>20.662768031189081</v>
      </c>
      <c r="O227">
        <v>18.291098115659519</v>
      </c>
      <c r="P227">
        <v>18.25860948667966</v>
      </c>
      <c r="Q227">
        <v>18.778427550357375</v>
      </c>
      <c r="R227">
        <v>0.29239766081871343</v>
      </c>
      <c r="S227">
        <v>2.5016244314489926</v>
      </c>
      <c r="T227">
        <v>2.2742040285899936</v>
      </c>
    </row>
    <row r="228" spans="2:20" x14ac:dyDescent="0.25">
      <c r="B228">
        <v>2.0665499124343256</v>
      </c>
      <c r="C228">
        <v>4.3957968476357268</v>
      </c>
      <c r="D228">
        <v>0</v>
      </c>
      <c r="E228">
        <v>4.4483362521891419</v>
      </c>
      <c r="F228">
        <v>27.460595446584939</v>
      </c>
      <c r="G228">
        <v>25.901926444833624</v>
      </c>
      <c r="H228">
        <v>26.129597197898423</v>
      </c>
      <c r="I228">
        <v>28.633975481611206</v>
      </c>
      <c r="J228">
        <v>18.301225919439577</v>
      </c>
      <c r="K228">
        <v>16.322241681260945</v>
      </c>
      <c r="L228">
        <v>15.779334500875658</v>
      </c>
      <c r="M228">
        <v>16.987740805604204</v>
      </c>
      <c r="N228">
        <v>20.647985989492117</v>
      </c>
      <c r="O228">
        <v>18.598949211908934</v>
      </c>
      <c r="P228">
        <v>20.332749562171628</v>
      </c>
      <c r="Q228">
        <v>20.21015761821366</v>
      </c>
      <c r="R228">
        <v>0.85814360770577935</v>
      </c>
      <c r="S228">
        <v>3.9754816112084064</v>
      </c>
      <c r="T228">
        <v>6.1295971978984243</v>
      </c>
    </row>
    <row r="229" spans="2:20" x14ac:dyDescent="0.25">
      <c r="B229">
        <v>0</v>
      </c>
      <c r="C229">
        <v>2.4035206499661474</v>
      </c>
      <c r="D229">
        <v>0.86323628977657418</v>
      </c>
      <c r="E229">
        <v>1.8449559918754233</v>
      </c>
      <c r="F229">
        <v>25.592417061611371</v>
      </c>
      <c r="G229">
        <v>26.150981719702099</v>
      </c>
      <c r="H229">
        <v>27.064996614759647</v>
      </c>
      <c r="I229">
        <v>26.421800947867297</v>
      </c>
      <c r="J229">
        <v>16.553825321597834</v>
      </c>
      <c r="K229">
        <v>13.117806364251861</v>
      </c>
      <c r="L229">
        <v>15.842924847664182</v>
      </c>
      <c r="M229">
        <v>15.622884224779959</v>
      </c>
      <c r="N229">
        <v>19.075829383886255</v>
      </c>
      <c r="O229">
        <v>20.142180094786731</v>
      </c>
      <c r="P229">
        <v>16.993906567366281</v>
      </c>
      <c r="Q229">
        <v>18.195666892349358</v>
      </c>
      <c r="R229">
        <v>1.0832769126607988</v>
      </c>
      <c r="S229">
        <v>4.9763033175355451</v>
      </c>
      <c r="T229">
        <v>3.3513879485443465</v>
      </c>
    </row>
    <row r="230" spans="2:20" x14ac:dyDescent="0.25">
      <c r="B230">
        <v>1.4065127656321663</v>
      </c>
      <c r="C230">
        <v>2.3390918819752331</v>
      </c>
      <c r="D230">
        <v>0</v>
      </c>
      <c r="E230">
        <v>2.2167864240941753</v>
      </c>
      <c r="F230">
        <v>18.636294144626202</v>
      </c>
      <c r="G230">
        <v>18.559853233450543</v>
      </c>
      <c r="H230">
        <v>18.94205778932885</v>
      </c>
      <c r="I230">
        <v>18.789175966977524</v>
      </c>
      <c r="J230">
        <v>10.824033022473628</v>
      </c>
      <c r="K230">
        <v>10.074912092952149</v>
      </c>
      <c r="L230">
        <v>13.407735820210979</v>
      </c>
      <c r="M230">
        <v>11.970646690108547</v>
      </c>
      <c r="N230">
        <v>15.609234062070021</v>
      </c>
      <c r="O230">
        <v>14.66136676349182</v>
      </c>
      <c r="P230">
        <v>15.456352239718699</v>
      </c>
      <c r="Q230">
        <v>13.835804922794678</v>
      </c>
      <c r="R230">
        <v>1.192478214340315</v>
      </c>
      <c r="S230">
        <v>0.99373184528359582</v>
      </c>
      <c r="T230">
        <v>3.149365540437242</v>
      </c>
    </row>
    <row r="231" spans="2:20" x14ac:dyDescent="0.25">
      <c r="B231">
        <v>1.4661720544073487</v>
      </c>
      <c r="C231">
        <v>1.6958134605193429</v>
      </c>
      <c r="D231">
        <v>1.8901254195371844</v>
      </c>
      <c r="E231">
        <v>4.9461225931814168</v>
      </c>
      <c r="F231">
        <v>30.11835364776541</v>
      </c>
      <c r="G231">
        <v>30.453983395159867</v>
      </c>
      <c r="H231">
        <v>31.549196255078609</v>
      </c>
      <c r="I231">
        <v>31.160572337042925</v>
      </c>
      <c r="J231">
        <v>17.576399929341104</v>
      </c>
      <c r="K231">
        <v>19.254548666313372</v>
      </c>
      <c r="L231">
        <v>15.491962550786081</v>
      </c>
      <c r="M231">
        <v>18.45963610669493</v>
      </c>
      <c r="N231">
        <v>24.412647942059706</v>
      </c>
      <c r="O231">
        <v>24.50097155979509</v>
      </c>
      <c r="P231">
        <v>25.454866631337218</v>
      </c>
      <c r="Q231">
        <v>27.115350644762408</v>
      </c>
      <c r="R231">
        <v>0</v>
      </c>
      <c r="S231">
        <v>4.5928281222398875</v>
      </c>
      <c r="T231">
        <v>7.5251722310545848</v>
      </c>
    </row>
    <row r="232" spans="2:20" x14ac:dyDescent="0.25">
      <c r="B232">
        <v>0.66953610712577716</v>
      </c>
      <c r="C232">
        <v>1.8810776343057549</v>
      </c>
      <c r="D232">
        <v>0.74924278654551257</v>
      </c>
      <c r="E232">
        <v>6.6156543918380359</v>
      </c>
      <c r="F232">
        <v>22.891758329348001</v>
      </c>
      <c r="G232">
        <v>21.616451458632234</v>
      </c>
      <c r="H232">
        <v>22.525107604017215</v>
      </c>
      <c r="I232">
        <v>22.843934321696157</v>
      </c>
      <c r="J232">
        <v>14.857325043838673</v>
      </c>
      <c r="K232">
        <v>11.621233859397417</v>
      </c>
      <c r="L232">
        <v>14.155906264945003</v>
      </c>
      <c r="M232">
        <v>12.880599394229236</v>
      </c>
      <c r="N232">
        <v>18.53977363303045</v>
      </c>
      <c r="O232">
        <v>16.419575960465487</v>
      </c>
      <c r="P232">
        <v>16.849992029332057</v>
      </c>
      <c r="Q232">
        <v>17.583293479993621</v>
      </c>
      <c r="R232">
        <v>0</v>
      </c>
      <c r="S232">
        <v>3.7621552686115098</v>
      </c>
      <c r="T232">
        <v>3.3795632073967798</v>
      </c>
    </row>
    <row r="233" spans="2:20" x14ac:dyDescent="0.25">
      <c r="B233">
        <v>1.1902847032330708</v>
      </c>
      <c r="C233">
        <v>2.187550265401319</v>
      </c>
      <c r="D233">
        <v>0.17693421264275375</v>
      </c>
      <c r="E233">
        <v>3.5708541096992121</v>
      </c>
      <c r="F233">
        <v>23.194466784622808</v>
      </c>
      <c r="G233">
        <v>21.95592729612353</v>
      </c>
      <c r="H233">
        <v>22.068521795078013</v>
      </c>
      <c r="I233">
        <v>23.580505066752451</v>
      </c>
      <c r="J233">
        <v>11.64548817757761</v>
      </c>
      <c r="K233">
        <v>14.508605436705807</v>
      </c>
      <c r="L233">
        <v>14.074312369309958</v>
      </c>
      <c r="M233">
        <v>12.755348238700337</v>
      </c>
      <c r="N233">
        <v>18.529837542222939</v>
      </c>
      <c r="O233">
        <v>16.95351455686022</v>
      </c>
      <c r="P233">
        <v>18.417243043268456</v>
      </c>
      <c r="Q233">
        <v>16.744410487373333</v>
      </c>
      <c r="R233">
        <v>0</v>
      </c>
      <c r="S233">
        <v>2.750522760173717</v>
      </c>
      <c r="T233">
        <v>5.0506675245295156</v>
      </c>
    </row>
    <row r="234" spans="2:20" x14ac:dyDescent="0.25">
      <c r="B234">
        <v>2.1305150142593527</v>
      </c>
      <c r="C234">
        <v>1.9292065089750041</v>
      </c>
      <c r="D234">
        <v>2.4157020634121791</v>
      </c>
      <c r="E234">
        <v>3.9926186881395735</v>
      </c>
      <c r="F234">
        <v>24.928703237711794</v>
      </c>
      <c r="G234">
        <v>24.643516188558966</v>
      </c>
      <c r="H234">
        <v>25.280993121959405</v>
      </c>
      <c r="I234">
        <v>25.415198792148967</v>
      </c>
      <c r="J234">
        <v>15.400100654252642</v>
      </c>
      <c r="K234">
        <v>14.863277973494379</v>
      </c>
      <c r="L234">
        <v>13.219258513672202</v>
      </c>
      <c r="M234">
        <v>11.59201476262372</v>
      </c>
      <c r="N234">
        <v>21.120617346082874</v>
      </c>
      <c r="O234">
        <v>18.134541184365037</v>
      </c>
      <c r="P234">
        <v>19.057205166918305</v>
      </c>
      <c r="Q234">
        <v>21.724542861935916</v>
      </c>
      <c r="R234">
        <v>0</v>
      </c>
      <c r="S234">
        <v>3.2880389196443551</v>
      </c>
      <c r="T234">
        <v>5.8882737795671867</v>
      </c>
    </row>
    <row r="235" spans="2:20" x14ac:dyDescent="0.25">
      <c r="B235">
        <v>0.46534818015622403</v>
      </c>
      <c r="C235">
        <v>2.0275884992521189</v>
      </c>
      <c r="D235">
        <v>0.93069636031244807</v>
      </c>
      <c r="E235">
        <v>3.3903938839953462</v>
      </c>
      <c r="F235">
        <v>26.558085424630214</v>
      </c>
      <c r="G235">
        <v>26.042878510885824</v>
      </c>
      <c r="H235">
        <v>27.139770649825497</v>
      </c>
      <c r="I235">
        <v>27.10653149410005</v>
      </c>
      <c r="J235">
        <v>13.860727937510386</v>
      </c>
      <c r="K235">
        <v>12.946651155060662</v>
      </c>
      <c r="L235">
        <v>8.658800066478312</v>
      </c>
      <c r="M235">
        <v>8.1934518863220873</v>
      </c>
      <c r="N235">
        <v>17.068306465015791</v>
      </c>
      <c r="O235">
        <v>17.550274223034734</v>
      </c>
      <c r="P235">
        <v>19.245471165032406</v>
      </c>
      <c r="Q235">
        <v>17.866046202426457</v>
      </c>
      <c r="R235">
        <v>0</v>
      </c>
      <c r="S235">
        <v>2.0109689213893969</v>
      </c>
      <c r="T235">
        <v>3.9056007977397376</v>
      </c>
    </row>
    <row r="236" spans="2:20" x14ac:dyDescent="0.25">
      <c r="B236">
        <v>2.0889487870619945</v>
      </c>
      <c r="C236">
        <v>2.931266846361186</v>
      </c>
      <c r="D236">
        <v>0.9939353099730458</v>
      </c>
      <c r="E236">
        <v>4.6159029649595684</v>
      </c>
      <c r="F236">
        <v>24.107142857142858</v>
      </c>
      <c r="G236">
        <v>24.107142857142858</v>
      </c>
      <c r="H236">
        <v>24.157681940700808</v>
      </c>
      <c r="I236">
        <v>23.938679245283019</v>
      </c>
      <c r="J236">
        <v>9.8888140161725069</v>
      </c>
      <c r="K236">
        <v>12.061994609164421</v>
      </c>
      <c r="L236">
        <v>14.319407008086255</v>
      </c>
      <c r="M236">
        <v>14.100404312668463</v>
      </c>
      <c r="N236">
        <v>16.745283018867923</v>
      </c>
      <c r="O236">
        <v>20.367250673854446</v>
      </c>
      <c r="P236">
        <v>19.743935309973047</v>
      </c>
      <c r="Q236">
        <v>21.310646900269543</v>
      </c>
      <c r="R236">
        <v>0</v>
      </c>
      <c r="S236">
        <v>2.2742587601078168</v>
      </c>
      <c r="T236">
        <v>3.1671159029649592</v>
      </c>
    </row>
    <row r="237" spans="2:20" x14ac:dyDescent="0.25">
      <c r="B237">
        <v>0.90464185080824555</v>
      </c>
      <c r="C237">
        <v>0.7415097137772505</v>
      </c>
      <c r="D237">
        <v>0</v>
      </c>
      <c r="E237">
        <v>0.81566068515497547</v>
      </c>
      <c r="F237">
        <v>17.277176331009937</v>
      </c>
      <c r="G237">
        <v>16.372534480201693</v>
      </c>
      <c r="H237">
        <v>16.431855257303869</v>
      </c>
      <c r="I237">
        <v>16.980572445499035</v>
      </c>
      <c r="J237">
        <v>8.9129467596025513</v>
      </c>
      <c r="K237">
        <v>6.9108705324039743</v>
      </c>
      <c r="L237">
        <v>6.2286815957289043</v>
      </c>
      <c r="M237">
        <v>6.9701913095061547</v>
      </c>
      <c r="N237">
        <v>10.158683078748332</v>
      </c>
      <c r="O237">
        <v>13.124721933857334</v>
      </c>
      <c r="P237">
        <v>9.3133620050422667</v>
      </c>
      <c r="Q237">
        <v>14.059024173216669</v>
      </c>
      <c r="R237">
        <v>0.26694349695981018</v>
      </c>
      <c r="S237">
        <v>0.81566068515497547</v>
      </c>
      <c r="T237">
        <v>1.5275100103811361</v>
      </c>
    </row>
    <row r="238" spans="2:20" x14ac:dyDescent="0.25">
      <c r="B238">
        <v>1.9237375472346274</v>
      </c>
      <c r="C238">
        <v>3.9333562349708</v>
      </c>
      <c r="D238">
        <v>4.5688766746822402</v>
      </c>
      <c r="E238">
        <v>6.922019924424597</v>
      </c>
      <c r="F238">
        <v>27.911370663002405</v>
      </c>
      <c r="G238">
        <v>27.842665750601171</v>
      </c>
      <c r="H238">
        <v>27.499141188594983</v>
      </c>
      <c r="I238">
        <v>28.426657506011683</v>
      </c>
      <c r="J238">
        <v>12.847818619031262</v>
      </c>
      <c r="K238">
        <v>16.300240467193404</v>
      </c>
      <c r="L238">
        <v>17.347990381312265</v>
      </c>
      <c r="M238">
        <v>17.451047749914121</v>
      </c>
      <c r="N238">
        <v>21.435932669185849</v>
      </c>
      <c r="O238">
        <v>23.617313637925111</v>
      </c>
      <c r="P238">
        <v>25.489522500858815</v>
      </c>
      <c r="Q238">
        <v>23.617313637925111</v>
      </c>
      <c r="R238">
        <v>0</v>
      </c>
      <c r="S238">
        <v>4.8436963242871869</v>
      </c>
      <c r="T238">
        <v>1.0821023703194779</v>
      </c>
    </row>
    <row r="239" spans="2:20" x14ac:dyDescent="0.25">
      <c r="B239">
        <v>0.31908104658583281</v>
      </c>
      <c r="C239">
        <v>1.4518187619655394</v>
      </c>
      <c r="D239">
        <v>0</v>
      </c>
      <c r="E239">
        <v>2.9514996809189533</v>
      </c>
      <c r="F239">
        <v>22.239948947032545</v>
      </c>
      <c r="G239">
        <v>21.458200382897257</v>
      </c>
      <c r="H239">
        <v>22.096362476068919</v>
      </c>
      <c r="I239">
        <v>22.910019144862794</v>
      </c>
      <c r="J239">
        <v>11.678366305041481</v>
      </c>
      <c r="K239">
        <v>13.401403956604977</v>
      </c>
      <c r="L239">
        <v>15.95405232929164</v>
      </c>
      <c r="M239">
        <v>16.336949585194642</v>
      </c>
      <c r="N239">
        <v>17.150606253988514</v>
      </c>
      <c r="O239">
        <v>17.900446713465222</v>
      </c>
      <c r="P239">
        <v>12.683471601786852</v>
      </c>
      <c r="Q239">
        <v>17.182514358647097</v>
      </c>
      <c r="R239">
        <v>1.467772814294831</v>
      </c>
      <c r="S239">
        <v>2.5047862156987875</v>
      </c>
      <c r="T239">
        <v>2.6164645820038293</v>
      </c>
    </row>
    <row r="240" spans="2:20" x14ac:dyDescent="0.25">
      <c r="B240">
        <v>1.6910935738444193</v>
      </c>
      <c r="C240">
        <v>0.966339185053954</v>
      </c>
      <c r="D240">
        <v>0.62812047028507012</v>
      </c>
      <c r="E240">
        <v>3.961990658721211</v>
      </c>
      <c r="F240">
        <v>24.851022708970849</v>
      </c>
      <c r="G240">
        <v>23.111612175873734</v>
      </c>
      <c r="H240">
        <v>23.788049605411498</v>
      </c>
      <c r="I240">
        <v>24.899339668223547</v>
      </c>
      <c r="J240">
        <v>13.947495570945401</v>
      </c>
      <c r="K240">
        <v>15.944596553390239</v>
      </c>
      <c r="L240">
        <v>12.900628120470284</v>
      </c>
      <c r="M240">
        <v>11.418908036720889</v>
      </c>
      <c r="N240">
        <v>13.995812530198098</v>
      </c>
      <c r="O240">
        <v>18.891931067804798</v>
      </c>
      <c r="P240">
        <v>17.361894024802709</v>
      </c>
      <c r="Q240">
        <v>18.843614108552099</v>
      </c>
      <c r="R240">
        <v>0</v>
      </c>
      <c r="S240">
        <v>2.415847962634885</v>
      </c>
      <c r="T240">
        <v>5.4276050893863745</v>
      </c>
    </row>
    <row r="241" spans="2:20" x14ac:dyDescent="0.25">
      <c r="B241">
        <v>1.29985754985755</v>
      </c>
      <c r="C241">
        <v>2.866809116809117</v>
      </c>
      <c r="D241">
        <v>0</v>
      </c>
      <c r="E241">
        <v>3.1873219373219372</v>
      </c>
      <c r="F241">
        <v>24.893162393162392</v>
      </c>
      <c r="G241">
        <v>24.964387464387464</v>
      </c>
      <c r="H241">
        <v>24.626068376068378</v>
      </c>
      <c r="I241">
        <v>24.252136752136753</v>
      </c>
      <c r="J241">
        <v>12.375356125356126</v>
      </c>
      <c r="K241">
        <v>10.452279202279202</v>
      </c>
      <c r="L241">
        <v>9.8468660968660977</v>
      </c>
      <c r="M241">
        <v>9.9715099715099722</v>
      </c>
      <c r="N241">
        <v>20.708689458689459</v>
      </c>
      <c r="O241">
        <v>19.088319088319089</v>
      </c>
      <c r="P241">
        <v>23.789173789173791</v>
      </c>
      <c r="Q241">
        <v>24.323361823361822</v>
      </c>
      <c r="R241">
        <v>1.566951566951567</v>
      </c>
      <c r="S241">
        <v>6.9088319088319086</v>
      </c>
      <c r="T241">
        <v>4.7542735042735043</v>
      </c>
    </row>
    <row r="242" spans="2:20" x14ac:dyDescent="0.25">
      <c r="B242">
        <v>0</v>
      </c>
      <c r="C242">
        <v>2.1922428330522767</v>
      </c>
      <c r="D242">
        <v>0.26061628085236854</v>
      </c>
      <c r="E242">
        <v>4.3691552966426492</v>
      </c>
      <c r="F242">
        <v>21.462517246665644</v>
      </c>
      <c r="G242">
        <v>20.174766211865705</v>
      </c>
      <c r="H242">
        <v>20.45071286217998</v>
      </c>
      <c r="I242">
        <v>21.769124635903726</v>
      </c>
      <c r="J242">
        <v>12.524911850375595</v>
      </c>
      <c r="K242">
        <v>12.478920741989882</v>
      </c>
      <c r="L242">
        <v>16.526138279932546</v>
      </c>
      <c r="M242">
        <v>15.13107465889928</v>
      </c>
      <c r="N242">
        <v>12.816188870151771</v>
      </c>
      <c r="O242">
        <v>9.8574275640042917</v>
      </c>
      <c r="P242">
        <v>12.494251111451787</v>
      </c>
      <c r="Q242">
        <v>11.574428943737544</v>
      </c>
      <c r="R242">
        <v>1.2110991874904184</v>
      </c>
      <c r="S242">
        <v>2.3302161582094127</v>
      </c>
      <c r="T242">
        <v>4.9057182278092899</v>
      </c>
    </row>
    <row r="243" spans="2:20" x14ac:dyDescent="0.25">
      <c r="B243">
        <v>1.0262077676034103</v>
      </c>
      <c r="C243">
        <v>3.3628039153773286</v>
      </c>
      <c r="D243">
        <v>0</v>
      </c>
      <c r="E243">
        <v>2.0839911588253868</v>
      </c>
      <c r="F243">
        <v>20.50836754025892</v>
      </c>
      <c r="G243">
        <v>18.566466687717082</v>
      </c>
      <c r="H243">
        <v>19.971581938743292</v>
      </c>
      <c r="I243">
        <v>20.050520997789707</v>
      </c>
      <c r="J243">
        <v>11.651405115251027</v>
      </c>
      <c r="K243">
        <v>12.456583517524471</v>
      </c>
      <c r="L243">
        <v>7.5465740448373859</v>
      </c>
      <c r="M243">
        <v>8.3043890116829804</v>
      </c>
      <c r="N243">
        <v>11.193558572781813</v>
      </c>
      <c r="O243">
        <v>8.9516892958635932</v>
      </c>
      <c r="P243">
        <v>11.051468266498263</v>
      </c>
      <c r="Q243">
        <v>9.3463845910956742</v>
      </c>
      <c r="R243">
        <v>0.77360277865487836</v>
      </c>
      <c r="S243">
        <v>1.6103568045468899</v>
      </c>
      <c r="T243">
        <v>4.4205873065993053</v>
      </c>
    </row>
    <row r="244" spans="2:20" x14ac:dyDescent="0.25">
      <c r="B244">
        <v>1.2227362855254462</v>
      </c>
      <c r="C244">
        <v>1.8175809649702577</v>
      </c>
      <c r="D244">
        <v>0</v>
      </c>
      <c r="E244">
        <v>2.0654329147389294</v>
      </c>
      <c r="F244">
        <v>19.514210178453403</v>
      </c>
      <c r="G244">
        <v>18.456708526107072</v>
      </c>
      <c r="H244">
        <v>18.638466622604096</v>
      </c>
      <c r="I244">
        <v>19.762062128222073</v>
      </c>
      <c r="J244">
        <v>13.003965631196298</v>
      </c>
      <c r="K244">
        <v>10.079312623925976</v>
      </c>
      <c r="L244">
        <v>11.996034368803702</v>
      </c>
      <c r="M244">
        <v>13.92927957699934</v>
      </c>
      <c r="N244">
        <v>14.1606080634501</v>
      </c>
      <c r="O244">
        <v>13.797091870456047</v>
      </c>
      <c r="P244">
        <v>11.202908129543951</v>
      </c>
      <c r="Q244">
        <v>9.9140779907468595</v>
      </c>
      <c r="R244">
        <v>3.3046926635822864E-2</v>
      </c>
      <c r="S244">
        <v>3.3046926635822871</v>
      </c>
      <c r="T244">
        <v>4.0978189028420351</v>
      </c>
    </row>
    <row r="245" spans="2:20" x14ac:dyDescent="0.25">
      <c r="B245">
        <v>0.32722513089005234</v>
      </c>
      <c r="C245">
        <v>0.94895287958115182</v>
      </c>
      <c r="D245">
        <v>0.52356020942408377</v>
      </c>
      <c r="E245">
        <v>2.3232984293193719</v>
      </c>
      <c r="F245">
        <v>28.730366492146597</v>
      </c>
      <c r="G245">
        <v>27.89594240837696</v>
      </c>
      <c r="H245">
        <v>28.157722513089006</v>
      </c>
      <c r="I245">
        <v>28.321335078534034</v>
      </c>
      <c r="J245">
        <v>12.401832460732983</v>
      </c>
      <c r="K245">
        <v>13.334424083769633</v>
      </c>
      <c r="L245">
        <v>14.136125654450263</v>
      </c>
      <c r="M245">
        <v>14.021596858638743</v>
      </c>
      <c r="N245">
        <v>18.406413612565444</v>
      </c>
      <c r="O245">
        <v>17.70287958115183</v>
      </c>
      <c r="P245">
        <v>20.566099476439788</v>
      </c>
      <c r="Q245">
        <v>18.553664921465966</v>
      </c>
      <c r="R245">
        <v>0</v>
      </c>
      <c r="S245">
        <v>2.8141361256544499</v>
      </c>
      <c r="T245">
        <v>4.1066753926701578</v>
      </c>
    </row>
    <row r="246" spans="2:20" x14ac:dyDescent="0.25">
      <c r="B246">
        <v>0.91930541368743612</v>
      </c>
      <c r="C246">
        <v>2.2131426625808648</v>
      </c>
      <c r="D246">
        <v>0</v>
      </c>
      <c r="E246">
        <v>4.6646237657473613</v>
      </c>
      <c r="F246">
        <v>31.920326864147093</v>
      </c>
      <c r="G246">
        <v>30.813755532856657</v>
      </c>
      <c r="H246">
        <v>31.733060946544096</v>
      </c>
      <c r="I246">
        <v>32.448076268300987</v>
      </c>
      <c r="J246">
        <v>15.321756894790603</v>
      </c>
      <c r="K246">
        <v>17.824310520939733</v>
      </c>
      <c r="L246">
        <v>14.572693224378618</v>
      </c>
      <c r="M246">
        <v>17.04119850187266</v>
      </c>
      <c r="N246">
        <v>20.837589376915219</v>
      </c>
      <c r="O246">
        <v>18.692543411644536</v>
      </c>
      <c r="P246">
        <v>21.944160708205651</v>
      </c>
      <c r="Q246">
        <v>21.927136533878109</v>
      </c>
      <c r="R246">
        <v>1.2257405515832482</v>
      </c>
      <c r="S246">
        <v>2.6898195437521277</v>
      </c>
      <c r="T246">
        <v>9.3632958801498134</v>
      </c>
    </row>
    <row r="247" spans="2:20" x14ac:dyDescent="0.25">
      <c r="B247">
        <v>4.0816326530612246</v>
      </c>
      <c r="C247">
        <v>2.0084224165856819</v>
      </c>
      <c r="D247">
        <v>0</v>
      </c>
      <c r="E247">
        <v>2.5915127955944284</v>
      </c>
      <c r="F247">
        <v>23.210236475542597</v>
      </c>
      <c r="G247">
        <v>23.67994816974409</v>
      </c>
      <c r="H247">
        <v>24.991901522513768</v>
      </c>
      <c r="I247">
        <v>24.036281179138321</v>
      </c>
      <c r="J247">
        <v>13.735017816650469</v>
      </c>
      <c r="K247">
        <v>9.183673469387756</v>
      </c>
      <c r="L247">
        <v>6.2682215743440235</v>
      </c>
      <c r="M247">
        <v>7.2886297376093294</v>
      </c>
      <c r="N247">
        <v>17.395529640427597</v>
      </c>
      <c r="O247">
        <v>16.844833171363785</v>
      </c>
      <c r="P247">
        <v>17.622287010042111</v>
      </c>
      <c r="Q247">
        <v>18.723679948169742</v>
      </c>
      <c r="R247">
        <v>4.8590864917395525E-2</v>
      </c>
      <c r="S247">
        <v>2.9964366699060574</v>
      </c>
      <c r="T247">
        <v>5.1668286362163913</v>
      </c>
    </row>
    <row r="248" spans="2:20" x14ac:dyDescent="0.25">
      <c r="B248">
        <v>2.6808375634517767</v>
      </c>
      <c r="C248">
        <v>4.6161167512690362</v>
      </c>
      <c r="D248">
        <v>0</v>
      </c>
      <c r="E248">
        <v>2.5380710659898478</v>
      </c>
      <c r="F248">
        <v>25.206218274111674</v>
      </c>
      <c r="G248">
        <v>25.380710659898476</v>
      </c>
      <c r="H248">
        <v>25.602791878172589</v>
      </c>
      <c r="I248">
        <v>25.380710659898476</v>
      </c>
      <c r="J248">
        <v>10.326776649746193</v>
      </c>
      <c r="K248">
        <v>11.26269035532995</v>
      </c>
      <c r="L248">
        <v>12.880710659898478</v>
      </c>
      <c r="M248">
        <v>14.720812182741117</v>
      </c>
      <c r="N248">
        <v>16.703680203045685</v>
      </c>
      <c r="O248">
        <v>14.324238578680204</v>
      </c>
      <c r="P248">
        <v>14.197335025380712</v>
      </c>
      <c r="Q248">
        <v>15.513959390862944</v>
      </c>
      <c r="R248">
        <v>3.093274111675127</v>
      </c>
      <c r="S248">
        <v>0.77728426395939088</v>
      </c>
      <c r="T248">
        <v>5.123730964467005</v>
      </c>
    </row>
    <row r="249" spans="2:20" x14ac:dyDescent="0.25">
      <c r="B249">
        <v>0.67623288800923631</v>
      </c>
      <c r="C249">
        <v>2.5399967013029854</v>
      </c>
      <c r="D249">
        <v>0.89064819396338435</v>
      </c>
      <c r="E249">
        <v>4.2058386937159824</v>
      </c>
      <c r="F249">
        <v>24.624773214580241</v>
      </c>
      <c r="G249">
        <v>23.470229259442522</v>
      </c>
      <c r="H249">
        <v>24.179449117598548</v>
      </c>
      <c r="I249">
        <v>24.393864423552696</v>
      </c>
      <c r="J249">
        <v>10.902193633514761</v>
      </c>
      <c r="K249">
        <v>14.33283852878113</v>
      </c>
      <c r="L249">
        <v>11.182582879762494</v>
      </c>
      <c r="M249">
        <v>13.376216394524162</v>
      </c>
      <c r="N249">
        <v>20.48490846115784</v>
      </c>
      <c r="O249">
        <v>20.501401946231237</v>
      </c>
      <c r="P249">
        <v>22.365165759524988</v>
      </c>
      <c r="Q249">
        <v>20.286986640277092</v>
      </c>
      <c r="R249">
        <v>0</v>
      </c>
      <c r="S249">
        <v>2.193633514761669</v>
      </c>
      <c r="T249">
        <v>4.8985650667986143</v>
      </c>
    </row>
    <row r="250" spans="2:20" x14ac:dyDescent="0.25">
      <c r="B250">
        <v>0.88522588522588519</v>
      </c>
      <c r="C250">
        <v>0</v>
      </c>
      <c r="D250">
        <v>0.45787545787545791</v>
      </c>
      <c r="E250">
        <v>2.5946275946275947</v>
      </c>
      <c r="F250">
        <v>24.114774114774114</v>
      </c>
      <c r="G250">
        <v>21.474358974358974</v>
      </c>
      <c r="H250">
        <v>21.855921855921856</v>
      </c>
      <c r="I250">
        <v>24.679487179487182</v>
      </c>
      <c r="J250">
        <v>10.286935286935286</v>
      </c>
      <c r="K250">
        <v>8.9590964590964592</v>
      </c>
      <c r="L250">
        <v>9.1575091575091569</v>
      </c>
      <c r="M250">
        <v>8.1654456654456649</v>
      </c>
      <c r="N250">
        <v>16.117216117216117</v>
      </c>
      <c r="O250">
        <v>18.437118437118439</v>
      </c>
      <c r="P250">
        <v>14.972527472527473</v>
      </c>
      <c r="Q250">
        <v>16.55982905982906</v>
      </c>
      <c r="R250">
        <v>0.18315018315018314</v>
      </c>
      <c r="S250">
        <v>1.8162393162393164</v>
      </c>
      <c r="T250">
        <v>3.6019536019536016</v>
      </c>
    </row>
    <row r="251" spans="2:20" x14ac:dyDescent="0.25">
      <c r="B251">
        <v>0.37755277158057321</v>
      </c>
      <c r="C251">
        <v>2.728676849150506</v>
      </c>
      <c r="D251">
        <v>0</v>
      </c>
      <c r="E251">
        <v>5.011154968251244</v>
      </c>
      <c r="F251">
        <v>26.943538699159085</v>
      </c>
      <c r="G251">
        <v>25.742234425948173</v>
      </c>
      <c r="H251">
        <v>26.05114123905955</v>
      </c>
      <c r="I251">
        <v>27.269607001887763</v>
      </c>
      <c r="J251">
        <v>18.482924317830786</v>
      </c>
      <c r="K251">
        <v>17.659172816200446</v>
      </c>
      <c r="L251">
        <v>15.685601510211086</v>
      </c>
      <c r="M251">
        <v>16.852582804187406</v>
      </c>
      <c r="N251">
        <v>17.624849836965847</v>
      </c>
      <c r="O251">
        <v>19.049253475201645</v>
      </c>
      <c r="P251">
        <v>22.807619701390081</v>
      </c>
      <c r="Q251">
        <v>24.866998455465936</v>
      </c>
      <c r="R251">
        <v>0.70362107430925003</v>
      </c>
      <c r="S251">
        <v>3.3121674961386649</v>
      </c>
      <c r="T251">
        <v>4.6164407070533722</v>
      </c>
    </row>
    <row r="252" spans="2:20" x14ac:dyDescent="0.25">
      <c r="B252">
        <v>1.2472715933894607</v>
      </c>
      <c r="C252">
        <v>1.9332709697536639</v>
      </c>
      <c r="D252">
        <v>0</v>
      </c>
      <c r="E252">
        <v>2.7751792952915499</v>
      </c>
      <c r="F252">
        <v>22.435297786092924</v>
      </c>
      <c r="G252">
        <v>21.920798253819772</v>
      </c>
      <c r="H252">
        <v>21.593389460555034</v>
      </c>
      <c r="I252">
        <v>21.874025569067665</v>
      </c>
      <c r="J252">
        <v>8.5282195198004374</v>
      </c>
      <c r="K252">
        <v>11.771125662613034</v>
      </c>
      <c r="L252">
        <v>11.209853445587777</v>
      </c>
      <c r="M252">
        <v>9.6975366386030561</v>
      </c>
      <c r="N252">
        <v>13.875896476457751</v>
      </c>
      <c r="O252">
        <v>14.29685063922669</v>
      </c>
      <c r="P252">
        <v>13.579669473027753</v>
      </c>
      <c r="Q252">
        <v>13.517305893358278</v>
      </c>
      <c r="R252">
        <v>0.51449953227315248</v>
      </c>
      <c r="S252">
        <v>3.3832241970689116</v>
      </c>
      <c r="T252">
        <v>4.2251325226067973</v>
      </c>
    </row>
    <row r="253" spans="2:20" x14ac:dyDescent="0.25">
      <c r="B253">
        <v>2.5802391441157964</v>
      </c>
      <c r="C253">
        <v>2.2655758338577723</v>
      </c>
      <c r="D253">
        <v>0.20453115166771552</v>
      </c>
      <c r="E253">
        <v>2.5959723096286971</v>
      </c>
      <c r="F253">
        <v>25.692259282567655</v>
      </c>
      <c r="G253">
        <v>23.237885462555067</v>
      </c>
      <c r="H253">
        <v>23.536815607300188</v>
      </c>
      <c r="I253">
        <v>25.912523599748273</v>
      </c>
      <c r="J253">
        <v>14.269981120201383</v>
      </c>
      <c r="K253">
        <v>15.324103209565765</v>
      </c>
      <c r="L253">
        <v>11.013215859030836</v>
      </c>
      <c r="M253">
        <v>9.5185651353052236</v>
      </c>
      <c r="N253">
        <v>11.831340465701699</v>
      </c>
      <c r="O253">
        <v>14.096916299559473</v>
      </c>
      <c r="P253">
        <v>12.271869100062933</v>
      </c>
      <c r="Q253">
        <v>11.469477658904971</v>
      </c>
      <c r="R253">
        <v>0</v>
      </c>
      <c r="S253">
        <v>1.2743864065449968</v>
      </c>
      <c r="T253">
        <v>2.0925110132158591</v>
      </c>
    </row>
    <row r="254" spans="2:20" x14ac:dyDescent="0.25">
      <c r="B254">
        <v>2.4030418250950571</v>
      </c>
      <c r="C254">
        <v>0.66920152091254759</v>
      </c>
      <c r="D254">
        <v>0</v>
      </c>
      <c r="E254">
        <v>2.1444866920152088</v>
      </c>
      <c r="F254">
        <v>23.467680608365018</v>
      </c>
      <c r="G254">
        <v>21.596958174904941</v>
      </c>
      <c r="H254">
        <v>22.783269961977187</v>
      </c>
      <c r="I254">
        <v>23.209125475285173</v>
      </c>
      <c r="J254">
        <v>12.593155893536121</v>
      </c>
      <c r="K254">
        <v>12.410646387832699</v>
      </c>
      <c r="L254">
        <v>15.619771863117871</v>
      </c>
      <c r="M254">
        <v>14.14448669201521</v>
      </c>
      <c r="N254">
        <v>12.882129277566539</v>
      </c>
      <c r="O254">
        <v>15.254752851711025</v>
      </c>
      <c r="P254">
        <v>15.558935361216729</v>
      </c>
      <c r="Q254">
        <v>15.65019011406844</v>
      </c>
      <c r="R254">
        <v>0.47148288973384034</v>
      </c>
      <c r="S254">
        <v>3.3307984790874525</v>
      </c>
      <c r="T254">
        <v>3.9847908745247151</v>
      </c>
    </row>
    <row r="255" spans="2:20" x14ac:dyDescent="0.25">
      <c r="B255">
        <v>3.1204992798847817</v>
      </c>
      <c r="C255">
        <v>2.1923507761241798</v>
      </c>
      <c r="D255">
        <v>0.65610497679628743</v>
      </c>
      <c r="E255">
        <v>1.7922867658825412</v>
      </c>
      <c r="F255">
        <v>23.587774043847016</v>
      </c>
      <c r="G255">
        <v>20.931349015842535</v>
      </c>
      <c r="H255">
        <v>21.827492398783804</v>
      </c>
      <c r="I255">
        <v>23.475756120979359</v>
      </c>
      <c r="J255">
        <v>14.002240358457351</v>
      </c>
      <c r="K255">
        <v>12.962073931829094</v>
      </c>
      <c r="L255">
        <v>16.322611617858858</v>
      </c>
      <c r="M255">
        <v>16.770683309329492</v>
      </c>
      <c r="N255">
        <v>20.19523123699792</v>
      </c>
      <c r="O255">
        <v>17.6508241318611</v>
      </c>
      <c r="P255">
        <v>19.523123699791967</v>
      </c>
      <c r="Q255">
        <v>18.787005920947351</v>
      </c>
      <c r="R255">
        <v>0</v>
      </c>
      <c r="S255">
        <v>6.6250600096015368</v>
      </c>
      <c r="T255">
        <v>6.128980636901904</v>
      </c>
    </row>
    <row r="256" spans="2:20" x14ac:dyDescent="0.25">
      <c r="B256">
        <v>0.81260364842454402</v>
      </c>
      <c r="C256">
        <v>3.9137645107794361</v>
      </c>
      <c r="D256">
        <v>0</v>
      </c>
      <c r="E256">
        <v>4.3946932006633501</v>
      </c>
      <c r="F256">
        <v>26.036484245439468</v>
      </c>
      <c r="G256">
        <v>24.975124378109452</v>
      </c>
      <c r="H256">
        <v>25.290215588723054</v>
      </c>
      <c r="I256">
        <v>26.865671641791046</v>
      </c>
      <c r="J256">
        <v>16.567164179104477</v>
      </c>
      <c r="K256">
        <v>16.368159203980099</v>
      </c>
      <c r="L256">
        <v>16.086235489220563</v>
      </c>
      <c r="M256">
        <v>17.628524046434492</v>
      </c>
      <c r="N256">
        <v>24.859038142620232</v>
      </c>
      <c r="O256">
        <v>22.587064676616915</v>
      </c>
      <c r="P256">
        <v>21.276948590381426</v>
      </c>
      <c r="Q256">
        <v>19.751243781094526</v>
      </c>
      <c r="R256">
        <v>1.1940298507462688</v>
      </c>
      <c r="S256">
        <v>3.1343283582089549</v>
      </c>
      <c r="T256">
        <v>3.3996683250414592</v>
      </c>
    </row>
    <row r="257" spans="2:20" x14ac:dyDescent="0.25">
      <c r="B257">
        <v>1.0951291271657404</v>
      </c>
      <c r="C257">
        <v>2.566198103955541</v>
      </c>
      <c r="D257">
        <v>0</v>
      </c>
      <c r="E257">
        <v>2.3373651520104612</v>
      </c>
      <c r="F257">
        <v>27.574370709382151</v>
      </c>
      <c r="G257">
        <v>24.92644655116051</v>
      </c>
      <c r="H257">
        <v>25.237005557371688</v>
      </c>
      <c r="I257">
        <v>27.361882968290292</v>
      </c>
      <c r="J257">
        <v>18.682576005230466</v>
      </c>
      <c r="K257">
        <v>19.777705132396211</v>
      </c>
      <c r="L257">
        <v>17.538411245505067</v>
      </c>
      <c r="M257">
        <v>17.146126185027789</v>
      </c>
      <c r="N257">
        <v>17.685518143184048</v>
      </c>
      <c r="O257">
        <v>17.473030402092188</v>
      </c>
      <c r="P257">
        <v>17.652827721477607</v>
      </c>
      <c r="Q257">
        <v>18.796992481203006</v>
      </c>
      <c r="R257">
        <v>1.0297482837528604</v>
      </c>
      <c r="S257">
        <v>3.9718862373324617</v>
      </c>
      <c r="T257">
        <v>2.9421379535796013</v>
      </c>
    </row>
    <row r="258" spans="2:20" x14ac:dyDescent="0.25">
      <c r="B258">
        <v>1.3173253293313323</v>
      </c>
      <c r="C258">
        <v>1.3673503418375854</v>
      </c>
      <c r="D258">
        <v>1.6508254127063533</v>
      </c>
      <c r="E258">
        <v>3.9519759879939969</v>
      </c>
      <c r="F258">
        <v>24.712356178089045</v>
      </c>
      <c r="G258">
        <v>23.978655994663999</v>
      </c>
      <c r="H258">
        <v>24.628981157245288</v>
      </c>
      <c r="I258">
        <v>24.679006169751542</v>
      </c>
      <c r="J258">
        <v>14.774053693513423</v>
      </c>
      <c r="K258">
        <v>15.541103885275973</v>
      </c>
      <c r="L258">
        <v>11.989327997331999</v>
      </c>
      <c r="M258">
        <v>13.606803401700851</v>
      </c>
      <c r="N258">
        <v>17.525429381357345</v>
      </c>
      <c r="O258">
        <v>16.29147907286977</v>
      </c>
      <c r="P258">
        <v>19.142904785726198</v>
      </c>
      <c r="Q258">
        <v>16.45822911455728</v>
      </c>
      <c r="R258">
        <v>0</v>
      </c>
      <c r="S258">
        <v>2.5512756378189096</v>
      </c>
      <c r="T258">
        <v>6.8200767050191766</v>
      </c>
    </row>
    <row r="259" spans="2:20" x14ac:dyDescent="0.25">
      <c r="B259">
        <v>0.37505860290670417</v>
      </c>
      <c r="C259">
        <v>2.2347241756524459</v>
      </c>
      <c r="D259">
        <v>0</v>
      </c>
      <c r="E259">
        <v>3.5943116111892484</v>
      </c>
      <c r="F259">
        <v>20.050007813720892</v>
      </c>
      <c r="G259">
        <v>18.924832005000781</v>
      </c>
      <c r="H259">
        <v>18.75293014533521</v>
      </c>
      <c r="I259">
        <v>19.659321769026413</v>
      </c>
      <c r="J259">
        <v>5.9540553211439287</v>
      </c>
      <c r="K259">
        <v>7.7199562431629936</v>
      </c>
      <c r="L259">
        <v>8.0168776371308024</v>
      </c>
      <c r="M259">
        <v>8.0793874042819187</v>
      </c>
      <c r="N259">
        <v>13.142678543522427</v>
      </c>
      <c r="O259">
        <v>12.220659478043444</v>
      </c>
      <c r="P259">
        <v>13.002031567432413</v>
      </c>
      <c r="Q259">
        <v>8.7044850757930927</v>
      </c>
      <c r="R259">
        <v>0.4063134864822629</v>
      </c>
      <c r="S259">
        <v>1.7190185966557276</v>
      </c>
      <c r="T259">
        <v>5.3914674167838728</v>
      </c>
    </row>
    <row r="260" spans="2:20" x14ac:dyDescent="0.25">
      <c r="B260">
        <v>0.37999696002431976</v>
      </c>
      <c r="C260">
        <v>2.7207782337741295</v>
      </c>
      <c r="D260">
        <v>2.0823833409332724</v>
      </c>
      <c r="E260">
        <v>2.477580179358565</v>
      </c>
      <c r="F260">
        <v>21.295029639762884</v>
      </c>
      <c r="G260">
        <v>19.790241678066575</v>
      </c>
      <c r="H260">
        <v>19.683842529259763</v>
      </c>
      <c r="I260">
        <v>20.945432436540507</v>
      </c>
      <c r="J260">
        <v>13.147894816841465</v>
      </c>
      <c r="K260">
        <v>10.077519379844961</v>
      </c>
      <c r="L260">
        <v>8.5575315397476821</v>
      </c>
      <c r="M260">
        <v>10.655114759081927</v>
      </c>
      <c r="N260">
        <v>8.7855297157622729</v>
      </c>
      <c r="O260">
        <v>8.5423316613467097</v>
      </c>
      <c r="P260">
        <v>10.244718042255661</v>
      </c>
      <c r="Q260">
        <v>8.2991336069311448</v>
      </c>
      <c r="R260">
        <v>0.86639306885544909</v>
      </c>
      <c r="S260">
        <v>0</v>
      </c>
      <c r="T260">
        <v>4.5751633986928102</v>
      </c>
    </row>
    <row r="261" spans="2:20" x14ac:dyDescent="0.25">
      <c r="B261">
        <v>1.3968360821272299</v>
      </c>
      <c r="C261">
        <v>3.5005048805116123</v>
      </c>
      <c r="D261">
        <v>0</v>
      </c>
      <c r="E261">
        <v>1.2117132278694043</v>
      </c>
      <c r="F261">
        <v>25.260854930999667</v>
      </c>
      <c r="G261">
        <v>23.291820935711883</v>
      </c>
      <c r="H261">
        <v>24.469875462807135</v>
      </c>
      <c r="I261">
        <v>25.277684281386737</v>
      </c>
      <c r="J261">
        <v>14.288118478626725</v>
      </c>
      <c r="K261">
        <v>10.821272298889264</v>
      </c>
      <c r="L261">
        <v>11.342982160888591</v>
      </c>
      <c r="M261">
        <v>11.696398519017166</v>
      </c>
      <c r="N261">
        <v>20.700100976102323</v>
      </c>
      <c r="O261">
        <v>18.377650622685966</v>
      </c>
      <c r="P261">
        <v>22.484012117132281</v>
      </c>
      <c r="Q261">
        <v>21.659373948165602</v>
      </c>
      <c r="R261">
        <v>0.31975765735442613</v>
      </c>
      <c r="S261">
        <v>2.7936721642544597</v>
      </c>
      <c r="T261">
        <v>4.796364860316392</v>
      </c>
    </row>
    <row r="262" spans="2:20" x14ac:dyDescent="0.25">
      <c r="B262">
        <v>2.3131672597864767</v>
      </c>
      <c r="C262">
        <v>1.6175994823681656</v>
      </c>
      <c r="D262">
        <v>0</v>
      </c>
      <c r="E262">
        <v>1.6984794564865739</v>
      </c>
      <c r="F262">
        <v>23.552248463280492</v>
      </c>
      <c r="G262">
        <v>22.53316078938855</v>
      </c>
      <c r="H262">
        <v>23.681656421869945</v>
      </c>
      <c r="I262">
        <v>24.037528307990939</v>
      </c>
      <c r="J262">
        <v>11.970236169524426</v>
      </c>
      <c r="K262">
        <v>11.954060174700745</v>
      </c>
      <c r="L262">
        <v>14.299579424134585</v>
      </c>
      <c r="M262">
        <v>14.574571336137174</v>
      </c>
      <c r="N262">
        <v>17.114202523455194</v>
      </c>
      <c r="O262">
        <v>15.027499191200258</v>
      </c>
      <c r="P262">
        <v>15.512779035910709</v>
      </c>
      <c r="Q262">
        <v>17.648010352636685</v>
      </c>
      <c r="R262">
        <v>1.3587835651892592</v>
      </c>
      <c r="S262">
        <v>2.6852151407311551</v>
      </c>
      <c r="T262">
        <v>2.9602070527337432</v>
      </c>
    </row>
    <row r="263" spans="2:20" x14ac:dyDescent="0.25">
      <c r="B263">
        <v>1.9090041361756283</v>
      </c>
      <c r="C263">
        <v>2.1635380209990456</v>
      </c>
      <c r="D263">
        <v>2.0680878141902643</v>
      </c>
      <c r="E263">
        <v>3.3566656061088134</v>
      </c>
      <c r="F263">
        <v>24.912503977091951</v>
      </c>
      <c r="G263">
        <v>23.751193127585111</v>
      </c>
      <c r="H263">
        <v>24.276169265033406</v>
      </c>
      <c r="I263">
        <v>25.596563792554882</v>
      </c>
      <c r="J263">
        <v>9.5450206808781406</v>
      </c>
      <c r="K263">
        <v>10.483614381164493</v>
      </c>
      <c r="L263">
        <v>12.997136493795736</v>
      </c>
      <c r="M263">
        <v>12.39261851734012</v>
      </c>
      <c r="N263">
        <v>20.967228762328986</v>
      </c>
      <c r="O263">
        <v>16.321985364301622</v>
      </c>
      <c r="P263">
        <v>16.815144766146993</v>
      </c>
      <c r="Q263">
        <v>16.274260260897233</v>
      </c>
      <c r="R263">
        <v>0</v>
      </c>
      <c r="S263">
        <v>1.288577791918549</v>
      </c>
      <c r="T263">
        <v>3.3407572383073498</v>
      </c>
    </row>
    <row r="264" spans="2:20" x14ac:dyDescent="0.25">
      <c r="B264">
        <v>1.228956228956229</v>
      </c>
      <c r="C264">
        <v>2.6262626262626263</v>
      </c>
      <c r="D264">
        <v>0</v>
      </c>
      <c r="E264">
        <v>2.861952861952862</v>
      </c>
      <c r="F264">
        <v>26.616161616161616</v>
      </c>
      <c r="G264">
        <v>26.63299663299663</v>
      </c>
      <c r="H264">
        <v>26.481481481481485</v>
      </c>
      <c r="I264">
        <v>27.340067340067343</v>
      </c>
      <c r="J264">
        <v>14.764309764309763</v>
      </c>
      <c r="K264">
        <v>18.08080808080808</v>
      </c>
      <c r="L264">
        <v>15.95959595959596</v>
      </c>
      <c r="M264">
        <v>17.053872053872055</v>
      </c>
      <c r="N264">
        <v>17.659932659932657</v>
      </c>
      <c r="O264">
        <v>16.565656565656568</v>
      </c>
      <c r="P264">
        <v>17.710437710437709</v>
      </c>
      <c r="Q264">
        <v>17.474747474747474</v>
      </c>
      <c r="R264">
        <v>0.13468013468013468</v>
      </c>
      <c r="S264">
        <v>2.138047138047138</v>
      </c>
      <c r="T264">
        <v>3.9057239057239053</v>
      </c>
    </row>
    <row r="265" spans="2:20" x14ac:dyDescent="0.25">
      <c r="B265">
        <v>3.4666666666666663</v>
      </c>
      <c r="C265">
        <v>2.5666666666666669</v>
      </c>
      <c r="D265">
        <v>3.6666666666666665</v>
      </c>
      <c r="E265">
        <v>5.8000000000000007</v>
      </c>
      <c r="F265">
        <v>23.849999999999998</v>
      </c>
      <c r="G265">
        <v>22.5</v>
      </c>
      <c r="H265">
        <v>23.316666666666666</v>
      </c>
      <c r="I265">
        <v>23.616666666666667</v>
      </c>
      <c r="J265">
        <v>15.6</v>
      </c>
      <c r="K265">
        <v>17</v>
      </c>
      <c r="L265">
        <v>17.033333333333335</v>
      </c>
      <c r="M265">
        <v>19.350000000000001</v>
      </c>
      <c r="N265">
        <v>23.083333333333332</v>
      </c>
      <c r="O265">
        <v>20.066666666666666</v>
      </c>
      <c r="P265">
        <v>18.95</v>
      </c>
      <c r="Q265">
        <v>19.683333333333334</v>
      </c>
      <c r="R265">
        <v>0</v>
      </c>
      <c r="S265">
        <v>3.75</v>
      </c>
      <c r="T265">
        <v>4.7833333333333332</v>
      </c>
    </row>
    <row r="266" spans="2:20" x14ac:dyDescent="0.25">
      <c r="B266">
        <v>0</v>
      </c>
      <c r="C266">
        <v>1.8582677165354329</v>
      </c>
      <c r="D266">
        <v>0.92913385826771644</v>
      </c>
      <c r="E266">
        <v>3.9685039370078736</v>
      </c>
      <c r="F266">
        <v>24.740157480314963</v>
      </c>
      <c r="G266">
        <v>23.385826771653541</v>
      </c>
      <c r="H266">
        <v>23.259842519685041</v>
      </c>
      <c r="I266">
        <v>24.440944881889763</v>
      </c>
      <c r="J266">
        <v>9.3228346456692908</v>
      </c>
      <c r="K266">
        <v>8.2204724409448815</v>
      </c>
      <c r="L266">
        <v>10.440944881889763</v>
      </c>
      <c r="M266">
        <v>8.3464566929133852</v>
      </c>
      <c r="N266">
        <v>16.551181102362207</v>
      </c>
      <c r="O266">
        <v>17.795275590551181</v>
      </c>
      <c r="P266">
        <v>16.818897637795274</v>
      </c>
      <c r="Q266">
        <v>15.748031496062993</v>
      </c>
      <c r="R266">
        <v>1.5433070866141734</v>
      </c>
      <c r="S266">
        <v>2.1732283464566926</v>
      </c>
      <c r="T266">
        <v>5.3070866141732287</v>
      </c>
    </row>
    <row r="267" spans="2:20" x14ac:dyDescent="0.25">
      <c r="B267">
        <v>2.5572638845309066</v>
      </c>
      <c r="C267">
        <v>2.1179792908691559</v>
      </c>
      <c r="D267">
        <v>0.31377470975839344</v>
      </c>
      <c r="E267">
        <v>4.1418261688107938</v>
      </c>
      <c r="F267">
        <v>22.874176341386885</v>
      </c>
      <c r="G267">
        <v>21.65045497332915</v>
      </c>
      <c r="H267">
        <v>21.760276121744589</v>
      </c>
      <c r="I267">
        <v>22.497646689676813</v>
      </c>
      <c r="J267">
        <v>12.456855977408221</v>
      </c>
      <c r="K267">
        <v>13.711954816441796</v>
      </c>
      <c r="L267">
        <v>16.41041732036398</v>
      </c>
      <c r="M267">
        <v>16.159397552557266</v>
      </c>
      <c r="N267">
        <v>18.010668340131787</v>
      </c>
      <c r="O267">
        <v>17.116410417320363</v>
      </c>
      <c r="P267">
        <v>13.900219642296832</v>
      </c>
      <c r="Q267">
        <v>15.34358330718544</v>
      </c>
      <c r="R267">
        <v>0</v>
      </c>
      <c r="S267">
        <v>1.9610919359899595</v>
      </c>
      <c r="T267">
        <v>3.9064951364919991</v>
      </c>
    </row>
    <row r="268" spans="2:20" x14ac:dyDescent="0.25">
      <c r="B268">
        <v>0.25722499621727946</v>
      </c>
      <c r="C268">
        <v>0.77167498865183837</v>
      </c>
      <c r="D268">
        <v>0</v>
      </c>
      <c r="E268">
        <v>2.6025117264336513</v>
      </c>
      <c r="F268">
        <v>20.381298229686788</v>
      </c>
      <c r="G268">
        <v>20.108942351339081</v>
      </c>
      <c r="H268">
        <v>20.30564381903465</v>
      </c>
      <c r="I268">
        <v>21.33454380390377</v>
      </c>
      <c r="J268">
        <v>11.529732183386292</v>
      </c>
      <c r="K268">
        <v>7.91345135421395</v>
      </c>
      <c r="L268">
        <v>10.788318958995308</v>
      </c>
      <c r="M268">
        <v>9.5021939779089131</v>
      </c>
      <c r="N268">
        <v>13.950673324254803</v>
      </c>
      <c r="O268">
        <v>10.637010137691028</v>
      </c>
      <c r="P268">
        <v>14.631563020124073</v>
      </c>
      <c r="Q268">
        <v>13.254652746255108</v>
      </c>
      <c r="R268">
        <v>1.4223029202602511</v>
      </c>
      <c r="S268">
        <v>4.7813587532153123</v>
      </c>
      <c r="T268">
        <v>5.1747616886064458</v>
      </c>
    </row>
    <row r="269" spans="2:20" x14ac:dyDescent="0.25">
      <c r="B269">
        <v>0.82148499210110593</v>
      </c>
      <c r="C269">
        <v>0.56872037914691942</v>
      </c>
      <c r="D269">
        <v>0</v>
      </c>
      <c r="E269">
        <v>3.9652448657187991</v>
      </c>
      <c r="F269">
        <v>24.265402843601898</v>
      </c>
      <c r="G269">
        <v>23.791469194312796</v>
      </c>
      <c r="H269">
        <v>24.375987361769351</v>
      </c>
      <c r="I269">
        <v>24.755134281200633</v>
      </c>
      <c r="J269">
        <v>15.450236966824646</v>
      </c>
      <c r="K269">
        <v>10.42654028436019</v>
      </c>
      <c r="L269">
        <v>12.796208530805686</v>
      </c>
      <c r="M269">
        <v>11.611374407582939</v>
      </c>
      <c r="N269">
        <v>15.892575039494472</v>
      </c>
      <c r="O269">
        <v>18.688783570300156</v>
      </c>
      <c r="P269">
        <v>18.214849921011059</v>
      </c>
      <c r="Q269">
        <v>16.41390205371248</v>
      </c>
      <c r="R269">
        <v>0.17377567140600317</v>
      </c>
      <c r="S269">
        <v>2.7488151658767772</v>
      </c>
      <c r="T269">
        <v>6.6824644549763033</v>
      </c>
    </row>
    <row r="270" spans="2:20" x14ac:dyDescent="0.25">
      <c r="B270">
        <v>2.7424995398490708</v>
      </c>
      <c r="C270">
        <v>3.5707712129578502</v>
      </c>
      <c r="D270">
        <v>1.9510399411006809</v>
      </c>
      <c r="E270">
        <v>5.8347137861218474</v>
      </c>
      <c r="F270">
        <v>31.529541689674211</v>
      </c>
      <c r="G270">
        <v>31.989692619179088</v>
      </c>
      <c r="H270">
        <v>32.85477636664826</v>
      </c>
      <c r="I270">
        <v>30.830112276826799</v>
      </c>
      <c r="J270">
        <v>17.485735321185349</v>
      </c>
      <c r="K270">
        <v>20.596355604638322</v>
      </c>
      <c r="L270">
        <v>14.872078041597645</v>
      </c>
      <c r="M270">
        <v>16.620651573716181</v>
      </c>
      <c r="N270">
        <v>26.559911651021533</v>
      </c>
      <c r="O270">
        <v>23.412479293208172</v>
      </c>
      <c r="P270">
        <v>24.240750966316952</v>
      </c>
      <c r="Q270">
        <v>25.161052825326706</v>
      </c>
      <c r="R270">
        <v>0</v>
      </c>
      <c r="S270">
        <v>4.0493281796429228</v>
      </c>
      <c r="T270">
        <v>5.9819620835634089</v>
      </c>
    </row>
    <row r="271" spans="2:20" x14ac:dyDescent="0.25">
      <c r="B271">
        <v>1.8506900878293602</v>
      </c>
      <c r="C271">
        <v>2.3682559598494355</v>
      </c>
      <c r="D271">
        <v>0</v>
      </c>
      <c r="E271">
        <v>3.2308657465495614</v>
      </c>
      <c r="F271">
        <v>25.658720200752821</v>
      </c>
      <c r="G271">
        <v>25.45483061480552</v>
      </c>
      <c r="H271">
        <v>25.548933500627353</v>
      </c>
      <c r="I271">
        <v>25.580301129234627</v>
      </c>
      <c r="J271">
        <v>14.71141781681305</v>
      </c>
      <c r="K271">
        <v>12.766624843161855</v>
      </c>
      <c r="L271">
        <v>9.2220828105395238</v>
      </c>
      <c r="M271">
        <v>8.3281053952321198</v>
      </c>
      <c r="N271">
        <v>18.742158092848179</v>
      </c>
      <c r="O271">
        <v>19.620451693851944</v>
      </c>
      <c r="P271">
        <v>18.303011292346298</v>
      </c>
      <c r="Q271">
        <v>20.357590966122959</v>
      </c>
      <c r="R271">
        <v>1.6624843161856961</v>
      </c>
      <c r="S271">
        <v>2.4780426599749061</v>
      </c>
      <c r="T271">
        <v>3.7013801756587204</v>
      </c>
    </row>
    <row r="272" spans="2:20" x14ac:dyDescent="0.25">
      <c r="B272">
        <v>1.7479607125020808</v>
      </c>
      <c r="C272">
        <v>3.1629765273847177</v>
      </c>
      <c r="D272">
        <v>2.4471449975029134</v>
      </c>
      <c r="E272">
        <v>3.2961544864324956</v>
      </c>
      <c r="F272">
        <v>22.840019976693856</v>
      </c>
      <c r="G272">
        <v>22.840019976693856</v>
      </c>
      <c r="H272">
        <v>23.339437323123022</v>
      </c>
      <c r="I272">
        <v>22.357249875145662</v>
      </c>
      <c r="J272">
        <v>12.402197436324288</v>
      </c>
      <c r="K272">
        <v>7.8408523389379061</v>
      </c>
      <c r="L272">
        <v>11.802896620609289</v>
      </c>
      <c r="M272">
        <v>10.088230397869152</v>
      </c>
      <c r="N272">
        <v>13.600799067754288</v>
      </c>
      <c r="O272">
        <v>15.015814882636924</v>
      </c>
      <c r="P272">
        <v>19.14433161311803</v>
      </c>
      <c r="Q272">
        <v>15.165640086565674</v>
      </c>
      <c r="R272">
        <v>0</v>
      </c>
      <c r="S272">
        <v>4.0619277509572163</v>
      </c>
      <c r="T272">
        <v>5.0607624438155492</v>
      </c>
    </row>
    <row r="273" spans="2:20" x14ac:dyDescent="0.25">
      <c r="B273">
        <v>1.832111925383078</v>
      </c>
      <c r="C273">
        <v>1.5156562291805464</v>
      </c>
      <c r="D273">
        <v>2.4483677548301133</v>
      </c>
      <c r="E273">
        <v>2.9480346435709528</v>
      </c>
      <c r="F273">
        <v>26.832111925383078</v>
      </c>
      <c r="G273">
        <v>25.766155896069286</v>
      </c>
      <c r="H273">
        <v>25.966022651565623</v>
      </c>
      <c r="I273">
        <v>26.582278481012654</v>
      </c>
      <c r="J273">
        <v>19.703530979347104</v>
      </c>
      <c r="K273">
        <v>16.489007328447702</v>
      </c>
      <c r="L273">
        <v>17.321785476349099</v>
      </c>
      <c r="M273">
        <v>15.339773484343771</v>
      </c>
      <c r="N273">
        <v>23.834110592938039</v>
      </c>
      <c r="O273">
        <v>18.40439706862092</v>
      </c>
      <c r="P273">
        <v>27.081945369753495</v>
      </c>
      <c r="Q273">
        <v>23.184543637574951</v>
      </c>
      <c r="R273">
        <v>0</v>
      </c>
      <c r="S273">
        <v>4.3804130579613592</v>
      </c>
      <c r="T273">
        <v>4.4470353097934714</v>
      </c>
    </row>
    <row r="274" spans="2:20" x14ac:dyDescent="0.25">
      <c r="B274">
        <v>3.2039929157945584</v>
      </c>
      <c r="C274">
        <v>2.7048784414748028</v>
      </c>
      <c r="D274">
        <v>0</v>
      </c>
      <c r="E274">
        <v>2.3023667686362903</v>
      </c>
      <c r="F274">
        <v>25.567541458702301</v>
      </c>
      <c r="G274">
        <v>23.522782160682659</v>
      </c>
      <c r="H274">
        <v>24.746417646111738</v>
      </c>
      <c r="I274">
        <v>25.470938657221058</v>
      </c>
      <c r="J274">
        <v>8.4044437288681362</v>
      </c>
      <c r="K274">
        <v>9.43487361133473</v>
      </c>
      <c r="L274">
        <v>14.168410883915634</v>
      </c>
      <c r="M274">
        <v>12.12365158589599</v>
      </c>
      <c r="N274">
        <v>15.665754306874899</v>
      </c>
      <c r="O274">
        <v>15.617452906134277</v>
      </c>
      <c r="P274">
        <v>15.601352439220737</v>
      </c>
      <c r="Q274">
        <v>16.229270648848818</v>
      </c>
      <c r="R274">
        <v>0.51521494123329581</v>
      </c>
      <c r="S274">
        <v>2.4472709708581548</v>
      </c>
      <c r="T274">
        <v>2.4955723715987763</v>
      </c>
    </row>
    <row r="275" spans="2:20" x14ac:dyDescent="0.25">
      <c r="B275">
        <v>1.6085790884718498</v>
      </c>
      <c r="C275">
        <v>2.697721179624665</v>
      </c>
      <c r="D275">
        <v>2.5636729222520107</v>
      </c>
      <c r="E275">
        <v>5.9148793565683642</v>
      </c>
      <c r="F275">
        <v>21.464477211796247</v>
      </c>
      <c r="G275">
        <v>21.12935656836461</v>
      </c>
      <c r="H275">
        <v>22.285522788203753</v>
      </c>
      <c r="I275">
        <v>22.771447721179623</v>
      </c>
      <c r="J275">
        <v>13.80697050938338</v>
      </c>
      <c r="K275">
        <v>12.717828418230562</v>
      </c>
      <c r="L275">
        <v>12.918900804289542</v>
      </c>
      <c r="M275">
        <v>13.371313672922252</v>
      </c>
      <c r="N275">
        <v>18.213806970509381</v>
      </c>
      <c r="O275">
        <v>15.180965147453081</v>
      </c>
      <c r="P275">
        <v>14.359919571045577</v>
      </c>
      <c r="Q275">
        <v>17.409517426273457</v>
      </c>
      <c r="R275">
        <v>0</v>
      </c>
      <c r="S275">
        <v>6.25</v>
      </c>
      <c r="T275">
        <v>6.8699731903485262</v>
      </c>
    </row>
    <row r="276" spans="2:20" x14ac:dyDescent="0.25">
      <c r="B276">
        <v>0.96601690529584272</v>
      </c>
      <c r="C276">
        <v>1.2420217353803693</v>
      </c>
      <c r="D276">
        <v>0</v>
      </c>
      <c r="E276">
        <v>1.8285319993099878</v>
      </c>
      <c r="F276">
        <v>24.978437122649648</v>
      </c>
      <c r="G276">
        <v>25.702949801621529</v>
      </c>
      <c r="H276">
        <v>25.375194065896149</v>
      </c>
      <c r="I276">
        <v>24.340175953079179</v>
      </c>
      <c r="J276">
        <v>15.732275314818009</v>
      </c>
      <c r="K276">
        <v>16.870795238916681</v>
      </c>
      <c r="L276">
        <v>15.887528031740555</v>
      </c>
      <c r="M276">
        <v>16.129032258064516</v>
      </c>
      <c r="N276">
        <v>17.57805761600828</v>
      </c>
      <c r="O276">
        <v>18.682076936346387</v>
      </c>
      <c r="P276">
        <v>19.95859927548732</v>
      </c>
      <c r="Q276">
        <v>16.8535449370364</v>
      </c>
      <c r="R276">
        <v>0.55200966016905295</v>
      </c>
      <c r="S276">
        <v>3.8123167155425222</v>
      </c>
      <c r="T276">
        <v>5.2095911678454367</v>
      </c>
    </row>
    <row r="277" spans="2:20" x14ac:dyDescent="0.25">
      <c r="B277">
        <v>0.21634986864472261</v>
      </c>
      <c r="C277">
        <v>2.7661876062432391</v>
      </c>
      <c r="D277">
        <v>0</v>
      </c>
      <c r="E277">
        <v>3.1834337814866323</v>
      </c>
      <c r="F277">
        <v>20.429609024880236</v>
      </c>
      <c r="G277">
        <v>19.517848864163192</v>
      </c>
      <c r="H277">
        <v>20.383248338742082</v>
      </c>
      <c r="I277">
        <v>21.325915623551229</v>
      </c>
      <c r="J277">
        <v>11.636532220676866</v>
      </c>
      <c r="K277">
        <v>13.87729871735435</v>
      </c>
      <c r="L277">
        <v>15.438108484005564</v>
      </c>
      <c r="M277">
        <v>14.078195023953022</v>
      </c>
      <c r="N277">
        <v>17.508885798176479</v>
      </c>
      <c r="O277">
        <v>21.202287127182814</v>
      </c>
      <c r="P277">
        <v>16.906196878380467</v>
      </c>
      <c r="Q277">
        <v>14.418173388966157</v>
      </c>
      <c r="R277">
        <v>0.13908205841446453</v>
      </c>
      <c r="S277">
        <v>2.1944058105393296</v>
      </c>
      <c r="T277">
        <v>3.708854891052388</v>
      </c>
    </row>
    <row r="281" spans="2:20" x14ac:dyDescent="0.25">
      <c r="B281">
        <v>0</v>
      </c>
      <c r="C281">
        <v>1.1980706394896532</v>
      </c>
      <c r="D281">
        <v>0.91800217831025355</v>
      </c>
      <c r="E281">
        <v>1.7426482028940409</v>
      </c>
      <c r="F281">
        <v>10.782635755406877</v>
      </c>
      <c r="G281">
        <v>11.124941652403921</v>
      </c>
      <c r="H281">
        <v>10.875991909133344</v>
      </c>
      <c r="I281">
        <v>11.934028318033297</v>
      </c>
      <c r="J281">
        <v>9.1333437062393017</v>
      </c>
      <c r="K281">
        <v>8.4020538353819827</v>
      </c>
      <c r="L281">
        <v>6.5038120429438306</v>
      </c>
      <c r="M281">
        <v>5.1345884549556562</v>
      </c>
      <c r="N281">
        <v>8.5265287070172704</v>
      </c>
      <c r="O281">
        <v>8.8843939629687263</v>
      </c>
      <c r="P281">
        <v>13.801151392562627</v>
      </c>
      <c r="Q281">
        <v>13.287692547067062</v>
      </c>
      <c r="R281">
        <v>0.29562782013381045</v>
      </c>
      <c r="S281">
        <v>1.1358332036720087</v>
      </c>
      <c r="T281">
        <v>4.5900108915512678</v>
      </c>
    </row>
    <row r="282" spans="2:20" x14ac:dyDescent="0.25">
      <c r="B282">
        <v>2.6243093922651934</v>
      </c>
      <c r="C282">
        <v>2.9465930018416207</v>
      </c>
      <c r="D282">
        <v>0.81338244321669739</v>
      </c>
      <c r="E282">
        <v>3.3149171270718232</v>
      </c>
      <c r="F282">
        <v>10.23634131368938</v>
      </c>
      <c r="G282">
        <v>8.6095764272559858</v>
      </c>
      <c r="H282">
        <v>9.7452424800491109</v>
      </c>
      <c r="I282">
        <v>8.4868017188459177</v>
      </c>
      <c r="J282">
        <v>11.525475751995089</v>
      </c>
      <c r="K282">
        <v>9.806629834254144</v>
      </c>
      <c r="L282">
        <v>7.4585635359116029</v>
      </c>
      <c r="M282">
        <v>6.2001227747084098</v>
      </c>
      <c r="N282">
        <v>11.264579496623696</v>
      </c>
      <c r="O282">
        <v>14.947820748925722</v>
      </c>
      <c r="P282">
        <v>10.420503376304481</v>
      </c>
      <c r="Q282">
        <v>13.014119091467158</v>
      </c>
      <c r="R282">
        <v>0</v>
      </c>
      <c r="S282">
        <v>3.2688766114180479</v>
      </c>
      <c r="T282">
        <v>4.297114794352364</v>
      </c>
    </row>
    <row r="283" spans="2:20" x14ac:dyDescent="0.25">
      <c r="B283">
        <v>3.2279645425656462</v>
      </c>
      <c r="C283">
        <v>2.8600100351229303</v>
      </c>
      <c r="D283">
        <v>0.83626024418799128</v>
      </c>
      <c r="E283">
        <v>2.2244522495400565</v>
      </c>
      <c r="F283">
        <v>10.102023749790936</v>
      </c>
      <c r="G283">
        <v>7.3590901488543237</v>
      </c>
      <c r="H283">
        <v>11.138986452584044</v>
      </c>
      <c r="I283">
        <v>6.70680715838769</v>
      </c>
      <c r="J283">
        <v>6.8573340023415277</v>
      </c>
      <c r="K283">
        <v>3.4286670011707638</v>
      </c>
      <c r="L283">
        <v>8.4964040809499917</v>
      </c>
      <c r="M283">
        <v>6.6231811339688917</v>
      </c>
      <c r="N283">
        <v>9.5668171935106212</v>
      </c>
      <c r="O283">
        <v>11.958521491888275</v>
      </c>
      <c r="P283">
        <v>15.704967385850477</v>
      </c>
      <c r="Q283">
        <v>13.965546077939456</v>
      </c>
      <c r="R283">
        <v>0</v>
      </c>
      <c r="S283">
        <v>1.8564977420973405</v>
      </c>
      <c r="T283">
        <v>4.6328817528014721</v>
      </c>
    </row>
    <row r="284" spans="2:20" x14ac:dyDescent="0.25">
      <c r="B284">
        <v>6.1017503680680516</v>
      </c>
      <c r="C284">
        <v>6.6579420906265341</v>
      </c>
      <c r="D284">
        <v>4.7112710616718472</v>
      </c>
      <c r="E284">
        <v>7.6721740552920012</v>
      </c>
      <c r="F284">
        <v>9.2262391624407005</v>
      </c>
      <c r="G284">
        <v>7.4758710943890065</v>
      </c>
      <c r="H284">
        <v>7.8194012759692457</v>
      </c>
      <c r="I284">
        <v>8.735481760183216</v>
      </c>
      <c r="J284">
        <v>6.9687551120562743</v>
      </c>
      <c r="K284">
        <v>2.5682970718141664</v>
      </c>
      <c r="L284">
        <v>5.2511042041550793</v>
      </c>
      <c r="M284">
        <v>4.2859479797153606</v>
      </c>
      <c r="N284">
        <v>10.731228529363651</v>
      </c>
      <c r="O284">
        <v>12.138066415835105</v>
      </c>
      <c r="P284">
        <v>11.827253394405366</v>
      </c>
      <c r="Q284">
        <v>12.661540978243089</v>
      </c>
      <c r="R284">
        <v>5.1365941436283329</v>
      </c>
      <c r="S284">
        <v>4.5149681007688534</v>
      </c>
      <c r="T284">
        <v>0</v>
      </c>
    </row>
    <row r="285" spans="2:20" x14ac:dyDescent="0.25">
      <c r="B285">
        <v>4.3175937904269084</v>
      </c>
      <c r="C285">
        <v>6.015523932729625</v>
      </c>
      <c r="D285">
        <v>6.3712807244501946</v>
      </c>
      <c r="E285">
        <v>7.4708926261319526</v>
      </c>
      <c r="F285">
        <v>6.4359637774902971</v>
      </c>
      <c r="G285">
        <v>4.4146183699870631</v>
      </c>
      <c r="H285">
        <v>6.6785252263906862</v>
      </c>
      <c r="I285">
        <v>3.7354463130659763</v>
      </c>
      <c r="J285">
        <v>5.9184993531694694</v>
      </c>
      <c r="K285">
        <v>9.2496765847347984</v>
      </c>
      <c r="L285">
        <v>4.1882276843467015</v>
      </c>
      <c r="M285">
        <v>5.6435963777490299</v>
      </c>
      <c r="N285">
        <v>14.23027166882277</v>
      </c>
      <c r="O285">
        <v>10.721216041397154</v>
      </c>
      <c r="P285">
        <v>12.564683053040104</v>
      </c>
      <c r="Q285">
        <v>10.171410090556273</v>
      </c>
      <c r="R285">
        <v>3.0562742561448903</v>
      </c>
      <c r="S285">
        <v>4.0750323415265202</v>
      </c>
      <c r="T285">
        <v>0</v>
      </c>
    </row>
    <row r="286" spans="2:20" x14ac:dyDescent="0.25">
      <c r="B286">
        <v>2.858040201005025</v>
      </c>
      <c r="C286">
        <v>3.329145728643216</v>
      </c>
      <c r="D286">
        <v>0</v>
      </c>
      <c r="E286">
        <v>4.3969849246231156</v>
      </c>
      <c r="F286">
        <v>10.521356783919598</v>
      </c>
      <c r="G286">
        <v>8.6369346733668344</v>
      </c>
      <c r="H286">
        <v>9.940326633165828</v>
      </c>
      <c r="I286">
        <v>9.6733668341708547</v>
      </c>
      <c r="J286">
        <v>7.8674623115577891</v>
      </c>
      <c r="K286">
        <v>9.8932160804020111</v>
      </c>
      <c r="L286">
        <v>9.343592964824122</v>
      </c>
      <c r="M286">
        <v>9.2650753768844218</v>
      </c>
      <c r="N286">
        <v>16.08040201005025</v>
      </c>
      <c r="O286">
        <v>15.954773869346733</v>
      </c>
      <c r="P286">
        <v>12.295854271356783</v>
      </c>
      <c r="Q286">
        <v>13.505025125628139</v>
      </c>
      <c r="R286">
        <v>2.983668341708543</v>
      </c>
      <c r="S286">
        <v>3.2820351758793969</v>
      </c>
      <c r="T286">
        <v>4.3969849246231156</v>
      </c>
    </row>
    <row r="287" spans="2:20" x14ac:dyDescent="0.25">
      <c r="B287">
        <v>4.1463414634146343</v>
      </c>
      <c r="C287">
        <v>2.8455284552845526</v>
      </c>
      <c r="D287">
        <v>1.3008130081300813</v>
      </c>
      <c r="E287">
        <v>4.9593495934959346</v>
      </c>
      <c r="F287">
        <v>10.504065040650406</v>
      </c>
      <c r="G287">
        <v>8.0813008130081307</v>
      </c>
      <c r="H287">
        <v>9.0731707317073162</v>
      </c>
      <c r="I287">
        <v>9.7235772357723569</v>
      </c>
      <c r="J287">
        <v>8.4390243902439028</v>
      </c>
      <c r="K287">
        <v>7.3821138211382111</v>
      </c>
      <c r="L287">
        <v>6.9593495934959355</v>
      </c>
      <c r="M287">
        <v>6.3252032520325203</v>
      </c>
      <c r="N287">
        <v>13.723577235772359</v>
      </c>
      <c r="O287">
        <v>14.000000000000002</v>
      </c>
      <c r="P287">
        <v>15.317073170731707</v>
      </c>
      <c r="Q287">
        <v>18.943089430894307</v>
      </c>
      <c r="R287">
        <v>0</v>
      </c>
      <c r="S287">
        <v>3.8048780487804876</v>
      </c>
      <c r="T287">
        <v>4.2601626016260159</v>
      </c>
    </row>
    <row r="288" spans="2:20" x14ac:dyDescent="0.25">
      <c r="B288">
        <v>3.1665299425758819</v>
      </c>
      <c r="C288">
        <v>3.051681706316653</v>
      </c>
      <c r="D288">
        <v>1.542247744052502</v>
      </c>
      <c r="E288">
        <v>4.0032813781788352</v>
      </c>
      <c r="F288">
        <v>6.7432321575061529</v>
      </c>
      <c r="G288">
        <v>8.4003281378178833</v>
      </c>
      <c r="H288">
        <v>6.6119770303527474</v>
      </c>
      <c r="I288">
        <v>7.5799835931091062</v>
      </c>
      <c r="J288">
        <v>8.859721082854799</v>
      </c>
      <c r="K288">
        <v>12.748154224774405</v>
      </c>
      <c r="L288">
        <v>8.0885972108285475</v>
      </c>
      <c r="M288">
        <v>9.1878589007383109</v>
      </c>
      <c r="N288">
        <v>15.996718621821165</v>
      </c>
      <c r="O288">
        <v>13.666940114848236</v>
      </c>
      <c r="P288">
        <v>14.684167350287119</v>
      </c>
      <c r="Q288">
        <v>8.9089417555373256</v>
      </c>
      <c r="R288">
        <v>0</v>
      </c>
      <c r="S288">
        <v>5.3978671041837574</v>
      </c>
      <c r="T288">
        <v>3.1665299425758819</v>
      </c>
    </row>
    <row r="289" spans="2:20" x14ac:dyDescent="0.25">
      <c r="B289">
        <v>1.3321947053800172</v>
      </c>
      <c r="C289">
        <v>1.1955593509820666</v>
      </c>
      <c r="D289">
        <v>0</v>
      </c>
      <c r="E289">
        <v>4.7309991460290348</v>
      </c>
      <c r="F289">
        <v>14.158838599487616</v>
      </c>
      <c r="G289">
        <v>9.4449188727583255</v>
      </c>
      <c r="H289">
        <v>10.384286934244235</v>
      </c>
      <c r="I289">
        <v>11.97267292912041</v>
      </c>
      <c r="J289">
        <v>13.953885567890692</v>
      </c>
      <c r="K289">
        <v>12.604611443210931</v>
      </c>
      <c r="L289">
        <v>13.953885567890692</v>
      </c>
      <c r="M289">
        <v>14.397950469684032</v>
      </c>
      <c r="N289">
        <v>14.449188727583262</v>
      </c>
      <c r="O289">
        <v>18.958155422715627</v>
      </c>
      <c r="P289">
        <v>20.239111870196414</v>
      </c>
      <c r="Q289">
        <v>18.992314261315116</v>
      </c>
      <c r="R289">
        <v>2.1690862510674638</v>
      </c>
      <c r="S289">
        <v>4.0819812126387705</v>
      </c>
      <c r="T289">
        <v>5.4141759180187874</v>
      </c>
    </row>
    <row r="290" spans="2:20" x14ac:dyDescent="0.25">
      <c r="B290">
        <v>0.74355323524758743</v>
      </c>
      <c r="C290">
        <v>2.452143648156937</v>
      </c>
      <c r="D290">
        <v>0</v>
      </c>
      <c r="E290">
        <v>3.5437430786267994</v>
      </c>
      <c r="F290">
        <v>6.8976427780414493</v>
      </c>
      <c r="G290">
        <v>4.9042872963138739</v>
      </c>
      <c r="H290">
        <v>3.8759689922480618</v>
      </c>
      <c r="I290">
        <v>8.6695143173548477</v>
      </c>
      <c r="J290">
        <v>7.8152191109001734</v>
      </c>
      <c r="K290">
        <v>4.4929599746875493</v>
      </c>
      <c r="L290">
        <v>5.5845594051574121</v>
      </c>
      <c r="M290">
        <v>4.3189368770764114</v>
      </c>
      <c r="N290">
        <v>8.7327954437588993</v>
      </c>
      <c r="O290">
        <v>7.910140800506249</v>
      </c>
      <c r="P290">
        <v>8.6062331909507996</v>
      </c>
      <c r="Q290">
        <v>9.2865052997943369</v>
      </c>
      <c r="R290">
        <v>0.20566366081316245</v>
      </c>
      <c r="S290">
        <v>1.3130833728840374</v>
      </c>
      <c r="T290">
        <v>4.0499920898591997</v>
      </c>
    </row>
    <row r="291" spans="2:20" x14ac:dyDescent="0.25">
      <c r="B291">
        <v>1.4500170590242238</v>
      </c>
      <c r="C291">
        <v>0.92118730808597749</v>
      </c>
      <c r="D291">
        <v>1.9276697372910272</v>
      </c>
      <c r="E291">
        <v>3.3435687478676224</v>
      </c>
      <c r="F291">
        <v>11.446605254179461</v>
      </c>
      <c r="G291">
        <v>10.576595018764927</v>
      </c>
      <c r="H291">
        <v>10.576595018764927</v>
      </c>
      <c r="I291">
        <v>12.811327192084612</v>
      </c>
      <c r="J291">
        <v>8.3248038212214261</v>
      </c>
      <c r="K291">
        <v>13.067212555441829</v>
      </c>
      <c r="L291">
        <v>10.50835892186967</v>
      </c>
      <c r="M291">
        <v>12.777209143636984</v>
      </c>
      <c r="N291">
        <v>13.800750597065846</v>
      </c>
      <c r="O291">
        <v>8.3589218696690537</v>
      </c>
      <c r="P291">
        <v>8.7683384510406004</v>
      </c>
      <c r="Q291">
        <v>8.5636301603548279</v>
      </c>
      <c r="R291">
        <v>0</v>
      </c>
      <c r="S291">
        <v>4.5547594677584442</v>
      </c>
      <c r="T291">
        <v>4.3500511770726717</v>
      </c>
    </row>
    <row r="292" spans="2:20" x14ac:dyDescent="0.25">
      <c r="B292">
        <v>2.1331058020477816</v>
      </c>
      <c r="C292">
        <v>2.0136518771331056</v>
      </c>
      <c r="D292">
        <v>0</v>
      </c>
      <c r="E292">
        <v>4.0784982935153584</v>
      </c>
      <c r="F292">
        <v>12.457337883959044</v>
      </c>
      <c r="G292">
        <v>11.27986348122867</v>
      </c>
      <c r="H292">
        <v>10.716723549488055</v>
      </c>
      <c r="I292">
        <v>11.040955631399317</v>
      </c>
      <c r="J292">
        <v>6.7235494880546076</v>
      </c>
      <c r="K292">
        <v>10.836177474402731</v>
      </c>
      <c r="L292">
        <v>9.590443686006827</v>
      </c>
      <c r="M292">
        <v>10.119453924914676</v>
      </c>
      <c r="N292">
        <v>15.255972696245735</v>
      </c>
      <c r="O292">
        <v>17.474402730375427</v>
      </c>
      <c r="P292">
        <v>17.918088737201366</v>
      </c>
      <c r="Q292">
        <v>14.488054607508532</v>
      </c>
      <c r="R292">
        <v>2.4402730375426622</v>
      </c>
      <c r="S292">
        <v>4.197952218430034</v>
      </c>
      <c r="T292">
        <v>3.6348122866894199</v>
      </c>
    </row>
    <row r="293" spans="2:20" x14ac:dyDescent="0.25">
      <c r="B293">
        <v>2.1721378409276499</v>
      </c>
      <c r="C293">
        <v>1.9434917524089497</v>
      </c>
      <c r="D293">
        <v>0</v>
      </c>
      <c r="E293">
        <v>3.2827045565899069</v>
      </c>
      <c r="F293">
        <v>17.132124775436878</v>
      </c>
      <c r="G293">
        <v>17.246447819696229</v>
      </c>
      <c r="H293">
        <v>15.090641842234199</v>
      </c>
      <c r="I293">
        <v>17.622080679405521</v>
      </c>
      <c r="J293">
        <v>15.711252653927813</v>
      </c>
      <c r="K293">
        <v>15.221296749959171</v>
      </c>
      <c r="L293">
        <v>12.657194185856607</v>
      </c>
      <c r="M293">
        <v>13.522782949534543</v>
      </c>
      <c r="N293">
        <v>14.97631879797485</v>
      </c>
      <c r="O293">
        <v>15.155969296096686</v>
      </c>
      <c r="P293">
        <v>16.413522782949535</v>
      </c>
      <c r="Q293">
        <v>13.604442266862648</v>
      </c>
      <c r="R293">
        <v>1.2085578964559858</v>
      </c>
      <c r="S293">
        <v>4.5402580434427566</v>
      </c>
      <c r="T293">
        <v>7.4146660133921278</v>
      </c>
    </row>
    <row r="294" spans="2:20" x14ac:dyDescent="0.25">
      <c r="B294">
        <v>0.64829821717990277</v>
      </c>
      <c r="C294">
        <v>1.0372771474878444</v>
      </c>
      <c r="D294">
        <v>1.5072933549432739</v>
      </c>
      <c r="E294">
        <v>3.8411669367909242</v>
      </c>
      <c r="F294">
        <v>10.12965964343598</v>
      </c>
      <c r="G294">
        <v>9.9027552674230144</v>
      </c>
      <c r="H294">
        <v>9.3841166936790934</v>
      </c>
      <c r="I294">
        <v>12.512155591572125</v>
      </c>
      <c r="J294">
        <v>11.474878444084279</v>
      </c>
      <c r="K294">
        <v>12.366288492706644</v>
      </c>
      <c r="L294">
        <v>9.1085899513776347</v>
      </c>
      <c r="M294">
        <v>9.6434359805510539</v>
      </c>
      <c r="N294">
        <v>15.818476499189627</v>
      </c>
      <c r="O294">
        <v>11.247974068071313</v>
      </c>
      <c r="P294">
        <v>13.322528363047001</v>
      </c>
      <c r="Q294">
        <v>13.598055105348461</v>
      </c>
      <c r="R294">
        <v>0</v>
      </c>
      <c r="S294">
        <v>2.0745542949756888</v>
      </c>
      <c r="T294">
        <v>3.0307941653160455</v>
      </c>
    </row>
    <row r="295" spans="2:20" x14ac:dyDescent="0.25">
      <c r="B295">
        <v>2.1932952924393723</v>
      </c>
      <c r="C295">
        <v>2.2824536376604851</v>
      </c>
      <c r="D295">
        <v>2.4251069900142657</v>
      </c>
      <c r="E295">
        <v>3.6733238231098433</v>
      </c>
      <c r="F295">
        <v>9.5577746077032817</v>
      </c>
      <c r="G295">
        <v>9.1476462196861625</v>
      </c>
      <c r="H295">
        <v>7.8102710413694725</v>
      </c>
      <c r="I295">
        <v>7.7924393723252496</v>
      </c>
      <c r="J295">
        <v>7.2753209700427961</v>
      </c>
      <c r="K295">
        <v>11.822396576319544</v>
      </c>
      <c r="L295">
        <v>14.675463623395149</v>
      </c>
      <c r="M295">
        <v>15.620542082738945</v>
      </c>
      <c r="N295">
        <v>9.7004279600570626</v>
      </c>
      <c r="O295">
        <v>9.8430813124108418</v>
      </c>
      <c r="P295">
        <v>10.235378031383737</v>
      </c>
      <c r="Q295">
        <v>10.966476462196862</v>
      </c>
      <c r="R295">
        <v>0</v>
      </c>
      <c r="S295">
        <v>3.1027104136947217</v>
      </c>
      <c r="T295">
        <v>4.618402282453637</v>
      </c>
    </row>
    <row r="296" spans="2:20" x14ac:dyDescent="0.25">
      <c r="B296">
        <v>1.9576635365271366</v>
      </c>
      <c r="C296">
        <v>0.79579818558013682</v>
      </c>
      <c r="D296">
        <v>0.82763011300334233</v>
      </c>
      <c r="E296">
        <v>2.2600668470475886</v>
      </c>
      <c r="F296">
        <v>9.3108387712876013</v>
      </c>
      <c r="G296">
        <v>13.464905300015918</v>
      </c>
      <c r="H296">
        <v>11.141174598121918</v>
      </c>
      <c r="I296">
        <v>9.3745026261340119</v>
      </c>
      <c r="J296">
        <v>14.658602578386121</v>
      </c>
      <c r="K296">
        <v>12.064300493394875</v>
      </c>
      <c r="L296">
        <v>9.8838134649053</v>
      </c>
      <c r="M296">
        <v>9.0084354607671493</v>
      </c>
      <c r="N296">
        <v>10.854687251313067</v>
      </c>
      <c r="O296">
        <v>12.334871876492121</v>
      </c>
      <c r="P296">
        <v>13.3694095177463</v>
      </c>
      <c r="Q296">
        <v>14.483526977558492</v>
      </c>
      <c r="R296">
        <v>0</v>
      </c>
      <c r="S296">
        <v>4.2018144198631227</v>
      </c>
      <c r="T296">
        <v>2.7693776858188763</v>
      </c>
    </row>
    <row r="297" spans="2:20" x14ac:dyDescent="0.25">
      <c r="B297">
        <v>1.3107170393215111</v>
      </c>
      <c r="C297">
        <v>2.004626060138782</v>
      </c>
      <c r="D297">
        <v>0.53970701619121042</v>
      </c>
      <c r="E297">
        <v>2.3901310717039324</v>
      </c>
      <c r="F297">
        <v>10.023130300693909</v>
      </c>
      <c r="G297">
        <v>9.0516576715497301</v>
      </c>
      <c r="H297">
        <v>10.871241326137241</v>
      </c>
      <c r="I297">
        <v>6.5844255975327686</v>
      </c>
      <c r="J297">
        <v>7.340015420200463</v>
      </c>
      <c r="K297">
        <v>3.0994602929838089</v>
      </c>
      <c r="L297">
        <v>6.84656900539707</v>
      </c>
      <c r="M297">
        <v>5.5204317656129529</v>
      </c>
      <c r="N297">
        <v>11.642251349267541</v>
      </c>
      <c r="O297">
        <v>10.547417116422514</v>
      </c>
      <c r="P297">
        <v>9.3754818812644558</v>
      </c>
      <c r="Q297">
        <v>10.192752505782575</v>
      </c>
      <c r="R297">
        <v>0</v>
      </c>
      <c r="S297">
        <v>1.9275250578257519</v>
      </c>
      <c r="T297">
        <v>4.8573631457208943</v>
      </c>
    </row>
    <row r="298" spans="2:20" x14ac:dyDescent="0.25">
      <c r="B298">
        <v>2.4665484443011443</v>
      </c>
      <c r="C298">
        <v>3.3854586490407867</v>
      </c>
      <c r="D298">
        <v>0</v>
      </c>
      <c r="E298">
        <v>3.0146703208125101</v>
      </c>
      <c r="F298">
        <v>11.752377881670158</v>
      </c>
      <c r="G298">
        <v>10.446558117040142</v>
      </c>
      <c r="H298">
        <v>10.978558761889408</v>
      </c>
      <c r="I298">
        <v>9.6566177655972911</v>
      </c>
      <c r="J298">
        <v>8.6571014025471538</v>
      </c>
      <c r="K298">
        <v>11.478316943414477</v>
      </c>
      <c r="L298">
        <v>5.4812187651136544</v>
      </c>
      <c r="M298">
        <v>3.9980654522005477</v>
      </c>
      <c r="N298">
        <v>13.719168144446236</v>
      </c>
      <c r="O298">
        <v>13.509592132838948</v>
      </c>
      <c r="P298">
        <v>13.912622924391425</v>
      </c>
      <c r="Q298">
        <v>12.123166209898436</v>
      </c>
      <c r="R298">
        <v>0.96727389972593902</v>
      </c>
      <c r="S298">
        <v>4.014186683862647</v>
      </c>
      <c r="T298">
        <v>5.4328550701273581</v>
      </c>
    </row>
    <row r="299" spans="2:20" x14ac:dyDescent="0.25">
      <c r="B299">
        <v>1.5358931552587647</v>
      </c>
      <c r="C299">
        <v>2.337228714524207</v>
      </c>
      <c r="D299">
        <v>0.48414023372287146</v>
      </c>
      <c r="E299">
        <v>3.2220367278797997</v>
      </c>
      <c r="F299">
        <v>8.6811352253756269</v>
      </c>
      <c r="G299">
        <v>9.3656093489148571</v>
      </c>
      <c r="H299">
        <v>10.23372287145242</v>
      </c>
      <c r="I299">
        <v>11.252086811352253</v>
      </c>
      <c r="J299">
        <v>5.4424040066777968</v>
      </c>
      <c r="K299">
        <v>7.2787979966611012</v>
      </c>
      <c r="L299">
        <v>8.5976627712854761</v>
      </c>
      <c r="M299">
        <v>8.1803005008347256</v>
      </c>
      <c r="N299">
        <v>16.343906510851419</v>
      </c>
      <c r="O299">
        <v>14.207011686143572</v>
      </c>
      <c r="P299">
        <v>18.480801335559267</v>
      </c>
      <c r="Q299">
        <v>14.991652754590984</v>
      </c>
      <c r="R299">
        <v>0</v>
      </c>
      <c r="S299">
        <v>3.0884808013355594</v>
      </c>
      <c r="T299">
        <v>2.4540901502504173</v>
      </c>
    </row>
    <row r="300" spans="2:20" x14ac:dyDescent="0.25">
      <c r="B300">
        <v>0</v>
      </c>
      <c r="C300">
        <v>2.0599250936329585</v>
      </c>
      <c r="D300">
        <v>0.76466916354556802</v>
      </c>
      <c r="E300">
        <v>1.9038701622971288</v>
      </c>
      <c r="F300">
        <v>7.833957553058676</v>
      </c>
      <c r="G300">
        <v>4.416354556803995</v>
      </c>
      <c r="H300">
        <v>4.4631710362047441</v>
      </c>
      <c r="I300">
        <v>8.8795255930087382</v>
      </c>
      <c r="J300">
        <v>6.5699126092384512</v>
      </c>
      <c r="K300">
        <v>7.3189762796504372</v>
      </c>
      <c r="L300">
        <v>6.0861423220973787</v>
      </c>
      <c r="M300">
        <v>4.6348314606741576</v>
      </c>
      <c r="N300">
        <v>14.247815230961297</v>
      </c>
      <c r="O300">
        <v>14.013732833957555</v>
      </c>
      <c r="P300">
        <v>9.4101123595505616</v>
      </c>
      <c r="Q300">
        <v>10.627340823970037</v>
      </c>
      <c r="R300">
        <v>1.9038701622971288</v>
      </c>
      <c r="S300">
        <v>4.8845193508114857</v>
      </c>
      <c r="T300">
        <v>4.4475655430711605</v>
      </c>
    </row>
    <row r="301" spans="2:20" x14ac:dyDescent="0.25">
      <c r="B301">
        <v>0.88638195004029019</v>
      </c>
      <c r="C301">
        <v>2.1273166800966963</v>
      </c>
      <c r="D301">
        <v>2.2562449637389204</v>
      </c>
      <c r="E301">
        <v>2.8041901692183719</v>
      </c>
      <c r="F301">
        <v>10.314262691377921</v>
      </c>
      <c r="G301">
        <v>10.330378726833199</v>
      </c>
      <c r="H301">
        <v>9.9435938759065277</v>
      </c>
      <c r="I301">
        <v>9.4278807413376313</v>
      </c>
      <c r="J301">
        <v>4.0934730056406128</v>
      </c>
      <c r="K301">
        <v>11.103948428686543</v>
      </c>
      <c r="L301">
        <v>11.232876712328768</v>
      </c>
      <c r="M301">
        <v>9.6696212731668005</v>
      </c>
      <c r="N301">
        <v>14.182111200644643</v>
      </c>
      <c r="O301">
        <v>10.443190975020144</v>
      </c>
      <c r="P301">
        <v>13.005640612409348</v>
      </c>
      <c r="Q301">
        <v>13.376309427880742</v>
      </c>
      <c r="R301">
        <v>0</v>
      </c>
      <c r="S301">
        <v>4.4480257856567285</v>
      </c>
      <c r="T301">
        <v>3.8517324738114422</v>
      </c>
    </row>
    <row r="302" spans="2:20" x14ac:dyDescent="0.25">
      <c r="B302">
        <v>2.2426589222329785</v>
      </c>
      <c r="C302">
        <v>2.6137463697967087</v>
      </c>
      <c r="D302">
        <v>1.7586318167150692</v>
      </c>
      <c r="E302">
        <v>4.6143917392707321</v>
      </c>
      <c r="F302">
        <v>6.6473055824459504</v>
      </c>
      <c r="G302">
        <v>8.3252662149080354</v>
      </c>
      <c r="H302">
        <v>6.0342045821232659</v>
      </c>
      <c r="I302">
        <v>7.3894804775734109</v>
      </c>
      <c r="J302">
        <v>8.5834140045175857</v>
      </c>
      <c r="K302">
        <v>7.0829299774120686</v>
      </c>
      <c r="L302">
        <v>3.2429816069699906</v>
      </c>
      <c r="M302">
        <v>3.3720555017747662</v>
      </c>
      <c r="N302">
        <v>10.422717005485641</v>
      </c>
      <c r="O302">
        <v>8.7447563730235558</v>
      </c>
      <c r="P302">
        <v>12.471765085511455</v>
      </c>
      <c r="Q302">
        <v>11.11648919006131</v>
      </c>
      <c r="R302">
        <v>0</v>
      </c>
      <c r="S302">
        <v>2.4362697644401421</v>
      </c>
      <c r="T302">
        <v>1.8231687641174572</v>
      </c>
    </row>
    <row r="303" spans="2:20" x14ac:dyDescent="0.25">
      <c r="B303">
        <v>2.0473448496481126</v>
      </c>
      <c r="C303">
        <v>2.287268074216251</v>
      </c>
      <c r="D303">
        <v>0.60780550223928342</v>
      </c>
      <c r="E303">
        <v>2.4312220089571337</v>
      </c>
      <c r="F303">
        <v>8.9731285988483691</v>
      </c>
      <c r="G303">
        <v>10.332693538067819</v>
      </c>
      <c r="H303">
        <v>8.7811900191938577</v>
      </c>
      <c r="I303">
        <v>9.3250159948816371</v>
      </c>
      <c r="J303">
        <v>10.940499040307101</v>
      </c>
      <c r="K303">
        <v>9.2130518234165066</v>
      </c>
      <c r="L303">
        <v>8.3013435700575808</v>
      </c>
      <c r="M303">
        <v>7.1017274472168905</v>
      </c>
      <c r="N303">
        <v>13.707613563659629</v>
      </c>
      <c r="O303">
        <v>11.852207293666027</v>
      </c>
      <c r="P303">
        <v>15.019193857965451</v>
      </c>
      <c r="Q303">
        <v>14.043506078055024</v>
      </c>
      <c r="R303">
        <v>0</v>
      </c>
      <c r="S303">
        <v>1.0396673064619322</v>
      </c>
      <c r="T303">
        <v>0.97568777991042865</v>
      </c>
    </row>
    <row r="304" spans="2:20" x14ac:dyDescent="0.25">
      <c r="B304">
        <v>1.3433302093095907</v>
      </c>
      <c r="C304">
        <v>2.796001249609497</v>
      </c>
      <c r="D304">
        <v>0.92158700406123084</v>
      </c>
      <c r="E304">
        <v>3.2177444548578569</v>
      </c>
      <c r="F304">
        <v>6.8259918775382689</v>
      </c>
      <c r="G304">
        <v>7.2633552014995315</v>
      </c>
      <c r="H304">
        <v>7.7788191190253038</v>
      </c>
      <c r="I304">
        <v>8.1380818494220559</v>
      </c>
      <c r="J304">
        <v>4.2174320524835984</v>
      </c>
      <c r="K304">
        <v>4.4673539518900345</v>
      </c>
      <c r="L304">
        <v>1.9056544829740705</v>
      </c>
      <c r="M304">
        <v>2.999062792877226</v>
      </c>
      <c r="N304">
        <v>11.277725710715401</v>
      </c>
      <c r="O304">
        <v>10.762261793189628</v>
      </c>
      <c r="P304">
        <v>13.698844111215244</v>
      </c>
      <c r="Q304">
        <v>10.309278350515463</v>
      </c>
      <c r="R304">
        <v>0</v>
      </c>
      <c r="S304">
        <v>2.3898781630740396</v>
      </c>
      <c r="T304">
        <v>4.1705716963448918</v>
      </c>
    </row>
    <row r="305" spans="2:20" x14ac:dyDescent="0.25">
      <c r="B305">
        <v>0.92048881129979365</v>
      </c>
      <c r="C305">
        <v>2.3012220282494842</v>
      </c>
      <c r="D305">
        <v>0.33328043167751153</v>
      </c>
      <c r="E305">
        <v>2.6979844469131886</v>
      </c>
      <c r="F305">
        <v>7.4115219806379944</v>
      </c>
      <c r="G305">
        <v>7.6178384383431208</v>
      </c>
      <c r="H305">
        <v>7.1258530392001269</v>
      </c>
      <c r="I305">
        <v>8.8557371845738775</v>
      </c>
      <c r="J305">
        <v>9.17314711950484</v>
      </c>
      <c r="K305">
        <v>9.0144421520393596</v>
      </c>
      <c r="L305">
        <v>7.7289319155689569</v>
      </c>
      <c r="M305">
        <v>8.6494207268687511</v>
      </c>
      <c r="N305">
        <v>13.616886208538329</v>
      </c>
      <c r="O305">
        <v>11.188700206316458</v>
      </c>
      <c r="P305">
        <v>12.156800507855896</v>
      </c>
      <c r="Q305">
        <v>16.219647674972226</v>
      </c>
      <c r="R305">
        <v>0</v>
      </c>
      <c r="S305">
        <v>3.6184732582129819</v>
      </c>
      <c r="T305">
        <v>3.1423583558165373</v>
      </c>
    </row>
    <row r="306" spans="2:20" x14ac:dyDescent="0.25">
      <c r="B306">
        <v>2.4854302365443948</v>
      </c>
      <c r="C306">
        <v>2.89681179293795</v>
      </c>
      <c r="D306">
        <v>0</v>
      </c>
      <c r="E306">
        <v>4.2680836475831336</v>
      </c>
      <c r="F306">
        <v>10.541652382584846</v>
      </c>
      <c r="G306">
        <v>10.867329448063078</v>
      </c>
      <c r="H306">
        <v>8.8104216660953032</v>
      </c>
      <c r="I306">
        <v>13.541309564621187</v>
      </c>
      <c r="J306">
        <v>13.524168666438122</v>
      </c>
      <c r="K306">
        <v>15.906753513884128</v>
      </c>
      <c r="L306">
        <v>13.318477888241345</v>
      </c>
      <c r="M306">
        <v>16.026739801165583</v>
      </c>
      <c r="N306">
        <v>21.837504285224547</v>
      </c>
      <c r="O306">
        <v>20.586218717860817</v>
      </c>
      <c r="P306">
        <v>25.677065478231061</v>
      </c>
      <c r="Q306">
        <v>23.620157696263284</v>
      </c>
      <c r="R306">
        <v>1.0798765855330821</v>
      </c>
      <c r="S306">
        <v>4.93657867672266</v>
      </c>
      <c r="T306">
        <v>6.2050051422694548</v>
      </c>
    </row>
    <row r="307" spans="2:20" x14ac:dyDescent="0.25">
      <c r="B307">
        <v>2.180794934927893</v>
      </c>
      <c r="C307">
        <v>3.5174111853675694</v>
      </c>
      <c r="D307">
        <v>0.66830812521983829</v>
      </c>
      <c r="E307">
        <v>7.3689764333450576</v>
      </c>
      <c r="F307">
        <v>11.642631023566654</v>
      </c>
      <c r="G307">
        <v>13.366162504396764</v>
      </c>
      <c r="H307">
        <v>13.383749560323603</v>
      </c>
      <c r="I307">
        <v>10.974322898346816</v>
      </c>
      <c r="J307">
        <v>12.873724938445305</v>
      </c>
      <c r="K307">
        <v>9.2332043615898698</v>
      </c>
      <c r="L307">
        <v>8.6352444600773826</v>
      </c>
      <c r="M307">
        <v>8.7583538515652481</v>
      </c>
      <c r="N307">
        <v>12.645093211396413</v>
      </c>
      <c r="O307">
        <v>18.677453394301793</v>
      </c>
      <c r="P307">
        <v>20.858248329229685</v>
      </c>
      <c r="Q307">
        <v>23.619416109743231</v>
      </c>
      <c r="R307">
        <v>0</v>
      </c>
      <c r="S307">
        <v>5.8037284558564899</v>
      </c>
      <c r="T307">
        <v>4.906788603587759</v>
      </c>
    </row>
    <row r="308" spans="2:20" x14ac:dyDescent="0.25">
      <c r="B308">
        <v>1.3498312710911136</v>
      </c>
      <c r="C308">
        <v>2.2015105254700305</v>
      </c>
      <c r="D308">
        <v>0</v>
      </c>
      <c r="E308">
        <v>2.7318013819701106</v>
      </c>
      <c r="F308">
        <v>12.984091274304998</v>
      </c>
      <c r="G308">
        <v>10.107665113289411</v>
      </c>
      <c r="H308">
        <v>11.602121163426</v>
      </c>
      <c r="I308">
        <v>10.943274947774386</v>
      </c>
      <c r="J308">
        <v>10.155873372971236</v>
      </c>
      <c r="K308">
        <v>7.4240719910011244</v>
      </c>
      <c r="L308">
        <v>7.8258074883496702</v>
      </c>
      <c r="M308">
        <v>8.7417644223043549</v>
      </c>
      <c r="N308">
        <v>11.537843483850233</v>
      </c>
      <c r="O308">
        <v>15.812309175638758</v>
      </c>
      <c r="P308">
        <v>14.108950666880926</v>
      </c>
      <c r="Q308">
        <v>15.6355455568054</v>
      </c>
      <c r="R308">
        <v>3.2299533986823072</v>
      </c>
      <c r="S308">
        <v>3.5031335368793188</v>
      </c>
      <c r="T308">
        <v>3.5192029567732606</v>
      </c>
    </row>
    <row r="309" spans="2:20" x14ac:dyDescent="0.25">
      <c r="B309">
        <v>2.7256406071486863</v>
      </c>
      <c r="C309">
        <v>3.2805614493226698</v>
      </c>
      <c r="D309">
        <v>0.78341765953974207</v>
      </c>
      <c r="E309">
        <v>4.0313367063815901</v>
      </c>
      <c r="F309">
        <v>6.7569773135302755</v>
      </c>
      <c r="G309">
        <v>12.045046515423536</v>
      </c>
      <c r="H309">
        <v>8.2422066264077039</v>
      </c>
      <c r="I309">
        <v>5.79402644034601</v>
      </c>
      <c r="J309">
        <v>3.9170882976987107</v>
      </c>
      <c r="K309">
        <v>9.22147870083238</v>
      </c>
      <c r="L309">
        <v>6.3326260812795825</v>
      </c>
      <c r="M309">
        <v>4.8637179696425656</v>
      </c>
      <c r="N309">
        <v>14.672759915129754</v>
      </c>
      <c r="O309">
        <v>13.530275828300963</v>
      </c>
      <c r="P309">
        <v>6.838583319732332</v>
      </c>
      <c r="Q309">
        <v>7.2139709482617915</v>
      </c>
      <c r="R309">
        <v>0</v>
      </c>
      <c r="S309">
        <v>4.4393667373918717</v>
      </c>
      <c r="T309">
        <v>1.9748653500897666</v>
      </c>
    </row>
    <row r="310" spans="2:20" x14ac:dyDescent="0.25">
      <c r="B310">
        <v>8.231807704972012E-2</v>
      </c>
      <c r="C310">
        <v>1.51465261771485</v>
      </c>
      <c r="D310">
        <v>1.51465261771485</v>
      </c>
      <c r="E310">
        <v>1.9262430029634507</v>
      </c>
      <c r="F310">
        <v>6.7171550872571624</v>
      </c>
      <c r="G310">
        <v>6.8653276259466569</v>
      </c>
      <c r="H310">
        <v>6.5031280869278891</v>
      </c>
      <c r="I310">
        <v>7.7378992426736914</v>
      </c>
      <c r="J310">
        <v>9.2525518603885413</v>
      </c>
      <c r="K310">
        <v>9.1537701679288777</v>
      </c>
      <c r="L310">
        <v>5.7128745472505766</v>
      </c>
      <c r="M310">
        <v>6.684227856437273</v>
      </c>
      <c r="N310">
        <v>11.030622324662497</v>
      </c>
      <c r="O310">
        <v>11.475139940730985</v>
      </c>
      <c r="P310">
        <v>13.154428712545274</v>
      </c>
      <c r="Q310">
        <v>12.084293710898914</v>
      </c>
      <c r="R310">
        <v>0</v>
      </c>
      <c r="S310">
        <v>1.992097464603227</v>
      </c>
      <c r="T310">
        <v>0.36219953901876856</v>
      </c>
    </row>
    <row r="311" spans="2:20" x14ac:dyDescent="0.25">
      <c r="B311">
        <v>3.2046014790468362</v>
      </c>
      <c r="C311">
        <v>3.7797863599013972</v>
      </c>
      <c r="D311">
        <v>0</v>
      </c>
      <c r="E311">
        <v>2.38290879211175</v>
      </c>
      <c r="F311">
        <v>8.4141331142152822</v>
      </c>
      <c r="G311">
        <v>7.5267050123253911</v>
      </c>
      <c r="H311">
        <v>4.7986852917009042</v>
      </c>
      <c r="I311">
        <v>10.402629416598193</v>
      </c>
      <c r="J311">
        <v>13.755135579293345</v>
      </c>
      <c r="K311">
        <v>11.487263763352507</v>
      </c>
      <c r="L311">
        <v>11.635168447000822</v>
      </c>
      <c r="M311">
        <v>10.797041906327033</v>
      </c>
      <c r="N311">
        <v>13.294987674609695</v>
      </c>
      <c r="O311">
        <v>13.755135579293345</v>
      </c>
      <c r="P311">
        <v>18.63599013968776</v>
      </c>
      <c r="Q311">
        <v>18.455217748562038</v>
      </c>
      <c r="R311">
        <v>1.199671322925226</v>
      </c>
      <c r="S311">
        <v>3.9605587510271159</v>
      </c>
      <c r="T311">
        <v>5.4396055875102709</v>
      </c>
    </row>
    <row r="312" spans="2:20" x14ac:dyDescent="0.25">
      <c r="B312">
        <v>9.4532850165432489E-2</v>
      </c>
      <c r="C312">
        <v>1.1028832519300458</v>
      </c>
      <c r="D312">
        <v>0.53568615093745076</v>
      </c>
      <c r="E312">
        <v>2.772963604852686</v>
      </c>
      <c r="F312">
        <v>9.2799747912399564</v>
      </c>
      <c r="G312">
        <v>8.5867338900267853</v>
      </c>
      <c r="H312">
        <v>9.0751536158815185</v>
      </c>
      <c r="I312">
        <v>8.6182448400819283</v>
      </c>
      <c r="J312">
        <v>11.722073420513629</v>
      </c>
      <c r="K312">
        <v>7.9407594138963287</v>
      </c>
      <c r="L312">
        <v>8.93335434063337</v>
      </c>
      <c r="M312">
        <v>9.6581061919016857</v>
      </c>
      <c r="N312">
        <v>13.392153773436268</v>
      </c>
      <c r="O312">
        <v>9.5635733417362534</v>
      </c>
      <c r="P312">
        <v>13.990861824484007</v>
      </c>
      <c r="Q312">
        <v>15.345832676855206</v>
      </c>
      <c r="R312">
        <v>0.83504017646132034</v>
      </c>
      <c r="S312">
        <v>2.0954781786670869</v>
      </c>
      <c r="T312">
        <v>0</v>
      </c>
    </row>
    <row r="313" spans="2:20" x14ac:dyDescent="0.25">
      <c r="B313">
        <v>2.6404765738206408</v>
      </c>
      <c r="C313">
        <v>2.5599742392529383</v>
      </c>
      <c r="D313">
        <v>0</v>
      </c>
      <c r="E313">
        <v>4.7496377394944451</v>
      </c>
      <c r="F313">
        <v>11.656738045403317</v>
      </c>
      <c r="G313">
        <v>8.3561423281275147</v>
      </c>
      <c r="H313">
        <v>9.8856866849138623</v>
      </c>
      <c r="I313">
        <v>10.948317501207535</v>
      </c>
      <c r="J313">
        <v>10.690710030590887</v>
      </c>
      <c r="K313">
        <v>5.6995652873933347</v>
      </c>
      <c r="L313">
        <v>11.592336177749155</v>
      </c>
      <c r="M313">
        <v>11.463532442440831</v>
      </c>
      <c r="N313">
        <v>16.180969248108195</v>
      </c>
      <c r="O313">
        <v>11.801642247625182</v>
      </c>
      <c r="P313">
        <v>13.556593141201095</v>
      </c>
      <c r="Q313">
        <v>14.587023023667687</v>
      </c>
      <c r="R313">
        <v>1.6744485590082112</v>
      </c>
      <c r="S313">
        <v>7.1647077765255194</v>
      </c>
      <c r="T313">
        <v>5.6029624859120917</v>
      </c>
    </row>
    <row r="314" spans="2:20" x14ac:dyDescent="0.25">
      <c r="B314">
        <v>2.9292107404393817</v>
      </c>
      <c r="C314">
        <v>4.9796582587469489</v>
      </c>
      <c r="D314">
        <v>0.5044751830756713</v>
      </c>
      <c r="E314">
        <v>3.5964198535394627</v>
      </c>
      <c r="F314">
        <v>6.1187957689178196</v>
      </c>
      <c r="G314">
        <v>8.1855166802278276</v>
      </c>
      <c r="H314">
        <v>5.3213995117982096</v>
      </c>
      <c r="I314">
        <v>7.2091131000813675</v>
      </c>
      <c r="J314">
        <v>9.0154597233523184</v>
      </c>
      <c r="K314">
        <v>8.8039056143205858</v>
      </c>
      <c r="L314">
        <v>7.3393002441008948</v>
      </c>
      <c r="M314">
        <v>7.2091131000813675</v>
      </c>
      <c r="N314">
        <v>14.987794955248168</v>
      </c>
      <c r="O314">
        <v>15.020341741253052</v>
      </c>
      <c r="P314">
        <v>16.891781936533768</v>
      </c>
      <c r="Q314">
        <v>16.403580146460538</v>
      </c>
      <c r="R314">
        <v>1.1228641171684297</v>
      </c>
      <c r="S314">
        <v>1.8388934092758342</v>
      </c>
      <c r="T314">
        <v>0</v>
      </c>
    </row>
    <row r="315" spans="2:20" x14ac:dyDescent="0.25">
      <c r="B315">
        <v>1.3466907538183608</v>
      </c>
      <c r="C315">
        <v>2.2335358843816717</v>
      </c>
      <c r="D315">
        <v>0.68976843488257511</v>
      </c>
      <c r="E315">
        <v>4.319264247002792</v>
      </c>
      <c r="F315">
        <v>7.1768763343734605</v>
      </c>
      <c r="G315">
        <v>9.3447199868615538</v>
      </c>
      <c r="H315">
        <v>7.2261455082936434</v>
      </c>
      <c r="I315">
        <v>11.069141074067991</v>
      </c>
      <c r="J315">
        <v>8.2607981606175063</v>
      </c>
      <c r="K315">
        <v>7.8502217112826411</v>
      </c>
      <c r="L315">
        <v>8.80275907373953</v>
      </c>
      <c r="M315">
        <v>10.428641813105601</v>
      </c>
      <c r="N315">
        <v>9.5253736245688945</v>
      </c>
      <c r="O315">
        <v>12.908523567088192</v>
      </c>
      <c r="P315">
        <v>10.691410740679915</v>
      </c>
      <c r="Q315">
        <v>17.047134176383643</v>
      </c>
      <c r="R315">
        <v>0</v>
      </c>
      <c r="S315">
        <v>4.8283790441780257</v>
      </c>
      <c r="T315">
        <v>2.0693053046477257</v>
      </c>
    </row>
    <row r="316" spans="2:20" x14ac:dyDescent="0.25">
      <c r="B316">
        <v>1.7354675652906486</v>
      </c>
      <c r="C316">
        <v>1.5838247683235045</v>
      </c>
      <c r="D316">
        <v>2.3420387531592248</v>
      </c>
      <c r="E316">
        <v>2.1903959561920807</v>
      </c>
      <c r="F316">
        <v>0.21903959561920808</v>
      </c>
      <c r="G316">
        <v>5.7624262847514744</v>
      </c>
      <c r="H316">
        <v>3.6057287278854253</v>
      </c>
      <c r="I316">
        <v>5.812973883740522</v>
      </c>
      <c r="J316">
        <v>4.59983150800337</v>
      </c>
      <c r="K316">
        <v>1.5838247683235045</v>
      </c>
      <c r="L316">
        <v>2.3588879528222408</v>
      </c>
      <c r="M316">
        <v>1.4153327716933446</v>
      </c>
      <c r="N316">
        <v>8.1718618365627638</v>
      </c>
      <c r="O316">
        <v>9.0480202190395964</v>
      </c>
      <c r="P316">
        <v>10.092670598146588</v>
      </c>
      <c r="Q316">
        <v>7.7337826453243466</v>
      </c>
      <c r="R316">
        <v>0</v>
      </c>
      <c r="S316">
        <v>0.42122999157540014</v>
      </c>
      <c r="T316">
        <v>1.4658803706823926</v>
      </c>
    </row>
    <row r="317" spans="2:20" x14ac:dyDescent="0.25">
      <c r="B317">
        <v>0.49175126903553301</v>
      </c>
      <c r="C317">
        <v>1.2373096446700509</v>
      </c>
      <c r="D317">
        <v>6.3451776649746189E-2</v>
      </c>
      <c r="E317">
        <v>2.9505076142131981</v>
      </c>
      <c r="F317">
        <v>11.516497461928935</v>
      </c>
      <c r="G317">
        <v>11.881345177664974</v>
      </c>
      <c r="H317">
        <v>9.8984771573604071</v>
      </c>
      <c r="I317">
        <v>11.99238578680203</v>
      </c>
      <c r="J317">
        <v>9.8191624365482237</v>
      </c>
      <c r="K317">
        <v>10.120558375634518</v>
      </c>
      <c r="L317">
        <v>8.7563451776649739</v>
      </c>
      <c r="M317">
        <v>8.0583756345177662</v>
      </c>
      <c r="N317">
        <v>14.800126903553299</v>
      </c>
      <c r="O317">
        <v>14.070431472081218</v>
      </c>
      <c r="P317">
        <v>18.972081218274113</v>
      </c>
      <c r="Q317">
        <v>17.560279187817258</v>
      </c>
      <c r="R317">
        <v>0</v>
      </c>
      <c r="S317">
        <v>3.1884517766497464</v>
      </c>
      <c r="T317">
        <v>3.8705583756345177</v>
      </c>
    </row>
    <row r="318" spans="2:20" x14ac:dyDescent="0.25">
      <c r="B318">
        <v>0</v>
      </c>
      <c r="C318">
        <v>2.8935185185185186</v>
      </c>
      <c r="D318">
        <v>0.95899470899470896</v>
      </c>
      <c r="E318">
        <v>2.6455026455026456</v>
      </c>
      <c r="F318">
        <v>10.251322751322752</v>
      </c>
      <c r="G318">
        <v>9.474206349206348</v>
      </c>
      <c r="H318">
        <v>10.367063492063492</v>
      </c>
      <c r="I318">
        <v>7.1759259259259256</v>
      </c>
      <c r="J318">
        <v>5.4563492063492065</v>
      </c>
      <c r="K318">
        <v>6.5806878306878316</v>
      </c>
      <c r="L318">
        <v>4.8115079365079367</v>
      </c>
      <c r="M318">
        <v>5.7043650793650791</v>
      </c>
      <c r="N318">
        <v>14.451058201058201</v>
      </c>
      <c r="O318">
        <v>14.880952380952381</v>
      </c>
      <c r="P318">
        <v>14.566798941798941</v>
      </c>
      <c r="Q318">
        <v>15.244708994708994</v>
      </c>
      <c r="R318">
        <v>0.82671957671957663</v>
      </c>
      <c r="S318">
        <v>1.8518518518518516</v>
      </c>
      <c r="T318">
        <v>1.7030423280423281</v>
      </c>
    </row>
    <row r="319" spans="2:20" x14ac:dyDescent="0.25">
      <c r="B319">
        <v>3.6003600360036003</v>
      </c>
      <c r="C319">
        <v>3.7353735373537353</v>
      </c>
      <c r="D319">
        <v>0</v>
      </c>
      <c r="E319">
        <v>4.0054005400540058</v>
      </c>
      <c r="F319">
        <v>14.806480648064808</v>
      </c>
      <c r="G319">
        <v>14.221422142214221</v>
      </c>
      <c r="H319">
        <v>15.886588658865886</v>
      </c>
      <c r="I319">
        <v>15.331533153315332</v>
      </c>
      <c r="J319">
        <v>9.1509150915091517</v>
      </c>
      <c r="K319">
        <v>8.5058505850585053</v>
      </c>
      <c r="L319">
        <v>9.7659765976597654</v>
      </c>
      <c r="M319">
        <v>8.3258325832583253</v>
      </c>
      <c r="N319">
        <v>10.711071107110712</v>
      </c>
      <c r="O319">
        <v>13.066306630663066</v>
      </c>
      <c r="P319">
        <v>12.451245124512452</v>
      </c>
      <c r="Q319">
        <v>11.881188118811881</v>
      </c>
      <c r="R319">
        <v>2.9402940294029403</v>
      </c>
      <c r="S319">
        <v>2.9852985298529853</v>
      </c>
      <c r="T319">
        <v>7.4707470747074707</v>
      </c>
    </row>
    <row r="320" spans="2:20" x14ac:dyDescent="0.25">
      <c r="B320">
        <v>1.9824504387390314</v>
      </c>
      <c r="C320">
        <v>2.3399415014624636</v>
      </c>
      <c r="D320">
        <v>0</v>
      </c>
      <c r="E320">
        <v>2.6324341891452714</v>
      </c>
      <c r="F320">
        <v>14.868378290542736</v>
      </c>
      <c r="G320">
        <v>9.3760155996100103</v>
      </c>
      <c r="H320">
        <v>12.609684757881054</v>
      </c>
      <c r="I320">
        <v>11.472213194670132</v>
      </c>
      <c r="J320">
        <v>9.3597660058498544</v>
      </c>
      <c r="K320">
        <v>9.1810204744881379</v>
      </c>
      <c r="L320">
        <v>11.553461163470914</v>
      </c>
      <c r="M320">
        <v>13.048423789405264</v>
      </c>
      <c r="N320">
        <v>16.55833604159896</v>
      </c>
      <c r="O320">
        <v>14.803379915502113</v>
      </c>
      <c r="P320">
        <v>15.274618134546635</v>
      </c>
      <c r="Q320">
        <v>17.419564510887227</v>
      </c>
      <c r="R320">
        <v>0.3249918752031199</v>
      </c>
      <c r="S320">
        <v>2.5349366265843352</v>
      </c>
      <c r="T320">
        <v>2.3074423139421518</v>
      </c>
    </row>
    <row r="321" spans="2:20" x14ac:dyDescent="0.25">
      <c r="B321">
        <v>2.0665499124343256</v>
      </c>
      <c r="C321">
        <v>4.3957968476357268</v>
      </c>
      <c r="D321">
        <v>0</v>
      </c>
      <c r="E321">
        <v>4.4483362521891419</v>
      </c>
      <c r="F321">
        <v>14.34325744308231</v>
      </c>
      <c r="G321">
        <v>12.311733800350263</v>
      </c>
      <c r="H321">
        <v>12.34676007005254</v>
      </c>
      <c r="I321">
        <v>13.992994746059544</v>
      </c>
      <c r="J321">
        <v>15.043782837127845</v>
      </c>
      <c r="K321">
        <v>14.15061295971979</v>
      </c>
      <c r="L321">
        <v>6.5148861646234675</v>
      </c>
      <c r="M321">
        <v>7.77583187390543</v>
      </c>
      <c r="N321">
        <v>14.063047285464098</v>
      </c>
      <c r="O321">
        <v>15.026269702276707</v>
      </c>
      <c r="P321">
        <v>12.381786339754816</v>
      </c>
      <c r="Q321">
        <v>16.987740805604204</v>
      </c>
      <c r="R321">
        <v>0.85814360770577935</v>
      </c>
      <c r="S321">
        <v>3.9754816112084064</v>
      </c>
      <c r="T321">
        <v>6.1295971978984243</v>
      </c>
    </row>
    <row r="322" spans="2:20" x14ac:dyDescent="0.25">
      <c r="B322">
        <v>0</v>
      </c>
      <c r="C322">
        <v>2.4035206499661474</v>
      </c>
      <c r="D322">
        <v>0.86323628977657418</v>
      </c>
      <c r="E322">
        <v>1.8449559918754233</v>
      </c>
      <c r="F322">
        <v>11.40825998645904</v>
      </c>
      <c r="G322">
        <v>10.985104942450914</v>
      </c>
      <c r="H322">
        <v>13.016249153689913</v>
      </c>
      <c r="I322">
        <v>9.5802301963439405</v>
      </c>
      <c r="J322">
        <v>10.934326337169939</v>
      </c>
      <c r="K322">
        <v>8.8693297224102903</v>
      </c>
      <c r="L322">
        <v>11.696005416384564</v>
      </c>
      <c r="M322">
        <v>11.679079214624238</v>
      </c>
      <c r="N322">
        <v>14.404197698036562</v>
      </c>
      <c r="O322">
        <v>15.199729180771834</v>
      </c>
      <c r="P322">
        <v>10.629654705484089</v>
      </c>
      <c r="Q322">
        <v>13.287068381855111</v>
      </c>
      <c r="R322">
        <v>1.0832769126607988</v>
      </c>
      <c r="S322">
        <v>4.9763033175355451</v>
      </c>
      <c r="T322">
        <v>3.3513879485443465</v>
      </c>
    </row>
    <row r="323" spans="2:20" x14ac:dyDescent="0.25">
      <c r="B323">
        <v>1.4065127656321663</v>
      </c>
      <c r="C323">
        <v>2.3390918819752331</v>
      </c>
      <c r="D323">
        <v>0</v>
      </c>
      <c r="E323">
        <v>2.2167864240941753</v>
      </c>
      <c r="F323">
        <v>6.9102583702797729</v>
      </c>
      <c r="G323">
        <v>7.7205320287417818</v>
      </c>
      <c r="H323">
        <v>7.1548692860418903</v>
      </c>
      <c r="I323">
        <v>5.274422871120624</v>
      </c>
      <c r="J323">
        <v>6.1917138052285585</v>
      </c>
      <c r="K323">
        <v>5.8859501605259137</v>
      </c>
      <c r="L323">
        <v>5.5496101513530043</v>
      </c>
      <c r="M323">
        <v>5.3814401467665496</v>
      </c>
      <c r="N323">
        <v>12.857361259746217</v>
      </c>
      <c r="O323">
        <v>12.154104876930132</v>
      </c>
      <c r="P323">
        <v>11.924782143403149</v>
      </c>
      <c r="Q323">
        <v>10.441828466595322</v>
      </c>
      <c r="R323">
        <v>1.192478214340315</v>
      </c>
      <c r="S323">
        <v>0.99373184528359582</v>
      </c>
      <c r="T323">
        <v>0.65739183611068652</v>
      </c>
    </row>
    <row r="324" spans="2:20" x14ac:dyDescent="0.25">
      <c r="B324">
        <v>1.4661720544073487</v>
      </c>
      <c r="C324">
        <v>1.6958134605193429</v>
      </c>
      <c r="D324">
        <v>1.8901254195371844</v>
      </c>
      <c r="E324">
        <v>4.9461225931814168</v>
      </c>
      <c r="F324">
        <v>10.31619855149267</v>
      </c>
      <c r="G324">
        <v>12.683271506800919</v>
      </c>
      <c r="H324">
        <v>11.8706942236354</v>
      </c>
      <c r="I324">
        <v>9.9805688040982155</v>
      </c>
      <c r="J324">
        <v>9.5036212683271497</v>
      </c>
      <c r="K324">
        <v>12.259318141671082</v>
      </c>
      <c r="L324">
        <v>10.581169404698816</v>
      </c>
      <c r="M324">
        <v>13.47818406641936</v>
      </c>
      <c r="N324">
        <v>14.396749690867338</v>
      </c>
      <c r="O324">
        <v>20.279102632043809</v>
      </c>
      <c r="P324">
        <v>15.898251192368839</v>
      </c>
      <c r="Q324">
        <v>17.947359123829713</v>
      </c>
      <c r="R324">
        <v>0</v>
      </c>
      <c r="S324">
        <v>4.5928281222398875</v>
      </c>
      <c r="T324">
        <v>5.2817523405758706</v>
      </c>
    </row>
    <row r="325" spans="2:20" x14ac:dyDescent="0.25">
      <c r="B325">
        <v>0.41447473298262388</v>
      </c>
      <c r="C325">
        <v>1.8810776343057549</v>
      </c>
      <c r="D325">
        <v>0.74924278654551257</v>
      </c>
      <c r="E325">
        <v>6.3446516818109355</v>
      </c>
      <c r="F325">
        <v>8.1779053084648492</v>
      </c>
      <c r="G325">
        <v>7.3011318348477596</v>
      </c>
      <c r="H325">
        <v>8.4648493543758967</v>
      </c>
      <c r="I325">
        <v>11.509644508209787</v>
      </c>
      <c r="J325">
        <v>9.7560975609756095</v>
      </c>
      <c r="K325">
        <v>9.1503267973856204</v>
      </c>
      <c r="L325">
        <v>11.079228439343217</v>
      </c>
      <c r="M325">
        <v>9.277857484457197</v>
      </c>
      <c r="N325">
        <v>17.886178861788618</v>
      </c>
      <c r="O325">
        <v>15.383389128008925</v>
      </c>
      <c r="P325">
        <v>15.351506456241031</v>
      </c>
      <c r="Q325">
        <v>15.574685158616292</v>
      </c>
      <c r="R325">
        <v>0</v>
      </c>
      <c r="S325">
        <v>3.4911525585844094</v>
      </c>
      <c r="T325">
        <v>3.3795632073967798</v>
      </c>
    </row>
    <row r="326" spans="2:20" x14ac:dyDescent="0.25">
      <c r="B326">
        <v>2.010702124209502</v>
      </c>
      <c r="C326">
        <v>3.0160531863142532</v>
      </c>
      <c r="D326">
        <v>0.98913572239338421</v>
      </c>
      <c r="E326">
        <v>4.4105724014918115</v>
      </c>
      <c r="F326">
        <v>10.118371979892979</v>
      </c>
      <c r="G326">
        <v>8.4481919896221829</v>
      </c>
      <c r="H326">
        <v>9.4048970325928316</v>
      </c>
      <c r="I326">
        <v>11.2858764391114</v>
      </c>
      <c r="J326">
        <v>6.2266904491649102</v>
      </c>
      <c r="K326">
        <v>10.004864601913411</v>
      </c>
      <c r="L326">
        <v>9.6805578076860712</v>
      </c>
      <c r="M326">
        <v>8.1563158748175759</v>
      </c>
      <c r="N326">
        <v>13.312793903032269</v>
      </c>
      <c r="O326">
        <v>11.983136046700178</v>
      </c>
      <c r="P326">
        <v>13.766823414950544</v>
      </c>
      <c r="Q326">
        <v>15.064050591859898</v>
      </c>
      <c r="R326">
        <v>0</v>
      </c>
      <c r="S326">
        <v>3.5835900762120967</v>
      </c>
      <c r="T326">
        <v>5.9023836549375712</v>
      </c>
    </row>
    <row r="327" spans="2:20" x14ac:dyDescent="0.25">
      <c r="B327">
        <v>2.1305150142593527</v>
      </c>
      <c r="C327">
        <v>1.9292065089750041</v>
      </c>
      <c r="D327">
        <v>2.4157020634121791</v>
      </c>
      <c r="E327">
        <v>3.9926186881395735</v>
      </c>
      <c r="F327">
        <v>11.256500587149807</v>
      </c>
      <c r="G327">
        <v>10.35061231337024</v>
      </c>
      <c r="H327">
        <v>12.68243583291394</v>
      </c>
      <c r="I327">
        <v>12.464351618855897</v>
      </c>
      <c r="J327">
        <v>10.417715148465023</v>
      </c>
      <c r="K327">
        <v>8.1026673376950171</v>
      </c>
      <c r="L327">
        <v>11.038416373091762</v>
      </c>
      <c r="M327">
        <v>10.166079516859588</v>
      </c>
      <c r="N327">
        <v>17.413185707096122</v>
      </c>
      <c r="O327">
        <v>13.839959738298942</v>
      </c>
      <c r="P327">
        <v>15.031035061231337</v>
      </c>
      <c r="Q327">
        <v>18.100989766817648</v>
      </c>
      <c r="R327">
        <v>0</v>
      </c>
      <c r="S327">
        <v>3.2880389196443551</v>
      </c>
      <c r="T327">
        <v>5.8882737795671867</v>
      </c>
    </row>
    <row r="328" spans="2:20" x14ac:dyDescent="0.25">
      <c r="B328">
        <v>0.46534818015622403</v>
      </c>
      <c r="C328">
        <v>2.0275884992521189</v>
      </c>
      <c r="D328">
        <v>0.93069636031244807</v>
      </c>
      <c r="E328">
        <v>3.3903938839953462</v>
      </c>
      <c r="F328">
        <v>6.7475486122652484</v>
      </c>
      <c r="G328">
        <v>10.786106032906764</v>
      </c>
      <c r="H328">
        <v>6.8638856573043041</v>
      </c>
      <c r="I328">
        <v>11.467508725278378</v>
      </c>
      <c r="J328">
        <v>9.7224530496925379</v>
      </c>
      <c r="K328">
        <v>5.5675585840119659</v>
      </c>
      <c r="L328">
        <v>5.7337543626391891</v>
      </c>
      <c r="M328">
        <v>5.2684061824829644</v>
      </c>
      <c r="N328">
        <v>15.190294166528171</v>
      </c>
      <c r="O328">
        <v>14.758185142097391</v>
      </c>
      <c r="P328">
        <v>16.353664616918731</v>
      </c>
      <c r="Q328">
        <v>14.608608941332889</v>
      </c>
      <c r="R328">
        <v>0</v>
      </c>
      <c r="S328">
        <v>2.0109689213893969</v>
      </c>
      <c r="T328">
        <v>3.9056007977397376</v>
      </c>
    </row>
    <row r="329" spans="2:20" x14ac:dyDescent="0.25">
      <c r="B329">
        <v>4.5729076790336496</v>
      </c>
      <c r="C329">
        <v>5.4357204486626403</v>
      </c>
      <c r="D329">
        <v>3.4512510785159622</v>
      </c>
      <c r="E329">
        <v>7.1613459879206216</v>
      </c>
      <c r="F329">
        <v>9.5081967213114744</v>
      </c>
      <c r="G329">
        <v>9.5081967213114744</v>
      </c>
      <c r="H329">
        <v>8.3692838654012078</v>
      </c>
      <c r="I329">
        <v>11.044003451251079</v>
      </c>
      <c r="J329">
        <v>10.785159620362382</v>
      </c>
      <c r="K329">
        <v>8.4383088869715266</v>
      </c>
      <c r="L329">
        <v>8.7661777394305425</v>
      </c>
      <c r="M329">
        <v>8.24849007765315</v>
      </c>
      <c r="N329">
        <v>14.529767040552199</v>
      </c>
      <c r="O329">
        <v>18.01553062985332</v>
      </c>
      <c r="P329">
        <v>17.773943054357204</v>
      </c>
      <c r="Q329">
        <v>16.3244176013805</v>
      </c>
      <c r="R329">
        <v>2.4331320103537535</v>
      </c>
      <c r="S329">
        <v>4.4866264020707511</v>
      </c>
      <c r="T329">
        <v>0</v>
      </c>
    </row>
    <row r="330" spans="2:20" x14ac:dyDescent="0.25">
      <c r="B330">
        <v>2.2395911618818576</v>
      </c>
      <c r="C330">
        <v>2.1043138433789266</v>
      </c>
      <c r="D330">
        <v>1.3527731850293101</v>
      </c>
      <c r="E330">
        <v>2.1794679092138884</v>
      </c>
      <c r="F330">
        <v>8.0715466706748842</v>
      </c>
      <c r="G330">
        <v>3.4119945889072598</v>
      </c>
      <c r="H330">
        <v>6.4933112881406876</v>
      </c>
      <c r="I330">
        <v>6.6586502329776049</v>
      </c>
      <c r="J330">
        <v>8.9884262738614158</v>
      </c>
      <c r="K330">
        <v>7.4101908913272201</v>
      </c>
      <c r="L330">
        <v>4.5693672027656698</v>
      </c>
      <c r="M330">
        <v>5.4261235532842322</v>
      </c>
      <c r="N330">
        <v>6.0874793326318954</v>
      </c>
      <c r="O330">
        <v>11.498572072749136</v>
      </c>
      <c r="P330">
        <v>6.0574177062979109</v>
      </c>
      <c r="Q330">
        <v>10.747031414399519</v>
      </c>
      <c r="R330">
        <v>0</v>
      </c>
      <c r="S330">
        <v>2.1794679092138884</v>
      </c>
      <c r="T330">
        <v>2.9009469412295203</v>
      </c>
    </row>
    <row r="331" spans="2:20" x14ac:dyDescent="0.25">
      <c r="B331">
        <v>1.9237375472346274</v>
      </c>
      <c r="C331">
        <v>3.9333562349708</v>
      </c>
      <c r="D331">
        <v>4.5688766746822402</v>
      </c>
      <c r="E331">
        <v>6.922019924424597</v>
      </c>
      <c r="F331">
        <v>9.4641016832703535</v>
      </c>
      <c r="G331">
        <v>11.920302301614566</v>
      </c>
      <c r="H331">
        <v>8.158708347646856</v>
      </c>
      <c r="I331">
        <v>9.7389213328753002</v>
      </c>
      <c r="J331">
        <v>9.9278598419787016</v>
      </c>
      <c r="K331">
        <v>11.645482652009619</v>
      </c>
      <c r="L331">
        <v>9.7560975609756095</v>
      </c>
      <c r="M331">
        <v>9.8591549295774641</v>
      </c>
      <c r="N331">
        <v>17.416695293713499</v>
      </c>
      <c r="O331">
        <v>16.763998625901753</v>
      </c>
      <c r="P331">
        <v>22.758502232909652</v>
      </c>
      <c r="Q331">
        <v>19.735486087255239</v>
      </c>
      <c r="R331">
        <v>0</v>
      </c>
      <c r="S331">
        <v>4.8436963242871869</v>
      </c>
      <c r="T331">
        <v>0.58399175541051185</v>
      </c>
    </row>
    <row r="332" spans="2:20" x14ac:dyDescent="0.25">
      <c r="B332">
        <v>0.31908104658583281</v>
      </c>
      <c r="C332">
        <v>1.4518187619655394</v>
      </c>
      <c r="D332">
        <v>0</v>
      </c>
      <c r="E332">
        <v>2.9514996809189533</v>
      </c>
      <c r="F332">
        <v>5.4562858966177412</v>
      </c>
      <c r="G332">
        <v>3.2546266751754946</v>
      </c>
      <c r="H332">
        <v>4.3873643905552013</v>
      </c>
      <c r="I332">
        <v>5.201021059349074</v>
      </c>
      <c r="J332">
        <v>5.5520102105934912</v>
      </c>
      <c r="K332">
        <v>8.4396936821952782</v>
      </c>
      <c r="L332">
        <v>9.7000638162093171</v>
      </c>
      <c r="M332">
        <v>9.2373962986598599</v>
      </c>
      <c r="N332">
        <v>15.603063178047224</v>
      </c>
      <c r="O332">
        <v>15.938098276962348</v>
      </c>
      <c r="P332">
        <v>9.8276962348436498</v>
      </c>
      <c r="Q332">
        <v>13.848117421825142</v>
      </c>
      <c r="R332">
        <v>0.35098915124441604</v>
      </c>
      <c r="S332">
        <v>2.3133375877472875</v>
      </c>
      <c r="T332">
        <v>2.6164645820038293</v>
      </c>
    </row>
    <row r="333" spans="2:20" x14ac:dyDescent="0.25">
      <c r="B333">
        <v>2.1682847896440127</v>
      </c>
      <c r="C333">
        <v>1.4401294498381878</v>
      </c>
      <c r="D333">
        <v>1.1003236245954693</v>
      </c>
      <c r="E333">
        <v>4.449838187702265</v>
      </c>
      <c r="F333">
        <v>10.323624595469255</v>
      </c>
      <c r="G333">
        <v>5.7928802588996762</v>
      </c>
      <c r="H333">
        <v>8.3980582524271838</v>
      </c>
      <c r="I333">
        <v>12.200647249190938</v>
      </c>
      <c r="J333">
        <v>8.867313915857606</v>
      </c>
      <c r="K333">
        <v>9.8543689320388346</v>
      </c>
      <c r="L333">
        <v>10.064724919093852</v>
      </c>
      <c r="M333">
        <v>8.5922330097087389</v>
      </c>
      <c r="N333">
        <v>12.168284789644012</v>
      </c>
      <c r="O333">
        <v>15.744336569579287</v>
      </c>
      <c r="P333">
        <v>15.744336569579287</v>
      </c>
      <c r="Q333">
        <v>16.699029126213592</v>
      </c>
      <c r="R333">
        <v>0</v>
      </c>
      <c r="S333">
        <v>2.8964401294498381</v>
      </c>
      <c r="T333">
        <v>5.5339805825242721</v>
      </c>
    </row>
    <row r="334" spans="2:20" x14ac:dyDescent="0.25">
      <c r="B334">
        <v>1.29985754985755</v>
      </c>
      <c r="C334">
        <v>2.866809116809117</v>
      </c>
      <c r="D334">
        <v>0</v>
      </c>
      <c r="E334">
        <v>3.1873219373219372</v>
      </c>
      <c r="F334">
        <v>16.025641025641026</v>
      </c>
      <c r="G334">
        <v>14.494301994301996</v>
      </c>
      <c r="H334">
        <v>15.135327635327636</v>
      </c>
      <c r="I334">
        <v>13.657407407407407</v>
      </c>
      <c r="J334">
        <v>10.292022792022792</v>
      </c>
      <c r="K334">
        <v>7.8525641025641022</v>
      </c>
      <c r="L334">
        <v>8.6360398860398853</v>
      </c>
      <c r="M334">
        <v>8.7606837606837598</v>
      </c>
      <c r="N334">
        <v>16.791310541310541</v>
      </c>
      <c r="O334">
        <v>13.034188034188036</v>
      </c>
      <c r="P334">
        <v>19.355413105413106</v>
      </c>
      <c r="Q334">
        <v>20.227920227920229</v>
      </c>
      <c r="R334">
        <v>1.566951566951567</v>
      </c>
      <c r="S334">
        <v>6.9088319088319086</v>
      </c>
      <c r="T334">
        <v>4.7542735042735043</v>
      </c>
    </row>
    <row r="335" spans="2:20" x14ac:dyDescent="0.25">
      <c r="B335">
        <v>0</v>
      </c>
      <c r="C335">
        <v>2.1922428330522767</v>
      </c>
      <c r="D335">
        <v>0.26061628085236854</v>
      </c>
      <c r="E335">
        <v>4.3691552966426492</v>
      </c>
      <c r="F335">
        <v>9.3515253717614595</v>
      </c>
      <c r="G335">
        <v>7.4198988195615518</v>
      </c>
      <c r="H335">
        <v>8.70764985436149</v>
      </c>
      <c r="I335">
        <v>11.727732638356585</v>
      </c>
      <c r="J335">
        <v>6.0248351985282849</v>
      </c>
      <c r="K335">
        <v>10.60861566763759</v>
      </c>
      <c r="L335">
        <v>12.632224436608922</v>
      </c>
      <c r="M335">
        <v>10.823240840104246</v>
      </c>
      <c r="N335">
        <v>10.623946037099493</v>
      </c>
      <c r="O335">
        <v>6.2241300015330365</v>
      </c>
      <c r="P335">
        <v>10.899892687413766</v>
      </c>
      <c r="Q335">
        <v>7.4505595584853594</v>
      </c>
      <c r="R335">
        <v>1.0271347539475701</v>
      </c>
      <c r="S335">
        <v>2.3302161582094127</v>
      </c>
      <c r="T335">
        <v>3.8325923654760077</v>
      </c>
    </row>
    <row r="336" spans="2:20" x14ac:dyDescent="0.25">
      <c r="B336">
        <v>1.0581174984207202</v>
      </c>
      <c r="C336">
        <v>3.3954516740366389</v>
      </c>
      <c r="D336">
        <v>0</v>
      </c>
      <c r="E336">
        <v>2.1162349968414405</v>
      </c>
      <c r="F336">
        <v>6.3644977890082126</v>
      </c>
      <c r="G336">
        <v>4.4061907770056852</v>
      </c>
      <c r="H336">
        <v>4.9905243209096648</v>
      </c>
      <c r="I336">
        <v>3.885028427037271</v>
      </c>
      <c r="J336">
        <v>4.4851547694251419</v>
      </c>
      <c r="K336">
        <v>7.2173089071383449</v>
      </c>
      <c r="L336">
        <v>2.5268477574226154</v>
      </c>
      <c r="M336">
        <v>4.2482627921667717</v>
      </c>
      <c r="N336">
        <v>7.5015792798483885</v>
      </c>
      <c r="O336">
        <v>5.5116866708780794</v>
      </c>
      <c r="P336">
        <v>8.3070120025268483</v>
      </c>
      <c r="Q336">
        <v>6.2539481996209734</v>
      </c>
      <c r="R336">
        <v>0.80543272267845856</v>
      </c>
      <c r="S336">
        <v>1.6424510423247001</v>
      </c>
      <c r="T336">
        <v>3.5375868603916616</v>
      </c>
    </row>
    <row r="337" spans="2:20" x14ac:dyDescent="0.25">
      <c r="B337">
        <v>3.1313131313131315</v>
      </c>
      <c r="C337">
        <v>3.737373737373737</v>
      </c>
      <c r="D337">
        <v>1.8855218855218854</v>
      </c>
      <c r="E337">
        <v>3.9898989898989901</v>
      </c>
      <c r="F337">
        <v>9.5286195286195277</v>
      </c>
      <c r="G337">
        <v>8.7037037037037042</v>
      </c>
      <c r="H337">
        <v>9.7811447811447803</v>
      </c>
      <c r="I337">
        <v>10.69023569023569</v>
      </c>
      <c r="J337">
        <v>8.2828282828282838</v>
      </c>
      <c r="K337">
        <v>7.7272727272727266</v>
      </c>
      <c r="L337">
        <v>7.0538720538720536</v>
      </c>
      <c r="M337">
        <v>9.4444444444444446</v>
      </c>
      <c r="N337">
        <v>13.569023569023569</v>
      </c>
      <c r="O337">
        <v>12.239057239057241</v>
      </c>
      <c r="P337">
        <v>9.7811447811447803</v>
      </c>
      <c r="Q337">
        <v>8.9057239057239066</v>
      </c>
      <c r="R337">
        <v>0</v>
      </c>
      <c r="S337">
        <v>5.2525252525252526</v>
      </c>
      <c r="T337">
        <v>6.0606060606060606</v>
      </c>
    </row>
    <row r="338" spans="2:20" x14ac:dyDescent="0.25">
      <c r="B338">
        <v>0.59055118110236215</v>
      </c>
      <c r="C338">
        <v>1.2139107611548556</v>
      </c>
      <c r="D338">
        <v>0.78740157480314954</v>
      </c>
      <c r="E338">
        <v>2.5918635170603674</v>
      </c>
      <c r="F338">
        <v>13.861548556430447</v>
      </c>
      <c r="G338">
        <v>16.830708661417322</v>
      </c>
      <c r="H338">
        <v>12.007874015748031</v>
      </c>
      <c r="I338">
        <v>12.27034120734908</v>
      </c>
      <c r="J338">
        <v>8.7106299212598426</v>
      </c>
      <c r="K338">
        <v>9.4652230971128617</v>
      </c>
      <c r="L338">
        <v>7.2178477690288716</v>
      </c>
      <c r="M338">
        <v>8.3989501312335957</v>
      </c>
      <c r="N338">
        <v>11.450131233595801</v>
      </c>
      <c r="O338">
        <v>13.435039370078741</v>
      </c>
      <c r="P338">
        <v>16.519028871391075</v>
      </c>
      <c r="Q338">
        <v>15.912073490813651</v>
      </c>
      <c r="R338">
        <v>0</v>
      </c>
      <c r="S338">
        <v>3.083989501312336</v>
      </c>
      <c r="T338">
        <v>4.3799212598425195</v>
      </c>
    </row>
    <row r="339" spans="2:20" x14ac:dyDescent="0.25">
      <c r="B339">
        <v>0.91930541368743612</v>
      </c>
      <c r="C339">
        <v>2.2131426625808648</v>
      </c>
      <c r="D339">
        <v>0</v>
      </c>
      <c r="E339">
        <v>4.6646237657473613</v>
      </c>
      <c r="F339">
        <v>10.180456247871978</v>
      </c>
      <c r="G339">
        <v>11.099761661559414</v>
      </c>
      <c r="H339">
        <v>11.542390194075587</v>
      </c>
      <c r="I339">
        <v>9.7037793667007151</v>
      </c>
      <c r="J339">
        <v>8.88661899897855</v>
      </c>
      <c r="K339">
        <v>10.435818862785155</v>
      </c>
      <c r="L339">
        <v>10.282601293837249</v>
      </c>
      <c r="M339">
        <v>9.771876064010895</v>
      </c>
      <c r="N339">
        <v>13.244807626830099</v>
      </c>
      <c r="O339">
        <v>13.636363636363635</v>
      </c>
      <c r="P339">
        <v>14.794007490636703</v>
      </c>
      <c r="Q339">
        <v>15.509022812393599</v>
      </c>
      <c r="R339">
        <v>1.2257405515832482</v>
      </c>
      <c r="S339">
        <v>2.6898195437521277</v>
      </c>
      <c r="T339">
        <v>8.5291113381001029</v>
      </c>
    </row>
    <row r="340" spans="2:20" x14ac:dyDescent="0.25">
      <c r="B340">
        <v>4.0816326530612246</v>
      </c>
      <c r="C340">
        <v>2.0084224165856819</v>
      </c>
      <c r="D340">
        <v>0</v>
      </c>
      <c r="E340">
        <v>2.5915127955944284</v>
      </c>
      <c r="F340">
        <v>8.3252348558471017</v>
      </c>
      <c r="G340">
        <v>8.0498866213151921</v>
      </c>
      <c r="H340">
        <v>9.4104308390022684</v>
      </c>
      <c r="I340">
        <v>5.1182377712989959</v>
      </c>
      <c r="J340">
        <v>8.1308713961775183</v>
      </c>
      <c r="K340">
        <v>6.2682215743440235</v>
      </c>
      <c r="L340">
        <v>0.93942338840298023</v>
      </c>
      <c r="M340">
        <v>2.75348234531908</v>
      </c>
      <c r="N340">
        <v>12.244897959183673</v>
      </c>
      <c r="O340">
        <v>10.932944606413994</v>
      </c>
      <c r="P340">
        <v>12.406867508908325</v>
      </c>
      <c r="Q340">
        <v>14.075153871072239</v>
      </c>
      <c r="R340">
        <v>4.8590864917395525E-2</v>
      </c>
      <c r="S340">
        <v>2.9964366699060574</v>
      </c>
      <c r="T340">
        <v>3.4499514091350827</v>
      </c>
    </row>
    <row r="341" spans="2:20" x14ac:dyDescent="0.25">
      <c r="B341">
        <v>2.6649746192893402</v>
      </c>
      <c r="C341">
        <v>4.6161167512690362</v>
      </c>
      <c r="D341">
        <v>0</v>
      </c>
      <c r="E341">
        <v>2.5380710659898478</v>
      </c>
      <c r="F341">
        <v>8.8515228426395929</v>
      </c>
      <c r="G341">
        <v>5.5044416243654828</v>
      </c>
      <c r="H341">
        <v>6.9479695431472077</v>
      </c>
      <c r="I341">
        <v>9.8350253807106611</v>
      </c>
      <c r="J341">
        <v>3.5057106598984769</v>
      </c>
      <c r="K341">
        <v>4.3940355329949243</v>
      </c>
      <c r="L341">
        <v>11.199238578680202</v>
      </c>
      <c r="M341">
        <v>11.928934010152284</v>
      </c>
      <c r="N341">
        <v>10.342639593908629</v>
      </c>
      <c r="O341">
        <v>8.7246192893401027</v>
      </c>
      <c r="P341">
        <v>9.8350253807106611</v>
      </c>
      <c r="Q341">
        <v>10.786802030456853</v>
      </c>
      <c r="R341">
        <v>2.6649746192893402</v>
      </c>
      <c r="S341">
        <v>0.66624365482233505</v>
      </c>
      <c r="T341">
        <v>2.0145939086294415</v>
      </c>
    </row>
    <row r="342" spans="2:20" x14ac:dyDescent="0.25">
      <c r="B342">
        <v>0.67623288800923631</v>
      </c>
      <c r="C342">
        <v>2.5399967013029854</v>
      </c>
      <c r="D342">
        <v>0.79168728352300843</v>
      </c>
      <c r="E342">
        <v>4.17285172356919</v>
      </c>
      <c r="F342">
        <v>6.0531090219363346</v>
      </c>
      <c r="G342">
        <v>3.4141514101929742</v>
      </c>
      <c r="H342">
        <v>4.4367474847435266</v>
      </c>
      <c r="I342">
        <v>2.4080488207158175</v>
      </c>
      <c r="J342">
        <v>6.6633679696519872</v>
      </c>
      <c r="K342">
        <v>7.7354444994227283</v>
      </c>
      <c r="L342">
        <v>7.8673923800098962</v>
      </c>
      <c r="M342">
        <v>9.4012864918357248</v>
      </c>
      <c r="N342">
        <v>13.739073066138873</v>
      </c>
      <c r="O342">
        <v>16.5264720435428</v>
      </c>
      <c r="P342">
        <v>15.388421573478475</v>
      </c>
      <c r="Q342">
        <v>15.355434603331682</v>
      </c>
      <c r="R342">
        <v>0</v>
      </c>
      <c r="S342">
        <v>2.193633514761669</v>
      </c>
      <c r="T342">
        <v>1.1710374402111166</v>
      </c>
    </row>
    <row r="343" spans="2:20" x14ac:dyDescent="0.25">
      <c r="B343">
        <v>0.88522588522588519</v>
      </c>
      <c r="C343">
        <v>0</v>
      </c>
      <c r="D343">
        <v>0.45787545787545791</v>
      </c>
      <c r="E343">
        <v>2.5946275946275947</v>
      </c>
      <c r="F343">
        <v>11.904761904761903</v>
      </c>
      <c r="G343">
        <v>13.202075702075703</v>
      </c>
      <c r="H343">
        <v>10.836385836385837</v>
      </c>
      <c r="I343">
        <v>13.079975579975581</v>
      </c>
      <c r="J343">
        <v>8.40964590964591</v>
      </c>
      <c r="K343">
        <v>6.3644688644688641</v>
      </c>
      <c r="L343">
        <v>6.8223443223443221</v>
      </c>
      <c r="M343">
        <v>5.4029304029304033</v>
      </c>
      <c r="N343">
        <v>11.370573870573871</v>
      </c>
      <c r="O343">
        <v>11.126373626373626</v>
      </c>
      <c r="P343">
        <v>10.317460317460316</v>
      </c>
      <c r="Q343">
        <v>11.431623931623932</v>
      </c>
      <c r="R343">
        <v>0.18315018315018314</v>
      </c>
      <c r="S343">
        <v>1.6636141636141637</v>
      </c>
      <c r="T343">
        <v>3.6019536019536016</v>
      </c>
    </row>
    <row r="344" spans="2:20" x14ac:dyDescent="0.25">
      <c r="B344">
        <v>0.37755277158057321</v>
      </c>
      <c r="C344">
        <v>2.728676849150506</v>
      </c>
      <c r="D344">
        <v>0</v>
      </c>
      <c r="E344">
        <v>4.9939934786339455</v>
      </c>
      <c r="F344">
        <v>9.0955894971683549</v>
      </c>
      <c r="G344">
        <v>9.6619186545392139</v>
      </c>
      <c r="H344">
        <v>7.6540243693152572</v>
      </c>
      <c r="I344">
        <v>9.0097820490818599</v>
      </c>
      <c r="J344">
        <v>12.974086150677881</v>
      </c>
      <c r="K344">
        <v>8.4949373605628971</v>
      </c>
      <c r="L344">
        <v>10.073794405354384</v>
      </c>
      <c r="M344">
        <v>10.931868886219325</v>
      </c>
      <c r="N344">
        <v>10.365539728848464</v>
      </c>
      <c r="O344">
        <v>10.828899948515531</v>
      </c>
      <c r="P344">
        <v>16.543675991076025</v>
      </c>
      <c r="Q344">
        <v>17.968079629311827</v>
      </c>
      <c r="R344">
        <v>0.70362107430925003</v>
      </c>
      <c r="S344">
        <v>3.2606830272867682</v>
      </c>
      <c r="T344">
        <v>3.1748755792002745</v>
      </c>
    </row>
    <row r="345" spans="2:20" x14ac:dyDescent="0.25">
      <c r="B345">
        <v>1.2472715933894607</v>
      </c>
      <c r="C345">
        <v>1.9332709697536639</v>
      </c>
      <c r="D345">
        <v>0</v>
      </c>
      <c r="E345">
        <v>2.7751792952915499</v>
      </c>
      <c r="F345">
        <v>9.5104458995946377</v>
      </c>
      <c r="G345">
        <v>7.3433115060804495</v>
      </c>
      <c r="H345">
        <v>7.5927658247583407</v>
      </c>
      <c r="I345">
        <v>7.2809479264109758</v>
      </c>
      <c r="J345">
        <v>3.7106329903336457</v>
      </c>
      <c r="K345">
        <v>7.0314936077330845</v>
      </c>
      <c r="L345">
        <v>6.7664483941378233</v>
      </c>
      <c r="M345">
        <v>5.3476769566573124</v>
      </c>
      <c r="N345">
        <v>11.537262238852509</v>
      </c>
      <c r="O345">
        <v>11.61521671343935</v>
      </c>
      <c r="P345">
        <v>10.134081696289368</v>
      </c>
      <c r="Q345">
        <v>9.3545369504209539</v>
      </c>
      <c r="R345">
        <v>0.51449953227315248</v>
      </c>
      <c r="S345">
        <v>3.3832241970689116</v>
      </c>
      <c r="T345">
        <v>4.2251325226067973</v>
      </c>
    </row>
    <row r="346" spans="2:20" x14ac:dyDescent="0.25">
      <c r="B346">
        <v>2.5802391441157964</v>
      </c>
      <c r="C346">
        <v>2.2655758338577723</v>
      </c>
      <c r="D346">
        <v>0.20453115166771552</v>
      </c>
      <c r="E346">
        <v>2.5959723096286971</v>
      </c>
      <c r="F346">
        <v>9.7702957835116422</v>
      </c>
      <c r="G346">
        <v>8.0711139081183134</v>
      </c>
      <c r="H346">
        <v>7.4575204531151673</v>
      </c>
      <c r="I346">
        <v>8.54310887350535</v>
      </c>
      <c r="J346">
        <v>8.7633731906859662</v>
      </c>
      <c r="K346">
        <v>12.287602265575833</v>
      </c>
      <c r="L346">
        <v>7.1743234738829456</v>
      </c>
      <c r="M346">
        <v>4.4682190056639399</v>
      </c>
      <c r="N346">
        <v>8.1497797356828183</v>
      </c>
      <c r="O346">
        <v>9.9276274386406538</v>
      </c>
      <c r="P346">
        <v>8.6689741976085593</v>
      </c>
      <c r="Q346">
        <v>7.1900566393958458</v>
      </c>
      <c r="R346">
        <v>0</v>
      </c>
      <c r="S346">
        <v>1.2743864065449968</v>
      </c>
      <c r="T346">
        <v>2.0925110132158591</v>
      </c>
    </row>
    <row r="347" spans="2:20" x14ac:dyDescent="0.25">
      <c r="B347">
        <v>2.4030418250950571</v>
      </c>
      <c r="C347">
        <v>0.66920152091254759</v>
      </c>
      <c r="D347">
        <v>0</v>
      </c>
      <c r="E347">
        <v>2.1444866920152088</v>
      </c>
      <c r="F347">
        <v>11.057034220532319</v>
      </c>
      <c r="G347">
        <v>9.3231939163498101</v>
      </c>
      <c r="H347">
        <v>9.6577946768060841</v>
      </c>
      <c r="I347">
        <v>9.2775665399239529</v>
      </c>
      <c r="J347">
        <v>7.4372623574144479</v>
      </c>
      <c r="K347">
        <v>6.326996197718632</v>
      </c>
      <c r="L347">
        <v>11.361216730038024</v>
      </c>
      <c r="M347">
        <v>9.8859315589353614</v>
      </c>
      <c r="N347">
        <v>9.1406844106463883</v>
      </c>
      <c r="O347">
        <v>12.136882129277566</v>
      </c>
      <c r="P347">
        <v>12.03041825095057</v>
      </c>
      <c r="Q347">
        <v>11.619771863117871</v>
      </c>
      <c r="R347">
        <v>0.27376425855513309</v>
      </c>
      <c r="S347">
        <v>3.3307984790874525</v>
      </c>
      <c r="T347">
        <v>3.6958174904942966</v>
      </c>
    </row>
    <row r="348" spans="2:20" x14ac:dyDescent="0.25">
      <c r="B348">
        <v>3.1204992798847817</v>
      </c>
      <c r="C348">
        <v>2.1923507761241798</v>
      </c>
      <c r="D348">
        <v>0.65610497679628743</v>
      </c>
      <c r="E348">
        <v>1.7922867658825412</v>
      </c>
      <c r="F348">
        <v>12.417986877900464</v>
      </c>
      <c r="G348">
        <v>9.5855336853896613</v>
      </c>
      <c r="H348">
        <v>10.065610497679629</v>
      </c>
      <c r="I348">
        <v>12.61001760281645</v>
      </c>
      <c r="J348">
        <v>9.7135541686669864</v>
      </c>
      <c r="K348">
        <v>9.9855976956313022</v>
      </c>
      <c r="L348">
        <v>10.353656585053608</v>
      </c>
      <c r="M348">
        <v>12.658025284045445</v>
      </c>
      <c r="N348">
        <v>17.714834373499759</v>
      </c>
      <c r="O348">
        <v>14.386301808289325</v>
      </c>
      <c r="P348">
        <v>17.314770363258123</v>
      </c>
      <c r="Q348">
        <v>14.818370939350295</v>
      </c>
      <c r="R348">
        <v>0</v>
      </c>
      <c r="S348">
        <v>6.6250600096015368</v>
      </c>
      <c r="T348">
        <v>6.128980636901904</v>
      </c>
    </row>
    <row r="349" spans="2:20" x14ac:dyDescent="0.25">
      <c r="B349">
        <v>0.81260364842454402</v>
      </c>
      <c r="C349">
        <v>3.9137645107794361</v>
      </c>
      <c r="D349">
        <v>0</v>
      </c>
      <c r="E349">
        <v>4.3946932006633501</v>
      </c>
      <c r="F349">
        <v>12.404643449419568</v>
      </c>
      <c r="G349">
        <v>10.978441127694859</v>
      </c>
      <c r="H349">
        <v>10.514096185737976</v>
      </c>
      <c r="I349">
        <v>11.111111111111111</v>
      </c>
      <c r="J349">
        <v>8.3913764510779441</v>
      </c>
      <c r="K349">
        <v>8.5903814262023221</v>
      </c>
      <c r="L349">
        <v>14.096185737976782</v>
      </c>
      <c r="M349">
        <v>15.638474295190713</v>
      </c>
      <c r="N349">
        <v>21.011608623548923</v>
      </c>
      <c r="O349">
        <v>16.733001658374793</v>
      </c>
      <c r="P349">
        <v>16.252072968490879</v>
      </c>
      <c r="Q349">
        <v>14.693200663349918</v>
      </c>
      <c r="R349">
        <v>1.1940298507462688</v>
      </c>
      <c r="S349">
        <v>3.1343283582089549</v>
      </c>
      <c r="T349">
        <v>2.8026533996683249</v>
      </c>
    </row>
    <row r="350" spans="2:20" x14ac:dyDescent="0.25">
      <c r="B350">
        <v>1.0951291271657404</v>
      </c>
      <c r="C350">
        <v>2.566198103955541</v>
      </c>
      <c r="D350">
        <v>0</v>
      </c>
      <c r="E350">
        <v>2.3373651520104612</v>
      </c>
      <c r="F350">
        <v>15.429879045439687</v>
      </c>
      <c r="G350">
        <v>10.706113108859103</v>
      </c>
      <c r="H350">
        <v>13.844393592677346</v>
      </c>
      <c r="I350">
        <v>12.373324615887544</v>
      </c>
      <c r="J350">
        <v>10.787839163125204</v>
      </c>
      <c r="K350">
        <v>16.181758744687809</v>
      </c>
      <c r="L350">
        <v>12.111801242236025</v>
      </c>
      <c r="M350">
        <v>13.615560640732266</v>
      </c>
      <c r="N350">
        <v>10.150375939849624</v>
      </c>
      <c r="O350">
        <v>13.092513893429224</v>
      </c>
      <c r="P350">
        <v>13.027133050016346</v>
      </c>
      <c r="Q350">
        <v>15.658711997384767</v>
      </c>
      <c r="R350">
        <v>1.0297482837528604</v>
      </c>
      <c r="S350">
        <v>3.9718862373324617</v>
      </c>
      <c r="T350">
        <v>2.9421379535796013</v>
      </c>
    </row>
    <row r="351" spans="2:20" x14ac:dyDescent="0.25">
      <c r="B351">
        <v>1.3173253293313323</v>
      </c>
      <c r="C351">
        <v>1.3673503418375854</v>
      </c>
      <c r="D351">
        <v>1.5841253960313491</v>
      </c>
      <c r="E351">
        <v>3.8852759713189933</v>
      </c>
      <c r="F351">
        <v>13.089878272469569</v>
      </c>
      <c r="G351">
        <v>12.706353176588294</v>
      </c>
      <c r="H351">
        <v>12.706353176588294</v>
      </c>
      <c r="I351">
        <v>9.7215274303818564</v>
      </c>
      <c r="J351">
        <v>9.5881273970318492</v>
      </c>
      <c r="K351">
        <v>10.038352509588128</v>
      </c>
      <c r="L351">
        <v>8.9878272469568117</v>
      </c>
      <c r="M351">
        <v>9.75487743871936</v>
      </c>
      <c r="N351">
        <v>13.490078372519593</v>
      </c>
      <c r="O351">
        <v>13.306653326663332</v>
      </c>
      <c r="P351">
        <v>16.024679006169752</v>
      </c>
      <c r="Q351">
        <v>14.707353676838419</v>
      </c>
      <c r="R351">
        <v>0</v>
      </c>
      <c r="S351">
        <v>2.5512756378189096</v>
      </c>
      <c r="T351">
        <v>6.8200767050191766</v>
      </c>
    </row>
    <row r="352" spans="2:20" x14ac:dyDescent="0.25">
      <c r="B352">
        <v>0.37505860290670417</v>
      </c>
      <c r="C352">
        <v>2.2347241756524459</v>
      </c>
      <c r="D352">
        <v>0</v>
      </c>
      <c r="E352">
        <v>3.5943116111892484</v>
      </c>
      <c r="F352">
        <v>5.8602906704172533</v>
      </c>
      <c r="G352">
        <v>3.8130957962181591</v>
      </c>
      <c r="H352">
        <v>4.9695264885138304</v>
      </c>
      <c r="I352">
        <v>4.1568995155493047</v>
      </c>
      <c r="J352">
        <v>3.1254883575558681E-2</v>
      </c>
      <c r="K352">
        <v>2.9379590561025162</v>
      </c>
      <c r="L352">
        <v>4.6569776527582434</v>
      </c>
      <c r="M352">
        <v>3.31301765900922</v>
      </c>
      <c r="N352">
        <v>9.0326613533364597</v>
      </c>
      <c r="O352">
        <v>7.7824660103141108</v>
      </c>
      <c r="P352">
        <v>7.7199562431629936</v>
      </c>
      <c r="Q352">
        <v>5.4696046257227691</v>
      </c>
      <c r="R352">
        <v>0.4063134864822629</v>
      </c>
      <c r="S352">
        <v>1.7190185966557276</v>
      </c>
      <c r="T352">
        <v>5.3914674167838728</v>
      </c>
    </row>
    <row r="353" spans="2:20" x14ac:dyDescent="0.25">
      <c r="B353">
        <v>0.37999696002431976</v>
      </c>
      <c r="C353">
        <v>2.7207782337741295</v>
      </c>
      <c r="D353">
        <v>2.0823833409332724</v>
      </c>
      <c r="E353">
        <v>2.477580179358565</v>
      </c>
      <c r="F353">
        <v>5.9583523331813346</v>
      </c>
      <c r="G353">
        <v>6.4751481988144093</v>
      </c>
      <c r="H353">
        <v>3.3591731266149871</v>
      </c>
      <c r="I353">
        <v>3.5871713026295793</v>
      </c>
      <c r="J353">
        <v>7.584739322085424</v>
      </c>
      <c r="K353">
        <v>5.0463596291229669</v>
      </c>
      <c r="L353">
        <v>7.3111415108679134</v>
      </c>
      <c r="M353">
        <v>8.694330445356437</v>
      </c>
      <c r="N353">
        <v>5.198358413132695</v>
      </c>
      <c r="O353">
        <v>5.7911536707706341</v>
      </c>
      <c r="P353">
        <v>7.5391396868825051</v>
      </c>
      <c r="Q353">
        <v>5.4719562243502047</v>
      </c>
      <c r="R353">
        <v>0.86639306885544909</v>
      </c>
      <c r="S353">
        <v>0</v>
      </c>
      <c r="T353">
        <v>4.5751633986928102</v>
      </c>
    </row>
    <row r="354" spans="2:20" x14ac:dyDescent="0.25">
      <c r="B354">
        <v>1.3968360821272299</v>
      </c>
      <c r="C354">
        <v>3.5005048805116123</v>
      </c>
      <c r="D354">
        <v>0</v>
      </c>
      <c r="E354">
        <v>1.2117132278694043</v>
      </c>
      <c r="F354">
        <v>11.965668125210367</v>
      </c>
      <c r="G354">
        <v>6.8495456075395493</v>
      </c>
      <c r="H354">
        <v>9.1215079097946816</v>
      </c>
      <c r="I354">
        <v>7.9939414338606536</v>
      </c>
      <c r="J354">
        <v>8.4988219454729048</v>
      </c>
      <c r="K354">
        <v>8.8017502524402556</v>
      </c>
      <c r="L354">
        <v>8.1790642881184787</v>
      </c>
      <c r="M354">
        <v>8.4146751935375299</v>
      </c>
      <c r="N354">
        <v>13.985190171659372</v>
      </c>
      <c r="O354">
        <v>10.854930999663413</v>
      </c>
      <c r="P354">
        <v>16.913497139010435</v>
      </c>
      <c r="Q354">
        <v>15.87007741501178</v>
      </c>
      <c r="R354">
        <v>0.31975765735442613</v>
      </c>
      <c r="S354">
        <v>2.7936721642544597</v>
      </c>
      <c r="T354">
        <v>4.796364860316392</v>
      </c>
    </row>
    <row r="355" spans="2:20" x14ac:dyDescent="0.25">
      <c r="B355">
        <v>2.2808152701391133</v>
      </c>
      <c r="C355">
        <v>1.6175994823681656</v>
      </c>
      <c r="D355">
        <v>0</v>
      </c>
      <c r="E355">
        <v>1.6984794564865739</v>
      </c>
      <c r="F355">
        <v>10.304108702685214</v>
      </c>
      <c r="G355">
        <v>12.439340019411194</v>
      </c>
      <c r="H355">
        <v>9.8188288579747649</v>
      </c>
      <c r="I355">
        <v>11.776124231640246</v>
      </c>
      <c r="J355">
        <v>9.7217728890326764</v>
      </c>
      <c r="K355">
        <v>11.080556454221934</v>
      </c>
      <c r="L355">
        <v>9.0585571012617265</v>
      </c>
      <c r="M355">
        <v>12.19670009705597</v>
      </c>
      <c r="N355">
        <v>10.611452604335167</v>
      </c>
      <c r="O355">
        <v>11.484956324813975</v>
      </c>
      <c r="P355">
        <v>10.999676480103526</v>
      </c>
      <c r="Q355">
        <v>14.509867356842445</v>
      </c>
      <c r="R355">
        <v>1.3426075703655775</v>
      </c>
      <c r="S355">
        <v>2.6528631510837917</v>
      </c>
      <c r="T355">
        <v>2.9602070527337432</v>
      </c>
    </row>
    <row r="356" spans="2:20" x14ac:dyDescent="0.25">
      <c r="B356">
        <v>1.9090041361756283</v>
      </c>
      <c r="C356">
        <v>2.1635380209990456</v>
      </c>
      <c r="D356">
        <v>2.0680878141902643</v>
      </c>
      <c r="E356">
        <v>3.3566656061088134</v>
      </c>
      <c r="F356">
        <v>8.9564110722239896</v>
      </c>
      <c r="G356">
        <v>8.3837098313713021</v>
      </c>
      <c r="H356">
        <v>8.4791600381800816</v>
      </c>
      <c r="I356">
        <v>6.1883550747693281</v>
      </c>
      <c r="J356">
        <v>5.1065860642698055</v>
      </c>
      <c r="K356">
        <v>7.3337575564747057</v>
      </c>
      <c r="L356">
        <v>4.8043270760419983</v>
      </c>
      <c r="M356">
        <v>5.6951956729239583</v>
      </c>
      <c r="N356">
        <v>10.165447025135222</v>
      </c>
      <c r="O356">
        <v>9.8313713013044861</v>
      </c>
      <c r="P356">
        <v>5.0270442252624878</v>
      </c>
      <c r="Q356">
        <v>6.570155902004454</v>
      </c>
      <c r="R356">
        <v>0</v>
      </c>
      <c r="S356">
        <v>1.0817690104995228</v>
      </c>
      <c r="T356">
        <v>0.39770919503658919</v>
      </c>
    </row>
    <row r="357" spans="2:20" x14ac:dyDescent="0.25">
      <c r="B357">
        <v>1.6396213657876944</v>
      </c>
      <c r="C357">
        <v>3.0425963488843815</v>
      </c>
      <c r="D357">
        <v>0.40567951318458417</v>
      </c>
      <c r="E357">
        <v>3.2792427315753887</v>
      </c>
      <c r="F357">
        <v>13.522650439486139</v>
      </c>
      <c r="G357">
        <v>12.542258282623395</v>
      </c>
      <c r="H357">
        <v>14.114266396213656</v>
      </c>
      <c r="I357">
        <v>10.851926977687627</v>
      </c>
      <c r="J357">
        <v>7.2684246112238</v>
      </c>
      <c r="K357">
        <v>10.209601081812036</v>
      </c>
      <c r="L357">
        <v>11.054766734279919</v>
      </c>
      <c r="M357">
        <v>12.525354969574037</v>
      </c>
      <c r="N357">
        <v>13.184584178498987</v>
      </c>
      <c r="O357">
        <v>13.404327248140635</v>
      </c>
      <c r="P357">
        <v>12.322515212981743</v>
      </c>
      <c r="Q357">
        <v>14.164976335361731</v>
      </c>
      <c r="R357">
        <v>0.54090601757944556</v>
      </c>
      <c r="S357">
        <v>2.5524002704530089</v>
      </c>
      <c r="T357">
        <v>0</v>
      </c>
    </row>
    <row r="358" spans="2:20" x14ac:dyDescent="0.25">
      <c r="B358">
        <v>3.4666666666666663</v>
      </c>
      <c r="C358">
        <v>2.5666666666666669</v>
      </c>
      <c r="D358">
        <v>3.6666666666666665</v>
      </c>
      <c r="E358">
        <v>5.8000000000000007</v>
      </c>
      <c r="F358">
        <v>8.9666666666666668</v>
      </c>
      <c r="G358">
        <v>8.8666666666666671</v>
      </c>
      <c r="H358">
        <v>8.5</v>
      </c>
      <c r="I358">
        <v>8.1666666666666661</v>
      </c>
      <c r="J358">
        <v>11.183333333333334</v>
      </c>
      <c r="K358">
        <v>11.3</v>
      </c>
      <c r="L358">
        <v>9.2666666666666657</v>
      </c>
      <c r="M358">
        <v>9.8000000000000007</v>
      </c>
      <c r="N358">
        <v>18.383333333333333</v>
      </c>
      <c r="O358">
        <v>14.466666666666667</v>
      </c>
      <c r="P358">
        <v>15.299999999999999</v>
      </c>
      <c r="Q358">
        <v>15.316666666666666</v>
      </c>
      <c r="R358">
        <v>0</v>
      </c>
      <c r="S358">
        <v>3.75</v>
      </c>
      <c r="T358">
        <v>4.3333333333333339</v>
      </c>
    </row>
    <row r="359" spans="2:20" x14ac:dyDescent="0.25">
      <c r="B359">
        <v>0</v>
      </c>
      <c r="C359">
        <v>1.8582677165354329</v>
      </c>
      <c r="D359">
        <v>0.92913385826771644</v>
      </c>
      <c r="E359">
        <v>3.9685039370078736</v>
      </c>
      <c r="F359">
        <v>9.4488188976377945</v>
      </c>
      <c r="G359">
        <v>9.8267716535433056</v>
      </c>
      <c r="H359">
        <v>7.7007874015748028</v>
      </c>
      <c r="I359">
        <v>10.188976377952756</v>
      </c>
      <c r="J359">
        <v>5.6692913385826769</v>
      </c>
      <c r="K359">
        <v>7.0393700787401574</v>
      </c>
      <c r="L359">
        <v>5.5590551181102361</v>
      </c>
      <c r="M359">
        <v>4.0787401574803148</v>
      </c>
      <c r="N359">
        <v>12.141732283464567</v>
      </c>
      <c r="O359">
        <v>14.425196850393702</v>
      </c>
      <c r="P359">
        <v>12.4251968503937</v>
      </c>
      <c r="Q359">
        <v>10.645669291338583</v>
      </c>
      <c r="R359">
        <v>0.56692913385826771</v>
      </c>
      <c r="S359">
        <v>2.1732283464566926</v>
      </c>
      <c r="T359">
        <v>5.3070866141732287</v>
      </c>
    </row>
    <row r="360" spans="2:20" x14ac:dyDescent="0.25">
      <c r="B360">
        <v>2.5572638845309066</v>
      </c>
      <c r="C360">
        <v>2.1179792908691559</v>
      </c>
      <c r="D360">
        <v>0.26670850329463447</v>
      </c>
      <c r="E360">
        <v>4.1418261688107938</v>
      </c>
      <c r="F360">
        <v>10.840916222152494</v>
      </c>
      <c r="G360">
        <v>8.4248509570128647</v>
      </c>
      <c r="H360">
        <v>10.009413241292751</v>
      </c>
      <c r="I360">
        <v>9.1465327894571686</v>
      </c>
      <c r="J360">
        <v>10.05647944775651</v>
      </c>
      <c r="K360">
        <v>10.668340131785378</v>
      </c>
      <c r="L360">
        <v>12.409789770944462</v>
      </c>
      <c r="M360">
        <v>12.143081267649828</v>
      </c>
      <c r="N360">
        <v>13.115782867900846</v>
      </c>
      <c r="O360">
        <v>11.641041732036397</v>
      </c>
      <c r="P360">
        <v>10.213366802635708</v>
      </c>
      <c r="Q360">
        <v>10.762472544712896</v>
      </c>
      <c r="R360">
        <v>0</v>
      </c>
      <c r="S360">
        <v>1.9610919359899595</v>
      </c>
      <c r="T360">
        <v>3.9064951364919991</v>
      </c>
    </row>
    <row r="361" spans="2:20" x14ac:dyDescent="0.25">
      <c r="B361">
        <v>0.25722499621727946</v>
      </c>
      <c r="C361">
        <v>0.77167498865183837</v>
      </c>
      <c r="D361">
        <v>0</v>
      </c>
      <c r="E361">
        <v>2.6025117264336513</v>
      </c>
      <c r="F361">
        <v>9.0331366318656379</v>
      </c>
      <c r="G361">
        <v>8.8515660463004995</v>
      </c>
      <c r="H361">
        <v>8.9272204569526412</v>
      </c>
      <c r="I361">
        <v>10.515963080647602</v>
      </c>
      <c r="J361">
        <v>8.5489484036919343</v>
      </c>
      <c r="K361">
        <v>4.6603116961718873</v>
      </c>
      <c r="L361">
        <v>9.0331366318656379</v>
      </c>
      <c r="M361">
        <v>7.504917536692389</v>
      </c>
      <c r="N361">
        <v>10.818580723256165</v>
      </c>
      <c r="O361">
        <v>7.6108337116053857</v>
      </c>
      <c r="P361">
        <v>10.773188076864882</v>
      </c>
      <c r="Q361">
        <v>10.046905734604328</v>
      </c>
      <c r="R361">
        <v>1.4223029202602511</v>
      </c>
      <c r="S361">
        <v>4.7813587532153123</v>
      </c>
      <c r="T361">
        <v>5.1747616886064458</v>
      </c>
    </row>
    <row r="362" spans="2:20" x14ac:dyDescent="0.25">
      <c r="B362">
        <v>0.82148499210110593</v>
      </c>
      <c r="C362">
        <v>0.56872037914691942</v>
      </c>
      <c r="D362">
        <v>0</v>
      </c>
      <c r="E362">
        <v>3.9652448657187991</v>
      </c>
      <c r="F362">
        <v>13.91785150078989</v>
      </c>
      <c r="G362">
        <v>11.121642969984203</v>
      </c>
      <c r="H362">
        <v>12.87519747235387</v>
      </c>
      <c r="I362">
        <v>12.306477093206951</v>
      </c>
      <c r="J362">
        <v>12.638230647709319</v>
      </c>
      <c r="K362">
        <v>6.1453396524486577</v>
      </c>
      <c r="L362">
        <v>6.60347551342812</v>
      </c>
      <c r="M362">
        <v>5.4186413902053712</v>
      </c>
      <c r="N362">
        <v>14.296998420221168</v>
      </c>
      <c r="O362">
        <v>16.951026856240127</v>
      </c>
      <c r="P362">
        <v>14.312796208530806</v>
      </c>
      <c r="Q362">
        <v>13.143759873617695</v>
      </c>
      <c r="R362">
        <v>0.17377567140600317</v>
      </c>
      <c r="S362">
        <v>2.7488151658767772</v>
      </c>
      <c r="T362">
        <v>6.6824644549763033</v>
      </c>
    </row>
    <row r="363" spans="2:20" x14ac:dyDescent="0.25">
      <c r="B363">
        <v>2.7424995398490708</v>
      </c>
      <c r="C363">
        <v>3.5707712129578502</v>
      </c>
      <c r="D363">
        <v>1.9510399411006809</v>
      </c>
      <c r="E363">
        <v>5.8347137861218474</v>
      </c>
      <c r="F363">
        <v>15.387447082643108</v>
      </c>
      <c r="G363">
        <v>11.485367200441745</v>
      </c>
      <c r="H363">
        <v>15.681943677526228</v>
      </c>
      <c r="I363">
        <v>12.534511319712866</v>
      </c>
      <c r="J363">
        <v>11.632615497883306</v>
      </c>
      <c r="K363">
        <v>11.135652494018037</v>
      </c>
      <c r="L363">
        <v>9.2030185900975514</v>
      </c>
      <c r="M363">
        <v>11.2829007914596</v>
      </c>
      <c r="N363">
        <v>19.988956377691881</v>
      </c>
      <c r="O363">
        <v>16.951960242959689</v>
      </c>
      <c r="P363">
        <v>18.424443217375298</v>
      </c>
      <c r="Q363">
        <v>19.491993373826617</v>
      </c>
      <c r="R363">
        <v>0</v>
      </c>
      <c r="S363">
        <v>4.0493281796429228</v>
      </c>
      <c r="T363">
        <v>5.6506534143198968</v>
      </c>
    </row>
    <row r="364" spans="2:20" x14ac:dyDescent="0.25">
      <c r="B364">
        <v>1.8506900878293602</v>
      </c>
      <c r="C364">
        <v>2.3682559598494355</v>
      </c>
      <c r="D364">
        <v>0</v>
      </c>
      <c r="E364">
        <v>3.1994981179422837</v>
      </c>
      <c r="F364">
        <v>10.021957340025093</v>
      </c>
      <c r="G364">
        <v>13.158720200752825</v>
      </c>
      <c r="H364">
        <v>10.147427854454204</v>
      </c>
      <c r="I364">
        <v>9.9435382685069005</v>
      </c>
      <c r="J364">
        <v>11.198243412797993</v>
      </c>
      <c r="K364">
        <v>7.7791718946047679</v>
      </c>
      <c r="L364">
        <v>8.7202007528230858</v>
      </c>
      <c r="M364">
        <v>8.1555834378920959</v>
      </c>
      <c r="N364">
        <v>14.382057716436639</v>
      </c>
      <c r="O364">
        <v>13.707653701380176</v>
      </c>
      <c r="P364">
        <v>14.554579673776663</v>
      </c>
      <c r="Q364">
        <v>15.919071518193226</v>
      </c>
      <c r="R364">
        <v>1.3958594730238394</v>
      </c>
      <c r="S364">
        <v>2.4780426599749061</v>
      </c>
      <c r="T364">
        <v>3.5288582183186952</v>
      </c>
    </row>
    <row r="365" spans="2:20" x14ac:dyDescent="0.25">
      <c r="B365">
        <v>1.7479607125020808</v>
      </c>
      <c r="C365">
        <v>3.1629765273847177</v>
      </c>
      <c r="D365">
        <v>2.4471449975029134</v>
      </c>
      <c r="E365">
        <v>3.2961544864324956</v>
      </c>
      <c r="F365">
        <v>10.804061927750958</v>
      </c>
      <c r="G365">
        <v>8.6565673381055426</v>
      </c>
      <c r="H365">
        <v>10.004994173464292</v>
      </c>
      <c r="I365">
        <v>9.5222240719160975</v>
      </c>
      <c r="J365">
        <v>10.088230397869152</v>
      </c>
      <c r="K365">
        <v>5.7266522390544372</v>
      </c>
      <c r="L365">
        <v>8.1737972365573501</v>
      </c>
      <c r="M365">
        <v>7.8574995838188775</v>
      </c>
      <c r="N365">
        <v>8.7730980522723492</v>
      </c>
      <c r="O365">
        <v>10.704178458465124</v>
      </c>
      <c r="P365">
        <v>13.767271516564008</v>
      </c>
      <c r="Q365">
        <v>11.886132845014149</v>
      </c>
      <c r="R365">
        <v>0</v>
      </c>
      <c r="S365">
        <v>4.0619277509572163</v>
      </c>
      <c r="T365">
        <v>5.0607624438155492</v>
      </c>
    </row>
    <row r="366" spans="2:20" x14ac:dyDescent="0.25">
      <c r="B366">
        <v>1.832111925383078</v>
      </c>
      <c r="C366">
        <v>1.5156562291805464</v>
      </c>
      <c r="D366">
        <v>2.4483677548301133</v>
      </c>
      <c r="E366">
        <v>2.9480346435709528</v>
      </c>
      <c r="F366">
        <v>9.0273151232511655</v>
      </c>
      <c r="G366">
        <v>9.8934043970686218</v>
      </c>
      <c r="H366">
        <v>6.9786808794137247</v>
      </c>
      <c r="I366">
        <v>10.692871419053963</v>
      </c>
      <c r="J366">
        <v>13.540972684876747</v>
      </c>
      <c r="K366">
        <v>8.4443704197201868</v>
      </c>
      <c r="L366">
        <v>9.4936708860759502</v>
      </c>
      <c r="M366">
        <v>9.8267821452365087</v>
      </c>
      <c r="N366">
        <v>17.355096602265156</v>
      </c>
      <c r="O366">
        <v>14.457028647568288</v>
      </c>
      <c r="P366">
        <v>22.218520986009327</v>
      </c>
      <c r="Q366">
        <v>18.23784143904064</v>
      </c>
      <c r="R366">
        <v>0</v>
      </c>
      <c r="S366">
        <v>4.3137908061292478</v>
      </c>
      <c r="T366">
        <v>3.1479013990672886</v>
      </c>
    </row>
    <row r="367" spans="2:20" x14ac:dyDescent="0.25">
      <c r="B367">
        <v>3.7384690079300857</v>
      </c>
      <c r="C367">
        <v>3.2367697038355723</v>
      </c>
      <c r="D367">
        <v>0.51788315261369156</v>
      </c>
      <c r="E367">
        <v>2.8321734908561256</v>
      </c>
      <c r="F367">
        <v>9.6779414144683606</v>
      </c>
      <c r="G367">
        <v>8.7069105033176886</v>
      </c>
      <c r="H367">
        <v>9.0144036251820694</v>
      </c>
      <c r="I367">
        <v>10.584236931542321</v>
      </c>
      <c r="J367">
        <v>6.5706424987862109</v>
      </c>
      <c r="K367">
        <v>7.0076064088040138</v>
      </c>
      <c r="L367">
        <v>7.4122026217834609</v>
      </c>
      <c r="M367">
        <v>7.7196957436478391</v>
      </c>
      <c r="N367">
        <v>10.875546204887522</v>
      </c>
      <c r="O367">
        <v>11.603819388250527</v>
      </c>
      <c r="P367">
        <v>11.522900145654637</v>
      </c>
      <c r="Q367">
        <v>12.315908723094351</v>
      </c>
      <c r="R367">
        <v>0</v>
      </c>
      <c r="S367">
        <v>2.9778281275287264</v>
      </c>
      <c r="T367">
        <v>3.02637967308626</v>
      </c>
    </row>
    <row r="368" spans="2:20" x14ac:dyDescent="0.25">
      <c r="B368">
        <v>1.6085790884718498</v>
      </c>
      <c r="C368">
        <v>2.697721179624665</v>
      </c>
      <c r="D368">
        <v>2.5636729222520107</v>
      </c>
      <c r="E368">
        <v>5.9148793565683642</v>
      </c>
      <c r="F368">
        <v>7.4731903485254687</v>
      </c>
      <c r="G368">
        <v>8.5288203753351208</v>
      </c>
      <c r="H368">
        <v>9.4671581769436983</v>
      </c>
      <c r="I368">
        <v>8.3612600536193025</v>
      </c>
      <c r="J368">
        <v>9.1655495978552288</v>
      </c>
      <c r="K368">
        <v>9.6682305630026804</v>
      </c>
      <c r="L368">
        <v>10.036863270777479</v>
      </c>
      <c r="M368">
        <v>10.489276139410189</v>
      </c>
      <c r="N368">
        <v>13.622654155495978</v>
      </c>
      <c r="O368">
        <v>12.634048257372655</v>
      </c>
      <c r="P368">
        <v>9.8190348525469169</v>
      </c>
      <c r="Q368">
        <v>10.455764075067025</v>
      </c>
      <c r="R368">
        <v>0</v>
      </c>
      <c r="S368">
        <v>6.25</v>
      </c>
      <c r="T368">
        <v>6.8699731903485262</v>
      </c>
    </row>
    <row r="369" spans="2:20" x14ac:dyDescent="0.25">
      <c r="B369">
        <v>0.96601690529584272</v>
      </c>
      <c r="C369">
        <v>1.2420217353803693</v>
      </c>
      <c r="D369">
        <v>0</v>
      </c>
      <c r="E369">
        <v>1.8285319993099878</v>
      </c>
      <c r="F369">
        <v>12.678971882007936</v>
      </c>
      <c r="G369">
        <v>11.712954976712092</v>
      </c>
      <c r="H369">
        <v>11.229946524064172</v>
      </c>
      <c r="I369">
        <v>12.523719165085389</v>
      </c>
      <c r="J369">
        <v>8.0386406762118341</v>
      </c>
      <c r="K369">
        <v>11.281697429705021</v>
      </c>
      <c r="L369">
        <v>10.039675694324652</v>
      </c>
      <c r="M369">
        <v>11.298947731585303</v>
      </c>
      <c r="N369">
        <v>12.282214938761427</v>
      </c>
      <c r="O369">
        <v>11.436950146627565</v>
      </c>
      <c r="P369">
        <v>15.249266862170089</v>
      </c>
      <c r="Q369">
        <v>14.507503881317923</v>
      </c>
      <c r="R369">
        <v>0.55200966016905295</v>
      </c>
      <c r="S369">
        <v>3.8123167155425222</v>
      </c>
      <c r="T369">
        <v>4.3125754700707262</v>
      </c>
    </row>
    <row r="370" spans="2:20" x14ac:dyDescent="0.25">
      <c r="B370">
        <v>2.9038400507775308</v>
      </c>
      <c r="C370">
        <v>5.5220564900031732</v>
      </c>
      <c r="D370">
        <v>2.6816883529038398</v>
      </c>
      <c r="E370">
        <v>5.8711520152332595</v>
      </c>
      <c r="F370">
        <v>8.8860679149476365</v>
      </c>
      <c r="G370">
        <v>8.4735004760393533</v>
      </c>
      <c r="H370">
        <v>9.2668993970168199</v>
      </c>
      <c r="I370">
        <v>10.26658203744843</v>
      </c>
      <c r="J370">
        <v>8.0291970802919703</v>
      </c>
      <c r="K370">
        <v>11.044112980006346</v>
      </c>
      <c r="L370">
        <v>9.9492224690574425</v>
      </c>
      <c r="M370">
        <v>8.8701999365280866</v>
      </c>
      <c r="N370">
        <v>18.343383052999048</v>
      </c>
      <c r="O370">
        <v>19.708029197080293</v>
      </c>
      <c r="P370">
        <v>15.503014915899715</v>
      </c>
      <c r="Q370">
        <v>14.34465249127261</v>
      </c>
      <c r="R370">
        <v>0.92034274833386231</v>
      </c>
      <c r="S370">
        <v>4.9349412884798483</v>
      </c>
      <c r="T370">
        <v>0</v>
      </c>
    </row>
  </sheetData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cols>
    <col min="1" max="1" width="14" customWidth="1"/>
  </cols>
  <sheetData>
    <row r="1" spans="1:17" x14ac:dyDescent="0.25">
      <c r="A1" t="s">
        <v>103</v>
      </c>
    </row>
    <row r="2" spans="1:17" x14ac:dyDescent="0.25">
      <c r="B2">
        <v>0</v>
      </c>
      <c r="C2">
        <v>40.897290137033849</v>
      </c>
      <c r="D2">
        <v>14.423795508236553</v>
      </c>
      <c r="E2">
        <v>22.257994821827662</v>
      </c>
      <c r="F2">
        <v>60.89842352632828</v>
      </c>
      <c r="G2">
        <v>57.241826315174315</v>
      </c>
      <c r="H2">
        <v>38.333351042541061</v>
      </c>
      <c r="I2">
        <v>35.406727373830748</v>
      </c>
      <c r="J2">
        <v>24.756055663581723</v>
      </c>
      <c r="K2">
        <v>35.884521798263791</v>
      </c>
      <c r="L2">
        <v>32.977732442205998</v>
      </c>
      <c r="M2">
        <v>29.235068481506275</v>
      </c>
      <c r="N2">
        <v>30.071297270302722</v>
      </c>
      <c r="O2">
        <v>27.650448574231685</v>
      </c>
      <c r="P2">
        <v>41.289371996075644</v>
      </c>
      <c r="Q2">
        <v>40.559752637786488</v>
      </c>
    </row>
    <row r="3" spans="1:17" x14ac:dyDescent="0.25">
      <c r="B3">
        <v>0</v>
      </c>
      <c r="C3">
        <v>32.870108801596501</v>
      </c>
      <c r="D3">
        <v>15.516700202536832</v>
      </c>
      <c r="E3">
        <v>19.39331463254268</v>
      </c>
      <c r="F3">
        <v>47.437231754339017</v>
      </c>
      <c r="G3">
        <v>44.331446734134886</v>
      </c>
      <c r="H3">
        <v>29.63744915929043</v>
      </c>
      <c r="I3">
        <v>28.470797360743539</v>
      </c>
      <c r="J3">
        <v>19.768652056260965</v>
      </c>
      <c r="K3">
        <v>22.830493522455818</v>
      </c>
      <c r="L3">
        <v>22.8704722445244</v>
      </c>
      <c r="M3">
        <v>23.41266301241323</v>
      </c>
      <c r="N3">
        <v>22.673552258136993</v>
      </c>
      <c r="O3">
        <v>25.825593650982455</v>
      </c>
      <c r="P3">
        <v>31.932095644962516</v>
      </c>
      <c r="Q3">
        <v>34.823779740369588</v>
      </c>
    </row>
    <row r="4" spans="1:17" x14ac:dyDescent="0.25">
      <c r="B4">
        <v>0</v>
      </c>
      <c r="C4">
        <v>35.277623612970153</v>
      </c>
      <c r="D4">
        <v>12.641876965601298</v>
      </c>
      <c r="E4">
        <v>20.845621175352495</v>
      </c>
      <c r="F4">
        <v>54.474225457869473</v>
      </c>
      <c r="G4">
        <v>50.873661033303229</v>
      </c>
      <c r="H4">
        <v>28.652889773976252</v>
      </c>
      <c r="I4">
        <v>25.20794111992571</v>
      </c>
      <c r="J4">
        <v>17.682522063704525</v>
      </c>
      <c r="K4">
        <v>29.594201952270577</v>
      </c>
      <c r="L4">
        <v>26.78368682416869</v>
      </c>
      <c r="M4">
        <v>31.686490447223036</v>
      </c>
      <c r="N4">
        <v>39.799549476021021</v>
      </c>
      <c r="O4">
        <v>40.949800311231542</v>
      </c>
      <c r="P4">
        <v>21.468446998139139</v>
      </c>
      <c r="Q4">
        <v>22.891841598380726</v>
      </c>
    </row>
    <row r="5" spans="1:17" x14ac:dyDescent="0.25">
      <c r="B5">
        <v>0</v>
      </c>
      <c r="C5">
        <v>22.42240542385046</v>
      </c>
      <c r="D5">
        <v>7.6128713918161628</v>
      </c>
      <c r="E5">
        <v>12.250763369784975</v>
      </c>
      <c r="F5">
        <v>37.952534900337383</v>
      </c>
      <c r="G5">
        <v>35.250221881878744</v>
      </c>
      <c r="H5">
        <v>15.723655331733436</v>
      </c>
      <c r="I5">
        <v>12.679788403187409</v>
      </c>
      <c r="J5">
        <v>3.6055404786240439</v>
      </c>
      <c r="K5">
        <v>19.653768147054016</v>
      </c>
      <c r="L5">
        <v>8.4955928010945101</v>
      </c>
      <c r="M5">
        <v>8.1492327853304829</v>
      </c>
      <c r="N5">
        <v>24.167983005610328</v>
      </c>
      <c r="O5">
        <v>23.712684594508865</v>
      </c>
      <c r="P5">
        <v>15.793824474612547</v>
      </c>
      <c r="Q5">
        <v>16.456746650945362</v>
      </c>
    </row>
    <row r="6" spans="1:17" x14ac:dyDescent="0.25">
      <c r="B6">
        <v>0</v>
      </c>
      <c r="C6">
        <v>23.827087215004649</v>
      </c>
      <c r="D6">
        <v>11.229046910163181</v>
      </c>
      <c r="E6">
        <v>13.344590841424667</v>
      </c>
      <c r="F6">
        <v>36.182308148891124</v>
      </c>
      <c r="G6">
        <v>33.547162504880198</v>
      </c>
      <c r="H6">
        <v>16.968154160146518</v>
      </c>
      <c r="I6">
        <v>14.324438420690115</v>
      </c>
      <c r="J6">
        <v>9.1849204409472804</v>
      </c>
      <c r="K6">
        <v>20.656151900180607</v>
      </c>
      <c r="L6">
        <v>12.495199159495824</v>
      </c>
      <c r="M6">
        <v>15.775323838514007</v>
      </c>
      <c r="N6">
        <v>28.820278750289635</v>
      </c>
      <c r="O6">
        <v>23.80804255845916</v>
      </c>
      <c r="P6">
        <v>8.6262771822795816</v>
      </c>
      <c r="Q6">
        <v>10.589463861177151</v>
      </c>
    </row>
    <row r="7" spans="1:17" x14ac:dyDescent="0.25">
      <c r="B7">
        <v>0</v>
      </c>
      <c r="C7">
        <v>32.574882381502505</v>
      </c>
      <c r="D7">
        <v>12.424196761933464</v>
      </c>
      <c r="E7">
        <v>16.972558474391818</v>
      </c>
      <c r="F7">
        <v>49.617760811693209</v>
      </c>
      <c r="G7">
        <v>46.554154737388451</v>
      </c>
      <c r="H7">
        <v>24.142849967351449</v>
      </c>
      <c r="I7">
        <v>25.170525892812297</v>
      </c>
      <c r="J7">
        <v>16.256634352972693</v>
      </c>
      <c r="K7">
        <v>32.116128384147871</v>
      </c>
      <c r="L7">
        <v>22.840591357342575</v>
      </c>
      <c r="M7">
        <v>24.72985416980595</v>
      </c>
      <c r="N7">
        <v>27.674251176184978</v>
      </c>
      <c r="O7">
        <v>31.625897835149928</v>
      </c>
      <c r="P7">
        <v>24.375575535352521</v>
      </c>
      <c r="Q7">
        <v>25.062032246722588</v>
      </c>
    </row>
    <row r="8" spans="1:17" x14ac:dyDescent="0.25">
      <c r="B8">
        <v>0</v>
      </c>
      <c r="C8">
        <v>28.968620923494235</v>
      </c>
      <c r="D8">
        <v>12.58656474117913</v>
      </c>
      <c r="E8">
        <v>15.458356451513469</v>
      </c>
      <c r="F8">
        <v>46.776469460027812</v>
      </c>
      <c r="G8">
        <v>43.693360458664692</v>
      </c>
      <c r="H8">
        <v>21.083095301700812</v>
      </c>
      <c r="I8">
        <v>18.526053332785349</v>
      </c>
      <c r="J8">
        <v>14.644939002253595</v>
      </c>
      <c r="K8">
        <v>32.863434916329318</v>
      </c>
      <c r="L8">
        <v>19.557295412668076</v>
      </c>
      <c r="M8">
        <v>22.377028406249785</v>
      </c>
      <c r="N8">
        <v>32.470939591339068</v>
      </c>
      <c r="O8">
        <v>30.441677112659171</v>
      </c>
      <c r="P8">
        <v>21.924939550240087</v>
      </c>
      <c r="Q8">
        <v>17.538307680715668</v>
      </c>
    </row>
    <row r="9" spans="1:17" x14ac:dyDescent="0.25">
      <c r="B9">
        <v>0</v>
      </c>
      <c r="C9">
        <v>34.228906341080837</v>
      </c>
      <c r="D9">
        <v>16.997869702076247</v>
      </c>
      <c r="E9">
        <v>20.421184276069653</v>
      </c>
      <c r="F9">
        <v>49.871581543070526</v>
      </c>
      <c r="G9">
        <v>47.283781826403683</v>
      </c>
      <c r="H9">
        <v>24.565196655114306</v>
      </c>
      <c r="I9">
        <v>25.184148887687723</v>
      </c>
      <c r="J9">
        <v>15.279853316799677</v>
      </c>
      <c r="K9">
        <v>36.586365386721496</v>
      </c>
      <c r="L9">
        <v>28.14819525257985</v>
      </c>
      <c r="M9">
        <v>26.54075652072536</v>
      </c>
      <c r="N9">
        <v>39.606583786419087</v>
      </c>
      <c r="O9">
        <v>38.196983667715919</v>
      </c>
      <c r="P9">
        <v>21.524487827626043</v>
      </c>
      <c r="Q9">
        <v>21.625880116866096</v>
      </c>
    </row>
    <row r="10" spans="1:17" x14ac:dyDescent="0.25">
      <c r="B10">
        <v>0</v>
      </c>
      <c r="C10">
        <v>46.35915643843164</v>
      </c>
      <c r="D10">
        <v>19.894937406262432</v>
      </c>
      <c r="E10">
        <v>23.906905206452205</v>
      </c>
      <c r="F10">
        <v>67.872119004621837</v>
      </c>
      <c r="G10">
        <v>65.116617183434855</v>
      </c>
      <c r="H10">
        <v>39.421428790058464</v>
      </c>
      <c r="I10">
        <v>39.140598696091331</v>
      </c>
      <c r="J10">
        <v>27.986211012824828</v>
      </c>
      <c r="K10">
        <v>43.590646138777508</v>
      </c>
      <c r="L10">
        <v>37.008356034403597</v>
      </c>
      <c r="M10">
        <v>35.637491965351536</v>
      </c>
      <c r="N10">
        <v>42.494873129074719</v>
      </c>
      <c r="O10">
        <v>41.786293654923327</v>
      </c>
      <c r="P10">
        <v>40.715389795231246</v>
      </c>
      <c r="Q10">
        <v>42.223225490496155</v>
      </c>
    </row>
    <row r="11" spans="1:17" x14ac:dyDescent="0.25">
      <c r="B11">
        <v>0</v>
      </c>
      <c r="C11">
        <v>35.33572583836014</v>
      </c>
      <c r="D11">
        <v>13.052804020519085</v>
      </c>
      <c r="E11">
        <v>19.994655041961391</v>
      </c>
      <c r="F11">
        <v>53.018860066221954</v>
      </c>
      <c r="G11">
        <v>50.231152081409959</v>
      </c>
      <c r="H11">
        <v>27.589354509548038</v>
      </c>
      <c r="I11">
        <v>26.964966229583304</v>
      </c>
      <c r="J11">
        <v>15.261937651411555</v>
      </c>
      <c r="K11">
        <v>23.794781377333212</v>
      </c>
      <c r="L11">
        <v>20.373661157426369</v>
      </c>
      <c r="M11">
        <v>19.627796558402345</v>
      </c>
      <c r="N11">
        <v>31.363103129924131</v>
      </c>
      <c r="O11">
        <v>34.176841754534536</v>
      </c>
      <c r="P11">
        <v>31.176723748967451</v>
      </c>
      <c r="Q11">
        <v>27.716036956567009</v>
      </c>
    </row>
    <row r="12" spans="1:17" x14ac:dyDescent="0.25">
      <c r="B12">
        <v>0</v>
      </c>
      <c r="C12">
        <v>34.178222571079715</v>
      </c>
      <c r="D12">
        <v>16.581269259840688</v>
      </c>
      <c r="E12">
        <v>19.108305715448573</v>
      </c>
      <c r="F12">
        <v>50.705346241060525</v>
      </c>
      <c r="G12">
        <v>47.099758706901561</v>
      </c>
      <c r="H12">
        <v>26.004055468341182</v>
      </c>
      <c r="I12">
        <v>23.461393104250249</v>
      </c>
      <c r="J12">
        <v>16.075789290075004</v>
      </c>
      <c r="K12">
        <v>30.366591080876791</v>
      </c>
      <c r="L12">
        <v>25.782385603814173</v>
      </c>
      <c r="M12">
        <v>30.102767602767607</v>
      </c>
      <c r="N12">
        <v>30.229228443514156</v>
      </c>
      <c r="O12">
        <v>27.170911099482524</v>
      </c>
      <c r="P12">
        <v>26.270786092214664</v>
      </c>
      <c r="Q12">
        <v>26.743924065352637</v>
      </c>
    </row>
    <row r="13" spans="1:17" x14ac:dyDescent="0.25">
      <c r="B13">
        <v>0</v>
      </c>
      <c r="C13">
        <v>32.547791043597776</v>
      </c>
      <c r="D13">
        <v>13.822888742952907</v>
      </c>
      <c r="E13">
        <v>16.599739468386318</v>
      </c>
      <c r="F13">
        <v>48.948363782517106</v>
      </c>
      <c r="G13">
        <v>46.742816540527734</v>
      </c>
      <c r="H13">
        <v>22.336100136007548</v>
      </c>
      <c r="I13">
        <v>19.441543667754011</v>
      </c>
      <c r="J13">
        <v>15.036549786299483</v>
      </c>
      <c r="K13">
        <v>29.575003319445493</v>
      </c>
      <c r="L13">
        <v>22.447705276303466</v>
      </c>
      <c r="M13">
        <v>25.4761161411177</v>
      </c>
      <c r="N13">
        <v>32.49001474910375</v>
      </c>
      <c r="O13">
        <v>30.318917968427588</v>
      </c>
      <c r="P13">
        <v>25.392860859610781</v>
      </c>
      <c r="Q13">
        <v>27.131173720039765</v>
      </c>
    </row>
    <row r="14" spans="1:17" x14ac:dyDescent="0.25">
      <c r="B14">
        <v>0</v>
      </c>
      <c r="C14">
        <v>49.291649277231855</v>
      </c>
      <c r="D14">
        <v>24.062677846492392</v>
      </c>
      <c r="E14">
        <v>26.480631331335129</v>
      </c>
      <c r="F14">
        <v>71.048298364760782</v>
      </c>
      <c r="G14">
        <v>67.688280153279962</v>
      </c>
      <c r="H14">
        <v>47.014834768752131</v>
      </c>
      <c r="I14">
        <v>46.982205865614446</v>
      </c>
      <c r="J14">
        <v>33.779641082065488</v>
      </c>
      <c r="K14">
        <v>29.170618810942067</v>
      </c>
      <c r="L14">
        <v>33.016276510983801</v>
      </c>
      <c r="M14">
        <v>38.106764806313315</v>
      </c>
      <c r="N14">
        <v>42.343969344007284</v>
      </c>
      <c r="O14">
        <v>41.625374663277306</v>
      </c>
      <c r="P14">
        <v>45.285502902454752</v>
      </c>
      <c r="Q14">
        <v>43.887771749440375</v>
      </c>
    </row>
    <row r="15" spans="1:17" x14ac:dyDescent="0.25">
      <c r="B15">
        <v>0</v>
      </c>
      <c r="C15">
        <v>34.49741737898249</v>
      </c>
      <c r="D15">
        <v>18.56463233251641</v>
      </c>
      <c r="E15">
        <v>17.158870749399615</v>
      </c>
      <c r="F15">
        <v>52.08244696748605</v>
      </c>
      <c r="G15">
        <v>49.334917950358829</v>
      </c>
      <c r="H15">
        <v>24.839575106979233</v>
      </c>
      <c r="I15">
        <v>23.082197319981294</v>
      </c>
      <c r="J15">
        <v>19.131789269376689</v>
      </c>
      <c r="K15">
        <v>40.473134763942461</v>
      </c>
      <c r="L15">
        <v>25.075861195987354</v>
      </c>
      <c r="M15">
        <v>28.634568795468368</v>
      </c>
      <c r="N15">
        <v>38.177784185006381</v>
      </c>
      <c r="O15">
        <v>40.461883045418269</v>
      </c>
      <c r="P15">
        <v>20.026300892050308</v>
      </c>
      <c r="Q15">
        <v>17.962313775268019</v>
      </c>
    </row>
    <row r="16" spans="1:17" x14ac:dyDescent="0.25">
      <c r="B16">
        <v>0</v>
      </c>
      <c r="C16">
        <v>29.542919620188147</v>
      </c>
      <c r="D16">
        <v>19.117172250840195</v>
      </c>
      <c r="E16">
        <v>17.577305214341273</v>
      </c>
      <c r="F16">
        <v>43.99059275891927</v>
      </c>
      <c r="G16">
        <v>42.452193310732476</v>
      </c>
      <c r="H16">
        <v>19.64990680814218</v>
      </c>
      <c r="I16">
        <v>19.703473781534804</v>
      </c>
      <c r="J16">
        <v>11.747310644418029</v>
      </c>
      <c r="K16">
        <v>26.854664729450096</v>
      </c>
      <c r="L16">
        <v>19.253291066789942</v>
      </c>
      <c r="M16">
        <v>16.930098768693405</v>
      </c>
      <c r="N16">
        <v>31.536638342212242</v>
      </c>
      <c r="O16">
        <v>24.087526966935236</v>
      </c>
      <c r="P16">
        <v>17.898340157618986</v>
      </c>
      <c r="Q16">
        <v>15.869399316103847</v>
      </c>
    </row>
    <row r="17" spans="2:17" x14ac:dyDescent="0.25">
      <c r="B17">
        <v>0</v>
      </c>
      <c r="C17">
        <v>41.053128036369053</v>
      </c>
      <c r="D17">
        <v>20.029220065390536</v>
      </c>
      <c r="E17">
        <v>21.823559032333563</v>
      </c>
      <c r="F17">
        <v>61.614266767849415</v>
      </c>
      <c r="G17">
        <v>58.67630266881325</v>
      </c>
      <c r="H17">
        <v>35.452733707331255</v>
      </c>
      <c r="I17">
        <v>36.387846722317178</v>
      </c>
      <c r="J17">
        <v>27.547003879460135</v>
      </c>
      <c r="K17">
        <v>31.74419676735296</v>
      </c>
      <c r="L17">
        <v>33.35342803849673</v>
      </c>
      <c r="M17">
        <v>33.783572933141372</v>
      </c>
      <c r="N17">
        <v>36.646713806480896</v>
      </c>
      <c r="O17">
        <v>33.249526592387177</v>
      </c>
      <c r="P17">
        <v>38.321548379775741</v>
      </c>
      <c r="Q17">
        <v>36.363733076121108</v>
      </c>
    </row>
    <row r="18" spans="2:17" x14ac:dyDescent="0.25">
      <c r="B18">
        <v>0</v>
      </c>
      <c r="C18">
        <v>31.682115331567456</v>
      </c>
      <c r="D18">
        <v>11.323777206876954</v>
      </c>
      <c r="E18">
        <v>17.009594900445016</v>
      </c>
      <c r="F18">
        <v>49.102160597429616</v>
      </c>
      <c r="G18">
        <v>46.086098195680137</v>
      </c>
      <c r="H18">
        <v>25.708483859496361</v>
      </c>
      <c r="I18">
        <v>25.098292061192002</v>
      </c>
      <c r="J18">
        <v>15.485444798580209</v>
      </c>
      <c r="K18">
        <v>20.964874089780615</v>
      </c>
      <c r="L18">
        <v>24.508373519802984</v>
      </c>
      <c r="M18">
        <v>16.653317336293448</v>
      </c>
      <c r="N18">
        <v>22.423883890737116</v>
      </c>
      <c r="O18">
        <v>22.521926690573601</v>
      </c>
      <c r="P18">
        <v>32.510992425778277</v>
      </c>
      <c r="Q18">
        <v>28.083113706383418</v>
      </c>
    </row>
    <row r="19" spans="2:17" x14ac:dyDescent="0.25">
      <c r="B19">
        <v>0</v>
      </c>
      <c r="C19">
        <v>36.361980999604306</v>
      </c>
      <c r="D19">
        <v>16.454286644745828</v>
      </c>
      <c r="E19">
        <v>18.88133682105801</v>
      </c>
      <c r="F19">
        <v>52.688454440720932</v>
      </c>
      <c r="G19">
        <v>50.006828376632242</v>
      </c>
      <c r="H19">
        <v>29.757014843840281</v>
      </c>
      <c r="I19">
        <v>30.587625580849732</v>
      </c>
      <c r="J19">
        <v>20.944206910317149</v>
      </c>
      <c r="K19">
        <v>25.434127175888477</v>
      </c>
      <c r="L19">
        <v>24.633281157532398</v>
      </c>
      <c r="M19">
        <v>15.437733959442944</v>
      </c>
      <c r="N19">
        <v>32.459301124406018</v>
      </c>
      <c r="O19">
        <v>32.430236752073895</v>
      </c>
      <c r="P19">
        <v>30.894727442720427</v>
      </c>
      <c r="Q19">
        <v>26.104358605330336</v>
      </c>
    </row>
    <row r="20" spans="2:17" x14ac:dyDescent="0.25">
      <c r="B20">
        <v>0</v>
      </c>
      <c r="C20">
        <v>36.544104394217946</v>
      </c>
      <c r="D20">
        <v>17.558847914638982</v>
      </c>
      <c r="E20">
        <v>21.827259291301683</v>
      </c>
      <c r="F20">
        <v>52.30813597202696</v>
      </c>
      <c r="G20">
        <v>47.6226523917667</v>
      </c>
      <c r="H20">
        <v>27.949244800115352</v>
      </c>
      <c r="I20">
        <v>24.471360080746908</v>
      </c>
      <c r="J20">
        <v>19.447748819436935</v>
      </c>
      <c r="K20">
        <v>37.020294870408421</v>
      </c>
      <c r="L20">
        <v>23.937853718323058</v>
      </c>
      <c r="M20">
        <v>28.74662052557586</v>
      </c>
      <c r="N20">
        <v>39.571392523701384</v>
      </c>
      <c r="O20">
        <v>36.866371075303697</v>
      </c>
      <c r="P20">
        <v>28.07829566345842</v>
      </c>
      <c r="Q20">
        <v>24.588875671388919</v>
      </c>
    </row>
    <row r="21" spans="2:17" x14ac:dyDescent="0.25">
      <c r="B21">
        <v>0</v>
      </c>
      <c r="C21">
        <v>27.286322922823985</v>
      </c>
      <c r="D21">
        <v>9.0073677852392358</v>
      </c>
      <c r="E21">
        <v>14.971042439864208</v>
      </c>
      <c r="F21">
        <v>41.168186413687735</v>
      </c>
      <c r="G21">
        <v>38.795055411817522</v>
      </c>
      <c r="H21">
        <v>16.856110158241034</v>
      </c>
      <c r="I21">
        <v>17.278603060166478</v>
      </c>
      <c r="J21">
        <v>10.862718877486749</v>
      </c>
      <c r="K21">
        <v>20.396910762909776</v>
      </c>
      <c r="L21">
        <v>18.401051710159532</v>
      </c>
      <c r="M21">
        <v>17.133249997577447</v>
      </c>
      <c r="N21">
        <v>20.841045120820695</v>
      </c>
      <c r="O21">
        <v>23.429298655322668</v>
      </c>
      <c r="P21">
        <v>19.381377365621095</v>
      </c>
      <c r="Q21">
        <v>20.6608073232103</v>
      </c>
    </row>
    <row r="22" spans="2:17" x14ac:dyDescent="0.25">
      <c r="B22">
        <v>0</v>
      </c>
      <c r="C22">
        <v>30.681841193981491</v>
      </c>
      <c r="D22">
        <v>13.35837670359045</v>
      </c>
      <c r="E22">
        <v>17.254949609498929</v>
      </c>
      <c r="F22">
        <v>46.031537095914082</v>
      </c>
      <c r="G22">
        <v>44.044605550042867</v>
      </c>
      <c r="H22">
        <v>23.759138130050019</v>
      </c>
      <c r="I22">
        <v>21.402293729707107</v>
      </c>
      <c r="J22">
        <v>18.493955164941983</v>
      </c>
      <c r="K22">
        <v>30.389218525343754</v>
      </c>
      <c r="L22">
        <v>27.1136671999352</v>
      </c>
      <c r="M22">
        <v>30.546161479111401</v>
      </c>
      <c r="N22">
        <v>28.665546127727936</v>
      </c>
      <c r="O22">
        <v>26.938498612826795</v>
      </c>
      <c r="P22">
        <v>24.726109232295823</v>
      </c>
      <c r="Q22">
        <v>26.261787597119003</v>
      </c>
    </row>
    <row r="23" spans="2:17" x14ac:dyDescent="0.25">
      <c r="B23">
        <v>0</v>
      </c>
      <c r="C23">
        <v>28.516464365840203</v>
      </c>
      <c r="D23">
        <v>10.553707570122869</v>
      </c>
      <c r="E23">
        <v>15.284061492232256</v>
      </c>
      <c r="F23">
        <v>42.940676847694043</v>
      </c>
      <c r="G23">
        <v>39.478270285635006</v>
      </c>
      <c r="H23">
        <v>20.95920031673305</v>
      </c>
      <c r="I23">
        <v>20.043855345039372</v>
      </c>
      <c r="J23">
        <v>12.438201524785377</v>
      </c>
      <c r="K23">
        <v>28.790560272336279</v>
      </c>
      <c r="L23">
        <v>17.706595559646317</v>
      </c>
      <c r="M23">
        <v>23.505923517090388</v>
      </c>
      <c r="N23">
        <v>27.932741602005979</v>
      </c>
      <c r="O23">
        <v>27.676241975926935</v>
      </c>
      <c r="P23">
        <v>15.023162796048958</v>
      </c>
      <c r="Q23">
        <v>15.522288057878228</v>
      </c>
    </row>
    <row r="24" spans="2:17" x14ac:dyDescent="0.25">
      <c r="B24">
        <v>0</v>
      </c>
      <c r="C24">
        <v>31.758594001493119</v>
      </c>
      <c r="D24">
        <v>11.366204804010877</v>
      </c>
      <c r="E24">
        <v>19.774593672732752</v>
      </c>
      <c r="F24">
        <v>49.044540180681217</v>
      </c>
      <c r="G24">
        <v>46.634658191954955</v>
      </c>
      <c r="H24">
        <v>22.438580029177484</v>
      </c>
      <c r="I24">
        <v>20.950254446826435</v>
      </c>
      <c r="J24">
        <v>15.162702136257474</v>
      </c>
      <c r="K24">
        <v>27.793606980678483</v>
      </c>
      <c r="L24">
        <v>27.937782100367802</v>
      </c>
      <c r="M24">
        <v>29.102484195530231</v>
      </c>
      <c r="N24">
        <v>28.86516030492524</v>
      </c>
      <c r="O24">
        <v>25.83371574556687</v>
      </c>
      <c r="P24">
        <v>23.608761463805539</v>
      </c>
      <c r="Q24">
        <v>23.455682417484571</v>
      </c>
    </row>
    <row r="25" spans="2:17" x14ac:dyDescent="0.25">
      <c r="B25">
        <v>0</v>
      </c>
      <c r="C25">
        <v>30.063899475542037</v>
      </c>
      <c r="D25">
        <v>15.305063062218263</v>
      </c>
      <c r="E25">
        <v>16.914941358500172</v>
      </c>
      <c r="F25">
        <v>46.999269911652611</v>
      </c>
      <c r="G25">
        <v>44.143217881136259</v>
      </c>
      <c r="H25">
        <v>24.459634152059316</v>
      </c>
      <c r="I25">
        <v>25.562469440109314</v>
      </c>
      <c r="J25">
        <v>17.120906649162407</v>
      </c>
      <c r="K25">
        <v>23.17930032083699</v>
      </c>
      <c r="L25">
        <v>22.663549836902284</v>
      </c>
      <c r="M25">
        <v>22.992759399050218</v>
      </c>
      <c r="N25">
        <v>23.511189106278092</v>
      </c>
      <c r="O25">
        <v>21.761991198751481</v>
      </c>
      <c r="P25">
        <v>25.957319972939846</v>
      </c>
      <c r="Q25">
        <v>22.948217311801308</v>
      </c>
    </row>
    <row r="26" spans="2:17" x14ac:dyDescent="0.25">
      <c r="B26">
        <v>0</v>
      </c>
      <c r="C26">
        <v>30.451529135391812</v>
      </c>
      <c r="D26">
        <v>13.705831763316144</v>
      </c>
      <c r="E26">
        <v>15.698944881520871</v>
      </c>
      <c r="F26">
        <v>44.506724581616915</v>
      </c>
      <c r="G26">
        <v>41.929665460848845</v>
      </c>
      <c r="H26">
        <v>24.886138895488724</v>
      </c>
      <c r="I26">
        <v>23.011822815054764</v>
      </c>
      <c r="J26">
        <v>13.19985677427559</v>
      </c>
      <c r="K26">
        <v>23.851768068025525</v>
      </c>
      <c r="L26">
        <v>22.719682494001585</v>
      </c>
      <c r="M26">
        <v>20.317974493774031</v>
      </c>
      <c r="N26">
        <v>22.538642501229798</v>
      </c>
      <c r="O26">
        <v>21.687988782882517</v>
      </c>
      <c r="P26">
        <v>25.702659380448349</v>
      </c>
      <c r="Q26">
        <v>23.102844770755183</v>
      </c>
    </row>
    <row r="27" spans="2:17" x14ac:dyDescent="0.25">
      <c r="B27">
        <v>0</v>
      </c>
      <c r="C27">
        <v>31.117697170142243</v>
      </c>
      <c r="D27">
        <v>16.188103572937024</v>
      </c>
      <c r="E27">
        <v>16.67131986054736</v>
      </c>
      <c r="F27">
        <v>50.516146582765998</v>
      </c>
      <c r="G27">
        <v>47.975144785917287</v>
      </c>
      <c r="H27">
        <v>25.344515316166628</v>
      </c>
      <c r="I27">
        <v>22.85684627995046</v>
      </c>
      <c r="J27">
        <v>12.572929865630078</v>
      </c>
      <c r="K27">
        <v>35.146647194839964</v>
      </c>
      <c r="L27">
        <v>23.689767984594347</v>
      </c>
      <c r="M27">
        <v>26.638461152989855</v>
      </c>
      <c r="N27">
        <v>33.428186900901288</v>
      </c>
      <c r="O27">
        <v>27.779567467731891</v>
      </c>
      <c r="P27">
        <v>22.574791143182356</v>
      </c>
      <c r="Q27">
        <v>23.049416919012948</v>
      </c>
    </row>
    <row r="28" spans="2:17" x14ac:dyDescent="0.25">
      <c r="B28">
        <v>0</v>
      </c>
      <c r="C28">
        <v>33.650812329462298</v>
      </c>
      <c r="D28">
        <v>11.29685879661977</v>
      </c>
      <c r="E28">
        <v>19.504365029749867</v>
      </c>
      <c r="F28">
        <v>52.826788853177611</v>
      </c>
      <c r="G28">
        <v>49.701030397081645</v>
      </c>
      <c r="H28">
        <v>22.351011642530906</v>
      </c>
      <c r="I28">
        <v>21.706737664286187</v>
      </c>
      <c r="J28">
        <v>14.411952900336111</v>
      </c>
      <c r="K28">
        <v>39.574308471908623</v>
      </c>
      <c r="L28">
        <v>18.725867306037493</v>
      </c>
      <c r="M28">
        <v>27.181595534210505</v>
      </c>
      <c r="N28">
        <v>38.601278251340396</v>
      </c>
      <c r="O28">
        <v>35.370714952892982</v>
      </c>
      <c r="P28">
        <v>24.773290577860806</v>
      </c>
      <c r="Q28">
        <v>22.6999933807468</v>
      </c>
    </row>
    <row r="29" spans="2:17" x14ac:dyDescent="0.25">
      <c r="B29">
        <v>0</v>
      </c>
      <c r="C29">
        <v>36.587152634847101</v>
      </c>
      <c r="D29">
        <v>16.554570254449551</v>
      </c>
      <c r="E29">
        <v>18.816499103461268</v>
      </c>
      <c r="F29">
        <v>54.690955773081505</v>
      </c>
      <c r="G29">
        <v>51.940640065862453</v>
      </c>
      <c r="H29">
        <v>33.51973431754913</v>
      </c>
      <c r="I29">
        <v>32.547495621960664</v>
      </c>
      <c r="J29">
        <v>23.997585973529432</v>
      </c>
      <c r="K29">
        <v>26.56405891340901</v>
      </c>
      <c r="L29">
        <v>29.973348031452112</v>
      </c>
      <c r="M29">
        <v>26.101137941379619</v>
      </c>
      <c r="N29">
        <v>33.187980101724008</v>
      </c>
      <c r="O29">
        <v>33.329612290604132</v>
      </c>
      <c r="P29">
        <v>33.339031180012419</v>
      </c>
      <c r="Q29">
        <v>33.494966126882908</v>
      </c>
    </row>
    <row r="30" spans="2:17" x14ac:dyDescent="0.25">
      <c r="B30">
        <v>0</v>
      </c>
      <c r="C30">
        <v>32.021800598856473</v>
      </c>
      <c r="D30">
        <v>16.415406312308516</v>
      </c>
      <c r="E30">
        <v>18.19009177371284</v>
      </c>
      <c r="F30">
        <v>46.393313927234075</v>
      </c>
      <c r="G30">
        <v>44.250074683377214</v>
      </c>
      <c r="H30">
        <v>26.782848528216423</v>
      </c>
      <c r="I30">
        <v>25.340938301109482</v>
      </c>
      <c r="J30">
        <v>16.537331267672169</v>
      </c>
      <c r="K30">
        <v>27.314316282365692</v>
      </c>
      <c r="L30">
        <v>21.575853995734363</v>
      </c>
      <c r="M30">
        <v>25.437158280128664</v>
      </c>
      <c r="N30">
        <v>31.172841650398425</v>
      </c>
      <c r="O30">
        <v>22.628021203131841</v>
      </c>
      <c r="P30">
        <v>25.396516628340777</v>
      </c>
      <c r="Q30">
        <v>26.853363530891126</v>
      </c>
    </row>
    <row r="31" spans="2:17" x14ac:dyDescent="0.25">
      <c r="B31">
        <v>0</v>
      </c>
      <c r="C31">
        <v>32.544263456090647</v>
      </c>
      <c r="D31">
        <v>13.445821529745041</v>
      </c>
      <c r="E31">
        <v>18.024079320113316</v>
      </c>
      <c r="F31">
        <v>45.850920679886684</v>
      </c>
      <c r="G31">
        <v>44.214589235127477</v>
      </c>
      <c r="H31">
        <v>22.787181303116146</v>
      </c>
      <c r="I31">
        <v>22.888456090651559</v>
      </c>
      <c r="J31">
        <v>16.494688385269122</v>
      </c>
      <c r="K31">
        <v>30.976628895184138</v>
      </c>
      <c r="L31">
        <v>22.955028328611899</v>
      </c>
      <c r="M31">
        <v>25.88243626062323</v>
      </c>
      <c r="N31">
        <v>40.43838526912181</v>
      </c>
      <c r="O31">
        <v>36.581798866855522</v>
      </c>
      <c r="P31">
        <v>14.864022662889518</v>
      </c>
      <c r="Q31">
        <v>16.282223796033996</v>
      </c>
    </row>
    <row r="32" spans="2:17" x14ac:dyDescent="0.25">
      <c r="B32">
        <v>0</v>
      </c>
      <c r="C32">
        <v>28.816763396879473</v>
      </c>
      <c r="D32">
        <v>14.019930843847856</v>
      </c>
      <c r="E32">
        <v>16.21259566771047</v>
      </c>
      <c r="F32">
        <v>45.862020896445969</v>
      </c>
      <c r="G32">
        <v>43.943736676220688</v>
      </c>
      <c r="H32">
        <v>21.80798797757355</v>
      </c>
      <c r="I32">
        <v>19.225342295753052</v>
      </c>
      <c r="J32">
        <v>16.027635260797574</v>
      </c>
      <c r="K32">
        <v>30.39878687733113</v>
      </c>
      <c r="L32">
        <v>24.693574325863519</v>
      </c>
      <c r="M32">
        <v>24.4219137282102</v>
      </c>
      <c r="N32">
        <v>32.53399157478146</v>
      </c>
      <c r="O32">
        <v>27.747461044414294</v>
      </c>
      <c r="P32">
        <v>18.885341547751405</v>
      </c>
      <c r="Q32">
        <v>23.212191066820349</v>
      </c>
    </row>
    <row r="33" spans="2:17" x14ac:dyDescent="0.25">
      <c r="B33">
        <v>0</v>
      </c>
      <c r="C33">
        <v>33.696196453681793</v>
      </c>
      <c r="D33">
        <v>12.219364132112357</v>
      </c>
      <c r="E33">
        <v>19.829886476660835</v>
      </c>
      <c r="F33">
        <v>50.848166821003538</v>
      </c>
      <c r="G33">
        <v>48.603079877902388</v>
      </c>
      <c r="H33">
        <v>26.806941729258838</v>
      </c>
      <c r="I33">
        <v>25.749562712213191</v>
      </c>
      <c r="J33">
        <v>21.340672908735467</v>
      </c>
      <c r="K33">
        <v>31.852728332818874</v>
      </c>
      <c r="L33">
        <v>28.146585725554758</v>
      </c>
      <c r="M33">
        <v>28.996124429811022</v>
      </c>
      <c r="N33">
        <v>34.819768837671916</v>
      </c>
      <c r="O33">
        <v>34.931234351956647</v>
      </c>
      <c r="P33">
        <v>27.316253386836781</v>
      </c>
      <c r="Q33">
        <v>33.855334910999076</v>
      </c>
    </row>
    <row r="34" spans="2:17" x14ac:dyDescent="0.25">
      <c r="B34">
        <v>0</v>
      </c>
      <c r="C34">
        <v>22.177459132465863</v>
      </c>
      <c r="D34">
        <v>17.273673257023933</v>
      </c>
      <c r="E34">
        <v>13.379602669237892</v>
      </c>
      <c r="F34">
        <v>36.089763784538917</v>
      </c>
      <c r="G34">
        <v>33.945908791492045</v>
      </c>
      <c r="H34">
        <v>14.847238000680992</v>
      </c>
      <c r="I34">
        <v>15.364665374689338</v>
      </c>
      <c r="J34">
        <v>9.7824322905230598</v>
      </c>
      <c r="K34">
        <v>22.672611035268435</v>
      </c>
      <c r="L34">
        <v>16.492758880753041</v>
      </c>
      <c r="M34">
        <v>20.63663296706094</v>
      </c>
      <c r="N34">
        <v>18.731125515915824</v>
      </c>
      <c r="O34">
        <v>19.554681508494909</v>
      </c>
      <c r="P34">
        <v>15.857271509354106</v>
      </c>
      <c r="Q34">
        <v>19.295967821490738</v>
      </c>
    </row>
    <row r="35" spans="2:17" x14ac:dyDescent="0.25">
      <c r="B35">
        <v>0</v>
      </c>
      <c r="C35">
        <v>34.739709888815256</v>
      </c>
      <c r="D35">
        <v>18.124059873562857</v>
      </c>
      <c r="E35">
        <v>18.490818755894967</v>
      </c>
      <c r="F35">
        <v>49.676193281229729</v>
      </c>
      <c r="G35">
        <v>47.94057524342481</v>
      </c>
      <c r="H35">
        <v>25.220107923885259</v>
      </c>
      <c r="I35">
        <v>24.998159192990208</v>
      </c>
      <c r="J35">
        <v>20.34179403298025</v>
      </c>
      <c r="K35">
        <v>35.840337165718211</v>
      </c>
      <c r="L35">
        <v>27.273046027187842</v>
      </c>
      <c r="M35">
        <v>27.898920410517498</v>
      </c>
      <c r="N35">
        <v>28.348427950813637</v>
      </c>
      <c r="O35">
        <v>31.018124059873564</v>
      </c>
      <c r="P35">
        <v>30.682220609324652</v>
      </c>
      <c r="Q35">
        <v>28.917850919176303</v>
      </c>
    </row>
    <row r="36" spans="2:17" x14ac:dyDescent="0.25">
      <c r="B36">
        <v>0</v>
      </c>
      <c r="C36">
        <v>30.25773338498146</v>
      </c>
      <c r="D36">
        <v>11.429569475955951</v>
      </c>
      <c r="E36">
        <v>17.969398483758507</v>
      </c>
      <c r="F36">
        <v>46.822948370317079</v>
      </c>
      <c r="G36">
        <v>44.322394997509825</v>
      </c>
      <c r="H36">
        <v>20.487936472801728</v>
      </c>
      <c r="I36">
        <v>18.236055005257043</v>
      </c>
      <c r="J36">
        <v>13.982347407448398</v>
      </c>
      <c r="K36">
        <v>32.804285872392228</v>
      </c>
      <c r="L36">
        <v>22.511551657351557</v>
      </c>
      <c r="M36">
        <v>27.097974655525427</v>
      </c>
      <c r="N36">
        <v>33.894084444690385</v>
      </c>
      <c r="O36">
        <v>32.39721100105141</v>
      </c>
      <c r="P36">
        <v>22.886807592274916</v>
      </c>
      <c r="Q36">
        <v>25.749128437828567</v>
      </c>
    </row>
    <row r="37" spans="2:17" x14ac:dyDescent="0.25">
      <c r="B37">
        <v>0</v>
      </c>
      <c r="C37">
        <v>20.928813791685229</v>
      </c>
      <c r="D37">
        <v>9.7683106556534263</v>
      </c>
      <c r="E37">
        <v>11.697912739486583</v>
      </c>
      <c r="F37">
        <v>38.149227130959318</v>
      </c>
      <c r="G37">
        <v>35.071460396887957</v>
      </c>
      <c r="H37">
        <v>9.208965966343353</v>
      </c>
      <c r="I37">
        <v>7.2608561538197893</v>
      </c>
      <c r="J37">
        <v>2.6558590670733797</v>
      </c>
      <c r="K37">
        <v>23.88799396785139</v>
      </c>
      <c r="L37">
        <v>10.051753093189841</v>
      </c>
      <c r="M37">
        <v>17.00003427357165</v>
      </c>
      <c r="N37">
        <v>25.627034993316656</v>
      </c>
      <c r="O37">
        <v>22.709668574562155</v>
      </c>
      <c r="P37">
        <v>9.1044315728142031</v>
      </c>
      <c r="Q37">
        <v>13.87736916064023</v>
      </c>
    </row>
    <row r="38" spans="2:17" x14ac:dyDescent="0.25">
      <c r="B38">
        <v>0</v>
      </c>
      <c r="C38">
        <v>38.112136015257761</v>
      </c>
      <c r="D38">
        <v>15.16381529037244</v>
      </c>
      <c r="E38">
        <v>21.730606978013796</v>
      </c>
      <c r="F38">
        <v>57.445956197755301</v>
      </c>
      <c r="G38">
        <v>54.242677764936928</v>
      </c>
      <c r="H38">
        <v>31.310309621888361</v>
      </c>
      <c r="I38">
        <v>30.045092631325197</v>
      </c>
      <c r="J38">
        <v>21.845820069056956</v>
      </c>
      <c r="K38">
        <v>31.803421651553069</v>
      </c>
      <c r="L38">
        <v>30.061399714980535</v>
      </c>
      <c r="M38">
        <v>25.905929397417811</v>
      </c>
      <c r="N38">
        <v>37.072382181320592</v>
      </c>
      <c r="O38">
        <v>38.862261863403361</v>
      </c>
      <c r="P38">
        <v>27.794715086888395</v>
      </c>
      <c r="Q38">
        <v>32.305396226682639</v>
      </c>
    </row>
    <row r="39" spans="2:17" x14ac:dyDescent="0.25">
      <c r="B39">
        <v>0</v>
      </c>
      <c r="C39">
        <v>25.925168468090764</v>
      </c>
      <c r="D39">
        <v>12.190715763568626</v>
      </c>
      <c r="E39">
        <v>19.213372463605097</v>
      </c>
      <c r="F39">
        <v>40.956578350870373</v>
      </c>
      <c r="G39">
        <v>38.272337147512268</v>
      </c>
      <c r="H39">
        <v>14.222558533501035</v>
      </c>
      <c r="I39">
        <v>13.064329757753622</v>
      </c>
      <c r="J39">
        <v>6.3487843369839005</v>
      </c>
      <c r="K39">
        <v>24.054209742346931</v>
      </c>
      <c r="L39">
        <v>19.204851062959516</v>
      </c>
      <c r="M39">
        <v>19.053510987493993</v>
      </c>
      <c r="N39">
        <v>33.101551235773528</v>
      </c>
      <c r="O39">
        <v>28.734162976900183</v>
      </c>
      <c r="P39">
        <v>12.197873740110914</v>
      </c>
      <c r="Q39">
        <v>12.459651167943173</v>
      </c>
    </row>
    <row r="40" spans="2:17" x14ac:dyDescent="0.25">
      <c r="B40">
        <v>0</v>
      </c>
      <c r="C40">
        <v>31.208561014202164</v>
      </c>
      <c r="D40">
        <v>14.639052420517224</v>
      </c>
      <c r="E40">
        <v>18.575235581635201</v>
      </c>
      <c r="F40">
        <v>49.280923492822048</v>
      </c>
      <c r="G40">
        <v>46.025380678142</v>
      </c>
      <c r="H40">
        <v>28.276202251077816</v>
      </c>
      <c r="I40">
        <v>27.985048333472129</v>
      </c>
      <c r="J40">
        <v>16.402311294465832</v>
      </c>
      <c r="K40">
        <v>27.099415129754075</v>
      </c>
      <c r="L40">
        <v>24.328808543077326</v>
      </c>
      <c r="M40">
        <v>22.645945305343268</v>
      </c>
      <c r="N40">
        <v>21.514000371549553</v>
      </c>
      <c r="O40">
        <v>23.800311332901995</v>
      </c>
      <c r="P40">
        <v>33.431772611673061</v>
      </c>
      <c r="Q40">
        <v>33.161438281134892</v>
      </c>
    </row>
    <row r="41" spans="2:17" x14ac:dyDescent="0.25">
      <c r="B41">
        <v>0</v>
      </c>
      <c r="C41">
        <v>37.120452265888574</v>
      </c>
      <c r="D41">
        <v>15.824746968177259</v>
      </c>
      <c r="E41">
        <v>22.134585574906538</v>
      </c>
      <c r="F41">
        <v>54.800765934166137</v>
      </c>
      <c r="G41">
        <v>50.553759179636813</v>
      </c>
      <c r="H41">
        <v>30.743980192325225</v>
      </c>
      <c r="I41">
        <v>28.894024731537272</v>
      </c>
      <c r="J41">
        <v>18.542691010093218</v>
      </c>
      <c r="K41">
        <v>33.682516079707653</v>
      </c>
      <c r="L41">
        <v>28.408652531019634</v>
      </c>
      <c r="M41">
        <v>29.540018657370716</v>
      </c>
      <c r="N41">
        <v>40.134389181530608</v>
      </c>
      <c r="O41">
        <v>37.81344032096289</v>
      </c>
      <c r="P41">
        <v>22.661340665352704</v>
      </c>
      <c r="Q41">
        <v>18.092739757734744</v>
      </c>
    </row>
    <row r="42" spans="2:17" x14ac:dyDescent="0.25">
      <c r="B42">
        <v>0</v>
      </c>
      <c r="C42">
        <v>38.001137872179022</v>
      </c>
      <c r="D42">
        <v>15.200455148871612</v>
      </c>
      <c r="E42">
        <v>22.182818130096717</v>
      </c>
      <c r="F42">
        <v>56.817750805992794</v>
      </c>
      <c r="G42">
        <v>54.647069979139005</v>
      </c>
      <c r="H42">
        <v>30.909918452493834</v>
      </c>
      <c r="I42">
        <v>29.019154181680257</v>
      </c>
      <c r="J42">
        <v>22.782476768443011</v>
      </c>
      <c r="K42">
        <v>36.969846387255835</v>
      </c>
      <c r="L42">
        <v>25.604399772425563</v>
      </c>
      <c r="M42">
        <v>32.516214678551108</v>
      </c>
      <c r="N42">
        <v>38.635691257348761</v>
      </c>
      <c r="O42">
        <v>30.9277451166319</v>
      </c>
      <c r="P42">
        <v>32.054238573866868</v>
      </c>
      <c r="Q42">
        <v>29.561160629622606</v>
      </c>
    </row>
    <row r="43" spans="2:17" x14ac:dyDescent="0.25">
      <c r="B43">
        <v>0</v>
      </c>
      <c r="C43">
        <v>36.403018446059249</v>
      </c>
      <c r="D43">
        <v>17.96946250478068</v>
      </c>
      <c r="E43">
        <v>22.026786502309434</v>
      </c>
      <c r="F43">
        <v>55.454752728663472</v>
      </c>
      <c r="G43">
        <v>52.619443382071729</v>
      </c>
      <c r="H43">
        <v>26.086316966255772</v>
      </c>
      <c r="I43">
        <v>26.272395634138444</v>
      </c>
      <c r="J43">
        <v>15.240799035038687</v>
      </c>
      <c r="K43">
        <v>36.386837692330317</v>
      </c>
      <c r="L43">
        <v>25.995116354329088</v>
      </c>
      <c r="M43">
        <v>25.989967932688064</v>
      </c>
      <c r="N43">
        <v>44.799726398164218</v>
      </c>
      <c r="O43">
        <v>44.590479832896946</v>
      </c>
      <c r="P43">
        <v>25.360389514871585</v>
      </c>
      <c r="Q43">
        <v>20.503221440969668</v>
      </c>
    </row>
    <row r="44" spans="2:17" x14ac:dyDescent="0.25">
      <c r="B44">
        <v>0</v>
      </c>
      <c r="C44">
        <v>25.742715134346795</v>
      </c>
      <c r="D44">
        <v>13.614476922231169</v>
      </c>
      <c r="E44">
        <v>12.846780947946074</v>
      </c>
      <c r="F44">
        <v>40.542367181158788</v>
      </c>
      <c r="G44">
        <v>38.231194844083987</v>
      </c>
      <c r="H44">
        <v>14.755026080320272</v>
      </c>
      <c r="I44">
        <v>15.601302560819047</v>
      </c>
      <c r="J44">
        <v>13.637436658614591</v>
      </c>
      <c r="K44">
        <v>26.039251447918588</v>
      </c>
      <c r="L44">
        <v>17.195872421476086</v>
      </c>
      <c r="M44">
        <v>12.918570546215363</v>
      </c>
      <c r="N44">
        <v>27.555564178930723</v>
      </c>
      <c r="O44">
        <v>29.83569236540259</v>
      </c>
      <c r="P44">
        <v>24.500302357091812</v>
      </c>
      <c r="Q44">
        <v>20.380484870827228</v>
      </c>
    </row>
    <row r="45" spans="2:17" x14ac:dyDescent="0.25">
      <c r="B45">
        <v>0</v>
      </c>
      <c r="C45">
        <v>41.040904708708894</v>
      </c>
      <c r="D45">
        <v>19.661958467871514</v>
      </c>
      <c r="E45">
        <v>21.759606408863451</v>
      </c>
      <c r="F45">
        <v>62.056406568013834</v>
      </c>
      <c r="G45">
        <v>59.035992470962704</v>
      </c>
      <c r="H45">
        <v>31.753179181905828</v>
      </c>
      <c r="I45">
        <v>30.106967420080494</v>
      </c>
      <c r="J45">
        <v>15.395504001713928</v>
      </c>
      <c r="K45">
        <v>39.67817956447886</v>
      </c>
      <c r="L45">
        <v>27.218541019480618</v>
      </c>
      <c r="M45">
        <v>32.446784091082989</v>
      </c>
      <c r="N45">
        <v>54.620334521860222</v>
      </c>
      <c r="O45">
        <v>53.611106860299628</v>
      </c>
      <c r="P45">
        <v>19.819195984513442</v>
      </c>
      <c r="Q45">
        <v>20.513183466723799</v>
      </c>
    </row>
    <row r="46" spans="2:17" x14ac:dyDescent="0.25">
      <c r="B46">
        <v>0</v>
      </c>
      <c r="C46">
        <v>32.865985455467218</v>
      </c>
      <c r="D46">
        <v>18.953108782554782</v>
      </c>
      <c r="E46">
        <v>18.484162353432833</v>
      </c>
      <c r="F46">
        <v>49.604872384227775</v>
      </c>
      <c r="G46">
        <v>46.680208679448228</v>
      </c>
      <c r="H46">
        <v>23.914555151731058</v>
      </c>
      <c r="I46">
        <v>22.010680606033617</v>
      </c>
      <c r="J46">
        <v>14.203698819241534</v>
      </c>
      <c r="K46">
        <v>34.769860001164659</v>
      </c>
      <c r="L46">
        <v>26.393223056133124</v>
      </c>
      <c r="M46">
        <v>24.715086784205855</v>
      </c>
      <c r="N46">
        <v>33.072883660865067</v>
      </c>
      <c r="O46">
        <v>34.434164237439667</v>
      </c>
      <c r="P46">
        <v>23.360999688282504</v>
      </c>
      <c r="Q46">
        <v>25.500546361982796</v>
      </c>
    </row>
    <row r="47" spans="2:17" x14ac:dyDescent="0.25">
      <c r="B47">
        <v>0</v>
      </c>
      <c r="C47">
        <v>32.390457643622199</v>
      </c>
      <c r="D47">
        <v>13.407636667130337</v>
      </c>
      <c r="E47">
        <v>18.388857977465573</v>
      </c>
      <c r="F47">
        <v>48.618375295590489</v>
      </c>
      <c r="G47">
        <v>45.860689942968428</v>
      </c>
      <c r="H47">
        <v>28.71818055362359</v>
      </c>
      <c r="I47">
        <v>27.479482542773681</v>
      </c>
      <c r="J47">
        <v>18.556822923911533</v>
      </c>
      <c r="K47">
        <v>24.048546390318542</v>
      </c>
      <c r="L47">
        <v>24.27980247600501</v>
      </c>
      <c r="M47">
        <v>18.92370287939908</v>
      </c>
      <c r="N47">
        <v>29.247809152872446</v>
      </c>
      <c r="O47">
        <v>26.789887327862012</v>
      </c>
      <c r="P47">
        <v>27.454792043399639</v>
      </c>
      <c r="Q47">
        <v>27.155376269300319</v>
      </c>
    </row>
    <row r="48" spans="2:17" x14ac:dyDescent="0.25">
      <c r="B48">
        <v>0</v>
      </c>
      <c r="C48">
        <v>31.110110191762747</v>
      </c>
      <c r="D48">
        <v>11.054287264641104</v>
      </c>
      <c r="E48">
        <v>16.718860275993659</v>
      </c>
      <c r="F48">
        <v>48.393583555289169</v>
      </c>
      <c r="G48">
        <v>45.788631841766474</v>
      </c>
      <c r="H48">
        <v>23.547061139227488</v>
      </c>
      <c r="I48">
        <v>23.858094856417331</v>
      </c>
      <c r="J48">
        <v>16.413501062196104</v>
      </c>
      <c r="K48">
        <v>39.367931253391404</v>
      </c>
      <c r="L48">
        <v>23.171479945950356</v>
      </c>
      <c r="M48">
        <v>23.321144972921978</v>
      </c>
      <c r="N48">
        <v>34.559853597812477</v>
      </c>
      <c r="O48">
        <v>27.275919180885431</v>
      </c>
      <c r="P48">
        <v>23.712331050527908</v>
      </c>
      <c r="Q48">
        <v>25.50370084018116</v>
      </c>
    </row>
    <row r="49" spans="2:17" x14ac:dyDescent="0.25">
      <c r="B49">
        <v>0</v>
      </c>
      <c r="C49">
        <v>39.426749933978797</v>
      </c>
      <c r="D49">
        <v>19.750198063625849</v>
      </c>
      <c r="E49">
        <v>23.542977017180391</v>
      </c>
      <c r="F49">
        <v>61.731503832949606</v>
      </c>
      <c r="G49">
        <v>58.669607555057965</v>
      </c>
      <c r="H49">
        <v>31.075717957396794</v>
      </c>
      <c r="I49">
        <v>31.270248053769162</v>
      </c>
      <c r="J49">
        <v>20.598989038619617</v>
      </c>
      <c r="K49">
        <v>44.692452752991414</v>
      </c>
      <c r="L49">
        <v>32.34592881611885</v>
      </c>
      <c r="M49">
        <v>32.293483799697228</v>
      </c>
      <c r="N49">
        <v>44.113325869527216</v>
      </c>
      <c r="O49">
        <v>39.843706412054168</v>
      </c>
      <c r="P49">
        <v>32.499544360672935</v>
      </c>
      <c r="Q49">
        <v>28.037998460125053</v>
      </c>
    </row>
    <row r="50" spans="2:17" x14ac:dyDescent="0.25">
      <c r="B50">
        <v>0</v>
      </c>
      <c r="C50">
        <v>30.829355629703802</v>
      </c>
      <c r="D50">
        <v>16.378349497730145</v>
      </c>
      <c r="E50">
        <v>17.013838516437442</v>
      </c>
      <c r="F50">
        <v>48.694169140568334</v>
      </c>
      <c r="G50">
        <v>46.099137702261366</v>
      </c>
      <c r="H50">
        <v>18.593361333536198</v>
      </c>
      <c r="I50">
        <v>18.966658056663256</v>
      </c>
      <c r="J50">
        <v>7.7160963423997853</v>
      </c>
      <c r="K50">
        <v>32.731930492503992</v>
      </c>
      <c r="L50">
        <v>20.046564785557841</v>
      </c>
      <c r="M50">
        <v>22.888573581914748</v>
      </c>
      <c r="N50">
        <v>42.420307341738109</v>
      </c>
      <c r="O50">
        <v>42.91284671481192</v>
      </c>
      <c r="P50">
        <v>21.339126804120063</v>
      </c>
      <c r="Q50">
        <v>21.253852386799096</v>
      </c>
    </row>
    <row r="51" spans="2:17" x14ac:dyDescent="0.25">
      <c r="B51">
        <v>0</v>
      </c>
      <c r="C51">
        <v>24.005127546143214</v>
      </c>
      <c r="D51">
        <v>11.356135660579012</v>
      </c>
      <c r="E51">
        <v>14.971431795173965</v>
      </c>
      <c r="F51">
        <v>38.590112862430701</v>
      </c>
      <c r="G51">
        <v>36.769771297651552</v>
      </c>
      <c r="H51">
        <v>15.808262369891651</v>
      </c>
      <c r="I51">
        <v>16.926230407351571</v>
      </c>
      <c r="J51">
        <v>10.579168246824274</v>
      </c>
      <c r="K51">
        <v>15.194273195407776</v>
      </c>
      <c r="L51">
        <v>15.334998636624345</v>
      </c>
      <c r="M51">
        <v>18.581399795023522</v>
      </c>
      <c r="N51">
        <v>21.295927737956063</v>
      </c>
      <c r="O51">
        <v>20.560331723400854</v>
      </c>
      <c r="P51">
        <v>13.467330698518465</v>
      </c>
      <c r="Q51">
        <v>14.835407649320976</v>
      </c>
    </row>
    <row r="52" spans="2:17" x14ac:dyDescent="0.25">
      <c r="B52">
        <v>0</v>
      </c>
      <c r="C52">
        <v>43.901041388109988</v>
      </c>
      <c r="D52">
        <v>20.137833026443463</v>
      </c>
      <c r="E52">
        <v>24.29192484891086</v>
      </c>
      <c r="F52">
        <v>61.412100883995635</v>
      </c>
      <c r="G52">
        <v>58.989708365486734</v>
      </c>
      <c r="H52">
        <v>36.876064882375864</v>
      </c>
      <c r="I52">
        <v>35.92865383586868</v>
      </c>
      <c r="J52">
        <v>21.349984337156087</v>
      </c>
      <c r="K52">
        <v>32.347974908888091</v>
      </c>
      <c r="L52">
        <v>33.795832919477704</v>
      </c>
      <c r="M52">
        <v>31.154160586172381</v>
      </c>
      <c r="N52">
        <v>48.617849529732659</v>
      </c>
      <c r="O52">
        <v>43.085045422247354</v>
      </c>
      <c r="P52">
        <v>26.009871411871671</v>
      </c>
      <c r="Q52">
        <v>25.447919133882934</v>
      </c>
    </row>
    <row r="53" spans="2:17" x14ac:dyDescent="0.25">
      <c r="B53">
        <v>0</v>
      </c>
      <c r="C53">
        <v>33.478605388272584</v>
      </c>
      <c r="D53">
        <v>14.777440915041687</v>
      </c>
      <c r="E53">
        <v>20.647350651140357</v>
      </c>
      <c r="F53">
        <v>50.653551987872945</v>
      </c>
      <c r="G53">
        <v>47.533935092675534</v>
      </c>
      <c r="H53">
        <v>25.690070970853718</v>
      </c>
      <c r="I53">
        <v>24.492179425342798</v>
      </c>
      <c r="J53">
        <v>19.775373802797493</v>
      </c>
      <c r="K53">
        <v>32.075380693171638</v>
      </c>
      <c r="L53">
        <v>22.595603941294012</v>
      </c>
      <c r="M53">
        <v>24.984152139461173</v>
      </c>
      <c r="N53">
        <v>38.484462206297806</v>
      </c>
      <c r="O53">
        <v>34.790532625921585</v>
      </c>
      <c r="P53">
        <v>23.818989871150002</v>
      </c>
      <c r="Q53">
        <v>20.272514297526357</v>
      </c>
    </row>
    <row r="54" spans="2:17" x14ac:dyDescent="0.25">
      <c r="B54">
        <v>0</v>
      </c>
      <c r="C54">
        <v>33.112099748692472</v>
      </c>
      <c r="D54">
        <v>13.714062505401211</v>
      </c>
      <c r="E54">
        <v>19.585048757807989</v>
      </c>
      <c r="F54">
        <v>50.206542291910807</v>
      </c>
      <c r="G54">
        <v>47.562800955452545</v>
      </c>
      <c r="H54">
        <v>30.762184266835359</v>
      </c>
      <c r="I54">
        <v>27.776913584087776</v>
      </c>
      <c r="J54">
        <v>20.888252842333046</v>
      </c>
      <c r="K54">
        <v>23.913622112296785</v>
      </c>
      <c r="L54">
        <v>27.538050448170846</v>
      </c>
      <c r="M54">
        <v>23.534068243647312</v>
      </c>
      <c r="N54">
        <v>27.301952732061928</v>
      </c>
      <c r="O54">
        <v>31.126528326540772</v>
      </c>
      <c r="P54">
        <v>29.643226277019014</v>
      </c>
      <c r="Q54">
        <v>31.820648698351462</v>
      </c>
    </row>
    <row r="55" spans="2:17" x14ac:dyDescent="0.25">
      <c r="B55">
        <v>0</v>
      </c>
      <c r="C55">
        <v>28.628992121746116</v>
      </c>
      <c r="D55">
        <v>12.4750694001541</v>
      </c>
      <c r="E55">
        <v>18.305051004044195</v>
      </c>
      <c r="F55">
        <v>49.064526475283223</v>
      </c>
      <c r="G55">
        <v>45.736268354635712</v>
      </c>
      <c r="H55">
        <v>19.585405507035865</v>
      </c>
      <c r="I55">
        <v>18.317585427626607</v>
      </c>
      <c r="J55">
        <v>11.526508462579216</v>
      </c>
      <c r="K55">
        <v>31.936236649917237</v>
      </c>
      <c r="L55">
        <v>18.298783792252991</v>
      </c>
      <c r="M55">
        <v>21.280133307281393</v>
      </c>
      <c r="N55">
        <v>36.680515975860175</v>
      </c>
      <c r="O55">
        <v>34.923853376736844</v>
      </c>
      <c r="P55">
        <v>20.561984567912614</v>
      </c>
      <c r="Q55">
        <v>22.112197837443272</v>
      </c>
    </row>
    <row r="56" spans="2:17" x14ac:dyDescent="0.25">
      <c r="B56">
        <v>0</v>
      </c>
      <c r="C56">
        <v>24.168836846807459</v>
      </c>
      <c r="D56">
        <v>13.267879433028556</v>
      </c>
      <c r="E56">
        <v>14.229411801978189</v>
      </c>
      <c r="F56">
        <v>39.490308640801921</v>
      </c>
      <c r="G56">
        <v>38.011734813491231</v>
      </c>
      <c r="H56">
        <v>17.401993397583336</v>
      </c>
      <c r="I56">
        <v>17.02625125933811</v>
      </c>
      <c r="J56">
        <v>11.607137199738943</v>
      </c>
      <c r="K56">
        <v>21.840883025706336</v>
      </c>
      <c r="L56">
        <v>24.958022062970073</v>
      </c>
      <c r="M56">
        <v>21.293744178531373</v>
      </c>
      <c r="N56">
        <v>19.457169831644709</v>
      </c>
      <c r="O56">
        <v>18.879933595655839</v>
      </c>
      <c r="P56">
        <v>18.510210935173394</v>
      </c>
      <c r="Q56">
        <v>18.457302893784728</v>
      </c>
    </row>
    <row r="57" spans="2:17" x14ac:dyDescent="0.25">
      <c r="B57">
        <v>0</v>
      </c>
      <c r="C57">
        <v>24.966002070709202</v>
      </c>
      <c r="D57">
        <v>14.113927953600536</v>
      </c>
      <c r="E57">
        <v>16.336532438406138</v>
      </c>
      <c r="F57">
        <v>39.183140921822613</v>
      </c>
      <c r="G57">
        <v>37.152028353786186</v>
      </c>
      <c r="H57">
        <v>17.423492487999297</v>
      </c>
      <c r="I57">
        <v>18.767830656233063</v>
      </c>
      <c r="J57">
        <v>9.8176932039843301</v>
      </c>
      <c r="K57">
        <v>23.199083435300075</v>
      </c>
      <c r="L57">
        <v>15.299230462144644</v>
      </c>
      <c r="M57">
        <v>21.202049937197142</v>
      </c>
      <c r="N57">
        <v>25.212345061942763</v>
      </c>
      <c r="O57">
        <v>22.60578305588643</v>
      </c>
      <c r="P57">
        <v>21.753806307549002</v>
      </c>
      <c r="Q57">
        <v>17.419273174578962</v>
      </c>
    </row>
    <row r="58" spans="2:17" x14ac:dyDescent="0.25">
      <c r="B58">
        <v>0</v>
      </c>
      <c r="C58">
        <v>28.367770838514428</v>
      </c>
      <c r="D58">
        <v>8.8040687512478417</v>
      </c>
      <c r="E58">
        <v>16.257141155825185</v>
      </c>
      <c r="F58">
        <v>43.232233364740992</v>
      </c>
      <c r="G58">
        <v>42.108913353392204</v>
      </c>
      <c r="H58">
        <v>22.281807259722655</v>
      </c>
      <c r="I58">
        <v>23.293390731121253</v>
      </c>
      <c r="J58">
        <v>14.086860273281657</v>
      </c>
      <c r="K58">
        <v>25.246153145611277</v>
      </c>
      <c r="L58">
        <v>19.535680384457763</v>
      </c>
      <c r="M58">
        <v>18.958783577881068</v>
      </c>
      <c r="N58">
        <v>23.362394174287989</v>
      </c>
      <c r="O58">
        <v>23.892004357374788</v>
      </c>
      <c r="P58">
        <v>18.603608494779206</v>
      </c>
      <c r="Q58">
        <v>24.764530128584589</v>
      </c>
    </row>
    <row r="59" spans="2:17" x14ac:dyDescent="0.25">
      <c r="B59">
        <v>0</v>
      </c>
      <c r="C59">
        <v>44.880117265207829</v>
      </c>
      <c r="D59">
        <v>19.365960183675607</v>
      </c>
      <c r="E59">
        <v>26.236968455060801</v>
      </c>
      <c r="F59">
        <v>65.497629268438601</v>
      </c>
      <c r="G59">
        <v>63.572251222759022</v>
      </c>
      <c r="H59">
        <v>37.008091897632262</v>
      </c>
      <c r="I59">
        <v>39.929251985581168</v>
      </c>
      <c r="J59">
        <v>28.738576364479414</v>
      </c>
      <c r="K59">
        <v>32.996918796835033</v>
      </c>
      <c r="L59">
        <v>35.63837743243041</v>
      </c>
      <c r="M59">
        <v>34.043555648623183</v>
      </c>
      <c r="N59">
        <v>45.577875166399927</v>
      </c>
      <c r="O59">
        <v>43.892187803820093</v>
      </c>
      <c r="P59">
        <v>40.241111626306889</v>
      </c>
      <c r="Q59">
        <v>36.988273479216836</v>
      </c>
    </row>
    <row r="60" spans="2:17" x14ac:dyDescent="0.25">
      <c r="B60">
        <v>0</v>
      </c>
      <c r="C60">
        <v>39.575464072076308</v>
      </c>
      <c r="D60">
        <v>17.090933141286616</v>
      </c>
      <c r="E60">
        <v>21.535442907744088</v>
      </c>
      <c r="F60">
        <v>61.837696027278476</v>
      </c>
      <c r="G60">
        <v>59.975528740869208</v>
      </c>
      <c r="H60">
        <v>30.585032113934655</v>
      </c>
      <c r="I60">
        <v>29.168197651347022</v>
      </c>
      <c r="J60">
        <v>16.824909243228149</v>
      </c>
      <c r="K60">
        <v>35.232366730845541</v>
      </c>
      <c r="L60">
        <v>37.138258939725745</v>
      </c>
      <c r="M60">
        <v>32.270462528843751</v>
      </c>
      <c r="N60">
        <v>45.082232249151218</v>
      </c>
      <c r="O60">
        <v>38.9658872117462</v>
      </c>
      <c r="P60">
        <v>28.955452020164905</v>
      </c>
      <c r="Q60">
        <v>27.905686444539164</v>
      </c>
    </row>
    <row r="61" spans="2:17" x14ac:dyDescent="0.25">
      <c r="B61">
        <v>0</v>
      </c>
      <c r="C61">
        <v>32.763330833121159</v>
      </c>
      <c r="D61">
        <v>12.507483433227131</v>
      </c>
      <c r="E61">
        <v>14.869151739941234</v>
      </c>
      <c r="F61">
        <v>49.068613620880669</v>
      </c>
      <c r="G61">
        <v>46.15024669524707</v>
      </c>
      <c r="H61">
        <v>22.578292194521094</v>
      </c>
      <c r="I61">
        <v>18.19179609278769</v>
      </c>
      <c r="J61">
        <v>13.814245704337294</v>
      </c>
      <c r="K61">
        <v>31.359541979479911</v>
      </c>
      <c r="L61">
        <v>20.695907680238921</v>
      </c>
      <c r="M61">
        <v>26.136965751680762</v>
      </c>
      <c r="N61">
        <v>34.270683521308001</v>
      </c>
      <c r="O61">
        <v>25.070361475629809</v>
      </c>
      <c r="P61">
        <v>17.203638840910813</v>
      </c>
      <c r="Q61">
        <v>20.456781882866206</v>
      </c>
    </row>
    <row r="62" spans="2:17" x14ac:dyDescent="0.25">
      <c r="B62">
        <v>0</v>
      </c>
      <c r="C62">
        <v>37.710949090306826</v>
      </c>
      <c r="D62">
        <v>15.268326890480905</v>
      </c>
      <c r="E62">
        <v>21.538391060586306</v>
      </c>
      <c r="F62">
        <v>55.40160055254654</v>
      </c>
      <c r="G62">
        <v>52.882016512966167</v>
      </c>
      <c r="H62">
        <v>30.110967414554384</v>
      </c>
      <c r="I62">
        <v>28.873728314838765</v>
      </c>
      <c r="J62">
        <v>22.94830095462282</v>
      </c>
      <c r="K62">
        <v>29.707129189469196</v>
      </c>
      <c r="L62">
        <v>28.138996465534554</v>
      </c>
      <c r="M62">
        <v>23.647793866310518</v>
      </c>
      <c r="N62">
        <v>24.388516335009534</v>
      </c>
      <c r="O62">
        <v>28.191502482583154</v>
      </c>
      <c r="P62">
        <v>37.540040242866759</v>
      </c>
      <c r="Q62">
        <v>36.492386627527949</v>
      </c>
    </row>
    <row r="63" spans="2:17" x14ac:dyDescent="0.25">
      <c r="B63">
        <v>0</v>
      </c>
      <c r="C63">
        <v>33.305000106249601</v>
      </c>
      <c r="D63">
        <v>14.095780474156555</v>
      </c>
      <c r="E63">
        <v>19.376385671887064</v>
      </c>
      <c r="F63">
        <v>53.462320349632023</v>
      </c>
      <c r="G63">
        <v>50.523102205033396</v>
      </c>
      <c r="H63">
        <v>22.650998392089363</v>
      </c>
      <c r="I63">
        <v>19.667509580172407</v>
      </c>
      <c r="J63">
        <v>9.7841716426896728</v>
      </c>
      <c r="K63">
        <v>34.299142211550034</v>
      </c>
      <c r="L63">
        <v>22.37970774276263</v>
      </c>
      <c r="M63">
        <v>21.411419707176098</v>
      </c>
      <c r="N63">
        <v>45.252413636782194</v>
      </c>
      <c r="O63">
        <v>41.502511032250297</v>
      </c>
      <c r="P63">
        <v>21.73441849593064</v>
      </c>
      <c r="Q63">
        <v>16.553333758331739</v>
      </c>
    </row>
    <row r="64" spans="2:17" x14ac:dyDescent="0.25">
      <c r="B64">
        <v>0</v>
      </c>
      <c r="C64">
        <v>32.413710855586807</v>
      </c>
      <c r="D64">
        <v>12.697150694189085</v>
      </c>
      <c r="E64">
        <v>17.920381100035446</v>
      </c>
      <c r="F64">
        <v>49.716593289008593</v>
      </c>
      <c r="G64">
        <v>47.026962562486958</v>
      </c>
      <c r="H64">
        <v>28.710706512557021</v>
      </c>
      <c r="I64">
        <v>27.981236521203328</v>
      </c>
      <c r="J64">
        <v>21.757552267088052</v>
      </c>
      <c r="K64">
        <v>23.658083302690294</v>
      </c>
      <c r="L64">
        <v>24.305065542978106</v>
      </c>
      <c r="M64">
        <v>18.737970536302893</v>
      </c>
      <c r="N64">
        <v>28.074656383856251</v>
      </c>
      <c r="O64">
        <v>25.342291039312535</v>
      </c>
      <c r="P64">
        <v>28.682879319426362</v>
      </c>
      <c r="Q64">
        <v>34.121107919817931</v>
      </c>
    </row>
    <row r="65" spans="2:17" x14ac:dyDescent="0.25">
      <c r="B65">
        <v>0</v>
      </c>
      <c r="C65">
        <v>36.827760149703039</v>
      </c>
      <c r="D65">
        <v>14.454774742790363</v>
      </c>
      <c r="E65">
        <v>22.223948047721539</v>
      </c>
      <c r="F65">
        <v>56.610158208888983</v>
      </c>
      <c r="G65">
        <v>52.972611149325822</v>
      </c>
      <c r="H65">
        <v>31.369220641859158</v>
      </c>
      <c r="I65">
        <v>27.324132217956969</v>
      </c>
      <c r="J65">
        <v>17.783892130975364</v>
      </c>
      <c r="K65">
        <v>39.826998321018337</v>
      </c>
      <c r="L65">
        <v>25.758315397075464</v>
      </c>
      <c r="M65">
        <v>32.642140220856355</v>
      </c>
      <c r="N65">
        <v>40.530765304990346</v>
      </c>
      <c r="O65">
        <v>39.195716008017698</v>
      </c>
      <c r="P65">
        <v>23.916243223053087</v>
      </c>
      <c r="Q65">
        <v>29.432844431624027</v>
      </c>
    </row>
    <row r="66" spans="2:17" x14ac:dyDescent="0.25">
      <c r="B66">
        <v>0</v>
      </c>
      <c r="C66">
        <v>31.460062593550141</v>
      </c>
      <c r="D66">
        <v>12.112814419748497</v>
      </c>
      <c r="E66">
        <v>17.849782117361247</v>
      </c>
      <c r="F66">
        <v>46.065998692372283</v>
      </c>
      <c r="G66">
        <v>43.738487731863302</v>
      </c>
      <c r="H66">
        <v>24.637498382059615</v>
      </c>
      <c r="I66">
        <v>23.652131200860246</v>
      </c>
      <c r="J66">
        <v>15.54483935096529</v>
      </c>
      <c r="K66">
        <v>18.39506951335672</v>
      </c>
      <c r="L66">
        <v>28.901891413797799</v>
      </c>
      <c r="M66">
        <v>26.382550803328147</v>
      </c>
      <c r="N66">
        <v>25.668001951485021</v>
      </c>
      <c r="O66">
        <v>25.853193897294801</v>
      </c>
      <c r="P66">
        <v>24.649778134738757</v>
      </c>
      <c r="Q66">
        <v>23.728796683803004</v>
      </c>
    </row>
    <row r="67" spans="2:17" x14ac:dyDescent="0.25">
      <c r="B67">
        <v>0</v>
      </c>
      <c r="C67">
        <v>36.961156265559588</v>
      </c>
      <c r="D67">
        <v>21.366859050330653</v>
      </c>
      <c r="E67">
        <v>20.816356585341907</v>
      </c>
      <c r="F67">
        <v>53.509891512444163</v>
      </c>
      <c r="G67">
        <v>50.776664305700677</v>
      </c>
      <c r="H67">
        <v>34.380106173341659</v>
      </c>
      <c r="I67">
        <v>30.724349039601112</v>
      </c>
      <c r="J67">
        <v>23.25680063395443</v>
      </c>
      <c r="K67">
        <v>30.033591169519696</v>
      </c>
      <c r="L67">
        <v>24.586071235720247</v>
      </c>
      <c r="M67">
        <v>28.545481321486427</v>
      </c>
      <c r="N67">
        <v>27.698689313239409</v>
      </c>
      <c r="O67">
        <v>34.683057848341832</v>
      </c>
      <c r="P67">
        <v>27.95079840389349</v>
      </c>
      <c r="Q67">
        <v>31.138803761649964</v>
      </c>
    </row>
    <row r="68" spans="2:17" x14ac:dyDescent="0.25">
      <c r="B68">
        <v>0</v>
      </c>
      <c r="C68">
        <v>34.010291954783533</v>
      </c>
      <c r="D68">
        <v>11.905518413820438</v>
      </c>
      <c r="E68">
        <v>18.120326119356537</v>
      </c>
      <c r="F68">
        <v>49.395814430355699</v>
      </c>
      <c r="G68">
        <v>45.670795022388766</v>
      </c>
      <c r="H68">
        <v>30.274790606871566</v>
      </c>
      <c r="I68">
        <v>30.675069688522605</v>
      </c>
      <c r="J68">
        <v>24.649264462620419</v>
      </c>
      <c r="K68">
        <v>23.708837913176779</v>
      </c>
      <c r="L68">
        <v>27.568157176689478</v>
      </c>
      <c r="M68">
        <v>20.578013475844042</v>
      </c>
      <c r="N68">
        <v>27.598947875278018</v>
      </c>
      <c r="O68">
        <v>25.600172952009093</v>
      </c>
      <c r="P68">
        <v>31.390462089771265</v>
      </c>
      <c r="Q68">
        <v>30.387143900657414</v>
      </c>
    </row>
    <row r="69" spans="2:17" x14ac:dyDescent="0.25">
      <c r="B69">
        <v>0</v>
      </c>
      <c r="C69">
        <v>31.474487449349219</v>
      </c>
      <c r="D69">
        <v>14.262454133137275</v>
      </c>
      <c r="E69">
        <v>20.846132412135372</v>
      </c>
      <c r="F69">
        <v>47.027088725732106</v>
      </c>
      <c r="G69">
        <v>44.409194522497842</v>
      </c>
      <c r="H69">
        <v>26.650283845800054</v>
      </c>
      <c r="I69">
        <v>24.129410856304531</v>
      </c>
      <c r="J69">
        <v>15.831914943616908</v>
      </c>
      <c r="K69">
        <v>22.442114592460545</v>
      </c>
      <c r="L69">
        <v>21.763301809831706</v>
      </c>
      <c r="M69">
        <v>23.302548401499969</v>
      </c>
      <c r="N69">
        <v>27.403960748372629</v>
      </c>
      <c r="O69">
        <v>29.147656887331181</v>
      </c>
      <c r="P69">
        <v>25.824092818080192</v>
      </c>
      <c r="Q69">
        <v>21.571273663608316</v>
      </c>
    </row>
    <row r="70" spans="2:17" x14ac:dyDescent="0.25">
      <c r="B70">
        <v>0</v>
      </c>
      <c r="C70">
        <v>38.395664074695247</v>
      </c>
      <c r="D70">
        <v>18.408442421206246</v>
      </c>
      <c r="E70">
        <v>24.099525894302744</v>
      </c>
      <c r="F70">
        <v>57.531237974922497</v>
      </c>
      <c r="G70">
        <v>54.698220470039857</v>
      </c>
      <c r="H70">
        <v>29.587317491087827</v>
      </c>
      <c r="I70">
        <v>28.826788060958521</v>
      </c>
      <c r="J70">
        <v>20.080518103867629</v>
      </c>
      <c r="K70">
        <v>37.944428713525447</v>
      </c>
      <c r="L70">
        <v>34.492097028308393</v>
      </c>
      <c r="M70">
        <v>31.919002708138212</v>
      </c>
      <c r="N70">
        <v>40.089158008610866</v>
      </c>
      <c r="O70">
        <v>36.041834563975229</v>
      </c>
      <c r="P70">
        <v>22.196568723544829</v>
      </c>
      <c r="Q70">
        <v>27.645517051106129</v>
      </c>
    </row>
    <row r="71" spans="2:17" x14ac:dyDescent="0.25">
      <c r="B71">
        <v>0</v>
      </c>
      <c r="C71">
        <v>38.183333153756919</v>
      </c>
      <c r="D71">
        <v>19.391738766597349</v>
      </c>
      <c r="E71">
        <v>21.084066902989228</v>
      </c>
      <c r="F71">
        <v>55.848983417913821</v>
      </c>
      <c r="G71">
        <v>52.713220056530652</v>
      </c>
      <c r="H71">
        <v>32.388402236803827</v>
      </c>
      <c r="I71">
        <v>31.199606368497989</v>
      </c>
      <c r="J71">
        <v>22.10801162218559</v>
      </c>
      <c r="K71">
        <v>28.623762269558569</v>
      </c>
      <c r="L71">
        <v>35.196618216949858</v>
      </c>
      <c r="M71">
        <v>31.829201280020687</v>
      </c>
      <c r="N71">
        <v>33.964005703346942</v>
      </c>
      <c r="O71">
        <v>33.880682246716439</v>
      </c>
      <c r="P71">
        <v>32.20415683485794</v>
      </c>
      <c r="Q71">
        <v>32.532063368925378</v>
      </c>
    </row>
    <row r="72" spans="2:17" x14ac:dyDescent="0.25">
      <c r="B72">
        <v>0</v>
      </c>
      <c r="C72">
        <v>32.523907941289806</v>
      </c>
      <c r="D72">
        <v>10.863137982975445</v>
      </c>
      <c r="E72">
        <v>17.608505272007566</v>
      </c>
      <c r="F72">
        <v>50.94405716887939</v>
      </c>
      <c r="G72">
        <v>48.079658107682064</v>
      </c>
      <c r="H72">
        <v>19.059095526675307</v>
      </c>
      <c r="I72">
        <v>17.142606928924231</v>
      </c>
      <c r="J72">
        <v>9.2212841979892808</v>
      </c>
      <c r="K72">
        <v>29.487511822608329</v>
      </c>
      <c r="L72">
        <v>19.92258380915683</v>
      </c>
      <c r="M72">
        <v>23.370231547973518</v>
      </c>
      <c r="N72">
        <v>40.84387151014117</v>
      </c>
      <c r="O72">
        <v>39.820996952394303</v>
      </c>
      <c r="P72">
        <v>20.75279363856097</v>
      </c>
      <c r="Q72">
        <v>16.412232458752232</v>
      </c>
    </row>
    <row r="73" spans="2:17" x14ac:dyDescent="0.25">
      <c r="B73">
        <v>0</v>
      </c>
      <c r="C73">
        <v>23.76500879826105</v>
      </c>
      <c r="D73">
        <v>10.582173170479246</v>
      </c>
      <c r="E73">
        <v>13.103263119759859</v>
      </c>
      <c r="F73">
        <v>41.178449435876203</v>
      </c>
      <c r="G73">
        <v>37.887511644757268</v>
      </c>
      <c r="H73">
        <v>14.019964289411032</v>
      </c>
      <c r="I73">
        <v>12.113782217161786</v>
      </c>
      <c r="J73">
        <v>4.6404357726943379</v>
      </c>
      <c r="K73">
        <v>22.902326363730463</v>
      </c>
      <c r="L73">
        <v>16.234408963875374</v>
      </c>
      <c r="M73">
        <v>19.700341579546631</v>
      </c>
      <c r="N73">
        <v>27.586753441672705</v>
      </c>
      <c r="O73">
        <v>27.985586378221715</v>
      </c>
      <c r="P73">
        <v>9.8456422730566189</v>
      </c>
      <c r="Q73">
        <v>11.556127730048649</v>
      </c>
    </row>
    <row r="74" spans="2:17" x14ac:dyDescent="0.25">
      <c r="B74">
        <v>0</v>
      </c>
      <c r="C74">
        <v>26.121777465418649</v>
      </c>
      <c r="D74">
        <v>11.062837427722583</v>
      </c>
      <c r="E74">
        <v>17.126473500942403</v>
      </c>
      <c r="F74">
        <v>41.576206753346327</v>
      </c>
      <c r="G74">
        <v>38.917995080343736</v>
      </c>
      <c r="H74">
        <v>21.91067948758905</v>
      </c>
      <c r="I74">
        <v>21.83081493786538</v>
      </c>
      <c r="J74">
        <v>15.798485768137239</v>
      </c>
      <c r="K74">
        <v>21.358336261700156</v>
      </c>
      <c r="L74">
        <v>21.360253010893523</v>
      </c>
      <c r="M74">
        <v>17.372136855892407</v>
      </c>
      <c r="N74">
        <v>17.835351244289686</v>
      </c>
      <c r="O74">
        <v>19.52432674184583</v>
      </c>
      <c r="P74">
        <v>21.566303549180592</v>
      </c>
      <c r="Q74">
        <v>26.719164297351693</v>
      </c>
    </row>
    <row r="75" spans="2:17" x14ac:dyDescent="0.25">
      <c r="B75">
        <v>0</v>
      </c>
      <c r="C75">
        <v>34.778248353186484</v>
      </c>
      <c r="D75">
        <v>16.836819359167681</v>
      </c>
      <c r="E75">
        <v>16.721740824380777</v>
      </c>
      <c r="F75">
        <v>51.942987424333154</v>
      </c>
      <c r="G75">
        <v>49.983044855376221</v>
      </c>
      <c r="H75">
        <v>27.091795874488639</v>
      </c>
      <c r="I75">
        <v>26.07629093585183</v>
      </c>
      <c r="J75">
        <v>15.420884409203397</v>
      </c>
      <c r="K75">
        <v>34.366274413604522</v>
      </c>
      <c r="L75">
        <v>31.187365170525467</v>
      </c>
      <c r="M75">
        <v>25.90926472391974</v>
      </c>
      <c r="N75">
        <v>37.745037914589361</v>
      </c>
      <c r="O75">
        <v>29.279370278713717</v>
      </c>
      <c r="P75">
        <v>21.001291476973471</v>
      </c>
      <c r="Q75">
        <v>22.602650774525436</v>
      </c>
    </row>
    <row r="76" spans="2:17" x14ac:dyDescent="0.25">
      <c r="B76">
        <v>0</v>
      </c>
      <c r="C76">
        <v>40.165885904833878</v>
      </c>
      <c r="D76">
        <v>20.337347806468888</v>
      </c>
      <c r="E76">
        <v>21.606987604412375</v>
      </c>
      <c r="F76">
        <v>60.524143699307032</v>
      </c>
      <c r="G76">
        <v>57.7955736856972</v>
      </c>
      <c r="H76">
        <v>34.161417770555069</v>
      </c>
      <c r="I76">
        <v>33.643803856975687</v>
      </c>
      <c r="J76">
        <v>23.352421339926703</v>
      </c>
      <c r="K76">
        <v>33.370873487235734</v>
      </c>
      <c r="L76">
        <v>29.337080011885678</v>
      </c>
      <c r="M76">
        <v>30.361302582200096</v>
      </c>
      <c r="N76">
        <v>37.81296199151128</v>
      </c>
      <c r="O76">
        <v>40.145342758724418</v>
      </c>
      <c r="P76">
        <v>30.688892394266993</v>
      </c>
      <c r="Q76">
        <v>33.020172635795696</v>
      </c>
    </row>
    <row r="77" spans="2:17" x14ac:dyDescent="0.25">
      <c r="B77">
        <v>0</v>
      </c>
      <c r="C77">
        <v>33.136318860347046</v>
      </c>
      <c r="D77">
        <v>11.227413943940427</v>
      </c>
      <c r="E77">
        <v>20.409597222509248</v>
      </c>
      <c r="F77">
        <v>54.487590154787249</v>
      </c>
      <c r="G77">
        <v>51.093568097432609</v>
      </c>
      <c r="H77">
        <v>24.99741676827378</v>
      </c>
      <c r="I77">
        <v>24.404995625727611</v>
      </c>
      <c r="J77">
        <v>11.61662085735739</v>
      </c>
      <c r="K77">
        <v>35.457783104975647</v>
      </c>
      <c r="L77">
        <v>23.103391266610178</v>
      </c>
      <c r="M77">
        <v>26.503268649210909</v>
      </c>
      <c r="N77">
        <v>40.507140052491266</v>
      </c>
      <c r="O77">
        <v>39.402550166360122</v>
      </c>
      <c r="P77">
        <v>22.133818292036072</v>
      </c>
      <c r="Q77">
        <v>22.837146183361231</v>
      </c>
    </row>
    <row r="78" spans="2:17" x14ac:dyDescent="0.25">
      <c r="B78">
        <v>0</v>
      </c>
      <c r="C78">
        <v>37.095333289397573</v>
      </c>
      <c r="D78">
        <v>14.977336467417967</v>
      </c>
      <c r="E78">
        <v>20.089995093839473</v>
      </c>
      <c r="F78">
        <v>56.174439635918951</v>
      </c>
      <c r="G78">
        <v>53.519987112175336</v>
      </c>
      <c r="H78">
        <v>27.996236169387025</v>
      </c>
      <c r="I78">
        <v>25.270021894656679</v>
      </c>
      <c r="J78">
        <v>19.049083573149389</v>
      </c>
      <c r="K78">
        <v>35.978266441129733</v>
      </c>
      <c r="L78">
        <v>26.608598229388637</v>
      </c>
      <c r="M78">
        <v>24.980411971031685</v>
      </c>
      <c r="N78">
        <v>37.893865834816168</v>
      </c>
      <c r="O78">
        <v>36.244443956269265</v>
      </c>
      <c r="P78">
        <v>28.690787402151386</v>
      </c>
      <c r="Q78">
        <v>29.055454259206375</v>
      </c>
    </row>
    <row r="79" spans="2:17" x14ac:dyDescent="0.25">
      <c r="B79">
        <v>0</v>
      </c>
      <c r="C79">
        <v>29.730085947959516</v>
      </c>
      <c r="D79">
        <v>8.613178687125842</v>
      </c>
      <c r="E79">
        <v>17.385211956408639</v>
      </c>
      <c r="F79">
        <v>46.135810262422225</v>
      </c>
      <c r="G79">
        <v>44.989490624804901</v>
      </c>
      <c r="H79">
        <v>21.688853125411878</v>
      </c>
      <c r="I79">
        <v>21.106501938858326</v>
      </c>
      <c r="J79">
        <v>16.644353031763977</v>
      </c>
      <c r="K79">
        <v>31.785137038090415</v>
      </c>
      <c r="L79">
        <v>18.944622876447205</v>
      </c>
      <c r="M79">
        <v>27.938636347870727</v>
      </c>
      <c r="N79">
        <v>38.017578057257019</v>
      </c>
      <c r="O79">
        <v>32.524261742405848</v>
      </c>
      <c r="P79">
        <v>25.701838967237112</v>
      </c>
      <c r="Q79">
        <v>20.243900747102117</v>
      </c>
    </row>
    <row r="80" spans="2:17" x14ac:dyDescent="0.25">
      <c r="B80">
        <v>0</v>
      </c>
      <c r="C80">
        <v>31.995688160122963</v>
      </c>
      <c r="D80">
        <v>10.351136108598515</v>
      </c>
      <c r="E80">
        <v>20.903922142045879</v>
      </c>
      <c r="F80">
        <v>49.939811067962488</v>
      </c>
      <c r="G80">
        <v>47.209885947074547</v>
      </c>
      <c r="H80">
        <v>25.681971204526754</v>
      </c>
      <c r="I80">
        <v>26.668117548644222</v>
      </c>
      <c r="J80">
        <v>17.497636649278753</v>
      </c>
      <c r="K80">
        <v>24.741731672980272</v>
      </c>
      <c r="L80">
        <v>28.850901473778706</v>
      </c>
      <c r="M80">
        <v>23.854880064201527</v>
      </c>
      <c r="N80">
        <v>27.352979182110627</v>
      </c>
      <c r="O80">
        <v>26.6324122499779</v>
      </c>
      <c r="P80">
        <v>28.254112910355893</v>
      </c>
      <c r="Q80">
        <v>31.68352183464026</v>
      </c>
    </row>
    <row r="81" spans="1:17" x14ac:dyDescent="0.25">
      <c r="B81">
        <v>0</v>
      </c>
      <c r="C81">
        <v>24.023843289913021</v>
      </c>
      <c r="D81">
        <v>12.68963706850464</v>
      </c>
      <c r="E81">
        <v>13.27419463269873</v>
      </c>
      <c r="F81">
        <v>39.553034353161124</v>
      </c>
      <c r="G81">
        <v>37.854744168029889</v>
      </c>
      <c r="H81">
        <v>13.449946058078002</v>
      </c>
      <c r="I81">
        <v>13.133657518415484</v>
      </c>
      <c r="J81">
        <v>7.2925636978868207</v>
      </c>
      <c r="K81">
        <v>24.763984083131383</v>
      </c>
      <c r="L81">
        <v>11.58006613887884</v>
      </c>
      <c r="M81">
        <v>15.301578561527403</v>
      </c>
      <c r="N81">
        <v>30.060536602075082</v>
      </c>
      <c r="O81">
        <v>29.904633242949934</v>
      </c>
      <c r="P81">
        <v>19.723855774986955</v>
      </c>
      <c r="Q81">
        <v>19.574355017879267</v>
      </c>
    </row>
    <row r="82" spans="1:17" x14ac:dyDescent="0.25">
      <c r="B82">
        <v>0</v>
      </c>
      <c r="C82">
        <v>29.140922204917409</v>
      </c>
      <c r="D82">
        <v>12.925102765082849</v>
      </c>
      <c r="E82">
        <v>15.698483417162407</v>
      </c>
      <c r="F82">
        <v>43.446332371639393</v>
      </c>
      <c r="G82">
        <v>40.579441877090403</v>
      </c>
      <c r="H82">
        <v>22.591722623637246</v>
      </c>
      <c r="I82">
        <v>21.043863456481223</v>
      </c>
      <c r="J82">
        <v>13.295312380320167</v>
      </c>
      <c r="K82">
        <v>18.568884520131743</v>
      </c>
      <c r="L82">
        <v>22.140769014731791</v>
      </c>
      <c r="M82">
        <v>18.204738683075036</v>
      </c>
      <c r="N82">
        <v>23.387354150177444</v>
      </c>
      <c r="O82">
        <v>26.128501034033754</v>
      </c>
      <c r="P82">
        <v>25.642122194704726</v>
      </c>
      <c r="Q82">
        <v>30.706334414175195</v>
      </c>
    </row>
    <row r="83" spans="1:17" x14ac:dyDescent="0.25">
      <c r="B83">
        <v>0</v>
      </c>
      <c r="C83">
        <v>32.968822549367708</v>
      </c>
      <c r="D83">
        <v>15.93627946357851</v>
      </c>
      <c r="E83">
        <v>18.370865539562452</v>
      </c>
      <c r="F83">
        <v>50.761341599978152</v>
      </c>
      <c r="G83">
        <v>47.762065386611312</v>
      </c>
      <c r="H83">
        <v>27.79374812225166</v>
      </c>
      <c r="I83">
        <v>27.646259525305219</v>
      </c>
      <c r="J83">
        <v>15.014134323874034</v>
      </c>
      <c r="K83">
        <v>23.509409226231121</v>
      </c>
      <c r="L83">
        <v>22.255756152186382</v>
      </c>
      <c r="M83">
        <v>18.421735449157403</v>
      </c>
      <c r="N83">
        <v>22.804058667686341</v>
      </c>
      <c r="O83">
        <v>26.824488569633736</v>
      </c>
      <c r="P83">
        <v>30.293884685767352</v>
      </c>
      <c r="Q83">
        <v>26.709775216453174</v>
      </c>
    </row>
    <row r="84" spans="1:17" x14ac:dyDescent="0.25">
      <c r="B84">
        <v>0</v>
      </c>
      <c r="C84">
        <v>48.781440984492583</v>
      </c>
      <c r="D84">
        <v>22.188500394961128</v>
      </c>
      <c r="E84">
        <v>27.241508335758535</v>
      </c>
      <c r="F84">
        <v>71.452625452126554</v>
      </c>
      <c r="G84">
        <v>69.017586163888083</v>
      </c>
      <c r="H84">
        <v>33.608281711221053</v>
      </c>
      <c r="I84">
        <v>34.798154076414583</v>
      </c>
      <c r="J84">
        <v>20.151748222674925</v>
      </c>
      <c r="K84">
        <v>42.953477736664865</v>
      </c>
      <c r="L84">
        <v>41.630150085228451</v>
      </c>
      <c r="M84">
        <v>42.934353303122272</v>
      </c>
      <c r="N84">
        <v>56.952147341287983</v>
      </c>
      <c r="O84">
        <v>52.599259967571612</v>
      </c>
      <c r="P84">
        <v>33.93422857855569</v>
      </c>
      <c r="Q84">
        <v>27.146301916600841</v>
      </c>
    </row>
    <row r="85" spans="1:17" x14ac:dyDescent="0.25">
      <c r="B85">
        <v>0</v>
      </c>
      <c r="C85">
        <v>39.846649049814459</v>
      </c>
      <c r="D85">
        <v>17.841279658158101</v>
      </c>
      <c r="E85">
        <v>22.923577532891038</v>
      </c>
      <c r="F85">
        <v>57.735719104913976</v>
      </c>
      <c r="G85">
        <v>54.728438097379964</v>
      </c>
      <c r="H85">
        <v>35.535322725739341</v>
      </c>
      <c r="I85">
        <v>34.659633981783429</v>
      </c>
      <c r="J85">
        <v>26.188083323962669</v>
      </c>
      <c r="K85">
        <v>31.73352636905431</v>
      </c>
      <c r="L85">
        <v>27.219793657933206</v>
      </c>
      <c r="M85">
        <v>21.004933655684248</v>
      </c>
      <c r="N85">
        <v>38.188392555942876</v>
      </c>
      <c r="O85">
        <v>36.739570448667493</v>
      </c>
      <c r="P85">
        <v>39.843837849994379</v>
      </c>
      <c r="Q85">
        <v>40.214213426290343</v>
      </c>
    </row>
    <row r="86" spans="1:17" x14ac:dyDescent="0.25">
      <c r="B86">
        <v>0</v>
      </c>
      <c r="C86">
        <v>30.280624515059912</v>
      </c>
      <c r="D86">
        <v>13.606058371865224</v>
      </c>
      <c r="E86">
        <v>18.198638481334413</v>
      </c>
      <c r="F86">
        <v>47.18023796734181</v>
      </c>
      <c r="G86">
        <v>44.388036330570273</v>
      </c>
      <c r="H86">
        <v>20.945549786011959</v>
      </c>
      <c r="I86">
        <v>21.981258930797072</v>
      </c>
      <c r="J86">
        <v>11.667351287965761</v>
      </c>
      <c r="K86">
        <v>27.702586464159197</v>
      </c>
      <c r="L86">
        <v>25.650126918256216</v>
      </c>
      <c r="M86">
        <v>23.576602101611844</v>
      </c>
      <c r="N86">
        <v>26.013853926390922</v>
      </c>
      <c r="O86">
        <v>29.647613129281076</v>
      </c>
      <c r="P86">
        <v>21.684589701189136</v>
      </c>
      <c r="Q86">
        <v>21.341927963795822</v>
      </c>
    </row>
    <row r="87" spans="1:17" x14ac:dyDescent="0.25">
      <c r="B87">
        <v>0</v>
      </c>
      <c r="C87">
        <v>34.674115980042963</v>
      </c>
      <c r="D87">
        <v>13.902064266150044</v>
      </c>
      <c r="E87">
        <v>19.171199426182532</v>
      </c>
      <c r="F87">
        <v>51.292319917302777</v>
      </c>
      <c r="G87">
        <v>48.004120797015588</v>
      </c>
      <c r="H87">
        <v>24.630200660312013</v>
      </c>
      <c r="I87">
        <v>26.068611973517196</v>
      </c>
      <c r="J87">
        <v>17.061224776819461</v>
      </c>
      <c r="K87">
        <v>28.934183277018118</v>
      </c>
      <c r="L87">
        <v>24.402009767554699</v>
      </c>
      <c r="M87">
        <v>28.440883088206853</v>
      </c>
      <c r="N87">
        <v>33.348217895932294</v>
      </c>
      <c r="O87">
        <v>33.565157465780153</v>
      </c>
      <c r="P87">
        <v>28.746778429807566</v>
      </c>
      <c r="Q87">
        <v>26.038022439357128</v>
      </c>
    </row>
    <row r="88" spans="1:17" x14ac:dyDescent="0.25">
      <c r="B88">
        <v>0</v>
      </c>
      <c r="C88">
        <v>41.45130018662271</v>
      </c>
      <c r="D88">
        <v>21.816703095613278</v>
      </c>
      <c r="E88">
        <v>23.854666656984556</v>
      </c>
      <c r="F88">
        <v>59.257067336668825</v>
      </c>
      <c r="G88">
        <v>56.70643594193637</v>
      </c>
      <c r="H88">
        <v>34.051746047882887</v>
      </c>
      <c r="I88">
        <v>32.711257633740225</v>
      </c>
      <c r="J88">
        <v>24.739127593293201</v>
      </c>
      <c r="K88">
        <v>30.327642671972466</v>
      </c>
      <c r="L88">
        <v>38.027100231644525</v>
      </c>
      <c r="M88">
        <v>26.787257372323197</v>
      </c>
      <c r="N88">
        <v>38.860730079659575</v>
      </c>
      <c r="O88">
        <v>36.358751298008144</v>
      </c>
      <c r="P88">
        <v>33.868754130025927</v>
      </c>
      <c r="Q88">
        <v>34.862138826963715</v>
      </c>
    </row>
    <row r="89" spans="1:17" x14ac:dyDescent="0.25">
      <c r="B89">
        <v>0</v>
      </c>
      <c r="C89">
        <v>28.222180042448191</v>
      </c>
      <c r="D89">
        <v>13.001570237951443</v>
      </c>
      <c r="E89">
        <v>16.831915517747138</v>
      </c>
      <c r="F89">
        <v>45.103445895812122</v>
      </c>
      <c r="G89">
        <v>42.548962089969457</v>
      </c>
      <c r="H89">
        <v>20.836194847548875</v>
      </c>
      <c r="I89">
        <v>20.13183096647283</v>
      </c>
      <c r="J89">
        <v>16.277673286973926</v>
      </c>
      <c r="K89">
        <v>29.358963297844802</v>
      </c>
      <c r="L89">
        <v>16.269045605922038</v>
      </c>
      <c r="M89">
        <v>16.492329991544871</v>
      </c>
      <c r="N89">
        <v>32.705123117008611</v>
      </c>
      <c r="O89">
        <v>28.584197539385364</v>
      </c>
      <c r="P89">
        <v>16.393629320311288</v>
      </c>
      <c r="Q89">
        <v>17.284006004866011</v>
      </c>
    </row>
    <row r="90" spans="1:17" x14ac:dyDescent="0.25">
      <c r="B90">
        <v>0</v>
      </c>
      <c r="C90">
        <v>33.035480301662638</v>
      </c>
      <c r="D90">
        <v>15.944297236700347</v>
      </c>
      <c r="E90">
        <v>20.514005765367031</v>
      </c>
      <c r="F90">
        <v>51.537795183880263</v>
      </c>
      <c r="G90">
        <v>47.780843257723554</v>
      </c>
      <c r="H90">
        <v>29.282532102611885</v>
      </c>
      <c r="I90">
        <v>27.741461142008561</v>
      </c>
      <c r="J90">
        <v>18.963471449785981</v>
      </c>
      <c r="K90">
        <v>30.896762076696856</v>
      </c>
      <c r="L90">
        <v>30.671461433188714</v>
      </c>
      <c r="M90">
        <v>29.485994234632969</v>
      </c>
      <c r="N90">
        <v>35.629531491133562</v>
      </c>
      <c r="O90">
        <v>30.518955827970768</v>
      </c>
      <c r="P90">
        <v>25.56816527385493</v>
      </c>
      <c r="Q90">
        <v>25.422575197274554</v>
      </c>
    </row>
    <row r="91" spans="1:17" x14ac:dyDescent="0.25">
      <c r="B91">
        <v>0</v>
      </c>
      <c r="C91">
        <v>31.304365240959431</v>
      </c>
      <c r="D91">
        <v>10.77725188087879</v>
      </c>
      <c r="E91">
        <v>19.37755762798988</v>
      </c>
      <c r="F91">
        <v>46.305667002676955</v>
      </c>
      <c r="G91">
        <v>44.435803120222701</v>
      </c>
      <c r="H91">
        <v>22.690040521505772</v>
      </c>
      <c r="I91">
        <v>22.369940653017085</v>
      </c>
      <c r="J91">
        <v>17.643210478180471</v>
      </c>
      <c r="K91">
        <v>29.950866839789846</v>
      </c>
      <c r="L91">
        <v>27.014893489188701</v>
      </c>
      <c r="M91">
        <v>26.261874403359215</v>
      </c>
      <c r="N91">
        <v>35.291761517253349</v>
      </c>
      <c r="O91">
        <v>33.015681221920332</v>
      </c>
      <c r="P91">
        <v>29.722557861639419</v>
      </c>
      <c r="Q91">
        <v>25.200771711048951</v>
      </c>
    </row>
    <row r="92" spans="1:17" x14ac:dyDescent="0.25">
      <c r="A92" t="s">
        <v>102</v>
      </c>
      <c r="B92">
        <f>AVERAGE(B2:B91)</f>
        <v>0</v>
      </c>
      <c r="C92">
        <f t="shared" ref="C92:Q92" si="0">AVERAGE(C2:C91)</f>
        <v>33.172963830638572</v>
      </c>
      <c r="D92">
        <f t="shared" si="0"/>
        <v>14.719896664809893</v>
      </c>
      <c r="E92">
        <f t="shared" si="0"/>
        <v>18.84632444461861</v>
      </c>
      <c r="F92">
        <f t="shared" si="0"/>
        <v>50.430446582819279</v>
      </c>
      <c r="G92">
        <f t="shared" si="0"/>
        <v>47.730568070240608</v>
      </c>
      <c r="H92">
        <f t="shared" si="0"/>
        <v>25.667141299268344</v>
      </c>
      <c r="I92">
        <f t="shared" si="0"/>
        <v>24.696721393842761</v>
      </c>
      <c r="J92">
        <f t="shared" si="0"/>
        <v>16.678003717573976</v>
      </c>
      <c r="K92">
        <f t="shared" si="0"/>
        <v>29.711806496612102</v>
      </c>
      <c r="L92">
        <f t="shared" si="0"/>
        <v>24.630829884083468</v>
      </c>
      <c r="M92">
        <f t="shared" si="0"/>
        <v>24.827016628513324</v>
      </c>
      <c r="N92">
        <f t="shared" si="0"/>
        <v>33.042848413405224</v>
      </c>
      <c r="O92">
        <f t="shared" si="0"/>
        <v>31.671018470072031</v>
      </c>
      <c r="P92">
        <f t="shared" si="0"/>
        <v>25.318767030161304</v>
      </c>
      <c r="Q92">
        <f t="shared" si="0"/>
        <v>25.251161269076565</v>
      </c>
    </row>
    <row r="94" spans="1:17" x14ac:dyDescent="0.25">
      <c r="A94" t="s">
        <v>107</v>
      </c>
    </row>
    <row r="95" spans="1:17" x14ac:dyDescent="0.25">
      <c r="B95">
        <v>0</v>
      </c>
      <c r="C95">
        <v>40.897290137033849</v>
      </c>
      <c r="D95">
        <v>14.423795508236553</v>
      </c>
      <c r="E95">
        <v>22.257994821827662</v>
      </c>
      <c r="F95">
        <v>28.770378870790083</v>
      </c>
      <c r="G95">
        <v>27.467335366350383</v>
      </c>
      <c r="H95">
        <v>30.124070709324606</v>
      </c>
      <c r="I95">
        <v>25.837379887298599</v>
      </c>
      <c r="J95">
        <v>20.443155214122029</v>
      </c>
      <c r="K95">
        <v>31.313421100166821</v>
      </c>
      <c r="L95">
        <v>23.869886908999465</v>
      </c>
      <c r="M95">
        <v>26.272672213190528</v>
      </c>
      <c r="N95">
        <v>25.427234636376838</v>
      </c>
      <c r="O95">
        <v>26.177396675627524</v>
      </c>
      <c r="P95">
        <v>39.581850187186326</v>
      </c>
      <c r="Q95">
        <v>39.753275317968821</v>
      </c>
    </row>
    <row r="96" spans="1:17" x14ac:dyDescent="0.25">
      <c r="B96">
        <v>0</v>
      </c>
      <c r="C96">
        <v>32.870108801596501</v>
      </c>
      <c r="D96">
        <v>15.516700202536832</v>
      </c>
      <c r="E96">
        <v>19.39331463254268</v>
      </c>
      <c r="F96">
        <v>23.133472763256581</v>
      </c>
      <c r="G96">
        <v>20.971317744935753</v>
      </c>
      <c r="H96">
        <v>23.124551891390038</v>
      </c>
      <c r="I96">
        <v>20.531551802181319</v>
      </c>
      <c r="J96">
        <v>17.950446208794656</v>
      </c>
      <c r="K96">
        <v>19.037801368527823</v>
      </c>
      <c r="L96">
        <v>20.589702670644712</v>
      </c>
      <c r="M96">
        <v>19.179874513069077</v>
      </c>
      <c r="N96">
        <v>19.803013933080248</v>
      </c>
      <c r="O96">
        <v>20.36073362607009</v>
      </c>
      <c r="P96">
        <v>29.945054037355323</v>
      </c>
      <c r="Q96">
        <v>33.227934884243425</v>
      </c>
    </row>
    <row r="97" spans="2:17" x14ac:dyDescent="0.25">
      <c r="B97">
        <v>0</v>
      </c>
      <c r="C97">
        <v>35.277623612970153</v>
      </c>
      <c r="D97">
        <v>12.641876965601298</v>
      </c>
      <c r="E97">
        <v>20.845621175352495</v>
      </c>
      <c r="F97">
        <v>25.162598529449102</v>
      </c>
      <c r="G97">
        <v>20.624349333826661</v>
      </c>
      <c r="H97">
        <v>20.801366807047327</v>
      </c>
      <c r="I97">
        <v>17.641532361913676</v>
      </c>
      <c r="J97">
        <v>15.585880680066309</v>
      </c>
      <c r="K97">
        <v>23.551666974996284</v>
      </c>
      <c r="L97">
        <v>19.402275835301204</v>
      </c>
      <c r="M97">
        <v>23.283238839374782</v>
      </c>
      <c r="N97">
        <v>39.279742018797222</v>
      </c>
      <c r="O97">
        <v>37.722858832192514</v>
      </c>
      <c r="P97">
        <v>19.429481389587163</v>
      </c>
      <c r="Q97">
        <v>18.349964995520153</v>
      </c>
    </row>
    <row r="98" spans="2:17" x14ac:dyDescent="0.25">
      <c r="B98">
        <v>0.44574179802908104</v>
      </c>
      <c r="C98">
        <v>22.96809325497718</v>
      </c>
      <c r="D98">
        <v>8.0925469396687664</v>
      </c>
      <c r="E98">
        <v>12.751111940730823</v>
      </c>
      <c r="F98">
        <v>9.9167090416390415</v>
      </c>
      <c r="G98">
        <v>8.4568644236896482</v>
      </c>
      <c r="H98">
        <v>6.1396507444048947</v>
      </c>
      <c r="I98">
        <v>3.9016085324957031</v>
      </c>
      <c r="J98">
        <v>0</v>
      </c>
      <c r="K98">
        <v>16.420999105298051</v>
      </c>
      <c r="L98">
        <v>7.0642833694861569</v>
      </c>
      <c r="M98">
        <v>5.2465579721805629</v>
      </c>
      <c r="N98">
        <v>21.355055066008408</v>
      </c>
      <c r="O98">
        <v>20.5569036875881</v>
      </c>
      <c r="P98">
        <v>14.617756293487986</v>
      </c>
      <c r="Q98">
        <v>14.578492395033438</v>
      </c>
    </row>
    <row r="99" spans="2:17" x14ac:dyDescent="0.25">
      <c r="B99">
        <v>0</v>
      </c>
      <c r="C99">
        <v>23.827087215004649</v>
      </c>
      <c r="D99">
        <v>11.229046910163181</v>
      </c>
      <c r="E99">
        <v>13.344590841424667</v>
      </c>
      <c r="F99">
        <v>7.6642046157899237</v>
      </c>
      <c r="G99">
        <v>3.1017397293754305</v>
      </c>
      <c r="H99">
        <v>8.8732228954860997</v>
      </c>
      <c r="I99">
        <v>6.1860218569174954</v>
      </c>
      <c r="J99">
        <v>5.5175544121708056</v>
      </c>
      <c r="K99">
        <v>13.203977793930468</v>
      </c>
      <c r="L99">
        <v>8.4377350824792341</v>
      </c>
      <c r="M99">
        <v>9.740707001133158</v>
      </c>
      <c r="N99">
        <v>26.957076518255889</v>
      </c>
      <c r="O99">
        <v>22.862157950033168</v>
      </c>
      <c r="P99">
        <v>6.2637875378115782</v>
      </c>
      <c r="Q99">
        <v>7.73752654349006</v>
      </c>
    </row>
    <row r="100" spans="2:17" x14ac:dyDescent="0.25">
      <c r="B100">
        <v>0</v>
      </c>
      <c r="C100">
        <v>32.574882381502505</v>
      </c>
      <c r="D100">
        <v>12.424196761933464</v>
      </c>
      <c r="E100">
        <v>16.972558474391818</v>
      </c>
      <c r="F100">
        <v>23.146315736601537</v>
      </c>
      <c r="G100">
        <v>19.032263465434394</v>
      </c>
      <c r="H100">
        <v>16.95916419709679</v>
      </c>
      <c r="I100">
        <v>17.448055318365231</v>
      </c>
      <c r="J100">
        <v>11.065347330353106</v>
      </c>
      <c r="K100">
        <v>18.925778960938938</v>
      </c>
      <c r="L100">
        <v>11.537160748070386</v>
      </c>
      <c r="M100">
        <v>15.112763071977497</v>
      </c>
      <c r="N100">
        <v>25.981214526093726</v>
      </c>
      <c r="O100">
        <v>28.232122825522794</v>
      </c>
      <c r="P100">
        <v>19.035612034758152</v>
      </c>
      <c r="Q100">
        <v>19.524503156026586</v>
      </c>
    </row>
    <row r="101" spans="2:17" x14ac:dyDescent="0.25">
      <c r="B101">
        <v>0</v>
      </c>
      <c r="C101">
        <v>28.968620923494235</v>
      </c>
      <c r="D101">
        <v>12.58656474117913</v>
      </c>
      <c r="E101">
        <v>15.458356451513469</v>
      </c>
      <c r="F101">
        <v>22.361273794600965</v>
      </c>
      <c r="G101">
        <v>21.410517230750262</v>
      </c>
      <c r="H101">
        <v>15.915582680886917</v>
      </c>
      <c r="I101">
        <v>12.347848125543704</v>
      </c>
      <c r="J101">
        <v>11.902609100685668</v>
      </c>
      <c r="K101">
        <v>20.741631218790456</v>
      </c>
      <c r="L101">
        <v>15.851879251176459</v>
      </c>
      <c r="M101">
        <v>19.163087629889926</v>
      </c>
      <c r="N101">
        <v>29.602915288138149</v>
      </c>
      <c r="O101">
        <v>28.651131249614696</v>
      </c>
      <c r="P101">
        <v>18.458240004383892</v>
      </c>
      <c r="Q101">
        <v>16.077238696066143</v>
      </c>
    </row>
    <row r="102" spans="2:17" x14ac:dyDescent="0.25">
      <c r="B102">
        <v>0</v>
      </c>
      <c r="C102">
        <v>34.228906341080837</v>
      </c>
      <c r="D102">
        <v>16.997869702076247</v>
      </c>
      <c r="E102">
        <v>20.421184276069653</v>
      </c>
      <c r="F102">
        <v>33.090981032222963</v>
      </c>
      <c r="G102">
        <v>28.626894039758493</v>
      </c>
      <c r="H102">
        <v>21.590551793089073</v>
      </c>
      <c r="I102">
        <v>21.410377341826262</v>
      </c>
      <c r="J102">
        <v>12.620337102865481</v>
      </c>
      <c r="K102">
        <v>28.784105080566242</v>
      </c>
      <c r="L102">
        <v>21.82901797858397</v>
      </c>
      <c r="M102">
        <v>18.046061068540482</v>
      </c>
      <c r="N102">
        <v>37.865603990687454</v>
      </c>
      <c r="O102">
        <v>36.786676982537209</v>
      </c>
      <c r="P102">
        <v>19.277253152169688</v>
      </c>
      <c r="Q102">
        <v>19.450715221914866</v>
      </c>
    </row>
    <row r="103" spans="2:17" x14ac:dyDescent="0.25">
      <c r="B103">
        <v>0</v>
      </c>
      <c r="C103">
        <v>46.35915643843164</v>
      </c>
      <c r="D103">
        <v>19.894937406262432</v>
      </c>
      <c r="E103">
        <v>23.906905206452205</v>
      </c>
      <c r="F103">
        <v>32.90762449879098</v>
      </c>
      <c r="G103">
        <v>34.120856417005911</v>
      </c>
      <c r="H103">
        <v>29.439334578066173</v>
      </c>
      <c r="I103">
        <v>32.517752747084572</v>
      </c>
      <c r="J103">
        <v>25.591120565639251</v>
      </c>
      <c r="K103">
        <v>30.280294450736129</v>
      </c>
      <c r="L103">
        <v>26.13862446818279</v>
      </c>
      <c r="M103">
        <v>22.726577086712986</v>
      </c>
      <c r="N103">
        <v>38.091885770254969</v>
      </c>
      <c r="O103">
        <v>34.408955954822318</v>
      </c>
      <c r="P103">
        <v>33.497979859814514</v>
      </c>
      <c r="Q103">
        <v>38.361620397294239</v>
      </c>
    </row>
    <row r="104" spans="2:17" x14ac:dyDescent="0.25">
      <c r="B104">
        <v>0</v>
      </c>
      <c r="C104">
        <v>35.33572583836014</v>
      </c>
      <c r="D104">
        <v>13.052804020519085</v>
      </c>
      <c r="E104">
        <v>19.994655041961391</v>
      </c>
      <c r="F104">
        <v>16.597483010669091</v>
      </c>
      <c r="G104">
        <v>17.697711386148924</v>
      </c>
      <c r="H104">
        <v>17.180222266956356</v>
      </c>
      <c r="I104">
        <v>16.190363804221821</v>
      </c>
      <c r="J104">
        <v>13.538709296756235</v>
      </c>
      <c r="K104">
        <v>17.481830613420705</v>
      </c>
      <c r="L104">
        <v>16.318434552030041</v>
      </c>
      <c r="M104">
        <v>17.125384385781022</v>
      </c>
      <c r="N104">
        <v>25.769292174842601</v>
      </c>
      <c r="O104">
        <v>26.513421397880066</v>
      </c>
      <c r="P104">
        <v>27.427964542797845</v>
      </c>
      <c r="Q104">
        <v>21.507555827045486</v>
      </c>
    </row>
    <row r="105" spans="2:17" x14ac:dyDescent="0.25">
      <c r="B105">
        <v>0</v>
      </c>
      <c r="C105">
        <v>34.178222571079715</v>
      </c>
      <c r="D105">
        <v>16.581269259840688</v>
      </c>
      <c r="E105">
        <v>19.108305715448573</v>
      </c>
      <c r="F105">
        <v>24.154020582592011</v>
      </c>
      <c r="G105">
        <v>22.757500436071865</v>
      </c>
      <c r="H105">
        <v>19.358683644397932</v>
      </c>
      <c r="I105">
        <v>17.217934182219896</v>
      </c>
      <c r="J105">
        <v>15.25161346589918</v>
      </c>
      <c r="K105">
        <v>26.238444095586956</v>
      </c>
      <c r="L105">
        <v>20.471030292458863</v>
      </c>
      <c r="M105">
        <v>21.862462933891504</v>
      </c>
      <c r="N105">
        <v>27.55501773358916</v>
      </c>
      <c r="O105">
        <v>23.986859701145416</v>
      </c>
      <c r="P105">
        <v>20.443049014477584</v>
      </c>
      <c r="Q105">
        <v>24.85064538635967</v>
      </c>
    </row>
    <row r="106" spans="2:17" x14ac:dyDescent="0.25">
      <c r="B106">
        <v>0</v>
      </c>
      <c r="C106">
        <v>32.547791043597776</v>
      </c>
      <c r="D106">
        <v>13.822888742952907</v>
      </c>
      <c r="E106">
        <v>16.599739468386318</v>
      </c>
      <c r="F106">
        <v>20.921119209361912</v>
      </c>
      <c r="G106">
        <v>20.163567919443338</v>
      </c>
      <c r="H106">
        <v>16.166237830195112</v>
      </c>
      <c r="I106">
        <v>12.307786163115757</v>
      </c>
      <c r="J106">
        <v>13.352783489616415</v>
      </c>
      <c r="K106">
        <v>26.79528172223598</v>
      </c>
      <c r="L106">
        <v>17.403224706722504</v>
      </c>
      <c r="M106">
        <v>17.942589741657425</v>
      </c>
      <c r="N106">
        <v>31.068933219933896</v>
      </c>
      <c r="O106">
        <v>25.40900951335135</v>
      </c>
      <c r="P106">
        <v>23.893189215570175</v>
      </c>
      <c r="Q106">
        <v>25.598128191601983</v>
      </c>
    </row>
    <row r="107" spans="2:17" x14ac:dyDescent="0.25">
      <c r="B107">
        <v>0</v>
      </c>
      <c r="C107">
        <v>49.291649277231855</v>
      </c>
      <c r="D107">
        <v>24.062677846492392</v>
      </c>
      <c r="E107">
        <v>26.480631331335129</v>
      </c>
      <c r="F107">
        <v>43.240884774443224</v>
      </c>
      <c r="G107">
        <v>38.412565921766515</v>
      </c>
      <c r="H107">
        <v>37.241340061463745</v>
      </c>
      <c r="I107">
        <v>37.119171377622642</v>
      </c>
      <c r="J107">
        <v>30.94358235003984</v>
      </c>
      <c r="K107">
        <v>25.9084873088743</v>
      </c>
      <c r="L107">
        <v>27.154456121713398</v>
      </c>
      <c r="M107">
        <v>31.809765906590282</v>
      </c>
      <c r="N107">
        <v>39.952574268695223</v>
      </c>
      <c r="O107">
        <v>37.895815153469663</v>
      </c>
      <c r="P107">
        <v>41.596160412793566</v>
      </c>
      <c r="Q107">
        <v>38.096520848351481</v>
      </c>
    </row>
    <row r="108" spans="2:17" x14ac:dyDescent="0.25">
      <c r="B108">
        <v>0</v>
      </c>
      <c r="C108">
        <v>34.49741737898249</v>
      </c>
      <c r="D108">
        <v>18.56463233251641</v>
      </c>
      <c r="E108">
        <v>17.158870749399615</v>
      </c>
      <c r="F108">
        <v>25.99990857978699</v>
      </c>
      <c r="G108">
        <v>22.382832690461708</v>
      </c>
      <c r="H108">
        <v>13.843129946800467</v>
      </c>
      <c r="I108">
        <v>13.061487125572697</v>
      </c>
      <c r="J108">
        <v>15.348750531819508</v>
      </c>
      <c r="K108">
        <v>30.652845805746111</v>
      </c>
      <c r="L108">
        <v>21.485508138157037</v>
      </c>
      <c r="M108">
        <v>21.724255540592331</v>
      </c>
      <c r="N108">
        <v>36.837774832015356</v>
      </c>
      <c r="O108">
        <v>37.217520332206988</v>
      </c>
      <c r="P108">
        <v>17.785450824715806</v>
      </c>
      <c r="Q108">
        <v>13.094539048737522</v>
      </c>
    </row>
    <row r="109" spans="2:17" x14ac:dyDescent="0.25">
      <c r="B109">
        <v>0</v>
      </c>
      <c r="C109">
        <v>29.542919620188147</v>
      </c>
      <c r="D109">
        <v>19.117172250840195</v>
      </c>
      <c r="E109">
        <v>17.577305214341273</v>
      </c>
      <c r="F109">
        <v>15.896182802800157</v>
      </c>
      <c r="G109">
        <v>14.992515299608153</v>
      </c>
      <c r="H109">
        <v>11.578537988523459</v>
      </c>
      <c r="I109">
        <v>13.839357783354615</v>
      </c>
      <c r="J109">
        <v>9.7726705704515773</v>
      </c>
      <c r="K109">
        <v>19.324102202850057</v>
      </c>
      <c r="L109">
        <v>13.363859170225567</v>
      </c>
      <c r="M109">
        <v>13.183345807833987</v>
      </c>
      <c r="N109">
        <v>27.75282877647162</v>
      </c>
      <c r="O109">
        <v>17.583909361745842</v>
      </c>
      <c r="P109">
        <v>16.711795007264563</v>
      </c>
      <c r="Q109">
        <v>12.379841206944628</v>
      </c>
    </row>
    <row r="110" spans="2:17" x14ac:dyDescent="0.25">
      <c r="B110">
        <v>0</v>
      </c>
      <c r="C110">
        <v>41.053128036369053</v>
      </c>
      <c r="D110">
        <v>20.029220065390536</v>
      </c>
      <c r="E110">
        <v>21.823559032333563</v>
      </c>
      <c r="F110">
        <v>30.876814729182477</v>
      </c>
      <c r="G110">
        <v>28.661196178696301</v>
      </c>
      <c r="H110">
        <v>27.362605408548994</v>
      </c>
      <c r="I110">
        <v>25.153015269611839</v>
      </c>
      <c r="J110">
        <v>25.955503230519366</v>
      </c>
      <c r="K110">
        <v>24.882445974794148</v>
      </c>
      <c r="L110">
        <v>26.57536578273605</v>
      </c>
      <c r="M110">
        <v>24.014354711735546</v>
      </c>
      <c r="N110">
        <v>27.979276448769141</v>
      </c>
      <c r="O110">
        <v>28.675380676458701</v>
      </c>
      <c r="P110">
        <v>34.699536876148059</v>
      </c>
      <c r="Q110">
        <v>32.005546138625093</v>
      </c>
    </row>
    <row r="111" spans="2:17" x14ac:dyDescent="0.25">
      <c r="B111">
        <v>0</v>
      </c>
      <c r="C111">
        <v>31.682115331567456</v>
      </c>
      <c r="D111">
        <v>11.323777206876954</v>
      </c>
      <c r="E111">
        <v>17.009594900445016</v>
      </c>
      <c r="F111">
        <v>21.846262242886912</v>
      </c>
      <c r="G111">
        <v>17.888656614233156</v>
      </c>
      <c r="H111">
        <v>19.061182030582707</v>
      </c>
      <c r="I111">
        <v>17.756049573098384</v>
      </c>
      <c r="J111">
        <v>14.60538603937</v>
      </c>
      <c r="K111">
        <v>16.199994017727466</v>
      </c>
      <c r="L111">
        <v>20.152614419270893</v>
      </c>
      <c r="M111">
        <v>12.54050497027143</v>
      </c>
      <c r="N111">
        <v>16.494454765710941</v>
      </c>
      <c r="O111">
        <v>16.300363256882104</v>
      </c>
      <c r="P111">
        <v>28.357633545925577</v>
      </c>
      <c r="Q111">
        <v>24.058373685977223</v>
      </c>
    </row>
    <row r="112" spans="2:17" x14ac:dyDescent="0.25">
      <c r="B112">
        <v>0</v>
      </c>
      <c r="C112">
        <v>36.361980999604306</v>
      </c>
      <c r="D112">
        <v>16.298459588266397</v>
      </c>
      <c r="E112">
        <v>18.88133682105801</v>
      </c>
      <c r="F112">
        <v>17.867235347879525</v>
      </c>
      <c r="G112">
        <v>19.667475566667715</v>
      </c>
      <c r="H112">
        <v>20.068774008747326</v>
      </c>
      <c r="I112">
        <v>20.741806823474207</v>
      </c>
      <c r="J112">
        <v>17.742923875856611</v>
      </c>
      <c r="K112">
        <v>18.053527469333584</v>
      </c>
      <c r="L112">
        <v>18.508052231828639</v>
      </c>
      <c r="M112">
        <v>12.285825340630941</v>
      </c>
      <c r="N112">
        <v>30.810685884169718</v>
      </c>
      <c r="O112">
        <v>29.988829476175972</v>
      </c>
      <c r="P112">
        <v>26.799802502337407</v>
      </c>
      <c r="Q112">
        <v>22.084020548161064</v>
      </c>
    </row>
    <row r="113" spans="2:17" x14ac:dyDescent="0.25">
      <c r="B113">
        <v>0</v>
      </c>
      <c r="C113">
        <v>36.544104394217946</v>
      </c>
      <c r="D113">
        <v>17.558847914638982</v>
      </c>
      <c r="E113">
        <v>21.827259291301683</v>
      </c>
      <c r="F113">
        <v>25.962294077358422</v>
      </c>
      <c r="G113">
        <v>23.095418333874047</v>
      </c>
      <c r="H113">
        <v>21.477596337550917</v>
      </c>
      <c r="I113">
        <v>17.221441188133088</v>
      </c>
      <c r="J113">
        <v>16.170289463249343</v>
      </c>
      <c r="K113">
        <v>32.003532677264701</v>
      </c>
      <c r="L113">
        <v>14.657005875779532</v>
      </c>
      <c r="M113">
        <v>17.666270141667567</v>
      </c>
      <c r="N113">
        <v>34.842291193540248</v>
      </c>
      <c r="O113">
        <v>34.955120579647456</v>
      </c>
      <c r="P113">
        <v>23.707508741573843</v>
      </c>
      <c r="Q113">
        <v>22.243250063083522</v>
      </c>
    </row>
    <row r="114" spans="2:17" x14ac:dyDescent="0.25">
      <c r="B114">
        <v>0</v>
      </c>
      <c r="C114">
        <v>27.286322922823985</v>
      </c>
      <c r="D114">
        <v>9.0073677852392358</v>
      </c>
      <c r="E114">
        <v>14.971042439864208</v>
      </c>
      <c r="F114">
        <v>18.807717278603057</v>
      </c>
      <c r="G114">
        <v>15.299217354509659</v>
      </c>
      <c r="H114">
        <v>13.537538235930633</v>
      </c>
      <c r="I114">
        <v>13.931283532144024</v>
      </c>
      <c r="J114">
        <v>9.6847130569041102</v>
      </c>
      <c r="K114">
        <v>12.309789367261969</v>
      </c>
      <c r="L114">
        <v>13.071762422034233</v>
      </c>
      <c r="M114">
        <v>12.369545626326346</v>
      </c>
      <c r="N114">
        <v>17.920740590004229</v>
      </c>
      <c r="O114">
        <v>21.634026828945284</v>
      </c>
      <c r="P114">
        <v>18.308025750102555</v>
      </c>
      <c r="Q114">
        <v>16.851588062960488</v>
      </c>
    </row>
    <row r="115" spans="2:17" x14ac:dyDescent="0.25">
      <c r="B115">
        <v>0</v>
      </c>
      <c r="C115">
        <v>30.681841193981491</v>
      </c>
      <c r="D115">
        <v>13.35837670359045</v>
      </c>
      <c r="E115">
        <v>17.254949609498929</v>
      </c>
      <c r="F115">
        <v>22.498869335709415</v>
      </c>
      <c r="G115">
        <v>20.633442012109921</v>
      </c>
      <c r="H115">
        <v>14.518742026285414</v>
      </c>
      <c r="I115">
        <v>14.233207103946862</v>
      </c>
      <c r="J115">
        <v>15.500563644586649</v>
      </c>
      <c r="K115">
        <v>21.678378323646747</v>
      </c>
      <c r="L115">
        <v>19.899016490823058</v>
      </c>
      <c r="M115">
        <v>26.072106005683697</v>
      </c>
      <c r="N115">
        <v>25.8493482648522</v>
      </c>
      <c r="O115">
        <v>24.741634771808322</v>
      </c>
      <c r="P115">
        <v>19.108226510871255</v>
      </c>
      <c r="Q115">
        <v>23.289996827389754</v>
      </c>
    </row>
    <row r="116" spans="2:17" x14ac:dyDescent="0.25">
      <c r="B116">
        <v>0</v>
      </c>
      <c r="C116">
        <v>28.516464365840203</v>
      </c>
      <c r="D116">
        <v>10.553707570122869</v>
      </c>
      <c r="E116">
        <v>15.284061492232256</v>
      </c>
      <c r="F116">
        <v>20.99845355766335</v>
      </c>
      <c r="G116">
        <v>20.256364270075832</v>
      </c>
      <c r="H116">
        <v>15.604516829827048</v>
      </c>
      <c r="I116">
        <v>15.575415289137343</v>
      </c>
      <c r="J116">
        <v>8.9280819715955424</v>
      </c>
      <c r="K116">
        <v>16.844377819211754</v>
      </c>
      <c r="L116">
        <v>12.286602801192487</v>
      </c>
      <c r="M116">
        <v>21.468477278802911</v>
      </c>
      <c r="N116">
        <v>26.51421068838679</v>
      </c>
      <c r="O116">
        <v>26.43502742651015</v>
      </c>
      <c r="P116">
        <v>10.666391442793477</v>
      </c>
      <c r="Q116">
        <v>12.633790949420845</v>
      </c>
    </row>
    <row r="117" spans="2:17" x14ac:dyDescent="0.25">
      <c r="B117">
        <v>0</v>
      </c>
      <c r="C117">
        <v>31.758594001493119</v>
      </c>
      <c r="D117">
        <v>11.366204804010877</v>
      </c>
      <c r="E117">
        <v>19.774593672732752</v>
      </c>
      <c r="F117">
        <v>19.63829510352527</v>
      </c>
      <c r="G117">
        <v>16.354458470031439</v>
      </c>
      <c r="H117">
        <v>13.041170386909858</v>
      </c>
      <c r="I117">
        <v>10.948405169756786</v>
      </c>
      <c r="J117">
        <v>12.221666678081958</v>
      </c>
      <c r="K117">
        <v>21.49853085210578</v>
      </c>
      <c r="L117">
        <v>19.009198441127921</v>
      </c>
      <c r="M117">
        <v>21.898865091813182</v>
      </c>
      <c r="N117">
        <v>21.911878523044049</v>
      </c>
      <c r="O117">
        <v>21.921809825825498</v>
      </c>
      <c r="P117">
        <v>17.39210838133463</v>
      </c>
      <c r="Q117">
        <v>20.723889235152701</v>
      </c>
    </row>
    <row r="118" spans="2:17" x14ac:dyDescent="0.25">
      <c r="B118">
        <v>0</v>
      </c>
      <c r="C118">
        <v>30.063899475542037</v>
      </c>
      <c r="D118">
        <v>15.305063062218263</v>
      </c>
      <c r="E118">
        <v>16.914941358500172</v>
      </c>
      <c r="F118">
        <v>19.158790866527795</v>
      </c>
      <c r="G118">
        <v>19.445132855985051</v>
      </c>
      <c r="H118">
        <v>19.411307661908815</v>
      </c>
      <c r="I118">
        <v>19.692626107691382</v>
      </c>
      <c r="J118">
        <v>14.085681560915491</v>
      </c>
      <c r="K118">
        <v>14.973174276777163</v>
      </c>
      <c r="L118">
        <v>10.202147397469473</v>
      </c>
      <c r="M118">
        <v>14.926622772058382</v>
      </c>
      <c r="N118">
        <v>20.61796285256904</v>
      </c>
      <c r="O118">
        <v>21.023530278572242</v>
      </c>
      <c r="P118">
        <v>18.983301740825333</v>
      </c>
      <c r="Q118">
        <v>21.976329062204865</v>
      </c>
    </row>
    <row r="119" spans="2:17" x14ac:dyDescent="0.25">
      <c r="B119">
        <v>0</v>
      </c>
      <c r="C119">
        <v>30.451529135391812</v>
      </c>
      <c r="D119">
        <v>13.705831763316144</v>
      </c>
      <c r="E119">
        <v>15.698944881520871</v>
      </c>
      <c r="F119">
        <v>25.315816068721574</v>
      </c>
      <c r="G119">
        <v>21.611690967074814</v>
      </c>
      <c r="H119">
        <v>19.041324637167076</v>
      </c>
      <c r="I119">
        <v>14.929943211669549</v>
      </c>
      <c r="J119">
        <v>10.897536718323858</v>
      </c>
      <c r="K119">
        <v>13.666678936783244</v>
      </c>
      <c r="L119">
        <v>15.824100070608942</v>
      </c>
      <c r="M119">
        <v>12.868898266232529</v>
      </c>
      <c r="N119">
        <v>19.554327056610969</v>
      </c>
      <c r="O119">
        <v>19.66676594306443</v>
      </c>
      <c r="P119">
        <v>25.058812899685108</v>
      </c>
      <c r="Q119">
        <v>21.858320310277783</v>
      </c>
    </row>
    <row r="120" spans="2:17" x14ac:dyDescent="0.25">
      <c r="B120">
        <v>0</v>
      </c>
      <c r="C120">
        <v>31.117697170142243</v>
      </c>
      <c r="D120">
        <v>16.188103572937024</v>
      </c>
      <c r="E120">
        <v>16.67131986054736</v>
      </c>
      <c r="F120">
        <v>26.435510312193518</v>
      </c>
      <c r="G120">
        <v>29.155123166462644</v>
      </c>
      <c r="H120">
        <v>18.645705817924103</v>
      </c>
      <c r="I120">
        <v>15.805467860747804</v>
      </c>
      <c r="J120">
        <v>10.46467509968573</v>
      </c>
      <c r="K120">
        <v>23.846902762565414</v>
      </c>
      <c r="L120">
        <v>15.826228264215509</v>
      </c>
      <c r="M120">
        <v>22.066519196214447</v>
      </c>
      <c r="N120">
        <v>26.808481698630533</v>
      </c>
      <c r="O120">
        <v>25.090021404691853</v>
      </c>
      <c r="P120">
        <v>20.680225357759021</v>
      </c>
      <c r="Q120">
        <v>20.386716205284596</v>
      </c>
    </row>
    <row r="121" spans="2:17" x14ac:dyDescent="0.25">
      <c r="B121">
        <v>0</v>
      </c>
      <c r="C121">
        <v>33.650812329462298</v>
      </c>
      <c r="D121">
        <v>11.29685879661977</v>
      </c>
      <c r="E121">
        <v>19.504365029749867</v>
      </c>
      <c r="F121">
        <v>28.734913618745729</v>
      </c>
      <c r="G121">
        <v>25.284444019504733</v>
      </c>
      <c r="H121">
        <v>15.339751557363185</v>
      </c>
      <c r="I121">
        <v>13.748924371354814</v>
      </c>
      <c r="J121">
        <v>11.176609030132312</v>
      </c>
      <c r="K121">
        <v>34.815800892863706</v>
      </c>
      <c r="L121">
        <v>13.145836857472769</v>
      </c>
      <c r="M121">
        <v>19.565776990004927</v>
      </c>
      <c r="N121">
        <v>36.808563842697126</v>
      </c>
      <c r="O121">
        <v>33.956768921870747</v>
      </c>
      <c r="P121">
        <v>20.878963277854183</v>
      </c>
      <c r="Q121">
        <v>18.515154412467734</v>
      </c>
    </row>
    <row r="122" spans="2:17" x14ac:dyDescent="0.25">
      <c r="B122">
        <v>0</v>
      </c>
      <c r="C122">
        <v>36.587152634847101</v>
      </c>
      <c r="D122">
        <v>16.554570254449551</v>
      </c>
      <c r="E122">
        <v>18.675215762337</v>
      </c>
      <c r="F122">
        <v>26.116836090393431</v>
      </c>
      <c r="G122">
        <v>26.092765595238927</v>
      </c>
      <c r="H122">
        <v>24.984825122619984</v>
      </c>
      <c r="I122">
        <v>25.760662531657935</v>
      </c>
      <c r="J122">
        <v>23.350124538648842</v>
      </c>
      <c r="K122">
        <v>23.821417856818925</v>
      </c>
      <c r="L122">
        <v>25.873340356801481</v>
      </c>
      <c r="M122">
        <v>22.565914783470198</v>
      </c>
      <c r="N122">
        <v>27.052794619372211</v>
      </c>
      <c r="O122">
        <v>27.887587299150908</v>
      </c>
      <c r="P122">
        <v>27.035701079334956</v>
      </c>
      <c r="Q122">
        <v>30.31835846200001</v>
      </c>
    </row>
    <row r="123" spans="2:17" x14ac:dyDescent="0.25">
      <c r="B123">
        <v>0</v>
      </c>
      <c r="C123">
        <v>32.021800598856473</v>
      </c>
      <c r="D123">
        <v>16.415406312308516</v>
      </c>
      <c r="E123">
        <v>18.19009177371284</v>
      </c>
      <c r="F123">
        <v>24.203666780139084</v>
      </c>
      <c r="G123">
        <v>20.71786356910123</v>
      </c>
      <c r="H123">
        <v>20.564675804669967</v>
      </c>
      <c r="I123">
        <v>16.519268311322001</v>
      </c>
      <c r="J123">
        <v>15.516774233887496</v>
      </c>
      <c r="K123">
        <v>20.860630397176621</v>
      </c>
      <c r="L123">
        <v>12.337346551712161</v>
      </c>
      <c r="M123">
        <v>20.899882590783726</v>
      </c>
      <c r="N123">
        <v>30.032096483976073</v>
      </c>
      <c r="O123">
        <v>20.568496814667121</v>
      </c>
      <c r="P123">
        <v>22.509222528674943</v>
      </c>
      <c r="Q123">
        <v>24.430495828151813</v>
      </c>
    </row>
    <row r="124" spans="2:17" x14ac:dyDescent="0.25">
      <c r="B124">
        <v>0</v>
      </c>
      <c r="C124">
        <v>32.544263456090647</v>
      </c>
      <c r="D124">
        <v>13.445821529745041</v>
      </c>
      <c r="E124">
        <v>18.024079320113316</v>
      </c>
      <c r="F124">
        <v>19.63243626062323</v>
      </c>
      <c r="G124">
        <v>17.117917847025495</v>
      </c>
      <c r="H124">
        <v>13.066218130311617</v>
      </c>
      <c r="I124">
        <v>14.890226628895183</v>
      </c>
      <c r="J124">
        <v>13.964589235127479</v>
      </c>
      <c r="K124">
        <v>20.974150141643058</v>
      </c>
      <c r="L124">
        <v>17.35269121813031</v>
      </c>
      <c r="M124">
        <v>19.49256373937677</v>
      </c>
      <c r="N124">
        <v>36.374645892351275</v>
      </c>
      <c r="O124">
        <v>32.214235127478752</v>
      </c>
      <c r="P124">
        <v>10.80169971671388</v>
      </c>
      <c r="Q124">
        <v>12.124645892351275</v>
      </c>
    </row>
    <row r="125" spans="2:17" x14ac:dyDescent="0.25">
      <c r="B125">
        <v>0</v>
      </c>
      <c r="C125">
        <v>28.816763396879473</v>
      </c>
      <c r="D125">
        <v>14.019930843847856</v>
      </c>
      <c r="E125">
        <v>16.21259566771047</v>
      </c>
      <c r="F125">
        <v>21.002526205557654</v>
      </c>
      <c r="G125">
        <v>19.063501939704267</v>
      </c>
      <c r="H125">
        <v>15.35341377751031</v>
      </c>
      <c r="I125">
        <v>12.760568073249761</v>
      </c>
      <c r="J125">
        <v>13.676870089114196</v>
      </c>
      <c r="K125">
        <v>24.126793078944775</v>
      </c>
      <c r="L125">
        <v>16.277875811326787</v>
      </c>
      <c r="M125">
        <v>21.374487023871453</v>
      </c>
      <c r="N125">
        <v>29.295484450065789</v>
      </c>
      <c r="O125">
        <v>23.916332615931754</v>
      </c>
      <c r="P125">
        <v>14.964792922544429</v>
      </c>
      <c r="Q125">
        <v>19.16108215438074</v>
      </c>
    </row>
    <row r="126" spans="2:17" x14ac:dyDescent="0.25">
      <c r="B126">
        <v>0</v>
      </c>
      <c r="C126">
        <v>33.696196453681793</v>
      </c>
      <c r="D126">
        <v>12.219364132112357</v>
      </c>
      <c r="E126">
        <v>19.829886476660835</v>
      </c>
      <c r="F126">
        <v>26.85632952635731</v>
      </c>
      <c r="G126">
        <v>23.744212367527524</v>
      </c>
      <c r="H126">
        <v>18.032376444764552</v>
      </c>
      <c r="I126">
        <v>17.642418630174571</v>
      </c>
      <c r="J126">
        <v>19.395342456356964</v>
      </c>
      <c r="K126">
        <v>23.060671536852215</v>
      </c>
      <c r="L126">
        <v>22.630586137119732</v>
      </c>
      <c r="M126">
        <v>22.919024591007307</v>
      </c>
      <c r="N126">
        <v>30.54429468052269</v>
      </c>
      <c r="O126">
        <v>31.385602085262544</v>
      </c>
      <c r="P126">
        <v>24.719964331035431</v>
      </c>
      <c r="Q126">
        <v>27.886270878348252</v>
      </c>
    </row>
    <row r="127" spans="2:17" x14ac:dyDescent="0.25">
      <c r="B127">
        <v>0</v>
      </c>
      <c r="C127">
        <v>22.177459132465863</v>
      </c>
      <c r="D127">
        <v>17.273673257023933</v>
      </c>
      <c r="E127">
        <v>13.379602669237892</v>
      </c>
      <c r="F127">
        <v>16.489258449563561</v>
      </c>
      <c r="G127">
        <v>21.713492889351372</v>
      </c>
      <c r="H127">
        <v>10.545526289829338</v>
      </c>
      <c r="I127">
        <v>12.249599837070839</v>
      </c>
      <c r="J127">
        <v>9.2099526805347391</v>
      </c>
      <c r="K127">
        <v>18.826273600066191</v>
      </c>
      <c r="L127">
        <v>11.507508424901431</v>
      </c>
      <c r="M127">
        <v>18.32157506674686</v>
      </c>
      <c r="N127">
        <v>17.549889099975495</v>
      </c>
      <c r="O127">
        <v>18.024993078692873</v>
      </c>
      <c r="P127">
        <v>13.280317711863599</v>
      </c>
      <c r="Q127">
        <v>19.107262758276132</v>
      </c>
    </row>
    <row r="128" spans="2:17" x14ac:dyDescent="0.25">
      <c r="B128">
        <v>0</v>
      </c>
      <c r="C128">
        <v>34.739709888815256</v>
      </c>
      <c r="D128">
        <v>18.124059873562857</v>
      </c>
      <c r="E128">
        <v>18.490818755894967</v>
      </c>
      <c r="F128">
        <v>22.176640334360677</v>
      </c>
      <c r="G128">
        <v>21.069000459325178</v>
      </c>
      <c r="H128">
        <v>17.142997394819794</v>
      </c>
      <c r="I128">
        <v>16.574626316177014</v>
      </c>
      <c r="J128">
        <v>17.347064000476855</v>
      </c>
      <c r="K128">
        <v>24.187853478774617</v>
      </c>
      <c r="L128">
        <v>15.977152955284168</v>
      </c>
      <c r="M128">
        <v>17.246783847181462</v>
      </c>
      <c r="N128">
        <v>24.955382344381682</v>
      </c>
      <c r="O128">
        <v>25.114568321990454</v>
      </c>
      <c r="P128">
        <v>27.770589864691921</v>
      </c>
      <c r="Q128">
        <v>27.659089554384451</v>
      </c>
    </row>
    <row r="129" spans="2:17" x14ac:dyDescent="0.25">
      <c r="B129">
        <v>0</v>
      </c>
      <c r="C129">
        <v>30.25773338498146</v>
      </c>
      <c r="D129">
        <v>11.429569475955951</v>
      </c>
      <c r="E129">
        <v>17.969398483758507</v>
      </c>
      <c r="F129">
        <v>23.32328039400144</v>
      </c>
      <c r="G129">
        <v>22.878507000166014</v>
      </c>
      <c r="H129">
        <v>14.370745946544186</v>
      </c>
      <c r="I129">
        <v>12.42598638702894</v>
      </c>
      <c r="J129">
        <v>9.8431188091417177</v>
      </c>
      <c r="K129">
        <v>22.05951524542084</v>
      </c>
      <c r="L129">
        <v>18.900448231973883</v>
      </c>
      <c r="M129">
        <v>24.401319794145316</v>
      </c>
      <c r="N129">
        <v>31.891566598417352</v>
      </c>
      <c r="O129">
        <v>30.883044657185543</v>
      </c>
      <c r="P129">
        <v>19.82769354213934</v>
      </c>
      <c r="Q129">
        <v>23.118878313319684</v>
      </c>
    </row>
    <row r="130" spans="2:17" x14ac:dyDescent="0.25">
      <c r="B130">
        <v>0</v>
      </c>
      <c r="C130">
        <v>20.928813791685229</v>
      </c>
      <c r="D130">
        <v>9.7683106556534263</v>
      </c>
      <c r="E130">
        <v>11.697912739486583</v>
      </c>
      <c r="F130">
        <v>17.918908729478702</v>
      </c>
      <c r="G130">
        <v>19.305617438393256</v>
      </c>
      <c r="H130">
        <v>4.2009116770058608</v>
      </c>
      <c r="I130">
        <v>2.6843061315419683</v>
      </c>
      <c r="J130">
        <v>0.96994207766391338</v>
      </c>
      <c r="K130">
        <v>17.306097268396339</v>
      </c>
      <c r="L130">
        <v>4.9614422318949858</v>
      </c>
      <c r="M130">
        <v>13.778318538574904</v>
      </c>
      <c r="N130">
        <v>24.397299242554066</v>
      </c>
      <c r="O130">
        <v>21.156733043150428</v>
      </c>
      <c r="P130">
        <v>7.9250779723755009</v>
      </c>
      <c r="Q130">
        <v>11.087500428419645</v>
      </c>
    </row>
    <row r="131" spans="2:17" x14ac:dyDescent="0.25">
      <c r="B131">
        <v>0</v>
      </c>
      <c r="C131">
        <v>38.112136015257761</v>
      </c>
      <c r="D131">
        <v>15.16381529037244</v>
      </c>
      <c r="E131">
        <v>21.730606978013796</v>
      </c>
      <c r="F131">
        <v>37.450635621760739</v>
      </c>
      <c r="G131">
        <v>34.778046411378085</v>
      </c>
      <c r="H131">
        <v>27.038917209645284</v>
      </c>
      <c r="I131">
        <v>26.586572889118919</v>
      </c>
      <c r="J131">
        <v>19.405784051672185</v>
      </c>
      <c r="K131">
        <v>25.731869004487994</v>
      </c>
      <c r="L131">
        <v>28.312642243854715</v>
      </c>
      <c r="M131">
        <v>24.781095127018002</v>
      </c>
      <c r="N131">
        <v>35.699751139723347</v>
      </c>
      <c r="O131">
        <v>35.990797132789289</v>
      </c>
      <c r="P131">
        <v>26.270002765114185</v>
      </c>
      <c r="Q131">
        <v>31.697071105974771</v>
      </c>
    </row>
    <row r="132" spans="2:17" x14ac:dyDescent="0.25">
      <c r="B132">
        <v>0</v>
      </c>
      <c r="C132">
        <v>25.925168468090764</v>
      </c>
      <c r="D132">
        <v>12.190715763568626</v>
      </c>
      <c r="E132">
        <v>19.213372463605097</v>
      </c>
      <c r="F132">
        <v>13.689459709113466</v>
      </c>
      <c r="G132">
        <v>15.00073284045552</v>
      </c>
      <c r="H132">
        <v>8.5145835250648485</v>
      </c>
      <c r="I132">
        <v>7.7057321757862702</v>
      </c>
      <c r="J132">
        <v>5.5777680065717039</v>
      </c>
      <c r="K132">
        <v>23.288987964373728</v>
      </c>
      <c r="L132">
        <v>15.138438674888114</v>
      </c>
      <c r="M132">
        <v>15.296595870870103</v>
      </c>
      <c r="N132">
        <v>29.56619253593475</v>
      </c>
      <c r="O132">
        <v>25.682478977704609</v>
      </c>
      <c r="P132">
        <v>9.8626691071958117</v>
      </c>
      <c r="Q132">
        <v>11.03930410833768</v>
      </c>
    </row>
    <row r="133" spans="2:17" x14ac:dyDescent="0.25">
      <c r="B133">
        <v>0</v>
      </c>
      <c r="C133">
        <v>31.208561014202164</v>
      </c>
      <c r="D133">
        <v>14.639052420517224</v>
      </c>
      <c r="E133">
        <v>18.575235581635201</v>
      </c>
      <c r="F133">
        <v>20.263864243480267</v>
      </c>
      <c r="G133">
        <v>17.688641473898645</v>
      </c>
      <c r="H133">
        <v>20.175781375117712</v>
      </c>
      <c r="I133">
        <v>19.214877356617105</v>
      </c>
      <c r="J133">
        <v>15.798863570847455</v>
      </c>
      <c r="K133">
        <v>21.964023753547337</v>
      </c>
      <c r="L133">
        <v>22.016873474564871</v>
      </c>
      <c r="M133">
        <v>19.671947368083895</v>
      </c>
      <c r="N133">
        <v>19.567208830067329</v>
      </c>
      <c r="O133">
        <v>20.351626810503319</v>
      </c>
      <c r="P133">
        <v>30.456813770395186</v>
      </c>
      <c r="Q133">
        <v>29.260488267361932</v>
      </c>
    </row>
    <row r="134" spans="2:17" x14ac:dyDescent="0.25">
      <c r="B134">
        <v>0</v>
      </c>
      <c r="C134">
        <v>37.120452265888574</v>
      </c>
      <c r="D134">
        <v>15.824746968177259</v>
      </c>
      <c r="E134">
        <v>22.134585574906538</v>
      </c>
      <c r="F134">
        <v>32.023693457996366</v>
      </c>
      <c r="G134">
        <v>25.374725575327378</v>
      </c>
      <c r="H134">
        <v>23.200721044251633</v>
      </c>
      <c r="I134">
        <v>20.405271759333946</v>
      </c>
      <c r="J134">
        <v>15.393733648497943</v>
      </c>
      <c r="K134">
        <v>26.897475643714358</v>
      </c>
      <c r="L134">
        <v>24.70172756030329</v>
      </c>
      <c r="M134">
        <v>27.012856752074406</v>
      </c>
      <c r="N134">
        <v>36.183375300727356</v>
      </c>
      <c r="O134">
        <v>32.244986708376878</v>
      </c>
      <c r="P134">
        <v>17.859873326272524</v>
      </c>
      <c r="Q134">
        <v>13.451543441513349</v>
      </c>
    </row>
    <row r="135" spans="2:17" x14ac:dyDescent="0.25">
      <c r="B135">
        <v>0</v>
      </c>
      <c r="C135">
        <v>38.001137872179022</v>
      </c>
      <c r="D135">
        <v>15.200455148871612</v>
      </c>
      <c r="E135">
        <v>22.182818130096717</v>
      </c>
      <c r="F135">
        <v>29.352930020860988</v>
      </c>
      <c r="G135">
        <v>29.077944244263225</v>
      </c>
      <c r="H135">
        <v>22.859472785890386</v>
      </c>
      <c r="I135">
        <v>20.630760477906314</v>
      </c>
      <c r="J135">
        <v>21.638915228522663</v>
      </c>
      <c r="K135">
        <v>28.025033187938554</v>
      </c>
      <c r="L135">
        <v>21.736392945192488</v>
      </c>
      <c r="M135">
        <v>23.952967949933623</v>
      </c>
      <c r="N135">
        <v>31.543333965484543</v>
      </c>
      <c r="O135">
        <v>26.694860610658072</v>
      </c>
      <c r="P135">
        <v>30.00417219798976</v>
      </c>
      <c r="Q135">
        <v>23.948037170491183</v>
      </c>
    </row>
    <row r="136" spans="2:17" x14ac:dyDescent="0.25">
      <c r="B136">
        <v>0</v>
      </c>
      <c r="C136">
        <v>36.403018446059249</v>
      </c>
      <c r="D136">
        <v>17.96946250478068</v>
      </c>
      <c r="E136">
        <v>22.025315524697714</v>
      </c>
      <c r="F136">
        <v>25.760495425259627</v>
      </c>
      <c r="G136">
        <v>22.117251625430264</v>
      </c>
      <c r="H136">
        <v>17.977552881645142</v>
      </c>
      <c r="I136">
        <v>18.718190109146537</v>
      </c>
      <c r="J136">
        <v>12.659601070871702</v>
      </c>
      <c r="K136">
        <v>29.932923420905531</v>
      </c>
      <c r="L136">
        <v>20.088773498867347</v>
      </c>
      <c r="M136">
        <v>19.743461504515903</v>
      </c>
      <c r="N136">
        <v>40.137095113412371</v>
      </c>
      <c r="O136">
        <v>40.591259451031156</v>
      </c>
      <c r="P136">
        <v>22.852740431290634</v>
      </c>
      <c r="Q136">
        <v>17.373716572033775</v>
      </c>
    </row>
    <row r="137" spans="2:17" x14ac:dyDescent="0.25">
      <c r="B137">
        <v>0</v>
      </c>
      <c r="C137">
        <v>25.742715134346795</v>
      </c>
      <c r="D137">
        <v>13.614476922231169</v>
      </c>
      <c r="E137">
        <v>12.846780947946074</v>
      </c>
      <c r="F137">
        <v>18.257194320213944</v>
      </c>
      <c r="G137">
        <v>13.741240537193155</v>
      </c>
      <c r="H137">
        <v>7.7377545377817016</v>
      </c>
      <c r="I137">
        <v>8.2347843239974523</v>
      </c>
      <c r="J137">
        <v>9.3019270009733628</v>
      </c>
      <c r="K137">
        <v>17.868172307970909</v>
      </c>
      <c r="L137">
        <v>12.946057554561714</v>
      </c>
      <c r="M137">
        <v>7.6371844248909415</v>
      </c>
      <c r="N137">
        <v>26.630383815649484</v>
      </c>
      <c r="O137">
        <v>28.625293868456879</v>
      </c>
      <c r="P137">
        <v>17.341391877427345</v>
      </c>
      <c r="Q137">
        <v>15.618441518964419</v>
      </c>
    </row>
    <row r="138" spans="2:17" x14ac:dyDescent="0.25">
      <c r="B138">
        <v>0</v>
      </c>
      <c r="C138">
        <v>41.040904708708894</v>
      </c>
      <c r="D138">
        <v>19.661958467871514</v>
      </c>
      <c r="E138">
        <v>21.759606408863451</v>
      </c>
      <c r="F138">
        <v>24.596385449982403</v>
      </c>
      <c r="G138">
        <v>22.142179442055486</v>
      </c>
      <c r="H138">
        <v>17.727286639019386</v>
      </c>
      <c r="I138">
        <v>15.621222091297229</v>
      </c>
      <c r="J138">
        <v>11.352472186940487</v>
      </c>
      <c r="K138">
        <v>36.081610479440521</v>
      </c>
      <c r="L138">
        <v>18.760233828637887</v>
      </c>
      <c r="M138">
        <v>21.106171668171452</v>
      </c>
      <c r="N138">
        <v>50.220744640151807</v>
      </c>
      <c r="O138">
        <v>47.998377890339263</v>
      </c>
      <c r="P138">
        <v>14.403492126646977</v>
      </c>
      <c r="Q138">
        <v>14.376712014323534</v>
      </c>
    </row>
    <row r="139" spans="2:17" x14ac:dyDescent="0.25">
      <c r="B139">
        <v>0</v>
      </c>
      <c r="C139">
        <v>32.865985455467218</v>
      </c>
      <c r="D139">
        <v>18.953108782554782</v>
      </c>
      <c r="E139">
        <v>18.484162353432833</v>
      </c>
      <c r="F139">
        <v>23.597014362983035</v>
      </c>
      <c r="G139">
        <v>23.095525997581621</v>
      </c>
      <c r="H139">
        <v>17.034847275554839</v>
      </c>
      <c r="I139">
        <v>16.614199930805569</v>
      </c>
      <c r="J139">
        <v>11.336925506369656</v>
      </c>
      <c r="K139">
        <v>22.754006939996092</v>
      </c>
      <c r="L139">
        <v>22.591639805296456</v>
      </c>
      <c r="M139">
        <v>18.403321332780692</v>
      </c>
      <c r="N139">
        <v>31.244369388656906</v>
      </c>
      <c r="O139">
        <v>34.146425011389674</v>
      </c>
      <c r="P139">
        <v>20.829922139135618</v>
      </c>
      <c r="Q139">
        <v>20.734694157180979</v>
      </c>
    </row>
    <row r="140" spans="2:17" x14ac:dyDescent="0.25">
      <c r="B140">
        <v>0</v>
      </c>
      <c r="C140">
        <v>32.390457643622199</v>
      </c>
      <c r="D140">
        <v>13.407636667130337</v>
      </c>
      <c r="E140">
        <v>18.388857977465573</v>
      </c>
      <c r="F140">
        <v>23.129086103769648</v>
      </c>
      <c r="G140">
        <v>20.367575462512171</v>
      </c>
      <c r="H140">
        <v>22.384198080400612</v>
      </c>
      <c r="I140">
        <v>20.232994853248019</v>
      </c>
      <c r="J140">
        <v>18.034497148421199</v>
      </c>
      <c r="K140">
        <v>17.107386284601475</v>
      </c>
      <c r="L140">
        <v>20.312630407567116</v>
      </c>
      <c r="M140">
        <v>10.609959660592573</v>
      </c>
      <c r="N140">
        <v>22.470788704965919</v>
      </c>
      <c r="O140">
        <v>19.648073445541801</v>
      </c>
      <c r="P140">
        <v>24.468284879677284</v>
      </c>
      <c r="Q140">
        <v>25.930588398942827</v>
      </c>
    </row>
    <row r="141" spans="2:17" x14ac:dyDescent="0.25">
      <c r="B141">
        <v>0</v>
      </c>
      <c r="C141">
        <v>31.110110191762747</v>
      </c>
      <c r="D141">
        <v>11.054287264641104</v>
      </c>
      <c r="E141">
        <v>16.718860275993659</v>
      </c>
      <c r="F141">
        <v>24.697212045552074</v>
      </c>
      <c r="G141">
        <v>21.676248302082186</v>
      </c>
      <c r="H141">
        <v>17.610111965045057</v>
      </c>
      <c r="I141">
        <v>18.272610236094806</v>
      </c>
      <c r="J141">
        <v>14.777825459368781</v>
      </c>
      <c r="K141">
        <v>29.709217166791387</v>
      </c>
      <c r="L141">
        <v>20.774356919170245</v>
      </c>
      <c r="M141">
        <v>21.210584367452469</v>
      </c>
      <c r="N141">
        <v>31.773672432198552</v>
      </c>
      <c r="O141">
        <v>25.883892567464528</v>
      </c>
      <c r="P141">
        <v>20.972609881438345</v>
      </c>
      <c r="Q141">
        <v>22.485574348407415</v>
      </c>
    </row>
    <row r="142" spans="2:17" x14ac:dyDescent="0.25">
      <c r="B142">
        <v>0</v>
      </c>
      <c r="C142">
        <v>39.426749933978797</v>
      </c>
      <c r="D142">
        <v>19.750198063625849</v>
      </c>
      <c r="E142">
        <v>23.542977017180391</v>
      </c>
      <c r="F142">
        <v>28.529716982886562</v>
      </c>
      <c r="G142">
        <v>28.408833079787094</v>
      </c>
      <c r="H142">
        <v>21.751291598010809</v>
      </c>
      <c r="I142">
        <v>23.598397637370606</v>
      </c>
      <c r="J142">
        <v>17.084800987900451</v>
      </c>
      <c r="K142">
        <v>29.275849627863554</v>
      </c>
      <c r="L142">
        <v>26.438611434501379</v>
      </c>
      <c r="M142">
        <v>22.862679605583722</v>
      </c>
      <c r="N142">
        <v>39.103153024143303</v>
      </c>
      <c r="O142">
        <v>36.807474716666725</v>
      </c>
      <c r="P142">
        <v>29.814433909980547</v>
      </c>
      <c r="Q142">
        <v>23.875872688792761</v>
      </c>
    </row>
    <row r="143" spans="2:17" x14ac:dyDescent="0.25">
      <c r="B143">
        <v>0</v>
      </c>
      <c r="C143">
        <v>30.829355629703802</v>
      </c>
      <c r="D143">
        <v>16.378349497730145</v>
      </c>
      <c r="E143">
        <v>17.013838516437442</v>
      </c>
      <c r="F143">
        <v>18.903321456246438</v>
      </c>
      <c r="G143">
        <v>17.33122919003457</v>
      </c>
      <c r="H143">
        <v>8.8611088504937783</v>
      </c>
      <c r="I143">
        <v>10.630641468842992</v>
      </c>
      <c r="J143">
        <v>5.8397053255819715</v>
      </c>
      <c r="K143">
        <v>29.201357313962006</v>
      </c>
      <c r="L143">
        <v>16.788798975291648</v>
      </c>
      <c r="M143">
        <v>19.68069861331767</v>
      </c>
      <c r="N143">
        <v>36.732397555702597</v>
      </c>
      <c r="O143">
        <v>37.423438788183297</v>
      </c>
      <c r="P143">
        <v>16.726877717900905</v>
      </c>
      <c r="Q143">
        <v>18.822293068003695</v>
      </c>
    </row>
    <row r="144" spans="2:17" x14ac:dyDescent="0.25">
      <c r="B144">
        <v>0</v>
      </c>
      <c r="C144">
        <v>24.005127546143214</v>
      </c>
      <c r="D144">
        <v>11.356135660579012</v>
      </c>
      <c r="E144">
        <v>14.971431795173965</v>
      </c>
      <c r="F144">
        <v>17.049717765568339</v>
      </c>
      <c r="G144">
        <v>16.774848696644217</v>
      </c>
      <c r="H144">
        <v>8.1485985438521169</v>
      </c>
      <c r="I144">
        <v>9.2631189647120777</v>
      </c>
      <c r="J144">
        <v>8.9496992738065764</v>
      </c>
      <c r="K144">
        <v>10.837739491821313</v>
      </c>
      <c r="L144">
        <v>10.192094928555981</v>
      </c>
      <c r="M144">
        <v>12.904428933652184</v>
      </c>
      <c r="N144">
        <v>19.159972544435078</v>
      </c>
      <c r="O144">
        <v>18.427197307098016</v>
      </c>
      <c r="P144">
        <v>11.667674833339079</v>
      </c>
      <c r="Q144">
        <v>10.450666173553019</v>
      </c>
    </row>
    <row r="145" spans="2:17" x14ac:dyDescent="0.25">
      <c r="B145">
        <v>0</v>
      </c>
      <c r="C145">
        <v>43.901041388109988</v>
      </c>
      <c r="D145">
        <v>20.137833026443463</v>
      </c>
      <c r="E145">
        <v>24.29192484891086</v>
      </c>
      <c r="F145">
        <v>28.745520808661169</v>
      </c>
      <c r="G145">
        <v>25.10142646485793</v>
      </c>
      <c r="H145">
        <v>24.600979500775502</v>
      </c>
      <c r="I145">
        <v>23.206986392426824</v>
      </c>
      <c r="J145">
        <v>18.758356700259011</v>
      </c>
      <c r="K145">
        <v>23.711253562341938</v>
      </c>
      <c r="L145">
        <v>27.847772437978957</v>
      </c>
      <c r="M145">
        <v>23.380041716647693</v>
      </c>
      <c r="N145">
        <v>39.49558002185158</v>
      </c>
      <c r="O145">
        <v>39.702635177983389</v>
      </c>
      <c r="P145">
        <v>16.930006188733447</v>
      </c>
      <c r="Q145">
        <v>16.666411986277822</v>
      </c>
    </row>
    <row r="146" spans="2:17" x14ac:dyDescent="0.25">
      <c r="B146">
        <v>0</v>
      </c>
      <c r="C146">
        <v>33.478605388272584</v>
      </c>
      <c r="D146">
        <v>14.777440915041687</v>
      </c>
      <c r="E146">
        <v>20.647350651140357</v>
      </c>
      <c r="F146">
        <v>21.048370426514161</v>
      </c>
      <c r="G146">
        <v>19.266519672018191</v>
      </c>
      <c r="H146">
        <v>16.561703300489217</v>
      </c>
      <c r="I146">
        <v>14.429821539309584</v>
      </c>
      <c r="J146">
        <v>16.52277268655688</v>
      </c>
      <c r="K146">
        <v>22.271067318955421</v>
      </c>
      <c r="L146">
        <v>14.331633707710328</v>
      </c>
      <c r="M146">
        <v>17.128092055398607</v>
      </c>
      <c r="N146">
        <v>37.657272789912497</v>
      </c>
      <c r="O146">
        <v>32.09019499758837</v>
      </c>
      <c r="P146">
        <v>18.619858058292564</v>
      </c>
      <c r="Q146">
        <v>16.730172948391097</v>
      </c>
    </row>
    <row r="147" spans="2:17" x14ac:dyDescent="0.25">
      <c r="B147">
        <v>0</v>
      </c>
      <c r="C147">
        <v>33.112099748692472</v>
      </c>
      <c r="D147">
        <v>13.714062505401211</v>
      </c>
      <c r="E147">
        <v>19.585048757807989</v>
      </c>
      <c r="F147">
        <v>17.052615568622166</v>
      </c>
      <c r="G147">
        <v>19.16228520465835</v>
      </c>
      <c r="H147">
        <v>21.147510949334052</v>
      </c>
      <c r="I147">
        <v>18.21962272760269</v>
      </c>
      <c r="J147">
        <v>19.193741854974473</v>
      </c>
      <c r="K147">
        <v>15.648473661104717</v>
      </c>
      <c r="L147">
        <v>19.542876105735825</v>
      </c>
      <c r="M147">
        <v>13.604828422984786</v>
      </c>
      <c r="N147">
        <v>24.447002457766853</v>
      </c>
      <c r="O147">
        <v>25.721860989259799</v>
      </c>
      <c r="P147">
        <v>25.248974202089968</v>
      </c>
      <c r="Q147">
        <v>28.00748046058067</v>
      </c>
    </row>
    <row r="148" spans="2:17" x14ac:dyDescent="0.25">
      <c r="B148">
        <v>0</v>
      </c>
      <c r="C148">
        <v>28.628992121746116</v>
      </c>
      <c r="D148">
        <v>12.4750694001541</v>
      </c>
      <c r="E148">
        <v>18.305051004044195</v>
      </c>
      <c r="F148">
        <v>33.302857479917272</v>
      </c>
      <c r="G148">
        <v>29.270091022034777</v>
      </c>
      <c r="H148">
        <v>14.52592229394698</v>
      </c>
      <c r="I148">
        <v>13.416257147386387</v>
      </c>
      <c r="J148">
        <v>9.9390605818184508</v>
      </c>
      <c r="K148">
        <v>28.70641062034337</v>
      </c>
      <c r="L148">
        <v>13.974407656320853</v>
      </c>
      <c r="M148">
        <v>18.956472370812488</v>
      </c>
      <c r="N148">
        <v>35.619882545077843</v>
      </c>
      <c r="O148">
        <v>31.704349813642612</v>
      </c>
      <c r="P148">
        <v>18.471316446269721</v>
      </c>
      <c r="Q148">
        <v>19.736187249541938</v>
      </c>
    </row>
    <row r="149" spans="2:17" x14ac:dyDescent="0.25">
      <c r="B149">
        <v>0</v>
      </c>
      <c r="C149">
        <v>24.168836846807459</v>
      </c>
      <c r="D149">
        <v>13.267879433028556</v>
      </c>
      <c r="E149">
        <v>14.206601149403438</v>
      </c>
      <c r="F149">
        <v>13.724409299142701</v>
      </c>
      <c r="G149">
        <v>14.744869187243776</v>
      </c>
      <c r="H149">
        <v>9.442659722090216</v>
      </c>
      <c r="I149">
        <v>9.782918622996938</v>
      </c>
      <c r="J149">
        <v>10.273664467973211</v>
      </c>
      <c r="K149">
        <v>14.42615368043543</v>
      </c>
      <c r="L149">
        <v>14.028234518853639</v>
      </c>
      <c r="M149">
        <v>12.360522363943961</v>
      </c>
      <c r="N149">
        <v>17.181173608074971</v>
      </c>
      <c r="O149">
        <v>17.836346240360914</v>
      </c>
      <c r="P149">
        <v>17.280019769232233</v>
      </c>
      <c r="Q149">
        <v>17.236616166416383</v>
      </c>
    </row>
    <row r="150" spans="2:17" x14ac:dyDescent="0.25">
      <c r="B150">
        <v>0</v>
      </c>
      <c r="C150">
        <v>24.966002070709202</v>
      </c>
      <c r="D150">
        <v>14.113927953600536</v>
      </c>
      <c r="E150">
        <v>16.336532438406138</v>
      </c>
      <c r="F150">
        <v>17.898327529072692</v>
      </c>
      <c r="G150">
        <v>20.843732859039228</v>
      </c>
      <c r="H150">
        <v>11.389549734345536</v>
      </c>
      <c r="I150">
        <v>12.192517534492888</v>
      </c>
      <c r="J150">
        <v>8.9670147059300831</v>
      </c>
      <c r="K150">
        <v>17.988555923753761</v>
      </c>
      <c r="L150">
        <v>13.062345224224053</v>
      </c>
      <c r="M150">
        <v>18.024257806541232</v>
      </c>
      <c r="N150">
        <v>22.052403872680596</v>
      </c>
      <c r="O150">
        <v>21.078716160294963</v>
      </c>
      <c r="P150">
        <v>18.505259536459736</v>
      </c>
      <c r="Q150">
        <v>15.540055889674692</v>
      </c>
    </row>
    <row r="151" spans="2:17" x14ac:dyDescent="0.25">
      <c r="B151">
        <v>0</v>
      </c>
      <c r="C151">
        <v>28.367770838514428</v>
      </c>
      <c r="D151">
        <v>8.8040687512478417</v>
      </c>
      <c r="E151">
        <v>16.257141155825185</v>
      </c>
      <c r="F151">
        <v>18.626376128311378</v>
      </c>
      <c r="G151">
        <v>22.411757906498583</v>
      </c>
      <c r="H151">
        <v>16.239277320284558</v>
      </c>
      <c r="I151">
        <v>19.591373518790302</v>
      </c>
      <c r="J151">
        <v>12.783851092671275</v>
      </c>
      <c r="K151">
        <v>17.644915987432267</v>
      </c>
      <c r="L151">
        <v>16.726854949158124</v>
      </c>
      <c r="M151">
        <v>14.514541512401355</v>
      </c>
      <c r="N151">
        <v>19.524471703334232</v>
      </c>
      <c r="O151">
        <v>20.599804548622906</v>
      </c>
      <c r="P151">
        <v>16.56047608873072</v>
      </c>
      <c r="Q151">
        <v>23.129463769689622</v>
      </c>
    </row>
    <row r="152" spans="2:17" x14ac:dyDescent="0.25">
      <c r="B152">
        <v>0</v>
      </c>
      <c r="C152">
        <v>44.880117265207829</v>
      </c>
      <c r="D152">
        <v>19.365960183675607</v>
      </c>
      <c r="E152">
        <v>26.236968455060801</v>
      </c>
      <c r="F152">
        <v>33.910809638482128</v>
      </c>
      <c r="G152">
        <v>33.664388171769602</v>
      </c>
      <c r="H152">
        <v>26.733924645138131</v>
      </c>
      <c r="I152">
        <v>29.316301957910166</v>
      </c>
      <c r="J152">
        <v>27.697922431458188</v>
      </c>
      <c r="K152">
        <v>25.185844414197469</v>
      </c>
      <c r="L152">
        <v>26.729437456062939</v>
      </c>
      <c r="M152">
        <v>24.988034162466157</v>
      </c>
      <c r="N152">
        <v>41.239511195536743</v>
      </c>
      <c r="O152">
        <v>40.570172158487516</v>
      </c>
      <c r="P152">
        <v>34.247722751544337</v>
      </c>
      <c r="Q152">
        <v>32.164919155810161</v>
      </c>
    </row>
    <row r="153" spans="2:17" x14ac:dyDescent="0.25">
      <c r="B153">
        <v>0</v>
      </c>
      <c r="C153">
        <v>39.575464072076308</v>
      </c>
      <c r="D153">
        <v>17.090933141286616</v>
      </c>
      <c r="E153">
        <v>21.535442907744088</v>
      </c>
      <c r="F153">
        <v>20.714957597848294</v>
      </c>
      <c r="G153">
        <v>19.999191640088775</v>
      </c>
      <c r="H153">
        <v>14.815399991181527</v>
      </c>
      <c r="I153">
        <v>15.616043739619922</v>
      </c>
      <c r="J153">
        <v>14.551213274739489</v>
      </c>
      <c r="K153">
        <v>33.29414012551625</v>
      </c>
      <c r="L153">
        <v>21.780890371698586</v>
      </c>
      <c r="M153">
        <v>14.667323152897602</v>
      </c>
      <c r="N153">
        <v>40.451432266788167</v>
      </c>
      <c r="O153">
        <v>35.375666896926759</v>
      </c>
      <c r="P153">
        <v>21.629139170181809</v>
      </c>
      <c r="Q153">
        <v>22.105336645159394</v>
      </c>
    </row>
    <row r="154" spans="2:17" x14ac:dyDescent="0.25">
      <c r="B154">
        <v>0</v>
      </c>
      <c r="C154">
        <v>32.763330833121159</v>
      </c>
      <c r="D154">
        <v>12.507483433227131</v>
      </c>
      <c r="E154">
        <v>14.869151739941234</v>
      </c>
      <c r="F154">
        <v>22.286524315136834</v>
      </c>
      <c r="G154">
        <v>18.272651578230263</v>
      </c>
      <c r="H154">
        <v>15.608893415266891</v>
      </c>
      <c r="I154">
        <v>9.0189993187495272</v>
      </c>
      <c r="J154">
        <v>9.8234253824292441</v>
      </c>
      <c r="K154">
        <v>23.167333007617618</v>
      </c>
      <c r="L154">
        <v>12.882859325217966</v>
      </c>
      <c r="M154">
        <v>16.903269314139045</v>
      </c>
      <c r="N154">
        <v>29.315102428417088</v>
      </c>
      <c r="O154">
        <v>22.111738840222682</v>
      </c>
      <c r="P154">
        <v>14.392964540568808</v>
      </c>
      <c r="Q154">
        <v>14.131474459988578</v>
      </c>
    </row>
    <row r="155" spans="2:17" x14ac:dyDescent="0.25">
      <c r="B155">
        <v>0</v>
      </c>
      <c r="C155">
        <v>37.710949090306826</v>
      </c>
      <c r="D155">
        <v>15.268326890480905</v>
      </c>
      <c r="E155">
        <v>21.538391060586306</v>
      </c>
      <c r="F155">
        <v>28.126662837368777</v>
      </c>
      <c r="G155">
        <v>23.598811743023571</v>
      </c>
      <c r="H155">
        <v>18.68016083051128</v>
      </c>
      <c r="I155">
        <v>17.582467923757033</v>
      </c>
      <c r="J155">
        <v>20.501309126532451</v>
      </c>
      <c r="K155">
        <v>22.793249629110182</v>
      </c>
      <c r="L155">
        <v>22.367210873326592</v>
      </c>
      <c r="M155">
        <v>15.867388829961554</v>
      </c>
      <c r="N155">
        <v>15.642212018592064</v>
      </c>
      <c r="O155">
        <v>18.580082247680394</v>
      </c>
      <c r="P155">
        <v>31.781293057576899</v>
      </c>
      <c r="Q155">
        <v>30.438689534387919</v>
      </c>
    </row>
    <row r="156" spans="2:17" x14ac:dyDescent="0.25">
      <c r="B156">
        <v>0</v>
      </c>
      <c r="C156">
        <v>33.305000106249601</v>
      </c>
      <c r="D156">
        <v>14.095780474156555</v>
      </c>
      <c r="E156">
        <v>19.376385671887064</v>
      </c>
      <c r="F156">
        <v>19.751446765407962</v>
      </c>
      <c r="G156">
        <v>20.711588998207922</v>
      </c>
      <c r="H156">
        <v>12.222245833244791</v>
      </c>
      <c r="I156">
        <v>8.8891958321822973</v>
      </c>
      <c r="J156">
        <v>7.2614519362219063</v>
      </c>
      <c r="K156">
        <v>26.92400320165466</v>
      </c>
      <c r="L156">
        <v>16.899353294091814</v>
      </c>
      <c r="M156">
        <v>12.870014237446609</v>
      </c>
      <c r="N156">
        <v>39.800746580533655</v>
      </c>
      <c r="O156">
        <v>36.145760286732262</v>
      </c>
      <c r="P156">
        <v>12.893743315129235</v>
      </c>
      <c r="Q156">
        <v>12.07455888707084</v>
      </c>
    </row>
    <row r="157" spans="2:17" x14ac:dyDescent="0.25">
      <c r="B157">
        <v>0</v>
      </c>
      <c r="C157">
        <v>32.413710855586807</v>
      </c>
      <c r="D157">
        <v>12.697150694189085</v>
      </c>
      <c r="E157">
        <v>17.920381100035446</v>
      </c>
      <c r="F157">
        <v>25.014658967809901</v>
      </c>
      <c r="G157">
        <v>21.898344613284834</v>
      </c>
      <c r="H157">
        <v>23.333432716165941</v>
      </c>
      <c r="I157">
        <v>22.208750327135157</v>
      </c>
      <c r="J157">
        <v>20.926049234255277</v>
      </c>
      <c r="K157">
        <v>21.142372533235275</v>
      </c>
      <c r="L157">
        <v>21.393148547519903</v>
      </c>
      <c r="M157">
        <v>16.090080599477247</v>
      </c>
      <c r="N157">
        <v>21.643593285695829</v>
      </c>
      <c r="O157">
        <v>18.061835998449627</v>
      </c>
      <c r="P157">
        <v>27.648966584178915</v>
      </c>
      <c r="Q157">
        <v>32.698277032958664</v>
      </c>
    </row>
    <row r="158" spans="2:17" x14ac:dyDescent="0.25">
      <c r="B158">
        <v>0</v>
      </c>
      <c r="C158">
        <v>36.827760149703039</v>
      </c>
      <c r="D158">
        <v>14.454774742790363</v>
      </c>
      <c r="E158">
        <v>22.223948047721539</v>
      </c>
      <c r="F158">
        <v>27.273466912226979</v>
      </c>
      <c r="G158">
        <v>23.222091552577272</v>
      </c>
      <c r="H158">
        <v>21.871509826110756</v>
      </c>
      <c r="I158">
        <v>15.101219665535018</v>
      </c>
      <c r="J158">
        <v>15.040939046308829</v>
      </c>
      <c r="K158">
        <v>29.810060576475028</v>
      </c>
      <c r="L158">
        <v>19.309028779372934</v>
      </c>
      <c r="M158">
        <v>26.201359457400464</v>
      </c>
      <c r="N158">
        <v>35.306321698804005</v>
      </c>
      <c r="O158">
        <v>37.467548316950314</v>
      </c>
      <c r="P158">
        <v>19.889645786643591</v>
      </c>
      <c r="Q158">
        <v>22.871502429715758</v>
      </c>
    </row>
    <row r="159" spans="2:17" x14ac:dyDescent="0.25">
      <c r="B159">
        <v>0</v>
      </c>
      <c r="C159">
        <v>31.460062593550141</v>
      </c>
      <c r="D159">
        <v>12.112814419748497</v>
      </c>
      <c r="E159">
        <v>17.849782117361247</v>
      </c>
      <c r="F159">
        <v>17.762164422569519</v>
      </c>
      <c r="G159">
        <v>15.655689010285123</v>
      </c>
      <c r="H159">
        <v>16.812308958577407</v>
      </c>
      <c r="I159">
        <v>15.912568160924501</v>
      </c>
      <c r="J159">
        <v>15.03838252425251</v>
      </c>
      <c r="K159">
        <v>15.475475342588505</v>
      </c>
      <c r="L159">
        <v>17.964282513964068</v>
      </c>
      <c r="M159">
        <v>13.984315105091452</v>
      </c>
      <c r="N159">
        <v>22.736791798452753</v>
      </c>
      <c r="O159">
        <v>19.692408789647835</v>
      </c>
      <c r="P159">
        <v>21.271850492351703</v>
      </c>
      <c r="Q159">
        <v>21.769678303668329</v>
      </c>
    </row>
    <row r="160" spans="2:17" x14ac:dyDescent="0.25">
      <c r="B160">
        <v>0</v>
      </c>
      <c r="C160">
        <v>36.961156265559588</v>
      </c>
      <c r="D160">
        <v>21.366859050330653</v>
      </c>
      <c r="E160">
        <v>20.816356585341907</v>
      </c>
      <c r="F160">
        <v>30.052525649207208</v>
      </c>
      <c r="G160">
        <v>29.655953491307674</v>
      </c>
      <c r="H160">
        <v>23.98157043977082</v>
      </c>
      <c r="I160">
        <v>21.826546140521891</v>
      </c>
      <c r="J160">
        <v>22.014137744833342</v>
      </c>
      <c r="K160">
        <v>22.790451412021291</v>
      </c>
      <c r="L160">
        <v>20.158208096944534</v>
      </c>
      <c r="M160">
        <v>26.296836539338138</v>
      </c>
      <c r="N160">
        <v>22.760997776951829</v>
      </c>
      <c r="O160">
        <v>30.844618049468082</v>
      </c>
      <c r="P160">
        <v>26.592424805570946</v>
      </c>
      <c r="Q160">
        <v>28.104027433957235</v>
      </c>
    </row>
    <row r="161" spans="2:17" x14ac:dyDescent="0.25">
      <c r="B161">
        <v>0</v>
      </c>
      <c r="C161">
        <v>34.010291954783533</v>
      </c>
      <c r="D161">
        <v>11.905518413820438</v>
      </c>
      <c r="E161">
        <v>18.120326119356537</v>
      </c>
      <c r="F161">
        <v>20.200663637822768</v>
      </c>
      <c r="G161">
        <v>14.533864855038045</v>
      </c>
      <c r="H161">
        <v>23.885393089125969</v>
      </c>
      <c r="I161">
        <v>22.476227287765283</v>
      </c>
      <c r="J161">
        <v>22.91810656857318</v>
      </c>
      <c r="K161">
        <v>17.08621723165415</v>
      </c>
      <c r="L161">
        <v>22.545670139901141</v>
      </c>
      <c r="M161">
        <v>14.277057326384682</v>
      </c>
      <c r="N161">
        <v>23.869342618585137</v>
      </c>
      <c r="O161">
        <v>21.702856656195646</v>
      </c>
      <c r="P161">
        <v>29.739228987804918</v>
      </c>
      <c r="Q161">
        <v>28.373301188717505</v>
      </c>
    </row>
    <row r="162" spans="2:17" x14ac:dyDescent="0.25">
      <c r="B162">
        <v>0</v>
      </c>
      <c r="C162">
        <v>31.474487449349219</v>
      </c>
      <c r="D162">
        <v>14.262454133137275</v>
      </c>
      <c r="E162">
        <v>20.846132412135372</v>
      </c>
      <c r="F162">
        <v>30.423032634713454</v>
      </c>
      <c r="G162">
        <v>27.472446311011741</v>
      </c>
      <c r="H162">
        <v>23.505319381078511</v>
      </c>
      <c r="I162">
        <v>18.252073870407859</v>
      </c>
      <c r="J162">
        <v>14.470260815851049</v>
      </c>
      <c r="K162">
        <v>17.460797051092243</v>
      </c>
      <c r="L162">
        <v>16.124321439002529</v>
      </c>
      <c r="M162">
        <v>19.089343445025229</v>
      </c>
      <c r="N162">
        <v>24.243217747160703</v>
      </c>
      <c r="O162">
        <v>26.945040335982114</v>
      </c>
      <c r="P162">
        <v>23.953161246571526</v>
      </c>
      <c r="Q162">
        <v>20.528883114615962</v>
      </c>
    </row>
    <row r="163" spans="2:17" x14ac:dyDescent="0.25">
      <c r="B163">
        <v>0</v>
      </c>
      <c r="C163">
        <v>38.395664074695247</v>
      </c>
      <c r="D163">
        <v>18.408442421206246</v>
      </c>
      <c r="E163">
        <v>24.099525894302744</v>
      </c>
      <c r="F163">
        <v>30.446951710918952</v>
      </c>
      <c r="G163">
        <v>29.12156128161007</v>
      </c>
      <c r="H163">
        <v>19.535623271111501</v>
      </c>
      <c r="I163">
        <v>18.375407491305644</v>
      </c>
      <c r="J163">
        <v>17.901301794050809</v>
      </c>
      <c r="K163">
        <v>30.376888617833053</v>
      </c>
      <c r="L163">
        <v>27.362360509100942</v>
      </c>
      <c r="M163">
        <v>19.573014455504488</v>
      </c>
      <c r="N163">
        <v>35.652312808114253</v>
      </c>
      <c r="O163">
        <v>32.036984600640366</v>
      </c>
      <c r="P163">
        <v>20.10084729149877</v>
      </c>
      <c r="Q163">
        <v>21.258158901643036</v>
      </c>
    </row>
    <row r="164" spans="2:17" x14ac:dyDescent="0.25">
      <c r="B164">
        <v>0</v>
      </c>
      <c r="C164">
        <v>38.183333153756919</v>
      </c>
      <c r="D164">
        <v>19.391738766597349</v>
      </c>
      <c r="E164">
        <v>21.084066902989228</v>
      </c>
      <c r="F164">
        <v>28.37127782985494</v>
      </c>
      <c r="G164">
        <v>25.261373472253645</v>
      </c>
      <c r="H164">
        <v>25.839968681873199</v>
      </c>
      <c r="I164">
        <v>23.864268962371558</v>
      </c>
      <c r="J164">
        <v>20.001221119623033</v>
      </c>
      <c r="K164">
        <v>20.232156389508425</v>
      </c>
      <c r="L164">
        <v>25.663624642193994</v>
      </c>
      <c r="M164">
        <v>26.234318489546858</v>
      </c>
      <c r="N164">
        <v>31.127057496776604</v>
      </c>
      <c r="O164">
        <v>31.016079272212703</v>
      </c>
      <c r="P164">
        <v>27.642915889998669</v>
      </c>
      <c r="Q164">
        <v>27.081560016233709</v>
      </c>
    </row>
    <row r="165" spans="2:17" x14ac:dyDescent="0.25">
      <c r="B165">
        <v>0</v>
      </c>
      <c r="C165">
        <v>32.523907941289806</v>
      </c>
      <c r="D165">
        <v>10.863137982975445</v>
      </c>
      <c r="E165">
        <v>17.608505272007566</v>
      </c>
      <c r="F165">
        <v>24.113216800364313</v>
      </c>
      <c r="G165">
        <v>25.771884961642204</v>
      </c>
      <c r="H165">
        <v>11.725575366938733</v>
      </c>
      <c r="I165">
        <v>10.621781623287911</v>
      </c>
      <c r="J165">
        <v>8.1889515535783097</v>
      </c>
      <c r="K165">
        <v>27.282026132343152</v>
      </c>
      <c r="L165">
        <v>16.274214453357622</v>
      </c>
      <c r="M165">
        <v>19.80243107857218</v>
      </c>
      <c r="N165">
        <v>40.310715661890917</v>
      </c>
      <c r="O165">
        <v>38.630679230742281</v>
      </c>
      <c r="P165">
        <v>17.850562230707254</v>
      </c>
      <c r="Q165">
        <v>15.288121343748905</v>
      </c>
    </row>
    <row r="166" spans="2:17" x14ac:dyDescent="0.25">
      <c r="B166">
        <v>0</v>
      </c>
      <c r="C166">
        <v>23.76500879826105</v>
      </c>
      <c r="D166">
        <v>10.582173170479246</v>
      </c>
      <c r="E166">
        <v>13.103263119759859</v>
      </c>
      <c r="F166">
        <v>15.718158058172033</v>
      </c>
      <c r="G166">
        <v>13.140138184452955</v>
      </c>
      <c r="H166">
        <v>7.6172885829624271</v>
      </c>
      <c r="I166">
        <v>5.2863963357830457</v>
      </c>
      <c r="J166">
        <v>3.1906634923920922</v>
      </c>
      <c r="K166">
        <v>16.36832367249767</v>
      </c>
      <c r="L166">
        <v>11.406039747438152</v>
      </c>
      <c r="M166">
        <v>17.239739674981884</v>
      </c>
      <c r="N166">
        <v>26.777119345823415</v>
      </c>
      <c r="O166">
        <v>26.285775282061895</v>
      </c>
      <c r="P166">
        <v>6.2030975054342203</v>
      </c>
      <c r="Q166">
        <v>8.123188593313321</v>
      </c>
    </row>
    <row r="167" spans="2:17" x14ac:dyDescent="0.25">
      <c r="B167">
        <v>0</v>
      </c>
      <c r="C167">
        <v>26.121777465418649</v>
      </c>
      <c r="D167">
        <v>11.062837427722583</v>
      </c>
      <c r="E167">
        <v>17.126473500942403</v>
      </c>
      <c r="F167">
        <v>13.302878318372041</v>
      </c>
      <c r="G167">
        <v>19.144810401558956</v>
      </c>
      <c r="H167">
        <v>13.418202728173018</v>
      </c>
      <c r="I167">
        <v>10.994473373159122</v>
      </c>
      <c r="J167">
        <v>14.3011851899179</v>
      </c>
      <c r="K167">
        <v>14.990256524933713</v>
      </c>
      <c r="L167">
        <v>10.661597929910871</v>
      </c>
      <c r="M167">
        <v>10.055905184806569</v>
      </c>
      <c r="N167">
        <v>16.278311982877042</v>
      </c>
      <c r="O167">
        <v>17.189087307925757</v>
      </c>
      <c r="P167">
        <v>20.312749576717888</v>
      </c>
      <c r="Q167">
        <v>25.856946618534966</v>
      </c>
    </row>
    <row r="168" spans="2:17" x14ac:dyDescent="0.25">
      <c r="B168">
        <v>0</v>
      </c>
      <c r="C168">
        <v>34.778248353186484</v>
      </c>
      <c r="D168">
        <v>16.836819359167681</v>
      </c>
      <c r="E168">
        <v>16.721740824380777</v>
      </c>
      <c r="F168">
        <v>25.525429109458088</v>
      </c>
      <c r="G168">
        <v>20.915072762822778</v>
      </c>
      <c r="H168">
        <v>19.291707852035699</v>
      </c>
      <c r="I168">
        <v>16.35810708436447</v>
      </c>
      <c r="J168">
        <v>13.459498849214652</v>
      </c>
      <c r="K168">
        <v>21.42156261498835</v>
      </c>
      <c r="L168">
        <v>21.70258511843349</v>
      </c>
      <c r="M168">
        <v>17.195763378330604</v>
      </c>
      <c r="N168">
        <v>33.715846206015833</v>
      </c>
      <c r="O168">
        <v>27.800665218865667</v>
      </c>
      <c r="P168">
        <v>16.224991161679931</v>
      </c>
      <c r="Q168">
        <v>17.479311116081416</v>
      </c>
    </row>
    <row r="169" spans="2:17" x14ac:dyDescent="0.25">
      <c r="B169">
        <v>0</v>
      </c>
      <c r="C169">
        <v>40.165885904833878</v>
      </c>
      <c r="D169">
        <v>20.337347806468888</v>
      </c>
      <c r="E169">
        <v>21.606987604412375</v>
      </c>
      <c r="F169">
        <v>39.956419182896362</v>
      </c>
      <c r="G169">
        <v>36.610087418423532</v>
      </c>
      <c r="H169">
        <v>28.697307747333976</v>
      </c>
      <c r="I169">
        <v>28.127602284691321</v>
      </c>
      <c r="J169">
        <v>22.116897838200714</v>
      </c>
      <c r="K169">
        <v>30.451178846428977</v>
      </c>
      <c r="L169">
        <v>25.220013426413352</v>
      </c>
      <c r="M169">
        <v>24.107748801344108</v>
      </c>
      <c r="N169">
        <v>35.20691717076857</v>
      </c>
      <c r="O169">
        <v>37.317358591620597</v>
      </c>
      <c r="P169">
        <v>27.932442396651467</v>
      </c>
      <c r="Q169">
        <v>29.249404799025669</v>
      </c>
    </row>
    <row r="170" spans="2:17" x14ac:dyDescent="0.25">
      <c r="B170">
        <v>0</v>
      </c>
      <c r="C170">
        <v>33.136318860347046</v>
      </c>
      <c r="D170">
        <v>11.227413943940427</v>
      </c>
      <c r="E170">
        <v>20.409597222509248</v>
      </c>
      <c r="F170">
        <v>29.058945903683341</v>
      </c>
      <c r="G170">
        <v>21.479055157163817</v>
      </c>
      <c r="H170">
        <v>14.997898971529342</v>
      </c>
      <c r="I170">
        <v>14.981710719378372</v>
      </c>
      <c r="J170">
        <v>8.1860891249388636</v>
      </c>
      <c r="K170">
        <v>28.359751183120132</v>
      </c>
      <c r="L170">
        <v>13.99181632189134</v>
      </c>
      <c r="M170">
        <v>17.91763968395021</v>
      </c>
      <c r="N170">
        <v>31.262959212493197</v>
      </c>
      <c r="O170">
        <v>34.053193907706294</v>
      </c>
      <c r="P170">
        <v>15.24382263186537</v>
      </c>
      <c r="Q170">
        <v>15.217645883706352</v>
      </c>
    </row>
    <row r="171" spans="2:17" x14ac:dyDescent="0.25">
      <c r="B171">
        <v>0</v>
      </c>
      <c r="C171">
        <v>37.095333289397573</v>
      </c>
      <c r="D171">
        <v>14.977336467417967</v>
      </c>
      <c r="E171">
        <v>20.089995093839473</v>
      </c>
      <c r="F171">
        <v>32.108989989968002</v>
      </c>
      <c r="G171">
        <v>24.335288474916339</v>
      </c>
      <c r="H171">
        <v>20.86509523077261</v>
      </c>
      <c r="I171">
        <v>15.180905516135409</v>
      </c>
      <c r="J171">
        <v>16.079758060382389</v>
      </c>
      <c r="K171">
        <v>25.509105687484894</v>
      </c>
      <c r="L171">
        <v>18.863454962178629</v>
      </c>
      <c r="M171">
        <v>18.609359782664413</v>
      </c>
      <c r="N171">
        <v>32.7204293988855</v>
      </c>
      <c r="O171">
        <v>30.195587384577081</v>
      </c>
      <c r="P171">
        <v>23.614009651223245</v>
      </c>
      <c r="Q171">
        <v>23.201379583049579</v>
      </c>
    </row>
    <row r="172" spans="2:17" x14ac:dyDescent="0.25">
      <c r="B172">
        <v>0</v>
      </c>
      <c r="C172">
        <v>29.730085947959516</v>
      </c>
      <c r="D172">
        <v>8.613178687125842</v>
      </c>
      <c r="E172">
        <v>17.385211956408639</v>
      </c>
      <c r="F172">
        <v>20.678149517539904</v>
      </c>
      <c r="G172">
        <v>23.383880075195794</v>
      </c>
      <c r="H172">
        <v>14.168233245697397</v>
      </c>
      <c r="I172">
        <v>13.920239738618312</v>
      </c>
      <c r="J172">
        <v>14.745381771263274</v>
      </c>
      <c r="K172">
        <v>25.338346386231681</v>
      </c>
      <c r="L172">
        <v>13.673286763736758</v>
      </c>
      <c r="M172">
        <v>16.641578279237219</v>
      </c>
      <c r="N172">
        <v>30.693618762876586</v>
      </c>
      <c r="O172">
        <v>24.44244816415436</v>
      </c>
      <c r="P172">
        <v>18.728885867491694</v>
      </c>
      <c r="Q172">
        <v>16.672447401097415</v>
      </c>
    </row>
    <row r="173" spans="2:17" x14ac:dyDescent="0.25">
      <c r="B173">
        <v>0</v>
      </c>
      <c r="C173">
        <v>31.995688160122963</v>
      </c>
      <c r="D173">
        <v>10.351136108598515</v>
      </c>
      <c r="E173">
        <v>20.903922142045879</v>
      </c>
      <c r="F173">
        <v>23.512789297931814</v>
      </c>
      <c r="G173">
        <v>25.044716635948777</v>
      </c>
      <c r="H173">
        <v>18.391629317790763</v>
      </c>
      <c r="I173">
        <v>18.591919040785655</v>
      </c>
      <c r="J173">
        <v>14.918693934179833</v>
      </c>
      <c r="K173">
        <v>15.246842631446505</v>
      </c>
      <c r="L173">
        <v>22.718091364758529</v>
      </c>
      <c r="M173">
        <v>17.619714765671226</v>
      </c>
      <c r="N173">
        <v>23.46926283860525</v>
      </c>
      <c r="O173">
        <v>20.653645000918136</v>
      </c>
      <c r="P173">
        <v>24.055509837659908</v>
      </c>
      <c r="Q173">
        <v>22.678645510993832</v>
      </c>
    </row>
    <row r="174" spans="2:17" x14ac:dyDescent="0.25">
      <c r="B174">
        <v>0</v>
      </c>
      <c r="C174">
        <v>24.023843289913021</v>
      </c>
      <c r="D174">
        <v>12.68963706850464</v>
      </c>
      <c r="E174">
        <v>13.27419463269873</v>
      </c>
      <c r="F174">
        <v>21.824869627016419</v>
      </c>
      <c r="G174">
        <v>17.9487343656462</v>
      </c>
      <c r="H174">
        <v>7.4052494933941153</v>
      </c>
      <c r="I174">
        <v>6.0043601719738904</v>
      </c>
      <c r="J174">
        <v>5.3676214013375034</v>
      </c>
      <c r="K174">
        <v>23.401510373815917</v>
      </c>
      <c r="L174">
        <v>9.4364749834332677</v>
      </c>
      <c r="M174">
        <v>8.0483908660479617</v>
      </c>
      <c r="N174">
        <v>25.40904623639047</v>
      </c>
      <c r="O174">
        <v>27.294612530532408</v>
      </c>
      <c r="P174">
        <v>16.122392140165765</v>
      </c>
      <c r="Q174">
        <v>14.209934917550493</v>
      </c>
    </row>
    <row r="175" spans="2:17" x14ac:dyDescent="0.25">
      <c r="B175">
        <v>0</v>
      </c>
      <c r="C175">
        <v>29.140922204917409</v>
      </c>
      <c r="D175">
        <v>12.925102765082849</v>
      </c>
      <c r="E175">
        <v>15.698483417162407</v>
      </c>
      <c r="F175">
        <v>18.516544540046468</v>
      </c>
      <c r="G175">
        <v>15.096573646181735</v>
      </c>
      <c r="H175">
        <v>17.41102203385503</v>
      </c>
      <c r="I175">
        <v>15.257742487297982</v>
      </c>
      <c r="J175">
        <v>12.614892639211581</v>
      </c>
      <c r="K175">
        <v>16.916983685245231</v>
      </c>
      <c r="L175">
        <v>19.320793014527535</v>
      </c>
      <c r="M175">
        <v>13.587969464089667</v>
      </c>
      <c r="N175">
        <v>17.262299895320041</v>
      </c>
      <c r="O175">
        <v>20.905353996987262</v>
      </c>
      <c r="P175">
        <v>22.648530650802972</v>
      </c>
      <c r="Q175">
        <v>27.821571731304413</v>
      </c>
    </row>
    <row r="176" spans="2:17" x14ac:dyDescent="0.25">
      <c r="B176">
        <v>0</v>
      </c>
      <c r="C176">
        <v>32.968822549367708</v>
      </c>
      <c r="D176">
        <v>15.93627946357851</v>
      </c>
      <c r="E176">
        <v>18.370865539562452</v>
      </c>
      <c r="F176">
        <v>30.343047551416163</v>
      </c>
      <c r="G176">
        <v>30.662606178133451</v>
      </c>
      <c r="H176">
        <v>23.625829623357824</v>
      </c>
      <c r="I176">
        <v>23.570521399502908</v>
      </c>
      <c r="J176">
        <v>13.985128233141234</v>
      </c>
      <c r="K176">
        <v>18.973110643760414</v>
      </c>
      <c r="L176">
        <v>19.555212629393932</v>
      </c>
      <c r="M176">
        <v>14.062969437085188</v>
      </c>
      <c r="N176">
        <v>19.042416627973672</v>
      </c>
      <c r="O176">
        <v>22.376273454783821</v>
      </c>
      <c r="P176">
        <v>25.695449703657168</v>
      </c>
      <c r="Q176">
        <v>23.479706661568294</v>
      </c>
    </row>
    <row r="177" spans="1:20" x14ac:dyDescent="0.25">
      <c r="B177">
        <v>0</v>
      </c>
      <c r="C177">
        <v>48.781440984492583</v>
      </c>
      <c r="D177">
        <v>22.188500394961128</v>
      </c>
      <c r="E177">
        <v>27.241508335758535</v>
      </c>
      <c r="F177">
        <v>32.139442065438821</v>
      </c>
      <c r="G177">
        <v>32.726063276930113</v>
      </c>
      <c r="H177">
        <v>21.780235313682287</v>
      </c>
      <c r="I177">
        <v>22.622126138111671</v>
      </c>
      <c r="J177">
        <v>16.878559847004531</v>
      </c>
      <c r="K177">
        <v>39.516900178771877</v>
      </c>
      <c r="L177">
        <v>31.687523385856238</v>
      </c>
      <c r="M177">
        <v>31.662162723984533</v>
      </c>
      <c r="N177">
        <v>47.327152538144929</v>
      </c>
      <c r="O177">
        <v>43.535941462603418</v>
      </c>
      <c r="P177">
        <v>28.260923793289816</v>
      </c>
      <c r="Q177">
        <v>22.154824761983953</v>
      </c>
    </row>
    <row r="178" spans="1:20" x14ac:dyDescent="0.25">
      <c r="B178">
        <v>0</v>
      </c>
      <c r="C178">
        <v>39.846649049814459</v>
      </c>
      <c r="D178">
        <v>17.841279658158101</v>
      </c>
      <c r="E178">
        <v>22.923577532891038</v>
      </c>
      <c r="F178">
        <v>33.177428876644555</v>
      </c>
      <c r="G178">
        <v>30.015531879005959</v>
      </c>
      <c r="H178">
        <v>29.221016529854943</v>
      </c>
      <c r="I178">
        <v>28.741355560553245</v>
      </c>
      <c r="J178">
        <v>24.191077251771056</v>
      </c>
      <c r="K178">
        <v>26.616791296525356</v>
      </c>
      <c r="L178">
        <v>25.532370965928258</v>
      </c>
      <c r="M178">
        <v>19.280262566063197</v>
      </c>
      <c r="N178">
        <v>30.058051276284719</v>
      </c>
      <c r="O178">
        <v>27.231389857191051</v>
      </c>
      <c r="P178">
        <v>35.272124142584055</v>
      </c>
      <c r="Q178">
        <v>35.763732711121108</v>
      </c>
    </row>
    <row r="179" spans="1:20" x14ac:dyDescent="0.25">
      <c r="B179">
        <v>0</v>
      </c>
      <c r="C179">
        <v>30.280624515059912</v>
      </c>
      <c r="D179">
        <v>13.606058371865224</v>
      </c>
      <c r="E179">
        <v>18.198638481334413</v>
      </c>
      <c r="F179">
        <v>20.727875321684238</v>
      </c>
      <c r="G179">
        <v>19.919671100906157</v>
      </c>
      <c r="H179">
        <v>13.891492790411089</v>
      </c>
      <c r="I179">
        <v>13.58674854035228</v>
      </c>
      <c r="J179">
        <v>10.630939967489265</v>
      </c>
      <c r="K179">
        <v>22.413799156686995</v>
      </c>
      <c r="L179">
        <v>17.0207387590449</v>
      </c>
      <c r="M179">
        <v>16.947361399295719</v>
      </c>
      <c r="N179">
        <v>25.619933363526886</v>
      </c>
      <c r="O179">
        <v>28.301893416751806</v>
      </c>
      <c r="P179">
        <v>18.290974584750849</v>
      </c>
      <c r="Q179">
        <v>20.090299793911434</v>
      </c>
    </row>
    <row r="180" spans="1:20" x14ac:dyDescent="0.25">
      <c r="B180">
        <v>0</v>
      </c>
      <c r="C180">
        <v>34.674115980042963</v>
      </c>
      <c r="D180">
        <v>13.902064266150044</v>
      </c>
      <c r="E180">
        <v>19.171199426182532</v>
      </c>
      <c r="F180">
        <v>21.305434740569108</v>
      </c>
      <c r="G180">
        <v>21.315279648114878</v>
      </c>
      <c r="H180">
        <v>14.217101307614685</v>
      </c>
      <c r="I180">
        <v>17.437089282763324</v>
      </c>
      <c r="J180">
        <v>13.923160496605263</v>
      </c>
      <c r="K180">
        <v>21.663015846785111</v>
      </c>
      <c r="L180">
        <v>14.387629170461057</v>
      </c>
      <c r="M180">
        <v>16.941679470906539</v>
      </c>
      <c r="N180">
        <v>30.620475298072158</v>
      </c>
      <c r="O180">
        <v>31.319815337662749</v>
      </c>
      <c r="P180">
        <v>24.559879892127942</v>
      </c>
      <c r="Q180">
        <v>24.725133697360508</v>
      </c>
    </row>
    <row r="181" spans="1:20" x14ac:dyDescent="0.25">
      <c r="B181">
        <v>0</v>
      </c>
      <c r="C181">
        <v>41.452327354585719</v>
      </c>
      <c r="D181">
        <v>21.817587684264033</v>
      </c>
      <c r="E181">
        <v>23.854839880909157</v>
      </c>
      <c r="F181">
        <v>25.35218938348704</v>
      </c>
      <c r="G181">
        <v>30.344927746714113</v>
      </c>
      <c r="H181">
        <v>24.357345145595819</v>
      </c>
      <c r="I181">
        <v>24.35080967250018</v>
      </c>
      <c r="J181">
        <v>22.537942052138551</v>
      </c>
      <c r="K181">
        <v>24.964781061651294</v>
      </c>
      <c r="L181">
        <v>28.888243410064629</v>
      </c>
      <c r="M181">
        <v>22.515430978142472</v>
      </c>
      <c r="N181">
        <v>34.878730665892093</v>
      </c>
      <c r="O181">
        <v>33.113789848231789</v>
      </c>
      <c r="P181">
        <v>30.775179725510132</v>
      </c>
      <c r="Q181">
        <v>30.435698206375715</v>
      </c>
    </row>
    <row r="182" spans="1:20" x14ac:dyDescent="0.25">
      <c r="B182">
        <v>0</v>
      </c>
      <c r="C182">
        <v>28.222180042448191</v>
      </c>
      <c r="D182">
        <v>13.001570237951443</v>
      </c>
      <c r="E182">
        <v>16.831915517747138</v>
      </c>
      <c r="F182">
        <v>25.351923110106465</v>
      </c>
      <c r="G182">
        <v>19.623833106137734</v>
      </c>
      <c r="H182">
        <v>15.845253912653357</v>
      </c>
      <c r="I182">
        <v>14.90311114178731</v>
      </c>
      <c r="J182">
        <v>13.88573499214881</v>
      </c>
      <c r="K182">
        <v>18.134005142097905</v>
      </c>
      <c r="L182">
        <v>14.736769451106932</v>
      </c>
      <c r="M182">
        <v>15.927734543509395</v>
      </c>
      <c r="N182">
        <v>32.259589667489173</v>
      </c>
      <c r="O182">
        <v>27.332838679619691</v>
      </c>
      <c r="P182">
        <v>15.014580780977688</v>
      </c>
      <c r="Q182">
        <v>17.102824702776388</v>
      </c>
    </row>
    <row r="183" spans="1:20" x14ac:dyDescent="0.25">
      <c r="B183">
        <v>0</v>
      </c>
      <c r="C183">
        <v>33.035480301662638</v>
      </c>
      <c r="D183">
        <v>15.944297236700347</v>
      </c>
      <c r="E183">
        <v>20.514005765367031</v>
      </c>
      <c r="F183">
        <v>21.437774801269548</v>
      </c>
      <c r="G183">
        <v>18.969659028040649</v>
      </c>
      <c r="H183">
        <v>21.636505255801765</v>
      </c>
      <c r="I183">
        <v>19.122892583641498</v>
      </c>
      <c r="J183">
        <v>18.075735957837114</v>
      </c>
      <c r="K183">
        <v>22.751725242407478</v>
      </c>
      <c r="L183">
        <v>25.204554057595434</v>
      </c>
      <c r="M183">
        <v>19.580773374486796</v>
      </c>
      <c r="N183">
        <v>32.417814401770372</v>
      </c>
      <c r="O183">
        <v>27.674853681973037</v>
      </c>
      <c r="P183">
        <v>20.483067874093702</v>
      </c>
      <c r="Q183">
        <v>21.910578574964333</v>
      </c>
    </row>
    <row r="184" spans="1:20" x14ac:dyDescent="0.25">
      <c r="B184">
        <v>0</v>
      </c>
      <c r="C184">
        <v>31.304365240959431</v>
      </c>
      <c r="D184">
        <v>10.77725188087879</v>
      </c>
      <c r="E184">
        <v>19.37755762798988</v>
      </c>
      <c r="F184">
        <v>16.856145316661884</v>
      </c>
      <c r="G184">
        <v>15.480950886866893</v>
      </c>
      <c r="H184">
        <v>12.524282862807667</v>
      </c>
      <c r="I184">
        <v>11.766924571253096</v>
      </c>
      <c r="J184">
        <v>14.016969632235627</v>
      </c>
      <c r="K184">
        <v>25.025868341822598</v>
      </c>
      <c r="L184">
        <v>20.170297135456654</v>
      </c>
      <c r="M184">
        <v>14.425188755449042</v>
      </c>
      <c r="N184">
        <v>32.20825517199944</v>
      </c>
      <c r="O184">
        <v>29.837713705881956</v>
      </c>
      <c r="P184">
        <v>24.052551119181292</v>
      </c>
      <c r="Q184">
        <v>22.400648878148427</v>
      </c>
    </row>
    <row r="185" spans="1:20" x14ac:dyDescent="0.25">
      <c r="A185" t="s">
        <v>102</v>
      </c>
      <c r="B185">
        <f>AVERAGE(B95:B184)</f>
        <v>4.952686644767567E-3</v>
      </c>
      <c r="C185">
        <f t="shared" ref="C185:Q185" si="1">AVERAGE(C95:C184)</f>
        <v>33.179038441739571</v>
      </c>
      <c r="D185">
        <f t="shared" si="1"/>
        <v>14.723504810143492</v>
      </c>
      <c r="E185">
        <f t="shared" si="1"/>
        <v>18.850046187102606</v>
      </c>
      <c r="F185">
        <f t="shared" si="1"/>
        <v>23.798511242114177</v>
      </c>
      <c r="G185">
        <f t="shared" si="1"/>
        <v>22.140519524090802</v>
      </c>
      <c r="H185">
        <f t="shared" si="1"/>
        <v>17.96168230096011</v>
      </c>
      <c r="I185">
        <f t="shared" si="1"/>
        <v>16.835991516211436</v>
      </c>
      <c r="J185">
        <f t="shared" si="1"/>
        <v>14.473595029445564</v>
      </c>
      <c r="K185">
        <f t="shared" si="1"/>
        <v>22.831272903338053</v>
      </c>
      <c r="L185">
        <f t="shared" si="1"/>
        <v>18.531543357317293</v>
      </c>
      <c r="M185">
        <f t="shared" si="1"/>
        <v>18.480198320333134</v>
      </c>
      <c r="N185">
        <f t="shared" si="1"/>
        <v>29.320484993414482</v>
      </c>
      <c r="O185">
        <f t="shared" si="1"/>
        <v>28.057779393356839</v>
      </c>
      <c r="P185">
        <f t="shared" si="1"/>
        <v>21.663474651672924</v>
      </c>
      <c r="Q185">
        <f t="shared" si="1"/>
        <v>21.752031844247036</v>
      </c>
    </row>
    <row r="188" spans="1:20" x14ac:dyDescent="0.25">
      <c r="B188">
        <v>0</v>
      </c>
      <c r="C188">
        <v>51.727008064945238</v>
      </c>
      <c r="D188">
        <v>25.862173810591603</v>
      </c>
      <c r="E188">
        <v>27.859787012473682</v>
      </c>
      <c r="F188">
        <v>67.420205690309146</v>
      </c>
      <c r="G188">
        <v>64.147859863025147</v>
      </c>
      <c r="H188">
        <v>49.597892928540482</v>
      </c>
      <c r="I188">
        <v>48.932401924641027</v>
      </c>
      <c r="J188">
        <v>36.383088699195028</v>
      </c>
      <c r="K188">
        <v>43.155058263718388</v>
      </c>
      <c r="L188">
        <v>38.674490905082969</v>
      </c>
      <c r="M188">
        <v>37.894220756022108</v>
      </c>
      <c r="N188">
        <v>35.652606854823382</v>
      </c>
      <c r="O188">
        <v>36.789376467994863</v>
      </c>
      <c r="P188">
        <v>54.633352843254258</v>
      </c>
      <c r="Q188">
        <v>52.02611795647514</v>
      </c>
      <c r="R188">
        <v>3.0253046208107515</v>
      </c>
      <c r="S188">
        <v>1.5552194105976878</v>
      </c>
      <c r="T188">
        <v>24.574519029774166</v>
      </c>
    </row>
    <row r="189" spans="1:20" x14ac:dyDescent="0.25">
      <c r="B189">
        <v>0</v>
      </c>
      <c r="C189">
        <v>41.895385487126816</v>
      </c>
      <c r="D189">
        <v>19.676665368134007</v>
      </c>
      <c r="E189">
        <v>21.976838899316501</v>
      </c>
      <c r="F189">
        <v>52.441123348797682</v>
      </c>
      <c r="G189">
        <v>49.631688918794495</v>
      </c>
      <c r="H189">
        <v>34.616637744802922</v>
      </c>
      <c r="I189">
        <v>32.327796862272905</v>
      </c>
      <c r="J189">
        <v>30.775578142153915</v>
      </c>
      <c r="K189">
        <v>35.542373481602155</v>
      </c>
      <c r="L189">
        <v>34.715090129971315</v>
      </c>
      <c r="M189">
        <v>31.129369267273439</v>
      </c>
      <c r="N189">
        <v>30.527676452880968</v>
      </c>
      <c r="O189">
        <v>35.235683677444491</v>
      </c>
      <c r="P189">
        <v>35.930870843219886</v>
      </c>
      <c r="Q189">
        <v>40.841449162446438</v>
      </c>
      <c r="R189">
        <v>11.994900308106384</v>
      </c>
      <c r="S189">
        <v>1.2324255409569005</v>
      </c>
      <c r="T189">
        <v>29.607607040407974</v>
      </c>
    </row>
    <row r="190" spans="1:20" x14ac:dyDescent="0.25">
      <c r="B190">
        <v>1.763028366385853</v>
      </c>
      <c r="C190">
        <v>55.076940701856316</v>
      </c>
      <c r="D190">
        <v>24.393127912638242</v>
      </c>
      <c r="E190">
        <v>27.431068414010941</v>
      </c>
      <c r="F190">
        <v>68.224574381467136</v>
      </c>
      <c r="G190">
        <v>65.455445585064382</v>
      </c>
      <c r="H190">
        <v>46.51915436829249</v>
      </c>
      <c r="I190">
        <v>42.817981334566241</v>
      </c>
      <c r="J190">
        <v>29.919929298839243</v>
      </c>
      <c r="K190">
        <v>47.981866461546012</v>
      </c>
      <c r="L190">
        <v>40.971486320061864</v>
      </c>
      <c r="M190">
        <v>31.239847959772348</v>
      </c>
      <c r="N190">
        <v>49.491630831925178</v>
      </c>
      <c r="O190">
        <v>55.14526879124746</v>
      </c>
      <c r="P190">
        <v>40.691627558723283</v>
      </c>
      <c r="Q190">
        <v>32.686603193826741</v>
      </c>
      <c r="R190">
        <v>0</v>
      </c>
      <c r="S190">
        <v>2.8812359610325315</v>
      </c>
      <c r="T190">
        <v>37.95032097836004</v>
      </c>
    </row>
    <row r="191" spans="1:20" x14ac:dyDescent="0.25">
      <c r="B191">
        <v>4.7565245185124621</v>
      </c>
      <c r="C191">
        <v>41.504188625669919</v>
      </c>
      <c r="D191">
        <v>16.506604425745738</v>
      </c>
      <c r="E191">
        <v>25.406040243512646</v>
      </c>
      <c r="F191">
        <v>55.01780258825103</v>
      </c>
      <c r="G191">
        <v>52.332547888590732</v>
      </c>
      <c r="H191">
        <v>34.340040585441272</v>
      </c>
      <c r="I191">
        <v>34.755929860032261</v>
      </c>
      <c r="J191">
        <v>20.178992202540677</v>
      </c>
      <c r="K191">
        <v>38.82599549546201</v>
      </c>
      <c r="L191">
        <v>29.0557566657499</v>
      </c>
      <c r="M191">
        <v>27.847856627840422</v>
      </c>
      <c r="N191">
        <v>38.122440181073507</v>
      </c>
      <c r="O191">
        <v>38.82599549546201</v>
      </c>
      <c r="P191">
        <v>36.019579130460642</v>
      </c>
      <c r="Q191">
        <v>30.745330072622668</v>
      </c>
      <c r="R191">
        <v>4.6041432829608047</v>
      </c>
      <c r="S191">
        <v>0</v>
      </c>
      <c r="T191">
        <v>28.128089436635424</v>
      </c>
    </row>
    <row r="192" spans="1:20" x14ac:dyDescent="0.25">
      <c r="B192">
        <v>3.709660244618</v>
      </c>
      <c r="C192">
        <v>40.05647290365458</v>
      </c>
      <c r="D192">
        <v>21.084808495169693</v>
      </c>
      <c r="E192">
        <v>23.866227514568024</v>
      </c>
      <c r="F192">
        <v>52.465457162475261</v>
      </c>
      <c r="G192">
        <v>49.063129950099693</v>
      </c>
      <c r="H192">
        <v>30.64150721700209</v>
      </c>
      <c r="I192">
        <v>31.206970621605844</v>
      </c>
      <c r="J192">
        <v>22.639098489772088</v>
      </c>
      <c r="K192">
        <v>38.801437892657418</v>
      </c>
      <c r="L192">
        <v>34.916998050252808</v>
      </c>
      <c r="M192">
        <v>36.872253004483319</v>
      </c>
      <c r="N192">
        <v>41.264508358944418</v>
      </c>
      <c r="O192">
        <v>37.113860095541284</v>
      </c>
      <c r="P192">
        <v>28.765196828998725</v>
      </c>
      <c r="Q192">
        <v>27.954087309018405</v>
      </c>
      <c r="R192">
        <v>5.0014136585115097</v>
      </c>
      <c r="S192">
        <v>0</v>
      </c>
      <c r="T192">
        <v>27.844299284358325</v>
      </c>
    </row>
    <row r="193" spans="2:20" x14ac:dyDescent="0.25">
      <c r="B193">
        <v>0</v>
      </c>
      <c r="C193">
        <v>47.431238157271437</v>
      </c>
      <c r="D193">
        <v>16.645695168166746</v>
      </c>
      <c r="E193">
        <v>25.795313240170536</v>
      </c>
      <c r="F193">
        <v>61.528526172430134</v>
      </c>
      <c r="G193">
        <v>58.170372453813357</v>
      </c>
      <c r="H193">
        <v>41.445479038370443</v>
      </c>
      <c r="I193">
        <v>38.789006987209852</v>
      </c>
      <c r="J193">
        <v>26.972554476551398</v>
      </c>
      <c r="K193">
        <v>47.909018237801988</v>
      </c>
      <c r="L193">
        <v>37.665428114637614</v>
      </c>
      <c r="M193">
        <v>33.941630151586928</v>
      </c>
      <c r="N193">
        <v>51.224982235907156</v>
      </c>
      <c r="O193">
        <v>48.41085386072951</v>
      </c>
      <c r="P193">
        <v>39.110981170061585</v>
      </c>
      <c r="Q193">
        <v>38.392645665561346</v>
      </c>
      <c r="R193">
        <v>27.159077451444812</v>
      </c>
      <c r="S193">
        <v>0.58029369966840361</v>
      </c>
      <c r="T193">
        <v>21.925331596399811</v>
      </c>
    </row>
    <row r="194" spans="2:20" x14ac:dyDescent="0.25">
      <c r="B194">
        <v>0</v>
      </c>
      <c r="C194">
        <v>39.442481029951146</v>
      </c>
      <c r="D194">
        <v>19.941196560889772</v>
      </c>
      <c r="E194">
        <v>24.025139955154952</v>
      </c>
      <c r="F194">
        <v>53.851922248786067</v>
      </c>
      <c r="G194">
        <v>50.859035089021873</v>
      </c>
      <c r="H194">
        <v>31.59608274059665</v>
      </c>
      <c r="I194">
        <v>32.002955021308821</v>
      </c>
      <c r="J194">
        <v>20.151314910235659</v>
      </c>
      <c r="K194">
        <v>38.764236817486598</v>
      </c>
      <c r="L194">
        <v>28.488484326507578</v>
      </c>
      <c r="M194">
        <v>23.848061416925294</v>
      </c>
      <c r="N194">
        <v>39.729444782679714</v>
      </c>
      <c r="O194">
        <v>42.234159452355854</v>
      </c>
      <c r="P194">
        <v>34.82284721500379</v>
      </c>
      <c r="Q194">
        <v>35.873067727900448</v>
      </c>
      <c r="R194">
        <v>0.6886387597820115</v>
      </c>
      <c r="S194">
        <v>1.2247004142969575</v>
      </c>
      <c r="T194">
        <v>21.910963277549264</v>
      </c>
    </row>
    <row r="195" spans="2:20" x14ac:dyDescent="0.25">
      <c r="B195">
        <v>0</v>
      </c>
      <c r="C195">
        <v>45.342540251543426</v>
      </c>
      <c r="D195">
        <v>17.444505721770302</v>
      </c>
      <c r="E195">
        <v>27.06236499839147</v>
      </c>
      <c r="F195">
        <v>57.265192946979795</v>
      </c>
      <c r="G195">
        <v>54.302817225056302</v>
      </c>
      <c r="H195">
        <v>31.771144507253702</v>
      </c>
      <c r="I195">
        <v>30.585428251911082</v>
      </c>
      <c r="J195">
        <v>23.87019930450235</v>
      </c>
      <c r="K195">
        <v>48.41674709315685</v>
      </c>
      <c r="L195">
        <v>36.248985094290489</v>
      </c>
      <c r="M195">
        <v>37.042526464145105</v>
      </c>
      <c r="N195">
        <v>47.319882960307616</v>
      </c>
      <c r="O195">
        <v>41.519601084608666</v>
      </c>
      <c r="P195">
        <v>37.040611547712061</v>
      </c>
      <c r="Q195">
        <v>34.080533725508218</v>
      </c>
      <c r="R195">
        <v>0.53885748425938684</v>
      </c>
      <c r="S195">
        <v>4.5333731635951402</v>
      </c>
      <c r="T195">
        <v>22.64465278735236</v>
      </c>
    </row>
    <row r="196" spans="2:20" x14ac:dyDescent="0.25">
      <c r="B196">
        <v>0</v>
      </c>
      <c r="C196">
        <v>61.842640076794687</v>
      </c>
      <c r="D196">
        <v>30.857540667456522</v>
      </c>
      <c r="E196">
        <v>36.336080530644367</v>
      </c>
      <c r="F196">
        <v>82.361436614115348</v>
      </c>
      <c r="G196">
        <v>79.252894934836931</v>
      </c>
      <c r="H196">
        <v>53.710013577438964</v>
      </c>
      <c r="I196">
        <v>54.306296645421291</v>
      </c>
      <c r="J196">
        <v>44.00430672904794</v>
      </c>
      <c r="K196">
        <v>65.611027993738816</v>
      </c>
      <c r="L196">
        <v>54.761616493561526</v>
      </c>
      <c r="M196">
        <v>54.080150130153157</v>
      </c>
      <c r="N196">
        <v>54.399695588629548</v>
      </c>
      <c r="O196">
        <v>61.139553587643668</v>
      </c>
      <c r="P196">
        <v>59.414699955894946</v>
      </c>
      <c r="Q196">
        <v>55.589234906990214</v>
      </c>
      <c r="R196">
        <v>26.702152499718938</v>
      </c>
      <c r="S196">
        <v>5.528698554910795</v>
      </c>
      <c r="T196">
        <v>42.323125751299365</v>
      </c>
    </row>
    <row r="197" spans="2:20" x14ac:dyDescent="0.25">
      <c r="B197">
        <v>0</v>
      </c>
      <c r="C197">
        <v>48.931725202185461</v>
      </c>
      <c r="D197">
        <v>20.518838414668824</v>
      </c>
      <c r="E197">
        <v>28.414403415446099</v>
      </c>
      <c r="F197">
        <v>62.420614006817246</v>
      </c>
      <c r="G197">
        <v>59.411624194765352</v>
      </c>
      <c r="H197">
        <v>39.389481426995218</v>
      </c>
      <c r="I197">
        <v>39.704181722358506</v>
      </c>
      <c r="J197">
        <v>33.647148929071101</v>
      </c>
      <c r="K197">
        <v>36.263711264374784</v>
      </c>
      <c r="L197">
        <v>34.665564583704587</v>
      </c>
      <c r="M197">
        <v>31.170495520260253</v>
      </c>
      <c r="N197">
        <v>36.460493738222439</v>
      </c>
      <c r="O197">
        <v>38.956104996151559</v>
      </c>
      <c r="P197">
        <v>38.092385390323159</v>
      </c>
      <c r="Q197">
        <v>37.848208293679832</v>
      </c>
      <c r="R197">
        <v>9.0337942618382296</v>
      </c>
      <c r="S197">
        <v>0.30711715571598108</v>
      </c>
      <c r="T197">
        <v>30.334075217162159</v>
      </c>
    </row>
    <row r="198" spans="2:20" x14ac:dyDescent="0.25">
      <c r="B198">
        <v>0</v>
      </c>
      <c r="C198">
        <v>49.50214369127545</v>
      </c>
      <c r="D198">
        <v>26.00984571199848</v>
      </c>
      <c r="E198">
        <v>27.393444719999671</v>
      </c>
      <c r="F198">
        <v>64.028489017450767</v>
      </c>
      <c r="G198">
        <v>61.340518859944126</v>
      </c>
      <c r="H198">
        <v>42.655123607838604</v>
      </c>
      <c r="I198">
        <v>43.691688089824581</v>
      </c>
      <c r="J198">
        <v>30.788275927523017</v>
      </c>
      <c r="K198">
        <v>53.21512426807076</v>
      </c>
      <c r="L198">
        <v>39.589583187188197</v>
      </c>
      <c r="M198">
        <v>41.656109829618835</v>
      </c>
      <c r="N198">
        <v>51.194813876429301</v>
      </c>
      <c r="O198">
        <v>43.607095845076529</v>
      </c>
      <c r="P198">
        <v>36.377141112243592</v>
      </c>
      <c r="Q198">
        <v>39.171986349700212</v>
      </c>
      <c r="R198">
        <v>4.1895856630587733</v>
      </c>
      <c r="S198">
        <v>4.3352493820639681</v>
      </c>
      <c r="T198">
        <v>32.716153817586111</v>
      </c>
    </row>
    <row r="199" spans="2:20" x14ac:dyDescent="0.25">
      <c r="B199">
        <v>0</v>
      </c>
      <c r="C199">
        <v>49.533284456877453</v>
      </c>
      <c r="D199">
        <v>23.350112429501173</v>
      </c>
      <c r="E199">
        <v>28.503847996952729</v>
      </c>
      <c r="F199">
        <v>61.981626275327365</v>
      </c>
      <c r="G199">
        <v>59.514320938100283</v>
      </c>
      <c r="H199">
        <v>42.746556462546025</v>
      </c>
      <c r="I199">
        <v>41.553042559378753</v>
      </c>
      <c r="J199">
        <v>29.375023038832211</v>
      </c>
      <c r="K199">
        <v>50.941827460649669</v>
      </c>
      <c r="L199">
        <v>42.224752511744683</v>
      </c>
      <c r="M199">
        <v>38.292791814968488</v>
      </c>
      <c r="N199">
        <v>49.628306840382876</v>
      </c>
      <c r="O199">
        <v>48.757541377742648</v>
      </c>
      <c r="P199">
        <v>45.9560193812896</v>
      </c>
      <c r="Q199">
        <v>40.829316043628381</v>
      </c>
      <c r="R199">
        <v>3.580132130262581</v>
      </c>
      <c r="S199">
        <v>3.050955753154784</v>
      </c>
      <c r="T199">
        <v>34.493125212469231</v>
      </c>
    </row>
    <row r="200" spans="2:20" x14ac:dyDescent="0.25">
      <c r="B200">
        <v>0</v>
      </c>
      <c r="C200">
        <v>61.273572688365661</v>
      </c>
      <c r="D200">
        <v>29.067534955619418</v>
      </c>
      <c r="E200">
        <v>33.092004917015096</v>
      </c>
      <c r="F200">
        <v>79.513807521059704</v>
      </c>
      <c r="G200">
        <v>74.996813807109945</v>
      </c>
      <c r="H200">
        <v>59.050637855260511</v>
      </c>
      <c r="I200">
        <v>60.73500330952939</v>
      </c>
      <c r="J200">
        <v>44.268758453689202</v>
      </c>
      <c r="K200">
        <v>69.704033514637985</v>
      </c>
      <c r="L200">
        <v>50.514929883200331</v>
      </c>
      <c r="M200">
        <v>50.195899472530904</v>
      </c>
      <c r="N200">
        <v>56.509083733149147</v>
      </c>
      <c r="O200">
        <v>54.118822383107833</v>
      </c>
      <c r="P200">
        <v>58.144936831156443</v>
      </c>
      <c r="Q200">
        <v>53.729901289688655</v>
      </c>
      <c r="R200">
        <v>44.339882501428647</v>
      </c>
      <c r="S200">
        <v>5.2890801975028472</v>
      </c>
      <c r="T200">
        <v>39.923613594971158</v>
      </c>
    </row>
    <row r="201" spans="2:20" x14ac:dyDescent="0.25">
      <c r="B201">
        <v>0.96232822618859581</v>
      </c>
      <c r="C201">
        <v>50.414626441320486</v>
      </c>
      <c r="D201">
        <v>26.783288580003163</v>
      </c>
      <c r="E201">
        <v>29.452693097456955</v>
      </c>
      <c r="F201">
        <v>65.651950718685839</v>
      </c>
      <c r="G201">
        <v>62.467224767019424</v>
      </c>
      <c r="H201">
        <v>46.130153214342123</v>
      </c>
      <c r="I201">
        <v>46.915969041225715</v>
      </c>
      <c r="J201">
        <v>35.141762754699101</v>
      </c>
      <c r="K201">
        <v>54.967224767019431</v>
      </c>
      <c r="L201">
        <v>44.30421734323172</v>
      </c>
      <c r="M201">
        <v>45.887695466750912</v>
      </c>
      <c r="N201">
        <v>53.594613805086091</v>
      </c>
      <c r="O201">
        <v>47.136313378613167</v>
      </c>
      <c r="P201">
        <v>46.666798294108361</v>
      </c>
      <c r="Q201">
        <v>44.273021639551416</v>
      </c>
      <c r="R201">
        <v>0</v>
      </c>
      <c r="S201">
        <v>3.2980571789606699</v>
      </c>
      <c r="T201">
        <v>26.67982941083557</v>
      </c>
    </row>
    <row r="202" spans="2:20" x14ac:dyDescent="0.25">
      <c r="B202">
        <v>1.8151175602172216</v>
      </c>
      <c r="C202">
        <v>53.325175175393134</v>
      </c>
      <c r="D202">
        <v>25.451275329120705</v>
      </c>
      <c r="E202">
        <v>30.340073249225917</v>
      </c>
      <c r="F202">
        <v>64.976244082795148</v>
      </c>
      <c r="G202">
        <v>63.229933762144697</v>
      </c>
      <c r="H202">
        <v>41.592234362683833</v>
      </c>
      <c r="I202">
        <v>42.51198683081693</v>
      </c>
      <c r="J202">
        <v>24.534135794135707</v>
      </c>
      <c r="K202">
        <v>54.100345342664411</v>
      </c>
      <c r="L202">
        <v>42.880410404699795</v>
      </c>
      <c r="M202">
        <v>49.687101255514378</v>
      </c>
      <c r="N202">
        <v>48.489942384824083</v>
      </c>
      <c r="O202">
        <v>48.891027623058264</v>
      </c>
      <c r="P202">
        <v>42.932233578803888</v>
      </c>
      <c r="Q202">
        <v>39.601614792685531</v>
      </c>
      <c r="R202">
        <v>0</v>
      </c>
      <c r="S202">
        <v>4.0186911817861137</v>
      </c>
      <c r="T202">
        <v>28.776668248942848</v>
      </c>
    </row>
    <row r="203" spans="2:20" x14ac:dyDescent="0.25">
      <c r="B203">
        <v>0</v>
      </c>
      <c r="C203">
        <v>52.984746573717111</v>
      </c>
      <c r="D203">
        <v>25.038026585543282</v>
      </c>
      <c r="E203">
        <v>28.330681521997064</v>
      </c>
      <c r="F203">
        <v>72.240787062791526</v>
      </c>
      <c r="G203">
        <v>70.119467666704267</v>
      </c>
      <c r="H203">
        <v>49.97724240149072</v>
      </c>
      <c r="I203">
        <v>46.479574569064447</v>
      </c>
      <c r="J203">
        <v>38.993686225234093</v>
      </c>
      <c r="K203">
        <v>49.238106723411541</v>
      </c>
      <c r="L203">
        <v>49.874541444115508</v>
      </c>
      <c r="M203">
        <v>50.513310277487086</v>
      </c>
      <c r="N203">
        <v>45.465402614984221</v>
      </c>
      <c r="O203">
        <v>54.265007371905838</v>
      </c>
      <c r="P203">
        <v>50.802351229493844</v>
      </c>
      <c r="Q203">
        <v>54.226105494112197</v>
      </c>
      <c r="R203">
        <v>35.327962280739285</v>
      </c>
      <c r="S203">
        <v>3.2331350634295117</v>
      </c>
      <c r="T203">
        <v>30.154790571740897</v>
      </c>
    </row>
    <row r="204" spans="2:20" x14ac:dyDescent="0.25">
      <c r="B204">
        <v>0</v>
      </c>
      <c r="C204">
        <v>42.917347615441201</v>
      </c>
      <c r="D204">
        <v>16.945025238890722</v>
      </c>
      <c r="E204">
        <v>23.94197772889844</v>
      </c>
      <c r="F204">
        <v>57.737087942948875</v>
      </c>
      <c r="G204">
        <v>55.616151440591679</v>
      </c>
      <c r="H204">
        <v>38.131198747658203</v>
      </c>
      <c r="I204">
        <v>33.372589803705573</v>
      </c>
      <c r="J204">
        <v>26.410424585904629</v>
      </c>
      <c r="K204">
        <v>29.960900555509252</v>
      </c>
      <c r="L204">
        <v>30.660269673833085</v>
      </c>
      <c r="M204">
        <v>33.350123023738689</v>
      </c>
      <c r="N204">
        <v>35.067382221529698</v>
      </c>
      <c r="O204">
        <v>38.455517587502676</v>
      </c>
      <c r="P204">
        <v>41.757409507796332</v>
      </c>
      <c r="Q204">
        <v>45.5738631628153</v>
      </c>
      <c r="R204">
        <v>11.187731688668407</v>
      </c>
      <c r="S204">
        <v>1.2961882571214258</v>
      </c>
      <c r="T204">
        <v>23.944876668249005</v>
      </c>
    </row>
    <row r="205" spans="2:20" x14ac:dyDescent="0.25">
      <c r="B205">
        <v>0</v>
      </c>
      <c r="C205">
        <v>44.402768140132402</v>
      </c>
      <c r="D205">
        <v>16.436675981320683</v>
      </c>
      <c r="E205">
        <v>23.627838937754355</v>
      </c>
      <c r="F205">
        <v>59.872470508805165</v>
      </c>
      <c r="G205">
        <v>56.184617692841464</v>
      </c>
      <c r="H205">
        <v>37.832373736426547</v>
      </c>
      <c r="I205">
        <v>37.187974719153807</v>
      </c>
      <c r="J205">
        <v>31.630314510230491</v>
      </c>
      <c r="K205">
        <v>47.295812156561205</v>
      </c>
      <c r="L205">
        <v>33.96747997974532</v>
      </c>
      <c r="M205">
        <v>24.646574520357834</v>
      </c>
      <c r="N205">
        <v>37.672961872433</v>
      </c>
      <c r="O205">
        <v>39.088539224695715</v>
      </c>
      <c r="P205">
        <v>40.508992704562928</v>
      </c>
      <c r="Q205">
        <v>38.749460812812963</v>
      </c>
      <c r="R205">
        <v>2.2058851109319031</v>
      </c>
      <c r="S205">
        <v>0.18566793571013296</v>
      </c>
      <c r="T205">
        <v>28.427073760807186</v>
      </c>
    </row>
    <row r="206" spans="2:20" x14ac:dyDescent="0.25">
      <c r="B206">
        <v>0.48899159697994887</v>
      </c>
      <c r="C206">
        <v>52.517453832126428</v>
      </c>
      <c r="D206">
        <v>23.535766648661163</v>
      </c>
      <c r="E206">
        <v>30.951056164989986</v>
      </c>
      <c r="F206">
        <v>62.737946803887567</v>
      </c>
      <c r="G206">
        <v>59.467713964284115</v>
      </c>
      <c r="H206">
        <v>46.256005783422211</v>
      </c>
      <c r="I206">
        <v>43.065376227048056</v>
      </c>
      <c r="J206">
        <v>27.924100706276068</v>
      </c>
      <c r="K206">
        <v>54.415748453624992</v>
      </c>
      <c r="L206">
        <v>39.668834096198132</v>
      </c>
      <c r="M206">
        <v>34.000349279712125</v>
      </c>
      <c r="N206">
        <v>56.761202334488125</v>
      </c>
      <c r="O206">
        <v>52.303418473647653</v>
      </c>
      <c r="P206">
        <v>41.68856433854139</v>
      </c>
      <c r="Q206">
        <v>35.723191766746133</v>
      </c>
      <c r="R206">
        <v>0</v>
      </c>
      <c r="S206">
        <v>3.5529057229074694</v>
      </c>
      <c r="T206">
        <v>28.110112459944521</v>
      </c>
    </row>
    <row r="207" spans="2:20" x14ac:dyDescent="0.25">
      <c r="B207">
        <v>0</v>
      </c>
      <c r="C207">
        <v>44.056223561935845</v>
      </c>
      <c r="D207">
        <v>21.076433993197806</v>
      </c>
      <c r="E207">
        <v>23.092665993108987</v>
      </c>
      <c r="F207">
        <v>57.534408805101279</v>
      </c>
      <c r="G207">
        <v>53.77839952332841</v>
      </c>
      <c r="H207">
        <v>31.946988790075757</v>
      </c>
      <c r="I207">
        <v>34.943580292146393</v>
      </c>
      <c r="J207">
        <v>28.549593459828948</v>
      </c>
      <c r="K207">
        <v>52.881309514557358</v>
      </c>
      <c r="L207">
        <v>36.290325565214815</v>
      </c>
      <c r="M207">
        <v>29.982939006021308</v>
      </c>
      <c r="N207">
        <v>42.730943313829769</v>
      </c>
      <c r="O207">
        <v>41.312771319765957</v>
      </c>
      <c r="P207">
        <v>35.811063369934907</v>
      </c>
      <c r="Q207">
        <v>40.490808898363106</v>
      </c>
      <c r="R207">
        <v>27.41823860965852</v>
      </c>
      <c r="S207">
        <v>7.1656174710499734</v>
      </c>
      <c r="T207">
        <v>25.25878308111929</v>
      </c>
    </row>
    <row r="208" spans="2:20" x14ac:dyDescent="0.25">
      <c r="B208">
        <v>5.6460068904328996E-2</v>
      </c>
      <c r="C208">
        <v>46.521944530862918</v>
      </c>
      <c r="D208">
        <v>22.975791305149389</v>
      </c>
      <c r="E208">
        <v>26.101835528362543</v>
      </c>
      <c r="F208">
        <v>60.131125629414541</v>
      </c>
      <c r="G208">
        <v>57.116849297705876</v>
      </c>
      <c r="H208">
        <v>42.970337339309651</v>
      </c>
      <c r="I208">
        <v>42.999911661116677</v>
      </c>
      <c r="J208">
        <v>31.060335457307353</v>
      </c>
      <c r="K208">
        <v>44.868471084378996</v>
      </c>
      <c r="L208">
        <v>40.680439850822516</v>
      </c>
      <c r="M208">
        <v>35.494179235753435</v>
      </c>
      <c r="N208">
        <v>43.274914445711914</v>
      </c>
      <c r="O208">
        <v>38.796133061403204</v>
      </c>
      <c r="P208">
        <v>42.51865678807502</v>
      </c>
      <c r="Q208">
        <v>43.516118005384833</v>
      </c>
      <c r="R208">
        <v>0</v>
      </c>
      <c r="S208">
        <v>2.9416848145459573</v>
      </c>
      <c r="T208">
        <v>25.811853541813097</v>
      </c>
    </row>
    <row r="209" spans="2:20" x14ac:dyDescent="0.25">
      <c r="B209">
        <v>1.2649244857823394</v>
      </c>
      <c r="C209">
        <v>43.104444033414239</v>
      </c>
      <c r="D209">
        <v>19.312463903788736</v>
      </c>
      <c r="E209">
        <v>24.401982507728835</v>
      </c>
      <c r="F209">
        <v>54.726952215222127</v>
      </c>
      <c r="G209">
        <v>51.954385713261132</v>
      </c>
      <c r="H209">
        <v>33.230408014585699</v>
      </c>
      <c r="I209">
        <v>33.618076605125381</v>
      </c>
      <c r="J209">
        <v>27.341771196261472</v>
      </c>
      <c r="K209">
        <v>41.110989479723834</v>
      </c>
      <c r="L209">
        <v>32.720436967050063</v>
      </c>
      <c r="M209">
        <v>35.74742277770018</v>
      </c>
      <c r="N209">
        <v>43.185979004744887</v>
      </c>
      <c r="O209">
        <v>40.964528512703978</v>
      </c>
      <c r="P209">
        <v>33.062053397856687</v>
      </c>
      <c r="Q209">
        <v>30.358187658776142</v>
      </c>
      <c r="R209">
        <v>0</v>
      </c>
      <c r="S209">
        <v>0.64473023626267845</v>
      </c>
      <c r="T209">
        <v>18.347633409709456</v>
      </c>
    </row>
    <row r="210" spans="2:20" x14ac:dyDescent="0.25">
      <c r="B210">
        <v>1.7479649633229133</v>
      </c>
      <c r="C210">
        <v>49.170896654183046</v>
      </c>
      <c r="D210">
        <v>23.659816150298678</v>
      </c>
      <c r="E210">
        <v>25.768748645888138</v>
      </c>
      <c r="F210">
        <v>63.801494939490546</v>
      </c>
      <c r="G210">
        <v>61.022857408152532</v>
      </c>
      <c r="H210">
        <v>42.394920919867531</v>
      </c>
      <c r="I210">
        <v>42.702497756043208</v>
      </c>
      <c r="J210">
        <v>31.562026060849917</v>
      </c>
      <c r="K210">
        <v>55.008279426785109</v>
      </c>
      <c r="L210">
        <v>42.069547184994896</v>
      </c>
      <c r="M210">
        <v>37.84742641369278</v>
      </c>
      <c r="N210">
        <v>52.760453743538946</v>
      </c>
      <c r="O210">
        <v>49.654894920919865</v>
      </c>
      <c r="P210">
        <v>38.828964065740195</v>
      </c>
      <c r="Q210">
        <v>42.270729518090931</v>
      </c>
      <c r="R210">
        <v>17.361261567984155</v>
      </c>
      <c r="S210">
        <v>0</v>
      </c>
      <c r="T210">
        <v>28.708332043702995</v>
      </c>
    </row>
    <row r="211" spans="2:20" x14ac:dyDescent="0.25">
      <c r="B211">
        <v>0</v>
      </c>
      <c r="C211">
        <v>42.395361650423439</v>
      </c>
      <c r="D211">
        <v>19.974969258893026</v>
      </c>
      <c r="E211">
        <v>22.434987575849348</v>
      </c>
      <c r="F211">
        <v>54.871325206248201</v>
      </c>
      <c r="G211">
        <v>52.275936554733768</v>
      </c>
      <c r="H211">
        <v>33.902423895235771</v>
      </c>
      <c r="I211">
        <v>34.213301321229061</v>
      </c>
      <c r="J211">
        <v>20.719323659158661</v>
      </c>
      <c r="K211">
        <v>35.419958184796926</v>
      </c>
      <c r="L211">
        <v>30.570708194831113</v>
      </c>
      <c r="M211">
        <v>31.25011402487749</v>
      </c>
      <c r="N211">
        <v>37.864286678610391</v>
      </c>
      <c r="O211">
        <v>34.564315504099426</v>
      </c>
      <c r="P211">
        <v>38.915504829181614</v>
      </c>
      <c r="Q211">
        <v>33.538638926086342</v>
      </c>
      <c r="R211">
        <v>16.458259597245888</v>
      </c>
      <c r="S211">
        <v>0.67940583004637622</v>
      </c>
      <c r="T211">
        <v>28.715295388286634</v>
      </c>
    </row>
    <row r="212" spans="2:20" x14ac:dyDescent="0.25">
      <c r="B212">
        <v>0</v>
      </c>
      <c r="C212">
        <v>46.921071182226804</v>
      </c>
      <c r="D212">
        <v>18.303405619689379</v>
      </c>
      <c r="E212">
        <v>25.096832387117313</v>
      </c>
      <c r="F212">
        <v>53.560627307112163</v>
      </c>
      <c r="G212">
        <v>50.642390983028754</v>
      </c>
      <c r="H212">
        <v>36.594304512275542</v>
      </c>
      <c r="I212">
        <v>35.250778828005977</v>
      </c>
      <c r="J212">
        <v>31.619659059039336</v>
      </c>
      <c r="K212">
        <v>43.064451333671897</v>
      </c>
      <c r="L212">
        <v>37.047199630104075</v>
      </c>
      <c r="M212">
        <v>40.318656246920689</v>
      </c>
      <c r="N212">
        <v>44.684261989403389</v>
      </c>
      <c r="O212">
        <v>43.565478401261288</v>
      </c>
      <c r="P212">
        <v>34.991548484412071</v>
      </c>
      <c r="Q212">
        <v>42.159798073206048</v>
      </c>
      <c r="R212">
        <v>1.6012400609418702</v>
      </c>
      <c r="S212">
        <v>3.9418929878950042</v>
      </c>
      <c r="T212">
        <v>30.252256895754538</v>
      </c>
    </row>
    <row r="213" spans="2:20" x14ac:dyDescent="0.25">
      <c r="B213">
        <v>0.35315255777451932</v>
      </c>
      <c r="C213">
        <v>51.977034757646479</v>
      </c>
      <c r="D213">
        <v>21.0049358749303</v>
      </c>
      <c r="E213">
        <v>29.200966522789702</v>
      </c>
      <c r="F213">
        <v>68.661118109910987</v>
      </c>
      <c r="G213">
        <v>65.389397162388221</v>
      </c>
      <c r="H213">
        <v>41.887197703475763</v>
      </c>
      <c r="I213">
        <v>41.497284236178515</v>
      </c>
      <c r="J213">
        <v>37.139257760062783</v>
      </c>
      <c r="K213">
        <v>64.664505070114203</v>
      </c>
      <c r="L213">
        <v>50.3545982115198</v>
      </c>
      <c r="M213">
        <v>52.062947894508582</v>
      </c>
      <c r="N213">
        <v>57.586171289316624</v>
      </c>
      <c r="O213">
        <v>56.883996613039798</v>
      </c>
      <c r="P213">
        <v>50.243489395097171</v>
      </c>
      <c r="Q213">
        <v>49.394684124656656</v>
      </c>
      <c r="R213">
        <v>0</v>
      </c>
      <c r="S213">
        <v>4.7248094834885697</v>
      </c>
      <c r="T213">
        <v>23.833873732471446</v>
      </c>
    </row>
    <row r="214" spans="2:20" x14ac:dyDescent="0.25">
      <c r="B214">
        <v>0.85865940561639953</v>
      </c>
      <c r="C214">
        <v>56.746486519090411</v>
      </c>
      <c r="D214">
        <v>27.766623870128303</v>
      </c>
      <c r="E214">
        <v>31.584276149690226</v>
      </c>
      <c r="F214">
        <v>73.123055845174193</v>
      </c>
      <c r="G214">
        <v>70.215763487372158</v>
      </c>
      <c r="H214">
        <v>47.786356233789732</v>
      </c>
      <c r="I214">
        <v>44.856229481357659</v>
      </c>
      <c r="J214">
        <v>29.675665428726528</v>
      </c>
      <c r="K214">
        <v>48.557555599596739</v>
      </c>
      <c r="L214">
        <v>40.352252849990954</v>
      </c>
      <c r="M214">
        <v>45.406409140651256</v>
      </c>
      <c r="N214">
        <v>54.457877004472103</v>
      </c>
      <c r="O214">
        <v>59.677044109157016</v>
      </c>
      <c r="P214">
        <v>49.310659784753518</v>
      </c>
      <c r="Q214">
        <v>49.475239761143612</v>
      </c>
      <c r="R214">
        <v>0</v>
      </c>
      <c r="S214">
        <v>6.9765538159289289</v>
      </c>
      <c r="T214">
        <v>31.620466510990671</v>
      </c>
    </row>
    <row r="215" spans="2:20" x14ac:dyDescent="0.25">
      <c r="B215">
        <v>0</v>
      </c>
      <c r="C215">
        <v>50.505654168251283</v>
      </c>
      <c r="D215">
        <v>22.864649224249668</v>
      </c>
      <c r="E215">
        <v>28.114837437811914</v>
      </c>
      <c r="F215">
        <v>67.942767554310279</v>
      </c>
      <c r="G215">
        <v>63.390327763246745</v>
      </c>
      <c r="H215">
        <v>45.044356309617129</v>
      </c>
      <c r="I215">
        <v>46.311402249249085</v>
      </c>
      <c r="J215">
        <v>32.701427318519436</v>
      </c>
      <c r="K215">
        <v>40.61338217831004</v>
      </c>
      <c r="L215">
        <v>35.62746909028818</v>
      </c>
      <c r="M215">
        <v>42.646864788929165</v>
      </c>
      <c r="N215">
        <v>43.142041088766945</v>
      </c>
      <c r="O215">
        <v>46.211668464720631</v>
      </c>
      <c r="P215">
        <v>47.510924147994075</v>
      </c>
      <c r="Q215">
        <v>50.153675403397934</v>
      </c>
      <c r="R215">
        <v>30.81773941929325</v>
      </c>
      <c r="S215">
        <v>3.0599256459411843</v>
      </c>
      <c r="T215">
        <v>26.531515099772591</v>
      </c>
    </row>
    <row r="216" spans="2:20" x14ac:dyDescent="0.25">
      <c r="B216">
        <v>0</v>
      </c>
      <c r="C216">
        <v>46.756461065291575</v>
      </c>
      <c r="D216">
        <v>19.776062307774701</v>
      </c>
      <c r="E216">
        <v>24.328263430906002</v>
      </c>
      <c r="F216">
        <v>54.278686517833918</v>
      </c>
      <c r="G216">
        <v>52.016739858920012</v>
      </c>
      <c r="H216">
        <v>41.330543356846668</v>
      </c>
      <c r="I216">
        <v>36.424494667421541</v>
      </c>
      <c r="J216">
        <v>26.492662922895661</v>
      </c>
      <c r="K216">
        <v>44.288709011062998</v>
      </c>
      <c r="L216">
        <v>32.60141079981026</v>
      </c>
      <c r="M216">
        <v>28.356387618012945</v>
      </c>
      <c r="N216">
        <v>40.502731320673881</v>
      </c>
      <c r="O216">
        <v>40.709684329717078</v>
      </c>
      <c r="P216">
        <v>34.498416293054639</v>
      </c>
      <c r="Q216">
        <v>36.160543509861824</v>
      </c>
      <c r="R216">
        <v>1.4876899300720701</v>
      </c>
      <c r="S216">
        <v>1.4463758358453322</v>
      </c>
      <c r="T216">
        <v>24.762061420286752</v>
      </c>
    </row>
    <row r="217" spans="2:20" x14ac:dyDescent="0.25">
      <c r="B217">
        <v>0</v>
      </c>
      <c r="C217">
        <v>48.919322152898566</v>
      </c>
      <c r="D217">
        <v>27.093937991670526</v>
      </c>
      <c r="E217">
        <v>26.442499481402287</v>
      </c>
      <c r="F217">
        <v>60.677926885701062</v>
      </c>
      <c r="G217">
        <v>57.58389315291452</v>
      </c>
      <c r="H217">
        <v>40.324562383315516</v>
      </c>
      <c r="I217">
        <v>40.909381033684916</v>
      </c>
      <c r="J217">
        <v>30.617211061290273</v>
      </c>
      <c r="K217">
        <v>43.871770731940835</v>
      </c>
      <c r="L217">
        <v>39.034849766232114</v>
      </c>
      <c r="M217">
        <v>39.741339418213151</v>
      </c>
      <c r="N217">
        <v>50.623912939411831</v>
      </c>
      <c r="O217">
        <v>48.409899631396705</v>
      </c>
      <c r="P217">
        <v>42.498284638337935</v>
      </c>
      <c r="Q217">
        <v>39.073545133957779</v>
      </c>
      <c r="R217">
        <v>2.2922018860999858</v>
      </c>
      <c r="S217">
        <v>1.8673506837511369</v>
      </c>
      <c r="T217">
        <v>26.201551006079558</v>
      </c>
    </row>
    <row r="218" spans="2:20" x14ac:dyDescent="0.25">
      <c r="B218">
        <v>0</v>
      </c>
      <c r="C218">
        <v>47.205140183337292</v>
      </c>
      <c r="D218">
        <v>16.021335743113362</v>
      </c>
      <c r="E218">
        <v>23.624778869496627</v>
      </c>
      <c r="F218">
        <v>59.727444688655908</v>
      </c>
      <c r="G218">
        <v>56.242964029438113</v>
      </c>
      <c r="H218">
        <v>34.334004702134344</v>
      </c>
      <c r="I218">
        <v>39.529327074031812</v>
      </c>
      <c r="J218">
        <v>28.896300323941826</v>
      </c>
      <c r="K218">
        <v>49.476562081192228</v>
      </c>
      <c r="L218">
        <v>35.495370618552755</v>
      </c>
      <c r="M218">
        <v>37.470803115355459</v>
      </c>
      <c r="N218">
        <v>45.612234739123444</v>
      </c>
      <c r="O218">
        <v>41.552623316153444</v>
      </c>
      <c r="P218">
        <v>39.91644904617128</v>
      </c>
      <c r="Q218">
        <v>39.729971894408749</v>
      </c>
      <c r="R218">
        <v>15.624641021910108</v>
      </c>
      <c r="S218">
        <v>0.54449796674809892</v>
      </c>
      <c r="T218">
        <v>27.033826266091793</v>
      </c>
    </row>
    <row r="219" spans="2:20" x14ac:dyDescent="0.25">
      <c r="B219">
        <v>0</v>
      </c>
      <c r="C219">
        <v>49.062935461087676</v>
      </c>
      <c r="D219">
        <v>24.921831752152251</v>
      </c>
      <c r="E219">
        <v>28.479584629774564</v>
      </c>
      <c r="F219">
        <v>63.493233054001955</v>
      </c>
      <c r="G219">
        <v>61.374768549449286</v>
      </c>
      <c r="H219">
        <v>45.607116269303454</v>
      </c>
      <c r="I219">
        <v>42.748773550690053</v>
      </c>
      <c r="J219">
        <v>36.360929238169774</v>
      </c>
      <c r="K219">
        <v>47.58737854811308</v>
      </c>
      <c r="L219">
        <v>43.092370244526315</v>
      </c>
      <c r="M219">
        <v>35.326321415618381</v>
      </c>
      <c r="N219">
        <v>44.042605990035696</v>
      </c>
      <c r="O219">
        <v>40.938018974172977</v>
      </c>
      <c r="P219">
        <v>42.044782102429991</v>
      </c>
      <c r="Q219">
        <v>43.905549086605454</v>
      </c>
      <c r="R219">
        <v>30.477790291484531</v>
      </c>
      <c r="S219">
        <v>3.0900795999007391</v>
      </c>
      <c r="T219">
        <v>37.121805027964953</v>
      </c>
    </row>
    <row r="220" spans="2:20" x14ac:dyDescent="0.25">
      <c r="B220">
        <v>0</v>
      </c>
      <c r="C220">
        <v>42.790001654359237</v>
      </c>
      <c r="D220">
        <v>16.010813493555517</v>
      </c>
      <c r="E220">
        <v>25.754613406325667</v>
      </c>
      <c r="F220">
        <v>53.307590500970058</v>
      </c>
      <c r="G220">
        <v>51.742341068716073</v>
      </c>
      <c r="H220">
        <v>36.415830713931207</v>
      </c>
      <c r="I220">
        <v>34.584755831616306</v>
      </c>
      <c r="J220">
        <v>26.392293693883385</v>
      </c>
      <c r="K220">
        <v>39.023702455971488</v>
      </c>
      <c r="L220">
        <v>33.125535786798217</v>
      </c>
      <c r="M220">
        <v>41.136018408506416</v>
      </c>
      <c r="N220">
        <v>43.058459039569264</v>
      </c>
      <c r="O220">
        <v>37.146004722443635</v>
      </c>
      <c r="P220">
        <v>35.611586530507886</v>
      </c>
      <c r="Q220">
        <v>35.417575310944336</v>
      </c>
      <c r="R220">
        <v>0.87117053435803349</v>
      </c>
      <c r="S220">
        <v>7.7491690604743493</v>
      </c>
      <c r="T220">
        <v>28.093651772420326</v>
      </c>
    </row>
    <row r="221" spans="2:20" x14ac:dyDescent="0.25">
      <c r="B221">
        <v>2.7215653164056901</v>
      </c>
      <c r="C221">
        <v>49.858054121465393</v>
      </c>
      <c r="D221">
        <v>19.748486620681106</v>
      </c>
      <c r="E221">
        <v>26.615336351700446</v>
      </c>
      <c r="F221">
        <v>60.506512469161144</v>
      </c>
      <c r="G221">
        <v>58.612222450299576</v>
      </c>
      <c r="H221">
        <v>38.036460532074344</v>
      </c>
      <c r="I221">
        <v>35.753320139273498</v>
      </c>
      <c r="J221">
        <v>31.855133870649155</v>
      </c>
      <c r="K221">
        <v>45.006332374117434</v>
      </c>
      <c r="L221">
        <v>40.900552678768534</v>
      </c>
      <c r="M221">
        <v>43.706936951242653</v>
      </c>
      <c r="N221">
        <v>44.392072719667539</v>
      </c>
      <c r="O221">
        <v>43.561311711600062</v>
      </c>
      <c r="P221">
        <v>45.764668063532881</v>
      </c>
      <c r="Q221">
        <v>46.562121171043813</v>
      </c>
      <c r="R221">
        <v>3.5581358420121072</v>
      </c>
      <c r="S221">
        <v>0</v>
      </c>
      <c r="T221">
        <v>18.625700530989903</v>
      </c>
    </row>
    <row r="222" spans="2:20" x14ac:dyDescent="0.25">
      <c r="B222">
        <v>0</v>
      </c>
      <c r="C222">
        <v>46.098304833236355</v>
      </c>
      <c r="D222">
        <v>19.965167271293065</v>
      </c>
      <c r="E222">
        <v>28.14109598134965</v>
      </c>
      <c r="F222">
        <v>60.861602383620806</v>
      </c>
      <c r="G222">
        <v>57.636450966686326</v>
      </c>
      <c r="H222">
        <v>38.374576794061255</v>
      </c>
      <c r="I222">
        <v>39.509764488579783</v>
      </c>
      <c r="J222">
        <v>28.47419371214577</v>
      </c>
      <c r="K222">
        <v>51.351720744608151</v>
      </c>
      <c r="L222">
        <v>37.724391891628038</v>
      </c>
      <c r="M222">
        <v>41.025300588485678</v>
      </c>
      <c r="N222">
        <v>45.111898188463805</v>
      </c>
      <c r="O222">
        <v>43.99506406176171</v>
      </c>
      <c r="P222">
        <v>35.318903003346598</v>
      </c>
      <c r="Q222">
        <v>40.450482464532705</v>
      </c>
      <c r="R222">
        <v>8.6695225338857629</v>
      </c>
      <c r="S222">
        <v>4.8203498111925525</v>
      </c>
      <c r="T222">
        <v>24.7136648169915</v>
      </c>
    </row>
    <row r="223" spans="2:20" x14ac:dyDescent="0.25">
      <c r="B223">
        <v>1.8068688723792483</v>
      </c>
      <c r="C223">
        <v>40.616354043388604</v>
      </c>
      <c r="D223">
        <v>23.699074202345567</v>
      </c>
      <c r="E223">
        <v>23.223707386194967</v>
      </c>
      <c r="F223">
        <v>52.269371890424189</v>
      </c>
      <c r="G223">
        <v>50.529394768194358</v>
      </c>
      <c r="H223">
        <v>31.429623150086883</v>
      </c>
      <c r="I223">
        <v>28.002707334739775</v>
      </c>
      <c r="J223">
        <v>17.328525571251589</v>
      </c>
      <c r="K223">
        <v>36.240287832430226</v>
      </c>
      <c r="L223">
        <v>27.333789833245596</v>
      </c>
      <c r="M223">
        <v>23.223707386194967</v>
      </c>
      <c r="N223">
        <v>40.067366721156397</v>
      </c>
      <c r="O223">
        <v>40.246668276290634</v>
      </c>
      <c r="P223">
        <v>32.333651300035228</v>
      </c>
      <c r="Q223">
        <v>28.280169564649494</v>
      </c>
      <c r="R223">
        <v>1.4858676334965386</v>
      </c>
      <c r="S223">
        <v>0</v>
      </c>
      <c r="T223">
        <v>24.282101113411201</v>
      </c>
    </row>
    <row r="224" spans="2:20" x14ac:dyDescent="0.25">
      <c r="B224">
        <v>0</v>
      </c>
      <c r="C224">
        <v>51.071353953060076</v>
      </c>
      <c r="D224">
        <v>24.509978410418714</v>
      </c>
      <c r="E224">
        <v>28.004936972351409</v>
      </c>
      <c r="F224">
        <v>66.28775274899597</v>
      </c>
      <c r="G224">
        <v>63.251282606845216</v>
      </c>
      <c r="H224">
        <v>42.430878517979707</v>
      </c>
      <c r="I224">
        <v>41.158331334298033</v>
      </c>
      <c r="J224">
        <v>32.580922238816363</v>
      </c>
      <c r="K224">
        <v>50.427535615070916</v>
      </c>
      <c r="L224">
        <v>40.582996076732002</v>
      </c>
      <c r="M224">
        <v>42.087689295746308</v>
      </c>
      <c r="N224">
        <v>47.594580163895102</v>
      </c>
      <c r="O224">
        <v>47.796160304575594</v>
      </c>
      <c r="P224">
        <v>43.361397209604661</v>
      </c>
      <c r="Q224">
        <v>44.570491143628757</v>
      </c>
      <c r="R224">
        <v>33.663109673525291</v>
      </c>
      <c r="S224">
        <v>6.0145168654094663</v>
      </c>
      <c r="T224">
        <v>29.461653344063638</v>
      </c>
    </row>
    <row r="225" spans="2:20" x14ac:dyDescent="0.25">
      <c r="B225">
        <v>0</v>
      </c>
      <c r="C225">
        <v>53.547251011427932</v>
      </c>
      <c r="D225">
        <v>26.871343144049902</v>
      </c>
      <c r="E225">
        <v>30.259828178140264</v>
      </c>
      <c r="F225">
        <v>59.162892280911009</v>
      </c>
      <c r="G225">
        <v>56.936944923518318</v>
      </c>
      <c r="H225">
        <v>37.947486339678598</v>
      </c>
      <c r="I225">
        <v>37.022291710320594</v>
      </c>
      <c r="J225">
        <v>27.201769797392046</v>
      </c>
      <c r="K225">
        <v>49.005496365306811</v>
      </c>
      <c r="L225">
        <v>33.355764736222824</v>
      </c>
      <c r="M225">
        <v>35.965329378959076</v>
      </c>
      <c r="N225">
        <v>56.71209361551233</v>
      </c>
      <c r="O225">
        <v>55.621685659483248</v>
      </c>
      <c r="P225">
        <v>38.648232620363956</v>
      </c>
      <c r="Q225">
        <v>38.652665173030734</v>
      </c>
      <c r="R225">
        <v>5.216308570139101</v>
      </c>
      <c r="S225">
        <v>4.277413323447397</v>
      </c>
      <c r="T225">
        <v>33.666043422897765</v>
      </c>
    </row>
    <row r="226" spans="2:20" x14ac:dyDescent="0.25">
      <c r="B226">
        <v>0.28894016473697542</v>
      </c>
      <c r="C226">
        <v>41.001088660810261</v>
      </c>
      <c r="D226">
        <v>17.932434560530226</v>
      </c>
      <c r="E226">
        <v>21.083388679296959</v>
      </c>
      <c r="F226">
        <v>55.654873982376017</v>
      </c>
      <c r="G226">
        <v>52.740138718666763</v>
      </c>
      <c r="H226">
        <v>39.978500660728102</v>
      </c>
      <c r="I226">
        <v>37.981595470075526</v>
      </c>
      <c r="J226">
        <v>23.759508664781482</v>
      </c>
      <c r="K226">
        <v>35.418449719618486</v>
      </c>
      <c r="L226">
        <v>31.541037035008319</v>
      </c>
      <c r="M226">
        <v>25.950866478148043</v>
      </c>
      <c r="N226">
        <v>33.319867717441163</v>
      </c>
      <c r="O226">
        <v>36.056240628273684</v>
      </c>
      <c r="P226">
        <v>37.840206503207781</v>
      </c>
      <c r="Q226">
        <v>36.006258087928188</v>
      </c>
      <c r="R226">
        <v>30.177129906676438</v>
      </c>
      <c r="S226">
        <v>0</v>
      </c>
      <c r="T226">
        <v>32.61189584460223</v>
      </c>
    </row>
    <row r="227" spans="2:20" x14ac:dyDescent="0.25">
      <c r="B227">
        <v>0</v>
      </c>
      <c r="C227">
        <v>52.995725480883408</v>
      </c>
      <c r="D227">
        <v>23.122773687960105</v>
      </c>
      <c r="E227">
        <v>28.269611335391438</v>
      </c>
      <c r="F227">
        <v>69.926383281880788</v>
      </c>
      <c r="G227">
        <v>67.254413045199072</v>
      </c>
      <c r="H227">
        <v>47.244122536214675</v>
      </c>
      <c r="I227">
        <v>48.549434022005855</v>
      </c>
      <c r="J227">
        <v>36.817066413361829</v>
      </c>
      <c r="K227">
        <v>55.829177550858866</v>
      </c>
      <c r="L227">
        <v>43.613156019947759</v>
      </c>
      <c r="M227">
        <v>47.807330008707353</v>
      </c>
      <c r="N227">
        <v>57.419852766563764</v>
      </c>
      <c r="O227">
        <v>56.668645610702129</v>
      </c>
      <c r="P227">
        <v>38.170664133618303</v>
      </c>
      <c r="Q227">
        <v>42.263516187762214</v>
      </c>
      <c r="R227">
        <v>0.1017177234227816</v>
      </c>
      <c r="S227">
        <v>0.88656692788727942</v>
      </c>
      <c r="T227">
        <v>23.710520066492517</v>
      </c>
    </row>
    <row r="228" spans="2:20" x14ac:dyDescent="0.25">
      <c r="B228">
        <v>0</v>
      </c>
      <c r="C228">
        <v>60.044827332557361</v>
      </c>
      <c r="D228">
        <v>25.17253763375723</v>
      </c>
      <c r="E228">
        <v>33.983964276596758</v>
      </c>
      <c r="F228">
        <v>70.841464417223037</v>
      </c>
      <c r="G228">
        <v>67.803071278054944</v>
      </c>
      <c r="H228">
        <v>48.772657057925052</v>
      </c>
      <c r="I228">
        <v>51.907108766858926</v>
      </c>
      <c r="J228">
        <v>37.847076487717921</v>
      </c>
      <c r="K228">
        <v>56.227148228757862</v>
      </c>
      <c r="L228">
        <v>46.565473434613104</v>
      </c>
      <c r="M228">
        <v>46.59056981770506</v>
      </c>
      <c r="N228">
        <v>57.219320753410727</v>
      </c>
      <c r="O228">
        <v>52.798895759143946</v>
      </c>
      <c r="P228">
        <v>46.675810980965693</v>
      </c>
      <c r="Q228">
        <v>48.651934801327513</v>
      </c>
      <c r="R228">
        <v>5.0443730014841481</v>
      </c>
      <c r="S228">
        <v>3.8085924823351753</v>
      </c>
      <c r="T228">
        <v>38.559727228277566</v>
      </c>
    </row>
    <row r="229" spans="2:20" x14ac:dyDescent="0.25">
      <c r="B229">
        <v>0</v>
      </c>
      <c r="C229">
        <v>56.162902299693627</v>
      </c>
      <c r="D229">
        <v>25.067373018101652</v>
      </c>
      <c r="E229">
        <v>29.944215560128583</v>
      </c>
      <c r="F229">
        <v>72.676102381840508</v>
      </c>
      <c r="G229">
        <v>70.715893326403929</v>
      </c>
      <c r="H229">
        <v>49.342196255610929</v>
      </c>
      <c r="I229">
        <v>46.034107721387947</v>
      </c>
      <c r="J229">
        <v>32.680628842776734</v>
      </c>
      <c r="K229">
        <v>58.175920066052797</v>
      </c>
      <c r="L229">
        <v>48.149809092318847</v>
      </c>
      <c r="M229">
        <v>47.856846481724411</v>
      </c>
      <c r="N229">
        <v>63.962245962857878</v>
      </c>
      <c r="O229">
        <v>62.756027946705117</v>
      </c>
      <c r="P229">
        <v>35.038998813899589</v>
      </c>
      <c r="Q229">
        <v>37.687816695096757</v>
      </c>
      <c r="R229">
        <v>5.611554210656462</v>
      </c>
      <c r="S229">
        <v>7.4472855903469029</v>
      </c>
      <c r="T229">
        <v>35.305557069032723</v>
      </c>
    </row>
    <row r="230" spans="2:20" x14ac:dyDescent="0.25">
      <c r="B230">
        <v>0.44766784030135004</v>
      </c>
      <c r="C230">
        <v>38.527896663925844</v>
      </c>
      <c r="D230">
        <v>15.764654621098719</v>
      </c>
      <c r="E230">
        <v>21.678157042159487</v>
      </c>
      <c r="F230">
        <v>50.752320915294504</v>
      </c>
      <c r="G230">
        <v>48.925456628224865</v>
      </c>
      <c r="H230">
        <v>30.094593549928668</v>
      </c>
      <c r="I230">
        <v>28.245943229814536</v>
      </c>
      <c r="J230">
        <v>22.844412585299349</v>
      </c>
      <c r="K230">
        <v>36.60299522815599</v>
      </c>
      <c r="L230">
        <v>33.018841404707189</v>
      </c>
      <c r="M230">
        <v>32.909208464225223</v>
      </c>
      <c r="N230">
        <v>34.041379407279351</v>
      </c>
      <c r="O230">
        <v>36.671164428327465</v>
      </c>
      <c r="P230">
        <v>33.084902279100163</v>
      </c>
      <c r="Q230">
        <v>31.854694187345828</v>
      </c>
      <c r="R230">
        <v>20.062476720569531</v>
      </c>
      <c r="S230">
        <v>0</v>
      </c>
      <c r="T230">
        <v>22.123013781422841</v>
      </c>
    </row>
    <row r="231" spans="2:20" x14ac:dyDescent="0.25">
      <c r="B231">
        <v>0</v>
      </c>
      <c r="C231">
        <v>62.920178482895395</v>
      </c>
      <c r="D231">
        <v>33.187452111596883</v>
      </c>
      <c r="E231">
        <v>36.166223464190743</v>
      </c>
      <c r="F231">
        <v>87.379997295713707</v>
      </c>
      <c r="G231">
        <v>84.673908144408884</v>
      </c>
      <c r="H231">
        <v>57.014017217289407</v>
      </c>
      <c r="I231">
        <v>53.534051471582458</v>
      </c>
      <c r="J231">
        <v>34.247532338756933</v>
      </c>
      <c r="K231">
        <v>74.636498850678322</v>
      </c>
      <c r="L231">
        <v>52.224726191012763</v>
      </c>
      <c r="M231">
        <v>54.774868166043177</v>
      </c>
      <c r="N231">
        <v>77.298868706900436</v>
      </c>
      <c r="O231">
        <v>75.04890251047911</v>
      </c>
      <c r="P231">
        <v>51.834858250326768</v>
      </c>
      <c r="Q231">
        <v>52.806598458556806</v>
      </c>
      <c r="R231">
        <v>4.9641682066074733</v>
      </c>
      <c r="S231">
        <v>4.229053049082796</v>
      </c>
      <c r="T231">
        <v>38.924595483841891</v>
      </c>
    </row>
    <row r="232" spans="2:20" x14ac:dyDescent="0.25">
      <c r="B232">
        <v>0</v>
      </c>
      <c r="C232">
        <v>46.438477965148536</v>
      </c>
      <c r="D232">
        <v>23.487502564843034</v>
      </c>
      <c r="E232">
        <v>30.363941726766321</v>
      </c>
      <c r="F232">
        <v>61.53913380501114</v>
      </c>
      <c r="G232">
        <v>58.690828121318972</v>
      </c>
      <c r="H232">
        <v>38.568779590689047</v>
      </c>
      <c r="I232">
        <v>36.855464445575933</v>
      </c>
      <c r="J232">
        <v>30.29668584282642</v>
      </c>
      <c r="K232">
        <v>42.306230858671448</v>
      </c>
      <c r="L232">
        <v>40.604315015921024</v>
      </c>
      <c r="M232">
        <v>39.4089081748197</v>
      </c>
      <c r="N232">
        <v>48.108475761283408</v>
      </c>
      <c r="O232">
        <v>48.612704902459967</v>
      </c>
      <c r="P232">
        <v>36.774149422055366</v>
      </c>
      <c r="Q232">
        <v>38.668713474735341</v>
      </c>
      <c r="R232">
        <v>24.954972755667352</v>
      </c>
      <c r="S232">
        <v>6.3167334159149462</v>
      </c>
      <c r="T232">
        <v>26.209275992309273</v>
      </c>
    </row>
    <row r="233" spans="2:20" x14ac:dyDescent="0.25">
      <c r="B233">
        <v>0</v>
      </c>
      <c r="C233">
        <v>47.010845485542561</v>
      </c>
      <c r="D233">
        <v>20.265454335304657</v>
      </c>
      <c r="E233">
        <v>28.115813604053091</v>
      </c>
      <c r="F233">
        <v>59.491437267631142</v>
      </c>
      <c r="G233">
        <v>56.394598447342567</v>
      </c>
      <c r="H233">
        <v>40.790969158752482</v>
      </c>
      <c r="I233">
        <v>41.985706305022056</v>
      </c>
      <c r="J233">
        <v>30.743772996089465</v>
      </c>
      <c r="K233">
        <v>44.176378802180658</v>
      </c>
      <c r="L233">
        <v>38.314808036832268</v>
      </c>
      <c r="M233">
        <v>30.472539538826066</v>
      </c>
      <c r="N233">
        <v>41.040627227369917</v>
      </c>
      <c r="O233">
        <v>40.732022114773365</v>
      </c>
      <c r="P233">
        <v>47.104081986476857</v>
      </c>
      <c r="Q233">
        <v>43.862379842422605</v>
      </c>
      <c r="R233">
        <v>9.044325865423513</v>
      </c>
      <c r="S233">
        <v>2.9057425208529981</v>
      </c>
      <c r="T233">
        <v>24.449153358633044</v>
      </c>
    </row>
    <row r="234" spans="2:20" x14ac:dyDescent="0.25">
      <c r="B234">
        <v>0</v>
      </c>
      <c r="C234">
        <v>42.313363082085438</v>
      </c>
      <c r="D234">
        <v>21.096454006108793</v>
      </c>
      <c r="E234">
        <v>23.989331122383135</v>
      </c>
      <c r="F234">
        <v>59.769962103583538</v>
      </c>
      <c r="G234">
        <v>56.906807666886984</v>
      </c>
      <c r="H234">
        <v>39.903088421060865</v>
      </c>
      <c r="I234">
        <v>37.704001220194215</v>
      </c>
      <c r="J234">
        <v>28.037481863299142</v>
      </c>
      <c r="K234">
        <v>45.007958638544842</v>
      </c>
      <c r="L234">
        <v>36.053610327848979</v>
      </c>
      <c r="M234">
        <v>25.985834796653851</v>
      </c>
      <c r="N234">
        <v>42.205031736782203</v>
      </c>
      <c r="O234">
        <v>42.730653859841922</v>
      </c>
      <c r="P234">
        <v>40.429883807788123</v>
      </c>
      <c r="Q234">
        <v>45.517546158148122</v>
      </c>
      <c r="R234">
        <v>1.242877311818285</v>
      </c>
      <c r="S234">
        <v>0.4122066351971278</v>
      </c>
      <c r="T234">
        <v>24.59473517483584</v>
      </c>
    </row>
    <row r="235" spans="2:20" x14ac:dyDescent="0.25">
      <c r="B235">
        <v>0</v>
      </c>
      <c r="C235">
        <v>55.175151740876103</v>
      </c>
      <c r="D235">
        <v>25.052490269347729</v>
      </c>
      <c r="E235">
        <v>30.578191060487619</v>
      </c>
      <c r="F235">
        <v>73.702068096148253</v>
      </c>
      <c r="G235">
        <v>70.609541973797846</v>
      </c>
      <c r="H235">
        <v>47.180668846769343</v>
      </c>
      <c r="I235">
        <v>44.904658025383597</v>
      </c>
      <c r="J235">
        <v>32.306993381928613</v>
      </c>
      <c r="K235">
        <v>51.223135828036561</v>
      </c>
      <c r="L235">
        <v>37.610454670099166</v>
      </c>
      <c r="M235">
        <v>36.632273432352015</v>
      </c>
      <c r="N235">
        <v>53.411151266110309</v>
      </c>
      <c r="O235">
        <v>57.628381171443657</v>
      </c>
      <c r="P235">
        <v>41.895625196966414</v>
      </c>
      <c r="Q235">
        <v>38.014824152481673</v>
      </c>
      <c r="R235">
        <v>7.4341774068783746</v>
      </c>
      <c r="S235">
        <v>3.1416398246640824</v>
      </c>
      <c r="T235">
        <v>31.479836778795978</v>
      </c>
    </row>
    <row r="236" spans="2:20" x14ac:dyDescent="0.25">
      <c r="B236">
        <v>0.4495368469826973</v>
      </c>
      <c r="C236">
        <v>51.119574362580323</v>
      </c>
      <c r="D236">
        <v>21.368445439802304</v>
      </c>
      <c r="E236">
        <v>29.981994138949968</v>
      </c>
      <c r="F236">
        <v>68.023948201649389</v>
      </c>
      <c r="G236">
        <v>65.251939796204539</v>
      </c>
      <c r="H236">
        <v>39.594603932024825</v>
      </c>
      <c r="I236">
        <v>36.748621108722077</v>
      </c>
      <c r="J236">
        <v>22.369945250801727</v>
      </c>
      <c r="K236">
        <v>51.460994752693765</v>
      </c>
      <c r="L236">
        <v>42.24386357816698</v>
      </c>
      <c r="M236">
        <v>41.701655482439207</v>
      </c>
      <c r="N236">
        <v>56.901772540858673</v>
      </c>
      <c r="O236">
        <v>58.81819770679305</v>
      </c>
      <c r="P236">
        <v>34.343639622649178</v>
      </c>
      <c r="Q236">
        <v>35.329287772679052</v>
      </c>
      <c r="R236">
        <v>1.6136177961313818</v>
      </c>
      <c r="S236">
        <v>0</v>
      </c>
      <c r="T236">
        <v>27.554251293536179</v>
      </c>
    </row>
    <row r="237" spans="2:20" x14ac:dyDescent="0.25">
      <c r="B237">
        <v>2.2915571661733383</v>
      </c>
      <c r="C237">
        <v>37.411131704888099</v>
      </c>
      <c r="D237">
        <v>17.50152148053888</v>
      </c>
      <c r="E237">
        <v>20.075935710531411</v>
      </c>
      <c r="F237">
        <v>47.511687736866861</v>
      </c>
      <c r="G237">
        <v>45.508520291017732</v>
      </c>
      <c r="H237">
        <v>30.882942819995019</v>
      </c>
      <c r="I237">
        <v>30.230089352402555</v>
      </c>
      <c r="J237">
        <v>22.762386234750615</v>
      </c>
      <c r="K237">
        <v>34.692176823701899</v>
      </c>
      <c r="L237">
        <v>27.663974107167554</v>
      </c>
      <c r="M237">
        <v>28.03224155578301</v>
      </c>
      <c r="N237">
        <v>31.006044427231732</v>
      </c>
      <c r="O237">
        <v>33.334601233782401</v>
      </c>
      <c r="P237">
        <v>29.763963041854545</v>
      </c>
      <c r="Q237">
        <v>34.858848100915658</v>
      </c>
      <c r="R237">
        <v>25.872430772635479</v>
      </c>
      <c r="S237">
        <v>0</v>
      </c>
      <c r="T237">
        <v>22.611967136020361</v>
      </c>
    </row>
    <row r="238" spans="2:20" x14ac:dyDescent="0.25">
      <c r="B238">
        <v>0</v>
      </c>
      <c r="C238">
        <v>58.640311851192749</v>
      </c>
      <c r="D238">
        <v>30.879200033896868</v>
      </c>
      <c r="E238">
        <v>34.97309436040846</v>
      </c>
      <c r="F238">
        <v>73.078259395788308</v>
      </c>
      <c r="G238">
        <v>70.42879539002584</v>
      </c>
      <c r="H238">
        <v>49.281810092792675</v>
      </c>
      <c r="I238">
        <v>49.055124782848189</v>
      </c>
      <c r="J238">
        <v>32.841828736070504</v>
      </c>
      <c r="K238">
        <v>56.750561416889113</v>
      </c>
      <c r="L238">
        <v>46.65734502775306</v>
      </c>
      <c r="M238">
        <v>50.124994703614256</v>
      </c>
      <c r="N238">
        <v>61.815177322994785</v>
      </c>
      <c r="O238">
        <v>61.521121986356505</v>
      </c>
      <c r="P238">
        <v>49.548324223549848</v>
      </c>
      <c r="Q238">
        <v>46.823863395618829</v>
      </c>
      <c r="R238">
        <v>2.8388627600525403E-2</v>
      </c>
      <c r="S238">
        <v>1.8028897080632176</v>
      </c>
      <c r="T238">
        <v>19.877547561544002</v>
      </c>
    </row>
    <row r="239" spans="2:20" x14ac:dyDescent="0.25">
      <c r="B239">
        <v>0</v>
      </c>
      <c r="C239">
        <v>44.941810451002162</v>
      </c>
      <c r="D239">
        <v>21.657274735769047</v>
      </c>
      <c r="E239">
        <v>24.255814217880165</v>
      </c>
      <c r="F239">
        <v>59.149458653397957</v>
      </c>
      <c r="G239">
        <v>56.83059280958318</v>
      </c>
      <c r="H239">
        <v>38.063279002876314</v>
      </c>
      <c r="I239">
        <v>37.694170434176272</v>
      </c>
      <c r="J239">
        <v>29.579087384748316</v>
      </c>
      <c r="K239">
        <v>44.939157720015615</v>
      </c>
      <c r="L239">
        <v>39.552976932609262</v>
      </c>
      <c r="M239">
        <v>43.220567002300299</v>
      </c>
      <c r="N239">
        <v>48.633275099572153</v>
      </c>
      <c r="O239">
        <v>47.633574479212065</v>
      </c>
      <c r="P239">
        <v>31.4007556493696</v>
      </c>
      <c r="Q239">
        <v>39.085338355837337</v>
      </c>
      <c r="R239">
        <v>28.852618056002942</v>
      </c>
      <c r="S239">
        <v>0.71813217421621267</v>
      </c>
      <c r="T239">
        <v>18.635056218948836</v>
      </c>
    </row>
    <row r="240" spans="2:20" x14ac:dyDescent="0.25">
      <c r="B240">
        <v>0</v>
      </c>
      <c r="C240">
        <v>48.309864603481621</v>
      </c>
      <c r="D240">
        <v>24.344680851063831</v>
      </c>
      <c r="E240">
        <v>27.984526112185687</v>
      </c>
      <c r="F240">
        <v>63.915667311411994</v>
      </c>
      <c r="G240">
        <v>60.184139264990336</v>
      </c>
      <c r="H240">
        <v>42.008123791102513</v>
      </c>
      <c r="I240">
        <v>41.876595744680849</v>
      </c>
      <c r="J240">
        <v>32.879303675048355</v>
      </c>
      <c r="K240">
        <v>47.829787234042556</v>
      </c>
      <c r="L240">
        <v>37.167891682785296</v>
      </c>
      <c r="M240">
        <v>38.686266924564798</v>
      </c>
      <c r="N240">
        <v>36.390715667311412</v>
      </c>
      <c r="O240">
        <v>43.184139264990328</v>
      </c>
      <c r="P240">
        <v>45.236363636363635</v>
      </c>
      <c r="Q240">
        <v>47.308704061895554</v>
      </c>
      <c r="R240">
        <v>22.581818181818182</v>
      </c>
      <c r="S240">
        <v>2.2847195357833656</v>
      </c>
      <c r="T240">
        <v>25.209671179883948</v>
      </c>
    </row>
    <row r="241" spans="2:20" x14ac:dyDescent="0.25">
      <c r="B241">
        <v>0</v>
      </c>
      <c r="C241">
        <v>49.738360220543186</v>
      </c>
      <c r="D241">
        <v>19.679140289973454</v>
      </c>
      <c r="E241">
        <v>26.176740861752094</v>
      </c>
      <c r="F241">
        <v>62.45107548839426</v>
      </c>
      <c r="G241">
        <v>59.917636648288067</v>
      </c>
      <c r="H241">
        <v>43.470492138043696</v>
      </c>
      <c r="I241">
        <v>40.241048941528831</v>
      </c>
      <c r="J241">
        <v>20.403648492274183</v>
      </c>
      <c r="K241">
        <v>48.351882104689949</v>
      </c>
      <c r="L241">
        <v>35.191613913280243</v>
      </c>
      <c r="M241">
        <v>32.967463072629499</v>
      </c>
      <c r="N241">
        <v>56.094717854468726</v>
      </c>
      <c r="O241">
        <v>53.219658294193728</v>
      </c>
      <c r="P241">
        <v>43.076968892519233</v>
      </c>
      <c r="Q241">
        <v>43.73978966714315</v>
      </c>
      <c r="R241">
        <v>0.7453542985501328</v>
      </c>
      <c r="S241">
        <v>6.8175243346266416</v>
      </c>
      <c r="T241">
        <v>21.723334014022193</v>
      </c>
    </row>
    <row r="242" spans="2:20" x14ac:dyDescent="0.25">
      <c r="B242">
        <v>0</v>
      </c>
      <c r="C242">
        <v>42.85209120398936</v>
      </c>
      <c r="D242">
        <v>20.768067778752027</v>
      </c>
      <c r="E242">
        <v>27.299494473852281</v>
      </c>
      <c r="F242">
        <v>54.969924622118306</v>
      </c>
      <c r="G242">
        <v>51.766094025698486</v>
      </c>
      <c r="H242">
        <v>36.672115235425082</v>
      </c>
      <c r="I242">
        <v>36.901965453909078</v>
      </c>
      <c r="J242">
        <v>27.572644576509092</v>
      </c>
      <c r="K242">
        <v>41.005711976387133</v>
      </c>
      <c r="L242">
        <v>39.641404792575514</v>
      </c>
      <c r="M242">
        <v>35.033214619484227</v>
      </c>
      <c r="N242">
        <v>34.749961210520432</v>
      </c>
      <c r="O242">
        <v>36.73490006747565</v>
      </c>
      <c r="P242">
        <v>34.681763892948254</v>
      </c>
      <c r="Q242">
        <v>31.77922832389757</v>
      </c>
      <c r="R242">
        <v>29.563356751354025</v>
      </c>
      <c r="S242">
        <v>3.2879045381886933</v>
      </c>
      <c r="T242">
        <v>27.233462150488748</v>
      </c>
    </row>
    <row r="243" spans="2:20" x14ac:dyDescent="0.25">
      <c r="B243">
        <v>1.2829304637602725</v>
      </c>
      <c r="C243">
        <v>44.269812027148753</v>
      </c>
      <c r="D243">
        <v>17.037657586192836</v>
      </c>
      <c r="E243">
        <v>23.165402023182455</v>
      </c>
      <c r="F243">
        <v>51.865827936820949</v>
      </c>
      <c r="G243">
        <v>48.039648148628658</v>
      </c>
      <c r="H243">
        <v>38.117231894963545</v>
      </c>
      <c r="I243">
        <v>35.247041030792552</v>
      </c>
      <c r="J243">
        <v>24.272999892502213</v>
      </c>
      <c r="K243">
        <v>44.359887757484998</v>
      </c>
      <c r="L243">
        <v>28.379415286185051</v>
      </c>
      <c r="M243">
        <v>35.973207103750191</v>
      </c>
      <c r="N243">
        <v>35.092837311369188</v>
      </c>
      <c r="O243">
        <v>31.856412613567702</v>
      </c>
      <c r="P243">
        <v>31.89718763553061</v>
      </c>
      <c r="Q243">
        <v>29.886979052759173</v>
      </c>
      <c r="R243">
        <v>3.1748914828392758</v>
      </c>
      <c r="S243">
        <v>0</v>
      </c>
      <c r="T243">
        <v>27.725532206707122</v>
      </c>
    </row>
    <row r="244" spans="2:20" x14ac:dyDescent="0.25">
      <c r="B244">
        <v>0</v>
      </c>
      <c r="C244">
        <v>47.53602145418769</v>
      </c>
      <c r="D244">
        <v>21.529959694055666</v>
      </c>
      <c r="E244">
        <v>27.55799930178679</v>
      </c>
      <c r="F244">
        <v>56.703243517725099</v>
      </c>
      <c r="G244">
        <v>54.088514392713194</v>
      </c>
      <c r="H244">
        <v>36.573677362023545</v>
      </c>
      <c r="I244">
        <v>36.912866165222638</v>
      </c>
      <c r="J244">
        <v>31.623107683518999</v>
      </c>
      <c r="K244">
        <v>41.847567361706176</v>
      </c>
      <c r="L244">
        <v>38.307705734869401</v>
      </c>
      <c r="M244">
        <v>34.410803262559902</v>
      </c>
      <c r="N244">
        <v>39.275286426100479</v>
      </c>
      <c r="O244">
        <v>37.568234472690342</v>
      </c>
      <c r="P244">
        <v>36.968802564346689</v>
      </c>
      <c r="Q244">
        <v>35.532704941445303</v>
      </c>
      <c r="R244">
        <v>13.661176171887398</v>
      </c>
      <c r="S244">
        <v>6.3497730807070996</v>
      </c>
      <c r="T244">
        <v>27.781348186232506</v>
      </c>
    </row>
    <row r="245" spans="2:20" x14ac:dyDescent="0.25">
      <c r="B245">
        <v>0</v>
      </c>
      <c r="C245">
        <v>56.962834556608769</v>
      </c>
      <c r="D245">
        <v>26.952220542011418</v>
      </c>
      <c r="E245">
        <v>31.503542785953435</v>
      </c>
      <c r="F245">
        <v>76.027489887999607</v>
      </c>
      <c r="G245">
        <v>72.494949122397216</v>
      </c>
      <c r="H245">
        <v>53.395050344853026</v>
      </c>
      <c r="I245">
        <v>50.599753295876923</v>
      </c>
      <c r="J245">
        <v>34.74962809968158</v>
      </c>
      <c r="K245">
        <v>54.690861702258452</v>
      </c>
      <c r="L245">
        <v>47.033198506661421</v>
      </c>
      <c r="M245">
        <v>43.164615580062041</v>
      </c>
      <c r="N245">
        <v>51.986541921259587</v>
      </c>
      <c r="O245">
        <v>53.996647774540293</v>
      </c>
      <c r="P245">
        <v>50.555084276915132</v>
      </c>
      <c r="Q245">
        <v>49.907178598212418</v>
      </c>
      <c r="R245">
        <v>16.362384587959035</v>
      </c>
      <c r="S245">
        <v>3.7644918181929952</v>
      </c>
      <c r="T245">
        <v>32.676002081822169</v>
      </c>
    </row>
    <row r="246" spans="2:20" x14ac:dyDescent="0.25">
      <c r="B246">
        <v>0</v>
      </c>
      <c r="C246">
        <v>61.512860865302756</v>
      </c>
      <c r="D246">
        <v>27.992053868579241</v>
      </c>
      <c r="E246">
        <v>35.803599838325468</v>
      </c>
      <c r="F246">
        <v>85.853908137904938</v>
      </c>
      <c r="G246">
        <v>82.096265146238053</v>
      </c>
      <c r="H246">
        <v>56.112243406172865</v>
      </c>
      <c r="I246">
        <v>54.521727165621805</v>
      </c>
      <c r="J246">
        <v>36.112329403266166</v>
      </c>
      <c r="K246">
        <v>62.392181144277323</v>
      </c>
      <c r="L246">
        <v>47.989817944153486</v>
      </c>
      <c r="M246">
        <v>51.97019340746283</v>
      </c>
      <c r="N246">
        <v>59.062803677235706</v>
      </c>
      <c r="O246">
        <v>54.510977528959529</v>
      </c>
      <c r="P246">
        <v>52.844353860839497</v>
      </c>
      <c r="Q246">
        <v>55.426416587119355</v>
      </c>
      <c r="R246">
        <v>6.6050067507718229</v>
      </c>
      <c r="S246">
        <v>2.018351779709846</v>
      </c>
      <c r="T246">
        <v>39.993808209282527</v>
      </c>
    </row>
    <row r="247" spans="2:20" x14ac:dyDescent="0.25">
      <c r="B247">
        <v>2.0489788016648922</v>
      </c>
      <c r="C247">
        <v>47.34565869712516</v>
      </c>
      <c r="D247">
        <v>20.153712128545155</v>
      </c>
      <c r="E247">
        <v>25.085277320685318</v>
      </c>
      <c r="F247">
        <v>62.073758590649497</v>
      </c>
      <c r="G247">
        <v>60.360855677088374</v>
      </c>
      <c r="H247">
        <v>42.838447391346435</v>
      </c>
      <c r="I247">
        <v>39.293001645532861</v>
      </c>
      <c r="J247">
        <v>29.154583293001647</v>
      </c>
      <c r="K247">
        <v>42.742038524828189</v>
      </c>
      <c r="L247">
        <v>28.08711644564902</v>
      </c>
      <c r="M247">
        <v>32.759655406059437</v>
      </c>
      <c r="N247">
        <v>50.841932049172392</v>
      </c>
      <c r="O247">
        <v>46.860904075113737</v>
      </c>
      <c r="P247">
        <v>38.823734391636819</v>
      </c>
      <c r="Q247">
        <v>38.057496854128352</v>
      </c>
      <c r="R247">
        <v>0</v>
      </c>
      <c r="S247">
        <v>1.1797502661891395</v>
      </c>
      <c r="T247">
        <v>31.527248088277997</v>
      </c>
    </row>
    <row r="248" spans="2:20" x14ac:dyDescent="0.25">
      <c r="B248">
        <v>4.2735042735042734</v>
      </c>
      <c r="C248">
        <v>55.282737225281686</v>
      </c>
      <c r="D248">
        <v>24.791391412458445</v>
      </c>
      <c r="E248">
        <v>29.832684415447751</v>
      </c>
      <c r="F248">
        <v>67.349491973294988</v>
      </c>
      <c r="G248">
        <v>64.514519781277642</v>
      </c>
      <c r="H248">
        <v>48.637272440282011</v>
      </c>
      <c r="I248">
        <v>45.336950124911823</v>
      </c>
      <c r="J248">
        <v>32.635308148304041</v>
      </c>
      <c r="K248">
        <v>45.8401050740312</v>
      </c>
      <c r="L248">
        <v>43.219879881986586</v>
      </c>
      <c r="M248">
        <v>43.975196916373385</v>
      </c>
      <c r="N248">
        <v>48.655590242457549</v>
      </c>
      <c r="O248">
        <v>45.593789095841082</v>
      </c>
      <c r="P248">
        <v>42.326204980103746</v>
      </c>
      <c r="Q248">
        <v>43.068270838448676</v>
      </c>
      <c r="R248">
        <v>35.50730568514426</v>
      </c>
      <c r="S248">
        <v>0</v>
      </c>
      <c r="T248">
        <v>30.296475576913334</v>
      </c>
    </row>
    <row r="249" spans="2:20" x14ac:dyDescent="0.25">
      <c r="B249">
        <v>2.354089605460068</v>
      </c>
      <c r="C249">
        <v>51.537459309666048</v>
      </c>
      <c r="D249">
        <v>26.292712245219015</v>
      </c>
      <c r="E249">
        <v>28.307161095401938</v>
      </c>
      <c r="F249">
        <v>70.352831079145972</v>
      </c>
      <c r="G249">
        <v>66.680515834439248</v>
      </c>
      <c r="H249">
        <v>41.947246772001016</v>
      </c>
      <c r="I249">
        <v>39.155093199520792</v>
      </c>
      <c r="J249">
        <v>22.660331008555559</v>
      </c>
      <c r="K249">
        <v>59.544832983070407</v>
      </c>
      <c r="L249">
        <v>36.6428810571621</v>
      </c>
      <c r="M249">
        <v>42.92341141305883</v>
      </c>
      <c r="N249">
        <v>64.718908954495404</v>
      </c>
      <c r="O249">
        <v>62.843220697917381</v>
      </c>
      <c r="P249">
        <v>40.430964587812461</v>
      </c>
      <c r="Q249">
        <v>36.043064188875753</v>
      </c>
      <c r="R249">
        <v>2.9809325195938832</v>
      </c>
      <c r="S249">
        <v>0</v>
      </c>
      <c r="T249">
        <v>25.817537886885916</v>
      </c>
    </row>
    <row r="250" spans="2:20" x14ac:dyDescent="0.25">
      <c r="B250">
        <v>0</v>
      </c>
      <c r="C250">
        <v>42.348988229212658</v>
      </c>
      <c r="D250">
        <v>16.977359452347876</v>
      </c>
      <c r="E250">
        <v>24.69029439532471</v>
      </c>
      <c r="F250">
        <v>58.738705751855001</v>
      </c>
      <c r="G250">
        <v>55.176597707586218</v>
      </c>
      <c r="H250">
        <v>36.612569147542281</v>
      </c>
      <c r="I250">
        <v>39.995548711100582</v>
      </c>
      <c r="J250">
        <v>28.320248697818514</v>
      </c>
      <c r="K250">
        <v>32.755383726231372</v>
      </c>
      <c r="L250">
        <v>29.889687009774885</v>
      </c>
      <c r="M250">
        <v>24.15183202845953</v>
      </c>
      <c r="N250">
        <v>39.711599556307007</v>
      </c>
      <c r="O250">
        <v>42.044577504478212</v>
      </c>
      <c r="P250">
        <v>36.321081519612598</v>
      </c>
      <c r="Q250">
        <v>39.974010216425974</v>
      </c>
      <c r="R250">
        <v>29.225224449063251</v>
      </c>
      <c r="S250">
        <v>2.0127723273420424</v>
      </c>
      <c r="T250">
        <v>29.237788570956774</v>
      </c>
    </row>
    <row r="251" spans="2:20" x14ac:dyDescent="0.25">
      <c r="B251">
        <v>0</v>
      </c>
      <c r="C251">
        <v>55.278836484099692</v>
      </c>
      <c r="D251">
        <v>26.694610879651147</v>
      </c>
      <c r="E251">
        <v>31.932038096525844</v>
      </c>
      <c r="F251">
        <v>74.609358494392851</v>
      </c>
      <c r="G251">
        <v>71.783809821602119</v>
      </c>
      <c r="H251">
        <v>44.288056384210392</v>
      </c>
      <c r="I251">
        <v>44.569470383923068</v>
      </c>
      <c r="J251">
        <v>37.963002087365105</v>
      </c>
      <c r="K251">
        <v>56.502945128495497</v>
      </c>
      <c r="L251">
        <v>40.998132357539447</v>
      </c>
      <c r="M251">
        <v>52.252157084787584</v>
      </c>
      <c r="N251">
        <v>54.819531652736821</v>
      </c>
      <c r="O251">
        <v>55.652364976210798</v>
      </c>
      <c r="P251">
        <v>46.562608276782925</v>
      </c>
      <c r="Q251">
        <v>50.800720014197466</v>
      </c>
      <c r="R251">
        <v>2.768927838013707</v>
      </c>
      <c r="S251">
        <v>2.2483541928995781</v>
      </c>
      <c r="T251">
        <v>28.83606155614336</v>
      </c>
    </row>
    <row r="252" spans="2:20" x14ac:dyDescent="0.25">
      <c r="B252">
        <v>0</v>
      </c>
      <c r="C252">
        <v>45.153082891126694</v>
      </c>
      <c r="D252">
        <v>19.941211443089205</v>
      </c>
      <c r="E252">
        <v>23.439721419049413</v>
      </c>
      <c r="F252">
        <v>56.031181568753439</v>
      </c>
      <c r="G252">
        <v>54.168189925443414</v>
      </c>
      <c r="H252">
        <v>38.941141280866766</v>
      </c>
      <c r="I252">
        <v>38.300080132643529</v>
      </c>
      <c r="J252">
        <v>28.164593188356022</v>
      </c>
      <c r="K252">
        <v>40.023855155630891</v>
      </c>
      <c r="L252">
        <v>35.283473842415646</v>
      </c>
      <c r="M252">
        <v>31.228835934874688</v>
      </c>
      <c r="N252">
        <v>38.423787209057572</v>
      </c>
      <c r="O252">
        <v>38.437819653546327</v>
      </c>
      <c r="P252">
        <v>39.860266394880369</v>
      </c>
      <c r="Q252">
        <v>39.811891388879658</v>
      </c>
      <c r="R252">
        <v>26.698202739280873</v>
      </c>
      <c r="S252">
        <v>3.3652017533170113</v>
      </c>
      <c r="T252">
        <v>26.481069124560104</v>
      </c>
    </row>
    <row r="253" spans="2:20" x14ac:dyDescent="0.25">
      <c r="B253">
        <v>1.242284963887065</v>
      </c>
      <c r="C253">
        <v>47.455960979270237</v>
      </c>
      <c r="D253">
        <v>22.551355407560266</v>
      </c>
      <c r="E253">
        <v>24.458868774036208</v>
      </c>
      <c r="F253">
        <v>57.10496201106838</v>
      </c>
      <c r="G253">
        <v>53.472657349216767</v>
      </c>
      <c r="H253">
        <v>46.130756964637463</v>
      </c>
      <c r="I253">
        <v>48.362067348278778</v>
      </c>
      <c r="J253">
        <v>31.517493668511399</v>
      </c>
      <c r="K253">
        <v>46.655285620485884</v>
      </c>
      <c r="L253">
        <v>34.903667573398366</v>
      </c>
      <c r="M253">
        <v>30.802363755745237</v>
      </c>
      <c r="N253">
        <v>34.460932370321736</v>
      </c>
      <c r="O253">
        <v>37.123346777975804</v>
      </c>
      <c r="P253">
        <v>42.041834724697495</v>
      </c>
      <c r="Q253">
        <v>39.669449394991091</v>
      </c>
      <c r="R253">
        <v>0</v>
      </c>
      <c r="S253">
        <v>0.2821498921301942</v>
      </c>
      <c r="T253">
        <v>22.835756495638307</v>
      </c>
    </row>
    <row r="254" spans="2:20" x14ac:dyDescent="0.25">
      <c r="B254">
        <v>0</v>
      </c>
      <c r="C254">
        <v>42.168546461503531</v>
      </c>
      <c r="D254">
        <v>17.966912299499391</v>
      </c>
      <c r="E254">
        <v>21.663822434780759</v>
      </c>
      <c r="F254">
        <v>55.478132528196923</v>
      </c>
      <c r="G254">
        <v>51.798961884927465</v>
      </c>
      <c r="H254">
        <v>39.698144803925395</v>
      </c>
      <c r="I254">
        <v>37.432102094324428</v>
      </c>
      <c r="J254">
        <v>32.934076499785355</v>
      </c>
      <c r="K254">
        <v>36.745228963623397</v>
      </c>
      <c r="L254">
        <v>34.059469873020717</v>
      </c>
      <c r="M254">
        <v>41.030380654019595</v>
      </c>
      <c r="N254">
        <v>32.897533146240825</v>
      </c>
      <c r="O254">
        <v>36.038842391709267</v>
      </c>
      <c r="P254">
        <v>42.388161372610931</v>
      </c>
      <c r="Q254">
        <v>40.370826341016894</v>
      </c>
      <c r="R254">
        <v>20.521399149213963</v>
      </c>
      <c r="S254">
        <v>0.43284360509052461</v>
      </c>
      <c r="T254">
        <v>22.673199530258252</v>
      </c>
    </row>
    <row r="255" spans="2:20" x14ac:dyDescent="0.25">
      <c r="B255">
        <v>0.36015427780368814</v>
      </c>
      <c r="C255">
        <v>41.019462396636094</v>
      </c>
      <c r="D255">
        <v>16.598559382888787</v>
      </c>
      <c r="E255">
        <v>21.086977443163732</v>
      </c>
      <c r="F255">
        <v>55.766910224235829</v>
      </c>
      <c r="G255">
        <v>52.3715400389396</v>
      </c>
      <c r="H255">
        <v>34.33162324827326</v>
      </c>
      <c r="I255">
        <v>34.949770878213812</v>
      </c>
      <c r="J255">
        <v>24.412019454993668</v>
      </c>
      <c r="K255">
        <v>42.605547782441647</v>
      </c>
      <c r="L255">
        <v>38.723802755383808</v>
      </c>
      <c r="M255">
        <v>41.011319134445259</v>
      </c>
      <c r="N255">
        <v>44.179418274960952</v>
      </c>
      <c r="O255">
        <v>39.483347028819743</v>
      </c>
      <c r="P255">
        <v>41.22156335828133</v>
      </c>
      <c r="Q255">
        <v>38.108986459975867</v>
      </c>
      <c r="R255">
        <v>0</v>
      </c>
      <c r="S255">
        <v>5.9634589616600415</v>
      </c>
      <c r="T255">
        <v>23.197562943715251</v>
      </c>
    </row>
    <row r="256" spans="2:20" x14ac:dyDescent="0.25">
      <c r="B256">
        <v>0</v>
      </c>
      <c r="C256">
        <v>56.576310129057497</v>
      </c>
      <c r="D256">
        <v>27.218582974840306</v>
      </c>
      <c r="E256">
        <v>31.961282753226438</v>
      </c>
      <c r="F256">
        <v>71.580058010689612</v>
      </c>
      <c r="G256">
        <v>68.446503063485849</v>
      </c>
      <c r="H256">
        <v>44.702450788684658</v>
      </c>
      <c r="I256">
        <v>46.02072741493938</v>
      </c>
      <c r="J256">
        <v>33.029836396819192</v>
      </c>
      <c r="K256">
        <v>59.373370486246898</v>
      </c>
      <c r="L256">
        <v>43.622083170381956</v>
      </c>
      <c r="M256">
        <v>51.443749185243128</v>
      </c>
      <c r="N256">
        <v>64.874608916699259</v>
      </c>
      <c r="O256">
        <v>62.625065180550124</v>
      </c>
      <c r="P256">
        <v>44.345587276756618</v>
      </c>
      <c r="Q256">
        <v>40.524784904184592</v>
      </c>
      <c r="R256">
        <v>2.7709881371398777</v>
      </c>
      <c r="S256">
        <v>2.6483672272193979</v>
      </c>
      <c r="T256">
        <v>25.550775648546477</v>
      </c>
    </row>
    <row r="257" spans="2:20" x14ac:dyDescent="0.25">
      <c r="B257">
        <v>0</v>
      </c>
      <c r="C257">
        <v>54.171179199852936</v>
      </c>
      <c r="D257">
        <v>25.444293027586728</v>
      </c>
      <c r="E257">
        <v>27.720607923142403</v>
      </c>
      <c r="F257">
        <v>67.756734830894899</v>
      </c>
      <c r="G257">
        <v>64.231563887479069</v>
      </c>
      <c r="H257">
        <v>47.197966662537119</v>
      </c>
      <c r="I257">
        <v>49.209723892914091</v>
      </c>
      <c r="J257">
        <v>33.205184051408906</v>
      </c>
      <c r="K257">
        <v>63.458272222644062</v>
      </c>
      <c r="L257">
        <v>42.351605928969065</v>
      </c>
      <c r="M257">
        <v>53.641264601624918</v>
      </c>
      <c r="N257">
        <v>48.567112524927161</v>
      </c>
      <c r="O257">
        <v>48.081956927454449</v>
      </c>
      <c r="P257">
        <v>44.354970846704418</v>
      </c>
      <c r="Q257">
        <v>48.127914830015705</v>
      </c>
      <c r="R257">
        <v>26.86339313189119</v>
      </c>
      <c r="S257">
        <v>4.4862905578490109</v>
      </c>
      <c r="T257">
        <v>31.018786791299171</v>
      </c>
    </row>
    <row r="258" spans="2:20" x14ac:dyDescent="0.25">
      <c r="B258">
        <v>0</v>
      </c>
      <c r="C258">
        <v>53.523278291068735</v>
      </c>
      <c r="D258">
        <v>24.81570670336151</v>
      </c>
      <c r="E258">
        <v>32.62318983028635</v>
      </c>
      <c r="F258">
        <v>72.585757814035773</v>
      </c>
      <c r="G258">
        <v>69.690305353515498</v>
      </c>
      <c r="H258">
        <v>41.076928117423499</v>
      </c>
      <c r="I258">
        <v>39.651317082759974</v>
      </c>
      <c r="J258">
        <v>27.398270100255552</v>
      </c>
      <c r="K258">
        <v>60.645190354498389</v>
      </c>
      <c r="L258">
        <v>38.744184522639408</v>
      </c>
      <c r="M258">
        <v>41.336986436013369</v>
      </c>
      <c r="N258">
        <v>63.238811349190748</v>
      </c>
      <c r="O258">
        <v>59.533697005438704</v>
      </c>
      <c r="P258">
        <v>35.173809055763058</v>
      </c>
      <c r="Q258">
        <v>30.844554747395321</v>
      </c>
      <c r="R258">
        <v>1.2556516610969137</v>
      </c>
      <c r="S258">
        <v>3.8054518052552258</v>
      </c>
      <c r="T258">
        <v>35.915077648908984</v>
      </c>
    </row>
    <row r="259" spans="2:20" x14ac:dyDescent="0.25">
      <c r="B259">
        <v>0</v>
      </c>
      <c r="C259">
        <v>39.680345634876126</v>
      </c>
      <c r="D259">
        <v>17.108781629824758</v>
      </c>
      <c r="E259">
        <v>24.388028701589587</v>
      </c>
      <c r="F259">
        <v>54.691146724754937</v>
      </c>
      <c r="G259">
        <v>51.500030756872349</v>
      </c>
      <c r="H259">
        <v>28.487377017741288</v>
      </c>
      <c r="I259">
        <v>27.528124445923989</v>
      </c>
      <c r="J259">
        <v>15.464555418456294</v>
      </c>
      <c r="K259">
        <v>37.979309671046202</v>
      </c>
      <c r="L259">
        <v>24.508885117654085</v>
      </c>
      <c r="M259">
        <v>31.476945010330692</v>
      </c>
      <c r="N259">
        <v>42.381884564030379</v>
      </c>
      <c r="O259">
        <v>39.758142429648181</v>
      </c>
      <c r="P259">
        <v>29.073566820209802</v>
      </c>
      <c r="Q259">
        <v>21.478066731557639</v>
      </c>
      <c r="R259">
        <v>0.68533548510824616</v>
      </c>
      <c r="S259">
        <v>0.23845622211527678</v>
      </c>
      <c r="T259">
        <v>23.269202239100306</v>
      </c>
    </row>
    <row r="260" spans="2:20" x14ac:dyDescent="0.25">
      <c r="B260">
        <v>1.2301046828787972</v>
      </c>
      <c r="C260">
        <v>43.752627852904922</v>
      </c>
      <c r="D260">
        <v>18.121673632348557</v>
      </c>
      <c r="E260">
        <v>22.509873539632512</v>
      </c>
      <c r="F260">
        <v>52.613478324930199</v>
      </c>
      <c r="G260">
        <v>49.733531223384567</v>
      </c>
      <c r="H260">
        <v>37.537418828543608</v>
      </c>
      <c r="I260">
        <v>38.611559318501165</v>
      </c>
      <c r="J260">
        <v>30.664572769514393</v>
      </c>
      <c r="K260">
        <v>36.785987659423078</v>
      </c>
      <c r="L260">
        <v>32.315493281680673</v>
      </c>
      <c r="M260">
        <v>36.828752034901477</v>
      </c>
      <c r="N260">
        <v>27.719580693501612</v>
      </c>
      <c r="O260">
        <v>29.481185471612005</v>
      </c>
      <c r="P260">
        <v>35.271266292688011</v>
      </c>
      <c r="Q260">
        <v>32.63281213502043</v>
      </c>
      <c r="R260">
        <v>26.049613862844943</v>
      </c>
      <c r="S260">
        <v>0</v>
      </c>
      <c r="T260">
        <v>26.819013256956399</v>
      </c>
    </row>
    <row r="261" spans="2:20" x14ac:dyDescent="0.25">
      <c r="B261">
        <v>0</v>
      </c>
      <c r="C261">
        <v>51.902753980694996</v>
      </c>
      <c r="D261">
        <v>21.187707338412746</v>
      </c>
      <c r="E261">
        <v>26.237954625545306</v>
      </c>
      <c r="F261">
        <v>65.521166239331819</v>
      </c>
      <c r="G261">
        <v>61.602647450775486</v>
      </c>
      <c r="H261">
        <v>42.562550885251483</v>
      </c>
      <c r="I261">
        <v>41.137966372190427</v>
      </c>
      <c r="J261">
        <v>28.443893567294097</v>
      </c>
      <c r="K261">
        <v>46.300414373032943</v>
      </c>
      <c r="L261">
        <v>34.891181509970473</v>
      </c>
      <c r="M261">
        <v>36.622799023003175</v>
      </c>
      <c r="N261">
        <v>52.492111520218408</v>
      </c>
      <c r="O261">
        <v>48.349191304242161</v>
      </c>
      <c r="P261">
        <v>43.082643724253586</v>
      </c>
      <c r="Q261">
        <v>42.421996200567889</v>
      </c>
      <c r="R261">
        <v>0.38358872160046015</v>
      </c>
      <c r="S261">
        <v>7.6150664900619336E-2</v>
      </c>
      <c r="T261">
        <v>29.337448709691792</v>
      </c>
    </row>
    <row r="262" spans="2:20" x14ac:dyDescent="0.25">
      <c r="B262">
        <v>0</v>
      </c>
      <c r="C262">
        <v>48.396654222098931</v>
      </c>
      <c r="D262">
        <v>19.539127185023368</v>
      </c>
      <c r="E262">
        <v>25.815350355036198</v>
      </c>
      <c r="F262">
        <v>62.848534584725158</v>
      </c>
      <c r="G262">
        <v>59.323601141972091</v>
      </c>
      <c r="H262">
        <v>40.076516753932751</v>
      </c>
      <c r="I262">
        <v>37.589144330016069</v>
      </c>
      <c r="J262">
        <v>24.71575913789583</v>
      </c>
      <c r="K262">
        <v>47.646897912163702</v>
      </c>
      <c r="L262">
        <v>39.575651798683111</v>
      </c>
      <c r="M262">
        <v>42.369707687506505</v>
      </c>
      <c r="N262">
        <v>45.130629433136455</v>
      </c>
      <c r="O262">
        <v>41.974794934328898</v>
      </c>
      <c r="P262">
        <v>37.117945991346595</v>
      </c>
      <c r="Q262">
        <v>40.202503554214779</v>
      </c>
      <c r="R262">
        <v>26.803595439817222</v>
      </c>
      <c r="S262">
        <v>1.2833701276435074</v>
      </c>
      <c r="T262">
        <v>26.353202260827352</v>
      </c>
    </row>
    <row r="263" spans="2:20" x14ac:dyDescent="0.25">
      <c r="B263">
        <v>3.2123100351182523</v>
      </c>
      <c r="C263">
        <v>50.35506728408491</v>
      </c>
      <c r="D263">
        <v>25.676337135220813</v>
      </c>
      <c r="E263">
        <v>28.518429312863226</v>
      </c>
      <c r="F263">
        <v>70.32740777574044</v>
      </c>
      <c r="G263">
        <v>67.66867638375237</v>
      </c>
      <c r="H263">
        <v>40.939180159741426</v>
      </c>
      <c r="I263">
        <v>41.50208223265065</v>
      </c>
      <c r="J263">
        <v>22.11867172203748</v>
      </c>
      <c r="K263">
        <v>51.176694533362344</v>
      </c>
      <c r="L263">
        <v>41.297355253752684</v>
      </c>
      <c r="M263">
        <v>40.600040401529043</v>
      </c>
      <c r="N263">
        <v>58.856092861360601</v>
      </c>
      <c r="O263">
        <v>52.1152531311185</v>
      </c>
      <c r="P263">
        <v>36.41887062187277</v>
      </c>
      <c r="Q263">
        <v>37.594011250271933</v>
      </c>
      <c r="R263">
        <v>2.6206607203903407</v>
      </c>
      <c r="S263">
        <v>0</v>
      </c>
      <c r="T263">
        <v>35.901808745377132</v>
      </c>
    </row>
    <row r="264" spans="2:20" x14ac:dyDescent="0.25">
      <c r="B264">
        <v>0.28777684213968624</v>
      </c>
      <c r="C264">
        <v>52.462862889050577</v>
      </c>
      <c r="D264">
        <v>21.057171120939852</v>
      </c>
      <c r="E264">
        <v>27.393575709018371</v>
      </c>
      <c r="F264">
        <v>69.827579159070282</v>
      </c>
      <c r="G264">
        <v>67.633689511678668</v>
      </c>
      <c r="H264">
        <v>44.730495352240489</v>
      </c>
      <c r="I264">
        <v>45.082449700368713</v>
      </c>
      <c r="J264">
        <v>25.979217933729572</v>
      </c>
      <c r="K264">
        <v>62.383806012246865</v>
      </c>
      <c r="L264">
        <v>41.585388784878639</v>
      </c>
      <c r="M264">
        <v>47.796299778444535</v>
      </c>
      <c r="N264">
        <v>53.496243367643089</v>
      </c>
      <c r="O264">
        <v>52.657848050557156</v>
      </c>
      <c r="P264">
        <v>43.573665148752831</v>
      </c>
      <c r="Q264">
        <v>40.593294472559002</v>
      </c>
      <c r="R264">
        <v>0</v>
      </c>
      <c r="S264">
        <v>0.68633141754621185</v>
      </c>
      <c r="T264">
        <v>30.286877539508001</v>
      </c>
    </row>
    <row r="265" spans="2:20" x14ac:dyDescent="0.25">
      <c r="B265">
        <v>2.4114544084400906</v>
      </c>
      <c r="C265">
        <v>49.126605343636243</v>
      </c>
      <c r="D265">
        <v>26.804304573709249</v>
      </c>
      <c r="E265">
        <v>29.457382886169626</v>
      </c>
      <c r="F265">
        <v>64.260395609302918</v>
      </c>
      <c r="G265">
        <v>61.471354010916933</v>
      </c>
      <c r="H265">
        <v>39.489559534774301</v>
      </c>
      <c r="I265">
        <v>37.640698077774189</v>
      </c>
      <c r="J265">
        <v>29.078599538283033</v>
      </c>
      <c r="K265">
        <v>57.301946148969506</v>
      </c>
      <c r="L265">
        <v>42.09678512617473</v>
      </c>
      <c r="M265">
        <v>51.13774556125724</v>
      </c>
      <c r="N265">
        <v>57.444687663225722</v>
      </c>
      <c r="O265">
        <v>56.032025135265528</v>
      </c>
      <c r="P265">
        <v>40.166983648520947</v>
      </c>
      <c r="Q265">
        <v>36.251958708627882</v>
      </c>
      <c r="R265">
        <v>0</v>
      </c>
      <c r="S265">
        <v>1.8656076681698386</v>
      </c>
      <c r="T265">
        <v>30.840938904239586</v>
      </c>
    </row>
    <row r="266" spans="2:20" x14ac:dyDescent="0.25">
      <c r="B266">
        <v>0</v>
      </c>
      <c r="C266">
        <v>46.581209470668071</v>
      </c>
      <c r="D266">
        <v>23.096063942090183</v>
      </c>
      <c r="E266">
        <v>26.900165887498119</v>
      </c>
      <c r="F266">
        <v>61.67508671391947</v>
      </c>
      <c r="G266">
        <v>58.421429648620119</v>
      </c>
      <c r="H266">
        <v>42.263233298145074</v>
      </c>
      <c r="I266">
        <v>42.176519378675913</v>
      </c>
      <c r="J266">
        <v>30.904463881767459</v>
      </c>
      <c r="K266">
        <v>36.298823706831548</v>
      </c>
      <c r="L266">
        <v>38.810511235107825</v>
      </c>
      <c r="M266">
        <v>23.382973910420752</v>
      </c>
      <c r="N266">
        <v>41.161589503845576</v>
      </c>
      <c r="O266">
        <v>44.193560548936809</v>
      </c>
      <c r="P266">
        <v>45.920675614537778</v>
      </c>
      <c r="Q266">
        <v>45.231865480319712</v>
      </c>
      <c r="R266">
        <v>27.605941788568845</v>
      </c>
      <c r="S266">
        <v>1.6807419695370232</v>
      </c>
      <c r="T266">
        <v>24.322500377017043</v>
      </c>
    </row>
    <row r="267" spans="2:20" x14ac:dyDescent="0.25">
      <c r="B267">
        <v>1.7920868316230583</v>
      </c>
      <c r="C267">
        <v>43.716405312958109</v>
      </c>
      <c r="D267">
        <v>19.015518339182325</v>
      </c>
      <c r="E267">
        <v>26.095760591118417</v>
      </c>
      <c r="F267">
        <v>58.535456739668014</v>
      </c>
      <c r="G267">
        <v>55.359601972369063</v>
      </c>
      <c r="H267">
        <v>37.408378126249389</v>
      </c>
      <c r="I267">
        <v>36.360001776909066</v>
      </c>
      <c r="J267">
        <v>28.33466601513334</v>
      </c>
      <c r="K267">
        <v>46.022685205751266</v>
      </c>
      <c r="L267">
        <v>39.414064235262757</v>
      </c>
      <c r="M267">
        <v>40.781173648438539</v>
      </c>
      <c r="N267">
        <v>55.284083337035227</v>
      </c>
      <c r="O267">
        <v>51.179423393007859</v>
      </c>
      <c r="P267">
        <v>29.362681948084639</v>
      </c>
      <c r="Q267">
        <v>31.286186012764126</v>
      </c>
      <c r="R267">
        <v>1.9038840270682482</v>
      </c>
      <c r="S267">
        <v>0</v>
      </c>
      <c r="T267">
        <v>20.528482371581301</v>
      </c>
    </row>
    <row r="268" spans="2:20" x14ac:dyDescent="0.25">
      <c r="B268">
        <v>0</v>
      </c>
      <c r="C268">
        <v>44.889117504292578</v>
      </c>
      <c r="D268">
        <v>21.040143737910149</v>
      </c>
      <c r="E268">
        <v>27.705409732737323</v>
      </c>
      <c r="F268">
        <v>56.028805540864603</v>
      </c>
      <c r="G268">
        <v>54.357417644118264</v>
      </c>
      <c r="H268">
        <v>39.082366749016515</v>
      </c>
      <c r="I268">
        <v>39.774250338696945</v>
      </c>
      <c r="J268">
        <v>35.091538734613742</v>
      </c>
      <c r="K268">
        <v>31.149613487020844</v>
      </c>
      <c r="L268">
        <v>36.065247158205885</v>
      </c>
      <c r="M268">
        <v>31.380724340537135</v>
      </c>
      <c r="N268">
        <v>36.081185837758731</v>
      </c>
      <c r="O268">
        <v>34.506878989197922</v>
      </c>
      <c r="P268">
        <v>41.535836672003711</v>
      </c>
      <c r="Q268">
        <v>40.189380492505201</v>
      </c>
      <c r="R268">
        <v>32.789486267378592</v>
      </c>
      <c r="S268">
        <v>8.5304537452274527</v>
      </c>
      <c r="T268">
        <v>27.86153634381181</v>
      </c>
    </row>
    <row r="269" spans="2:20" x14ac:dyDescent="0.25">
      <c r="B269">
        <v>0</v>
      </c>
      <c r="C269">
        <v>45.763885472989593</v>
      </c>
      <c r="D269">
        <v>21.326815166845133</v>
      </c>
      <c r="E269">
        <v>26.312304426627115</v>
      </c>
      <c r="F269">
        <v>61.189918535531454</v>
      </c>
      <c r="G269">
        <v>58.391824039774946</v>
      </c>
      <c r="H269">
        <v>44.323405994241114</v>
      </c>
      <c r="I269">
        <v>42.404658571931272</v>
      </c>
      <c r="J269">
        <v>31.583089595780343</v>
      </c>
      <c r="K269">
        <v>43.475464173417535</v>
      </c>
      <c r="L269">
        <v>37.44262865748221</v>
      </c>
      <c r="M269">
        <v>35.160639759049822</v>
      </c>
      <c r="N269">
        <v>42.316875215201655</v>
      </c>
      <c r="O269">
        <v>44.906484238725326</v>
      </c>
      <c r="P269">
        <v>43.234816695486344</v>
      </c>
      <c r="Q269">
        <v>41.004287006171317</v>
      </c>
      <c r="R269">
        <v>0.63832121897785354</v>
      </c>
      <c r="S269">
        <v>3.9574402070476413</v>
      </c>
      <c r="T269">
        <v>32.454112385399206</v>
      </c>
    </row>
    <row r="270" spans="2:20" x14ac:dyDescent="0.25">
      <c r="B270">
        <v>0</v>
      </c>
      <c r="C270">
        <v>67.958354447009356</v>
      </c>
      <c r="D270">
        <v>29.730401816714526</v>
      </c>
      <c r="E270">
        <v>38.620667004485483</v>
      </c>
      <c r="F270">
        <v>89.605033500365977</v>
      </c>
      <c r="G270">
        <v>87.282529136872924</v>
      </c>
      <c r="H270">
        <v>56.39697464482105</v>
      </c>
      <c r="I270">
        <v>49.82264512133326</v>
      </c>
      <c r="J270">
        <v>32.273895989339941</v>
      </c>
      <c r="K270">
        <v>77.807649719422699</v>
      </c>
      <c r="L270">
        <v>49.114163992267699</v>
      </c>
      <c r="M270">
        <v>50.448548317474618</v>
      </c>
      <c r="N270">
        <v>77.720849051292163</v>
      </c>
      <c r="O270">
        <v>73.548317474616667</v>
      </c>
      <c r="P270">
        <v>49.862526509393241</v>
      </c>
      <c r="Q270">
        <v>49.250699097273056</v>
      </c>
      <c r="R270">
        <v>1.9105530844734719</v>
      </c>
      <c r="S270">
        <v>3.9351200195184206</v>
      </c>
      <c r="T270">
        <v>50.048326858472677</v>
      </c>
    </row>
    <row r="271" spans="2:20" x14ac:dyDescent="0.25">
      <c r="B271">
        <v>0</v>
      </c>
      <c r="C271">
        <v>49.516387927178137</v>
      </c>
      <c r="D271">
        <v>20.666944842285702</v>
      </c>
      <c r="E271">
        <v>28.144230299339522</v>
      </c>
      <c r="F271">
        <v>64.041290283776718</v>
      </c>
      <c r="G271">
        <v>61.69183404192934</v>
      </c>
      <c r="H271">
        <v>44.452839834748644</v>
      </c>
      <c r="I271">
        <v>42.385318341922947</v>
      </c>
      <c r="J271">
        <v>37.207116784891305</v>
      </c>
      <c r="K271">
        <v>39.798285084899945</v>
      </c>
      <c r="L271">
        <v>31.415049300989779</v>
      </c>
      <c r="M271">
        <v>40.662884981899786</v>
      </c>
      <c r="N271">
        <v>43.146918077280191</v>
      </c>
      <c r="O271">
        <v>45.072720369597661</v>
      </c>
      <c r="P271">
        <v>46.01099921434183</v>
      </c>
      <c r="Q271">
        <v>48.389024844090081</v>
      </c>
      <c r="R271">
        <v>33.950582477191475</v>
      </c>
      <c r="S271">
        <v>2.1137587916652567</v>
      </c>
      <c r="T271">
        <v>23.322770178069987</v>
      </c>
    </row>
    <row r="272" spans="2:20" x14ac:dyDescent="0.25">
      <c r="B272">
        <v>0.72172108183188521</v>
      </c>
      <c r="C272">
        <v>48.024244146127806</v>
      </c>
      <c r="D272">
        <v>24.044479169132909</v>
      </c>
      <c r="E272">
        <v>24.646242236269938</v>
      </c>
      <c r="F272">
        <v>58.985407738870343</v>
      </c>
      <c r="G272">
        <v>57.200637671551803</v>
      </c>
      <c r="H272">
        <v>40.384418085249109</v>
      </c>
      <c r="I272">
        <v>36.486177206398814</v>
      </c>
      <c r="J272">
        <v>25.986694130738453</v>
      </c>
      <c r="K272">
        <v>36.359511013250625</v>
      </c>
      <c r="L272">
        <v>35.538351050816424</v>
      </c>
      <c r="M272">
        <v>29.579515590595921</v>
      </c>
      <c r="N272">
        <v>42.079614240279064</v>
      </c>
      <c r="O272">
        <v>43.603159946650251</v>
      </c>
      <c r="P272">
        <v>38.990300763153954</v>
      </c>
      <c r="Q272">
        <v>34.318251769775316</v>
      </c>
      <c r="R272">
        <v>0</v>
      </c>
      <c r="S272">
        <v>4.1859033548784241</v>
      </c>
      <c r="T272">
        <v>32.605693270513214</v>
      </c>
    </row>
    <row r="273" spans="2:20" x14ac:dyDescent="0.25">
      <c r="B273">
        <v>0</v>
      </c>
      <c r="C273">
        <v>50.090755057934324</v>
      </c>
      <c r="D273">
        <v>22.190517203214863</v>
      </c>
      <c r="E273">
        <v>28.17189933634106</v>
      </c>
      <c r="F273">
        <v>68.075952525646855</v>
      </c>
      <c r="G273">
        <v>64.703728000450752</v>
      </c>
      <c r="H273">
        <v>45.243106841442263</v>
      </c>
      <c r="I273">
        <v>43.653384097138101</v>
      </c>
      <c r="J273">
        <v>35.723686063967222</v>
      </c>
      <c r="K273">
        <v>53.463382044584684</v>
      </c>
      <c r="L273">
        <v>45.753025503982357</v>
      </c>
      <c r="M273">
        <v>45.361028047538746</v>
      </c>
      <c r="N273">
        <v>57.627248250298827</v>
      </c>
      <c r="O273">
        <v>51.857560842110352</v>
      </c>
      <c r="P273">
        <v>53.26295624036608</v>
      </c>
      <c r="Q273">
        <v>47.262658418889927</v>
      </c>
      <c r="R273">
        <v>2.0791158726772943</v>
      </c>
      <c r="S273">
        <v>2.7323108129318916</v>
      </c>
      <c r="T273">
        <v>20.553706468762954</v>
      </c>
    </row>
    <row r="274" spans="2:20" x14ac:dyDescent="0.25">
      <c r="B274">
        <v>0</v>
      </c>
      <c r="C274">
        <v>50.777465048678081</v>
      </c>
      <c r="D274">
        <v>21.423737676679124</v>
      </c>
      <c r="E274">
        <v>24.979236838462604</v>
      </c>
      <c r="F274">
        <v>64.119334348421233</v>
      </c>
      <c r="G274">
        <v>60.748396622525725</v>
      </c>
      <c r="H274">
        <v>41.802396222642614</v>
      </c>
      <c r="I274">
        <v>40.686184038511819</v>
      </c>
      <c r="J274">
        <v>25.154570202556176</v>
      </c>
      <c r="K274">
        <v>39.785678032575092</v>
      </c>
      <c r="L274">
        <v>38.476445346744796</v>
      </c>
      <c r="M274">
        <v>36.974192159214994</v>
      </c>
      <c r="N274">
        <v>45.577831095525923</v>
      </c>
      <c r="O274">
        <v>46.677125148033646</v>
      </c>
      <c r="P274">
        <v>35.163183069564283</v>
      </c>
      <c r="Q274">
        <v>38.306879527522725</v>
      </c>
      <c r="R274">
        <v>26.471108445223702</v>
      </c>
      <c r="S274">
        <v>8.1899137175287226E-2</v>
      </c>
      <c r="T274">
        <v>22.216582845014536</v>
      </c>
    </row>
    <row r="275" spans="2:20" x14ac:dyDescent="0.25">
      <c r="B275">
        <v>0.284817347107373</v>
      </c>
      <c r="C275">
        <v>45.034972737787079</v>
      </c>
      <c r="D275">
        <v>21.269246807606667</v>
      </c>
      <c r="E275">
        <v>27.36370860510311</v>
      </c>
      <c r="F275">
        <v>57.698723042667531</v>
      </c>
      <c r="G275">
        <v>55.101535023879023</v>
      </c>
      <c r="H275">
        <v>36.86338995586118</v>
      </c>
      <c r="I275">
        <v>35.583285470381355</v>
      </c>
      <c r="J275">
        <v>26.850722665009165</v>
      </c>
      <c r="K275">
        <v>43.503096011770353</v>
      </c>
      <c r="L275">
        <v>32.865325454960306</v>
      </c>
      <c r="M275">
        <v>35.15763302622365</v>
      </c>
      <c r="N275">
        <v>45.889031384983362</v>
      </c>
      <c r="O275">
        <v>45.856773066664566</v>
      </c>
      <c r="P275">
        <v>32.23117412410798</v>
      </c>
      <c r="Q275">
        <v>37.550649493701762</v>
      </c>
      <c r="R275">
        <v>0</v>
      </c>
      <c r="S275">
        <v>6.2825041896474403</v>
      </c>
      <c r="T275">
        <v>27.202810407634992</v>
      </c>
    </row>
    <row r="276" spans="2:20" x14ac:dyDescent="0.25">
      <c r="B276">
        <v>0</v>
      </c>
      <c r="C276">
        <v>50.79552052397004</v>
      </c>
      <c r="D276">
        <v>22.944156923680989</v>
      </c>
      <c r="E276">
        <v>27.551868606491979</v>
      </c>
      <c r="F276">
        <v>66.465750220339757</v>
      </c>
      <c r="G276">
        <v>64.561429890185167</v>
      </c>
      <c r="H276">
        <v>44.968525874780177</v>
      </c>
      <c r="I276">
        <v>41.093470006641518</v>
      </c>
      <c r="J276">
        <v>32.028420696482499</v>
      </c>
      <c r="K276">
        <v>55.715258371866682</v>
      </c>
      <c r="L276">
        <v>39.754305501601898</v>
      </c>
      <c r="M276">
        <v>50.396611571283565</v>
      </c>
      <c r="N276">
        <v>51.295096552674778</v>
      </c>
      <c r="O276">
        <v>47.824797517157265</v>
      </c>
      <c r="P276">
        <v>45.678625581133069</v>
      </c>
      <c r="Q276">
        <v>40.491973784789664</v>
      </c>
      <c r="R276">
        <v>2.506234257716069</v>
      </c>
      <c r="S276">
        <v>4.0784785487232824</v>
      </c>
      <c r="T276">
        <v>32.679623897779059</v>
      </c>
    </row>
    <row r="277" spans="2:20" x14ac:dyDescent="0.25">
      <c r="B277">
        <v>0</v>
      </c>
      <c r="C277">
        <v>46.500801034731104</v>
      </c>
      <c r="D277">
        <v>21.47728441877214</v>
      </c>
      <c r="E277">
        <v>25.620985640166381</v>
      </c>
      <c r="F277">
        <v>57.628202301688788</v>
      </c>
      <c r="G277">
        <v>55.326146067580872</v>
      </c>
      <c r="H277">
        <v>37.1235504210944</v>
      </c>
      <c r="I277">
        <v>37.079824213295709</v>
      </c>
      <c r="J277">
        <v>29.009215573878922</v>
      </c>
      <c r="K277">
        <v>45.247438893543219</v>
      </c>
      <c r="L277">
        <v>39.650851742434263</v>
      </c>
      <c r="M277">
        <v>39.302144421417758</v>
      </c>
      <c r="N277">
        <v>46.731190381704074</v>
      </c>
      <c r="O277">
        <v>51.491467877772394</v>
      </c>
      <c r="P277">
        <v>38.756117994620574</v>
      </c>
      <c r="Q277">
        <v>34.694357481958349</v>
      </c>
      <c r="R277">
        <v>15.360759586695474</v>
      </c>
      <c r="S277">
        <v>1.6667401560915385</v>
      </c>
      <c r="T277">
        <v>26.602069462204387</v>
      </c>
    </row>
    <row r="281" spans="2:20" x14ac:dyDescent="0.25">
      <c r="B281">
        <v>0</v>
      </c>
      <c r="C281">
        <v>51.727008064945238</v>
      </c>
      <c r="D281">
        <v>25.862173810591603</v>
      </c>
      <c r="E281">
        <v>27.847624983847307</v>
      </c>
      <c r="F281">
        <v>37.899921706940717</v>
      </c>
      <c r="G281">
        <v>36.84714610397014</v>
      </c>
      <c r="H281">
        <v>40.389717004796402</v>
      </c>
      <c r="I281">
        <v>40.216028033475979</v>
      </c>
      <c r="J281">
        <v>33.262008102951576</v>
      </c>
      <c r="K281">
        <v>36.573120396482132</v>
      </c>
      <c r="L281">
        <v>32.966698845367411</v>
      </c>
      <c r="M281">
        <v>31.241971160789621</v>
      </c>
      <c r="N281">
        <v>27.929338613680759</v>
      </c>
      <c r="O281">
        <v>28.852132535706954</v>
      </c>
      <c r="P281">
        <v>49.696329347735201</v>
      </c>
      <c r="Q281">
        <v>49.621076795609511</v>
      </c>
      <c r="R281">
        <v>3.0253046208107515</v>
      </c>
      <c r="S281">
        <v>1.5552194105976878</v>
      </c>
      <c r="T281">
        <v>24.574519029774166</v>
      </c>
    </row>
    <row r="282" spans="2:20" x14ac:dyDescent="0.25">
      <c r="B282">
        <v>0</v>
      </c>
      <c r="C282">
        <v>41.895385487126816</v>
      </c>
      <c r="D282">
        <v>19.676665368134007</v>
      </c>
      <c r="E282">
        <v>21.976838899316501</v>
      </c>
      <c r="F282">
        <v>31.896447922937988</v>
      </c>
      <c r="G282">
        <v>28.010411870949465</v>
      </c>
      <c r="H282">
        <v>29.316499628147469</v>
      </c>
      <c r="I282">
        <v>25.861104224953074</v>
      </c>
      <c r="J282">
        <v>29.899068597938879</v>
      </c>
      <c r="K282">
        <v>29.51411268902504</v>
      </c>
      <c r="L282">
        <v>28.239543860891736</v>
      </c>
      <c r="M282">
        <v>23.432021815348655</v>
      </c>
      <c r="N282">
        <v>25.534936430923967</v>
      </c>
      <c r="O282">
        <v>31.507242270779471</v>
      </c>
      <c r="P282">
        <v>34.348195629847361</v>
      </c>
      <c r="Q282">
        <v>39.737224209370687</v>
      </c>
      <c r="R282">
        <v>11.982859368913127</v>
      </c>
      <c r="S282">
        <v>1.2324255409569005</v>
      </c>
      <c r="T282">
        <v>29.607607040407974</v>
      </c>
    </row>
    <row r="283" spans="2:20" x14ac:dyDescent="0.25">
      <c r="B283">
        <v>1.763028366385853</v>
      </c>
      <c r="C283">
        <v>55.076940701856316</v>
      </c>
      <c r="D283">
        <v>24.393127912638242</v>
      </c>
      <c r="E283">
        <v>27.431068414010941</v>
      </c>
      <c r="F283">
        <v>39.350023935288796</v>
      </c>
      <c r="G283">
        <v>35.120637947047776</v>
      </c>
      <c r="H283">
        <v>39.083257981498228</v>
      </c>
      <c r="I283">
        <v>31.999639947792431</v>
      </c>
      <c r="J283">
        <v>27.807895781251919</v>
      </c>
      <c r="K283">
        <v>32.913681574737431</v>
      </c>
      <c r="L283">
        <v>36.872619257065004</v>
      </c>
      <c r="M283">
        <v>25.905347184432653</v>
      </c>
      <c r="N283">
        <v>44.301969240085263</v>
      </c>
      <c r="O283">
        <v>48.677421862533706</v>
      </c>
      <c r="P283">
        <v>37.169253178074456</v>
      </c>
      <c r="Q283">
        <v>30.318850778817474</v>
      </c>
      <c r="R283">
        <v>0</v>
      </c>
      <c r="S283">
        <v>2.8812359610325315</v>
      </c>
      <c r="T283">
        <v>37.95032097836004</v>
      </c>
    </row>
    <row r="284" spans="2:20" x14ac:dyDescent="0.25">
      <c r="B284">
        <v>4.9906504458731593</v>
      </c>
      <c r="C284">
        <v>41.820443861701094</v>
      </c>
      <c r="D284">
        <v>16.766991231533698</v>
      </c>
      <c r="E284">
        <v>25.686316871661539</v>
      </c>
      <c r="F284">
        <v>28.787686897959485</v>
      </c>
      <c r="G284">
        <v>25.700099082924211</v>
      </c>
      <c r="H284">
        <v>24.247752009595398</v>
      </c>
      <c r="I284">
        <v>25.760815310919238</v>
      </c>
      <c r="J284">
        <v>17.463924130789461</v>
      </c>
      <c r="K284">
        <v>27.555110220440881</v>
      </c>
      <c r="L284">
        <v>22.817381975847606</v>
      </c>
      <c r="M284">
        <v>18.44171614604674</v>
      </c>
      <c r="N284">
        <v>32.104729905908471</v>
      </c>
      <c r="O284">
        <v>33.753007874485029</v>
      </c>
      <c r="P284">
        <v>28.060582130804363</v>
      </c>
      <c r="Q284">
        <v>26.473020390222825</v>
      </c>
      <c r="R284">
        <v>4.8379286453948787</v>
      </c>
      <c r="S284">
        <v>0</v>
      </c>
      <c r="T284">
        <v>16.856389358642936</v>
      </c>
    </row>
    <row r="285" spans="2:20" x14ac:dyDescent="0.25">
      <c r="B285">
        <v>4.3726650234837203</v>
      </c>
      <c r="C285">
        <v>40.951838972998338</v>
      </c>
      <c r="D285">
        <v>21.858890740651781</v>
      </c>
      <c r="E285">
        <v>24.658091074708164</v>
      </c>
      <c r="F285">
        <v>25.544966428072563</v>
      </c>
      <c r="G285">
        <v>22.284221378869457</v>
      </c>
      <c r="H285">
        <v>24.665112171255632</v>
      </c>
      <c r="I285">
        <v>21.49416325158067</v>
      </c>
      <c r="J285">
        <v>20.901434890415462</v>
      </c>
      <c r="K285">
        <v>34.114029998558827</v>
      </c>
      <c r="L285">
        <v>21.457579643254391</v>
      </c>
      <c r="M285">
        <v>26.814306777575357</v>
      </c>
      <c r="N285">
        <v>39.204694526870476</v>
      </c>
      <c r="O285">
        <v>33.664679819520863</v>
      </c>
      <c r="P285">
        <v>26.354979250812043</v>
      </c>
      <c r="Q285">
        <v>24.648852789777283</v>
      </c>
      <c r="R285">
        <v>5.6438530299726919</v>
      </c>
      <c r="S285">
        <v>0</v>
      </c>
      <c r="T285">
        <v>21.126109979934444</v>
      </c>
    </row>
    <row r="286" spans="2:20" x14ac:dyDescent="0.25">
      <c r="B286">
        <v>0</v>
      </c>
      <c r="C286">
        <v>47.431238157271437</v>
      </c>
      <c r="D286">
        <v>16.645695168166746</v>
      </c>
      <c r="E286">
        <v>25.795313240170536</v>
      </c>
      <c r="F286">
        <v>35.065949194694454</v>
      </c>
      <c r="G286">
        <v>30.940608716248224</v>
      </c>
      <c r="H286">
        <v>32.422800213169111</v>
      </c>
      <c r="I286">
        <v>29.730059805779252</v>
      </c>
      <c r="J286">
        <v>23.775017764092844</v>
      </c>
      <c r="K286">
        <v>39.097288015158696</v>
      </c>
      <c r="L286">
        <v>33.305453576504021</v>
      </c>
      <c r="M286">
        <v>31.775521080056844</v>
      </c>
      <c r="N286">
        <v>45.836910824253906</v>
      </c>
      <c r="O286">
        <v>42.990585030791095</v>
      </c>
      <c r="P286">
        <v>32.53345570819517</v>
      </c>
      <c r="Q286">
        <v>33.142245973472292</v>
      </c>
      <c r="R286">
        <v>27.159077451444812</v>
      </c>
      <c r="S286">
        <v>0.58029369966840361</v>
      </c>
      <c r="T286">
        <v>21.925331596399811</v>
      </c>
    </row>
    <row r="287" spans="2:20" x14ac:dyDescent="0.25">
      <c r="B287">
        <v>0</v>
      </c>
      <c r="C287">
        <v>39.442481029951146</v>
      </c>
      <c r="D287">
        <v>19.941196560889772</v>
      </c>
      <c r="E287">
        <v>24.025139955154952</v>
      </c>
      <c r="F287">
        <v>31.816595637259997</v>
      </c>
      <c r="G287">
        <v>27.120858886595489</v>
      </c>
      <c r="H287">
        <v>25.038608318607725</v>
      </c>
      <c r="I287">
        <v>25.991194333486778</v>
      </c>
      <c r="J287">
        <v>18.089482203050057</v>
      </c>
      <c r="K287">
        <v>31.393389067906092</v>
      </c>
      <c r="L287">
        <v>23.489449534472772</v>
      </c>
      <c r="M287">
        <v>21.222324517767252</v>
      </c>
      <c r="N287">
        <v>36.774794707690475</v>
      </c>
      <c r="O287">
        <v>38.249706725272112</v>
      </c>
      <c r="P287">
        <v>31.763509199174379</v>
      </c>
      <c r="Q287">
        <v>35.47362012384361</v>
      </c>
      <c r="R287">
        <v>0.6886387597820115</v>
      </c>
      <c r="S287">
        <v>1.2247004142969575</v>
      </c>
      <c r="T287">
        <v>21.910963277549264</v>
      </c>
    </row>
    <row r="288" spans="2:20" x14ac:dyDescent="0.25">
      <c r="B288">
        <v>0</v>
      </c>
      <c r="C288">
        <v>45.342540251543426</v>
      </c>
      <c r="D288">
        <v>17.444505721770302</v>
      </c>
      <c r="E288">
        <v>27.06236499839147</v>
      </c>
      <c r="F288">
        <v>31.975657582303107</v>
      </c>
      <c r="G288">
        <v>32.848476492485865</v>
      </c>
      <c r="H288">
        <v>25.22634312238614</v>
      </c>
      <c r="I288">
        <v>24.796635874810423</v>
      </c>
      <c r="J288">
        <v>22.720866461387626</v>
      </c>
      <c r="K288">
        <v>45.01279164177275</v>
      </c>
      <c r="L288">
        <v>29.101368016299766</v>
      </c>
      <c r="M288">
        <v>26.924491015212098</v>
      </c>
      <c r="N288">
        <v>42.474378418125838</v>
      </c>
      <c r="O288">
        <v>38.085389953582428</v>
      </c>
      <c r="P288">
        <v>35.273526663296408</v>
      </c>
      <c r="Q288">
        <v>25.33166352620372</v>
      </c>
      <c r="R288">
        <v>0.53885748425938684</v>
      </c>
      <c r="S288">
        <v>4.5333731635951402</v>
      </c>
      <c r="T288">
        <v>22.64465278735236</v>
      </c>
    </row>
    <row r="289" spans="2:20" x14ac:dyDescent="0.25">
      <c r="B289">
        <v>0</v>
      </c>
      <c r="C289">
        <v>61.842640076794687</v>
      </c>
      <c r="D289">
        <v>30.857540667456522</v>
      </c>
      <c r="E289">
        <v>36.333486115555246</v>
      </c>
      <c r="F289">
        <v>50.586337810140705</v>
      </c>
      <c r="G289">
        <v>42.484411889339547</v>
      </c>
      <c r="H289">
        <v>40.862902458640697</v>
      </c>
      <c r="I289">
        <v>42.785796442192108</v>
      </c>
      <c r="J289">
        <v>37.524755043975333</v>
      </c>
      <c r="K289">
        <v>53.357173125318901</v>
      </c>
      <c r="L289">
        <v>46.933833767177191</v>
      </c>
      <c r="M289">
        <v>45.208547732913615</v>
      </c>
      <c r="N289">
        <v>48.448539776707342</v>
      </c>
      <c r="O289">
        <v>56.14314252851694</v>
      </c>
      <c r="P289">
        <v>55.243745297622645</v>
      </c>
      <c r="Q289">
        <v>53.229181980922405</v>
      </c>
      <c r="R289">
        <v>26.702152499718938</v>
      </c>
      <c r="S289">
        <v>5.528698554910795</v>
      </c>
      <c r="T289">
        <v>42.323125751299365</v>
      </c>
    </row>
    <row r="290" spans="2:20" x14ac:dyDescent="0.25">
      <c r="B290">
        <v>0</v>
      </c>
      <c r="C290">
        <v>49.044747915899869</v>
      </c>
      <c r="D290">
        <v>20.610298888606412</v>
      </c>
      <c r="E290">
        <v>28.436725695617032</v>
      </c>
      <c r="F290">
        <v>32.733937156365371</v>
      </c>
      <c r="G290">
        <v>28.796439290741926</v>
      </c>
      <c r="H290">
        <v>27.984427588666744</v>
      </c>
      <c r="I290">
        <v>31.446860664104147</v>
      </c>
      <c r="J290">
        <v>31.402845076515028</v>
      </c>
      <c r="K290">
        <v>28.87005156653753</v>
      </c>
      <c r="L290">
        <v>28.995647769054766</v>
      </c>
      <c r="M290">
        <v>27.410327726405175</v>
      </c>
      <c r="N290">
        <v>35.031095494852835</v>
      </c>
      <c r="O290">
        <v>34.01608086725885</v>
      </c>
      <c r="P290">
        <v>36.216101357273764</v>
      </c>
      <c r="Q290">
        <v>35.233339530930436</v>
      </c>
      <c r="R290">
        <v>9.1165388570366126</v>
      </c>
      <c r="S290">
        <v>0.38323916780183881</v>
      </c>
      <c r="T290">
        <v>30.432984370671956</v>
      </c>
    </row>
    <row r="291" spans="2:20" x14ac:dyDescent="0.25">
      <c r="B291">
        <v>0</v>
      </c>
      <c r="C291">
        <v>49.50214369127545</v>
      </c>
      <c r="D291">
        <v>26.00984571199848</v>
      </c>
      <c r="E291">
        <v>27.393444719999671</v>
      </c>
      <c r="F291">
        <v>40.240737149200086</v>
      </c>
      <c r="G291">
        <v>37.627455754129549</v>
      </c>
      <c r="H291">
        <v>36.275630418545923</v>
      </c>
      <c r="I291">
        <v>37.670370844148074</v>
      </c>
      <c r="J291">
        <v>28.721336639996036</v>
      </c>
      <c r="K291">
        <v>49.267348631462539</v>
      </c>
      <c r="L291">
        <v>35.539471566689642</v>
      </c>
      <c r="M291">
        <v>41.484862114641061</v>
      </c>
      <c r="N291">
        <v>42.138491947230946</v>
      </c>
      <c r="O291">
        <v>33.936758012536153</v>
      </c>
      <c r="P291">
        <v>30.855537078225133</v>
      </c>
      <c r="Q291">
        <v>33.460565571369031</v>
      </c>
      <c r="R291">
        <v>4.1895856630587733</v>
      </c>
      <c r="S291">
        <v>4.3352493820639681</v>
      </c>
      <c r="T291">
        <v>32.716153817586111</v>
      </c>
    </row>
    <row r="292" spans="2:20" x14ac:dyDescent="0.25">
      <c r="B292">
        <v>0</v>
      </c>
      <c r="C292">
        <v>49.533284456877453</v>
      </c>
      <c r="D292">
        <v>23.350112429501173</v>
      </c>
      <c r="E292">
        <v>28.503847996952729</v>
      </c>
      <c r="F292">
        <v>38.239546513866308</v>
      </c>
      <c r="G292">
        <v>35.553525862881067</v>
      </c>
      <c r="H292">
        <v>36.888754182827981</v>
      </c>
      <c r="I292">
        <v>35.847194177421535</v>
      </c>
      <c r="J292">
        <v>25.414801374547931</v>
      </c>
      <c r="K292">
        <v>45.82741150016588</v>
      </c>
      <c r="L292">
        <v>35.031721912079725</v>
      </c>
      <c r="M292">
        <v>32.840472982105481</v>
      </c>
      <c r="N292">
        <v>44.195647811003759</v>
      </c>
      <c r="O292">
        <v>42.889090037804159</v>
      </c>
      <c r="P292">
        <v>43.101661662973626</v>
      </c>
      <c r="Q292">
        <v>38.313680356170103</v>
      </c>
      <c r="R292">
        <v>3.580132130262581</v>
      </c>
      <c r="S292">
        <v>2.3104364885952662</v>
      </c>
      <c r="T292">
        <v>34.493125212469231</v>
      </c>
    </row>
    <row r="293" spans="2:20" x14ac:dyDescent="0.25">
      <c r="B293">
        <v>0</v>
      </c>
      <c r="C293">
        <v>61.273572688365661</v>
      </c>
      <c r="D293">
        <v>29.067534955619418</v>
      </c>
      <c r="E293">
        <v>33.092004917015096</v>
      </c>
      <c r="F293">
        <v>48.830564428931453</v>
      </c>
      <c r="G293">
        <v>47.973375761088974</v>
      </c>
      <c r="H293">
        <v>49.887969346768791</v>
      </c>
      <c r="I293">
        <v>52.023746387268389</v>
      </c>
      <c r="J293">
        <v>40.932917278210141</v>
      </c>
      <c r="K293">
        <v>54.476909351784478</v>
      </c>
      <c r="L293">
        <v>43.773767971155699</v>
      </c>
      <c r="M293">
        <v>48.655426600393852</v>
      </c>
      <c r="N293">
        <v>46.306688538339152</v>
      </c>
      <c r="O293">
        <v>43.335101156485237</v>
      </c>
      <c r="P293">
        <v>53.6258875088905</v>
      </c>
      <c r="Q293">
        <v>50.192199377561799</v>
      </c>
      <c r="R293">
        <v>44.337415771449244</v>
      </c>
      <c r="S293">
        <v>5.2890801975028472</v>
      </c>
      <c r="T293">
        <v>39.923613594971158</v>
      </c>
    </row>
    <row r="294" spans="2:20" x14ac:dyDescent="0.25">
      <c r="B294">
        <v>0.96232822618859581</v>
      </c>
      <c r="C294">
        <v>50.414626441320486</v>
      </c>
      <c r="D294">
        <v>26.783288580003163</v>
      </c>
      <c r="E294">
        <v>29.452693097456955</v>
      </c>
      <c r="F294">
        <v>37.732585689464536</v>
      </c>
      <c r="G294">
        <v>35.857289527720738</v>
      </c>
      <c r="H294">
        <v>37.383509714105195</v>
      </c>
      <c r="I294">
        <v>40.795687885010267</v>
      </c>
      <c r="J294">
        <v>31.99099668298847</v>
      </c>
      <c r="K294">
        <v>48.747828147212132</v>
      </c>
      <c r="L294">
        <v>36.101721686937296</v>
      </c>
      <c r="M294">
        <v>41.412494076765121</v>
      </c>
      <c r="N294">
        <v>49.34489022271363</v>
      </c>
      <c r="O294">
        <v>41.912415100300109</v>
      </c>
      <c r="P294">
        <v>39.977096825146106</v>
      </c>
      <c r="Q294">
        <v>37.933580792923713</v>
      </c>
      <c r="R294">
        <v>0</v>
      </c>
      <c r="S294">
        <v>3.2980571789606699</v>
      </c>
      <c r="T294">
        <v>26.67982941083557</v>
      </c>
    </row>
    <row r="295" spans="2:20" x14ac:dyDescent="0.25">
      <c r="B295">
        <v>1.8151175602172216</v>
      </c>
      <c r="C295">
        <v>53.325175175393134</v>
      </c>
      <c r="D295">
        <v>25.451275329120705</v>
      </c>
      <c r="E295">
        <v>30.340073249225917</v>
      </c>
      <c r="F295">
        <v>39.065528008465904</v>
      </c>
      <c r="G295">
        <v>39.501452355341485</v>
      </c>
      <c r="H295">
        <v>32.608099221781409</v>
      </c>
      <c r="I295">
        <v>32.449581277463018</v>
      </c>
      <c r="J295">
        <v>22.745583054257558</v>
      </c>
      <c r="K295">
        <v>51.493944527429271</v>
      </c>
      <c r="L295">
        <v>42.022932843263206</v>
      </c>
      <c r="M295">
        <v>46.585985097571282</v>
      </c>
      <c r="N295">
        <v>43.23359186855204</v>
      </c>
      <c r="O295">
        <v>39.675647898548519</v>
      </c>
      <c r="P295">
        <v>37.756448501265098</v>
      </c>
      <c r="Q295">
        <v>37.428525391177871</v>
      </c>
      <c r="R295">
        <v>0</v>
      </c>
      <c r="S295">
        <v>4.0186911817861137</v>
      </c>
      <c r="T295">
        <v>28.776668248942848</v>
      </c>
    </row>
    <row r="296" spans="2:20" x14ac:dyDescent="0.25">
      <c r="B296">
        <v>0</v>
      </c>
      <c r="C296">
        <v>52.985936861761104</v>
      </c>
      <c r="D296">
        <v>25.038999435918385</v>
      </c>
      <c r="E296">
        <v>28.331679990663478</v>
      </c>
      <c r="F296">
        <v>39.332438583182586</v>
      </c>
      <c r="G296">
        <v>41.114547470385716</v>
      </c>
      <c r="H296">
        <v>38.934469277002975</v>
      </c>
      <c r="I296">
        <v>34.054579759195505</v>
      </c>
      <c r="J296">
        <v>37.035653848398205</v>
      </c>
      <c r="K296">
        <v>45.900682733267203</v>
      </c>
      <c r="L296">
        <v>37.906284647254481</v>
      </c>
      <c r="M296">
        <v>35.516134679348774</v>
      </c>
      <c r="N296">
        <v>36.863706210733113</v>
      </c>
      <c r="O296">
        <v>37.444515765108633</v>
      </c>
      <c r="P296">
        <v>43.841979342942174</v>
      </c>
      <c r="Q296">
        <v>44.35548812510941</v>
      </c>
      <c r="R296">
        <v>35.329015191301472</v>
      </c>
      <c r="S296">
        <v>3.1615802065705778</v>
      </c>
      <c r="T296">
        <v>30.155803232771195</v>
      </c>
    </row>
    <row r="297" spans="2:20" x14ac:dyDescent="0.25">
      <c r="B297">
        <v>0</v>
      </c>
      <c r="C297">
        <v>42.917347615441201</v>
      </c>
      <c r="D297">
        <v>16.944300504053082</v>
      </c>
      <c r="E297">
        <v>23.94197772889844</v>
      </c>
      <c r="F297">
        <v>34.812275558679964</v>
      </c>
      <c r="G297">
        <v>31.252378036186013</v>
      </c>
      <c r="H297">
        <v>32.486239097270285</v>
      </c>
      <c r="I297">
        <v>26.025590387117113</v>
      </c>
      <c r="J297">
        <v>25.182361403521487</v>
      </c>
      <c r="K297">
        <v>27.517819417820505</v>
      </c>
      <c r="L297">
        <v>26.390132010450678</v>
      </c>
      <c r="M297">
        <v>29.727898305207585</v>
      </c>
      <c r="N297">
        <v>28.593688284298985</v>
      </c>
      <c r="O297">
        <v>28.587528038179034</v>
      </c>
      <c r="P297">
        <v>36.653464413707638</v>
      </c>
      <c r="Q297">
        <v>37.245572776060563</v>
      </c>
      <c r="R297">
        <v>11.162003601932142</v>
      </c>
      <c r="S297">
        <v>1.2961882571214258</v>
      </c>
      <c r="T297">
        <v>23.944876668249005</v>
      </c>
    </row>
    <row r="298" spans="2:20" x14ac:dyDescent="0.25">
      <c r="B298">
        <v>0</v>
      </c>
      <c r="C298">
        <v>44.402768140132402</v>
      </c>
      <c r="D298">
        <v>16.436675981320683</v>
      </c>
      <c r="E298">
        <v>23.627838937754355</v>
      </c>
      <c r="F298">
        <v>33.846702049849029</v>
      </c>
      <c r="G298">
        <v>31.886123666097788</v>
      </c>
      <c r="H298">
        <v>31.853491119821459</v>
      </c>
      <c r="I298">
        <v>29.292398867238052</v>
      </c>
      <c r="J298">
        <v>26.328838543913278</v>
      </c>
      <c r="K298">
        <v>38.864237354888317</v>
      </c>
      <c r="L298">
        <v>26.733557135087487</v>
      </c>
      <c r="M298">
        <v>21.487594006113913</v>
      </c>
      <c r="N298">
        <v>34.047748541850304</v>
      </c>
      <c r="O298">
        <v>35.719885223457922</v>
      </c>
      <c r="P298">
        <v>36.92541400198796</v>
      </c>
      <c r="Q298">
        <v>33.139663547195291</v>
      </c>
      <c r="R298">
        <v>2.2058851109319031</v>
      </c>
      <c r="S298">
        <v>0.18566793571013296</v>
      </c>
      <c r="T298">
        <v>28.427073760807186</v>
      </c>
    </row>
    <row r="299" spans="2:20" x14ac:dyDescent="0.25">
      <c r="B299">
        <v>0.48899159697994887</v>
      </c>
      <c r="C299">
        <v>52.517453832126428</v>
      </c>
      <c r="D299">
        <v>23.535766648661163</v>
      </c>
      <c r="E299">
        <v>30.951056164989986</v>
      </c>
      <c r="F299">
        <v>36.02332863565659</v>
      </c>
      <c r="G299">
        <v>35.642370065916388</v>
      </c>
      <c r="H299">
        <v>38.975554481543007</v>
      </c>
      <c r="I299">
        <v>37.600773289037086</v>
      </c>
      <c r="J299">
        <v>24.100706276069058</v>
      </c>
      <c r="K299">
        <v>43.128733942271374</v>
      </c>
      <c r="L299">
        <v>38.361065871716868</v>
      </c>
      <c r="M299">
        <v>30.801190800134837</v>
      </c>
      <c r="N299">
        <v>53.424768805260314</v>
      </c>
      <c r="O299">
        <v>47.509757494283591</v>
      </c>
      <c r="P299">
        <v>40.300380552430539</v>
      </c>
      <c r="Q299">
        <v>33.232340052229503</v>
      </c>
      <c r="R299">
        <v>0</v>
      </c>
      <c r="S299">
        <v>3.5529057229074694</v>
      </c>
      <c r="T299">
        <v>28.110112459944521</v>
      </c>
    </row>
    <row r="300" spans="2:20" x14ac:dyDescent="0.25">
      <c r="B300">
        <v>0</v>
      </c>
      <c r="C300">
        <v>44.056223561935845</v>
      </c>
      <c r="D300">
        <v>21.076433993197806</v>
      </c>
      <c r="E300">
        <v>23.092665993108987</v>
      </c>
      <c r="F300">
        <v>32.209010129271263</v>
      </c>
      <c r="G300">
        <v>27.374938473096549</v>
      </c>
      <c r="H300">
        <v>25.397195483462681</v>
      </c>
      <c r="I300">
        <v>29.845266776952485</v>
      </c>
      <c r="J300">
        <v>26.810556351241825</v>
      </c>
      <c r="K300">
        <v>34.729300129160237</v>
      </c>
      <c r="L300">
        <v>28.944105815171334</v>
      </c>
      <c r="M300">
        <v>24.117065805104975</v>
      </c>
      <c r="N300">
        <v>36.868770979286253</v>
      </c>
      <c r="O300">
        <v>39.072636904299294</v>
      </c>
      <c r="P300">
        <v>33.405870314240566</v>
      </c>
      <c r="Q300">
        <v>37.417239375737857</v>
      </c>
      <c r="R300">
        <v>27.416018089834832</v>
      </c>
      <c r="S300">
        <v>7.1656174710499734</v>
      </c>
      <c r="T300">
        <v>25.25878308111929</v>
      </c>
    </row>
    <row r="301" spans="2:20" x14ac:dyDescent="0.25">
      <c r="B301">
        <v>5.6460068904328996E-2</v>
      </c>
      <c r="C301">
        <v>46.521944530862918</v>
      </c>
      <c r="D301">
        <v>22.975791305149389</v>
      </c>
      <c r="E301">
        <v>26.100683282058373</v>
      </c>
      <c r="F301">
        <v>33.41360649252384</v>
      </c>
      <c r="G301">
        <v>33.03067663743802</v>
      </c>
      <c r="H301">
        <v>35.965063892057564</v>
      </c>
      <c r="I301">
        <v>33.713190531608035</v>
      </c>
      <c r="J301">
        <v>29.623100233906001</v>
      </c>
      <c r="K301">
        <v>36.191672331877662</v>
      </c>
      <c r="L301">
        <v>35.744984847961099</v>
      </c>
      <c r="M301">
        <v>32.013243150855928</v>
      </c>
      <c r="N301">
        <v>38.6505659449764</v>
      </c>
      <c r="O301">
        <v>33.781557145655455</v>
      </c>
      <c r="P301">
        <v>38.209255610479296</v>
      </c>
      <c r="Q301">
        <v>39.291983054297688</v>
      </c>
      <c r="R301">
        <v>0</v>
      </c>
      <c r="S301">
        <v>2.9416848145459573</v>
      </c>
      <c r="T301">
        <v>25.680497463137719</v>
      </c>
    </row>
    <row r="302" spans="2:20" x14ac:dyDescent="0.25">
      <c r="B302">
        <v>1.2649244857823394</v>
      </c>
      <c r="C302">
        <v>43.104444033414239</v>
      </c>
      <c r="D302">
        <v>19.312463903788736</v>
      </c>
      <c r="E302">
        <v>24.401982507728835</v>
      </c>
      <c r="F302">
        <v>30.151707893415676</v>
      </c>
      <c r="G302">
        <v>30.367247100035105</v>
      </c>
      <c r="H302">
        <v>26.461495487265825</v>
      </c>
      <c r="I302">
        <v>27.020915985006628</v>
      </c>
      <c r="J302">
        <v>24.634130689989693</v>
      </c>
      <c r="K302">
        <v>36.626566056538465</v>
      </c>
      <c r="L302">
        <v>23.070622119380786</v>
      </c>
      <c r="M302">
        <v>27.652812012819112</v>
      </c>
      <c r="N302">
        <v>36.508038366733729</v>
      </c>
      <c r="O302">
        <v>32.467527565237411</v>
      </c>
      <c r="P302">
        <v>29.582473000977664</v>
      </c>
      <c r="Q302">
        <v>27.759260447611894</v>
      </c>
      <c r="R302">
        <v>0</v>
      </c>
      <c r="S302">
        <v>0.64473023626267845</v>
      </c>
      <c r="T302">
        <v>18.347633409709456</v>
      </c>
    </row>
    <row r="303" spans="2:20" x14ac:dyDescent="0.25">
      <c r="B303">
        <v>1.7715895546646443</v>
      </c>
      <c r="C303">
        <v>49.205532250824263</v>
      </c>
      <c r="D303">
        <v>23.688528396514094</v>
      </c>
      <c r="E303">
        <v>25.797950559571536</v>
      </c>
      <c r="F303">
        <v>37.575654381375479</v>
      </c>
      <c r="G303">
        <v>38.016036406978003</v>
      </c>
      <c r="H303">
        <v>33.934956580963735</v>
      </c>
      <c r="I303">
        <v>33.276318437224276</v>
      </c>
      <c r="J303">
        <v>29.654969583455877</v>
      </c>
      <c r="K303">
        <v>43.808724053062555</v>
      </c>
      <c r="L303">
        <v>34.223642864882436</v>
      </c>
      <c r="M303">
        <v>31.357289909137346</v>
      </c>
      <c r="N303">
        <v>48.542637338823276</v>
      </c>
      <c r="O303">
        <v>45.001393124158326</v>
      </c>
      <c r="P303">
        <v>35.545949878488614</v>
      </c>
      <c r="Q303">
        <v>34.18842778199155</v>
      </c>
      <c r="R303">
        <v>17.370710338529172</v>
      </c>
      <c r="S303">
        <v>0</v>
      </c>
      <c r="T303">
        <v>27.874479513335292</v>
      </c>
    </row>
    <row r="304" spans="2:20" x14ac:dyDescent="0.25">
      <c r="B304">
        <v>0</v>
      </c>
      <c r="C304">
        <v>42.395361650423439</v>
      </c>
      <c r="D304">
        <v>19.974969258893026</v>
      </c>
      <c r="E304">
        <v>22.434987575849348</v>
      </c>
      <c r="F304">
        <v>29.913924900479088</v>
      </c>
      <c r="G304">
        <v>29.698281052166838</v>
      </c>
      <c r="H304">
        <v>27.402093679190553</v>
      </c>
      <c r="I304">
        <v>27.169665368911527</v>
      </c>
      <c r="J304">
        <v>18.891641702820156</v>
      </c>
      <c r="K304">
        <v>31.778094817614928</v>
      </c>
      <c r="L304">
        <v>24.430879031463569</v>
      </c>
      <c r="M304">
        <v>24.21632982197524</v>
      </c>
      <c r="N304">
        <v>33.210977038126273</v>
      </c>
      <c r="O304">
        <v>32.256451983667986</v>
      </c>
      <c r="P304">
        <v>36.820366120198642</v>
      </c>
      <c r="Q304">
        <v>30.5736272316949</v>
      </c>
      <c r="R304">
        <v>16.431623385863833</v>
      </c>
      <c r="S304">
        <v>0.54513013431218371</v>
      </c>
      <c r="T304">
        <v>28.636846272572363</v>
      </c>
    </row>
    <row r="305" spans="2:20" x14ac:dyDescent="0.25">
      <c r="B305">
        <v>0</v>
      </c>
      <c r="C305">
        <v>46.921071182226804</v>
      </c>
      <c r="D305">
        <v>18.303405619689379</v>
      </c>
      <c r="E305">
        <v>25.096832387117313</v>
      </c>
      <c r="F305">
        <v>33.992526283076501</v>
      </c>
      <c r="G305">
        <v>32.578508136952451</v>
      </c>
      <c r="H305">
        <v>29.590537334475364</v>
      </c>
      <c r="I305">
        <v>29.349119602210276</v>
      </c>
      <c r="J305">
        <v>28.382311697958752</v>
      </c>
      <c r="K305">
        <v>37.910163800225874</v>
      </c>
      <c r="L305">
        <v>30.162056863919229</v>
      </c>
      <c r="M305">
        <v>35.025278748417712</v>
      </c>
      <c r="N305">
        <v>41.620871832576611</v>
      </c>
      <c r="O305">
        <v>38.12846303693653</v>
      </c>
      <c r="P305">
        <v>32.428427411713876</v>
      </c>
      <c r="Q305">
        <v>40.599110127417021</v>
      </c>
      <c r="R305">
        <v>1.6012400609418702</v>
      </c>
      <c r="S305">
        <v>3.9418929878950042</v>
      </c>
      <c r="T305">
        <v>30.252256895754538</v>
      </c>
    </row>
    <row r="306" spans="2:20" x14ac:dyDescent="0.25">
      <c r="B306">
        <v>0.35315255777451932</v>
      </c>
      <c r="C306">
        <v>51.977034757646479</v>
      </c>
      <c r="D306">
        <v>21.0049358749303</v>
      </c>
      <c r="E306">
        <v>29.200966522789702</v>
      </c>
      <c r="F306">
        <v>39.574151711034467</v>
      </c>
      <c r="G306">
        <v>39.003325003614137</v>
      </c>
      <c r="H306">
        <v>32.190991511947296</v>
      </c>
      <c r="I306">
        <v>36.078973998884784</v>
      </c>
      <c r="J306">
        <v>33.833667210507841</v>
      </c>
      <c r="K306">
        <v>51.96959996695648</v>
      </c>
      <c r="L306">
        <v>42.697176844757436</v>
      </c>
      <c r="M306">
        <v>46.829681336610143</v>
      </c>
      <c r="N306">
        <v>55.104603374568882</v>
      </c>
      <c r="O306">
        <v>54.285537266888326</v>
      </c>
      <c r="P306">
        <v>48.583052807666093</v>
      </c>
      <c r="Q306">
        <v>47.447595051733757</v>
      </c>
      <c r="R306">
        <v>0</v>
      </c>
      <c r="S306">
        <v>4.7248094834885697</v>
      </c>
      <c r="T306">
        <v>23.510047293529666</v>
      </c>
    </row>
    <row r="307" spans="2:20" x14ac:dyDescent="0.25">
      <c r="B307">
        <v>0.85865940561639953</v>
      </c>
      <c r="C307">
        <v>56.746486519090411</v>
      </c>
      <c r="D307">
        <v>27.766623870128303</v>
      </c>
      <c r="E307">
        <v>31.584276149690226</v>
      </c>
      <c r="F307">
        <v>44.38273892101023</v>
      </c>
      <c r="G307">
        <v>44.261242708073034</v>
      </c>
      <c r="H307">
        <v>39.782254659509022</v>
      </c>
      <c r="I307">
        <v>35.403220942155741</v>
      </c>
      <c r="J307">
        <v>26.561140168716019</v>
      </c>
      <c r="K307">
        <v>46.0522347548103</v>
      </c>
      <c r="L307">
        <v>32.845768743591293</v>
      </c>
      <c r="M307">
        <v>40.467286498410211</v>
      </c>
      <c r="N307">
        <v>43.52278700249024</v>
      </c>
      <c r="O307">
        <v>53.09384505355311</v>
      </c>
      <c r="P307">
        <v>43.602061127243587</v>
      </c>
      <c r="Q307">
        <v>47.667875884294247</v>
      </c>
      <c r="R307">
        <v>0</v>
      </c>
      <c r="S307">
        <v>6.9765538159289289</v>
      </c>
      <c r="T307">
        <v>29.259476273771469</v>
      </c>
    </row>
    <row r="308" spans="2:20" x14ac:dyDescent="0.25">
      <c r="B308">
        <v>0</v>
      </c>
      <c r="C308">
        <v>50.505654168251283</v>
      </c>
      <c r="D308">
        <v>22.864649224249668</v>
      </c>
      <c r="E308">
        <v>27.943698920391487</v>
      </c>
      <c r="F308">
        <v>41.899055439565984</v>
      </c>
      <c r="G308">
        <v>36.331038550794375</v>
      </c>
      <c r="H308">
        <v>37.392407814161423</v>
      </c>
      <c r="I308">
        <v>35.771830832874116</v>
      </c>
      <c r="J308">
        <v>31.066879846014139</v>
      </c>
      <c r="K308">
        <v>32.524467763091515</v>
      </c>
      <c r="L308">
        <v>32.232639724315639</v>
      </c>
      <c r="M308">
        <v>38.00128838974566</v>
      </c>
      <c r="N308">
        <v>32.321119502029596</v>
      </c>
      <c r="O308">
        <v>41.413192800540195</v>
      </c>
      <c r="P308">
        <v>41.78767957902253</v>
      </c>
      <c r="Q308">
        <v>45.389349828861484</v>
      </c>
      <c r="R308">
        <v>30.81773941929325</v>
      </c>
      <c r="S308">
        <v>3.0599256459411843</v>
      </c>
      <c r="T308">
        <v>25.764690359584918</v>
      </c>
    </row>
    <row r="309" spans="2:20" x14ac:dyDescent="0.25">
      <c r="B309">
        <v>0</v>
      </c>
      <c r="C309">
        <v>46.756461065291575</v>
      </c>
      <c r="D309">
        <v>19.771471852860621</v>
      </c>
      <c r="E309">
        <v>24.042507612504398</v>
      </c>
      <c r="F309">
        <v>28.08861108135816</v>
      </c>
      <c r="G309">
        <v>32.995807384511807</v>
      </c>
      <c r="H309">
        <v>33.176747815708538</v>
      </c>
      <c r="I309">
        <v>26.887059507597204</v>
      </c>
      <c r="J309">
        <v>24.422750294554191</v>
      </c>
      <c r="K309">
        <v>35.530503572904074</v>
      </c>
      <c r="L309">
        <v>28.523174146557924</v>
      </c>
      <c r="M309">
        <v>22.805380013159304</v>
      </c>
      <c r="N309">
        <v>37.571343320123027</v>
      </c>
      <c r="O309">
        <v>36.421816902054992</v>
      </c>
      <c r="P309">
        <v>27.638746499778126</v>
      </c>
      <c r="Q309">
        <v>28.743898520343365</v>
      </c>
      <c r="R309">
        <v>1.4876899300720701</v>
      </c>
      <c r="S309">
        <v>1.4463758358453322</v>
      </c>
      <c r="T309">
        <v>24.697795051489603</v>
      </c>
    </row>
    <row r="310" spans="2:20" x14ac:dyDescent="0.25">
      <c r="B310">
        <v>0</v>
      </c>
      <c r="C310">
        <v>48.919322152898566</v>
      </c>
      <c r="D310">
        <v>27.093937991670526</v>
      </c>
      <c r="E310">
        <v>26.442499481402287</v>
      </c>
      <c r="F310">
        <v>32.147872153696404</v>
      </c>
      <c r="G310">
        <v>32.675645055769195</v>
      </c>
      <c r="H310">
        <v>33.380140101166447</v>
      </c>
      <c r="I310">
        <v>33.307536421516218</v>
      </c>
      <c r="J310">
        <v>29.546107325791059</v>
      </c>
      <c r="K310">
        <v>41.964926837830504</v>
      </c>
      <c r="L310">
        <v>31.664379517783914</v>
      </c>
      <c r="M310">
        <v>30.456046849319442</v>
      </c>
      <c r="N310">
        <v>43.282563947087077</v>
      </c>
      <c r="O310">
        <v>41.558824937369351</v>
      </c>
      <c r="P310">
        <v>36.260750929486669</v>
      </c>
      <c r="Q310">
        <v>32.909412947390251</v>
      </c>
      <c r="R310">
        <v>2.2922018860999858</v>
      </c>
      <c r="S310">
        <v>1.7799869153808106</v>
      </c>
      <c r="T310">
        <v>25.822575755158049</v>
      </c>
    </row>
    <row r="311" spans="2:20" x14ac:dyDescent="0.25">
      <c r="B311">
        <v>0</v>
      </c>
      <c r="C311">
        <v>47.205140183337292</v>
      </c>
      <c r="D311">
        <v>16.021335743113362</v>
      </c>
      <c r="E311">
        <v>23.624778869496627</v>
      </c>
      <c r="F311">
        <v>29.602386294886617</v>
      </c>
      <c r="G311">
        <v>30.229592813545825</v>
      </c>
      <c r="H311">
        <v>24.750534159397759</v>
      </c>
      <c r="I311">
        <v>31.984086261956364</v>
      </c>
      <c r="J311">
        <v>27.091645670437053</v>
      </c>
      <c r="K311">
        <v>41.700809471660833</v>
      </c>
      <c r="L311">
        <v>32.953997197099071</v>
      </c>
      <c r="M311">
        <v>35.074935479671311</v>
      </c>
      <c r="N311">
        <v>38.821709463236814</v>
      </c>
      <c r="O311">
        <v>36.076245031743234</v>
      </c>
      <c r="P311">
        <v>36.418566538264194</v>
      </c>
      <c r="Q311">
        <v>35.711714747394296</v>
      </c>
      <c r="R311">
        <v>15.624641021910108</v>
      </c>
      <c r="S311">
        <v>0.16771456359751569</v>
      </c>
      <c r="T311">
        <v>26.793741719572061</v>
      </c>
    </row>
    <row r="312" spans="2:20" x14ac:dyDescent="0.25">
      <c r="B312">
        <v>0</v>
      </c>
      <c r="C312">
        <v>49.062935461087676</v>
      </c>
      <c r="D312">
        <v>24.921831752152251</v>
      </c>
      <c r="E312">
        <v>28.479584629774564</v>
      </c>
      <c r="F312">
        <v>37.211521942466639</v>
      </c>
      <c r="G312">
        <v>33.761429362246361</v>
      </c>
      <c r="H312">
        <v>36.443010670586212</v>
      </c>
      <c r="I312">
        <v>34.470383873861834</v>
      </c>
      <c r="J312">
        <v>32.390478553839692</v>
      </c>
      <c r="K312">
        <v>35.710767938610722</v>
      </c>
      <c r="L312">
        <v>36.256323133601846</v>
      </c>
      <c r="M312">
        <v>31.487582797258863</v>
      </c>
      <c r="N312">
        <v>41.78250329280165</v>
      </c>
      <c r="O312">
        <v>37.299711760551283</v>
      </c>
      <c r="P312">
        <v>38.594307748105443</v>
      </c>
      <c r="Q312">
        <v>41.430125794567353</v>
      </c>
      <c r="R312">
        <v>30.477790291484531</v>
      </c>
      <c r="S312">
        <v>3.0900795999007391</v>
      </c>
      <c r="T312">
        <v>34.716246397006891</v>
      </c>
    </row>
    <row r="313" spans="2:20" x14ac:dyDescent="0.25">
      <c r="B313">
        <v>0</v>
      </c>
      <c r="C313">
        <v>42.790001654359237</v>
      </c>
      <c r="D313">
        <v>16.010813493555517</v>
      </c>
      <c r="E313">
        <v>25.644072130062717</v>
      </c>
      <c r="F313">
        <v>34.972026289272236</v>
      </c>
      <c r="G313">
        <v>28.030485328841497</v>
      </c>
      <c r="H313">
        <v>31.170383961739184</v>
      </c>
      <c r="I313">
        <v>30.704531440345313</v>
      </c>
      <c r="J313">
        <v>24.469853062820533</v>
      </c>
      <c r="K313">
        <v>30.898166669173271</v>
      </c>
      <c r="L313">
        <v>30.754162217442961</v>
      </c>
      <c r="M313">
        <v>36.177828578303831</v>
      </c>
      <c r="N313">
        <v>39.498954745755064</v>
      </c>
      <c r="O313">
        <v>34.319306372290988</v>
      </c>
      <c r="P313">
        <v>32.430328916695494</v>
      </c>
      <c r="Q313">
        <v>34.43473552811659</v>
      </c>
      <c r="R313">
        <v>0.87117053435803349</v>
      </c>
      <c r="S313">
        <v>7.7491690604743493</v>
      </c>
      <c r="T313">
        <v>28.093651772420326</v>
      </c>
    </row>
    <row r="314" spans="2:20" x14ac:dyDescent="0.25">
      <c r="B314">
        <v>3.0208159349302965</v>
      </c>
      <c r="C314">
        <v>50.294623747800514</v>
      </c>
      <c r="D314">
        <v>20.097340423465802</v>
      </c>
      <c r="E314">
        <v>26.984194805144362</v>
      </c>
      <c r="F314">
        <v>32.976496133184696</v>
      </c>
      <c r="G314">
        <v>34.483990879676206</v>
      </c>
      <c r="H314">
        <v>27.837574335688508</v>
      </c>
      <c r="I314">
        <v>27.543533232082716</v>
      </c>
      <c r="J314">
        <v>29.142308902414864</v>
      </c>
      <c r="K314">
        <v>37.446153965670604</v>
      </c>
      <c r="L314">
        <v>34.421842165571945</v>
      </c>
      <c r="M314">
        <v>35.527312417701509</v>
      </c>
      <c r="N314">
        <v>43.115281980368778</v>
      </c>
      <c r="O314">
        <v>38.303806220309426</v>
      </c>
      <c r="P314">
        <v>42.66819966828124</v>
      </c>
      <c r="Q314">
        <v>42.151200052826411</v>
      </c>
      <c r="R314">
        <v>3.8598235753378369</v>
      </c>
      <c r="S314">
        <v>0</v>
      </c>
      <c r="T314">
        <v>16.475235679576766</v>
      </c>
    </row>
    <row r="315" spans="2:20" x14ac:dyDescent="0.25">
      <c r="B315">
        <v>0</v>
      </c>
      <c r="C315">
        <v>46.098304833236355</v>
      </c>
      <c r="D315">
        <v>19.965167271293065</v>
      </c>
      <c r="E315">
        <v>28.14109598134965</v>
      </c>
      <c r="F315">
        <v>32.037128877191201</v>
      </c>
      <c r="G315">
        <v>34.327810341259216</v>
      </c>
      <c r="H315">
        <v>30.152178412299236</v>
      </c>
      <c r="I315">
        <v>33.900601762723511</v>
      </c>
      <c r="J315">
        <v>25.147902421499445</v>
      </c>
      <c r="K315">
        <v>37.998523904545827</v>
      </c>
      <c r="L315">
        <v>31.370542914156069</v>
      </c>
      <c r="M315">
        <v>32.445593386467564</v>
      </c>
      <c r="N315">
        <v>36.475958778667689</v>
      </c>
      <c r="O315">
        <v>39.843252720818803</v>
      </c>
      <c r="P315">
        <v>29.610943412435908</v>
      </c>
      <c r="Q315">
        <v>38.657690340165807</v>
      </c>
      <c r="R315">
        <v>8.6695225338857629</v>
      </c>
      <c r="S315">
        <v>4.8203498111925525</v>
      </c>
      <c r="T315">
        <v>23.332851714887088</v>
      </c>
    </row>
    <row r="316" spans="2:20" x14ac:dyDescent="0.25">
      <c r="B316">
        <v>1.9375958592756111</v>
      </c>
      <c r="C316">
        <v>40.79691506521403</v>
      </c>
      <c r="D316">
        <v>23.857912279102578</v>
      </c>
      <c r="E316">
        <v>23.381935059427796</v>
      </c>
      <c r="F316">
        <v>23.599909639628571</v>
      </c>
      <c r="G316">
        <v>29.498301779861524</v>
      </c>
      <c r="H316">
        <v>23.724353309052287</v>
      </c>
      <c r="I316">
        <v>23.532139361057059</v>
      </c>
      <c r="J316">
        <v>16.156672201899948</v>
      </c>
      <c r="K316">
        <v>32.616923546406788</v>
      </c>
      <c r="L316">
        <v>24.000586549779449</v>
      </c>
      <c r="M316">
        <v>17.708254895510915</v>
      </c>
      <c r="N316">
        <v>35.327734689267324</v>
      </c>
      <c r="O316">
        <v>36.339929376236014</v>
      </c>
      <c r="P316">
        <v>27.861510841262984</v>
      </c>
      <c r="Q316">
        <v>21.676581207420647</v>
      </c>
      <c r="R316">
        <v>1.6161824328341055</v>
      </c>
      <c r="S316">
        <v>0</v>
      </c>
      <c r="T316">
        <v>21.725328249901914</v>
      </c>
    </row>
    <row r="317" spans="2:20" x14ac:dyDescent="0.25">
      <c r="B317">
        <v>0</v>
      </c>
      <c r="C317">
        <v>51.071353953060076</v>
      </c>
      <c r="D317">
        <v>24.509978410418714</v>
      </c>
      <c r="E317">
        <v>28.004936972351409</v>
      </c>
      <c r="F317">
        <v>41.535568641713553</v>
      </c>
      <c r="G317">
        <v>39.925635886681782</v>
      </c>
      <c r="H317">
        <v>35.96948053455494</v>
      </c>
      <c r="I317">
        <v>36.855891479466685</v>
      </c>
      <c r="J317">
        <v>30.7632187821619</v>
      </c>
      <c r="K317">
        <v>43.315354912597016</v>
      </c>
      <c r="L317">
        <v>36.715056218031556</v>
      </c>
      <c r="M317">
        <v>37.445929319270441</v>
      </c>
      <c r="N317">
        <v>46.921743571489372</v>
      </c>
      <c r="O317">
        <v>44.616920350695274</v>
      </c>
      <c r="P317">
        <v>42.72376943255771</v>
      </c>
      <c r="Q317">
        <v>42.659929272841232</v>
      </c>
      <c r="R317">
        <v>33.646859451052009</v>
      </c>
      <c r="S317">
        <v>6.0145168654094663</v>
      </c>
      <c r="T317">
        <v>29.461653344063638</v>
      </c>
    </row>
    <row r="318" spans="2:20" x14ac:dyDescent="0.25">
      <c r="B318">
        <v>0</v>
      </c>
      <c r="C318">
        <v>53.603576366634023</v>
      </c>
      <c r="D318">
        <v>26.917883042491525</v>
      </c>
      <c r="E318">
        <v>30.307611066097479</v>
      </c>
      <c r="F318">
        <v>40.954880216710407</v>
      </c>
      <c r="G318">
        <v>37.653432658935074</v>
      </c>
      <c r="H318">
        <v>34.597880462605765</v>
      </c>
      <c r="I318">
        <v>31.117856437419633</v>
      </c>
      <c r="J318">
        <v>23.916750311400271</v>
      </c>
      <c r="K318">
        <v>41.652255586057329</v>
      </c>
      <c r="L318">
        <v>29.128119545456379</v>
      </c>
      <c r="M318">
        <v>28.755648538938132</v>
      </c>
      <c r="N318">
        <v>50.092513090904689</v>
      </c>
      <c r="O318">
        <v>49.856695408206456</v>
      </c>
      <c r="P318">
        <v>37.599013193697019</v>
      </c>
      <c r="Q318">
        <v>36.886319752653449</v>
      </c>
      <c r="R318">
        <v>5.2549048062465484</v>
      </c>
      <c r="S318">
        <v>4.2789823963107629</v>
      </c>
      <c r="T318">
        <v>33.715075804299545</v>
      </c>
    </row>
    <row r="319" spans="2:20" x14ac:dyDescent="0.25">
      <c r="B319">
        <v>0.28894016473697542</v>
      </c>
      <c r="C319">
        <v>41.001088660810261</v>
      </c>
      <c r="D319">
        <v>17.932434560530226</v>
      </c>
      <c r="E319">
        <v>21.083388679296959</v>
      </c>
      <c r="F319">
        <v>35.346899370767751</v>
      </c>
      <c r="G319">
        <v>32.675914577784468</v>
      </c>
      <c r="H319">
        <v>35.987429048756944</v>
      </c>
      <c r="I319">
        <v>33.068243284879941</v>
      </c>
      <c r="J319">
        <v>23.282278108332022</v>
      </c>
      <c r="K319">
        <v>31.17678071358635</v>
      </c>
      <c r="L319">
        <v>29.760494621741717</v>
      </c>
      <c r="M319">
        <v>24.255910606568939</v>
      </c>
      <c r="N319">
        <v>24.674257622337404</v>
      </c>
      <c r="O319">
        <v>28.400010955077338</v>
      </c>
      <c r="P319">
        <v>36.165791401633676</v>
      </c>
      <c r="Q319">
        <v>34.678981999438548</v>
      </c>
      <c r="R319">
        <v>30.160354944505684</v>
      </c>
      <c r="S319">
        <v>0</v>
      </c>
      <c r="T319">
        <v>32.602994844266732</v>
      </c>
    </row>
    <row r="320" spans="2:20" x14ac:dyDescent="0.25">
      <c r="B320">
        <v>0</v>
      </c>
      <c r="C320">
        <v>52.995725480883408</v>
      </c>
      <c r="D320">
        <v>23.045990659384152</v>
      </c>
      <c r="E320">
        <v>28.114462123011165</v>
      </c>
      <c r="F320">
        <v>45.078761972611417</v>
      </c>
      <c r="G320">
        <v>36.845563207472495</v>
      </c>
      <c r="H320">
        <v>38.997071162827517</v>
      </c>
      <c r="I320">
        <v>38.105358980448031</v>
      </c>
      <c r="J320">
        <v>33.683606427610229</v>
      </c>
      <c r="K320">
        <v>42.521570489986544</v>
      </c>
      <c r="L320">
        <v>37.959312910630885</v>
      </c>
      <c r="M320">
        <v>46.914826248713688</v>
      </c>
      <c r="N320">
        <v>51.862977914984562</v>
      </c>
      <c r="O320">
        <v>51.363096651626691</v>
      </c>
      <c r="P320">
        <v>35.483258133459991</v>
      </c>
      <c r="Q320">
        <v>41.063088735850549</v>
      </c>
      <c r="R320">
        <v>0.1017177234227816</v>
      </c>
      <c r="S320">
        <v>0.88656692788727942</v>
      </c>
      <c r="T320">
        <v>23.710520066492517</v>
      </c>
    </row>
    <row r="321" spans="2:20" x14ac:dyDescent="0.25">
      <c r="B321">
        <v>0</v>
      </c>
      <c r="C321">
        <v>60.044827332557361</v>
      </c>
      <c r="D321">
        <v>25.17253763375723</v>
      </c>
      <c r="E321">
        <v>33.980935402775316</v>
      </c>
      <c r="F321">
        <v>45.394164658234857</v>
      </c>
      <c r="G321">
        <v>42.539667429654401</v>
      </c>
      <c r="H321">
        <v>41.169318373581298</v>
      </c>
      <c r="I321">
        <v>44.308962437637653</v>
      </c>
      <c r="J321">
        <v>36.25215807259778</v>
      </c>
      <c r="K321">
        <v>51.864271837098507</v>
      </c>
      <c r="L321">
        <v>34.677143685447128</v>
      </c>
      <c r="M321">
        <v>38.142175337178564</v>
      </c>
      <c r="N321">
        <v>49.633289919475224</v>
      </c>
      <c r="O321">
        <v>47.06523761515129</v>
      </c>
      <c r="P321">
        <v>41.418118723199875</v>
      </c>
      <c r="Q321">
        <v>45.491088620521055</v>
      </c>
      <c r="R321">
        <v>5.0443730014841481</v>
      </c>
      <c r="S321">
        <v>3.8085924823351753</v>
      </c>
      <c r="T321">
        <v>38.559727228277566</v>
      </c>
    </row>
    <row r="322" spans="2:20" x14ac:dyDescent="0.25">
      <c r="B322">
        <v>0</v>
      </c>
      <c r="C322">
        <v>56.162902299693627</v>
      </c>
      <c r="D322">
        <v>25.067373018101652</v>
      </c>
      <c r="E322">
        <v>29.938767042334984</v>
      </c>
      <c r="F322">
        <v>44.675750323767694</v>
      </c>
      <c r="G322">
        <v>41.733131598469384</v>
      </c>
      <c r="H322">
        <v>42.643872303507592</v>
      </c>
      <c r="I322">
        <v>36.953105026467227</v>
      </c>
      <c r="J322">
        <v>28.37252773505115</v>
      </c>
      <c r="K322">
        <v>49.541695830207424</v>
      </c>
      <c r="L322">
        <v>43.884457893435375</v>
      </c>
      <c r="M322">
        <v>40.762457197701565</v>
      </c>
      <c r="N322">
        <v>56.794092130244721</v>
      </c>
      <c r="O322">
        <v>55.240426325561508</v>
      </c>
      <c r="P322">
        <v>29.956369945975851</v>
      </c>
      <c r="Q322">
        <v>31.448006471162671</v>
      </c>
      <c r="R322">
        <v>5.611554210656462</v>
      </c>
      <c r="S322">
        <v>7.4472855903469029</v>
      </c>
      <c r="T322">
        <v>35.305557069032723</v>
      </c>
    </row>
    <row r="323" spans="2:20" x14ac:dyDescent="0.25">
      <c r="B323">
        <v>0.44766784030135004</v>
      </c>
      <c r="C323">
        <v>38.527896663925844</v>
      </c>
      <c r="D323">
        <v>15.764654621098719</v>
      </c>
      <c r="E323">
        <v>21.678157042159487</v>
      </c>
      <c r="F323">
        <v>29.429416766812139</v>
      </c>
      <c r="G323">
        <v>29.105085984552996</v>
      </c>
      <c r="H323">
        <v>23.696527587442812</v>
      </c>
      <c r="I323">
        <v>22.344739375795015</v>
      </c>
      <c r="J323">
        <v>20.002740823512049</v>
      </c>
      <c r="K323">
        <v>29.000021083257788</v>
      </c>
      <c r="L323">
        <v>23.741505204050796</v>
      </c>
      <c r="M323">
        <v>25.403568692767742</v>
      </c>
      <c r="N323">
        <v>30.356377334092333</v>
      </c>
      <c r="O323">
        <v>33.542408973034519</v>
      </c>
      <c r="P323">
        <v>29.813132058499015</v>
      </c>
      <c r="Q323">
        <v>28.371037226005498</v>
      </c>
      <c r="R323">
        <v>20.062476720569531</v>
      </c>
      <c r="S323">
        <v>0</v>
      </c>
      <c r="T323">
        <v>20.127483432073255</v>
      </c>
    </row>
    <row r="324" spans="2:20" x14ac:dyDescent="0.25">
      <c r="B324">
        <v>0</v>
      </c>
      <c r="C324">
        <v>62.920178482895395</v>
      </c>
      <c r="D324">
        <v>33.187452111596883</v>
      </c>
      <c r="E324">
        <v>36.166223464190743</v>
      </c>
      <c r="F324">
        <v>49.007076215802044</v>
      </c>
      <c r="G324">
        <v>51.938071843872535</v>
      </c>
      <c r="H324">
        <v>44.66804885743904</v>
      </c>
      <c r="I324">
        <v>39.711993509712897</v>
      </c>
      <c r="J324">
        <v>28.972821922747556</v>
      </c>
      <c r="K324">
        <v>61.921846126109884</v>
      </c>
      <c r="L324">
        <v>47.053229368549147</v>
      </c>
      <c r="M324">
        <v>44.408888087618877</v>
      </c>
      <c r="N324">
        <v>63.485374318294497</v>
      </c>
      <c r="O324">
        <v>69.876954973633204</v>
      </c>
      <c r="P324">
        <v>42.125118312525352</v>
      </c>
      <c r="Q324">
        <v>43.500698607292563</v>
      </c>
      <c r="R324">
        <v>4.9641682066074733</v>
      </c>
      <c r="S324">
        <v>4.229053049082796</v>
      </c>
      <c r="T324">
        <v>37.056835083607517</v>
      </c>
    </row>
    <row r="325" spans="2:20" x14ac:dyDescent="0.25">
      <c r="B325">
        <v>0</v>
      </c>
      <c r="C325">
        <v>47.316193053676137</v>
      </c>
      <c r="D325">
        <v>24.227655329006215</v>
      </c>
      <c r="E325">
        <v>30.833390671467782</v>
      </c>
      <c r="F325">
        <v>34.293173703967035</v>
      </c>
      <c r="G325">
        <v>32.336414302424252</v>
      </c>
      <c r="H325">
        <v>33.147175523497168</v>
      </c>
      <c r="I325">
        <v>32.719050786296947</v>
      </c>
      <c r="J325">
        <v>29.735174269703297</v>
      </c>
      <c r="K325">
        <v>38.696360175225337</v>
      </c>
      <c r="L325">
        <v>37.37223152374181</v>
      </c>
      <c r="M325">
        <v>36.048485126487925</v>
      </c>
      <c r="N325">
        <v>48.429699624626352</v>
      </c>
      <c r="O325">
        <v>48.744294855622577</v>
      </c>
      <c r="P325">
        <v>35.156686008730688</v>
      </c>
      <c r="Q325">
        <v>37.196012323876367</v>
      </c>
      <c r="R325">
        <v>25.703921163887678</v>
      </c>
      <c r="S325">
        <v>6.3236317209849933</v>
      </c>
      <c r="T325">
        <v>26.965742375939389</v>
      </c>
    </row>
    <row r="326" spans="2:20" x14ac:dyDescent="0.25">
      <c r="B326">
        <v>0</v>
      </c>
      <c r="C326">
        <v>47.010845485542561</v>
      </c>
      <c r="D326">
        <v>20.265454335304657</v>
      </c>
      <c r="E326">
        <v>28.115813604053091</v>
      </c>
      <c r="F326">
        <v>33.61484078519004</v>
      </c>
      <c r="G326">
        <v>30.383926335458767</v>
      </c>
      <c r="H326">
        <v>34.309876519427476</v>
      </c>
      <c r="I326">
        <v>35.137061509121381</v>
      </c>
      <c r="J326">
        <v>28.13815954229354</v>
      </c>
      <c r="K326">
        <v>32.788426345090635</v>
      </c>
      <c r="L326">
        <v>31.429562135192928</v>
      </c>
      <c r="M326">
        <v>26.407505153050415</v>
      </c>
      <c r="N326">
        <v>33.856022808268001</v>
      </c>
      <c r="O326">
        <v>32.701739515709583</v>
      </c>
      <c r="P326">
        <v>41.423975650632819</v>
      </c>
      <c r="Q326">
        <v>42.03270983028645</v>
      </c>
      <c r="R326">
        <v>9.0250621255610568</v>
      </c>
      <c r="S326">
        <v>2.9057425208529981</v>
      </c>
      <c r="T326">
        <v>24.449153358633044</v>
      </c>
    </row>
    <row r="327" spans="2:20" x14ac:dyDescent="0.25">
      <c r="B327">
        <v>0</v>
      </c>
      <c r="C327">
        <v>42.313363082085438</v>
      </c>
      <c r="D327">
        <v>21.096454006108793</v>
      </c>
      <c r="E327">
        <v>23.989331122383135</v>
      </c>
      <c r="F327">
        <v>34.429031236189708</v>
      </c>
      <c r="G327">
        <v>30.88303734498254</v>
      </c>
      <c r="H327">
        <v>34.670723551703773</v>
      </c>
      <c r="I327">
        <v>32.068424737091163</v>
      </c>
      <c r="J327">
        <v>26.50989256815684</v>
      </c>
      <c r="K327">
        <v>33.121624422656502</v>
      </c>
      <c r="L327">
        <v>33.620261481362704</v>
      </c>
      <c r="M327">
        <v>25.21226295185317</v>
      </c>
      <c r="N327">
        <v>36.28044130357415</v>
      </c>
      <c r="O327">
        <v>36.270273018455441</v>
      </c>
      <c r="P327">
        <v>36.481851566502534</v>
      </c>
      <c r="Q327">
        <v>41.989933397732472</v>
      </c>
      <c r="R327">
        <v>1.242877311818285</v>
      </c>
      <c r="S327">
        <v>0.4122066351971278</v>
      </c>
      <c r="T327">
        <v>24.59473517483584</v>
      </c>
    </row>
    <row r="328" spans="2:20" x14ac:dyDescent="0.25">
      <c r="B328">
        <v>0</v>
      </c>
      <c r="C328">
        <v>55.175151740876103</v>
      </c>
      <c r="D328">
        <v>25.052490269347729</v>
      </c>
      <c r="E328">
        <v>30.578191060487619</v>
      </c>
      <c r="F328">
        <v>37.409497771465752</v>
      </c>
      <c r="G328">
        <v>41.197801343259762</v>
      </c>
      <c r="H328">
        <v>34.326794389578076</v>
      </c>
      <c r="I328">
        <v>35.866508957111456</v>
      </c>
      <c r="J328">
        <v>28.424964494886034</v>
      </c>
      <c r="K328">
        <v>39.379775795948937</v>
      </c>
      <c r="L328">
        <v>34.515472862633068</v>
      </c>
      <c r="M328">
        <v>31.310803786666447</v>
      </c>
      <c r="N328">
        <v>50.466784812406118</v>
      </c>
      <c r="O328">
        <v>54.015249804568391</v>
      </c>
      <c r="P328">
        <v>38.978680560387339</v>
      </c>
      <c r="Q328">
        <v>35.774830046125949</v>
      </c>
      <c r="R328">
        <v>7.4341774068783746</v>
      </c>
      <c r="S328">
        <v>3.1416398246640824</v>
      </c>
      <c r="T328">
        <v>31.479836778795978</v>
      </c>
    </row>
    <row r="329" spans="2:20" x14ac:dyDescent="0.25">
      <c r="B329">
        <v>0.91590647382132684</v>
      </c>
      <c r="C329">
        <v>51.821196109337095</v>
      </c>
      <c r="D329">
        <v>21.931937899662714</v>
      </c>
      <c r="E329">
        <v>30.585477798557744</v>
      </c>
      <c r="F329">
        <v>36.8849379731639</v>
      </c>
      <c r="G329">
        <v>34.670510506586524</v>
      </c>
      <c r="H329">
        <v>29.803506823360308</v>
      </c>
      <c r="I329">
        <v>29.814532001600689</v>
      </c>
      <c r="J329">
        <v>20.979689171641606</v>
      </c>
      <c r="K329">
        <v>41.296642629055839</v>
      </c>
      <c r="L329">
        <v>32.161261607062649</v>
      </c>
      <c r="M329">
        <v>32.922407245583798</v>
      </c>
      <c r="N329">
        <v>48.794172172450125</v>
      </c>
      <c r="O329">
        <v>51.321388029106473</v>
      </c>
      <c r="P329">
        <v>31.070177301199703</v>
      </c>
      <c r="Q329">
        <v>28.762239989546494</v>
      </c>
      <c r="R329">
        <v>2.0853920471714296</v>
      </c>
      <c r="S329">
        <v>0</v>
      </c>
      <c r="T329">
        <v>21.944188097707578</v>
      </c>
    </row>
    <row r="330" spans="2:20" x14ac:dyDescent="0.25">
      <c r="B330">
        <v>2.2300063625549806</v>
      </c>
      <c r="C330">
        <v>37.411131704888099</v>
      </c>
      <c r="D330">
        <v>17.50152148053888</v>
      </c>
      <c r="E330">
        <v>20.075935710531411</v>
      </c>
      <c r="F330">
        <v>28.329621842927882</v>
      </c>
      <c r="G330">
        <v>20.269924479238707</v>
      </c>
      <c r="H330">
        <v>24.844739826827851</v>
      </c>
      <c r="I330">
        <v>24.246521342222469</v>
      </c>
      <c r="J330">
        <v>21.902403939251432</v>
      </c>
      <c r="K330">
        <v>33.239162909070792</v>
      </c>
      <c r="L330">
        <v>23.278652244875378</v>
      </c>
      <c r="M330">
        <v>25.693656809316995</v>
      </c>
      <c r="N330">
        <v>27.593778527760104</v>
      </c>
      <c r="O330">
        <v>31.370853965531548</v>
      </c>
      <c r="P330">
        <v>23.142410578439236</v>
      </c>
      <c r="Q330">
        <v>27.013886967827606</v>
      </c>
      <c r="R330">
        <v>25.835085341226588</v>
      </c>
      <c r="S330">
        <v>0</v>
      </c>
      <c r="T330">
        <v>22.611967136020361</v>
      </c>
    </row>
    <row r="331" spans="2:20" x14ac:dyDescent="0.25">
      <c r="B331">
        <v>0</v>
      </c>
      <c r="C331">
        <v>58.640311851192749</v>
      </c>
      <c r="D331">
        <v>30.879200033896868</v>
      </c>
      <c r="E331">
        <v>34.97309436040846</v>
      </c>
      <c r="F331">
        <v>40.519469514003639</v>
      </c>
      <c r="G331">
        <v>41.345705690436844</v>
      </c>
      <c r="H331">
        <v>35.676878098385664</v>
      </c>
      <c r="I331">
        <v>37.775941697385704</v>
      </c>
      <c r="J331">
        <v>29.75212914707004</v>
      </c>
      <c r="K331">
        <v>47.970848692851995</v>
      </c>
      <c r="L331">
        <v>38.108978433117244</v>
      </c>
      <c r="M331">
        <v>38.558535655268841</v>
      </c>
      <c r="N331">
        <v>57.781026227702213</v>
      </c>
      <c r="O331">
        <v>51.754162959196648</v>
      </c>
      <c r="P331">
        <v>44.969704673530778</v>
      </c>
      <c r="Q331">
        <v>42.256260327952205</v>
      </c>
      <c r="R331">
        <v>2.8388627600525403E-2</v>
      </c>
      <c r="S331">
        <v>1.8028897080632176</v>
      </c>
      <c r="T331">
        <v>19.09029278420406</v>
      </c>
    </row>
    <row r="332" spans="2:20" x14ac:dyDescent="0.25">
      <c r="B332">
        <v>0</v>
      </c>
      <c r="C332">
        <v>44.941810451002162</v>
      </c>
      <c r="D332">
        <v>21.657274735769047</v>
      </c>
      <c r="E332">
        <v>24.255814217880165</v>
      </c>
      <c r="F332">
        <v>29.789032094255319</v>
      </c>
      <c r="G332">
        <v>25.22747168209672</v>
      </c>
      <c r="H332">
        <v>27.177228957211447</v>
      </c>
      <c r="I332">
        <v>28.034440027436819</v>
      </c>
      <c r="J332">
        <v>25.129699597163853</v>
      </c>
      <c r="K332">
        <v>36.431470484578163</v>
      </c>
      <c r="L332">
        <v>32.869989654349155</v>
      </c>
      <c r="M332">
        <v>32.899548656770719</v>
      </c>
      <c r="N332">
        <v>47.844656073427593</v>
      </c>
      <c r="O332">
        <v>46.197689092349144</v>
      </c>
      <c r="P332">
        <v>29.200125815241073</v>
      </c>
      <c r="Q332">
        <v>36.327635014533179</v>
      </c>
      <c r="R332">
        <v>28.826090746137435</v>
      </c>
      <c r="S332">
        <v>0.4134470723323948</v>
      </c>
      <c r="T332">
        <v>18.635056218948836</v>
      </c>
    </row>
    <row r="333" spans="2:20" x14ac:dyDescent="0.25">
      <c r="B333">
        <v>0</v>
      </c>
      <c r="C333">
        <v>48.309864603481621</v>
      </c>
      <c r="D333">
        <v>24.344680851063831</v>
      </c>
      <c r="E333">
        <v>27.984526112185687</v>
      </c>
      <c r="F333">
        <v>35.518375241779495</v>
      </c>
      <c r="G333">
        <v>28.197678916827851</v>
      </c>
      <c r="H333">
        <v>32.956673114119923</v>
      </c>
      <c r="I333">
        <v>35.268085106382976</v>
      </c>
      <c r="J333">
        <v>30.938104448742749</v>
      </c>
      <c r="K333">
        <v>37.483558994197288</v>
      </c>
      <c r="L333">
        <v>33.059961315280461</v>
      </c>
      <c r="M333">
        <v>33.262282398452612</v>
      </c>
      <c r="N333">
        <v>32.47001934235977</v>
      </c>
      <c r="O333">
        <v>36.850676982591878</v>
      </c>
      <c r="P333">
        <v>44.077369439071568</v>
      </c>
      <c r="Q333">
        <v>44.423597678916828</v>
      </c>
      <c r="R333">
        <v>22.570599613152805</v>
      </c>
      <c r="S333">
        <v>2.2847195357833656</v>
      </c>
      <c r="T333">
        <v>24.772920696324952</v>
      </c>
    </row>
    <row r="334" spans="2:20" x14ac:dyDescent="0.25">
      <c r="B334">
        <v>0</v>
      </c>
      <c r="C334">
        <v>49.738360220543186</v>
      </c>
      <c r="D334">
        <v>19.679140289973454</v>
      </c>
      <c r="E334">
        <v>26.176740861752094</v>
      </c>
      <c r="F334">
        <v>44.969709345858014</v>
      </c>
      <c r="G334">
        <v>40.532468858484791</v>
      </c>
      <c r="H334">
        <v>38.556344020148394</v>
      </c>
      <c r="I334">
        <v>34.825743652576406</v>
      </c>
      <c r="J334">
        <v>19.038441903206042</v>
      </c>
      <c r="K334">
        <v>43.504526580899871</v>
      </c>
      <c r="L334">
        <v>33.939997277244572</v>
      </c>
      <c r="M334">
        <v>30.983680484650467</v>
      </c>
      <c r="N334">
        <v>50.523704989449328</v>
      </c>
      <c r="O334">
        <v>45.438108365666054</v>
      </c>
      <c r="P334">
        <v>38.860526853175415</v>
      </c>
      <c r="Q334">
        <v>39.006024096385545</v>
      </c>
      <c r="R334">
        <v>0.7453542985501328</v>
      </c>
      <c r="S334">
        <v>6.8175243346266416</v>
      </c>
      <c r="T334">
        <v>21.723334014022193</v>
      </c>
    </row>
    <row r="335" spans="2:20" x14ac:dyDescent="0.25">
      <c r="B335">
        <v>0</v>
      </c>
      <c r="C335">
        <v>42.85209120398936</v>
      </c>
      <c r="D335">
        <v>20.768067778752027</v>
      </c>
      <c r="E335">
        <v>27.299494473852281</v>
      </c>
      <c r="F335">
        <v>33.547667759988741</v>
      </c>
      <c r="G335">
        <v>29.948364888123923</v>
      </c>
      <c r="H335">
        <v>30.396518689312508</v>
      </c>
      <c r="I335">
        <v>32.178308923023629</v>
      </c>
      <c r="J335">
        <v>25.04790049686617</v>
      </c>
      <c r="K335">
        <v>37.106918238993707</v>
      </c>
      <c r="L335">
        <v>34.639907338247873</v>
      </c>
      <c r="M335">
        <v>31.791496624413195</v>
      </c>
      <c r="N335">
        <v>33.418128939838418</v>
      </c>
      <c r="O335">
        <v>30.452086874000944</v>
      </c>
      <c r="P335">
        <v>32.723526631232929</v>
      </c>
      <c r="Q335">
        <v>27.917239488051038</v>
      </c>
      <c r="R335">
        <v>29.559026762936742</v>
      </c>
      <c r="S335">
        <v>3.2879045381886933</v>
      </c>
      <c r="T335">
        <v>25.778586042282335</v>
      </c>
    </row>
    <row r="336" spans="2:20" x14ac:dyDescent="0.25">
      <c r="B336">
        <v>1.2829304637602725</v>
      </c>
      <c r="C336">
        <v>44.269812027148753</v>
      </c>
      <c r="D336">
        <v>16.973158915087872</v>
      </c>
      <c r="E336">
        <v>23.165402023182455</v>
      </c>
      <c r="F336">
        <v>26.489678359213116</v>
      </c>
      <c r="G336">
        <v>22.384375011583813</v>
      </c>
      <c r="H336">
        <v>28.826457799705679</v>
      </c>
      <c r="I336">
        <v>26.10157428652979</v>
      </c>
      <c r="J336">
        <v>21.568874572325623</v>
      </c>
      <c r="K336">
        <v>34.348878501555014</v>
      </c>
      <c r="L336">
        <v>23.079403795042499</v>
      </c>
      <c r="M336">
        <v>30.213179228462451</v>
      </c>
      <c r="N336">
        <v>31.741130506018024</v>
      </c>
      <c r="O336">
        <v>27.942381187146232</v>
      </c>
      <c r="P336">
        <v>27.782617237455192</v>
      </c>
      <c r="Q336">
        <v>25.977395810551833</v>
      </c>
      <c r="R336">
        <v>3.1748914828392758</v>
      </c>
      <c r="S336">
        <v>0</v>
      </c>
      <c r="T336">
        <v>25.768701834505308</v>
      </c>
    </row>
    <row r="337" spans="2:20" x14ac:dyDescent="0.25">
      <c r="B337">
        <v>0</v>
      </c>
      <c r="C337">
        <v>47.53602145418769</v>
      </c>
      <c r="D337">
        <v>21.529959694055666</v>
      </c>
      <c r="E337">
        <v>27.55799930178679</v>
      </c>
      <c r="F337">
        <v>33.946650163445362</v>
      </c>
      <c r="G337">
        <v>32.108286521311371</v>
      </c>
      <c r="H337">
        <v>31.494969691199344</v>
      </c>
      <c r="I337">
        <v>32.063854771652544</v>
      </c>
      <c r="J337">
        <v>29.401916912628138</v>
      </c>
      <c r="K337">
        <v>34.087482941381822</v>
      </c>
      <c r="L337">
        <v>29.898203687835224</v>
      </c>
      <c r="M337">
        <v>29.591545272779207</v>
      </c>
      <c r="N337">
        <v>34.386603827477863</v>
      </c>
      <c r="O337">
        <v>31.799644546002732</v>
      </c>
      <c r="P337">
        <v>34.584959852740489</v>
      </c>
      <c r="Q337">
        <v>33.669348440128218</v>
      </c>
      <c r="R337">
        <v>13.615950998127518</v>
      </c>
      <c r="S337">
        <v>6.3497730807070996</v>
      </c>
      <c r="T337">
        <v>27.781348186232506</v>
      </c>
    </row>
    <row r="338" spans="2:20" x14ac:dyDescent="0.25">
      <c r="B338">
        <v>0</v>
      </c>
      <c r="C338">
        <v>56.962834556608769</v>
      </c>
      <c r="D338">
        <v>26.952220542011418</v>
      </c>
      <c r="E338">
        <v>31.503542785953435</v>
      </c>
      <c r="F338">
        <v>45.877131511329125</v>
      </c>
      <c r="G338">
        <v>49.256814074429236</v>
      </c>
      <c r="H338">
        <v>43.77768762012483</v>
      </c>
      <c r="I338">
        <v>42.015515312457744</v>
      </c>
      <c r="J338">
        <v>32.364138564116438</v>
      </c>
      <c r="K338">
        <v>46.516841039763626</v>
      </c>
      <c r="L338">
        <v>39.119405615182551</v>
      </c>
      <c r="M338">
        <v>32.937049467864945</v>
      </c>
      <c r="N338">
        <v>39.030477384772375</v>
      </c>
      <c r="O338">
        <v>46.253744616153789</v>
      </c>
      <c r="P338">
        <v>45.941061483421237</v>
      </c>
      <c r="Q338">
        <v>47.273755517033649</v>
      </c>
      <c r="R338">
        <v>16.35582766774446</v>
      </c>
      <c r="S338">
        <v>3.7644918181929952</v>
      </c>
      <c r="T338">
        <v>32.676002081822169</v>
      </c>
    </row>
    <row r="339" spans="2:20" x14ac:dyDescent="0.25">
      <c r="B339">
        <v>0</v>
      </c>
      <c r="C339">
        <v>61.512860865302756</v>
      </c>
      <c r="D339">
        <v>27.992053868579241</v>
      </c>
      <c r="E339">
        <v>35.803599838325468</v>
      </c>
      <c r="F339">
        <v>45.108915318662227</v>
      </c>
      <c r="G339">
        <v>46.223437647807501</v>
      </c>
      <c r="H339">
        <v>43.772520488807473</v>
      </c>
      <c r="I339">
        <v>39.501044864683571</v>
      </c>
      <c r="J339">
        <v>31.31971139375489</v>
      </c>
      <c r="K339">
        <v>49.643972033745257</v>
      </c>
      <c r="L339">
        <v>44.211535650095023</v>
      </c>
      <c r="M339">
        <v>41.118220204157105</v>
      </c>
      <c r="N339">
        <v>49.442738835427363</v>
      </c>
      <c r="O339">
        <v>45.572009666073285</v>
      </c>
      <c r="P339">
        <v>43.027355675378168</v>
      </c>
      <c r="Q339">
        <v>48.065495386255947</v>
      </c>
      <c r="R339">
        <v>6.6050067507718229</v>
      </c>
      <c r="S339">
        <v>2.018351779709846</v>
      </c>
      <c r="T339">
        <v>38.399852084999523</v>
      </c>
    </row>
    <row r="340" spans="2:20" x14ac:dyDescent="0.25">
      <c r="B340">
        <v>2.0489788016648922</v>
      </c>
      <c r="C340">
        <v>47.34565869712516</v>
      </c>
      <c r="D340">
        <v>20.153712128545155</v>
      </c>
      <c r="E340">
        <v>25.085277320685318</v>
      </c>
      <c r="F340">
        <v>34.294066402090792</v>
      </c>
      <c r="G340">
        <v>32.318652598973962</v>
      </c>
      <c r="H340">
        <v>34.404026715710003</v>
      </c>
      <c r="I340">
        <v>27.950827606233663</v>
      </c>
      <c r="J340">
        <v>25.056238505468976</v>
      </c>
      <c r="K340">
        <v>38.790823734391637</v>
      </c>
      <c r="L340">
        <v>22.519407608169587</v>
      </c>
      <c r="M340">
        <v>26.39357274223212</v>
      </c>
      <c r="N340">
        <v>43.869131739425029</v>
      </c>
      <c r="O340">
        <v>40.455715806795084</v>
      </c>
      <c r="P340">
        <v>33.734972413125547</v>
      </c>
      <c r="Q340">
        <v>34.270060981511953</v>
      </c>
      <c r="R340">
        <v>0</v>
      </c>
      <c r="S340">
        <v>1.1797502661891395</v>
      </c>
      <c r="T340">
        <v>28.330655309263381</v>
      </c>
    </row>
    <row r="341" spans="2:20" x14ac:dyDescent="0.25">
      <c r="B341">
        <v>4.4530539076504887</v>
      </c>
      <c r="C341">
        <v>55.605372409187304</v>
      </c>
      <c r="D341">
        <v>25.050673894449893</v>
      </c>
      <c r="E341">
        <v>30.102441329589258</v>
      </c>
      <c r="F341">
        <v>37.81385594163617</v>
      </c>
      <c r="G341">
        <v>30.339895879304351</v>
      </c>
      <c r="H341">
        <v>36.98354611812583</v>
      </c>
      <c r="I341">
        <v>37.324887033341277</v>
      </c>
      <c r="J341">
        <v>29.61972122523423</v>
      </c>
      <c r="K341">
        <v>33.279567582767363</v>
      </c>
      <c r="L341">
        <v>40.717206472198683</v>
      </c>
      <c r="M341">
        <v>42.297372768493531</v>
      </c>
      <c r="N341">
        <v>41.021445114021141</v>
      </c>
      <c r="O341">
        <v>37.171010236321955</v>
      </c>
      <c r="P341">
        <v>39.059711227147929</v>
      </c>
      <c r="Q341">
        <v>38.940983952290381</v>
      </c>
      <c r="R341">
        <v>35.778308058223232</v>
      </c>
      <c r="S341">
        <v>0</v>
      </c>
      <c r="T341">
        <v>27.03310694437393</v>
      </c>
    </row>
    <row r="342" spans="2:20" x14ac:dyDescent="0.25">
      <c r="B342">
        <v>2.354089605460068</v>
      </c>
      <c r="C342">
        <v>51.537459309666048</v>
      </c>
      <c r="D342">
        <v>26.055528439871082</v>
      </c>
      <c r="E342">
        <v>28.268437208814522</v>
      </c>
      <c r="F342">
        <v>36.616661758951871</v>
      </c>
      <c r="G342">
        <v>31.670491995046568</v>
      </c>
      <c r="H342">
        <v>29.31277202521893</v>
      </c>
      <c r="I342">
        <v>24.738512922080279</v>
      </c>
      <c r="J342">
        <v>18.929526560149089</v>
      </c>
      <c r="K342">
        <v>47.047101960800134</v>
      </c>
      <c r="L342">
        <v>30.971041793561348</v>
      </c>
      <c r="M342">
        <v>39.91908321198504</v>
      </c>
      <c r="N342">
        <v>54.979851477759986</v>
      </c>
      <c r="O342">
        <v>58.434748234231101</v>
      </c>
      <c r="P342">
        <v>32.811636527919518</v>
      </c>
      <c r="Q342">
        <v>33.060114800188778</v>
      </c>
      <c r="R342">
        <v>2.9809325195938832</v>
      </c>
      <c r="S342">
        <v>0</v>
      </c>
      <c r="T342">
        <v>23.873679454961298</v>
      </c>
    </row>
    <row r="343" spans="2:20" x14ac:dyDescent="0.25">
      <c r="B343">
        <v>0</v>
      </c>
      <c r="C343">
        <v>42.348988229212658</v>
      </c>
      <c r="D343">
        <v>16.977359452347876</v>
      </c>
      <c r="E343">
        <v>24.69029439532471</v>
      </c>
      <c r="F343">
        <v>35.358310807657652</v>
      </c>
      <c r="G343">
        <v>38.440469395593944</v>
      </c>
      <c r="H343">
        <v>32.111382735460623</v>
      </c>
      <c r="I343">
        <v>35.094464247893711</v>
      </c>
      <c r="J343">
        <v>27.413837046928791</v>
      </c>
      <c r="K343">
        <v>27.687375929296305</v>
      </c>
      <c r="L343">
        <v>27.179426429886817</v>
      </c>
      <c r="M343">
        <v>22.146957149164844</v>
      </c>
      <c r="N343">
        <v>30.735431900664462</v>
      </c>
      <c r="O343">
        <v>29.367019539004417</v>
      </c>
      <c r="P343">
        <v>33.427743734990365</v>
      </c>
      <c r="Q343">
        <v>36.66749230896253</v>
      </c>
      <c r="R343">
        <v>29.225224449063251</v>
      </c>
      <c r="S343">
        <v>1.7040539036726723</v>
      </c>
      <c r="T343">
        <v>29.237788570956774</v>
      </c>
    </row>
    <row r="344" spans="2:20" x14ac:dyDescent="0.25">
      <c r="B344">
        <v>0</v>
      </c>
      <c r="C344">
        <v>55.278836484099692</v>
      </c>
      <c r="D344">
        <v>26.694610879651147</v>
      </c>
      <c r="E344">
        <v>31.911756006456464</v>
      </c>
      <c r="F344">
        <v>41.4253238796258</v>
      </c>
      <c r="G344">
        <v>41.619693909457368</v>
      </c>
      <c r="H344">
        <v>33.180231722879043</v>
      </c>
      <c r="I344">
        <v>33.862639545005116</v>
      </c>
      <c r="J344">
        <v>33.428264782685858</v>
      </c>
      <c r="K344">
        <v>41.673356939432608</v>
      </c>
      <c r="L344">
        <v>34.876744048474194</v>
      </c>
      <c r="M344">
        <v>45.011028386475225</v>
      </c>
      <c r="N344">
        <v>44.788770482798249</v>
      </c>
      <c r="O344">
        <v>42.708588620057299</v>
      </c>
      <c r="P344">
        <v>41.49377593360996</v>
      </c>
      <c r="Q344">
        <v>43.915372979185506</v>
      </c>
      <c r="R344">
        <v>2.768927838013707</v>
      </c>
      <c r="S344">
        <v>2.1507466344406789</v>
      </c>
      <c r="T344">
        <v>27.203353305558135</v>
      </c>
    </row>
    <row r="345" spans="2:20" x14ac:dyDescent="0.25">
      <c r="B345">
        <v>0</v>
      </c>
      <c r="C345">
        <v>45.153082891126694</v>
      </c>
      <c r="D345">
        <v>19.941211443089205</v>
      </c>
      <c r="E345">
        <v>23.439721419049413</v>
      </c>
      <c r="F345">
        <v>31.535703339352512</v>
      </c>
      <c r="G345">
        <v>27.101450880905166</v>
      </c>
      <c r="H345">
        <v>31.942644229526479</v>
      </c>
      <c r="I345">
        <v>31.417535385762978</v>
      </c>
      <c r="J345">
        <v>26.373979416619587</v>
      </c>
      <c r="K345">
        <v>30.782013360364253</v>
      </c>
      <c r="L345">
        <v>30.077436937086645</v>
      </c>
      <c r="M345">
        <v>26.818586342000216</v>
      </c>
      <c r="N345">
        <v>35.294182813209702</v>
      </c>
      <c r="O345">
        <v>35.768331726987711</v>
      </c>
      <c r="P345">
        <v>37.448901591943901</v>
      </c>
      <c r="Q345">
        <v>36.625049390511855</v>
      </c>
      <c r="R345">
        <v>26.698202739280873</v>
      </c>
      <c r="S345">
        <v>3.3652017533170113</v>
      </c>
      <c r="T345">
        <v>26.481069124560104</v>
      </c>
    </row>
    <row r="346" spans="2:20" x14ac:dyDescent="0.25">
      <c r="B346">
        <v>1.242284963887065</v>
      </c>
      <c r="C346">
        <v>47.455960979270237</v>
      </c>
      <c r="D346">
        <v>22.551355407560266</v>
      </c>
      <c r="E346">
        <v>24.458868774036208</v>
      </c>
      <c r="F346">
        <v>29.896257386736703</v>
      </c>
      <c r="G346">
        <v>26.858268455116779</v>
      </c>
      <c r="H346">
        <v>35.188068661476407</v>
      </c>
      <c r="I346">
        <v>37.226151392927491</v>
      </c>
      <c r="J346">
        <v>27.9936216114811</v>
      </c>
      <c r="K346">
        <v>41.663633805459149</v>
      </c>
      <c r="L346">
        <v>31.335521996060407</v>
      </c>
      <c r="M346">
        <v>26.186661664009002</v>
      </c>
      <c r="N346">
        <v>30.589250539349027</v>
      </c>
      <c r="O346">
        <v>32.760904230372383</v>
      </c>
      <c r="P346">
        <v>38.504455491980117</v>
      </c>
      <c r="Q346">
        <v>34.902541975424448</v>
      </c>
      <c r="R346">
        <v>0</v>
      </c>
      <c r="S346">
        <v>0.2821498921301942</v>
      </c>
      <c r="T346">
        <v>22.835756495638307</v>
      </c>
    </row>
    <row r="347" spans="2:20" x14ac:dyDescent="0.25">
      <c r="B347">
        <v>0</v>
      </c>
      <c r="C347">
        <v>42.168546461503531</v>
      </c>
      <c r="D347">
        <v>17.966912299499391</v>
      </c>
      <c r="E347">
        <v>21.663822434780759</v>
      </c>
      <c r="F347">
        <v>32.523939444470066</v>
      </c>
      <c r="G347">
        <v>29.617501073239268</v>
      </c>
      <c r="H347">
        <v>32.919530116335586</v>
      </c>
      <c r="I347">
        <v>29.492615049475447</v>
      </c>
      <c r="J347">
        <v>29.593375364103075</v>
      </c>
      <c r="K347">
        <v>25.664787463146205</v>
      </c>
      <c r="L347">
        <v>29.177916461184218</v>
      </c>
      <c r="M347">
        <v>34.562916656318635</v>
      </c>
      <c r="N347">
        <v>27.093171359944932</v>
      </c>
      <c r="O347">
        <v>29.798798681600953</v>
      </c>
      <c r="P347">
        <v>40.392468521271425</v>
      </c>
      <c r="Q347">
        <v>38.163678744895464</v>
      </c>
      <c r="R347">
        <v>20.516786881290866</v>
      </c>
      <c r="S347">
        <v>0.43284360509052461</v>
      </c>
      <c r="T347">
        <v>22.666458523293727</v>
      </c>
    </row>
    <row r="348" spans="2:20" x14ac:dyDescent="0.25">
      <c r="B348">
        <v>0.36015427780368814</v>
      </c>
      <c r="C348">
        <v>41.019462396636094</v>
      </c>
      <c r="D348">
        <v>16.598559382888787</v>
      </c>
      <c r="E348">
        <v>21.086977443163732</v>
      </c>
      <c r="F348">
        <v>34.170978894144994</v>
      </c>
      <c r="G348">
        <v>31.916035563846879</v>
      </c>
      <c r="H348">
        <v>29.182860653977983</v>
      </c>
      <c r="I348">
        <v>30.532051139686555</v>
      </c>
      <c r="J348">
        <v>23.713919796270385</v>
      </c>
      <c r="K348">
        <v>36.605444140922856</v>
      </c>
      <c r="L348">
        <v>31.626579607790884</v>
      </c>
      <c r="M348">
        <v>37.44901207423694</v>
      </c>
      <c r="N348">
        <v>39.337508605947541</v>
      </c>
      <c r="O348">
        <v>33.202300841717189</v>
      </c>
      <c r="P348">
        <v>38.37142159148955</v>
      </c>
      <c r="Q348">
        <v>35.142247984542607</v>
      </c>
      <c r="R348">
        <v>0</v>
      </c>
      <c r="S348">
        <v>5.9634589616600415</v>
      </c>
      <c r="T348">
        <v>23.197562943715251</v>
      </c>
    </row>
    <row r="349" spans="2:20" x14ac:dyDescent="0.25">
      <c r="B349">
        <v>0</v>
      </c>
      <c r="C349">
        <v>56.576310129057497</v>
      </c>
      <c r="D349">
        <v>27.218582974840306</v>
      </c>
      <c r="E349">
        <v>31.961282753226438</v>
      </c>
      <c r="F349">
        <v>46.02072741493938</v>
      </c>
      <c r="G349">
        <v>41.745290705253552</v>
      </c>
      <c r="H349">
        <v>35.592654152001039</v>
      </c>
      <c r="I349">
        <v>36.435112762351714</v>
      </c>
      <c r="J349">
        <v>29.01512188762873</v>
      </c>
      <c r="K349">
        <v>44.749299309086169</v>
      </c>
      <c r="L349">
        <v>41.333838482596789</v>
      </c>
      <c r="M349">
        <v>49.074028809803153</v>
      </c>
      <c r="N349">
        <v>59.291487420153821</v>
      </c>
      <c r="O349">
        <v>55.960761308825447</v>
      </c>
      <c r="P349">
        <v>38.143657932472955</v>
      </c>
      <c r="Q349">
        <v>35.087912266979529</v>
      </c>
      <c r="R349">
        <v>2.7709881371398777</v>
      </c>
      <c r="S349">
        <v>2.6483672272193979</v>
      </c>
      <c r="T349">
        <v>24.788163212097512</v>
      </c>
    </row>
    <row r="350" spans="2:20" x14ac:dyDescent="0.25">
      <c r="B350">
        <v>0</v>
      </c>
      <c r="C350">
        <v>54.171179199852936</v>
      </c>
      <c r="D350">
        <v>25.444293027586728</v>
      </c>
      <c r="E350">
        <v>27.720607923142403</v>
      </c>
      <c r="F350">
        <v>43.365077588928543</v>
      </c>
      <c r="G350">
        <v>37.891691210850858</v>
      </c>
      <c r="H350">
        <v>42.154586398858648</v>
      </c>
      <c r="I350">
        <v>40.808219670781568</v>
      </c>
      <c r="J350">
        <v>30.28306071638379</v>
      </c>
      <c r="K350">
        <v>57.535697301272037</v>
      </c>
      <c r="L350">
        <v>36.158478833388621</v>
      </c>
      <c r="M350">
        <v>45.929528551846509</v>
      </c>
      <c r="N350">
        <v>38.99947647954474</v>
      </c>
      <c r="O350">
        <v>41.398478993242186</v>
      </c>
      <c r="P350">
        <v>38.70134956379956</v>
      </c>
      <c r="Q350">
        <v>44.31980306039668</v>
      </c>
      <c r="R350">
        <v>26.86339313189119</v>
      </c>
      <c r="S350">
        <v>4.4862905578490109</v>
      </c>
      <c r="T350">
        <v>31.018786791299171</v>
      </c>
    </row>
    <row r="351" spans="2:20" x14ac:dyDescent="0.25">
      <c r="B351">
        <v>0</v>
      </c>
      <c r="C351">
        <v>53.523278291068735</v>
      </c>
      <c r="D351">
        <v>24.660081252866782</v>
      </c>
      <c r="E351">
        <v>32.549472511630952</v>
      </c>
      <c r="F351">
        <v>48.466679771967762</v>
      </c>
      <c r="G351">
        <v>46.783877203328743</v>
      </c>
      <c r="H351">
        <v>36.624402070637572</v>
      </c>
      <c r="I351">
        <v>32.858266168665224</v>
      </c>
      <c r="J351">
        <v>23.250032763252737</v>
      </c>
      <c r="K351">
        <v>49.746084791298081</v>
      </c>
      <c r="L351">
        <v>35.917534892864161</v>
      </c>
      <c r="M351">
        <v>35.147188912915276</v>
      </c>
      <c r="N351">
        <v>57.562168272066053</v>
      </c>
      <c r="O351">
        <v>53.631806565755845</v>
      </c>
      <c r="P351">
        <v>32.089967892012318</v>
      </c>
      <c r="Q351">
        <v>28.774736255815476</v>
      </c>
      <c r="R351">
        <v>1.2556516610969137</v>
      </c>
      <c r="S351">
        <v>3.8054518052552258</v>
      </c>
      <c r="T351">
        <v>35.915077648908984</v>
      </c>
    </row>
    <row r="352" spans="2:20" x14ac:dyDescent="0.25">
      <c r="B352">
        <v>0</v>
      </c>
      <c r="C352">
        <v>39.680345634876126</v>
      </c>
      <c r="D352">
        <v>17.108781629824758</v>
      </c>
      <c r="E352">
        <v>24.388028701589587</v>
      </c>
      <c r="F352">
        <v>28.271355220164928</v>
      </c>
      <c r="G352">
        <v>24.071051993588096</v>
      </c>
      <c r="H352">
        <v>22.099355553062843</v>
      </c>
      <c r="I352">
        <v>19.610581811471228</v>
      </c>
      <c r="J352">
        <v>11.458563256031061</v>
      </c>
      <c r="K352">
        <v>29.352911590275038</v>
      </c>
      <c r="L352">
        <v>21.208129945976459</v>
      </c>
      <c r="M352">
        <v>25.914655106907269</v>
      </c>
      <c r="N352">
        <v>39.623535882414664</v>
      </c>
      <c r="O352">
        <v>34.594244484569096</v>
      </c>
      <c r="P352">
        <v>24.139802649433172</v>
      </c>
      <c r="Q352">
        <v>18.954917662043485</v>
      </c>
      <c r="R352">
        <v>0.68533548510824616</v>
      </c>
      <c r="S352">
        <v>0.23845622211527678</v>
      </c>
      <c r="T352">
        <v>23.269202239100306</v>
      </c>
    </row>
    <row r="353" spans="2:20" x14ac:dyDescent="0.25">
      <c r="B353">
        <v>1.2301046828787972</v>
      </c>
      <c r="C353">
        <v>43.752627852904922</v>
      </c>
      <c r="D353">
        <v>18.119158080849825</v>
      </c>
      <c r="E353">
        <v>22.509873539632512</v>
      </c>
      <c r="F353">
        <v>25.600048873571975</v>
      </c>
      <c r="G353">
        <v>27.277202994225014</v>
      </c>
      <c r="H353">
        <v>27.541335901591623</v>
      </c>
      <c r="I353">
        <v>26.951618757389433</v>
      </c>
      <c r="J353">
        <v>25.045908814851813</v>
      </c>
      <c r="K353">
        <v>29.792754492954661</v>
      </c>
      <c r="L353">
        <v>31.103716188292623</v>
      </c>
      <c r="M353">
        <v>33.954554765352952</v>
      </c>
      <c r="N353">
        <v>22.027606380876058</v>
      </c>
      <c r="O353">
        <v>24.639826930056888</v>
      </c>
      <c r="P353">
        <v>32.578907460047652</v>
      </c>
      <c r="Q353">
        <v>29.574979606064634</v>
      </c>
      <c r="R353">
        <v>26.049613862844943</v>
      </c>
      <c r="S353">
        <v>0</v>
      </c>
      <c r="T353">
        <v>26.819013256956399</v>
      </c>
    </row>
    <row r="354" spans="2:20" x14ac:dyDescent="0.25">
      <c r="B354">
        <v>0</v>
      </c>
      <c r="C354">
        <v>51.902753980694996</v>
      </c>
      <c r="D354">
        <v>21.187707338412746</v>
      </c>
      <c r="E354">
        <v>26.237954625545306</v>
      </c>
      <c r="F354">
        <v>40.365523191522975</v>
      </c>
      <c r="G354">
        <v>32.826202309633459</v>
      </c>
      <c r="H354">
        <v>33.83843907339223</v>
      </c>
      <c r="I354">
        <v>30.250446575042833</v>
      </c>
      <c r="J354">
        <v>25.314020228533007</v>
      </c>
      <c r="K354">
        <v>42.008838337809209</v>
      </c>
      <c r="L354">
        <v>31.169115234588606</v>
      </c>
      <c r="M354">
        <v>31.623183826894959</v>
      </c>
      <c r="N354">
        <v>44.336699354744631</v>
      </c>
      <c r="O354">
        <v>39.242300884238837</v>
      </c>
      <c r="P354">
        <v>35.276390458483711</v>
      </c>
      <c r="Q354">
        <v>34.487339951960273</v>
      </c>
      <c r="R354">
        <v>0.38358872160046015</v>
      </c>
      <c r="S354">
        <v>7.6150664900619336E-2</v>
      </c>
      <c r="T354">
        <v>29.337448709691792</v>
      </c>
    </row>
    <row r="355" spans="2:20" x14ac:dyDescent="0.25">
      <c r="B355">
        <v>0</v>
      </c>
      <c r="C355">
        <v>48.507655471030283</v>
      </c>
      <c r="D355">
        <v>19.628542896470886</v>
      </c>
      <c r="E355">
        <v>25.90946070474288</v>
      </c>
      <c r="F355">
        <v>37.900654310467814</v>
      </c>
      <c r="G355">
        <v>39.862043438195229</v>
      </c>
      <c r="H355">
        <v>33.268429230751437</v>
      </c>
      <c r="I355">
        <v>31.258843987245378</v>
      </c>
      <c r="J355">
        <v>22.689574601803692</v>
      </c>
      <c r="K355">
        <v>46.089367165721377</v>
      </c>
      <c r="L355">
        <v>33.367520444792312</v>
      </c>
      <c r="M355">
        <v>38.654441561245697</v>
      </c>
      <c r="N355">
        <v>37.93574108275466</v>
      </c>
      <c r="O355">
        <v>37.020400451886779</v>
      </c>
      <c r="P355">
        <v>33.642431089193657</v>
      </c>
      <c r="Q355">
        <v>36.984928110673707</v>
      </c>
      <c r="R355">
        <v>26.898059431594291</v>
      </c>
      <c r="S355">
        <v>1.2851012311215815</v>
      </c>
      <c r="T355">
        <v>26.447714925758703</v>
      </c>
    </row>
    <row r="356" spans="2:20" x14ac:dyDescent="0.25">
      <c r="B356">
        <v>3.6520185390365318</v>
      </c>
      <c r="C356">
        <v>50.995614924860725</v>
      </c>
      <c r="D356">
        <v>26.211747631903371</v>
      </c>
      <c r="E356">
        <v>29.065947784834815</v>
      </c>
      <c r="F356">
        <v>41.30514505079509</v>
      </c>
      <c r="G356">
        <v>39.18400149810396</v>
      </c>
      <c r="H356">
        <v>33.031631840951299</v>
      </c>
      <c r="I356">
        <v>29.699520918837095</v>
      </c>
      <c r="J356">
        <v>19.764828888438071</v>
      </c>
      <c r="K356">
        <v>45.797506281112966</v>
      </c>
      <c r="L356">
        <v>30.584338571495451</v>
      </c>
      <c r="M356">
        <v>35.945912204865714</v>
      </c>
      <c r="N356">
        <v>47.458685101668202</v>
      </c>
      <c r="O356">
        <v>44.982912251681469</v>
      </c>
      <c r="P356">
        <v>22.395873972004182</v>
      </c>
      <c r="Q356">
        <v>25.54618373620886</v>
      </c>
      <c r="R356">
        <v>3.0578486602893213</v>
      </c>
      <c r="S356">
        <v>0</v>
      </c>
      <c r="T356">
        <v>32.122626051403692</v>
      </c>
    </row>
    <row r="357" spans="2:20" x14ac:dyDescent="0.25">
      <c r="B357">
        <v>0.28777684213968624</v>
      </c>
      <c r="C357">
        <v>52.462862889050577</v>
      </c>
      <c r="D357">
        <v>21.057171120939852</v>
      </c>
      <c r="E357">
        <v>27.393575709018371</v>
      </c>
      <c r="F357">
        <v>43.33821136882036</v>
      </c>
      <c r="G357">
        <v>40.602696272799363</v>
      </c>
      <c r="H357">
        <v>39.074699346779269</v>
      </c>
      <c r="I357">
        <v>34.56020013571294</v>
      </c>
      <c r="J357">
        <v>21.588577221481884</v>
      </c>
      <c r="K357">
        <v>46.8381337017749</v>
      </c>
      <c r="L357">
        <v>36.246392570125167</v>
      </c>
      <c r="M357">
        <v>42.736904927360875</v>
      </c>
      <c r="N357">
        <v>47.031892541510992</v>
      </c>
      <c r="O357">
        <v>49.153020430520691</v>
      </c>
      <c r="P357">
        <v>37.047589460173157</v>
      </c>
      <c r="Q357">
        <v>37.178397115691197</v>
      </c>
      <c r="R357">
        <v>0</v>
      </c>
      <c r="S357">
        <v>0.68633141754621185</v>
      </c>
      <c r="T357">
        <v>26.344253047409598</v>
      </c>
    </row>
    <row r="358" spans="2:20" x14ac:dyDescent="0.25">
      <c r="B358">
        <v>2.4114544084400906</v>
      </c>
      <c r="C358">
        <v>49.126605343636243</v>
      </c>
      <c r="D358">
        <v>26.804304573709249</v>
      </c>
      <c r="E358">
        <v>29.457382886169626</v>
      </c>
      <c r="F358">
        <v>37.011917720282447</v>
      </c>
      <c r="G358">
        <v>36.151082722295982</v>
      </c>
      <c r="H358">
        <v>30.628421510109526</v>
      </c>
      <c r="I358">
        <v>29.004437745959976</v>
      </c>
      <c r="J358">
        <v>26.763236484412069</v>
      </c>
      <c r="K358">
        <v>46.672487968644717</v>
      </c>
      <c r="L358">
        <v>32.806625120114191</v>
      </c>
      <c r="M358">
        <v>41.895431872824489</v>
      </c>
      <c r="N358">
        <v>51.468682591516043</v>
      </c>
      <c r="O358">
        <v>48.466724879686446</v>
      </c>
      <c r="P358">
        <v>36.706498726091787</v>
      </c>
      <c r="Q358">
        <v>32.81380206775836</v>
      </c>
      <c r="R358">
        <v>0</v>
      </c>
      <c r="S358">
        <v>1.8656076681698386</v>
      </c>
      <c r="T358">
        <v>30.0120014513383</v>
      </c>
    </row>
    <row r="359" spans="2:20" x14ac:dyDescent="0.25">
      <c r="B359">
        <v>0</v>
      </c>
      <c r="C359">
        <v>46.583972703451657</v>
      </c>
      <c r="D359">
        <v>23.098384451524119</v>
      </c>
      <c r="E359">
        <v>26.902558108846868</v>
      </c>
      <c r="F359">
        <v>33.787396082719098</v>
      </c>
      <c r="G359">
        <v>34.280920692970383</v>
      </c>
      <c r="H359">
        <v>33.134767281844404</v>
      </c>
      <c r="I359">
        <v>34.768789940995717</v>
      </c>
      <c r="J359">
        <v>27.883197918826703</v>
      </c>
      <c r="K359">
        <v>34.670763662412583</v>
      </c>
      <c r="L359">
        <v>32.392029709502893</v>
      </c>
      <c r="M359">
        <v>21.90397194940336</v>
      </c>
      <c r="N359">
        <v>37.366109299300618</v>
      </c>
      <c r="O359">
        <v>40.035817294097683</v>
      </c>
      <c r="P359">
        <v>41.34446811318265</v>
      </c>
      <c r="Q359">
        <v>39.825814843440725</v>
      </c>
      <c r="R359">
        <v>27.584971817444909</v>
      </c>
      <c r="S359">
        <v>1.6826587742944936</v>
      </c>
      <c r="T359">
        <v>24.324844006258601</v>
      </c>
    </row>
    <row r="360" spans="2:20" x14ac:dyDescent="0.25">
      <c r="B360">
        <v>1.7920868316230583</v>
      </c>
      <c r="C360">
        <v>43.716405312958109</v>
      </c>
      <c r="D360">
        <v>18.92112004501503</v>
      </c>
      <c r="E360">
        <v>26.095760591118417</v>
      </c>
      <c r="F360">
        <v>35.537070765403577</v>
      </c>
      <c r="G360">
        <v>31.661928242488855</v>
      </c>
      <c r="H360">
        <v>32.21388062132587</v>
      </c>
      <c r="I360">
        <v>30.136007581478687</v>
      </c>
      <c r="J360">
        <v>26.627352553566404</v>
      </c>
      <c r="K360">
        <v>40.273273806879601</v>
      </c>
      <c r="L360">
        <v>34.656760398619937</v>
      </c>
      <c r="M360">
        <v>37.309537559415396</v>
      </c>
      <c r="N360">
        <v>50.125494202834176</v>
      </c>
      <c r="O360">
        <v>44.790694919520831</v>
      </c>
      <c r="P360">
        <v>24.482845423718775</v>
      </c>
      <c r="Q360">
        <v>24.114877171160764</v>
      </c>
      <c r="R360">
        <v>1.9038840270682482</v>
      </c>
      <c r="S360">
        <v>0</v>
      </c>
      <c r="T360">
        <v>20.528482371581301</v>
      </c>
    </row>
    <row r="361" spans="2:20" x14ac:dyDescent="0.25">
      <c r="B361">
        <v>0</v>
      </c>
      <c r="C361">
        <v>44.889117504292578</v>
      </c>
      <c r="D361">
        <v>21.040143737910149</v>
      </c>
      <c r="E361">
        <v>27.705409732737323</v>
      </c>
      <c r="F361">
        <v>34.357272747031416</v>
      </c>
      <c r="G361">
        <v>34.416318309920378</v>
      </c>
      <c r="H361">
        <v>33.406747857334331</v>
      </c>
      <c r="I361">
        <v>34.22940106789153</v>
      </c>
      <c r="J361">
        <v>33.422686536887177</v>
      </c>
      <c r="K361">
        <v>25.100522353998073</v>
      </c>
      <c r="L361">
        <v>34.264176368734105</v>
      </c>
      <c r="M361">
        <v>27.293177520665946</v>
      </c>
      <c r="N361">
        <v>29.904223025596071</v>
      </c>
      <c r="O361">
        <v>28.220518876467988</v>
      </c>
      <c r="P361">
        <v>39.96768794963377</v>
      </c>
      <c r="Q361">
        <v>37.644625404806234</v>
      </c>
      <c r="R361">
        <v>32.789486267378592</v>
      </c>
      <c r="S361">
        <v>8.5304537452274527</v>
      </c>
      <c r="T361">
        <v>27.86153634381181</v>
      </c>
    </row>
    <row r="362" spans="2:20" x14ac:dyDescent="0.25">
      <c r="B362">
        <v>0</v>
      </c>
      <c r="C362">
        <v>45.763885472989593</v>
      </c>
      <c r="D362">
        <v>21.326815166845133</v>
      </c>
      <c r="E362">
        <v>26.312304426627115</v>
      </c>
      <c r="F362">
        <v>41.379636531497951</v>
      </c>
      <c r="G362">
        <v>35.845501292155873</v>
      </c>
      <c r="H362">
        <v>38.139219863254716</v>
      </c>
      <c r="I362">
        <v>36.56933560863758</v>
      </c>
      <c r="J362">
        <v>30.141853363956606</v>
      </c>
      <c r="K362">
        <v>35.913609068928857</v>
      </c>
      <c r="L362">
        <v>30.223961072621808</v>
      </c>
      <c r="M362">
        <v>27.569271284626183</v>
      </c>
      <c r="N362">
        <v>38.749541218448122</v>
      </c>
      <c r="O362">
        <v>41.260826298682872</v>
      </c>
      <c r="P362">
        <v>39.949373219265425</v>
      </c>
      <c r="Q362">
        <v>38.764676279953228</v>
      </c>
      <c r="R362">
        <v>0.63832121897785354</v>
      </c>
      <c r="S362">
        <v>3.9574402070476413</v>
      </c>
      <c r="T362">
        <v>32.454112385399206</v>
      </c>
    </row>
    <row r="363" spans="2:20" x14ac:dyDescent="0.25">
      <c r="B363">
        <v>0</v>
      </c>
      <c r="C363">
        <v>67.958354447009356</v>
      </c>
      <c r="D363">
        <v>29.730401816714526</v>
      </c>
      <c r="E363">
        <v>38.620667004485483</v>
      </c>
      <c r="F363">
        <v>57.867424882232612</v>
      </c>
      <c r="G363">
        <v>49.092111930634537</v>
      </c>
      <c r="H363">
        <v>45.736914212788321</v>
      </c>
      <c r="I363">
        <v>39.26533791265507</v>
      </c>
      <c r="J363">
        <v>29.17863108308466</v>
      </c>
      <c r="K363">
        <v>59.089202935270158</v>
      </c>
      <c r="L363">
        <v>41.390312107051031</v>
      </c>
      <c r="M363">
        <v>47.15669162772366</v>
      </c>
      <c r="N363">
        <v>67.145243323386453</v>
      </c>
      <c r="O363">
        <v>60.865097685941109</v>
      </c>
      <c r="P363">
        <v>46.688906405420113</v>
      </c>
      <c r="Q363">
        <v>45.709231837546682</v>
      </c>
      <c r="R363">
        <v>1.9105530844734719</v>
      </c>
      <c r="S363">
        <v>3.9351200195184206</v>
      </c>
      <c r="T363">
        <v>50.022990447234569</v>
      </c>
    </row>
    <row r="364" spans="2:20" x14ac:dyDescent="0.25">
      <c r="B364">
        <v>0</v>
      </c>
      <c r="C364">
        <v>49.516387927178137</v>
      </c>
      <c r="D364">
        <v>20.666944842285702</v>
      </c>
      <c r="E364">
        <v>28.106263086471266</v>
      </c>
      <c r="F364">
        <v>34.642262394791352</v>
      </c>
      <c r="G364">
        <v>37.871730966585091</v>
      </c>
      <c r="H364">
        <v>36.981944898672651</v>
      </c>
      <c r="I364">
        <v>34.754284468402638</v>
      </c>
      <c r="J364">
        <v>35.5143805517651</v>
      </c>
      <c r="K364">
        <v>30.785019115175981</v>
      </c>
      <c r="L364">
        <v>31.125972204992873</v>
      </c>
      <c r="M364">
        <v>40.327946500062026</v>
      </c>
      <c r="N364">
        <v>35.099372601205175</v>
      </c>
      <c r="O364">
        <v>34.985846875599115</v>
      </c>
      <c r="P364">
        <v>44.378033148008221</v>
      </c>
      <c r="Q364">
        <v>46.43202177288088</v>
      </c>
      <c r="R364">
        <v>33.944191956213658</v>
      </c>
      <c r="S364">
        <v>2.1137587916652567</v>
      </c>
      <c r="T364">
        <v>23.186313759543491</v>
      </c>
    </row>
    <row r="365" spans="2:20" x14ac:dyDescent="0.25">
      <c r="B365">
        <v>0.72172108183188521</v>
      </c>
      <c r="C365">
        <v>48.024244146127806</v>
      </c>
      <c r="D365">
        <v>24.044479169132909</v>
      </c>
      <c r="E365">
        <v>24.646242236269938</v>
      </c>
      <c r="F365">
        <v>35.92190101885393</v>
      </c>
      <c r="G365">
        <v>30.768441571765671</v>
      </c>
      <c r="H365">
        <v>33.010156971375807</v>
      </c>
      <c r="I365">
        <v>29.918081303122857</v>
      </c>
      <c r="J365">
        <v>24.538911381016646</v>
      </c>
      <c r="K365">
        <v>32.639628761512419</v>
      </c>
      <c r="L365">
        <v>31.076228583153792</v>
      </c>
      <c r="M365">
        <v>28.714555168848797</v>
      </c>
      <c r="N365">
        <v>34.515551136049751</v>
      </c>
      <c r="O365">
        <v>37.839650859041441</v>
      </c>
      <c r="P365">
        <v>33.020416538422076</v>
      </c>
      <c r="Q365">
        <v>31.724554300731583</v>
      </c>
      <c r="R365">
        <v>0</v>
      </c>
      <c r="S365">
        <v>4.1859033548784241</v>
      </c>
      <c r="T365">
        <v>32.605693270513214</v>
      </c>
    </row>
    <row r="366" spans="2:20" x14ac:dyDescent="0.25">
      <c r="B366">
        <v>0</v>
      </c>
      <c r="C366">
        <v>50.090755057934324</v>
      </c>
      <c r="D366">
        <v>22.190517203214863</v>
      </c>
      <c r="E366">
        <v>28.17189933634106</v>
      </c>
      <c r="F366">
        <v>36.395394231117514</v>
      </c>
      <c r="G366">
        <v>36.49319236450129</v>
      </c>
      <c r="H366">
        <v>32.659747012729859</v>
      </c>
      <c r="I366">
        <v>35.107517577504019</v>
      </c>
      <c r="J366">
        <v>34.337206354061436</v>
      </c>
      <c r="K366">
        <v>39.94188456600569</v>
      </c>
      <c r="L366">
        <v>36.170015816735152</v>
      </c>
      <c r="M366">
        <v>37.672806886920405</v>
      </c>
      <c r="N366">
        <v>49.417839506421274</v>
      </c>
      <c r="O366">
        <v>46.046822365587936</v>
      </c>
      <c r="P366">
        <v>48.072008403395166</v>
      </c>
      <c r="Q366">
        <v>42.624290158610059</v>
      </c>
      <c r="R366">
        <v>2.0791158726772943</v>
      </c>
      <c r="S366">
        <v>2.5970837643024738</v>
      </c>
      <c r="T366">
        <v>18.498738283340913</v>
      </c>
    </row>
    <row r="367" spans="2:20" x14ac:dyDescent="0.25">
      <c r="B367">
        <v>0</v>
      </c>
      <c r="C367">
        <v>50.777465048678081</v>
      </c>
      <c r="D367">
        <v>21.423737676679124</v>
      </c>
      <c r="E367">
        <v>24.979236838462604</v>
      </c>
      <c r="F367">
        <v>34.351881757640072</v>
      </c>
      <c r="G367">
        <v>32.851935588058872</v>
      </c>
      <c r="H367">
        <v>33.024192928220977</v>
      </c>
      <c r="I367">
        <v>32.276334609883264</v>
      </c>
      <c r="J367">
        <v>24.633184146172656</v>
      </c>
      <c r="K367">
        <v>34.289592273027885</v>
      </c>
      <c r="L367">
        <v>29.364108952767655</v>
      </c>
      <c r="M367">
        <v>30.349205616819695</v>
      </c>
      <c r="N367">
        <v>38.540272843322718</v>
      </c>
      <c r="O367">
        <v>40.776926744490069</v>
      </c>
      <c r="P367">
        <v>30.569141327919532</v>
      </c>
      <c r="Q367">
        <v>33.799735461941893</v>
      </c>
      <c r="R367">
        <v>26.446500253771976</v>
      </c>
      <c r="S367">
        <v>8.1899137175287226E-2</v>
      </c>
      <c r="T367">
        <v>22.216582845014536</v>
      </c>
    </row>
    <row r="368" spans="2:20" x14ac:dyDescent="0.25">
      <c r="B368">
        <v>0.284817347107373</v>
      </c>
      <c r="C368">
        <v>45.034972737787079</v>
      </c>
      <c r="D368">
        <v>21.269246807606667</v>
      </c>
      <c r="E368">
        <v>27.357807693215523</v>
      </c>
      <c r="F368">
        <v>32.044705308460337</v>
      </c>
      <c r="G368">
        <v>31.726449460656653</v>
      </c>
      <c r="H368">
        <v>31.068694482253989</v>
      </c>
      <c r="I368">
        <v>29.426274006876529</v>
      </c>
      <c r="J368">
        <v>25.367626810596466</v>
      </c>
      <c r="K368">
        <v>37.061267201158152</v>
      </c>
      <c r="L368">
        <v>28.348767496203749</v>
      </c>
      <c r="M368">
        <v>33.280356257720364</v>
      </c>
      <c r="N368">
        <v>39.955467784955033</v>
      </c>
      <c r="O368">
        <v>40.978292512136214</v>
      </c>
      <c r="P368">
        <v>29.103690823688623</v>
      </c>
      <c r="Q368">
        <v>30.016365195634897</v>
      </c>
      <c r="R368">
        <v>0</v>
      </c>
      <c r="S368">
        <v>6.2825041896474403</v>
      </c>
      <c r="T368">
        <v>27.202810407634992</v>
      </c>
    </row>
    <row r="369" spans="2:20" x14ac:dyDescent="0.25">
      <c r="B369">
        <v>0</v>
      </c>
      <c r="C369">
        <v>50.79552052397004</v>
      </c>
      <c r="D369">
        <v>22.944156923680989</v>
      </c>
      <c r="E369">
        <v>27.551868606491979</v>
      </c>
      <c r="F369">
        <v>42.15402480336504</v>
      </c>
      <c r="G369">
        <v>39.163251922490531</v>
      </c>
      <c r="H369">
        <v>36.801543840302756</v>
      </c>
      <c r="I369">
        <v>36.066799497082322</v>
      </c>
      <c r="J369">
        <v>28.107834905995333</v>
      </c>
      <c r="K369">
        <v>45.697422338065941</v>
      </c>
      <c r="L369">
        <v>33.152884466777778</v>
      </c>
      <c r="M369">
        <v>43.355764129939892</v>
      </c>
      <c r="N369">
        <v>40.978183230786577</v>
      </c>
      <c r="O369">
        <v>38.730091101615265</v>
      </c>
      <c r="P369">
        <v>41.022877741715853</v>
      </c>
      <c r="Q369">
        <v>38.166606099338772</v>
      </c>
      <c r="R369">
        <v>2.506234257716069</v>
      </c>
      <c r="S369">
        <v>4.0784785487232824</v>
      </c>
      <c r="T369">
        <v>30.659599086059906</v>
      </c>
    </row>
    <row r="370" spans="2:20" x14ac:dyDescent="0.25">
      <c r="B370">
        <v>0</v>
      </c>
      <c r="C370">
        <v>46.500801034731104</v>
      </c>
      <c r="D370">
        <v>21.47728441877214</v>
      </c>
      <c r="E370">
        <v>25.530961094698473</v>
      </c>
      <c r="F370">
        <v>31.781604127166101</v>
      </c>
      <c r="G370">
        <v>31.05332392668695</v>
      </c>
      <c r="H370">
        <v>28.853417993150789</v>
      </c>
      <c r="I370">
        <v>29.00627599688405</v>
      </c>
      <c r="J370">
        <v>24.889398415567999</v>
      </c>
      <c r="K370">
        <v>35.252877110983725</v>
      </c>
      <c r="L370">
        <v>30.276908152916793</v>
      </c>
      <c r="M370">
        <v>31.99692814204036</v>
      </c>
      <c r="N370">
        <v>43.515293149315816</v>
      </c>
      <c r="O370">
        <v>47.919146934756093</v>
      </c>
      <c r="P370">
        <v>33.766553492952362</v>
      </c>
      <c r="Q370">
        <v>29.960903625968221</v>
      </c>
      <c r="R370">
        <v>15.31666593177242</v>
      </c>
      <c r="S370">
        <v>1.6667401560915385</v>
      </c>
      <c r="T370">
        <v>17.813101694666138</v>
      </c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370"/>
  <sheetViews>
    <sheetView topLeftCell="F171" workbookViewId="0">
      <selection activeCell="T192" sqref="T192"/>
    </sheetView>
  </sheetViews>
  <sheetFormatPr baseColWidth="10" defaultRowHeight="15" x14ac:dyDescent="0.25"/>
  <sheetData>
    <row r="1" spans="1:17" x14ac:dyDescent="0.25">
      <c r="A1" t="s">
        <v>97</v>
      </c>
    </row>
    <row r="2" spans="1:17" x14ac:dyDescent="0.25">
      <c r="A2">
        <f>SUM(B2:Q2)</f>
        <v>1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 t="shared" si="0"/>
        <v>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f t="shared" si="0"/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2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f t="shared" si="0"/>
        <v>1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f t="shared" si="0"/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f t="shared" si="0"/>
        <v>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>
        <f t="shared" si="0"/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f t="shared" si="1"/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1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f t="shared" si="1"/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f t="shared" si="1"/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2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92</v>
      </c>
      <c r="B92">
        <f>SUM(B2:B91)</f>
        <v>35</v>
      </c>
      <c r="C92">
        <f>SUM(C2:C91)</f>
        <v>0</v>
      </c>
      <c r="D92">
        <f>SUM(D2:D91)</f>
        <v>56</v>
      </c>
      <c r="E92">
        <f>SUM(E2:E91)</f>
        <v>0</v>
      </c>
      <c r="F92">
        <f t="shared" ref="F92:Q92" si="2">SUM(F2:F91)</f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1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 x14ac:dyDescent="0.25">
      <c r="A94" t="s">
        <v>108</v>
      </c>
    </row>
    <row r="95" spans="1:17" x14ac:dyDescent="0.25">
      <c r="A95">
        <f>SUM(B95:Q95)</f>
        <v>1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f t="shared" si="3"/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f t="shared" si="3"/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>
        <f t="shared" si="3"/>
        <v>1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f t="shared" si="3"/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f t="shared" si="3"/>
        <v>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f t="shared" si="3"/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f t="shared" si="3"/>
        <v>1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f t="shared" si="3"/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>
        <f t="shared" si="3"/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>
        <f t="shared" si="3"/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f t="shared" si="4"/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4"/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f t="shared" si="4"/>
        <v>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2</v>
      </c>
      <c r="B172">
        <v>1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f t="shared" si="4"/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1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 x14ac:dyDescent="0.25">
      <c r="A179">
        <f t="shared" si="4"/>
        <v>1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92</v>
      </c>
      <c r="B185">
        <f t="shared" ref="B185:Q185" si="5">SUM(B95:B184)</f>
        <v>15</v>
      </c>
      <c r="C185">
        <f t="shared" si="5"/>
        <v>0</v>
      </c>
      <c r="D185">
        <f t="shared" si="5"/>
        <v>38</v>
      </c>
      <c r="E185">
        <f t="shared" si="5"/>
        <v>0</v>
      </c>
      <c r="F185">
        <f t="shared" si="5"/>
        <v>1</v>
      </c>
      <c r="G185">
        <f t="shared" si="5"/>
        <v>3</v>
      </c>
      <c r="H185">
        <f t="shared" si="5"/>
        <v>3</v>
      </c>
      <c r="I185">
        <f t="shared" si="5"/>
        <v>5</v>
      </c>
      <c r="J185">
        <f t="shared" si="5"/>
        <v>5</v>
      </c>
      <c r="K185">
        <f t="shared" si="5"/>
        <v>8</v>
      </c>
      <c r="L185">
        <f t="shared" si="5"/>
        <v>9</v>
      </c>
      <c r="M185">
        <f t="shared" si="5"/>
        <v>5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 x14ac:dyDescent="0.25">
      <c r="A188">
        <f>SUM(B188:T188)</f>
        <v>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>
        <f t="shared" ref="A189:A252" si="6">SUM(B189:T189)</f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</row>
    <row r="190" spans="1:20" x14ac:dyDescent="0.25">
      <c r="A190">
        <f t="shared" si="6"/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</row>
    <row r="191" spans="1:20" x14ac:dyDescent="0.25">
      <c r="A191">
        <f t="shared" si="6"/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</row>
    <row r="192" spans="1:20" x14ac:dyDescent="0.25">
      <c r="A192">
        <f t="shared" si="6"/>
        <v>2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</row>
    <row r="193" spans="1:20" x14ac:dyDescent="0.25">
      <c r="A193">
        <f t="shared" si="6"/>
        <v>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>
        <f t="shared" si="6"/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</row>
    <row r="195" spans="1:20" x14ac:dyDescent="0.25">
      <c r="A195">
        <f t="shared" si="6"/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</row>
    <row r="196" spans="1:20" x14ac:dyDescent="0.25">
      <c r="A196">
        <f t="shared" si="6"/>
        <v>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>
        <f t="shared" si="6"/>
        <v>1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>
        <f t="shared" si="6"/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1:20" x14ac:dyDescent="0.25">
      <c r="A199">
        <f t="shared" si="6"/>
        <v>1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5">
      <c r="A200">
        <f t="shared" si="6"/>
        <v>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>
        <f t="shared" si="6"/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</row>
    <row r="202" spans="1:20" x14ac:dyDescent="0.25">
      <c r="A202">
        <f t="shared" si="6"/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1:20" x14ac:dyDescent="0.25">
      <c r="A203">
        <f t="shared" si="6"/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</row>
    <row r="204" spans="1:20" x14ac:dyDescent="0.25">
      <c r="A204">
        <f t="shared" si="6"/>
        <v>1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>
        <f t="shared" si="6"/>
        <v>1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5">
      <c r="A206">
        <f t="shared" si="6"/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1:20" x14ac:dyDescent="0.25">
      <c r="A207">
        <f t="shared" si="6"/>
        <v>1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>
        <f t="shared" si="6"/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</row>
    <row r="209" spans="1:20" x14ac:dyDescent="0.25">
      <c r="A209">
        <f t="shared" si="6"/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1:20" x14ac:dyDescent="0.25">
      <c r="A210">
        <f t="shared" si="6"/>
        <v>1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5">
      <c r="A211">
        <f t="shared" si="6"/>
        <v>1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>
        <f t="shared" si="6"/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</row>
    <row r="213" spans="1:20" x14ac:dyDescent="0.25">
      <c r="A213">
        <f t="shared" si="6"/>
        <v>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5">
      <c r="A214">
        <f t="shared" si="6"/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1:20" x14ac:dyDescent="0.25">
      <c r="A215">
        <f t="shared" si="6"/>
        <v>1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>
        <f t="shared" si="6"/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</row>
    <row r="217" spans="1:20" x14ac:dyDescent="0.25">
      <c r="A217">
        <f t="shared" si="6"/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1:20" x14ac:dyDescent="0.25">
      <c r="A218">
        <f t="shared" si="6"/>
        <v>1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>
        <f t="shared" si="6"/>
        <v>1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>
        <f t="shared" si="6"/>
        <v>1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>
        <f t="shared" si="6"/>
        <v>1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>
        <f t="shared" si="6"/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1:20" x14ac:dyDescent="0.25">
      <c r="A223">
        <f t="shared" si="6"/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</row>
    <row r="224" spans="1:20" x14ac:dyDescent="0.25">
      <c r="A224">
        <f t="shared" si="6"/>
        <v>1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>
        <f t="shared" si="6"/>
        <v>1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>
        <f t="shared" si="6"/>
        <v>1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5">
      <c r="A227">
        <f t="shared" si="6"/>
        <v>1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>
        <f t="shared" si="6"/>
        <v>1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>
        <f t="shared" si="6"/>
        <v>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>
        <f t="shared" si="6"/>
        <v>1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>
        <f t="shared" si="6"/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</row>
    <row r="232" spans="1:20" x14ac:dyDescent="0.25">
      <c r="A232">
        <f t="shared" si="6"/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1:20" x14ac:dyDescent="0.25">
      <c r="A233">
        <f t="shared" si="6"/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</row>
    <row r="234" spans="1:20" x14ac:dyDescent="0.25">
      <c r="A234">
        <f t="shared" si="6"/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</row>
    <row r="235" spans="1:20" x14ac:dyDescent="0.25">
      <c r="A235">
        <f t="shared" si="6"/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</row>
    <row r="236" spans="1:20" x14ac:dyDescent="0.25">
      <c r="A236">
        <f t="shared" si="6"/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1:20" x14ac:dyDescent="0.25">
      <c r="A237">
        <f t="shared" si="6"/>
        <v>1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>
        <f t="shared" si="6"/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</row>
    <row r="239" spans="1:20" x14ac:dyDescent="0.25">
      <c r="A239">
        <f t="shared" si="6"/>
        <v>1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>
        <f t="shared" si="6"/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</row>
    <row r="241" spans="1:20" x14ac:dyDescent="0.25">
      <c r="A241">
        <f t="shared" si="6"/>
        <v>1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>
        <f t="shared" si="6"/>
        <v>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>
        <f t="shared" si="6"/>
        <v>1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>
        <f t="shared" si="6"/>
        <v>1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>
        <f t="shared" si="6"/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1:20" x14ac:dyDescent="0.25">
      <c r="A246">
        <f t="shared" si="6"/>
        <v>1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>
        <f t="shared" si="6"/>
        <v>1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>
        <f t="shared" si="6"/>
        <v>1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>
        <f t="shared" si="6"/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</row>
    <row r="250" spans="1:20" x14ac:dyDescent="0.25">
      <c r="A250">
        <f t="shared" si="6"/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>
        <f t="shared" si="6"/>
        <v>1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>
        <f t="shared" si="6"/>
        <v>1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>
        <f t="shared" ref="A253:A277" si="7">SUM(B253:T253)</f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1:20" x14ac:dyDescent="0.25">
      <c r="A254">
        <f t="shared" si="7"/>
        <v>1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>
        <f t="shared" si="7"/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</row>
    <row r="256" spans="1:20" x14ac:dyDescent="0.25">
      <c r="A256">
        <f t="shared" si="7"/>
        <v>1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>
        <f t="shared" si="7"/>
        <v>1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>
        <f t="shared" si="7"/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1:20" x14ac:dyDescent="0.25">
      <c r="A259">
        <f t="shared" si="7"/>
        <v>1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>
        <f t="shared" si="7"/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</row>
    <row r="261" spans="1:20" x14ac:dyDescent="0.25">
      <c r="A261">
        <f t="shared" si="7"/>
        <v>1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>
        <f t="shared" si="7"/>
        <v>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>
        <f t="shared" si="7"/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1:20" x14ac:dyDescent="0.25">
      <c r="A264">
        <f t="shared" si="7"/>
        <v>1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>
        <f t="shared" si="7"/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</row>
    <row r="266" spans="1:20" x14ac:dyDescent="0.25">
      <c r="A266">
        <f t="shared" si="7"/>
        <v>1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>
        <f t="shared" si="7"/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</row>
    <row r="268" spans="1:20" x14ac:dyDescent="0.25">
      <c r="A268">
        <f t="shared" si="7"/>
        <v>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>
        <f t="shared" si="7"/>
        <v>1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>
        <f t="shared" si="7"/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1:20" x14ac:dyDescent="0.25">
      <c r="A271">
        <f t="shared" si="7"/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>
        <f t="shared" si="7"/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1:20" x14ac:dyDescent="0.25">
      <c r="A273">
        <f t="shared" si="7"/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</row>
    <row r="274" spans="1:20" x14ac:dyDescent="0.25">
      <c r="A274">
        <f t="shared" si="7"/>
        <v>1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>
        <f t="shared" si="7"/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1:20" x14ac:dyDescent="0.25">
      <c r="A276">
        <f t="shared" si="7"/>
        <v>1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>
        <f t="shared" si="7"/>
        <v>1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>
        <f>SUM(A188:A277)</f>
        <v>91</v>
      </c>
      <c r="B278">
        <f t="shared" ref="B278:T278" si="8">SUM(B188:B277)</f>
        <v>8</v>
      </c>
      <c r="C278">
        <f t="shared" si="8"/>
        <v>1</v>
      </c>
      <c r="D278">
        <f t="shared" si="8"/>
        <v>42</v>
      </c>
      <c r="E278">
        <f t="shared" si="8"/>
        <v>0</v>
      </c>
      <c r="F278">
        <f t="shared" si="8"/>
        <v>0</v>
      </c>
      <c r="G278">
        <f t="shared" si="8"/>
        <v>0</v>
      </c>
      <c r="H278">
        <f t="shared" si="8"/>
        <v>0</v>
      </c>
      <c r="I278">
        <f t="shared" si="8"/>
        <v>0</v>
      </c>
      <c r="J278">
        <f t="shared" si="8"/>
        <v>0</v>
      </c>
      <c r="K278">
        <f t="shared" si="8"/>
        <v>0</v>
      </c>
      <c r="L278">
        <f t="shared" si="8"/>
        <v>0</v>
      </c>
      <c r="M278">
        <f t="shared" si="8"/>
        <v>0</v>
      </c>
      <c r="N278">
        <f t="shared" si="8"/>
        <v>0</v>
      </c>
      <c r="O278">
        <f t="shared" si="8"/>
        <v>0</v>
      </c>
      <c r="P278">
        <f t="shared" si="8"/>
        <v>0</v>
      </c>
      <c r="Q278">
        <f t="shared" si="8"/>
        <v>0</v>
      </c>
      <c r="R278">
        <f t="shared" si="8"/>
        <v>38</v>
      </c>
      <c r="S278">
        <f t="shared" si="8"/>
        <v>2</v>
      </c>
      <c r="T278">
        <f t="shared" si="8"/>
        <v>0</v>
      </c>
    </row>
    <row r="281" spans="1:20" x14ac:dyDescent="0.25"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</row>
    <row r="283" spans="1:20" x14ac:dyDescent="0.25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</row>
    <row r="284" spans="1:20" x14ac:dyDescent="0.25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</row>
    <row r="285" spans="1:20" x14ac:dyDescent="0.25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</row>
    <row r="286" spans="1:20" x14ac:dyDescent="0.25"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</row>
    <row r="288" spans="1:20" x14ac:dyDescent="0.25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</row>
    <row r="289" spans="2:20" x14ac:dyDescent="0.25"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2:20" x14ac:dyDescent="0.25"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2:20" x14ac:dyDescent="0.25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2:20" x14ac:dyDescent="0.25"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2:20" x14ac:dyDescent="0.25"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 x14ac:dyDescent="0.25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</row>
    <row r="295" spans="2:20" x14ac:dyDescent="0.25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2:20" x14ac:dyDescent="0.25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</row>
    <row r="297" spans="2:20" x14ac:dyDescent="0.25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2:20" x14ac:dyDescent="0.25"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2:20" x14ac:dyDescent="0.25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</row>
    <row r="300" spans="2:20" x14ac:dyDescent="0.25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 x14ac:dyDescent="0.25"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</row>
    <row r="302" spans="2:20" x14ac:dyDescent="0.25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</row>
    <row r="303" spans="2:20" x14ac:dyDescent="0.25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</row>
    <row r="304" spans="2:20" x14ac:dyDescent="0.25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2:20" x14ac:dyDescent="0.25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</row>
    <row r="306" spans="2:20" x14ac:dyDescent="0.25"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2:20" x14ac:dyDescent="0.25"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</row>
    <row r="308" spans="2:20" x14ac:dyDescent="0.25"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2:20" x14ac:dyDescent="0.25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</row>
    <row r="310" spans="2:20" x14ac:dyDescent="0.25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2:20" x14ac:dyDescent="0.25"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 x14ac:dyDescent="0.25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</row>
    <row r="313" spans="2:20" x14ac:dyDescent="0.25"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2:20" x14ac:dyDescent="0.25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</row>
    <row r="315" spans="2:20" x14ac:dyDescent="0.25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2:20" x14ac:dyDescent="0.25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</row>
    <row r="317" spans="2:20" x14ac:dyDescent="0.25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</row>
    <row r="318" spans="2:20" x14ac:dyDescent="0.25"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2:20" x14ac:dyDescent="0.25"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2:20" x14ac:dyDescent="0.25"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 x14ac:dyDescent="0.25"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 x14ac:dyDescent="0.25"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2:20" x14ac:dyDescent="0.25"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2:20" x14ac:dyDescent="0.25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</row>
    <row r="325" spans="2:20" x14ac:dyDescent="0.25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2:20" x14ac:dyDescent="0.25"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</row>
    <row r="327" spans="2:20" x14ac:dyDescent="0.25"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</row>
    <row r="328" spans="2:20" x14ac:dyDescent="0.25"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</row>
    <row r="329" spans="2:20" x14ac:dyDescent="0.25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</row>
    <row r="330" spans="2:20" x14ac:dyDescent="0.25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</row>
    <row r="331" spans="2:20" x14ac:dyDescent="0.25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</row>
    <row r="332" spans="2:20" x14ac:dyDescent="0.25"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2:20" x14ac:dyDescent="0.25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</row>
    <row r="334" spans="2:20" x14ac:dyDescent="0.25"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2:20" x14ac:dyDescent="0.25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 x14ac:dyDescent="0.25"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2:20" x14ac:dyDescent="0.25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2:20" x14ac:dyDescent="0.25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2:20" x14ac:dyDescent="0.25"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2:20" x14ac:dyDescent="0.25"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2:20" x14ac:dyDescent="0.25"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2:20" x14ac:dyDescent="0.25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</row>
    <row r="343" spans="2:20" x14ac:dyDescent="0.25"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2:20" x14ac:dyDescent="0.25"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 x14ac:dyDescent="0.25"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2:20" x14ac:dyDescent="0.25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2:20" x14ac:dyDescent="0.25"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 x14ac:dyDescent="0.25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</row>
    <row r="349" spans="2:20" x14ac:dyDescent="0.25"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2:20" x14ac:dyDescent="0.25"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 x14ac:dyDescent="0.25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2:20" x14ac:dyDescent="0.25"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2:20" x14ac:dyDescent="0.25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</row>
    <row r="354" spans="2:20" x14ac:dyDescent="0.25"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2:20" x14ac:dyDescent="0.25"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2:20" x14ac:dyDescent="0.25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2:20" x14ac:dyDescent="0.25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</row>
    <row r="358" spans="2:20" x14ac:dyDescent="0.25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2:20" x14ac:dyDescent="0.25"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 x14ac:dyDescent="0.25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</row>
    <row r="361" spans="2:20" x14ac:dyDescent="0.25"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2:20" x14ac:dyDescent="0.25"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 x14ac:dyDescent="0.25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</row>
    <row r="364" spans="2:20" x14ac:dyDescent="0.25"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 x14ac:dyDescent="0.25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2:20" x14ac:dyDescent="0.25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</row>
    <row r="367" spans="2:20" x14ac:dyDescent="0.25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2:20" x14ac:dyDescent="0.25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2:20" x14ac:dyDescent="0.25"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 x14ac:dyDescent="0.25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sheetData>
    <row r="1" spans="1:17" x14ac:dyDescent="0.25">
      <c r="A1" t="s">
        <v>98</v>
      </c>
    </row>
    <row r="2" spans="1:17" x14ac:dyDescent="0.25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90</v>
      </c>
      <c r="B92">
        <f t="shared" ref="B92:Q92" si="2">SUM(B2:B91)</f>
        <v>90</v>
      </c>
      <c r="C92">
        <f t="shared" si="2"/>
        <v>0</v>
      </c>
      <c r="D92">
        <f t="shared" si="2"/>
        <v>0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 x14ac:dyDescent="0.25">
      <c r="A94" t="s">
        <v>109</v>
      </c>
    </row>
    <row r="95" spans="1:17" x14ac:dyDescent="0.25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>
        <f t="shared" si="3"/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f t="shared" si="3"/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 x14ac:dyDescent="0.25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90</v>
      </c>
      <c r="B185">
        <f t="shared" ref="B185:Q185" si="5">SUM(B95:B184)</f>
        <v>89</v>
      </c>
      <c r="C185">
        <f t="shared" si="5"/>
        <v>0</v>
      </c>
      <c r="D185">
        <f t="shared" si="5"/>
        <v>0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0</v>
      </c>
      <c r="I185">
        <f t="shared" si="5"/>
        <v>0</v>
      </c>
      <c r="J185">
        <f t="shared" si="5"/>
        <v>1</v>
      </c>
      <c r="K185">
        <f t="shared" si="5"/>
        <v>0</v>
      </c>
      <c r="L185">
        <f t="shared" si="5"/>
        <v>0</v>
      </c>
      <c r="M185">
        <f t="shared" si="5"/>
        <v>0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 x14ac:dyDescent="0.25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</row>
    <row r="191" spans="1:20" x14ac:dyDescent="0.25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</row>
    <row r="192" spans="1:20" x14ac:dyDescent="0.25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2:20" x14ac:dyDescent="0.25"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2:20" x14ac:dyDescent="0.25"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 x14ac:dyDescent="0.25"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2:20" x14ac:dyDescent="0.25"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2:20" x14ac:dyDescent="0.25"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2:20" x14ac:dyDescent="0.25"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2:20" x14ac:dyDescent="0.25"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2:20" x14ac:dyDescent="0.25"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2:20" x14ac:dyDescent="0.25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</row>
    <row r="202" spans="2:20" x14ac:dyDescent="0.25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2:20" x14ac:dyDescent="0.25"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2:20" x14ac:dyDescent="0.25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2:20" x14ac:dyDescent="0.25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2:20" x14ac:dyDescent="0.25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2:20" x14ac:dyDescent="0.25"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2:20" x14ac:dyDescent="0.25"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</row>
    <row r="209" spans="2:20" x14ac:dyDescent="0.25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2:20" x14ac:dyDescent="0.25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</row>
    <row r="211" spans="2:20" x14ac:dyDescent="0.25"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2:20" x14ac:dyDescent="0.25"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2:20" x14ac:dyDescent="0.25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</row>
    <row r="214" spans="2:20" x14ac:dyDescent="0.25"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2:20" x14ac:dyDescent="0.25"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2:20" x14ac:dyDescent="0.25"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2:20" x14ac:dyDescent="0.25"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2:20" x14ac:dyDescent="0.25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 x14ac:dyDescent="0.25"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2:20" x14ac:dyDescent="0.25"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2:20" x14ac:dyDescent="0.25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</row>
    <row r="222" spans="2:20" x14ac:dyDescent="0.25"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2:20" x14ac:dyDescent="0.25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</row>
    <row r="224" spans="2:20" x14ac:dyDescent="0.25"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2:20" x14ac:dyDescent="0.25"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2:20" x14ac:dyDescent="0.25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</row>
    <row r="227" spans="2:20" x14ac:dyDescent="0.25"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2:20" x14ac:dyDescent="0.25"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 x14ac:dyDescent="0.25"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2:20" x14ac:dyDescent="0.25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</row>
    <row r="231" spans="2:20" x14ac:dyDescent="0.25"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2:20" x14ac:dyDescent="0.25"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2:20" x14ac:dyDescent="0.25"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 x14ac:dyDescent="0.25"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2:20" x14ac:dyDescent="0.25"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 x14ac:dyDescent="0.25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</row>
    <row r="237" spans="2:20" x14ac:dyDescent="0.25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</row>
    <row r="238" spans="2:20" x14ac:dyDescent="0.25"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2:20" x14ac:dyDescent="0.25"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2:20" x14ac:dyDescent="0.25"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2:20" x14ac:dyDescent="0.25"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2:20" x14ac:dyDescent="0.25"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 x14ac:dyDescent="0.25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</row>
    <row r="244" spans="2:20" x14ac:dyDescent="0.25"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2:20" x14ac:dyDescent="0.25"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2:20" x14ac:dyDescent="0.25"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2:20" x14ac:dyDescent="0.25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2:20" x14ac:dyDescent="0.25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</row>
    <row r="249" spans="2:20" x14ac:dyDescent="0.25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</row>
    <row r="250" spans="2:20" x14ac:dyDescent="0.25"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2:20" x14ac:dyDescent="0.25"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 x14ac:dyDescent="0.25"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2:20" x14ac:dyDescent="0.25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2:20" x14ac:dyDescent="0.25"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 x14ac:dyDescent="0.25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</row>
    <row r="256" spans="2:20" x14ac:dyDescent="0.25"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2:20" x14ac:dyDescent="0.25"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 x14ac:dyDescent="0.25"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2:20" x14ac:dyDescent="0.25"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2:20" x14ac:dyDescent="0.25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</row>
    <row r="261" spans="2:20" x14ac:dyDescent="0.25"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2:20" x14ac:dyDescent="0.25"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2:20" x14ac:dyDescent="0.25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</row>
    <row r="264" spans="2:20" x14ac:dyDescent="0.25"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</row>
    <row r="265" spans="2:20" x14ac:dyDescent="0.25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</row>
    <row r="266" spans="2:20" x14ac:dyDescent="0.25"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 x14ac:dyDescent="0.25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</row>
    <row r="268" spans="2:20" x14ac:dyDescent="0.25"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2:20" x14ac:dyDescent="0.25"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2:20" x14ac:dyDescent="0.25"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2:20" x14ac:dyDescent="0.25"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2:20" x14ac:dyDescent="0.25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2:20" x14ac:dyDescent="0.25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 x14ac:dyDescent="0.25"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2:20" x14ac:dyDescent="0.25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2:20" x14ac:dyDescent="0.25"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 x14ac:dyDescent="0.25"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81" spans="2:20" x14ac:dyDescent="0.25"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2:20" x14ac:dyDescent="0.25"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2:20" x14ac:dyDescent="0.25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</row>
    <row r="284" spans="2:20" x14ac:dyDescent="0.25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</row>
    <row r="285" spans="2:20" x14ac:dyDescent="0.25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</row>
    <row r="286" spans="2:20" x14ac:dyDescent="0.25"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2:20" x14ac:dyDescent="0.25"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 x14ac:dyDescent="0.25"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2:20" x14ac:dyDescent="0.25"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2:20" x14ac:dyDescent="0.25"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2:20" x14ac:dyDescent="0.25"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2:20" x14ac:dyDescent="0.25"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2:20" x14ac:dyDescent="0.25"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 x14ac:dyDescent="0.25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</row>
    <row r="295" spans="2:20" x14ac:dyDescent="0.25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2:20" x14ac:dyDescent="0.25"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2:20" x14ac:dyDescent="0.25"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2:20" x14ac:dyDescent="0.25"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2:20" x14ac:dyDescent="0.25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</row>
    <row r="300" spans="2:20" x14ac:dyDescent="0.25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 x14ac:dyDescent="0.25"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</row>
    <row r="302" spans="2:20" x14ac:dyDescent="0.25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</row>
    <row r="303" spans="2:20" x14ac:dyDescent="0.25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</row>
    <row r="304" spans="2:20" x14ac:dyDescent="0.25"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2:20" x14ac:dyDescent="0.25"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2:20" x14ac:dyDescent="0.25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2:20" x14ac:dyDescent="0.25"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</row>
    <row r="308" spans="2:20" x14ac:dyDescent="0.25"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2:20" x14ac:dyDescent="0.25"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2:20" x14ac:dyDescent="0.25"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2:20" x14ac:dyDescent="0.25"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 x14ac:dyDescent="0.25"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2:20" x14ac:dyDescent="0.25"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2:20" x14ac:dyDescent="0.25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</row>
    <row r="315" spans="2:20" x14ac:dyDescent="0.25"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2:20" x14ac:dyDescent="0.25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</row>
    <row r="317" spans="2:20" x14ac:dyDescent="0.25"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2:20" x14ac:dyDescent="0.25"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2:20" x14ac:dyDescent="0.25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</row>
    <row r="320" spans="2:20" x14ac:dyDescent="0.25"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 x14ac:dyDescent="0.25"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 x14ac:dyDescent="0.25"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2:20" x14ac:dyDescent="0.25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</row>
    <row r="324" spans="2:20" x14ac:dyDescent="0.25"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2:20" x14ac:dyDescent="0.25"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2:20" x14ac:dyDescent="0.25"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 x14ac:dyDescent="0.25"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2:20" x14ac:dyDescent="0.25"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 x14ac:dyDescent="0.25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</row>
    <row r="330" spans="2:20" x14ac:dyDescent="0.25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</row>
    <row r="331" spans="2:20" x14ac:dyDescent="0.25"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2:20" x14ac:dyDescent="0.25"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2:20" x14ac:dyDescent="0.25"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2:20" x14ac:dyDescent="0.25"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2:20" x14ac:dyDescent="0.25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 x14ac:dyDescent="0.25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</row>
    <row r="337" spans="2:20" x14ac:dyDescent="0.25"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2:20" x14ac:dyDescent="0.25"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2:20" x14ac:dyDescent="0.25"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2:20" x14ac:dyDescent="0.25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2:20" x14ac:dyDescent="0.25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</row>
    <row r="342" spans="2:20" x14ac:dyDescent="0.25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</row>
    <row r="343" spans="2:20" x14ac:dyDescent="0.25"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2:20" x14ac:dyDescent="0.25"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 x14ac:dyDescent="0.25"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2:20" x14ac:dyDescent="0.25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2:20" x14ac:dyDescent="0.25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 x14ac:dyDescent="0.25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</row>
    <row r="349" spans="2:20" x14ac:dyDescent="0.25"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2:20" x14ac:dyDescent="0.25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 x14ac:dyDescent="0.25"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2:20" x14ac:dyDescent="0.25"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2:20" x14ac:dyDescent="0.25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</row>
    <row r="354" spans="2:20" x14ac:dyDescent="0.25"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2:20" x14ac:dyDescent="0.25"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2:20" x14ac:dyDescent="0.25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</row>
    <row r="357" spans="2:20" x14ac:dyDescent="0.25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</row>
    <row r="358" spans="2:20" x14ac:dyDescent="0.25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2:20" x14ac:dyDescent="0.25"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 x14ac:dyDescent="0.25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</row>
    <row r="361" spans="2:20" x14ac:dyDescent="0.25"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2:20" x14ac:dyDescent="0.25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 x14ac:dyDescent="0.25"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2:20" x14ac:dyDescent="0.25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 x14ac:dyDescent="0.25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2:20" x14ac:dyDescent="0.25"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2:20" x14ac:dyDescent="0.25"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2:20" x14ac:dyDescent="0.25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2:20" x14ac:dyDescent="0.25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 x14ac:dyDescent="0.25"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74"/>
  <sheetViews>
    <sheetView topLeftCell="R22" zoomScale="62" zoomScaleNormal="62" workbookViewId="0">
      <selection activeCell="AM73" sqref="AM73"/>
    </sheetView>
  </sheetViews>
  <sheetFormatPr baseColWidth="10" defaultRowHeight="15" x14ac:dyDescent="0.2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1.140625" bestFit="1" customWidth="1"/>
    <col min="21" max="21" width="10.7109375" bestFit="1" customWidth="1"/>
    <col min="22" max="22" width="11.140625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 x14ac:dyDescent="0.5">
      <c r="A1" s="14" t="s">
        <v>69</v>
      </c>
    </row>
    <row r="2" spans="1:33" x14ac:dyDescent="0.25">
      <c r="A2" s="6"/>
      <c r="B2" s="585" t="s">
        <v>36</v>
      </c>
      <c r="C2" s="585"/>
      <c r="D2" s="585"/>
      <c r="E2" s="585"/>
      <c r="F2" s="585"/>
      <c r="G2" s="585"/>
      <c r="H2" s="585"/>
      <c r="I2" s="585"/>
      <c r="J2" s="585"/>
      <c r="K2" s="585"/>
      <c r="L2" s="585"/>
      <c r="M2" s="585"/>
      <c r="N2" s="585"/>
      <c r="O2" s="585"/>
      <c r="P2" s="585"/>
      <c r="Q2" s="585"/>
      <c r="R2" s="583" t="s">
        <v>38</v>
      </c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9834.9666666666672</v>
      </c>
      <c r="C5" s="10">
        <v>9937.9</v>
      </c>
      <c r="D5" s="10">
        <v>9805.3888888888887</v>
      </c>
      <c r="E5" s="10">
        <v>9943.2999999999993</v>
      </c>
      <c r="F5" s="10">
        <v>11614.088888888889</v>
      </c>
      <c r="G5" s="10">
        <v>11548.333333333334</v>
      </c>
      <c r="H5" s="10">
        <v>11583.844444444445</v>
      </c>
      <c r="I5" s="10">
        <v>11583.566666666668</v>
      </c>
      <c r="J5" s="4">
        <v>10391</v>
      </c>
      <c r="K5" s="4">
        <v>10368.544444444444</v>
      </c>
      <c r="L5" s="4">
        <v>10552.233333333334</v>
      </c>
      <c r="M5" s="4">
        <v>10572.044444444444</v>
      </c>
      <c r="N5" s="4">
        <v>10889.9</v>
      </c>
      <c r="O5" s="4">
        <v>10863.1</v>
      </c>
      <c r="P5" s="4">
        <v>10888.433333333332</v>
      </c>
      <c r="Q5" s="4">
        <v>10903.5</v>
      </c>
      <c r="R5" s="10">
        <v>9834.9666666666672</v>
      </c>
      <c r="S5" s="10">
        <v>9937.9</v>
      </c>
      <c r="T5" s="10">
        <v>9805.3888888888887</v>
      </c>
      <c r="U5" s="10">
        <v>9943.2888888888883</v>
      </c>
      <c r="V5" s="10">
        <v>10114.644444444444</v>
      </c>
      <c r="W5" s="10">
        <v>10075.344444444445</v>
      </c>
      <c r="X5" s="10">
        <v>10101.933333333332</v>
      </c>
      <c r="Y5" s="10">
        <v>10042.333333333334</v>
      </c>
      <c r="Z5" s="2">
        <v>10019.677777777777</v>
      </c>
      <c r="AA5" s="2">
        <v>10008.511111111111</v>
      </c>
      <c r="AB5" s="2">
        <v>10032.288888888888</v>
      </c>
      <c r="AC5" s="2">
        <v>10040.677777777777</v>
      </c>
      <c r="AD5" s="2">
        <v>10574.355555555556</v>
      </c>
      <c r="AE5" s="2">
        <v>10538.511111111111</v>
      </c>
      <c r="AF5" s="2">
        <v>10556.333333333334</v>
      </c>
      <c r="AG5" s="2">
        <v>10591.8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649644.14444444445</v>
      </c>
      <c r="C7" s="10">
        <v>852486.5</v>
      </c>
      <c r="D7" s="10">
        <v>739650.5555555555</v>
      </c>
      <c r="E7" s="10">
        <v>760117.14444444445</v>
      </c>
      <c r="F7" s="10">
        <v>961895.38888888888</v>
      </c>
      <c r="G7" s="10">
        <v>949787.7111111111</v>
      </c>
      <c r="H7" s="10">
        <v>806117.18888888892</v>
      </c>
      <c r="I7" s="10">
        <v>802797.02222222218</v>
      </c>
      <c r="J7" s="4">
        <v>749650.22222222225</v>
      </c>
      <c r="K7" s="4">
        <v>828462.51111111115</v>
      </c>
      <c r="L7" s="4">
        <v>803346.4222222222</v>
      </c>
      <c r="M7" s="4">
        <v>802867.87777777773</v>
      </c>
      <c r="N7" s="4">
        <v>845925.32222222222</v>
      </c>
      <c r="O7" s="4">
        <v>842762.67777777778</v>
      </c>
      <c r="P7" s="4">
        <v>809623.1555555556</v>
      </c>
      <c r="Q7" s="4">
        <v>807990.3444444444</v>
      </c>
      <c r="R7" s="10">
        <v>649644.14444444445</v>
      </c>
      <c r="S7" s="10">
        <v>852486.5</v>
      </c>
      <c r="T7" s="10">
        <v>739650.5</v>
      </c>
      <c r="U7" s="10">
        <v>760116.32222222222</v>
      </c>
      <c r="V7" s="10">
        <v>787225.33333333337</v>
      </c>
      <c r="W7" s="10">
        <v>779768.88888888888</v>
      </c>
      <c r="X7" s="10">
        <v>756097.25555555557</v>
      </c>
      <c r="Y7" s="10">
        <v>751179.1555555556</v>
      </c>
      <c r="Z7" s="2">
        <v>737419.68888888892</v>
      </c>
      <c r="AA7" s="2">
        <v>786079.54444444447</v>
      </c>
      <c r="AB7" s="2">
        <v>764559.5555555555</v>
      </c>
      <c r="AC7" s="2">
        <v>763256.91111111105</v>
      </c>
      <c r="AD7" s="2">
        <v>821713.04444444447</v>
      </c>
      <c r="AE7" s="2">
        <v>817962.4</v>
      </c>
      <c r="AF7" s="2">
        <v>785492.1333333333</v>
      </c>
      <c r="AG7" s="2">
        <v>784988.6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0.48093059431822271</v>
      </c>
      <c r="C15" s="10">
        <v>1.5303006301204878</v>
      </c>
      <c r="D15" s="10">
        <v>0.17875132413669118</v>
      </c>
      <c r="E15" s="10">
        <v>1.5919541780731012</v>
      </c>
      <c r="F15" s="10">
        <v>18.690786047045421</v>
      </c>
      <c r="G15" s="10">
        <v>18.016976770618474</v>
      </c>
      <c r="H15" s="10">
        <v>18.381794977261354</v>
      </c>
      <c r="I15" s="10">
        <v>18.375433534532252</v>
      </c>
      <c r="J15" s="4">
        <v>6.1795281177151056</v>
      </c>
      <c r="K15" s="4">
        <v>5.9564764210461156</v>
      </c>
      <c r="L15" s="4">
        <v>7.8310465811578629</v>
      </c>
      <c r="M15" s="4">
        <v>8.0393946984092661</v>
      </c>
      <c r="N15" s="4">
        <v>11.30144365075869</v>
      </c>
      <c r="O15" s="4">
        <v>11.011113054102413</v>
      </c>
      <c r="P15" s="4">
        <v>11.279891424741979</v>
      </c>
      <c r="Q15" s="4">
        <v>11.430901871377332</v>
      </c>
      <c r="R15" s="10">
        <v>1.0656359371968236</v>
      </c>
      <c r="S15" s="10">
        <v>2.120261073949131</v>
      </c>
      <c r="T15" s="10">
        <v>0.76204523738508878</v>
      </c>
      <c r="U15" s="10">
        <v>2.1819692274256441</v>
      </c>
      <c r="V15" s="10">
        <v>3.9421606035095849</v>
      </c>
      <c r="W15" s="10">
        <v>3.5299737696258431</v>
      </c>
      <c r="X15" s="10">
        <v>3.8096309497157153</v>
      </c>
      <c r="Y15" s="10">
        <v>3.1915007449607748</v>
      </c>
      <c r="Z15" s="2">
        <v>2.9638506828490274</v>
      </c>
      <c r="AA15" s="2">
        <v>2.861367602453162</v>
      </c>
      <c r="AB15" s="2">
        <v>3.09134187230466</v>
      </c>
      <c r="AC15" s="2">
        <v>3.1838993931612145</v>
      </c>
      <c r="AD15" s="2">
        <v>8.681011439299489</v>
      </c>
      <c r="AE15" s="2">
        <v>8.3051580377905196</v>
      </c>
      <c r="AF15" s="2">
        <v>8.499304567134196</v>
      </c>
      <c r="AG15" s="2">
        <v>8.8605835575337792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</v>
      </c>
      <c r="C17" s="10">
        <v>31.373477797502325</v>
      </c>
      <c r="D17" s="10">
        <v>13.926739616040269</v>
      </c>
      <c r="E17" s="10">
        <v>17.087964454272132</v>
      </c>
      <c r="F17" s="10">
        <v>48.283571348352019</v>
      </c>
      <c r="G17" s="10">
        <v>46.413888165612995</v>
      </c>
      <c r="H17" s="10">
        <v>24.228496293571055</v>
      </c>
      <c r="I17" s="10">
        <v>23.707093388913059</v>
      </c>
      <c r="J17" s="4">
        <v>15.485794959586759</v>
      </c>
      <c r="K17" s="4">
        <v>27.710310399129735</v>
      </c>
      <c r="L17" s="4">
        <v>23.794848536127276</v>
      </c>
      <c r="M17" s="4">
        <v>23.732405221730076</v>
      </c>
      <c r="N17" s="4">
        <v>30.464127523943247</v>
      </c>
      <c r="O17" s="4">
        <v>29.937736465865353</v>
      </c>
      <c r="P17" s="4">
        <v>24.737221341915998</v>
      </c>
      <c r="Q17" s="4">
        <v>24.476530397536024</v>
      </c>
      <c r="R17" s="10">
        <v>0</v>
      </c>
      <c r="S17" s="10">
        <v>31.373477797502325</v>
      </c>
      <c r="T17" s="10">
        <v>13.926730821397758</v>
      </c>
      <c r="U17" s="10">
        <v>17.087838721516189</v>
      </c>
      <c r="V17" s="10">
        <v>21.330397972770633</v>
      </c>
      <c r="W17" s="10">
        <v>20.171307672263939</v>
      </c>
      <c r="X17" s="10">
        <v>16.499847200643053</v>
      </c>
      <c r="Y17" s="10">
        <v>15.731026548068076</v>
      </c>
      <c r="Z17" s="2">
        <v>13.593253526671843</v>
      </c>
      <c r="AA17" s="2">
        <v>21.166279877040985</v>
      </c>
      <c r="AB17" s="2">
        <v>17.801960466441034</v>
      </c>
      <c r="AC17" s="2">
        <v>17.597828358741449</v>
      </c>
      <c r="AD17" s="2">
        <v>26.704608449736902</v>
      </c>
      <c r="AE17" s="2">
        <v>26.110074972528665</v>
      </c>
      <c r="AF17" s="2">
        <v>20.99417455181727</v>
      </c>
      <c r="AG17" s="2">
        <v>20.903280678825013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70</v>
      </c>
    </row>
    <row r="25" spans="1:39" x14ac:dyDescent="0.25">
      <c r="A25" s="69"/>
      <c r="B25" s="583" t="s">
        <v>37</v>
      </c>
      <c r="C25" s="583"/>
      <c r="D25" s="583"/>
      <c r="E25" s="583"/>
      <c r="F25" s="583"/>
      <c r="G25" s="583"/>
      <c r="H25" s="583"/>
      <c r="I25" s="583"/>
      <c r="J25" s="583"/>
      <c r="K25" s="583"/>
      <c r="L25" s="583"/>
      <c r="M25" s="583"/>
      <c r="N25" s="583"/>
      <c r="O25" s="583"/>
      <c r="P25" s="583"/>
      <c r="Q25" s="583"/>
      <c r="R25" s="583"/>
      <c r="S25" s="583"/>
      <c r="T25" s="583"/>
      <c r="U25" s="583" t="s">
        <v>39</v>
      </c>
      <c r="V25" s="583"/>
      <c r="W25" s="583"/>
      <c r="X25" s="583"/>
      <c r="Y25" s="583"/>
      <c r="Z25" s="583"/>
      <c r="AA25" s="583"/>
      <c r="AB25" s="583"/>
      <c r="AC25" s="583"/>
      <c r="AD25" s="583"/>
      <c r="AE25" s="583"/>
      <c r="AF25" s="583"/>
      <c r="AG25" s="583"/>
      <c r="AH25" s="583"/>
      <c r="AI25" s="583"/>
      <c r="AJ25" s="583"/>
      <c r="AK25" s="583"/>
      <c r="AL25" s="583"/>
      <c r="AM25" s="583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9400.7999999999993</v>
      </c>
      <c r="C28" s="10">
        <v>9452.9333333333325</v>
      </c>
      <c r="D28" s="10">
        <v>9347</v>
      </c>
      <c r="E28" s="10">
        <v>9512.7888888888883</v>
      </c>
      <c r="F28" s="10">
        <v>11430.377777777778</v>
      </c>
      <c r="G28" s="10">
        <v>11367.288888888888</v>
      </c>
      <c r="H28" s="10">
        <v>11394.9</v>
      </c>
      <c r="I28" s="10">
        <v>11449.577777777778</v>
      </c>
      <c r="J28" s="2">
        <v>10496.844444444445</v>
      </c>
      <c r="K28" s="2">
        <v>10524.988888888889</v>
      </c>
      <c r="L28" s="2">
        <v>10485.822222222223</v>
      </c>
      <c r="M28" s="2">
        <v>10489.133333333333</v>
      </c>
      <c r="N28" s="2">
        <v>10837.066666666668</v>
      </c>
      <c r="O28" s="2">
        <v>10823.755555555555</v>
      </c>
      <c r="P28" s="2">
        <v>10820.755555555555</v>
      </c>
      <c r="Q28" s="2">
        <v>10832.344444444445</v>
      </c>
      <c r="R28" s="10">
        <v>9354.6666666666661</v>
      </c>
      <c r="S28" s="10">
        <v>9563.4444444444453</v>
      </c>
      <c r="T28" s="10">
        <v>9662.6333333333332</v>
      </c>
      <c r="U28" s="2">
        <v>9400.4555555555562</v>
      </c>
      <c r="V28" s="2">
        <v>9452.9333333333325</v>
      </c>
      <c r="W28" s="2">
        <v>9346.7000000000007</v>
      </c>
      <c r="X28" s="2">
        <v>9511.9666666666672</v>
      </c>
      <c r="Y28" s="2">
        <v>10102.888888888889</v>
      </c>
      <c r="Z28" s="2">
        <v>10068.911111111111</v>
      </c>
      <c r="AA28" s="2">
        <v>10064.522222222222</v>
      </c>
      <c r="AB28" s="2">
        <v>10074.411111111111</v>
      </c>
      <c r="AC28" s="10">
        <v>10011.155555555555</v>
      </c>
      <c r="AD28" s="10">
        <v>10092.366666666667</v>
      </c>
      <c r="AE28" s="10">
        <v>10022.200000000001</v>
      </c>
      <c r="AF28" s="10">
        <v>10044.966666666667</v>
      </c>
      <c r="AG28" s="10">
        <v>10472.022222222222</v>
      </c>
      <c r="AH28" s="10">
        <v>10473.133333333333</v>
      </c>
      <c r="AI28" s="10">
        <v>10439.766666666666</v>
      </c>
      <c r="AJ28" s="10">
        <v>10468</v>
      </c>
      <c r="AK28" s="2">
        <v>9340.7444444444445</v>
      </c>
      <c r="AL28" s="2">
        <v>9562.4111111111106</v>
      </c>
      <c r="AM28" s="2">
        <v>9607.0222222222219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581753.68888888892</v>
      </c>
      <c r="C30" s="10">
        <v>850389.38888888888</v>
      </c>
      <c r="D30" s="10">
        <v>705809.01111111115</v>
      </c>
      <c r="E30" s="10">
        <v>726532.16666666663</v>
      </c>
      <c r="F30" s="10">
        <v>929595.77777777775</v>
      </c>
      <c r="G30" s="10">
        <v>918569.8444444444</v>
      </c>
      <c r="H30" s="10">
        <v>810794.38888888888</v>
      </c>
      <c r="I30" s="10">
        <v>808974.73333333328</v>
      </c>
      <c r="J30" s="2">
        <v>747687.74444444443</v>
      </c>
      <c r="K30" s="2">
        <v>851321.02222222218</v>
      </c>
      <c r="L30" s="2">
        <v>795143.5777777778</v>
      </c>
      <c r="M30" s="2">
        <v>802116.41111111105</v>
      </c>
      <c r="N30" s="2">
        <v>840945.5</v>
      </c>
      <c r="O30" s="2">
        <v>837895.12222222227</v>
      </c>
      <c r="P30" s="2">
        <v>806249.9444444445</v>
      </c>
      <c r="Q30" s="2">
        <v>806458.7111111111</v>
      </c>
      <c r="R30" s="10">
        <v>644480.01111111115</v>
      </c>
      <c r="S30" s="10">
        <v>593398.32222222222</v>
      </c>
      <c r="T30" s="10">
        <v>731981.3</v>
      </c>
      <c r="U30" s="2">
        <v>581703.9222222222</v>
      </c>
      <c r="V30" s="2">
        <v>850389.38888888888</v>
      </c>
      <c r="W30" s="2">
        <v>705766.22222222225</v>
      </c>
      <c r="X30" s="2">
        <v>726473.04444444447</v>
      </c>
      <c r="Y30" s="2">
        <v>776501.38888888888</v>
      </c>
      <c r="Z30" s="2">
        <v>769341.4222222222</v>
      </c>
      <c r="AA30" s="2">
        <v>765305.18888888892</v>
      </c>
      <c r="AB30" s="2">
        <v>762147.95555555553</v>
      </c>
      <c r="AC30" s="10">
        <v>731163.68888888892</v>
      </c>
      <c r="AD30" s="10">
        <v>801391.7888888889</v>
      </c>
      <c r="AE30" s="10">
        <v>760586.23333333328</v>
      </c>
      <c r="AF30" s="10">
        <v>769252.66666666663</v>
      </c>
      <c r="AG30" s="10">
        <v>810076.58888888895</v>
      </c>
      <c r="AH30" s="10">
        <v>807356.87777777773</v>
      </c>
      <c r="AI30" s="10">
        <v>782570.73333333328</v>
      </c>
      <c r="AJ30" s="10">
        <v>783967.46666666667</v>
      </c>
      <c r="AK30" s="2">
        <v>644458.08888888895</v>
      </c>
      <c r="AL30" s="2">
        <v>593279.83333333337</v>
      </c>
      <c r="AM30" s="2">
        <v>727758.3444444444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1.0525626324361304</v>
      </c>
      <c r="C38" s="10">
        <v>1.6133803524294223</v>
      </c>
      <c r="D38" s="10">
        <v>0.46942851021603305</v>
      </c>
      <c r="E38" s="10">
        <v>2.2557597682604635</v>
      </c>
      <c r="F38" s="10">
        <v>22.90208186552529</v>
      </c>
      <c r="G38" s="10">
        <v>22.224083177363646</v>
      </c>
      <c r="H38" s="10">
        <v>22.520732955055866</v>
      </c>
      <c r="I38" s="10">
        <v>23.109898286155314</v>
      </c>
      <c r="J38" s="2">
        <v>12.856691443561216</v>
      </c>
      <c r="K38" s="2">
        <v>13.158855642614608</v>
      </c>
      <c r="L38" s="2">
        <v>12.732712806830346</v>
      </c>
      <c r="M38" s="2">
        <v>12.77723008392822</v>
      </c>
      <c r="N38" s="2">
        <v>16.543326303060404</v>
      </c>
      <c r="O38" s="2">
        <v>16.386686144708307</v>
      </c>
      <c r="P38" s="2">
        <v>16.352425120842952</v>
      </c>
      <c r="Q38" s="2">
        <v>16.485427234034201</v>
      </c>
      <c r="R38" s="10">
        <v>0.55062840339195618</v>
      </c>
      <c r="S38" s="10">
        <v>2.8008279841185417</v>
      </c>
      <c r="T38" s="10">
        <v>3.8629581838607447</v>
      </c>
      <c r="U38" s="2">
        <v>1.2424352227176634</v>
      </c>
      <c r="V38" s="2">
        <v>1.8074533236213004</v>
      </c>
      <c r="W38" s="2">
        <v>0.65921144705236345</v>
      </c>
      <c r="X38" s="2">
        <v>2.4430633682001806</v>
      </c>
      <c r="Y38" s="2">
        <v>8.8125008449217237</v>
      </c>
      <c r="Z38" s="2">
        <v>8.4434432240383384</v>
      </c>
      <c r="AA38" s="2">
        <v>8.3964860422923451</v>
      </c>
      <c r="AB38" s="2">
        <v>8.5060279920700843</v>
      </c>
      <c r="AC38" s="10">
        <v>7.8318576555157948</v>
      </c>
      <c r="AD38" s="10">
        <v>8.7060694222192723</v>
      </c>
      <c r="AE38" s="10">
        <v>7.9417178036568838</v>
      </c>
      <c r="AF38" s="10">
        <v>8.1951413138858307</v>
      </c>
      <c r="AG38" s="10">
        <v>12.816971819808886</v>
      </c>
      <c r="AH38" s="10">
        <v>12.817589684651315</v>
      </c>
      <c r="AI38" s="10">
        <v>12.458110131385663</v>
      </c>
      <c r="AJ38" s="10">
        <v>12.770060645274265</v>
      </c>
      <c r="AK38" s="2">
        <v>0.59493603511559801</v>
      </c>
      <c r="AL38" s="2">
        <v>2.984486700690451</v>
      </c>
      <c r="AM38" s="2">
        <v>3.453481748858898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0.27986696902833597</v>
      </c>
      <c r="C40" s="10">
        <v>46.775395384221568</v>
      </c>
      <c r="D40" s="10">
        <v>21.761055979340568</v>
      </c>
      <c r="E40" s="10">
        <v>25.342888424908537</v>
      </c>
      <c r="F40" s="10">
        <v>60.484826465507204</v>
      </c>
      <c r="G40" s="10">
        <v>58.582044255525197</v>
      </c>
      <c r="H40" s="10">
        <v>39.924483758735704</v>
      </c>
      <c r="I40" s="10">
        <v>39.607669315855837</v>
      </c>
      <c r="J40" s="2">
        <v>28.950164395911749</v>
      </c>
      <c r="K40" s="2">
        <v>46.989779857205988</v>
      </c>
      <c r="L40" s="2">
        <v>37.208652309777619</v>
      </c>
      <c r="M40" s="2">
        <v>38.449169003074871</v>
      </c>
      <c r="N40" s="2">
        <v>45.287879352688037</v>
      </c>
      <c r="O40" s="2">
        <v>44.717072256245054</v>
      </c>
      <c r="P40" s="2">
        <v>39.064947415071643</v>
      </c>
      <c r="Q40" s="2">
        <v>39.111942065983904</v>
      </c>
      <c r="R40" s="10">
        <v>10.937931644160546</v>
      </c>
      <c r="S40" s="10">
        <v>2.2931135719020634</v>
      </c>
      <c r="T40" s="10">
        <v>26.278935733773142</v>
      </c>
      <c r="U40" s="2">
        <v>0.29608144138842751</v>
      </c>
      <c r="V40" s="2">
        <v>46.811664320475693</v>
      </c>
      <c r="W40" s="2">
        <v>21.783905054677071</v>
      </c>
      <c r="X40" s="2">
        <v>25.36365959933029</v>
      </c>
      <c r="Y40" s="2">
        <v>34.03374700926755</v>
      </c>
      <c r="Z40" s="2">
        <v>32.782353984328147</v>
      </c>
      <c r="AA40" s="2">
        <v>32.065584729464582</v>
      </c>
      <c r="AB40" s="2">
        <v>31.5263682576464</v>
      </c>
      <c r="AC40" s="10">
        <v>26.114295752415547</v>
      </c>
      <c r="AD40" s="10">
        <v>38.395488705758737</v>
      </c>
      <c r="AE40" s="10">
        <v>31.25627645636763</v>
      </c>
      <c r="AF40" s="10">
        <v>32.782379207381886</v>
      </c>
      <c r="AG40" s="10">
        <v>39.949945074153035</v>
      </c>
      <c r="AH40" s="10">
        <v>39.447349722002492</v>
      </c>
      <c r="AI40" s="10">
        <v>34.985748537860751</v>
      </c>
      <c r="AJ40" s="10">
        <v>35.240639467582774</v>
      </c>
      <c r="AK40" s="2">
        <v>10.96155619122897</v>
      </c>
      <c r="AL40" s="2">
        <v>2.2984679711571423</v>
      </c>
      <c r="AM40" s="2">
        <v>25.581017864472489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71</v>
      </c>
    </row>
    <row r="48" spans="1:39" x14ac:dyDescent="0.25">
      <c r="A48" s="6"/>
      <c r="B48" s="583" t="s">
        <v>36</v>
      </c>
      <c r="C48" s="583"/>
      <c r="D48" s="583"/>
      <c r="E48" s="583"/>
      <c r="F48" s="583"/>
      <c r="G48" s="583"/>
      <c r="H48" s="583"/>
      <c r="I48" s="583"/>
      <c r="J48" s="583"/>
      <c r="K48" s="583"/>
      <c r="L48" s="583"/>
      <c r="M48" s="583"/>
      <c r="N48" s="583"/>
      <c r="O48" s="583"/>
      <c r="P48" s="583"/>
      <c r="Q48" s="583"/>
      <c r="R48" s="583" t="s">
        <v>38</v>
      </c>
      <c r="S48" s="583"/>
      <c r="T48" s="583"/>
      <c r="U48" s="583"/>
      <c r="V48" s="583"/>
      <c r="W48" s="583"/>
      <c r="X48" s="583"/>
      <c r="Y48" s="583"/>
      <c r="Z48" s="583"/>
      <c r="AA48" s="583"/>
      <c r="AB48" s="583"/>
      <c r="AC48" s="583"/>
      <c r="AD48" s="583"/>
      <c r="AE48" s="583"/>
      <c r="AF48" s="583"/>
      <c r="AG48" s="583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27</v>
      </c>
      <c r="C50" s="11">
        <v>1</v>
      </c>
      <c r="D50" s="11">
        <v>61</v>
      </c>
      <c r="E50" s="11">
        <v>1</v>
      </c>
      <c r="F50" s="11">
        <v>0</v>
      </c>
      <c r="G50" s="11">
        <v>0</v>
      </c>
      <c r="H50" s="11">
        <v>0</v>
      </c>
      <c r="I50" s="11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11">
        <v>17</v>
      </c>
      <c r="S50" s="11">
        <v>0</v>
      </c>
      <c r="T50" s="11">
        <v>33</v>
      </c>
      <c r="U50" s="11">
        <v>0</v>
      </c>
      <c r="V50" s="11">
        <v>1</v>
      </c>
      <c r="W50" s="11">
        <v>5</v>
      </c>
      <c r="X50" s="11">
        <v>2</v>
      </c>
      <c r="Y50" s="11">
        <v>9</v>
      </c>
      <c r="Z50" s="9">
        <v>5</v>
      </c>
      <c r="AA50" s="9">
        <v>8</v>
      </c>
      <c r="AB50" s="9">
        <v>5</v>
      </c>
      <c r="AC50" s="9">
        <v>5</v>
      </c>
      <c r="AD50" s="9">
        <v>0</v>
      </c>
      <c r="AE50" s="9">
        <v>0</v>
      </c>
      <c r="AF50" s="9">
        <v>0</v>
      </c>
      <c r="AG50" s="9">
        <v>0</v>
      </c>
      <c r="AH50" s="49"/>
    </row>
    <row r="51" spans="1:39" x14ac:dyDescent="0.25">
      <c r="A51" s="3" t="s">
        <v>42</v>
      </c>
      <c r="B51" s="11">
        <v>90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11">
        <v>90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49"/>
    </row>
    <row r="52" spans="1:39" x14ac:dyDescent="0.25">
      <c r="A52" s="3" t="s">
        <v>43</v>
      </c>
      <c r="B52" s="10">
        <v>48.711111111111109</v>
      </c>
      <c r="C52" s="10">
        <v>53.266666666666666</v>
      </c>
      <c r="D52" s="10">
        <v>47.18888888888889</v>
      </c>
      <c r="E52" s="10">
        <v>54.37777777777778</v>
      </c>
      <c r="F52" s="10">
        <v>246.88888888888889</v>
      </c>
      <c r="G52" s="10">
        <v>0</v>
      </c>
      <c r="H52" s="10">
        <v>45.766666666666666</v>
      </c>
      <c r="I52" s="10">
        <v>49.255555555555553</v>
      </c>
      <c r="J52" s="2">
        <v>50</v>
      </c>
      <c r="K52" s="2">
        <v>55.033333333333331</v>
      </c>
      <c r="L52" s="2">
        <v>50.355555555555554</v>
      </c>
      <c r="M52" s="2">
        <v>53.488888888888887</v>
      </c>
      <c r="N52" s="2">
        <v>80.855555555555554</v>
      </c>
      <c r="O52" s="2">
        <v>77.455555555555549</v>
      </c>
      <c r="P52" s="2">
        <v>65.488888888888894</v>
      </c>
      <c r="Q52" s="2">
        <v>56.644444444444446</v>
      </c>
      <c r="R52" s="10">
        <v>46.088888888888889</v>
      </c>
      <c r="S52" s="10">
        <v>53.266666666666666</v>
      </c>
      <c r="T52" s="10">
        <v>44.677777777777777</v>
      </c>
      <c r="U52" s="10">
        <v>54.37777777777778</v>
      </c>
      <c r="V52" s="10">
        <v>53.888888888888886</v>
      </c>
      <c r="W52" s="10">
        <v>0</v>
      </c>
      <c r="X52" s="10">
        <v>43.011111111111113</v>
      </c>
      <c r="Y52" s="10">
        <v>46.43333333333333</v>
      </c>
      <c r="Z52" s="2">
        <v>46.022222222222226</v>
      </c>
      <c r="AA52" s="2">
        <v>47.211111111111109</v>
      </c>
      <c r="AB52" s="2">
        <v>45.31111111111111</v>
      </c>
      <c r="AC52" s="2">
        <v>45.911111111111111</v>
      </c>
      <c r="AD52" s="2">
        <v>74.277777777777771</v>
      </c>
      <c r="AE52" s="2">
        <v>26.122222222222224</v>
      </c>
      <c r="AF52" s="2">
        <v>43.511111111111113</v>
      </c>
      <c r="AG52" s="2">
        <v>39.666666666666664</v>
      </c>
    </row>
    <row r="53" spans="1:39" x14ac:dyDescent="0.25">
      <c r="A53" s="3" t="s">
        <v>96</v>
      </c>
      <c r="B53" s="10">
        <v>4510.8777777777777</v>
      </c>
      <c r="C53" s="10">
        <v>4750.166666666667</v>
      </c>
      <c r="D53" s="10">
        <v>4490.1111111111113</v>
      </c>
      <c r="E53" s="10">
        <v>4723.4666666666662</v>
      </c>
      <c r="F53" s="10">
        <v>7905.0777777777776</v>
      </c>
      <c r="G53" s="10">
        <v>8028.8555555555558</v>
      </c>
      <c r="H53" s="10">
        <v>8053.4111111111115</v>
      </c>
      <c r="I53" s="10">
        <v>7946.9666666666662</v>
      </c>
      <c r="J53" s="2">
        <v>5641.9777777777781</v>
      </c>
      <c r="K53" s="2">
        <v>5610.8</v>
      </c>
      <c r="L53" s="2">
        <v>5996.0777777777776</v>
      </c>
      <c r="M53" s="2">
        <v>5996.7555555555555</v>
      </c>
      <c r="N53" s="2">
        <v>6614.3777777777777</v>
      </c>
      <c r="O53" s="2">
        <v>6558.5444444444447</v>
      </c>
      <c r="P53" s="2">
        <v>6630.9222222222224</v>
      </c>
      <c r="Q53" s="2">
        <v>6627.1777777777779</v>
      </c>
      <c r="R53" s="10">
        <v>4513.5</v>
      </c>
      <c r="S53" s="10">
        <v>4281.1000000000004</v>
      </c>
      <c r="T53" s="10">
        <v>4181.7555555555555</v>
      </c>
      <c r="U53" s="10">
        <v>4723.4444444444443</v>
      </c>
      <c r="V53" s="10">
        <v>5097.2333333333336</v>
      </c>
      <c r="W53" s="10">
        <v>5078.7777777777774</v>
      </c>
      <c r="X53" s="10">
        <v>5014.0333333333338</v>
      </c>
      <c r="Y53" s="10">
        <v>4936.3444444444449</v>
      </c>
      <c r="Z53" s="2">
        <v>4773.4333333333334</v>
      </c>
      <c r="AA53" s="2">
        <v>4895.8444444444449</v>
      </c>
      <c r="AB53" s="2">
        <v>4958.7888888888892</v>
      </c>
      <c r="AC53" s="2">
        <v>4867.4888888888891</v>
      </c>
      <c r="AD53" s="2">
        <v>5967.666666666667</v>
      </c>
      <c r="AE53" s="2">
        <v>5944.1777777777779</v>
      </c>
      <c r="AF53" s="2">
        <v>5991.4333333333334</v>
      </c>
      <c r="AG53" s="2">
        <v>5994.4333333333334</v>
      </c>
    </row>
    <row r="54" spans="1:39" x14ac:dyDescent="0.25">
      <c r="A54" s="3" t="s">
        <v>95</v>
      </c>
      <c r="B54" s="10">
        <v>193.54444444444445</v>
      </c>
      <c r="C54" s="10">
        <v>155.56666666666666</v>
      </c>
      <c r="D54" s="10">
        <v>156.67777777777778</v>
      </c>
      <c r="E54" s="10">
        <v>191.95555555555555</v>
      </c>
      <c r="F54" s="10">
        <v>159.4111111111111</v>
      </c>
      <c r="G54" s="10">
        <v>151.01111111111112</v>
      </c>
      <c r="H54" s="10">
        <v>151.71111111111111</v>
      </c>
      <c r="I54" s="10">
        <v>254.11111111111111</v>
      </c>
      <c r="J54" s="2">
        <v>173.22222222222223</v>
      </c>
      <c r="K54" s="2">
        <v>154.45555555555555</v>
      </c>
      <c r="L54" s="2">
        <v>141.23333333333332</v>
      </c>
      <c r="M54" s="2">
        <v>177.04444444444445</v>
      </c>
      <c r="N54" s="2">
        <v>167.76666666666668</v>
      </c>
      <c r="O54" s="2">
        <v>173.4</v>
      </c>
      <c r="P54" s="2">
        <v>163.65555555555557</v>
      </c>
      <c r="Q54" s="2">
        <v>206.37777777777777</v>
      </c>
      <c r="R54" s="10">
        <v>193.54444444444445</v>
      </c>
      <c r="S54" s="10">
        <v>624.63333333333333</v>
      </c>
      <c r="T54" s="10">
        <v>467.54444444444442</v>
      </c>
      <c r="U54" s="10">
        <v>191.95555555555555</v>
      </c>
      <c r="V54" s="10">
        <v>161.36666666666667</v>
      </c>
      <c r="W54" s="10">
        <v>155.11111111111111</v>
      </c>
      <c r="X54" s="10">
        <v>230.02222222222221</v>
      </c>
      <c r="Y54" s="10">
        <v>185.0888888888889</v>
      </c>
      <c r="Z54" s="2">
        <v>303.10000000000002</v>
      </c>
      <c r="AA54" s="2">
        <v>157.16666666666666</v>
      </c>
      <c r="AB54" s="2">
        <v>143.67777777777778</v>
      </c>
      <c r="AC54" s="2">
        <v>251.15555555555557</v>
      </c>
      <c r="AD54" s="2">
        <v>189.96666666666667</v>
      </c>
      <c r="AE54" s="2">
        <v>189.92222222222222</v>
      </c>
      <c r="AF54" s="2">
        <v>160.92222222222222</v>
      </c>
      <c r="AG54" s="2">
        <v>232.7</v>
      </c>
    </row>
    <row r="55" spans="1:39" x14ac:dyDescent="0.25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 x14ac:dyDescent="0.25">
      <c r="A56" s="3" t="s">
        <v>45</v>
      </c>
      <c r="B56" s="10">
        <v>2.6666666666666665</v>
      </c>
      <c r="C56" s="10">
        <v>197.4</v>
      </c>
      <c r="D56" s="10">
        <v>2.6777777777777776</v>
      </c>
      <c r="E56" s="10">
        <v>197.4</v>
      </c>
      <c r="F56" s="10">
        <v>197.4</v>
      </c>
      <c r="G56" s="10">
        <v>147.62222222222223</v>
      </c>
      <c r="H56" s="10">
        <v>99.777777777777771</v>
      </c>
      <c r="I56" s="10">
        <v>98.577777777777783</v>
      </c>
      <c r="J56" s="2">
        <v>99.13333333333334</v>
      </c>
      <c r="K56" s="2">
        <v>107.46666666666667</v>
      </c>
      <c r="L56" s="2">
        <v>99.13333333333334</v>
      </c>
      <c r="M56" s="2">
        <v>116.74444444444444</v>
      </c>
      <c r="N56" s="2">
        <v>128.28888888888889</v>
      </c>
      <c r="O56" s="2">
        <v>129.45555555555555</v>
      </c>
      <c r="P56" s="2">
        <v>112.68888888888888</v>
      </c>
      <c r="Q56" s="2">
        <v>109.92222222222222</v>
      </c>
      <c r="R56" s="10">
        <v>2.6666666666666665</v>
      </c>
      <c r="S56" s="10">
        <v>197.4</v>
      </c>
      <c r="T56" s="10">
        <v>2.6777777777777776</v>
      </c>
      <c r="U56" s="10">
        <v>197.4</v>
      </c>
      <c r="V56" s="10">
        <v>197.4</v>
      </c>
      <c r="W56" s="10">
        <v>147.62222222222223</v>
      </c>
      <c r="X56" s="10">
        <v>99.777777777777771</v>
      </c>
      <c r="Y56" s="10">
        <v>98.577777777777783</v>
      </c>
      <c r="Z56" s="2">
        <v>99.13333333333334</v>
      </c>
      <c r="AA56" s="2">
        <v>107.46666666666667</v>
      </c>
      <c r="AB56" s="2">
        <v>99.13333333333334</v>
      </c>
      <c r="AC56" s="2">
        <v>116.74444444444444</v>
      </c>
      <c r="AD56" s="2">
        <v>128.28888888888889</v>
      </c>
      <c r="AE56" s="2">
        <v>129.45555555555555</v>
      </c>
      <c r="AF56" s="2">
        <v>112.68888888888888</v>
      </c>
      <c r="AG56" s="2">
        <v>109.92222222222222</v>
      </c>
    </row>
    <row r="57" spans="1:39" x14ac:dyDescent="0.25">
      <c r="A57" s="3" t="s">
        <v>46</v>
      </c>
      <c r="B57" s="10">
        <v>2321.8444444444444</v>
      </c>
      <c r="C57" s="10">
        <v>2230.0444444444443</v>
      </c>
      <c r="D57" s="10">
        <v>2292.2555555555555</v>
      </c>
      <c r="E57" s="10">
        <v>2235.4444444444443</v>
      </c>
      <c r="F57" s="10">
        <v>3906.2333333333331</v>
      </c>
      <c r="G57" s="10">
        <v>3890.2555555555555</v>
      </c>
      <c r="H57" s="10">
        <v>3973.6111111111113</v>
      </c>
      <c r="I57" s="10">
        <v>3974.5333333333333</v>
      </c>
      <c r="J57" s="2">
        <v>2781.411111111111</v>
      </c>
      <c r="K57" s="2">
        <v>2750.6222222222223</v>
      </c>
      <c r="L57" s="2">
        <v>2942.6444444444446</v>
      </c>
      <c r="M57" s="2">
        <v>2944.8444444444444</v>
      </c>
      <c r="N57" s="2">
        <v>3251.1555555555556</v>
      </c>
      <c r="O57" s="2">
        <v>3223.1888888888889</v>
      </c>
      <c r="P57" s="2">
        <v>3265.2888888888888</v>
      </c>
      <c r="Q57" s="2">
        <v>3283.1222222222223</v>
      </c>
      <c r="R57" s="10">
        <v>2321.8444444444444</v>
      </c>
      <c r="S57" s="10">
        <v>2230.0444444444443</v>
      </c>
      <c r="T57" s="10">
        <v>2292.2555555555555</v>
      </c>
      <c r="U57" s="10">
        <v>2235.4333333333334</v>
      </c>
      <c r="V57" s="10">
        <v>2406.7888888888888</v>
      </c>
      <c r="W57" s="10">
        <v>2417.2666666666669</v>
      </c>
      <c r="X57" s="10">
        <v>2491.6999999999998</v>
      </c>
      <c r="Y57" s="10">
        <v>2433.3000000000002</v>
      </c>
      <c r="Z57" s="2">
        <v>2410.088888888889</v>
      </c>
      <c r="AA57" s="2">
        <v>2390.588888888889</v>
      </c>
      <c r="AB57" s="2">
        <v>2422.6999999999998</v>
      </c>
      <c r="AC57" s="2">
        <v>2413.4777777777776</v>
      </c>
      <c r="AD57" s="2">
        <v>2935.6111111111113</v>
      </c>
      <c r="AE57" s="2">
        <v>2898.6</v>
      </c>
      <c r="AF57" s="2">
        <v>2933.1888888888889</v>
      </c>
      <c r="AG57" s="2">
        <v>2971.4222222222224</v>
      </c>
    </row>
    <row r="58" spans="1:39" x14ac:dyDescent="0.25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3">
        <f t="shared" ref="B59:AF59" si="0">SUM(B56:B58)</f>
        <v>2324.5111111111109</v>
      </c>
      <c r="C59" s="13">
        <f t="shared" si="0"/>
        <v>2427.4444444444443</v>
      </c>
      <c r="D59" s="13">
        <f t="shared" si="0"/>
        <v>2294.9333333333334</v>
      </c>
      <c r="E59" s="13">
        <f t="shared" si="0"/>
        <v>2432.8444444444444</v>
      </c>
      <c r="F59" s="13">
        <f t="shared" si="0"/>
        <v>4103.6333333333332</v>
      </c>
      <c r="G59" s="13">
        <f t="shared" si="0"/>
        <v>4037.8777777777777</v>
      </c>
      <c r="H59" s="13">
        <f t="shared" si="0"/>
        <v>4073.3888888888891</v>
      </c>
      <c r="I59" s="13">
        <f t="shared" si="0"/>
        <v>4073.1111111111113</v>
      </c>
      <c r="J59" s="13">
        <f t="shared" si="0"/>
        <v>2880.5444444444443</v>
      </c>
      <c r="K59" s="13">
        <f t="shared" si="0"/>
        <v>2858.088888888889</v>
      </c>
      <c r="L59" s="13">
        <f t="shared" si="0"/>
        <v>3041.7777777777778</v>
      </c>
      <c r="M59" s="13">
        <f t="shared" si="0"/>
        <v>3061.588888888889</v>
      </c>
      <c r="N59" s="13">
        <f t="shared" si="0"/>
        <v>3379.4444444444443</v>
      </c>
      <c r="O59" s="13">
        <f t="shared" si="0"/>
        <v>3352.6444444444446</v>
      </c>
      <c r="P59" s="13">
        <f t="shared" si="0"/>
        <v>3377.9777777777776</v>
      </c>
      <c r="Q59" s="13">
        <f t="shared" si="0"/>
        <v>3393.0444444444447</v>
      </c>
      <c r="R59" s="13">
        <f t="shared" si="0"/>
        <v>2324.5111111111109</v>
      </c>
      <c r="S59" s="13">
        <f t="shared" si="0"/>
        <v>2427.4444444444443</v>
      </c>
      <c r="T59" s="13">
        <f t="shared" si="0"/>
        <v>2294.9333333333334</v>
      </c>
      <c r="U59" s="13">
        <f t="shared" si="0"/>
        <v>2432.8333333333335</v>
      </c>
      <c r="V59" s="13">
        <f t="shared" si="0"/>
        <v>2604.1888888888889</v>
      </c>
      <c r="W59" s="13">
        <f t="shared" si="0"/>
        <v>2564.8888888888891</v>
      </c>
      <c r="X59" s="13">
        <f t="shared" si="0"/>
        <v>2591.4777777777776</v>
      </c>
      <c r="Y59" s="13">
        <f t="shared" si="0"/>
        <v>2531.8777777777777</v>
      </c>
      <c r="Z59" s="13">
        <f t="shared" si="0"/>
        <v>2509.2222222222222</v>
      </c>
      <c r="AA59" s="13">
        <f t="shared" si="0"/>
        <v>2498.0555555555557</v>
      </c>
      <c r="AB59" s="13">
        <f t="shared" si="0"/>
        <v>2521.833333333333</v>
      </c>
      <c r="AC59" s="13">
        <f t="shared" si="0"/>
        <v>2530.2222222222222</v>
      </c>
      <c r="AD59" s="13">
        <f t="shared" si="0"/>
        <v>3063.9</v>
      </c>
      <c r="AE59" s="13">
        <f t="shared" si="0"/>
        <v>3028.0555555555557</v>
      </c>
      <c r="AF59" s="13">
        <f t="shared" si="0"/>
        <v>3045.8777777777777</v>
      </c>
      <c r="AG59" s="13">
        <f>SUM(AG56:AG58)</f>
        <v>3081.3444444444449</v>
      </c>
    </row>
    <row r="61" spans="1:39" ht="31.5" x14ac:dyDescent="0.5">
      <c r="A61" s="14" t="s">
        <v>72</v>
      </c>
    </row>
    <row r="62" spans="1:39" x14ac:dyDescent="0.25">
      <c r="A62" s="69"/>
      <c r="B62" s="583" t="s">
        <v>37</v>
      </c>
      <c r="C62" s="583"/>
      <c r="D62" s="583"/>
      <c r="E62" s="583"/>
      <c r="F62" s="583"/>
      <c r="G62" s="583"/>
      <c r="H62" s="583"/>
      <c r="I62" s="583"/>
      <c r="J62" s="583"/>
      <c r="K62" s="583"/>
      <c r="L62" s="583"/>
      <c r="M62" s="583"/>
      <c r="N62" s="583"/>
      <c r="O62" s="583"/>
      <c r="P62" s="583"/>
      <c r="Q62" s="583"/>
      <c r="R62" s="583"/>
      <c r="S62" s="583"/>
      <c r="T62" s="583"/>
      <c r="U62" s="583" t="s">
        <v>39</v>
      </c>
      <c r="V62" s="583"/>
      <c r="W62" s="583"/>
      <c r="X62" s="583"/>
      <c r="Y62" s="583"/>
      <c r="Z62" s="583"/>
      <c r="AA62" s="583"/>
      <c r="AB62" s="583"/>
      <c r="AC62" s="583"/>
      <c r="AD62" s="583"/>
      <c r="AE62" s="583"/>
      <c r="AF62" s="583"/>
      <c r="AG62" s="583"/>
      <c r="AH62" s="583"/>
      <c r="AI62" s="583"/>
      <c r="AJ62" s="583"/>
      <c r="AK62" s="583"/>
      <c r="AL62" s="583"/>
      <c r="AM62" s="583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11</v>
      </c>
      <c r="C64" s="11">
        <v>0</v>
      </c>
      <c r="D64" s="11">
        <v>41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1">
        <v>38</v>
      </c>
      <c r="S64" s="11">
        <v>0</v>
      </c>
      <c r="T64" s="11">
        <v>0</v>
      </c>
      <c r="U64" s="26">
        <v>8</v>
      </c>
      <c r="V64" s="26">
        <v>0</v>
      </c>
      <c r="W64" s="26">
        <v>38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71">
        <v>0</v>
      </c>
      <c r="AI64" s="71">
        <v>0</v>
      </c>
      <c r="AJ64" s="71">
        <v>0</v>
      </c>
      <c r="AK64" s="3">
        <v>40</v>
      </c>
      <c r="AL64" s="3">
        <v>0</v>
      </c>
      <c r="AM64" s="3">
        <v>4</v>
      </c>
    </row>
    <row r="65" spans="1:39" x14ac:dyDescent="0.25">
      <c r="A65" s="3" t="s">
        <v>42</v>
      </c>
      <c r="B65" s="11">
        <v>67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7</v>
      </c>
      <c r="S65" s="11">
        <v>16</v>
      </c>
      <c r="T65" s="11">
        <v>0</v>
      </c>
      <c r="U65" s="26">
        <v>67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71">
        <v>0</v>
      </c>
      <c r="AI65" s="71">
        <v>0</v>
      </c>
      <c r="AJ65" s="71">
        <v>0</v>
      </c>
      <c r="AK65" s="3">
        <v>7</v>
      </c>
      <c r="AL65" s="3">
        <v>16</v>
      </c>
      <c r="AM65" s="3">
        <v>0</v>
      </c>
    </row>
    <row r="66" spans="1:39" x14ac:dyDescent="0.25">
      <c r="A66" s="3" t="s">
        <v>43</v>
      </c>
      <c r="B66" s="10">
        <v>5.5444444444444443</v>
      </c>
      <c r="C66" s="10">
        <v>96.811111111111117</v>
      </c>
      <c r="D66" s="10">
        <v>4.322222222222222</v>
      </c>
      <c r="E66" s="10">
        <v>99.677777777777777</v>
      </c>
      <c r="F66" s="10">
        <v>275.65555555555557</v>
      </c>
      <c r="G66" s="10">
        <v>0</v>
      </c>
      <c r="H66" s="10">
        <v>45.855555555555554</v>
      </c>
      <c r="I66" s="10">
        <v>42.677777777777777</v>
      </c>
      <c r="J66" s="2">
        <v>51.966666666666669</v>
      </c>
      <c r="K66" s="2">
        <v>95.966666666666669</v>
      </c>
      <c r="L66" s="2">
        <v>50.855555555555554</v>
      </c>
      <c r="M66" s="2">
        <v>73.588888888888889</v>
      </c>
      <c r="N66" s="2">
        <v>96.144444444444446</v>
      </c>
      <c r="O66" s="2">
        <v>56.966666666666669</v>
      </c>
      <c r="P66" s="2">
        <v>59.255555555555553</v>
      </c>
      <c r="Q66" s="2">
        <v>65.977777777777774</v>
      </c>
      <c r="R66" s="10">
        <v>8.5555555555555554</v>
      </c>
      <c r="S66" s="10">
        <v>32.111111111111114</v>
      </c>
      <c r="T66" s="10">
        <v>2.2222222222222223E-2</v>
      </c>
      <c r="U66" s="4">
        <v>3.8777777777777778</v>
      </c>
      <c r="V66" s="4">
        <v>96.811111111111117</v>
      </c>
      <c r="W66" s="4">
        <v>2.8333333333333335</v>
      </c>
      <c r="X66" s="4">
        <v>99.677777777777777</v>
      </c>
      <c r="Y66" s="4">
        <v>84.055555555555557</v>
      </c>
      <c r="Z66" s="4">
        <v>0</v>
      </c>
      <c r="AA66" s="4">
        <v>42.12222222222222</v>
      </c>
      <c r="AB66" s="4">
        <v>38.077777777777776</v>
      </c>
      <c r="AC66" s="10">
        <v>51.966666666666669</v>
      </c>
      <c r="AD66" s="10">
        <v>58.833333333333336</v>
      </c>
      <c r="AE66" s="10">
        <v>50.855555555555554</v>
      </c>
      <c r="AF66" s="10">
        <v>53.722222222222221</v>
      </c>
      <c r="AG66" s="10">
        <v>66.099999999999994</v>
      </c>
      <c r="AH66" s="71">
        <v>17.322222222222223</v>
      </c>
      <c r="AI66" s="71">
        <v>34.5</v>
      </c>
      <c r="AJ66" s="71">
        <v>46.444444444444443</v>
      </c>
      <c r="AK66" s="3">
        <v>4.8444444444444441</v>
      </c>
      <c r="AL66" s="3">
        <v>29.577777777777779</v>
      </c>
      <c r="AM66" s="3">
        <v>2.2222222222222223E-2</v>
      </c>
    </row>
    <row r="67" spans="1:39" x14ac:dyDescent="0.25">
      <c r="A67" s="3" t="s">
        <v>96</v>
      </c>
      <c r="B67" s="10">
        <v>3595.0111111111109</v>
      </c>
      <c r="C67" s="10">
        <v>3866.5</v>
      </c>
      <c r="D67" s="10">
        <v>3732.8111111111111</v>
      </c>
      <c r="E67" s="10">
        <v>3735.8444444444444</v>
      </c>
      <c r="F67" s="10">
        <v>7514.9333333333334</v>
      </c>
      <c r="G67" s="10">
        <v>7661.666666666667</v>
      </c>
      <c r="H67" s="10">
        <v>7719.9111111111115</v>
      </c>
      <c r="I67" s="10">
        <v>7651.8</v>
      </c>
      <c r="J67" s="2">
        <v>5828.833333333333</v>
      </c>
      <c r="K67" s="2">
        <v>5881.9555555555553</v>
      </c>
      <c r="L67" s="2">
        <v>5850.7222222222226</v>
      </c>
      <c r="M67" s="2">
        <v>5812.5444444444447</v>
      </c>
      <c r="N67" s="2">
        <v>6490.7777777777774</v>
      </c>
      <c r="O67" s="2">
        <v>6501.3222222222221</v>
      </c>
      <c r="P67" s="2">
        <v>6501.3</v>
      </c>
      <c r="Q67" s="2">
        <v>6474.5555555555557</v>
      </c>
      <c r="R67" s="10">
        <v>3689.0222222222224</v>
      </c>
      <c r="S67" s="10">
        <v>3927.5222222222224</v>
      </c>
      <c r="T67" s="10">
        <v>4342.8</v>
      </c>
      <c r="U67" s="4">
        <v>3595.9888888888891</v>
      </c>
      <c r="V67" s="4">
        <v>3828.2444444444445</v>
      </c>
      <c r="W67" s="4">
        <v>3666</v>
      </c>
      <c r="X67" s="4">
        <v>3734.2</v>
      </c>
      <c r="Y67" s="4">
        <v>5049.3888888888887</v>
      </c>
      <c r="Z67" s="4">
        <v>5062.1555555555551</v>
      </c>
      <c r="AA67" s="4">
        <v>5012.666666666667</v>
      </c>
      <c r="AB67" s="4">
        <v>4956.5888888888885</v>
      </c>
      <c r="AC67" s="10">
        <v>4821.3555555555558</v>
      </c>
      <c r="AD67" s="10">
        <v>5053.8444444444449</v>
      </c>
      <c r="AE67" s="10">
        <v>4923.4777777777781</v>
      </c>
      <c r="AF67" s="10">
        <v>4889.0333333333338</v>
      </c>
      <c r="AG67" s="10">
        <v>5769.6888888888889</v>
      </c>
      <c r="AH67" s="71">
        <v>5814.4666666666662</v>
      </c>
      <c r="AI67" s="71">
        <v>5747.0666666666666</v>
      </c>
      <c r="AJ67" s="71">
        <v>5752.3222222222221</v>
      </c>
      <c r="AK67" s="3">
        <v>3678.4777777777776</v>
      </c>
      <c r="AL67" s="3">
        <v>3927.9888888888891</v>
      </c>
      <c r="AM67" s="3">
        <v>4231.6444444444442</v>
      </c>
    </row>
    <row r="68" spans="1:39" x14ac:dyDescent="0.25">
      <c r="A68" s="3" t="s">
        <v>95</v>
      </c>
      <c r="B68" s="10">
        <v>284.24444444444447</v>
      </c>
      <c r="C68" s="10">
        <v>25.755555555555556</v>
      </c>
      <c r="D68" s="10">
        <v>40.06666666666667</v>
      </c>
      <c r="E68" s="10">
        <v>273.25555555555553</v>
      </c>
      <c r="F68" s="10">
        <v>153.36666666666667</v>
      </c>
      <c r="G68" s="10">
        <v>156.11111111111111</v>
      </c>
      <c r="H68" s="10">
        <v>107.23333333333333</v>
      </c>
      <c r="I68" s="10">
        <v>287.87777777777779</v>
      </c>
      <c r="J68" s="2">
        <v>196.0888888888889</v>
      </c>
      <c r="K68" s="2">
        <v>155.25555555555556</v>
      </c>
      <c r="L68" s="2">
        <v>153.26666666666668</v>
      </c>
      <c r="M68" s="2">
        <v>175.33333333333334</v>
      </c>
      <c r="N68" s="2">
        <v>170.4111111111111</v>
      </c>
      <c r="O68" s="2">
        <v>172.42222222222222</v>
      </c>
      <c r="P68" s="2">
        <v>164.15555555555557</v>
      </c>
      <c r="Q68" s="2">
        <v>207.35555555555555</v>
      </c>
      <c r="R68" s="10">
        <v>94.955555555555549</v>
      </c>
      <c r="S68" s="10">
        <v>250.45555555555555</v>
      </c>
      <c r="T68" s="10">
        <v>65.644444444444446</v>
      </c>
      <c r="U68" s="4">
        <v>284.24444444444447</v>
      </c>
      <c r="V68" s="4">
        <v>64.011111111111106</v>
      </c>
      <c r="W68" s="4">
        <v>107.76666666666667</v>
      </c>
      <c r="X68" s="4">
        <v>273.25555555555553</v>
      </c>
      <c r="Y68" s="4">
        <v>155.53333333333333</v>
      </c>
      <c r="Z68" s="4">
        <v>158.86666666666667</v>
      </c>
      <c r="AA68" s="4">
        <v>157.45555555555555</v>
      </c>
      <c r="AB68" s="4">
        <v>237.35555555555555</v>
      </c>
      <c r="AC68" s="10">
        <v>232.1888888888889</v>
      </c>
      <c r="AD68" s="10">
        <v>155.25555555555556</v>
      </c>
      <c r="AE68" s="10">
        <v>153.26666666666668</v>
      </c>
      <c r="AF68" s="10">
        <v>230.37777777777777</v>
      </c>
      <c r="AG68" s="10">
        <v>191.45555555555555</v>
      </c>
      <c r="AH68" s="71">
        <v>197.67777777777778</v>
      </c>
      <c r="AI68" s="71">
        <v>181.16666666666666</v>
      </c>
      <c r="AJ68" s="71">
        <v>220.43333333333334</v>
      </c>
      <c r="AK68" s="3">
        <v>81.36666666666666</v>
      </c>
      <c r="AL68" s="3">
        <v>250.45555555555555</v>
      </c>
      <c r="AM68" s="3">
        <v>65.577777777777783</v>
      </c>
    </row>
    <row r="69" spans="1:39" x14ac:dyDescent="0.25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 x14ac:dyDescent="0.25">
      <c r="A70" s="3" t="s">
        <v>45</v>
      </c>
      <c r="B70" s="10">
        <v>10.3</v>
      </c>
      <c r="C70" s="10">
        <v>191.6</v>
      </c>
      <c r="D70" s="10">
        <v>11.188888888888888</v>
      </c>
      <c r="E70" s="10">
        <v>191.6</v>
      </c>
      <c r="F70" s="10">
        <v>191.6</v>
      </c>
      <c r="G70" s="10">
        <v>184.35555555555555</v>
      </c>
      <c r="H70" s="10">
        <v>101.71111111111111</v>
      </c>
      <c r="I70" s="10">
        <v>100.11111111111111</v>
      </c>
      <c r="J70" s="2">
        <v>99.911111111111111</v>
      </c>
      <c r="K70" s="2">
        <v>138.75555555555556</v>
      </c>
      <c r="L70" s="2">
        <v>99.911111111111111</v>
      </c>
      <c r="M70" s="2">
        <v>151.33333333333334</v>
      </c>
      <c r="N70" s="2">
        <v>142.95555555555555</v>
      </c>
      <c r="O70" s="2">
        <v>129.02222222222221</v>
      </c>
      <c r="P70" s="2">
        <v>106.51111111111111</v>
      </c>
      <c r="Q70" s="2">
        <v>111.02222222222223</v>
      </c>
      <c r="R70" s="10">
        <v>24.711111111111112</v>
      </c>
      <c r="S70" s="10">
        <v>2.6666666666666665</v>
      </c>
      <c r="T70" s="10">
        <v>43.511111111111113</v>
      </c>
      <c r="U70" s="4">
        <v>10.3</v>
      </c>
      <c r="V70" s="4">
        <v>191.6</v>
      </c>
      <c r="W70" s="4">
        <v>11.188888888888888</v>
      </c>
      <c r="X70" s="4">
        <v>191.6</v>
      </c>
      <c r="Y70" s="4">
        <v>191.6</v>
      </c>
      <c r="Z70" s="4">
        <v>184.35555555555555</v>
      </c>
      <c r="AA70" s="4">
        <v>101.71111111111111</v>
      </c>
      <c r="AB70" s="4">
        <v>100.11111111111111</v>
      </c>
      <c r="AC70" s="10">
        <v>99.911111111111111</v>
      </c>
      <c r="AD70" s="10">
        <v>138.75555555555556</v>
      </c>
      <c r="AE70" s="10">
        <v>99.911111111111111</v>
      </c>
      <c r="AF70" s="10">
        <v>151.33333333333334</v>
      </c>
      <c r="AG70" s="10">
        <v>142.95555555555555</v>
      </c>
      <c r="AH70" s="71">
        <v>129.02222222222221</v>
      </c>
      <c r="AI70" s="71">
        <v>106.51111111111111</v>
      </c>
      <c r="AJ70" s="71">
        <v>111.02222222222223</v>
      </c>
      <c r="AK70" s="3">
        <v>24.711111111111112</v>
      </c>
      <c r="AL70" s="3">
        <v>2.6666666666666665</v>
      </c>
      <c r="AM70" s="3">
        <v>43.511111111111113</v>
      </c>
    </row>
    <row r="71" spans="1:39" x14ac:dyDescent="0.25">
      <c r="A71" s="3" t="s">
        <v>46</v>
      </c>
      <c r="B71" s="10">
        <v>1880.0444444444445</v>
      </c>
      <c r="C71" s="10">
        <v>1750.8777777777777</v>
      </c>
      <c r="D71" s="10">
        <v>1825.3555555555556</v>
      </c>
      <c r="E71" s="10">
        <v>1810.7333333333333</v>
      </c>
      <c r="F71" s="10">
        <v>3728.3222222222221</v>
      </c>
      <c r="G71" s="10">
        <v>3672.4777777777776</v>
      </c>
      <c r="H71" s="10">
        <v>3782.7333333333331</v>
      </c>
      <c r="I71" s="10">
        <v>3839.0111111111109</v>
      </c>
      <c r="J71" s="2">
        <v>2886.4777777777776</v>
      </c>
      <c r="K71" s="2">
        <v>2875.7777777777778</v>
      </c>
      <c r="L71" s="2">
        <v>2875.4555555555557</v>
      </c>
      <c r="M71" s="2">
        <v>2827.3444444444444</v>
      </c>
      <c r="N71" s="2">
        <v>3183.6555555555556</v>
      </c>
      <c r="O71" s="2">
        <v>3184.2777777777778</v>
      </c>
      <c r="P71" s="2">
        <v>3203.7888888888888</v>
      </c>
      <c r="Q71" s="2">
        <v>3210.8666666666668</v>
      </c>
      <c r="R71" s="10">
        <v>1819.5</v>
      </c>
      <c r="S71" s="10">
        <v>2050.3222222222221</v>
      </c>
      <c r="T71" s="10">
        <v>2108.6666666666665</v>
      </c>
      <c r="U71" s="4">
        <v>1879.7</v>
      </c>
      <c r="V71" s="4">
        <v>1750.8777777777777</v>
      </c>
      <c r="W71" s="4">
        <v>1825.0555555555557</v>
      </c>
      <c r="X71" s="4">
        <v>1809.911111111111</v>
      </c>
      <c r="Y71" s="4">
        <v>2400.8333333333335</v>
      </c>
      <c r="Z71" s="4">
        <v>2374.1</v>
      </c>
      <c r="AA71" s="4">
        <v>2452.3555555555554</v>
      </c>
      <c r="AB71" s="4">
        <v>2463.8444444444444</v>
      </c>
      <c r="AC71" s="10">
        <v>2400.7888888888888</v>
      </c>
      <c r="AD71" s="10">
        <v>2443.1555555555556</v>
      </c>
      <c r="AE71" s="10">
        <v>2411.8333333333335</v>
      </c>
      <c r="AF71" s="10">
        <v>2383.1777777777779</v>
      </c>
      <c r="AG71" s="10">
        <v>2818.6111111111113</v>
      </c>
      <c r="AH71" s="71">
        <v>2833.6555555555556</v>
      </c>
      <c r="AI71" s="71">
        <v>2822.8</v>
      </c>
      <c r="AJ71" s="71">
        <v>2846.5222222222224</v>
      </c>
      <c r="AK71" s="3">
        <v>1805.5777777777778</v>
      </c>
      <c r="AL71" s="3">
        <v>2049.2888888888888</v>
      </c>
      <c r="AM71" s="3">
        <v>2053.0555555555557</v>
      </c>
    </row>
    <row r="72" spans="1:39" x14ac:dyDescent="0.25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3">
        <f t="shared" ref="B73:Q73" si="1">SUM(B70:B72)</f>
        <v>1890.3444444444444</v>
      </c>
      <c r="C73" s="13">
        <f t="shared" si="1"/>
        <v>1942.4777777777776</v>
      </c>
      <c r="D73" s="13">
        <f t="shared" si="1"/>
        <v>1836.5444444444445</v>
      </c>
      <c r="E73" s="13">
        <f t="shared" si="1"/>
        <v>2002.3333333333333</v>
      </c>
      <c r="F73" s="13">
        <f t="shared" si="1"/>
        <v>3919.922222222222</v>
      </c>
      <c r="G73" s="13">
        <f t="shared" si="1"/>
        <v>3856.833333333333</v>
      </c>
      <c r="H73" s="13">
        <f t="shared" si="1"/>
        <v>3884.4444444444443</v>
      </c>
      <c r="I73" s="13">
        <f t="shared" si="1"/>
        <v>3939.1222222222223</v>
      </c>
      <c r="J73" s="13">
        <f t="shared" si="1"/>
        <v>2986.3888888888887</v>
      </c>
      <c r="K73" s="13">
        <f t="shared" si="1"/>
        <v>3014.5333333333333</v>
      </c>
      <c r="L73" s="13">
        <f t="shared" si="1"/>
        <v>2975.3666666666668</v>
      </c>
      <c r="M73" s="13">
        <f t="shared" si="1"/>
        <v>2978.6777777777779</v>
      </c>
      <c r="N73" s="13">
        <f t="shared" si="1"/>
        <v>3326.6111111111113</v>
      </c>
      <c r="O73" s="13">
        <f t="shared" si="1"/>
        <v>3313.3</v>
      </c>
      <c r="P73" s="13">
        <f t="shared" si="1"/>
        <v>3310.2999999999997</v>
      </c>
      <c r="Q73" s="13">
        <f t="shared" si="1"/>
        <v>3321.8888888888891</v>
      </c>
      <c r="R73" s="13">
        <f t="shared" ref="R73" si="2">SUM(R70:R72)</f>
        <v>1844.2111111111112</v>
      </c>
      <c r="S73" s="13">
        <f t="shared" ref="S73" si="3">SUM(S70:S72)</f>
        <v>2052.9888888888886</v>
      </c>
      <c r="T73" s="13">
        <f t="shared" ref="T73" si="4">SUM(T70:T72)</f>
        <v>2152.1777777777775</v>
      </c>
      <c r="U73" s="13">
        <f t="shared" ref="U73" si="5">SUM(U70:U72)</f>
        <v>1890</v>
      </c>
      <c r="V73" s="13">
        <f t="shared" ref="V73" si="6">SUM(V70:V72)</f>
        <v>1942.4777777777776</v>
      </c>
      <c r="W73" s="13">
        <f t="shared" ref="W73" si="7">SUM(W70:W72)</f>
        <v>1836.2444444444445</v>
      </c>
      <c r="X73" s="13">
        <f t="shared" ref="X73" si="8">SUM(X70:X72)</f>
        <v>2001.5111111111109</v>
      </c>
      <c r="Y73" s="13">
        <f t="shared" ref="Y73" si="9">SUM(Y70:Y72)</f>
        <v>2592.4333333333334</v>
      </c>
      <c r="Z73" s="13">
        <f t="shared" ref="Z73" si="10">SUM(Z70:Z72)</f>
        <v>2558.4555555555553</v>
      </c>
      <c r="AA73" s="13">
        <f t="shared" ref="AA73" si="11">SUM(AA70:AA72)</f>
        <v>2554.0666666666666</v>
      </c>
      <c r="AB73" s="13">
        <f t="shared" ref="AB73" si="12">SUM(AB70:AB72)</f>
        <v>2563.9555555555557</v>
      </c>
      <c r="AC73" s="13">
        <f t="shared" ref="AC73" si="13">SUM(AC70:AC72)</f>
        <v>2500.6999999999998</v>
      </c>
      <c r="AD73" s="13">
        <f t="shared" ref="AD73" si="14">SUM(AD70:AD72)</f>
        <v>2581.911111111111</v>
      </c>
      <c r="AE73" s="13">
        <f t="shared" ref="AE73" si="15">SUM(AE70:AE72)</f>
        <v>2511.7444444444445</v>
      </c>
      <c r="AF73" s="13">
        <f t="shared" ref="AF73" si="16">SUM(AF70:AF72)</f>
        <v>2534.5111111111114</v>
      </c>
      <c r="AG73" s="13">
        <f t="shared" ref="AG73" si="17">SUM(AG70:AG72)</f>
        <v>2961.5666666666671</v>
      </c>
      <c r="AH73" s="13">
        <f t="shared" ref="AH73" si="18">SUM(AH70:AH72)</f>
        <v>2962.6777777777779</v>
      </c>
      <c r="AI73" s="13">
        <f t="shared" ref="AI73" si="19">SUM(AI70:AI72)</f>
        <v>2929.3111111111111</v>
      </c>
      <c r="AJ73" s="13">
        <f t="shared" ref="AJ73" si="20">SUM(AJ70:AJ72)</f>
        <v>2957.5444444444447</v>
      </c>
      <c r="AK73" s="13">
        <f t="shared" ref="AK73" si="21">SUM(AK70:AK72)</f>
        <v>1830.288888888889</v>
      </c>
      <c r="AL73" s="13">
        <f t="shared" ref="AL73" si="22">SUM(AL70:AL72)</f>
        <v>2051.9555555555553</v>
      </c>
      <c r="AM73" s="13">
        <f t="shared" ref="AM73" si="23">SUM(AM70:AM72)</f>
        <v>2096.5666666666666</v>
      </c>
    </row>
    <row r="74" spans="1:39" x14ac:dyDescent="0.25">
      <c r="B74" s="22"/>
      <c r="C74" s="22"/>
      <c r="D74" s="22"/>
      <c r="E74" s="22"/>
      <c r="F74" s="22"/>
      <c r="G74" s="22"/>
      <c r="H74" s="22"/>
      <c r="I74" s="2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</sheetData>
  <mergeCells count="8">
    <mergeCell ref="B62:T62"/>
    <mergeCell ref="U62:AM62"/>
    <mergeCell ref="B2:Q2"/>
    <mergeCell ref="R2:AG2"/>
    <mergeCell ref="B48:Q48"/>
    <mergeCell ref="R48:AG48"/>
    <mergeCell ref="B25:T25"/>
    <mergeCell ref="U25:AM25"/>
  </mergeCells>
  <pageMargins left="0.7" right="0.7" top="0.78740157499999996" bottom="0.78740157499999996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U370"/>
  <sheetViews>
    <sheetView workbookViewId="0">
      <selection activeCell="B3" sqref="B3"/>
    </sheetView>
  </sheetViews>
  <sheetFormatPr baseColWidth="10" defaultRowHeight="15" x14ac:dyDescent="0.25"/>
  <cols>
    <col min="1" max="1" width="15.140625" bestFit="1" customWidth="1"/>
    <col min="2" max="2" width="11.42578125" customWidth="1"/>
  </cols>
  <sheetData>
    <row r="1" spans="1:18" x14ac:dyDescent="0.25">
      <c r="A1" t="s">
        <v>99</v>
      </c>
      <c r="B1" t="s">
        <v>1024</v>
      </c>
    </row>
    <row r="2" spans="1:18" x14ac:dyDescent="0.25">
      <c r="C2">
        <v>9420</v>
      </c>
      <c r="D2">
        <v>9529</v>
      </c>
      <c r="E2">
        <v>9403</v>
      </c>
      <c r="F2">
        <v>9667</v>
      </c>
      <c r="G2">
        <v>11256</v>
      </c>
      <c r="H2">
        <v>11118</v>
      </c>
      <c r="I2">
        <v>11230</v>
      </c>
      <c r="J2">
        <v>11202</v>
      </c>
      <c r="K2">
        <v>10189</v>
      </c>
      <c r="L2">
        <v>10081</v>
      </c>
      <c r="M2">
        <v>10513</v>
      </c>
      <c r="N2">
        <v>10544</v>
      </c>
      <c r="O2">
        <v>10495</v>
      </c>
      <c r="P2">
        <v>10598</v>
      </c>
      <c r="Q2">
        <v>10457</v>
      </c>
      <c r="R2">
        <v>10466</v>
      </c>
    </row>
    <row r="3" spans="1:18" x14ac:dyDescent="0.25">
      <c r="C3">
        <v>10171</v>
      </c>
      <c r="D3">
        <v>10263</v>
      </c>
      <c r="E3">
        <v>10062</v>
      </c>
      <c r="F3">
        <v>10221</v>
      </c>
      <c r="G3">
        <v>11747</v>
      </c>
      <c r="H3">
        <v>11660</v>
      </c>
      <c r="I3">
        <v>11624</v>
      </c>
      <c r="J3">
        <v>11559</v>
      </c>
      <c r="K3">
        <v>10764</v>
      </c>
      <c r="L3">
        <v>10637</v>
      </c>
      <c r="M3">
        <v>10988</v>
      </c>
      <c r="N3">
        <v>10765</v>
      </c>
      <c r="O3">
        <v>10781</v>
      </c>
      <c r="P3">
        <v>10721</v>
      </c>
      <c r="Q3">
        <v>10629</v>
      </c>
      <c r="R3">
        <v>10719</v>
      </c>
    </row>
    <row r="4" spans="1:18" x14ac:dyDescent="0.25">
      <c r="C4">
        <v>10352</v>
      </c>
      <c r="D4">
        <v>10595</v>
      </c>
      <c r="E4">
        <v>10508</v>
      </c>
      <c r="F4">
        <v>10615</v>
      </c>
      <c r="G4">
        <v>12122</v>
      </c>
      <c r="H4">
        <v>12025</v>
      </c>
      <c r="I4">
        <v>12095</v>
      </c>
      <c r="J4">
        <v>12119</v>
      </c>
      <c r="K4">
        <v>10722</v>
      </c>
      <c r="L4">
        <v>10839</v>
      </c>
      <c r="M4">
        <v>11009</v>
      </c>
      <c r="N4">
        <v>10874</v>
      </c>
      <c r="O4">
        <v>11067</v>
      </c>
      <c r="P4">
        <v>11299</v>
      </c>
      <c r="Q4">
        <v>11473</v>
      </c>
      <c r="R4">
        <v>11240</v>
      </c>
    </row>
    <row r="5" spans="1:18" x14ac:dyDescent="0.25">
      <c r="C5">
        <v>10198</v>
      </c>
      <c r="D5">
        <v>10338</v>
      </c>
      <c r="E5">
        <v>10170</v>
      </c>
      <c r="F5">
        <v>10337</v>
      </c>
      <c r="G5">
        <v>12081</v>
      </c>
      <c r="H5">
        <v>12005</v>
      </c>
      <c r="I5">
        <v>11972</v>
      </c>
      <c r="J5">
        <v>12071</v>
      </c>
      <c r="K5">
        <v>10649</v>
      </c>
      <c r="L5">
        <v>10703</v>
      </c>
      <c r="M5">
        <v>11036</v>
      </c>
      <c r="N5">
        <v>10989</v>
      </c>
      <c r="O5">
        <v>11282</v>
      </c>
      <c r="P5">
        <v>11344</v>
      </c>
      <c r="Q5">
        <v>11285</v>
      </c>
      <c r="R5">
        <v>11083</v>
      </c>
    </row>
    <row r="6" spans="1:18" x14ac:dyDescent="0.25">
      <c r="C6">
        <v>10213</v>
      </c>
      <c r="D6">
        <v>10296</v>
      </c>
      <c r="E6">
        <v>10191</v>
      </c>
      <c r="F6">
        <v>10308</v>
      </c>
      <c r="G6">
        <v>11866</v>
      </c>
      <c r="H6">
        <v>11829</v>
      </c>
      <c r="I6">
        <v>11856</v>
      </c>
      <c r="J6">
        <v>11814</v>
      </c>
      <c r="K6">
        <v>10860</v>
      </c>
      <c r="L6">
        <v>10718</v>
      </c>
      <c r="M6">
        <v>10623</v>
      </c>
      <c r="N6">
        <v>10752</v>
      </c>
      <c r="O6">
        <v>11056</v>
      </c>
      <c r="P6">
        <v>11149</v>
      </c>
      <c r="Q6">
        <v>11315</v>
      </c>
      <c r="R6">
        <v>11245</v>
      </c>
    </row>
    <row r="7" spans="1:18" x14ac:dyDescent="0.25">
      <c r="C7">
        <v>10337</v>
      </c>
      <c r="D7">
        <v>10478</v>
      </c>
      <c r="E7">
        <v>10427</v>
      </c>
      <c r="F7">
        <v>10437</v>
      </c>
      <c r="G7">
        <v>11878</v>
      </c>
      <c r="H7">
        <v>11754</v>
      </c>
      <c r="I7">
        <v>11931</v>
      </c>
      <c r="J7">
        <v>11873</v>
      </c>
      <c r="K7">
        <v>10956</v>
      </c>
      <c r="L7">
        <v>10857</v>
      </c>
      <c r="M7">
        <v>11206</v>
      </c>
      <c r="N7">
        <v>11054</v>
      </c>
      <c r="O7">
        <v>11013</v>
      </c>
      <c r="P7">
        <v>11146</v>
      </c>
      <c r="Q7">
        <v>11228</v>
      </c>
      <c r="R7">
        <v>11386</v>
      </c>
    </row>
    <row r="8" spans="1:18" x14ac:dyDescent="0.25">
      <c r="C8">
        <v>10062</v>
      </c>
      <c r="D8">
        <v>10215</v>
      </c>
      <c r="E8">
        <v>10084</v>
      </c>
      <c r="F8">
        <v>10151</v>
      </c>
      <c r="G8">
        <v>12108</v>
      </c>
      <c r="H8">
        <v>12059</v>
      </c>
      <c r="I8">
        <v>12119</v>
      </c>
      <c r="J8">
        <v>12133</v>
      </c>
      <c r="K8">
        <v>10660</v>
      </c>
      <c r="L8">
        <v>10748</v>
      </c>
      <c r="M8">
        <v>10366</v>
      </c>
      <c r="N8">
        <v>10416</v>
      </c>
      <c r="O8">
        <v>11272</v>
      </c>
      <c r="P8">
        <v>11251</v>
      </c>
      <c r="Q8">
        <v>11228</v>
      </c>
      <c r="R8">
        <v>11088</v>
      </c>
    </row>
    <row r="9" spans="1:18" x14ac:dyDescent="0.25">
      <c r="C9">
        <v>9179</v>
      </c>
      <c r="D9">
        <v>9317</v>
      </c>
      <c r="E9">
        <v>9288</v>
      </c>
      <c r="F9">
        <v>9427</v>
      </c>
      <c r="G9">
        <v>10639</v>
      </c>
      <c r="H9">
        <v>10596</v>
      </c>
      <c r="I9">
        <v>10668</v>
      </c>
      <c r="J9">
        <v>10671</v>
      </c>
      <c r="K9">
        <v>9540</v>
      </c>
      <c r="L9">
        <v>9274</v>
      </c>
      <c r="M9">
        <v>9407</v>
      </c>
      <c r="N9">
        <v>9286</v>
      </c>
      <c r="O9">
        <v>10224</v>
      </c>
      <c r="P9">
        <v>10162</v>
      </c>
      <c r="Q9">
        <v>10448</v>
      </c>
      <c r="R9">
        <v>10337</v>
      </c>
    </row>
    <row r="10" spans="1:18" x14ac:dyDescent="0.25">
      <c r="C10">
        <v>10377</v>
      </c>
      <c r="D10">
        <v>10535</v>
      </c>
      <c r="E10">
        <v>10291</v>
      </c>
      <c r="F10">
        <v>10375</v>
      </c>
      <c r="G10">
        <v>12062</v>
      </c>
      <c r="H10">
        <v>12002</v>
      </c>
      <c r="I10">
        <v>11997</v>
      </c>
      <c r="J10">
        <v>12110</v>
      </c>
      <c r="K10">
        <v>10783</v>
      </c>
      <c r="L10">
        <v>10826</v>
      </c>
      <c r="M10">
        <v>10711</v>
      </c>
      <c r="N10">
        <v>10612</v>
      </c>
      <c r="O10">
        <v>11308</v>
      </c>
      <c r="P10">
        <v>11210</v>
      </c>
      <c r="Q10">
        <v>10955</v>
      </c>
      <c r="R10">
        <v>11094</v>
      </c>
    </row>
    <row r="11" spans="1:18" x14ac:dyDescent="0.25">
      <c r="C11">
        <v>10248</v>
      </c>
      <c r="D11">
        <v>10310</v>
      </c>
      <c r="E11">
        <v>10125</v>
      </c>
      <c r="F11">
        <v>10296</v>
      </c>
      <c r="G11">
        <v>12066</v>
      </c>
      <c r="H11">
        <v>12002</v>
      </c>
      <c r="I11">
        <v>12097</v>
      </c>
      <c r="J11">
        <v>12031</v>
      </c>
      <c r="K11">
        <v>10557</v>
      </c>
      <c r="L11">
        <v>10452</v>
      </c>
      <c r="M11">
        <v>10964</v>
      </c>
      <c r="N11">
        <v>11005</v>
      </c>
      <c r="O11">
        <v>11334</v>
      </c>
      <c r="P11">
        <v>11160</v>
      </c>
      <c r="Q11">
        <v>11523</v>
      </c>
      <c r="R11">
        <v>11555</v>
      </c>
    </row>
    <row r="12" spans="1:18" x14ac:dyDescent="0.25">
      <c r="C12">
        <v>9650</v>
      </c>
      <c r="D12">
        <v>9719</v>
      </c>
      <c r="E12">
        <v>9577</v>
      </c>
      <c r="F12">
        <v>9766</v>
      </c>
      <c r="G12">
        <v>11401</v>
      </c>
      <c r="H12">
        <v>11389</v>
      </c>
      <c r="I12">
        <v>11398</v>
      </c>
      <c r="J12">
        <v>11424</v>
      </c>
      <c r="K12">
        <v>10547</v>
      </c>
      <c r="L12">
        <v>10286</v>
      </c>
      <c r="M12">
        <v>10390</v>
      </c>
      <c r="N12">
        <v>10421</v>
      </c>
      <c r="O12">
        <v>10810</v>
      </c>
      <c r="P12">
        <v>10804</v>
      </c>
      <c r="Q12">
        <v>11179</v>
      </c>
      <c r="R12">
        <v>10797</v>
      </c>
    </row>
    <row r="13" spans="1:18" x14ac:dyDescent="0.25">
      <c r="C13">
        <v>9983</v>
      </c>
      <c r="D13">
        <v>10048</v>
      </c>
      <c r="E13">
        <v>9898</v>
      </c>
      <c r="F13">
        <v>10086</v>
      </c>
      <c r="G13">
        <v>11608</v>
      </c>
      <c r="H13">
        <v>11445</v>
      </c>
      <c r="I13">
        <v>11521</v>
      </c>
      <c r="J13">
        <v>11543</v>
      </c>
      <c r="K13">
        <v>10260</v>
      </c>
      <c r="L13">
        <v>10398</v>
      </c>
      <c r="M13">
        <v>10261</v>
      </c>
      <c r="N13">
        <v>10460</v>
      </c>
      <c r="O13">
        <v>10802</v>
      </c>
      <c r="P13">
        <v>10906</v>
      </c>
      <c r="Q13">
        <v>11103</v>
      </c>
      <c r="R13">
        <v>10902</v>
      </c>
    </row>
    <row r="14" spans="1:18" x14ac:dyDescent="0.25">
      <c r="C14">
        <v>10160</v>
      </c>
      <c r="D14">
        <v>10235</v>
      </c>
      <c r="E14">
        <v>10081</v>
      </c>
      <c r="F14">
        <v>10214</v>
      </c>
      <c r="G14">
        <v>11332</v>
      </c>
      <c r="H14">
        <v>11326</v>
      </c>
      <c r="I14">
        <v>11355</v>
      </c>
      <c r="J14">
        <v>11360</v>
      </c>
      <c r="K14">
        <v>10271</v>
      </c>
      <c r="L14">
        <v>10298</v>
      </c>
      <c r="M14">
        <v>10550</v>
      </c>
      <c r="N14">
        <v>10615</v>
      </c>
      <c r="O14">
        <v>10726</v>
      </c>
      <c r="P14">
        <v>10681</v>
      </c>
      <c r="Q14">
        <v>10601</v>
      </c>
      <c r="R14">
        <v>10732</v>
      </c>
    </row>
    <row r="15" spans="1:18" x14ac:dyDescent="0.25">
      <c r="C15">
        <v>9681</v>
      </c>
      <c r="D15">
        <v>9774</v>
      </c>
      <c r="E15">
        <v>9675</v>
      </c>
      <c r="F15">
        <v>9881</v>
      </c>
      <c r="G15">
        <v>11368</v>
      </c>
      <c r="H15">
        <v>11319</v>
      </c>
      <c r="I15">
        <v>11329</v>
      </c>
      <c r="J15">
        <v>11292</v>
      </c>
      <c r="K15">
        <v>10181</v>
      </c>
      <c r="L15">
        <v>9992</v>
      </c>
      <c r="M15">
        <v>10387</v>
      </c>
      <c r="N15">
        <v>10416</v>
      </c>
      <c r="O15">
        <v>10565</v>
      </c>
      <c r="P15">
        <v>10650</v>
      </c>
      <c r="Q15">
        <v>10809</v>
      </c>
      <c r="R15">
        <v>10875</v>
      </c>
    </row>
    <row r="16" spans="1:18" x14ac:dyDescent="0.25">
      <c r="C16">
        <v>9605</v>
      </c>
      <c r="D16">
        <v>9654</v>
      </c>
      <c r="E16">
        <v>9560</v>
      </c>
      <c r="F16">
        <v>9806</v>
      </c>
      <c r="G16">
        <v>11607</v>
      </c>
      <c r="H16">
        <v>11419</v>
      </c>
      <c r="I16">
        <v>11583</v>
      </c>
      <c r="J16">
        <v>11500</v>
      </c>
      <c r="K16">
        <v>10097</v>
      </c>
      <c r="L16">
        <v>10274</v>
      </c>
      <c r="M16">
        <v>10528</v>
      </c>
      <c r="N16">
        <v>10477</v>
      </c>
      <c r="O16">
        <v>10725</v>
      </c>
      <c r="P16">
        <v>10662</v>
      </c>
      <c r="Q16">
        <v>10778</v>
      </c>
      <c r="R16">
        <v>10616</v>
      </c>
    </row>
    <row r="17" spans="3:18" x14ac:dyDescent="0.25">
      <c r="C17">
        <v>10022</v>
      </c>
      <c r="D17">
        <v>10190</v>
      </c>
      <c r="E17">
        <v>10075</v>
      </c>
      <c r="F17">
        <v>10099</v>
      </c>
      <c r="G17">
        <v>11743</v>
      </c>
      <c r="H17">
        <v>11802</v>
      </c>
      <c r="I17">
        <v>11715</v>
      </c>
      <c r="J17">
        <v>11734</v>
      </c>
      <c r="K17">
        <v>10552</v>
      </c>
      <c r="L17">
        <v>10552</v>
      </c>
      <c r="M17">
        <v>10989</v>
      </c>
      <c r="N17">
        <v>11019</v>
      </c>
      <c r="O17">
        <v>11201</v>
      </c>
      <c r="P17">
        <v>11029</v>
      </c>
      <c r="Q17">
        <v>10908</v>
      </c>
      <c r="R17">
        <v>11331</v>
      </c>
    </row>
    <row r="18" spans="3:18" x14ac:dyDescent="0.25">
      <c r="C18">
        <v>9950</v>
      </c>
      <c r="D18">
        <v>10100</v>
      </c>
      <c r="E18">
        <v>9952</v>
      </c>
      <c r="F18">
        <v>10031</v>
      </c>
      <c r="G18">
        <v>11785</v>
      </c>
      <c r="H18">
        <v>11901</v>
      </c>
      <c r="I18">
        <v>11833</v>
      </c>
      <c r="J18">
        <v>11863</v>
      </c>
      <c r="K18">
        <v>10469</v>
      </c>
      <c r="L18">
        <v>10425</v>
      </c>
      <c r="M18">
        <v>10655</v>
      </c>
      <c r="N18">
        <v>10555</v>
      </c>
      <c r="O18">
        <v>10925</v>
      </c>
      <c r="P18">
        <v>10913</v>
      </c>
      <c r="Q18">
        <v>11141</v>
      </c>
      <c r="R18">
        <v>11178</v>
      </c>
    </row>
    <row r="19" spans="3:18" x14ac:dyDescent="0.25">
      <c r="C19">
        <v>9380</v>
      </c>
      <c r="D19">
        <v>9379</v>
      </c>
      <c r="E19">
        <v>9371</v>
      </c>
      <c r="F19">
        <v>9475</v>
      </c>
      <c r="G19">
        <v>10903</v>
      </c>
      <c r="H19">
        <v>10863</v>
      </c>
      <c r="I19">
        <v>10821</v>
      </c>
      <c r="J19">
        <v>10920</v>
      </c>
      <c r="K19">
        <v>9694</v>
      </c>
      <c r="L19">
        <v>9858</v>
      </c>
      <c r="M19">
        <v>9912</v>
      </c>
      <c r="N19">
        <v>9980</v>
      </c>
      <c r="O19">
        <v>10454</v>
      </c>
      <c r="P19">
        <v>10319</v>
      </c>
      <c r="Q19">
        <v>10205</v>
      </c>
      <c r="R19">
        <v>10078</v>
      </c>
    </row>
    <row r="20" spans="3:18" x14ac:dyDescent="0.25">
      <c r="C20">
        <v>9336</v>
      </c>
      <c r="D20">
        <v>9429</v>
      </c>
      <c r="E20">
        <v>9421</v>
      </c>
      <c r="F20">
        <v>9513</v>
      </c>
      <c r="G20">
        <v>11191</v>
      </c>
      <c r="H20">
        <v>11150</v>
      </c>
      <c r="I20">
        <v>11193</v>
      </c>
      <c r="J20">
        <v>11356</v>
      </c>
      <c r="K20">
        <v>9950</v>
      </c>
      <c r="L20">
        <v>9855</v>
      </c>
      <c r="M20">
        <v>9933</v>
      </c>
      <c r="N20">
        <v>10226</v>
      </c>
      <c r="O20">
        <v>10741</v>
      </c>
      <c r="P20">
        <v>10529</v>
      </c>
      <c r="Q20">
        <v>10335</v>
      </c>
      <c r="R20">
        <v>10591</v>
      </c>
    </row>
    <row r="21" spans="3:18" x14ac:dyDescent="0.25">
      <c r="C21">
        <v>9845</v>
      </c>
      <c r="D21">
        <v>9912</v>
      </c>
      <c r="E21">
        <v>9841</v>
      </c>
      <c r="F21">
        <v>10006</v>
      </c>
      <c r="G21">
        <v>11824</v>
      </c>
      <c r="H21">
        <v>11805</v>
      </c>
      <c r="I21">
        <v>11773</v>
      </c>
      <c r="J21">
        <v>11772</v>
      </c>
      <c r="K21">
        <v>10345</v>
      </c>
      <c r="L21">
        <v>10521</v>
      </c>
      <c r="M21">
        <v>10356</v>
      </c>
      <c r="N21">
        <v>10347</v>
      </c>
      <c r="O21">
        <v>11061</v>
      </c>
      <c r="P21">
        <v>11186</v>
      </c>
      <c r="Q21">
        <v>11425</v>
      </c>
      <c r="R21">
        <v>11103</v>
      </c>
    </row>
    <row r="22" spans="3:18" x14ac:dyDescent="0.25">
      <c r="C22">
        <v>9479</v>
      </c>
      <c r="D22">
        <v>9562</v>
      </c>
      <c r="E22">
        <v>9494</v>
      </c>
      <c r="F22">
        <v>9589</v>
      </c>
      <c r="G22">
        <v>11358</v>
      </c>
      <c r="H22">
        <v>11407</v>
      </c>
      <c r="I22">
        <v>11317</v>
      </c>
      <c r="J22">
        <v>11284</v>
      </c>
      <c r="K22">
        <v>10195</v>
      </c>
      <c r="L22">
        <v>10296</v>
      </c>
      <c r="M22">
        <v>10491</v>
      </c>
      <c r="N22">
        <v>10458</v>
      </c>
      <c r="O22">
        <v>10696</v>
      </c>
      <c r="P22">
        <v>10425</v>
      </c>
      <c r="Q22">
        <v>10596</v>
      </c>
      <c r="R22">
        <v>10773</v>
      </c>
    </row>
    <row r="23" spans="3:18" x14ac:dyDescent="0.25">
      <c r="C23">
        <v>9403</v>
      </c>
      <c r="D23">
        <v>9533</v>
      </c>
      <c r="E23">
        <v>9417</v>
      </c>
      <c r="F23">
        <v>9614</v>
      </c>
      <c r="G23">
        <v>11521</v>
      </c>
      <c r="H23">
        <v>11454</v>
      </c>
      <c r="I23">
        <v>11571</v>
      </c>
      <c r="J23">
        <v>11514</v>
      </c>
      <c r="K23">
        <v>9911</v>
      </c>
      <c r="L23">
        <v>10271</v>
      </c>
      <c r="M23">
        <v>10252</v>
      </c>
      <c r="N23">
        <v>10503</v>
      </c>
      <c r="O23">
        <v>10885</v>
      </c>
      <c r="P23">
        <v>10597</v>
      </c>
      <c r="Q23">
        <v>10813</v>
      </c>
      <c r="R23">
        <v>11002</v>
      </c>
    </row>
    <row r="24" spans="3:18" x14ac:dyDescent="0.25">
      <c r="C24">
        <v>9939</v>
      </c>
      <c r="D24">
        <v>10073</v>
      </c>
      <c r="E24">
        <v>10016</v>
      </c>
      <c r="F24">
        <v>10043</v>
      </c>
      <c r="G24">
        <v>11661</v>
      </c>
      <c r="H24">
        <v>11744</v>
      </c>
      <c r="I24">
        <v>11665</v>
      </c>
      <c r="J24">
        <v>11761</v>
      </c>
      <c r="K24">
        <v>10813</v>
      </c>
      <c r="L24">
        <v>10638</v>
      </c>
      <c r="M24">
        <v>10559</v>
      </c>
      <c r="N24">
        <v>10612</v>
      </c>
      <c r="O24">
        <v>10872</v>
      </c>
      <c r="P24">
        <v>11250</v>
      </c>
      <c r="Q24">
        <v>11011</v>
      </c>
      <c r="R24">
        <v>11014</v>
      </c>
    </row>
    <row r="25" spans="3:18" x14ac:dyDescent="0.25">
      <c r="C25">
        <v>9684</v>
      </c>
      <c r="D25">
        <v>9710</v>
      </c>
      <c r="E25">
        <v>9698</v>
      </c>
      <c r="F25">
        <v>9848</v>
      </c>
      <c r="G25">
        <v>11168</v>
      </c>
      <c r="H25">
        <v>11104</v>
      </c>
      <c r="I25">
        <v>11190</v>
      </c>
      <c r="J25">
        <v>11219</v>
      </c>
      <c r="K25">
        <v>10106</v>
      </c>
      <c r="L25">
        <v>10013</v>
      </c>
      <c r="M25">
        <v>10636</v>
      </c>
      <c r="N25">
        <v>10696</v>
      </c>
      <c r="O25">
        <v>10651</v>
      </c>
      <c r="P25">
        <v>10664</v>
      </c>
      <c r="Q25">
        <v>10678</v>
      </c>
      <c r="R25">
        <v>10796</v>
      </c>
    </row>
    <row r="26" spans="3:18" x14ac:dyDescent="0.25">
      <c r="C26">
        <v>9584</v>
      </c>
      <c r="D26">
        <v>9760</v>
      </c>
      <c r="E26">
        <v>9633</v>
      </c>
      <c r="F26">
        <v>9734</v>
      </c>
      <c r="G26">
        <v>11849</v>
      </c>
      <c r="H26">
        <v>11809</v>
      </c>
      <c r="I26">
        <v>11815</v>
      </c>
      <c r="J26">
        <v>11811</v>
      </c>
      <c r="K26">
        <v>10596</v>
      </c>
      <c r="L26">
        <v>10626</v>
      </c>
      <c r="M26">
        <v>10679</v>
      </c>
      <c r="N26">
        <v>10602</v>
      </c>
      <c r="O26">
        <v>10981</v>
      </c>
      <c r="P26">
        <v>11204</v>
      </c>
      <c r="Q26">
        <v>11140</v>
      </c>
      <c r="R26">
        <v>11033</v>
      </c>
    </row>
    <row r="27" spans="3:18" x14ac:dyDescent="0.25">
      <c r="C27">
        <v>10112</v>
      </c>
      <c r="D27">
        <v>10150</v>
      </c>
      <c r="E27">
        <v>9968</v>
      </c>
      <c r="F27">
        <v>10218</v>
      </c>
      <c r="G27">
        <v>11653</v>
      </c>
      <c r="H27">
        <v>11536</v>
      </c>
      <c r="I27">
        <v>11547</v>
      </c>
      <c r="J27">
        <v>11663</v>
      </c>
      <c r="K27">
        <v>10596</v>
      </c>
      <c r="L27">
        <v>10459</v>
      </c>
      <c r="M27">
        <v>10818</v>
      </c>
      <c r="N27">
        <v>10706</v>
      </c>
      <c r="O27">
        <v>11074</v>
      </c>
      <c r="P27">
        <v>10942</v>
      </c>
      <c r="Q27">
        <v>10934</v>
      </c>
      <c r="R27">
        <v>10858</v>
      </c>
    </row>
    <row r="28" spans="3:18" x14ac:dyDescent="0.25">
      <c r="C28">
        <v>9912</v>
      </c>
      <c r="D28">
        <v>9990</v>
      </c>
      <c r="E28">
        <v>9861</v>
      </c>
      <c r="F28">
        <v>10048</v>
      </c>
      <c r="G28">
        <v>11833</v>
      </c>
      <c r="H28">
        <v>11627</v>
      </c>
      <c r="I28">
        <v>11786</v>
      </c>
      <c r="J28">
        <v>11768</v>
      </c>
      <c r="K28">
        <v>10539</v>
      </c>
      <c r="L28">
        <v>10437</v>
      </c>
      <c r="M28">
        <v>10583</v>
      </c>
      <c r="N28">
        <v>10621</v>
      </c>
      <c r="O28">
        <v>10821</v>
      </c>
      <c r="P28">
        <v>10991</v>
      </c>
      <c r="Q28">
        <v>11137</v>
      </c>
      <c r="R28">
        <v>11109</v>
      </c>
    </row>
    <row r="29" spans="3:18" x14ac:dyDescent="0.25">
      <c r="C29">
        <v>9545</v>
      </c>
      <c r="D29">
        <v>9609</v>
      </c>
      <c r="E29">
        <v>9409</v>
      </c>
      <c r="F29">
        <v>9582</v>
      </c>
      <c r="G29">
        <v>11192</v>
      </c>
      <c r="H29">
        <v>11143</v>
      </c>
      <c r="I29">
        <v>11245</v>
      </c>
      <c r="J29">
        <v>11134</v>
      </c>
      <c r="K29">
        <v>10013</v>
      </c>
      <c r="L29">
        <v>10116</v>
      </c>
      <c r="M29">
        <v>9886</v>
      </c>
      <c r="N29">
        <v>10038</v>
      </c>
      <c r="O29">
        <v>10999</v>
      </c>
      <c r="P29">
        <v>10518</v>
      </c>
      <c r="Q29">
        <v>10732</v>
      </c>
      <c r="R29">
        <v>10818</v>
      </c>
    </row>
    <row r="30" spans="3:18" x14ac:dyDescent="0.25">
      <c r="C30">
        <v>9728</v>
      </c>
      <c r="D30">
        <v>9873</v>
      </c>
      <c r="E30">
        <v>9703</v>
      </c>
      <c r="F30">
        <v>9837</v>
      </c>
      <c r="G30">
        <v>11856</v>
      </c>
      <c r="H30">
        <v>11850</v>
      </c>
      <c r="I30">
        <v>11849</v>
      </c>
      <c r="J30">
        <v>11889</v>
      </c>
      <c r="K30">
        <v>10651</v>
      </c>
      <c r="L30">
        <v>10679</v>
      </c>
      <c r="M30">
        <v>10812</v>
      </c>
      <c r="N30">
        <v>10823</v>
      </c>
      <c r="O30">
        <v>10837</v>
      </c>
      <c r="P30">
        <v>10884</v>
      </c>
      <c r="Q30">
        <v>10855</v>
      </c>
      <c r="R30">
        <v>10884</v>
      </c>
    </row>
    <row r="31" spans="3:18" x14ac:dyDescent="0.25">
      <c r="C31">
        <v>10009</v>
      </c>
      <c r="D31">
        <v>10159</v>
      </c>
      <c r="E31">
        <v>9949</v>
      </c>
      <c r="F31">
        <v>10067</v>
      </c>
      <c r="G31">
        <v>11645</v>
      </c>
      <c r="H31">
        <v>11517</v>
      </c>
      <c r="I31">
        <v>11690</v>
      </c>
      <c r="J31">
        <v>11613</v>
      </c>
      <c r="K31">
        <v>10560</v>
      </c>
      <c r="L31">
        <v>10452</v>
      </c>
      <c r="M31">
        <v>10592</v>
      </c>
      <c r="N31">
        <v>10829</v>
      </c>
      <c r="O31">
        <v>10954</v>
      </c>
      <c r="P31">
        <v>10986</v>
      </c>
      <c r="Q31">
        <v>10760</v>
      </c>
      <c r="R31">
        <v>10772</v>
      </c>
    </row>
    <row r="32" spans="3:18" x14ac:dyDescent="0.25">
      <c r="C32">
        <v>9838</v>
      </c>
      <c r="D32">
        <v>9906</v>
      </c>
      <c r="E32">
        <v>9732</v>
      </c>
      <c r="F32">
        <v>9908</v>
      </c>
      <c r="G32">
        <v>11551</v>
      </c>
      <c r="H32">
        <v>11413</v>
      </c>
      <c r="I32">
        <v>11498</v>
      </c>
      <c r="J32">
        <v>11521</v>
      </c>
      <c r="K32">
        <v>10048</v>
      </c>
      <c r="L32">
        <v>10016</v>
      </c>
      <c r="M32">
        <v>10488</v>
      </c>
      <c r="N32">
        <v>10404</v>
      </c>
      <c r="O32">
        <v>10592</v>
      </c>
      <c r="P32">
        <v>10482</v>
      </c>
      <c r="Q32">
        <v>10644</v>
      </c>
      <c r="R32">
        <v>10456</v>
      </c>
    </row>
    <row r="33" spans="3:18" x14ac:dyDescent="0.25">
      <c r="C33">
        <v>10178</v>
      </c>
      <c r="D33">
        <v>10360</v>
      </c>
      <c r="E33">
        <v>10221</v>
      </c>
      <c r="F33">
        <v>10338</v>
      </c>
      <c r="G33">
        <v>12037</v>
      </c>
      <c r="H33">
        <v>11884</v>
      </c>
      <c r="I33">
        <v>11940</v>
      </c>
      <c r="J33">
        <v>11950</v>
      </c>
      <c r="K33">
        <v>11003</v>
      </c>
      <c r="L33">
        <v>10734</v>
      </c>
      <c r="M33">
        <v>11018</v>
      </c>
      <c r="N33">
        <v>10928</v>
      </c>
      <c r="O33">
        <v>11304</v>
      </c>
      <c r="P33">
        <v>11380</v>
      </c>
      <c r="Q33">
        <v>11324</v>
      </c>
      <c r="R33">
        <v>11528</v>
      </c>
    </row>
    <row r="34" spans="3:18" x14ac:dyDescent="0.25">
      <c r="C34">
        <v>9562</v>
      </c>
      <c r="D34">
        <v>9663</v>
      </c>
      <c r="E34">
        <v>9555</v>
      </c>
      <c r="F34">
        <v>9626</v>
      </c>
      <c r="G34">
        <v>11242</v>
      </c>
      <c r="H34">
        <v>11145</v>
      </c>
      <c r="I34">
        <v>11204</v>
      </c>
      <c r="J34">
        <v>11142</v>
      </c>
      <c r="K34">
        <v>9967</v>
      </c>
      <c r="L34">
        <v>10054</v>
      </c>
      <c r="M34">
        <v>10282</v>
      </c>
      <c r="N34">
        <v>10267</v>
      </c>
      <c r="O34">
        <v>10417</v>
      </c>
      <c r="P34">
        <v>10168</v>
      </c>
      <c r="Q34">
        <v>10412</v>
      </c>
      <c r="R34">
        <v>10431</v>
      </c>
    </row>
    <row r="35" spans="3:18" x14ac:dyDescent="0.25">
      <c r="C35">
        <v>9542</v>
      </c>
      <c r="D35">
        <v>9603</v>
      </c>
      <c r="E35">
        <v>9475</v>
      </c>
      <c r="F35">
        <v>9717</v>
      </c>
      <c r="G35">
        <v>11328</v>
      </c>
      <c r="H35">
        <v>11294</v>
      </c>
      <c r="I35">
        <v>11291</v>
      </c>
      <c r="J35">
        <v>11323</v>
      </c>
      <c r="K35">
        <v>10175</v>
      </c>
      <c r="L35">
        <v>10202</v>
      </c>
      <c r="M35">
        <v>10491</v>
      </c>
      <c r="N35">
        <v>10392</v>
      </c>
      <c r="O35">
        <v>10746</v>
      </c>
      <c r="P35">
        <v>10751</v>
      </c>
      <c r="Q35">
        <v>10864</v>
      </c>
      <c r="R35">
        <v>10957</v>
      </c>
    </row>
    <row r="36" spans="3:18" x14ac:dyDescent="0.25">
      <c r="C36">
        <v>9989</v>
      </c>
      <c r="D36">
        <v>10135</v>
      </c>
      <c r="E36">
        <v>9914</v>
      </c>
      <c r="F36">
        <v>10053</v>
      </c>
      <c r="G36">
        <v>11861</v>
      </c>
      <c r="H36">
        <v>11808</v>
      </c>
      <c r="I36">
        <v>11826</v>
      </c>
      <c r="J36">
        <v>11769</v>
      </c>
      <c r="K36">
        <v>10818</v>
      </c>
      <c r="L36">
        <v>10723</v>
      </c>
      <c r="M36">
        <v>10603</v>
      </c>
      <c r="N36">
        <v>10464</v>
      </c>
      <c r="O36">
        <v>11169</v>
      </c>
      <c r="P36">
        <v>11235</v>
      </c>
      <c r="Q36">
        <v>11193</v>
      </c>
      <c r="R36">
        <v>11379</v>
      </c>
    </row>
    <row r="37" spans="3:18" x14ac:dyDescent="0.25">
      <c r="C37">
        <v>9759</v>
      </c>
      <c r="D37">
        <v>10012</v>
      </c>
      <c r="E37">
        <v>9961</v>
      </c>
      <c r="F37">
        <v>10074</v>
      </c>
      <c r="G37">
        <v>11905</v>
      </c>
      <c r="H37">
        <v>11752</v>
      </c>
      <c r="I37">
        <v>11853</v>
      </c>
      <c r="J37">
        <v>11845</v>
      </c>
      <c r="K37">
        <v>10600</v>
      </c>
      <c r="L37">
        <v>10551</v>
      </c>
      <c r="M37">
        <v>10748</v>
      </c>
      <c r="N37">
        <v>10861</v>
      </c>
      <c r="O37">
        <v>10992</v>
      </c>
      <c r="P37">
        <v>11010</v>
      </c>
      <c r="Q37">
        <v>10671</v>
      </c>
      <c r="R37">
        <v>10668</v>
      </c>
    </row>
    <row r="38" spans="3:18" x14ac:dyDescent="0.25">
      <c r="C38">
        <v>9440</v>
      </c>
      <c r="D38">
        <v>9556</v>
      </c>
      <c r="E38">
        <v>9334</v>
      </c>
      <c r="F38">
        <v>9530</v>
      </c>
      <c r="G38">
        <v>10953</v>
      </c>
      <c r="H38">
        <v>10887</v>
      </c>
      <c r="I38">
        <v>10900</v>
      </c>
      <c r="J38">
        <v>10945</v>
      </c>
      <c r="K38">
        <v>10048</v>
      </c>
      <c r="L38">
        <v>10013</v>
      </c>
      <c r="M38">
        <v>10014</v>
      </c>
      <c r="N38">
        <v>10129</v>
      </c>
      <c r="O38">
        <v>10463</v>
      </c>
      <c r="P38">
        <v>10008</v>
      </c>
      <c r="Q38">
        <v>10350</v>
      </c>
      <c r="R38">
        <v>10352</v>
      </c>
    </row>
    <row r="39" spans="3:18" x14ac:dyDescent="0.25">
      <c r="C39">
        <v>10094</v>
      </c>
      <c r="D39">
        <v>10171</v>
      </c>
      <c r="E39">
        <v>10057</v>
      </c>
      <c r="F39">
        <v>10207</v>
      </c>
      <c r="G39">
        <v>12062</v>
      </c>
      <c r="H39">
        <v>12018</v>
      </c>
      <c r="I39">
        <v>12128</v>
      </c>
      <c r="J39">
        <v>12157</v>
      </c>
      <c r="K39">
        <v>10809</v>
      </c>
      <c r="L39">
        <v>10703</v>
      </c>
      <c r="M39">
        <v>10752</v>
      </c>
      <c r="N39">
        <v>10903</v>
      </c>
      <c r="O39">
        <v>11197</v>
      </c>
      <c r="P39">
        <v>11475</v>
      </c>
      <c r="Q39">
        <v>11269</v>
      </c>
      <c r="R39">
        <v>11334</v>
      </c>
    </row>
    <row r="40" spans="3:18" x14ac:dyDescent="0.25">
      <c r="C40">
        <v>10077</v>
      </c>
      <c r="D40">
        <v>10152</v>
      </c>
      <c r="E40">
        <v>9964</v>
      </c>
      <c r="F40">
        <v>10191</v>
      </c>
      <c r="G40">
        <v>11955</v>
      </c>
      <c r="H40">
        <v>11919</v>
      </c>
      <c r="I40">
        <v>11897</v>
      </c>
      <c r="J40">
        <v>11955</v>
      </c>
      <c r="K40">
        <v>10901</v>
      </c>
      <c r="L40">
        <v>10539</v>
      </c>
      <c r="M40">
        <v>10826</v>
      </c>
      <c r="N40">
        <v>10788</v>
      </c>
      <c r="O40">
        <v>11047</v>
      </c>
      <c r="P40">
        <v>11268</v>
      </c>
      <c r="Q40">
        <v>10860</v>
      </c>
      <c r="R40">
        <v>11113</v>
      </c>
    </row>
    <row r="41" spans="3:18" x14ac:dyDescent="0.25">
      <c r="C41">
        <v>10136</v>
      </c>
      <c r="D41">
        <v>10224</v>
      </c>
      <c r="E41">
        <v>10002</v>
      </c>
      <c r="F41">
        <v>10168</v>
      </c>
      <c r="G41">
        <v>11630</v>
      </c>
      <c r="H41">
        <v>11542</v>
      </c>
      <c r="I41">
        <v>11572</v>
      </c>
      <c r="J41">
        <v>11597</v>
      </c>
      <c r="K41">
        <v>10265</v>
      </c>
      <c r="L41">
        <v>10352</v>
      </c>
      <c r="M41">
        <v>10813</v>
      </c>
      <c r="N41">
        <v>10771</v>
      </c>
      <c r="O41">
        <v>10956</v>
      </c>
      <c r="P41">
        <v>10917</v>
      </c>
      <c r="Q41">
        <v>11068</v>
      </c>
      <c r="R41">
        <v>10763</v>
      </c>
    </row>
    <row r="42" spans="3:18" x14ac:dyDescent="0.25">
      <c r="C42">
        <v>9907</v>
      </c>
      <c r="D42">
        <v>10044</v>
      </c>
      <c r="E42">
        <v>9943</v>
      </c>
      <c r="F42">
        <v>10090</v>
      </c>
      <c r="G42">
        <v>11821</v>
      </c>
      <c r="H42">
        <v>11831</v>
      </c>
      <c r="I42">
        <v>11778</v>
      </c>
      <c r="J42">
        <v>11822</v>
      </c>
      <c r="K42">
        <v>10555</v>
      </c>
      <c r="L42">
        <v>10576</v>
      </c>
      <c r="M42">
        <v>10817</v>
      </c>
      <c r="N42">
        <v>10847</v>
      </c>
      <c r="O42">
        <v>10966</v>
      </c>
      <c r="P42">
        <v>11079</v>
      </c>
      <c r="Q42">
        <v>11030</v>
      </c>
      <c r="R42">
        <v>11244</v>
      </c>
    </row>
    <row r="43" spans="3:18" x14ac:dyDescent="0.25">
      <c r="C43">
        <v>10279</v>
      </c>
      <c r="D43">
        <v>10421</v>
      </c>
      <c r="E43">
        <v>10269</v>
      </c>
      <c r="F43">
        <v>10363</v>
      </c>
      <c r="G43">
        <v>12272</v>
      </c>
      <c r="H43">
        <v>12167</v>
      </c>
      <c r="I43">
        <v>12159</v>
      </c>
      <c r="J43">
        <v>12208</v>
      </c>
      <c r="K43">
        <v>10808</v>
      </c>
      <c r="L43">
        <v>10578</v>
      </c>
      <c r="M43">
        <v>11084</v>
      </c>
      <c r="N43">
        <v>10966</v>
      </c>
      <c r="O43">
        <v>11425</v>
      </c>
      <c r="P43">
        <v>11346</v>
      </c>
      <c r="Q43">
        <v>11139</v>
      </c>
      <c r="R43">
        <v>11417</v>
      </c>
    </row>
    <row r="44" spans="3:18" x14ac:dyDescent="0.25">
      <c r="C44">
        <v>9868</v>
      </c>
      <c r="D44">
        <v>9984</v>
      </c>
      <c r="E44">
        <v>9897</v>
      </c>
      <c r="F44">
        <v>10116</v>
      </c>
      <c r="G44">
        <v>11858</v>
      </c>
      <c r="H44">
        <v>11758</v>
      </c>
      <c r="I44">
        <v>11748</v>
      </c>
      <c r="J44">
        <v>11880</v>
      </c>
      <c r="K44">
        <v>10886</v>
      </c>
      <c r="L44">
        <v>10590</v>
      </c>
      <c r="M44">
        <v>11097</v>
      </c>
      <c r="N44">
        <v>11007</v>
      </c>
      <c r="O44">
        <v>10888</v>
      </c>
      <c r="P44">
        <v>10969</v>
      </c>
      <c r="Q44">
        <v>11201</v>
      </c>
      <c r="R44">
        <v>11061</v>
      </c>
    </row>
    <row r="45" spans="3:18" x14ac:dyDescent="0.25">
      <c r="C45">
        <v>9646</v>
      </c>
      <c r="D45">
        <v>9682</v>
      </c>
      <c r="E45">
        <v>9574</v>
      </c>
      <c r="F45">
        <v>9707</v>
      </c>
      <c r="G45">
        <v>11124</v>
      </c>
      <c r="H45">
        <v>10932</v>
      </c>
      <c r="I45">
        <v>11096</v>
      </c>
      <c r="J45">
        <v>10974</v>
      </c>
      <c r="K45">
        <v>9889</v>
      </c>
      <c r="L45">
        <v>9890</v>
      </c>
      <c r="M45">
        <v>10130</v>
      </c>
      <c r="N45">
        <v>10181</v>
      </c>
      <c r="O45">
        <v>10606</v>
      </c>
      <c r="P45">
        <v>10681</v>
      </c>
      <c r="Q45">
        <v>10792</v>
      </c>
      <c r="R45">
        <v>10741</v>
      </c>
    </row>
    <row r="46" spans="3:18" x14ac:dyDescent="0.25">
      <c r="C46">
        <v>9981</v>
      </c>
      <c r="D46">
        <v>10043</v>
      </c>
      <c r="E46">
        <v>9931</v>
      </c>
      <c r="F46">
        <v>10000</v>
      </c>
      <c r="G46">
        <v>11486</v>
      </c>
      <c r="H46">
        <v>11483</v>
      </c>
      <c r="I46">
        <v>11503</v>
      </c>
      <c r="J46">
        <v>11360</v>
      </c>
      <c r="K46">
        <v>10299</v>
      </c>
      <c r="L46">
        <v>10195</v>
      </c>
      <c r="M46">
        <v>10399</v>
      </c>
      <c r="N46">
        <v>10857</v>
      </c>
      <c r="O46">
        <v>10707</v>
      </c>
      <c r="P46">
        <v>10683</v>
      </c>
      <c r="Q46">
        <v>10895</v>
      </c>
      <c r="R46">
        <v>10667</v>
      </c>
    </row>
    <row r="47" spans="3:18" x14ac:dyDescent="0.25">
      <c r="C47">
        <v>9819</v>
      </c>
      <c r="D47">
        <v>9879</v>
      </c>
      <c r="E47">
        <v>9784</v>
      </c>
      <c r="F47">
        <v>9880</v>
      </c>
      <c r="G47">
        <v>11548</v>
      </c>
      <c r="H47">
        <v>11453</v>
      </c>
      <c r="I47">
        <v>11502</v>
      </c>
      <c r="J47">
        <v>11457</v>
      </c>
      <c r="K47">
        <v>10423</v>
      </c>
      <c r="L47">
        <v>10442</v>
      </c>
      <c r="M47">
        <v>10568</v>
      </c>
      <c r="N47">
        <v>10660</v>
      </c>
      <c r="O47">
        <v>10646</v>
      </c>
      <c r="P47">
        <v>10518</v>
      </c>
      <c r="Q47">
        <v>10828</v>
      </c>
      <c r="R47">
        <v>11000</v>
      </c>
    </row>
    <row r="48" spans="3:18" x14ac:dyDescent="0.25">
      <c r="C48">
        <v>9912</v>
      </c>
      <c r="D48">
        <v>9973</v>
      </c>
      <c r="E48">
        <v>9818</v>
      </c>
      <c r="F48">
        <v>9889</v>
      </c>
      <c r="G48">
        <v>11380</v>
      </c>
      <c r="H48">
        <v>11361</v>
      </c>
      <c r="I48">
        <v>11464</v>
      </c>
      <c r="J48">
        <v>11389</v>
      </c>
      <c r="K48">
        <v>10140</v>
      </c>
      <c r="L48">
        <v>10132</v>
      </c>
      <c r="M48">
        <v>10373</v>
      </c>
      <c r="N48">
        <v>10410</v>
      </c>
      <c r="O48">
        <v>10517</v>
      </c>
      <c r="P48">
        <v>10642</v>
      </c>
      <c r="Q48">
        <v>10777</v>
      </c>
      <c r="R48">
        <v>10849</v>
      </c>
    </row>
    <row r="49" spans="3:18" x14ac:dyDescent="0.25">
      <c r="C49">
        <v>10220</v>
      </c>
      <c r="D49">
        <v>10184</v>
      </c>
      <c r="E49">
        <v>10061</v>
      </c>
      <c r="F49">
        <v>10266</v>
      </c>
      <c r="G49">
        <v>11795</v>
      </c>
      <c r="H49">
        <v>11796</v>
      </c>
      <c r="I49">
        <v>11788</v>
      </c>
      <c r="J49">
        <v>11843</v>
      </c>
      <c r="K49">
        <v>10560</v>
      </c>
      <c r="L49">
        <v>10702</v>
      </c>
      <c r="M49">
        <v>10883</v>
      </c>
      <c r="N49">
        <v>10915</v>
      </c>
      <c r="O49">
        <v>10997</v>
      </c>
      <c r="P49">
        <v>11055</v>
      </c>
      <c r="Q49">
        <v>10986</v>
      </c>
      <c r="R49">
        <v>10984</v>
      </c>
    </row>
    <row r="50" spans="3:18" x14ac:dyDescent="0.25">
      <c r="C50">
        <v>9520</v>
      </c>
      <c r="D50">
        <v>9583</v>
      </c>
      <c r="E50">
        <v>9489</v>
      </c>
      <c r="F50">
        <v>9641</v>
      </c>
      <c r="G50">
        <v>11693</v>
      </c>
      <c r="H50">
        <v>11539</v>
      </c>
      <c r="I50">
        <v>11556</v>
      </c>
      <c r="J50">
        <v>11509</v>
      </c>
      <c r="K50">
        <v>10297</v>
      </c>
      <c r="L50">
        <v>10399</v>
      </c>
      <c r="M50">
        <v>10596</v>
      </c>
      <c r="N50">
        <v>10661</v>
      </c>
      <c r="O50">
        <v>10884</v>
      </c>
      <c r="P50">
        <v>10679</v>
      </c>
      <c r="Q50">
        <v>10758</v>
      </c>
      <c r="R50">
        <v>10694</v>
      </c>
    </row>
    <row r="51" spans="3:18" x14ac:dyDescent="0.25">
      <c r="C51">
        <v>9610</v>
      </c>
      <c r="D51">
        <v>9759</v>
      </c>
      <c r="E51">
        <v>9491</v>
      </c>
      <c r="F51">
        <v>9679</v>
      </c>
      <c r="G51">
        <v>11702</v>
      </c>
      <c r="H51">
        <v>11652</v>
      </c>
      <c r="I51">
        <v>11664</v>
      </c>
      <c r="J51">
        <v>11566</v>
      </c>
      <c r="K51">
        <v>10496</v>
      </c>
      <c r="L51">
        <v>10535</v>
      </c>
      <c r="M51">
        <v>10813</v>
      </c>
      <c r="N51">
        <v>10852</v>
      </c>
      <c r="O51">
        <v>11182</v>
      </c>
      <c r="P51">
        <v>10992</v>
      </c>
      <c r="Q51">
        <v>11041</v>
      </c>
      <c r="R51">
        <v>11099</v>
      </c>
    </row>
    <row r="52" spans="3:18" x14ac:dyDescent="0.25">
      <c r="C52">
        <v>9459</v>
      </c>
      <c r="D52">
        <v>9729</v>
      </c>
      <c r="E52">
        <v>9617</v>
      </c>
      <c r="F52">
        <v>9825</v>
      </c>
      <c r="G52">
        <v>11531</v>
      </c>
      <c r="H52">
        <v>11399</v>
      </c>
      <c r="I52">
        <v>11462</v>
      </c>
      <c r="J52">
        <v>11398</v>
      </c>
      <c r="K52">
        <v>10037</v>
      </c>
      <c r="L52">
        <v>10178</v>
      </c>
      <c r="M52">
        <v>10434</v>
      </c>
      <c r="N52">
        <v>10419</v>
      </c>
      <c r="O52">
        <v>10755</v>
      </c>
      <c r="P52">
        <v>10685</v>
      </c>
      <c r="Q52">
        <v>10669</v>
      </c>
      <c r="R52">
        <v>10482</v>
      </c>
    </row>
    <row r="53" spans="3:18" x14ac:dyDescent="0.25">
      <c r="C53">
        <v>9545</v>
      </c>
      <c r="D53">
        <v>9606</v>
      </c>
      <c r="E53">
        <v>9441</v>
      </c>
      <c r="F53">
        <v>9590</v>
      </c>
      <c r="G53">
        <v>10860</v>
      </c>
      <c r="H53">
        <v>10923</v>
      </c>
      <c r="I53">
        <v>10870</v>
      </c>
      <c r="J53">
        <v>10996</v>
      </c>
      <c r="K53">
        <v>9787</v>
      </c>
      <c r="L53">
        <v>9804</v>
      </c>
      <c r="M53">
        <v>9907</v>
      </c>
      <c r="N53">
        <v>10053</v>
      </c>
      <c r="O53">
        <v>10045</v>
      </c>
      <c r="P53">
        <v>10002</v>
      </c>
      <c r="Q53">
        <v>10183</v>
      </c>
      <c r="R53">
        <v>10317</v>
      </c>
    </row>
    <row r="54" spans="3:18" x14ac:dyDescent="0.25">
      <c r="C54">
        <v>9479</v>
      </c>
      <c r="D54">
        <v>9493</v>
      </c>
      <c r="E54">
        <v>9344</v>
      </c>
      <c r="F54">
        <v>9468</v>
      </c>
      <c r="G54">
        <v>11345</v>
      </c>
      <c r="H54">
        <v>11132</v>
      </c>
      <c r="I54">
        <v>11300</v>
      </c>
      <c r="J54">
        <v>11138</v>
      </c>
      <c r="K54">
        <v>9869</v>
      </c>
      <c r="L54">
        <v>10085</v>
      </c>
      <c r="M54">
        <v>10143</v>
      </c>
      <c r="N54">
        <v>10249</v>
      </c>
      <c r="O54">
        <v>10786</v>
      </c>
      <c r="P54">
        <v>10495</v>
      </c>
      <c r="Q54">
        <v>10378</v>
      </c>
      <c r="R54">
        <v>10356</v>
      </c>
    </row>
    <row r="55" spans="3:18" x14ac:dyDescent="0.25">
      <c r="C55">
        <v>9841</v>
      </c>
      <c r="D55">
        <v>9998</v>
      </c>
      <c r="E55">
        <v>9861</v>
      </c>
      <c r="F55">
        <v>9921</v>
      </c>
      <c r="G55">
        <v>11532</v>
      </c>
      <c r="H55">
        <v>11579</v>
      </c>
      <c r="I55">
        <v>11589</v>
      </c>
      <c r="J55">
        <v>11563</v>
      </c>
      <c r="K55">
        <v>10359</v>
      </c>
      <c r="L55">
        <v>10091</v>
      </c>
      <c r="M55">
        <v>10566</v>
      </c>
      <c r="N55">
        <v>10531</v>
      </c>
      <c r="O55">
        <v>10799</v>
      </c>
      <c r="P55">
        <v>10703</v>
      </c>
      <c r="Q55">
        <v>10835</v>
      </c>
      <c r="R55">
        <v>10806</v>
      </c>
    </row>
    <row r="56" spans="3:18" x14ac:dyDescent="0.25">
      <c r="C56">
        <v>9450</v>
      </c>
      <c r="D56">
        <v>9605</v>
      </c>
      <c r="E56">
        <v>9502</v>
      </c>
      <c r="F56">
        <v>9617</v>
      </c>
      <c r="G56">
        <v>11220</v>
      </c>
      <c r="H56">
        <v>11189</v>
      </c>
      <c r="I56">
        <v>11209</v>
      </c>
      <c r="J56">
        <v>11213</v>
      </c>
      <c r="K56">
        <v>10237</v>
      </c>
      <c r="L56">
        <v>10191</v>
      </c>
      <c r="M56">
        <v>10449</v>
      </c>
      <c r="N56">
        <v>10526</v>
      </c>
      <c r="O56">
        <v>10608</v>
      </c>
      <c r="P56">
        <v>10525</v>
      </c>
      <c r="Q56">
        <v>10722</v>
      </c>
      <c r="R56">
        <v>10664</v>
      </c>
    </row>
    <row r="57" spans="3:18" x14ac:dyDescent="0.25">
      <c r="C57">
        <v>9734</v>
      </c>
      <c r="D57">
        <v>9816</v>
      </c>
      <c r="E57">
        <v>9757</v>
      </c>
      <c r="F57">
        <v>9846</v>
      </c>
      <c r="G57">
        <v>11236</v>
      </c>
      <c r="H57">
        <v>11212</v>
      </c>
      <c r="I57">
        <v>11203</v>
      </c>
      <c r="J57">
        <v>11185</v>
      </c>
      <c r="K57">
        <v>10134</v>
      </c>
      <c r="L57">
        <v>10278</v>
      </c>
      <c r="M57">
        <v>10288</v>
      </c>
      <c r="N57">
        <v>10332</v>
      </c>
      <c r="O57">
        <v>10848</v>
      </c>
      <c r="P57">
        <v>10936</v>
      </c>
      <c r="Q57">
        <v>10748</v>
      </c>
      <c r="R57">
        <v>10745</v>
      </c>
    </row>
    <row r="58" spans="3:18" x14ac:dyDescent="0.25">
      <c r="C58">
        <v>9959</v>
      </c>
      <c r="D58">
        <v>10047</v>
      </c>
      <c r="E58">
        <v>9865</v>
      </c>
      <c r="F58">
        <v>10041</v>
      </c>
      <c r="G58">
        <v>11807</v>
      </c>
      <c r="H58">
        <v>11635</v>
      </c>
      <c r="I58">
        <v>11762</v>
      </c>
      <c r="J58">
        <v>11787</v>
      </c>
      <c r="K58">
        <v>10521</v>
      </c>
      <c r="L58">
        <v>10507</v>
      </c>
      <c r="M58">
        <v>10987</v>
      </c>
      <c r="N58">
        <v>10971</v>
      </c>
      <c r="O58">
        <v>10910</v>
      </c>
      <c r="P58">
        <v>10740</v>
      </c>
      <c r="Q58">
        <v>11016</v>
      </c>
      <c r="R58">
        <v>10697</v>
      </c>
    </row>
    <row r="59" spans="3:18" x14ac:dyDescent="0.25">
      <c r="C59">
        <v>9976</v>
      </c>
      <c r="D59">
        <v>10062</v>
      </c>
      <c r="E59">
        <v>9997</v>
      </c>
      <c r="F59">
        <v>10124</v>
      </c>
      <c r="G59">
        <v>12000</v>
      </c>
      <c r="H59">
        <v>11921</v>
      </c>
      <c r="I59">
        <v>11972</v>
      </c>
      <c r="J59">
        <v>11999</v>
      </c>
      <c r="K59">
        <v>10471</v>
      </c>
      <c r="L59">
        <v>10318</v>
      </c>
      <c r="M59">
        <v>10521</v>
      </c>
      <c r="N59">
        <v>10501</v>
      </c>
      <c r="O59">
        <v>11021</v>
      </c>
      <c r="P59">
        <v>11101</v>
      </c>
      <c r="Q59">
        <v>10985</v>
      </c>
      <c r="R59">
        <v>10889</v>
      </c>
    </row>
    <row r="60" spans="3:18" x14ac:dyDescent="0.25">
      <c r="C60">
        <v>10097</v>
      </c>
      <c r="D60">
        <v>10196</v>
      </c>
      <c r="E60">
        <v>10089</v>
      </c>
      <c r="F60">
        <v>10270</v>
      </c>
      <c r="G60">
        <v>11494</v>
      </c>
      <c r="H60">
        <v>11448</v>
      </c>
      <c r="I60">
        <v>11413</v>
      </c>
      <c r="J60">
        <v>11509</v>
      </c>
      <c r="K60">
        <v>10456</v>
      </c>
      <c r="L60">
        <v>10449</v>
      </c>
      <c r="M60">
        <v>10351</v>
      </c>
      <c r="N60">
        <v>10370</v>
      </c>
      <c r="O60">
        <v>10810</v>
      </c>
      <c r="P60">
        <v>10529</v>
      </c>
      <c r="Q60">
        <v>10722</v>
      </c>
      <c r="R60">
        <v>10654</v>
      </c>
    </row>
    <row r="61" spans="3:18" x14ac:dyDescent="0.25">
      <c r="C61">
        <v>10624</v>
      </c>
      <c r="D61">
        <v>10751</v>
      </c>
      <c r="E61">
        <v>10503</v>
      </c>
      <c r="F61">
        <v>10640</v>
      </c>
      <c r="G61">
        <v>12036</v>
      </c>
      <c r="H61">
        <v>11901</v>
      </c>
      <c r="I61">
        <v>12082</v>
      </c>
      <c r="J61">
        <v>12028</v>
      </c>
      <c r="K61">
        <v>11009</v>
      </c>
      <c r="L61">
        <v>10753</v>
      </c>
      <c r="M61">
        <v>11214</v>
      </c>
      <c r="N61">
        <v>11027</v>
      </c>
      <c r="O61">
        <v>11043</v>
      </c>
      <c r="P61">
        <v>11166</v>
      </c>
      <c r="Q61">
        <v>11484</v>
      </c>
      <c r="R61">
        <v>11550</v>
      </c>
    </row>
    <row r="62" spans="3:18" x14ac:dyDescent="0.25">
      <c r="C62">
        <v>9446</v>
      </c>
      <c r="D62">
        <v>9518</v>
      </c>
      <c r="E62">
        <v>9318</v>
      </c>
      <c r="F62">
        <v>9520</v>
      </c>
      <c r="G62">
        <v>11403</v>
      </c>
      <c r="H62">
        <v>11297</v>
      </c>
      <c r="I62">
        <v>11409</v>
      </c>
      <c r="J62">
        <v>11347</v>
      </c>
      <c r="K62">
        <v>9999</v>
      </c>
      <c r="L62">
        <v>10081</v>
      </c>
      <c r="M62">
        <v>10034</v>
      </c>
      <c r="N62">
        <v>10281</v>
      </c>
      <c r="O62">
        <v>10574</v>
      </c>
      <c r="P62">
        <v>10407</v>
      </c>
      <c r="Q62">
        <v>10637</v>
      </c>
      <c r="R62">
        <v>10446</v>
      </c>
    </row>
    <row r="63" spans="3:18" x14ac:dyDescent="0.25">
      <c r="C63">
        <v>10082</v>
      </c>
      <c r="D63">
        <v>10185</v>
      </c>
      <c r="E63">
        <v>10001</v>
      </c>
      <c r="F63">
        <v>10091</v>
      </c>
      <c r="G63">
        <v>11891</v>
      </c>
      <c r="H63">
        <v>11766</v>
      </c>
      <c r="I63">
        <v>11773</v>
      </c>
      <c r="J63">
        <v>11807</v>
      </c>
      <c r="K63">
        <v>10628</v>
      </c>
      <c r="L63">
        <v>10534</v>
      </c>
      <c r="M63">
        <v>10603</v>
      </c>
      <c r="N63">
        <v>10793</v>
      </c>
      <c r="O63">
        <v>11263</v>
      </c>
      <c r="P63">
        <v>11192</v>
      </c>
      <c r="Q63">
        <v>11082</v>
      </c>
      <c r="R63">
        <v>10877</v>
      </c>
    </row>
    <row r="64" spans="3:18" x14ac:dyDescent="0.25">
      <c r="C64">
        <v>10018</v>
      </c>
      <c r="D64">
        <v>10151</v>
      </c>
      <c r="E64">
        <v>9925</v>
      </c>
      <c r="F64">
        <v>10125</v>
      </c>
      <c r="G64">
        <v>11439</v>
      </c>
      <c r="H64">
        <v>11299</v>
      </c>
      <c r="I64">
        <v>11481</v>
      </c>
      <c r="J64">
        <v>11570</v>
      </c>
      <c r="K64">
        <v>10609</v>
      </c>
      <c r="L64">
        <v>10562</v>
      </c>
      <c r="M64">
        <v>10342</v>
      </c>
      <c r="N64">
        <v>10325</v>
      </c>
      <c r="O64">
        <v>11004</v>
      </c>
      <c r="P64">
        <v>10792</v>
      </c>
      <c r="Q64">
        <v>10913</v>
      </c>
      <c r="R64">
        <v>10834</v>
      </c>
    </row>
    <row r="65" spans="3:18" x14ac:dyDescent="0.25">
      <c r="C65">
        <v>9747</v>
      </c>
      <c r="D65">
        <v>9879</v>
      </c>
      <c r="E65">
        <v>9659</v>
      </c>
      <c r="F65">
        <v>9833</v>
      </c>
      <c r="G65">
        <v>11670</v>
      </c>
      <c r="H65">
        <v>11673</v>
      </c>
      <c r="I65">
        <v>11550</v>
      </c>
      <c r="J65">
        <v>11683</v>
      </c>
      <c r="K65">
        <v>10511</v>
      </c>
      <c r="L65">
        <v>10450</v>
      </c>
      <c r="M65">
        <v>10814</v>
      </c>
      <c r="N65">
        <v>10760</v>
      </c>
      <c r="O65">
        <v>10866</v>
      </c>
      <c r="P65">
        <v>10983</v>
      </c>
      <c r="Q65">
        <v>10537</v>
      </c>
      <c r="R65">
        <v>10892</v>
      </c>
    </row>
    <row r="66" spans="3:18" x14ac:dyDescent="0.25">
      <c r="C66">
        <v>9436</v>
      </c>
      <c r="D66">
        <v>9490</v>
      </c>
      <c r="E66">
        <v>9388</v>
      </c>
      <c r="F66">
        <v>9467</v>
      </c>
      <c r="G66">
        <v>11584</v>
      </c>
      <c r="H66">
        <v>11433</v>
      </c>
      <c r="I66">
        <v>11500</v>
      </c>
      <c r="J66">
        <v>11597</v>
      </c>
      <c r="K66">
        <v>10318</v>
      </c>
      <c r="L66">
        <v>10033</v>
      </c>
      <c r="M66">
        <v>10554</v>
      </c>
      <c r="N66">
        <v>10248</v>
      </c>
      <c r="O66">
        <v>10583</v>
      </c>
      <c r="P66">
        <v>10544</v>
      </c>
      <c r="Q66">
        <v>10926</v>
      </c>
      <c r="R66">
        <v>10803</v>
      </c>
    </row>
    <row r="67" spans="3:18" x14ac:dyDescent="0.25">
      <c r="C67">
        <v>9921</v>
      </c>
      <c r="D67">
        <v>9967</v>
      </c>
      <c r="E67">
        <v>9848</v>
      </c>
      <c r="F67">
        <v>10072</v>
      </c>
      <c r="G67">
        <v>11501</v>
      </c>
      <c r="H67">
        <v>11462</v>
      </c>
      <c r="I67">
        <v>11481</v>
      </c>
      <c r="J67">
        <v>11501</v>
      </c>
      <c r="K67">
        <v>10392</v>
      </c>
      <c r="L67">
        <v>10557</v>
      </c>
      <c r="M67">
        <v>10691</v>
      </c>
      <c r="N67">
        <v>10715</v>
      </c>
      <c r="O67">
        <v>10935</v>
      </c>
      <c r="P67">
        <v>10995</v>
      </c>
      <c r="Q67">
        <v>10937</v>
      </c>
      <c r="R67">
        <v>11019</v>
      </c>
    </row>
    <row r="68" spans="3:18" x14ac:dyDescent="0.25">
      <c r="C68">
        <v>10007</v>
      </c>
      <c r="D68">
        <v>10194</v>
      </c>
      <c r="E68">
        <v>10069</v>
      </c>
      <c r="F68">
        <v>10145</v>
      </c>
      <c r="G68">
        <v>11812</v>
      </c>
      <c r="H68">
        <v>11813</v>
      </c>
      <c r="I68">
        <v>11773</v>
      </c>
      <c r="J68">
        <v>11771</v>
      </c>
      <c r="K68">
        <v>10610</v>
      </c>
      <c r="L68">
        <v>10494</v>
      </c>
      <c r="M68">
        <v>10433</v>
      </c>
      <c r="N68">
        <v>10551</v>
      </c>
      <c r="O68">
        <v>11175</v>
      </c>
      <c r="P68">
        <v>11161</v>
      </c>
      <c r="Q68">
        <v>10969</v>
      </c>
      <c r="R68">
        <v>11142</v>
      </c>
    </row>
    <row r="69" spans="3:18" x14ac:dyDescent="0.25">
      <c r="C69">
        <v>9759</v>
      </c>
      <c r="D69">
        <v>9865</v>
      </c>
      <c r="E69">
        <v>9717</v>
      </c>
      <c r="F69">
        <v>9826</v>
      </c>
      <c r="G69">
        <v>11863</v>
      </c>
      <c r="H69">
        <v>11764</v>
      </c>
      <c r="I69">
        <v>11853</v>
      </c>
      <c r="J69">
        <v>11761</v>
      </c>
      <c r="K69">
        <v>10319</v>
      </c>
      <c r="L69">
        <v>10291</v>
      </c>
      <c r="M69">
        <v>10603</v>
      </c>
      <c r="N69">
        <v>10553</v>
      </c>
      <c r="O69">
        <v>10931</v>
      </c>
      <c r="P69">
        <v>10847</v>
      </c>
      <c r="Q69">
        <v>10782</v>
      </c>
      <c r="R69">
        <v>10907</v>
      </c>
    </row>
    <row r="70" spans="3:18" x14ac:dyDescent="0.25">
      <c r="C70">
        <v>9339</v>
      </c>
      <c r="D70">
        <v>9428</v>
      </c>
      <c r="E70">
        <v>9319</v>
      </c>
      <c r="F70">
        <v>9529</v>
      </c>
      <c r="G70">
        <v>10898</v>
      </c>
      <c r="H70">
        <v>10710</v>
      </c>
      <c r="I70">
        <v>10823</v>
      </c>
      <c r="J70">
        <v>10679</v>
      </c>
      <c r="K70">
        <v>9832</v>
      </c>
      <c r="L70">
        <v>9709</v>
      </c>
      <c r="M70">
        <v>10174</v>
      </c>
      <c r="N70">
        <v>9894</v>
      </c>
      <c r="O70">
        <v>10152</v>
      </c>
      <c r="P70">
        <v>10535</v>
      </c>
      <c r="Q70">
        <v>10114</v>
      </c>
      <c r="R70">
        <v>10391</v>
      </c>
    </row>
    <row r="71" spans="3:18" x14ac:dyDescent="0.25">
      <c r="C71">
        <v>9926</v>
      </c>
      <c r="D71">
        <v>10069</v>
      </c>
      <c r="E71">
        <v>9974</v>
      </c>
      <c r="F71">
        <v>10072</v>
      </c>
      <c r="G71">
        <v>11723</v>
      </c>
      <c r="H71">
        <v>11627</v>
      </c>
      <c r="I71">
        <v>11755</v>
      </c>
      <c r="J71">
        <v>11673</v>
      </c>
      <c r="K71">
        <v>10543</v>
      </c>
      <c r="L71">
        <v>10611</v>
      </c>
      <c r="M71">
        <v>10893</v>
      </c>
      <c r="N71">
        <v>10792</v>
      </c>
      <c r="O71">
        <v>11030</v>
      </c>
      <c r="P71">
        <v>11185</v>
      </c>
      <c r="Q71">
        <v>10970</v>
      </c>
      <c r="R71">
        <v>11085</v>
      </c>
    </row>
    <row r="72" spans="3:18" x14ac:dyDescent="0.25">
      <c r="C72">
        <v>9905</v>
      </c>
      <c r="D72">
        <v>10060</v>
      </c>
      <c r="E72">
        <v>9808</v>
      </c>
      <c r="F72">
        <v>9957</v>
      </c>
      <c r="G72">
        <v>11892</v>
      </c>
      <c r="H72">
        <v>11859</v>
      </c>
      <c r="I72">
        <v>11911</v>
      </c>
      <c r="J72">
        <v>11949</v>
      </c>
      <c r="K72">
        <v>10361</v>
      </c>
      <c r="L72">
        <v>10220</v>
      </c>
      <c r="M72">
        <v>10708</v>
      </c>
      <c r="N72">
        <v>10639</v>
      </c>
      <c r="O72">
        <v>10875</v>
      </c>
      <c r="P72">
        <v>10947</v>
      </c>
      <c r="Q72">
        <v>11051</v>
      </c>
      <c r="R72">
        <v>10894</v>
      </c>
    </row>
    <row r="73" spans="3:18" x14ac:dyDescent="0.25">
      <c r="C73">
        <v>9460</v>
      </c>
      <c r="D73">
        <v>9515</v>
      </c>
      <c r="E73">
        <v>9442</v>
      </c>
      <c r="F73">
        <v>9427</v>
      </c>
      <c r="G73">
        <v>11635</v>
      </c>
      <c r="H73">
        <v>11556</v>
      </c>
      <c r="I73">
        <v>11609</v>
      </c>
      <c r="J73">
        <v>11463</v>
      </c>
      <c r="K73">
        <v>10361</v>
      </c>
      <c r="L73">
        <v>10301</v>
      </c>
      <c r="M73">
        <v>10318</v>
      </c>
      <c r="N73">
        <v>10459</v>
      </c>
      <c r="O73">
        <v>11300</v>
      </c>
      <c r="P73">
        <v>11157</v>
      </c>
      <c r="Q73">
        <v>11273</v>
      </c>
      <c r="R73">
        <v>11503</v>
      </c>
    </row>
    <row r="74" spans="3:18" x14ac:dyDescent="0.25">
      <c r="C74">
        <v>9933</v>
      </c>
      <c r="D74">
        <v>10074</v>
      </c>
      <c r="E74">
        <v>9995</v>
      </c>
      <c r="F74">
        <v>10074</v>
      </c>
      <c r="G74">
        <v>11785</v>
      </c>
      <c r="H74">
        <v>11712</v>
      </c>
      <c r="I74">
        <v>11682</v>
      </c>
      <c r="J74">
        <v>11716</v>
      </c>
      <c r="K74">
        <v>10435</v>
      </c>
      <c r="L74">
        <v>10558</v>
      </c>
      <c r="M74">
        <v>10730</v>
      </c>
      <c r="N74">
        <v>10635</v>
      </c>
      <c r="O74">
        <v>11113</v>
      </c>
      <c r="P74">
        <v>11261</v>
      </c>
      <c r="Q74">
        <v>10955</v>
      </c>
      <c r="R74">
        <v>10961</v>
      </c>
    </row>
    <row r="75" spans="3:18" x14ac:dyDescent="0.25">
      <c r="C75">
        <v>9964</v>
      </c>
      <c r="D75">
        <v>10087</v>
      </c>
      <c r="E75">
        <v>9977</v>
      </c>
      <c r="F75">
        <v>10097</v>
      </c>
      <c r="G75">
        <v>11520</v>
      </c>
      <c r="H75">
        <v>11448</v>
      </c>
      <c r="I75">
        <v>11479</v>
      </c>
      <c r="J75">
        <v>11443</v>
      </c>
      <c r="K75">
        <v>10432</v>
      </c>
      <c r="L75">
        <v>10443</v>
      </c>
      <c r="M75">
        <v>10773</v>
      </c>
      <c r="N75">
        <v>11016</v>
      </c>
      <c r="O75">
        <v>11186</v>
      </c>
      <c r="P75">
        <v>10910</v>
      </c>
      <c r="Q75">
        <v>10714</v>
      </c>
      <c r="R75">
        <v>11001</v>
      </c>
    </row>
    <row r="76" spans="3:18" x14ac:dyDescent="0.25">
      <c r="C76">
        <v>9593</v>
      </c>
      <c r="D76">
        <v>9649</v>
      </c>
      <c r="E76">
        <v>9533</v>
      </c>
      <c r="F76">
        <v>9707</v>
      </c>
      <c r="G76">
        <v>11811</v>
      </c>
      <c r="H76">
        <v>11668</v>
      </c>
      <c r="I76">
        <v>11766</v>
      </c>
      <c r="J76">
        <v>11816</v>
      </c>
      <c r="K76">
        <v>10521</v>
      </c>
      <c r="L76">
        <v>10446</v>
      </c>
      <c r="M76">
        <v>10348</v>
      </c>
      <c r="N76">
        <v>10384</v>
      </c>
      <c r="O76">
        <v>11065</v>
      </c>
      <c r="P76">
        <v>10988</v>
      </c>
      <c r="Q76">
        <v>10930</v>
      </c>
      <c r="R76">
        <v>11036</v>
      </c>
    </row>
    <row r="77" spans="3:18" x14ac:dyDescent="0.25">
      <c r="C77">
        <v>9986</v>
      </c>
      <c r="D77">
        <v>10042</v>
      </c>
      <c r="E77">
        <v>9940</v>
      </c>
      <c r="F77">
        <v>10050</v>
      </c>
      <c r="G77">
        <v>11713</v>
      </c>
      <c r="H77">
        <v>11658</v>
      </c>
      <c r="I77">
        <v>11721</v>
      </c>
      <c r="J77">
        <v>11629</v>
      </c>
      <c r="K77">
        <v>10447</v>
      </c>
      <c r="L77">
        <v>10576</v>
      </c>
      <c r="M77">
        <v>10462</v>
      </c>
      <c r="N77">
        <v>10440</v>
      </c>
      <c r="O77">
        <v>10962</v>
      </c>
      <c r="P77">
        <v>11437</v>
      </c>
      <c r="Q77">
        <v>10987</v>
      </c>
      <c r="R77">
        <v>11233</v>
      </c>
    </row>
    <row r="78" spans="3:18" x14ac:dyDescent="0.25">
      <c r="C78">
        <v>10012</v>
      </c>
      <c r="D78">
        <v>10149</v>
      </c>
      <c r="E78">
        <v>10026</v>
      </c>
      <c r="F78">
        <v>10162</v>
      </c>
      <c r="G78">
        <v>11821</v>
      </c>
      <c r="H78">
        <v>11803</v>
      </c>
      <c r="I78">
        <v>11828</v>
      </c>
      <c r="J78">
        <v>11760</v>
      </c>
      <c r="K78">
        <v>10420</v>
      </c>
      <c r="L78">
        <v>10325</v>
      </c>
      <c r="M78">
        <v>10702</v>
      </c>
      <c r="N78">
        <v>10597</v>
      </c>
      <c r="O78">
        <v>11101</v>
      </c>
      <c r="P78">
        <v>11189</v>
      </c>
      <c r="Q78">
        <v>11112</v>
      </c>
      <c r="R78">
        <v>11208</v>
      </c>
    </row>
    <row r="79" spans="3:18" x14ac:dyDescent="0.25">
      <c r="C79">
        <v>9745</v>
      </c>
      <c r="D79">
        <v>9919</v>
      </c>
      <c r="E79">
        <v>9727</v>
      </c>
      <c r="F79">
        <v>9879</v>
      </c>
      <c r="G79">
        <v>11536</v>
      </c>
      <c r="H79">
        <v>11529</v>
      </c>
      <c r="I79">
        <v>11537</v>
      </c>
      <c r="J79">
        <v>11524</v>
      </c>
      <c r="K79">
        <v>10530</v>
      </c>
      <c r="L79">
        <v>10738</v>
      </c>
      <c r="M79">
        <v>10528</v>
      </c>
      <c r="N79">
        <v>10529</v>
      </c>
      <c r="O79">
        <v>11534</v>
      </c>
      <c r="P79">
        <v>11065</v>
      </c>
      <c r="Q79">
        <v>10982</v>
      </c>
      <c r="R79">
        <v>10902</v>
      </c>
    </row>
    <row r="80" spans="3:18" x14ac:dyDescent="0.25">
      <c r="C80">
        <v>9631</v>
      </c>
      <c r="D80">
        <v>9723</v>
      </c>
      <c r="E80">
        <v>9618</v>
      </c>
      <c r="F80">
        <v>9765</v>
      </c>
      <c r="G80">
        <v>11545</v>
      </c>
      <c r="H80">
        <v>11470</v>
      </c>
      <c r="I80">
        <v>11471</v>
      </c>
      <c r="J80">
        <v>11431</v>
      </c>
      <c r="K80">
        <v>10233</v>
      </c>
      <c r="L80">
        <v>10319</v>
      </c>
      <c r="M80">
        <v>10403</v>
      </c>
      <c r="N80">
        <v>10366</v>
      </c>
      <c r="O80">
        <v>10978</v>
      </c>
      <c r="P80">
        <v>10892</v>
      </c>
      <c r="Q80">
        <v>11055</v>
      </c>
      <c r="R80">
        <v>10999</v>
      </c>
    </row>
    <row r="81" spans="1:18" x14ac:dyDescent="0.25">
      <c r="C81">
        <v>10011</v>
      </c>
      <c r="D81">
        <v>10163</v>
      </c>
      <c r="E81">
        <v>9945</v>
      </c>
      <c r="F81">
        <v>10079</v>
      </c>
      <c r="G81">
        <v>11700</v>
      </c>
      <c r="H81">
        <v>11768</v>
      </c>
      <c r="I81">
        <v>11540</v>
      </c>
      <c r="J81">
        <v>11644</v>
      </c>
      <c r="K81">
        <v>10507</v>
      </c>
      <c r="L81">
        <v>10405</v>
      </c>
      <c r="M81">
        <v>10737</v>
      </c>
      <c r="N81">
        <v>10788</v>
      </c>
      <c r="O81">
        <v>11104</v>
      </c>
      <c r="P81">
        <v>11184</v>
      </c>
      <c r="Q81">
        <v>10961</v>
      </c>
      <c r="R81">
        <v>11145</v>
      </c>
    </row>
    <row r="82" spans="1:18" x14ac:dyDescent="0.25">
      <c r="C82">
        <v>9615</v>
      </c>
      <c r="D82">
        <v>9745</v>
      </c>
      <c r="E82">
        <v>9600</v>
      </c>
      <c r="F82">
        <v>9634</v>
      </c>
      <c r="G82">
        <v>11649</v>
      </c>
      <c r="H82">
        <v>11550</v>
      </c>
      <c r="I82">
        <v>11578</v>
      </c>
      <c r="J82">
        <v>11513</v>
      </c>
      <c r="K82">
        <v>10213</v>
      </c>
      <c r="L82">
        <v>10263</v>
      </c>
      <c r="M82">
        <v>10236</v>
      </c>
      <c r="N82">
        <v>10259</v>
      </c>
      <c r="O82">
        <v>10920</v>
      </c>
      <c r="P82">
        <v>10578</v>
      </c>
      <c r="Q82">
        <v>10671</v>
      </c>
      <c r="R82">
        <v>10723</v>
      </c>
    </row>
    <row r="83" spans="1:18" x14ac:dyDescent="0.25">
      <c r="C83">
        <v>9925</v>
      </c>
      <c r="D83">
        <v>10015</v>
      </c>
      <c r="E83">
        <v>9825</v>
      </c>
      <c r="F83">
        <v>9944</v>
      </c>
      <c r="G83">
        <v>11844</v>
      </c>
      <c r="H83">
        <v>11753</v>
      </c>
      <c r="I83">
        <v>11856</v>
      </c>
      <c r="J83">
        <v>11844</v>
      </c>
      <c r="K83">
        <v>10476</v>
      </c>
      <c r="L83">
        <v>10263</v>
      </c>
      <c r="M83">
        <v>10814</v>
      </c>
      <c r="N83">
        <v>10702</v>
      </c>
      <c r="O83">
        <v>11015</v>
      </c>
      <c r="P83">
        <v>11075</v>
      </c>
      <c r="Q83">
        <v>11198</v>
      </c>
      <c r="R83">
        <v>10797</v>
      </c>
    </row>
    <row r="84" spans="1:18" x14ac:dyDescent="0.25">
      <c r="C84">
        <v>9383</v>
      </c>
      <c r="D84">
        <v>9524</v>
      </c>
      <c r="E84">
        <v>9422</v>
      </c>
      <c r="F84">
        <v>9555</v>
      </c>
      <c r="G84">
        <v>11419</v>
      </c>
      <c r="H84">
        <v>11330</v>
      </c>
      <c r="I84">
        <v>11375</v>
      </c>
      <c r="J84">
        <v>11339</v>
      </c>
      <c r="K84">
        <v>9934</v>
      </c>
      <c r="L84">
        <v>9761</v>
      </c>
      <c r="M84">
        <v>10277</v>
      </c>
      <c r="N84">
        <v>10358</v>
      </c>
      <c r="O84">
        <v>10615</v>
      </c>
      <c r="P84">
        <v>10493</v>
      </c>
      <c r="Q84">
        <v>10638</v>
      </c>
      <c r="R84">
        <v>10646</v>
      </c>
    </row>
    <row r="85" spans="1:18" x14ac:dyDescent="0.25">
      <c r="C85">
        <v>10008</v>
      </c>
      <c r="D85">
        <v>10132</v>
      </c>
      <c r="E85">
        <v>9980</v>
      </c>
      <c r="F85">
        <v>10138</v>
      </c>
      <c r="G85">
        <v>11741</v>
      </c>
      <c r="H85">
        <v>11664</v>
      </c>
      <c r="I85">
        <v>11703</v>
      </c>
      <c r="J85">
        <v>11813</v>
      </c>
      <c r="K85">
        <v>10673</v>
      </c>
      <c r="L85">
        <v>10737</v>
      </c>
      <c r="M85">
        <v>10923</v>
      </c>
      <c r="N85">
        <v>11080</v>
      </c>
      <c r="O85">
        <v>11121</v>
      </c>
      <c r="P85">
        <v>10859</v>
      </c>
      <c r="Q85">
        <v>10923</v>
      </c>
      <c r="R85">
        <v>11360</v>
      </c>
    </row>
    <row r="86" spans="1:18" x14ac:dyDescent="0.25">
      <c r="C86">
        <v>10042</v>
      </c>
      <c r="D86">
        <v>10154</v>
      </c>
      <c r="E86">
        <v>9972</v>
      </c>
      <c r="F86">
        <v>10174</v>
      </c>
      <c r="G86">
        <v>11277</v>
      </c>
      <c r="H86">
        <v>11206</v>
      </c>
      <c r="I86">
        <v>11234</v>
      </c>
      <c r="J86">
        <v>11203</v>
      </c>
      <c r="K86">
        <v>10201</v>
      </c>
      <c r="L86">
        <v>10340</v>
      </c>
      <c r="M86">
        <v>10461</v>
      </c>
      <c r="N86">
        <v>10363</v>
      </c>
      <c r="O86">
        <v>10645</v>
      </c>
      <c r="P86">
        <v>10469</v>
      </c>
      <c r="Q86">
        <v>10617</v>
      </c>
      <c r="R86">
        <v>10690</v>
      </c>
    </row>
    <row r="87" spans="1:18" x14ac:dyDescent="0.25">
      <c r="C87">
        <v>9960</v>
      </c>
      <c r="D87">
        <v>9920</v>
      </c>
      <c r="E87">
        <v>9971</v>
      </c>
      <c r="F87">
        <v>10039</v>
      </c>
      <c r="G87">
        <v>11595</v>
      </c>
      <c r="H87">
        <v>11595</v>
      </c>
      <c r="I87">
        <v>11474</v>
      </c>
      <c r="J87">
        <v>11580</v>
      </c>
      <c r="K87">
        <v>10608</v>
      </c>
      <c r="L87">
        <v>10629</v>
      </c>
      <c r="M87">
        <v>10734</v>
      </c>
      <c r="N87">
        <v>10860</v>
      </c>
      <c r="O87">
        <v>11052</v>
      </c>
      <c r="P87">
        <v>10973</v>
      </c>
      <c r="Q87">
        <v>11096</v>
      </c>
      <c r="R87">
        <v>11082</v>
      </c>
    </row>
    <row r="88" spans="1:18" x14ac:dyDescent="0.25">
      <c r="C88">
        <v>9491</v>
      </c>
      <c r="D88">
        <v>9545</v>
      </c>
      <c r="E88">
        <v>9425</v>
      </c>
      <c r="F88">
        <v>9534</v>
      </c>
      <c r="G88">
        <v>11534</v>
      </c>
      <c r="H88">
        <v>11616</v>
      </c>
      <c r="I88">
        <v>11538</v>
      </c>
      <c r="J88">
        <v>11620</v>
      </c>
      <c r="K88">
        <v>10258</v>
      </c>
      <c r="L88">
        <v>10306</v>
      </c>
      <c r="M88">
        <v>10436</v>
      </c>
      <c r="N88">
        <v>10390</v>
      </c>
      <c r="O88">
        <v>10589</v>
      </c>
      <c r="P88">
        <v>10687</v>
      </c>
      <c r="Q88">
        <v>10611</v>
      </c>
      <c r="R88">
        <v>10608</v>
      </c>
    </row>
    <row r="89" spans="1:18" x14ac:dyDescent="0.25">
      <c r="C89">
        <v>9940</v>
      </c>
      <c r="D89">
        <v>9999</v>
      </c>
      <c r="E89">
        <v>9884</v>
      </c>
      <c r="F89">
        <v>10100</v>
      </c>
      <c r="G89">
        <v>11395</v>
      </c>
      <c r="H89">
        <v>11236</v>
      </c>
      <c r="I89">
        <v>11364</v>
      </c>
      <c r="J89">
        <v>11301</v>
      </c>
      <c r="K89">
        <v>10263</v>
      </c>
      <c r="L89">
        <v>10458</v>
      </c>
      <c r="M89">
        <v>10415</v>
      </c>
      <c r="N89">
        <v>10461</v>
      </c>
      <c r="O89">
        <v>10632</v>
      </c>
      <c r="P89">
        <v>10704</v>
      </c>
      <c r="Q89">
        <v>10696</v>
      </c>
      <c r="R89">
        <v>10573</v>
      </c>
    </row>
    <row r="90" spans="1:18" x14ac:dyDescent="0.25">
      <c r="C90">
        <v>9816</v>
      </c>
      <c r="D90">
        <v>9922</v>
      </c>
      <c r="E90">
        <v>9713</v>
      </c>
      <c r="F90">
        <v>9887</v>
      </c>
      <c r="G90">
        <v>11672</v>
      </c>
      <c r="H90">
        <v>11592</v>
      </c>
      <c r="I90">
        <v>11759</v>
      </c>
      <c r="J90">
        <v>11763</v>
      </c>
      <c r="K90">
        <v>10563</v>
      </c>
      <c r="L90">
        <v>10428</v>
      </c>
      <c r="M90">
        <v>10646</v>
      </c>
      <c r="N90">
        <v>10722</v>
      </c>
      <c r="O90">
        <v>10670</v>
      </c>
      <c r="P90">
        <v>10713</v>
      </c>
      <c r="Q90">
        <v>10997</v>
      </c>
      <c r="R90">
        <v>10924</v>
      </c>
    </row>
    <row r="91" spans="1:18" x14ac:dyDescent="0.25">
      <c r="C91">
        <v>9941</v>
      </c>
      <c r="D91">
        <v>9956</v>
      </c>
      <c r="E91">
        <v>9868</v>
      </c>
      <c r="F91">
        <v>9939</v>
      </c>
      <c r="G91">
        <v>11813</v>
      </c>
      <c r="H91">
        <v>11860</v>
      </c>
      <c r="I91">
        <v>11709</v>
      </c>
      <c r="J91">
        <v>11750</v>
      </c>
      <c r="K91">
        <v>10100</v>
      </c>
      <c r="L91">
        <v>10170</v>
      </c>
      <c r="M91">
        <v>10162</v>
      </c>
      <c r="N91">
        <v>10581</v>
      </c>
      <c r="O91">
        <v>11163</v>
      </c>
      <c r="P91">
        <v>11057</v>
      </c>
      <c r="Q91">
        <v>11100</v>
      </c>
      <c r="R91">
        <v>11262</v>
      </c>
    </row>
    <row r="92" spans="1:18" x14ac:dyDescent="0.25">
      <c r="C92">
        <f>AVERAGE(C2:C91)</f>
        <v>9834.9666666666672</v>
      </c>
      <c r="D92">
        <f t="shared" ref="D92:R92" si="0">AVERAGE(D2:D91)</f>
        <v>9937.9</v>
      </c>
      <c r="E92">
        <f t="shared" si="0"/>
        <v>9805.3888888888887</v>
      </c>
      <c r="F92">
        <f t="shared" si="0"/>
        <v>9943.2999999999993</v>
      </c>
      <c r="G92">
        <f t="shared" si="0"/>
        <v>11614.088888888889</v>
      </c>
      <c r="H92">
        <f t="shared" si="0"/>
        <v>11548.333333333334</v>
      </c>
      <c r="I92">
        <f t="shared" si="0"/>
        <v>11583.844444444445</v>
      </c>
      <c r="J92">
        <f t="shared" si="0"/>
        <v>11583.566666666668</v>
      </c>
      <c r="K92">
        <f t="shared" si="0"/>
        <v>10391</v>
      </c>
      <c r="L92">
        <f t="shared" si="0"/>
        <v>10368.544444444444</v>
      </c>
      <c r="M92">
        <f t="shared" si="0"/>
        <v>10552.233333333334</v>
      </c>
      <c r="N92">
        <f t="shared" si="0"/>
        <v>10572.044444444444</v>
      </c>
      <c r="O92">
        <f t="shared" si="0"/>
        <v>10889.9</v>
      </c>
      <c r="P92">
        <f t="shared" si="0"/>
        <v>10863.1</v>
      </c>
      <c r="Q92">
        <f t="shared" si="0"/>
        <v>10888.433333333332</v>
      </c>
      <c r="R92">
        <f t="shared" si="0"/>
        <v>10903.5</v>
      </c>
    </row>
    <row r="94" spans="1:18" x14ac:dyDescent="0.25">
      <c r="A94" t="s">
        <v>104</v>
      </c>
      <c r="B94" t="s">
        <v>1024</v>
      </c>
    </row>
    <row r="95" spans="1:18" x14ac:dyDescent="0.25">
      <c r="C95">
        <v>9420</v>
      </c>
      <c r="D95">
        <v>9529</v>
      </c>
      <c r="E95">
        <v>9403</v>
      </c>
      <c r="F95">
        <v>9667</v>
      </c>
      <c r="G95">
        <v>10052</v>
      </c>
      <c r="H95">
        <v>9804</v>
      </c>
      <c r="I95">
        <v>10065</v>
      </c>
      <c r="J95">
        <v>9903</v>
      </c>
      <c r="K95">
        <v>9961</v>
      </c>
      <c r="L95">
        <v>9936</v>
      </c>
      <c r="M95">
        <v>9998</v>
      </c>
      <c r="N95">
        <v>9980</v>
      </c>
      <c r="O95">
        <v>10247</v>
      </c>
      <c r="P95">
        <v>10310</v>
      </c>
      <c r="Q95">
        <v>10183</v>
      </c>
      <c r="R95">
        <v>10175</v>
      </c>
    </row>
    <row r="96" spans="1:18" x14ac:dyDescent="0.25">
      <c r="C96">
        <v>10171</v>
      </c>
      <c r="D96">
        <v>10263</v>
      </c>
      <c r="E96">
        <v>10062</v>
      </c>
      <c r="F96">
        <v>10221</v>
      </c>
      <c r="G96">
        <v>10656</v>
      </c>
      <c r="H96">
        <v>10444</v>
      </c>
      <c r="I96">
        <v>10542</v>
      </c>
      <c r="J96">
        <v>10235</v>
      </c>
      <c r="K96">
        <v>10397</v>
      </c>
      <c r="L96">
        <v>10346</v>
      </c>
      <c r="M96">
        <v>10477</v>
      </c>
      <c r="N96">
        <v>10376</v>
      </c>
      <c r="O96">
        <v>10678</v>
      </c>
      <c r="P96">
        <v>10408</v>
      </c>
      <c r="Q96">
        <v>10442</v>
      </c>
      <c r="R96">
        <v>10505</v>
      </c>
    </row>
    <row r="97" spans="3:18" x14ac:dyDescent="0.25">
      <c r="C97">
        <v>10352</v>
      </c>
      <c r="D97">
        <v>10595</v>
      </c>
      <c r="E97">
        <v>10508</v>
      </c>
      <c r="F97">
        <v>10615</v>
      </c>
      <c r="G97">
        <v>10754</v>
      </c>
      <c r="H97">
        <v>10627</v>
      </c>
      <c r="I97">
        <v>10761</v>
      </c>
      <c r="J97">
        <v>10673</v>
      </c>
      <c r="K97">
        <v>10515</v>
      </c>
      <c r="L97">
        <v>10645</v>
      </c>
      <c r="M97">
        <v>10583</v>
      </c>
      <c r="N97">
        <v>10418</v>
      </c>
      <c r="O97">
        <v>10980</v>
      </c>
      <c r="P97">
        <v>11169</v>
      </c>
      <c r="Q97">
        <v>11206</v>
      </c>
      <c r="R97">
        <v>11123</v>
      </c>
    </row>
    <row r="98" spans="3:18" x14ac:dyDescent="0.25">
      <c r="C98">
        <v>10198</v>
      </c>
      <c r="D98">
        <v>10338</v>
      </c>
      <c r="E98">
        <v>10170</v>
      </c>
      <c r="F98">
        <v>10337</v>
      </c>
      <c r="G98">
        <v>10376</v>
      </c>
      <c r="H98">
        <v>10508</v>
      </c>
      <c r="I98">
        <v>10408</v>
      </c>
      <c r="J98">
        <v>10509</v>
      </c>
      <c r="K98">
        <v>10283</v>
      </c>
      <c r="L98">
        <v>10345</v>
      </c>
      <c r="M98">
        <v>10594</v>
      </c>
      <c r="N98">
        <v>10507</v>
      </c>
      <c r="O98">
        <v>10920</v>
      </c>
      <c r="P98">
        <v>11006</v>
      </c>
      <c r="Q98">
        <v>10963</v>
      </c>
      <c r="R98">
        <v>10681</v>
      </c>
    </row>
    <row r="99" spans="3:18" x14ac:dyDescent="0.25">
      <c r="C99">
        <v>10213</v>
      </c>
      <c r="D99">
        <v>10296</v>
      </c>
      <c r="E99">
        <v>10191</v>
      </c>
      <c r="F99">
        <v>10308</v>
      </c>
      <c r="G99">
        <v>10392</v>
      </c>
      <c r="H99">
        <v>10549</v>
      </c>
      <c r="I99">
        <v>10448</v>
      </c>
      <c r="J99">
        <v>10409</v>
      </c>
      <c r="K99">
        <v>10414</v>
      </c>
      <c r="L99">
        <v>10211</v>
      </c>
      <c r="M99">
        <v>10053</v>
      </c>
      <c r="N99">
        <v>10209</v>
      </c>
      <c r="O99">
        <v>10907</v>
      </c>
      <c r="P99">
        <v>10934</v>
      </c>
      <c r="Q99">
        <v>11110</v>
      </c>
      <c r="R99">
        <v>11072</v>
      </c>
    </row>
    <row r="100" spans="3:18" x14ac:dyDescent="0.25">
      <c r="C100">
        <v>10337</v>
      </c>
      <c r="D100">
        <v>10478</v>
      </c>
      <c r="E100">
        <v>10427</v>
      </c>
      <c r="F100">
        <v>10437</v>
      </c>
      <c r="G100">
        <v>10117</v>
      </c>
      <c r="H100">
        <v>9918</v>
      </c>
      <c r="I100">
        <v>10132</v>
      </c>
      <c r="J100">
        <v>10021</v>
      </c>
      <c r="K100">
        <v>10380</v>
      </c>
      <c r="L100">
        <v>10258</v>
      </c>
      <c r="M100">
        <v>10622</v>
      </c>
      <c r="N100">
        <v>10409</v>
      </c>
      <c r="O100">
        <v>10651</v>
      </c>
      <c r="P100">
        <v>10926</v>
      </c>
      <c r="Q100">
        <v>10886</v>
      </c>
      <c r="R100">
        <v>11307</v>
      </c>
    </row>
    <row r="101" spans="3:18" x14ac:dyDescent="0.25">
      <c r="C101">
        <v>10062</v>
      </c>
      <c r="D101">
        <v>10215</v>
      </c>
      <c r="E101">
        <v>10084</v>
      </c>
      <c r="F101">
        <v>10151</v>
      </c>
      <c r="G101">
        <v>10908</v>
      </c>
      <c r="H101">
        <v>10895</v>
      </c>
      <c r="I101">
        <v>10934</v>
      </c>
      <c r="J101">
        <v>10860</v>
      </c>
      <c r="K101">
        <v>10395</v>
      </c>
      <c r="L101">
        <v>10324</v>
      </c>
      <c r="M101">
        <v>10123</v>
      </c>
      <c r="N101">
        <v>10165</v>
      </c>
      <c r="O101">
        <v>11074</v>
      </c>
      <c r="P101">
        <v>11148</v>
      </c>
      <c r="Q101">
        <v>11040</v>
      </c>
      <c r="R101">
        <v>10978</v>
      </c>
    </row>
    <row r="102" spans="3:18" x14ac:dyDescent="0.25">
      <c r="C102">
        <v>9179</v>
      </c>
      <c r="D102">
        <v>9317</v>
      </c>
      <c r="E102">
        <v>9288</v>
      </c>
      <c r="F102">
        <v>9427</v>
      </c>
      <c r="G102">
        <v>9080</v>
      </c>
      <c r="H102">
        <v>9284</v>
      </c>
      <c r="I102">
        <v>9105</v>
      </c>
      <c r="J102">
        <v>9268</v>
      </c>
      <c r="K102">
        <v>9163</v>
      </c>
      <c r="L102">
        <v>8906</v>
      </c>
      <c r="M102">
        <v>9232</v>
      </c>
      <c r="N102">
        <v>9175</v>
      </c>
      <c r="O102">
        <v>9785</v>
      </c>
      <c r="P102">
        <v>9870</v>
      </c>
      <c r="Q102">
        <v>10110</v>
      </c>
      <c r="R102">
        <v>10167</v>
      </c>
    </row>
    <row r="103" spans="3:18" x14ac:dyDescent="0.25">
      <c r="C103">
        <v>10377</v>
      </c>
      <c r="D103">
        <v>10535</v>
      </c>
      <c r="E103">
        <v>10291</v>
      </c>
      <c r="F103">
        <v>10375</v>
      </c>
      <c r="G103">
        <v>10614</v>
      </c>
      <c r="H103">
        <v>10569</v>
      </c>
      <c r="I103">
        <v>10492</v>
      </c>
      <c r="J103">
        <v>10680</v>
      </c>
      <c r="K103">
        <v>10380</v>
      </c>
      <c r="L103">
        <v>10278</v>
      </c>
      <c r="M103">
        <v>10210</v>
      </c>
      <c r="N103">
        <v>10253</v>
      </c>
      <c r="O103">
        <v>11149</v>
      </c>
      <c r="P103">
        <v>11038</v>
      </c>
      <c r="Q103">
        <v>10719</v>
      </c>
      <c r="R103">
        <v>10819</v>
      </c>
    </row>
    <row r="104" spans="3:18" x14ac:dyDescent="0.25">
      <c r="C104">
        <v>10248</v>
      </c>
      <c r="D104">
        <v>10310</v>
      </c>
      <c r="E104">
        <v>10125</v>
      </c>
      <c r="F104">
        <v>10296</v>
      </c>
      <c r="G104">
        <v>10693</v>
      </c>
      <c r="H104">
        <v>10666</v>
      </c>
      <c r="I104">
        <v>10607</v>
      </c>
      <c r="J104">
        <v>10513</v>
      </c>
      <c r="K104">
        <v>10212</v>
      </c>
      <c r="L104">
        <v>10077</v>
      </c>
      <c r="M104">
        <v>10531</v>
      </c>
      <c r="N104">
        <v>10346</v>
      </c>
      <c r="O104">
        <v>10896</v>
      </c>
      <c r="P104">
        <v>10827</v>
      </c>
      <c r="Q104">
        <v>11182</v>
      </c>
      <c r="R104">
        <v>11149</v>
      </c>
    </row>
    <row r="105" spans="3:18" x14ac:dyDescent="0.25">
      <c r="C105">
        <v>9650</v>
      </c>
      <c r="D105">
        <v>9719</v>
      </c>
      <c r="E105">
        <v>9577</v>
      </c>
      <c r="F105">
        <v>9766</v>
      </c>
      <c r="G105">
        <v>9945</v>
      </c>
      <c r="H105">
        <v>9834</v>
      </c>
      <c r="I105">
        <v>9971</v>
      </c>
      <c r="J105">
        <v>9835</v>
      </c>
      <c r="K105">
        <v>10143</v>
      </c>
      <c r="L105">
        <v>9836</v>
      </c>
      <c r="M105">
        <v>9649</v>
      </c>
      <c r="N105">
        <v>9630</v>
      </c>
      <c r="O105">
        <v>10582</v>
      </c>
      <c r="P105">
        <v>10420</v>
      </c>
      <c r="Q105">
        <v>10843</v>
      </c>
      <c r="R105">
        <v>10555</v>
      </c>
    </row>
    <row r="106" spans="3:18" x14ac:dyDescent="0.25">
      <c r="C106">
        <v>9983</v>
      </c>
      <c r="D106">
        <v>10048</v>
      </c>
      <c r="E106">
        <v>9898</v>
      </c>
      <c r="F106">
        <v>10086</v>
      </c>
      <c r="G106">
        <v>9937</v>
      </c>
      <c r="H106">
        <v>9733</v>
      </c>
      <c r="I106">
        <v>9720</v>
      </c>
      <c r="J106">
        <v>9876</v>
      </c>
      <c r="K106">
        <v>10010</v>
      </c>
      <c r="L106">
        <v>10233</v>
      </c>
      <c r="M106">
        <v>9803</v>
      </c>
      <c r="N106">
        <v>10076</v>
      </c>
      <c r="O106">
        <v>10514</v>
      </c>
      <c r="P106">
        <v>10533</v>
      </c>
      <c r="Q106">
        <v>10700</v>
      </c>
      <c r="R106">
        <v>10677</v>
      </c>
    </row>
    <row r="107" spans="3:18" x14ac:dyDescent="0.25">
      <c r="C107">
        <v>10160</v>
      </c>
      <c r="D107">
        <v>10235</v>
      </c>
      <c r="E107">
        <v>10081</v>
      </c>
      <c r="F107">
        <v>10214</v>
      </c>
      <c r="G107">
        <v>10311</v>
      </c>
      <c r="H107">
        <v>10287</v>
      </c>
      <c r="I107">
        <v>10343</v>
      </c>
      <c r="J107">
        <v>10092</v>
      </c>
      <c r="K107">
        <v>9934</v>
      </c>
      <c r="L107">
        <v>10017</v>
      </c>
      <c r="M107">
        <v>10114</v>
      </c>
      <c r="N107">
        <v>10192</v>
      </c>
      <c r="O107">
        <v>10443</v>
      </c>
      <c r="P107">
        <v>10366</v>
      </c>
      <c r="Q107">
        <v>10309</v>
      </c>
      <c r="R107">
        <v>10485</v>
      </c>
    </row>
    <row r="108" spans="3:18" x14ac:dyDescent="0.25">
      <c r="C108">
        <v>9681</v>
      </c>
      <c r="D108">
        <v>9774</v>
      </c>
      <c r="E108">
        <v>9675</v>
      </c>
      <c r="F108">
        <v>9881</v>
      </c>
      <c r="G108">
        <v>9985</v>
      </c>
      <c r="H108">
        <v>10017</v>
      </c>
      <c r="I108">
        <v>9970</v>
      </c>
      <c r="J108">
        <v>10020</v>
      </c>
      <c r="K108">
        <v>9861</v>
      </c>
      <c r="L108">
        <v>9717</v>
      </c>
      <c r="M108">
        <v>9942</v>
      </c>
      <c r="N108">
        <v>9968</v>
      </c>
      <c r="O108">
        <v>10359</v>
      </c>
      <c r="P108">
        <v>10348</v>
      </c>
      <c r="Q108">
        <v>10584</v>
      </c>
      <c r="R108">
        <v>10657</v>
      </c>
    </row>
    <row r="109" spans="3:18" x14ac:dyDescent="0.25">
      <c r="C109">
        <v>9605</v>
      </c>
      <c r="D109">
        <v>9654</v>
      </c>
      <c r="E109">
        <v>9560</v>
      </c>
      <c r="F109">
        <v>9806</v>
      </c>
      <c r="G109">
        <v>10102</v>
      </c>
      <c r="H109">
        <v>9778</v>
      </c>
      <c r="I109">
        <v>10058</v>
      </c>
      <c r="J109">
        <v>9860</v>
      </c>
      <c r="K109">
        <v>9897</v>
      </c>
      <c r="L109">
        <v>9904</v>
      </c>
      <c r="M109">
        <v>9968</v>
      </c>
      <c r="N109">
        <v>10013</v>
      </c>
      <c r="O109">
        <v>10269</v>
      </c>
      <c r="P109">
        <v>10307</v>
      </c>
      <c r="Q109">
        <v>10298</v>
      </c>
      <c r="R109">
        <v>10197</v>
      </c>
    </row>
    <row r="110" spans="3:18" x14ac:dyDescent="0.25">
      <c r="C110">
        <v>10022</v>
      </c>
      <c r="D110">
        <v>10190</v>
      </c>
      <c r="E110">
        <v>10075</v>
      </c>
      <c r="F110">
        <v>10099</v>
      </c>
      <c r="G110">
        <v>10189</v>
      </c>
      <c r="H110">
        <v>10166</v>
      </c>
      <c r="I110">
        <v>10042</v>
      </c>
      <c r="J110">
        <v>10076</v>
      </c>
      <c r="K110">
        <v>10124</v>
      </c>
      <c r="L110">
        <v>10047</v>
      </c>
      <c r="M110">
        <v>10171</v>
      </c>
      <c r="N110">
        <v>10372</v>
      </c>
      <c r="O110">
        <v>10959</v>
      </c>
      <c r="P110">
        <v>10825</v>
      </c>
      <c r="Q110">
        <v>10601</v>
      </c>
      <c r="R110">
        <v>10979</v>
      </c>
    </row>
    <row r="111" spans="3:18" x14ac:dyDescent="0.25">
      <c r="C111">
        <v>9950</v>
      </c>
      <c r="D111">
        <v>10100</v>
      </c>
      <c r="E111">
        <v>9952</v>
      </c>
      <c r="F111">
        <v>10031</v>
      </c>
      <c r="G111">
        <v>10163</v>
      </c>
      <c r="H111">
        <v>10446</v>
      </c>
      <c r="I111">
        <v>10135</v>
      </c>
      <c r="J111">
        <v>10172</v>
      </c>
      <c r="K111">
        <v>10036</v>
      </c>
      <c r="L111">
        <v>9925</v>
      </c>
      <c r="M111">
        <v>10150</v>
      </c>
      <c r="N111">
        <v>9875</v>
      </c>
      <c r="O111">
        <v>10550</v>
      </c>
      <c r="P111">
        <v>10577</v>
      </c>
      <c r="Q111">
        <v>10744</v>
      </c>
      <c r="R111">
        <v>10802</v>
      </c>
    </row>
    <row r="112" spans="3:18" x14ac:dyDescent="0.25">
      <c r="C112">
        <v>9380</v>
      </c>
      <c r="D112">
        <v>9379</v>
      </c>
      <c r="E112">
        <v>9371</v>
      </c>
      <c r="F112">
        <v>9475</v>
      </c>
      <c r="G112">
        <v>9373</v>
      </c>
      <c r="H112">
        <v>9286</v>
      </c>
      <c r="I112">
        <v>9307</v>
      </c>
      <c r="J112">
        <v>9441</v>
      </c>
      <c r="K112">
        <v>9239</v>
      </c>
      <c r="L112">
        <v>9417</v>
      </c>
      <c r="M112">
        <v>9284</v>
      </c>
      <c r="N112">
        <v>9214</v>
      </c>
      <c r="O112">
        <v>10157</v>
      </c>
      <c r="P112">
        <v>9981</v>
      </c>
      <c r="Q112">
        <v>9948</v>
      </c>
      <c r="R112">
        <v>9823</v>
      </c>
    </row>
    <row r="113" spans="3:18" x14ac:dyDescent="0.25">
      <c r="C113">
        <v>9336</v>
      </c>
      <c r="D113">
        <v>9429</v>
      </c>
      <c r="E113">
        <v>9421</v>
      </c>
      <c r="F113">
        <v>9513</v>
      </c>
      <c r="G113">
        <v>9708</v>
      </c>
      <c r="H113">
        <v>9633</v>
      </c>
      <c r="I113">
        <v>9619</v>
      </c>
      <c r="J113">
        <v>9825</v>
      </c>
      <c r="K113">
        <v>9614</v>
      </c>
      <c r="L113">
        <v>9503</v>
      </c>
      <c r="M113">
        <v>9521</v>
      </c>
      <c r="N113">
        <v>9635</v>
      </c>
      <c r="O113">
        <v>10289</v>
      </c>
      <c r="P113">
        <v>10235</v>
      </c>
      <c r="Q113">
        <v>9939</v>
      </c>
      <c r="R113">
        <v>10356</v>
      </c>
    </row>
    <row r="114" spans="3:18" x14ac:dyDescent="0.25">
      <c r="C114">
        <v>9845</v>
      </c>
      <c r="D114">
        <v>9912</v>
      </c>
      <c r="E114">
        <v>9841</v>
      </c>
      <c r="F114">
        <v>10006</v>
      </c>
      <c r="G114">
        <v>10317</v>
      </c>
      <c r="H114">
        <v>10503</v>
      </c>
      <c r="I114">
        <v>10380</v>
      </c>
      <c r="J114">
        <v>10550</v>
      </c>
      <c r="K114">
        <v>10091</v>
      </c>
      <c r="L114">
        <v>10228</v>
      </c>
      <c r="M114">
        <v>10216</v>
      </c>
      <c r="N114">
        <v>10145</v>
      </c>
      <c r="O114">
        <v>10811</v>
      </c>
      <c r="P114">
        <v>10845</v>
      </c>
      <c r="Q114">
        <v>11147</v>
      </c>
      <c r="R114">
        <v>10916</v>
      </c>
    </row>
    <row r="115" spans="3:18" x14ac:dyDescent="0.25">
      <c r="C115">
        <v>9479</v>
      </c>
      <c r="D115">
        <v>9562</v>
      </c>
      <c r="E115">
        <v>9494</v>
      </c>
      <c r="F115">
        <v>9589</v>
      </c>
      <c r="G115">
        <v>9755</v>
      </c>
      <c r="H115">
        <v>9853</v>
      </c>
      <c r="I115">
        <v>9711</v>
      </c>
      <c r="J115">
        <v>9841</v>
      </c>
      <c r="K115">
        <v>9610</v>
      </c>
      <c r="L115">
        <v>9930</v>
      </c>
      <c r="M115">
        <v>9984</v>
      </c>
      <c r="N115">
        <v>9912</v>
      </c>
      <c r="O115">
        <v>10402</v>
      </c>
      <c r="P115">
        <v>10077</v>
      </c>
      <c r="Q115">
        <v>10119</v>
      </c>
      <c r="R115">
        <v>10470</v>
      </c>
    </row>
    <row r="116" spans="3:18" x14ac:dyDescent="0.25">
      <c r="C116">
        <v>9403</v>
      </c>
      <c r="D116">
        <v>9533</v>
      </c>
      <c r="E116">
        <v>9417</v>
      </c>
      <c r="F116">
        <v>9614</v>
      </c>
      <c r="G116">
        <v>10053</v>
      </c>
      <c r="H116">
        <v>9953</v>
      </c>
      <c r="I116">
        <v>10026</v>
      </c>
      <c r="J116">
        <v>9974</v>
      </c>
      <c r="K116">
        <v>9577</v>
      </c>
      <c r="L116">
        <v>9819</v>
      </c>
      <c r="M116">
        <v>9752</v>
      </c>
      <c r="N116">
        <v>9738</v>
      </c>
      <c r="O116">
        <v>10173</v>
      </c>
      <c r="P116">
        <v>10166</v>
      </c>
      <c r="Q116">
        <v>10453</v>
      </c>
      <c r="R116">
        <v>10493</v>
      </c>
    </row>
    <row r="117" spans="3:18" x14ac:dyDescent="0.25">
      <c r="C117">
        <v>9939</v>
      </c>
      <c r="D117">
        <v>10073</v>
      </c>
      <c r="E117">
        <v>10016</v>
      </c>
      <c r="F117">
        <v>10043</v>
      </c>
      <c r="G117">
        <v>9879</v>
      </c>
      <c r="H117">
        <v>10329</v>
      </c>
      <c r="I117">
        <v>9972</v>
      </c>
      <c r="J117">
        <v>10238</v>
      </c>
      <c r="K117">
        <v>10299</v>
      </c>
      <c r="L117">
        <v>10337</v>
      </c>
      <c r="M117">
        <v>10043</v>
      </c>
      <c r="N117">
        <v>9931</v>
      </c>
      <c r="O117">
        <v>10690</v>
      </c>
      <c r="P117">
        <v>10832</v>
      </c>
      <c r="Q117">
        <v>10806</v>
      </c>
      <c r="R117">
        <v>10784</v>
      </c>
    </row>
    <row r="118" spans="3:18" x14ac:dyDescent="0.25">
      <c r="C118">
        <v>9684</v>
      </c>
      <c r="D118">
        <v>9710</v>
      </c>
      <c r="E118">
        <v>9698</v>
      </c>
      <c r="F118">
        <v>9848</v>
      </c>
      <c r="G118">
        <v>9765</v>
      </c>
      <c r="H118">
        <v>9834</v>
      </c>
      <c r="I118">
        <v>9719</v>
      </c>
      <c r="J118">
        <v>9808</v>
      </c>
      <c r="K118">
        <v>9688</v>
      </c>
      <c r="L118">
        <v>9671</v>
      </c>
      <c r="M118">
        <v>9979</v>
      </c>
      <c r="N118">
        <v>9858</v>
      </c>
      <c r="O118">
        <v>10035</v>
      </c>
      <c r="P118">
        <v>10146</v>
      </c>
      <c r="Q118">
        <v>10302</v>
      </c>
      <c r="R118">
        <v>10400</v>
      </c>
    </row>
    <row r="119" spans="3:18" x14ac:dyDescent="0.25">
      <c r="C119">
        <v>9584</v>
      </c>
      <c r="D119">
        <v>9760</v>
      </c>
      <c r="E119">
        <v>9633</v>
      </c>
      <c r="F119">
        <v>9734</v>
      </c>
      <c r="G119">
        <v>10155</v>
      </c>
      <c r="H119">
        <v>10410</v>
      </c>
      <c r="I119">
        <v>10158</v>
      </c>
      <c r="J119">
        <v>10009</v>
      </c>
      <c r="K119">
        <v>9787</v>
      </c>
      <c r="L119">
        <v>9985</v>
      </c>
      <c r="M119">
        <v>10228</v>
      </c>
      <c r="N119">
        <v>9941</v>
      </c>
      <c r="O119">
        <v>10564</v>
      </c>
      <c r="P119">
        <v>10690</v>
      </c>
      <c r="Q119">
        <v>10617</v>
      </c>
      <c r="R119">
        <v>10752</v>
      </c>
    </row>
    <row r="120" spans="3:18" x14ac:dyDescent="0.25">
      <c r="C120">
        <v>10112</v>
      </c>
      <c r="D120">
        <v>10150</v>
      </c>
      <c r="E120">
        <v>9968</v>
      </c>
      <c r="F120">
        <v>10218</v>
      </c>
      <c r="G120">
        <v>10068</v>
      </c>
      <c r="H120">
        <v>9936</v>
      </c>
      <c r="I120">
        <v>10004</v>
      </c>
      <c r="J120">
        <v>10113</v>
      </c>
      <c r="K120">
        <v>10312</v>
      </c>
      <c r="L120">
        <v>9954</v>
      </c>
      <c r="M120">
        <v>10294</v>
      </c>
      <c r="N120">
        <v>10020</v>
      </c>
      <c r="O120">
        <v>11036</v>
      </c>
      <c r="P120">
        <v>10811</v>
      </c>
      <c r="Q120">
        <v>10690</v>
      </c>
      <c r="R120">
        <v>10785</v>
      </c>
    </row>
    <row r="121" spans="3:18" x14ac:dyDescent="0.25">
      <c r="C121">
        <v>9912</v>
      </c>
      <c r="D121">
        <v>9990</v>
      </c>
      <c r="E121">
        <v>9861</v>
      </c>
      <c r="F121">
        <v>10048</v>
      </c>
      <c r="G121">
        <v>10341</v>
      </c>
      <c r="H121">
        <v>10109</v>
      </c>
      <c r="I121">
        <v>10334</v>
      </c>
      <c r="J121">
        <v>10319</v>
      </c>
      <c r="K121">
        <v>10155</v>
      </c>
      <c r="L121">
        <v>10112</v>
      </c>
      <c r="M121">
        <v>10176</v>
      </c>
      <c r="N121">
        <v>10045</v>
      </c>
      <c r="O121">
        <v>10389</v>
      </c>
      <c r="P121">
        <v>10674</v>
      </c>
      <c r="Q121">
        <v>10806</v>
      </c>
      <c r="R121">
        <v>10880</v>
      </c>
    </row>
    <row r="122" spans="3:18" x14ac:dyDescent="0.25">
      <c r="C122">
        <v>9545</v>
      </c>
      <c r="D122">
        <v>9609</v>
      </c>
      <c r="E122">
        <v>9409</v>
      </c>
      <c r="F122">
        <v>9582</v>
      </c>
      <c r="G122">
        <v>9418</v>
      </c>
      <c r="H122">
        <v>9441</v>
      </c>
      <c r="I122">
        <v>9501</v>
      </c>
      <c r="J122">
        <v>9244</v>
      </c>
      <c r="K122">
        <v>9696</v>
      </c>
      <c r="L122">
        <v>9613</v>
      </c>
      <c r="M122">
        <v>9404</v>
      </c>
      <c r="N122">
        <v>9477</v>
      </c>
      <c r="O122">
        <v>10725</v>
      </c>
      <c r="P122">
        <v>10233</v>
      </c>
      <c r="Q122">
        <v>10414</v>
      </c>
      <c r="R122">
        <v>10441</v>
      </c>
    </row>
    <row r="123" spans="3:18" x14ac:dyDescent="0.25">
      <c r="C123">
        <v>9728</v>
      </c>
      <c r="D123">
        <v>9873</v>
      </c>
      <c r="E123">
        <v>9703</v>
      </c>
      <c r="F123">
        <v>9837</v>
      </c>
      <c r="G123">
        <v>10189</v>
      </c>
      <c r="H123">
        <v>10207</v>
      </c>
      <c r="I123">
        <v>10155</v>
      </c>
      <c r="J123">
        <v>10186</v>
      </c>
      <c r="K123">
        <v>10193</v>
      </c>
      <c r="L123">
        <v>10115</v>
      </c>
      <c r="M123">
        <v>10259</v>
      </c>
      <c r="N123">
        <v>10349</v>
      </c>
      <c r="O123">
        <v>10490</v>
      </c>
      <c r="P123">
        <v>10578</v>
      </c>
      <c r="Q123">
        <v>10414</v>
      </c>
      <c r="R123">
        <v>10467</v>
      </c>
    </row>
    <row r="124" spans="3:18" x14ac:dyDescent="0.25">
      <c r="C124">
        <v>10009</v>
      </c>
      <c r="D124">
        <v>10159</v>
      </c>
      <c r="E124">
        <v>9949</v>
      </c>
      <c r="F124">
        <v>10067</v>
      </c>
      <c r="G124">
        <v>10263</v>
      </c>
      <c r="H124">
        <v>10069</v>
      </c>
      <c r="I124">
        <v>10373</v>
      </c>
      <c r="J124">
        <v>9972</v>
      </c>
      <c r="K124">
        <v>10243</v>
      </c>
      <c r="L124">
        <v>10236</v>
      </c>
      <c r="M124">
        <v>9936</v>
      </c>
      <c r="N124">
        <v>10011</v>
      </c>
      <c r="O124">
        <v>10665</v>
      </c>
      <c r="P124">
        <v>10554</v>
      </c>
      <c r="Q124">
        <v>10441</v>
      </c>
      <c r="R124">
        <v>10353</v>
      </c>
    </row>
    <row r="125" spans="3:18" x14ac:dyDescent="0.25">
      <c r="C125">
        <v>9838</v>
      </c>
      <c r="D125">
        <v>9906</v>
      </c>
      <c r="E125">
        <v>9732</v>
      </c>
      <c r="F125">
        <v>9908</v>
      </c>
      <c r="G125">
        <v>10045</v>
      </c>
      <c r="H125">
        <v>10090</v>
      </c>
      <c r="I125">
        <v>9938</v>
      </c>
      <c r="J125">
        <v>10203</v>
      </c>
      <c r="K125">
        <v>9649</v>
      </c>
      <c r="L125">
        <v>9726</v>
      </c>
      <c r="M125">
        <v>9812</v>
      </c>
      <c r="N125">
        <v>9803</v>
      </c>
      <c r="O125">
        <v>10343</v>
      </c>
      <c r="P125">
        <v>10185</v>
      </c>
      <c r="Q125">
        <v>10399</v>
      </c>
      <c r="R125">
        <v>10161</v>
      </c>
    </row>
    <row r="126" spans="3:18" x14ac:dyDescent="0.25">
      <c r="C126">
        <v>10178</v>
      </c>
      <c r="D126">
        <v>10360</v>
      </c>
      <c r="E126">
        <v>10221</v>
      </c>
      <c r="F126">
        <v>10338</v>
      </c>
      <c r="G126">
        <v>10668</v>
      </c>
      <c r="H126">
        <v>10478</v>
      </c>
      <c r="I126">
        <v>10598</v>
      </c>
      <c r="J126">
        <v>10540</v>
      </c>
      <c r="K126">
        <v>10818</v>
      </c>
      <c r="L126">
        <v>10551</v>
      </c>
      <c r="M126">
        <v>10826</v>
      </c>
      <c r="N126">
        <v>10835</v>
      </c>
      <c r="O126">
        <v>10954</v>
      </c>
      <c r="P126">
        <v>10981</v>
      </c>
      <c r="Q126">
        <v>11060</v>
      </c>
      <c r="R126">
        <v>11307</v>
      </c>
    </row>
    <row r="127" spans="3:18" x14ac:dyDescent="0.25">
      <c r="C127">
        <v>9562</v>
      </c>
      <c r="D127">
        <v>9663</v>
      </c>
      <c r="E127">
        <v>9555</v>
      </c>
      <c r="F127">
        <v>9626</v>
      </c>
      <c r="G127">
        <v>9550</v>
      </c>
      <c r="H127">
        <v>9479</v>
      </c>
      <c r="I127">
        <v>9508</v>
      </c>
      <c r="J127">
        <v>9331</v>
      </c>
      <c r="K127">
        <v>9692</v>
      </c>
      <c r="L127">
        <v>9770</v>
      </c>
      <c r="M127">
        <v>9720</v>
      </c>
      <c r="N127">
        <v>9601</v>
      </c>
      <c r="O127">
        <v>10070</v>
      </c>
      <c r="P127">
        <v>9916</v>
      </c>
      <c r="Q127">
        <v>10248</v>
      </c>
      <c r="R127">
        <v>10123</v>
      </c>
    </row>
    <row r="128" spans="3:18" x14ac:dyDescent="0.25">
      <c r="C128">
        <v>9542</v>
      </c>
      <c r="D128">
        <v>9603</v>
      </c>
      <c r="E128">
        <v>9475</v>
      </c>
      <c r="F128">
        <v>9717</v>
      </c>
      <c r="G128">
        <v>9720</v>
      </c>
      <c r="H128">
        <v>9578</v>
      </c>
      <c r="I128">
        <v>9589</v>
      </c>
      <c r="J128">
        <v>9685</v>
      </c>
      <c r="K128">
        <v>9836</v>
      </c>
      <c r="L128">
        <v>9799</v>
      </c>
      <c r="M128">
        <v>9720</v>
      </c>
      <c r="N128">
        <v>9823</v>
      </c>
      <c r="O128">
        <v>10199</v>
      </c>
      <c r="P128">
        <v>10359</v>
      </c>
      <c r="Q128">
        <v>10365</v>
      </c>
      <c r="R128">
        <v>10497</v>
      </c>
    </row>
    <row r="129" spans="3:18" x14ac:dyDescent="0.25">
      <c r="C129">
        <v>9989</v>
      </c>
      <c r="D129">
        <v>10135</v>
      </c>
      <c r="E129">
        <v>9914</v>
      </c>
      <c r="F129">
        <v>10053</v>
      </c>
      <c r="G129">
        <v>10038</v>
      </c>
      <c r="H129">
        <v>10003</v>
      </c>
      <c r="I129">
        <v>10028</v>
      </c>
      <c r="J129">
        <v>9937</v>
      </c>
      <c r="K129">
        <v>10055</v>
      </c>
      <c r="L129">
        <v>10006</v>
      </c>
      <c r="M129">
        <v>9923</v>
      </c>
      <c r="N129">
        <v>9869</v>
      </c>
      <c r="O129">
        <v>10892</v>
      </c>
      <c r="P129">
        <v>11098</v>
      </c>
      <c r="Q129">
        <v>11054</v>
      </c>
      <c r="R129">
        <v>11043</v>
      </c>
    </row>
    <row r="130" spans="3:18" x14ac:dyDescent="0.25">
      <c r="C130">
        <v>9759</v>
      </c>
      <c r="D130">
        <v>10012</v>
      </c>
      <c r="E130">
        <v>9961</v>
      </c>
      <c r="F130">
        <v>10074</v>
      </c>
      <c r="G130">
        <v>10401</v>
      </c>
      <c r="H130">
        <v>10335</v>
      </c>
      <c r="I130">
        <v>10503</v>
      </c>
      <c r="J130">
        <v>10542</v>
      </c>
      <c r="K130">
        <v>10091</v>
      </c>
      <c r="L130">
        <v>10070</v>
      </c>
      <c r="M130">
        <v>10282</v>
      </c>
      <c r="N130">
        <v>10423</v>
      </c>
      <c r="O130">
        <v>10865</v>
      </c>
      <c r="P130">
        <v>10872</v>
      </c>
      <c r="Q130">
        <v>10450</v>
      </c>
      <c r="R130">
        <v>10418</v>
      </c>
    </row>
    <row r="131" spans="3:18" x14ac:dyDescent="0.25">
      <c r="C131">
        <v>9440</v>
      </c>
      <c r="D131">
        <v>9556</v>
      </c>
      <c r="E131">
        <v>9334</v>
      </c>
      <c r="F131">
        <v>9530</v>
      </c>
      <c r="G131">
        <v>9568</v>
      </c>
      <c r="H131">
        <v>9450</v>
      </c>
      <c r="I131">
        <v>9663</v>
      </c>
      <c r="J131">
        <v>9499</v>
      </c>
      <c r="K131">
        <v>9645</v>
      </c>
      <c r="L131">
        <v>9798</v>
      </c>
      <c r="M131">
        <v>9547</v>
      </c>
      <c r="N131">
        <v>9583</v>
      </c>
      <c r="O131">
        <v>9742</v>
      </c>
      <c r="P131">
        <v>9606</v>
      </c>
      <c r="Q131">
        <v>9939</v>
      </c>
      <c r="R131">
        <v>9927</v>
      </c>
    </row>
    <row r="132" spans="3:18" x14ac:dyDescent="0.25">
      <c r="C132">
        <v>10094</v>
      </c>
      <c r="D132">
        <v>10171</v>
      </c>
      <c r="E132">
        <v>10057</v>
      </c>
      <c r="F132">
        <v>10207</v>
      </c>
      <c r="G132">
        <v>10565</v>
      </c>
      <c r="H132">
        <v>10483</v>
      </c>
      <c r="I132">
        <v>10666</v>
      </c>
      <c r="J132">
        <v>10675</v>
      </c>
      <c r="K132">
        <v>10384</v>
      </c>
      <c r="L132">
        <v>10351</v>
      </c>
      <c r="M132">
        <v>10300</v>
      </c>
      <c r="N132">
        <v>10378</v>
      </c>
      <c r="O132">
        <v>10834</v>
      </c>
      <c r="P132">
        <v>11075</v>
      </c>
      <c r="Q132">
        <v>10905</v>
      </c>
      <c r="R132">
        <v>10935</v>
      </c>
    </row>
    <row r="133" spans="3:18" x14ac:dyDescent="0.25">
      <c r="C133">
        <v>10077</v>
      </c>
      <c r="D133">
        <v>10152</v>
      </c>
      <c r="E133">
        <v>9964</v>
      </c>
      <c r="F133">
        <v>10191</v>
      </c>
      <c r="G133">
        <v>10526</v>
      </c>
      <c r="H133">
        <v>10756</v>
      </c>
      <c r="I133">
        <v>10606</v>
      </c>
      <c r="J133">
        <v>10572</v>
      </c>
      <c r="K133">
        <v>10575</v>
      </c>
      <c r="L133">
        <v>10223</v>
      </c>
      <c r="M133">
        <v>10317</v>
      </c>
      <c r="N133">
        <v>10372</v>
      </c>
      <c r="O133">
        <v>10838</v>
      </c>
      <c r="P133">
        <v>10790</v>
      </c>
      <c r="Q133">
        <v>10293</v>
      </c>
      <c r="R133">
        <v>10589</v>
      </c>
    </row>
    <row r="134" spans="3:18" x14ac:dyDescent="0.25">
      <c r="C134">
        <v>10136</v>
      </c>
      <c r="D134">
        <v>10224</v>
      </c>
      <c r="E134">
        <v>10002</v>
      </c>
      <c r="F134">
        <v>10168</v>
      </c>
      <c r="G134">
        <v>10529</v>
      </c>
      <c r="H134">
        <v>10230</v>
      </c>
      <c r="I134">
        <v>10465</v>
      </c>
      <c r="J134">
        <v>10312</v>
      </c>
      <c r="K134">
        <v>10137</v>
      </c>
      <c r="L134">
        <v>10077</v>
      </c>
      <c r="M134">
        <v>10377</v>
      </c>
      <c r="N134">
        <v>10387</v>
      </c>
      <c r="O134">
        <v>10757</v>
      </c>
      <c r="P134">
        <v>10653</v>
      </c>
      <c r="Q134">
        <v>10821</v>
      </c>
      <c r="R134">
        <v>10464</v>
      </c>
    </row>
    <row r="135" spans="3:18" x14ac:dyDescent="0.25">
      <c r="C135">
        <v>9907</v>
      </c>
      <c r="D135">
        <v>10044</v>
      </c>
      <c r="E135">
        <v>9943</v>
      </c>
      <c r="F135">
        <v>10090</v>
      </c>
      <c r="G135">
        <v>10238</v>
      </c>
      <c r="H135">
        <v>10401</v>
      </c>
      <c r="I135">
        <v>10276</v>
      </c>
      <c r="J135">
        <v>10222</v>
      </c>
      <c r="K135">
        <v>10353</v>
      </c>
      <c r="L135">
        <v>10449</v>
      </c>
      <c r="M135">
        <v>10377</v>
      </c>
      <c r="N135">
        <v>10227</v>
      </c>
      <c r="O135">
        <v>10628</v>
      </c>
      <c r="P135">
        <v>10674</v>
      </c>
      <c r="Q135">
        <v>10740</v>
      </c>
      <c r="R135">
        <v>10875</v>
      </c>
    </row>
    <row r="136" spans="3:18" x14ac:dyDescent="0.25">
      <c r="C136">
        <v>10279</v>
      </c>
      <c r="D136">
        <v>10421</v>
      </c>
      <c r="E136">
        <v>10269</v>
      </c>
      <c r="F136">
        <v>10363</v>
      </c>
      <c r="G136">
        <v>10689</v>
      </c>
      <c r="H136">
        <v>10806</v>
      </c>
      <c r="I136">
        <v>10663</v>
      </c>
      <c r="J136">
        <v>10818</v>
      </c>
      <c r="K136">
        <v>10469</v>
      </c>
      <c r="L136">
        <v>10339</v>
      </c>
      <c r="M136">
        <v>10627</v>
      </c>
      <c r="N136">
        <v>10544</v>
      </c>
      <c r="O136">
        <v>11029</v>
      </c>
      <c r="P136">
        <v>10907</v>
      </c>
      <c r="Q136">
        <v>10782</v>
      </c>
      <c r="R136">
        <v>10877</v>
      </c>
    </row>
    <row r="137" spans="3:18" x14ac:dyDescent="0.25">
      <c r="C137">
        <v>9868</v>
      </c>
      <c r="D137">
        <v>9984</v>
      </c>
      <c r="E137">
        <v>9897</v>
      </c>
      <c r="F137">
        <v>10116</v>
      </c>
      <c r="G137">
        <v>10595</v>
      </c>
      <c r="H137">
        <v>10424</v>
      </c>
      <c r="I137">
        <v>10391</v>
      </c>
      <c r="J137">
        <v>10379</v>
      </c>
      <c r="K137">
        <v>10594</v>
      </c>
      <c r="L137">
        <v>10300</v>
      </c>
      <c r="M137">
        <v>10251</v>
      </c>
      <c r="N137">
        <v>10374</v>
      </c>
      <c r="O137">
        <v>10516</v>
      </c>
      <c r="P137">
        <v>10618</v>
      </c>
      <c r="Q137">
        <v>10918</v>
      </c>
      <c r="R137">
        <v>10800</v>
      </c>
    </row>
    <row r="138" spans="3:18" x14ac:dyDescent="0.25">
      <c r="C138">
        <v>9646</v>
      </c>
      <c r="D138">
        <v>9682</v>
      </c>
      <c r="E138">
        <v>9574</v>
      </c>
      <c r="F138">
        <v>9707</v>
      </c>
      <c r="G138">
        <v>9568</v>
      </c>
      <c r="H138">
        <v>9349</v>
      </c>
      <c r="I138">
        <v>9678</v>
      </c>
      <c r="J138">
        <v>9515</v>
      </c>
      <c r="K138">
        <v>9597</v>
      </c>
      <c r="L138">
        <v>9718</v>
      </c>
      <c r="M138">
        <v>9570</v>
      </c>
      <c r="N138">
        <v>9709</v>
      </c>
      <c r="O138">
        <v>10104</v>
      </c>
      <c r="P138">
        <v>10179</v>
      </c>
      <c r="Q138">
        <v>10161</v>
      </c>
      <c r="R138">
        <v>9933</v>
      </c>
    </row>
    <row r="139" spans="3:18" x14ac:dyDescent="0.25">
      <c r="C139">
        <v>9981</v>
      </c>
      <c r="D139">
        <v>10043</v>
      </c>
      <c r="E139">
        <v>9931</v>
      </c>
      <c r="F139">
        <v>10000</v>
      </c>
      <c r="G139">
        <v>9944</v>
      </c>
      <c r="H139">
        <v>9893</v>
      </c>
      <c r="I139">
        <v>10035</v>
      </c>
      <c r="J139">
        <v>9665</v>
      </c>
      <c r="K139">
        <v>10046</v>
      </c>
      <c r="L139">
        <v>9850</v>
      </c>
      <c r="M139">
        <v>9875</v>
      </c>
      <c r="N139">
        <v>10147</v>
      </c>
      <c r="O139">
        <v>10427</v>
      </c>
      <c r="P139">
        <v>10387</v>
      </c>
      <c r="Q139">
        <v>10512</v>
      </c>
      <c r="R139">
        <v>10389</v>
      </c>
    </row>
    <row r="140" spans="3:18" x14ac:dyDescent="0.25">
      <c r="C140">
        <v>9819</v>
      </c>
      <c r="D140">
        <v>9879</v>
      </c>
      <c r="E140">
        <v>9784</v>
      </c>
      <c r="F140">
        <v>9880</v>
      </c>
      <c r="G140">
        <v>10144</v>
      </c>
      <c r="H140">
        <v>10139</v>
      </c>
      <c r="I140">
        <v>10035</v>
      </c>
      <c r="J140">
        <v>9916</v>
      </c>
      <c r="K140">
        <v>9779</v>
      </c>
      <c r="L140">
        <v>9797</v>
      </c>
      <c r="M140">
        <v>9950</v>
      </c>
      <c r="N140">
        <v>10126</v>
      </c>
      <c r="O140">
        <v>10387</v>
      </c>
      <c r="P140">
        <v>10409</v>
      </c>
      <c r="Q140">
        <v>10592</v>
      </c>
      <c r="R140">
        <v>10849</v>
      </c>
    </row>
    <row r="141" spans="3:18" x14ac:dyDescent="0.25">
      <c r="C141">
        <v>9912</v>
      </c>
      <c r="D141">
        <v>9973</v>
      </c>
      <c r="E141">
        <v>9818</v>
      </c>
      <c r="F141">
        <v>9889</v>
      </c>
      <c r="G141">
        <v>9805</v>
      </c>
      <c r="H141">
        <v>9848</v>
      </c>
      <c r="I141">
        <v>9884</v>
      </c>
      <c r="J141">
        <v>9791</v>
      </c>
      <c r="K141">
        <v>9833</v>
      </c>
      <c r="L141">
        <v>9920</v>
      </c>
      <c r="M141">
        <v>9909</v>
      </c>
      <c r="N141">
        <v>9921</v>
      </c>
      <c r="O141">
        <v>10124</v>
      </c>
      <c r="P141">
        <v>10260</v>
      </c>
      <c r="Q141">
        <v>10282</v>
      </c>
      <c r="R141">
        <v>10470</v>
      </c>
    </row>
    <row r="142" spans="3:18" x14ac:dyDescent="0.25">
      <c r="C142">
        <v>10220</v>
      </c>
      <c r="D142">
        <v>10184</v>
      </c>
      <c r="E142">
        <v>10061</v>
      </c>
      <c r="F142">
        <v>10266</v>
      </c>
      <c r="G142">
        <v>10509</v>
      </c>
      <c r="H142">
        <v>10475</v>
      </c>
      <c r="I142">
        <v>10525</v>
      </c>
      <c r="J142">
        <v>10302</v>
      </c>
      <c r="K142">
        <v>10268</v>
      </c>
      <c r="L142">
        <v>10391</v>
      </c>
      <c r="M142">
        <v>10550</v>
      </c>
      <c r="N142">
        <v>10572</v>
      </c>
      <c r="O142">
        <v>10591</v>
      </c>
      <c r="P142">
        <v>10691</v>
      </c>
      <c r="Q142">
        <v>10634</v>
      </c>
      <c r="R142">
        <v>10639</v>
      </c>
    </row>
    <row r="143" spans="3:18" x14ac:dyDescent="0.25">
      <c r="C143">
        <v>9520</v>
      </c>
      <c r="D143">
        <v>9583</v>
      </c>
      <c r="E143">
        <v>9489</v>
      </c>
      <c r="F143">
        <v>9641</v>
      </c>
      <c r="G143">
        <v>10001</v>
      </c>
      <c r="H143">
        <v>9940</v>
      </c>
      <c r="I143">
        <v>9961</v>
      </c>
      <c r="J143">
        <v>9831</v>
      </c>
      <c r="K143">
        <v>9939</v>
      </c>
      <c r="L143">
        <v>9945</v>
      </c>
      <c r="M143">
        <v>9732</v>
      </c>
      <c r="N143">
        <v>10038</v>
      </c>
      <c r="O143">
        <v>10450</v>
      </c>
      <c r="P143">
        <v>10238</v>
      </c>
      <c r="Q143">
        <v>10216</v>
      </c>
      <c r="R143">
        <v>10173</v>
      </c>
    </row>
    <row r="144" spans="3:18" x14ac:dyDescent="0.25">
      <c r="C144">
        <v>9610</v>
      </c>
      <c r="D144">
        <v>9759</v>
      </c>
      <c r="E144">
        <v>9491</v>
      </c>
      <c r="F144">
        <v>9679</v>
      </c>
      <c r="G144">
        <v>10031</v>
      </c>
      <c r="H144">
        <v>9911</v>
      </c>
      <c r="I144">
        <v>10051</v>
      </c>
      <c r="J144">
        <v>9831</v>
      </c>
      <c r="K144">
        <v>10099</v>
      </c>
      <c r="L144">
        <v>10119</v>
      </c>
      <c r="M144">
        <v>10173</v>
      </c>
      <c r="N144">
        <v>10193</v>
      </c>
      <c r="O144">
        <v>10775</v>
      </c>
      <c r="P144">
        <v>10589</v>
      </c>
      <c r="Q144">
        <v>10543</v>
      </c>
      <c r="R144">
        <v>10720</v>
      </c>
    </row>
    <row r="145" spans="3:18" x14ac:dyDescent="0.25">
      <c r="C145">
        <v>9459</v>
      </c>
      <c r="D145">
        <v>9729</v>
      </c>
      <c r="E145">
        <v>9617</v>
      </c>
      <c r="F145">
        <v>9825</v>
      </c>
      <c r="G145">
        <v>10048</v>
      </c>
      <c r="H145">
        <v>9685</v>
      </c>
      <c r="I145">
        <v>9946</v>
      </c>
      <c r="J145">
        <v>9656</v>
      </c>
      <c r="K145">
        <v>9694</v>
      </c>
      <c r="L145">
        <v>9862</v>
      </c>
      <c r="M145">
        <v>9839</v>
      </c>
      <c r="N145">
        <v>9807</v>
      </c>
      <c r="O145">
        <v>10419</v>
      </c>
      <c r="P145">
        <v>10257</v>
      </c>
      <c r="Q145">
        <v>10233</v>
      </c>
      <c r="R145">
        <v>9999</v>
      </c>
    </row>
    <row r="146" spans="3:18" x14ac:dyDescent="0.25">
      <c r="C146">
        <v>9545</v>
      </c>
      <c r="D146">
        <v>9606</v>
      </c>
      <c r="E146">
        <v>9441</v>
      </c>
      <c r="F146">
        <v>9590</v>
      </c>
      <c r="G146">
        <v>9584</v>
      </c>
      <c r="H146">
        <v>9827</v>
      </c>
      <c r="I146">
        <v>9500</v>
      </c>
      <c r="J146">
        <v>9699</v>
      </c>
      <c r="K146">
        <v>9546</v>
      </c>
      <c r="L146">
        <v>9450</v>
      </c>
      <c r="M146">
        <v>9560</v>
      </c>
      <c r="N146">
        <v>9596</v>
      </c>
      <c r="O146">
        <v>9835</v>
      </c>
      <c r="P146">
        <v>9866</v>
      </c>
      <c r="Q146">
        <v>10048</v>
      </c>
      <c r="R146">
        <v>10211</v>
      </c>
    </row>
    <row r="147" spans="3:18" x14ac:dyDescent="0.25">
      <c r="C147">
        <v>9479</v>
      </c>
      <c r="D147">
        <v>9493</v>
      </c>
      <c r="E147">
        <v>9344</v>
      </c>
      <c r="F147">
        <v>9468</v>
      </c>
      <c r="G147">
        <v>9974</v>
      </c>
      <c r="H147">
        <v>9510</v>
      </c>
      <c r="I147">
        <v>9912</v>
      </c>
      <c r="J147">
        <v>9487</v>
      </c>
      <c r="K147">
        <v>9386</v>
      </c>
      <c r="L147">
        <v>9866</v>
      </c>
      <c r="M147">
        <v>9571</v>
      </c>
      <c r="N147">
        <v>9742</v>
      </c>
      <c r="O147">
        <v>10250</v>
      </c>
      <c r="P147">
        <v>10080</v>
      </c>
      <c r="Q147">
        <v>10007</v>
      </c>
      <c r="R147">
        <v>9989</v>
      </c>
    </row>
    <row r="148" spans="3:18" x14ac:dyDescent="0.25">
      <c r="C148">
        <v>9841</v>
      </c>
      <c r="D148">
        <v>9998</v>
      </c>
      <c r="E148">
        <v>9861</v>
      </c>
      <c r="F148">
        <v>9921</v>
      </c>
      <c r="G148">
        <v>10041</v>
      </c>
      <c r="H148">
        <v>10140</v>
      </c>
      <c r="I148">
        <v>10183</v>
      </c>
      <c r="J148">
        <v>10027</v>
      </c>
      <c r="K148">
        <v>9989</v>
      </c>
      <c r="L148">
        <v>9668</v>
      </c>
      <c r="M148">
        <v>10042</v>
      </c>
      <c r="N148">
        <v>10167</v>
      </c>
      <c r="O148">
        <v>10539</v>
      </c>
      <c r="P148">
        <v>10371</v>
      </c>
      <c r="Q148">
        <v>10661</v>
      </c>
      <c r="R148">
        <v>10607</v>
      </c>
    </row>
    <row r="149" spans="3:18" x14ac:dyDescent="0.25">
      <c r="C149">
        <v>9450</v>
      </c>
      <c r="D149">
        <v>9605</v>
      </c>
      <c r="E149">
        <v>9502</v>
      </c>
      <c r="F149">
        <v>9617</v>
      </c>
      <c r="G149">
        <v>10170</v>
      </c>
      <c r="H149">
        <v>10070</v>
      </c>
      <c r="I149">
        <v>10156</v>
      </c>
      <c r="J149">
        <v>10158</v>
      </c>
      <c r="K149">
        <v>9750</v>
      </c>
      <c r="L149">
        <v>9727</v>
      </c>
      <c r="M149">
        <v>9951</v>
      </c>
      <c r="N149">
        <v>10047</v>
      </c>
      <c r="O149">
        <v>10054</v>
      </c>
      <c r="P149">
        <v>10179</v>
      </c>
      <c r="Q149">
        <v>10390</v>
      </c>
      <c r="R149">
        <v>10228</v>
      </c>
    </row>
    <row r="150" spans="3:18" x14ac:dyDescent="0.25">
      <c r="C150">
        <v>9734</v>
      </c>
      <c r="D150">
        <v>9816</v>
      </c>
      <c r="E150">
        <v>9757</v>
      </c>
      <c r="F150">
        <v>9846</v>
      </c>
      <c r="G150">
        <v>9953</v>
      </c>
      <c r="H150">
        <v>9906</v>
      </c>
      <c r="I150">
        <v>9926</v>
      </c>
      <c r="J150">
        <v>9785</v>
      </c>
      <c r="K150">
        <v>9762</v>
      </c>
      <c r="L150">
        <v>9750</v>
      </c>
      <c r="M150">
        <v>9547</v>
      </c>
      <c r="N150">
        <v>9743</v>
      </c>
      <c r="O150">
        <v>10612</v>
      </c>
      <c r="P150">
        <v>10701</v>
      </c>
      <c r="Q150">
        <v>10524</v>
      </c>
      <c r="R150">
        <v>10552</v>
      </c>
    </row>
    <row r="151" spans="3:18" x14ac:dyDescent="0.25">
      <c r="C151">
        <v>9959</v>
      </c>
      <c r="D151">
        <v>10047</v>
      </c>
      <c r="E151">
        <v>9865</v>
      </c>
      <c r="F151">
        <v>10040</v>
      </c>
      <c r="G151">
        <v>10185</v>
      </c>
      <c r="H151">
        <v>10248</v>
      </c>
      <c r="I151">
        <v>10220</v>
      </c>
      <c r="J151">
        <v>10232</v>
      </c>
      <c r="K151">
        <v>10067</v>
      </c>
      <c r="L151">
        <v>10202</v>
      </c>
      <c r="M151">
        <v>10323</v>
      </c>
      <c r="N151">
        <v>10315</v>
      </c>
      <c r="O151">
        <v>10713</v>
      </c>
      <c r="P151">
        <v>10487</v>
      </c>
      <c r="Q151">
        <v>10665</v>
      </c>
      <c r="R151">
        <v>10545</v>
      </c>
    </row>
    <row r="152" spans="3:18" x14ac:dyDescent="0.25">
      <c r="C152">
        <v>9976</v>
      </c>
      <c r="D152">
        <v>10062</v>
      </c>
      <c r="E152">
        <v>9997</v>
      </c>
      <c r="F152">
        <v>10124</v>
      </c>
      <c r="G152">
        <v>10606</v>
      </c>
      <c r="H152">
        <v>10685</v>
      </c>
      <c r="I152">
        <v>10568</v>
      </c>
      <c r="J152">
        <v>10789</v>
      </c>
      <c r="K152">
        <v>10301</v>
      </c>
      <c r="L152">
        <v>10092</v>
      </c>
      <c r="M152">
        <v>10383</v>
      </c>
      <c r="N152">
        <v>10319</v>
      </c>
      <c r="O152">
        <v>10905</v>
      </c>
      <c r="P152">
        <v>10858</v>
      </c>
      <c r="Q152">
        <v>10602</v>
      </c>
      <c r="R152">
        <v>10639</v>
      </c>
    </row>
    <row r="153" spans="3:18" x14ac:dyDescent="0.25">
      <c r="C153">
        <v>10097</v>
      </c>
      <c r="D153">
        <v>10196</v>
      </c>
      <c r="E153">
        <v>10089</v>
      </c>
      <c r="F153">
        <v>10270</v>
      </c>
      <c r="G153">
        <v>10267</v>
      </c>
      <c r="H153">
        <v>10265</v>
      </c>
      <c r="I153">
        <v>10225</v>
      </c>
      <c r="J153">
        <v>10259</v>
      </c>
      <c r="K153">
        <v>9928</v>
      </c>
      <c r="L153">
        <v>10081</v>
      </c>
      <c r="M153">
        <v>10036</v>
      </c>
      <c r="N153">
        <v>9908</v>
      </c>
      <c r="O153">
        <v>10729</v>
      </c>
      <c r="P153">
        <v>10316</v>
      </c>
      <c r="Q153">
        <v>10552</v>
      </c>
      <c r="R153">
        <v>10507</v>
      </c>
    </row>
    <row r="154" spans="3:18" x14ac:dyDescent="0.25">
      <c r="C154">
        <v>10624</v>
      </c>
      <c r="D154">
        <v>10751</v>
      </c>
      <c r="E154">
        <v>10503</v>
      </c>
      <c r="F154">
        <v>10640</v>
      </c>
      <c r="G154">
        <v>10638</v>
      </c>
      <c r="H154">
        <v>10747</v>
      </c>
      <c r="I154">
        <v>10709</v>
      </c>
      <c r="J154">
        <v>10616</v>
      </c>
      <c r="K154">
        <v>10805</v>
      </c>
      <c r="L154">
        <v>10459</v>
      </c>
      <c r="M154">
        <v>10896</v>
      </c>
      <c r="N154">
        <v>10679</v>
      </c>
      <c r="O154">
        <v>10752</v>
      </c>
      <c r="P154">
        <v>10698</v>
      </c>
      <c r="Q154">
        <v>11243</v>
      </c>
      <c r="R154">
        <v>11133</v>
      </c>
    </row>
    <row r="155" spans="3:18" x14ac:dyDescent="0.25">
      <c r="C155">
        <v>9446</v>
      </c>
      <c r="D155">
        <v>9518</v>
      </c>
      <c r="E155">
        <v>9318</v>
      </c>
      <c r="F155">
        <v>9520</v>
      </c>
      <c r="G155">
        <v>10231</v>
      </c>
      <c r="H155">
        <v>10158</v>
      </c>
      <c r="I155">
        <v>10235</v>
      </c>
      <c r="J155">
        <v>10160</v>
      </c>
      <c r="K155">
        <v>9706</v>
      </c>
      <c r="L155">
        <v>9820</v>
      </c>
      <c r="M155">
        <v>9508</v>
      </c>
      <c r="N155">
        <v>9870</v>
      </c>
      <c r="O155">
        <v>10340</v>
      </c>
      <c r="P155">
        <v>10270</v>
      </c>
      <c r="Q155">
        <v>10408</v>
      </c>
      <c r="R155">
        <v>10156</v>
      </c>
    </row>
    <row r="156" spans="3:18" x14ac:dyDescent="0.25">
      <c r="C156">
        <v>10082</v>
      </c>
      <c r="D156">
        <v>10185</v>
      </c>
      <c r="E156">
        <v>10001</v>
      </c>
      <c r="F156">
        <v>10091</v>
      </c>
      <c r="G156">
        <v>10511</v>
      </c>
      <c r="H156">
        <v>10498</v>
      </c>
      <c r="I156">
        <v>10453</v>
      </c>
      <c r="J156">
        <v>10417</v>
      </c>
      <c r="K156">
        <v>10248</v>
      </c>
      <c r="L156">
        <v>10223</v>
      </c>
      <c r="M156">
        <v>10323</v>
      </c>
      <c r="N156">
        <v>10443</v>
      </c>
      <c r="O156">
        <v>10971</v>
      </c>
      <c r="P156">
        <v>10904</v>
      </c>
      <c r="Q156">
        <v>10704</v>
      </c>
      <c r="R156">
        <v>10686</v>
      </c>
    </row>
    <row r="157" spans="3:18" x14ac:dyDescent="0.25">
      <c r="C157">
        <v>10018</v>
      </c>
      <c r="D157">
        <v>10151</v>
      </c>
      <c r="E157">
        <v>9925</v>
      </c>
      <c r="F157">
        <v>10125</v>
      </c>
      <c r="G157">
        <v>10006</v>
      </c>
      <c r="H157">
        <v>9728</v>
      </c>
      <c r="I157">
        <v>9966</v>
      </c>
      <c r="J157">
        <v>9918</v>
      </c>
      <c r="K157">
        <v>10225</v>
      </c>
      <c r="L157">
        <v>10157</v>
      </c>
      <c r="M157">
        <v>9857</v>
      </c>
      <c r="N157">
        <v>9863</v>
      </c>
      <c r="O157">
        <v>10707</v>
      </c>
      <c r="P157">
        <v>10540</v>
      </c>
      <c r="Q157">
        <v>10678</v>
      </c>
      <c r="R157">
        <v>10495</v>
      </c>
    </row>
    <row r="158" spans="3:18" x14ac:dyDescent="0.25">
      <c r="C158">
        <v>9747</v>
      </c>
      <c r="D158">
        <v>9879</v>
      </c>
      <c r="E158">
        <v>9659</v>
      </c>
      <c r="F158">
        <v>9833</v>
      </c>
      <c r="G158">
        <v>9878</v>
      </c>
      <c r="H158">
        <v>10196</v>
      </c>
      <c r="I158">
        <v>9986</v>
      </c>
      <c r="J158">
        <v>10054</v>
      </c>
      <c r="K158">
        <v>10241</v>
      </c>
      <c r="L158">
        <v>10302</v>
      </c>
      <c r="M158">
        <v>10338</v>
      </c>
      <c r="N158">
        <v>10125</v>
      </c>
      <c r="O158">
        <v>10650</v>
      </c>
      <c r="P158">
        <v>10626</v>
      </c>
      <c r="Q158">
        <v>10346</v>
      </c>
      <c r="R158">
        <v>10616</v>
      </c>
    </row>
    <row r="159" spans="3:18" x14ac:dyDescent="0.25">
      <c r="C159">
        <v>9436</v>
      </c>
      <c r="D159">
        <v>9490</v>
      </c>
      <c r="E159">
        <v>9388</v>
      </c>
      <c r="F159">
        <v>9467</v>
      </c>
      <c r="G159">
        <v>10007</v>
      </c>
      <c r="H159">
        <v>9850</v>
      </c>
      <c r="I159">
        <v>9860</v>
      </c>
      <c r="J159">
        <v>9986</v>
      </c>
      <c r="K159">
        <v>10011</v>
      </c>
      <c r="L159">
        <v>9777</v>
      </c>
      <c r="M159">
        <v>10102</v>
      </c>
      <c r="N159">
        <v>9835</v>
      </c>
      <c r="O159">
        <v>10260</v>
      </c>
      <c r="P159">
        <v>10112</v>
      </c>
      <c r="Q159">
        <v>10493</v>
      </c>
      <c r="R159">
        <v>10421</v>
      </c>
    </row>
    <row r="160" spans="3:18" x14ac:dyDescent="0.25">
      <c r="C160">
        <v>9921</v>
      </c>
      <c r="D160">
        <v>9967</v>
      </c>
      <c r="E160">
        <v>9848</v>
      </c>
      <c r="F160">
        <v>10072</v>
      </c>
      <c r="G160">
        <v>10107</v>
      </c>
      <c r="H160">
        <v>10198</v>
      </c>
      <c r="I160">
        <v>10122</v>
      </c>
      <c r="J160">
        <v>9974</v>
      </c>
      <c r="K160">
        <v>9968</v>
      </c>
      <c r="L160">
        <v>10087</v>
      </c>
      <c r="M160">
        <v>10149</v>
      </c>
      <c r="N160">
        <v>10327</v>
      </c>
      <c r="O160">
        <v>10847</v>
      </c>
      <c r="P160">
        <v>10837</v>
      </c>
      <c r="Q160">
        <v>10685</v>
      </c>
      <c r="R160">
        <v>10773</v>
      </c>
    </row>
    <row r="161" spans="3:18" x14ac:dyDescent="0.25">
      <c r="C161">
        <v>10007</v>
      </c>
      <c r="D161">
        <v>10194</v>
      </c>
      <c r="E161">
        <v>10069</v>
      </c>
      <c r="F161">
        <v>10145</v>
      </c>
      <c r="G161">
        <v>10289</v>
      </c>
      <c r="H161">
        <v>10316</v>
      </c>
      <c r="I161">
        <v>10439</v>
      </c>
      <c r="J161">
        <v>10287</v>
      </c>
      <c r="K161">
        <v>10496</v>
      </c>
      <c r="L161">
        <v>10322</v>
      </c>
      <c r="M161">
        <v>10156</v>
      </c>
      <c r="N161">
        <v>10207</v>
      </c>
      <c r="O161">
        <v>10961</v>
      </c>
      <c r="P161">
        <v>10743</v>
      </c>
      <c r="Q161">
        <v>10703</v>
      </c>
      <c r="R161">
        <v>10843</v>
      </c>
    </row>
    <row r="162" spans="3:18" x14ac:dyDescent="0.25">
      <c r="C162">
        <v>9759</v>
      </c>
      <c r="D162">
        <v>9865</v>
      </c>
      <c r="E162">
        <v>9717</v>
      </c>
      <c r="F162">
        <v>9826</v>
      </c>
      <c r="G162">
        <v>10365</v>
      </c>
      <c r="H162">
        <v>10418</v>
      </c>
      <c r="I162">
        <v>10411</v>
      </c>
      <c r="J162">
        <v>10338</v>
      </c>
      <c r="K162">
        <v>10099</v>
      </c>
      <c r="L162">
        <v>9940</v>
      </c>
      <c r="M162">
        <v>10044</v>
      </c>
      <c r="N162">
        <v>10024</v>
      </c>
      <c r="O162">
        <v>10692</v>
      </c>
      <c r="P162">
        <v>10434</v>
      </c>
      <c r="Q162">
        <v>10315</v>
      </c>
      <c r="R162">
        <v>10537</v>
      </c>
    </row>
    <row r="163" spans="3:18" x14ac:dyDescent="0.25">
      <c r="C163">
        <v>9339</v>
      </c>
      <c r="D163">
        <v>9428</v>
      </c>
      <c r="E163">
        <v>9319</v>
      </c>
      <c r="F163">
        <v>9529</v>
      </c>
      <c r="G163">
        <v>9777</v>
      </c>
      <c r="H163">
        <v>9360</v>
      </c>
      <c r="I163">
        <v>9816</v>
      </c>
      <c r="J163">
        <v>9221</v>
      </c>
      <c r="K163">
        <v>9584</v>
      </c>
      <c r="L163">
        <v>9566</v>
      </c>
      <c r="M163">
        <v>9814</v>
      </c>
      <c r="N163">
        <v>9437</v>
      </c>
      <c r="O163">
        <v>9791</v>
      </c>
      <c r="P163">
        <v>9969</v>
      </c>
      <c r="Q163">
        <v>9812</v>
      </c>
      <c r="R163">
        <v>10051</v>
      </c>
    </row>
    <row r="164" spans="3:18" x14ac:dyDescent="0.25">
      <c r="C164">
        <v>9926</v>
      </c>
      <c r="D164">
        <v>10069</v>
      </c>
      <c r="E164">
        <v>9974</v>
      </c>
      <c r="F164">
        <v>10072</v>
      </c>
      <c r="G164">
        <v>10038</v>
      </c>
      <c r="H164">
        <v>10026</v>
      </c>
      <c r="I164">
        <v>9965</v>
      </c>
      <c r="J164">
        <v>9920</v>
      </c>
      <c r="K164">
        <v>10335</v>
      </c>
      <c r="L164">
        <v>10360</v>
      </c>
      <c r="M164">
        <v>10075</v>
      </c>
      <c r="N164">
        <v>10012</v>
      </c>
      <c r="O164">
        <v>10554</v>
      </c>
      <c r="P164">
        <v>10800</v>
      </c>
      <c r="Q164">
        <v>10590</v>
      </c>
      <c r="R164">
        <v>10653</v>
      </c>
    </row>
    <row r="165" spans="3:18" x14ac:dyDescent="0.25">
      <c r="C165">
        <v>9905</v>
      </c>
      <c r="D165">
        <v>10060</v>
      </c>
      <c r="E165">
        <v>9808</v>
      </c>
      <c r="F165">
        <v>9957</v>
      </c>
      <c r="G165">
        <v>9880</v>
      </c>
      <c r="H165">
        <v>9960</v>
      </c>
      <c r="I165">
        <v>9972</v>
      </c>
      <c r="J165">
        <v>9931</v>
      </c>
      <c r="K165">
        <v>10117</v>
      </c>
      <c r="L165">
        <v>9788</v>
      </c>
      <c r="M165">
        <v>10051</v>
      </c>
      <c r="N165">
        <v>10156</v>
      </c>
      <c r="O165">
        <v>10457</v>
      </c>
      <c r="P165">
        <v>10491</v>
      </c>
      <c r="Q165">
        <v>10417</v>
      </c>
      <c r="R165">
        <v>10541</v>
      </c>
    </row>
    <row r="166" spans="3:18" x14ac:dyDescent="0.25">
      <c r="C166">
        <v>9460</v>
      </c>
      <c r="D166">
        <v>9515</v>
      </c>
      <c r="E166">
        <v>9442</v>
      </c>
      <c r="F166">
        <v>9427</v>
      </c>
      <c r="G166">
        <v>9645</v>
      </c>
      <c r="H166">
        <v>9634</v>
      </c>
      <c r="I166">
        <v>9666</v>
      </c>
      <c r="J166">
        <v>9372</v>
      </c>
      <c r="K166">
        <v>9794</v>
      </c>
      <c r="L166">
        <v>9831</v>
      </c>
      <c r="M166">
        <v>9624</v>
      </c>
      <c r="N166">
        <v>9741</v>
      </c>
      <c r="O166">
        <v>10738</v>
      </c>
      <c r="P166">
        <v>10714</v>
      </c>
      <c r="Q166">
        <v>10838</v>
      </c>
      <c r="R166">
        <v>10949</v>
      </c>
    </row>
    <row r="167" spans="3:18" x14ac:dyDescent="0.25">
      <c r="C167">
        <v>9933</v>
      </c>
      <c r="D167">
        <v>10074</v>
      </c>
      <c r="E167">
        <v>9995</v>
      </c>
      <c r="F167">
        <v>10074</v>
      </c>
      <c r="G167">
        <v>10272</v>
      </c>
      <c r="H167">
        <v>10145</v>
      </c>
      <c r="I167">
        <v>10310</v>
      </c>
      <c r="J167">
        <v>10074</v>
      </c>
      <c r="K167">
        <v>10178</v>
      </c>
      <c r="L167">
        <v>10374</v>
      </c>
      <c r="M167">
        <v>10226</v>
      </c>
      <c r="N167">
        <v>10027</v>
      </c>
      <c r="O167">
        <v>10519</v>
      </c>
      <c r="P167">
        <v>10858</v>
      </c>
      <c r="Q167">
        <v>10461</v>
      </c>
      <c r="R167">
        <v>10589</v>
      </c>
    </row>
    <row r="168" spans="3:18" x14ac:dyDescent="0.25">
      <c r="C168">
        <v>9964</v>
      </c>
      <c r="D168">
        <v>10087</v>
      </c>
      <c r="E168">
        <v>9977</v>
      </c>
      <c r="F168">
        <v>10097</v>
      </c>
      <c r="G168">
        <v>10049</v>
      </c>
      <c r="H168">
        <v>10051</v>
      </c>
      <c r="I168">
        <v>10188</v>
      </c>
      <c r="J168">
        <v>9781</v>
      </c>
      <c r="K168">
        <v>10009</v>
      </c>
      <c r="L168">
        <v>10222</v>
      </c>
      <c r="M168">
        <v>10092</v>
      </c>
      <c r="N168">
        <v>10272</v>
      </c>
      <c r="O168">
        <v>10765</v>
      </c>
      <c r="P168">
        <v>10524</v>
      </c>
      <c r="Q168">
        <v>10508</v>
      </c>
      <c r="R168">
        <v>10719</v>
      </c>
    </row>
    <row r="169" spans="3:18" x14ac:dyDescent="0.25">
      <c r="C169">
        <v>9593</v>
      </c>
      <c r="D169">
        <v>9649</v>
      </c>
      <c r="E169">
        <v>9533</v>
      </c>
      <c r="F169">
        <v>9707</v>
      </c>
      <c r="G169">
        <v>10241</v>
      </c>
      <c r="H169">
        <v>10023</v>
      </c>
      <c r="I169">
        <v>10169</v>
      </c>
      <c r="J169">
        <v>10111</v>
      </c>
      <c r="K169">
        <v>9974</v>
      </c>
      <c r="L169">
        <v>9943</v>
      </c>
      <c r="M169">
        <v>9958</v>
      </c>
      <c r="N169">
        <v>9893</v>
      </c>
      <c r="O169">
        <v>10595</v>
      </c>
      <c r="P169">
        <v>10562</v>
      </c>
      <c r="Q169">
        <v>10591</v>
      </c>
      <c r="R169">
        <v>10574</v>
      </c>
    </row>
    <row r="170" spans="3:18" x14ac:dyDescent="0.25">
      <c r="C170">
        <v>9986</v>
      </c>
      <c r="D170">
        <v>10042</v>
      </c>
      <c r="E170">
        <v>9940</v>
      </c>
      <c r="F170">
        <v>10050</v>
      </c>
      <c r="G170">
        <v>9875</v>
      </c>
      <c r="H170">
        <v>9825</v>
      </c>
      <c r="I170">
        <v>9908</v>
      </c>
      <c r="J170">
        <v>9817</v>
      </c>
      <c r="K170">
        <v>10267</v>
      </c>
      <c r="L170">
        <v>10422</v>
      </c>
      <c r="M170">
        <v>9869</v>
      </c>
      <c r="N170">
        <v>10007</v>
      </c>
      <c r="O170">
        <v>10700</v>
      </c>
      <c r="P170">
        <v>11086</v>
      </c>
      <c r="Q170">
        <v>10762</v>
      </c>
      <c r="R170">
        <v>10932</v>
      </c>
    </row>
    <row r="171" spans="3:18" x14ac:dyDescent="0.25">
      <c r="C171">
        <v>10012</v>
      </c>
      <c r="D171">
        <v>10149</v>
      </c>
      <c r="E171">
        <v>10026</v>
      </c>
      <c r="F171">
        <v>10162</v>
      </c>
      <c r="G171">
        <v>10767</v>
      </c>
      <c r="H171">
        <v>10408</v>
      </c>
      <c r="I171">
        <v>10749</v>
      </c>
      <c r="J171">
        <v>10449</v>
      </c>
      <c r="K171">
        <v>10038</v>
      </c>
      <c r="L171">
        <v>9906</v>
      </c>
      <c r="M171">
        <v>10317</v>
      </c>
      <c r="N171">
        <v>10289</v>
      </c>
      <c r="O171">
        <v>10853</v>
      </c>
      <c r="P171">
        <v>10926</v>
      </c>
      <c r="Q171">
        <v>10799</v>
      </c>
      <c r="R171">
        <v>10795</v>
      </c>
    </row>
    <row r="172" spans="3:18" x14ac:dyDescent="0.25">
      <c r="C172">
        <v>9745</v>
      </c>
      <c r="D172">
        <v>9919</v>
      </c>
      <c r="E172">
        <v>9727</v>
      </c>
      <c r="F172">
        <v>9879</v>
      </c>
      <c r="G172">
        <v>10087</v>
      </c>
      <c r="H172">
        <v>10201</v>
      </c>
      <c r="I172">
        <v>10059</v>
      </c>
      <c r="J172">
        <v>10142</v>
      </c>
      <c r="K172">
        <v>10080</v>
      </c>
      <c r="L172">
        <v>10336</v>
      </c>
      <c r="M172">
        <v>10109</v>
      </c>
      <c r="N172">
        <v>10073</v>
      </c>
      <c r="O172">
        <v>11079</v>
      </c>
      <c r="P172">
        <v>10842</v>
      </c>
      <c r="Q172">
        <v>10469</v>
      </c>
      <c r="R172">
        <v>10635</v>
      </c>
    </row>
    <row r="173" spans="3:18" x14ac:dyDescent="0.25">
      <c r="C173">
        <v>9631</v>
      </c>
      <c r="D173">
        <v>9723</v>
      </c>
      <c r="E173">
        <v>9618</v>
      </c>
      <c r="F173">
        <v>9765</v>
      </c>
      <c r="G173">
        <v>10075</v>
      </c>
      <c r="H173">
        <v>9853</v>
      </c>
      <c r="I173">
        <v>9908</v>
      </c>
      <c r="J173">
        <v>9707</v>
      </c>
      <c r="K173">
        <v>10086</v>
      </c>
      <c r="L173">
        <v>10031</v>
      </c>
      <c r="M173">
        <v>9907</v>
      </c>
      <c r="N173">
        <v>10019</v>
      </c>
      <c r="O173">
        <v>10466</v>
      </c>
      <c r="P173">
        <v>10379</v>
      </c>
      <c r="Q173">
        <v>10558</v>
      </c>
      <c r="R173">
        <v>10510</v>
      </c>
    </row>
    <row r="174" spans="3:18" x14ac:dyDescent="0.25">
      <c r="C174">
        <v>10011</v>
      </c>
      <c r="D174">
        <v>10163</v>
      </c>
      <c r="E174">
        <v>9945</v>
      </c>
      <c r="F174">
        <v>10079</v>
      </c>
      <c r="G174">
        <v>10211</v>
      </c>
      <c r="H174">
        <v>10107</v>
      </c>
      <c r="I174">
        <v>10131</v>
      </c>
      <c r="J174">
        <v>10031</v>
      </c>
      <c r="K174">
        <v>10153</v>
      </c>
      <c r="L174">
        <v>9968</v>
      </c>
      <c r="M174">
        <v>10118</v>
      </c>
      <c r="N174">
        <v>10276</v>
      </c>
      <c r="O174">
        <v>10949</v>
      </c>
      <c r="P174">
        <v>10959</v>
      </c>
      <c r="Q174">
        <v>10586</v>
      </c>
      <c r="R174">
        <v>10707</v>
      </c>
    </row>
    <row r="175" spans="3:18" x14ac:dyDescent="0.25">
      <c r="C175">
        <v>9615</v>
      </c>
      <c r="D175">
        <v>9745</v>
      </c>
      <c r="E175">
        <v>9600</v>
      </c>
      <c r="F175">
        <v>9634</v>
      </c>
      <c r="G175">
        <v>9664</v>
      </c>
      <c r="H175">
        <v>9511</v>
      </c>
      <c r="I175">
        <v>9530</v>
      </c>
      <c r="J175">
        <v>9694</v>
      </c>
      <c r="K175">
        <v>9949</v>
      </c>
      <c r="L175">
        <v>9911</v>
      </c>
      <c r="M175">
        <v>9522</v>
      </c>
      <c r="N175">
        <v>9491</v>
      </c>
      <c r="O175">
        <v>10558</v>
      </c>
      <c r="P175">
        <v>10267</v>
      </c>
      <c r="Q175">
        <v>10396</v>
      </c>
      <c r="R175">
        <v>10357</v>
      </c>
    </row>
    <row r="176" spans="3:18" x14ac:dyDescent="0.25">
      <c r="C176">
        <v>9925</v>
      </c>
      <c r="D176">
        <v>10015</v>
      </c>
      <c r="E176">
        <v>9825</v>
      </c>
      <c r="F176">
        <v>9944</v>
      </c>
      <c r="G176">
        <v>9998</v>
      </c>
      <c r="H176">
        <v>9861</v>
      </c>
      <c r="I176">
        <v>10030</v>
      </c>
      <c r="J176">
        <v>9860</v>
      </c>
      <c r="K176">
        <v>9925</v>
      </c>
      <c r="L176">
        <v>9785</v>
      </c>
      <c r="M176">
        <v>10264</v>
      </c>
      <c r="N176">
        <v>10093</v>
      </c>
      <c r="O176">
        <v>10767</v>
      </c>
      <c r="P176">
        <v>10551</v>
      </c>
      <c r="Q176">
        <v>10537</v>
      </c>
      <c r="R176">
        <v>10463</v>
      </c>
    </row>
    <row r="177" spans="2:21" x14ac:dyDescent="0.25">
      <c r="C177">
        <v>9383</v>
      </c>
      <c r="D177">
        <v>9524</v>
      </c>
      <c r="E177">
        <v>9422</v>
      </c>
      <c r="F177">
        <v>9555</v>
      </c>
      <c r="G177">
        <v>9997</v>
      </c>
      <c r="H177">
        <v>10030</v>
      </c>
      <c r="I177">
        <v>10049</v>
      </c>
      <c r="J177">
        <v>9852</v>
      </c>
      <c r="K177">
        <v>9545</v>
      </c>
      <c r="L177">
        <v>9552</v>
      </c>
      <c r="M177">
        <v>9606</v>
      </c>
      <c r="N177">
        <v>9671</v>
      </c>
      <c r="O177">
        <v>10376</v>
      </c>
      <c r="P177">
        <v>10181</v>
      </c>
      <c r="Q177">
        <v>10366</v>
      </c>
      <c r="R177">
        <v>10325</v>
      </c>
    </row>
    <row r="178" spans="2:21" x14ac:dyDescent="0.25">
      <c r="C178">
        <v>10008</v>
      </c>
      <c r="D178">
        <v>10132</v>
      </c>
      <c r="E178">
        <v>9980</v>
      </c>
      <c r="F178">
        <v>10138</v>
      </c>
      <c r="G178">
        <v>10042</v>
      </c>
      <c r="H178">
        <v>10136</v>
      </c>
      <c r="I178">
        <v>10107</v>
      </c>
      <c r="J178">
        <v>10140</v>
      </c>
      <c r="K178">
        <v>10131</v>
      </c>
      <c r="L178">
        <v>10127</v>
      </c>
      <c r="M178">
        <v>10167</v>
      </c>
      <c r="N178">
        <v>10289</v>
      </c>
      <c r="O178">
        <v>10971</v>
      </c>
      <c r="P178">
        <v>10608</v>
      </c>
      <c r="Q178">
        <v>10764</v>
      </c>
      <c r="R178">
        <v>11216</v>
      </c>
    </row>
    <row r="179" spans="2:21" x14ac:dyDescent="0.25">
      <c r="C179">
        <v>10042</v>
      </c>
      <c r="D179">
        <v>10154</v>
      </c>
      <c r="E179">
        <v>9972</v>
      </c>
      <c r="F179">
        <v>10174</v>
      </c>
      <c r="G179">
        <v>9793</v>
      </c>
      <c r="H179">
        <v>9659</v>
      </c>
      <c r="I179">
        <v>9790</v>
      </c>
      <c r="J179">
        <v>9831</v>
      </c>
      <c r="K179">
        <v>9775</v>
      </c>
      <c r="L179">
        <v>10028</v>
      </c>
      <c r="M179">
        <v>9910</v>
      </c>
      <c r="N179">
        <v>9888</v>
      </c>
      <c r="O179">
        <v>10391</v>
      </c>
      <c r="P179">
        <v>10150</v>
      </c>
      <c r="Q179">
        <v>10374</v>
      </c>
      <c r="R179">
        <v>10601</v>
      </c>
    </row>
    <row r="180" spans="2:21" x14ac:dyDescent="0.25">
      <c r="C180">
        <v>9960</v>
      </c>
      <c r="D180">
        <v>9920</v>
      </c>
      <c r="E180">
        <v>9971</v>
      </c>
      <c r="F180">
        <v>10039</v>
      </c>
      <c r="G180">
        <v>9855</v>
      </c>
      <c r="H180">
        <v>9886</v>
      </c>
      <c r="I180">
        <v>9782</v>
      </c>
      <c r="J180">
        <v>9840</v>
      </c>
      <c r="K180">
        <v>9986</v>
      </c>
      <c r="L180">
        <v>10047</v>
      </c>
      <c r="M180">
        <v>10074</v>
      </c>
      <c r="N180">
        <v>10175</v>
      </c>
      <c r="O180">
        <v>10725</v>
      </c>
      <c r="P180">
        <v>10701</v>
      </c>
      <c r="Q180">
        <v>10843</v>
      </c>
      <c r="R180">
        <v>10985</v>
      </c>
    </row>
    <row r="181" spans="2:21" x14ac:dyDescent="0.25">
      <c r="C181">
        <v>9491</v>
      </c>
      <c r="D181">
        <v>9545</v>
      </c>
      <c r="E181">
        <v>9425</v>
      </c>
      <c r="F181">
        <v>9534</v>
      </c>
      <c r="G181">
        <v>10150</v>
      </c>
      <c r="H181">
        <v>10206</v>
      </c>
      <c r="I181">
        <v>10072</v>
      </c>
      <c r="J181">
        <v>9928</v>
      </c>
      <c r="K181">
        <v>9421</v>
      </c>
      <c r="L181">
        <v>9702</v>
      </c>
      <c r="M181">
        <v>9674</v>
      </c>
      <c r="N181">
        <v>9688</v>
      </c>
      <c r="O181">
        <v>10362</v>
      </c>
      <c r="P181">
        <v>10515</v>
      </c>
      <c r="Q181">
        <v>10244</v>
      </c>
      <c r="R181">
        <v>10309</v>
      </c>
    </row>
    <row r="182" spans="2:21" x14ac:dyDescent="0.25">
      <c r="C182">
        <v>9940</v>
      </c>
      <c r="D182">
        <v>9999</v>
      </c>
      <c r="E182">
        <v>9884</v>
      </c>
      <c r="F182">
        <v>10100</v>
      </c>
      <c r="G182">
        <v>10058</v>
      </c>
      <c r="H182">
        <v>9978</v>
      </c>
      <c r="I182">
        <v>10010</v>
      </c>
      <c r="J182">
        <v>10029</v>
      </c>
      <c r="K182">
        <v>9791</v>
      </c>
      <c r="L182">
        <v>10038</v>
      </c>
      <c r="M182">
        <v>10101</v>
      </c>
      <c r="N182">
        <v>9966</v>
      </c>
      <c r="O182">
        <v>10554</v>
      </c>
      <c r="P182">
        <v>10507</v>
      </c>
      <c r="Q182">
        <v>10479</v>
      </c>
      <c r="R182">
        <v>10470</v>
      </c>
    </row>
    <row r="183" spans="2:21" x14ac:dyDescent="0.25">
      <c r="C183">
        <v>9816</v>
      </c>
      <c r="D183">
        <v>9922</v>
      </c>
      <c r="E183">
        <v>9713</v>
      </c>
      <c r="F183">
        <v>9887</v>
      </c>
      <c r="G183">
        <v>10115</v>
      </c>
      <c r="H183">
        <v>10040</v>
      </c>
      <c r="I183">
        <v>10111</v>
      </c>
      <c r="J183">
        <v>10150</v>
      </c>
      <c r="K183">
        <v>10112</v>
      </c>
      <c r="L183">
        <v>10013</v>
      </c>
      <c r="M183">
        <v>10105</v>
      </c>
      <c r="N183">
        <v>9867</v>
      </c>
      <c r="O183">
        <v>10386</v>
      </c>
      <c r="P183">
        <v>10432</v>
      </c>
      <c r="Q183">
        <v>10650</v>
      </c>
      <c r="R183">
        <v>10696</v>
      </c>
    </row>
    <row r="184" spans="2:21" x14ac:dyDescent="0.25">
      <c r="C184">
        <v>9941</v>
      </c>
      <c r="D184">
        <v>9956</v>
      </c>
      <c r="E184">
        <v>9868</v>
      </c>
      <c r="F184">
        <v>9939</v>
      </c>
      <c r="G184">
        <v>10177</v>
      </c>
      <c r="H184">
        <v>10280</v>
      </c>
      <c r="I184">
        <v>9980</v>
      </c>
      <c r="J184">
        <v>10000</v>
      </c>
      <c r="K184">
        <v>9831</v>
      </c>
      <c r="L184">
        <v>9907</v>
      </c>
      <c r="M184">
        <v>9564</v>
      </c>
      <c r="N184">
        <v>10149</v>
      </c>
      <c r="O184">
        <v>10986</v>
      </c>
      <c r="P184">
        <v>10844</v>
      </c>
      <c r="Q184">
        <v>10839</v>
      </c>
      <c r="R184">
        <v>10811</v>
      </c>
    </row>
    <row r="185" spans="2:21" x14ac:dyDescent="0.25">
      <c r="C185">
        <f>AVERAGE(C95:C184)</f>
        <v>9834.9666666666672</v>
      </c>
      <c r="D185">
        <f t="shared" ref="D185:R185" si="1">AVERAGE(D95:D184)</f>
        <v>9937.9</v>
      </c>
      <c r="E185">
        <f t="shared" si="1"/>
        <v>9805.3888888888887</v>
      </c>
      <c r="F185">
        <f t="shared" si="1"/>
        <v>9943.2888888888883</v>
      </c>
      <c r="G185">
        <f t="shared" si="1"/>
        <v>10114.644444444444</v>
      </c>
      <c r="H185">
        <f t="shared" si="1"/>
        <v>10075.344444444445</v>
      </c>
      <c r="I185">
        <f t="shared" si="1"/>
        <v>10101.933333333332</v>
      </c>
      <c r="J185">
        <f t="shared" si="1"/>
        <v>10042.333333333334</v>
      </c>
      <c r="K185">
        <f t="shared" si="1"/>
        <v>10019.677777777777</v>
      </c>
      <c r="L185">
        <f t="shared" si="1"/>
        <v>10008.511111111111</v>
      </c>
      <c r="M185">
        <f t="shared" si="1"/>
        <v>10032.288888888888</v>
      </c>
      <c r="N185">
        <f t="shared" si="1"/>
        <v>10040.677777777777</v>
      </c>
      <c r="O185">
        <f t="shared" si="1"/>
        <v>10574.355555555556</v>
      </c>
      <c r="P185">
        <f t="shared" si="1"/>
        <v>10538.511111111111</v>
      </c>
      <c r="Q185">
        <f t="shared" si="1"/>
        <v>10556.333333333334</v>
      </c>
      <c r="R185">
        <f t="shared" si="1"/>
        <v>10591.8</v>
      </c>
    </row>
    <row r="187" spans="2:21" x14ac:dyDescent="0.25">
      <c r="B187" t="s">
        <v>1024</v>
      </c>
    </row>
    <row r="188" spans="2:21" x14ac:dyDescent="0.25">
      <c r="C188">
        <v>8863</v>
      </c>
      <c r="D188">
        <v>9014</v>
      </c>
      <c r="E188">
        <v>8965</v>
      </c>
      <c r="F188">
        <v>9157</v>
      </c>
      <c r="G188">
        <v>10751</v>
      </c>
      <c r="H188">
        <v>10740</v>
      </c>
      <c r="I188">
        <v>10794</v>
      </c>
      <c r="J188">
        <v>10796</v>
      </c>
      <c r="K188">
        <v>9889</v>
      </c>
      <c r="L188">
        <v>9916</v>
      </c>
      <c r="M188">
        <v>9752</v>
      </c>
      <c r="N188">
        <v>9808</v>
      </c>
      <c r="O188">
        <v>10437</v>
      </c>
      <c r="P188">
        <v>10235</v>
      </c>
      <c r="Q188">
        <v>10348</v>
      </c>
      <c r="R188">
        <v>10140</v>
      </c>
      <c r="S188">
        <v>8899</v>
      </c>
      <c r="T188">
        <v>9145</v>
      </c>
      <c r="U188">
        <v>9003</v>
      </c>
    </row>
    <row r="189" spans="2:21" x14ac:dyDescent="0.25">
      <c r="C189">
        <v>9651</v>
      </c>
      <c r="D189">
        <v>9865</v>
      </c>
      <c r="E189">
        <v>9539</v>
      </c>
      <c r="F189">
        <v>9745</v>
      </c>
      <c r="G189">
        <v>11349</v>
      </c>
      <c r="H189">
        <v>11176</v>
      </c>
      <c r="I189">
        <v>11237</v>
      </c>
      <c r="J189">
        <v>11393</v>
      </c>
      <c r="K189">
        <v>10646</v>
      </c>
      <c r="L189">
        <v>10671</v>
      </c>
      <c r="M189">
        <v>10451</v>
      </c>
      <c r="N189">
        <v>10354</v>
      </c>
      <c r="O189">
        <v>10883</v>
      </c>
      <c r="P189">
        <v>10804</v>
      </c>
      <c r="Q189">
        <v>10912</v>
      </c>
      <c r="R189">
        <v>10865</v>
      </c>
      <c r="S189">
        <v>9739</v>
      </c>
      <c r="T189">
        <v>9913</v>
      </c>
      <c r="U189">
        <v>9738</v>
      </c>
    </row>
    <row r="190" spans="2:21" x14ac:dyDescent="0.25">
      <c r="C190">
        <v>9960</v>
      </c>
      <c r="D190">
        <v>10081</v>
      </c>
      <c r="E190">
        <v>10151</v>
      </c>
      <c r="F190">
        <v>10258</v>
      </c>
      <c r="G190">
        <v>11746</v>
      </c>
      <c r="H190">
        <v>11692</v>
      </c>
      <c r="I190">
        <v>11756</v>
      </c>
      <c r="J190">
        <v>11751</v>
      </c>
      <c r="K190">
        <v>10982</v>
      </c>
      <c r="L190">
        <v>11004</v>
      </c>
      <c r="M190">
        <v>11052</v>
      </c>
      <c r="N190">
        <v>11029</v>
      </c>
      <c r="O190">
        <v>11066</v>
      </c>
      <c r="P190">
        <v>11182</v>
      </c>
      <c r="Q190">
        <v>11024</v>
      </c>
      <c r="R190">
        <v>11132</v>
      </c>
      <c r="S190">
        <v>10127</v>
      </c>
      <c r="T190">
        <v>10147</v>
      </c>
      <c r="U190">
        <v>10249</v>
      </c>
    </row>
    <row r="191" spans="2:21" x14ac:dyDescent="0.25">
      <c r="C191">
        <v>9817</v>
      </c>
      <c r="D191">
        <v>9849</v>
      </c>
      <c r="E191">
        <v>9642</v>
      </c>
      <c r="F191">
        <v>9888</v>
      </c>
      <c r="G191">
        <v>11963</v>
      </c>
      <c r="H191">
        <v>11740</v>
      </c>
      <c r="I191">
        <v>11753</v>
      </c>
      <c r="J191">
        <v>11930</v>
      </c>
      <c r="K191">
        <v>10520</v>
      </c>
      <c r="L191">
        <v>10737</v>
      </c>
      <c r="M191">
        <v>10864</v>
      </c>
      <c r="N191">
        <v>10809</v>
      </c>
      <c r="O191">
        <v>11127</v>
      </c>
      <c r="P191">
        <v>11073</v>
      </c>
      <c r="Q191">
        <v>10637</v>
      </c>
      <c r="R191">
        <v>11102</v>
      </c>
      <c r="S191">
        <v>9716</v>
      </c>
      <c r="T191">
        <v>9997</v>
      </c>
      <c r="U191">
        <v>10199</v>
      </c>
    </row>
    <row r="192" spans="2:21" x14ac:dyDescent="0.25">
      <c r="C192">
        <v>9764</v>
      </c>
      <c r="D192">
        <v>9925</v>
      </c>
      <c r="E192">
        <v>9730</v>
      </c>
      <c r="F192">
        <v>9809</v>
      </c>
      <c r="G192">
        <v>11827</v>
      </c>
      <c r="H192">
        <v>11803</v>
      </c>
      <c r="I192">
        <v>11860</v>
      </c>
      <c r="J192">
        <v>11883</v>
      </c>
      <c r="K192">
        <v>10897</v>
      </c>
      <c r="L192">
        <v>10620</v>
      </c>
      <c r="M192">
        <v>10905</v>
      </c>
      <c r="N192">
        <v>10916</v>
      </c>
      <c r="O192">
        <v>10817</v>
      </c>
      <c r="P192">
        <v>10924</v>
      </c>
      <c r="Q192">
        <v>11038</v>
      </c>
      <c r="R192">
        <v>11036</v>
      </c>
      <c r="S192">
        <v>9818</v>
      </c>
      <c r="T192">
        <v>9913</v>
      </c>
      <c r="U192">
        <v>9943</v>
      </c>
    </row>
    <row r="193" spans="3:21" x14ac:dyDescent="0.25">
      <c r="C193">
        <v>9858</v>
      </c>
      <c r="D193">
        <v>9856</v>
      </c>
      <c r="E193">
        <v>9758</v>
      </c>
      <c r="F193">
        <v>9956</v>
      </c>
      <c r="G193">
        <v>11838</v>
      </c>
      <c r="H193">
        <v>11729</v>
      </c>
      <c r="I193">
        <v>11717</v>
      </c>
      <c r="J193">
        <v>11826</v>
      </c>
      <c r="K193">
        <v>11001</v>
      </c>
      <c r="L193">
        <v>11112</v>
      </c>
      <c r="M193">
        <v>11366</v>
      </c>
      <c r="N193">
        <v>11361</v>
      </c>
      <c r="O193">
        <v>11090</v>
      </c>
      <c r="P193">
        <v>10907</v>
      </c>
      <c r="Q193">
        <v>11073</v>
      </c>
      <c r="R193">
        <v>10866</v>
      </c>
      <c r="S193">
        <v>9682</v>
      </c>
      <c r="T193">
        <v>9839</v>
      </c>
      <c r="U193">
        <v>10127</v>
      </c>
    </row>
    <row r="194" spans="3:21" x14ac:dyDescent="0.25">
      <c r="C194">
        <v>9620</v>
      </c>
      <c r="D194">
        <v>9761</v>
      </c>
      <c r="E194">
        <v>9560</v>
      </c>
      <c r="F194">
        <v>9655</v>
      </c>
      <c r="G194">
        <v>11965</v>
      </c>
      <c r="H194">
        <v>11981</v>
      </c>
      <c r="I194">
        <v>11973</v>
      </c>
      <c r="J194">
        <v>11952</v>
      </c>
      <c r="K194">
        <v>11054</v>
      </c>
      <c r="L194">
        <v>11080</v>
      </c>
      <c r="M194">
        <v>10661</v>
      </c>
      <c r="N194">
        <v>10700</v>
      </c>
      <c r="O194">
        <v>10887</v>
      </c>
      <c r="P194">
        <v>11077</v>
      </c>
      <c r="Q194">
        <v>11119</v>
      </c>
      <c r="R194">
        <v>10758</v>
      </c>
      <c r="S194">
        <v>9744</v>
      </c>
      <c r="T194">
        <v>9885</v>
      </c>
      <c r="U194">
        <v>10186</v>
      </c>
    </row>
    <row r="195" spans="3:21" x14ac:dyDescent="0.25">
      <c r="C195">
        <v>8762</v>
      </c>
      <c r="D195">
        <v>8935</v>
      </c>
      <c r="E195">
        <v>8838</v>
      </c>
      <c r="F195">
        <v>8996</v>
      </c>
      <c r="G195">
        <v>10544</v>
      </c>
      <c r="H195">
        <v>10461</v>
      </c>
      <c r="I195">
        <v>10473</v>
      </c>
      <c r="J195">
        <v>10556</v>
      </c>
      <c r="K195">
        <v>9647</v>
      </c>
      <c r="L195">
        <v>9818</v>
      </c>
      <c r="M195">
        <v>9609</v>
      </c>
      <c r="N195">
        <v>9595</v>
      </c>
      <c r="O195">
        <v>10029</v>
      </c>
      <c r="P195">
        <v>10081</v>
      </c>
      <c r="Q195">
        <v>10154</v>
      </c>
      <c r="R195">
        <v>10169</v>
      </c>
      <c r="S195">
        <v>8789</v>
      </c>
      <c r="T195">
        <v>8963</v>
      </c>
      <c r="U195">
        <v>8985</v>
      </c>
    </row>
    <row r="196" spans="3:21" x14ac:dyDescent="0.25">
      <c r="C196">
        <v>9908</v>
      </c>
      <c r="D196">
        <v>10001</v>
      </c>
      <c r="E196">
        <v>9872</v>
      </c>
      <c r="F196">
        <v>10067</v>
      </c>
      <c r="G196">
        <v>11871</v>
      </c>
      <c r="H196">
        <v>11811</v>
      </c>
      <c r="I196">
        <v>11831</v>
      </c>
      <c r="J196">
        <v>11905</v>
      </c>
      <c r="K196">
        <v>10768</v>
      </c>
      <c r="L196">
        <v>10845</v>
      </c>
      <c r="M196">
        <v>10780</v>
      </c>
      <c r="N196">
        <v>10796</v>
      </c>
      <c r="O196">
        <v>10750</v>
      </c>
      <c r="P196">
        <v>10671</v>
      </c>
      <c r="Q196">
        <v>10916</v>
      </c>
      <c r="R196">
        <v>10997</v>
      </c>
      <c r="S196">
        <v>10006</v>
      </c>
      <c r="T196">
        <v>9916</v>
      </c>
      <c r="U196">
        <v>10201</v>
      </c>
    </row>
    <row r="197" spans="3:21" x14ac:dyDescent="0.25">
      <c r="C197">
        <v>9871</v>
      </c>
      <c r="D197">
        <v>9821</v>
      </c>
      <c r="E197">
        <v>9860</v>
      </c>
      <c r="F197">
        <v>9974</v>
      </c>
      <c r="G197">
        <v>11875</v>
      </c>
      <c r="H197">
        <v>11799</v>
      </c>
      <c r="I197">
        <v>11788</v>
      </c>
      <c r="J197">
        <v>11915</v>
      </c>
      <c r="K197">
        <v>11154</v>
      </c>
      <c r="L197">
        <v>10958</v>
      </c>
      <c r="M197">
        <v>11239</v>
      </c>
      <c r="N197">
        <v>11146</v>
      </c>
      <c r="O197">
        <v>11324</v>
      </c>
      <c r="P197">
        <v>11341</v>
      </c>
      <c r="Q197">
        <v>11516</v>
      </c>
      <c r="R197">
        <v>11314</v>
      </c>
      <c r="S197">
        <v>9797</v>
      </c>
      <c r="T197">
        <v>10109</v>
      </c>
      <c r="U197">
        <v>9993</v>
      </c>
    </row>
    <row r="198" spans="3:21" x14ac:dyDescent="0.25">
      <c r="C198">
        <v>9252</v>
      </c>
      <c r="D198">
        <v>9209</v>
      </c>
      <c r="E198">
        <v>9231</v>
      </c>
      <c r="F198">
        <v>9342</v>
      </c>
      <c r="G198">
        <v>11226</v>
      </c>
      <c r="H198">
        <v>11333</v>
      </c>
      <c r="I198">
        <v>11413</v>
      </c>
      <c r="J198">
        <v>11256</v>
      </c>
      <c r="K198">
        <v>10481</v>
      </c>
      <c r="L198">
        <v>10752</v>
      </c>
      <c r="M198">
        <v>10438</v>
      </c>
      <c r="N198">
        <v>10448</v>
      </c>
      <c r="O198">
        <v>10873</v>
      </c>
      <c r="P198">
        <v>10694</v>
      </c>
      <c r="Q198">
        <v>10744</v>
      </c>
      <c r="R198">
        <v>10760</v>
      </c>
      <c r="S198">
        <v>9091</v>
      </c>
      <c r="T198">
        <v>9379</v>
      </c>
      <c r="U198">
        <v>9372</v>
      </c>
    </row>
    <row r="199" spans="3:21" x14ac:dyDescent="0.25">
      <c r="C199">
        <v>9472</v>
      </c>
      <c r="D199">
        <v>9428</v>
      </c>
      <c r="E199">
        <v>9433</v>
      </c>
      <c r="F199">
        <v>9564</v>
      </c>
      <c r="G199">
        <v>11281</v>
      </c>
      <c r="H199">
        <v>11322</v>
      </c>
      <c r="I199">
        <v>11344</v>
      </c>
      <c r="J199">
        <v>11294</v>
      </c>
      <c r="K199">
        <v>10481</v>
      </c>
      <c r="L199">
        <v>10560</v>
      </c>
      <c r="M199">
        <v>10685</v>
      </c>
      <c r="N199">
        <v>10759</v>
      </c>
      <c r="O199">
        <v>10562</v>
      </c>
      <c r="P199">
        <v>10692</v>
      </c>
      <c r="Q199">
        <v>10692</v>
      </c>
      <c r="R199">
        <v>10871</v>
      </c>
      <c r="S199">
        <v>9289</v>
      </c>
      <c r="T199">
        <v>9441</v>
      </c>
      <c r="U199">
        <v>9708</v>
      </c>
    </row>
    <row r="200" spans="3:21" x14ac:dyDescent="0.25">
      <c r="C200">
        <v>9621</v>
      </c>
      <c r="D200">
        <v>9630</v>
      </c>
      <c r="E200">
        <v>9536</v>
      </c>
      <c r="F200">
        <v>9677</v>
      </c>
      <c r="G200">
        <v>11251</v>
      </c>
      <c r="H200">
        <v>11137</v>
      </c>
      <c r="I200">
        <v>11117</v>
      </c>
      <c r="J200">
        <v>11230</v>
      </c>
      <c r="K200">
        <v>10350</v>
      </c>
      <c r="L200">
        <v>10358</v>
      </c>
      <c r="M200">
        <v>10346</v>
      </c>
      <c r="N200">
        <v>10426</v>
      </c>
      <c r="O200">
        <v>10858</v>
      </c>
      <c r="P200">
        <v>11044</v>
      </c>
      <c r="Q200">
        <v>10769</v>
      </c>
      <c r="R200">
        <v>10854</v>
      </c>
      <c r="S200">
        <v>9623</v>
      </c>
      <c r="T200">
        <v>9831</v>
      </c>
      <c r="U200">
        <v>9846</v>
      </c>
    </row>
    <row r="201" spans="3:21" x14ac:dyDescent="0.25">
      <c r="C201">
        <v>9314</v>
      </c>
      <c r="D201">
        <v>9446</v>
      </c>
      <c r="E201">
        <v>9213</v>
      </c>
      <c r="F201">
        <v>9395</v>
      </c>
      <c r="G201">
        <v>11227</v>
      </c>
      <c r="H201">
        <v>11202</v>
      </c>
      <c r="I201">
        <v>11276</v>
      </c>
      <c r="J201">
        <v>11211</v>
      </c>
      <c r="K201">
        <v>10242</v>
      </c>
      <c r="L201">
        <v>10322</v>
      </c>
      <c r="M201">
        <v>10237</v>
      </c>
      <c r="N201">
        <v>10172</v>
      </c>
      <c r="O201">
        <v>10795</v>
      </c>
      <c r="P201">
        <v>10767</v>
      </c>
      <c r="Q201">
        <v>10598</v>
      </c>
      <c r="R201">
        <v>10645</v>
      </c>
      <c r="S201">
        <v>9321</v>
      </c>
      <c r="T201">
        <v>9437</v>
      </c>
      <c r="U201">
        <v>9626</v>
      </c>
    </row>
    <row r="202" spans="3:21" x14ac:dyDescent="0.25">
      <c r="C202">
        <v>9176</v>
      </c>
      <c r="D202">
        <v>9237</v>
      </c>
      <c r="E202">
        <v>9139</v>
      </c>
      <c r="F202">
        <v>9186</v>
      </c>
      <c r="G202">
        <v>11381</v>
      </c>
      <c r="H202">
        <v>11253</v>
      </c>
      <c r="I202">
        <v>11233</v>
      </c>
      <c r="J202">
        <v>11359</v>
      </c>
      <c r="K202">
        <v>10308</v>
      </c>
      <c r="L202">
        <v>10620</v>
      </c>
      <c r="M202">
        <v>10145</v>
      </c>
      <c r="N202">
        <v>10161</v>
      </c>
      <c r="O202">
        <v>10855</v>
      </c>
      <c r="P202">
        <v>10903</v>
      </c>
      <c r="Q202">
        <v>10796</v>
      </c>
      <c r="R202">
        <v>10614</v>
      </c>
      <c r="S202">
        <v>9117</v>
      </c>
      <c r="T202">
        <v>9335</v>
      </c>
      <c r="U202">
        <v>9501</v>
      </c>
    </row>
    <row r="203" spans="3:21" x14ac:dyDescent="0.25">
      <c r="C203">
        <v>9641</v>
      </c>
      <c r="D203">
        <v>9700</v>
      </c>
      <c r="E203">
        <v>9549</v>
      </c>
      <c r="F203">
        <v>9641</v>
      </c>
      <c r="G203">
        <v>11622</v>
      </c>
      <c r="H203">
        <v>11583</v>
      </c>
      <c r="I203">
        <v>11577</v>
      </c>
      <c r="J203">
        <v>11611</v>
      </c>
      <c r="K203">
        <v>11003</v>
      </c>
      <c r="L203">
        <v>10658</v>
      </c>
      <c r="M203">
        <v>10419</v>
      </c>
      <c r="N203">
        <v>10493</v>
      </c>
      <c r="O203">
        <v>10999</v>
      </c>
      <c r="P203">
        <v>11075</v>
      </c>
      <c r="Q203">
        <v>11182</v>
      </c>
      <c r="R203">
        <v>11062</v>
      </c>
      <c r="S203">
        <v>9661</v>
      </c>
      <c r="T203">
        <v>9661</v>
      </c>
      <c r="U203">
        <v>9776</v>
      </c>
    </row>
    <row r="204" spans="3:21" x14ac:dyDescent="0.25">
      <c r="C204">
        <v>9462</v>
      </c>
      <c r="D204">
        <v>9586</v>
      </c>
      <c r="E204">
        <v>9576</v>
      </c>
      <c r="F204">
        <v>9733</v>
      </c>
      <c r="G204">
        <v>11438</v>
      </c>
      <c r="H204">
        <v>11433</v>
      </c>
      <c r="I204">
        <v>11535</v>
      </c>
      <c r="J204">
        <v>11506</v>
      </c>
      <c r="K204">
        <v>10988</v>
      </c>
      <c r="L204">
        <v>10840</v>
      </c>
      <c r="M204">
        <v>10695</v>
      </c>
      <c r="N204">
        <v>10734</v>
      </c>
      <c r="O204">
        <v>10842</v>
      </c>
      <c r="P204">
        <v>10786</v>
      </c>
      <c r="Q204">
        <v>10850</v>
      </c>
      <c r="R204">
        <v>10743</v>
      </c>
      <c r="S204">
        <v>9510</v>
      </c>
      <c r="T204">
        <v>9795</v>
      </c>
      <c r="U204">
        <v>9795</v>
      </c>
    </row>
    <row r="205" spans="3:21" x14ac:dyDescent="0.25">
      <c r="C205">
        <v>8705</v>
      </c>
      <c r="D205">
        <v>8817</v>
      </c>
      <c r="E205">
        <v>8858</v>
      </c>
      <c r="F205">
        <v>9004</v>
      </c>
      <c r="G205">
        <v>10831</v>
      </c>
      <c r="H205">
        <v>10898</v>
      </c>
      <c r="I205">
        <v>10914</v>
      </c>
      <c r="J205">
        <v>10826</v>
      </c>
      <c r="K205">
        <v>10013</v>
      </c>
      <c r="L205">
        <v>9968</v>
      </c>
      <c r="M205">
        <v>9768</v>
      </c>
      <c r="N205">
        <v>9851</v>
      </c>
      <c r="O205">
        <v>10409</v>
      </c>
      <c r="P205">
        <v>10313</v>
      </c>
      <c r="Q205">
        <v>10236</v>
      </c>
      <c r="R205">
        <v>10449</v>
      </c>
      <c r="S205">
        <v>8684</v>
      </c>
      <c r="T205">
        <v>9010</v>
      </c>
      <c r="U205">
        <v>9086</v>
      </c>
    </row>
    <row r="206" spans="3:21" x14ac:dyDescent="0.25">
      <c r="C206">
        <v>8863</v>
      </c>
      <c r="D206">
        <v>9011</v>
      </c>
      <c r="E206">
        <v>8892</v>
      </c>
      <c r="F206">
        <v>8971</v>
      </c>
      <c r="G206">
        <v>11050</v>
      </c>
      <c r="H206">
        <v>11012</v>
      </c>
      <c r="I206">
        <v>11058</v>
      </c>
      <c r="J206">
        <v>11071</v>
      </c>
      <c r="K206">
        <v>10234</v>
      </c>
      <c r="L206">
        <v>9951</v>
      </c>
      <c r="M206">
        <v>9936</v>
      </c>
      <c r="N206">
        <v>10041</v>
      </c>
      <c r="O206">
        <v>10427</v>
      </c>
      <c r="P206">
        <v>10303</v>
      </c>
      <c r="Q206">
        <v>10493</v>
      </c>
      <c r="R206">
        <v>10439</v>
      </c>
      <c r="S206">
        <v>8948</v>
      </c>
      <c r="T206">
        <v>9152</v>
      </c>
      <c r="U206">
        <v>9267</v>
      </c>
    </row>
    <row r="207" spans="3:21" x14ac:dyDescent="0.25">
      <c r="C207">
        <v>9469</v>
      </c>
      <c r="D207">
        <v>9645</v>
      </c>
      <c r="E207">
        <v>9425</v>
      </c>
      <c r="F207">
        <v>9707</v>
      </c>
      <c r="G207">
        <v>11697</v>
      </c>
      <c r="H207">
        <v>11604</v>
      </c>
      <c r="I207">
        <v>11610</v>
      </c>
      <c r="J207">
        <v>11719</v>
      </c>
      <c r="K207">
        <v>10447</v>
      </c>
      <c r="L207">
        <v>10517</v>
      </c>
      <c r="M207">
        <v>10811</v>
      </c>
      <c r="N207">
        <v>10714</v>
      </c>
      <c r="O207">
        <v>10810</v>
      </c>
      <c r="P207">
        <v>10666</v>
      </c>
      <c r="Q207">
        <v>10936</v>
      </c>
      <c r="R207">
        <v>11012</v>
      </c>
      <c r="S207">
        <v>9576</v>
      </c>
      <c r="T207">
        <v>9728</v>
      </c>
      <c r="U207">
        <v>9806</v>
      </c>
    </row>
    <row r="208" spans="3:21" x14ac:dyDescent="0.25">
      <c r="C208">
        <v>9157</v>
      </c>
      <c r="D208">
        <v>9087</v>
      </c>
      <c r="E208">
        <v>8917</v>
      </c>
      <c r="F208">
        <v>9046</v>
      </c>
      <c r="G208">
        <v>11125</v>
      </c>
      <c r="H208">
        <v>11081</v>
      </c>
      <c r="I208">
        <v>11146</v>
      </c>
      <c r="J208">
        <v>11209</v>
      </c>
      <c r="K208">
        <v>10499</v>
      </c>
      <c r="L208">
        <v>10583</v>
      </c>
      <c r="M208">
        <v>10396</v>
      </c>
      <c r="N208">
        <v>10316</v>
      </c>
      <c r="O208">
        <v>10508</v>
      </c>
      <c r="P208">
        <v>10652</v>
      </c>
      <c r="Q208">
        <v>10305</v>
      </c>
      <c r="R208">
        <v>10668</v>
      </c>
      <c r="S208">
        <v>8960</v>
      </c>
      <c r="T208">
        <v>9235</v>
      </c>
      <c r="U208">
        <v>9471</v>
      </c>
    </row>
    <row r="209" spans="3:21" x14ac:dyDescent="0.25">
      <c r="C209">
        <v>9013</v>
      </c>
      <c r="D209">
        <v>8943</v>
      </c>
      <c r="E209">
        <v>8825</v>
      </c>
      <c r="F209">
        <v>9134</v>
      </c>
      <c r="G209">
        <v>11479</v>
      </c>
      <c r="H209">
        <v>11407</v>
      </c>
      <c r="I209">
        <v>11455</v>
      </c>
      <c r="J209">
        <v>11529</v>
      </c>
      <c r="K209">
        <v>10352</v>
      </c>
      <c r="L209">
        <v>10441</v>
      </c>
      <c r="M209">
        <v>10459</v>
      </c>
      <c r="N209">
        <v>10555</v>
      </c>
      <c r="O209">
        <v>11151</v>
      </c>
      <c r="P209">
        <v>10896</v>
      </c>
      <c r="Q209">
        <v>10787</v>
      </c>
      <c r="R209">
        <v>10995</v>
      </c>
      <c r="S209">
        <v>8993</v>
      </c>
      <c r="T209">
        <v>9178</v>
      </c>
      <c r="U209">
        <v>9202</v>
      </c>
    </row>
    <row r="210" spans="3:21" x14ac:dyDescent="0.25">
      <c r="C210">
        <v>9617</v>
      </c>
      <c r="D210">
        <v>9682</v>
      </c>
      <c r="E210">
        <v>9474</v>
      </c>
      <c r="F210">
        <v>9610</v>
      </c>
      <c r="G210">
        <v>11639</v>
      </c>
      <c r="H210">
        <v>11669</v>
      </c>
      <c r="I210">
        <v>11682</v>
      </c>
      <c r="J210">
        <v>11671</v>
      </c>
      <c r="K210">
        <v>10820</v>
      </c>
      <c r="L210">
        <v>10611</v>
      </c>
      <c r="M210">
        <v>10566</v>
      </c>
      <c r="N210">
        <v>10487</v>
      </c>
      <c r="O210">
        <v>10994</v>
      </c>
      <c r="P210">
        <v>10990</v>
      </c>
      <c r="Q210">
        <v>11176</v>
      </c>
      <c r="R210">
        <v>11161</v>
      </c>
      <c r="S210">
        <v>9579</v>
      </c>
      <c r="T210">
        <v>9729</v>
      </c>
      <c r="U210">
        <v>9869</v>
      </c>
    </row>
    <row r="211" spans="3:21" x14ac:dyDescent="0.25">
      <c r="C211">
        <v>9206</v>
      </c>
      <c r="D211">
        <v>9278</v>
      </c>
      <c r="E211">
        <v>9026</v>
      </c>
      <c r="F211">
        <v>9265</v>
      </c>
      <c r="G211">
        <v>10991</v>
      </c>
      <c r="H211">
        <v>10929</v>
      </c>
      <c r="I211">
        <v>10965</v>
      </c>
      <c r="J211">
        <v>11057</v>
      </c>
      <c r="K211">
        <v>10329</v>
      </c>
      <c r="L211">
        <v>10319</v>
      </c>
      <c r="M211">
        <v>10170</v>
      </c>
      <c r="N211">
        <v>10230</v>
      </c>
      <c r="O211">
        <v>10579</v>
      </c>
      <c r="P211">
        <v>10610</v>
      </c>
      <c r="Q211">
        <v>10799</v>
      </c>
      <c r="R211">
        <v>10723</v>
      </c>
      <c r="S211">
        <v>9110</v>
      </c>
      <c r="T211">
        <v>9335</v>
      </c>
      <c r="U211">
        <v>9254</v>
      </c>
    </row>
    <row r="212" spans="3:21" x14ac:dyDescent="0.25">
      <c r="C212">
        <v>9286</v>
      </c>
      <c r="D212">
        <v>9349</v>
      </c>
      <c r="E212">
        <v>9081</v>
      </c>
      <c r="F212">
        <v>9302</v>
      </c>
      <c r="G212">
        <v>11622</v>
      </c>
      <c r="H212">
        <v>11513</v>
      </c>
      <c r="I212">
        <v>11516</v>
      </c>
      <c r="J212">
        <v>11664</v>
      </c>
      <c r="K212">
        <v>10659</v>
      </c>
      <c r="L212">
        <v>10709</v>
      </c>
      <c r="M212">
        <v>10510</v>
      </c>
      <c r="N212">
        <v>10432</v>
      </c>
      <c r="O212">
        <v>11128</v>
      </c>
      <c r="P212">
        <v>11060</v>
      </c>
      <c r="Q212">
        <v>11045</v>
      </c>
      <c r="R212">
        <v>11217</v>
      </c>
      <c r="S212">
        <v>9269</v>
      </c>
      <c r="T212">
        <v>9513</v>
      </c>
      <c r="U212">
        <v>9502</v>
      </c>
    </row>
    <row r="213" spans="3:21" x14ac:dyDescent="0.25">
      <c r="C213">
        <v>9595</v>
      </c>
      <c r="D213">
        <v>9598</v>
      </c>
      <c r="E213">
        <v>9479</v>
      </c>
      <c r="F213">
        <v>9677</v>
      </c>
      <c r="G213">
        <v>11494</v>
      </c>
      <c r="H213">
        <v>11454</v>
      </c>
      <c r="I213">
        <v>11471</v>
      </c>
      <c r="J213">
        <v>11498</v>
      </c>
      <c r="K213">
        <v>10736</v>
      </c>
      <c r="L213">
        <v>10511</v>
      </c>
      <c r="M213">
        <v>10806</v>
      </c>
      <c r="N213">
        <v>10795</v>
      </c>
      <c r="O213">
        <v>10912</v>
      </c>
      <c r="P213">
        <v>11007</v>
      </c>
      <c r="Q213">
        <v>11256</v>
      </c>
      <c r="R213">
        <v>11032</v>
      </c>
      <c r="S213">
        <v>9462</v>
      </c>
      <c r="T213">
        <v>9790</v>
      </c>
      <c r="U213">
        <v>9849</v>
      </c>
    </row>
    <row r="214" spans="3:21" x14ac:dyDescent="0.25">
      <c r="C214">
        <v>9560</v>
      </c>
      <c r="D214">
        <v>9665</v>
      </c>
      <c r="E214">
        <v>9402</v>
      </c>
      <c r="F214">
        <v>9631</v>
      </c>
      <c r="G214">
        <v>11682</v>
      </c>
      <c r="H214">
        <v>11679</v>
      </c>
      <c r="I214">
        <v>11737</v>
      </c>
      <c r="J214">
        <v>11702</v>
      </c>
      <c r="K214">
        <v>10927</v>
      </c>
      <c r="L214">
        <v>11069</v>
      </c>
      <c r="M214">
        <v>10697</v>
      </c>
      <c r="N214">
        <v>10737</v>
      </c>
      <c r="O214">
        <v>10927</v>
      </c>
      <c r="P214">
        <v>11099</v>
      </c>
      <c r="Q214">
        <v>10905</v>
      </c>
      <c r="R214">
        <v>10852</v>
      </c>
      <c r="S214">
        <v>9658</v>
      </c>
      <c r="T214">
        <v>9715</v>
      </c>
      <c r="U214">
        <v>9853</v>
      </c>
    </row>
    <row r="215" spans="3:21" x14ac:dyDescent="0.25">
      <c r="C215">
        <v>9013</v>
      </c>
      <c r="D215">
        <v>9171</v>
      </c>
      <c r="E215">
        <v>9159</v>
      </c>
      <c r="F215">
        <v>9302</v>
      </c>
      <c r="G215">
        <v>11031</v>
      </c>
      <c r="H215">
        <v>11039</v>
      </c>
      <c r="I215">
        <v>11067</v>
      </c>
      <c r="J215">
        <v>11070</v>
      </c>
      <c r="K215">
        <v>10066</v>
      </c>
      <c r="L215">
        <v>10160</v>
      </c>
      <c r="M215">
        <v>10189</v>
      </c>
      <c r="N215">
        <v>10230</v>
      </c>
      <c r="O215">
        <v>10508</v>
      </c>
      <c r="P215">
        <v>10511</v>
      </c>
      <c r="Q215">
        <v>10545</v>
      </c>
      <c r="R215">
        <v>10404</v>
      </c>
      <c r="S215">
        <v>8991</v>
      </c>
      <c r="T215">
        <v>9352</v>
      </c>
      <c r="U215">
        <v>9275</v>
      </c>
    </row>
    <row r="216" spans="3:21" x14ac:dyDescent="0.25">
      <c r="C216">
        <v>9315</v>
      </c>
      <c r="D216">
        <v>9354</v>
      </c>
      <c r="E216">
        <v>9336</v>
      </c>
      <c r="F216">
        <v>9517</v>
      </c>
      <c r="G216">
        <v>11559</v>
      </c>
      <c r="H216">
        <v>11505</v>
      </c>
      <c r="I216">
        <v>11575</v>
      </c>
      <c r="J216">
        <v>11618</v>
      </c>
      <c r="K216">
        <v>10780</v>
      </c>
      <c r="L216">
        <v>10958</v>
      </c>
      <c r="M216">
        <v>10628</v>
      </c>
      <c r="N216">
        <v>10636</v>
      </c>
      <c r="O216">
        <v>10901</v>
      </c>
      <c r="P216">
        <v>10918</v>
      </c>
      <c r="Q216">
        <v>10769</v>
      </c>
      <c r="R216">
        <v>10835</v>
      </c>
      <c r="S216">
        <v>9332</v>
      </c>
      <c r="T216">
        <v>9558</v>
      </c>
      <c r="U216">
        <v>9644</v>
      </c>
    </row>
    <row r="217" spans="3:21" x14ac:dyDescent="0.25">
      <c r="C217">
        <v>9584</v>
      </c>
      <c r="D217">
        <v>9748</v>
      </c>
      <c r="E217">
        <v>9609</v>
      </c>
      <c r="F217">
        <v>9817</v>
      </c>
      <c r="G217">
        <v>11590</v>
      </c>
      <c r="H217">
        <v>11508</v>
      </c>
      <c r="I217">
        <v>11521</v>
      </c>
      <c r="J217">
        <v>11612</v>
      </c>
      <c r="K217">
        <v>10699</v>
      </c>
      <c r="L217">
        <v>10810</v>
      </c>
      <c r="M217">
        <v>11077</v>
      </c>
      <c r="N217">
        <v>10990</v>
      </c>
      <c r="O217">
        <v>10857</v>
      </c>
      <c r="P217">
        <v>10953</v>
      </c>
      <c r="Q217">
        <v>10786</v>
      </c>
      <c r="R217">
        <v>10940</v>
      </c>
      <c r="S217">
        <v>9540</v>
      </c>
      <c r="T217">
        <v>9653</v>
      </c>
      <c r="U217">
        <v>9774</v>
      </c>
    </row>
    <row r="218" spans="3:21" x14ac:dyDescent="0.25">
      <c r="C218">
        <v>9317</v>
      </c>
      <c r="D218">
        <v>9601</v>
      </c>
      <c r="E218">
        <v>9270</v>
      </c>
      <c r="F218">
        <v>9494</v>
      </c>
      <c r="G218">
        <v>11465</v>
      </c>
      <c r="H218">
        <v>11386</v>
      </c>
      <c r="I218">
        <v>11357</v>
      </c>
      <c r="J218">
        <v>11459</v>
      </c>
      <c r="K218">
        <v>9947</v>
      </c>
      <c r="L218">
        <v>10336</v>
      </c>
      <c r="M218">
        <v>10039</v>
      </c>
      <c r="N218">
        <v>9979</v>
      </c>
      <c r="O218">
        <v>10524</v>
      </c>
      <c r="P218">
        <v>10396</v>
      </c>
      <c r="Q218">
        <v>10294</v>
      </c>
      <c r="R218">
        <v>10327</v>
      </c>
      <c r="S218">
        <v>9505</v>
      </c>
      <c r="T218">
        <v>9452</v>
      </c>
      <c r="U218">
        <v>9753</v>
      </c>
    </row>
    <row r="219" spans="3:21" x14ac:dyDescent="0.25">
      <c r="C219">
        <v>9938</v>
      </c>
      <c r="D219">
        <v>9854</v>
      </c>
      <c r="E219">
        <v>9889</v>
      </c>
      <c r="F219">
        <v>9884</v>
      </c>
      <c r="G219">
        <v>11849</v>
      </c>
      <c r="H219">
        <v>11836</v>
      </c>
      <c r="I219">
        <v>11884</v>
      </c>
      <c r="J219">
        <v>11879</v>
      </c>
      <c r="K219">
        <v>10891</v>
      </c>
      <c r="L219">
        <v>10908</v>
      </c>
      <c r="M219">
        <v>10850</v>
      </c>
      <c r="N219">
        <v>10683</v>
      </c>
      <c r="O219">
        <v>11156</v>
      </c>
      <c r="P219">
        <v>11344</v>
      </c>
      <c r="Q219">
        <v>10994</v>
      </c>
      <c r="R219">
        <v>11334</v>
      </c>
      <c r="S219">
        <v>9793</v>
      </c>
      <c r="T219">
        <v>10109</v>
      </c>
      <c r="U219">
        <v>10072</v>
      </c>
    </row>
    <row r="220" spans="3:21" x14ac:dyDescent="0.25">
      <c r="C220">
        <v>9088</v>
      </c>
      <c r="D220">
        <v>9172</v>
      </c>
      <c r="E220">
        <v>9030</v>
      </c>
      <c r="F220">
        <v>9138</v>
      </c>
      <c r="G220">
        <v>10846</v>
      </c>
      <c r="H220">
        <v>10744</v>
      </c>
      <c r="I220">
        <v>10780</v>
      </c>
      <c r="J220">
        <v>10890</v>
      </c>
      <c r="K220">
        <v>10149</v>
      </c>
      <c r="L220">
        <v>10072</v>
      </c>
      <c r="M220">
        <v>10117</v>
      </c>
      <c r="N220">
        <v>10183</v>
      </c>
      <c r="O220">
        <v>10354</v>
      </c>
      <c r="P220">
        <v>10310</v>
      </c>
      <c r="Q220">
        <v>10270</v>
      </c>
      <c r="R220">
        <v>10386</v>
      </c>
      <c r="S220">
        <v>9017</v>
      </c>
      <c r="T220">
        <v>9249</v>
      </c>
      <c r="U220">
        <v>9141</v>
      </c>
    </row>
    <row r="221" spans="3:21" x14ac:dyDescent="0.25">
      <c r="C221">
        <v>8951</v>
      </c>
      <c r="D221">
        <v>9146</v>
      </c>
      <c r="E221">
        <v>9014</v>
      </c>
      <c r="F221">
        <v>9226</v>
      </c>
      <c r="G221">
        <v>11221</v>
      </c>
      <c r="H221">
        <v>11202</v>
      </c>
      <c r="I221">
        <v>11257</v>
      </c>
      <c r="J221">
        <v>11215</v>
      </c>
      <c r="K221">
        <v>10450</v>
      </c>
      <c r="L221">
        <v>10303</v>
      </c>
      <c r="M221">
        <v>10490</v>
      </c>
      <c r="N221">
        <v>10591</v>
      </c>
      <c r="O221">
        <v>10788</v>
      </c>
      <c r="P221">
        <v>10708</v>
      </c>
      <c r="Q221">
        <v>10606</v>
      </c>
      <c r="R221">
        <v>10724</v>
      </c>
      <c r="S221">
        <v>9034</v>
      </c>
      <c r="T221">
        <v>9195</v>
      </c>
      <c r="U221">
        <v>9322</v>
      </c>
    </row>
    <row r="222" spans="3:21" x14ac:dyDescent="0.25">
      <c r="C222">
        <v>9546</v>
      </c>
      <c r="D222">
        <v>9562</v>
      </c>
      <c r="E222">
        <v>9481</v>
      </c>
      <c r="F222">
        <v>9626</v>
      </c>
      <c r="G222">
        <v>11666</v>
      </c>
      <c r="H222">
        <v>11699</v>
      </c>
      <c r="I222">
        <v>11729</v>
      </c>
      <c r="J222">
        <v>11687</v>
      </c>
      <c r="K222">
        <v>10753</v>
      </c>
      <c r="L222">
        <v>10548</v>
      </c>
      <c r="M222">
        <v>10717</v>
      </c>
      <c r="N222">
        <v>10724</v>
      </c>
      <c r="O222">
        <v>11025</v>
      </c>
      <c r="P222">
        <v>10967</v>
      </c>
      <c r="Q222">
        <v>11080</v>
      </c>
      <c r="R222">
        <v>11137</v>
      </c>
      <c r="S222">
        <v>9494</v>
      </c>
      <c r="T222">
        <v>9661</v>
      </c>
      <c r="U222">
        <v>9789</v>
      </c>
    </row>
    <row r="223" spans="3:21" x14ac:dyDescent="0.25">
      <c r="C223">
        <v>9513</v>
      </c>
      <c r="D223">
        <v>9456</v>
      </c>
      <c r="E223">
        <v>9264</v>
      </c>
      <c r="F223">
        <v>9677</v>
      </c>
      <c r="G223">
        <v>11662</v>
      </c>
      <c r="H223">
        <v>11633</v>
      </c>
      <c r="I223">
        <v>11670</v>
      </c>
      <c r="J223">
        <v>11659</v>
      </c>
      <c r="K223">
        <v>11002</v>
      </c>
      <c r="L223">
        <v>10504</v>
      </c>
      <c r="M223">
        <v>10678</v>
      </c>
      <c r="N223">
        <v>10551</v>
      </c>
      <c r="O223">
        <v>10679</v>
      </c>
      <c r="P223">
        <v>10902</v>
      </c>
      <c r="Q223">
        <v>10906</v>
      </c>
      <c r="R223">
        <v>10885</v>
      </c>
      <c r="S223">
        <v>9412</v>
      </c>
      <c r="T223">
        <v>9683</v>
      </c>
      <c r="U223">
        <v>9895</v>
      </c>
    </row>
    <row r="224" spans="3:21" x14ac:dyDescent="0.25">
      <c r="C224">
        <v>9007</v>
      </c>
      <c r="D224">
        <v>9117</v>
      </c>
      <c r="E224">
        <v>8870</v>
      </c>
      <c r="F224">
        <v>9100</v>
      </c>
      <c r="G224">
        <v>10786</v>
      </c>
      <c r="H224">
        <v>10792</v>
      </c>
      <c r="I224">
        <v>10771</v>
      </c>
      <c r="J224">
        <v>10831</v>
      </c>
      <c r="K224">
        <v>9863</v>
      </c>
      <c r="L224">
        <v>9962</v>
      </c>
      <c r="M224">
        <v>10141</v>
      </c>
      <c r="N224">
        <v>10169</v>
      </c>
      <c r="O224">
        <v>10398</v>
      </c>
      <c r="P224">
        <v>10276</v>
      </c>
      <c r="Q224">
        <v>10143</v>
      </c>
      <c r="R224">
        <v>10198</v>
      </c>
      <c r="S224">
        <v>9033</v>
      </c>
      <c r="T224">
        <v>9053</v>
      </c>
      <c r="U224">
        <v>9036</v>
      </c>
    </row>
    <row r="225" spans="3:21" x14ac:dyDescent="0.25">
      <c r="C225">
        <v>9650</v>
      </c>
      <c r="D225">
        <v>9733</v>
      </c>
      <c r="E225">
        <v>9742</v>
      </c>
      <c r="F225">
        <v>9832</v>
      </c>
      <c r="G225">
        <v>11882</v>
      </c>
      <c r="H225">
        <v>11786</v>
      </c>
      <c r="I225">
        <v>11809</v>
      </c>
      <c r="J225">
        <v>11892</v>
      </c>
      <c r="K225">
        <v>10762</v>
      </c>
      <c r="L225">
        <v>11040</v>
      </c>
      <c r="M225">
        <v>10921</v>
      </c>
      <c r="N225">
        <v>10916</v>
      </c>
      <c r="O225">
        <v>11182</v>
      </c>
      <c r="P225">
        <v>11553</v>
      </c>
      <c r="Q225">
        <v>11524</v>
      </c>
      <c r="R225">
        <v>11236</v>
      </c>
      <c r="S225">
        <v>9663</v>
      </c>
      <c r="T225">
        <v>9920</v>
      </c>
      <c r="U225">
        <v>10048</v>
      </c>
    </row>
    <row r="226" spans="3:21" x14ac:dyDescent="0.25">
      <c r="C226">
        <v>9618</v>
      </c>
      <c r="D226">
        <v>9566</v>
      </c>
      <c r="E226">
        <v>9501</v>
      </c>
      <c r="F226">
        <v>9733</v>
      </c>
      <c r="G226">
        <v>11773</v>
      </c>
      <c r="H226">
        <v>11749</v>
      </c>
      <c r="I226">
        <v>11816</v>
      </c>
      <c r="J226">
        <v>11831</v>
      </c>
      <c r="K226">
        <v>10761</v>
      </c>
      <c r="L226">
        <v>10997</v>
      </c>
      <c r="M226">
        <v>10735</v>
      </c>
      <c r="N226">
        <v>10649</v>
      </c>
      <c r="O226">
        <v>11334</v>
      </c>
      <c r="P226">
        <v>11293</v>
      </c>
      <c r="Q226">
        <v>11154</v>
      </c>
      <c r="R226">
        <v>11221</v>
      </c>
      <c r="S226">
        <v>9414</v>
      </c>
      <c r="T226">
        <v>9812</v>
      </c>
      <c r="U226">
        <v>9990</v>
      </c>
    </row>
    <row r="227" spans="3:21" x14ac:dyDescent="0.25">
      <c r="C227">
        <v>9491</v>
      </c>
      <c r="D227">
        <v>9540</v>
      </c>
      <c r="E227">
        <v>9387</v>
      </c>
      <c r="F227">
        <v>9461</v>
      </c>
      <c r="G227">
        <v>11599</v>
      </c>
      <c r="H227">
        <v>11423</v>
      </c>
      <c r="I227">
        <v>11436</v>
      </c>
      <c r="J227">
        <v>11600</v>
      </c>
      <c r="K227">
        <v>10974</v>
      </c>
      <c r="L227">
        <v>10652</v>
      </c>
      <c r="M227">
        <v>10722</v>
      </c>
      <c r="N227">
        <v>10735</v>
      </c>
      <c r="O227">
        <v>11039</v>
      </c>
      <c r="P227">
        <v>10980</v>
      </c>
      <c r="Q227">
        <v>11058</v>
      </c>
      <c r="R227">
        <v>11053</v>
      </c>
      <c r="S227">
        <v>9417</v>
      </c>
      <c r="T227">
        <v>9853</v>
      </c>
      <c r="U227">
        <v>9796</v>
      </c>
    </row>
    <row r="228" spans="3:21" x14ac:dyDescent="0.25">
      <c r="C228">
        <v>9512</v>
      </c>
      <c r="D228">
        <v>9503</v>
      </c>
      <c r="E228">
        <v>9434</v>
      </c>
      <c r="F228">
        <v>9607</v>
      </c>
      <c r="G228">
        <v>11462</v>
      </c>
      <c r="H228">
        <v>11414</v>
      </c>
      <c r="I228">
        <v>11424</v>
      </c>
      <c r="J228">
        <v>11507</v>
      </c>
      <c r="K228">
        <v>10611</v>
      </c>
      <c r="L228">
        <v>10710</v>
      </c>
      <c r="M228">
        <v>10526</v>
      </c>
      <c r="N228">
        <v>10513</v>
      </c>
      <c r="O228">
        <v>10839</v>
      </c>
      <c r="P228">
        <v>10945</v>
      </c>
      <c r="Q228">
        <v>10689</v>
      </c>
      <c r="R228">
        <v>10815</v>
      </c>
      <c r="S228">
        <v>9473</v>
      </c>
      <c r="T228">
        <v>9810</v>
      </c>
      <c r="U228">
        <v>9952</v>
      </c>
    </row>
    <row r="229" spans="3:21" x14ac:dyDescent="0.25">
      <c r="C229">
        <v>9721</v>
      </c>
      <c r="D229">
        <v>9856</v>
      </c>
      <c r="E229">
        <v>9871</v>
      </c>
      <c r="F229">
        <v>10106</v>
      </c>
      <c r="G229">
        <v>11795</v>
      </c>
      <c r="H229">
        <v>11796</v>
      </c>
      <c r="I229">
        <v>11840</v>
      </c>
      <c r="J229">
        <v>11774</v>
      </c>
      <c r="K229">
        <v>10725</v>
      </c>
      <c r="L229">
        <v>10667</v>
      </c>
      <c r="M229">
        <v>10888</v>
      </c>
      <c r="N229">
        <v>10726</v>
      </c>
      <c r="O229">
        <v>11119</v>
      </c>
      <c r="P229">
        <v>11224</v>
      </c>
      <c r="Q229">
        <v>11249</v>
      </c>
      <c r="R229">
        <v>11228</v>
      </c>
      <c r="S229">
        <v>9827</v>
      </c>
      <c r="T229">
        <v>10014</v>
      </c>
      <c r="U229">
        <v>10263</v>
      </c>
    </row>
    <row r="230" spans="3:21" x14ac:dyDescent="0.25">
      <c r="C230">
        <v>9495</v>
      </c>
      <c r="D230">
        <v>9560</v>
      </c>
      <c r="E230">
        <v>9351</v>
      </c>
      <c r="F230">
        <v>9526</v>
      </c>
      <c r="G230">
        <v>11587</v>
      </c>
      <c r="H230">
        <v>11565</v>
      </c>
      <c r="I230">
        <v>11576</v>
      </c>
      <c r="J230">
        <v>11587</v>
      </c>
      <c r="K230">
        <v>10842</v>
      </c>
      <c r="L230">
        <v>10975</v>
      </c>
      <c r="M230">
        <v>10987</v>
      </c>
      <c r="N230">
        <v>11102</v>
      </c>
      <c r="O230">
        <v>10953</v>
      </c>
      <c r="P230">
        <v>10975</v>
      </c>
      <c r="Q230">
        <v>10975</v>
      </c>
      <c r="R230">
        <v>11222</v>
      </c>
      <c r="S230">
        <v>9368</v>
      </c>
      <c r="T230">
        <v>9774</v>
      </c>
      <c r="U230">
        <v>9927</v>
      </c>
    </row>
    <row r="231" spans="3:21" x14ac:dyDescent="0.25">
      <c r="C231">
        <v>9242</v>
      </c>
      <c r="D231">
        <v>9316</v>
      </c>
      <c r="E231">
        <v>9209</v>
      </c>
      <c r="F231">
        <v>9457</v>
      </c>
      <c r="G231">
        <v>10939</v>
      </c>
      <c r="H231">
        <v>10919</v>
      </c>
      <c r="I231">
        <v>10894</v>
      </c>
      <c r="J231">
        <v>10965</v>
      </c>
      <c r="K231">
        <v>10047</v>
      </c>
      <c r="L231">
        <v>10097</v>
      </c>
      <c r="M231">
        <v>9966</v>
      </c>
      <c r="N231">
        <v>10038</v>
      </c>
      <c r="O231">
        <v>10844</v>
      </c>
      <c r="P231">
        <v>10675</v>
      </c>
      <c r="Q231">
        <v>10918</v>
      </c>
      <c r="R231">
        <v>10899</v>
      </c>
      <c r="S231">
        <v>9152</v>
      </c>
      <c r="T231">
        <v>9218</v>
      </c>
      <c r="U231">
        <v>9274</v>
      </c>
    </row>
    <row r="232" spans="3:21" x14ac:dyDescent="0.25">
      <c r="C232">
        <v>9475</v>
      </c>
      <c r="D232">
        <v>9533</v>
      </c>
      <c r="E232">
        <v>9430</v>
      </c>
      <c r="F232">
        <v>9519</v>
      </c>
      <c r="G232">
        <v>11238</v>
      </c>
      <c r="H232">
        <v>11093</v>
      </c>
      <c r="I232">
        <v>11100</v>
      </c>
      <c r="J232">
        <v>11246</v>
      </c>
      <c r="K232">
        <v>10454</v>
      </c>
      <c r="L232">
        <v>10257</v>
      </c>
      <c r="M232">
        <v>10353</v>
      </c>
      <c r="N232">
        <v>10379</v>
      </c>
      <c r="O232">
        <v>10652</v>
      </c>
      <c r="P232">
        <v>10664</v>
      </c>
      <c r="Q232">
        <v>10416</v>
      </c>
      <c r="R232">
        <v>10525</v>
      </c>
      <c r="S232">
        <v>9498</v>
      </c>
      <c r="T232">
        <v>9621</v>
      </c>
      <c r="U232">
        <v>9678</v>
      </c>
    </row>
    <row r="233" spans="3:21" x14ac:dyDescent="0.25">
      <c r="C233">
        <v>9416</v>
      </c>
      <c r="D233">
        <v>9387</v>
      </c>
      <c r="E233">
        <v>9232</v>
      </c>
      <c r="F233">
        <v>9374</v>
      </c>
      <c r="G233">
        <v>11320</v>
      </c>
      <c r="H233">
        <v>11225</v>
      </c>
      <c r="I233">
        <v>11289</v>
      </c>
      <c r="J233">
        <v>11382</v>
      </c>
      <c r="K233">
        <v>10442</v>
      </c>
      <c r="L233">
        <v>10566</v>
      </c>
      <c r="M233">
        <v>10604</v>
      </c>
      <c r="N233">
        <v>10601</v>
      </c>
      <c r="O233">
        <v>10775</v>
      </c>
      <c r="P233">
        <v>10567</v>
      </c>
      <c r="Q233">
        <v>10642</v>
      </c>
      <c r="R233">
        <v>10769</v>
      </c>
      <c r="S233">
        <v>9251</v>
      </c>
      <c r="T233">
        <v>9613</v>
      </c>
      <c r="U233">
        <v>9590</v>
      </c>
    </row>
    <row r="234" spans="3:21" x14ac:dyDescent="0.25">
      <c r="C234">
        <v>9375</v>
      </c>
      <c r="D234">
        <v>9386</v>
      </c>
      <c r="E234">
        <v>9166</v>
      </c>
      <c r="F234">
        <v>9603</v>
      </c>
      <c r="G234">
        <v>11225</v>
      </c>
      <c r="H234">
        <v>11036</v>
      </c>
      <c r="I234">
        <v>11039</v>
      </c>
      <c r="J234">
        <v>11217</v>
      </c>
      <c r="K234">
        <v>10426</v>
      </c>
      <c r="L234">
        <v>10424</v>
      </c>
      <c r="M234">
        <v>10573</v>
      </c>
      <c r="N234">
        <v>10521</v>
      </c>
      <c r="O234">
        <v>10654</v>
      </c>
      <c r="P234">
        <v>10458</v>
      </c>
      <c r="Q234">
        <v>10562</v>
      </c>
      <c r="R234">
        <v>10504</v>
      </c>
      <c r="S234">
        <v>9230</v>
      </c>
      <c r="T234">
        <v>9466</v>
      </c>
      <c r="U234">
        <v>9612</v>
      </c>
    </row>
    <row r="235" spans="3:21" x14ac:dyDescent="0.25">
      <c r="C235">
        <v>9816</v>
      </c>
      <c r="D235">
        <v>9774</v>
      </c>
      <c r="E235">
        <v>9712</v>
      </c>
      <c r="F235">
        <v>9862</v>
      </c>
      <c r="G235">
        <v>11661</v>
      </c>
      <c r="H235">
        <v>11583</v>
      </c>
      <c r="I235">
        <v>11622</v>
      </c>
      <c r="J235">
        <v>11684</v>
      </c>
      <c r="K235">
        <v>10533</v>
      </c>
      <c r="L235">
        <v>10423</v>
      </c>
      <c r="M235">
        <v>10815</v>
      </c>
      <c r="N235">
        <v>10716</v>
      </c>
      <c r="O235">
        <v>10892</v>
      </c>
      <c r="P235">
        <v>10886</v>
      </c>
      <c r="Q235">
        <v>11163</v>
      </c>
      <c r="R235">
        <v>11157</v>
      </c>
      <c r="S235">
        <v>9670</v>
      </c>
      <c r="T235">
        <v>9856</v>
      </c>
      <c r="U235">
        <v>9971</v>
      </c>
    </row>
    <row r="236" spans="3:21" x14ac:dyDescent="0.25">
      <c r="C236">
        <v>9100</v>
      </c>
      <c r="D236">
        <v>9147</v>
      </c>
      <c r="E236">
        <v>9037</v>
      </c>
      <c r="F236">
        <v>9180</v>
      </c>
      <c r="G236">
        <v>11337</v>
      </c>
      <c r="H236">
        <v>11251</v>
      </c>
      <c r="I236">
        <v>11292</v>
      </c>
      <c r="J236">
        <v>11362</v>
      </c>
      <c r="K236">
        <v>10257</v>
      </c>
      <c r="L236">
        <v>10111</v>
      </c>
      <c r="M236">
        <v>10494</v>
      </c>
      <c r="N236">
        <v>10463</v>
      </c>
      <c r="O236">
        <v>10860</v>
      </c>
      <c r="P236">
        <v>10784</v>
      </c>
      <c r="Q236">
        <v>10724</v>
      </c>
      <c r="R236">
        <v>10765</v>
      </c>
      <c r="S236">
        <v>9025</v>
      </c>
      <c r="T236">
        <v>9179</v>
      </c>
      <c r="U236">
        <v>9377</v>
      </c>
    </row>
    <row r="237" spans="3:21" x14ac:dyDescent="0.25">
      <c r="C237">
        <v>9324</v>
      </c>
      <c r="D237">
        <v>9336</v>
      </c>
      <c r="E237">
        <v>9128</v>
      </c>
      <c r="F237">
        <v>9232</v>
      </c>
      <c r="G237">
        <v>11669</v>
      </c>
      <c r="H237">
        <v>11588</v>
      </c>
      <c r="I237">
        <v>11633</v>
      </c>
      <c r="J237">
        <v>11672</v>
      </c>
      <c r="K237">
        <v>10789</v>
      </c>
      <c r="L237">
        <v>10662</v>
      </c>
      <c r="M237">
        <v>10532</v>
      </c>
      <c r="N237">
        <v>10674</v>
      </c>
      <c r="O237">
        <v>11005</v>
      </c>
      <c r="P237">
        <v>10876</v>
      </c>
      <c r="Q237">
        <v>11019</v>
      </c>
      <c r="R237">
        <v>10989</v>
      </c>
      <c r="S237">
        <v>9198</v>
      </c>
      <c r="T237">
        <v>9299</v>
      </c>
      <c r="U237">
        <v>9371</v>
      </c>
    </row>
    <row r="238" spans="3:21" x14ac:dyDescent="0.25">
      <c r="C238">
        <v>9173</v>
      </c>
      <c r="D238">
        <v>9113</v>
      </c>
      <c r="E238">
        <v>9041</v>
      </c>
      <c r="F238">
        <v>9234</v>
      </c>
      <c r="G238">
        <v>11247</v>
      </c>
      <c r="H238">
        <v>11100</v>
      </c>
      <c r="I238">
        <v>11174</v>
      </c>
      <c r="J238">
        <v>11315</v>
      </c>
      <c r="K238">
        <v>10384</v>
      </c>
      <c r="L238">
        <v>10114</v>
      </c>
      <c r="M238">
        <v>10121</v>
      </c>
      <c r="N238">
        <v>10378</v>
      </c>
      <c r="O238">
        <v>10458</v>
      </c>
      <c r="P238">
        <v>10376</v>
      </c>
      <c r="Q238">
        <v>10614</v>
      </c>
      <c r="R238">
        <v>10588</v>
      </c>
      <c r="S238">
        <v>8987</v>
      </c>
      <c r="T238">
        <v>9174</v>
      </c>
      <c r="U238">
        <v>9541</v>
      </c>
    </row>
    <row r="239" spans="3:21" x14ac:dyDescent="0.25">
      <c r="C239">
        <v>8935</v>
      </c>
      <c r="D239">
        <v>9013</v>
      </c>
      <c r="E239">
        <v>8946</v>
      </c>
      <c r="F239">
        <v>8939</v>
      </c>
      <c r="G239">
        <v>10652</v>
      </c>
      <c r="H239">
        <v>10611</v>
      </c>
      <c r="I239">
        <v>10600</v>
      </c>
      <c r="J239">
        <v>10633</v>
      </c>
      <c r="K239">
        <v>9931</v>
      </c>
      <c r="L239">
        <v>9853</v>
      </c>
      <c r="M239">
        <v>9784</v>
      </c>
      <c r="N239">
        <v>9915</v>
      </c>
      <c r="O239">
        <v>9892</v>
      </c>
      <c r="P239">
        <v>9968</v>
      </c>
      <c r="Q239">
        <v>10087</v>
      </c>
      <c r="R239">
        <v>9976</v>
      </c>
      <c r="S239">
        <v>8916</v>
      </c>
      <c r="T239">
        <v>9234</v>
      </c>
      <c r="U239">
        <v>9255</v>
      </c>
    </row>
    <row r="240" spans="3:21" x14ac:dyDescent="0.25">
      <c r="C240">
        <v>9208</v>
      </c>
      <c r="D240">
        <v>9170</v>
      </c>
      <c r="E240">
        <v>9063</v>
      </c>
      <c r="F240">
        <v>9271</v>
      </c>
      <c r="G240">
        <v>11090</v>
      </c>
      <c r="H240">
        <v>11010</v>
      </c>
      <c r="I240">
        <v>11005</v>
      </c>
      <c r="J240">
        <v>11096</v>
      </c>
      <c r="K240">
        <v>10161</v>
      </c>
      <c r="L240">
        <v>10369</v>
      </c>
      <c r="M240">
        <v>10257</v>
      </c>
      <c r="N240">
        <v>10171</v>
      </c>
      <c r="O240">
        <v>10861</v>
      </c>
      <c r="P240">
        <v>10586</v>
      </c>
      <c r="Q240">
        <v>10474</v>
      </c>
      <c r="R240">
        <v>10733</v>
      </c>
      <c r="S240">
        <v>9039</v>
      </c>
      <c r="T240">
        <v>9108</v>
      </c>
      <c r="U240">
        <v>9212</v>
      </c>
    </row>
    <row r="241" spans="3:21" x14ac:dyDescent="0.25">
      <c r="C241">
        <v>9570</v>
      </c>
      <c r="D241">
        <v>9553</v>
      </c>
      <c r="E241">
        <v>9383</v>
      </c>
      <c r="F241">
        <v>9603</v>
      </c>
      <c r="G241">
        <v>11549</v>
      </c>
      <c r="H241">
        <v>11476</v>
      </c>
      <c r="I241">
        <v>11512</v>
      </c>
      <c r="J241">
        <v>11570</v>
      </c>
      <c r="K241">
        <v>10404</v>
      </c>
      <c r="L241">
        <v>10403</v>
      </c>
      <c r="M241">
        <v>10441</v>
      </c>
      <c r="N241">
        <v>10535</v>
      </c>
      <c r="O241">
        <v>11027</v>
      </c>
      <c r="P241">
        <v>10691</v>
      </c>
      <c r="Q241">
        <v>10968</v>
      </c>
      <c r="R241">
        <v>10947</v>
      </c>
      <c r="S241">
        <v>9479</v>
      </c>
      <c r="T241">
        <v>9673</v>
      </c>
      <c r="U241">
        <v>9849</v>
      </c>
    </row>
    <row r="242" spans="3:21" x14ac:dyDescent="0.25">
      <c r="C242">
        <v>9173</v>
      </c>
      <c r="D242">
        <v>9206</v>
      </c>
      <c r="E242">
        <v>9106</v>
      </c>
      <c r="F242">
        <v>9269</v>
      </c>
      <c r="G242">
        <v>10972</v>
      </c>
      <c r="H242">
        <v>10954</v>
      </c>
      <c r="I242">
        <v>10956</v>
      </c>
      <c r="J242">
        <v>11022</v>
      </c>
      <c r="K242">
        <v>10149</v>
      </c>
      <c r="L242">
        <v>10387</v>
      </c>
      <c r="M242">
        <v>10330</v>
      </c>
      <c r="N242">
        <v>10436</v>
      </c>
      <c r="O242">
        <v>10623</v>
      </c>
      <c r="P242">
        <v>10518</v>
      </c>
      <c r="Q242">
        <v>10438</v>
      </c>
      <c r="R242">
        <v>10558</v>
      </c>
      <c r="S242">
        <v>9020</v>
      </c>
      <c r="T242">
        <v>9210</v>
      </c>
      <c r="U242">
        <v>9276</v>
      </c>
    </row>
    <row r="243" spans="3:21" x14ac:dyDescent="0.25">
      <c r="C243">
        <v>9350</v>
      </c>
      <c r="D243">
        <v>9464</v>
      </c>
      <c r="E243">
        <v>9192</v>
      </c>
      <c r="F243">
        <v>9423</v>
      </c>
      <c r="G243">
        <v>11123</v>
      </c>
      <c r="H243">
        <v>11119</v>
      </c>
      <c r="I243">
        <v>11124</v>
      </c>
      <c r="J243">
        <v>11106</v>
      </c>
      <c r="K243">
        <v>10114</v>
      </c>
      <c r="L243">
        <v>10277</v>
      </c>
      <c r="M243">
        <v>10217</v>
      </c>
      <c r="N243">
        <v>10310</v>
      </c>
      <c r="O243">
        <v>10828</v>
      </c>
      <c r="P243">
        <v>10802</v>
      </c>
      <c r="Q243">
        <v>10900</v>
      </c>
      <c r="R243">
        <v>10835</v>
      </c>
      <c r="S243">
        <v>9317</v>
      </c>
      <c r="T243">
        <v>9547</v>
      </c>
      <c r="U243">
        <v>9381</v>
      </c>
    </row>
    <row r="244" spans="3:21" x14ac:dyDescent="0.25">
      <c r="C244">
        <v>9500</v>
      </c>
      <c r="D244">
        <v>9550</v>
      </c>
      <c r="E244">
        <v>9479</v>
      </c>
      <c r="F244">
        <v>9804</v>
      </c>
      <c r="G244">
        <v>11510</v>
      </c>
      <c r="H244">
        <v>11586</v>
      </c>
      <c r="I244">
        <v>11612</v>
      </c>
      <c r="J244">
        <v>11536</v>
      </c>
      <c r="K244">
        <v>10651</v>
      </c>
      <c r="L244">
        <v>10673</v>
      </c>
      <c r="M244">
        <v>10606</v>
      </c>
      <c r="N244">
        <v>10510</v>
      </c>
      <c r="O244">
        <v>10953</v>
      </c>
      <c r="P244">
        <v>10969</v>
      </c>
      <c r="Q244">
        <v>10904</v>
      </c>
      <c r="R244">
        <v>10831</v>
      </c>
      <c r="S244">
        <v>9380</v>
      </c>
      <c r="T244">
        <v>9741</v>
      </c>
      <c r="U244">
        <v>9798</v>
      </c>
    </row>
    <row r="245" spans="3:21" x14ac:dyDescent="0.25">
      <c r="C245">
        <v>9450</v>
      </c>
      <c r="D245">
        <v>9605</v>
      </c>
      <c r="E245">
        <v>9541</v>
      </c>
      <c r="F245">
        <v>9761</v>
      </c>
      <c r="G245">
        <v>11779</v>
      </c>
      <c r="H245">
        <v>11690</v>
      </c>
      <c r="I245">
        <v>11757</v>
      </c>
      <c r="J245">
        <v>11812</v>
      </c>
      <c r="K245">
        <v>10573</v>
      </c>
      <c r="L245">
        <v>10621</v>
      </c>
      <c r="M245">
        <v>10849</v>
      </c>
      <c r="N245">
        <v>10588</v>
      </c>
      <c r="O245">
        <v>10643</v>
      </c>
      <c r="P245">
        <v>10857</v>
      </c>
      <c r="Q245">
        <v>10981</v>
      </c>
      <c r="R245">
        <v>10807</v>
      </c>
      <c r="S245">
        <v>9410</v>
      </c>
      <c r="T245">
        <v>9893</v>
      </c>
      <c r="U245">
        <v>9995</v>
      </c>
    </row>
    <row r="246" spans="3:21" x14ac:dyDescent="0.25">
      <c r="C246">
        <v>9555</v>
      </c>
      <c r="D246">
        <v>9518</v>
      </c>
      <c r="E246">
        <v>9638</v>
      </c>
      <c r="F246">
        <v>9654</v>
      </c>
      <c r="G246">
        <v>11405</v>
      </c>
      <c r="H246">
        <v>11301</v>
      </c>
      <c r="I246">
        <v>11324</v>
      </c>
      <c r="J246">
        <v>11454</v>
      </c>
      <c r="K246">
        <v>10180</v>
      </c>
      <c r="L246">
        <v>10327</v>
      </c>
      <c r="M246">
        <v>10062</v>
      </c>
      <c r="N246">
        <v>9960</v>
      </c>
      <c r="O246">
        <v>10487</v>
      </c>
      <c r="P246">
        <v>10684</v>
      </c>
      <c r="Q246">
        <v>10556</v>
      </c>
      <c r="R246">
        <v>10629</v>
      </c>
      <c r="S246">
        <v>9513</v>
      </c>
      <c r="T246">
        <v>9844</v>
      </c>
      <c r="U246">
        <v>9916</v>
      </c>
    </row>
    <row r="247" spans="3:21" x14ac:dyDescent="0.25">
      <c r="C247">
        <v>10050</v>
      </c>
      <c r="D247">
        <v>10089</v>
      </c>
      <c r="E247">
        <v>10037</v>
      </c>
      <c r="F247">
        <v>10181</v>
      </c>
      <c r="G247">
        <v>11868</v>
      </c>
      <c r="H247">
        <v>11852</v>
      </c>
      <c r="I247">
        <v>11847</v>
      </c>
      <c r="J247">
        <v>11854</v>
      </c>
      <c r="K247">
        <v>11217</v>
      </c>
      <c r="L247">
        <v>11301</v>
      </c>
      <c r="M247">
        <v>10919</v>
      </c>
      <c r="N247">
        <v>10854</v>
      </c>
      <c r="O247">
        <v>11300</v>
      </c>
      <c r="P247">
        <v>11166</v>
      </c>
      <c r="Q247">
        <v>11479</v>
      </c>
      <c r="R247">
        <v>11313</v>
      </c>
      <c r="S247">
        <v>10015</v>
      </c>
      <c r="T247">
        <v>10270</v>
      </c>
      <c r="U247">
        <v>10278</v>
      </c>
    </row>
    <row r="248" spans="3:21" x14ac:dyDescent="0.25">
      <c r="C248">
        <v>9045</v>
      </c>
      <c r="D248">
        <v>8982</v>
      </c>
      <c r="E248">
        <v>8905</v>
      </c>
      <c r="F248">
        <v>9048</v>
      </c>
      <c r="G248">
        <v>11109</v>
      </c>
      <c r="H248">
        <v>10915</v>
      </c>
      <c r="I248">
        <v>10922</v>
      </c>
      <c r="J248">
        <v>11171</v>
      </c>
      <c r="K248">
        <v>10073</v>
      </c>
      <c r="L248">
        <v>9787</v>
      </c>
      <c r="M248">
        <v>9974</v>
      </c>
      <c r="N248">
        <v>10110</v>
      </c>
      <c r="O248">
        <v>10860</v>
      </c>
      <c r="P248">
        <v>10748</v>
      </c>
      <c r="Q248">
        <v>10606</v>
      </c>
      <c r="R248">
        <v>10729</v>
      </c>
      <c r="S248">
        <v>8902</v>
      </c>
      <c r="T248">
        <v>9266</v>
      </c>
      <c r="U248">
        <v>9165</v>
      </c>
    </row>
    <row r="249" spans="3:21" x14ac:dyDescent="0.25">
      <c r="C249">
        <v>9551</v>
      </c>
      <c r="D249">
        <v>9659</v>
      </c>
      <c r="E249">
        <v>9348</v>
      </c>
      <c r="F249">
        <v>9716</v>
      </c>
      <c r="G249">
        <v>11848</v>
      </c>
      <c r="H249">
        <v>11770</v>
      </c>
      <c r="I249">
        <v>11794</v>
      </c>
      <c r="J249">
        <v>11849</v>
      </c>
      <c r="K249">
        <v>10477</v>
      </c>
      <c r="L249">
        <v>10558</v>
      </c>
      <c r="M249">
        <v>10724</v>
      </c>
      <c r="N249">
        <v>10615</v>
      </c>
      <c r="O249">
        <v>11072</v>
      </c>
      <c r="P249">
        <v>11081</v>
      </c>
      <c r="Q249">
        <v>10887</v>
      </c>
      <c r="R249">
        <v>10963</v>
      </c>
      <c r="S249">
        <v>9538</v>
      </c>
      <c r="T249">
        <v>9765</v>
      </c>
      <c r="U249">
        <v>9936</v>
      </c>
    </row>
    <row r="250" spans="3:21" x14ac:dyDescent="0.25">
      <c r="C250">
        <v>9501</v>
      </c>
      <c r="D250">
        <v>9543</v>
      </c>
      <c r="E250">
        <v>9465</v>
      </c>
      <c r="F250">
        <v>9726</v>
      </c>
      <c r="G250">
        <v>11366</v>
      </c>
      <c r="H250">
        <v>11125</v>
      </c>
      <c r="I250">
        <v>11194</v>
      </c>
      <c r="J250">
        <v>11349</v>
      </c>
      <c r="K250">
        <v>9966</v>
      </c>
      <c r="L250">
        <v>10604</v>
      </c>
      <c r="M250">
        <v>10254</v>
      </c>
      <c r="N250">
        <v>10363</v>
      </c>
      <c r="O250">
        <v>10931</v>
      </c>
      <c r="P250">
        <v>10678</v>
      </c>
      <c r="Q250">
        <v>10506</v>
      </c>
      <c r="R250">
        <v>10361</v>
      </c>
      <c r="S250">
        <v>9407</v>
      </c>
      <c r="T250">
        <v>9475</v>
      </c>
      <c r="U250">
        <v>9665</v>
      </c>
    </row>
    <row r="251" spans="3:21" x14ac:dyDescent="0.25">
      <c r="C251">
        <v>9355</v>
      </c>
      <c r="D251">
        <v>9455</v>
      </c>
      <c r="E251">
        <v>9303</v>
      </c>
      <c r="F251">
        <v>9454</v>
      </c>
      <c r="G251">
        <v>11526</v>
      </c>
      <c r="H251">
        <v>11360</v>
      </c>
      <c r="I251">
        <v>11372</v>
      </c>
      <c r="J251">
        <v>11557</v>
      </c>
      <c r="K251">
        <v>10354</v>
      </c>
      <c r="L251">
        <v>10303</v>
      </c>
      <c r="M251">
        <v>10272</v>
      </c>
      <c r="N251">
        <v>10346</v>
      </c>
      <c r="O251">
        <v>10638</v>
      </c>
      <c r="P251">
        <v>10887</v>
      </c>
      <c r="Q251">
        <v>10841</v>
      </c>
      <c r="R251">
        <v>10596</v>
      </c>
      <c r="S251">
        <v>9312</v>
      </c>
      <c r="T251">
        <v>9529</v>
      </c>
      <c r="U251">
        <v>9664</v>
      </c>
    </row>
    <row r="252" spans="3:21" x14ac:dyDescent="0.25">
      <c r="C252">
        <v>9046</v>
      </c>
      <c r="D252">
        <v>9156</v>
      </c>
      <c r="E252">
        <v>8970</v>
      </c>
      <c r="F252">
        <v>9060</v>
      </c>
      <c r="G252">
        <v>11459</v>
      </c>
      <c r="H252">
        <v>11327</v>
      </c>
      <c r="I252">
        <v>11348</v>
      </c>
      <c r="J252">
        <v>11456</v>
      </c>
      <c r="K252">
        <v>10232</v>
      </c>
      <c r="L252">
        <v>10293</v>
      </c>
      <c r="M252">
        <v>10467</v>
      </c>
      <c r="N252">
        <v>10472</v>
      </c>
      <c r="O252">
        <v>10742</v>
      </c>
      <c r="P252">
        <v>10852</v>
      </c>
      <c r="Q252">
        <v>10844</v>
      </c>
      <c r="R252">
        <v>10882</v>
      </c>
      <c r="S252">
        <v>9057</v>
      </c>
      <c r="T252">
        <v>9220</v>
      </c>
      <c r="U252">
        <v>9301</v>
      </c>
    </row>
    <row r="253" spans="3:21" x14ac:dyDescent="0.25">
      <c r="C253">
        <v>9375</v>
      </c>
      <c r="D253">
        <v>9416</v>
      </c>
      <c r="E253">
        <v>9429</v>
      </c>
      <c r="F253">
        <v>9620</v>
      </c>
      <c r="G253">
        <v>11176</v>
      </c>
      <c r="H253">
        <v>11127</v>
      </c>
      <c r="I253">
        <v>11145</v>
      </c>
      <c r="J253">
        <v>11240</v>
      </c>
      <c r="K253">
        <v>10405</v>
      </c>
      <c r="L253">
        <v>10642</v>
      </c>
      <c r="M253">
        <v>10742</v>
      </c>
      <c r="N253">
        <v>10798</v>
      </c>
      <c r="O253">
        <v>10975</v>
      </c>
      <c r="P253">
        <v>10913</v>
      </c>
      <c r="Q253">
        <v>10949</v>
      </c>
      <c r="R253">
        <v>10720</v>
      </c>
      <c r="S253">
        <v>9341</v>
      </c>
      <c r="T253">
        <v>9586</v>
      </c>
      <c r="U253">
        <v>9668</v>
      </c>
    </row>
    <row r="254" spans="3:21" x14ac:dyDescent="0.25">
      <c r="C254">
        <v>9584</v>
      </c>
      <c r="D254">
        <v>9516</v>
      </c>
      <c r="E254">
        <v>9498</v>
      </c>
      <c r="F254">
        <v>9655</v>
      </c>
      <c r="G254">
        <v>11438</v>
      </c>
      <c r="H254">
        <v>11345</v>
      </c>
      <c r="I254">
        <v>11434</v>
      </c>
      <c r="J254">
        <v>11425</v>
      </c>
      <c r="K254">
        <v>10445</v>
      </c>
      <c r="L254">
        <v>10712</v>
      </c>
      <c r="M254">
        <v>10618</v>
      </c>
      <c r="N254">
        <v>10660</v>
      </c>
      <c r="O254">
        <v>10753</v>
      </c>
      <c r="P254">
        <v>11373</v>
      </c>
      <c r="Q254">
        <v>10916</v>
      </c>
      <c r="R254">
        <v>10818</v>
      </c>
      <c r="S254">
        <v>9530</v>
      </c>
      <c r="T254">
        <v>9843</v>
      </c>
      <c r="U254">
        <v>9771</v>
      </c>
    </row>
    <row r="255" spans="3:21" x14ac:dyDescent="0.25">
      <c r="C255">
        <v>9448</v>
      </c>
      <c r="D255">
        <v>9408</v>
      </c>
      <c r="E255">
        <v>9466</v>
      </c>
      <c r="F255">
        <v>9571</v>
      </c>
      <c r="G255">
        <v>11479</v>
      </c>
      <c r="H255">
        <v>11473</v>
      </c>
      <c r="I255">
        <v>11496</v>
      </c>
      <c r="J255">
        <v>11505</v>
      </c>
      <c r="K255">
        <v>10717</v>
      </c>
      <c r="L255">
        <v>10801</v>
      </c>
      <c r="M255">
        <v>10445</v>
      </c>
      <c r="N255">
        <v>10566</v>
      </c>
      <c r="O255">
        <v>10670</v>
      </c>
      <c r="P255">
        <v>10584</v>
      </c>
      <c r="Q255">
        <v>10824</v>
      </c>
      <c r="R255">
        <v>10931</v>
      </c>
      <c r="S255">
        <v>9359</v>
      </c>
      <c r="T255">
        <v>9530</v>
      </c>
      <c r="U255">
        <v>9779</v>
      </c>
    </row>
    <row r="256" spans="3:21" x14ac:dyDescent="0.25">
      <c r="C256">
        <v>9016</v>
      </c>
      <c r="D256">
        <v>9056</v>
      </c>
      <c r="E256">
        <v>8848</v>
      </c>
      <c r="F256">
        <v>9025</v>
      </c>
      <c r="G256">
        <v>10867</v>
      </c>
      <c r="H256">
        <v>10763</v>
      </c>
      <c r="I256">
        <v>10745</v>
      </c>
      <c r="J256">
        <v>10875</v>
      </c>
      <c r="K256">
        <v>9803</v>
      </c>
      <c r="L256">
        <v>9781</v>
      </c>
      <c r="M256">
        <v>9530</v>
      </c>
      <c r="N256">
        <v>9602</v>
      </c>
      <c r="O256">
        <v>10295</v>
      </c>
      <c r="P256">
        <v>10318</v>
      </c>
      <c r="Q256">
        <v>10331</v>
      </c>
      <c r="R256">
        <v>10491</v>
      </c>
      <c r="S256">
        <v>8904</v>
      </c>
      <c r="T256">
        <v>8928</v>
      </c>
      <c r="U256">
        <v>8939</v>
      </c>
    </row>
    <row r="257" spans="3:21" x14ac:dyDescent="0.25">
      <c r="C257">
        <v>9505</v>
      </c>
      <c r="D257">
        <v>9614</v>
      </c>
      <c r="E257">
        <v>9468</v>
      </c>
      <c r="F257">
        <v>9677</v>
      </c>
      <c r="G257">
        <v>11587</v>
      </c>
      <c r="H257">
        <v>11459</v>
      </c>
      <c r="I257">
        <v>11524</v>
      </c>
      <c r="J257">
        <v>11640</v>
      </c>
      <c r="K257">
        <v>10816</v>
      </c>
      <c r="L257">
        <v>10706</v>
      </c>
      <c r="M257">
        <v>10815</v>
      </c>
      <c r="N257">
        <v>10870</v>
      </c>
      <c r="O257">
        <v>11499</v>
      </c>
      <c r="P257">
        <v>11508</v>
      </c>
      <c r="Q257">
        <v>11091</v>
      </c>
      <c r="R257">
        <v>11377</v>
      </c>
      <c r="S257">
        <v>9567</v>
      </c>
      <c r="T257">
        <v>9683</v>
      </c>
      <c r="U257">
        <v>9751</v>
      </c>
    </row>
    <row r="258" spans="3:21" x14ac:dyDescent="0.25">
      <c r="C258">
        <v>9288</v>
      </c>
      <c r="D258">
        <v>9430</v>
      </c>
      <c r="E258">
        <v>9340</v>
      </c>
      <c r="F258">
        <v>9537</v>
      </c>
      <c r="G258">
        <v>11701</v>
      </c>
      <c r="H258">
        <v>11646</v>
      </c>
      <c r="I258">
        <v>11699</v>
      </c>
      <c r="J258">
        <v>11673</v>
      </c>
      <c r="K258">
        <v>10793</v>
      </c>
      <c r="L258">
        <v>10551</v>
      </c>
      <c r="M258">
        <v>10559</v>
      </c>
      <c r="N258">
        <v>10512</v>
      </c>
      <c r="O258">
        <v>10538</v>
      </c>
      <c r="P258">
        <v>10466</v>
      </c>
      <c r="Q258">
        <v>10831</v>
      </c>
      <c r="R258">
        <v>11141</v>
      </c>
      <c r="S258">
        <v>9252</v>
      </c>
      <c r="T258">
        <v>9536</v>
      </c>
      <c r="U258">
        <v>9906</v>
      </c>
    </row>
    <row r="259" spans="3:21" x14ac:dyDescent="0.25">
      <c r="C259">
        <v>9155</v>
      </c>
      <c r="D259">
        <v>9104</v>
      </c>
      <c r="E259">
        <v>9133</v>
      </c>
      <c r="F259">
        <v>9421</v>
      </c>
      <c r="G259">
        <v>11516</v>
      </c>
      <c r="H259">
        <v>11522</v>
      </c>
      <c r="I259">
        <v>11550</v>
      </c>
      <c r="J259">
        <v>11536</v>
      </c>
      <c r="K259">
        <v>10112</v>
      </c>
      <c r="L259">
        <v>10143</v>
      </c>
      <c r="M259">
        <v>10131</v>
      </c>
      <c r="N259">
        <v>10191</v>
      </c>
      <c r="O259">
        <v>11102</v>
      </c>
      <c r="P259">
        <v>10959</v>
      </c>
      <c r="Q259">
        <v>10988</v>
      </c>
      <c r="R259">
        <v>10966</v>
      </c>
      <c r="S259">
        <v>8972</v>
      </c>
      <c r="T259">
        <v>9062</v>
      </c>
      <c r="U259">
        <v>9292</v>
      </c>
    </row>
    <row r="260" spans="3:21" x14ac:dyDescent="0.25">
      <c r="C260">
        <v>9653</v>
      </c>
      <c r="D260">
        <v>9666</v>
      </c>
      <c r="E260">
        <v>9577</v>
      </c>
      <c r="F260">
        <v>9763</v>
      </c>
      <c r="G260">
        <v>11568</v>
      </c>
      <c r="H260">
        <v>11463</v>
      </c>
      <c r="I260">
        <v>11474</v>
      </c>
      <c r="J260">
        <v>11587</v>
      </c>
      <c r="K260">
        <v>10478</v>
      </c>
      <c r="L260">
        <v>10463</v>
      </c>
      <c r="M260">
        <v>10700</v>
      </c>
      <c r="N260">
        <v>10616</v>
      </c>
      <c r="O260">
        <v>11023</v>
      </c>
      <c r="P260">
        <v>10916</v>
      </c>
      <c r="Q260">
        <v>11204</v>
      </c>
      <c r="R260">
        <v>10795</v>
      </c>
      <c r="S260">
        <v>9644</v>
      </c>
      <c r="T260">
        <v>9667</v>
      </c>
      <c r="U260">
        <v>9954</v>
      </c>
    </row>
    <row r="261" spans="3:21" x14ac:dyDescent="0.25">
      <c r="C261">
        <v>9568</v>
      </c>
      <c r="D261">
        <v>9634</v>
      </c>
      <c r="E261">
        <v>9553</v>
      </c>
      <c r="F261">
        <v>9661</v>
      </c>
      <c r="G261">
        <v>11337</v>
      </c>
      <c r="H261">
        <v>11274</v>
      </c>
      <c r="I261">
        <v>11283</v>
      </c>
      <c r="J261">
        <v>11393</v>
      </c>
      <c r="K261">
        <v>10307</v>
      </c>
      <c r="L261">
        <v>10726</v>
      </c>
      <c r="M261">
        <v>10415</v>
      </c>
      <c r="N261">
        <v>10541</v>
      </c>
      <c r="O261">
        <v>11219</v>
      </c>
      <c r="P261">
        <v>11059</v>
      </c>
      <c r="Q261">
        <v>10789</v>
      </c>
      <c r="R261">
        <v>10676</v>
      </c>
      <c r="S261">
        <v>9506</v>
      </c>
      <c r="T261">
        <v>9646</v>
      </c>
      <c r="U261">
        <v>9773</v>
      </c>
    </row>
    <row r="262" spans="3:21" x14ac:dyDescent="0.25">
      <c r="C262">
        <v>9107</v>
      </c>
      <c r="D262">
        <v>9026</v>
      </c>
      <c r="E262">
        <v>9000</v>
      </c>
      <c r="F262">
        <v>9148</v>
      </c>
      <c r="G262">
        <v>11523</v>
      </c>
      <c r="H262">
        <v>11434</v>
      </c>
      <c r="I262">
        <v>11448</v>
      </c>
      <c r="J262">
        <v>11586</v>
      </c>
      <c r="K262">
        <v>10473</v>
      </c>
      <c r="L262">
        <v>10637</v>
      </c>
      <c r="M262">
        <v>10589</v>
      </c>
      <c r="N262">
        <v>10452</v>
      </c>
      <c r="O262">
        <v>10931</v>
      </c>
      <c r="P262">
        <v>10874</v>
      </c>
      <c r="Q262">
        <v>10426</v>
      </c>
      <c r="R262">
        <v>10698</v>
      </c>
      <c r="S262">
        <v>9029</v>
      </c>
      <c r="T262">
        <v>9310</v>
      </c>
      <c r="U262">
        <v>9505</v>
      </c>
    </row>
    <row r="263" spans="3:21" x14ac:dyDescent="0.25">
      <c r="C263">
        <v>9516</v>
      </c>
      <c r="D263">
        <v>9670</v>
      </c>
      <c r="E263">
        <v>9485</v>
      </c>
      <c r="F263">
        <v>9681</v>
      </c>
      <c r="G263">
        <v>11735</v>
      </c>
      <c r="H263">
        <v>11721</v>
      </c>
      <c r="I263">
        <v>11740</v>
      </c>
      <c r="J263">
        <v>11742</v>
      </c>
      <c r="K263">
        <v>10614</v>
      </c>
      <c r="L263">
        <v>10369</v>
      </c>
      <c r="M263">
        <v>10677</v>
      </c>
      <c r="N263">
        <v>10735</v>
      </c>
      <c r="O263">
        <v>11013</v>
      </c>
      <c r="P263">
        <v>10711</v>
      </c>
      <c r="Q263">
        <v>11072</v>
      </c>
      <c r="R263">
        <v>11159</v>
      </c>
      <c r="S263">
        <v>9462</v>
      </c>
      <c r="T263">
        <v>9641</v>
      </c>
      <c r="U263">
        <v>9822</v>
      </c>
    </row>
    <row r="264" spans="3:21" x14ac:dyDescent="0.25">
      <c r="C264">
        <v>9706</v>
      </c>
      <c r="D264">
        <v>9716</v>
      </c>
      <c r="E264">
        <v>9557</v>
      </c>
      <c r="F264">
        <v>9690</v>
      </c>
      <c r="G264">
        <v>11544</v>
      </c>
      <c r="H264">
        <v>11411</v>
      </c>
      <c r="I264">
        <v>11496</v>
      </c>
      <c r="J264">
        <v>11535</v>
      </c>
      <c r="K264">
        <v>10717</v>
      </c>
      <c r="L264">
        <v>10657</v>
      </c>
      <c r="M264">
        <v>10630</v>
      </c>
      <c r="N264">
        <v>10786</v>
      </c>
      <c r="O264">
        <v>10991</v>
      </c>
      <c r="P264">
        <v>10925</v>
      </c>
      <c r="Q264">
        <v>10788</v>
      </c>
      <c r="R264">
        <v>10866</v>
      </c>
      <c r="S264">
        <v>9581</v>
      </c>
      <c r="T264">
        <v>9858</v>
      </c>
      <c r="U264">
        <v>10073</v>
      </c>
    </row>
    <row r="265" spans="3:21" x14ac:dyDescent="0.25">
      <c r="C265">
        <v>9343</v>
      </c>
      <c r="D265">
        <v>9444</v>
      </c>
      <c r="E265">
        <v>9306</v>
      </c>
      <c r="F265">
        <v>9488</v>
      </c>
      <c r="G265">
        <v>11431</v>
      </c>
      <c r="H265">
        <v>11380</v>
      </c>
      <c r="I265">
        <v>11433</v>
      </c>
      <c r="J265">
        <v>11459</v>
      </c>
      <c r="K265">
        <v>10748</v>
      </c>
      <c r="L265">
        <v>10769</v>
      </c>
      <c r="M265">
        <v>10562</v>
      </c>
      <c r="N265">
        <v>10607</v>
      </c>
      <c r="O265">
        <v>11103</v>
      </c>
      <c r="P265">
        <v>11210</v>
      </c>
      <c r="Q265">
        <v>10887</v>
      </c>
      <c r="R265">
        <v>10888</v>
      </c>
      <c r="S265">
        <v>9346</v>
      </c>
      <c r="T265">
        <v>9502</v>
      </c>
      <c r="U265">
        <v>9659</v>
      </c>
    </row>
    <row r="266" spans="3:21" x14ac:dyDescent="0.25">
      <c r="C266">
        <v>9241</v>
      </c>
      <c r="D266">
        <v>9274</v>
      </c>
      <c r="E266">
        <v>9175</v>
      </c>
      <c r="F266">
        <v>9350</v>
      </c>
      <c r="G266">
        <v>11353</v>
      </c>
      <c r="H266">
        <v>11306</v>
      </c>
      <c r="I266">
        <v>11320</v>
      </c>
      <c r="J266">
        <v>11342</v>
      </c>
      <c r="K266">
        <v>10379</v>
      </c>
      <c r="L266">
        <v>10687</v>
      </c>
      <c r="M266">
        <v>10352</v>
      </c>
      <c r="N266">
        <v>10277</v>
      </c>
      <c r="O266">
        <v>10965</v>
      </c>
      <c r="P266">
        <v>11129</v>
      </c>
      <c r="Q266">
        <v>10817</v>
      </c>
      <c r="R266">
        <v>10803</v>
      </c>
      <c r="S266">
        <v>9232</v>
      </c>
      <c r="T266">
        <v>9380</v>
      </c>
      <c r="U266">
        <v>9496</v>
      </c>
    </row>
    <row r="267" spans="3:21" x14ac:dyDescent="0.25">
      <c r="C267">
        <v>9481</v>
      </c>
      <c r="D267">
        <v>9576</v>
      </c>
      <c r="E267">
        <v>9632</v>
      </c>
      <c r="F267">
        <v>9643</v>
      </c>
      <c r="G267">
        <v>11632</v>
      </c>
      <c r="H267">
        <v>11679</v>
      </c>
      <c r="I267">
        <v>11727</v>
      </c>
      <c r="J267">
        <v>11625</v>
      </c>
      <c r="K267">
        <v>10481</v>
      </c>
      <c r="L267">
        <v>10787</v>
      </c>
      <c r="M267">
        <v>10300</v>
      </c>
      <c r="N267">
        <v>10263</v>
      </c>
      <c r="O267">
        <v>10996</v>
      </c>
      <c r="P267">
        <v>10899</v>
      </c>
      <c r="Q267">
        <v>10667</v>
      </c>
      <c r="R267">
        <v>10842</v>
      </c>
      <c r="S267">
        <v>9459</v>
      </c>
      <c r="T267">
        <v>9759</v>
      </c>
      <c r="U267">
        <v>9835</v>
      </c>
    </row>
    <row r="268" spans="3:21" x14ac:dyDescent="0.25">
      <c r="C268">
        <v>9170</v>
      </c>
      <c r="D268">
        <v>9214</v>
      </c>
      <c r="E268">
        <v>9101</v>
      </c>
      <c r="F268">
        <v>9241</v>
      </c>
      <c r="G268">
        <v>11549</v>
      </c>
      <c r="H268">
        <v>11565</v>
      </c>
      <c r="I268">
        <v>11534</v>
      </c>
      <c r="J268">
        <v>11527</v>
      </c>
      <c r="K268">
        <v>10182</v>
      </c>
      <c r="L268">
        <v>10619</v>
      </c>
      <c r="M268">
        <v>10223</v>
      </c>
      <c r="N268">
        <v>10349</v>
      </c>
      <c r="O268">
        <v>10453</v>
      </c>
      <c r="P268">
        <v>10547</v>
      </c>
      <c r="Q268">
        <v>10565</v>
      </c>
      <c r="R268">
        <v>10511</v>
      </c>
      <c r="S268">
        <v>9089</v>
      </c>
      <c r="T268">
        <v>9245</v>
      </c>
      <c r="U268">
        <v>9559</v>
      </c>
    </row>
    <row r="269" spans="3:21" x14ac:dyDescent="0.25">
      <c r="C269">
        <v>9616</v>
      </c>
      <c r="D269">
        <v>9688</v>
      </c>
      <c r="E269">
        <v>9526</v>
      </c>
      <c r="F269">
        <v>9669</v>
      </c>
      <c r="G269">
        <v>11763</v>
      </c>
      <c r="H269">
        <v>11671</v>
      </c>
      <c r="I269">
        <v>11699</v>
      </c>
      <c r="J269">
        <v>11777</v>
      </c>
      <c r="K269">
        <v>10660</v>
      </c>
      <c r="L269">
        <v>10560</v>
      </c>
      <c r="M269">
        <v>10436</v>
      </c>
      <c r="N269">
        <v>10508</v>
      </c>
      <c r="O269">
        <v>11016</v>
      </c>
      <c r="P269">
        <v>11016</v>
      </c>
      <c r="Q269">
        <v>10855</v>
      </c>
      <c r="R269">
        <v>11107</v>
      </c>
      <c r="S269">
        <v>9511</v>
      </c>
      <c r="T269">
        <v>9632</v>
      </c>
      <c r="U269">
        <v>9877</v>
      </c>
    </row>
    <row r="270" spans="3:21" x14ac:dyDescent="0.25">
      <c r="C270">
        <v>9152</v>
      </c>
      <c r="D270">
        <v>9114</v>
      </c>
      <c r="E270">
        <v>9097</v>
      </c>
      <c r="F270">
        <v>9123</v>
      </c>
      <c r="G270">
        <v>11167</v>
      </c>
      <c r="H270">
        <v>11017</v>
      </c>
      <c r="I270">
        <v>11046</v>
      </c>
      <c r="J270">
        <v>11196</v>
      </c>
      <c r="K270">
        <v>10477</v>
      </c>
      <c r="L270">
        <v>10308</v>
      </c>
      <c r="M270">
        <v>10163</v>
      </c>
      <c r="N270">
        <v>10146</v>
      </c>
      <c r="O270">
        <v>10767</v>
      </c>
      <c r="P270">
        <v>10627</v>
      </c>
      <c r="Q270">
        <v>10755</v>
      </c>
      <c r="R270">
        <v>10689</v>
      </c>
      <c r="S270">
        <v>8959</v>
      </c>
      <c r="T270">
        <v>9241</v>
      </c>
      <c r="U270">
        <v>9242</v>
      </c>
    </row>
    <row r="271" spans="3:21" x14ac:dyDescent="0.25">
      <c r="C271">
        <v>9505</v>
      </c>
      <c r="D271">
        <v>9635</v>
      </c>
      <c r="E271">
        <v>9535</v>
      </c>
      <c r="F271">
        <v>9729</v>
      </c>
      <c r="G271">
        <v>11657</v>
      </c>
      <c r="H271">
        <v>11605</v>
      </c>
      <c r="I271">
        <v>11637</v>
      </c>
      <c r="J271">
        <v>11681</v>
      </c>
      <c r="K271">
        <v>10842</v>
      </c>
      <c r="L271">
        <v>11009</v>
      </c>
      <c r="M271">
        <v>10768</v>
      </c>
      <c r="N271">
        <v>10697</v>
      </c>
      <c r="O271">
        <v>11191</v>
      </c>
      <c r="P271">
        <v>11164</v>
      </c>
      <c r="Q271">
        <v>11425</v>
      </c>
      <c r="R271">
        <v>11153</v>
      </c>
      <c r="S271">
        <v>9623</v>
      </c>
      <c r="T271">
        <v>9714</v>
      </c>
      <c r="U271">
        <v>9685</v>
      </c>
    </row>
    <row r="272" spans="3:21" x14ac:dyDescent="0.25">
      <c r="C272">
        <v>9448</v>
      </c>
      <c r="D272">
        <v>9486</v>
      </c>
      <c r="E272">
        <v>9510</v>
      </c>
      <c r="F272">
        <v>9598</v>
      </c>
      <c r="G272">
        <v>11320</v>
      </c>
      <c r="H272">
        <v>11088</v>
      </c>
      <c r="I272">
        <v>11125</v>
      </c>
      <c r="J272">
        <v>11382</v>
      </c>
      <c r="K272">
        <v>10373</v>
      </c>
      <c r="L272">
        <v>10678</v>
      </c>
      <c r="M272">
        <v>10258</v>
      </c>
      <c r="N272">
        <v>10284</v>
      </c>
      <c r="O272">
        <v>10805</v>
      </c>
      <c r="P272">
        <v>10592</v>
      </c>
      <c r="Q272">
        <v>10563</v>
      </c>
      <c r="R272">
        <v>10704</v>
      </c>
      <c r="S272">
        <v>9414</v>
      </c>
      <c r="T272">
        <v>9629</v>
      </c>
      <c r="U272">
        <v>9636</v>
      </c>
    </row>
    <row r="273" spans="2:21" x14ac:dyDescent="0.25">
      <c r="C273">
        <v>9383</v>
      </c>
      <c r="D273">
        <v>9390</v>
      </c>
      <c r="E273">
        <v>9448</v>
      </c>
      <c r="F273">
        <v>9423</v>
      </c>
      <c r="G273">
        <v>11237</v>
      </c>
      <c r="H273">
        <v>11317</v>
      </c>
      <c r="I273">
        <v>11337</v>
      </c>
      <c r="J273">
        <v>11263</v>
      </c>
      <c r="K273">
        <v>10746</v>
      </c>
      <c r="L273">
        <v>10294</v>
      </c>
      <c r="M273">
        <v>10601</v>
      </c>
      <c r="N273">
        <v>10495</v>
      </c>
      <c r="O273">
        <v>10977</v>
      </c>
      <c r="P273">
        <v>10896</v>
      </c>
      <c r="Q273">
        <v>11024</v>
      </c>
      <c r="R273">
        <v>10898</v>
      </c>
      <c r="S273">
        <v>9426</v>
      </c>
      <c r="T273">
        <v>9585</v>
      </c>
      <c r="U273">
        <v>9516</v>
      </c>
    </row>
    <row r="274" spans="2:21" x14ac:dyDescent="0.25">
      <c r="C274">
        <v>8901</v>
      </c>
      <c r="D274">
        <v>9001</v>
      </c>
      <c r="E274">
        <v>8849</v>
      </c>
      <c r="F274">
        <v>9042</v>
      </c>
      <c r="G274">
        <v>11514</v>
      </c>
      <c r="H274">
        <v>11380</v>
      </c>
      <c r="I274">
        <v>11457</v>
      </c>
      <c r="J274">
        <v>11512</v>
      </c>
      <c r="K274">
        <v>10169</v>
      </c>
      <c r="L274">
        <v>10099</v>
      </c>
      <c r="M274">
        <v>10540</v>
      </c>
      <c r="N274">
        <v>10418</v>
      </c>
      <c r="O274">
        <v>10957</v>
      </c>
      <c r="P274">
        <v>10655</v>
      </c>
      <c r="Q274">
        <v>10849</v>
      </c>
      <c r="R274">
        <v>10803</v>
      </c>
      <c r="S274">
        <v>8910</v>
      </c>
      <c r="T274">
        <v>9285</v>
      </c>
      <c r="U274">
        <v>9468</v>
      </c>
    </row>
    <row r="275" spans="2:21" x14ac:dyDescent="0.25">
      <c r="C275">
        <v>9383</v>
      </c>
      <c r="D275">
        <v>9424</v>
      </c>
      <c r="E275">
        <v>9312</v>
      </c>
      <c r="F275">
        <v>9498</v>
      </c>
      <c r="G275">
        <v>11028</v>
      </c>
      <c r="H275">
        <v>11051</v>
      </c>
      <c r="I275">
        <v>11043</v>
      </c>
      <c r="J275">
        <v>11013</v>
      </c>
      <c r="K275">
        <v>10619</v>
      </c>
      <c r="L275">
        <v>10692</v>
      </c>
      <c r="M275">
        <v>10271</v>
      </c>
      <c r="N275">
        <v>10315</v>
      </c>
      <c r="O275">
        <v>10867</v>
      </c>
      <c r="P275">
        <v>10952</v>
      </c>
      <c r="Q275">
        <v>11174</v>
      </c>
      <c r="R275">
        <v>11056</v>
      </c>
      <c r="S275">
        <v>9274</v>
      </c>
      <c r="T275">
        <v>9701</v>
      </c>
      <c r="U275">
        <v>9527</v>
      </c>
    </row>
    <row r="276" spans="2:21" x14ac:dyDescent="0.25">
      <c r="C276">
        <v>9457</v>
      </c>
      <c r="D276">
        <v>9469</v>
      </c>
      <c r="E276">
        <v>9326</v>
      </c>
      <c r="F276">
        <v>9500</v>
      </c>
      <c r="G276">
        <v>11450</v>
      </c>
      <c r="H276">
        <v>11342</v>
      </c>
      <c r="I276">
        <v>11399</v>
      </c>
      <c r="J276">
        <v>11497</v>
      </c>
      <c r="K276">
        <v>10375</v>
      </c>
      <c r="L276">
        <v>10369</v>
      </c>
      <c r="M276">
        <v>10600</v>
      </c>
      <c r="N276">
        <v>10572</v>
      </c>
      <c r="O276">
        <v>10714</v>
      </c>
      <c r="P276">
        <v>11052</v>
      </c>
      <c r="Q276">
        <v>11003</v>
      </c>
      <c r="R276">
        <v>10940</v>
      </c>
      <c r="S276">
        <v>9383</v>
      </c>
      <c r="T276">
        <v>9586</v>
      </c>
      <c r="U276">
        <v>9742</v>
      </c>
    </row>
    <row r="277" spans="2:21" x14ac:dyDescent="0.25">
      <c r="C277">
        <v>9619</v>
      </c>
      <c r="D277">
        <v>9480</v>
      </c>
      <c r="E277">
        <v>9549</v>
      </c>
      <c r="F277">
        <v>9592</v>
      </c>
      <c r="G277">
        <v>11732</v>
      </c>
      <c r="H277">
        <v>11608</v>
      </c>
      <c r="I277">
        <v>11597</v>
      </c>
      <c r="J277">
        <v>11712</v>
      </c>
      <c r="K277">
        <v>10469</v>
      </c>
      <c r="L277">
        <v>10628</v>
      </c>
      <c r="M277">
        <v>10717</v>
      </c>
      <c r="N277">
        <v>10565</v>
      </c>
      <c r="O277">
        <v>10824</v>
      </c>
      <c r="P277">
        <v>10913</v>
      </c>
      <c r="Q277">
        <v>11198</v>
      </c>
      <c r="R277">
        <v>11102</v>
      </c>
      <c r="S277">
        <v>9350</v>
      </c>
      <c r="T277">
        <v>9721</v>
      </c>
      <c r="U277">
        <v>9973</v>
      </c>
    </row>
    <row r="280" spans="2:21" x14ac:dyDescent="0.25">
      <c r="B280" t="s">
        <v>1024</v>
      </c>
    </row>
    <row r="281" spans="2:21" x14ac:dyDescent="0.25">
      <c r="C281">
        <v>8863</v>
      </c>
      <c r="D281">
        <v>9014</v>
      </c>
      <c r="E281">
        <v>8964</v>
      </c>
      <c r="F281">
        <v>9157</v>
      </c>
      <c r="G281">
        <v>9558</v>
      </c>
      <c r="H281">
        <v>9510</v>
      </c>
      <c r="I281">
        <v>9638</v>
      </c>
      <c r="J281">
        <v>9468</v>
      </c>
      <c r="K281">
        <v>9303</v>
      </c>
      <c r="L281">
        <v>9505</v>
      </c>
      <c r="M281">
        <v>9489</v>
      </c>
      <c r="N281">
        <v>9540</v>
      </c>
      <c r="O281">
        <v>9989</v>
      </c>
      <c r="P281">
        <v>9975</v>
      </c>
      <c r="Q281">
        <v>9810</v>
      </c>
      <c r="R281">
        <v>9672</v>
      </c>
      <c r="S281">
        <v>8899</v>
      </c>
      <c r="T281">
        <v>9145</v>
      </c>
      <c r="U281">
        <v>9003</v>
      </c>
    </row>
    <row r="282" spans="2:21" x14ac:dyDescent="0.25">
      <c r="C282">
        <v>9651</v>
      </c>
      <c r="D282">
        <v>9865</v>
      </c>
      <c r="E282">
        <v>9539</v>
      </c>
      <c r="F282">
        <v>9745</v>
      </c>
      <c r="G282">
        <v>10389</v>
      </c>
      <c r="H282">
        <v>10347</v>
      </c>
      <c r="I282">
        <v>10326</v>
      </c>
      <c r="J282">
        <v>10258</v>
      </c>
      <c r="K282">
        <v>10213</v>
      </c>
      <c r="L282">
        <v>10214</v>
      </c>
      <c r="M282">
        <v>10105</v>
      </c>
      <c r="N282">
        <v>10017</v>
      </c>
      <c r="O282">
        <v>10756</v>
      </c>
      <c r="P282">
        <v>10567</v>
      </c>
      <c r="Q282">
        <v>10629</v>
      </c>
      <c r="R282">
        <v>10735</v>
      </c>
      <c r="S282">
        <v>9686</v>
      </c>
      <c r="T282">
        <v>9913</v>
      </c>
      <c r="U282">
        <v>9738</v>
      </c>
    </row>
    <row r="283" spans="2:21" x14ac:dyDescent="0.25">
      <c r="C283">
        <v>9960</v>
      </c>
      <c r="D283">
        <v>10081</v>
      </c>
      <c r="E283">
        <v>10151</v>
      </c>
      <c r="F283">
        <v>10258</v>
      </c>
      <c r="G283">
        <v>10720</v>
      </c>
      <c r="H283">
        <v>10617</v>
      </c>
      <c r="I283">
        <v>10786</v>
      </c>
      <c r="J283">
        <v>10703</v>
      </c>
      <c r="K283">
        <v>10371</v>
      </c>
      <c r="L283">
        <v>10813</v>
      </c>
      <c r="M283">
        <v>10704</v>
      </c>
      <c r="N283">
        <v>10681</v>
      </c>
      <c r="O283">
        <v>10757</v>
      </c>
      <c r="P283">
        <v>11063</v>
      </c>
      <c r="Q283">
        <v>10747</v>
      </c>
      <c r="R283">
        <v>10909</v>
      </c>
      <c r="S283">
        <v>10084</v>
      </c>
      <c r="T283">
        <v>10147</v>
      </c>
      <c r="U283">
        <v>10249</v>
      </c>
    </row>
    <row r="284" spans="2:21" x14ac:dyDescent="0.25">
      <c r="C284">
        <v>9817</v>
      </c>
      <c r="D284">
        <v>9849</v>
      </c>
      <c r="E284">
        <v>9642</v>
      </c>
      <c r="F284">
        <v>9888</v>
      </c>
      <c r="G284">
        <v>10723</v>
      </c>
      <c r="H284">
        <v>10588</v>
      </c>
      <c r="I284">
        <v>10473</v>
      </c>
      <c r="J284">
        <v>10769</v>
      </c>
      <c r="K284">
        <v>10022</v>
      </c>
      <c r="L284">
        <v>10405</v>
      </c>
      <c r="M284">
        <v>10384</v>
      </c>
      <c r="N284">
        <v>10384</v>
      </c>
      <c r="O284">
        <v>10855</v>
      </c>
      <c r="P284">
        <v>10783</v>
      </c>
      <c r="Q284">
        <v>10248</v>
      </c>
      <c r="R284">
        <v>10780</v>
      </c>
      <c r="S284">
        <v>9716</v>
      </c>
      <c r="T284">
        <v>9997</v>
      </c>
      <c r="U284">
        <v>10199</v>
      </c>
    </row>
    <row r="285" spans="2:21" x14ac:dyDescent="0.25">
      <c r="C285">
        <v>9764</v>
      </c>
      <c r="D285">
        <v>9925</v>
      </c>
      <c r="E285">
        <v>9730</v>
      </c>
      <c r="F285">
        <v>9809</v>
      </c>
      <c r="G285">
        <v>10547</v>
      </c>
      <c r="H285">
        <v>10814</v>
      </c>
      <c r="I285">
        <v>10651</v>
      </c>
      <c r="J285">
        <v>10584</v>
      </c>
      <c r="K285">
        <v>10465</v>
      </c>
      <c r="L285">
        <v>10016</v>
      </c>
      <c r="M285">
        <v>10265</v>
      </c>
      <c r="N285">
        <v>10262</v>
      </c>
      <c r="O285">
        <v>10593</v>
      </c>
      <c r="P285">
        <v>10760</v>
      </c>
      <c r="Q285">
        <v>10897</v>
      </c>
      <c r="R285">
        <v>10926</v>
      </c>
      <c r="S285">
        <v>9818</v>
      </c>
      <c r="T285">
        <v>9913</v>
      </c>
      <c r="U285">
        <v>9888</v>
      </c>
    </row>
    <row r="286" spans="2:21" x14ac:dyDescent="0.25">
      <c r="C286">
        <v>9858</v>
      </c>
      <c r="D286">
        <v>9856</v>
      </c>
      <c r="E286">
        <v>9758</v>
      </c>
      <c r="F286">
        <v>9956</v>
      </c>
      <c r="G286">
        <v>10502</v>
      </c>
      <c r="H286">
        <v>10339</v>
      </c>
      <c r="I286">
        <v>10326</v>
      </c>
      <c r="J286">
        <v>10365</v>
      </c>
      <c r="K286">
        <v>10636</v>
      </c>
      <c r="L286">
        <v>10770</v>
      </c>
      <c r="M286">
        <v>10998</v>
      </c>
      <c r="N286">
        <v>11128</v>
      </c>
      <c r="O286">
        <v>10844</v>
      </c>
      <c r="P286">
        <v>10738</v>
      </c>
      <c r="Q286">
        <v>10724</v>
      </c>
      <c r="R286">
        <v>10369</v>
      </c>
      <c r="S286">
        <v>9682</v>
      </c>
      <c r="T286">
        <v>9827</v>
      </c>
      <c r="U286">
        <v>10127</v>
      </c>
    </row>
    <row r="287" spans="2:21" x14ac:dyDescent="0.25">
      <c r="C287">
        <v>9611</v>
      </c>
      <c r="D287">
        <v>9761</v>
      </c>
      <c r="E287">
        <v>9560</v>
      </c>
      <c r="F287">
        <v>9646</v>
      </c>
      <c r="G287">
        <v>10782</v>
      </c>
      <c r="H287">
        <v>10862</v>
      </c>
      <c r="I287">
        <v>10775</v>
      </c>
      <c r="J287">
        <v>10709</v>
      </c>
      <c r="K287">
        <v>10528</v>
      </c>
      <c r="L287">
        <v>10729</v>
      </c>
      <c r="M287">
        <v>10260</v>
      </c>
      <c r="N287">
        <v>10317</v>
      </c>
      <c r="O287">
        <v>10589</v>
      </c>
      <c r="P287">
        <v>10702</v>
      </c>
      <c r="Q287">
        <v>10794</v>
      </c>
      <c r="R287">
        <v>10456</v>
      </c>
      <c r="S287">
        <v>9702</v>
      </c>
      <c r="T287">
        <v>9885</v>
      </c>
      <c r="U287">
        <v>10171</v>
      </c>
    </row>
    <row r="288" spans="2:21" x14ac:dyDescent="0.25">
      <c r="C288">
        <v>8762</v>
      </c>
      <c r="D288">
        <v>8935</v>
      </c>
      <c r="E288">
        <v>8838</v>
      </c>
      <c r="F288">
        <v>8996</v>
      </c>
      <c r="G288">
        <v>9531</v>
      </c>
      <c r="H288">
        <v>9492</v>
      </c>
      <c r="I288">
        <v>9510</v>
      </c>
      <c r="J288">
        <v>9423</v>
      </c>
      <c r="K288">
        <v>9372</v>
      </c>
      <c r="L288">
        <v>9479</v>
      </c>
      <c r="M288">
        <v>9273</v>
      </c>
      <c r="N288">
        <v>9285</v>
      </c>
      <c r="O288">
        <v>9761</v>
      </c>
      <c r="P288">
        <v>9887</v>
      </c>
      <c r="Q288">
        <v>9852</v>
      </c>
      <c r="R288">
        <v>9881</v>
      </c>
      <c r="S288">
        <v>8789</v>
      </c>
      <c r="T288">
        <v>8963</v>
      </c>
      <c r="U288">
        <v>8985</v>
      </c>
    </row>
    <row r="289" spans="3:21" x14ac:dyDescent="0.25">
      <c r="C289">
        <v>9908</v>
      </c>
      <c r="D289">
        <v>10001</v>
      </c>
      <c r="E289">
        <v>9872</v>
      </c>
      <c r="F289">
        <v>10067</v>
      </c>
      <c r="G289">
        <v>10440</v>
      </c>
      <c r="H289">
        <v>10330</v>
      </c>
      <c r="I289">
        <v>10501</v>
      </c>
      <c r="J289">
        <v>10452</v>
      </c>
      <c r="K289">
        <v>10393</v>
      </c>
      <c r="L289">
        <v>10280</v>
      </c>
      <c r="M289">
        <v>10133</v>
      </c>
      <c r="N289">
        <v>10190</v>
      </c>
      <c r="O289">
        <v>10536</v>
      </c>
      <c r="P289">
        <v>10533</v>
      </c>
      <c r="Q289">
        <v>10680</v>
      </c>
      <c r="R289">
        <v>10701</v>
      </c>
      <c r="S289">
        <v>10006</v>
      </c>
      <c r="T289">
        <v>9903</v>
      </c>
      <c r="U289">
        <v>10201</v>
      </c>
    </row>
    <row r="290" spans="3:21" x14ac:dyDescent="0.25">
      <c r="C290">
        <v>9871</v>
      </c>
      <c r="D290">
        <v>9821</v>
      </c>
      <c r="E290">
        <v>9860</v>
      </c>
      <c r="F290">
        <v>9974</v>
      </c>
      <c r="G290">
        <v>10519</v>
      </c>
      <c r="H290">
        <v>10440</v>
      </c>
      <c r="I290">
        <v>10496</v>
      </c>
      <c r="J290">
        <v>10626</v>
      </c>
      <c r="K290">
        <v>10796</v>
      </c>
      <c r="L290">
        <v>10688</v>
      </c>
      <c r="M290">
        <v>10808</v>
      </c>
      <c r="N290">
        <v>10715</v>
      </c>
      <c r="O290">
        <v>10951</v>
      </c>
      <c r="P290">
        <v>10994</v>
      </c>
      <c r="Q290">
        <v>11146</v>
      </c>
      <c r="R290">
        <v>10859</v>
      </c>
      <c r="S290">
        <v>9797</v>
      </c>
      <c r="T290">
        <v>10109</v>
      </c>
      <c r="U290">
        <v>9993</v>
      </c>
    </row>
    <row r="291" spans="3:21" x14ac:dyDescent="0.25">
      <c r="C291">
        <v>9252</v>
      </c>
      <c r="D291">
        <v>9209</v>
      </c>
      <c r="E291">
        <v>9231</v>
      </c>
      <c r="F291">
        <v>9342</v>
      </c>
      <c r="G291">
        <v>10220</v>
      </c>
      <c r="H291">
        <v>10149</v>
      </c>
      <c r="I291">
        <v>10349</v>
      </c>
      <c r="J291">
        <v>9952</v>
      </c>
      <c r="K291">
        <v>9919</v>
      </c>
      <c r="L291">
        <v>10176</v>
      </c>
      <c r="M291">
        <v>9866</v>
      </c>
      <c r="N291">
        <v>9875</v>
      </c>
      <c r="O291">
        <v>10575</v>
      </c>
      <c r="P291">
        <v>10392</v>
      </c>
      <c r="Q291">
        <v>10408</v>
      </c>
      <c r="R291">
        <v>10374</v>
      </c>
      <c r="S291">
        <v>9091</v>
      </c>
      <c r="T291">
        <v>9379</v>
      </c>
      <c r="U291">
        <v>9328</v>
      </c>
    </row>
    <row r="292" spans="3:21" x14ac:dyDescent="0.25">
      <c r="C292">
        <v>9472</v>
      </c>
      <c r="D292">
        <v>9428</v>
      </c>
      <c r="E292">
        <v>9433</v>
      </c>
      <c r="F292">
        <v>9564</v>
      </c>
      <c r="G292">
        <v>9610</v>
      </c>
      <c r="H292">
        <v>9885</v>
      </c>
      <c r="I292">
        <v>9777</v>
      </c>
      <c r="J292">
        <v>9405</v>
      </c>
      <c r="K292">
        <v>9922</v>
      </c>
      <c r="L292">
        <v>9936</v>
      </c>
      <c r="M292">
        <v>9762</v>
      </c>
      <c r="N292">
        <v>9802</v>
      </c>
      <c r="O292">
        <v>10020</v>
      </c>
      <c r="P292">
        <v>10262</v>
      </c>
      <c r="Q292">
        <v>10356</v>
      </c>
      <c r="R292">
        <v>10521</v>
      </c>
      <c r="S292">
        <v>9289</v>
      </c>
      <c r="T292">
        <v>9428</v>
      </c>
      <c r="U292">
        <v>8856</v>
      </c>
    </row>
    <row r="293" spans="3:21" x14ac:dyDescent="0.25">
      <c r="C293">
        <v>9621</v>
      </c>
      <c r="D293">
        <v>9630</v>
      </c>
      <c r="E293">
        <v>9536</v>
      </c>
      <c r="F293">
        <v>9677</v>
      </c>
      <c r="G293">
        <v>10432</v>
      </c>
      <c r="H293">
        <v>10124</v>
      </c>
      <c r="I293">
        <v>10132</v>
      </c>
      <c r="J293">
        <v>10166</v>
      </c>
      <c r="K293">
        <v>9985</v>
      </c>
      <c r="L293">
        <v>10035</v>
      </c>
      <c r="M293">
        <v>10054</v>
      </c>
      <c r="N293">
        <v>10035</v>
      </c>
      <c r="O293">
        <v>10414</v>
      </c>
      <c r="P293">
        <v>10612</v>
      </c>
      <c r="Q293">
        <v>10303</v>
      </c>
      <c r="R293">
        <v>10500</v>
      </c>
      <c r="S293">
        <v>9623</v>
      </c>
      <c r="T293">
        <v>9831</v>
      </c>
      <c r="U293">
        <v>9846</v>
      </c>
    </row>
    <row r="294" spans="3:21" x14ac:dyDescent="0.25">
      <c r="C294">
        <v>9314</v>
      </c>
      <c r="D294">
        <v>9446</v>
      </c>
      <c r="E294">
        <v>9213</v>
      </c>
      <c r="F294">
        <v>9395</v>
      </c>
      <c r="G294">
        <v>9985</v>
      </c>
      <c r="H294">
        <v>10226</v>
      </c>
      <c r="I294">
        <v>10162</v>
      </c>
      <c r="J294">
        <v>10031</v>
      </c>
      <c r="K294">
        <v>9820</v>
      </c>
      <c r="L294">
        <v>10050</v>
      </c>
      <c r="M294">
        <v>9686</v>
      </c>
      <c r="N294">
        <v>9691</v>
      </c>
      <c r="O294">
        <v>10509</v>
      </c>
      <c r="P294">
        <v>10490</v>
      </c>
      <c r="Q294">
        <v>10404</v>
      </c>
      <c r="R294">
        <v>10348</v>
      </c>
      <c r="S294">
        <v>9307</v>
      </c>
      <c r="T294">
        <v>9437</v>
      </c>
      <c r="U294">
        <v>9626</v>
      </c>
    </row>
    <row r="295" spans="3:21" x14ac:dyDescent="0.25">
      <c r="C295">
        <v>9176</v>
      </c>
      <c r="D295">
        <v>9237</v>
      </c>
      <c r="E295">
        <v>9139</v>
      </c>
      <c r="F295">
        <v>9186</v>
      </c>
      <c r="G295">
        <v>10089</v>
      </c>
      <c r="H295">
        <v>9797</v>
      </c>
      <c r="I295">
        <v>9860</v>
      </c>
      <c r="J295">
        <v>9868</v>
      </c>
      <c r="K295">
        <v>9772</v>
      </c>
      <c r="L295">
        <v>10114</v>
      </c>
      <c r="M295">
        <v>9722</v>
      </c>
      <c r="N295">
        <v>9737</v>
      </c>
      <c r="O295">
        <v>10491</v>
      </c>
      <c r="P295">
        <v>10393</v>
      </c>
      <c r="Q295">
        <v>10107</v>
      </c>
      <c r="R295">
        <v>10089</v>
      </c>
      <c r="S295">
        <v>9117</v>
      </c>
      <c r="T295">
        <v>9335</v>
      </c>
      <c r="U295">
        <v>9501</v>
      </c>
    </row>
    <row r="296" spans="3:21" x14ac:dyDescent="0.25">
      <c r="C296">
        <v>9641</v>
      </c>
      <c r="D296">
        <v>9700</v>
      </c>
      <c r="E296">
        <v>9549</v>
      </c>
      <c r="F296">
        <v>9641</v>
      </c>
      <c r="G296">
        <v>10202</v>
      </c>
      <c r="H296">
        <v>10270</v>
      </c>
      <c r="I296">
        <v>10375</v>
      </c>
      <c r="J296">
        <v>10052</v>
      </c>
      <c r="K296">
        <v>10159</v>
      </c>
      <c r="L296">
        <v>10140</v>
      </c>
      <c r="M296">
        <v>10029</v>
      </c>
      <c r="N296">
        <v>10031</v>
      </c>
      <c r="O296">
        <v>10648</v>
      </c>
      <c r="P296">
        <v>10860</v>
      </c>
      <c r="Q296">
        <v>10828</v>
      </c>
      <c r="R296">
        <v>10735</v>
      </c>
      <c r="S296">
        <v>9572</v>
      </c>
      <c r="T296">
        <v>9644</v>
      </c>
      <c r="U296">
        <v>9650</v>
      </c>
    </row>
    <row r="297" spans="3:21" x14ac:dyDescent="0.25">
      <c r="C297">
        <v>9462</v>
      </c>
      <c r="D297">
        <v>9586</v>
      </c>
      <c r="E297">
        <v>9566</v>
      </c>
      <c r="F297">
        <v>9723</v>
      </c>
      <c r="G297">
        <v>10179</v>
      </c>
      <c r="H297">
        <v>10202</v>
      </c>
      <c r="I297">
        <v>10249</v>
      </c>
      <c r="J297">
        <v>10165</v>
      </c>
      <c r="K297">
        <v>10277</v>
      </c>
      <c r="L297">
        <v>10242</v>
      </c>
      <c r="M297">
        <v>10264</v>
      </c>
      <c r="N297">
        <v>10232</v>
      </c>
      <c r="O297">
        <v>10478</v>
      </c>
      <c r="P297">
        <v>10337</v>
      </c>
      <c r="Q297">
        <v>10387</v>
      </c>
      <c r="R297">
        <v>10230</v>
      </c>
      <c r="S297">
        <v>9510</v>
      </c>
      <c r="T297">
        <v>9795</v>
      </c>
      <c r="U297">
        <v>9795</v>
      </c>
    </row>
    <row r="298" spans="3:21" x14ac:dyDescent="0.25">
      <c r="C298">
        <v>8696</v>
      </c>
      <c r="D298">
        <v>8817</v>
      </c>
      <c r="E298">
        <v>8858</v>
      </c>
      <c r="F298">
        <v>9002</v>
      </c>
      <c r="G298">
        <v>9677</v>
      </c>
      <c r="H298">
        <v>9500</v>
      </c>
      <c r="I298">
        <v>9548</v>
      </c>
      <c r="J298">
        <v>9564</v>
      </c>
      <c r="K298">
        <v>9461</v>
      </c>
      <c r="L298">
        <v>9468</v>
      </c>
      <c r="M298">
        <v>9291</v>
      </c>
      <c r="N298">
        <v>9374</v>
      </c>
      <c r="O298">
        <v>10000</v>
      </c>
      <c r="P298">
        <v>10007</v>
      </c>
      <c r="Q298">
        <v>9961</v>
      </c>
      <c r="R298">
        <v>10181</v>
      </c>
      <c r="S298">
        <v>8679</v>
      </c>
      <c r="T298">
        <v>9010</v>
      </c>
      <c r="U298">
        <v>9083</v>
      </c>
    </row>
    <row r="299" spans="3:21" x14ac:dyDescent="0.25">
      <c r="C299">
        <v>8863</v>
      </c>
      <c r="D299">
        <v>9011</v>
      </c>
      <c r="E299">
        <v>8892</v>
      </c>
      <c r="F299">
        <v>8971</v>
      </c>
      <c r="G299">
        <v>9669</v>
      </c>
      <c r="H299">
        <v>9667</v>
      </c>
      <c r="I299">
        <v>9592</v>
      </c>
      <c r="J299">
        <v>9688</v>
      </c>
      <c r="K299">
        <v>9947</v>
      </c>
      <c r="L299">
        <v>9452</v>
      </c>
      <c r="M299">
        <v>9513</v>
      </c>
      <c r="N299">
        <v>9622</v>
      </c>
      <c r="O299">
        <v>10046</v>
      </c>
      <c r="P299">
        <v>10123</v>
      </c>
      <c r="Q299">
        <v>10155</v>
      </c>
      <c r="R299">
        <v>10070</v>
      </c>
      <c r="S299">
        <v>8935</v>
      </c>
      <c r="T299">
        <v>9152</v>
      </c>
      <c r="U299">
        <v>9267</v>
      </c>
    </row>
    <row r="300" spans="3:21" x14ac:dyDescent="0.25">
      <c r="C300">
        <v>9469</v>
      </c>
      <c r="D300">
        <v>9645</v>
      </c>
      <c r="E300">
        <v>9425</v>
      </c>
      <c r="F300">
        <v>9707</v>
      </c>
      <c r="G300">
        <v>10410</v>
      </c>
      <c r="H300">
        <v>10189</v>
      </c>
      <c r="I300">
        <v>10272</v>
      </c>
      <c r="J300">
        <v>10292</v>
      </c>
      <c r="K300">
        <v>10160</v>
      </c>
      <c r="L300">
        <v>10355</v>
      </c>
      <c r="M300">
        <v>10235</v>
      </c>
      <c r="N300">
        <v>10238</v>
      </c>
      <c r="O300">
        <v>10527</v>
      </c>
      <c r="P300">
        <v>10283</v>
      </c>
      <c r="Q300">
        <v>10707</v>
      </c>
      <c r="R300">
        <v>10849</v>
      </c>
      <c r="S300">
        <v>9573</v>
      </c>
      <c r="T300">
        <v>9728</v>
      </c>
      <c r="U300">
        <v>9806</v>
      </c>
    </row>
    <row r="301" spans="3:21" x14ac:dyDescent="0.25">
      <c r="C301">
        <v>9157</v>
      </c>
      <c r="D301">
        <v>9087</v>
      </c>
      <c r="E301">
        <v>8917</v>
      </c>
      <c r="F301">
        <v>9046</v>
      </c>
      <c r="G301">
        <v>9738</v>
      </c>
      <c r="H301">
        <v>9674</v>
      </c>
      <c r="I301">
        <v>9836</v>
      </c>
      <c r="J301">
        <v>9833</v>
      </c>
      <c r="K301">
        <v>9814</v>
      </c>
      <c r="L301">
        <v>9960</v>
      </c>
      <c r="M301">
        <v>9744</v>
      </c>
      <c r="N301">
        <v>9678</v>
      </c>
      <c r="O301">
        <v>10218</v>
      </c>
      <c r="P301">
        <v>10456</v>
      </c>
      <c r="Q301">
        <v>9863</v>
      </c>
      <c r="R301">
        <v>10036</v>
      </c>
      <c r="S301">
        <v>8960</v>
      </c>
      <c r="T301">
        <v>9235</v>
      </c>
      <c r="U301">
        <v>9415</v>
      </c>
    </row>
    <row r="302" spans="3:21" x14ac:dyDescent="0.25">
      <c r="C302">
        <v>9013</v>
      </c>
      <c r="D302">
        <v>8943</v>
      </c>
      <c r="E302">
        <v>8825</v>
      </c>
      <c r="F302">
        <v>9134</v>
      </c>
      <c r="G302">
        <v>10022</v>
      </c>
      <c r="H302">
        <v>10002</v>
      </c>
      <c r="I302">
        <v>9886</v>
      </c>
      <c r="J302">
        <v>10012</v>
      </c>
      <c r="K302">
        <v>9653</v>
      </c>
      <c r="L302">
        <v>9895</v>
      </c>
      <c r="M302">
        <v>9616</v>
      </c>
      <c r="N302">
        <v>9729</v>
      </c>
      <c r="O302">
        <v>10490</v>
      </c>
      <c r="P302">
        <v>10265</v>
      </c>
      <c r="Q302">
        <v>10283</v>
      </c>
      <c r="R302">
        <v>10326</v>
      </c>
      <c r="S302">
        <v>8993</v>
      </c>
      <c r="T302">
        <v>9178</v>
      </c>
      <c r="U302">
        <v>9172</v>
      </c>
    </row>
    <row r="303" spans="3:21" x14ac:dyDescent="0.25">
      <c r="C303">
        <v>9617</v>
      </c>
      <c r="D303">
        <v>9682</v>
      </c>
      <c r="E303">
        <v>9474</v>
      </c>
      <c r="F303">
        <v>9610</v>
      </c>
      <c r="G303">
        <v>10378</v>
      </c>
      <c r="H303">
        <v>10464</v>
      </c>
      <c r="I303">
        <v>10472</v>
      </c>
      <c r="J303">
        <v>10256</v>
      </c>
      <c r="K303">
        <v>10144</v>
      </c>
      <c r="L303">
        <v>10297</v>
      </c>
      <c r="M303">
        <v>10116</v>
      </c>
      <c r="N303">
        <v>10128</v>
      </c>
      <c r="O303">
        <v>10618</v>
      </c>
      <c r="P303">
        <v>10617</v>
      </c>
      <c r="Q303">
        <v>10898</v>
      </c>
      <c r="R303">
        <v>10836</v>
      </c>
      <c r="S303">
        <v>9542</v>
      </c>
      <c r="T303">
        <v>9729</v>
      </c>
      <c r="U303">
        <v>9869</v>
      </c>
    </row>
    <row r="304" spans="3:21" x14ac:dyDescent="0.25">
      <c r="C304">
        <v>9206</v>
      </c>
      <c r="D304">
        <v>9278</v>
      </c>
      <c r="E304">
        <v>9026</v>
      </c>
      <c r="F304">
        <v>9258</v>
      </c>
      <c r="G304">
        <v>9735</v>
      </c>
      <c r="H304">
        <v>9456</v>
      </c>
      <c r="I304">
        <v>9688</v>
      </c>
      <c r="J304">
        <v>9718</v>
      </c>
      <c r="K304">
        <v>9842</v>
      </c>
      <c r="L304">
        <v>9838</v>
      </c>
      <c r="M304">
        <v>9675</v>
      </c>
      <c r="N304">
        <v>9835</v>
      </c>
      <c r="O304">
        <v>10239</v>
      </c>
      <c r="P304">
        <v>10315</v>
      </c>
      <c r="Q304">
        <v>10504</v>
      </c>
      <c r="R304">
        <v>10379</v>
      </c>
      <c r="S304">
        <v>9110</v>
      </c>
      <c r="T304">
        <v>9332</v>
      </c>
      <c r="U304">
        <v>9198</v>
      </c>
    </row>
    <row r="305" spans="3:21" x14ac:dyDescent="0.25">
      <c r="C305">
        <v>9286</v>
      </c>
      <c r="D305">
        <v>9349</v>
      </c>
      <c r="E305">
        <v>9079</v>
      </c>
      <c r="F305">
        <v>9295</v>
      </c>
      <c r="G305">
        <v>10361</v>
      </c>
      <c r="H305">
        <v>10018</v>
      </c>
      <c r="I305">
        <v>10216</v>
      </c>
      <c r="J305">
        <v>10256</v>
      </c>
      <c r="K305">
        <v>10259</v>
      </c>
      <c r="L305">
        <v>10031</v>
      </c>
      <c r="M305">
        <v>10334</v>
      </c>
      <c r="N305">
        <v>10256</v>
      </c>
      <c r="O305">
        <v>10884</v>
      </c>
      <c r="P305">
        <v>10808</v>
      </c>
      <c r="Q305">
        <v>10750</v>
      </c>
      <c r="R305">
        <v>10922</v>
      </c>
      <c r="S305">
        <v>9251</v>
      </c>
      <c r="T305">
        <v>9513</v>
      </c>
      <c r="U305">
        <v>9502</v>
      </c>
    </row>
    <row r="306" spans="3:21" x14ac:dyDescent="0.25">
      <c r="C306">
        <v>9595</v>
      </c>
      <c r="D306">
        <v>9598</v>
      </c>
      <c r="E306">
        <v>9479</v>
      </c>
      <c r="F306">
        <v>9674</v>
      </c>
      <c r="G306">
        <v>10309</v>
      </c>
      <c r="H306">
        <v>10296</v>
      </c>
      <c r="I306">
        <v>10259</v>
      </c>
      <c r="J306">
        <v>10281</v>
      </c>
      <c r="K306">
        <v>10213</v>
      </c>
      <c r="L306">
        <v>10238</v>
      </c>
      <c r="M306">
        <v>10517</v>
      </c>
      <c r="N306">
        <v>10566</v>
      </c>
      <c r="O306">
        <v>10720</v>
      </c>
      <c r="P306">
        <v>10818</v>
      </c>
      <c r="Q306">
        <v>11143</v>
      </c>
      <c r="R306">
        <v>10800</v>
      </c>
      <c r="S306">
        <v>9462</v>
      </c>
      <c r="T306">
        <v>9790</v>
      </c>
      <c r="U306">
        <v>9849</v>
      </c>
    </row>
    <row r="307" spans="3:21" x14ac:dyDescent="0.25">
      <c r="C307">
        <v>9560</v>
      </c>
      <c r="D307">
        <v>9665</v>
      </c>
      <c r="E307">
        <v>9402</v>
      </c>
      <c r="F307">
        <v>9631</v>
      </c>
      <c r="G307">
        <v>10370</v>
      </c>
      <c r="H307">
        <v>10408</v>
      </c>
      <c r="I307">
        <v>10364</v>
      </c>
      <c r="J307">
        <v>10310</v>
      </c>
      <c r="K307">
        <v>10329</v>
      </c>
      <c r="L307">
        <v>10511</v>
      </c>
      <c r="M307">
        <v>10200</v>
      </c>
      <c r="N307">
        <v>10240</v>
      </c>
      <c r="O307">
        <v>10466</v>
      </c>
      <c r="P307">
        <v>10798</v>
      </c>
      <c r="Q307">
        <v>10527</v>
      </c>
      <c r="R307">
        <v>10545</v>
      </c>
      <c r="S307">
        <v>9658</v>
      </c>
      <c r="T307">
        <v>9715</v>
      </c>
      <c r="U307">
        <v>9853</v>
      </c>
    </row>
    <row r="308" spans="3:21" x14ac:dyDescent="0.25">
      <c r="C308">
        <v>9013</v>
      </c>
      <c r="D308">
        <v>9171</v>
      </c>
      <c r="E308">
        <v>9159</v>
      </c>
      <c r="F308">
        <v>9302</v>
      </c>
      <c r="G308">
        <v>9626</v>
      </c>
      <c r="H308">
        <v>9865</v>
      </c>
      <c r="I308">
        <v>9733</v>
      </c>
      <c r="J308">
        <v>9754</v>
      </c>
      <c r="K308">
        <v>9808</v>
      </c>
      <c r="L308">
        <v>9719</v>
      </c>
      <c r="M308">
        <v>9691</v>
      </c>
      <c r="N308">
        <v>9726</v>
      </c>
      <c r="O308">
        <v>10268</v>
      </c>
      <c r="P308">
        <v>10201</v>
      </c>
      <c r="Q308">
        <v>10175</v>
      </c>
      <c r="R308">
        <v>9987</v>
      </c>
      <c r="S308">
        <v>8991</v>
      </c>
      <c r="T308">
        <v>9349</v>
      </c>
      <c r="U308">
        <v>9054</v>
      </c>
    </row>
    <row r="309" spans="3:21" x14ac:dyDescent="0.25">
      <c r="C309">
        <v>9315</v>
      </c>
      <c r="D309">
        <v>9354</v>
      </c>
      <c r="E309">
        <v>9336</v>
      </c>
      <c r="F309">
        <v>9517</v>
      </c>
      <c r="G309">
        <v>10224</v>
      </c>
      <c r="H309">
        <v>10178</v>
      </c>
      <c r="I309">
        <v>10183</v>
      </c>
      <c r="J309">
        <v>10301</v>
      </c>
      <c r="K309">
        <v>10151</v>
      </c>
      <c r="L309">
        <v>10329</v>
      </c>
      <c r="M309">
        <v>10099</v>
      </c>
      <c r="N309">
        <v>10181</v>
      </c>
      <c r="O309">
        <v>10279</v>
      </c>
      <c r="P309">
        <v>10333</v>
      </c>
      <c r="Q309">
        <v>10408</v>
      </c>
      <c r="R309">
        <v>10394</v>
      </c>
      <c r="S309">
        <v>9298</v>
      </c>
      <c r="T309">
        <v>9558</v>
      </c>
      <c r="U309">
        <v>9644</v>
      </c>
    </row>
    <row r="310" spans="3:21" x14ac:dyDescent="0.25">
      <c r="C310">
        <v>9584</v>
      </c>
      <c r="D310">
        <v>9748</v>
      </c>
      <c r="E310">
        <v>9606</v>
      </c>
      <c r="F310">
        <v>9817</v>
      </c>
      <c r="G310">
        <v>10042</v>
      </c>
      <c r="H310">
        <v>10116</v>
      </c>
      <c r="I310">
        <v>10003</v>
      </c>
      <c r="J310">
        <v>10208</v>
      </c>
      <c r="K310">
        <v>10093</v>
      </c>
      <c r="L310">
        <v>10387</v>
      </c>
      <c r="M310">
        <v>10313</v>
      </c>
      <c r="N310">
        <v>10378</v>
      </c>
      <c r="O310">
        <v>10580</v>
      </c>
      <c r="P310">
        <v>10594</v>
      </c>
      <c r="Q310">
        <v>10363</v>
      </c>
      <c r="R310">
        <v>10640</v>
      </c>
      <c r="S310">
        <v>9540</v>
      </c>
      <c r="T310">
        <v>9653</v>
      </c>
      <c r="U310">
        <v>9774</v>
      </c>
    </row>
    <row r="311" spans="3:21" x14ac:dyDescent="0.25">
      <c r="C311">
        <v>9317</v>
      </c>
      <c r="D311">
        <v>9601</v>
      </c>
      <c r="E311">
        <v>9270</v>
      </c>
      <c r="F311">
        <v>9494</v>
      </c>
      <c r="G311">
        <v>10070</v>
      </c>
      <c r="H311">
        <v>9995</v>
      </c>
      <c r="I311">
        <v>9965</v>
      </c>
      <c r="J311">
        <v>9951</v>
      </c>
      <c r="K311">
        <v>9412</v>
      </c>
      <c r="L311">
        <v>9990</v>
      </c>
      <c r="M311">
        <v>9701</v>
      </c>
      <c r="N311">
        <v>9641</v>
      </c>
      <c r="O311">
        <v>10410</v>
      </c>
      <c r="P311">
        <v>10103</v>
      </c>
      <c r="Q311">
        <v>9919</v>
      </c>
      <c r="R311">
        <v>9939</v>
      </c>
      <c r="S311">
        <v>9493</v>
      </c>
      <c r="T311">
        <v>9452</v>
      </c>
      <c r="U311">
        <v>9753</v>
      </c>
    </row>
    <row r="312" spans="3:21" x14ac:dyDescent="0.25">
      <c r="C312">
        <v>9938</v>
      </c>
      <c r="D312">
        <v>9854</v>
      </c>
      <c r="E312">
        <v>9889</v>
      </c>
      <c r="F312">
        <v>9884</v>
      </c>
      <c r="G312">
        <v>10815</v>
      </c>
      <c r="H312">
        <v>10665</v>
      </c>
      <c r="I312">
        <v>10859</v>
      </c>
      <c r="J312">
        <v>10691</v>
      </c>
      <c r="K312">
        <v>10590</v>
      </c>
      <c r="L312">
        <v>10443</v>
      </c>
      <c r="M312">
        <v>10569</v>
      </c>
      <c r="N312">
        <v>10494</v>
      </c>
      <c r="O312">
        <v>10811</v>
      </c>
      <c r="P312">
        <v>11004</v>
      </c>
      <c r="Q312">
        <v>10800</v>
      </c>
      <c r="R312">
        <v>11030</v>
      </c>
      <c r="S312">
        <v>9771</v>
      </c>
      <c r="T312">
        <v>10109</v>
      </c>
      <c r="U312">
        <v>10072</v>
      </c>
    </row>
    <row r="313" spans="3:21" x14ac:dyDescent="0.25">
      <c r="C313">
        <v>9088</v>
      </c>
      <c r="D313">
        <v>9172</v>
      </c>
      <c r="E313">
        <v>9030</v>
      </c>
      <c r="F313">
        <v>9138</v>
      </c>
      <c r="G313">
        <v>9466</v>
      </c>
      <c r="H313">
        <v>9302</v>
      </c>
      <c r="I313">
        <v>9456</v>
      </c>
      <c r="J313">
        <v>9583</v>
      </c>
      <c r="K313">
        <v>9423</v>
      </c>
      <c r="L313">
        <v>9414</v>
      </c>
      <c r="M313">
        <v>9814</v>
      </c>
      <c r="N313">
        <v>9923</v>
      </c>
      <c r="O313">
        <v>10062</v>
      </c>
      <c r="P313">
        <v>9976</v>
      </c>
      <c r="Q313">
        <v>9855</v>
      </c>
      <c r="R313">
        <v>9971</v>
      </c>
      <c r="S313">
        <v>9017</v>
      </c>
      <c r="T313">
        <v>9249</v>
      </c>
      <c r="U313">
        <v>9004</v>
      </c>
    </row>
    <row r="314" spans="3:21" x14ac:dyDescent="0.25">
      <c r="C314">
        <v>8951</v>
      </c>
      <c r="D314">
        <v>9146</v>
      </c>
      <c r="E314">
        <v>9014</v>
      </c>
      <c r="F314">
        <v>9224</v>
      </c>
      <c r="G314">
        <v>9527</v>
      </c>
      <c r="H314">
        <v>9782</v>
      </c>
      <c r="I314">
        <v>9577</v>
      </c>
      <c r="J314">
        <v>9657</v>
      </c>
      <c r="K314">
        <v>9929</v>
      </c>
      <c r="L314">
        <v>9815</v>
      </c>
      <c r="M314">
        <v>9772</v>
      </c>
      <c r="N314">
        <v>9966</v>
      </c>
      <c r="O314">
        <v>10351</v>
      </c>
      <c r="P314">
        <v>10304</v>
      </c>
      <c r="Q314">
        <v>10310</v>
      </c>
      <c r="R314">
        <v>10292</v>
      </c>
      <c r="S314">
        <v>9034</v>
      </c>
      <c r="T314">
        <v>9195</v>
      </c>
      <c r="U314">
        <v>9322</v>
      </c>
    </row>
    <row r="315" spans="3:21" x14ac:dyDescent="0.25">
      <c r="C315">
        <v>9546</v>
      </c>
      <c r="D315">
        <v>9562</v>
      </c>
      <c r="E315">
        <v>9481</v>
      </c>
      <c r="F315">
        <v>9626</v>
      </c>
      <c r="G315">
        <v>10046</v>
      </c>
      <c r="H315">
        <v>10103</v>
      </c>
      <c r="I315">
        <v>9961</v>
      </c>
      <c r="J315">
        <v>10144</v>
      </c>
      <c r="K315">
        <v>10132</v>
      </c>
      <c r="L315">
        <v>9725</v>
      </c>
      <c r="M315">
        <v>10159</v>
      </c>
      <c r="N315">
        <v>10173</v>
      </c>
      <c r="O315">
        <v>10653</v>
      </c>
      <c r="P315">
        <v>10585</v>
      </c>
      <c r="Q315">
        <v>10753</v>
      </c>
      <c r="R315">
        <v>10822</v>
      </c>
      <c r="S315">
        <v>9441</v>
      </c>
      <c r="T315">
        <v>9661</v>
      </c>
      <c r="U315">
        <v>9766</v>
      </c>
    </row>
    <row r="316" spans="3:21" x14ac:dyDescent="0.25">
      <c r="C316">
        <v>9513</v>
      </c>
      <c r="D316">
        <v>9456</v>
      </c>
      <c r="E316">
        <v>9264</v>
      </c>
      <c r="F316">
        <v>9677</v>
      </c>
      <c r="G316">
        <v>10300</v>
      </c>
      <c r="H316">
        <v>10186</v>
      </c>
      <c r="I316">
        <v>10358</v>
      </c>
      <c r="J316">
        <v>10219</v>
      </c>
      <c r="K316">
        <v>10504</v>
      </c>
      <c r="L316">
        <v>10153</v>
      </c>
      <c r="M316">
        <v>10252</v>
      </c>
      <c r="N316">
        <v>10154</v>
      </c>
      <c r="O316">
        <v>10467</v>
      </c>
      <c r="P316">
        <v>10798</v>
      </c>
      <c r="Q316">
        <v>10514</v>
      </c>
      <c r="R316">
        <v>10684</v>
      </c>
      <c r="S316">
        <v>9412</v>
      </c>
      <c r="T316">
        <v>9683</v>
      </c>
      <c r="U316">
        <v>9895</v>
      </c>
    </row>
    <row r="317" spans="3:21" x14ac:dyDescent="0.25">
      <c r="C317">
        <v>9007</v>
      </c>
      <c r="D317">
        <v>9117</v>
      </c>
      <c r="E317">
        <v>8869</v>
      </c>
      <c r="F317">
        <v>9100</v>
      </c>
      <c r="G317">
        <v>9398</v>
      </c>
      <c r="H317">
        <v>9645</v>
      </c>
      <c r="I317">
        <v>9399</v>
      </c>
      <c r="J317">
        <v>9570</v>
      </c>
      <c r="K317">
        <v>9513</v>
      </c>
      <c r="L317">
        <v>9708</v>
      </c>
      <c r="M317">
        <v>9507</v>
      </c>
      <c r="N317">
        <v>9535</v>
      </c>
      <c r="O317">
        <v>10104</v>
      </c>
      <c r="P317">
        <v>9747</v>
      </c>
      <c r="Q317">
        <v>9724</v>
      </c>
      <c r="R317">
        <v>9601</v>
      </c>
      <c r="S317">
        <v>9033</v>
      </c>
      <c r="T317">
        <v>9053</v>
      </c>
      <c r="U317">
        <v>9036</v>
      </c>
    </row>
    <row r="318" spans="3:21" x14ac:dyDescent="0.25">
      <c r="C318">
        <v>9650</v>
      </c>
      <c r="D318">
        <v>9733</v>
      </c>
      <c r="E318">
        <v>9742</v>
      </c>
      <c r="F318">
        <v>9832</v>
      </c>
      <c r="G318">
        <v>10450</v>
      </c>
      <c r="H318">
        <v>10146</v>
      </c>
      <c r="I318">
        <v>10297</v>
      </c>
      <c r="J318">
        <v>10521</v>
      </c>
      <c r="K318">
        <v>10279</v>
      </c>
      <c r="L318">
        <v>10618</v>
      </c>
      <c r="M318">
        <v>10443</v>
      </c>
      <c r="N318">
        <v>10411</v>
      </c>
      <c r="O318">
        <v>10802</v>
      </c>
      <c r="P318">
        <v>10965</v>
      </c>
      <c r="Q318">
        <v>11070</v>
      </c>
      <c r="R318">
        <v>10721</v>
      </c>
      <c r="S318">
        <v>9635</v>
      </c>
      <c r="T318">
        <v>9920</v>
      </c>
      <c r="U318">
        <v>10040</v>
      </c>
    </row>
    <row r="319" spans="3:21" x14ac:dyDescent="0.25">
      <c r="C319">
        <v>9618</v>
      </c>
      <c r="D319">
        <v>9566</v>
      </c>
      <c r="E319">
        <v>9501</v>
      </c>
      <c r="F319">
        <v>9733</v>
      </c>
      <c r="G319">
        <v>10506</v>
      </c>
      <c r="H319">
        <v>10538</v>
      </c>
      <c r="I319">
        <v>10615</v>
      </c>
      <c r="J319">
        <v>10574</v>
      </c>
      <c r="K319">
        <v>10278</v>
      </c>
      <c r="L319">
        <v>10359</v>
      </c>
      <c r="M319">
        <v>10235</v>
      </c>
      <c r="N319">
        <v>10149</v>
      </c>
      <c r="O319">
        <v>11010</v>
      </c>
      <c r="P319">
        <v>10970</v>
      </c>
      <c r="Q319">
        <v>10580</v>
      </c>
      <c r="R319">
        <v>10845</v>
      </c>
      <c r="S319">
        <v>9414</v>
      </c>
      <c r="T319">
        <v>9812</v>
      </c>
      <c r="U319">
        <v>9917</v>
      </c>
    </row>
    <row r="320" spans="3:21" x14ac:dyDescent="0.25">
      <c r="C320">
        <v>9491</v>
      </c>
      <c r="D320">
        <v>9540</v>
      </c>
      <c r="E320">
        <v>9387</v>
      </c>
      <c r="F320">
        <v>9461</v>
      </c>
      <c r="G320">
        <v>10536</v>
      </c>
      <c r="H320">
        <v>10159</v>
      </c>
      <c r="I320">
        <v>10242</v>
      </c>
      <c r="J320">
        <v>10247</v>
      </c>
      <c r="K320">
        <v>10578</v>
      </c>
      <c r="L320">
        <v>10407</v>
      </c>
      <c r="M320">
        <v>10279</v>
      </c>
      <c r="N320">
        <v>10292</v>
      </c>
      <c r="O320">
        <v>10649</v>
      </c>
      <c r="P320">
        <v>10676</v>
      </c>
      <c r="Q320">
        <v>10691</v>
      </c>
      <c r="R320">
        <v>10705</v>
      </c>
      <c r="S320">
        <v>9417</v>
      </c>
      <c r="T320">
        <v>9853</v>
      </c>
      <c r="U320">
        <v>9796</v>
      </c>
    </row>
    <row r="321" spans="3:21" x14ac:dyDescent="0.25">
      <c r="C321">
        <v>9512</v>
      </c>
      <c r="D321">
        <v>9503</v>
      </c>
      <c r="E321">
        <v>9434</v>
      </c>
      <c r="F321">
        <v>9607</v>
      </c>
      <c r="G321">
        <v>10058</v>
      </c>
      <c r="H321">
        <v>10168</v>
      </c>
      <c r="I321">
        <v>10061</v>
      </c>
      <c r="J321">
        <v>10098</v>
      </c>
      <c r="K321">
        <v>10058</v>
      </c>
      <c r="L321">
        <v>10243</v>
      </c>
      <c r="M321">
        <v>10334</v>
      </c>
      <c r="N321">
        <v>10260</v>
      </c>
      <c r="O321">
        <v>10620</v>
      </c>
      <c r="P321">
        <v>10681</v>
      </c>
      <c r="Q321">
        <v>10343</v>
      </c>
      <c r="R321">
        <v>10538</v>
      </c>
      <c r="S321">
        <v>9444</v>
      </c>
      <c r="T321">
        <v>9810</v>
      </c>
      <c r="U321">
        <v>9952</v>
      </c>
    </row>
    <row r="322" spans="3:21" x14ac:dyDescent="0.25">
      <c r="C322">
        <v>9721</v>
      </c>
      <c r="D322">
        <v>9856</v>
      </c>
      <c r="E322">
        <v>9871</v>
      </c>
      <c r="F322">
        <v>10106</v>
      </c>
      <c r="G322">
        <v>10583</v>
      </c>
      <c r="H322">
        <v>10528</v>
      </c>
      <c r="I322">
        <v>10656</v>
      </c>
      <c r="J322">
        <v>10529</v>
      </c>
      <c r="K322">
        <v>10621</v>
      </c>
      <c r="L322">
        <v>10526</v>
      </c>
      <c r="M322">
        <v>10641</v>
      </c>
      <c r="N322">
        <v>10487</v>
      </c>
      <c r="O322">
        <v>10676</v>
      </c>
      <c r="P322">
        <v>10811</v>
      </c>
      <c r="Q322">
        <v>10835</v>
      </c>
      <c r="R322">
        <v>10744</v>
      </c>
      <c r="S322">
        <v>9807</v>
      </c>
      <c r="T322">
        <v>10014</v>
      </c>
      <c r="U322">
        <v>10263</v>
      </c>
    </row>
    <row r="323" spans="3:21" x14ac:dyDescent="0.25">
      <c r="C323">
        <v>9495</v>
      </c>
      <c r="D323">
        <v>9560</v>
      </c>
      <c r="E323">
        <v>9351</v>
      </c>
      <c r="F323">
        <v>9526</v>
      </c>
      <c r="G323">
        <v>10412</v>
      </c>
      <c r="H323">
        <v>10426</v>
      </c>
      <c r="I323">
        <v>10450</v>
      </c>
      <c r="J323">
        <v>10318</v>
      </c>
      <c r="K323">
        <v>10638</v>
      </c>
      <c r="L323">
        <v>10645</v>
      </c>
      <c r="M323">
        <v>10397</v>
      </c>
      <c r="N323">
        <v>10523</v>
      </c>
      <c r="O323">
        <v>10520</v>
      </c>
      <c r="P323">
        <v>10670</v>
      </c>
      <c r="Q323">
        <v>10555</v>
      </c>
      <c r="R323">
        <v>10711</v>
      </c>
      <c r="S323">
        <v>9368</v>
      </c>
      <c r="T323">
        <v>9774</v>
      </c>
      <c r="U323">
        <v>9927</v>
      </c>
    </row>
    <row r="324" spans="3:21" x14ac:dyDescent="0.25">
      <c r="C324">
        <v>9242</v>
      </c>
      <c r="D324">
        <v>9316</v>
      </c>
      <c r="E324">
        <v>9209</v>
      </c>
      <c r="F324">
        <v>9457</v>
      </c>
      <c r="G324">
        <v>9616</v>
      </c>
      <c r="H324">
        <v>9445</v>
      </c>
      <c r="I324">
        <v>9468</v>
      </c>
      <c r="J324">
        <v>9584</v>
      </c>
      <c r="K324">
        <v>9695</v>
      </c>
      <c r="L324">
        <v>9715</v>
      </c>
      <c r="M324">
        <v>9688</v>
      </c>
      <c r="N324">
        <v>9675</v>
      </c>
      <c r="O324">
        <v>10324</v>
      </c>
      <c r="P324">
        <v>10190</v>
      </c>
      <c r="Q324">
        <v>10517</v>
      </c>
      <c r="R324">
        <v>10575</v>
      </c>
      <c r="S324">
        <v>9152</v>
      </c>
      <c r="T324">
        <v>9217</v>
      </c>
      <c r="U324">
        <v>8746</v>
      </c>
    </row>
    <row r="325" spans="3:21" x14ac:dyDescent="0.25">
      <c r="C325">
        <v>9475</v>
      </c>
      <c r="D325">
        <v>9533</v>
      </c>
      <c r="E325">
        <v>9430</v>
      </c>
      <c r="F325">
        <v>9519</v>
      </c>
      <c r="G325">
        <v>10027</v>
      </c>
      <c r="H325">
        <v>10034</v>
      </c>
      <c r="I325">
        <v>9872</v>
      </c>
      <c r="J325">
        <v>9909</v>
      </c>
      <c r="K325">
        <v>9927</v>
      </c>
      <c r="L325">
        <v>9815</v>
      </c>
      <c r="M325">
        <v>9923</v>
      </c>
      <c r="N325">
        <v>9949</v>
      </c>
      <c r="O325">
        <v>10393</v>
      </c>
      <c r="P325">
        <v>10389</v>
      </c>
      <c r="Q325">
        <v>10031</v>
      </c>
      <c r="R325">
        <v>10163</v>
      </c>
      <c r="S325">
        <v>9468</v>
      </c>
      <c r="T325">
        <v>9621</v>
      </c>
      <c r="U325">
        <v>9488</v>
      </c>
    </row>
    <row r="326" spans="3:21" x14ac:dyDescent="0.25">
      <c r="C326">
        <v>9416</v>
      </c>
      <c r="D326">
        <v>9387</v>
      </c>
      <c r="E326">
        <v>9232</v>
      </c>
      <c r="F326">
        <v>9374</v>
      </c>
      <c r="G326">
        <v>10067</v>
      </c>
      <c r="H326">
        <v>9965</v>
      </c>
      <c r="I326">
        <v>10003</v>
      </c>
      <c r="J326">
        <v>10013</v>
      </c>
      <c r="K326">
        <v>10330</v>
      </c>
      <c r="L326">
        <v>10321</v>
      </c>
      <c r="M326">
        <v>10226</v>
      </c>
      <c r="N326">
        <v>10223</v>
      </c>
      <c r="O326">
        <v>10462</v>
      </c>
      <c r="P326">
        <v>10336</v>
      </c>
      <c r="Q326">
        <v>10509</v>
      </c>
      <c r="R326">
        <v>10583</v>
      </c>
      <c r="S326">
        <v>9200</v>
      </c>
      <c r="T326">
        <v>9613</v>
      </c>
      <c r="U326">
        <v>9590</v>
      </c>
    </row>
    <row r="327" spans="3:21" x14ac:dyDescent="0.25">
      <c r="C327">
        <v>9375</v>
      </c>
      <c r="D327">
        <v>9386</v>
      </c>
      <c r="E327">
        <v>9166</v>
      </c>
      <c r="F327">
        <v>9603</v>
      </c>
      <c r="G327">
        <v>9741</v>
      </c>
      <c r="H327">
        <v>9726</v>
      </c>
      <c r="I327">
        <v>9599</v>
      </c>
      <c r="J327">
        <v>9893</v>
      </c>
      <c r="K327">
        <v>9954</v>
      </c>
      <c r="L327">
        <v>9918</v>
      </c>
      <c r="M327">
        <v>9799</v>
      </c>
      <c r="N327">
        <v>9770</v>
      </c>
      <c r="O327">
        <v>10347</v>
      </c>
      <c r="P327">
        <v>10116</v>
      </c>
      <c r="Q327">
        <v>10233</v>
      </c>
      <c r="R327">
        <v>10190</v>
      </c>
      <c r="S327">
        <v>9230</v>
      </c>
      <c r="T327">
        <v>9464</v>
      </c>
      <c r="U327">
        <v>9365</v>
      </c>
    </row>
    <row r="328" spans="3:21" x14ac:dyDescent="0.25">
      <c r="C328">
        <v>9816</v>
      </c>
      <c r="D328">
        <v>9774</v>
      </c>
      <c r="E328">
        <v>9712</v>
      </c>
      <c r="F328">
        <v>9862</v>
      </c>
      <c r="G328">
        <v>10473</v>
      </c>
      <c r="H328">
        <v>10476</v>
      </c>
      <c r="I328">
        <v>10477</v>
      </c>
      <c r="J328">
        <v>10543</v>
      </c>
      <c r="K328">
        <v>10175</v>
      </c>
      <c r="L328">
        <v>10062</v>
      </c>
      <c r="M328">
        <v>10407</v>
      </c>
      <c r="N328">
        <v>10308</v>
      </c>
      <c r="O328">
        <v>10509</v>
      </c>
      <c r="P328">
        <v>10462</v>
      </c>
      <c r="Q328">
        <v>10693</v>
      </c>
      <c r="R328">
        <v>10902</v>
      </c>
      <c r="S328">
        <v>9616</v>
      </c>
      <c r="T328">
        <v>9856</v>
      </c>
      <c r="U328">
        <v>9971</v>
      </c>
    </row>
    <row r="329" spans="3:21" x14ac:dyDescent="0.25">
      <c r="C329">
        <v>9100</v>
      </c>
      <c r="D329">
        <v>9147</v>
      </c>
      <c r="E329">
        <v>9037</v>
      </c>
      <c r="F329">
        <v>9180</v>
      </c>
      <c r="G329">
        <v>9956</v>
      </c>
      <c r="H329">
        <v>9754</v>
      </c>
      <c r="I329">
        <v>9852</v>
      </c>
      <c r="J329">
        <v>9945</v>
      </c>
      <c r="K329">
        <v>9827</v>
      </c>
      <c r="L329">
        <v>9885</v>
      </c>
      <c r="M329">
        <v>9879</v>
      </c>
      <c r="N329">
        <v>10095</v>
      </c>
      <c r="O329">
        <v>10425</v>
      </c>
      <c r="P329">
        <v>10445</v>
      </c>
      <c r="Q329">
        <v>10198</v>
      </c>
      <c r="R329">
        <v>10101</v>
      </c>
      <c r="S329">
        <v>9025</v>
      </c>
      <c r="T329">
        <v>9179</v>
      </c>
      <c r="U329">
        <v>9377</v>
      </c>
    </row>
    <row r="330" spans="3:21" x14ac:dyDescent="0.25">
      <c r="C330">
        <v>9324</v>
      </c>
      <c r="D330">
        <v>9336</v>
      </c>
      <c r="E330">
        <v>9128</v>
      </c>
      <c r="F330">
        <v>9232</v>
      </c>
      <c r="G330">
        <v>10137</v>
      </c>
      <c r="H330">
        <v>9906</v>
      </c>
      <c r="I330">
        <v>9988</v>
      </c>
      <c r="J330">
        <v>9799</v>
      </c>
      <c r="K330">
        <v>10319</v>
      </c>
      <c r="L330">
        <v>10171</v>
      </c>
      <c r="M330">
        <v>9970</v>
      </c>
      <c r="N330">
        <v>10146</v>
      </c>
      <c r="O330">
        <v>10615</v>
      </c>
      <c r="P330">
        <v>10533</v>
      </c>
      <c r="Q330">
        <v>10777</v>
      </c>
      <c r="R330">
        <v>10764</v>
      </c>
      <c r="S330">
        <v>9198</v>
      </c>
      <c r="T330">
        <v>9299</v>
      </c>
      <c r="U330">
        <v>9371</v>
      </c>
    </row>
    <row r="331" spans="3:21" x14ac:dyDescent="0.25">
      <c r="C331">
        <v>9173</v>
      </c>
      <c r="D331">
        <v>9113</v>
      </c>
      <c r="E331">
        <v>9041</v>
      </c>
      <c r="F331">
        <v>9234</v>
      </c>
      <c r="G331">
        <v>9752</v>
      </c>
      <c r="H331">
        <v>9631</v>
      </c>
      <c r="I331">
        <v>9627</v>
      </c>
      <c r="J331">
        <v>9764</v>
      </c>
      <c r="K331">
        <v>9547</v>
      </c>
      <c r="L331">
        <v>9643</v>
      </c>
      <c r="M331">
        <v>9872</v>
      </c>
      <c r="N331">
        <v>9986</v>
      </c>
      <c r="O331">
        <v>9847</v>
      </c>
      <c r="P331">
        <v>9769</v>
      </c>
      <c r="Q331">
        <v>10239</v>
      </c>
      <c r="R331">
        <v>10204</v>
      </c>
      <c r="S331">
        <v>8987</v>
      </c>
      <c r="T331">
        <v>9173</v>
      </c>
      <c r="U331">
        <v>9541</v>
      </c>
    </row>
    <row r="332" spans="3:21" x14ac:dyDescent="0.25">
      <c r="C332">
        <v>8935</v>
      </c>
      <c r="D332">
        <v>9013</v>
      </c>
      <c r="E332">
        <v>8946</v>
      </c>
      <c r="F332">
        <v>8928</v>
      </c>
      <c r="G332">
        <v>9717</v>
      </c>
      <c r="H332">
        <v>9538</v>
      </c>
      <c r="I332">
        <v>9701</v>
      </c>
      <c r="J332">
        <v>9645</v>
      </c>
      <c r="K332">
        <v>9442</v>
      </c>
      <c r="L332">
        <v>9646</v>
      </c>
      <c r="M332">
        <v>9552</v>
      </c>
      <c r="N332">
        <v>9611</v>
      </c>
      <c r="O332">
        <v>9539</v>
      </c>
      <c r="P332">
        <v>9676</v>
      </c>
      <c r="Q332">
        <v>9866</v>
      </c>
      <c r="R332">
        <v>9796</v>
      </c>
      <c r="S332">
        <v>8916</v>
      </c>
      <c r="T332">
        <v>9234</v>
      </c>
      <c r="U332">
        <v>9255</v>
      </c>
    </row>
    <row r="333" spans="3:21" x14ac:dyDescent="0.25">
      <c r="C333">
        <v>9208</v>
      </c>
      <c r="D333">
        <v>9170</v>
      </c>
      <c r="E333">
        <v>9063</v>
      </c>
      <c r="F333">
        <v>9271</v>
      </c>
      <c r="G333">
        <v>9763</v>
      </c>
      <c r="H333">
        <v>9701</v>
      </c>
      <c r="I333">
        <v>9653</v>
      </c>
      <c r="J333">
        <v>9630</v>
      </c>
      <c r="K333">
        <v>9521</v>
      </c>
      <c r="L333">
        <v>9924</v>
      </c>
      <c r="M333">
        <v>9516</v>
      </c>
      <c r="N333">
        <v>9518</v>
      </c>
      <c r="O333">
        <v>10355</v>
      </c>
      <c r="P333">
        <v>10114</v>
      </c>
      <c r="Q333">
        <v>10027</v>
      </c>
      <c r="R333">
        <v>10246</v>
      </c>
      <c r="S333">
        <v>9039</v>
      </c>
      <c r="T333">
        <v>9108</v>
      </c>
      <c r="U333">
        <v>9212</v>
      </c>
    </row>
    <row r="334" spans="3:21" x14ac:dyDescent="0.25">
      <c r="C334">
        <v>9570</v>
      </c>
      <c r="D334">
        <v>9553</v>
      </c>
      <c r="E334">
        <v>9383</v>
      </c>
      <c r="F334">
        <v>9603</v>
      </c>
      <c r="G334">
        <v>10331</v>
      </c>
      <c r="H334">
        <v>10139</v>
      </c>
      <c r="I334">
        <v>10261</v>
      </c>
      <c r="J334">
        <v>10172</v>
      </c>
      <c r="K334">
        <v>10148</v>
      </c>
      <c r="L334">
        <v>9996</v>
      </c>
      <c r="M334">
        <v>9987</v>
      </c>
      <c r="N334">
        <v>10013</v>
      </c>
      <c r="O334">
        <v>10764</v>
      </c>
      <c r="P334">
        <v>10478</v>
      </c>
      <c r="Q334">
        <v>10663</v>
      </c>
      <c r="R334">
        <v>10593</v>
      </c>
      <c r="S334">
        <v>9479</v>
      </c>
      <c r="T334">
        <v>9673</v>
      </c>
      <c r="U334">
        <v>9798</v>
      </c>
    </row>
    <row r="335" spans="3:21" x14ac:dyDescent="0.25">
      <c r="C335">
        <v>9167</v>
      </c>
      <c r="D335">
        <v>9206</v>
      </c>
      <c r="E335">
        <v>9106</v>
      </c>
      <c r="F335">
        <v>9269</v>
      </c>
      <c r="G335">
        <v>9716</v>
      </c>
      <c r="H335">
        <v>9860</v>
      </c>
      <c r="I335">
        <v>9694</v>
      </c>
      <c r="J335">
        <v>9938</v>
      </c>
      <c r="K335">
        <v>9906</v>
      </c>
      <c r="L335">
        <v>10038</v>
      </c>
      <c r="M335">
        <v>9948</v>
      </c>
      <c r="N335">
        <v>10058</v>
      </c>
      <c r="O335">
        <v>10308</v>
      </c>
      <c r="P335">
        <v>10159</v>
      </c>
      <c r="Q335">
        <v>10122</v>
      </c>
      <c r="R335">
        <v>10145</v>
      </c>
      <c r="S335">
        <v>9020</v>
      </c>
      <c r="T335">
        <v>9208</v>
      </c>
      <c r="U335">
        <v>9276</v>
      </c>
    </row>
    <row r="336" spans="3:21" x14ac:dyDescent="0.25">
      <c r="C336">
        <v>9350</v>
      </c>
      <c r="D336">
        <v>9464</v>
      </c>
      <c r="E336">
        <v>9192</v>
      </c>
      <c r="F336">
        <v>9423</v>
      </c>
      <c r="G336">
        <v>9865</v>
      </c>
      <c r="H336">
        <v>10138</v>
      </c>
      <c r="I336">
        <v>9863</v>
      </c>
      <c r="J336">
        <v>9977</v>
      </c>
      <c r="K336">
        <v>9696</v>
      </c>
      <c r="L336">
        <v>9896</v>
      </c>
      <c r="M336">
        <v>9789</v>
      </c>
      <c r="N336">
        <v>9966</v>
      </c>
      <c r="O336">
        <v>10466</v>
      </c>
      <c r="P336">
        <v>10416</v>
      </c>
      <c r="Q336">
        <v>10474</v>
      </c>
      <c r="R336">
        <v>10413</v>
      </c>
      <c r="S336">
        <v>9317</v>
      </c>
      <c r="T336">
        <v>9547</v>
      </c>
      <c r="U336">
        <v>9217</v>
      </c>
    </row>
    <row r="337" spans="3:21" x14ac:dyDescent="0.25">
      <c r="C337">
        <v>9500</v>
      </c>
      <c r="D337">
        <v>9550</v>
      </c>
      <c r="E337">
        <v>9479</v>
      </c>
      <c r="F337">
        <v>9797</v>
      </c>
      <c r="G337">
        <v>10176</v>
      </c>
      <c r="H337">
        <v>10417</v>
      </c>
      <c r="I337">
        <v>10149</v>
      </c>
      <c r="J337">
        <v>10217</v>
      </c>
      <c r="K337">
        <v>10079</v>
      </c>
      <c r="L337">
        <v>10106</v>
      </c>
      <c r="M337">
        <v>10122</v>
      </c>
      <c r="N337">
        <v>10207</v>
      </c>
      <c r="O337">
        <v>10795</v>
      </c>
      <c r="P337">
        <v>10764</v>
      </c>
      <c r="Q337">
        <v>10535</v>
      </c>
      <c r="R337">
        <v>10674</v>
      </c>
      <c r="S337">
        <v>9358</v>
      </c>
      <c r="T337">
        <v>9741</v>
      </c>
      <c r="U337">
        <v>9798</v>
      </c>
    </row>
    <row r="338" spans="3:21" x14ac:dyDescent="0.25">
      <c r="C338">
        <v>9450</v>
      </c>
      <c r="D338">
        <v>9605</v>
      </c>
      <c r="E338">
        <v>9541</v>
      </c>
      <c r="F338">
        <v>9761</v>
      </c>
      <c r="G338">
        <v>10594</v>
      </c>
      <c r="H338">
        <v>10456</v>
      </c>
      <c r="I338">
        <v>10544</v>
      </c>
      <c r="J338">
        <v>10527</v>
      </c>
      <c r="K338">
        <v>10404</v>
      </c>
      <c r="L338">
        <v>10164</v>
      </c>
      <c r="M338">
        <v>10551</v>
      </c>
      <c r="N338">
        <v>10374</v>
      </c>
      <c r="O338">
        <v>10297</v>
      </c>
      <c r="P338">
        <v>10533</v>
      </c>
      <c r="Q338">
        <v>10682</v>
      </c>
      <c r="R338">
        <v>10575</v>
      </c>
      <c r="S338">
        <v>9410</v>
      </c>
      <c r="T338">
        <v>9893</v>
      </c>
      <c r="U338">
        <v>9995</v>
      </c>
    </row>
    <row r="339" spans="3:21" x14ac:dyDescent="0.25">
      <c r="C339">
        <v>9555</v>
      </c>
      <c r="D339">
        <v>9518</v>
      </c>
      <c r="E339">
        <v>9638</v>
      </c>
      <c r="F339">
        <v>9654</v>
      </c>
      <c r="G339">
        <v>10273</v>
      </c>
      <c r="H339">
        <v>10295</v>
      </c>
      <c r="I339">
        <v>10057</v>
      </c>
      <c r="J339">
        <v>10385</v>
      </c>
      <c r="K339">
        <v>9847</v>
      </c>
      <c r="L339">
        <v>10153</v>
      </c>
      <c r="M339">
        <v>9678</v>
      </c>
      <c r="N339">
        <v>9585</v>
      </c>
      <c r="O339">
        <v>10379</v>
      </c>
      <c r="P339">
        <v>10478</v>
      </c>
      <c r="Q339">
        <v>10291</v>
      </c>
      <c r="R339">
        <v>10383</v>
      </c>
      <c r="S339">
        <v>9513</v>
      </c>
      <c r="T339">
        <v>9844</v>
      </c>
      <c r="U339">
        <v>9870</v>
      </c>
    </row>
    <row r="340" spans="3:21" x14ac:dyDescent="0.25">
      <c r="C340">
        <v>10050</v>
      </c>
      <c r="D340">
        <v>10089</v>
      </c>
      <c r="E340">
        <v>10037</v>
      </c>
      <c r="F340">
        <v>10180</v>
      </c>
      <c r="G340">
        <v>10861</v>
      </c>
      <c r="H340">
        <v>10775</v>
      </c>
      <c r="I340">
        <v>10840</v>
      </c>
      <c r="J340">
        <v>10663</v>
      </c>
      <c r="K340">
        <v>10753</v>
      </c>
      <c r="L340">
        <v>10875</v>
      </c>
      <c r="M340">
        <v>10528</v>
      </c>
      <c r="N340">
        <v>10630</v>
      </c>
      <c r="O340">
        <v>11022</v>
      </c>
      <c r="P340">
        <v>10884</v>
      </c>
      <c r="Q340">
        <v>11185</v>
      </c>
      <c r="R340">
        <v>11009</v>
      </c>
      <c r="S340">
        <v>9873</v>
      </c>
      <c r="T340">
        <v>10270</v>
      </c>
      <c r="U340">
        <v>10233</v>
      </c>
    </row>
    <row r="341" spans="3:21" x14ac:dyDescent="0.25">
      <c r="C341">
        <v>9045</v>
      </c>
      <c r="D341">
        <v>8982</v>
      </c>
      <c r="E341">
        <v>8905</v>
      </c>
      <c r="F341">
        <v>9048</v>
      </c>
      <c r="G341">
        <v>9966</v>
      </c>
      <c r="H341">
        <v>9500</v>
      </c>
      <c r="I341">
        <v>9760</v>
      </c>
      <c r="J341">
        <v>9939</v>
      </c>
      <c r="K341">
        <v>9630</v>
      </c>
      <c r="L341">
        <v>9463</v>
      </c>
      <c r="M341">
        <v>9666</v>
      </c>
      <c r="N341">
        <v>9774</v>
      </c>
      <c r="O341">
        <v>10370</v>
      </c>
      <c r="P341">
        <v>10294</v>
      </c>
      <c r="Q341">
        <v>10130</v>
      </c>
      <c r="R341">
        <v>10081</v>
      </c>
      <c r="S341">
        <v>8902</v>
      </c>
      <c r="T341">
        <v>9266</v>
      </c>
      <c r="U341">
        <v>9103</v>
      </c>
    </row>
    <row r="342" spans="3:21" x14ac:dyDescent="0.25">
      <c r="C342">
        <v>9544</v>
      </c>
      <c r="D342">
        <v>9659</v>
      </c>
      <c r="E342">
        <v>9348</v>
      </c>
      <c r="F342">
        <v>9716</v>
      </c>
      <c r="G342">
        <v>10589</v>
      </c>
      <c r="H342">
        <v>10618</v>
      </c>
      <c r="I342">
        <v>10426</v>
      </c>
      <c r="J342">
        <v>10621</v>
      </c>
      <c r="K342">
        <v>9963</v>
      </c>
      <c r="L342">
        <v>10323</v>
      </c>
      <c r="M342">
        <v>10256</v>
      </c>
      <c r="N342">
        <v>10151</v>
      </c>
      <c r="O342">
        <v>10845</v>
      </c>
      <c r="P342">
        <v>10691</v>
      </c>
      <c r="Q342">
        <v>10400</v>
      </c>
      <c r="R342">
        <v>10693</v>
      </c>
      <c r="S342">
        <v>9458</v>
      </c>
      <c r="T342">
        <v>9765</v>
      </c>
      <c r="U342">
        <v>9936</v>
      </c>
    </row>
    <row r="343" spans="3:21" x14ac:dyDescent="0.25">
      <c r="C343">
        <v>9501</v>
      </c>
      <c r="D343">
        <v>9543</v>
      </c>
      <c r="E343">
        <v>9465</v>
      </c>
      <c r="F343">
        <v>9726</v>
      </c>
      <c r="G343">
        <v>10174</v>
      </c>
      <c r="H343">
        <v>9834</v>
      </c>
      <c r="I343">
        <v>10091</v>
      </c>
      <c r="J343">
        <v>9972</v>
      </c>
      <c r="K343">
        <v>9667</v>
      </c>
      <c r="L343">
        <v>10160</v>
      </c>
      <c r="M343">
        <v>9847</v>
      </c>
      <c r="N343">
        <v>9956</v>
      </c>
      <c r="O343">
        <v>10309</v>
      </c>
      <c r="P343">
        <v>10323</v>
      </c>
      <c r="Q343">
        <v>10048</v>
      </c>
      <c r="R343">
        <v>9977</v>
      </c>
      <c r="S343">
        <v>9407</v>
      </c>
      <c r="T343">
        <v>9475</v>
      </c>
      <c r="U343">
        <v>9665</v>
      </c>
    </row>
    <row r="344" spans="3:21" x14ac:dyDescent="0.25">
      <c r="C344">
        <v>9355</v>
      </c>
      <c r="D344">
        <v>9455</v>
      </c>
      <c r="E344">
        <v>9303</v>
      </c>
      <c r="F344">
        <v>9454</v>
      </c>
      <c r="G344">
        <v>10133</v>
      </c>
      <c r="H344">
        <v>9836</v>
      </c>
      <c r="I344">
        <v>10007</v>
      </c>
      <c r="J344">
        <v>10230</v>
      </c>
      <c r="K344">
        <v>9827</v>
      </c>
      <c r="L344">
        <v>9940</v>
      </c>
      <c r="M344">
        <v>10075</v>
      </c>
      <c r="N344">
        <v>10083</v>
      </c>
      <c r="O344">
        <v>10304</v>
      </c>
      <c r="P344">
        <v>10486</v>
      </c>
      <c r="Q344">
        <v>10282</v>
      </c>
      <c r="R344">
        <v>10158</v>
      </c>
      <c r="S344">
        <v>9312</v>
      </c>
      <c r="T344">
        <v>9529</v>
      </c>
      <c r="U344">
        <v>9536</v>
      </c>
    </row>
    <row r="345" spans="3:21" x14ac:dyDescent="0.25">
      <c r="C345">
        <v>9046</v>
      </c>
      <c r="D345">
        <v>9156</v>
      </c>
      <c r="E345">
        <v>8970</v>
      </c>
      <c r="F345">
        <v>9060</v>
      </c>
      <c r="G345">
        <v>10104</v>
      </c>
      <c r="H345">
        <v>9939</v>
      </c>
      <c r="I345">
        <v>9932</v>
      </c>
      <c r="J345">
        <v>9896</v>
      </c>
      <c r="K345">
        <v>9800</v>
      </c>
      <c r="L345">
        <v>9929</v>
      </c>
      <c r="M345">
        <v>10102</v>
      </c>
      <c r="N345">
        <v>10138</v>
      </c>
      <c r="O345">
        <v>10076</v>
      </c>
      <c r="P345">
        <v>10488</v>
      </c>
      <c r="Q345">
        <v>10280</v>
      </c>
      <c r="R345">
        <v>10596</v>
      </c>
      <c r="S345">
        <v>9057</v>
      </c>
      <c r="T345">
        <v>9220</v>
      </c>
      <c r="U345">
        <v>9301</v>
      </c>
    </row>
    <row r="346" spans="3:21" x14ac:dyDescent="0.25">
      <c r="C346">
        <v>9375</v>
      </c>
      <c r="D346">
        <v>9416</v>
      </c>
      <c r="E346">
        <v>9429</v>
      </c>
      <c r="F346">
        <v>9620</v>
      </c>
      <c r="G346">
        <v>9644</v>
      </c>
      <c r="H346">
        <v>9774</v>
      </c>
      <c r="I346">
        <v>9616</v>
      </c>
      <c r="J346">
        <v>9700</v>
      </c>
      <c r="K346">
        <v>10002</v>
      </c>
      <c r="L346">
        <v>10138</v>
      </c>
      <c r="M346">
        <v>10287</v>
      </c>
      <c r="N346">
        <v>10434</v>
      </c>
      <c r="O346">
        <v>10706</v>
      </c>
      <c r="P346">
        <v>10666</v>
      </c>
      <c r="Q346">
        <v>10614</v>
      </c>
      <c r="R346">
        <v>10387</v>
      </c>
      <c r="S346">
        <v>9341</v>
      </c>
      <c r="T346">
        <v>9586</v>
      </c>
      <c r="U346">
        <v>9468</v>
      </c>
    </row>
    <row r="347" spans="3:21" x14ac:dyDescent="0.25">
      <c r="C347">
        <v>9584</v>
      </c>
      <c r="D347">
        <v>9516</v>
      </c>
      <c r="E347">
        <v>9498</v>
      </c>
      <c r="F347">
        <v>9652</v>
      </c>
      <c r="G347">
        <v>10116</v>
      </c>
      <c r="H347">
        <v>10288</v>
      </c>
      <c r="I347">
        <v>10209</v>
      </c>
      <c r="J347">
        <v>10131</v>
      </c>
      <c r="K347">
        <v>10116</v>
      </c>
      <c r="L347">
        <v>10317</v>
      </c>
      <c r="M347">
        <v>10234</v>
      </c>
      <c r="N347">
        <v>10310</v>
      </c>
      <c r="O347">
        <v>10622</v>
      </c>
      <c r="P347">
        <v>11077</v>
      </c>
      <c r="Q347">
        <v>10652</v>
      </c>
      <c r="R347">
        <v>10460</v>
      </c>
      <c r="S347">
        <v>9530</v>
      </c>
      <c r="T347">
        <v>9843</v>
      </c>
      <c r="U347">
        <v>9771</v>
      </c>
    </row>
    <row r="348" spans="3:21" x14ac:dyDescent="0.25">
      <c r="C348">
        <v>9448</v>
      </c>
      <c r="D348">
        <v>9408</v>
      </c>
      <c r="E348">
        <v>9466</v>
      </c>
      <c r="F348">
        <v>9571</v>
      </c>
      <c r="G348">
        <v>10078</v>
      </c>
      <c r="H348">
        <v>10049</v>
      </c>
      <c r="I348">
        <v>10096</v>
      </c>
      <c r="J348">
        <v>10215</v>
      </c>
      <c r="K348">
        <v>10170</v>
      </c>
      <c r="L348">
        <v>10336</v>
      </c>
      <c r="M348">
        <v>10021</v>
      </c>
      <c r="N348">
        <v>10121</v>
      </c>
      <c r="O348">
        <v>10427</v>
      </c>
      <c r="P348">
        <v>10215</v>
      </c>
      <c r="Q348">
        <v>10320</v>
      </c>
      <c r="R348">
        <v>10677</v>
      </c>
      <c r="S348">
        <v>9327</v>
      </c>
      <c r="T348">
        <v>9530</v>
      </c>
      <c r="U348">
        <v>9779</v>
      </c>
    </row>
    <row r="349" spans="3:21" x14ac:dyDescent="0.25">
      <c r="C349">
        <v>9016</v>
      </c>
      <c r="D349">
        <v>9056</v>
      </c>
      <c r="E349">
        <v>8844</v>
      </c>
      <c r="F349">
        <v>9025</v>
      </c>
      <c r="G349">
        <v>9621</v>
      </c>
      <c r="H349">
        <v>9582</v>
      </c>
      <c r="I349">
        <v>9525</v>
      </c>
      <c r="J349">
        <v>9796</v>
      </c>
      <c r="K349">
        <v>9480</v>
      </c>
      <c r="L349">
        <v>9485</v>
      </c>
      <c r="M349">
        <v>9232</v>
      </c>
      <c r="N349">
        <v>9288</v>
      </c>
      <c r="O349">
        <v>9970</v>
      </c>
      <c r="P349">
        <v>9982</v>
      </c>
      <c r="Q349">
        <v>9917</v>
      </c>
      <c r="R349">
        <v>10235</v>
      </c>
      <c r="S349">
        <v>8904</v>
      </c>
      <c r="T349">
        <v>8928</v>
      </c>
      <c r="U349">
        <v>8939</v>
      </c>
    </row>
    <row r="350" spans="3:21" x14ac:dyDescent="0.25">
      <c r="C350">
        <v>9505</v>
      </c>
      <c r="D350">
        <v>9614</v>
      </c>
      <c r="E350">
        <v>9468</v>
      </c>
      <c r="F350">
        <v>9677</v>
      </c>
      <c r="G350">
        <v>10052</v>
      </c>
      <c r="H350">
        <v>10163</v>
      </c>
      <c r="I350">
        <v>9950</v>
      </c>
      <c r="J350">
        <v>10224</v>
      </c>
      <c r="K350">
        <v>10209</v>
      </c>
      <c r="L350">
        <v>10412</v>
      </c>
      <c r="M350">
        <v>10061</v>
      </c>
      <c r="N350">
        <v>10055</v>
      </c>
      <c r="O350">
        <v>10884</v>
      </c>
      <c r="P350">
        <v>10834</v>
      </c>
      <c r="Q350">
        <v>10509</v>
      </c>
      <c r="R350">
        <v>10624</v>
      </c>
      <c r="S350">
        <v>9567</v>
      </c>
      <c r="T350">
        <v>9683</v>
      </c>
      <c r="U350">
        <v>9521</v>
      </c>
    </row>
    <row r="351" spans="3:21" x14ac:dyDescent="0.25">
      <c r="C351">
        <v>9288</v>
      </c>
      <c r="D351">
        <v>9430</v>
      </c>
      <c r="E351">
        <v>9340</v>
      </c>
      <c r="F351">
        <v>9537</v>
      </c>
      <c r="G351">
        <v>9923</v>
      </c>
      <c r="H351">
        <v>10061</v>
      </c>
      <c r="I351">
        <v>9797</v>
      </c>
      <c r="J351">
        <v>10037</v>
      </c>
      <c r="K351">
        <v>10314</v>
      </c>
      <c r="L351">
        <v>10170</v>
      </c>
      <c r="M351">
        <v>10206</v>
      </c>
      <c r="N351">
        <v>10055</v>
      </c>
      <c r="O351">
        <v>10104</v>
      </c>
      <c r="P351">
        <v>10019</v>
      </c>
      <c r="Q351">
        <v>10644</v>
      </c>
      <c r="R351">
        <v>10700</v>
      </c>
      <c r="S351">
        <v>9250</v>
      </c>
      <c r="T351">
        <v>9536</v>
      </c>
      <c r="U351">
        <v>9720</v>
      </c>
    </row>
    <row r="352" spans="3:21" x14ac:dyDescent="0.25">
      <c r="C352">
        <v>9155</v>
      </c>
      <c r="D352">
        <v>9104</v>
      </c>
      <c r="E352">
        <v>9133</v>
      </c>
      <c r="F352">
        <v>9421</v>
      </c>
      <c r="G352">
        <v>9517</v>
      </c>
      <c r="H352">
        <v>9786</v>
      </c>
      <c r="I352">
        <v>9620</v>
      </c>
      <c r="J352">
        <v>9633</v>
      </c>
      <c r="K352">
        <v>9699</v>
      </c>
      <c r="L352">
        <v>9878</v>
      </c>
      <c r="M352">
        <v>9630</v>
      </c>
      <c r="N352">
        <v>9697</v>
      </c>
      <c r="O352">
        <v>10236</v>
      </c>
      <c r="P352">
        <v>10067</v>
      </c>
      <c r="Q352">
        <v>10004</v>
      </c>
      <c r="R352">
        <v>10098</v>
      </c>
      <c r="S352">
        <v>8972</v>
      </c>
      <c r="T352">
        <v>9062</v>
      </c>
      <c r="U352">
        <v>9212</v>
      </c>
    </row>
    <row r="353" spans="3:21" x14ac:dyDescent="0.25">
      <c r="C353">
        <v>9653</v>
      </c>
      <c r="D353">
        <v>9666</v>
      </c>
      <c r="E353">
        <v>9577</v>
      </c>
      <c r="F353">
        <v>9763</v>
      </c>
      <c r="G353">
        <v>10114</v>
      </c>
      <c r="H353">
        <v>10268</v>
      </c>
      <c r="I353">
        <v>10104</v>
      </c>
      <c r="J353">
        <v>9991</v>
      </c>
      <c r="K353">
        <v>10064</v>
      </c>
      <c r="L353">
        <v>10115</v>
      </c>
      <c r="M353">
        <v>10463</v>
      </c>
      <c r="N353">
        <v>10430</v>
      </c>
      <c r="O353">
        <v>10573</v>
      </c>
      <c r="P353">
        <v>10392</v>
      </c>
      <c r="Q353">
        <v>10774</v>
      </c>
      <c r="R353">
        <v>10415</v>
      </c>
      <c r="S353">
        <v>9639</v>
      </c>
      <c r="T353">
        <v>9667</v>
      </c>
      <c r="U353">
        <v>9775</v>
      </c>
    </row>
    <row r="354" spans="3:21" x14ac:dyDescent="0.25">
      <c r="C354">
        <v>9568</v>
      </c>
      <c r="D354">
        <v>9634</v>
      </c>
      <c r="E354">
        <v>9553</v>
      </c>
      <c r="F354">
        <v>9661</v>
      </c>
      <c r="G354">
        <v>10181</v>
      </c>
      <c r="H354">
        <v>10212</v>
      </c>
      <c r="I354">
        <v>10110</v>
      </c>
      <c r="J354">
        <v>9924</v>
      </c>
      <c r="K354">
        <v>9933</v>
      </c>
      <c r="L354">
        <v>10118</v>
      </c>
      <c r="M354">
        <v>10158</v>
      </c>
      <c r="N354">
        <v>10260</v>
      </c>
      <c r="O354">
        <v>10654</v>
      </c>
      <c r="P354">
        <v>10841</v>
      </c>
      <c r="Q354">
        <v>10320</v>
      </c>
      <c r="R354">
        <v>10321</v>
      </c>
      <c r="S354">
        <v>9506</v>
      </c>
      <c r="T354">
        <v>9628</v>
      </c>
      <c r="U354">
        <v>9397</v>
      </c>
    </row>
    <row r="355" spans="3:21" x14ac:dyDescent="0.25">
      <c r="C355">
        <v>9107</v>
      </c>
      <c r="D355">
        <v>9026</v>
      </c>
      <c r="E355">
        <v>9000</v>
      </c>
      <c r="F355">
        <v>9148</v>
      </c>
      <c r="G355">
        <v>9986</v>
      </c>
      <c r="H355">
        <v>9804</v>
      </c>
      <c r="I355">
        <v>9916</v>
      </c>
      <c r="J355">
        <v>10106</v>
      </c>
      <c r="K355">
        <v>9898</v>
      </c>
      <c r="L355">
        <v>10071</v>
      </c>
      <c r="M355">
        <v>9894</v>
      </c>
      <c r="N355">
        <v>9853</v>
      </c>
      <c r="O355">
        <v>10614</v>
      </c>
      <c r="P355">
        <v>10548</v>
      </c>
      <c r="Q355">
        <v>10056</v>
      </c>
      <c r="R355">
        <v>10354</v>
      </c>
      <c r="S355">
        <v>8980</v>
      </c>
      <c r="T355">
        <v>9310</v>
      </c>
      <c r="U355">
        <v>9502</v>
      </c>
    </row>
    <row r="356" spans="3:21" x14ac:dyDescent="0.25">
      <c r="C356">
        <v>9516</v>
      </c>
      <c r="D356">
        <v>9670</v>
      </c>
      <c r="E356">
        <v>9485</v>
      </c>
      <c r="F356">
        <v>9681</v>
      </c>
      <c r="G356">
        <v>10436</v>
      </c>
      <c r="H356">
        <v>10349</v>
      </c>
      <c r="I356">
        <v>10343</v>
      </c>
      <c r="J356">
        <v>10378</v>
      </c>
      <c r="K356">
        <v>10015</v>
      </c>
      <c r="L356">
        <v>9806</v>
      </c>
      <c r="M356">
        <v>10037</v>
      </c>
      <c r="N356">
        <v>10027</v>
      </c>
      <c r="O356">
        <v>10579</v>
      </c>
      <c r="P356">
        <v>10493</v>
      </c>
      <c r="Q356">
        <v>10863</v>
      </c>
      <c r="R356">
        <v>10644</v>
      </c>
      <c r="S356">
        <v>9462</v>
      </c>
      <c r="T356">
        <v>9641</v>
      </c>
      <c r="U356">
        <v>9752</v>
      </c>
    </row>
    <row r="357" spans="3:21" x14ac:dyDescent="0.25">
      <c r="C357">
        <v>9706</v>
      </c>
      <c r="D357">
        <v>9716</v>
      </c>
      <c r="E357">
        <v>9557</v>
      </c>
      <c r="F357">
        <v>9690</v>
      </c>
      <c r="G357">
        <v>10121</v>
      </c>
      <c r="H357">
        <v>10270</v>
      </c>
      <c r="I357">
        <v>10077</v>
      </c>
      <c r="J357">
        <v>10384</v>
      </c>
      <c r="K357">
        <v>10110</v>
      </c>
      <c r="L357">
        <v>10363</v>
      </c>
      <c r="M357">
        <v>10125</v>
      </c>
      <c r="N357">
        <v>10190</v>
      </c>
      <c r="O357">
        <v>10835</v>
      </c>
      <c r="P357">
        <v>10780</v>
      </c>
      <c r="Q357">
        <v>10503</v>
      </c>
      <c r="R357">
        <v>10638</v>
      </c>
      <c r="S357">
        <v>9568</v>
      </c>
      <c r="T357">
        <v>9855</v>
      </c>
      <c r="U357">
        <v>10073</v>
      </c>
    </row>
    <row r="358" spans="3:21" x14ac:dyDescent="0.25">
      <c r="C358">
        <v>9343</v>
      </c>
      <c r="D358">
        <v>9444</v>
      </c>
      <c r="E358">
        <v>9306</v>
      </c>
      <c r="F358">
        <v>9488</v>
      </c>
      <c r="G358">
        <v>10161</v>
      </c>
      <c r="H358">
        <v>9959</v>
      </c>
      <c r="I358">
        <v>10127</v>
      </c>
      <c r="J358">
        <v>9994</v>
      </c>
      <c r="K358">
        <v>10105</v>
      </c>
      <c r="L358">
        <v>10311</v>
      </c>
      <c r="M358">
        <v>9894</v>
      </c>
      <c r="N358">
        <v>10020</v>
      </c>
      <c r="O358">
        <v>10761</v>
      </c>
      <c r="P358">
        <v>10709</v>
      </c>
      <c r="Q358">
        <v>10543</v>
      </c>
      <c r="R358">
        <v>10563</v>
      </c>
      <c r="S358">
        <v>9346</v>
      </c>
      <c r="T358">
        <v>9502</v>
      </c>
      <c r="U358">
        <v>9659</v>
      </c>
    </row>
    <row r="359" spans="3:21" x14ac:dyDescent="0.25">
      <c r="C359">
        <v>9241</v>
      </c>
      <c r="D359">
        <v>9274</v>
      </c>
      <c r="E359">
        <v>9169</v>
      </c>
      <c r="F359">
        <v>9344</v>
      </c>
      <c r="G359">
        <v>9903</v>
      </c>
      <c r="H359">
        <v>9837</v>
      </c>
      <c r="I359">
        <v>9876</v>
      </c>
      <c r="J359">
        <v>9865</v>
      </c>
      <c r="K359">
        <v>9699</v>
      </c>
      <c r="L359">
        <v>9933</v>
      </c>
      <c r="M359">
        <v>9808</v>
      </c>
      <c r="N359">
        <v>9835</v>
      </c>
      <c r="O359">
        <v>10646</v>
      </c>
      <c r="P359">
        <v>10575</v>
      </c>
      <c r="Q359">
        <v>10411</v>
      </c>
      <c r="R359">
        <v>10490</v>
      </c>
      <c r="S359">
        <v>9232</v>
      </c>
      <c r="T359">
        <v>9380</v>
      </c>
      <c r="U359">
        <v>9496</v>
      </c>
    </row>
    <row r="360" spans="3:21" x14ac:dyDescent="0.25">
      <c r="C360">
        <v>9481</v>
      </c>
      <c r="D360">
        <v>9576</v>
      </c>
      <c r="E360">
        <v>9632</v>
      </c>
      <c r="F360">
        <v>9643</v>
      </c>
      <c r="G360">
        <v>10105</v>
      </c>
      <c r="H360">
        <v>10207</v>
      </c>
      <c r="I360">
        <v>10349</v>
      </c>
      <c r="J360">
        <v>10166</v>
      </c>
      <c r="K360">
        <v>9849</v>
      </c>
      <c r="L360">
        <v>10177</v>
      </c>
      <c r="M360">
        <v>9829</v>
      </c>
      <c r="N360">
        <v>9787</v>
      </c>
      <c r="O360">
        <v>10356</v>
      </c>
      <c r="P360">
        <v>10486</v>
      </c>
      <c r="Q360">
        <v>10133</v>
      </c>
      <c r="R360">
        <v>10367</v>
      </c>
      <c r="S360">
        <v>9406</v>
      </c>
      <c r="T360">
        <v>9759</v>
      </c>
      <c r="U360">
        <v>9835</v>
      </c>
    </row>
    <row r="361" spans="3:21" x14ac:dyDescent="0.25">
      <c r="C361">
        <v>9170</v>
      </c>
      <c r="D361">
        <v>9214</v>
      </c>
      <c r="E361">
        <v>9101</v>
      </c>
      <c r="F361">
        <v>9235</v>
      </c>
      <c r="G361">
        <v>9942</v>
      </c>
      <c r="H361">
        <v>10148</v>
      </c>
      <c r="I361">
        <v>10067</v>
      </c>
      <c r="J361">
        <v>9915</v>
      </c>
      <c r="K361">
        <v>9642</v>
      </c>
      <c r="L361">
        <v>10060</v>
      </c>
      <c r="M361">
        <v>9733</v>
      </c>
      <c r="N361">
        <v>9729</v>
      </c>
      <c r="O361">
        <v>10010</v>
      </c>
      <c r="P361">
        <v>10115</v>
      </c>
      <c r="Q361">
        <v>10163</v>
      </c>
      <c r="R361">
        <v>10189</v>
      </c>
      <c r="S361">
        <v>9089</v>
      </c>
      <c r="T361">
        <v>9245</v>
      </c>
      <c r="U361">
        <v>9545</v>
      </c>
    </row>
    <row r="362" spans="3:21" x14ac:dyDescent="0.25">
      <c r="C362">
        <v>9616</v>
      </c>
      <c r="D362">
        <v>9688</v>
      </c>
      <c r="E362">
        <v>9526</v>
      </c>
      <c r="F362">
        <v>9669</v>
      </c>
      <c r="G362">
        <v>9868</v>
      </c>
      <c r="H362">
        <v>10016</v>
      </c>
      <c r="I362">
        <v>9813</v>
      </c>
      <c r="J362">
        <v>10038</v>
      </c>
      <c r="K362">
        <v>10008</v>
      </c>
      <c r="L362">
        <v>9998</v>
      </c>
      <c r="M362">
        <v>10009</v>
      </c>
      <c r="N362">
        <v>10095</v>
      </c>
      <c r="O362">
        <v>10492</v>
      </c>
      <c r="P362">
        <v>10649</v>
      </c>
      <c r="Q362">
        <v>10442</v>
      </c>
      <c r="R362">
        <v>10795</v>
      </c>
      <c r="S362">
        <v>9432</v>
      </c>
      <c r="T362">
        <v>9632</v>
      </c>
      <c r="U362">
        <v>9820</v>
      </c>
    </row>
    <row r="363" spans="3:21" x14ac:dyDescent="0.25">
      <c r="C363">
        <v>9152</v>
      </c>
      <c r="D363">
        <v>9114</v>
      </c>
      <c r="E363">
        <v>9097</v>
      </c>
      <c r="F363">
        <v>9123</v>
      </c>
      <c r="G363">
        <v>9830</v>
      </c>
      <c r="H363">
        <v>9790</v>
      </c>
      <c r="I363">
        <v>9737</v>
      </c>
      <c r="J363">
        <v>9530</v>
      </c>
      <c r="K363">
        <v>9612</v>
      </c>
      <c r="L363">
        <v>9627</v>
      </c>
      <c r="M363">
        <v>9733</v>
      </c>
      <c r="N363">
        <v>9731</v>
      </c>
      <c r="O363">
        <v>10456</v>
      </c>
      <c r="P363">
        <v>10354</v>
      </c>
      <c r="Q363">
        <v>10366</v>
      </c>
      <c r="R363">
        <v>10419</v>
      </c>
      <c r="S363">
        <v>8959</v>
      </c>
      <c r="T363">
        <v>9239</v>
      </c>
      <c r="U363">
        <v>9219</v>
      </c>
    </row>
    <row r="364" spans="3:21" x14ac:dyDescent="0.25">
      <c r="C364">
        <v>9505</v>
      </c>
      <c r="D364">
        <v>9635</v>
      </c>
      <c r="E364">
        <v>9535</v>
      </c>
      <c r="F364">
        <v>9729</v>
      </c>
      <c r="G364">
        <v>10377</v>
      </c>
      <c r="H364">
        <v>10394</v>
      </c>
      <c r="I364">
        <v>10330</v>
      </c>
      <c r="J364">
        <v>10150</v>
      </c>
      <c r="K364">
        <v>10087</v>
      </c>
      <c r="L364">
        <v>10387</v>
      </c>
      <c r="M364">
        <v>10261</v>
      </c>
      <c r="N364">
        <v>10196</v>
      </c>
      <c r="O364">
        <v>10618</v>
      </c>
      <c r="P364">
        <v>10629</v>
      </c>
      <c r="Q364">
        <v>11076</v>
      </c>
      <c r="R364">
        <v>10693</v>
      </c>
      <c r="S364">
        <v>9623</v>
      </c>
      <c r="T364">
        <v>9714</v>
      </c>
      <c r="U364">
        <v>9599</v>
      </c>
    </row>
    <row r="365" spans="3:21" x14ac:dyDescent="0.25">
      <c r="C365">
        <v>9448</v>
      </c>
      <c r="D365">
        <v>9486</v>
      </c>
      <c r="E365">
        <v>9510</v>
      </c>
      <c r="F365">
        <v>9598</v>
      </c>
      <c r="G365">
        <v>10159</v>
      </c>
      <c r="H365">
        <v>9711</v>
      </c>
      <c r="I365">
        <v>9908</v>
      </c>
      <c r="J365">
        <v>10123</v>
      </c>
      <c r="K365">
        <v>9732</v>
      </c>
      <c r="L365">
        <v>10249</v>
      </c>
      <c r="M365">
        <v>10005</v>
      </c>
      <c r="N365">
        <v>10060</v>
      </c>
      <c r="O365">
        <v>10505</v>
      </c>
      <c r="P365">
        <v>10428</v>
      </c>
      <c r="Q365">
        <v>10389</v>
      </c>
      <c r="R365">
        <v>10463</v>
      </c>
      <c r="S365">
        <v>9414</v>
      </c>
      <c r="T365">
        <v>9629</v>
      </c>
      <c r="U365">
        <v>9443</v>
      </c>
    </row>
    <row r="366" spans="3:21" x14ac:dyDescent="0.25">
      <c r="C366">
        <v>9383</v>
      </c>
      <c r="D366">
        <v>9390</v>
      </c>
      <c r="E366">
        <v>9448</v>
      </c>
      <c r="F366">
        <v>9423</v>
      </c>
      <c r="G366">
        <v>9821</v>
      </c>
      <c r="H366">
        <v>10045</v>
      </c>
      <c r="I366">
        <v>10004</v>
      </c>
      <c r="J366">
        <v>9792</v>
      </c>
      <c r="K366">
        <v>10351</v>
      </c>
      <c r="L366">
        <v>9789</v>
      </c>
      <c r="M366">
        <v>9889</v>
      </c>
      <c r="N366">
        <v>9845</v>
      </c>
      <c r="O366">
        <v>10635</v>
      </c>
      <c r="P366">
        <v>10618</v>
      </c>
      <c r="Q366">
        <v>10571</v>
      </c>
      <c r="R366">
        <v>10689</v>
      </c>
      <c r="S366">
        <v>9324</v>
      </c>
      <c r="T366">
        <v>9582</v>
      </c>
      <c r="U366">
        <v>9383</v>
      </c>
    </row>
    <row r="367" spans="3:21" x14ac:dyDescent="0.25">
      <c r="C367">
        <v>8901</v>
      </c>
      <c r="D367">
        <v>9001</v>
      </c>
      <c r="E367">
        <v>8849</v>
      </c>
      <c r="F367">
        <v>9042</v>
      </c>
      <c r="G367">
        <v>10194</v>
      </c>
      <c r="H367">
        <v>9930</v>
      </c>
      <c r="I367">
        <v>10082</v>
      </c>
      <c r="J367">
        <v>10037</v>
      </c>
      <c r="K367">
        <v>9795</v>
      </c>
      <c r="L367">
        <v>9967</v>
      </c>
      <c r="M367">
        <v>9875</v>
      </c>
      <c r="N367">
        <v>9891</v>
      </c>
      <c r="O367">
        <v>10396</v>
      </c>
      <c r="P367">
        <v>10145</v>
      </c>
      <c r="Q367">
        <v>10256</v>
      </c>
      <c r="R367">
        <v>10279</v>
      </c>
      <c r="S367">
        <v>8888</v>
      </c>
      <c r="T367">
        <v>9285</v>
      </c>
      <c r="U367">
        <v>9468</v>
      </c>
    </row>
    <row r="368" spans="3:21" x14ac:dyDescent="0.25">
      <c r="C368">
        <v>9383</v>
      </c>
      <c r="D368">
        <v>9424</v>
      </c>
      <c r="E368">
        <v>9312</v>
      </c>
      <c r="F368">
        <v>9498</v>
      </c>
      <c r="G368">
        <v>9761</v>
      </c>
      <c r="H368">
        <v>9905</v>
      </c>
      <c r="I368">
        <v>9801</v>
      </c>
      <c r="J368">
        <v>9748</v>
      </c>
      <c r="K368">
        <v>9979</v>
      </c>
      <c r="L368">
        <v>10066</v>
      </c>
      <c r="M368">
        <v>9919</v>
      </c>
      <c r="N368">
        <v>9970</v>
      </c>
      <c r="O368">
        <v>10690</v>
      </c>
      <c r="P368">
        <v>10515</v>
      </c>
      <c r="Q368">
        <v>10809</v>
      </c>
      <c r="R368">
        <v>10638</v>
      </c>
      <c r="S368">
        <v>9274</v>
      </c>
      <c r="T368">
        <v>9701</v>
      </c>
      <c r="U368">
        <v>9527</v>
      </c>
    </row>
    <row r="369" spans="3:21" x14ac:dyDescent="0.25">
      <c r="C369">
        <v>9457</v>
      </c>
      <c r="D369">
        <v>9469</v>
      </c>
      <c r="E369">
        <v>9326</v>
      </c>
      <c r="F369">
        <v>9500</v>
      </c>
      <c r="G369">
        <v>10032</v>
      </c>
      <c r="H369">
        <v>10007</v>
      </c>
      <c r="I369">
        <v>10119</v>
      </c>
      <c r="J369">
        <v>9960</v>
      </c>
      <c r="K369">
        <v>9888</v>
      </c>
      <c r="L369">
        <v>10076</v>
      </c>
      <c r="M369">
        <v>10189</v>
      </c>
      <c r="N369">
        <v>10247</v>
      </c>
      <c r="O369">
        <v>10407</v>
      </c>
      <c r="P369">
        <v>10708</v>
      </c>
      <c r="Q369">
        <v>10422</v>
      </c>
      <c r="R369">
        <v>10621</v>
      </c>
      <c r="S369">
        <v>9381</v>
      </c>
      <c r="T369">
        <v>9586</v>
      </c>
      <c r="U369">
        <v>9727</v>
      </c>
    </row>
    <row r="370" spans="3:21" x14ac:dyDescent="0.25">
      <c r="C370">
        <v>9619</v>
      </c>
      <c r="D370">
        <v>9480</v>
      </c>
      <c r="E370">
        <v>9549</v>
      </c>
      <c r="F370">
        <v>9592</v>
      </c>
      <c r="G370">
        <v>10131</v>
      </c>
      <c r="H370">
        <v>10196</v>
      </c>
      <c r="I370">
        <v>10033</v>
      </c>
      <c r="J370">
        <v>10027</v>
      </c>
      <c r="K370">
        <v>10008</v>
      </c>
      <c r="L370">
        <v>10203</v>
      </c>
      <c r="M370">
        <v>9876</v>
      </c>
      <c r="N370">
        <v>9824</v>
      </c>
      <c r="O370">
        <v>10319</v>
      </c>
      <c r="P370">
        <v>10457</v>
      </c>
      <c r="Q370">
        <v>10634</v>
      </c>
      <c r="R370">
        <v>10887</v>
      </c>
      <c r="S370">
        <v>9350</v>
      </c>
      <c r="T370">
        <v>9721</v>
      </c>
      <c r="U370">
        <v>9973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U375"/>
  <sheetViews>
    <sheetView workbookViewId="0">
      <selection activeCell="D17" sqref="D17"/>
    </sheetView>
  </sheetViews>
  <sheetFormatPr baseColWidth="10" defaultRowHeight="15" x14ac:dyDescent="0.25"/>
  <cols>
    <col min="1" max="1" width="14.5703125" bestFit="1" customWidth="1"/>
    <col min="2" max="2" width="20.85546875" customWidth="1"/>
  </cols>
  <sheetData>
    <row r="1" spans="1:18" x14ac:dyDescent="0.25">
      <c r="A1" t="s">
        <v>100</v>
      </c>
      <c r="B1" t="s">
        <v>1024</v>
      </c>
    </row>
    <row r="2" spans="1:18" x14ac:dyDescent="0.25">
      <c r="B2" s="1">
        <v>1113016</v>
      </c>
      <c r="C2">
        <v>617538</v>
      </c>
      <c r="D2">
        <v>820211</v>
      </c>
      <c r="E2">
        <v>687495</v>
      </c>
      <c r="F2">
        <v>726990</v>
      </c>
      <c r="G2">
        <v>915634</v>
      </c>
      <c r="H2">
        <v>898213</v>
      </c>
      <c r="I2">
        <v>797582</v>
      </c>
      <c r="J2">
        <v>792100</v>
      </c>
      <c r="K2">
        <v>737603</v>
      </c>
      <c r="L2">
        <v>803419</v>
      </c>
      <c r="M2">
        <v>798242</v>
      </c>
      <c r="N2">
        <v>797195</v>
      </c>
      <c r="O2">
        <v>845646</v>
      </c>
      <c r="P2">
        <v>852393</v>
      </c>
      <c r="Q2">
        <v>748449</v>
      </c>
      <c r="R2">
        <v>746021</v>
      </c>
    </row>
    <row r="3" spans="1:18" x14ac:dyDescent="0.25">
      <c r="B3" s="1">
        <v>1231250</v>
      </c>
      <c r="C3">
        <v>686475</v>
      </c>
      <c r="D3">
        <v>867644</v>
      </c>
      <c r="E3">
        <v>757405</v>
      </c>
      <c r="F3">
        <v>795693</v>
      </c>
      <c r="G3">
        <v>953004</v>
      </c>
      <c r="H3">
        <v>937024</v>
      </c>
      <c r="I3">
        <v>833479</v>
      </c>
      <c r="J3">
        <v>822365</v>
      </c>
      <c r="K3">
        <v>803146</v>
      </c>
      <c r="L3">
        <v>813725</v>
      </c>
      <c r="M3">
        <v>840851</v>
      </c>
      <c r="N3">
        <v>817085</v>
      </c>
      <c r="O3">
        <v>819037</v>
      </c>
      <c r="P3">
        <v>820190</v>
      </c>
      <c r="Q3">
        <v>791570</v>
      </c>
      <c r="R3">
        <v>804404</v>
      </c>
    </row>
    <row r="4" spans="1:18" x14ac:dyDescent="0.25">
      <c r="B4" s="1">
        <v>1279432</v>
      </c>
      <c r="C4">
        <v>702859</v>
      </c>
      <c r="D4">
        <v>893063</v>
      </c>
      <c r="E4">
        <v>783841</v>
      </c>
      <c r="F4">
        <v>821341</v>
      </c>
      <c r="G4">
        <v>987981</v>
      </c>
      <c r="H4">
        <v>973284</v>
      </c>
      <c r="I4">
        <v>853946</v>
      </c>
      <c r="J4">
        <v>856503</v>
      </c>
      <c r="K4">
        <v>795613</v>
      </c>
      <c r="L4">
        <v>839123</v>
      </c>
      <c r="M4">
        <v>823458</v>
      </c>
      <c r="N4">
        <v>834279</v>
      </c>
      <c r="O4">
        <v>841721</v>
      </c>
      <c r="P4">
        <v>862736</v>
      </c>
      <c r="Q4">
        <v>870002</v>
      </c>
      <c r="R4">
        <v>844357</v>
      </c>
    </row>
    <row r="5" spans="1:18" x14ac:dyDescent="0.25">
      <c r="B5" s="1">
        <v>1241954.9999998501</v>
      </c>
      <c r="C5">
        <v>674494</v>
      </c>
      <c r="D5">
        <v>888316</v>
      </c>
      <c r="E5">
        <v>784017</v>
      </c>
      <c r="F5">
        <v>789854</v>
      </c>
      <c r="G5">
        <v>994317</v>
      </c>
      <c r="H5">
        <v>979947</v>
      </c>
      <c r="I5">
        <v>839754</v>
      </c>
      <c r="J5">
        <v>842177</v>
      </c>
      <c r="K5">
        <v>783199</v>
      </c>
      <c r="L5">
        <v>838545</v>
      </c>
      <c r="M5">
        <v>860883</v>
      </c>
      <c r="N5">
        <v>834415</v>
      </c>
      <c r="O5">
        <v>843579</v>
      </c>
      <c r="P5">
        <v>852395</v>
      </c>
      <c r="Q5">
        <v>863168</v>
      </c>
      <c r="R5">
        <v>855262</v>
      </c>
    </row>
    <row r="6" spans="1:18" x14ac:dyDescent="0.25">
      <c r="B6" s="1">
        <v>1240997</v>
      </c>
      <c r="C6">
        <v>685720</v>
      </c>
      <c r="D6">
        <v>869296</v>
      </c>
      <c r="E6">
        <v>767034</v>
      </c>
      <c r="F6">
        <v>795369</v>
      </c>
      <c r="G6">
        <v>977492</v>
      </c>
      <c r="H6">
        <v>968993</v>
      </c>
      <c r="I6">
        <v>831066</v>
      </c>
      <c r="J6">
        <v>824404</v>
      </c>
      <c r="K6">
        <v>784269</v>
      </c>
      <c r="L6">
        <v>846189</v>
      </c>
      <c r="M6">
        <v>794418</v>
      </c>
      <c r="N6">
        <v>822342</v>
      </c>
      <c r="O6">
        <v>830516</v>
      </c>
      <c r="P6">
        <v>833061</v>
      </c>
      <c r="Q6">
        <v>864702</v>
      </c>
      <c r="R6">
        <v>865721</v>
      </c>
    </row>
    <row r="7" spans="1:18" x14ac:dyDescent="0.25">
      <c r="B7" s="1">
        <v>1268705</v>
      </c>
      <c r="C7">
        <v>708851</v>
      </c>
      <c r="D7">
        <v>875932</v>
      </c>
      <c r="E7">
        <v>804431</v>
      </c>
      <c r="F7">
        <v>803814</v>
      </c>
      <c r="G7">
        <v>986970</v>
      </c>
      <c r="H7">
        <v>971418</v>
      </c>
      <c r="I7">
        <v>827447</v>
      </c>
      <c r="J7">
        <v>823816</v>
      </c>
      <c r="K7">
        <v>779605</v>
      </c>
      <c r="L7">
        <v>878414</v>
      </c>
      <c r="M7">
        <v>862510</v>
      </c>
      <c r="N7">
        <v>849278</v>
      </c>
      <c r="O7">
        <v>843576</v>
      </c>
      <c r="P7">
        <v>851344</v>
      </c>
      <c r="Q7">
        <v>869520</v>
      </c>
      <c r="R7">
        <v>872600</v>
      </c>
    </row>
    <row r="8" spans="1:18" x14ac:dyDescent="0.25">
      <c r="B8" s="1">
        <v>1292609</v>
      </c>
      <c r="C8">
        <v>661663</v>
      </c>
      <c r="D8">
        <v>880621</v>
      </c>
      <c r="E8">
        <v>740188</v>
      </c>
      <c r="F8">
        <v>777083</v>
      </c>
      <c r="G8">
        <v>1006793</v>
      </c>
      <c r="H8">
        <v>995873</v>
      </c>
      <c r="I8">
        <v>841199</v>
      </c>
      <c r="J8">
        <v>835040</v>
      </c>
      <c r="K8">
        <v>761344</v>
      </c>
      <c r="L8">
        <v>865771</v>
      </c>
      <c r="M8">
        <v>790062</v>
      </c>
      <c r="N8">
        <v>783671</v>
      </c>
      <c r="O8">
        <v>872855</v>
      </c>
      <c r="P8">
        <v>866742</v>
      </c>
      <c r="Q8">
        <v>830190</v>
      </c>
      <c r="R8">
        <v>822459</v>
      </c>
    </row>
    <row r="9" spans="1:18" x14ac:dyDescent="0.25">
      <c r="B9" s="1">
        <v>1072848</v>
      </c>
      <c r="C9">
        <v>613421</v>
      </c>
      <c r="D9">
        <v>792170</v>
      </c>
      <c r="E9">
        <v>706634</v>
      </c>
      <c r="F9">
        <v>722799</v>
      </c>
      <c r="G9">
        <v>902214</v>
      </c>
      <c r="H9">
        <v>890133</v>
      </c>
      <c r="I9">
        <v>723980</v>
      </c>
      <c r="J9">
        <v>720053</v>
      </c>
      <c r="K9">
        <v>670680</v>
      </c>
      <c r="L9">
        <v>767793</v>
      </c>
      <c r="M9">
        <v>725633</v>
      </c>
      <c r="N9">
        <v>728790</v>
      </c>
      <c r="O9">
        <v>813940</v>
      </c>
      <c r="P9">
        <v>803146</v>
      </c>
      <c r="Q9">
        <v>761010</v>
      </c>
      <c r="R9">
        <v>745710</v>
      </c>
    </row>
    <row r="10" spans="1:18" x14ac:dyDescent="0.25">
      <c r="B10" s="1">
        <v>1265848</v>
      </c>
      <c r="C10">
        <v>700004</v>
      </c>
      <c r="D10">
        <v>886235</v>
      </c>
      <c r="E10">
        <v>779354</v>
      </c>
      <c r="F10">
        <v>794642</v>
      </c>
      <c r="G10">
        <v>995222</v>
      </c>
      <c r="H10">
        <v>983146</v>
      </c>
      <c r="I10">
        <v>833647</v>
      </c>
      <c r="J10">
        <v>840398</v>
      </c>
      <c r="K10">
        <v>775337</v>
      </c>
      <c r="L10">
        <v>862844</v>
      </c>
      <c r="M10">
        <v>822882</v>
      </c>
      <c r="N10">
        <v>804269</v>
      </c>
      <c r="O10">
        <v>857227</v>
      </c>
      <c r="P10">
        <v>851864</v>
      </c>
      <c r="Q10">
        <v>824344</v>
      </c>
      <c r="R10">
        <v>832804</v>
      </c>
    </row>
    <row r="11" spans="1:18" x14ac:dyDescent="0.25">
      <c r="B11" s="1">
        <v>1355839</v>
      </c>
      <c r="C11">
        <v>666513</v>
      </c>
      <c r="D11">
        <v>891677</v>
      </c>
      <c r="E11">
        <v>773006</v>
      </c>
      <c r="F11">
        <v>789065</v>
      </c>
      <c r="G11">
        <v>994014</v>
      </c>
      <c r="H11">
        <v>981857</v>
      </c>
      <c r="I11">
        <v>846764</v>
      </c>
      <c r="J11">
        <v>834347</v>
      </c>
      <c r="K11">
        <v>788090</v>
      </c>
      <c r="L11">
        <v>807226</v>
      </c>
      <c r="M11">
        <v>840751</v>
      </c>
      <c r="N11">
        <v>817197</v>
      </c>
      <c r="O11">
        <v>859234</v>
      </c>
      <c r="P11">
        <v>846785</v>
      </c>
      <c r="Q11">
        <v>884682</v>
      </c>
      <c r="R11">
        <v>886268</v>
      </c>
    </row>
    <row r="12" spans="1:18" x14ac:dyDescent="0.25">
      <c r="B12" s="1">
        <v>1182700</v>
      </c>
      <c r="C12">
        <v>630201</v>
      </c>
      <c r="D12">
        <v>841013</v>
      </c>
      <c r="E12">
        <v>707274</v>
      </c>
      <c r="F12">
        <v>752160</v>
      </c>
      <c r="G12">
        <v>937929</v>
      </c>
      <c r="H12">
        <v>927660</v>
      </c>
      <c r="I12">
        <v>801649</v>
      </c>
      <c r="J12">
        <v>797074</v>
      </c>
      <c r="K12">
        <v>760316</v>
      </c>
      <c r="L12">
        <v>820852</v>
      </c>
      <c r="M12">
        <v>803073</v>
      </c>
      <c r="N12">
        <v>812148</v>
      </c>
      <c r="O12">
        <v>846887</v>
      </c>
      <c r="P12">
        <v>838493</v>
      </c>
      <c r="Q12">
        <v>822552</v>
      </c>
      <c r="R12">
        <v>790626</v>
      </c>
    </row>
    <row r="13" spans="1:18" x14ac:dyDescent="0.25">
      <c r="B13" s="1">
        <v>1202070</v>
      </c>
      <c r="C13">
        <v>668354</v>
      </c>
      <c r="D13">
        <v>852189</v>
      </c>
      <c r="E13">
        <v>732822</v>
      </c>
      <c r="F13">
        <v>776640</v>
      </c>
      <c r="G13">
        <v>958266</v>
      </c>
      <c r="H13">
        <v>943367</v>
      </c>
      <c r="I13">
        <v>802022</v>
      </c>
      <c r="J13">
        <v>800212</v>
      </c>
      <c r="K13">
        <v>742267</v>
      </c>
      <c r="L13">
        <v>830341</v>
      </c>
      <c r="M13">
        <v>776057</v>
      </c>
      <c r="N13">
        <v>797645</v>
      </c>
      <c r="O13">
        <v>861140</v>
      </c>
      <c r="P13">
        <v>854450</v>
      </c>
      <c r="Q13">
        <v>810807</v>
      </c>
      <c r="R13">
        <v>787051</v>
      </c>
    </row>
    <row r="14" spans="1:18" x14ac:dyDescent="0.25">
      <c r="B14" s="1">
        <v>1232860</v>
      </c>
      <c r="C14">
        <v>694857</v>
      </c>
      <c r="D14">
        <v>851559</v>
      </c>
      <c r="E14">
        <v>765460</v>
      </c>
      <c r="F14">
        <v>779297</v>
      </c>
      <c r="G14">
        <v>937247</v>
      </c>
      <c r="H14">
        <v>928775</v>
      </c>
      <c r="I14">
        <v>790217</v>
      </c>
      <c r="J14">
        <v>783925</v>
      </c>
      <c r="K14">
        <v>733623</v>
      </c>
      <c r="L14">
        <v>836904</v>
      </c>
      <c r="M14">
        <v>814551</v>
      </c>
      <c r="N14">
        <v>807910</v>
      </c>
      <c r="O14">
        <v>825424</v>
      </c>
      <c r="P14">
        <v>822673</v>
      </c>
      <c r="Q14">
        <v>799650</v>
      </c>
      <c r="R14">
        <v>796537</v>
      </c>
    </row>
    <row r="15" spans="1:18" x14ac:dyDescent="0.25">
      <c r="B15" s="1">
        <v>1234917</v>
      </c>
      <c r="C15">
        <v>644699</v>
      </c>
      <c r="D15">
        <v>830148</v>
      </c>
      <c r="E15">
        <v>731314</v>
      </c>
      <c r="F15">
        <v>743854</v>
      </c>
      <c r="G15">
        <v>949699</v>
      </c>
      <c r="H15">
        <v>937307</v>
      </c>
      <c r="I15">
        <v>780463</v>
      </c>
      <c r="J15">
        <v>776946</v>
      </c>
      <c r="K15">
        <v>706569</v>
      </c>
      <c r="L15">
        <v>815901</v>
      </c>
      <c r="M15">
        <v>790868</v>
      </c>
      <c r="N15">
        <v>797094</v>
      </c>
      <c r="O15">
        <v>824238</v>
      </c>
      <c r="P15">
        <v>833888</v>
      </c>
      <c r="Q15">
        <v>806793</v>
      </c>
      <c r="R15">
        <v>809010</v>
      </c>
    </row>
    <row r="16" spans="1:18" x14ac:dyDescent="0.25">
      <c r="B16" s="1">
        <v>1201208</v>
      </c>
      <c r="C16">
        <v>629971</v>
      </c>
      <c r="D16">
        <v>835703</v>
      </c>
      <c r="E16">
        <v>739829</v>
      </c>
      <c r="F16">
        <v>744443</v>
      </c>
      <c r="G16">
        <v>964778</v>
      </c>
      <c r="H16">
        <v>945479</v>
      </c>
      <c r="I16">
        <v>798715</v>
      </c>
      <c r="J16">
        <v>789921</v>
      </c>
      <c r="K16">
        <v>728094</v>
      </c>
      <c r="L16">
        <v>824974</v>
      </c>
      <c r="M16">
        <v>813532</v>
      </c>
      <c r="N16">
        <v>797845</v>
      </c>
      <c r="O16">
        <v>832306</v>
      </c>
      <c r="P16">
        <v>815894</v>
      </c>
      <c r="Q16">
        <v>804479</v>
      </c>
      <c r="R16">
        <v>791977</v>
      </c>
    </row>
    <row r="17" spans="2:18" x14ac:dyDescent="0.25">
      <c r="B17" s="1">
        <v>1182636</v>
      </c>
      <c r="C17">
        <v>670004</v>
      </c>
      <c r="D17">
        <v>866306</v>
      </c>
      <c r="E17">
        <v>765340</v>
      </c>
      <c r="F17">
        <v>769517</v>
      </c>
      <c r="G17">
        <v>965606</v>
      </c>
      <c r="H17">
        <v>958109</v>
      </c>
      <c r="I17">
        <v>823131</v>
      </c>
      <c r="J17">
        <v>825906</v>
      </c>
      <c r="K17">
        <v>782413</v>
      </c>
      <c r="L17">
        <v>827398</v>
      </c>
      <c r="M17">
        <v>828356</v>
      </c>
      <c r="N17">
        <v>851592</v>
      </c>
      <c r="O17">
        <v>855717</v>
      </c>
      <c r="P17">
        <v>847956</v>
      </c>
      <c r="Q17">
        <v>811338</v>
      </c>
      <c r="R17">
        <v>855991</v>
      </c>
    </row>
    <row r="18" spans="2:18" x14ac:dyDescent="0.25">
      <c r="B18" s="1">
        <v>1245782</v>
      </c>
      <c r="C18">
        <v>652835</v>
      </c>
      <c r="D18">
        <v>873335</v>
      </c>
      <c r="E18">
        <v>750045</v>
      </c>
      <c r="F18">
        <v>769044</v>
      </c>
      <c r="G18">
        <v>972524</v>
      </c>
      <c r="H18">
        <v>966383</v>
      </c>
      <c r="I18">
        <v>825143</v>
      </c>
      <c r="J18">
        <v>822384</v>
      </c>
      <c r="K18">
        <v>783110</v>
      </c>
      <c r="L18">
        <v>807766</v>
      </c>
      <c r="M18">
        <v>810942</v>
      </c>
      <c r="N18">
        <v>803537</v>
      </c>
      <c r="O18">
        <v>823721</v>
      </c>
      <c r="P18">
        <v>830821</v>
      </c>
      <c r="Q18">
        <v>843473</v>
      </c>
      <c r="R18">
        <v>839897</v>
      </c>
    </row>
    <row r="19" spans="2:18" x14ac:dyDescent="0.25">
      <c r="B19" s="1">
        <v>1152987</v>
      </c>
      <c r="C19">
        <v>613481</v>
      </c>
      <c r="D19">
        <v>808894</v>
      </c>
      <c r="E19">
        <v>702576</v>
      </c>
      <c r="F19">
        <v>724361</v>
      </c>
      <c r="G19">
        <v>921441</v>
      </c>
      <c r="H19">
        <v>908574</v>
      </c>
      <c r="I19">
        <v>737548</v>
      </c>
      <c r="J19">
        <v>739957</v>
      </c>
      <c r="K19">
        <v>687205</v>
      </c>
      <c r="L19">
        <v>803270</v>
      </c>
      <c r="M19">
        <v>741041</v>
      </c>
      <c r="N19">
        <v>781287</v>
      </c>
      <c r="O19">
        <v>844777</v>
      </c>
      <c r="P19">
        <v>831864</v>
      </c>
      <c r="Q19">
        <v>737982</v>
      </c>
      <c r="R19">
        <v>717902</v>
      </c>
    </row>
    <row r="20" spans="2:18" x14ac:dyDescent="0.25">
      <c r="B20" s="1">
        <v>1163707</v>
      </c>
      <c r="C20">
        <v>601804</v>
      </c>
      <c r="D20">
        <v>819621</v>
      </c>
      <c r="E20">
        <v>730608</v>
      </c>
      <c r="F20">
        <v>715239</v>
      </c>
      <c r="G20">
        <v>938784</v>
      </c>
      <c r="H20">
        <v>931333</v>
      </c>
      <c r="I20">
        <v>767295</v>
      </c>
      <c r="J20">
        <v>779785</v>
      </c>
      <c r="K20">
        <v>695107</v>
      </c>
      <c r="L20">
        <v>804313</v>
      </c>
      <c r="M20">
        <v>755205</v>
      </c>
      <c r="N20">
        <v>778466</v>
      </c>
      <c r="O20">
        <v>870490</v>
      </c>
      <c r="P20">
        <v>857313</v>
      </c>
      <c r="Q20">
        <v>732649</v>
      </c>
      <c r="R20">
        <v>744254</v>
      </c>
    </row>
    <row r="21" spans="2:18" x14ac:dyDescent="0.25">
      <c r="B21" s="1">
        <v>1281877</v>
      </c>
      <c r="C21">
        <v>641467</v>
      </c>
      <c r="D21">
        <v>861999</v>
      </c>
      <c r="E21">
        <v>720060</v>
      </c>
      <c r="F21">
        <v>775427</v>
      </c>
      <c r="G21">
        <v>987627</v>
      </c>
      <c r="H21">
        <v>976653</v>
      </c>
      <c r="I21">
        <v>815615</v>
      </c>
      <c r="J21">
        <v>814027</v>
      </c>
      <c r="K21">
        <v>748070</v>
      </c>
      <c r="L21">
        <v>836004</v>
      </c>
      <c r="M21">
        <v>796709</v>
      </c>
      <c r="N21">
        <v>761347</v>
      </c>
      <c r="O21">
        <v>856148</v>
      </c>
      <c r="P21">
        <v>862021</v>
      </c>
      <c r="Q21">
        <v>874478</v>
      </c>
      <c r="R21">
        <v>839760</v>
      </c>
    </row>
    <row r="22" spans="2:18" x14ac:dyDescent="0.25">
      <c r="B22" s="1">
        <v>1221948</v>
      </c>
      <c r="C22">
        <v>615999</v>
      </c>
      <c r="D22">
        <v>831955</v>
      </c>
      <c r="E22">
        <v>707846</v>
      </c>
      <c r="F22">
        <v>730340</v>
      </c>
      <c r="G22">
        <v>945297</v>
      </c>
      <c r="H22">
        <v>937639</v>
      </c>
      <c r="I22">
        <v>789241</v>
      </c>
      <c r="J22">
        <v>779182</v>
      </c>
      <c r="K22">
        <v>739468</v>
      </c>
      <c r="L22">
        <v>825998</v>
      </c>
      <c r="M22">
        <v>795140</v>
      </c>
      <c r="N22">
        <v>775948</v>
      </c>
      <c r="O22">
        <v>834406</v>
      </c>
      <c r="P22">
        <v>804343</v>
      </c>
      <c r="Q22">
        <v>797908</v>
      </c>
      <c r="R22">
        <v>804136</v>
      </c>
    </row>
    <row r="23" spans="2:18" x14ac:dyDescent="0.25">
      <c r="B23" s="1">
        <v>1159950</v>
      </c>
      <c r="C23">
        <v>595190</v>
      </c>
      <c r="D23">
        <v>845866</v>
      </c>
      <c r="E23">
        <v>706517</v>
      </c>
      <c r="F23">
        <v>736179</v>
      </c>
      <c r="G23">
        <v>968230</v>
      </c>
      <c r="H23">
        <v>956797</v>
      </c>
      <c r="I23">
        <v>790624</v>
      </c>
      <c r="J23">
        <v>780042</v>
      </c>
      <c r="K23">
        <v>703295</v>
      </c>
      <c r="L23">
        <v>838053</v>
      </c>
      <c r="M23">
        <v>788672</v>
      </c>
      <c r="N23">
        <v>804517</v>
      </c>
      <c r="O23">
        <v>857116</v>
      </c>
      <c r="P23">
        <v>836879</v>
      </c>
      <c r="Q23">
        <v>781957</v>
      </c>
      <c r="R23">
        <v>807029</v>
      </c>
    </row>
    <row r="24" spans="2:18" x14ac:dyDescent="0.25">
      <c r="B24" s="1">
        <v>1204416.99999996</v>
      </c>
      <c r="C24">
        <v>662170</v>
      </c>
      <c r="D24">
        <v>858416</v>
      </c>
      <c r="E24">
        <v>740725</v>
      </c>
      <c r="F24">
        <v>768975</v>
      </c>
      <c r="G24">
        <v>968864</v>
      </c>
      <c r="H24">
        <v>964059</v>
      </c>
      <c r="I24">
        <v>806149</v>
      </c>
      <c r="J24">
        <v>814626</v>
      </c>
      <c r="K24">
        <v>778900</v>
      </c>
      <c r="L24">
        <v>847411</v>
      </c>
      <c r="M24">
        <v>813563</v>
      </c>
      <c r="N24">
        <v>802449</v>
      </c>
      <c r="O24">
        <v>827792</v>
      </c>
      <c r="P24">
        <v>855740</v>
      </c>
      <c r="Q24">
        <v>836005</v>
      </c>
      <c r="R24">
        <v>831482</v>
      </c>
    </row>
    <row r="25" spans="2:18" x14ac:dyDescent="0.25">
      <c r="B25" s="1">
        <v>1173553</v>
      </c>
      <c r="C25">
        <v>644308</v>
      </c>
      <c r="D25">
        <v>825630</v>
      </c>
      <c r="E25">
        <v>733054</v>
      </c>
      <c r="F25">
        <v>749599</v>
      </c>
      <c r="G25">
        <v>938465</v>
      </c>
      <c r="H25">
        <v>926205</v>
      </c>
      <c r="I25">
        <v>759718</v>
      </c>
      <c r="J25">
        <v>764161</v>
      </c>
      <c r="K25">
        <v>708289</v>
      </c>
      <c r="L25">
        <v>827213</v>
      </c>
      <c r="M25">
        <v>805562</v>
      </c>
      <c r="N25">
        <v>805697</v>
      </c>
      <c r="O25">
        <v>859188</v>
      </c>
      <c r="P25">
        <v>847220</v>
      </c>
      <c r="Q25">
        <v>769795</v>
      </c>
      <c r="R25">
        <v>778328</v>
      </c>
    </row>
    <row r="26" spans="2:18" x14ac:dyDescent="0.25">
      <c r="B26" s="1">
        <v>1210993.99999981</v>
      </c>
      <c r="C26">
        <v>610833</v>
      </c>
      <c r="D26">
        <v>858119</v>
      </c>
      <c r="E26">
        <v>760499</v>
      </c>
      <c r="F26">
        <v>734686</v>
      </c>
      <c r="G26">
        <v>981795</v>
      </c>
      <c r="H26">
        <v>970639</v>
      </c>
      <c r="I26">
        <v>821474</v>
      </c>
      <c r="J26">
        <v>811044</v>
      </c>
      <c r="K26">
        <v>757785</v>
      </c>
      <c r="L26">
        <v>857085</v>
      </c>
      <c r="M26">
        <v>825417</v>
      </c>
      <c r="N26">
        <v>804720</v>
      </c>
      <c r="O26">
        <v>853155</v>
      </c>
      <c r="P26">
        <v>861428</v>
      </c>
      <c r="Q26">
        <v>834214</v>
      </c>
      <c r="R26">
        <v>820940</v>
      </c>
    </row>
    <row r="27" spans="2:18" x14ac:dyDescent="0.25">
      <c r="B27" s="1">
        <v>1186619</v>
      </c>
      <c r="C27">
        <v>676426</v>
      </c>
      <c r="D27">
        <v>862702</v>
      </c>
      <c r="E27">
        <v>734358</v>
      </c>
      <c r="F27">
        <v>770548</v>
      </c>
      <c r="G27">
        <v>960972</v>
      </c>
      <c r="H27">
        <v>947793</v>
      </c>
      <c r="I27">
        <v>805686</v>
      </c>
      <c r="J27">
        <v>814186</v>
      </c>
      <c r="K27">
        <v>774487</v>
      </c>
      <c r="L27">
        <v>828533</v>
      </c>
      <c r="M27">
        <v>821752</v>
      </c>
      <c r="N27">
        <v>824508</v>
      </c>
      <c r="O27">
        <v>850846</v>
      </c>
      <c r="P27">
        <v>847079</v>
      </c>
      <c r="Q27">
        <v>806620</v>
      </c>
      <c r="R27">
        <v>800807</v>
      </c>
    </row>
    <row r="28" spans="2:18" x14ac:dyDescent="0.25">
      <c r="B28" s="1">
        <v>1240359</v>
      </c>
      <c r="C28">
        <v>656607</v>
      </c>
      <c r="D28">
        <v>858088</v>
      </c>
      <c r="E28">
        <v>740317</v>
      </c>
      <c r="F28">
        <v>758571</v>
      </c>
      <c r="G28">
        <v>968278</v>
      </c>
      <c r="H28">
        <v>951762</v>
      </c>
      <c r="I28">
        <v>835746</v>
      </c>
      <c r="J28">
        <v>825161</v>
      </c>
      <c r="K28">
        <v>772514</v>
      </c>
      <c r="L28">
        <v>812494</v>
      </c>
      <c r="M28">
        <v>816876</v>
      </c>
      <c r="N28">
        <v>790062</v>
      </c>
      <c r="O28">
        <v>815478</v>
      </c>
      <c r="P28">
        <v>838295</v>
      </c>
      <c r="Q28">
        <v>848953</v>
      </c>
      <c r="R28">
        <v>851774</v>
      </c>
    </row>
    <row r="29" spans="2:18" x14ac:dyDescent="0.25">
      <c r="B29" s="1">
        <v>1142509</v>
      </c>
      <c r="C29">
        <v>628635</v>
      </c>
      <c r="D29">
        <v>829381</v>
      </c>
      <c r="E29">
        <v>730215</v>
      </c>
      <c r="F29">
        <v>727928</v>
      </c>
      <c r="G29">
        <v>932783</v>
      </c>
      <c r="H29">
        <v>921513</v>
      </c>
      <c r="I29">
        <v>775813</v>
      </c>
      <c r="J29">
        <v>765252</v>
      </c>
      <c r="K29">
        <v>733589</v>
      </c>
      <c r="L29">
        <v>808111</v>
      </c>
      <c r="M29">
        <v>761026</v>
      </c>
      <c r="N29">
        <v>764427</v>
      </c>
      <c r="O29">
        <v>849742</v>
      </c>
      <c r="P29">
        <v>812752</v>
      </c>
      <c r="Q29">
        <v>809755</v>
      </c>
      <c r="R29">
        <v>811132</v>
      </c>
    </row>
    <row r="30" spans="2:18" x14ac:dyDescent="0.25">
      <c r="B30" s="1">
        <v>1182790</v>
      </c>
      <c r="C30">
        <v>623186</v>
      </c>
      <c r="D30">
        <v>868123</v>
      </c>
      <c r="E30">
        <v>736385</v>
      </c>
      <c r="F30">
        <v>757590</v>
      </c>
      <c r="G30">
        <v>970555</v>
      </c>
      <c r="H30">
        <v>960438</v>
      </c>
      <c r="I30">
        <v>836657</v>
      </c>
      <c r="J30">
        <v>839704</v>
      </c>
      <c r="K30">
        <v>792740</v>
      </c>
      <c r="L30">
        <v>824885</v>
      </c>
      <c r="M30">
        <v>831570</v>
      </c>
      <c r="N30">
        <v>800088</v>
      </c>
      <c r="O30">
        <v>803571</v>
      </c>
      <c r="P30">
        <v>814855</v>
      </c>
      <c r="Q30">
        <v>834015</v>
      </c>
      <c r="R30">
        <v>832705</v>
      </c>
    </row>
    <row r="31" spans="2:18" x14ac:dyDescent="0.25">
      <c r="B31" s="1">
        <v>1222596</v>
      </c>
      <c r="C31">
        <v>670611</v>
      </c>
      <c r="D31">
        <v>860165</v>
      </c>
      <c r="E31">
        <v>749974</v>
      </c>
      <c r="F31">
        <v>770343</v>
      </c>
      <c r="G31">
        <v>958795</v>
      </c>
      <c r="H31">
        <v>946496</v>
      </c>
      <c r="I31">
        <v>819415</v>
      </c>
      <c r="J31">
        <v>809237</v>
      </c>
      <c r="K31">
        <v>771045</v>
      </c>
      <c r="L31">
        <v>833066</v>
      </c>
      <c r="M31">
        <v>798932</v>
      </c>
      <c r="N31">
        <v>816630</v>
      </c>
      <c r="O31">
        <v>840597</v>
      </c>
      <c r="P31">
        <v>834798</v>
      </c>
      <c r="Q31">
        <v>793870</v>
      </c>
      <c r="R31">
        <v>801991</v>
      </c>
    </row>
    <row r="32" spans="2:18" x14ac:dyDescent="0.25">
      <c r="B32" s="1">
        <v>1159509.99999996</v>
      </c>
      <c r="C32">
        <v>656869</v>
      </c>
      <c r="D32">
        <v>843252</v>
      </c>
      <c r="E32">
        <v>721939</v>
      </c>
      <c r="F32">
        <v>759861</v>
      </c>
      <c r="G32">
        <v>961445</v>
      </c>
      <c r="H32">
        <v>946924</v>
      </c>
      <c r="I32">
        <v>800020</v>
      </c>
      <c r="J32">
        <v>797630</v>
      </c>
      <c r="K32">
        <v>718866</v>
      </c>
      <c r="L32">
        <v>804542</v>
      </c>
      <c r="M32">
        <v>796186</v>
      </c>
      <c r="N32">
        <v>785495</v>
      </c>
      <c r="O32">
        <v>823377</v>
      </c>
      <c r="P32">
        <v>814056</v>
      </c>
      <c r="Q32">
        <v>784978</v>
      </c>
      <c r="R32">
        <v>766216</v>
      </c>
    </row>
    <row r="33" spans="2:18" x14ac:dyDescent="0.25">
      <c r="B33" s="1">
        <v>1253368</v>
      </c>
      <c r="C33">
        <v>686747</v>
      </c>
      <c r="D33">
        <v>877221</v>
      </c>
      <c r="E33">
        <v>769202</v>
      </c>
      <c r="F33">
        <v>791743</v>
      </c>
      <c r="G33">
        <v>978327</v>
      </c>
      <c r="H33">
        <v>962448</v>
      </c>
      <c r="I33">
        <v>847251</v>
      </c>
      <c r="J33">
        <v>851960</v>
      </c>
      <c r="K33">
        <v>808487</v>
      </c>
      <c r="L33">
        <v>840652</v>
      </c>
      <c r="M33">
        <v>839010</v>
      </c>
      <c r="N33">
        <v>824233</v>
      </c>
      <c r="O33">
        <v>848501</v>
      </c>
      <c r="P33">
        <v>873633</v>
      </c>
      <c r="Q33">
        <v>857658</v>
      </c>
      <c r="R33">
        <v>878778</v>
      </c>
    </row>
    <row r="34" spans="2:18" x14ac:dyDescent="0.25">
      <c r="B34" s="1">
        <v>1138298</v>
      </c>
      <c r="C34">
        <v>635433</v>
      </c>
      <c r="D34">
        <v>823387</v>
      </c>
      <c r="E34">
        <v>733575</v>
      </c>
      <c r="F34">
        <v>744798</v>
      </c>
      <c r="G34">
        <v>921384</v>
      </c>
      <c r="H34">
        <v>907543</v>
      </c>
      <c r="I34">
        <v>787113</v>
      </c>
      <c r="J34">
        <v>781693</v>
      </c>
      <c r="K34">
        <v>741656</v>
      </c>
      <c r="L34">
        <v>791864</v>
      </c>
      <c r="M34">
        <v>778915</v>
      </c>
      <c r="N34">
        <v>789407</v>
      </c>
      <c r="O34">
        <v>820774</v>
      </c>
      <c r="P34">
        <v>807441</v>
      </c>
      <c r="Q34">
        <v>784374</v>
      </c>
      <c r="R34">
        <v>774824</v>
      </c>
    </row>
    <row r="35" spans="2:18" x14ac:dyDescent="0.25">
      <c r="B35" s="1">
        <v>1197628</v>
      </c>
      <c r="C35">
        <v>623198</v>
      </c>
      <c r="D35">
        <v>830037</v>
      </c>
      <c r="E35">
        <v>695735</v>
      </c>
      <c r="F35">
        <v>738467</v>
      </c>
      <c r="G35">
        <v>948260</v>
      </c>
      <c r="H35">
        <v>934719</v>
      </c>
      <c r="I35">
        <v>775910</v>
      </c>
      <c r="J35">
        <v>775314</v>
      </c>
      <c r="K35">
        <v>720404</v>
      </c>
      <c r="L35">
        <v>822600</v>
      </c>
      <c r="M35">
        <v>778130</v>
      </c>
      <c r="N35">
        <v>786591</v>
      </c>
      <c r="O35">
        <v>859825</v>
      </c>
      <c r="P35">
        <v>858384</v>
      </c>
      <c r="Q35">
        <v>787357</v>
      </c>
      <c r="R35">
        <v>780830</v>
      </c>
    </row>
    <row r="36" spans="2:18" x14ac:dyDescent="0.25">
      <c r="B36" s="1">
        <v>1221844</v>
      </c>
      <c r="C36">
        <v>661851</v>
      </c>
      <c r="D36">
        <v>869878</v>
      </c>
      <c r="E36">
        <v>753659</v>
      </c>
      <c r="F36">
        <v>773502</v>
      </c>
      <c r="G36">
        <v>988433</v>
      </c>
      <c r="H36">
        <v>974996</v>
      </c>
      <c r="I36">
        <v>820152</v>
      </c>
      <c r="J36">
        <v>807897</v>
      </c>
      <c r="K36">
        <v>769850</v>
      </c>
      <c r="L36">
        <v>856867</v>
      </c>
      <c r="M36">
        <v>805591</v>
      </c>
      <c r="N36">
        <v>827746</v>
      </c>
      <c r="O36">
        <v>859101</v>
      </c>
      <c r="P36">
        <v>865870</v>
      </c>
      <c r="Q36">
        <v>838598</v>
      </c>
      <c r="R36">
        <v>851142</v>
      </c>
    </row>
    <row r="37" spans="2:18" x14ac:dyDescent="0.25">
      <c r="B37" s="1">
        <v>1324590</v>
      </c>
      <c r="C37">
        <v>632036</v>
      </c>
      <c r="D37">
        <v>869943</v>
      </c>
      <c r="E37">
        <v>753718</v>
      </c>
      <c r="F37">
        <v>773933</v>
      </c>
      <c r="G37">
        <v>980130</v>
      </c>
      <c r="H37">
        <v>962855</v>
      </c>
      <c r="I37">
        <v>833772</v>
      </c>
      <c r="J37">
        <v>829268</v>
      </c>
      <c r="K37">
        <v>767297</v>
      </c>
      <c r="L37">
        <v>834932</v>
      </c>
      <c r="M37">
        <v>799984</v>
      </c>
      <c r="N37">
        <v>820972</v>
      </c>
      <c r="O37">
        <v>830542</v>
      </c>
      <c r="P37">
        <v>827208</v>
      </c>
      <c r="Q37">
        <v>795519</v>
      </c>
      <c r="R37">
        <v>802100</v>
      </c>
    </row>
    <row r="38" spans="2:18" x14ac:dyDescent="0.25">
      <c r="B38" s="1">
        <v>1140489</v>
      </c>
      <c r="C38">
        <v>628846</v>
      </c>
      <c r="D38">
        <v>815844</v>
      </c>
      <c r="E38">
        <v>687615</v>
      </c>
      <c r="F38">
        <v>726682</v>
      </c>
      <c r="G38">
        <v>898588</v>
      </c>
      <c r="H38">
        <v>887020</v>
      </c>
      <c r="I38">
        <v>774854</v>
      </c>
      <c r="J38">
        <v>774507</v>
      </c>
      <c r="K38">
        <v>732582</v>
      </c>
      <c r="L38">
        <v>790910</v>
      </c>
      <c r="M38">
        <v>764617</v>
      </c>
      <c r="N38">
        <v>772468</v>
      </c>
      <c r="O38">
        <v>826664</v>
      </c>
      <c r="P38">
        <v>784132</v>
      </c>
      <c r="Q38">
        <v>757763</v>
      </c>
      <c r="R38">
        <v>759901</v>
      </c>
    </row>
    <row r="39" spans="2:18" x14ac:dyDescent="0.25">
      <c r="B39" s="1">
        <v>1283306.99999996</v>
      </c>
      <c r="C39">
        <v>650880</v>
      </c>
      <c r="D39">
        <v>888586</v>
      </c>
      <c r="E39">
        <v>751006</v>
      </c>
      <c r="F39">
        <v>779000</v>
      </c>
      <c r="G39">
        <v>995549</v>
      </c>
      <c r="H39">
        <v>982682</v>
      </c>
      <c r="I39">
        <v>851065</v>
      </c>
      <c r="J39">
        <v>846880</v>
      </c>
      <c r="K39">
        <v>802020</v>
      </c>
      <c r="L39">
        <v>829215</v>
      </c>
      <c r="M39">
        <v>821437</v>
      </c>
      <c r="N39">
        <v>798533</v>
      </c>
      <c r="O39">
        <v>847422</v>
      </c>
      <c r="P39">
        <v>861496</v>
      </c>
      <c r="Q39">
        <v>871016</v>
      </c>
      <c r="R39">
        <v>869276</v>
      </c>
    </row>
    <row r="40" spans="2:18" x14ac:dyDescent="0.25">
      <c r="B40" s="1">
        <v>1292404</v>
      </c>
      <c r="C40">
        <v>662724</v>
      </c>
      <c r="D40">
        <v>870607</v>
      </c>
      <c r="E40">
        <v>735727</v>
      </c>
      <c r="F40">
        <v>779857</v>
      </c>
      <c r="G40">
        <v>986516</v>
      </c>
      <c r="H40">
        <v>976346</v>
      </c>
      <c r="I40">
        <v>829381</v>
      </c>
      <c r="J40">
        <v>826944</v>
      </c>
      <c r="K40">
        <v>790918</v>
      </c>
      <c r="L40">
        <v>836221</v>
      </c>
      <c r="M40">
        <v>819275</v>
      </c>
      <c r="N40">
        <v>811337</v>
      </c>
      <c r="O40">
        <v>824532</v>
      </c>
      <c r="P40">
        <v>840637</v>
      </c>
      <c r="Q40">
        <v>837219</v>
      </c>
      <c r="R40">
        <v>859458</v>
      </c>
    </row>
    <row r="41" spans="2:18" x14ac:dyDescent="0.25">
      <c r="B41" s="1">
        <v>1221675</v>
      </c>
      <c r="C41">
        <v>675926</v>
      </c>
      <c r="D41">
        <v>867872</v>
      </c>
      <c r="E41">
        <v>769436</v>
      </c>
      <c r="F41">
        <v>769281</v>
      </c>
      <c r="G41">
        <v>962101</v>
      </c>
      <c r="H41">
        <v>950696</v>
      </c>
      <c r="I41">
        <v>800979</v>
      </c>
      <c r="J41">
        <v>806328</v>
      </c>
      <c r="K41">
        <v>743779</v>
      </c>
      <c r="L41">
        <v>823069</v>
      </c>
      <c r="M41">
        <v>825356</v>
      </c>
      <c r="N41">
        <v>817091</v>
      </c>
      <c r="O41">
        <v>832718</v>
      </c>
      <c r="P41">
        <v>841384</v>
      </c>
      <c r="Q41">
        <v>837440</v>
      </c>
      <c r="R41">
        <v>798531</v>
      </c>
    </row>
    <row r="42" spans="2:18" x14ac:dyDescent="0.25">
      <c r="B42" s="1">
        <v>1249661</v>
      </c>
      <c r="C42">
        <v>650415</v>
      </c>
      <c r="D42">
        <v>866346</v>
      </c>
      <c r="E42">
        <v>783507</v>
      </c>
      <c r="F42">
        <v>777959</v>
      </c>
      <c r="G42">
        <v>972073</v>
      </c>
      <c r="H42">
        <v>962727</v>
      </c>
      <c r="I42">
        <v>828139</v>
      </c>
      <c r="J42">
        <v>833266</v>
      </c>
      <c r="K42">
        <v>784160</v>
      </c>
      <c r="L42">
        <v>825359</v>
      </c>
      <c r="M42">
        <v>820628</v>
      </c>
      <c r="N42">
        <v>817641</v>
      </c>
      <c r="O42">
        <v>832606</v>
      </c>
      <c r="P42">
        <v>846042</v>
      </c>
      <c r="Q42">
        <v>839708</v>
      </c>
      <c r="R42">
        <v>845991</v>
      </c>
    </row>
    <row r="43" spans="2:18" x14ac:dyDescent="0.25">
      <c r="B43" s="1">
        <v>1304570.99999996</v>
      </c>
      <c r="C43">
        <v>676089</v>
      </c>
      <c r="D43">
        <v>899483</v>
      </c>
      <c r="E43">
        <v>777086</v>
      </c>
      <c r="F43">
        <v>789797</v>
      </c>
      <c r="G43">
        <v>991501</v>
      </c>
      <c r="H43">
        <v>979793</v>
      </c>
      <c r="I43">
        <v>872428</v>
      </c>
      <c r="J43">
        <v>874400</v>
      </c>
      <c r="K43">
        <v>838134</v>
      </c>
      <c r="L43">
        <v>780251</v>
      </c>
      <c r="M43">
        <v>851985</v>
      </c>
      <c r="N43">
        <v>841634</v>
      </c>
      <c r="O43">
        <v>827877</v>
      </c>
      <c r="P43">
        <v>826380</v>
      </c>
      <c r="Q43">
        <v>879924</v>
      </c>
      <c r="R43">
        <v>900376</v>
      </c>
    </row>
    <row r="44" spans="2:18" x14ac:dyDescent="0.25">
      <c r="B44" s="1">
        <v>1279214</v>
      </c>
      <c r="C44">
        <v>648848</v>
      </c>
      <c r="D44">
        <v>863419</v>
      </c>
      <c r="E44">
        <v>746509</v>
      </c>
      <c r="F44">
        <v>762701</v>
      </c>
      <c r="G44">
        <v>980008</v>
      </c>
      <c r="H44">
        <v>966708</v>
      </c>
      <c r="I44">
        <v>818070</v>
      </c>
      <c r="J44">
        <v>833473</v>
      </c>
      <c r="K44">
        <v>788210</v>
      </c>
      <c r="L44">
        <v>837660</v>
      </c>
      <c r="M44">
        <v>842223</v>
      </c>
      <c r="N44">
        <v>836912</v>
      </c>
      <c r="O44">
        <v>819013</v>
      </c>
      <c r="P44">
        <v>824189</v>
      </c>
      <c r="Q44">
        <v>850509</v>
      </c>
      <c r="R44">
        <v>838399</v>
      </c>
    </row>
    <row r="45" spans="2:18" x14ac:dyDescent="0.25">
      <c r="B45" s="1">
        <v>1065793</v>
      </c>
      <c r="C45">
        <v>646702</v>
      </c>
      <c r="D45">
        <v>817062</v>
      </c>
      <c r="E45">
        <v>712238</v>
      </c>
      <c r="F45">
        <v>738583</v>
      </c>
      <c r="G45">
        <v>928431</v>
      </c>
      <c r="H45">
        <v>910418</v>
      </c>
      <c r="I45">
        <v>765041</v>
      </c>
      <c r="J45">
        <v>754193</v>
      </c>
      <c r="K45">
        <v>688605</v>
      </c>
      <c r="L45">
        <v>811705</v>
      </c>
      <c r="M45">
        <v>757461</v>
      </c>
      <c r="N45">
        <v>776397</v>
      </c>
      <c r="O45">
        <v>874892</v>
      </c>
      <c r="P45">
        <v>876823</v>
      </c>
      <c r="Q45">
        <v>758710</v>
      </c>
      <c r="R45">
        <v>744472</v>
      </c>
    </row>
    <row r="46" spans="2:18" x14ac:dyDescent="0.25">
      <c r="B46" s="1">
        <v>1208265</v>
      </c>
      <c r="C46">
        <v>674069</v>
      </c>
      <c r="D46">
        <v>847414</v>
      </c>
      <c r="E46">
        <v>760944</v>
      </c>
      <c r="F46">
        <v>771459</v>
      </c>
      <c r="G46">
        <v>951695</v>
      </c>
      <c r="H46">
        <v>940289</v>
      </c>
      <c r="I46">
        <v>800151</v>
      </c>
      <c r="J46">
        <v>784974</v>
      </c>
      <c r="K46">
        <v>739469</v>
      </c>
      <c r="L46">
        <v>821194</v>
      </c>
      <c r="M46">
        <v>784068</v>
      </c>
      <c r="N46">
        <v>818072</v>
      </c>
      <c r="O46">
        <v>841634</v>
      </c>
      <c r="P46">
        <v>832472</v>
      </c>
      <c r="Q46">
        <v>792193</v>
      </c>
      <c r="R46">
        <v>782892</v>
      </c>
    </row>
    <row r="47" spans="2:18" x14ac:dyDescent="0.25">
      <c r="B47" s="1">
        <v>1235970</v>
      </c>
      <c r="C47">
        <v>646700</v>
      </c>
      <c r="D47">
        <v>847433</v>
      </c>
      <c r="E47">
        <v>707979</v>
      </c>
      <c r="F47">
        <v>756620</v>
      </c>
      <c r="G47">
        <v>947385</v>
      </c>
      <c r="H47">
        <v>936783</v>
      </c>
      <c r="I47">
        <v>804134</v>
      </c>
      <c r="J47">
        <v>797723</v>
      </c>
      <c r="K47">
        <v>744204</v>
      </c>
      <c r="L47">
        <v>838261</v>
      </c>
      <c r="M47">
        <v>814323</v>
      </c>
      <c r="N47">
        <v>805232</v>
      </c>
      <c r="O47">
        <v>836059</v>
      </c>
      <c r="P47">
        <v>810077</v>
      </c>
      <c r="Q47">
        <v>805866</v>
      </c>
      <c r="R47">
        <v>810819</v>
      </c>
    </row>
    <row r="48" spans="2:18" x14ac:dyDescent="0.25">
      <c r="B48" s="1">
        <v>1175923</v>
      </c>
      <c r="C48">
        <v>664812</v>
      </c>
      <c r="D48">
        <v>842644</v>
      </c>
      <c r="E48">
        <v>734774</v>
      </c>
      <c r="F48">
        <v>757949</v>
      </c>
      <c r="G48">
        <v>943485</v>
      </c>
      <c r="H48">
        <v>934298</v>
      </c>
      <c r="I48">
        <v>794318</v>
      </c>
      <c r="J48">
        <v>788734</v>
      </c>
      <c r="K48">
        <v>731877</v>
      </c>
      <c r="L48">
        <v>808845</v>
      </c>
      <c r="M48">
        <v>779897</v>
      </c>
      <c r="N48">
        <v>800092</v>
      </c>
      <c r="O48">
        <v>823874</v>
      </c>
      <c r="P48">
        <v>825157</v>
      </c>
      <c r="Q48">
        <v>813479</v>
      </c>
      <c r="R48">
        <v>817365</v>
      </c>
    </row>
    <row r="49" spans="2:18" x14ac:dyDescent="0.25">
      <c r="B49" s="1">
        <v>1239774.99999981</v>
      </c>
      <c r="C49">
        <v>683343</v>
      </c>
      <c r="D49">
        <v>865510</v>
      </c>
      <c r="E49">
        <v>771997</v>
      </c>
      <c r="F49">
        <v>785089</v>
      </c>
      <c r="G49">
        <v>974222</v>
      </c>
      <c r="H49">
        <v>965595</v>
      </c>
      <c r="I49">
        <v>817348</v>
      </c>
      <c r="J49">
        <v>824003</v>
      </c>
      <c r="K49">
        <v>773424</v>
      </c>
      <c r="L49">
        <v>842484</v>
      </c>
      <c r="M49">
        <v>836286</v>
      </c>
      <c r="N49">
        <v>832977</v>
      </c>
      <c r="O49">
        <v>819236</v>
      </c>
      <c r="P49">
        <v>835350</v>
      </c>
      <c r="Q49">
        <v>840642</v>
      </c>
      <c r="R49">
        <v>843169</v>
      </c>
    </row>
    <row r="50" spans="2:18" x14ac:dyDescent="0.25">
      <c r="B50" s="1">
        <v>1172143</v>
      </c>
      <c r="C50">
        <v>610116</v>
      </c>
      <c r="D50">
        <v>843864</v>
      </c>
      <c r="E50">
        <v>716522</v>
      </c>
      <c r="F50">
        <v>740715</v>
      </c>
      <c r="G50">
        <v>965550</v>
      </c>
      <c r="H50">
        <v>949501</v>
      </c>
      <c r="I50">
        <v>805279</v>
      </c>
      <c r="J50">
        <v>794961</v>
      </c>
      <c r="K50">
        <v>735075</v>
      </c>
      <c r="L50">
        <v>845282</v>
      </c>
      <c r="M50">
        <v>814866</v>
      </c>
      <c r="N50">
        <v>806329</v>
      </c>
      <c r="O50">
        <v>863781</v>
      </c>
      <c r="P50">
        <v>835689</v>
      </c>
      <c r="Q50">
        <v>798701</v>
      </c>
      <c r="R50">
        <v>790845</v>
      </c>
    </row>
    <row r="51" spans="2:18" x14ac:dyDescent="0.25">
      <c r="B51" s="1">
        <v>1193999</v>
      </c>
      <c r="C51">
        <v>614060</v>
      </c>
      <c r="D51">
        <v>857985</v>
      </c>
      <c r="E51">
        <v>707696</v>
      </c>
      <c r="F51">
        <v>746160</v>
      </c>
      <c r="G51">
        <v>980184</v>
      </c>
      <c r="H51">
        <v>965979</v>
      </c>
      <c r="I51">
        <v>802517</v>
      </c>
      <c r="J51">
        <v>787826</v>
      </c>
      <c r="K51">
        <v>735722</v>
      </c>
      <c r="L51">
        <v>862032</v>
      </c>
      <c r="M51">
        <v>817141</v>
      </c>
      <c r="N51">
        <v>823340</v>
      </c>
      <c r="O51">
        <v>887895</v>
      </c>
      <c r="P51">
        <v>870670</v>
      </c>
      <c r="Q51">
        <v>806458</v>
      </c>
      <c r="R51">
        <v>812921</v>
      </c>
    </row>
    <row r="52" spans="2:18" x14ac:dyDescent="0.25">
      <c r="B52" s="1">
        <v>1153120</v>
      </c>
      <c r="C52">
        <v>622220</v>
      </c>
      <c r="D52">
        <v>836567</v>
      </c>
      <c r="E52">
        <v>723640</v>
      </c>
      <c r="F52">
        <v>747662</v>
      </c>
      <c r="G52">
        <v>953975</v>
      </c>
      <c r="H52">
        <v>943383</v>
      </c>
      <c r="I52">
        <v>790963</v>
      </c>
      <c r="J52">
        <v>784362</v>
      </c>
      <c r="K52">
        <v>719123</v>
      </c>
      <c r="L52">
        <v>835412</v>
      </c>
      <c r="M52">
        <v>796811</v>
      </c>
      <c r="N52">
        <v>796540</v>
      </c>
      <c r="O52">
        <v>874203</v>
      </c>
      <c r="P52">
        <v>866367</v>
      </c>
      <c r="Q52">
        <v>751991</v>
      </c>
      <c r="R52">
        <v>739884</v>
      </c>
    </row>
    <row r="53" spans="2:18" x14ac:dyDescent="0.25">
      <c r="B53" s="1">
        <v>1203869</v>
      </c>
      <c r="C53">
        <v>639137</v>
      </c>
      <c r="D53">
        <v>810177</v>
      </c>
      <c r="E53">
        <v>722546</v>
      </c>
      <c r="F53">
        <v>733204</v>
      </c>
      <c r="G53">
        <v>899179</v>
      </c>
      <c r="H53">
        <v>892769</v>
      </c>
      <c r="I53">
        <v>752245</v>
      </c>
      <c r="J53">
        <v>761868</v>
      </c>
      <c r="K53">
        <v>703320</v>
      </c>
      <c r="L53">
        <v>785570</v>
      </c>
      <c r="M53">
        <v>748414</v>
      </c>
      <c r="N53">
        <v>783346</v>
      </c>
      <c r="O53">
        <v>778219</v>
      </c>
      <c r="P53">
        <v>759924</v>
      </c>
      <c r="Q53">
        <v>765308</v>
      </c>
      <c r="R53">
        <v>769645</v>
      </c>
    </row>
    <row r="54" spans="2:18" x14ac:dyDescent="0.25">
      <c r="B54" s="1">
        <v>1138117</v>
      </c>
      <c r="C54">
        <v>616508</v>
      </c>
      <c r="D54">
        <v>821674</v>
      </c>
      <c r="E54">
        <v>692898</v>
      </c>
      <c r="F54">
        <v>717946</v>
      </c>
      <c r="G54">
        <v>940945</v>
      </c>
      <c r="H54">
        <v>922408</v>
      </c>
      <c r="I54">
        <v>785128</v>
      </c>
      <c r="J54">
        <v>765263</v>
      </c>
      <c r="K54">
        <v>708325</v>
      </c>
      <c r="L54">
        <v>808735</v>
      </c>
      <c r="M54">
        <v>761734</v>
      </c>
      <c r="N54">
        <v>789627</v>
      </c>
      <c r="O54">
        <v>829278</v>
      </c>
      <c r="P54">
        <v>815952</v>
      </c>
      <c r="Q54">
        <v>781457</v>
      </c>
      <c r="R54">
        <v>773092</v>
      </c>
    </row>
    <row r="55" spans="2:18" x14ac:dyDescent="0.25">
      <c r="B55" s="1">
        <v>1229073</v>
      </c>
      <c r="C55">
        <v>658614</v>
      </c>
      <c r="D55">
        <v>852817</v>
      </c>
      <c r="E55">
        <v>742870</v>
      </c>
      <c r="F55">
        <v>760017</v>
      </c>
      <c r="G55">
        <v>965839</v>
      </c>
      <c r="H55">
        <v>955952</v>
      </c>
      <c r="I55">
        <v>799313</v>
      </c>
      <c r="J55">
        <v>793963</v>
      </c>
      <c r="K55">
        <v>729679</v>
      </c>
      <c r="L55">
        <v>816768</v>
      </c>
      <c r="M55">
        <v>809913</v>
      </c>
      <c r="N55">
        <v>799970</v>
      </c>
      <c r="O55">
        <v>834705</v>
      </c>
      <c r="P55">
        <v>842665</v>
      </c>
      <c r="Q55">
        <v>800972</v>
      </c>
      <c r="R55">
        <v>793790</v>
      </c>
    </row>
    <row r="56" spans="2:18" x14ac:dyDescent="0.25">
      <c r="B56" s="1">
        <v>1206327</v>
      </c>
      <c r="C56">
        <v>620058</v>
      </c>
      <c r="D56">
        <v>828349</v>
      </c>
      <c r="E56">
        <v>709044</v>
      </c>
      <c r="F56">
        <v>725549</v>
      </c>
      <c r="G56">
        <v>934146</v>
      </c>
      <c r="H56">
        <v>926081</v>
      </c>
      <c r="I56">
        <v>773546</v>
      </c>
      <c r="J56">
        <v>770740</v>
      </c>
      <c r="K56">
        <v>722448</v>
      </c>
      <c r="L56">
        <v>826252</v>
      </c>
      <c r="M56">
        <v>799640</v>
      </c>
      <c r="N56">
        <v>803167</v>
      </c>
      <c r="O56">
        <v>802674</v>
      </c>
      <c r="P56">
        <v>800055</v>
      </c>
      <c r="Q56">
        <v>810821</v>
      </c>
      <c r="R56">
        <v>800633</v>
      </c>
    </row>
    <row r="57" spans="2:18" x14ac:dyDescent="0.25">
      <c r="B57" s="1">
        <v>1129175</v>
      </c>
      <c r="C57">
        <v>648675</v>
      </c>
      <c r="D57">
        <v>836107</v>
      </c>
      <c r="E57">
        <v>736805</v>
      </c>
      <c r="F57">
        <v>755459</v>
      </c>
      <c r="G57">
        <v>941530</v>
      </c>
      <c r="H57">
        <v>931873</v>
      </c>
      <c r="I57">
        <v>769582</v>
      </c>
      <c r="J57">
        <v>764045</v>
      </c>
      <c r="K57">
        <v>708125</v>
      </c>
      <c r="L57">
        <v>846203</v>
      </c>
      <c r="M57">
        <v>783730</v>
      </c>
      <c r="N57">
        <v>768324</v>
      </c>
      <c r="O57">
        <v>863468</v>
      </c>
      <c r="P57">
        <v>865474</v>
      </c>
      <c r="Q57">
        <v>779840</v>
      </c>
      <c r="R57">
        <v>770937</v>
      </c>
    </row>
    <row r="58" spans="2:18" x14ac:dyDescent="0.25">
      <c r="B58" s="1">
        <v>1208198.99999996</v>
      </c>
      <c r="C58">
        <v>653908</v>
      </c>
      <c r="D58">
        <v>861446</v>
      </c>
      <c r="E58">
        <v>760678</v>
      </c>
      <c r="F58">
        <v>769037</v>
      </c>
      <c r="G58">
        <v>966460</v>
      </c>
      <c r="H58">
        <v>950208</v>
      </c>
      <c r="I58">
        <v>828287</v>
      </c>
      <c r="J58">
        <v>823834</v>
      </c>
      <c r="K58">
        <v>772195</v>
      </c>
      <c r="L58">
        <v>822896</v>
      </c>
      <c r="M58">
        <v>841545</v>
      </c>
      <c r="N58">
        <v>822898</v>
      </c>
      <c r="O58">
        <v>850997</v>
      </c>
      <c r="P58">
        <v>840999</v>
      </c>
      <c r="Q58">
        <v>813750</v>
      </c>
      <c r="R58">
        <v>784004</v>
      </c>
    </row>
    <row r="59" spans="2:18" x14ac:dyDescent="0.25">
      <c r="B59" s="1">
        <v>1268429</v>
      </c>
      <c r="C59">
        <v>642327</v>
      </c>
      <c r="D59">
        <v>879222</v>
      </c>
      <c r="E59">
        <v>760820</v>
      </c>
      <c r="F59">
        <v>770129</v>
      </c>
      <c r="G59">
        <v>988593</v>
      </c>
      <c r="H59">
        <v>979084</v>
      </c>
      <c r="I59">
        <v>840755</v>
      </c>
      <c r="J59">
        <v>833401</v>
      </c>
      <c r="K59">
        <v>777086</v>
      </c>
      <c r="L59">
        <v>796416</v>
      </c>
      <c r="M59">
        <v>797375</v>
      </c>
      <c r="N59">
        <v>785612</v>
      </c>
      <c r="O59">
        <v>840492</v>
      </c>
      <c r="P59">
        <v>835458</v>
      </c>
      <c r="Q59">
        <v>847364</v>
      </c>
      <c r="R59">
        <v>833689</v>
      </c>
    </row>
    <row r="60" spans="2:18" x14ac:dyDescent="0.25">
      <c r="B60" s="1">
        <v>1123175</v>
      </c>
      <c r="C60">
        <v>686596</v>
      </c>
      <c r="D60">
        <v>853193</v>
      </c>
      <c r="E60">
        <v>770089</v>
      </c>
      <c r="F60">
        <v>771295</v>
      </c>
      <c r="G60">
        <v>951074</v>
      </c>
      <c r="H60">
        <v>942176</v>
      </c>
      <c r="I60">
        <v>789197</v>
      </c>
      <c r="J60">
        <v>801375</v>
      </c>
      <c r="K60">
        <v>750801</v>
      </c>
      <c r="L60">
        <v>836925</v>
      </c>
      <c r="M60">
        <v>782319</v>
      </c>
      <c r="N60">
        <v>786556</v>
      </c>
      <c r="O60">
        <v>843874</v>
      </c>
      <c r="P60">
        <v>814878</v>
      </c>
      <c r="Q60">
        <v>786210</v>
      </c>
      <c r="R60">
        <v>792667</v>
      </c>
    </row>
    <row r="61" spans="2:18" x14ac:dyDescent="0.25">
      <c r="B61" s="1">
        <v>1217370</v>
      </c>
      <c r="C61">
        <v>729497</v>
      </c>
      <c r="D61">
        <v>892995</v>
      </c>
      <c r="E61">
        <v>814103</v>
      </c>
      <c r="F61">
        <v>803565</v>
      </c>
      <c r="G61">
        <v>979465</v>
      </c>
      <c r="H61">
        <v>969153</v>
      </c>
      <c r="I61">
        <v>857880</v>
      </c>
      <c r="J61">
        <v>849896</v>
      </c>
      <c r="K61">
        <v>806902</v>
      </c>
      <c r="L61">
        <v>839554</v>
      </c>
      <c r="M61">
        <v>865757</v>
      </c>
      <c r="N61">
        <v>837619</v>
      </c>
      <c r="O61">
        <v>822922</v>
      </c>
      <c r="P61">
        <v>848256</v>
      </c>
      <c r="Q61">
        <v>881033</v>
      </c>
      <c r="R61">
        <v>888253</v>
      </c>
    </row>
    <row r="62" spans="2:18" x14ac:dyDescent="0.25">
      <c r="B62" s="1">
        <v>1172017.99999996</v>
      </c>
      <c r="C62">
        <v>607200</v>
      </c>
      <c r="D62">
        <v>830252</v>
      </c>
      <c r="E62">
        <v>720095</v>
      </c>
      <c r="F62">
        <v>722986</v>
      </c>
      <c r="G62">
        <v>951004</v>
      </c>
      <c r="H62">
        <v>934358</v>
      </c>
      <c r="I62">
        <v>782456</v>
      </c>
      <c r="J62">
        <v>776436</v>
      </c>
      <c r="K62">
        <v>708147</v>
      </c>
      <c r="L62">
        <v>818716</v>
      </c>
      <c r="M62">
        <v>767621</v>
      </c>
      <c r="N62">
        <v>775399</v>
      </c>
      <c r="O62">
        <v>836859</v>
      </c>
      <c r="P62">
        <v>815905</v>
      </c>
      <c r="Q62">
        <v>772158</v>
      </c>
      <c r="R62">
        <v>753980</v>
      </c>
    </row>
    <row r="63" spans="2:18" x14ac:dyDescent="0.25">
      <c r="B63" s="1">
        <v>1264146</v>
      </c>
      <c r="C63">
        <v>667225</v>
      </c>
      <c r="D63">
        <v>869523</v>
      </c>
      <c r="E63">
        <v>744576</v>
      </c>
      <c r="F63">
        <v>771326</v>
      </c>
      <c r="G63">
        <v>988946</v>
      </c>
      <c r="H63">
        <v>975277</v>
      </c>
      <c r="I63">
        <v>815377</v>
      </c>
      <c r="J63">
        <v>815566</v>
      </c>
      <c r="K63">
        <v>758168</v>
      </c>
      <c r="L63">
        <v>852533</v>
      </c>
      <c r="M63">
        <v>823822</v>
      </c>
      <c r="N63">
        <v>801602</v>
      </c>
      <c r="O63">
        <v>873640</v>
      </c>
      <c r="P63">
        <v>869229</v>
      </c>
      <c r="Q63">
        <v>821527</v>
      </c>
      <c r="R63">
        <v>805158</v>
      </c>
    </row>
    <row r="64" spans="2:18" x14ac:dyDescent="0.25">
      <c r="B64" s="1">
        <v>1187354.99999996</v>
      </c>
      <c r="C64">
        <v>675032</v>
      </c>
      <c r="D64">
        <v>854434</v>
      </c>
      <c r="E64">
        <v>748825</v>
      </c>
      <c r="F64">
        <v>775543</v>
      </c>
      <c r="G64">
        <v>956946</v>
      </c>
      <c r="H64">
        <v>941921</v>
      </c>
      <c r="I64">
        <v>785544</v>
      </c>
      <c r="J64">
        <v>791700</v>
      </c>
      <c r="K64">
        <v>757878</v>
      </c>
      <c r="L64">
        <v>855667</v>
      </c>
      <c r="M64">
        <v>804546</v>
      </c>
      <c r="N64">
        <v>775977</v>
      </c>
      <c r="O64">
        <v>863712</v>
      </c>
      <c r="P64">
        <v>860703</v>
      </c>
      <c r="Q64">
        <v>792262</v>
      </c>
      <c r="R64">
        <v>776189</v>
      </c>
    </row>
    <row r="65" spans="2:18" x14ac:dyDescent="0.25">
      <c r="B65" s="1">
        <v>1217752</v>
      </c>
      <c r="C65">
        <v>643123</v>
      </c>
      <c r="D65">
        <v>851743</v>
      </c>
      <c r="E65">
        <v>736971</v>
      </c>
      <c r="F65">
        <v>751491</v>
      </c>
      <c r="G65">
        <v>955014</v>
      </c>
      <c r="H65">
        <v>948833</v>
      </c>
      <c r="I65">
        <v>817253</v>
      </c>
      <c r="J65">
        <v>826263</v>
      </c>
      <c r="K65">
        <v>776189</v>
      </c>
      <c r="L65">
        <v>811218</v>
      </c>
      <c r="M65">
        <v>810960</v>
      </c>
      <c r="N65">
        <v>818085</v>
      </c>
      <c r="O65">
        <v>835464</v>
      </c>
      <c r="P65">
        <v>845877</v>
      </c>
      <c r="Q65">
        <v>781857</v>
      </c>
      <c r="R65">
        <v>821810</v>
      </c>
    </row>
    <row r="66" spans="2:18" x14ac:dyDescent="0.25">
      <c r="B66" s="1">
        <v>1150366</v>
      </c>
      <c r="C66">
        <v>608729</v>
      </c>
      <c r="D66">
        <v>831717</v>
      </c>
      <c r="E66">
        <v>699904</v>
      </c>
      <c r="F66">
        <v>719279</v>
      </c>
      <c r="G66">
        <v>961323</v>
      </c>
      <c r="H66">
        <v>947977</v>
      </c>
      <c r="I66">
        <v>793080</v>
      </c>
      <c r="J66">
        <v>796195</v>
      </c>
      <c r="K66">
        <v>731601</v>
      </c>
      <c r="L66">
        <v>816338</v>
      </c>
      <c r="M66">
        <v>795580</v>
      </c>
      <c r="N66">
        <v>788628</v>
      </c>
      <c r="O66">
        <v>841680</v>
      </c>
      <c r="P66">
        <v>830642</v>
      </c>
      <c r="Q66">
        <v>791262</v>
      </c>
      <c r="R66">
        <v>778665</v>
      </c>
    </row>
    <row r="67" spans="2:18" x14ac:dyDescent="0.25">
      <c r="B67" s="1">
        <v>1176297</v>
      </c>
      <c r="C67">
        <v>667003</v>
      </c>
      <c r="D67">
        <v>842905</v>
      </c>
      <c r="E67">
        <v>726153</v>
      </c>
      <c r="F67">
        <v>777748</v>
      </c>
      <c r="G67">
        <v>951625</v>
      </c>
      <c r="H67">
        <v>943208</v>
      </c>
      <c r="I67">
        <v>798030</v>
      </c>
      <c r="J67">
        <v>797119</v>
      </c>
      <c r="K67">
        <v>734733</v>
      </c>
      <c r="L67">
        <v>856900</v>
      </c>
      <c r="M67">
        <v>817519</v>
      </c>
      <c r="N67">
        <v>806496</v>
      </c>
      <c r="O67">
        <v>852711</v>
      </c>
      <c r="P67">
        <v>850268</v>
      </c>
      <c r="Q67">
        <v>794741</v>
      </c>
      <c r="R67">
        <v>794106</v>
      </c>
    </row>
    <row r="68" spans="2:18" x14ac:dyDescent="0.25">
      <c r="B68" s="1">
        <v>1287674</v>
      </c>
      <c r="C68">
        <v>665140</v>
      </c>
      <c r="D68">
        <v>871571</v>
      </c>
      <c r="E68">
        <v>763882</v>
      </c>
      <c r="F68">
        <v>770138</v>
      </c>
      <c r="G68">
        <v>969692</v>
      </c>
      <c r="H68">
        <v>956611</v>
      </c>
      <c r="I68">
        <v>833908</v>
      </c>
      <c r="J68">
        <v>831394</v>
      </c>
      <c r="K68">
        <v>783725</v>
      </c>
      <c r="L68">
        <v>819229</v>
      </c>
      <c r="M68">
        <v>784548</v>
      </c>
      <c r="N68">
        <v>805804</v>
      </c>
      <c r="O68">
        <v>859581</v>
      </c>
      <c r="P68">
        <v>866311</v>
      </c>
      <c r="Q68">
        <v>825453</v>
      </c>
      <c r="R68">
        <v>827705</v>
      </c>
    </row>
    <row r="69" spans="2:18" x14ac:dyDescent="0.25">
      <c r="B69" s="1">
        <v>1234772</v>
      </c>
      <c r="C69">
        <v>637097</v>
      </c>
      <c r="D69">
        <v>854923</v>
      </c>
      <c r="E69">
        <v>734024</v>
      </c>
      <c r="F69">
        <v>752373</v>
      </c>
      <c r="G69">
        <v>982006</v>
      </c>
      <c r="H69">
        <v>968223</v>
      </c>
      <c r="I69">
        <v>827078</v>
      </c>
      <c r="J69">
        <v>815502</v>
      </c>
      <c r="K69">
        <v>750297</v>
      </c>
      <c r="L69">
        <v>816607</v>
      </c>
      <c r="M69">
        <v>810706</v>
      </c>
      <c r="N69">
        <v>789504</v>
      </c>
      <c r="O69">
        <v>845488</v>
      </c>
      <c r="P69">
        <v>841231</v>
      </c>
      <c r="Q69">
        <v>802152</v>
      </c>
      <c r="R69">
        <v>806174</v>
      </c>
    </row>
    <row r="70" spans="2:18" x14ac:dyDescent="0.25">
      <c r="B70" s="1">
        <v>1046080</v>
      </c>
      <c r="C70">
        <v>629006</v>
      </c>
      <c r="D70">
        <v>798776</v>
      </c>
      <c r="E70">
        <v>690370</v>
      </c>
      <c r="F70">
        <v>745327</v>
      </c>
      <c r="G70">
        <v>897400</v>
      </c>
      <c r="H70">
        <v>875172</v>
      </c>
      <c r="I70">
        <v>759590</v>
      </c>
      <c r="J70">
        <v>746105</v>
      </c>
      <c r="K70">
        <v>710978</v>
      </c>
      <c r="L70">
        <v>773356</v>
      </c>
      <c r="M70">
        <v>773745</v>
      </c>
      <c r="N70">
        <v>766521</v>
      </c>
      <c r="O70">
        <v>819034</v>
      </c>
      <c r="P70">
        <v>834741</v>
      </c>
      <c r="Q70">
        <v>718159</v>
      </c>
      <c r="R70">
        <v>740415</v>
      </c>
    </row>
    <row r="71" spans="2:18" x14ac:dyDescent="0.25">
      <c r="B71" s="1">
        <v>1158486</v>
      </c>
      <c r="C71">
        <v>657288</v>
      </c>
      <c r="D71">
        <v>861995</v>
      </c>
      <c r="E71">
        <v>761628</v>
      </c>
      <c r="F71">
        <v>772283</v>
      </c>
      <c r="G71">
        <v>980110</v>
      </c>
      <c r="H71">
        <v>967543</v>
      </c>
      <c r="I71">
        <v>806646</v>
      </c>
      <c r="J71">
        <v>798000</v>
      </c>
      <c r="K71">
        <v>745320</v>
      </c>
      <c r="L71">
        <v>867972</v>
      </c>
      <c r="M71">
        <v>834383</v>
      </c>
      <c r="N71">
        <v>828306</v>
      </c>
      <c r="O71">
        <v>894673</v>
      </c>
      <c r="P71">
        <v>893838</v>
      </c>
      <c r="Q71">
        <v>778608</v>
      </c>
      <c r="R71">
        <v>792610</v>
      </c>
    </row>
    <row r="72" spans="2:18" x14ac:dyDescent="0.25">
      <c r="B72" s="1">
        <v>1246484</v>
      </c>
      <c r="C72">
        <v>646284</v>
      </c>
      <c r="D72">
        <v>869152</v>
      </c>
      <c r="E72">
        <v>746247</v>
      </c>
      <c r="F72">
        <v>754840</v>
      </c>
      <c r="G72">
        <v>987031</v>
      </c>
      <c r="H72">
        <v>973267</v>
      </c>
      <c r="I72">
        <v>824657</v>
      </c>
      <c r="J72">
        <v>827351</v>
      </c>
      <c r="K72">
        <v>754107</v>
      </c>
      <c r="L72">
        <v>810900</v>
      </c>
      <c r="M72">
        <v>816815</v>
      </c>
      <c r="N72">
        <v>808302</v>
      </c>
      <c r="O72">
        <v>828977</v>
      </c>
      <c r="P72">
        <v>836756</v>
      </c>
      <c r="Q72">
        <v>838038</v>
      </c>
      <c r="R72">
        <v>812320</v>
      </c>
    </row>
    <row r="73" spans="2:18" x14ac:dyDescent="0.25">
      <c r="B73" s="1">
        <v>1182893.99999996</v>
      </c>
      <c r="C73">
        <v>606575</v>
      </c>
      <c r="D73">
        <v>835230</v>
      </c>
      <c r="E73">
        <v>721901</v>
      </c>
      <c r="F73">
        <v>723421</v>
      </c>
      <c r="G73">
        <v>978308</v>
      </c>
      <c r="H73">
        <v>964161</v>
      </c>
      <c r="I73">
        <v>791463</v>
      </c>
      <c r="J73">
        <v>770020</v>
      </c>
      <c r="K73">
        <v>703703</v>
      </c>
      <c r="L73">
        <v>862126</v>
      </c>
      <c r="M73">
        <v>783583</v>
      </c>
      <c r="N73">
        <v>807001</v>
      </c>
      <c r="O73">
        <v>928400</v>
      </c>
      <c r="P73">
        <v>916712</v>
      </c>
      <c r="Q73">
        <v>801074</v>
      </c>
      <c r="R73">
        <v>810870</v>
      </c>
    </row>
    <row r="74" spans="2:18" x14ac:dyDescent="0.25">
      <c r="B74" s="1">
        <v>1163065</v>
      </c>
      <c r="C74">
        <v>661594</v>
      </c>
      <c r="D74">
        <v>857455</v>
      </c>
      <c r="E74">
        <v>726990</v>
      </c>
      <c r="F74">
        <v>769295</v>
      </c>
      <c r="G74">
        <v>974543</v>
      </c>
      <c r="H74">
        <v>963333</v>
      </c>
      <c r="I74">
        <v>817686</v>
      </c>
      <c r="J74">
        <v>814705</v>
      </c>
      <c r="K74">
        <v>758626</v>
      </c>
      <c r="L74">
        <v>835128</v>
      </c>
      <c r="M74">
        <v>816751</v>
      </c>
      <c r="N74">
        <v>793811</v>
      </c>
      <c r="O74">
        <v>843528</v>
      </c>
      <c r="P74">
        <v>854783</v>
      </c>
      <c r="Q74">
        <v>835206</v>
      </c>
      <c r="R74">
        <v>838597</v>
      </c>
    </row>
    <row r="75" spans="2:18" x14ac:dyDescent="0.25">
      <c r="B75" s="1">
        <v>1190381.99999981</v>
      </c>
      <c r="C75">
        <v>677340</v>
      </c>
      <c r="D75">
        <v>850195</v>
      </c>
      <c r="E75">
        <v>767337</v>
      </c>
      <c r="F75">
        <v>757984</v>
      </c>
      <c r="G75">
        <v>956587</v>
      </c>
      <c r="H75">
        <v>945480</v>
      </c>
      <c r="I75">
        <v>800771</v>
      </c>
      <c r="J75">
        <v>795308</v>
      </c>
      <c r="K75">
        <v>763639</v>
      </c>
      <c r="L75">
        <v>837694</v>
      </c>
      <c r="M75">
        <v>822767</v>
      </c>
      <c r="N75">
        <v>857175</v>
      </c>
      <c r="O75">
        <v>848983</v>
      </c>
      <c r="P75">
        <v>830738</v>
      </c>
      <c r="Q75">
        <v>807797</v>
      </c>
      <c r="R75">
        <v>841826</v>
      </c>
    </row>
    <row r="76" spans="2:18" x14ac:dyDescent="0.25">
      <c r="B76" s="1">
        <v>1199466</v>
      </c>
      <c r="C76">
        <v>603919</v>
      </c>
      <c r="D76">
        <v>856579</v>
      </c>
      <c r="E76">
        <v>718751</v>
      </c>
      <c r="F76">
        <v>746574</v>
      </c>
      <c r="G76">
        <v>974628</v>
      </c>
      <c r="H76">
        <v>958960</v>
      </c>
      <c r="I76">
        <v>823826</v>
      </c>
      <c r="J76">
        <v>823037</v>
      </c>
      <c r="K76">
        <v>775784</v>
      </c>
      <c r="L76">
        <v>824989</v>
      </c>
      <c r="M76">
        <v>781859</v>
      </c>
      <c r="N76">
        <v>785422</v>
      </c>
      <c r="O76">
        <v>856357</v>
      </c>
      <c r="P76">
        <v>849471</v>
      </c>
      <c r="Q76">
        <v>818483</v>
      </c>
      <c r="R76">
        <v>825698</v>
      </c>
    </row>
    <row r="77" spans="2:18" x14ac:dyDescent="0.25">
      <c r="B77" s="1">
        <v>1194924</v>
      </c>
      <c r="C77">
        <v>663659</v>
      </c>
      <c r="D77">
        <v>857572</v>
      </c>
      <c r="E77">
        <v>758034</v>
      </c>
      <c r="F77">
        <v>771439</v>
      </c>
      <c r="G77">
        <v>977396</v>
      </c>
      <c r="H77">
        <v>965622</v>
      </c>
      <c r="I77">
        <v>806194</v>
      </c>
      <c r="J77">
        <v>798037</v>
      </c>
      <c r="K77">
        <v>735469</v>
      </c>
      <c r="L77">
        <v>860285</v>
      </c>
      <c r="M77">
        <v>808541</v>
      </c>
      <c r="N77">
        <v>785558</v>
      </c>
      <c r="O77">
        <v>860483</v>
      </c>
      <c r="P77">
        <v>896192</v>
      </c>
      <c r="Q77">
        <v>798690</v>
      </c>
      <c r="R77">
        <v>812266</v>
      </c>
    </row>
    <row r="78" spans="2:18" x14ac:dyDescent="0.25">
      <c r="B78" s="1">
        <v>1229471</v>
      </c>
      <c r="C78">
        <v>664398</v>
      </c>
      <c r="D78">
        <v>869266</v>
      </c>
      <c r="E78">
        <v>752084</v>
      </c>
      <c r="F78">
        <v>783441</v>
      </c>
      <c r="G78">
        <v>988741</v>
      </c>
      <c r="H78">
        <v>978412</v>
      </c>
      <c r="I78">
        <v>814092</v>
      </c>
      <c r="J78">
        <v>801818</v>
      </c>
      <c r="K78">
        <v>744659</v>
      </c>
      <c r="L78">
        <v>831215</v>
      </c>
      <c r="M78">
        <v>809912</v>
      </c>
      <c r="N78">
        <v>810087</v>
      </c>
      <c r="O78">
        <v>846154</v>
      </c>
      <c r="P78">
        <v>854734</v>
      </c>
      <c r="Q78">
        <v>846030</v>
      </c>
      <c r="R78">
        <v>846544</v>
      </c>
    </row>
    <row r="79" spans="2:18" x14ac:dyDescent="0.25">
      <c r="B79" s="1">
        <v>1211784</v>
      </c>
      <c r="C79">
        <v>644108</v>
      </c>
      <c r="D79">
        <v>853388</v>
      </c>
      <c r="E79">
        <v>756479</v>
      </c>
      <c r="F79">
        <v>758540</v>
      </c>
      <c r="G79">
        <v>961704</v>
      </c>
      <c r="H79">
        <v>953428</v>
      </c>
      <c r="I79">
        <v>794974</v>
      </c>
      <c r="J79">
        <v>789057</v>
      </c>
      <c r="K79">
        <v>750944</v>
      </c>
      <c r="L79">
        <v>875426</v>
      </c>
      <c r="M79">
        <v>807615</v>
      </c>
      <c r="N79">
        <v>809727</v>
      </c>
      <c r="O79">
        <v>921315</v>
      </c>
      <c r="P79">
        <v>878779</v>
      </c>
      <c r="Q79">
        <v>798620</v>
      </c>
      <c r="R79">
        <v>795811</v>
      </c>
    </row>
    <row r="80" spans="2:18" x14ac:dyDescent="0.25">
      <c r="B80" s="1">
        <v>1076693.99999996</v>
      </c>
      <c r="C80">
        <v>626198</v>
      </c>
      <c r="D80">
        <v>840864</v>
      </c>
      <c r="E80">
        <v>714690</v>
      </c>
      <c r="F80">
        <v>757820</v>
      </c>
      <c r="G80">
        <v>953244</v>
      </c>
      <c r="H80">
        <v>942666</v>
      </c>
      <c r="I80">
        <v>798764</v>
      </c>
      <c r="J80">
        <v>787273</v>
      </c>
      <c r="K80">
        <v>718074</v>
      </c>
      <c r="L80">
        <v>844700</v>
      </c>
      <c r="M80">
        <v>777194</v>
      </c>
      <c r="N80">
        <v>788998</v>
      </c>
      <c r="O80">
        <v>878860</v>
      </c>
      <c r="P80">
        <v>852637</v>
      </c>
      <c r="Q80">
        <v>813009</v>
      </c>
      <c r="R80">
        <v>796494</v>
      </c>
    </row>
    <row r="81" spans="1:18" x14ac:dyDescent="0.25">
      <c r="B81" s="1">
        <v>1198333</v>
      </c>
      <c r="C81">
        <v>662552</v>
      </c>
      <c r="D81">
        <v>871846</v>
      </c>
      <c r="E81">
        <v>730684</v>
      </c>
      <c r="F81">
        <v>773393</v>
      </c>
      <c r="G81">
        <v>979005</v>
      </c>
      <c r="H81">
        <v>972621</v>
      </c>
      <c r="I81">
        <v>797308</v>
      </c>
      <c r="J81">
        <v>799887</v>
      </c>
      <c r="K81">
        <v>747554</v>
      </c>
      <c r="L81">
        <v>841710</v>
      </c>
      <c r="M81">
        <v>817954</v>
      </c>
      <c r="N81">
        <v>822650</v>
      </c>
      <c r="O81">
        <v>857078</v>
      </c>
      <c r="P81">
        <v>872126</v>
      </c>
      <c r="Q81">
        <v>820478</v>
      </c>
      <c r="R81">
        <v>826090</v>
      </c>
    </row>
    <row r="82" spans="1:18" x14ac:dyDescent="0.25">
      <c r="B82" s="1">
        <v>1180194</v>
      </c>
      <c r="C82">
        <v>629988</v>
      </c>
      <c r="D82">
        <v>840430</v>
      </c>
      <c r="E82">
        <v>721786</v>
      </c>
      <c r="F82">
        <v>738773</v>
      </c>
      <c r="G82">
        <v>966632</v>
      </c>
      <c r="H82">
        <v>951933</v>
      </c>
      <c r="I82">
        <v>800978</v>
      </c>
      <c r="J82">
        <v>790485</v>
      </c>
      <c r="K82">
        <v>732225</v>
      </c>
      <c r="L82">
        <v>825687</v>
      </c>
      <c r="M82">
        <v>791168</v>
      </c>
      <c r="N82">
        <v>785183</v>
      </c>
      <c r="O82">
        <v>884574</v>
      </c>
      <c r="P82">
        <v>852561</v>
      </c>
      <c r="Q82">
        <v>756576</v>
      </c>
      <c r="R82">
        <v>754784</v>
      </c>
    </row>
    <row r="83" spans="1:18" x14ac:dyDescent="0.25">
      <c r="B83" s="1">
        <v>1218501</v>
      </c>
      <c r="C83">
        <v>653673</v>
      </c>
      <c r="D83">
        <v>859977</v>
      </c>
      <c r="E83">
        <v>745785</v>
      </c>
      <c r="F83">
        <v>761390</v>
      </c>
      <c r="G83">
        <v>986012</v>
      </c>
      <c r="H83">
        <v>973199</v>
      </c>
      <c r="I83">
        <v>823476</v>
      </c>
      <c r="J83">
        <v>815245</v>
      </c>
      <c r="K83">
        <v>744731</v>
      </c>
      <c r="L83">
        <v>831466</v>
      </c>
      <c r="M83">
        <v>824001</v>
      </c>
      <c r="N83">
        <v>803528</v>
      </c>
      <c r="O83">
        <v>864550</v>
      </c>
      <c r="P83">
        <v>848178</v>
      </c>
      <c r="Q83">
        <v>838579</v>
      </c>
      <c r="R83">
        <v>803830</v>
      </c>
    </row>
    <row r="84" spans="1:18" x14ac:dyDescent="0.25">
      <c r="B84" s="1">
        <v>1184039</v>
      </c>
      <c r="C84">
        <v>608056</v>
      </c>
      <c r="D84">
        <v>833205</v>
      </c>
      <c r="E84">
        <v>696630</v>
      </c>
      <c r="F84">
        <v>734946</v>
      </c>
      <c r="G84">
        <v>947075</v>
      </c>
      <c r="H84">
        <v>934178</v>
      </c>
      <c r="I84">
        <v>791878</v>
      </c>
      <c r="J84">
        <v>787048</v>
      </c>
      <c r="K84">
        <v>722457</v>
      </c>
      <c r="L84">
        <v>770997</v>
      </c>
      <c r="M84">
        <v>794344</v>
      </c>
      <c r="N84">
        <v>781819</v>
      </c>
      <c r="O84">
        <v>835778</v>
      </c>
      <c r="P84">
        <v>818253</v>
      </c>
      <c r="Q84">
        <v>788920</v>
      </c>
      <c r="R84">
        <v>785274</v>
      </c>
    </row>
    <row r="85" spans="1:18" x14ac:dyDescent="0.25">
      <c r="B85" s="1">
        <v>1163049.99999981</v>
      </c>
      <c r="C85">
        <v>658753</v>
      </c>
      <c r="D85">
        <v>871875</v>
      </c>
      <c r="E85">
        <v>762023</v>
      </c>
      <c r="F85">
        <v>756354</v>
      </c>
      <c r="G85">
        <v>973849</v>
      </c>
      <c r="H85">
        <v>957958</v>
      </c>
      <c r="I85">
        <v>817346</v>
      </c>
      <c r="J85">
        <v>827930</v>
      </c>
      <c r="K85">
        <v>776090</v>
      </c>
      <c r="L85">
        <v>856542</v>
      </c>
      <c r="M85">
        <v>816996</v>
      </c>
      <c r="N85">
        <v>841017</v>
      </c>
      <c r="O85">
        <v>885272</v>
      </c>
      <c r="P85">
        <v>856798</v>
      </c>
      <c r="Q85">
        <v>797989</v>
      </c>
      <c r="R85">
        <v>827916</v>
      </c>
    </row>
    <row r="86" spans="1:18" x14ac:dyDescent="0.25">
      <c r="B86" s="1">
        <v>1135370.99999981</v>
      </c>
      <c r="C86">
        <v>692008</v>
      </c>
      <c r="D86">
        <v>841489</v>
      </c>
      <c r="E86">
        <v>756588</v>
      </c>
      <c r="F86">
        <v>780794</v>
      </c>
      <c r="G86">
        <v>931156</v>
      </c>
      <c r="H86">
        <v>923355</v>
      </c>
      <c r="I86">
        <v>784424</v>
      </c>
      <c r="J86">
        <v>778214</v>
      </c>
      <c r="K86">
        <v>725532</v>
      </c>
      <c r="L86">
        <v>835140</v>
      </c>
      <c r="M86">
        <v>757989</v>
      </c>
      <c r="N86">
        <v>794801</v>
      </c>
      <c r="O86">
        <v>844136</v>
      </c>
      <c r="P86">
        <v>835006</v>
      </c>
      <c r="Q86">
        <v>768974</v>
      </c>
      <c r="R86">
        <v>769739</v>
      </c>
    </row>
    <row r="87" spans="1:18" x14ac:dyDescent="0.25">
      <c r="B87" s="1">
        <v>1246100</v>
      </c>
      <c r="C87">
        <v>654821</v>
      </c>
      <c r="D87">
        <v>854722</v>
      </c>
      <c r="E87">
        <v>756089</v>
      </c>
      <c r="F87">
        <v>765753</v>
      </c>
      <c r="G87">
        <v>957868</v>
      </c>
      <c r="H87">
        <v>950465</v>
      </c>
      <c r="I87">
        <v>804468</v>
      </c>
      <c r="J87">
        <v>805031</v>
      </c>
      <c r="K87">
        <v>771382</v>
      </c>
      <c r="L87">
        <v>849028</v>
      </c>
      <c r="M87">
        <v>810383</v>
      </c>
      <c r="N87">
        <v>837183</v>
      </c>
      <c r="O87">
        <v>864754</v>
      </c>
      <c r="P87">
        <v>852837</v>
      </c>
      <c r="Q87">
        <v>826469</v>
      </c>
      <c r="R87">
        <v>813108</v>
      </c>
    </row>
    <row r="88" spans="1:18" x14ac:dyDescent="0.25">
      <c r="B88" s="1">
        <v>1124798</v>
      </c>
      <c r="C88">
        <v>601874</v>
      </c>
      <c r="D88">
        <v>845743</v>
      </c>
      <c r="E88">
        <v>711199</v>
      </c>
      <c r="F88">
        <v>733561</v>
      </c>
      <c r="G88">
        <v>966685</v>
      </c>
      <c r="H88">
        <v>959230</v>
      </c>
      <c r="I88">
        <v>795352</v>
      </c>
      <c r="J88">
        <v>797310</v>
      </c>
      <c r="K88">
        <v>735929</v>
      </c>
      <c r="L88">
        <v>828384</v>
      </c>
      <c r="M88">
        <v>797523</v>
      </c>
      <c r="N88">
        <v>771445</v>
      </c>
      <c r="O88">
        <v>819225</v>
      </c>
      <c r="P88">
        <v>835952</v>
      </c>
      <c r="Q88">
        <v>780219</v>
      </c>
      <c r="R88">
        <v>787499</v>
      </c>
    </row>
    <row r="89" spans="1:18" x14ac:dyDescent="0.25">
      <c r="B89" s="1">
        <v>1170344</v>
      </c>
      <c r="C89">
        <v>667446</v>
      </c>
      <c r="D89">
        <v>847759</v>
      </c>
      <c r="E89">
        <v>725858</v>
      </c>
      <c r="F89">
        <v>786197</v>
      </c>
      <c r="G89">
        <v>939746</v>
      </c>
      <c r="H89">
        <v>920958</v>
      </c>
      <c r="I89">
        <v>799029</v>
      </c>
      <c r="J89">
        <v>790034</v>
      </c>
      <c r="K89">
        <v>744666</v>
      </c>
      <c r="L89">
        <v>840809</v>
      </c>
      <c r="M89">
        <v>781561</v>
      </c>
      <c r="N89">
        <v>793549</v>
      </c>
      <c r="O89">
        <v>845815</v>
      </c>
      <c r="P89">
        <v>856756</v>
      </c>
      <c r="Q89">
        <v>791018</v>
      </c>
      <c r="R89">
        <v>771320</v>
      </c>
    </row>
    <row r="90" spans="1:18" x14ac:dyDescent="0.25">
      <c r="B90" s="1">
        <v>1251856</v>
      </c>
      <c r="C90">
        <v>642696</v>
      </c>
      <c r="D90">
        <v>852680</v>
      </c>
      <c r="E90">
        <v>734493</v>
      </c>
      <c r="F90">
        <v>748333</v>
      </c>
      <c r="G90">
        <v>971186</v>
      </c>
      <c r="H90">
        <v>957752</v>
      </c>
      <c r="I90">
        <v>808606</v>
      </c>
      <c r="J90">
        <v>809546</v>
      </c>
      <c r="K90">
        <v>744915</v>
      </c>
      <c r="L90">
        <v>846528</v>
      </c>
      <c r="M90">
        <v>814684</v>
      </c>
      <c r="N90">
        <v>793474</v>
      </c>
      <c r="O90">
        <v>826951</v>
      </c>
      <c r="P90">
        <v>847843</v>
      </c>
      <c r="Q90">
        <v>807344</v>
      </c>
      <c r="R90">
        <v>797469</v>
      </c>
    </row>
    <row r="91" spans="1:18" x14ac:dyDescent="0.25">
      <c r="B91" s="1">
        <v>1228481</v>
      </c>
      <c r="C91">
        <v>648808</v>
      </c>
      <c r="D91">
        <v>861808</v>
      </c>
      <c r="E91">
        <v>745494</v>
      </c>
      <c r="F91">
        <v>759791</v>
      </c>
      <c r="G91">
        <v>987074</v>
      </c>
      <c r="H91">
        <v>976517</v>
      </c>
      <c r="I91">
        <v>810290</v>
      </c>
      <c r="J91">
        <v>805460</v>
      </c>
      <c r="K91">
        <v>730483</v>
      </c>
      <c r="L91">
        <v>812039</v>
      </c>
      <c r="M91">
        <v>762957</v>
      </c>
      <c r="N91">
        <v>798461</v>
      </c>
      <c r="O91">
        <v>868022</v>
      </c>
      <c r="P91">
        <v>856248</v>
      </c>
      <c r="Q91">
        <v>832604</v>
      </c>
      <c r="R91">
        <v>841030</v>
      </c>
    </row>
    <row r="92" spans="1:18" x14ac:dyDescent="0.25">
      <c r="A92" t="s">
        <v>1026</v>
      </c>
      <c r="B92" s="1">
        <f>AVERAGE(B2:B91)</f>
        <v>1203504.8444444279</v>
      </c>
      <c r="C92">
        <f>AVERAGE(C2:C91)</f>
        <v>649644.14444444445</v>
      </c>
      <c r="D92">
        <f t="shared" ref="D92:R92" si="0">AVERAGE(D2:D91)</f>
        <v>852486.5</v>
      </c>
      <c r="E92">
        <f t="shared" si="0"/>
        <v>739650.5555555555</v>
      </c>
      <c r="F92">
        <f t="shared" si="0"/>
        <v>760117.14444444445</v>
      </c>
      <c r="G92">
        <f t="shared" si="0"/>
        <v>961895.38888888888</v>
      </c>
      <c r="H92">
        <f t="shared" si="0"/>
        <v>949787.7111111111</v>
      </c>
      <c r="I92">
        <f t="shared" si="0"/>
        <v>806117.18888888892</v>
      </c>
      <c r="J92">
        <f t="shared" si="0"/>
        <v>802797.02222222218</v>
      </c>
      <c r="K92">
        <f t="shared" si="0"/>
        <v>749650.22222222225</v>
      </c>
      <c r="L92">
        <f t="shared" si="0"/>
        <v>828462.51111111115</v>
      </c>
      <c r="M92">
        <f t="shared" si="0"/>
        <v>803346.4222222222</v>
      </c>
      <c r="N92">
        <f t="shared" si="0"/>
        <v>802867.87777777773</v>
      </c>
      <c r="O92">
        <f t="shared" si="0"/>
        <v>845925.32222222222</v>
      </c>
      <c r="P92">
        <f t="shared" si="0"/>
        <v>842762.67777777778</v>
      </c>
      <c r="Q92">
        <f t="shared" si="0"/>
        <v>809623.1555555556</v>
      </c>
      <c r="R92">
        <f t="shared" si="0"/>
        <v>807990.3444444444</v>
      </c>
    </row>
    <row r="93" spans="1:18" x14ac:dyDescent="0.25">
      <c r="A93" t="s">
        <v>1027</v>
      </c>
      <c r="B93">
        <f>MEDIAN(B2:B91)</f>
        <v>1204142.99999998</v>
      </c>
      <c r="C93">
        <f t="shared" ref="C93:R93" si="1">MEDIAN(C2:C91)</f>
        <v>650647.5</v>
      </c>
      <c r="D93">
        <f t="shared" si="1"/>
        <v>854578</v>
      </c>
      <c r="E93">
        <f t="shared" si="1"/>
        <v>738400</v>
      </c>
      <c r="F93">
        <f t="shared" si="1"/>
        <v>759939</v>
      </c>
      <c r="G93">
        <f t="shared" si="1"/>
        <v>965722.5</v>
      </c>
      <c r="H93">
        <f t="shared" si="1"/>
        <v>951847.5</v>
      </c>
      <c r="I93">
        <f t="shared" si="1"/>
        <v>804301</v>
      </c>
      <c r="J93">
        <f t="shared" si="1"/>
        <v>800049.5</v>
      </c>
      <c r="K93">
        <f t="shared" si="1"/>
        <v>745117.5</v>
      </c>
      <c r="L93">
        <f t="shared" si="1"/>
        <v>828874</v>
      </c>
      <c r="M93">
        <f t="shared" si="1"/>
        <v>806603</v>
      </c>
      <c r="N93">
        <f t="shared" si="1"/>
        <v>802808</v>
      </c>
      <c r="O93">
        <f t="shared" si="1"/>
        <v>844456.5</v>
      </c>
      <c r="P93">
        <f t="shared" si="1"/>
        <v>845959.5</v>
      </c>
      <c r="Q93">
        <f t="shared" si="1"/>
        <v>806706.5</v>
      </c>
      <c r="R93">
        <f t="shared" si="1"/>
        <v>804781</v>
      </c>
    </row>
    <row r="95" spans="1:18" x14ac:dyDescent="0.25">
      <c r="A95" t="s">
        <v>105</v>
      </c>
      <c r="B95" t="s">
        <v>1024</v>
      </c>
    </row>
    <row r="96" spans="1:18" x14ac:dyDescent="0.25">
      <c r="B96" s="1">
        <v>1113016</v>
      </c>
      <c r="C96">
        <v>617538</v>
      </c>
      <c r="D96">
        <v>820211</v>
      </c>
      <c r="E96">
        <v>687495</v>
      </c>
      <c r="F96">
        <v>726990</v>
      </c>
      <c r="G96">
        <v>767824</v>
      </c>
      <c r="H96">
        <v>744721</v>
      </c>
      <c r="I96">
        <v>764835</v>
      </c>
      <c r="J96">
        <v>754013</v>
      </c>
      <c r="K96">
        <v>730438</v>
      </c>
      <c r="L96">
        <v>785552</v>
      </c>
      <c r="M96">
        <v>767895</v>
      </c>
      <c r="N96">
        <v>739517</v>
      </c>
      <c r="O96">
        <v>827674</v>
      </c>
      <c r="P96">
        <v>833920</v>
      </c>
      <c r="Q96">
        <v>726812</v>
      </c>
      <c r="R96">
        <v>723532</v>
      </c>
    </row>
    <row r="97" spans="2:18" x14ac:dyDescent="0.25">
      <c r="B97" s="1">
        <v>1231250</v>
      </c>
      <c r="C97">
        <v>686475</v>
      </c>
      <c r="D97">
        <v>867644</v>
      </c>
      <c r="E97">
        <v>757405</v>
      </c>
      <c r="F97">
        <v>795693</v>
      </c>
      <c r="G97">
        <v>815887</v>
      </c>
      <c r="H97">
        <v>787171</v>
      </c>
      <c r="I97">
        <v>805529</v>
      </c>
      <c r="J97">
        <v>784154</v>
      </c>
      <c r="K97">
        <v>794270</v>
      </c>
      <c r="L97">
        <v>776713</v>
      </c>
      <c r="M97">
        <v>804088</v>
      </c>
      <c r="N97">
        <v>790546</v>
      </c>
      <c r="O97">
        <v>808242</v>
      </c>
      <c r="P97">
        <v>796859</v>
      </c>
      <c r="Q97">
        <v>781658</v>
      </c>
      <c r="R97">
        <v>791428</v>
      </c>
    </row>
    <row r="98" spans="2:18" x14ac:dyDescent="0.25">
      <c r="B98" s="1">
        <v>1279432</v>
      </c>
      <c r="C98">
        <v>702859</v>
      </c>
      <c r="D98">
        <v>893063</v>
      </c>
      <c r="E98">
        <v>783841</v>
      </c>
      <c r="F98">
        <v>821341</v>
      </c>
      <c r="G98">
        <v>821427</v>
      </c>
      <c r="H98">
        <v>804455</v>
      </c>
      <c r="I98">
        <v>816799</v>
      </c>
      <c r="J98">
        <v>814136</v>
      </c>
      <c r="K98">
        <v>787425</v>
      </c>
      <c r="L98">
        <v>818840</v>
      </c>
      <c r="M98">
        <v>792160</v>
      </c>
      <c r="N98">
        <v>811514</v>
      </c>
      <c r="O98">
        <v>833841</v>
      </c>
      <c r="P98">
        <v>852505</v>
      </c>
      <c r="Q98">
        <v>850538</v>
      </c>
      <c r="R98">
        <v>838039</v>
      </c>
    </row>
    <row r="99" spans="2:18" x14ac:dyDescent="0.25">
      <c r="B99" s="1">
        <v>1241954.9999998501</v>
      </c>
      <c r="C99">
        <v>674494</v>
      </c>
      <c r="D99">
        <v>888316</v>
      </c>
      <c r="E99">
        <v>784017</v>
      </c>
      <c r="F99">
        <v>789854</v>
      </c>
      <c r="G99">
        <v>794441</v>
      </c>
      <c r="H99">
        <v>800855</v>
      </c>
      <c r="I99">
        <v>790168</v>
      </c>
      <c r="J99">
        <v>791264</v>
      </c>
      <c r="K99">
        <v>771037</v>
      </c>
      <c r="L99">
        <v>794598</v>
      </c>
      <c r="M99">
        <v>825111</v>
      </c>
      <c r="N99">
        <v>812185</v>
      </c>
      <c r="O99">
        <v>818572</v>
      </c>
      <c r="P99">
        <v>818741</v>
      </c>
      <c r="Q99">
        <v>843171</v>
      </c>
      <c r="R99">
        <v>822738</v>
      </c>
    </row>
    <row r="100" spans="2:18" x14ac:dyDescent="0.25">
      <c r="B100" s="1">
        <v>1240997</v>
      </c>
      <c r="C100">
        <v>685720</v>
      </c>
      <c r="D100">
        <v>869296</v>
      </c>
      <c r="E100">
        <v>767034</v>
      </c>
      <c r="F100">
        <v>795369</v>
      </c>
      <c r="G100">
        <v>802220</v>
      </c>
      <c r="H100">
        <v>817740</v>
      </c>
      <c r="I100">
        <v>787235</v>
      </c>
      <c r="J100">
        <v>782146</v>
      </c>
      <c r="K100">
        <v>768646</v>
      </c>
      <c r="L100">
        <v>789475</v>
      </c>
      <c r="M100">
        <v>748664</v>
      </c>
      <c r="N100">
        <v>780042</v>
      </c>
      <c r="O100">
        <v>813168</v>
      </c>
      <c r="P100">
        <v>812195</v>
      </c>
      <c r="Q100">
        <v>851653</v>
      </c>
      <c r="R100">
        <v>851832</v>
      </c>
    </row>
    <row r="101" spans="2:18" x14ac:dyDescent="0.25">
      <c r="B101" s="1">
        <v>1268705</v>
      </c>
      <c r="C101">
        <v>708851</v>
      </c>
      <c r="D101">
        <v>875932</v>
      </c>
      <c r="E101">
        <v>804431</v>
      </c>
      <c r="F101">
        <v>803814</v>
      </c>
      <c r="G101">
        <v>793662</v>
      </c>
      <c r="H101">
        <v>771447</v>
      </c>
      <c r="I101">
        <v>756147</v>
      </c>
      <c r="J101">
        <v>750165</v>
      </c>
      <c r="K101">
        <v>760292</v>
      </c>
      <c r="L101">
        <v>808989</v>
      </c>
      <c r="M101">
        <v>818064</v>
      </c>
      <c r="N101">
        <v>799609</v>
      </c>
      <c r="O101">
        <v>815061</v>
      </c>
      <c r="P101">
        <v>832964</v>
      </c>
      <c r="Q101">
        <v>840088</v>
      </c>
      <c r="R101">
        <v>870835</v>
      </c>
    </row>
    <row r="102" spans="2:18" x14ac:dyDescent="0.25">
      <c r="B102" s="1">
        <v>1292609</v>
      </c>
      <c r="C102">
        <v>661663</v>
      </c>
      <c r="D102">
        <v>880621</v>
      </c>
      <c r="E102">
        <v>740188</v>
      </c>
      <c r="F102">
        <v>777083</v>
      </c>
      <c r="G102">
        <v>869883</v>
      </c>
      <c r="H102">
        <v>860333</v>
      </c>
      <c r="I102">
        <v>797734</v>
      </c>
      <c r="J102">
        <v>793712</v>
      </c>
      <c r="K102">
        <v>749793</v>
      </c>
      <c r="L102">
        <v>816703</v>
      </c>
      <c r="M102">
        <v>773216</v>
      </c>
      <c r="N102">
        <v>755616</v>
      </c>
      <c r="O102">
        <v>864305</v>
      </c>
      <c r="P102">
        <v>860675</v>
      </c>
      <c r="Q102">
        <v>816169</v>
      </c>
      <c r="R102">
        <v>810728</v>
      </c>
    </row>
    <row r="103" spans="2:18" x14ac:dyDescent="0.25">
      <c r="B103" s="1">
        <v>1072848</v>
      </c>
      <c r="C103">
        <v>613421</v>
      </c>
      <c r="D103">
        <v>792170</v>
      </c>
      <c r="E103">
        <v>706633</v>
      </c>
      <c r="F103">
        <v>722799</v>
      </c>
      <c r="G103">
        <v>717703</v>
      </c>
      <c r="H103">
        <v>729451</v>
      </c>
      <c r="I103">
        <v>674883</v>
      </c>
      <c r="J103">
        <v>685244</v>
      </c>
      <c r="K103">
        <v>658019</v>
      </c>
      <c r="L103">
        <v>723020</v>
      </c>
      <c r="M103">
        <v>710452</v>
      </c>
      <c r="N103">
        <v>715672</v>
      </c>
      <c r="O103">
        <v>781208</v>
      </c>
      <c r="P103">
        <v>780688</v>
      </c>
      <c r="Q103">
        <v>729670</v>
      </c>
      <c r="R103">
        <v>733687</v>
      </c>
    </row>
    <row r="104" spans="2:18" x14ac:dyDescent="0.25">
      <c r="B104" s="1">
        <v>1265848</v>
      </c>
      <c r="C104">
        <v>700004</v>
      </c>
      <c r="D104">
        <v>886235</v>
      </c>
      <c r="E104">
        <v>779354</v>
      </c>
      <c r="F104">
        <v>794642</v>
      </c>
      <c r="G104">
        <v>835000</v>
      </c>
      <c r="H104">
        <v>827011</v>
      </c>
      <c r="I104">
        <v>772815</v>
      </c>
      <c r="J104">
        <v>788836</v>
      </c>
      <c r="K104">
        <v>762526</v>
      </c>
      <c r="L104">
        <v>798294</v>
      </c>
      <c r="M104">
        <v>782206</v>
      </c>
      <c r="N104">
        <v>784248</v>
      </c>
      <c r="O104">
        <v>851478</v>
      </c>
      <c r="P104">
        <v>842672</v>
      </c>
      <c r="Q104">
        <v>798907</v>
      </c>
      <c r="R104">
        <v>808060</v>
      </c>
    </row>
    <row r="105" spans="2:18" x14ac:dyDescent="0.25">
      <c r="B105" s="1">
        <v>1355839</v>
      </c>
      <c r="C105">
        <v>666513</v>
      </c>
      <c r="D105">
        <v>891677</v>
      </c>
      <c r="E105">
        <v>773006</v>
      </c>
      <c r="F105">
        <v>789065</v>
      </c>
      <c r="G105">
        <v>829085</v>
      </c>
      <c r="H105">
        <v>820448</v>
      </c>
      <c r="I105">
        <v>805294</v>
      </c>
      <c r="J105">
        <v>789532</v>
      </c>
      <c r="K105">
        <v>779711</v>
      </c>
      <c r="L105">
        <v>758546</v>
      </c>
      <c r="M105">
        <v>812230</v>
      </c>
      <c r="N105">
        <v>762531</v>
      </c>
      <c r="O105">
        <v>819326</v>
      </c>
      <c r="P105">
        <v>815074</v>
      </c>
      <c r="Q105">
        <v>867329</v>
      </c>
      <c r="R105">
        <v>862887</v>
      </c>
    </row>
    <row r="106" spans="2:18" x14ac:dyDescent="0.25">
      <c r="B106" s="1">
        <v>1182700</v>
      </c>
      <c r="C106">
        <v>630201</v>
      </c>
      <c r="D106">
        <v>841013</v>
      </c>
      <c r="E106">
        <v>707274</v>
      </c>
      <c r="F106">
        <v>752160</v>
      </c>
      <c r="G106">
        <v>769792</v>
      </c>
      <c r="H106">
        <v>757092</v>
      </c>
      <c r="I106">
        <v>752886</v>
      </c>
      <c r="J106">
        <v>742395</v>
      </c>
      <c r="K106">
        <v>750988</v>
      </c>
      <c r="L106">
        <v>765665</v>
      </c>
      <c r="M106">
        <v>749292</v>
      </c>
      <c r="N106">
        <v>736333</v>
      </c>
      <c r="O106">
        <v>831703</v>
      </c>
      <c r="P106">
        <v>824052</v>
      </c>
      <c r="Q106">
        <v>789027</v>
      </c>
      <c r="R106">
        <v>762259</v>
      </c>
    </row>
    <row r="107" spans="2:18" x14ac:dyDescent="0.25">
      <c r="B107" s="1">
        <v>1202070</v>
      </c>
      <c r="C107">
        <v>668354</v>
      </c>
      <c r="D107">
        <v>852189</v>
      </c>
      <c r="E107">
        <v>732822</v>
      </c>
      <c r="F107">
        <v>776640</v>
      </c>
      <c r="G107">
        <v>769880</v>
      </c>
      <c r="H107">
        <v>750703</v>
      </c>
      <c r="I107">
        <v>733709</v>
      </c>
      <c r="J107">
        <v>738136</v>
      </c>
      <c r="K107">
        <v>731338</v>
      </c>
      <c r="L107">
        <v>812363</v>
      </c>
      <c r="M107">
        <v>745215</v>
      </c>
      <c r="N107">
        <v>762194</v>
      </c>
      <c r="O107">
        <v>842971</v>
      </c>
      <c r="P107">
        <v>828491</v>
      </c>
      <c r="Q107">
        <v>777894</v>
      </c>
      <c r="R107">
        <v>766970</v>
      </c>
    </row>
    <row r="108" spans="2:18" x14ac:dyDescent="0.25">
      <c r="B108" s="1">
        <v>1232860</v>
      </c>
      <c r="C108">
        <v>694857</v>
      </c>
      <c r="D108">
        <v>851559</v>
      </c>
      <c r="E108">
        <v>765460</v>
      </c>
      <c r="F108">
        <v>779297</v>
      </c>
      <c r="G108">
        <v>814530</v>
      </c>
      <c r="H108">
        <v>804810</v>
      </c>
      <c r="I108">
        <v>757453</v>
      </c>
      <c r="J108">
        <v>745156</v>
      </c>
      <c r="K108">
        <v>722210</v>
      </c>
      <c r="L108">
        <v>802317</v>
      </c>
      <c r="M108">
        <v>782045</v>
      </c>
      <c r="N108">
        <v>791116</v>
      </c>
      <c r="O108">
        <v>799929</v>
      </c>
      <c r="P108">
        <v>798426</v>
      </c>
      <c r="Q108">
        <v>780950</v>
      </c>
      <c r="R108">
        <v>781048</v>
      </c>
    </row>
    <row r="109" spans="2:18" x14ac:dyDescent="0.25">
      <c r="B109" s="1">
        <v>1234917</v>
      </c>
      <c r="C109">
        <v>644699</v>
      </c>
      <c r="D109">
        <v>830148</v>
      </c>
      <c r="E109">
        <v>731314</v>
      </c>
      <c r="F109">
        <v>743854</v>
      </c>
      <c r="G109">
        <v>785432</v>
      </c>
      <c r="H109">
        <v>782531</v>
      </c>
      <c r="I109">
        <v>738365</v>
      </c>
      <c r="J109">
        <v>740406</v>
      </c>
      <c r="K109">
        <v>699107</v>
      </c>
      <c r="L109">
        <v>780303</v>
      </c>
      <c r="M109">
        <v>760077</v>
      </c>
      <c r="N109">
        <v>763824</v>
      </c>
      <c r="O109">
        <v>804870</v>
      </c>
      <c r="P109">
        <v>809739</v>
      </c>
      <c r="Q109">
        <v>789559</v>
      </c>
      <c r="R109">
        <v>791854</v>
      </c>
    </row>
    <row r="110" spans="2:18" x14ac:dyDescent="0.25">
      <c r="B110" s="1">
        <v>1201208</v>
      </c>
      <c r="C110">
        <v>629971</v>
      </c>
      <c r="D110">
        <v>835703</v>
      </c>
      <c r="E110">
        <v>739829</v>
      </c>
      <c r="F110">
        <v>744443</v>
      </c>
      <c r="G110">
        <v>790163</v>
      </c>
      <c r="H110">
        <v>760831</v>
      </c>
      <c r="I110">
        <v>746366</v>
      </c>
      <c r="J110">
        <v>730554</v>
      </c>
      <c r="K110">
        <v>718508</v>
      </c>
      <c r="L110">
        <v>783682</v>
      </c>
      <c r="M110">
        <v>775334</v>
      </c>
      <c r="N110">
        <v>751067</v>
      </c>
      <c r="O110">
        <v>805556</v>
      </c>
      <c r="P110">
        <v>788803</v>
      </c>
      <c r="Q110">
        <v>774485</v>
      </c>
      <c r="R110">
        <v>755228</v>
      </c>
    </row>
    <row r="111" spans="2:18" x14ac:dyDescent="0.25">
      <c r="B111" s="1">
        <v>1182636</v>
      </c>
      <c r="C111">
        <v>670004</v>
      </c>
      <c r="D111">
        <v>866306</v>
      </c>
      <c r="E111">
        <v>765340</v>
      </c>
      <c r="F111">
        <v>769517</v>
      </c>
      <c r="G111">
        <v>786723</v>
      </c>
      <c r="H111">
        <v>771808</v>
      </c>
      <c r="I111">
        <v>764364</v>
      </c>
      <c r="J111">
        <v>766611</v>
      </c>
      <c r="K111">
        <v>768778</v>
      </c>
      <c r="L111">
        <v>765964</v>
      </c>
      <c r="M111">
        <v>766336</v>
      </c>
      <c r="N111">
        <v>806501</v>
      </c>
      <c r="O111">
        <v>843032</v>
      </c>
      <c r="P111">
        <v>834140</v>
      </c>
      <c r="Q111">
        <v>788591</v>
      </c>
      <c r="R111">
        <v>828016</v>
      </c>
    </row>
    <row r="112" spans="2:18" x14ac:dyDescent="0.25">
      <c r="B112" s="1">
        <v>1245782</v>
      </c>
      <c r="C112">
        <v>652835</v>
      </c>
      <c r="D112">
        <v>873335</v>
      </c>
      <c r="E112">
        <v>750045</v>
      </c>
      <c r="F112">
        <v>769044</v>
      </c>
      <c r="G112">
        <v>786374</v>
      </c>
      <c r="H112">
        <v>792496</v>
      </c>
      <c r="I112">
        <v>769362</v>
      </c>
      <c r="J112">
        <v>765327</v>
      </c>
      <c r="K112">
        <v>768767</v>
      </c>
      <c r="L112">
        <v>752601</v>
      </c>
      <c r="M112">
        <v>772940</v>
      </c>
      <c r="N112">
        <v>746960</v>
      </c>
      <c r="O112">
        <v>785817</v>
      </c>
      <c r="P112">
        <v>795502</v>
      </c>
      <c r="Q112">
        <v>819708</v>
      </c>
      <c r="R112">
        <v>816598</v>
      </c>
    </row>
    <row r="113" spans="2:18" x14ac:dyDescent="0.25">
      <c r="B113" s="1">
        <v>1152987</v>
      </c>
      <c r="C113">
        <v>613481</v>
      </c>
      <c r="D113">
        <v>808894</v>
      </c>
      <c r="E113">
        <v>702576</v>
      </c>
      <c r="F113">
        <v>724361</v>
      </c>
      <c r="G113">
        <v>742675</v>
      </c>
      <c r="H113">
        <v>725072</v>
      </c>
      <c r="I113">
        <v>687602</v>
      </c>
      <c r="J113">
        <v>690960</v>
      </c>
      <c r="K113">
        <v>668444</v>
      </c>
      <c r="L113">
        <v>754291</v>
      </c>
      <c r="M113">
        <v>698274</v>
      </c>
      <c r="N113">
        <v>716085</v>
      </c>
      <c r="O113">
        <v>821866</v>
      </c>
      <c r="P113">
        <v>810632</v>
      </c>
      <c r="Q113">
        <v>718000</v>
      </c>
      <c r="R113">
        <v>699701</v>
      </c>
    </row>
    <row r="114" spans="2:18" x14ac:dyDescent="0.25">
      <c r="B114" s="1">
        <v>1163707</v>
      </c>
      <c r="C114">
        <v>601804</v>
      </c>
      <c r="D114">
        <v>819621</v>
      </c>
      <c r="E114">
        <v>730608</v>
      </c>
      <c r="F114">
        <v>715239</v>
      </c>
      <c r="G114">
        <v>764352</v>
      </c>
      <c r="H114">
        <v>755630</v>
      </c>
      <c r="I114">
        <v>713014</v>
      </c>
      <c r="J114">
        <v>730348</v>
      </c>
      <c r="K114">
        <v>679642</v>
      </c>
      <c r="L114">
        <v>766230</v>
      </c>
      <c r="M114">
        <v>729571</v>
      </c>
      <c r="N114">
        <v>721300</v>
      </c>
      <c r="O114">
        <v>832168</v>
      </c>
      <c r="P114">
        <v>833545</v>
      </c>
      <c r="Q114">
        <v>703421</v>
      </c>
      <c r="R114">
        <v>728238</v>
      </c>
    </row>
    <row r="115" spans="2:18" x14ac:dyDescent="0.25">
      <c r="B115" s="1">
        <v>1281877</v>
      </c>
      <c r="C115">
        <v>641467</v>
      </c>
      <c r="D115">
        <v>861999</v>
      </c>
      <c r="E115">
        <v>720060</v>
      </c>
      <c r="F115">
        <v>775427</v>
      </c>
      <c r="G115">
        <v>810663</v>
      </c>
      <c r="H115">
        <v>824469</v>
      </c>
      <c r="I115">
        <v>768053</v>
      </c>
      <c r="J115">
        <v>771308</v>
      </c>
      <c r="K115">
        <v>737452</v>
      </c>
      <c r="L115">
        <v>801920</v>
      </c>
      <c r="M115">
        <v>785106</v>
      </c>
      <c r="N115">
        <v>745100</v>
      </c>
      <c r="O115">
        <v>832686</v>
      </c>
      <c r="P115">
        <v>832794</v>
      </c>
      <c r="Q115">
        <v>859433</v>
      </c>
      <c r="R115">
        <v>830017</v>
      </c>
    </row>
    <row r="116" spans="2:18" x14ac:dyDescent="0.25">
      <c r="B116" s="1">
        <v>1221948</v>
      </c>
      <c r="C116">
        <v>615999</v>
      </c>
      <c r="D116">
        <v>831955</v>
      </c>
      <c r="E116">
        <v>707846</v>
      </c>
      <c r="F116">
        <v>730340</v>
      </c>
      <c r="G116">
        <v>765663</v>
      </c>
      <c r="H116">
        <v>760997</v>
      </c>
      <c r="I116">
        <v>727239</v>
      </c>
      <c r="J116">
        <v>727746</v>
      </c>
      <c r="K116">
        <v>725729</v>
      </c>
      <c r="L116">
        <v>781433</v>
      </c>
      <c r="M116">
        <v>755539</v>
      </c>
      <c r="N116">
        <v>744834</v>
      </c>
      <c r="O116">
        <v>810880</v>
      </c>
      <c r="P116">
        <v>783668</v>
      </c>
      <c r="Q116">
        <v>767096</v>
      </c>
      <c r="R116">
        <v>781856</v>
      </c>
    </row>
    <row r="117" spans="2:18" x14ac:dyDescent="0.25">
      <c r="B117" s="1">
        <v>1159950</v>
      </c>
      <c r="C117">
        <v>595190</v>
      </c>
      <c r="D117">
        <v>845866</v>
      </c>
      <c r="E117">
        <v>706517</v>
      </c>
      <c r="F117">
        <v>736179</v>
      </c>
      <c r="G117">
        <v>794735</v>
      </c>
      <c r="H117">
        <v>780124</v>
      </c>
      <c r="I117">
        <v>742025</v>
      </c>
      <c r="J117">
        <v>726905</v>
      </c>
      <c r="K117">
        <v>695905</v>
      </c>
      <c r="L117">
        <v>783320</v>
      </c>
      <c r="M117">
        <v>750138</v>
      </c>
      <c r="N117">
        <v>747858</v>
      </c>
      <c r="O117">
        <v>804186</v>
      </c>
      <c r="P117">
        <v>795362</v>
      </c>
      <c r="Q117">
        <v>759056</v>
      </c>
      <c r="R117">
        <v>764959</v>
      </c>
    </row>
    <row r="118" spans="2:18" x14ac:dyDescent="0.25">
      <c r="B118" s="1">
        <v>1204416.99999996</v>
      </c>
      <c r="C118">
        <v>662170</v>
      </c>
      <c r="D118">
        <v>858416</v>
      </c>
      <c r="E118">
        <v>740725</v>
      </c>
      <c r="F118">
        <v>768975</v>
      </c>
      <c r="G118">
        <v>772691</v>
      </c>
      <c r="H118">
        <v>797722</v>
      </c>
      <c r="I118">
        <v>741348</v>
      </c>
      <c r="J118">
        <v>767205</v>
      </c>
      <c r="K118">
        <v>763329</v>
      </c>
      <c r="L118">
        <v>809859</v>
      </c>
      <c r="M118">
        <v>778408</v>
      </c>
      <c r="N118">
        <v>725605</v>
      </c>
      <c r="O118">
        <v>811079</v>
      </c>
      <c r="P118">
        <v>819241</v>
      </c>
      <c r="Q118">
        <v>825155</v>
      </c>
      <c r="R118">
        <v>821610</v>
      </c>
    </row>
    <row r="119" spans="2:18" x14ac:dyDescent="0.25">
      <c r="B119" s="1">
        <v>1173553</v>
      </c>
      <c r="C119">
        <v>644308</v>
      </c>
      <c r="D119">
        <v>825630</v>
      </c>
      <c r="E119">
        <v>733054</v>
      </c>
      <c r="F119">
        <v>749599</v>
      </c>
      <c r="G119">
        <v>776949</v>
      </c>
      <c r="H119">
        <v>778233</v>
      </c>
      <c r="I119">
        <v>711701</v>
      </c>
      <c r="J119">
        <v>718034</v>
      </c>
      <c r="K119">
        <v>689565</v>
      </c>
      <c r="L119">
        <v>787133</v>
      </c>
      <c r="M119">
        <v>754175</v>
      </c>
      <c r="N119">
        <v>750981</v>
      </c>
      <c r="O119">
        <v>813186</v>
      </c>
      <c r="P119">
        <v>805777</v>
      </c>
      <c r="Q119">
        <v>746146</v>
      </c>
      <c r="R119">
        <v>740460</v>
      </c>
    </row>
    <row r="120" spans="2:18" x14ac:dyDescent="0.25">
      <c r="B120" s="1">
        <v>1210993.99999981</v>
      </c>
      <c r="C120">
        <v>610833</v>
      </c>
      <c r="D120">
        <v>858119</v>
      </c>
      <c r="E120">
        <v>760499</v>
      </c>
      <c r="F120">
        <v>734686</v>
      </c>
      <c r="G120">
        <v>790411</v>
      </c>
      <c r="H120">
        <v>818286</v>
      </c>
      <c r="I120">
        <v>759599</v>
      </c>
      <c r="J120">
        <v>747440</v>
      </c>
      <c r="K120">
        <v>726589</v>
      </c>
      <c r="L120">
        <v>786277</v>
      </c>
      <c r="M120">
        <v>794737</v>
      </c>
      <c r="N120">
        <v>756761</v>
      </c>
      <c r="O120">
        <v>816017</v>
      </c>
      <c r="P120">
        <v>834899</v>
      </c>
      <c r="Q120">
        <v>801073</v>
      </c>
      <c r="R120">
        <v>799791</v>
      </c>
    </row>
    <row r="121" spans="2:18" x14ac:dyDescent="0.25">
      <c r="B121" s="1">
        <v>1186619</v>
      </c>
      <c r="C121">
        <v>676426</v>
      </c>
      <c r="D121">
        <v>862702</v>
      </c>
      <c r="E121">
        <v>734358</v>
      </c>
      <c r="F121">
        <v>770548</v>
      </c>
      <c r="G121">
        <v>768172</v>
      </c>
      <c r="H121">
        <v>755774</v>
      </c>
      <c r="I121">
        <v>763106</v>
      </c>
      <c r="J121">
        <v>769950</v>
      </c>
      <c r="K121">
        <v>766362</v>
      </c>
      <c r="L121">
        <v>770295</v>
      </c>
      <c r="M121">
        <v>779542</v>
      </c>
      <c r="N121">
        <v>795782</v>
      </c>
      <c r="O121">
        <v>848918</v>
      </c>
      <c r="P121">
        <v>835129</v>
      </c>
      <c r="Q121">
        <v>787191</v>
      </c>
      <c r="R121">
        <v>797967</v>
      </c>
    </row>
    <row r="122" spans="2:18" x14ac:dyDescent="0.25">
      <c r="B122" s="1">
        <v>1240359</v>
      </c>
      <c r="C122">
        <v>656607</v>
      </c>
      <c r="D122">
        <v>858088</v>
      </c>
      <c r="E122">
        <v>740316</v>
      </c>
      <c r="F122">
        <v>758570</v>
      </c>
      <c r="G122">
        <v>796863</v>
      </c>
      <c r="H122">
        <v>783023</v>
      </c>
      <c r="I122">
        <v>783545</v>
      </c>
      <c r="J122">
        <v>774530</v>
      </c>
      <c r="K122">
        <v>759707</v>
      </c>
      <c r="L122">
        <v>776386</v>
      </c>
      <c r="M122">
        <v>786289</v>
      </c>
      <c r="N122">
        <v>745310</v>
      </c>
      <c r="O122">
        <v>782668</v>
      </c>
      <c r="P122">
        <v>800787</v>
      </c>
      <c r="Q122">
        <v>829627</v>
      </c>
      <c r="R122">
        <v>839236</v>
      </c>
    </row>
    <row r="123" spans="2:18" x14ac:dyDescent="0.25">
      <c r="B123" s="1">
        <v>1142509</v>
      </c>
      <c r="C123">
        <v>628635</v>
      </c>
      <c r="D123">
        <v>829381</v>
      </c>
      <c r="E123">
        <v>730215</v>
      </c>
      <c r="F123">
        <v>727928</v>
      </c>
      <c r="G123">
        <v>724717</v>
      </c>
      <c r="H123">
        <v>721759</v>
      </c>
      <c r="I123">
        <v>719501</v>
      </c>
      <c r="J123">
        <v>702890</v>
      </c>
      <c r="K123">
        <v>717854</v>
      </c>
      <c r="L123">
        <v>756265</v>
      </c>
      <c r="M123">
        <v>723348</v>
      </c>
      <c r="N123">
        <v>731266</v>
      </c>
      <c r="O123">
        <v>823880</v>
      </c>
      <c r="P123">
        <v>791593</v>
      </c>
      <c r="Q123">
        <v>784894</v>
      </c>
      <c r="R123">
        <v>786354</v>
      </c>
    </row>
    <row r="124" spans="2:18" x14ac:dyDescent="0.25">
      <c r="B124" s="1">
        <v>1182790</v>
      </c>
      <c r="C124">
        <v>623186</v>
      </c>
      <c r="D124">
        <v>868123</v>
      </c>
      <c r="E124">
        <v>736385</v>
      </c>
      <c r="F124">
        <v>757590</v>
      </c>
      <c r="G124">
        <v>776797</v>
      </c>
      <c r="H124">
        <v>769547</v>
      </c>
      <c r="I124">
        <v>779687</v>
      </c>
      <c r="J124">
        <v>781706</v>
      </c>
      <c r="K124">
        <v>780131</v>
      </c>
      <c r="L124">
        <v>753584</v>
      </c>
      <c r="M124">
        <v>790904</v>
      </c>
      <c r="N124">
        <v>765718</v>
      </c>
      <c r="O124">
        <v>772302</v>
      </c>
      <c r="P124">
        <v>782946</v>
      </c>
      <c r="Q124">
        <v>804638</v>
      </c>
      <c r="R124">
        <v>812870</v>
      </c>
    </row>
    <row r="125" spans="2:18" x14ac:dyDescent="0.25">
      <c r="B125" s="1">
        <v>1222596</v>
      </c>
      <c r="C125">
        <v>670611</v>
      </c>
      <c r="D125">
        <v>860165</v>
      </c>
      <c r="E125">
        <v>749974</v>
      </c>
      <c r="F125">
        <v>770343</v>
      </c>
      <c r="G125">
        <v>794793</v>
      </c>
      <c r="H125">
        <v>784211</v>
      </c>
      <c r="I125">
        <v>777438</v>
      </c>
      <c r="J125">
        <v>752032</v>
      </c>
      <c r="K125">
        <v>758464</v>
      </c>
      <c r="L125">
        <v>810025</v>
      </c>
      <c r="M125">
        <v>749682</v>
      </c>
      <c r="N125">
        <v>755110</v>
      </c>
      <c r="O125">
        <v>813352</v>
      </c>
      <c r="P125">
        <v>800425</v>
      </c>
      <c r="Q125">
        <v>769540</v>
      </c>
      <c r="R125">
        <v>776550</v>
      </c>
    </row>
    <row r="126" spans="2:18" x14ac:dyDescent="0.25">
      <c r="B126" s="1">
        <v>1159509.99999996</v>
      </c>
      <c r="C126">
        <v>656869</v>
      </c>
      <c r="D126">
        <v>843252</v>
      </c>
      <c r="E126">
        <v>721939</v>
      </c>
      <c r="F126">
        <v>759861</v>
      </c>
      <c r="G126">
        <v>788566</v>
      </c>
      <c r="H126">
        <v>806598</v>
      </c>
      <c r="I126">
        <v>745355</v>
      </c>
      <c r="J126">
        <v>753935</v>
      </c>
      <c r="K126">
        <v>703427</v>
      </c>
      <c r="L126">
        <v>768352</v>
      </c>
      <c r="M126">
        <v>746584</v>
      </c>
      <c r="N126">
        <v>737526</v>
      </c>
      <c r="O126">
        <v>800596</v>
      </c>
      <c r="P126">
        <v>787631</v>
      </c>
      <c r="Q126">
        <v>764041</v>
      </c>
      <c r="R126">
        <v>744473</v>
      </c>
    </row>
    <row r="127" spans="2:18" x14ac:dyDescent="0.25">
      <c r="B127" s="1">
        <v>1253368</v>
      </c>
      <c r="C127">
        <v>686747</v>
      </c>
      <c r="D127">
        <v>877221</v>
      </c>
      <c r="E127">
        <v>769202</v>
      </c>
      <c r="F127">
        <v>791743</v>
      </c>
      <c r="G127">
        <v>819552</v>
      </c>
      <c r="H127">
        <v>799760</v>
      </c>
      <c r="I127">
        <v>799913</v>
      </c>
      <c r="J127">
        <v>807326</v>
      </c>
      <c r="K127">
        <v>804952</v>
      </c>
      <c r="L127">
        <v>818775</v>
      </c>
      <c r="M127">
        <v>823469</v>
      </c>
      <c r="N127">
        <v>821201</v>
      </c>
      <c r="O127">
        <v>819382</v>
      </c>
      <c r="P127">
        <v>847856</v>
      </c>
      <c r="Q127">
        <v>842677</v>
      </c>
      <c r="R127">
        <v>863950</v>
      </c>
    </row>
    <row r="128" spans="2:18" x14ac:dyDescent="0.25">
      <c r="B128" s="1">
        <v>1138298</v>
      </c>
      <c r="C128">
        <v>635433</v>
      </c>
      <c r="D128">
        <v>823387</v>
      </c>
      <c r="E128">
        <v>733575</v>
      </c>
      <c r="F128">
        <v>744798</v>
      </c>
      <c r="G128">
        <v>724516</v>
      </c>
      <c r="H128">
        <v>714700</v>
      </c>
      <c r="I128">
        <v>728292</v>
      </c>
      <c r="J128">
        <v>717752</v>
      </c>
      <c r="K128">
        <v>732296</v>
      </c>
      <c r="L128">
        <v>758953</v>
      </c>
      <c r="M128">
        <v>731795</v>
      </c>
      <c r="N128">
        <v>739294</v>
      </c>
      <c r="O128">
        <v>799877</v>
      </c>
      <c r="P128">
        <v>791916</v>
      </c>
      <c r="Q128">
        <v>774634</v>
      </c>
      <c r="R128">
        <v>755265</v>
      </c>
    </row>
    <row r="129" spans="2:18" x14ac:dyDescent="0.25">
      <c r="B129" s="1">
        <v>1197628</v>
      </c>
      <c r="C129">
        <v>623198</v>
      </c>
      <c r="D129">
        <v>830037</v>
      </c>
      <c r="E129">
        <v>695735</v>
      </c>
      <c r="F129">
        <v>738467</v>
      </c>
      <c r="G129">
        <v>770460</v>
      </c>
      <c r="H129">
        <v>754576</v>
      </c>
      <c r="I129">
        <v>709708</v>
      </c>
      <c r="J129">
        <v>708568</v>
      </c>
      <c r="K129">
        <v>705260</v>
      </c>
      <c r="L129">
        <v>784970</v>
      </c>
      <c r="M129">
        <v>723786</v>
      </c>
      <c r="N129">
        <v>746906</v>
      </c>
      <c r="O129">
        <v>833471</v>
      </c>
      <c r="P129">
        <v>841092</v>
      </c>
      <c r="Q129">
        <v>738997</v>
      </c>
      <c r="R129">
        <v>744462</v>
      </c>
    </row>
    <row r="130" spans="2:18" x14ac:dyDescent="0.25">
      <c r="B130" s="1">
        <v>1221844</v>
      </c>
      <c r="C130">
        <v>661851</v>
      </c>
      <c r="D130">
        <v>869878</v>
      </c>
      <c r="E130">
        <v>753659</v>
      </c>
      <c r="F130">
        <v>773502</v>
      </c>
      <c r="G130">
        <v>776726</v>
      </c>
      <c r="H130">
        <v>763191</v>
      </c>
      <c r="I130">
        <v>757029</v>
      </c>
      <c r="J130">
        <v>746107</v>
      </c>
      <c r="K130">
        <v>739191</v>
      </c>
      <c r="L130">
        <v>781337</v>
      </c>
      <c r="M130">
        <v>752283</v>
      </c>
      <c r="N130">
        <v>793722</v>
      </c>
      <c r="O130">
        <v>843844</v>
      </c>
      <c r="P130">
        <v>859635</v>
      </c>
      <c r="Q130">
        <v>821944</v>
      </c>
      <c r="R130">
        <v>812889</v>
      </c>
    </row>
    <row r="131" spans="2:18" x14ac:dyDescent="0.25">
      <c r="B131" s="1">
        <v>1324590</v>
      </c>
      <c r="C131">
        <v>632036</v>
      </c>
      <c r="D131">
        <v>869943</v>
      </c>
      <c r="E131">
        <v>753718</v>
      </c>
      <c r="F131">
        <v>773933</v>
      </c>
      <c r="G131">
        <v>804427</v>
      </c>
      <c r="H131">
        <v>798561</v>
      </c>
      <c r="I131">
        <v>788443</v>
      </c>
      <c r="J131">
        <v>792170</v>
      </c>
      <c r="K131">
        <v>750142</v>
      </c>
      <c r="L131">
        <v>780734</v>
      </c>
      <c r="M131">
        <v>771326</v>
      </c>
      <c r="N131">
        <v>786595</v>
      </c>
      <c r="O131">
        <v>818622</v>
      </c>
      <c r="P131">
        <v>818528</v>
      </c>
      <c r="Q131">
        <v>782827</v>
      </c>
      <c r="R131">
        <v>783765</v>
      </c>
    </row>
    <row r="132" spans="2:18" x14ac:dyDescent="0.25">
      <c r="B132" s="1">
        <v>1140489</v>
      </c>
      <c r="C132">
        <v>628846</v>
      </c>
      <c r="D132">
        <v>815844</v>
      </c>
      <c r="E132">
        <v>687615</v>
      </c>
      <c r="F132">
        <v>726682</v>
      </c>
      <c r="G132">
        <v>732674</v>
      </c>
      <c r="H132">
        <v>724518</v>
      </c>
      <c r="I132">
        <v>732692</v>
      </c>
      <c r="J132">
        <v>724236</v>
      </c>
      <c r="K132">
        <v>720424</v>
      </c>
      <c r="L132">
        <v>760887</v>
      </c>
      <c r="M132">
        <v>727036</v>
      </c>
      <c r="N132">
        <v>744364</v>
      </c>
      <c r="O132">
        <v>772533</v>
      </c>
      <c r="P132">
        <v>756483</v>
      </c>
      <c r="Q132">
        <v>730043</v>
      </c>
      <c r="R132">
        <v>722548</v>
      </c>
    </row>
    <row r="133" spans="2:18" x14ac:dyDescent="0.25">
      <c r="B133" s="1">
        <v>1283306.99999996</v>
      </c>
      <c r="C133">
        <v>650880</v>
      </c>
      <c r="D133">
        <v>888586</v>
      </c>
      <c r="E133">
        <v>751006</v>
      </c>
      <c r="F133">
        <v>779000</v>
      </c>
      <c r="G133">
        <v>825983</v>
      </c>
      <c r="H133">
        <v>807256</v>
      </c>
      <c r="I133">
        <v>796626</v>
      </c>
      <c r="J133">
        <v>797159</v>
      </c>
      <c r="K133">
        <v>784554</v>
      </c>
      <c r="L133">
        <v>786937</v>
      </c>
      <c r="M133">
        <v>786440</v>
      </c>
      <c r="N133">
        <v>773242</v>
      </c>
      <c r="O133">
        <v>808244</v>
      </c>
      <c r="P133">
        <v>820140</v>
      </c>
      <c r="Q133">
        <v>856421</v>
      </c>
      <c r="R133">
        <v>849503</v>
      </c>
    </row>
    <row r="134" spans="2:18" x14ac:dyDescent="0.25">
      <c r="B134" s="1">
        <v>1292404</v>
      </c>
      <c r="C134">
        <v>662724</v>
      </c>
      <c r="D134">
        <v>870607</v>
      </c>
      <c r="E134">
        <v>735727</v>
      </c>
      <c r="F134">
        <v>779857</v>
      </c>
      <c r="G134">
        <v>815749</v>
      </c>
      <c r="H134">
        <v>840368</v>
      </c>
      <c r="I134">
        <v>787755</v>
      </c>
      <c r="J134">
        <v>786672</v>
      </c>
      <c r="K134">
        <v>782284</v>
      </c>
      <c r="L134">
        <v>798659</v>
      </c>
      <c r="M134">
        <v>781261</v>
      </c>
      <c r="N134">
        <v>773407</v>
      </c>
      <c r="O134">
        <v>805930</v>
      </c>
      <c r="P134">
        <v>804614</v>
      </c>
      <c r="Q134">
        <v>796734</v>
      </c>
      <c r="R134">
        <v>822059</v>
      </c>
    </row>
    <row r="135" spans="2:18" x14ac:dyDescent="0.25">
      <c r="B135" s="1">
        <v>1221675</v>
      </c>
      <c r="C135">
        <v>675926</v>
      </c>
      <c r="D135">
        <v>867872</v>
      </c>
      <c r="E135">
        <v>769436</v>
      </c>
      <c r="F135">
        <v>769281</v>
      </c>
      <c r="G135">
        <v>825727</v>
      </c>
      <c r="H135">
        <v>793225</v>
      </c>
      <c r="I135">
        <v>771381</v>
      </c>
      <c r="J135">
        <v>766968</v>
      </c>
      <c r="K135">
        <v>740745</v>
      </c>
      <c r="L135">
        <v>787203</v>
      </c>
      <c r="M135">
        <v>791234</v>
      </c>
      <c r="N135">
        <v>797501</v>
      </c>
      <c r="O135">
        <v>813825</v>
      </c>
      <c r="P135">
        <v>824431</v>
      </c>
      <c r="Q135">
        <v>819002</v>
      </c>
      <c r="R135">
        <v>778964</v>
      </c>
    </row>
    <row r="136" spans="2:18" x14ac:dyDescent="0.25">
      <c r="B136" s="1">
        <v>1249661</v>
      </c>
      <c r="C136">
        <v>650415</v>
      </c>
      <c r="D136">
        <v>866346</v>
      </c>
      <c r="E136">
        <v>783507</v>
      </c>
      <c r="F136">
        <v>777959</v>
      </c>
      <c r="G136">
        <v>778293</v>
      </c>
      <c r="H136">
        <v>789100</v>
      </c>
      <c r="I136">
        <v>785595</v>
      </c>
      <c r="J136">
        <v>785704</v>
      </c>
      <c r="K136">
        <v>776565</v>
      </c>
      <c r="L136">
        <v>808723</v>
      </c>
      <c r="M136">
        <v>787792</v>
      </c>
      <c r="N136">
        <v>760205</v>
      </c>
      <c r="O136">
        <v>806215</v>
      </c>
      <c r="P136">
        <v>811346</v>
      </c>
      <c r="Q136">
        <v>817868</v>
      </c>
      <c r="R136">
        <v>818843</v>
      </c>
    </row>
    <row r="137" spans="2:18" x14ac:dyDescent="0.25">
      <c r="B137" s="1">
        <v>1304570.99999996</v>
      </c>
      <c r="C137">
        <v>676089</v>
      </c>
      <c r="D137">
        <v>899483</v>
      </c>
      <c r="E137">
        <v>777086</v>
      </c>
      <c r="F137">
        <v>789797</v>
      </c>
      <c r="G137">
        <v>802999</v>
      </c>
      <c r="H137">
        <v>816012</v>
      </c>
      <c r="I137">
        <v>825339</v>
      </c>
      <c r="J137">
        <v>835165</v>
      </c>
      <c r="K137">
        <v>823154</v>
      </c>
      <c r="L137">
        <v>754491</v>
      </c>
      <c r="M137">
        <v>820448</v>
      </c>
      <c r="N137">
        <v>810384</v>
      </c>
      <c r="O137">
        <v>780979</v>
      </c>
      <c r="P137">
        <v>775517</v>
      </c>
      <c r="Q137">
        <v>867681</v>
      </c>
      <c r="R137">
        <v>868594</v>
      </c>
    </row>
    <row r="138" spans="2:18" x14ac:dyDescent="0.25">
      <c r="B138" s="1">
        <v>1279214</v>
      </c>
      <c r="C138">
        <v>648848</v>
      </c>
      <c r="D138">
        <v>863419</v>
      </c>
      <c r="E138">
        <v>746509</v>
      </c>
      <c r="F138">
        <v>762701</v>
      </c>
      <c r="G138">
        <v>830814</v>
      </c>
      <c r="H138">
        <v>810894</v>
      </c>
      <c r="I138">
        <v>776210</v>
      </c>
      <c r="J138">
        <v>790470</v>
      </c>
      <c r="K138">
        <v>781368</v>
      </c>
      <c r="L138">
        <v>800323</v>
      </c>
      <c r="M138">
        <v>783115</v>
      </c>
      <c r="N138">
        <v>779973</v>
      </c>
      <c r="O138">
        <v>788115</v>
      </c>
      <c r="P138">
        <v>802587</v>
      </c>
      <c r="Q138">
        <v>834013</v>
      </c>
      <c r="R138">
        <v>810453</v>
      </c>
    </row>
    <row r="139" spans="2:18" x14ac:dyDescent="0.25">
      <c r="B139" s="1">
        <v>1065793</v>
      </c>
      <c r="C139">
        <v>646702</v>
      </c>
      <c r="D139">
        <v>817062</v>
      </c>
      <c r="E139">
        <v>712238</v>
      </c>
      <c r="F139">
        <v>738583</v>
      </c>
      <c r="G139">
        <v>753748</v>
      </c>
      <c r="H139">
        <v>734071</v>
      </c>
      <c r="I139">
        <v>710713</v>
      </c>
      <c r="J139">
        <v>699284</v>
      </c>
      <c r="K139">
        <v>676789</v>
      </c>
      <c r="L139">
        <v>793478</v>
      </c>
      <c r="M139">
        <v>715144</v>
      </c>
      <c r="N139">
        <v>733941</v>
      </c>
      <c r="O139">
        <v>833939</v>
      </c>
      <c r="P139">
        <v>835807</v>
      </c>
      <c r="Q139">
        <v>713328</v>
      </c>
      <c r="R139">
        <v>696259</v>
      </c>
    </row>
    <row r="140" spans="2:18" x14ac:dyDescent="0.25">
      <c r="B140" s="1">
        <v>1208265</v>
      </c>
      <c r="C140">
        <v>674069</v>
      </c>
      <c r="D140">
        <v>847414</v>
      </c>
      <c r="E140">
        <v>760944</v>
      </c>
      <c r="F140">
        <v>771459</v>
      </c>
      <c r="G140">
        <v>765091</v>
      </c>
      <c r="H140">
        <v>753298</v>
      </c>
      <c r="I140">
        <v>758313</v>
      </c>
      <c r="J140">
        <v>730697</v>
      </c>
      <c r="K140">
        <v>735258</v>
      </c>
      <c r="L140">
        <v>776858</v>
      </c>
      <c r="M140">
        <v>746039</v>
      </c>
      <c r="N140">
        <v>770733</v>
      </c>
      <c r="O140">
        <v>824512</v>
      </c>
      <c r="P140">
        <v>805600</v>
      </c>
      <c r="Q140">
        <v>759026</v>
      </c>
      <c r="R140">
        <v>761323</v>
      </c>
    </row>
    <row r="141" spans="2:18" x14ac:dyDescent="0.25">
      <c r="B141" s="1">
        <v>1235970</v>
      </c>
      <c r="C141">
        <v>646700</v>
      </c>
      <c r="D141">
        <v>847433</v>
      </c>
      <c r="E141">
        <v>707979</v>
      </c>
      <c r="F141">
        <v>756620</v>
      </c>
      <c r="G141">
        <v>781191</v>
      </c>
      <c r="H141">
        <v>784152</v>
      </c>
      <c r="I141">
        <v>758169</v>
      </c>
      <c r="J141">
        <v>749881</v>
      </c>
      <c r="K141">
        <v>727302</v>
      </c>
      <c r="L141">
        <v>757881</v>
      </c>
      <c r="M141">
        <v>770629</v>
      </c>
      <c r="N141">
        <v>778905</v>
      </c>
      <c r="O141">
        <v>823006</v>
      </c>
      <c r="P141">
        <v>805699</v>
      </c>
      <c r="Q141">
        <v>790875</v>
      </c>
      <c r="R141">
        <v>801326</v>
      </c>
    </row>
    <row r="142" spans="2:18" x14ac:dyDescent="0.25">
      <c r="B142" s="1">
        <v>1175923</v>
      </c>
      <c r="C142">
        <v>664812</v>
      </c>
      <c r="D142">
        <v>842644</v>
      </c>
      <c r="E142">
        <v>734774</v>
      </c>
      <c r="F142">
        <v>757949</v>
      </c>
      <c r="G142">
        <v>765082</v>
      </c>
      <c r="H142">
        <v>757555</v>
      </c>
      <c r="I142">
        <v>736262</v>
      </c>
      <c r="J142">
        <v>734585</v>
      </c>
      <c r="K142">
        <v>724777</v>
      </c>
      <c r="L142">
        <v>779496</v>
      </c>
      <c r="M142">
        <v>747044</v>
      </c>
      <c r="N142">
        <v>765293</v>
      </c>
      <c r="O142">
        <v>804949</v>
      </c>
      <c r="P142">
        <v>803776</v>
      </c>
      <c r="Q142">
        <v>780484</v>
      </c>
      <c r="R142">
        <v>789642</v>
      </c>
    </row>
    <row r="143" spans="2:18" x14ac:dyDescent="0.25">
      <c r="B143" s="1">
        <v>1239774.99999981</v>
      </c>
      <c r="C143">
        <v>683343</v>
      </c>
      <c r="D143">
        <v>865510</v>
      </c>
      <c r="E143">
        <v>771997</v>
      </c>
      <c r="F143">
        <v>785089</v>
      </c>
      <c r="G143">
        <v>818136</v>
      </c>
      <c r="H143">
        <v>809698</v>
      </c>
      <c r="I143">
        <v>782522</v>
      </c>
      <c r="J143">
        <v>767979</v>
      </c>
      <c r="K143">
        <v>763333</v>
      </c>
      <c r="L143">
        <v>808820</v>
      </c>
      <c r="M143">
        <v>813859</v>
      </c>
      <c r="N143">
        <v>790941</v>
      </c>
      <c r="O143">
        <v>778748</v>
      </c>
      <c r="P143">
        <v>804520</v>
      </c>
      <c r="Q143">
        <v>827282</v>
      </c>
      <c r="R143">
        <v>830062</v>
      </c>
    </row>
    <row r="144" spans="2:18" x14ac:dyDescent="0.25">
      <c r="B144" s="1">
        <v>1172143</v>
      </c>
      <c r="C144">
        <v>610116</v>
      </c>
      <c r="D144">
        <v>843864</v>
      </c>
      <c r="E144">
        <v>716522</v>
      </c>
      <c r="F144">
        <v>740715</v>
      </c>
      <c r="G144">
        <v>768611</v>
      </c>
      <c r="H144">
        <v>763532</v>
      </c>
      <c r="I144">
        <v>748732</v>
      </c>
      <c r="J144">
        <v>735779</v>
      </c>
      <c r="K144">
        <v>723256</v>
      </c>
      <c r="L144">
        <v>790672</v>
      </c>
      <c r="M144">
        <v>752613</v>
      </c>
      <c r="N144">
        <v>746495</v>
      </c>
      <c r="O144">
        <v>832859</v>
      </c>
      <c r="P144">
        <v>806566</v>
      </c>
      <c r="Q144">
        <v>752851</v>
      </c>
      <c r="R144">
        <v>745809</v>
      </c>
    </row>
    <row r="145" spans="2:18" x14ac:dyDescent="0.25">
      <c r="B145" s="1">
        <v>1193999</v>
      </c>
      <c r="C145">
        <v>614060</v>
      </c>
      <c r="D145">
        <v>857985</v>
      </c>
      <c r="E145">
        <v>707696</v>
      </c>
      <c r="F145">
        <v>746160</v>
      </c>
      <c r="G145">
        <v>786350</v>
      </c>
      <c r="H145">
        <v>765964</v>
      </c>
      <c r="I145">
        <v>746762</v>
      </c>
      <c r="J145">
        <v>726926</v>
      </c>
      <c r="K145">
        <v>725659</v>
      </c>
      <c r="L145">
        <v>809034</v>
      </c>
      <c r="M145">
        <v>766495</v>
      </c>
      <c r="N145">
        <v>764080</v>
      </c>
      <c r="O145">
        <v>861727</v>
      </c>
      <c r="P145">
        <v>840639</v>
      </c>
      <c r="Q145">
        <v>764180</v>
      </c>
      <c r="R145">
        <v>774650</v>
      </c>
    </row>
    <row r="146" spans="2:18" x14ac:dyDescent="0.25">
      <c r="B146" s="1">
        <v>1153120</v>
      </c>
      <c r="C146">
        <v>622220</v>
      </c>
      <c r="D146">
        <v>836567</v>
      </c>
      <c r="E146">
        <v>723640</v>
      </c>
      <c r="F146">
        <v>747662</v>
      </c>
      <c r="G146">
        <v>782823</v>
      </c>
      <c r="H146">
        <v>749380</v>
      </c>
      <c r="I146">
        <v>738964</v>
      </c>
      <c r="J146">
        <v>715805</v>
      </c>
      <c r="K146">
        <v>707146</v>
      </c>
      <c r="L146">
        <v>798652</v>
      </c>
      <c r="M146">
        <v>751268</v>
      </c>
      <c r="N146">
        <v>759459</v>
      </c>
      <c r="O146">
        <v>844101</v>
      </c>
      <c r="P146">
        <v>839040</v>
      </c>
      <c r="Q146">
        <v>715416</v>
      </c>
      <c r="R146">
        <v>708133</v>
      </c>
    </row>
    <row r="147" spans="2:18" x14ac:dyDescent="0.25">
      <c r="B147" s="1">
        <v>1203869</v>
      </c>
      <c r="C147">
        <v>639137</v>
      </c>
      <c r="D147">
        <v>810177</v>
      </c>
      <c r="E147">
        <v>722546</v>
      </c>
      <c r="F147">
        <v>733204</v>
      </c>
      <c r="G147">
        <v>749959</v>
      </c>
      <c r="H147">
        <v>763424</v>
      </c>
      <c r="I147">
        <v>712923</v>
      </c>
      <c r="J147">
        <v>724534</v>
      </c>
      <c r="K147">
        <v>699108</v>
      </c>
      <c r="L147">
        <v>739075</v>
      </c>
      <c r="M147">
        <v>722005</v>
      </c>
      <c r="N147">
        <v>749760</v>
      </c>
      <c r="O147">
        <v>756998</v>
      </c>
      <c r="P147">
        <v>746410</v>
      </c>
      <c r="Q147">
        <v>757357</v>
      </c>
      <c r="R147">
        <v>763310</v>
      </c>
    </row>
    <row r="148" spans="2:18" x14ac:dyDescent="0.25">
      <c r="B148" s="1">
        <v>1138117</v>
      </c>
      <c r="C148">
        <v>616508</v>
      </c>
      <c r="D148">
        <v>821674</v>
      </c>
      <c r="E148">
        <v>692898</v>
      </c>
      <c r="F148">
        <v>717946</v>
      </c>
      <c r="G148">
        <v>777731</v>
      </c>
      <c r="H148">
        <v>740597</v>
      </c>
      <c r="I148">
        <v>739826</v>
      </c>
      <c r="J148">
        <v>703648</v>
      </c>
      <c r="K148">
        <v>690583</v>
      </c>
      <c r="L148">
        <v>785092</v>
      </c>
      <c r="M148">
        <v>718638</v>
      </c>
      <c r="N148">
        <v>746760</v>
      </c>
      <c r="O148">
        <v>786904</v>
      </c>
      <c r="P148">
        <v>778546</v>
      </c>
      <c r="Q148">
        <v>751028</v>
      </c>
      <c r="R148">
        <v>751375</v>
      </c>
    </row>
    <row r="149" spans="2:18" x14ac:dyDescent="0.25">
      <c r="B149" s="1">
        <v>1229073</v>
      </c>
      <c r="C149">
        <v>658614</v>
      </c>
      <c r="D149">
        <v>852817</v>
      </c>
      <c r="E149">
        <v>742870</v>
      </c>
      <c r="F149">
        <v>760017</v>
      </c>
      <c r="G149">
        <v>792865</v>
      </c>
      <c r="H149">
        <v>792151</v>
      </c>
      <c r="I149">
        <v>753474</v>
      </c>
      <c r="J149">
        <v>744057</v>
      </c>
      <c r="K149">
        <v>723701</v>
      </c>
      <c r="L149">
        <v>761351</v>
      </c>
      <c r="M149">
        <v>772027</v>
      </c>
      <c r="N149">
        <v>780415</v>
      </c>
      <c r="O149">
        <v>812839</v>
      </c>
      <c r="P149">
        <v>814731</v>
      </c>
      <c r="Q149">
        <v>786228</v>
      </c>
      <c r="R149">
        <v>777057</v>
      </c>
    </row>
    <row r="150" spans="2:18" x14ac:dyDescent="0.25">
      <c r="B150" s="1">
        <v>1206327</v>
      </c>
      <c r="C150">
        <v>620058</v>
      </c>
      <c r="D150">
        <v>828349</v>
      </c>
      <c r="E150">
        <v>709044</v>
      </c>
      <c r="F150">
        <v>725549</v>
      </c>
      <c r="G150">
        <v>810500</v>
      </c>
      <c r="H150">
        <v>793973</v>
      </c>
      <c r="I150">
        <v>738259</v>
      </c>
      <c r="J150">
        <v>738878</v>
      </c>
      <c r="K150">
        <v>715190</v>
      </c>
      <c r="L150">
        <v>766789</v>
      </c>
      <c r="M150">
        <v>761189</v>
      </c>
      <c r="N150">
        <v>767681</v>
      </c>
      <c r="O150">
        <v>759988</v>
      </c>
      <c r="P150">
        <v>770437</v>
      </c>
      <c r="Q150">
        <v>791465</v>
      </c>
      <c r="R150">
        <v>771654</v>
      </c>
    </row>
    <row r="151" spans="2:18" x14ac:dyDescent="0.25">
      <c r="B151" s="1">
        <v>1129175</v>
      </c>
      <c r="C151">
        <v>648675</v>
      </c>
      <c r="D151">
        <v>836107</v>
      </c>
      <c r="E151">
        <v>736805</v>
      </c>
      <c r="F151">
        <v>755459</v>
      </c>
      <c r="G151">
        <v>793783</v>
      </c>
      <c r="H151">
        <v>780731</v>
      </c>
      <c r="I151">
        <v>722581</v>
      </c>
      <c r="J151">
        <v>718327</v>
      </c>
      <c r="K151">
        <v>690256</v>
      </c>
      <c r="L151">
        <v>788338</v>
      </c>
      <c r="M151">
        <v>723669</v>
      </c>
      <c r="N151">
        <v>740902</v>
      </c>
      <c r="O151">
        <v>844788</v>
      </c>
      <c r="P151">
        <v>852815</v>
      </c>
      <c r="Q151">
        <v>758316</v>
      </c>
      <c r="R151">
        <v>753117</v>
      </c>
    </row>
    <row r="152" spans="2:18" x14ac:dyDescent="0.25">
      <c r="B152" s="1">
        <v>1208198.99999996</v>
      </c>
      <c r="C152">
        <v>653908</v>
      </c>
      <c r="D152">
        <v>861446</v>
      </c>
      <c r="E152">
        <v>760678</v>
      </c>
      <c r="F152">
        <v>768964</v>
      </c>
      <c r="G152">
        <v>779167</v>
      </c>
      <c r="H152">
        <v>788086</v>
      </c>
      <c r="I152">
        <v>774993</v>
      </c>
      <c r="J152">
        <v>775847</v>
      </c>
      <c r="K152">
        <v>761077</v>
      </c>
      <c r="L152">
        <v>785477</v>
      </c>
      <c r="M152">
        <v>794995</v>
      </c>
      <c r="N152">
        <v>772872</v>
      </c>
      <c r="O152">
        <v>835322</v>
      </c>
      <c r="P152">
        <v>821870</v>
      </c>
      <c r="Q152">
        <v>790417</v>
      </c>
      <c r="R152">
        <v>772093</v>
      </c>
    </row>
    <row r="153" spans="2:18" x14ac:dyDescent="0.25">
      <c r="B153" s="1">
        <v>1268429</v>
      </c>
      <c r="C153">
        <v>642327</v>
      </c>
      <c r="D153">
        <v>879222</v>
      </c>
      <c r="E153">
        <v>760820</v>
      </c>
      <c r="F153">
        <v>770129</v>
      </c>
      <c r="G153">
        <v>824703</v>
      </c>
      <c r="H153">
        <v>836369</v>
      </c>
      <c r="I153">
        <v>795336</v>
      </c>
      <c r="J153">
        <v>793581</v>
      </c>
      <c r="K153">
        <v>770192</v>
      </c>
      <c r="L153">
        <v>772199</v>
      </c>
      <c r="M153">
        <v>785674</v>
      </c>
      <c r="N153">
        <v>768273</v>
      </c>
      <c r="O153">
        <v>831240</v>
      </c>
      <c r="P153">
        <v>811666</v>
      </c>
      <c r="Q153">
        <v>833283</v>
      </c>
      <c r="R153">
        <v>819041</v>
      </c>
    </row>
    <row r="154" spans="2:18" x14ac:dyDescent="0.25">
      <c r="B154" s="1">
        <v>1123175</v>
      </c>
      <c r="C154">
        <v>686596</v>
      </c>
      <c r="D154">
        <v>853193</v>
      </c>
      <c r="E154">
        <v>770089</v>
      </c>
      <c r="F154">
        <v>771295</v>
      </c>
      <c r="G154">
        <v>796531</v>
      </c>
      <c r="H154">
        <v>793219</v>
      </c>
      <c r="I154">
        <v>758627</v>
      </c>
      <c r="J154">
        <v>766256</v>
      </c>
      <c r="K154">
        <v>737596</v>
      </c>
      <c r="L154">
        <v>790661</v>
      </c>
      <c r="M154">
        <v>756810</v>
      </c>
      <c r="N154">
        <v>750062</v>
      </c>
      <c r="O154">
        <v>836390</v>
      </c>
      <c r="P154">
        <v>801007</v>
      </c>
      <c r="Q154">
        <v>770089</v>
      </c>
      <c r="R154">
        <v>778455</v>
      </c>
    </row>
    <row r="155" spans="2:18" x14ac:dyDescent="0.25">
      <c r="B155" s="1">
        <v>1217370</v>
      </c>
      <c r="C155">
        <v>729497</v>
      </c>
      <c r="D155">
        <v>892995</v>
      </c>
      <c r="E155">
        <v>814103</v>
      </c>
      <c r="F155">
        <v>803565</v>
      </c>
      <c r="G155">
        <v>821531</v>
      </c>
      <c r="H155">
        <v>839372</v>
      </c>
      <c r="I155">
        <v>807680</v>
      </c>
      <c r="J155">
        <v>804026</v>
      </c>
      <c r="K155">
        <v>797599</v>
      </c>
      <c r="L155">
        <v>801921</v>
      </c>
      <c r="M155">
        <v>841711</v>
      </c>
      <c r="N155">
        <v>814197</v>
      </c>
      <c r="O155">
        <v>802024</v>
      </c>
      <c r="P155">
        <v>812126</v>
      </c>
      <c r="Q155">
        <v>862204</v>
      </c>
      <c r="R155">
        <v>863255</v>
      </c>
    </row>
    <row r="156" spans="2:18" x14ac:dyDescent="0.25">
      <c r="B156" s="1">
        <v>1172017.99999996</v>
      </c>
      <c r="C156">
        <v>607200</v>
      </c>
      <c r="D156">
        <v>830252</v>
      </c>
      <c r="E156">
        <v>720095</v>
      </c>
      <c r="F156">
        <v>722986</v>
      </c>
      <c r="G156">
        <v>807764</v>
      </c>
      <c r="H156">
        <v>795850</v>
      </c>
      <c r="I156">
        <v>750623</v>
      </c>
      <c r="J156">
        <v>738868</v>
      </c>
      <c r="K156">
        <v>697712</v>
      </c>
      <c r="L156">
        <v>788630</v>
      </c>
      <c r="M156">
        <v>731463</v>
      </c>
      <c r="N156">
        <v>746759</v>
      </c>
      <c r="O156">
        <v>816898</v>
      </c>
      <c r="P156">
        <v>805579</v>
      </c>
      <c r="Q156">
        <v>755806</v>
      </c>
      <c r="R156">
        <v>728630</v>
      </c>
    </row>
    <row r="157" spans="2:18" x14ac:dyDescent="0.25">
      <c r="B157" s="1">
        <v>1264146</v>
      </c>
      <c r="C157">
        <v>667225</v>
      </c>
      <c r="D157">
        <v>869523</v>
      </c>
      <c r="E157">
        <v>744576</v>
      </c>
      <c r="F157">
        <v>771326</v>
      </c>
      <c r="G157">
        <v>817858</v>
      </c>
      <c r="H157">
        <v>819343</v>
      </c>
      <c r="I157">
        <v>778985</v>
      </c>
      <c r="J157">
        <v>774044</v>
      </c>
      <c r="K157">
        <v>748679</v>
      </c>
      <c r="L157">
        <v>812699</v>
      </c>
      <c r="M157">
        <v>800425</v>
      </c>
      <c r="N157">
        <v>791001</v>
      </c>
      <c r="O157">
        <v>844902</v>
      </c>
      <c r="P157">
        <v>847209</v>
      </c>
      <c r="Q157">
        <v>799920</v>
      </c>
      <c r="R157">
        <v>791579</v>
      </c>
    </row>
    <row r="158" spans="2:18" x14ac:dyDescent="0.25">
      <c r="B158" s="1">
        <v>1187354.99999996</v>
      </c>
      <c r="C158">
        <v>675032</v>
      </c>
      <c r="D158">
        <v>854434</v>
      </c>
      <c r="E158">
        <v>748825</v>
      </c>
      <c r="F158">
        <v>775543</v>
      </c>
      <c r="G158">
        <v>785200</v>
      </c>
      <c r="H158">
        <v>762311</v>
      </c>
      <c r="I158">
        <v>740360</v>
      </c>
      <c r="J158">
        <v>740000</v>
      </c>
      <c r="K158">
        <v>743369</v>
      </c>
      <c r="L158">
        <v>807916</v>
      </c>
      <c r="M158">
        <v>764964</v>
      </c>
      <c r="N158">
        <v>745117</v>
      </c>
      <c r="O158">
        <v>842785</v>
      </c>
      <c r="P158">
        <v>840046</v>
      </c>
      <c r="Q158">
        <v>774072</v>
      </c>
      <c r="R158">
        <v>751028</v>
      </c>
    </row>
    <row r="159" spans="2:18" x14ac:dyDescent="0.25">
      <c r="B159" s="1">
        <v>1217752</v>
      </c>
      <c r="C159">
        <v>643123</v>
      </c>
      <c r="D159">
        <v>851743</v>
      </c>
      <c r="E159">
        <v>736971</v>
      </c>
      <c r="F159">
        <v>751491</v>
      </c>
      <c r="G159">
        <v>750425</v>
      </c>
      <c r="H159">
        <v>776624</v>
      </c>
      <c r="I159">
        <v>757426</v>
      </c>
      <c r="J159">
        <v>766698</v>
      </c>
      <c r="K159">
        <v>764712</v>
      </c>
      <c r="L159">
        <v>795567</v>
      </c>
      <c r="M159">
        <v>774854</v>
      </c>
      <c r="N159">
        <v>769868</v>
      </c>
      <c r="O159">
        <v>815835</v>
      </c>
      <c r="P159">
        <v>822104</v>
      </c>
      <c r="Q159">
        <v>773063</v>
      </c>
      <c r="R159">
        <v>800011</v>
      </c>
    </row>
    <row r="160" spans="2:18" x14ac:dyDescent="0.25">
      <c r="B160" s="1">
        <v>1150366</v>
      </c>
      <c r="C160">
        <v>608729</v>
      </c>
      <c r="D160">
        <v>831717</v>
      </c>
      <c r="E160">
        <v>699904</v>
      </c>
      <c r="F160">
        <v>719279</v>
      </c>
      <c r="G160">
        <v>781303</v>
      </c>
      <c r="H160">
        <v>768829</v>
      </c>
      <c r="I160">
        <v>734778</v>
      </c>
      <c r="J160">
        <v>735370</v>
      </c>
      <c r="K160">
        <v>724012</v>
      </c>
      <c r="L160">
        <v>782904</v>
      </c>
      <c r="M160">
        <v>763580</v>
      </c>
      <c r="N160">
        <v>755453</v>
      </c>
      <c r="O160">
        <v>822038</v>
      </c>
      <c r="P160">
        <v>795338</v>
      </c>
      <c r="Q160">
        <v>754994</v>
      </c>
      <c r="R160">
        <v>757186</v>
      </c>
    </row>
    <row r="161" spans="2:18" x14ac:dyDescent="0.25">
      <c r="B161" s="1">
        <v>1176297</v>
      </c>
      <c r="C161">
        <v>667003</v>
      </c>
      <c r="D161">
        <v>842905</v>
      </c>
      <c r="E161">
        <v>726153</v>
      </c>
      <c r="F161">
        <v>777748</v>
      </c>
      <c r="G161">
        <v>796662</v>
      </c>
      <c r="H161">
        <v>798963</v>
      </c>
      <c r="I161">
        <v>743358</v>
      </c>
      <c r="J161">
        <v>743228</v>
      </c>
      <c r="K161">
        <v>722364</v>
      </c>
      <c r="L161">
        <v>799426</v>
      </c>
      <c r="M161">
        <v>771965</v>
      </c>
      <c r="N161">
        <v>785465</v>
      </c>
      <c r="O161">
        <v>845016</v>
      </c>
      <c r="P161">
        <v>836307</v>
      </c>
      <c r="Q161">
        <v>774165</v>
      </c>
      <c r="R161">
        <v>777655</v>
      </c>
    </row>
    <row r="162" spans="2:18" x14ac:dyDescent="0.25">
      <c r="B162" s="1">
        <v>1287674</v>
      </c>
      <c r="C162">
        <v>665140</v>
      </c>
      <c r="D162">
        <v>871571</v>
      </c>
      <c r="E162">
        <v>763882</v>
      </c>
      <c r="F162">
        <v>770138</v>
      </c>
      <c r="G162">
        <v>787256</v>
      </c>
      <c r="H162">
        <v>781344</v>
      </c>
      <c r="I162">
        <v>791312</v>
      </c>
      <c r="J162">
        <v>782435</v>
      </c>
      <c r="K162">
        <v>778555</v>
      </c>
      <c r="L162">
        <v>800711</v>
      </c>
      <c r="M162">
        <v>766725</v>
      </c>
      <c r="N162">
        <v>770999</v>
      </c>
      <c r="O162">
        <v>836964</v>
      </c>
      <c r="P162">
        <v>824889</v>
      </c>
      <c r="Q162">
        <v>801945</v>
      </c>
      <c r="R162">
        <v>806610</v>
      </c>
    </row>
    <row r="163" spans="2:18" x14ac:dyDescent="0.25">
      <c r="B163" s="1">
        <v>1234772</v>
      </c>
      <c r="C163">
        <v>637097</v>
      </c>
      <c r="D163">
        <v>854923</v>
      </c>
      <c r="E163">
        <v>734024</v>
      </c>
      <c r="F163">
        <v>752373</v>
      </c>
      <c r="G163">
        <v>816759</v>
      </c>
      <c r="H163">
        <v>815979</v>
      </c>
      <c r="I163">
        <v>764986</v>
      </c>
      <c r="J163">
        <v>759080</v>
      </c>
      <c r="K163">
        <v>742822</v>
      </c>
      <c r="L163">
        <v>771201</v>
      </c>
      <c r="M163">
        <v>770103</v>
      </c>
      <c r="N163">
        <v>757555</v>
      </c>
      <c r="O163">
        <v>824131</v>
      </c>
      <c r="P163">
        <v>811751</v>
      </c>
      <c r="Q163">
        <v>774972</v>
      </c>
      <c r="R163">
        <v>786205</v>
      </c>
    </row>
    <row r="164" spans="2:18" x14ac:dyDescent="0.25">
      <c r="B164" s="1">
        <v>1046080</v>
      </c>
      <c r="C164">
        <v>629006</v>
      </c>
      <c r="D164">
        <v>798776</v>
      </c>
      <c r="E164">
        <v>690370</v>
      </c>
      <c r="F164">
        <v>745327</v>
      </c>
      <c r="G164">
        <v>767240</v>
      </c>
      <c r="H164">
        <v>725861</v>
      </c>
      <c r="I164">
        <v>722902</v>
      </c>
      <c r="J164">
        <v>688895</v>
      </c>
      <c r="K164">
        <v>703718</v>
      </c>
      <c r="L164">
        <v>756701</v>
      </c>
      <c r="M164">
        <v>749008</v>
      </c>
      <c r="N164">
        <v>717374</v>
      </c>
      <c r="O164">
        <v>797728</v>
      </c>
      <c r="P164">
        <v>794509</v>
      </c>
      <c r="Q164">
        <v>696957</v>
      </c>
      <c r="R164">
        <v>710448</v>
      </c>
    </row>
    <row r="165" spans="2:18" x14ac:dyDescent="0.25">
      <c r="B165" s="1">
        <v>1158486</v>
      </c>
      <c r="C165">
        <v>657288</v>
      </c>
      <c r="D165">
        <v>861995</v>
      </c>
      <c r="E165">
        <v>761628</v>
      </c>
      <c r="F165">
        <v>772283</v>
      </c>
      <c r="G165">
        <v>792797</v>
      </c>
      <c r="H165">
        <v>788242</v>
      </c>
      <c r="I165">
        <v>739863</v>
      </c>
      <c r="J165">
        <v>733056</v>
      </c>
      <c r="K165">
        <v>736430</v>
      </c>
      <c r="L165">
        <v>838728</v>
      </c>
      <c r="M165">
        <v>771598</v>
      </c>
      <c r="N165">
        <v>765156</v>
      </c>
      <c r="O165">
        <v>862786</v>
      </c>
      <c r="P165">
        <v>861252</v>
      </c>
      <c r="Q165">
        <v>746791</v>
      </c>
      <c r="R165">
        <v>755690</v>
      </c>
    </row>
    <row r="166" spans="2:18" x14ac:dyDescent="0.25">
      <c r="B166" s="1">
        <v>1246484</v>
      </c>
      <c r="C166">
        <v>646284</v>
      </c>
      <c r="D166">
        <v>869152</v>
      </c>
      <c r="E166">
        <v>746247</v>
      </c>
      <c r="F166">
        <v>754840</v>
      </c>
      <c r="G166">
        <v>768614</v>
      </c>
      <c r="H166">
        <v>763938</v>
      </c>
      <c r="I166">
        <v>747639</v>
      </c>
      <c r="J166">
        <v>745613</v>
      </c>
      <c r="K166">
        <v>741550</v>
      </c>
      <c r="L166">
        <v>769324</v>
      </c>
      <c r="M166">
        <v>770742</v>
      </c>
      <c r="N166">
        <v>766344</v>
      </c>
      <c r="O166">
        <v>790524</v>
      </c>
      <c r="P166">
        <v>800813</v>
      </c>
      <c r="Q166">
        <v>787098</v>
      </c>
      <c r="R166">
        <v>791054</v>
      </c>
    </row>
    <row r="167" spans="2:18" x14ac:dyDescent="0.25">
      <c r="B167" s="1">
        <v>1182893.99999996</v>
      </c>
      <c r="C167">
        <v>606575</v>
      </c>
      <c r="D167">
        <v>835230</v>
      </c>
      <c r="E167">
        <v>721901</v>
      </c>
      <c r="F167">
        <v>723421</v>
      </c>
      <c r="G167">
        <v>759664</v>
      </c>
      <c r="H167">
        <v>754593</v>
      </c>
      <c r="I167">
        <v>712935</v>
      </c>
      <c r="J167">
        <v>685736</v>
      </c>
      <c r="K167">
        <v>677360</v>
      </c>
      <c r="L167">
        <v>814741</v>
      </c>
      <c r="M167">
        <v>733085</v>
      </c>
      <c r="N167">
        <v>757112</v>
      </c>
      <c r="O167">
        <v>895128</v>
      </c>
      <c r="P167">
        <v>893029</v>
      </c>
      <c r="Q167">
        <v>760926</v>
      </c>
      <c r="R167">
        <v>760718</v>
      </c>
    </row>
    <row r="168" spans="2:18" x14ac:dyDescent="0.25">
      <c r="B168" s="1">
        <v>1163065</v>
      </c>
      <c r="C168">
        <v>661594</v>
      </c>
      <c r="D168">
        <v>857455</v>
      </c>
      <c r="E168">
        <v>726990</v>
      </c>
      <c r="F168">
        <v>769295</v>
      </c>
      <c r="G168">
        <v>794854</v>
      </c>
      <c r="H168">
        <v>782510</v>
      </c>
      <c r="I168">
        <v>771671</v>
      </c>
      <c r="J168">
        <v>760035</v>
      </c>
      <c r="K168">
        <v>750723</v>
      </c>
      <c r="L168">
        <v>814859</v>
      </c>
      <c r="M168">
        <v>776998</v>
      </c>
      <c r="N168">
        <v>759431</v>
      </c>
      <c r="O168">
        <v>806575</v>
      </c>
      <c r="P168">
        <v>828329</v>
      </c>
      <c r="Q168">
        <v>791380</v>
      </c>
      <c r="R168">
        <v>800246</v>
      </c>
    </row>
    <row r="169" spans="2:18" x14ac:dyDescent="0.25">
      <c r="B169" s="1">
        <v>1190381.99999981</v>
      </c>
      <c r="C169">
        <v>677340</v>
      </c>
      <c r="D169">
        <v>850195</v>
      </c>
      <c r="E169">
        <v>767337</v>
      </c>
      <c r="F169">
        <v>757984</v>
      </c>
      <c r="G169">
        <v>776845</v>
      </c>
      <c r="H169">
        <v>779991</v>
      </c>
      <c r="I169">
        <v>762507</v>
      </c>
      <c r="J169">
        <v>741188</v>
      </c>
      <c r="K169">
        <v>750099</v>
      </c>
      <c r="L169">
        <v>810199</v>
      </c>
      <c r="M169">
        <v>771783</v>
      </c>
      <c r="N169">
        <v>795930</v>
      </c>
      <c r="O169">
        <v>822759</v>
      </c>
      <c r="P169">
        <v>801447</v>
      </c>
      <c r="Q169">
        <v>793495</v>
      </c>
      <c r="R169">
        <v>820591</v>
      </c>
    </row>
    <row r="170" spans="2:18" x14ac:dyDescent="0.25">
      <c r="B170" s="1">
        <v>1199466</v>
      </c>
      <c r="C170">
        <v>603919</v>
      </c>
      <c r="D170">
        <v>856579</v>
      </c>
      <c r="E170">
        <v>718751</v>
      </c>
      <c r="F170">
        <v>746574</v>
      </c>
      <c r="G170">
        <v>788448</v>
      </c>
      <c r="H170">
        <v>773252</v>
      </c>
      <c r="I170">
        <v>771260</v>
      </c>
      <c r="J170">
        <v>767291</v>
      </c>
      <c r="K170">
        <v>760252</v>
      </c>
      <c r="L170">
        <v>766527</v>
      </c>
      <c r="M170">
        <v>755663</v>
      </c>
      <c r="N170">
        <v>755335</v>
      </c>
      <c r="O170">
        <v>811132</v>
      </c>
      <c r="P170">
        <v>810598</v>
      </c>
      <c r="Q170">
        <v>793514</v>
      </c>
      <c r="R170">
        <v>794485</v>
      </c>
    </row>
    <row r="171" spans="2:18" x14ac:dyDescent="0.25">
      <c r="B171" s="1">
        <v>1194924</v>
      </c>
      <c r="C171">
        <v>663659</v>
      </c>
      <c r="D171">
        <v>857572</v>
      </c>
      <c r="E171">
        <v>758034</v>
      </c>
      <c r="F171">
        <v>771439</v>
      </c>
      <c r="G171">
        <v>759767</v>
      </c>
      <c r="H171">
        <v>754480</v>
      </c>
      <c r="I171">
        <v>746988</v>
      </c>
      <c r="J171">
        <v>736354</v>
      </c>
      <c r="K171">
        <v>727538</v>
      </c>
      <c r="L171">
        <v>842510</v>
      </c>
      <c r="M171">
        <v>762823</v>
      </c>
      <c r="N171">
        <v>756188</v>
      </c>
      <c r="O171">
        <v>845369</v>
      </c>
      <c r="P171">
        <v>871409</v>
      </c>
      <c r="Q171">
        <v>773651</v>
      </c>
      <c r="R171">
        <v>787050</v>
      </c>
    </row>
    <row r="172" spans="2:18" x14ac:dyDescent="0.25">
      <c r="B172" s="1">
        <v>1229471</v>
      </c>
      <c r="C172">
        <v>664398</v>
      </c>
      <c r="D172">
        <v>869266</v>
      </c>
      <c r="E172">
        <v>752084</v>
      </c>
      <c r="F172">
        <v>783441</v>
      </c>
      <c r="G172">
        <v>857673</v>
      </c>
      <c r="H172">
        <v>812288</v>
      </c>
      <c r="I172">
        <v>786744</v>
      </c>
      <c r="J172">
        <v>763198</v>
      </c>
      <c r="K172">
        <v>731837</v>
      </c>
      <c r="L172">
        <v>782761</v>
      </c>
      <c r="M172">
        <v>779554</v>
      </c>
      <c r="N172">
        <v>780191</v>
      </c>
      <c r="O172">
        <v>819254</v>
      </c>
      <c r="P172">
        <v>827121</v>
      </c>
      <c r="Q172">
        <v>832137</v>
      </c>
      <c r="R172">
        <v>827756</v>
      </c>
    </row>
    <row r="173" spans="2:18" x14ac:dyDescent="0.25">
      <c r="B173" s="1">
        <v>1211784</v>
      </c>
      <c r="C173">
        <v>644108</v>
      </c>
      <c r="D173">
        <v>853388</v>
      </c>
      <c r="E173">
        <v>756479</v>
      </c>
      <c r="F173">
        <v>758540</v>
      </c>
      <c r="G173">
        <v>789068</v>
      </c>
      <c r="H173">
        <v>793267</v>
      </c>
      <c r="I173">
        <v>748301</v>
      </c>
      <c r="J173">
        <v>752407</v>
      </c>
      <c r="K173">
        <v>735806</v>
      </c>
      <c r="L173">
        <v>832046</v>
      </c>
      <c r="M173">
        <v>777567</v>
      </c>
      <c r="N173">
        <v>765834</v>
      </c>
      <c r="O173">
        <v>888128</v>
      </c>
      <c r="P173">
        <v>861415</v>
      </c>
      <c r="Q173">
        <v>757635</v>
      </c>
      <c r="R173">
        <v>774187</v>
      </c>
    </row>
    <row r="174" spans="2:18" x14ac:dyDescent="0.25">
      <c r="B174" s="1">
        <v>1076693.99999996</v>
      </c>
      <c r="C174">
        <v>626198</v>
      </c>
      <c r="D174">
        <v>840864</v>
      </c>
      <c r="E174">
        <v>714690</v>
      </c>
      <c r="F174">
        <v>757820</v>
      </c>
      <c r="G174">
        <v>781923</v>
      </c>
      <c r="H174">
        <v>759543</v>
      </c>
      <c r="I174">
        <v>747294</v>
      </c>
      <c r="J174">
        <v>722707</v>
      </c>
      <c r="K174">
        <v>712823</v>
      </c>
      <c r="L174">
        <v>808547</v>
      </c>
      <c r="M174">
        <v>733301</v>
      </c>
      <c r="N174">
        <v>754380</v>
      </c>
      <c r="O174">
        <v>834062</v>
      </c>
      <c r="P174">
        <v>821501</v>
      </c>
      <c r="Q174">
        <v>768762</v>
      </c>
      <c r="R174">
        <v>760020</v>
      </c>
    </row>
    <row r="175" spans="2:18" x14ac:dyDescent="0.25">
      <c r="B175" s="1">
        <v>1198333</v>
      </c>
      <c r="C175">
        <v>662552</v>
      </c>
      <c r="D175">
        <v>871846</v>
      </c>
      <c r="E175">
        <v>730684</v>
      </c>
      <c r="F175">
        <v>773393</v>
      </c>
      <c r="G175">
        <v>805725</v>
      </c>
      <c r="H175">
        <v>780824</v>
      </c>
      <c r="I175">
        <v>749736</v>
      </c>
      <c r="J175">
        <v>740704</v>
      </c>
      <c r="K175">
        <v>731723</v>
      </c>
      <c r="L175">
        <v>792897</v>
      </c>
      <c r="M175">
        <v>773202</v>
      </c>
      <c r="N175">
        <v>779760</v>
      </c>
      <c r="O175">
        <v>848627</v>
      </c>
      <c r="P175">
        <v>854015</v>
      </c>
      <c r="Q175">
        <v>800795</v>
      </c>
      <c r="R175">
        <v>792324</v>
      </c>
    </row>
    <row r="176" spans="2:18" x14ac:dyDescent="0.25">
      <c r="B176" s="1">
        <v>1180194</v>
      </c>
      <c r="C176">
        <v>629988</v>
      </c>
      <c r="D176">
        <v>840430</v>
      </c>
      <c r="E176">
        <v>721783</v>
      </c>
      <c r="F176">
        <v>738773</v>
      </c>
      <c r="G176">
        <v>756370</v>
      </c>
      <c r="H176">
        <v>732590</v>
      </c>
      <c r="I176">
        <v>713196</v>
      </c>
      <c r="J176">
        <v>719356</v>
      </c>
      <c r="K176">
        <v>721121</v>
      </c>
      <c r="L176">
        <v>790292</v>
      </c>
      <c r="M176">
        <v>733853</v>
      </c>
      <c r="N176">
        <v>720103</v>
      </c>
      <c r="O176">
        <v>872120</v>
      </c>
      <c r="P176">
        <v>836218</v>
      </c>
      <c r="Q176">
        <v>730409</v>
      </c>
      <c r="R176">
        <v>719414</v>
      </c>
    </row>
    <row r="177" spans="1:21" x14ac:dyDescent="0.25">
      <c r="B177" s="1">
        <v>1218501</v>
      </c>
      <c r="C177">
        <v>653673</v>
      </c>
      <c r="D177">
        <v>859977</v>
      </c>
      <c r="E177">
        <v>745785</v>
      </c>
      <c r="F177">
        <v>761390</v>
      </c>
      <c r="G177">
        <v>774336</v>
      </c>
      <c r="H177">
        <v>763902</v>
      </c>
      <c r="I177">
        <v>756836</v>
      </c>
      <c r="J177">
        <v>744473</v>
      </c>
      <c r="K177">
        <v>728145</v>
      </c>
      <c r="L177">
        <v>778348</v>
      </c>
      <c r="M177">
        <v>784679</v>
      </c>
      <c r="N177">
        <v>760058</v>
      </c>
      <c r="O177">
        <v>850178</v>
      </c>
      <c r="P177">
        <v>821498</v>
      </c>
      <c r="Q177">
        <v>781313</v>
      </c>
      <c r="R177">
        <v>772012</v>
      </c>
    </row>
    <row r="178" spans="1:21" x14ac:dyDescent="0.25">
      <c r="B178" s="1">
        <v>1184039</v>
      </c>
      <c r="C178">
        <v>608056</v>
      </c>
      <c r="D178">
        <v>833205</v>
      </c>
      <c r="E178">
        <v>696630</v>
      </c>
      <c r="F178">
        <v>734946</v>
      </c>
      <c r="G178">
        <v>773745</v>
      </c>
      <c r="H178">
        <v>775136</v>
      </c>
      <c r="I178">
        <v>752428</v>
      </c>
      <c r="J178">
        <v>743659</v>
      </c>
      <c r="K178">
        <v>711558</v>
      </c>
      <c r="L178">
        <v>746006</v>
      </c>
      <c r="M178">
        <v>741641</v>
      </c>
      <c r="N178">
        <v>733505</v>
      </c>
      <c r="O178">
        <v>817491</v>
      </c>
      <c r="P178">
        <v>801276</v>
      </c>
      <c r="Q178">
        <v>767682</v>
      </c>
      <c r="R178">
        <v>762484</v>
      </c>
    </row>
    <row r="179" spans="1:21" x14ac:dyDescent="0.25">
      <c r="B179" s="1">
        <v>1163049.99999981</v>
      </c>
      <c r="C179">
        <v>658753</v>
      </c>
      <c r="D179">
        <v>871875</v>
      </c>
      <c r="E179">
        <v>762023</v>
      </c>
      <c r="F179">
        <v>756354</v>
      </c>
      <c r="G179">
        <v>779999</v>
      </c>
      <c r="H179">
        <v>783090</v>
      </c>
      <c r="I179">
        <v>758606</v>
      </c>
      <c r="J179">
        <v>771685</v>
      </c>
      <c r="K179">
        <v>760952</v>
      </c>
      <c r="L179">
        <v>782342</v>
      </c>
      <c r="M179">
        <v>762682</v>
      </c>
      <c r="N179">
        <v>774467</v>
      </c>
      <c r="O179">
        <v>872567</v>
      </c>
      <c r="P179">
        <v>840607</v>
      </c>
      <c r="Q179">
        <v>785489</v>
      </c>
      <c r="R179">
        <v>815906</v>
      </c>
    </row>
    <row r="180" spans="1:21" x14ac:dyDescent="0.25">
      <c r="B180" s="1">
        <v>1135370.99999981</v>
      </c>
      <c r="C180">
        <v>692008</v>
      </c>
      <c r="D180">
        <v>841489</v>
      </c>
      <c r="E180">
        <v>756588</v>
      </c>
      <c r="F180">
        <v>780794</v>
      </c>
      <c r="G180">
        <v>750131</v>
      </c>
      <c r="H180">
        <v>740216</v>
      </c>
      <c r="I180">
        <v>743985</v>
      </c>
      <c r="J180">
        <v>741108</v>
      </c>
      <c r="K180">
        <v>711073</v>
      </c>
      <c r="L180">
        <v>797801</v>
      </c>
      <c r="M180">
        <v>718333</v>
      </c>
      <c r="N180">
        <v>748716</v>
      </c>
      <c r="O180">
        <v>832607</v>
      </c>
      <c r="P180">
        <v>804229</v>
      </c>
      <c r="Q180">
        <v>751258</v>
      </c>
      <c r="R180">
        <v>766658</v>
      </c>
    </row>
    <row r="181" spans="1:21" x14ac:dyDescent="0.25">
      <c r="B181" s="1">
        <v>1246100</v>
      </c>
      <c r="C181">
        <v>654821</v>
      </c>
      <c r="D181">
        <v>854722</v>
      </c>
      <c r="E181">
        <v>756089</v>
      </c>
      <c r="F181">
        <v>765753</v>
      </c>
      <c r="G181">
        <v>749285</v>
      </c>
      <c r="H181">
        <v>749850</v>
      </c>
      <c r="I181">
        <v>753533</v>
      </c>
      <c r="J181">
        <v>752497</v>
      </c>
      <c r="K181">
        <v>756723</v>
      </c>
      <c r="L181">
        <v>779794</v>
      </c>
      <c r="M181">
        <v>759027</v>
      </c>
      <c r="N181">
        <v>789082</v>
      </c>
      <c r="O181">
        <v>837237</v>
      </c>
      <c r="P181">
        <v>828760</v>
      </c>
      <c r="Q181">
        <v>805690</v>
      </c>
      <c r="R181">
        <v>801009</v>
      </c>
    </row>
    <row r="182" spans="1:21" x14ac:dyDescent="0.25">
      <c r="B182" s="1">
        <v>1124798</v>
      </c>
      <c r="C182">
        <v>601874</v>
      </c>
      <c r="D182">
        <v>845743</v>
      </c>
      <c r="E182">
        <v>711199</v>
      </c>
      <c r="F182">
        <v>733561</v>
      </c>
      <c r="G182">
        <v>805283</v>
      </c>
      <c r="H182">
        <v>791881</v>
      </c>
      <c r="I182">
        <v>747494</v>
      </c>
      <c r="J182">
        <v>739089</v>
      </c>
      <c r="K182">
        <v>708166</v>
      </c>
      <c r="L182">
        <v>756726</v>
      </c>
      <c r="M182">
        <v>736982</v>
      </c>
      <c r="N182">
        <v>729389</v>
      </c>
      <c r="O182">
        <v>808242</v>
      </c>
      <c r="P182">
        <v>827747</v>
      </c>
      <c r="Q182">
        <v>761014</v>
      </c>
      <c r="R182">
        <v>760166</v>
      </c>
    </row>
    <row r="183" spans="1:21" x14ac:dyDescent="0.25">
      <c r="B183" s="1">
        <v>1170344</v>
      </c>
      <c r="C183">
        <v>667446</v>
      </c>
      <c r="D183">
        <v>847759</v>
      </c>
      <c r="E183">
        <v>725858</v>
      </c>
      <c r="F183">
        <v>786197</v>
      </c>
      <c r="G183">
        <v>781309</v>
      </c>
      <c r="H183">
        <v>770168</v>
      </c>
      <c r="I183">
        <v>757553</v>
      </c>
      <c r="J183">
        <v>753454</v>
      </c>
      <c r="K183">
        <v>734568</v>
      </c>
      <c r="L183">
        <v>785820</v>
      </c>
      <c r="M183">
        <v>760077</v>
      </c>
      <c r="N183">
        <v>761843</v>
      </c>
      <c r="O183">
        <v>839411</v>
      </c>
      <c r="P183">
        <v>839922</v>
      </c>
      <c r="Q183">
        <v>777100</v>
      </c>
      <c r="R183">
        <v>763350</v>
      </c>
    </row>
    <row r="184" spans="1:21" x14ac:dyDescent="0.25">
      <c r="B184" s="1">
        <v>1251856</v>
      </c>
      <c r="C184">
        <v>642696</v>
      </c>
      <c r="D184">
        <v>852680</v>
      </c>
      <c r="E184">
        <v>734493</v>
      </c>
      <c r="F184">
        <v>748333</v>
      </c>
      <c r="G184">
        <v>801032</v>
      </c>
      <c r="H184">
        <v>784683</v>
      </c>
      <c r="I184">
        <v>744243</v>
      </c>
      <c r="J184">
        <v>749329</v>
      </c>
      <c r="K184">
        <v>733286</v>
      </c>
      <c r="L184">
        <v>793239</v>
      </c>
      <c r="M184">
        <v>769644</v>
      </c>
      <c r="N184">
        <v>747543</v>
      </c>
      <c r="O184">
        <v>809028</v>
      </c>
      <c r="P184">
        <v>819250</v>
      </c>
      <c r="Q184">
        <v>778502</v>
      </c>
      <c r="R184">
        <v>781626</v>
      </c>
    </row>
    <row r="185" spans="1:21" x14ac:dyDescent="0.25">
      <c r="B185" s="1">
        <v>1228481</v>
      </c>
      <c r="C185">
        <v>648808</v>
      </c>
      <c r="D185">
        <v>861808</v>
      </c>
      <c r="E185">
        <v>745494</v>
      </c>
      <c r="F185">
        <v>759791</v>
      </c>
      <c r="G185">
        <v>799150</v>
      </c>
      <c r="H185">
        <v>796571</v>
      </c>
      <c r="I185">
        <v>754935</v>
      </c>
      <c r="J185">
        <v>749404</v>
      </c>
      <c r="K185">
        <v>715886</v>
      </c>
      <c r="L185">
        <v>781116</v>
      </c>
      <c r="M185">
        <v>716623</v>
      </c>
      <c r="N185">
        <v>776890</v>
      </c>
      <c r="O185">
        <v>852744</v>
      </c>
      <c r="P185">
        <v>843173</v>
      </c>
      <c r="Q185">
        <v>811567</v>
      </c>
      <c r="R185">
        <v>805199</v>
      </c>
    </row>
    <row r="186" spans="1:21" x14ac:dyDescent="0.25">
      <c r="A186" t="s">
        <v>1026</v>
      </c>
      <c r="B186" s="1">
        <f>AVERAGE(B96:B185)</f>
        <v>1203504.8444444279</v>
      </c>
      <c r="C186">
        <f>AVERAGE(C96:C185)</f>
        <v>649644.14444444445</v>
      </c>
      <c r="D186">
        <f t="shared" ref="D186:R186" si="2">AVERAGE(D96:D185)</f>
        <v>852486.5</v>
      </c>
      <c r="E186">
        <f t="shared" si="2"/>
        <v>739650.5</v>
      </c>
      <c r="F186">
        <f t="shared" si="2"/>
        <v>760116.32222222222</v>
      </c>
      <c r="G186">
        <f t="shared" si="2"/>
        <v>787225.33333333337</v>
      </c>
      <c r="H186">
        <f t="shared" si="2"/>
        <v>779768.88888888888</v>
      </c>
      <c r="I186">
        <f t="shared" si="2"/>
        <v>756097.25555555557</v>
      </c>
      <c r="J186">
        <f t="shared" si="2"/>
        <v>751179.1555555556</v>
      </c>
      <c r="K186">
        <f t="shared" si="2"/>
        <v>737419.68888888892</v>
      </c>
      <c r="L186">
        <f t="shared" si="2"/>
        <v>786079.54444444447</v>
      </c>
      <c r="M186">
        <f t="shared" si="2"/>
        <v>764559.5555555555</v>
      </c>
      <c r="N186">
        <f t="shared" si="2"/>
        <v>763256.91111111105</v>
      </c>
      <c r="O186">
        <f t="shared" si="2"/>
        <v>821713.04444444447</v>
      </c>
      <c r="P186">
        <f t="shared" si="2"/>
        <v>817962.4</v>
      </c>
      <c r="Q186">
        <f t="shared" si="2"/>
        <v>785492.1333333333</v>
      </c>
      <c r="R186">
        <f t="shared" si="2"/>
        <v>784988.6</v>
      </c>
    </row>
    <row r="187" spans="1:21" x14ac:dyDescent="0.25">
      <c r="A187" t="s">
        <v>1027</v>
      </c>
      <c r="B187">
        <f>MEDIAN(B96:B185)</f>
        <v>1204142.99999998</v>
      </c>
      <c r="C187">
        <f t="shared" ref="C187:R187" si="3">MEDIAN(C96:C185)</f>
        <v>650647.5</v>
      </c>
      <c r="D187">
        <f t="shared" si="3"/>
        <v>854578</v>
      </c>
      <c r="E187">
        <f t="shared" si="3"/>
        <v>738400</v>
      </c>
      <c r="F187">
        <f t="shared" si="3"/>
        <v>759939</v>
      </c>
      <c r="G187">
        <f t="shared" si="3"/>
        <v>786548.5</v>
      </c>
      <c r="H187">
        <f t="shared" si="3"/>
        <v>781084</v>
      </c>
      <c r="I187">
        <f t="shared" si="3"/>
        <v>755541</v>
      </c>
      <c r="J187">
        <f t="shared" si="3"/>
        <v>748384.5</v>
      </c>
      <c r="K187">
        <f t="shared" si="3"/>
        <v>734913</v>
      </c>
      <c r="L187">
        <f t="shared" si="3"/>
        <v>785686</v>
      </c>
      <c r="M187">
        <f t="shared" si="3"/>
        <v>766610</v>
      </c>
      <c r="N187">
        <f t="shared" si="3"/>
        <v>761024</v>
      </c>
      <c r="O187">
        <f t="shared" si="3"/>
        <v>819354</v>
      </c>
      <c r="P187">
        <f t="shared" si="3"/>
        <v>818634.5</v>
      </c>
      <c r="Q187">
        <f t="shared" si="3"/>
        <v>782242.5</v>
      </c>
      <c r="R187">
        <f t="shared" si="3"/>
        <v>782810.5</v>
      </c>
    </row>
    <row r="189" spans="1:21" x14ac:dyDescent="0.25">
      <c r="B189" t="s">
        <v>1024</v>
      </c>
    </row>
    <row r="190" spans="1:21" x14ac:dyDescent="0.25">
      <c r="B190" s="1">
        <v>1113016</v>
      </c>
      <c r="C190">
        <v>539115</v>
      </c>
      <c r="D190">
        <v>822425</v>
      </c>
      <c r="E190">
        <v>673408</v>
      </c>
      <c r="F190">
        <v>700992</v>
      </c>
      <c r="G190">
        <v>884957</v>
      </c>
      <c r="H190">
        <v>875037</v>
      </c>
      <c r="I190">
        <v>765297</v>
      </c>
      <c r="J190">
        <v>756951</v>
      </c>
      <c r="K190">
        <v>698882</v>
      </c>
      <c r="L190">
        <v>811731</v>
      </c>
      <c r="M190">
        <v>739371</v>
      </c>
      <c r="N190">
        <v>757611</v>
      </c>
      <c r="O190">
        <v>826328</v>
      </c>
      <c r="P190">
        <v>808146</v>
      </c>
      <c r="Q190">
        <v>748681</v>
      </c>
      <c r="R190">
        <v>726229</v>
      </c>
      <c r="S190">
        <v>546529</v>
      </c>
      <c r="T190">
        <v>560651</v>
      </c>
      <c r="U190">
        <v>685814</v>
      </c>
    </row>
    <row r="191" spans="1:21" x14ac:dyDescent="0.25">
      <c r="B191" s="1">
        <v>1231250</v>
      </c>
      <c r="C191">
        <v>608450</v>
      </c>
      <c r="D191">
        <v>870706</v>
      </c>
      <c r="E191">
        <v>716787</v>
      </c>
      <c r="F191">
        <v>746623</v>
      </c>
      <c r="G191">
        <v>906990</v>
      </c>
      <c r="H191">
        <v>888595</v>
      </c>
      <c r="I191">
        <v>817164</v>
      </c>
      <c r="J191">
        <v>823476</v>
      </c>
      <c r="K191">
        <v>789847</v>
      </c>
      <c r="L191">
        <v>832132</v>
      </c>
      <c r="M191">
        <v>811193</v>
      </c>
      <c r="N191">
        <v>789644</v>
      </c>
      <c r="O191">
        <v>822286</v>
      </c>
      <c r="P191">
        <v>821655</v>
      </c>
      <c r="Q191">
        <v>822382</v>
      </c>
      <c r="R191">
        <v>833992</v>
      </c>
      <c r="S191">
        <v>786479</v>
      </c>
      <c r="T191">
        <v>641066</v>
      </c>
      <c r="U191">
        <v>726281</v>
      </c>
    </row>
    <row r="192" spans="1:21" x14ac:dyDescent="0.25">
      <c r="B192" s="1">
        <v>1279432</v>
      </c>
      <c r="C192">
        <v>640387</v>
      </c>
      <c r="D192">
        <v>879791</v>
      </c>
      <c r="E192">
        <v>766136</v>
      </c>
      <c r="F192">
        <v>778482</v>
      </c>
      <c r="G192">
        <v>941018</v>
      </c>
      <c r="H192">
        <v>930254</v>
      </c>
      <c r="I192">
        <v>854843</v>
      </c>
      <c r="J192">
        <v>843277</v>
      </c>
      <c r="K192">
        <v>802179</v>
      </c>
      <c r="L192">
        <v>874504</v>
      </c>
      <c r="M192">
        <v>839335</v>
      </c>
      <c r="N192">
        <v>855839</v>
      </c>
      <c r="O192">
        <v>835553</v>
      </c>
      <c r="P192">
        <v>828656</v>
      </c>
      <c r="Q192">
        <v>845128</v>
      </c>
      <c r="R192">
        <v>860089</v>
      </c>
      <c r="S192">
        <v>753420</v>
      </c>
      <c r="T192">
        <v>651627</v>
      </c>
      <c r="U192">
        <v>779715</v>
      </c>
    </row>
    <row r="193" spans="2:21" x14ac:dyDescent="0.25">
      <c r="B193" s="1">
        <v>1241954.9999998501</v>
      </c>
      <c r="C193">
        <v>612460</v>
      </c>
      <c r="D193">
        <v>881564</v>
      </c>
      <c r="E193">
        <v>727254</v>
      </c>
      <c r="F193">
        <v>755131</v>
      </c>
      <c r="G193">
        <v>960259</v>
      </c>
      <c r="H193">
        <v>940632</v>
      </c>
      <c r="I193">
        <v>844415</v>
      </c>
      <c r="J193">
        <v>852739</v>
      </c>
      <c r="K193">
        <v>778678</v>
      </c>
      <c r="L193">
        <v>845158</v>
      </c>
      <c r="M193">
        <v>824797</v>
      </c>
      <c r="N193">
        <v>818022</v>
      </c>
      <c r="O193">
        <v>826919</v>
      </c>
      <c r="P193">
        <v>826346</v>
      </c>
      <c r="Q193">
        <v>829145</v>
      </c>
      <c r="R193">
        <v>878529</v>
      </c>
      <c r="S193">
        <v>617106</v>
      </c>
      <c r="T193">
        <v>626740</v>
      </c>
      <c r="U193">
        <v>804299</v>
      </c>
    </row>
    <row r="194" spans="2:21" x14ac:dyDescent="0.25">
      <c r="B194" s="1">
        <v>1240997</v>
      </c>
      <c r="C194">
        <v>612657</v>
      </c>
      <c r="D194">
        <v>883238</v>
      </c>
      <c r="E194">
        <v>732657</v>
      </c>
      <c r="F194">
        <v>744212</v>
      </c>
      <c r="G194">
        <v>941435</v>
      </c>
      <c r="H194">
        <v>928917</v>
      </c>
      <c r="I194">
        <v>869995</v>
      </c>
      <c r="J194">
        <v>862242</v>
      </c>
      <c r="K194">
        <v>781723</v>
      </c>
      <c r="L194">
        <v>845440</v>
      </c>
      <c r="M194">
        <v>830752</v>
      </c>
      <c r="N194">
        <v>841578</v>
      </c>
      <c r="O194">
        <v>828749</v>
      </c>
      <c r="P194">
        <v>839099</v>
      </c>
      <c r="Q194">
        <v>825929</v>
      </c>
      <c r="R194">
        <v>831429</v>
      </c>
      <c r="S194">
        <v>628527</v>
      </c>
      <c r="T194">
        <v>631990</v>
      </c>
      <c r="U194">
        <v>757157</v>
      </c>
    </row>
    <row r="195" spans="2:21" x14ac:dyDescent="0.25">
      <c r="B195" s="1">
        <v>1268705</v>
      </c>
      <c r="C195">
        <v>624635</v>
      </c>
      <c r="D195">
        <v>876279</v>
      </c>
      <c r="E195">
        <v>736533</v>
      </c>
      <c r="F195">
        <v>747919</v>
      </c>
      <c r="G195">
        <v>954558</v>
      </c>
      <c r="H195">
        <v>940367</v>
      </c>
      <c r="I195">
        <v>839813</v>
      </c>
      <c r="J195">
        <v>842588</v>
      </c>
      <c r="K195">
        <v>819881</v>
      </c>
      <c r="L195">
        <v>882351</v>
      </c>
      <c r="M195">
        <v>856674</v>
      </c>
      <c r="N195">
        <v>888802</v>
      </c>
      <c r="O195">
        <v>872313</v>
      </c>
      <c r="P195">
        <v>847023</v>
      </c>
      <c r="Q195">
        <v>825222</v>
      </c>
      <c r="R195">
        <v>810282</v>
      </c>
      <c r="S195">
        <v>619972</v>
      </c>
      <c r="T195">
        <v>614827</v>
      </c>
      <c r="U195">
        <v>756685</v>
      </c>
    </row>
    <row r="196" spans="2:21" x14ac:dyDescent="0.25">
      <c r="B196" s="1">
        <v>1292609</v>
      </c>
      <c r="C196">
        <v>584753</v>
      </c>
      <c r="D196">
        <v>885506</v>
      </c>
      <c r="E196">
        <v>729072</v>
      </c>
      <c r="F196">
        <v>728231</v>
      </c>
      <c r="G196">
        <v>977030</v>
      </c>
      <c r="H196">
        <v>972015</v>
      </c>
      <c r="I196">
        <v>842479</v>
      </c>
      <c r="J196">
        <v>835528</v>
      </c>
      <c r="K196">
        <v>773559</v>
      </c>
      <c r="L196">
        <v>911256</v>
      </c>
      <c r="M196">
        <v>800750</v>
      </c>
      <c r="N196">
        <v>800155</v>
      </c>
      <c r="O196">
        <v>825502</v>
      </c>
      <c r="P196">
        <v>848452</v>
      </c>
      <c r="Q196">
        <v>846188</v>
      </c>
      <c r="R196">
        <v>807682</v>
      </c>
      <c r="S196">
        <v>734073</v>
      </c>
      <c r="T196">
        <v>612016</v>
      </c>
      <c r="U196">
        <v>797259</v>
      </c>
    </row>
    <row r="197" spans="2:21" x14ac:dyDescent="0.25">
      <c r="B197" s="1">
        <v>1072848</v>
      </c>
      <c r="C197">
        <v>545447</v>
      </c>
      <c r="D197">
        <v>804145</v>
      </c>
      <c r="E197">
        <v>662276</v>
      </c>
      <c r="F197">
        <v>689406</v>
      </c>
      <c r="G197">
        <v>859645</v>
      </c>
      <c r="H197">
        <v>847635</v>
      </c>
      <c r="I197">
        <v>745041</v>
      </c>
      <c r="J197">
        <v>745877</v>
      </c>
      <c r="K197">
        <v>672178</v>
      </c>
      <c r="L197">
        <v>818798</v>
      </c>
      <c r="M197">
        <v>720750</v>
      </c>
      <c r="N197">
        <v>727732</v>
      </c>
      <c r="O197">
        <v>802567</v>
      </c>
      <c r="P197">
        <v>795530</v>
      </c>
      <c r="Q197">
        <v>745443</v>
      </c>
      <c r="R197">
        <v>746841</v>
      </c>
      <c r="S197">
        <v>549641</v>
      </c>
      <c r="T197">
        <v>553510</v>
      </c>
      <c r="U197">
        <v>676971</v>
      </c>
    </row>
    <row r="198" spans="2:21" x14ac:dyDescent="0.25">
      <c r="B198" s="1">
        <v>1265848</v>
      </c>
      <c r="C198">
        <v>635541</v>
      </c>
      <c r="D198">
        <v>875824</v>
      </c>
      <c r="E198">
        <v>736836</v>
      </c>
      <c r="F198">
        <v>767288</v>
      </c>
      <c r="G198">
        <v>957886</v>
      </c>
      <c r="H198">
        <v>945432</v>
      </c>
      <c r="I198">
        <v>848796</v>
      </c>
      <c r="J198">
        <v>847686</v>
      </c>
      <c r="K198">
        <v>772067</v>
      </c>
      <c r="L198">
        <v>868442</v>
      </c>
      <c r="M198">
        <v>810190</v>
      </c>
      <c r="N198">
        <v>825652</v>
      </c>
      <c r="O198">
        <v>830339</v>
      </c>
      <c r="P198">
        <v>825375</v>
      </c>
      <c r="Q198">
        <v>833312</v>
      </c>
      <c r="R198">
        <v>835215</v>
      </c>
      <c r="S198">
        <v>788727</v>
      </c>
      <c r="T198">
        <v>621189</v>
      </c>
      <c r="U198">
        <v>760594</v>
      </c>
    </row>
    <row r="199" spans="2:21" x14ac:dyDescent="0.25">
      <c r="B199" s="1">
        <v>1355839</v>
      </c>
      <c r="C199">
        <v>615260</v>
      </c>
      <c r="D199">
        <v>881745</v>
      </c>
      <c r="E199">
        <v>740551</v>
      </c>
      <c r="F199">
        <v>766905</v>
      </c>
      <c r="G199">
        <v>964542</v>
      </c>
      <c r="H199">
        <v>953374</v>
      </c>
      <c r="I199">
        <v>836306</v>
      </c>
      <c r="J199">
        <v>844971</v>
      </c>
      <c r="K199">
        <v>813157</v>
      </c>
      <c r="L199">
        <v>867044</v>
      </c>
      <c r="M199">
        <v>858867</v>
      </c>
      <c r="N199">
        <v>833608</v>
      </c>
      <c r="O199">
        <v>839249</v>
      </c>
      <c r="P199">
        <v>848559</v>
      </c>
      <c r="Q199">
        <v>889462</v>
      </c>
      <c r="R199">
        <v>871509</v>
      </c>
      <c r="S199">
        <v>708516</v>
      </c>
      <c r="T199">
        <v>636754</v>
      </c>
      <c r="U199">
        <v>770354</v>
      </c>
    </row>
    <row r="200" spans="2:21" x14ac:dyDescent="0.25">
      <c r="B200" s="1">
        <v>1182700</v>
      </c>
      <c r="C200">
        <v>569098</v>
      </c>
      <c r="D200">
        <v>833064</v>
      </c>
      <c r="E200">
        <v>705340</v>
      </c>
      <c r="F200">
        <v>720263</v>
      </c>
      <c r="G200">
        <v>904528</v>
      </c>
      <c r="H200">
        <v>901053</v>
      </c>
      <c r="I200">
        <v>830497</v>
      </c>
      <c r="J200">
        <v>805972</v>
      </c>
      <c r="K200">
        <v>742785</v>
      </c>
      <c r="L200">
        <v>872956</v>
      </c>
      <c r="M200">
        <v>799187</v>
      </c>
      <c r="N200">
        <v>787637</v>
      </c>
      <c r="O200">
        <v>841648</v>
      </c>
      <c r="P200">
        <v>831380</v>
      </c>
      <c r="Q200">
        <v>797013</v>
      </c>
      <c r="R200">
        <v>803666</v>
      </c>
      <c r="S200">
        <v>560025</v>
      </c>
      <c r="T200">
        <v>579755</v>
      </c>
      <c r="U200">
        <v>709726</v>
      </c>
    </row>
    <row r="201" spans="2:21" x14ac:dyDescent="0.25">
      <c r="B201" s="1">
        <v>1202070</v>
      </c>
      <c r="C201">
        <v>581308</v>
      </c>
      <c r="D201">
        <v>850303</v>
      </c>
      <c r="E201">
        <v>700200</v>
      </c>
      <c r="F201">
        <v>739515</v>
      </c>
      <c r="G201">
        <v>922997</v>
      </c>
      <c r="H201">
        <v>918474</v>
      </c>
      <c r="I201">
        <v>803813</v>
      </c>
      <c r="J201">
        <v>792736</v>
      </c>
      <c r="K201">
        <v>753917</v>
      </c>
      <c r="L201">
        <v>847521</v>
      </c>
      <c r="M201">
        <v>822245</v>
      </c>
      <c r="N201">
        <v>815335</v>
      </c>
      <c r="O201">
        <v>837846</v>
      </c>
      <c r="P201">
        <v>842392</v>
      </c>
      <c r="Q201">
        <v>775284</v>
      </c>
      <c r="R201">
        <v>788739</v>
      </c>
      <c r="S201">
        <v>583921</v>
      </c>
      <c r="T201">
        <v>569144</v>
      </c>
      <c r="U201">
        <v>732879</v>
      </c>
    </row>
    <row r="202" spans="2:21" x14ac:dyDescent="0.25">
      <c r="B202" s="1">
        <v>1232860</v>
      </c>
      <c r="C202">
        <v>621051</v>
      </c>
      <c r="D202">
        <v>839836</v>
      </c>
      <c r="E202">
        <v>703239</v>
      </c>
      <c r="F202">
        <v>734566</v>
      </c>
      <c r="G202">
        <v>909664</v>
      </c>
      <c r="H202">
        <v>900831</v>
      </c>
      <c r="I202">
        <v>786940</v>
      </c>
      <c r="J202">
        <v>796114</v>
      </c>
      <c r="K202">
        <v>735963</v>
      </c>
      <c r="L202">
        <v>832966</v>
      </c>
      <c r="M202">
        <v>772939</v>
      </c>
      <c r="N202">
        <v>805030</v>
      </c>
      <c r="O202">
        <v>834742</v>
      </c>
      <c r="P202">
        <v>834068</v>
      </c>
      <c r="Q202">
        <v>828148</v>
      </c>
      <c r="R202">
        <v>822079</v>
      </c>
      <c r="S202">
        <v>733234</v>
      </c>
      <c r="T202">
        <v>634075</v>
      </c>
      <c r="U202">
        <v>724870</v>
      </c>
    </row>
    <row r="203" spans="2:21" x14ac:dyDescent="0.25">
      <c r="B203" s="1">
        <v>1234917</v>
      </c>
      <c r="C203">
        <v>590167</v>
      </c>
      <c r="D203">
        <v>842025</v>
      </c>
      <c r="E203">
        <v>682360</v>
      </c>
      <c r="F203">
        <v>703465</v>
      </c>
      <c r="G203">
        <v>924842</v>
      </c>
      <c r="H203">
        <v>915820</v>
      </c>
      <c r="I203">
        <v>794401</v>
      </c>
      <c r="J203">
        <v>778539</v>
      </c>
      <c r="K203">
        <v>725263</v>
      </c>
      <c r="L203">
        <v>841912</v>
      </c>
      <c r="M203">
        <v>763265</v>
      </c>
      <c r="N203">
        <v>792715</v>
      </c>
      <c r="O203">
        <v>847835</v>
      </c>
      <c r="P203">
        <v>861808</v>
      </c>
      <c r="Q203">
        <v>765438</v>
      </c>
      <c r="R203">
        <v>778520</v>
      </c>
      <c r="S203">
        <v>622149</v>
      </c>
      <c r="T203">
        <v>596291</v>
      </c>
      <c r="U203">
        <v>739151</v>
      </c>
    </row>
    <row r="204" spans="2:21" x14ac:dyDescent="0.25">
      <c r="B204" s="1">
        <v>1201208</v>
      </c>
      <c r="C204">
        <v>556308</v>
      </c>
      <c r="D204">
        <v>843490</v>
      </c>
      <c r="E204">
        <v>685070</v>
      </c>
      <c r="F204">
        <v>704219</v>
      </c>
      <c r="G204">
        <v>929116</v>
      </c>
      <c r="H204">
        <v>912620</v>
      </c>
      <c r="I204">
        <v>792175</v>
      </c>
      <c r="J204">
        <v>795361</v>
      </c>
      <c r="K204">
        <v>727285</v>
      </c>
      <c r="L204">
        <v>870338</v>
      </c>
      <c r="M204">
        <v>768479</v>
      </c>
      <c r="N204">
        <v>782567</v>
      </c>
      <c r="O204">
        <v>844492</v>
      </c>
      <c r="P204">
        <v>827393</v>
      </c>
      <c r="Q204">
        <v>813148</v>
      </c>
      <c r="R204">
        <v>776743</v>
      </c>
      <c r="S204">
        <v>562347</v>
      </c>
      <c r="T204">
        <v>566827</v>
      </c>
      <c r="U204">
        <v>721828</v>
      </c>
    </row>
    <row r="205" spans="2:21" x14ac:dyDescent="0.25">
      <c r="B205" s="1">
        <v>1182636</v>
      </c>
      <c r="C205">
        <v>604106</v>
      </c>
      <c r="D205">
        <v>864250</v>
      </c>
      <c r="E205">
        <v>728563</v>
      </c>
      <c r="F205">
        <v>733371</v>
      </c>
      <c r="G205">
        <v>939043</v>
      </c>
      <c r="H205">
        <v>927186</v>
      </c>
      <c r="I205">
        <v>831025</v>
      </c>
      <c r="J205">
        <v>824702</v>
      </c>
      <c r="K205">
        <v>799244</v>
      </c>
      <c r="L205">
        <v>849981</v>
      </c>
      <c r="M205">
        <v>790523</v>
      </c>
      <c r="N205">
        <v>786467</v>
      </c>
      <c r="O205">
        <v>832899</v>
      </c>
      <c r="P205">
        <v>844466</v>
      </c>
      <c r="Q205">
        <v>851322</v>
      </c>
      <c r="R205">
        <v>842584</v>
      </c>
      <c r="S205">
        <v>687065</v>
      </c>
      <c r="T205">
        <v>600236</v>
      </c>
      <c r="U205">
        <v>715989</v>
      </c>
    </row>
    <row r="206" spans="2:21" x14ac:dyDescent="0.25">
      <c r="B206" s="1">
        <v>1245782</v>
      </c>
      <c r="C206">
        <v>587408</v>
      </c>
      <c r="D206">
        <v>857940</v>
      </c>
      <c r="E206">
        <v>725432</v>
      </c>
      <c r="F206">
        <v>739581</v>
      </c>
      <c r="G206">
        <v>931610</v>
      </c>
      <c r="H206">
        <v>922512</v>
      </c>
      <c r="I206">
        <v>824585</v>
      </c>
      <c r="J206">
        <v>814004</v>
      </c>
      <c r="K206">
        <v>789700</v>
      </c>
      <c r="L206">
        <v>868470</v>
      </c>
      <c r="M206">
        <v>809122</v>
      </c>
      <c r="N206">
        <v>818956</v>
      </c>
      <c r="O206">
        <v>834809</v>
      </c>
      <c r="P206">
        <v>834065</v>
      </c>
      <c r="Q206">
        <v>813568</v>
      </c>
      <c r="R206">
        <v>797856</v>
      </c>
      <c r="S206">
        <v>709007</v>
      </c>
      <c r="T206">
        <v>608923</v>
      </c>
      <c r="U206">
        <v>708590</v>
      </c>
    </row>
    <row r="207" spans="2:21" x14ac:dyDescent="0.25">
      <c r="B207" s="1">
        <v>1152987</v>
      </c>
      <c r="C207">
        <v>521976</v>
      </c>
      <c r="D207">
        <v>807992</v>
      </c>
      <c r="E207">
        <v>679238</v>
      </c>
      <c r="F207">
        <v>691754</v>
      </c>
      <c r="G207">
        <v>889543</v>
      </c>
      <c r="H207">
        <v>886000</v>
      </c>
      <c r="I207">
        <v>771275</v>
      </c>
      <c r="J207">
        <v>755049</v>
      </c>
      <c r="K207">
        <v>681690</v>
      </c>
      <c r="L207">
        <v>833411</v>
      </c>
      <c r="M207">
        <v>747867</v>
      </c>
      <c r="N207">
        <v>760828</v>
      </c>
      <c r="O207">
        <v>826867</v>
      </c>
      <c r="P207">
        <v>814149</v>
      </c>
      <c r="Q207">
        <v>746128</v>
      </c>
      <c r="R207">
        <v>766820</v>
      </c>
      <c r="S207">
        <v>530991</v>
      </c>
      <c r="T207">
        <v>547756</v>
      </c>
      <c r="U207">
        <v>680039</v>
      </c>
    </row>
    <row r="208" spans="2:21" x14ac:dyDescent="0.25">
      <c r="B208" s="1">
        <v>1163707</v>
      </c>
      <c r="C208">
        <v>538370</v>
      </c>
      <c r="D208">
        <v>825315</v>
      </c>
      <c r="E208">
        <v>695169</v>
      </c>
      <c r="F208">
        <v>676233</v>
      </c>
      <c r="G208">
        <v>915985</v>
      </c>
      <c r="H208">
        <v>905566</v>
      </c>
      <c r="I208">
        <v>772317</v>
      </c>
      <c r="J208">
        <v>764718</v>
      </c>
      <c r="K208">
        <v>711463</v>
      </c>
      <c r="L208">
        <v>825894</v>
      </c>
      <c r="M208">
        <v>750394</v>
      </c>
      <c r="N208">
        <v>784529</v>
      </c>
      <c r="O208">
        <v>845174</v>
      </c>
      <c r="P208">
        <v>827280</v>
      </c>
      <c r="Q208">
        <v>733596</v>
      </c>
      <c r="R208">
        <v>734927</v>
      </c>
      <c r="S208">
        <v>659452</v>
      </c>
      <c r="T208">
        <v>557212</v>
      </c>
      <c r="U208">
        <v>678471</v>
      </c>
    </row>
    <row r="209" spans="2:21" x14ac:dyDescent="0.25">
      <c r="B209" s="1">
        <v>1281877</v>
      </c>
      <c r="C209">
        <v>581509</v>
      </c>
      <c r="D209">
        <v>873573</v>
      </c>
      <c r="E209">
        <v>710051</v>
      </c>
      <c r="F209">
        <v>743378</v>
      </c>
      <c r="G209">
        <v>952622</v>
      </c>
      <c r="H209">
        <v>938735</v>
      </c>
      <c r="I209">
        <v>824101</v>
      </c>
      <c r="J209">
        <v>826791</v>
      </c>
      <c r="K209">
        <v>755259</v>
      </c>
      <c r="L209">
        <v>845288</v>
      </c>
      <c r="M209">
        <v>823407</v>
      </c>
      <c r="N209">
        <v>837242</v>
      </c>
      <c r="O209">
        <v>833672</v>
      </c>
      <c r="P209">
        <v>827932</v>
      </c>
      <c r="Q209">
        <v>813475</v>
      </c>
      <c r="R209">
        <v>835872</v>
      </c>
      <c r="S209">
        <v>766050</v>
      </c>
      <c r="T209">
        <v>609334</v>
      </c>
      <c r="U209">
        <v>709882</v>
      </c>
    </row>
    <row r="210" spans="2:21" x14ac:dyDescent="0.25">
      <c r="B210" s="1">
        <v>1221948</v>
      </c>
      <c r="C210">
        <v>553764</v>
      </c>
      <c r="D210">
        <v>826389</v>
      </c>
      <c r="E210">
        <v>671386</v>
      </c>
      <c r="F210">
        <v>684321</v>
      </c>
      <c r="G210">
        <v>909699</v>
      </c>
      <c r="H210">
        <v>897681</v>
      </c>
      <c r="I210">
        <v>792126</v>
      </c>
      <c r="J210">
        <v>790022</v>
      </c>
      <c r="K210">
        <v>741861</v>
      </c>
      <c r="L210">
        <v>857938</v>
      </c>
      <c r="M210">
        <v>764661</v>
      </c>
      <c r="N210">
        <v>828620</v>
      </c>
      <c r="O210">
        <v>849542</v>
      </c>
      <c r="P210">
        <v>837496</v>
      </c>
      <c r="Q210">
        <v>758371</v>
      </c>
      <c r="R210">
        <v>782016</v>
      </c>
      <c r="S210">
        <v>554592</v>
      </c>
      <c r="T210">
        <v>565439</v>
      </c>
      <c r="U210">
        <v>720897</v>
      </c>
    </row>
    <row r="211" spans="2:21" x14ac:dyDescent="0.25">
      <c r="B211" s="1">
        <v>1159950</v>
      </c>
      <c r="C211">
        <v>537210</v>
      </c>
      <c r="D211">
        <v>826163</v>
      </c>
      <c r="E211">
        <v>660756</v>
      </c>
      <c r="F211">
        <v>704354</v>
      </c>
      <c r="G211">
        <v>941735</v>
      </c>
      <c r="H211">
        <v>931558</v>
      </c>
      <c r="I211">
        <v>805851</v>
      </c>
      <c r="J211">
        <v>807257</v>
      </c>
      <c r="K211">
        <v>707917</v>
      </c>
      <c r="L211">
        <v>861929</v>
      </c>
      <c r="M211">
        <v>794886</v>
      </c>
      <c r="N211">
        <v>813976</v>
      </c>
      <c r="O211">
        <v>881240</v>
      </c>
      <c r="P211">
        <v>853447</v>
      </c>
      <c r="Q211">
        <v>788763</v>
      </c>
      <c r="R211">
        <v>804854</v>
      </c>
      <c r="S211">
        <v>546430</v>
      </c>
      <c r="T211">
        <v>548843</v>
      </c>
      <c r="U211">
        <v>740485</v>
      </c>
    </row>
    <row r="212" spans="2:21" x14ac:dyDescent="0.25">
      <c r="B212" s="1">
        <v>1204416.99999996</v>
      </c>
      <c r="C212">
        <v>604584</v>
      </c>
      <c r="D212">
        <v>865032</v>
      </c>
      <c r="E212">
        <v>720845</v>
      </c>
      <c r="F212">
        <v>725602</v>
      </c>
      <c r="G212">
        <v>942516</v>
      </c>
      <c r="H212">
        <v>937571</v>
      </c>
      <c r="I212">
        <v>837062</v>
      </c>
      <c r="J212">
        <v>830673</v>
      </c>
      <c r="K212">
        <v>762696</v>
      </c>
      <c r="L212">
        <v>851554</v>
      </c>
      <c r="M212">
        <v>789116</v>
      </c>
      <c r="N212">
        <v>820107</v>
      </c>
      <c r="O212">
        <v>825589</v>
      </c>
      <c r="P212">
        <v>830055</v>
      </c>
      <c r="Q212">
        <v>838857</v>
      </c>
      <c r="R212">
        <v>828569</v>
      </c>
      <c r="S212">
        <v>711451</v>
      </c>
      <c r="T212">
        <v>609456</v>
      </c>
      <c r="U212">
        <v>752417</v>
      </c>
    </row>
    <row r="213" spans="2:21" x14ac:dyDescent="0.25">
      <c r="B213" s="1">
        <v>1173553</v>
      </c>
      <c r="C213">
        <v>578100</v>
      </c>
      <c r="D213">
        <v>832150</v>
      </c>
      <c r="E213">
        <v>694649</v>
      </c>
      <c r="F213">
        <v>710887</v>
      </c>
      <c r="G213">
        <v>911335</v>
      </c>
      <c r="H213">
        <v>902560</v>
      </c>
      <c r="I213">
        <v>763189</v>
      </c>
      <c r="J213">
        <v>767155</v>
      </c>
      <c r="K213">
        <v>714541</v>
      </c>
      <c r="L213">
        <v>851759</v>
      </c>
      <c r="M213">
        <v>765812</v>
      </c>
      <c r="N213">
        <v>781417</v>
      </c>
      <c r="O213">
        <v>862483</v>
      </c>
      <c r="P213">
        <v>854944</v>
      </c>
      <c r="Q213">
        <v>764194</v>
      </c>
      <c r="R213">
        <v>750417</v>
      </c>
      <c r="S213">
        <v>575850</v>
      </c>
      <c r="T213">
        <v>577925</v>
      </c>
      <c r="U213">
        <v>677306</v>
      </c>
    </row>
    <row r="214" spans="2:21" x14ac:dyDescent="0.25">
      <c r="B214" s="1">
        <v>1210993.99999981</v>
      </c>
      <c r="C214">
        <v>556556</v>
      </c>
      <c r="D214">
        <v>856980</v>
      </c>
      <c r="E214">
        <v>690232</v>
      </c>
      <c r="F214">
        <v>715237</v>
      </c>
      <c r="G214">
        <v>958364</v>
      </c>
      <c r="H214">
        <v>942378</v>
      </c>
      <c r="I214">
        <v>805735</v>
      </c>
      <c r="J214">
        <v>812818</v>
      </c>
      <c r="K214">
        <v>762118</v>
      </c>
      <c r="L214">
        <v>850878</v>
      </c>
      <c r="M214">
        <v>785233</v>
      </c>
      <c r="N214">
        <v>788551</v>
      </c>
      <c r="O214">
        <v>853806</v>
      </c>
      <c r="P214">
        <v>858950</v>
      </c>
      <c r="Q214">
        <v>825180</v>
      </c>
      <c r="R214">
        <v>841217</v>
      </c>
      <c r="S214">
        <v>743394</v>
      </c>
      <c r="T214">
        <v>580163</v>
      </c>
      <c r="U214">
        <v>703944</v>
      </c>
    </row>
    <row r="215" spans="2:21" x14ac:dyDescent="0.25">
      <c r="B215" s="1">
        <v>1186619</v>
      </c>
      <c r="C215">
        <v>602071</v>
      </c>
      <c r="D215">
        <v>855914</v>
      </c>
      <c r="E215">
        <v>728063</v>
      </c>
      <c r="F215">
        <v>745588</v>
      </c>
      <c r="G215">
        <v>938742</v>
      </c>
      <c r="H215">
        <v>926068</v>
      </c>
      <c r="I215">
        <v>816000</v>
      </c>
      <c r="J215">
        <v>808552</v>
      </c>
      <c r="K215">
        <v>776966</v>
      </c>
      <c r="L215">
        <v>828998</v>
      </c>
      <c r="M215">
        <v>808108</v>
      </c>
      <c r="N215">
        <v>839017</v>
      </c>
      <c r="O215">
        <v>831144</v>
      </c>
      <c r="P215">
        <v>848362</v>
      </c>
      <c r="Q215">
        <v>859874</v>
      </c>
      <c r="R215">
        <v>839283</v>
      </c>
      <c r="S215">
        <v>601132</v>
      </c>
      <c r="T215">
        <v>621076</v>
      </c>
      <c r="U215">
        <v>756997</v>
      </c>
    </row>
    <row r="216" spans="2:21" x14ac:dyDescent="0.25">
      <c r="B216" s="1">
        <v>1240359</v>
      </c>
      <c r="C216">
        <v>592002</v>
      </c>
      <c r="D216">
        <v>867202</v>
      </c>
      <c r="E216">
        <v>717088</v>
      </c>
      <c r="F216">
        <v>739727</v>
      </c>
      <c r="G216">
        <v>943479</v>
      </c>
      <c r="H216">
        <v>936794</v>
      </c>
      <c r="I216">
        <v>844339</v>
      </c>
      <c r="J216">
        <v>833411</v>
      </c>
      <c r="K216">
        <v>801773</v>
      </c>
      <c r="L216">
        <v>888440</v>
      </c>
      <c r="M216">
        <v>823239</v>
      </c>
      <c r="N216">
        <v>805531</v>
      </c>
      <c r="O216">
        <v>835419</v>
      </c>
      <c r="P216">
        <v>846770</v>
      </c>
      <c r="Q216">
        <v>822729</v>
      </c>
      <c r="R216">
        <v>821721</v>
      </c>
      <c r="S216">
        <v>661045</v>
      </c>
      <c r="T216">
        <v>605344</v>
      </c>
      <c r="U216">
        <v>739253</v>
      </c>
    </row>
    <row r="217" spans="2:21" x14ac:dyDescent="0.25">
      <c r="B217" s="1">
        <v>1142509</v>
      </c>
      <c r="C217">
        <v>556259</v>
      </c>
      <c r="D217">
        <v>826858</v>
      </c>
      <c r="E217">
        <v>682902</v>
      </c>
      <c r="F217">
        <v>705524</v>
      </c>
      <c r="G217">
        <v>902375</v>
      </c>
      <c r="H217">
        <v>896507</v>
      </c>
      <c r="I217">
        <v>785044</v>
      </c>
      <c r="J217">
        <v>779977</v>
      </c>
      <c r="K217">
        <v>719787</v>
      </c>
      <c r="L217">
        <v>820442</v>
      </c>
      <c r="M217">
        <v>766780</v>
      </c>
      <c r="N217">
        <v>788844</v>
      </c>
      <c r="O217">
        <v>813690</v>
      </c>
      <c r="P217">
        <v>805658</v>
      </c>
      <c r="Q217">
        <v>799208</v>
      </c>
      <c r="R217">
        <v>786189</v>
      </c>
      <c r="S217">
        <v>565301</v>
      </c>
      <c r="T217">
        <v>577277</v>
      </c>
      <c r="U217">
        <v>713519</v>
      </c>
    </row>
    <row r="218" spans="2:21" x14ac:dyDescent="0.25">
      <c r="B218" s="1">
        <v>1182790</v>
      </c>
      <c r="C218">
        <v>570683</v>
      </c>
      <c r="D218">
        <v>847068</v>
      </c>
      <c r="E218">
        <v>713066</v>
      </c>
      <c r="F218">
        <v>735614</v>
      </c>
      <c r="G218">
        <v>929723</v>
      </c>
      <c r="H218">
        <v>917595</v>
      </c>
      <c r="I218">
        <v>837274</v>
      </c>
      <c r="J218">
        <v>833730</v>
      </c>
      <c r="K218">
        <v>771488</v>
      </c>
      <c r="L218">
        <v>888325</v>
      </c>
      <c r="M218">
        <v>804383</v>
      </c>
      <c r="N218">
        <v>830558</v>
      </c>
      <c r="O218">
        <v>818359</v>
      </c>
      <c r="P218">
        <v>815367</v>
      </c>
      <c r="Q218">
        <v>838462</v>
      </c>
      <c r="R218">
        <v>839479</v>
      </c>
      <c r="S218">
        <v>743070</v>
      </c>
      <c r="T218">
        <v>587641</v>
      </c>
      <c r="U218">
        <v>725286</v>
      </c>
    </row>
    <row r="219" spans="2:21" x14ac:dyDescent="0.25">
      <c r="B219" s="1">
        <v>1222596</v>
      </c>
      <c r="C219">
        <v>601185</v>
      </c>
      <c r="D219">
        <v>869768</v>
      </c>
      <c r="E219">
        <v>718600</v>
      </c>
      <c r="F219">
        <v>753157</v>
      </c>
      <c r="G219">
        <v>925167</v>
      </c>
      <c r="H219">
        <v>914647</v>
      </c>
      <c r="I219">
        <v>834698</v>
      </c>
      <c r="J219">
        <v>837277</v>
      </c>
      <c r="K219">
        <v>773603</v>
      </c>
      <c r="L219">
        <v>873065</v>
      </c>
      <c r="M219">
        <v>838332</v>
      </c>
      <c r="N219">
        <v>856989</v>
      </c>
      <c r="O219">
        <v>823535</v>
      </c>
      <c r="P219">
        <v>828986</v>
      </c>
      <c r="Q219">
        <v>822865</v>
      </c>
      <c r="R219">
        <v>829058</v>
      </c>
      <c r="S219">
        <v>606334</v>
      </c>
      <c r="T219">
        <v>600849</v>
      </c>
      <c r="U219">
        <v>763592</v>
      </c>
    </row>
    <row r="220" spans="2:21" x14ac:dyDescent="0.25">
      <c r="B220" s="1">
        <v>1159509.99999996</v>
      </c>
      <c r="C220">
        <v>580332</v>
      </c>
      <c r="D220">
        <v>853907</v>
      </c>
      <c r="E220">
        <v>708855</v>
      </c>
      <c r="F220">
        <v>715799</v>
      </c>
      <c r="G220">
        <v>924832</v>
      </c>
      <c r="H220">
        <v>912888</v>
      </c>
      <c r="I220">
        <v>809741</v>
      </c>
      <c r="J220">
        <v>812763</v>
      </c>
      <c r="K220">
        <v>699278</v>
      </c>
      <c r="L220">
        <v>860048</v>
      </c>
      <c r="M220">
        <v>740725</v>
      </c>
      <c r="N220">
        <v>786759</v>
      </c>
      <c r="O220">
        <v>821254</v>
      </c>
      <c r="P220">
        <v>807952</v>
      </c>
      <c r="Q220">
        <v>770482</v>
      </c>
      <c r="R220">
        <v>779610</v>
      </c>
      <c r="S220">
        <v>619375</v>
      </c>
      <c r="T220">
        <v>584762</v>
      </c>
      <c r="U220">
        <v>740915</v>
      </c>
    </row>
    <row r="221" spans="2:21" x14ac:dyDescent="0.25">
      <c r="B221" s="1">
        <v>1253368</v>
      </c>
      <c r="C221">
        <v>631847</v>
      </c>
      <c r="D221">
        <v>877603</v>
      </c>
      <c r="E221">
        <v>740658</v>
      </c>
      <c r="F221">
        <v>759088</v>
      </c>
      <c r="G221">
        <v>949986</v>
      </c>
      <c r="H221">
        <v>941163</v>
      </c>
      <c r="I221">
        <v>861704</v>
      </c>
      <c r="J221">
        <v>854994</v>
      </c>
      <c r="K221">
        <v>800228</v>
      </c>
      <c r="L221">
        <v>857590</v>
      </c>
      <c r="M221">
        <v>830729</v>
      </c>
      <c r="N221">
        <v>808105</v>
      </c>
      <c r="O221">
        <v>826161</v>
      </c>
      <c r="P221">
        <v>856022</v>
      </c>
      <c r="Q221">
        <v>860089</v>
      </c>
      <c r="R221">
        <v>880203</v>
      </c>
      <c r="S221">
        <v>760573</v>
      </c>
      <c r="T221">
        <v>653693</v>
      </c>
      <c r="U221">
        <v>748142</v>
      </c>
    </row>
    <row r="222" spans="2:21" x14ac:dyDescent="0.25">
      <c r="B222" s="1">
        <v>1138298</v>
      </c>
      <c r="C222">
        <v>567934</v>
      </c>
      <c r="D222">
        <v>817945</v>
      </c>
      <c r="E222">
        <v>677804</v>
      </c>
      <c r="F222">
        <v>696311</v>
      </c>
      <c r="G222">
        <v>884377</v>
      </c>
      <c r="H222">
        <v>869051</v>
      </c>
      <c r="I222">
        <v>767132</v>
      </c>
      <c r="J222">
        <v>769410</v>
      </c>
      <c r="K222">
        <v>725783</v>
      </c>
      <c r="L222">
        <v>807603</v>
      </c>
      <c r="M222">
        <v>777649</v>
      </c>
      <c r="N222">
        <v>777622</v>
      </c>
      <c r="O222">
        <v>802610</v>
      </c>
      <c r="P222">
        <v>786823</v>
      </c>
      <c r="Q222">
        <v>764431</v>
      </c>
      <c r="R222">
        <v>769114</v>
      </c>
      <c r="S222">
        <v>574297</v>
      </c>
      <c r="T222">
        <v>574403</v>
      </c>
      <c r="U222">
        <v>697539</v>
      </c>
    </row>
    <row r="223" spans="2:21" x14ac:dyDescent="0.25">
      <c r="B223" s="1">
        <v>1197628</v>
      </c>
      <c r="C223">
        <v>544213</v>
      </c>
      <c r="D223">
        <v>833091</v>
      </c>
      <c r="E223">
        <v>672731</v>
      </c>
      <c r="F223">
        <v>695283</v>
      </c>
      <c r="G223">
        <v>922715</v>
      </c>
      <c r="H223">
        <v>913091</v>
      </c>
      <c r="I223">
        <v>797452</v>
      </c>
      <c r="J223">
        <v>782018</v>
      </c>
      <c r="K223">
        <v>732004</v>
      </c>
      <c r="L223">
        <v>848640</v>
      </c>
      <c r="M223">
        <v>793673</v>
      </c>
      <c r="N223">
        <v>806732</v>
      </c>
      <c r="O223">
        <v>873105</v>
      </c>
      <c r="P223">
        <v>861697</v>
      </c>
      <c r="Q223">
        <v>763268</v>
      </c>
      <c r="R223">
        <v>771643</v>
      </c>
      <c r="S223">
        <v>561927</v>
      </c>
      <c r="T223">
        <v>554273</v>
      </c>
      <c r="U223">
        <v>706559</v>
      </c>
    </row>
    <row r="224" spans="2:21" x14ac:dyDescent="0.25">
      <c r="B224" s="1">
        <v>1221844</v>
      </c>
      <c r="C224">
        <v>586349</v>
      </c>
      <c r="D224">
        <v>863904</v>
      </c>
      <c r="E224">
        <v>713782</v>
      </c>
      <c r="F224">
        <v>731665</v>
      </c>
      <c r="G224">
        <v>956079</v>
      </c>
      <c r="H224">
        <v>950798</v>
      </c>
      <c r="I224">
        <v>827621</v>
      </c>
      <c r="J224">
        <v>817873</v>
      </c>
      <c r="K224">
        <v>754102</v>
      </c>
      <c r="L224">
        <v>859808</v>
      </c>
      <c r="M224">
        <v>821518</v>
      </c>
      <c r="N224">
        <v>809406</v>
      </c>
      <c r="O224">
        <v>841399</v>
      </c>
      <c r="P224">
        <v>853324</v>
      </c>
      <c r="Q224">
        <v>824109</v>
      </c>
      <c r="R224">
        <v>821602</v>
      </c>
      <c r="S224">
        <v>741201</v>
      </c>
      <c r="T224">
        <v>593498</v>
      </c>
      <c r="U224">
        <v>752053</v>
      </c>
    </row>
    <row r="225" spans="2:21" x14ac:dyDescent="0.25">
      <c r="B225" s="1">
        <v>1324590</v>
      </c>
      <c r="C225">
        <v>579668</v>
      </c>
      <c r="D225">
        <v>862792</v>
      </c>
      <c r="E225">
        <v>701779</v>
      </c>
      <c r="F225">
        <v>739272</v>
      </c>
      <c r="G225">
        <v>941936</v>
      </c>
      <c r="H225">
        <v>934529</v>
      </c>
      <c r="I225">
        <v>838621</v>
      </c>
      <c r="J225">
        <v>829650</v>
      </c>
      <c r="K225">
        <v>791922</v>
      </c>
      <c r="L225">
        <v>829505</v>
      </c>
      <c r="M225">
        <v>807739</v>
      </c>
      <c r="N225">
        <v>778269</v>
      </c>
      <c r="O225">
        <v>824263</v>
      </c>
      <c r="P225">
        <v>840352</v>
      </c>
      <c r="Q225">
        <v>813599</v>
      </c>
      <c r="R225">
        <v>818581</v>
      </c>
      <c r="S225">
        <v>703270</v>
      </c>
      <c r="T225">
        <v>605217</v>
      </c>
      <c r="U225">
        <v>769785</v>
      </c>
    </row>
    <row r="226" spans="2:21" x14ac:dyDescent="0.25">
      <c r="B226" s="1">
        <v>1140489</v>
      </c>
      <c r="C226">
        <v>555547</v>
      </c>
      <c r="D226">
        <v>826099</v>
      </c>
      <c r="E226">
        <v>672690</v>
      </c>
      <c r="F226">
        <v>694988</v>
      </c>
      <c r="G226">
        <v>870196</v>
      </c>
      <c r="H226">
        <v>860883</v>
      </c>
      <c r="I226">
        <v>775264</v>
      </c>
      <c r="J226">
        <v>775370</v>
      </c>
      <c r="K226">
        <v>720587</v>
      </c>
      <c r="L226">
        <v>789706</v>
      </c>
      <c r="M226">
        <v>771877</v>
      </c>
      <c r="N226">
        <v>780886</v>
      </c>
      <c r="O226">
        <v>816644</v>
      </c>
      <c r="P226">
        <v>807574</v>
      </c>
      <c r="Q226">
        <v>760422</v>
      </c>
      <c r="R226">
        <v>761029</v>
      </c>
      <c r="S226">
        <v>569581</v>
      </c>
      <c r="T226">
        <v>553965</v>
      </c>
      <c r="U226">
        <v>698306</v>
      </c>
    </row>
    <row r="227" spans="2:21" x14ac:dyDescent="0.25">
      <c r="B227" s="1">
        <v>1283306.99999996</v>
      </c>
      <c r="C227">
        <v>592895</v>
      </c>
      <c r="D227">
        <v>881935</v>
      </c>
      <c r="E227">
        <v>725581</v>
      </c>
      <c r="F227">
        <v>743697</v>
      </c>
      <c r="G227">
        <v>961356</v>
      </c>
      <c r="H227">
        <v>952585</v>
      </c>
      <c r="I227">
        <v>839170</v>
      </c>
      <c r="J227">
        <v>843969</v>
      </c>
      <c r="K227">
        <v>787543</v>
      </c>
      <c r="L227">
        <v>883633</v>
      </c>
      <c r="M227">
        <v>828383</v>
      </c>
      <c r="N227">
        <v>825331</v>
      </c>
      <c r="O227">
        <v>840141</v>
      </c>
      <c r="P227">
        <v>865143</v>
      </c>
      <c r="Q227">
        <v>876810</v>
      </c>
      <c r="R227">
        <v>856285</v>
      </c>
      <c r="S227">
        <v>797709</v>
      </c>
      <c r="T227">
        <v>611508</v>
      </c>
      <c r="U227">
        <v>735678</v>
      </c>
    </row>
    <row r="228" spans="2:21" x14ac:dyDescent="0.25">
      <c r="B228" s="1">
        <v>1292404</v>
      </c>
      <c r="C228">
        <v>593831</v>
      </c>
      <c r="D228">
        <v>860658</v>
      </c>
      <c r="E228">
        <v>736547</v>
      </c>
      <c r="F228">
        <v>744044</v>
      </c>
      <c r="G228">
        <v>958855</v>
      </c>
      <c r="H228">
        <v>946085</v>
      </c>
      <c r="I228">
        <v>844902</v>
      </c>
      <c r="J228">
        <v>835912</v>
      </c>
      <c r="K228">
        <v>765268</v>
      </c>
      <c r="L228">
        <v>895510</v>
      </c>
      <c r="M228">
        <v>819478</v>
      </c>
      <c r="N228">
        <v>786103</v>
      </c>
      <c r="O228">
        <v>856225</v>
      </c>
      <c r="P228">
        <v>864666</v>
      </c>
      <c r="Q228">
        <v>843292</v>
      </c>
      <c r="R228">
        <v>850484</v>
      </c>
      <c r="S228">
        <v>592584</v>
      </c>
      <c r="T228">
        <v>611011</v>
      </c>
      <c r="U228">
        <v>740198</v>
      </c>
    </row>
    <row r="229" spans="2:21" x14ac:dyDescent="0.25">
      <c r="B229" s="1">
        <v>1221675</v>
      </c>
      <c r="C229">
        <v>594210</v>
      </c>
      <c r="D229">
        <v>850742</v>
      </c>
      <c r="E229">
        <v>714209</v>
      </c>
      <c r="F229">
        <v>724601</v>
      </c>
      <c r="G229">
        <v>938214</v>
      </c>
      <c r="H229">
        <v>922117</v>
      </c>
      <c r="I229">
        <v>814692</v>
      </c>
      <c r="J229">
        <v>824886</v>
      </c>
      <c r="K229">
        <v>769180</v>
      </c>
      <c r="L229">
        <v>864669</v>
      </c>
      <c r="M229">
        <v>817891</v>
      </c>
      <c r="N229">
        <v>809268</v>
      </c>
      <c r="O229">
        <v>843922</v>
      </c>
      <c r="P229">
        <v>847700</v>
      </c>
      <c r="Q229">
        <v>827775</v>
      </c>
      <c r="R229">
        <v>816735</v>
      </c>
      <c r="S229">
        <v>596767</v>
      </c>
      <c r="T229">
        <v>626184</v>
      </c>
      <c r="U229">
        <v>732100</v>
      </c>
    </row>
    <row r="230" spans="2:21" x14ac:dyDescent="0.25">
      <c r="B230" s="1">
        <v>1249661</v>
      </c>
      <c r="C230">
        <v>593296</v>
      </c>
      <c r="D230">
        <v>850707</v>
      </c>
      <c r="E230">
        <v>713775</v>
      </c>
      <c r="F230">
        <v>730308</v>
      </c>
      <c r="G230">
        <v>933830</v>
      </c>
      <c r="H230">
        <v>921631</v>
      </c>
      <c r="I230">
        <v>811765</v>
      </c>
      <c r="J230">
        <v>813300</v>
      </c>
      <c r="K230">
        <v>762818</v>
      </c>
      <c r="L230">
        <v>861542</v>
      </c>
      <c r="M230">
        <v>803616</v>
      </c>
      <c r="N230">
        <v>792258</v>
      </c>
      <c r="O230">
        <v>822618</v>
      </c>
      <c r="P230">
        <v>838373</v>
      </c>
      <c r="Q230">
        <v>826533</v>
      </c>
      <c r="R230">
        <v>826153</v>
      </c>
      <c r="S230">
        <v>679454</v>
      </c>
      <c r="T230">
        <v>623964</v>
      </c>
      <c r="U230">
        <v>744919</v>
      </c>
    </row>
    <row r="231" spans="2:21" x14ac:dyDescent="0.25">
      <c r="B231" s="1">
        <v>1304570.99999996</v>
      </c>
      <c r="C231">
        <v>606077</v>
      </c>
      <c r="D231">
        <v>881864</v>
      </c>
      <c r="E231">
        <v>741807</v>
      </c>
      <c r="F231">
        <v>760376</v>
      </c>
      <c r="G231">
        <v>933632</v>
      </c>
      <c r="H231">
        <v>925625</v>
      </c>
      <c r="I231">
        <v>872700</v>
      </c>
      <c r="J231">
        <v>856220</v>
      </c>
      <c r="K231">
        <v>829461</v>
      </c>
      <c r="L231">
        <v>787262</v>
      </c>
      <c r="M231">
        <v>838168</v>
      </c>
      <c r="N231">
        <v>816075</v>
      </c>
      <c r="O231">
        <v>807621</v>
      </c>
      <c r="P231">
        <v>820661</v>
      </c>
      <c r="Q231">
        <v>890511</v>
      </c>
      <c r="R231">
        <v>889193</v>
      </c>
      <c r="S231">
        <v>754239</v>
      </c>
      <c r="T231">
        <v>627761</v>
      </c>
      <c r="U231">
        <v>757139</v>
      </c>
    </row>
    <row r="232" spans="2:21" x14ac:dyDescent="0.25">
      <c r="B232" s="1">
        <v>1279214</v>
      </c>
      <c r="C232">
        <v>587692</v>
      </c>
      <c r="D232">
        <v>858764</v>
      </c>
      <c r="E232">
        <v>704768</v>
      </c>
      <c r="F232">
        <v>730307</v>
      </c>
      <c r="G232">
        <v>941795</v>
      </c>
      <c r="H232">
        <v>932878</v>
      </c>
      <c r="I232">
        <v>822838</v>
      </c>
      <c r="J232">
        <v>816020</v>
      </c>
      <c r="K232">
        <v>781455</v>
      </c>
      <c r="L232">
        <v>878366</v>
      </c>
      <c r="M232">
        <v>839872</v>
      </c>
      <c r="N232">
        <v>853293</v>
      </c>
      <c r="O232">
        <v>840578</v>
      </c>
      <c r="P232">
        <v>834142</v>
      </c>
      <c r="Q232">
        <v>826430</v>
      </c>
      <c r="R232">
        <v>847378</v>
      </c>
      <c r="S232">
        <v>586687</v>
      </c>
      <c r="T232">
        <v>612900</v>
      </c>
      <c r="U232">
        <v>747066</v>
      </c>
    </row>
    <row r="233" spans="2:21" x14ac:dyDescent="0.25">
      <c r="B233" s="1">
        <v>1065793</v>
      </c>
      <c r="C233">
        <v>579631</v>
      </c>
      <c r="D233">
        <v>829179</v>
      </c>
      <c r="E233">
        <v>694889</v>
      </c>
      <c r="F233">
        <v>733863</v>
      </c>
      <c r="G233">
        <v>899738</v>
      </c>
      <c r="H233">
        <v>889584</v>
      </c>
      <c r="I233">
        <v>765439</v>
      </c>
      <c r="J233">
        <v>767646</v>
      </c>
      <c r="K233">
        <v>693572</v>
      </c>
      <c r="L233">
        <v>834543</v>
      </c>
      <c r="M233">
        <v>759956</v>
      </c>
      <c r="N233">
        <v>764214</v>
      </c>
      <c r="O233">
        <v>883802</v>
      </c>
      <c r="P233">
        <v>865667</v>
      </c>
      <c r="Q233">
        <v>766239</v>
      </c>
      <c r="R233">
        <v>765158</v>
      </c>
      <c r="S233">
        <v>590424</v>
      </c>
      <c r="T233">
        <v>563460</v>
      </c>
      <c r="U233">
        <v>681315</v>
      </c>
    </row>
    <row r="234" spans="2:21" x14ac:dyDescent="0.25">
      <c r="B234" s="1">
        <v>1208265</v>
      </c>
      <c r="C234">
        <v>595853</v>
      </c>
      <c r="D234">
        <v>846440</v>
      </c>
      <c r="E234">
        <v>705949</v>
      </c>
      <c r="F234">
        <v>722621</v>
      </c>
      <c r="G234">
        <v>910579</v>
      </c>
      <c r="H234">
        <v>894477</v>
      </c>
      <c r="I234">
        <v>787548</v>
      </c>
      <c r="J234">
        <v>796271</v>
      </c>
      <c r="K234">
        <v>738789</v>
      </c>
      <c r="L234">
        <v>835979</v>
      </c>
      <c r="M234">
        <v>795839</v>
      </c>
      <c r="N234">
        <v>772708</v>
      </c>
      <c r="O234">
        <v>830815</v>
      </c>
      <c r="P234">
        <v>835637</v>
      </c>
      <c r="Q234">
        <v>764697</v>
      </c>
      <c r="R234">
        <v>778247</v>
      </c>
      <c r="S234">
        <v>756497</v>
      </c>
      <c r="T234">
        <v>598781</v>
      </c>
      <c r="U234">
        <v>763369</v>
      </c>
    </row>
    <row r="235" spans="2:21" x14ac:dyDescent="0.25">
      <c r="B235" s="1">
        <v>1235970</v>
      </c>
      <c r="C235">
        <v>584730</v>
      </c>
      <c r="D235">
        <v>844464</v>
      </c>
      <c r="E235">
        <v>688756</v>
      </c>
      <c r="F235">
        <v>726046</v>
      </c>
      <c r="G235">
        <v>909709</v>
      </c>
      <c r="H235">
        <v>895448</v>
      </c>
      <c r="I235">
        <v>819465</v>
      </c>
      <c r="J235">
        <v>819559</v>
      </c>
      <c r="K235">
        <v>764109</v>
      </c>
      <c r="L235">
        <v>838528</v>
      </c>
      <c r="M235">
        <v>805709</v>
      </c>
      <c r="N235">
        <v>782952</v>
      </c>
      <c r="O235">
        <v>845535</v>
      </c>
      <c r="P235">
        <v>820430</v>
      </c>
      <c r="Q235">
        <v>792152</v>
      </c>
      <c r="R235">
        <v>798643</v>
      </c>
      <c r="S235">
        <v>607175</v>
      </c>
      <c r="T235">
        <v>599602</v>
      </c>
      <c r="U235">
        <v>769643</v>
      </c>
    </row>
    <row r="236" spans="2:21" x14ac:dyDescent="0.25">
      <c r="B236" s="1">
        <v>1175923</v>
      </c>
      <c r="C236">
        <v>590527</v>
      </c>
      <c r="D236">
        <v>832927</v>
      </c>
      <c r="E236">
        <v>701991</v>
      </c>
      <c r="F236">
        <v>732018</v>
      </c>
      <c r="G236">
        <v>915709</v>
      </c>
      <c r="H236">
        <v>898958</v>
      </c>
      <c r="I236">
        <v>779207</v>
      </c>
      <c r="J236">
        <v>790177</v>
      </c>
      <c r="K236">
        <v>750784</v>
      </c>
      <c r="L236">
        <v>823963</v>
      </c>
      <c r="M236">
        <v>812233</v>
      </c>
      <c r="N236">
        <v>789099</v>
      </c>
      <c r="O236">
        <v>826420</v>
      </c>
      <c r="P236">
        <v>818862</v>
      </c>
      <c r="Q236">
        <v>771144</v>
      </c>
      <c r="R236">
        <v>774379</v>
      </c>
      <c r="S236">
        <v>595351</v>
      </c>
      <c r="T236">
        <v>588987</v>
      </c>
      <c r="U236">
        <v>718462</v>
      </c>
    </row>
    <row r="237" spans="2:21" x14ac:dyDescent="0.25">
      <c r="B237" s="1">
        <v>1239774.99999981</v>
      </c>
      <c r="C237">
        <v>619130</v>
      </c>
      <c r="D237">
        <v>867476</v>
      </c>
      <c r="E237">
        <v>726099</v>
      </c>
      <c r="F237">
        <v>751590</v>
      </c>
      <c r="G237">
        <v>941448</v>
      </c>
      <c r="H237">
        <v>930062</v>
      </c>
      <c r="I237">
        <v>834432</v>
      </c>
      <c r="J237">
        <v>832643</v>
      </c>
      <c r="K237">
        <v>771304</v>
      </c>
      <c r="L237">
        <v>818334</v>
      </c>
      <c r="M237">
        <v>830185</v>
      </c>
      <c r="N237">
        <v>817860</v>
      </c>
      <c r="O237">
        <v>808516</v>
      </c>
      <c r="P237">
        <v>818524</v>
      </c>
      <c r="Q237">
        <v>847222</v>
      </c>
      <c r="R237">
        <v>849723</v>
      </c>
      <c r="S237">
        <v>740498</v>
      </c>
      <c r="T237">
        <v>624022</v>
      </c>
      <c r="U237">
        <v>772130</v>
      </c>
    </row>
    <row r="238" spans="2:21" x14ac:dyDescent="0.25">
      <c r="B238" s="1">
        <v>1172143</v>
      </c>
      <c r="C238">
        <v>546102</v>
      </c>
      <c r="D238">
        <v>838066</v>
      </c>
      <c r="E238">
        <v>677162</v>
      </c>
      <c r="F238">
        <v>698064</v>
      </c>
      <c r="G238">
        <v>921000</v>
      </c>
      <c r="H238">
        <v>908394</v>
      </c>
      <c r="I238">
        <v>803234</v>
      </c>
      <c r="J238">
        <v>802575</v>
      </c>
      <c r="K238">
        <v>722094</v>
      </c>
      <c r="L238">
        <v>823631</v>
      </c>
      <c r="M238">
        <v>802727</v>
      </c>
      <c r="N238">
        <v>793728</v>
      </c>
      <c r="O238">
        <v>861365</v>
      </c>
      <c r="P238">
        <v>845256</v>
      </c>
      <c r="Q238">
        <v>779306</v>
      </c>
      <c r="R238">
        <v>780525</v>
      </c>
      <c r="S238">
        <v>547991</v>
      </c>
      <c r="T238">
        <v>556017</v>
      </c>
      <c r="U238">
        <v>727212</v>
      </c>
    </row>
    <row r="239" spans="2:21" x14ac:dyDescent="0.25">
      <c r="B239" s="1">
        <v>1193999</v>
      </c>
      <c r="C239">
        <v>555128</v>
      </c>
      <c r="D239">
        <v>864399</v>
      </c>
      <c r="E239">
        <v>683738</v>
      </c>
      <c r="F239">
        <v>705784</v>
      </c>
      <c r="G239">
        <v>954403</v>
      </c>
      <c r="H239">
        <v>944293</v>
      </c>
      <c r="I239">
        <v>820275</v>
      </c>
      <c r="J239">
        <v>816960</v>
      </c>
      <c r="K239">
        <v>758017</v>
      </c>
      <c r="L239">
        <v>878239</v>
      </c>
      <c r="M239">
        <v>802307</v>
      </c>
      <c r="N239">
        <v>844661</v>
      </c>
      <c r="O239">
        <v>876254</v>
      </c>
      <c r="P239">
        <v>851686</v>
      </c>
      <c r="Q239">
        <v>795008</v>
      </c>
      <c r="R239">
        <v>799150</v>
      </c>
      <c r="S239">
        <v>614293</v>
      </c>
      <c r="T239">
        <v>560670</v>
      </c>
      <c r="U239">
        <v>741954</v>
      </c>
    </row>
    <row r="240" spans="2:21" x14ac:dyDescent="0.25">
      <c r="B240" s="1">
        <v>1153120</v>
      </c>
      <c r="C240">
        <v>556646</v>
      </c>
      <c r="D240">
        <v>828774</v>
      </c>
      <c r="E240">
        <v>677797</v>
      </c>
      <c r="F240">
        <v>704366</v>
      </c>
      <c r="G240">
        <v>930074</v>
      </c>
      <c r="H240">
        <v>915072</v>
      </c>
      <c r="I240">
        <v>779743</v>
      </c>
      <c r="J240">
        <v>786265</v>
      </c>
      <c r="K240">
        <v>720379</v>
      </c>
      <c r="L240">
        <v>828764</v>
      </c>
      <c r="M240">
        <v>762818</v>
      </c>
      <c r="N240">
        <v>795114</v>
      </c>
      <c r="O240">
        <v>843720</v>
      </c>
      <c r="P240">
        <v>841710</v>
      </c>
      <c r="Q240">
        <v>756676</v>
      </c>
      <c r="R240">
        <v>744997</v>
      </c>
      <c r="S240">
        <v>555530</v>
      </c>
      <c r="T240">
        <v>552094</v>
      </c>
      <c r="U240">
        <v>713251</v>
      </c>
    </row>
    <row r="241" spans="2:21" x14ac:dyDescent="0.25">
      <c r="B241" s="1">
        <v>1203869</v>
      </c>
      <c r="C241">
        <v>558821</v>
      </c>
      <c r="D241">
        <v>801604</v>
      </c>
      <c r="E241">
        <v>662648</v>
      </c>
      <c r="F241">
        <v>682313</v>
      </c>
      <c r="G241">
        <v>854372</v>
      </c>
      <c r="H241">
        <v>848776</v>
      </c>
      <c r="I241">
        <v>758248</v>
      </c>
      <c r="J241">
        <v>758710</v>
      </c>
      <c r="K241">
        <v>697143</v>
      </c>
      <c r="L241">
        <v>804949</v>
      </c>
      <c r="M241">
        <v>747722</v>
      </c>
      <c r="N241">
        <v>747288</v>
      </c>
      <c r="O241">
        <v>766875</v>
      </c>
      <c r="P241">
        <v>761954</v>
      </c>
      <c r="Q241">
        <v>767109</v>
      </c>
      <c r="R241">
        <v>750721</v>
      </c>
      <c r="S241">
        <v>618601</v>
      </c>
      <c r="T241">
        <v>583398</v>
      </c>
      <c r="U241">
        <v>701799</v>
      </c>
    </row>
    <row r="242" spans="2:21" x14ac:dyDescent="0.25">
      <c r="B242" s="1">
        <v>1138117</v>
      </c>
      <c r="C242">
        <v>564140</v>
      </c>
      <c r="D242">
        <v>833166</v>
      </c>
      <c r="E242">
        <v>684718</v>
      </c>
      <c r="F242">
        <v>713687</v>
      </c>
      <c r="G242">
        <v>903617</v>
      </c>
      <c r="H242">
        <v>890510</v>
      </c>
      <c r="I242">
        <v>780979</v>
      </c>
      <c r="J242">
        <v>782387</v>
      </c>
      <c r="K242">
        <v>709796</v>
      </c>
      <c r="L242">
        <v>855143</v>
      </c>
      <c r="M242">
        <v>772961</v>
      </c>
      <c r="N242">
        <v>799235</v>
      </c>
      <c r="O242">
        <v>855517</v>
      </c>
      <c r="P242">
        <v>831533</v>
      </c>
      <c r="Q242">
        <v>774175</v>
      </c>
      <c r="R242">
        <v>799093</v>
      </c>
      <c r="S242">
        <v>558352</v>
      </c>
      <c r="T242">
        <v>549378</v>
      </c>
      <c r="U242">
        <v>696073</v>
      </c>
    </row>
    <row r="243" spans="2:21" x14ac:dyDescent="0.25">
      <c r="B243" s="1">
        <v>1229073</v>
      </c>
      <c r="C243">
        <v>597547</v>
      </c>
      <c r="D243">
        <v>856339</v>
      </c>
      <c r="E243">
        <v>718427</v>
      </c>
      <c r="F243">
        <v>729825</v>
      </c>
      <c r="G243">
        <v>938860</v>
      </c>
      <c r="H243">
        <v>929909</v>
      </c>
      <c r="I243">
        <v>815659</v>
      </c>
      <c r="J243">
        <v>817260</v>
      </c>
      <c r="K243">
        <v>745456</v>
      </c>
      <c r="L243">
        <v>847428</v>
      </c>
      <c r="M243">
        <v>795587</v>
      </c>
      <c r="N243">
        <v>787094</v>
      </c>
      <c r="O243">
        <v>853653</v>
      </c>
      <c r="P243">
        <v>832280</v>
      </c>
      <c r="Q243">
        <v>831281</v>
      </c>
      <c r="R243">
        <v>821120</v>
      </c>
      <c r="S243">
        <v>740701</v>
      </c>
      <c r="T243">
        <v>609943</v>
      </c>
      <c r="U243">
        <v>754510</v>
      </c>
    </row>
    <row r="244" spans="2:21" x14ac:dyDescent="0.25">
      <c r="B244" s="1">
        <v>1206327</v>
      </c>
      <c r="C244">
        <v>561155</v>
      </c>
      <c r="D244">
        <v>832054</v>
      </c>
      <c r="E244">
        <v>695568</v>
      </c>
      <c r="F244">
        <v>708445</v>
      </c>
      <c r="G244">
        <v>901361</v>
      </c>
      <c r="H244">
        <v>891284</v>
      </c>
      <c r="I244">
        <v>769883</v>
      </c>
      <c r="J244">
        <v>771120</v>
      </c>
      <c r="K244">
        <v>706195</v>
      </c>
      <c r="L244">
        <v>858626</v>
      </c>
      <c r="M244">
        <v>775679</v>
      </c>
      <c r="N244">
        <v>788983</v>
      </c>
      <c r="O244">
        <v>834213</v>
      </c>
      <c r="P244">
        <v>812062</v>
      </c>
      <c r="Q244">
        <v>767788</v>
      </c>
      <c r="R244">
        <v>776287</v>
      </c>
      <c r="S244">
        <v>562941</v>
      </c>
      <c r="T244">
        <v>576286</v>
      </c>
      <c r="U244">
        <v>701186</v>
      </c>
    </row>
    <row r="245" spans="2:21" x14ac:dyDescent="0.25">
      <c r="B245" s="1">
        <v>1129175</v>
      </c>
      <c r="C245">
        <v>589431</v>
      </c>
      <c r="D245">
        <v>843690</v>
      </c>
      <c r="E245">
        <v>695975</v>
      </c>
      <c r="F245">
        <v>721181</v>
      </c>
      <c r="G245">
        <v>908212</v>
      </c>
      <c r="H245">
        <v>899245</v>
      </c>
      <c r="I245">
        <v>790247</v>
      </c>
      <c r="J245">
        <v>780233</v>
      </c>
      <c r="K245">
        <v>704209</v>
      </c>
      <c r="L245">
        <v>852097</v>
      </c>
      <c r="M245">
        <v>762767</v>
      </c>
      <c r="N245">
        <v>812446</v>
      </c>
      <c r="O245">
        <v>867623</v>
      </c>
      <c r="P245">
        <v>862929</v>
      </c>
      <c r="Q245">
        <v>784153</v>
      </c>
      <c r="R245">
        <v>770622</v>
      </c>
      <c r="S245">
        <v>595663</v>
      </c>
      <c r="T245">
        <v>597849</v>
      </c>
      <c r="U245">
        <v>712221</v>
      </c>
    </row>
    <row r="246" spans="2:21" x14ac:dyDescent="0.25">
      <c r="B246" s="1">
        <v>1208198.99999996</v>
      </c>
      <c r="C246">
        <v>589825</v>
      </c>
      <c r="D246">
        <v>861479</v>
      </c>
      <c r="E246">
        <v>719221</v>
      </c>
      <c r="F246">
        <v>753832</v>
      </c>
      <c r="G246">
        <v>932773</v>
      </c>
      <c r="H246">
        <v>928875</v>
      </c>
      <c r="I246">
        <v>834042</v>
      </c>
      <c r="J246">
        <v>818474</v>
      </c>
      <c r="K246">
        <v>762838</v>
      </c>
      <c r="L246">
        <v>853691</v>
      </c>
      <c r="M246">
        <v>797208</v>
      </c>
      <c r="N246">
        <v>819557</v>
      </c>
      <c r="O246">
        <v>837835</v>
      </c>
      <c r="P246">
        <v>846590</v>
      </c>
      <c r="Q246">
        <v>813985</v>
      </c>
      <c r="R246">
        <v>822054</v>
      </c>
      <c r="S246">
        <v>726818</v>
      </c>
      <c r="T246">
        <v>609406</v>
      </c>
      <c r="U246">
        <v>730872</v>
      </c>
    </row>
    <row r="247" spans="2:21" x14ac:dyDescent="0.25">
      <c r="B247" s="1">
        <v>1268429</v>
      </c>
      <c r="C247">
        <v>579673</v>
      </c>
      <c r="D247">
        <v>869544</v>
      </c>
      <c r="E247">
        <v>721689</v>
      </c>
      <c r="F247">
        <v>743325</v>
      </c>
      <c r="G247">
        <v>949996</v>
      </c>
      <c r="H247">
        <v>941028</v>
      </c>
      <c r="I247">
        <v>841961</v>
      </c>
      <c r="J247">
        <v>843093</v>
      </c>
      <c r="K247">
        <v>775948</v>
      </c>
      <c r="L247">
        <v>837221</v>
      </c>
      <c r="M247">
        <v>813604</v>
      </c>
      <c r="N247">
        <v>822467</v>
      </c>
      <c r="O247">
        <v>804427</v>
      </c>
      <c r="P247">
        <v>822597</v>
      </c>
      <c r="Q247">
        <v>846613</v>
      </c>
      <c r="R247">
        <v>825762</v>
      </c>
      <c r="S247">
        <v>723439</v>
      </c>
      <c r="T247">
        <v>620754</v>
      </c>
      <c r="U247">
        <v>762653</v>
      </c>
    </row>
    <row r="248" spans="2:21" x14ac:dyDescent="0.25">
      <c r="B248" s="1">
        <v>1123175</v>
      </c>
      <c r="C248">
        <v>605939</v>
      </c>
      <c r="D248">
        <v>836128</v>
      </c>
      <c r="E248">
        <v>716789</v>
      </c>
      <c r="F248">
        <v>738076</v>
      </c>
      <c r="G248">
        <v>922783</v>
      </c>
      <c r="H248">
        <v>913011</v>
      </c>
      <c r="I248">
        <v>804649</v>
      </c>
      <c r="J248">
        <v>815130</v>
      </c>
      <c r="K248">
        <v>722326</v>
      </c>
      <c r="L248">
        <v>828297</v>
      </c>
      <c r="M248">
        <v>768286</v>
      </c>
      <c r="N248">
        <v>740628</v>
      </c>
      <c r="O248">
        <v>822194</v>
      </c>
      <c r="P248">
        <v>837999</v>
      </c>
      <c r="Q248">
        <v>783499</v>
      </c>
      <c r="R248">
        <v>789585</v>
      </c>
      <c r="S248">
        <v>610909</v>
      </c>
      <c r="T248">
        <v>629528</v>
      </c>
      <c r="U248">
        <v>756136</v>
      </c>
    </row>
    <row r="249" spans="2:21" x14ac:dyDescent="0.25">
      <c r="B249" s="1">
        <v>1217370</v>
      </c>
      <c r="C249">
        <v>647691</v>
      </c>
      <c r="D249">
        <v>879769</v>
      </c>
      <c r="E249">
        <v>759350</v>
      </c>
      <c r="F249">
        <v>781179</v>
      </c>
      <c r="G249">
        <v>956303</v>
      </c>
      <c r="H249">
        <v>944752</v>
      </c>
      <c r="I249">
        <v>856386</v>
      </c>
      <c r="J249">
        <v>846528</v>
      </c>
      <c r="K249">
        <v>837840</v>
      </c>
      <c r="L249">
        <v>888496</v>
      </c>
      <c r="M249">
        <v>829526</v>
      </c>
      <c r="N249">
        <v>839366</v>
      </c>
      <c r="O249">
        <v>850603</v>
      </c>
      <c r="P249">
        <v>831999</v>
      </c>
      <c r="Q249">
        <v>887896</v>
      </c>
      <c r="R249">
        <v>878830</v>
      </c>
      <c r="S249">
        <v>747278</v>
      </c>
      <c r="T249">
        <v>658668</v>
      </c>
      <c r="U249">
        <v>768042</v>
      </c>
    </row>
    <row r="250" spans="2:21" x14ac:dyDescent="0.25">
      <c r="B250" s="1">
        <v>1172017.99999996</v>
      </c>
      <c r="C250">
        <v>540249</v>
      </c>
      <c r="D250">
        <v>821235</v>
      </c>
      <c r="E250">
        <v>674718</v>
      </c>
      <c r="F250">
        <v>691453</v>
      </c>
      <c r="G250">
        <v>918184</v>
      </c>
      <c r="H250">
        <v>899360</v>
      </c>
      <c r="I250">
        <v>758025</v>
      </c>
      <c r="J250">
        <v>777247</v>
      </c>
      <c r="K250">
        <v>692029</v>
      </c>
      <c r="L250">
        <v>810375</v>
      </c>
      <c r="M250">
        <v>761508</v>
      </c>
      <c r="N250">
        <v>775627</v>
      </c>
      <c r="O250">
        <v>873119</v>
      </c>
      <c r="P250">
        <v>870688</v>
      </c>
      <c r="Q250">
        <v>761814</v>
      </c>
      <c r="R250">
        <v>762533</v>
      </c>
      <c r="S250">
        <v>543690</v>
      </c>
      <c r="T250">
        <v>567801</v>
      </c>
      <c r="U250">
        <v>687330</v>
      </c>
    </row>
    <row r="251" spans="2:21" x14ac:dyDescent="0.25">
      <c r="B251" s="1">
        <v>1264146</v>
      </c>
      <c r="C251">
        <v>589838</v>
      </c>
      <c r="D251">
        <v>871205</v>
      </c>
      <c r="E251">
        <v>710345</v>
      </c>
      <c r="F251">
        <v>741165</v>
      </c>
      <c r="G251">
        <v>962988</v>
      </c>
      <c r="H251">
        <v>950076</v>
      </c>
      <c r="I251">
        <v>838355</v>
      </c>
      <c r="J251">
        <v>834732</v>
      </c>
      <c r="K251">
        <v>746231</v>
      </c>
      <c r="L251">
        <v>855715</v>
      </c>
      <c r="M251">
        <v>818352</v>
      </c>
      <c r="N251">
        <v>788055</v>
      </c>
      <c r="O251">
        <v>848999</v>
      </c>
      <c r="P251">
        <v>856151</v>
      </c>
      <c r="Q251">
        <v>805718</v>
      </c>
      <c r="R251">
        <v>812408</v>
      </c>
      <c r="S251">
        <v>734796</v>
      </c>
      <c r="T251">
        <v>613326</v>
      </c>
      <c r="U251">
        <v>761349</v>
      </c>
    </row>
    <row r="252" spans="2:21" x14ac:dyDescent="0.25">
      <c r="B252" s="1">
        <v>1187354.99999996</v>
      </c>
      <c r="C252">
        <v>593208</v>
      </c>
      <c r="D252">
        <v>856556</v>
      </c>
      <c r="E252">
        <v>715632</v>
      </c>
      <c r="F252">
        <v>736227</v>
      </c>
      <c r="G252">
        <v>928818</v>
      </c>
      <c r="H252">
        <v>907090</v>
      </c>
      <c r="I252">
        <v>791485</v>
      </c>
      <c r="J252">
        <v>793714</v>
      </c>
      <c r="K252">
        <v>710070</v>
      </c>
      <c r="L252">
        <v>864783</v>
      </c>
      <c r="M252">
        <v>757278</v>
      </c>
      <c r="N252">
        <v>823581</v>
      </c>
      <c r="O252">
        <v>864540</v>
      </c>
      <c r="P252">
        <v>849747</v>
      </c>
      <c r="Q252">
        <v>755690</v>
      </c>
      <c r="R252">
        <v>740043</v>
      </c>
      <c r="S252">
        <v>587495</v>
      </c>
      <c r="T252">
        <v>582119</v>
      </c>
      <c r="U252">
        <v>717568</v>
      </c>
    </row>
    <row r="253" spans="2:21" x14ac:dyDescent="0.25">
      <c r="B253" s="1">
        <v>1217752</v>
      </c>
      <c r="C253">
        <v>577272</v>
      </c>
      <c r="D253">
        <v>852251</v>
      </c>
      <c r="E253">
        <v>703329</v>
      </c>
      <c r="F253">
        <v>725598</v>
      </c>
      <c r="G253">
        <v>933999</v>
      </c>
      <c r="H253">
        <v>919795</v>
      </c>
      <c r="I253">
        <v>806229</v>
      </c>
      <c r="J253">
        <v>823638</v>
      </c>
      <c r="K253">
        <v>752769</v>
      </c>
      <c r="L253">
        <v>816022</v>
      </c>
      <c r="M253">
        <v>770101</v>
      </c>
      <c r="N253">
        <v>807839</v>
      </c>
      <c r="O253">
        <v>804063</v>
      </c>
      <c r="P253">
        <v>821213</v>
      </c>
      <c r="Q253">
        <v>822783</v>
      </c>
      <c r="R253">
        <v>796784</v>
      </c>
      <c r="S253">
        <v>730387</v>
      </c>
      <c r="T253">
        <v>592104</v>
      </c>
      <c r="U253">
        <v>727610</v>
      </c>
    </row>
    <row r="254" spans="2:21" x14ac:dyDescent="0.25">
      <c r="B254" s="1">
        <v>1150366</v>
      </c>
      <c r="C254">
        <v>540264</v>
      </c>
      <c r="D254">
        <v>844052</v>
      </c>
      <c r="E254">
        <v>692320</v>
      </c>
      <c r="F254">
        <v>690722</v>
      </c>
      <c r="G254">
        <v>925842</v>
      </c>
      <c r="H254">
        <v>910688</v>
      </c>
      <c r="I254">
        <v>809690</v>
      </c>
      <c r="J254">
        <v>811531</v>
      </c>
      <c r="K254">
        <v>702916</v>
      </c>
      <c r="L254">
        <v>863370</v>
      </c>
      <c r="M254">
        <v>792554</v>
      </c>
      <c r="N254">
        <v>807485</v>
      </c>
      <c r="O254">
        <v>845110</v>
      </c>
      <c r="P254">
        <v>842724</v>
      </c>
      <c r="Q254">
        <v>799435</v>
      </c>
      <c r="R254">
        <v>791572</v>
      </c>
      <c r="S254">
        <v>544607</v>
      </c>
      <c r="T254">
        <v>555564</v>
      </c>
      <c r="U254">
        <v>713456</v>
      </c>
    </row>
    <row r="255" spans="2:21" x14ac:dyDescent="0.25">
      <c r="B255" s="1">
        <v>1176297</v>
      </c>
      <c r="C255">
        <v>592034</v>
      </c>
      <c r="D255">
        <v>841385</v>
      </c>
      <c r="E255">
        <v>707875</v>
      </c>
      <c r="F255">
        <v>726389</v>
      </c>
      <c r="G255">
        <v>923603</v>
      </c>
      <c r="H255">
        <v>912370</v>
      </c>
      <c r="I255">
        <v>779074</v>
      </c>
      <c r="J255">
        <v>783622</v>
      </c>
      <c r="K255">
        <v>742416</v>
      </c>
      <c r="L255">
        <v>868522</v>
      </c>
      <c r="M255">
        <v>829581</v>
      </c>
      <c r="N255">
        <v>825940</v>
      </c>
      <c r="O255">
        <v>860142</v>
      </c>
      <c r="P255">
        <v>855359</v>
      </c>
      <c r="Q255">
        <v>805150</v>
      </c>
      <c r="R255">
        <v>770880</v>
      </c>
      <c r="S255">
        <v>643412</v>
      </c>
      <c r="T255">
        <v>602006</v>
      </c>
      <c r="U255">
        <v>739119</v>
      </c>
    </row>
    <row r="256" spans="2:21" x14ac:dyDescent="0.25">
      <c r="B256" s="1">
        <v>1287674</v>
      </c>
      <c r="C256">
        <v>600841</v>
      </c>
      <c r="D256">
        <v>852002</v>
      </c>
      <c r="E256">
        <v>716987</v>
      </c>
      <c r="F256">
        <v>744620</v>
      </c>
      <c r="G256">
        <v>914389</v>
      </c>
      <c r="H256">
        <v>904418</v>
      </c>
      <c r="I256">
        <v>831178</v>
      </c>
      <c r="J256">
        <v>820434</v>
      </c>
      <c r="K256">
        <v>759113</v>
      </c>
      <c r="L256">
        <v>856164</v>
      </c>
      <c r="M256">
        <v>794940</v>
      </c>
      <c r="N256">
        <v>845999</v>
      </c>
      <c r="O256">
        <v>817261</v>
      </c>
      <c r="P256">
        <v>859076</v>
      </c>
      <c r="Q256">
        <v>839950</v>
      </c>
      <c r="R256">
        <v>825526</v>
      </c>
      <c r="S256">
        <v>709685</v>
      </c>
      <c r="T256">
        <v>617173</v>
      </c>
      <c r="U256">
        <v>775010</v>
      </c>
    </row>
    <row r="257" spans="2:21" x14ac:dyDescent="0.25">
      <c r="B257" s="1">
        <v>1234772</v>
      </c>
      <c r="C257">
        <v>581033</v>
      </c>
      <c r="D257">
        <v>847429</v>
      </c>
      <c r="E257">
        <v>712424</v>
      </c>
      <c r="F257">
        <v>733073</v>
      </c>
      <c r="G257">
        <v>943881</v>
      </c>
      <c r="H257">
        <v>934918</v>
      </c>
      <c r="I257">
        <v>809967</v>
      </c>
      <c r="J257">
        <v>802258</v>
      </c>
      <c r="K257">
        <v>761195</v>
      </c>
      <c r="L257">
        <v>877200</v>
      </c>
      <c r="M257">
        <v>783822</v>
      </c>
      <c r="N257">
        <v>830986</v>
      </c>
      <c r="O257">
        <v>847620</v>
      </c>
      <c r="P257">
        <v>829034</v>
      </c>
      <c r="Q257">
        <v>786783</v>
      </c>
      <c r="R257">
        <v>807127</v>
      </c>
      <c r="S257">
        <v>597674</v>
      </c>
      <c r="T257">
        <v>584545</v>
      </c>
      <c r="U257">
        <v>726873</v>
      </c>
    </row>
    <row r="258" spans="2:21" x14ac:dyDescent="0.25">
      <c r="B258" s="1">
        <v>1046080</v>
      </c>
      <c r="C258">
        <v>562069</v>
      </c>
      <c r="D258">
        <v>812023</v>
      </c>
      <c r="E258">
        <v>664218</v>
      </c>
      <c r="F258">
        <v>695116</v>
      </c>
      <c r="G258">
        <v>863424</v>
      </c>
      <c r="H258">
        <v>850476</v>
      </c>
      <c r="I258">
        <v>779592</v>
      </c>
      <c r="J258">
        <v>786792</v>
      </c>
      <c r="K258">
        <v>697602</v>
      </c>
      <c r="L258">
        <v>787329</v>
      </c>
      <c r="M258">
        <v>717956</v>
      </c>
      <c r="N258">
        <v>745524</v>
      </c>
      <c r="O258">
        <v>830147</v>
      </c>
      <c r="P258">
        <v>825578</v>
      </c>
      <c r="Q258">
        <v>730958</v>
      </c>
      <c r="R258">
        <v>747548</v>
      </c>
      <c r="S258">
        <v>565566</v>
      </c>
      <c r="T258">
        <v>550564</v>
      </c>
      <c r="U258">
        <v>694122</v>
      </c>
    </row>
    <row r="259" spans="2:21" x14ac:dyDescent="0.25">
      <c r="B259" s="1">
        <v>1158486</v>
      </c>
      <c r="C259">
        <v>586963</v>
      </c>
      <c r="D259">
        <v>864098</v>
      </c>
      <c r="E259">
        <v>701746</v>
      </c>
      <c r="F259">
        <v>734524</v>
      </c>
      <c r="G259">
        <v>953355</v>
      </c>
      <c r="H259">
        <v>938256</v>
      </c>
      <c r="I259">
        <v>812678</v>
      </c>
      <c r="J259">
        <v>816388</v>
      </c>
      <c r="K259">
        <v>751163</v>
      </c>
      <c r="L259">
        <v>881897</v>
      </c>
      <c r="M259">
        <v>821595</v>
      </c>
      <c r="N259">
        <v>821358</v>
      </c>
      <c r="O259">
        <v>905718</v>
      </c>
      <c r="P259">
        <v>894476</v>
      </c>
      <c r="Q259">
        <v>807728</v>
      </c>
      <c r="R259">
        <v>835221</v>
      </c>
      <c r="S259">
        <v>766795</v>
      </c>
      <c r="T259">
        <v>592336</v>
      </c>
      <c r="U259">
        <v>725018</v>
      </c>
    </row>
    <row r="260" spans="2:21" x14ac:dyDescent="0.25">
      <c r="B260" s="1">
        <v>1246484</v>
      </c>
      <c r="C260">
        <v>562355</v>
      </c>
      <c r="D260">
        <v>859298</v>
      </c>
      <c r="E260">
        <v>703000</v>
      </c>
      <c r="F260">
        <v>727863</v>
      </c>
      <c r="G260">
        <v>954446</v>
      </c>
      <c r="H260">
        <v>947633</v>
      </c>
      <c r="I260">
        <v>828046</v>
      </c>
      <c r="J260">
        <v>817901</v>
      </c>
      <c r="K260">
        <v>770667</v>
      </c>
      <c r="L260">
        <v>833064</v>
      </c>
      <c r="M260">
        <v>814654</v>
      </c>
      <c r="N260">
        <v>785201</v>
      </c>
      <c r="O260">
        <v>805302</v>
      </c>
      <c r="P260">
        <v>811452</v>
      </c>
      <c r="Q260">
        <v>809935</v>
      </c>
      <c r="R260">
        <v>840766</v>
      </c>
      <c r="S260">
        <v>657854</v>
      </c>
      <c r="T260">
        <v>575300</v>
      </c>
      <c r="U260">
        <v>773205</v>
      </c>
    </row>
    <row r="261" spans="2:21" x14ac:dyDescent="0.25">
      <c r="B261" s="1">
        <v>1182893.99999996</v>
      </c>
      <c r="C261">
        <v>540559</v>
      </c>
      <c r="D261">
        <v>842099</v>
      </c>
      <c r="E261">
        <v>681823</v>
      </c>
      <c r="F261">
        <v>722120</v>
      </c>
      <c r="G261">
        <v>945407</v>
      </c>
      <c r="H261">
        <v>936569</v>
      </c>
      <c r="I261">
        <v>814488</v>
      </c>
      <c r="J261">
        <v>804440</v>
      </c>
      <c r="K261">
        <v>693420</v>
      </c>
      <c r="L261">
        <v>846531</v>
      </c>
      <c r="M261">
        <v>762716</v>
      </c>
      <c r="N261">
        <v>774926</v>
      </c>
      <c r="O261">
        <v>909755</v>
      </c>
      <c r="P261">
        <v>885483</v>
      </c>
      <c r="Q261">
        <v>791058</v>
      </c>
      <c r="R261">
        <v>788386</v>
      </c>
      <c r="S261">
        <v>537914</v>
      </c>
      <c r="T261">
        <v>534482</v>
      </c>
      <c r="U261">
        <v>733643</v>
      </c>
    </row>
    <row r="262" spans="2:21" x14ac:dyDescent="0.25">
      <c r="B262" s="1">
        <v>1163065</v>
      </c>
      <c r="C262">
        <v>604340</v>
      </c>
      <c r="D262">
        <v>862226</v>
      </c>
      <c r="E262">
        <v>729048</v>
      </c>
      <c r="F262">
        <v>749964</v>
      </c>
      <c r="G262">
        <v>945005</v>
      </c>
      <c r="H262">
        <v>931236</v>
      </c>
      <c r="I262">
        <v>812413</v>
      </c>
      <c r="J262">
        <v>815399</v>
      </c>
      <c r="K262">
        <v>761366</v>
      </c>
      <c r="L262">
        <v>826259</v>
      </c>
      <c r="M262">
        <v>810927</v>
      </c>
      <c r="N262">
        <v>793325</v>
      </c>
      <c r="O262">
        <v>835361</v>
      </c>
      <c r="P262">
        <v>820578</v>
      </c>
      <c r="Q262">
        <v>866957</v>
      </c>
      <c r="R262">
        <v>826261</v>
      </c>
      <c r="S262">
        <v>764185</v>
      </c>
      <c r="T262">
        <v>602478</v>
      </c>
      <c r="U262">
        <v>759911</v>
      </c>
    </row>
    <row r="263" spans="2:21" x14ac:dyDescent="0.25">
      <c r="B263" s="1">
        <v>1190381.99999981</v>
      </c>
      <c r="C263">
        <v>609955</v>
      </c>
      <c r="D263">
        <v>844082</v>
      </c>
      <c r="E263">
        <v>717354</v>
      </c>
      <c r="F263">
        <v>736222</v>
      </c>
      <c r="G263">
        <v>925237</v>
      </c>
      <c r="H263">
        <v>915343</v>
      </c>
      <c r="I263">
        <v>797880</v>
      </c>
      <c r="J263">
        <v>806211</v>
      </c>
      <c r="K263">
        <v>749910</v>
      </c>
      <c r="L263">
        <v>873958</v>
      </c>
      <c r="M263">
        <v>799610</v>
      </c>
      <c r="N263">
        <v>782292</v>
      </c>
      <c r="O263">
        <v>874030</v>
      </c>
      <c r="P263">
        <v>858889</v>
      </c>
      <c r="Q263">
        <v>802845</v>
      </c>
      <c r="R263">
        <v>787629</v>
      </c>
      <c r="S263">
        <v>618502</v>
      </c>
      <c r="T263">
        <v>609558</v>
      </c>
      <c r="U263">
        <v>726846</v>
      </c>
    </row>
    <row r="264" spans="2:21" x14ac:dyDescent="0.25">
      <c r="B264" s="1">
        <v>1199466</v>
      </c>
      <c r="C264">
        <v>538220</v>
      </c>
      <c r="D264">
        <v>835622</v>
      </c>
      <c r="E264">
        <v>680066</v>
      </c>
      <c r="F264">
        <v>697492</v>
      </c>
      <c r="G264">
        <v>941994</v>
      </c>
      <c r="H264">
        <v>927778</v>
      </c>
      <c r="I264">
        <v>808602</v>
      </c>
      <c r="J264">
        <v>815934</v>
      </c>
      <c r="K264">
        <v>752881</v>
      </c>
      <c r="L264">
        <v>855120</v>
      </c>
      <c r="M264">
        <v>786660</v>
      </c>
      <c r="N264">
        <v>806856</v>
      </c>
      <c r="O264">
        <v>850632</v>
      </c>
      <c r="P264">
        <v>844887</v>
      </c>
      <c r="Q264">
        <v>773281</v>
      </c>
      <c r="R264">
        <v>804694</v>
      </c>
      <c r="S264">
        <v>650552</v>
      </c>
      <c r="T264">
        <v>562044</v>
      </c>
      <c r="U264">
        <v>676574</v>
      </c>
    </row>
    <row r="265" spans="2:21" x14ac:dyDescent="0.25">
      <c r="B265" s="1">
        <v>1194924</v>
      </c>
      <c r="C265">
        <v>584355</v>
      </c>
      <c r="D265">
        <v>873173</v>
      </c>
      <c r="E265">
        <v>712483</v>
      </c>
      <c r="F265">
        <v>732996</v>
      </c>
      <c r="G265">
        <v>954681</v>
      </c>
      <c r="H265">
        <v>947466</v>
      </c>
      <c r="I265">
        <v>833092</v>
      </c>
      <c r="J265">
        <v>828268</v>
      </c>
      <c r="K265">
        <v>754249</v>
      </c>
      <c r="L265">
        <v>840968</v>
      </c>
      <c r="M265">
        <v>819625</v>
      </c>
      <c r="N265">
        <v>800941</v>
      </c>
      <c r="O265">
        <v>861715</v>
      </c>
      <c r="P265">
        <v>832050</v>
      </c>
      <c r="Q265">
        <v>831028</v>
      </c>
      <c r="R265">
        <v>836601</v>
      </c>
      <c r="S265">
        <v>589377</v>
      </c>
      <c r="T265">
        <v>602542</v>
      </c>
      <c r="U265">
        <v>768598</v>
      </c>
    </row>
    <row r="266" spans="2:21" x14ac:dyDescent="0.25">
      <c r="B266" s="1">
        <v>1229471</v>
      </c>
      <c r="C266">
        <v>609241</v>
      </c>
      <c r="D266">
        <v>864775</v>
      </c>
      <c r="E266">
        <v>717812</v>
      </c>
      <c r="F266">
        <v>738969</v>
      </c>
      <c r="G266">
        <v>953737</v>
      </c>
      <c r="H266">
        <v>940359</v>
      </c>
      <c r="I266">
        <v>802544</v>
      </c>
      <c r="J266">
        <v>796667</v>
      </c>
      <c r="K266">
        <v>753079</v>
      </c>
      <c r="L266">
        <v>874544</v>
      </c>
      <c r="M266">
        <v>817405</v>
      </c>
      <c r="N266">
        <v>818982</v>
      </c>
      <c r="O266">
        <v>848319</v>
      </c>
      <c r="P266">
        <v>844635</v>
      </c>
      <c r="Q266">
        <v>816953</v>
      </c>
      <c r="R266">
        <v>820531</v>
      </c>
      <c r="S266">
        <v>707768</v>
      </c>
      <c r="T266">
        <v>621568</v>
      </c>
      <c r="U266">
        <v>791054</v>
      </c>
    </row>
    <row r="267" spans="2:21" x14ac:dyDescent="0.25">
      <c r="B267" s="1">
        <v>1211784</v>
      </c>
      <c r="C267">
        <v>575099</v>
      </c>
      <c r="D267">
        <v>855083</v>
      </c>
      <c r="E267">
        <v>713636</v>
      </c>
      <c r="F267">
        <v>730143</v>
      </c>
      <c r="G267">
        <v>944045</v>
      </c>
      <c r="H267">
        <v>935114</v>
      </c>
      <c r="I267">
        <v>801078</v>
      </c>
      <c r="J267">
        <v>796637</v>
      </c>
      <c r="K267">
        <v>746405</v>
      </c>
      <c r="L267">
        <v>885928</v>
      </c>
      <c r="M267">
        <v>795908</v>
      </c>
      <c r="N267">
        <v>810113</v>
      </c>
      <c r="O267">
        <v>865335</v>
      </c>
      <c r="P267">
        <v>866442</v>
      </c>
      <c r="Q267">
        <v>798538</v>
      </c>
      <c r="R267">
        <v>803300</v>
      </c>
      <c r="S267">
        <v>585048</v>
      </c>
      <c r="T267">
        <v>583083</v>
      </c>
      <c r="U267">
        <v>743279</v>
      </c>
    </row>
    <row r="268" spans="2:21" x14ac:dyDescent="0.25">
      <c r="B268" s="1">
        <v>1076693.99999996</v>
      </c>
      <c r="C268">
        <v>563339</v>
      </c>
      <c r="D268">
        <v>844336</v>
      </c>
      <c r="E268">
        <v>698626</v>
      </c>
      <c r="F268">
        <v>714494</v>
      </c>
      <c r="G268">
        <v>923614</v>
      </c>
      <c r="H268">
        <v>915536</v>
      </c>
      <c r="I268">
        <v>801955</v>
      </c>
      <c r="J268">
        <v>797913</v>
      </c>
      <c r="K268">
        <v>715658</v>
      </c>
      <c r="L268">
        <v>893942</v>
      </c>
      <c r="M268">
        <v>780279</v>
      </c>
      <c r="N268">
        <v>787925</v>
      </c>
      <c r="O268">
        <v>852154</v>
      </c>
      <c r="P268">
        <v>852537</v>
      </c>
      <c r="Q268">
        <v>792598</v>
      </c>
      <c r="R268">
        <v>787843</v>
      </c>
      <c r="S268">
        <v>569094</v>
      </c>
      <c r="T268">
        <v>572859</v>
      </c>
      <c r="U268">
        <v>704196</v>
      </c>
    </row>
    <row r="269" spans="2:21" x14ac:dyDescent="0.25">
      <c r="B269" s="1">
        <v>1198333</v>
      </c>
      <c r="C269">
        <v>581835</v>
      </c>
      <c r="D269">
        <v>863472</v>
      </c>
      <c r="E269">
        <v>712983</v>
      </c>
      <c r="F269">
        <v>729285</v>
      </c>
      <c r="G269">
        <v>943268</v>
      </c>
      <c r="H269">
        <v>937742</v>
      </c>
      <c r="I269">
        <v>843415</v>
      </c>
      <c r="J269">
        <v>822583</v>
      </c>
      <c r="K269">
        <v>731983</v>
      </c>
      <c r="L269">
        <v>889621</v>
      </c>
      <c r="M269">
        <v>788919</v>
      </c>
      <c r="N269">
        <v>745242</v>
      </c>
      <c r="O269">
        <v>823930</v>
      </c>
      <c r="P269">
        <v>820299</v>
      </c>
      <c r="Q269">
        <v>826805</v>
      </c>
      <c r="R269">
        <v>845523</v>
      </c>
      <c r="S269">
        <v>705664</v>
      </c>
      <c r="T269">
        <v>600110</v>
      </c>
      <c r="U269">
        <v>729513</v>
      </c>
    </row>
    <row r="270" spans="2:21" x14ac:dyDescent="0.25">
      <c r="B270" s="1">
        <v>1180194</v>
      </c>
      <c r="C270">
        <v>556340</v>
      </c>
      <c r="D270">
        <v>842245</v>
      </c>
      <c r="E270">
        <v>685245</v>
      </c>
      <c r="F270">
        <v>716615</v>
      </c>
      <c r="G270">
        <v>939275</v>
      </c>
      <c r="H270">
        <v>931830</v>
      </c>
      <c r="I270">
        <v>816781</v>
      </c>
      <c r="J270">
        <v>808388</v>
      </c>
      <c r="K270">
        <v>715774</v>
      </c>
      <c r="L270">
        <v>880352</v>
      </c>
      <c r="M270">
        <v>782275</v>
      </c>
      <c r="N270">
        <v>789083</v>
      </c>
      <c r="O270">
        <v>845354</v>
      </c>
      <c r="P270">
        <v>844787</v>
      </c>
      <c r="Q270">
        <v>753785</v>
      </c>
      <c r="R270">
        <v>760824</v>
      </c>
      <c r="S270">
        <v>554150</v>
      </c>
      <c r="T270">
        <v>553805</v>
      </c>
      <c r="U270">
        <v>705835</v>
      </c>
    </row>
    <row r="271" spans="2:21" x14ac:dyDescent="0.25">
      <c r="B271" s="1">
        <v>1218501</v>
      </c>
      <c r="C271">
        <v>595644</v>
      </c>
      <c r="D271">
        <v>870459</v>
      </c>
      <c r="E271">
        <v>725386</v>
      </c>
      <c r="F271">
        <v>747809</v>
      </c>
      <c r="G271">
        <v>969398</v>
      </c>
      <c r="H271">
        <v>958607</v>
      </c>
      <c r="I271">
        <v>817413</v>
      </c>
      <c r="J271">
        <v>821463</v>
      </c>
      <c r="K271">
        <v>758005</v>
      </c>
      <c r="L271">
        <v>857933</v>
      </c>
      <c r="M271">
        <v>802233</v>
      </c>
      <c r="N271">
        <v>785018</v>
      </c>
      <c r="O271">
        <v>850863</v>
      </c>
      <c r="P271">
        <v>838803</v>
      </c>
      <c r="Q271">
        <v>813124</v>
      </c>
      <c r="R271">
        <v>845618</v>
      </c>
      <c r="S271">
        <v>736389</v>
      </c>
      <c r="T271">
        <v>596274</v>
      </c>
      <c r="U271">
        <v>736551</v>
      </c>
    </row>
    <row r="272" spans="2:21" x14ac:dyDescent="0.25">
      <c r="B272" s="1">
        <v>1184039</v>
      </c>
      <c r="C272">
        <v>562371</v>
      </c>
      <c r="D272">
        <v>821648</v>
      </c>
      <c r="E272">
        <v>683201</v>
      </c>
      <c r="F272">
        <v>702940</v>
      </c>
      <c r="G272">
        <v>911684</v>
      </c>
      <c r="H272">
        <v>895537</v>
      </c>
      <c r="I272">
        <v>780262</v>
      </c>
      <c r="J272">
        <v>786858</v>
      </c>
      <c r="K272">
        <v>740032</v>
      </c>
      <c r="L272">
        <v>833739</v>
      </c>
      <c r="M272">
        <v>773430</v>
      </c>
      <c r="N272">
        <v>787439</v>
      </c>
      <c r="O272">
        <v>848640</v>
      </c>
      <c r="P272">
        <v>831721</v>
      </c>
      <c r="Q272">
        <v>786035</v>
      </c>
      <c r="R272">
        <v>775455</v>
      </c>
      <c r="S272">
        <v>556107</v>
      </c>
      <c r="T272">
        <v>565464</v>
      </c>
      <c r="U272">
        <v>684814</v>
      </c>
    </row>
    <row r="273" spans="1:21" x14ac:dyDescent="0.25">
      <c r="B273" s="1">
        <v>1163049.99999981</v>
      </c>
      <c r="C273">
        <v>584888</v>
      </c>
      <c r="D273">
        <v>870071</v>
      </c>
      <c r="E273">
        <v>723759</v>
      </c>
      <c r="F273">
        <v>751740</v>
      </c>
      <c r="G273">
        <v>935914</v>
      </c>
      <c r="H273">
        <v>929528</v>
      </c>
      <c r="I273">
        <v>836976</v>
      </c>
      <c r="J273">
        <v>838225</v>
      </c>
      <c r="K273">
        <v>764651</v>
      </c>
      <c r="L273">
        <v>886411</v>
      </c>
      <c r="M273">
        <v>814236</v>
      </c>
      <c r="N273">
        <v>837636</v>
      </c>
      <c r="O273">
        <v>873372</v>
      </c>
      <c r="P273">
        <v>851001</v>
      </c>
      <c r="Q273">
        <v>851647</v>
      </c>
      <c r="R273">
        <v>827316</v>
      </c>
      <c r="S273">
        <v>653029</v>
      </c>
      <c r="T273">
        <v>595742</v>
      </c>
      <c r="U273">
        <v>702329</v>
      </c>
    </row>
    <row r="274" spans="1:21" x14ac:dyDescent="0.25">
      <c r="B274" s="1">
        <v>1135370.99999981</v>
      </c>
      <c r="C274">
        <v>604750</v>
      </c>
      <c r="D274">
        <v>836016</v>
      </c>
      <c r="E274">
        <v>729231</v>
      </c>
      <c r="F274">
        <v>732755</v>
      </c>
      <c r="G274">
        <v>924219</v>
      </c>
      <c r="H274">
        <v>900972</v>
      </c>
      <c r="I274">
        <v>786215</v>
      </c>
      <c r="J274">
        <v>803061</v>
      </c>
      <c r="K274">
        <v>727079</v>
      </c>
      <c r="L274">
        <v>875441</v>
      </c>
      <c r="M274">
        <v>777253</v>
      </c>
      <c r="N274">
        <v>792899</v>
      </c>
      <c r="O274">
        <v>847553</v>
      </c>
      <c r="P274">
        <v>829626</v>
      </c>
      <c r="Q274">
        <v>773180</v>
      </c>
      <c r="R274">
        <v>789704</v>
      </c>
      <c r="S274">
        <v>607581</v>
      </c>
      <c r="T274">
        <v>613894</v>
      </c>
      <c r="U274">
        <v>737012</v>
      </c>
    </row>
    <row r="275" spans="1:21" x14ac:dyDescent="0.25">
      <c r="B275" s="1">
        <v>1246100</v>
      </c>
      <c r="C275">
        <v>578657</v>
      </c>
      <c r="D275">
        <v>848993</v>
      </c>
      <c r="E275">
        <v>716413</v>
      </c>
      <c r="F275">
        <v>718069</v>
      </c>
      <c r="G275">
        <v>923621</v>
      </c>
      <c r="H275">
        <v>920694</v>
      </c>
      <c r="I275">
        <v>802548</v>
      </c>
      <c r="J275">
        <v>788652</v>
      </c>
      <c r="K275">
        <v>778010</v>
      </c>
      <c r="L275">
        <v>809349</v>
      </c>
      <c r="M275">
        <v>807978</v>
      </c>
      <c r="N275">
        <v>793353</v>
      </c>
      <c r="O275">
        <v>825222</v>
      </c>
      <c r="P275">
        <v>826522</v>
      </c>
      <c r="Q275">
        <v>848261</v>
      </c>
      <c r="R275">
        <v>825096</v>
      </c>
      <c r="S275">
        <v>707546</v>
      </c>
      <c r="T275">
        <v>591770</v>
      </c>
      <c r="U275">
        <v>728158</v>
      </c>
    </row>
    <row r="276" spans="1:21" x14ac:dyDescent="0.25">
      <c r="B276" s="1">
        <v>1124798</v>
      </c>
      <c r="C276">
        <v>523899</v>
      </c>
      <c r="D276">
        <v>836143</v>
      </c>
      <c r="E276">
        <v>669565</v>
      </c>
      <c r="F276">
        <v>691855</v>
      </c>
      <c r="G276">
        <v>926814</v>
      </c>
      <c r="H276">
        <v>912504</v>
      </c>
      <c r="I276">
        <v>823017</v>
      </c>
      <c r="J276">
        <v>817977</v>
      </c>
      <c r="K276">
        <v>697463</v>
      </c>
      <c r="L276">
        <v>831090</v>
      </c>
      <c r="M276">
        <v>805658</v>
      </c>
      <c r="N276">
        <v>788114</v>
      </c>
      <c r="O276">
        <v>873337</v>
      </c>
      <c r="P276">
        <v>845145</v>
      </c>
      <c r="Q276">
        <v>785957</v>
      </c>
      <c r="R276">
        <v>782278</v>
      </c>
      <c r="S276">
        <v>614496</v>
      </c>
      <c r="T276">
        <v>561103</v>
      </c>
      <c r="U276">
        <v>719577</v>
      </c>
    </row>
    <row r="277" spans="1:21" x14ac:dyDescent="0.25">
      <c r="B277" s="1">
        <v>1170344</v>
      </c>
      <c r="C277">
        <v>587658</v>
      </c>
      <c r="D277">
        <v>837313</v>
      </c>
      <c r="E277">
        <v>696023</v>
      </c>
      <c r="F277">
        <v>724225</v>
      </c>
      <c r="G277">
        <v>897395</v>
      </c>
      <c r="H277">
        <v>890652</v>
      </c>
      <c r="I277">
        <v>786674</v>
      </c>
      <c r="J277">
        <v>776649</v>
      </c>
      <c r="K277">
        <v>745992</v>
      </c>
      <c r="L277">
        <v>873983</v>
      </c>
      <c r="M277">
        <v>758597</v>
      </c>
      <c r="N277">
        <v>824837</v>
      </c>
      <c r="O277">
        <v>858054</v>
      </c>
      <c r="P277">
        <v>857918</v>
      </c>
      <c r="Q277">
        <v>825884</v>
      </c>
      <c r="R277">
        <v>825085</v>
      </c>
      <c r="S277">
        <v>597256</v>
      </c>
      <c r="T277">
        <v>611500</v>
      </c>
      <c r="U277">
        <v>730771</v>
      </c>
    </row>
    <row r="278" spans="1:21" x14ac:dyDescent="0.25">
      <c r="B278" s="1">
        <v>1251856</v>
      </c>
      <c r="C278">
        <v>579214</v>
      </c>
      <c r="D278">
        <v>855631</v>
      </c>
      <c r="E278">
        <v>715521</v>
      </c>
      <c r="F278">
        <v>723328</v>
      </c>
      <c r="G278">
        <v>939946</v>
      </c>
      <c r="H278">
        <v>926112</v>
      </c>
      <c r="I278">
        <v>803301</v>
      </c>
      <c r="J278">
        <v>805343</v>
      </c>
      <c r="K278">
        <v>720750</v>
      </c>
      <c r="L278">
        <v>844941</v>
      </c>
      <c r="M278">
        <v>788525</v>
      </c>
      <c r="N278">
        <v>806137</v>
      </c>
      <c r="O278">
        <v>827057</v>
      </c>
      <c r="P278">
        <v>860703</v>
      </c>
      <c r="Q278">
        <v>818598</v>
      </c>
      <c r="R278">
        <v>813355</v>
      </c>
      <c r="S278">
        <v>698493</v>
      </c>
      <c r="T278">
        <v>593173</v>
      </c>
      <c r="U278">
        <v>746719</v>
      </c>
    </row>
    <row r="279" spans="1:21" x14ac:dyDescent="0.25">
      <c r="B279" s="1">
        <v>1228481</v>
      </c>
      <c r="C279">
        <v>593062</v>
      </c>
      <c r="D279">
        <v>852080</v>
      </c>
      <c r="E279">
        <v>722531</v>
      </c>
      <c r="F279">
        <v>736625</v>
      </c>
      <c r="G279">
        <v>955292</v>
      </c>
      <c r="H279">
        <v>941211</v>
      </c>
      <c r="I279">
        <v>816927</v>
      </c>
      <c r="J279">
        <v>821192</v>
      </c>
      <c r="K279">
        <v>741121</v>
      </c>
      <c r="L279">
        <v>873609</v>
      </c>
      <c r="M279">
        <v>821258</v>
      </c>
      <c r="N279">
        <v>796698</v>
      </c>
      <c r="O279">
        <v>841887</v>
      </c>
      <c r="P279">
        <v>847084</v>
      </c>
      <c r="Q279">
        <v>836808</v>
      </c>
      <c r="R279">
        <v>820065</v>
      </c>
      <c r="S279">
        <v>582134</v>
      </c>
      <c r="T279">
        <v>595644</v>
      </c>
      <c r="U279">
        <v>740800</v>
      </c>
    </row>
    <row r="280" spans="1:21" x14ac:dyDescent="0.25">
      <c r="A280" t="s">
        <v>1026</v>
      </c>
      <c r="B280" s="1">
        <f>AVERAGE(B190:B279)</f>
        <v>1203504.8444444279</v>
      </c>
      <c r="C280">
        <f t="shared" ref="C280:U280" si="4">AVERAGE(C190:C279)</f>
        <v>581753.68888888892</v>
      </c>
      <c r="D280">
        <f t="shared" si="4"/>
        <v>850389.38888888888</v>
      </c>
      <c r="E280">
        <f t="shared" si="4"/>
        <v>705809.01111111115</v>
      </c>
      <c r="F280">
        <f t="shared" si="4"/>
        <v>726532.16666666663</v>
      </c>
      <c r="G280">
        <f t="shared" si="4"/>
        <v>929595.77777777775</v>
      </c>
      <c r="H280">
        <f t="shared" si="4"/>
        <v>918569.8444444444</v>
      </c>
      <c r="I280">
        <f t="shared" si="4"/>
        <v>810794.38888888888</v>
      </c>
      <c r="J280">
        <f t="shared" si="4"/>
        <v>808974.73333333328</v>
      </c>
      <c r="K280">
        <f t="shared" si="4"/>
        <v>747687.74444444443</v>
      </c>
      <c r="L280">
        <f t="shared" si="4"/>
        <v>851321.02222222218</v>
      </c>
      <c r="M280">
        <f t="shared" si="4"/>
        <v>795143.5777777778</v>
      </c>
      <c r="N280">
        <f t="shared" si="4"/>
        <v>802116.41111111105</v>
      </c>
      <c r="O280">
        <f t="shared" si="4"/>
        <v>840945.5</v>
      </c>
      <c r="P280">
        <f t="shared" si="4"/>
        <v>837895.12222222227</v>
      </c>
      <c r="Q280">
        <f t="shared" si="4"/>
        <v>806249.9444444445</v>
      </c>
      <c r="R280">
        <f t="shared" si="4"/>
        <v>806458.7111111111</v>
      </c>
      <c r="S280">
        <f t="shared" si="4"/>
        <v>644480.01111111115</v>
      </c>
      <c r="T280">
        <f t="shared" si="4"/>
        <v>593398.32222222222</v>
      </c>
      <c r="U280">
        <f t="shared" si="4"/>
        <v>731981.3</v>
      </c>
    </row>
    <row r="281" spans="1:21" x14ac:dyDescent="0.25">
      <c r="A281" t="s">
        <v>1027</v>
      </c>
      <c r="B281">
        <f>MEDIAN(B190:B279)</f>
        <v>1204142.99999998</v>
      </c>
      <c r="C281">
        <f t="shared" ref="C281:U281" si="5">MEDIAN(C190:C279)</f>
        <v>584741.5</v>
      </c>
      <c r="D281">
        <f t="shared" si="5"/>
        <v>851372</v>
      </c>
      <c r="E281">
        <f t="shared" si="5"/>
        <v>709453</v>
      </c>
      <c r="F281">
        <f t="shared" si="5"/>
        <v>729984</v>
      </c>
      <c r="G281">
        <f t="shared" si="5"/>
        <v>933202.5</v>
      </c>
      <c r="H281">
        <f t="shared" si="5"/>
        <v>921874</v>
      </c>
      <c r="I281">
        <f t="shared" si="5"/>
        <v>812089</v>
      </c>
      <c r="J281">
        <f t="shared" si="5"/>
        <v>813059</v>
      </c>
      <c r="K281">
        <f t="shared" si="5"/>
        <v>750973.5</v>
      </c>
      <c r="L281">
        <f t="shared" si="5"/>
        <v>852894</v>
      </c>
      <c r="M281">
        <f t="shared" si="5"/>
        <v>798197.5</v>
      </c>
      <c r="N281">
        <f t="shared" si="5"/>
        <v>799695</v>
      </c>
      <c r="O281">
        <f t="shared" si="5"/>
        <v>840359.5</v>
      </c>
      <c r="P281">
        <f t="shared" si="5"/>
        <v>838588</v>
      </c>
      <c r="Q281">
        <f t="shared" si="5"/>
        <v>811529.5</v>
      </c>
      <c r="R281">
        <f t="shared" si="5"/>
        <v>807404.5</v>
      </c>
      <c r="S281">
        <f t="shared" si="5"/>
        <v>618551.5</v>
      </c>
      <c r="T281">
        <f t="shared" si="5"/>
        <v>596008</v>
      </c>
      <c r="U281">
        <f t="shared" si="5"/>
        <v>731486</v>
      </c>
    </row>
    <row r="283" spans="1:21" x14ac:dyDescent="0.25">
      <c r="B283" t="s">
        <v>1024</v>
      </c>
    </row>
    <row r="284" spans="1:21" x14ac:dyDescent="0.25">
      <c r="B284" s="1">
        <v>1113016</v>
      </c>
      <c r="C284">
        <v>539115</v>
      </c>
      <c r="D284">
        <v>822425</v>
      </c>
      <c r="E284">
        <v>673275</v>
      </c>
      <c r="F284">
        <v>700992</v>
      </c>
      <c r="G284">
        <v>744283</v>
      </c>
      <c r="H284">
        <v>731311</v>
      </c>
      <c r="I284">
        <v>728701</v>
      </c>
      <c r="J284">
        <v>713833</v>
      </c>
      <c r="K284">
        <v>680601</v>
      </c>
      <c r="L284">
        <v>762257</v>
      </c>
      <c r="M284">
        <v>721333</v>
      </c>
      <c r="N284">
        <v>727069</v>
      </c>
      <c r="O284">
        <v>783391</v>
      </c>
      <c r="P284">
        <v>779174</v>
      </c>
      <c r="Q284">
        <v>713032</v>
      </c>
      <c r="R284">
        <v>702885</v>
      </c>
      <c r="S284">
        <v>546529</v>
      </c>
      <c r="T284">
        <v>560651</v>
      </c>
      <c r="U284">
        <v>685814</v>
      </c>
    </row>
    <row r="285" spans="1:21" x14ac:dyDescent="0.25">
      <c r="B285" s="1">
        <v>1231250</v>
      </c>
      <c r="C285">
        <v>608450</v>
      </c>
      <c r="D285">
        <v>870706</v>
      </c>
      <c r="E285">
        <v>716787</v>
      </c>
      <c r="F285">
        <v>746623</v>
      </c>
      <c r="G285">
        <v>793055</v>
      </c>
      <c r="H285">
        <v>790192</v>
      </c>
      <c r="I285">
        <v>790666</v>
      </c>
      <c r="J285">
        <v>787633</v>
      </c>
      <c r="K285">
        <v>777070</v>
      </c>
      <c r="L285">
        <v>777636</v>
      </c>
      <c r="M285">
        <v>785849</v>
      </c>
      <c r="N285">
        <v>760275</v>
      </c>
      <c r="O285">
        <v>809211</v>
      </c>
      <c r="P285">
        <v>798818</v>
      </c>
      <c r="Q285">
        <v>808594</v>
      </c>
      <c r="R285">
        <v>826609</v>
      </c>
      <c r="S285">
        <v>786426</v>
      </c>
      <c r="T285">
        <v>641066</v>
      </c>
      <c r="U285">
        <v>726273</v>
      </c>
    </row>
    <row r="286" spans="1:21" x14ac:dyDescent="0.25">
      <c r="B286" s="1">
        <v>1279432</v>
      </c>
      <c r="C286">
        <v>640387</v>
      </c>
      <c r="D286">
        <v>879791</v>
      </c>
      <c r="E286">
        <v>766136</v>
      </c>
      <c r="F286">
        <v>778482</v>
      </c>
      <c r="G286">
        <v>822314</v>
      </c>
      <c r="H286">
        <v>805957</v>
      </c>
      <c r="I286">
        <v>828041</v>
      </c>
      <c r="J286">
        <v>810370</v>
      </c>
      <c r="K286">
        <v>781862</v>
      </c>
      <c r="L286">
        <v>854378</v>
      </c>
      <c r="M286">
        <v>815353</v>
      </c>
      <c r="N286">
        <v>829479</v>
      </c>
      <c r="O286">
        <v>807643</v>
      </c>
      <c r="P286">
        <v>815604</v>
      </c>
      <c r="Q286">
        <v>826248</v>
      </c>
      <c r="R286">
        <v>840937</v>
      </c>
      <c r="S286">
        <v>753377</v>
      </c>
      <c r="T286">
        <v>651627</v>
      </c>
      <c r="U286">
        <v>779715</v>
      </c>
    </row>
    <row r="287" spans="1:21" x14ac:dyDescent="0.25">
      <c r="B287" s="1">
        <v>1241954.9999998501</v>
      </c>
      <c r="C287">
        <v>612460</v>
      </c>
      <c r="D287">
        <v>881564</v>
      </c>
      <c r="E287">
        <v>727254</v>
      </c>
      <c r="F287">
        <v>755131</v>
      </c>
      <c r="G287">
        <v>816364</v>
      </c>
      <c r="H287">
        <v>801960</v>
      </c>
      <c r="I287">
        <v>800489</v>
      </c>
      <c r="J287">
        <v>821060</v>
      </c>
      <c r="K287">
        <v>758294</v>
      </c>
      <c r="L287">
        <v>808103</v>
      </c>
      <c r="M287">
        <v>786291</v>
      </c>
      <c r="N287">
        <v>795567</v>
      </c>
      <c r="O287">
        <v>807178</v>
      </c>
      <c r="P287">
        <v>800250</v>
      </c>
      <c r="Q287">
        <v>808728</v>
      </c>
      <c r="R287">
        <v>850639</v>
      </c>
      <c r="S287">
        <v>617106</v>
      </c>
      <c r="T287">
        <v>626740</v>
      </c>
      <c r="U287">
        <v>804299</v>
      </c>
    </row>
    <row r="288" spans="1:21" x14ac:dyDescent="0.25">
      <c r="B288" s="1">
        <v>1240997</v>
      </c>
      <c r="C288">
        <v>612657</v>
      </c>
      <c r="D288">
        <v>883238</v>
      </c>
      <c r="E288">
        <v>732657</v>
      </c>
      <c r="F288">
        <v>744212</v>
      </c>
      <c r="G288">
        <v>794735</v>
      </c>
      <c r="H288">
        <v>810566</v>
      </c>
      <c r="I288">
        <v>828307</v>
      </c>
      <c r="J288">
        <v>816693</v>
      </c>
      <c r="K288">
        <v>768686</v>
      </c>
      <c r="L288">
        <v>772167</v>
      </c>
      <c r="M288">
        <v>782793</v>
      </c>
      <c r="N288">
        <v>785919</v>
      </c>
      <c r="O288">
        <v>811515</v>
      </c>
      <c r="P288">
        <v>825129</v>
      </c>
      <c r="Q288">
        <v>815007</v>
      </c>
      <c r="R288">
        <v>823034</v>
      </c>
      <c r="S288">
        <v>628527</v>
      </c>
      <c r="T288">
        <v>631990</v>
      </c>
      <c r="U288">
        <v>755892</v>
      </c>
    </row>
    <row r="289" spans="2:21" x14ac:dyDescent="0.25">
      <c r="B289" s="1">
        <v>1268705</v>
      </c>
      <c r="C289">
        <v>624635</v>
      </c>
      <c r="D289">
        <v>876279</v>
      </c>
      <c r="E289">
        <v>736533</v>
      </c>
      <c r="F289">
        <v>747919</v>
      </c>
      <c r="G289">
        <v>799147</v>
      </c>
      <c r="H289">
        <v>782517</v>
      </c>
      <c r="I289">
        <v>793254</v>
      </c>
      <c r="J289">
        <v>785565</v>
      </c>
      <c r="K289">
        <v>808887</v>
      </c>
      <c r="L289">
        <v>842695</v>
      </c>
      <c r="M289">
        <v>825035</v>
      </c>
      <c r="N289">
        <v>876668</v>
      </c>
      <c r="O289">
        <v>850194</v>
      </c>
      <c r="P289">
        <v>830276</v>
      </c>
      <c r="Q289">
        <v>807085</v>
      </c>
      <c r="R289">
        <v>778729</v>
      </c>
      <c r="S289">
        <v>619972</v>
      </c>
      <c r="T289">
        <v>613507</v>
      </c>
      <c r="U289">
        <v>756685</v>
      </c>
    </row>
    <row r="290" spans="2:21" x14ac:dyDescent="0.25">
      <c r="B290" s="1">
        <v>1292609</v>
      </c>
      <c r="C290">
        <v>583421</v>
      </c>
      <c r="D290">
        <v>885506</v>
      </c>
      <c r="E290">
        <v>729072</v>
      </c>
      <c r="F290">
        <v>727574</v>
      </c>
      <c r="G290">
        <v>833918</v>
      </c>
      <c r="H290">
        <v>838431</v>
      </c>
      <c r="I290">
        <v>806984</v>
      </c>
      <c r="J290">
        <v>793019</v>
      </c>
      <c r="K290">
        <v>753587</v>
      </c>
      <c r="L290">
        <v>872170</v>
      </c>
      <c r="M290">
        <v>773329</v>
      </c>
      <c r="N290">
        <v>770705</v>
      </c>
      <c r="O290">
        <v>800225</v>
      </c>
      <c r="P290">
        <v>818357</v>
      </c>
      <c r="Q290">
        <v>828650</v>
      </c>
      <c r="R290">
        <v>791913</v>
      </c>
      <c r="S290">
        <v>734031</v>
      </c>
      <c r="T290">
        <v>612016</v>
      </c>
      <c r="U290">
        <v>796599</v>
      </c>
    </row>
    <row r="291" spans="2:21" x14ac:dyDescent="0.25">
      <c r="B291" s="1">
        <v>1072848</v>
      </c>
      <c r="C291">
        <v>545447</v>
      </c>
      <c r="D291">
        <v>804145</v>
      </c>
      <c r="E291">
        <v>662276</v>
      </c>
      <c r="F291">
        <v>689406</v>
      </c>
      <c r="G291">
        <v>742740</v>
      </c>
      <c r="H291">
        <v>734507</v>
      </c>
      <c r="I291">
        <v>711563</v>
      </c>
      <c r="J291">
        <v>708772</v>
      </c>
      <c r="K291">
        <v>659160</v>
      </c>
      <c r="L291">
        <v>781850</v>
      </c>
      <c r="M291">
        <v>695280</v>
      </c>
      <c r="N291">
        <v>712291</v>
      </c>
      <c r="O291">
        <v>778220</v>
      </c>
      <c r="P291">
        <v>777150</v>
      </c>
      <c r="Q291">
        <v>728441</v>
      </c>
      <c r="R291">
        <v>733702</v>
      </c>
      <c r="S291">
        <v>549641</v>
      </c>
      <c r="T291">
        <v>553510</v>
      </c>
      <c r="U291">
        <v>676971</v>
      </c>
    </row>
    <row r="292" spans="2:21" x14ac:dyDescent="0.25">
      <c r="B292" s="1">
        <v>1265848</v>
      </c>
      <c r="C292">
        <v>635541</v>
      </c>
      <c r="D292">
        <v>875824</v>
      </c>
      <c r="E292">
        <v>736836</v>
      </c>
      <c r="F292">
        <v>767288</v>
      </c>
      <c r="G292">
        <v>801638</v>
      </c>
      <c r="H292">
        <v>782658</v>
      </c>
      <c r="I292">
        <v>799885</v>
      </c>
      <c r="J292">
        <v>792746</v>
      </c>
      <c r="K292">
        <v>762354</v>
      </c>
      <c r="L292">
        <v>809549</v>
      </c>
      <c r="M292">
        <v>763484</v>
      </c>
      <c r="N292">
        <v>785843</v>
      </c>
      <c r="O292">
        <v>814911</v>
      </c>
      <c r="P292">
        <v>815913</v>
      </c>
      <c r="Q292">
        <v>818773</v>
      </c>
      <c r="R292">
        <v>811002</v>
      </c>
      <c r="S292">
        <v>788727</v>
      </c>
      <c r="T292">
        <v>619460</v>
      </c>
      <c r="U292">
        <v>760594</v>
      </c>
    </row>
    <row r="293" spans="2:21" x14ac:dyDescent="0.25">
      <c r="B293" s="1">
        <v>1355839</v>
      </c>
      <c r="C293">
        <v>615260</v>
      </c>
      <c r="D293">
        <v>881745</v>
      </c>
      <c r="E293">
        <v>740551</v>
      </c>
      <c r="F293">
        <v>766905</v>
      </c>
      <c r="G293">
        <v>802829</v>
      </c>
      <c r="H293">
        <v>794234</v>
      </c>
      <c r="I293">
        <v>799026</v>
      </c>
      <c r="J293">
        <v>808491</v>
      </c>
      <c r="K293">
        <v>806098</v>
      </c>
      <c r="L293">
        <v>833259</v>
      </c>
      <c r="M293">
        <v>825395</v>
      </c>
      <c r="N293">
        <v>804111</v>
      </c>
      <c r="O293">
        <v>801086</v>
      </c>
      <c r="P293">
        <v>814818</v>
      </c>
      <c r="Q293">
        <v>871555</v>
      </c>
      <c r="R293">
        <v>843949</v>
      </c>
      <c r="S293">
        <v>708516</v>
      </c>
      <c r="T293">
        <v>636754</v>
      </c>
      <c r="U293">
        <v>770354</v>
      </c>
    </row>
    <row r="294" spans="2:21" x14ac:dyDescent="0.25">
      <c r="B294" s="1">
        <v>1182700</v>
      </c>
      <c r="C294">
        <v>569098</v>
      </c>
      <c r="D294">
        <v>833064</v>
      </c>
      <c r="E294">
        <v>705340</v>
      </c>
      <c r="F294">
        <v>720263</v>
      </c>
      <c r="G294">
        <v>788343</v>
      </c>
      <c r="H294">
        <v>767838</v>
      </c>
      <c r="I294">
        <v>792447</v>
      </c>
      <c r="J294">
        <v>762258</v>
      </c>
      <c r="K294">
        <v>727902</v>
      </c>
      <c r="L294">
        <v>802839</v>
      </c>
      <c r="M294">
        <v>758566</v>
      </c>
      <c r="N294">
        <v>745393</v>
      </c>
      <c r="O294">
        <v>817265</v>
      </c>
      <c r="P294">
        <v>808046</v>
      </c>
      <c r="Q294">
        <v>769286</v>
      </c>
      <c r="R294">
        <v>781471</v>
      </c>
      <c r="S294">
        <v>560025</v>
      </c>
      <c r="T294">
        <v>579755</v>
      </c>
      <c r="U294">
        <v>705930</v>
      </c>
    </row>
    <row r="295" spans="2:21" x14ac:dyDescent="0.25">
      <c r="B295" s="1">
        <v>1202070</v>
      </c>
      <c r="C295">
        <v>581308</v>
      </c>
      <c r="D295">
        <v>850303</v>
      </c>
      <c r="E295">
        <v>700200</v>
      </c>
      <c r="F295">
        <v>739515</v>
      </c>
      <c r="G295">
        <v>741373</v>
      </c>
      <c r="H295">
        <v>758866</v>
      </c>
      <c r="I295">
        <v>742769</v>
      </c>
      <c r="J295">
        <v>709563</v>
      </c>
      <c r="K295">
        <v>730408</v>
      </c>
      <c r="L295">
        <v>781087</v>
      </c>
      <c r="M295">
        <v>750889</v>
      </c>
      <c r="N295">
        <v>760497</v>
      </c>
      <c r="O295">
        <v>794075</v>
      </c>
      <c r="P295">
        <v>796609</v>
      </c>
      <c r="Q295">
        <v>756704</v>
      </c>
      <c r="R295">
        <v>769817</v>
      </c>
      <c r="S295">
        <v>583921</v>
      </c>
      <c r="T295">
        <v>567769</v>
      </c>
      <c r="U295">
        <v>674169</v>
      </c>
    </row>
    <row r="296" spans="2:21" x14ac:dyDescent="0.25">
      <c r="B296" s="1">
        <v>1232860</v>
      </c>
      <c r="C296">
        <v>621051</v>
      </c>
      <c r="D296">
        <v>839836</v>
      </c>
      <c r="E296">
        <v>703239</v>
      </c>
      <c r="F296">
        <v>734566</v>
      </c>
      <c r="G296">
        <v>808026</v>
      </c>
      <c r="H296">
        <v>780523</v>
      </c>
      <c r="I296">
        <v>755409</v>
      </c>
      <c r="J296">
        <v>766052</v>
      </c>
      <c r="K296">
        <v>726691</v>
      </c>
      <c r="L296">
        <v>796586</v>
      </c>
      <c r="M296">
        <v>751519</v>
      </c>
      <c r="N296">
        <v>782851</v>
      </c>
      <c r="O296">
        <v>799610</v>
      </c>
      <c r="P296">
        <v>802659</v>
      </c>
      <c r="Q296">
        <v>791744</v>
      </c>
      <c r="R296">
        <v>797774</v>
      </c>
      <c r="S296">
        <v>733234</v>
      </c>
      <c r="T296">
        <v>634075</v>
      </c>
      <c r="U296">
        <v>724870</v>
      </c>
    </row>
    <row r="297" spans="2:21" x14ac:dyDescent="0.25">
      <c r="B297" s="1">
        <v>1234917</v>
      </c>
      <c r="C297">
        <v>590167</v>
      </c>
      <c r="D297">
        <v>842025</v>
      </c>
      <c r="E297">
        <v>682360</v>
      </c>
      <c r="F297">
        <v>703465</v>
      </c>
      <c r="G297">
        <v>779697</v>
      </c>
      <c r="H297">
        <v>793288</v>
      </c>
      <c r="I297">
        <v>759898</v>
      </c>
      <c r="J297">
        <v>746447</v>
      </c>
      <c r="K297">
        <v>708941</v>
      </c>
      <c r="L297">
        <v>807012</v>
      </c>
      <c r="M297">
        <v>721799</v>
      </c>
      <c r="N297">
        <v>756258</v>
      </c>
      <c r="O297">
        <v>830365</v>
      </c>
      <c r="P297">
        <v>844157</v>
      </c>
      <c r="Q297">
        <v>749793</v>
      </c>
      <c r="R297">
        <v>754821</v>
      </c>
      <c r="S297">
        <v>622135</v>
      </c>
      <c r="T297">
        <v>596291</v>
      </c>
      <c r="U297">
        <v>739118</v>
      </c>
    </row>
    <row r="298" spans="2:21" x14ac:dyDescent="0.25">
      <c r="B298" s="1">
        <v>1201208</v>
      </c>
      <c r="C298">
        <v>556308</v>
      </c>
      <c r="D298">
        <v>843490</v>
      </c>
      <c r="E298">
        <v>685070</v>
      </c>
      <c r="F298">
        <v>704219</v>
      </c>
      <c r="G298">
        <v>781273</v>
      </c>
      <c r="H298">
        <v>755199</v>
      </c>
      <c r="I298">
        <v>741903</v>
      </c>
      <c r="J298">
        <v>737501</v>
      </c>
      <c r="K298">
        <v>710477</v>
      </c>
      <c r="L298">
        <v>810028</v>
      </c>
      <c r="M298">
        <v>736118</v>
      </c>
      <c r="N298">
        <v>751931</v>
      </c>
      <c r="O298">
        <v>814974</v>
      </c>
      <c r="P298">
        <v>789798</v>
      </c>
      <c r="Q298">
        <v>762431</v>
      </c>
      <c r="R298">
        <v>752060</v>
      </c>
      <c r="S298">
        <v>562347</v>
      </c>
      <c r="T298">
        <v>566827</v>
      </c>
      <c r="U298">
        <v>721828</v>
      </c>
    </row>
    <row r="299" spans="2:21" x14ac:dyDescent="0.25">
      <c r="B299" s="1">
        <v>1182636</v>
      </c>
      <c r="C299">
        <v>604106</v>
      </c>
      <c r="D299">
        <v>864250</v>
      </c>
      <c r="E299">
        <v>728563</v>
      </c>
      <c r="F299">
        <v>733371</v>
      </c>
      <c r="G299">
        <v>776271</v>
      </c>
      <c r="H299">
        <v>777267</v>
      </c>
      <c r="I299">
        <v>794369</v>
      </c>
      <c r="J299">
        <v>765314</v>
      </c>
      <c r="K299">
        <v>769364</v>
      </c>
      <c r="L299">
        <v>786739</v>
      </c>
      <c r="M299">
        <v>760545</v>
      </c>
      <c r="N299">
        <v>761658</v>
      </c>
      <c r="O299">
        <v>797906</v>
      </c>
      <c r="P299">
        <v>826727</v>
      </c>
      <c r="Q299">
        <v>830346</v>
      </c>
      <c r="R299">
        <v>820248</v>
      </c>
      <c r="S299">
        <v>686976</v>
      </c>
      <c r="T299">
        <v>598581</v>
      </c>
      <c r="U299">
        <v>704747</v>
      </c>
    </row>
    <row r="300" spans="2:21" x14ac:dyDescent="0.25">
      <c r="B300" s="1">
        <v>1245782</v>
      </c>
      <c r="C300">
        <v>587408</v>
      </c>
      <c r="D300">
        <v>857940</v>
      </c>
      <c r="E300">
        <v>724032</v>
      </c>
      <c r="F300">
        <v>738931</v>
      </c>
      <c r="G300">
        <v>782197</v>
      </c>
      <c r="H300">
        <v>779082</v>
      </c>
      <c r="I300">
        <v>784858</v>
      </c>
      <c r="J300">
        <v>768485</v>
      </c>
      <c r="K300">
        <v>771720</v>
      </c>
      <c r="L300">
        <v>793850</v>
      </c>
      <c r="M300">
        <v>778388</v>
      </c>
      <c r="N300">
        <v>779395</v>
      </c>
      <c r="O300">
        <v>797240</v>
      </c>
      <c r="P300">
        <v>788316</v>
      </c>
      <c r="Q300">
        <v>790720</v>
      </c>
      <c r="R300">
        <v>769833</v>
      </c>
      <c r="S300">
        <v>709007</v>
      </c>
      <c r="T300">
        <v>608923</v>
      </c>
      <c r="U300">
        <v>708590</v>
      </c>
    </row>
    <row r="301" spans="2:21" x14ac:dyDescent="0.25">
      <c r="B301" s="1">
        <v>1152987</v>
      </c>
      <c r="C301">
        <v>520716</v>
      </c>
      <c r="D301">
        <v>807992</v>
      </c>
      <c r="E301">
        <v>679238</v>
      </c>
      <c r="F301">
        <v>691606</v>
      </c>
      <c r="G301">
        <v>753954</v>
      </c>
      <c r="H301">
        <v>727119</v>
      </c>
      <c r="I301">
        <v>721200</v>
      </c>
      <c r="J301">
        <v>717533</v>
      </c>
      <c r="K301">
        <v>668793</v>
      </c>
      <c r="L301">
        <v>775917</v>
      </c>
      <c r="M301">
        <v>716480</v>
      </c>
      <c r="N301">
        <v>725316</v>
      </c>
      <c r="O301">
        <v>790769</v>
      </c>
      <c r="P301">
        <v>788368</v>
      </c>
      <c r="Q301">
        <v>731218</v>
      </c>
      <c r="R301">
        <v>752692</v>
      </c>
      <c r="S301">
        <v>530291</v>
      </c>
      <c r="T301">
        <v>547756</v>
      </c>
      <c r="U301">
        <v>679700</v>
      </c>
    </row>
    <row r="302" spans="2:21" x14ac:dyDescent="0.25">
      <c r="B302" s="1">
        <v>1163707</v>
      </c>
      <c r="C302">
        <v>538370</v>
      </c>
      <c r="D302">
        <v>825315</v>
      </c>
      <c r="E302">
        <v>695169</v>
      </c>
      <c r="F302">
        <v>676233</v>
      </c>
      <c r="G302">
        <v>757875</v>
      </c>
      <c r="H302">
        <v>749343</v>
      </c>
      <c r="I302">
        <v>718564</v>
      </c>
      <c r="J302">
        <v>718407</v>
      </c>
      <c r="K302">
        <v>700682</v>
      </c>
      <c r="L302">
        <v>768565</v>
      </c>
      <c r="M302">
        <v>721165</v>
      </c>
      <c r="N302">
        <v>756867</v>
      </c>
      <c r="O302">
        <v>807960</v>
      </c>
      <c r="P302">
        <v>811265</v>
      </c>
      <c r="Q302">
        <v>717385</v>
      </c>
      <c r="R302">
        <v>708546</v>
      </c>
      <c r="S302">
        <v>659439</v>
      </c>
      <c r="T302">
        <v>557212</v>
      </c>
      <c r="U302">
        <v>678471</v>
      </c>
    </row>
    <row r="303" spans="2:21" x14ac:dyDescent="0.25">
      <c r="B303" s="1">
        <v>1281877</v>
      </c>
      <c r="C303">
        <v>581509</v>
      </c>
      <c r="D303">
        <v>873573</v>
      </c>
      <c r="E303">
        <v>710051</v>
      </c>
      <c r="F303">
        <v>743378</v>
      </c>
      <c r="G303">
        <v>803505</v>
      </c>
      <c r="H303">
        <v>776758</v>
      </c>
      <c r="I303">
        <v>777699</v>
      </c>
      <c r="J303">
        <v>777632</v>
      </c>
      <c r="K303">
        <v>748044</v>
      </c>
      <c r="L303">
        <v>825360</v>
      </c>
      <c r="M303">
        <v>779516</v>
      </c>
      <c r="N303">
        <v>798796</v>
      </c>
      <c r="O303">
        <v>817913</v>
      </c>
      <c r="P303">
        <v>791788</v>
      </c>
      <c r="Q303">
        <v>799440</v>
      </c>
      <c r="R303">
        <v>829641</v>
      </c>
      <c r="S303">
        <v>766044</v>
      </c>
      <c r="T303">
        <v>609334</v>
      </c>
      <c r="U303">
        <v>709882</v>
      </c>
    </row>
    <row r="304" spans="2:21" x14ac:dyDescent="0.25">
      <c r="B304" s="1">
        <v>1221948</v>
      </c>
      <c r="C304">
        <v>553764</v>
      </c>
      <c r="D304">
        <v>826389</v>
      </c>
      <c r="E304">
        <v>671386</v>
      </c>
      <c r="F304">
        <v>684321</v>
      </c>
      <c r="G304">
        <v>755763</v>
      </c>
      <c r="H304">
        <v>740110</v>
      </c>
      <c r="I304">
        <v>744754</v>
      </c>
      <c r="J304">
        <v>742638</v>
      </c>
      <c r="K304">
        <v>710810</v>
      </c>
      <c r="L304">
        <v>794037</v>
      </c>
      <c r="M304">
        <v>716159</v>
      </c>
      <c r="N304">
        <v>792718</v>
      </c>
      <c r="O304">
        <v>822608</v>
      </c>
      <c r="P304">
        <v>821694</v>
      </c>
      <c r="Q304">
        <v>734228</v>
      </c>
      <c r="R304">
        <v>740446</v>
      </c>
      <c r="S304">
        <v>554592</v>
      </c>
      <c r="T304">
        <v>565439</v>
      </c>
      <c r="U304">
        <v>719482</v>
      </c>
    </row>
    <row r="305" spans="2:21" x14ac:dyDescent="0.25">
      <c r="B305" s="1">
        <v>1159950</v>
      </c>
      <c r="C305">
        <v>537210</v>
      </c>
      <c r="D305">
        <v>826163</v>
      </c>
      <c r="E305">
        <v>660756</v>
      </c>
      <c r="F305">
        <v>704354</v>
      </c>
      <c r="G305">
        <v>771286</v>
      </c>
      <c r="H305">
        <v>767904</v>
      </c>
      <c r="I305">
        <v>750002</v>
      </c>
      <c r="J305">
        <v>756935</v>
      </c>
      <c r="K305">
        <v>682500</v>
      </c>
      <c r="L305">
        <v>799255</v>
      </c>
      <c r="M305">
        <v>736864</v>
      </c>
      <c r="N305">
        <v>736215</v>
      </c>
      <c r="O305">
        <v>827502</v>
      </c>
      <c r="P305">
        <v>803516</v>
      </c>
      <c r="Q305">
        <v>759263</v>
      </c>
      <c r="R305">
        <v>755534</v>
      </c>
      <c r="S305">
        <v>546430</v>
      </c>
      <c r="T305">
        <v>548843</v>
      </c>
      <c r="U305">
        <v>736107</v>
      </c>
    </row>
    <row r="306" spans="2:21" x14ac:dyDescent="0.25">
      <c r="B306" s="1">
        <v>1204416.99999996</v>
      </c>
      <c r="C306">
        <v>604584</v>
      </c>
      <c r="D306">
        <v>865032</v>
      </c>
      <c r="E306">
        <v>720845</v>
      </c>
      <c r="F306">
        <v>725602</v>
      </c>
      <c r="G306">
        <v>795464</v>
      </c>
      <c r="H306">
        <v>795009</v>
      </c>
      <c r="I306">
        <v>796787</v>
      </c>
      <c r="J306">
        <v>780867</v>
      </c>
      <c r="K306">
        <v>743254</v>
      </c>
      <c r="L306">
        <v>815211</v>
      </c>
      <c r="M306">
        <v>755174</v>
      </c>
      <c r="N306">
        <v>799539</v>
      </c>
      <c r="O306">
        <v>798273</v>
      </c>
      <c r="P306">
        <v>806027</v>
      </c>
      <c r="Q306">
        <v>816685</v>
      </c>
      <c r="R306">
        <v>802364</v>
      </c>
      <c r="S306">
        <v>711414</v>
      </c>
      <c r="T306">
        <v>609456</v>
      </c>
      <c r="U306">
        <v>752417</v>
      </c>
    </row>
    <row r="307" spans="2:21" x14ac:dyDescent="0.25">
      <c r="B307" s="1">
        <v>1173553</v>
      </c>
      <c r="C307">
        <v>578100</v>
      </c>
      <c r="D307">
        <v>832150</v>
      </c>
      <c r="E307">
        <v>694649</v>
      </c>
      <c r="F307">
        <v>710357</v>
      </c>
      <c r="G307">
        <v>763624</v>
      </c>
      <c r="H307">
        <v>738226</v>
      </c>
      <c r="I307">
        <v>723947</v>
      </c>
      <c r="J307">
        <v>721260</v>
      </c>
      <c r="K307">
        <v>694829</v>
      </c>
      <c r="L307">
        <v>795625</v>
      </c>
      <c r="M307">
        <v>725532</v>
      </c>
      <c r="N307">
        <v>757545</v>
      </c>
      <c r="O307">
        <v>836601</v>
      </c>
      <c r="P307">
        <v>829621</v>
      </c>
      <c r="Q307">
        <v>740468</v>
      </c>
      <c r="R307">
        <v>733705</v>
      </c>
      <c r="S307">
        <v>575850</v>
      </c>
      <c r="T307">
        <v>577613</v>
      </c>
      <c r="U307">
        <v>672496</v>
      </c>
    </row>
    <row r="308" spans="2:21" x14ac:dyDescent="0.25">
      <c r="B308" s="1">
        <v>1210993.99999981</v>
      </c>
      <c r="C308">
        <v>556556</v>
      </c>
      <c r="D308">
        <v>856980</v>
      </c>
      <c r="E308">
        <v>689936</v>
      </c>
      <c r="F308">
        <v>714725</v>
      </c>
      <c r="G308">
        <v>805798</v>
      </c>
      <c r="H308">
        <v>774105</v>
      </c>
      <c r="I308">
        <v>764507</v>
      </c>
      <c r="J308">
        <v>768570</v>
      </c>
      <c r="K308">
        <v>749858</v>
      </c>
      <c r="L308">
        <v>770734</v>
      </c>
      <c r="M308">
        <v>771945</v>
      </c>
      <c r="N308">
        <v>774516</v>
      </c>
      <c r="O308">
        <v>831950</v>
      </c>
      <c r="P308">
        <v>831414</v>
      </c>
      <c r="Q308">
        <v>809847</v>
      </c>
      <c r="R308">
        <v>821660</v>
      </c>
      <c r="S308">
        <v>743376</v>
      </c>
      <c r="T308">
        <v>580163</v>
      </c>
      <c r="U308">
        <v>703944</v>
      </c>
    </row>
    <row r="309" spans="2:21" x14ac:dyDescent="0.25">
      <c r="B309" s="1">
        <v>1186619</v>
      </c>
      <c r="C309">
        <v>602071</v>
      </c>
      <c r="D309">
        <v>855914</v>
      </c>
      <c r="E309">
        <v>728063</v>
      </c>
      <c r="F309">
        <v>745366</v>
      </c>
      <c r="G309">
        <v>792686</v>
      </c>
      <c r="H309">
        <v>786037</v>
      </c>
      <c r="I309">
        <v>784600</v>
      </c>
      <c r="J309">
        <v>774993</v>
      </c>
      <c r="K309">
        <v>763873</v>
      </c>
      <c r="L309">
        <v>795132</v>
      </c>
      <c r="M309">
        <v>789274</v>
      </c>
      <c r="N309">
        <v>820315</v>
      </c>
      <c r="O309">
        <v>815890</v>
      </c>
      <c r="P309">
        <v>828236</v>
      </c>
      <c r="Q309">
        <v>857073</v>
      </c>
      <c r="R309">
        <v>831662</v>
      </c>
      <c r="S309">
        <v>601132</v>
      </c>
      <c r="T309">
        <v>621076</v>
      </c>
      <c r="U309">
        <v>756997</v>
      </c>
    </row>
    <row r="310" spans="2:21" x14ac:dyDescent="0.25">
      <c r="B310" s="1">
        <v>1240359</v>
      </c>
      <c r="C310">
        <v>592000</v>
      </c>
      <c r="D310">
        <v>867202</v>
      </c>
      <c r="E310">
        <v>717088</v>
      </c>
      <c r="F310">
        <v>739727</v>
      </c>
      <c r="G310">
        <v>786725</v>
      </c>
      <c r="H310">
        <v>789643</v>
      </c>
      <c r="I310">
        <v>800195</v>
      </c>
      <c r="J310">
        <v>787811</v>
      </c>
      <c r="K310">
        <v>782048</v>
      </c>
      <c r="L310">
        <v>826684</v>
      </c>
      <c r="M310">
        <v>786276</v>
      </c>
      <c r="N310">
        <v>761076</v>
      </c>
      <c r="O310">
        <v>797131</v>
      </c>
      <c r="P310">
        <v>818130</v>
      </c>
      <c r="Q310">
        <v>800117</v>
      </c>
      <c r="R310">
        <v>803983</v>
      </c>
      <c r="S310">
        <v>661045</v>
      </c>
      <c r="T310">
        <v>605344</v>
      </c>
      <c r="U310">
        <v>739253</v>
      </c>
    </row>
    <row r="311" spans="2:21" x14ac:dyDescent="0.25">
      <c r="B311" s="1">
        <v>1142509</v>
      </c>
      <c r="C311">
        <v>556259</v>
      </c>
      <c r="D311">
        <v>826858</v>
      </c>
      <c r="E311">
        <v>682902</v>
      </c>
      <c r="F311">
        <v>705520</v>
      </c>
      <c r="G311">
        <v>739707</v>
      </c>
      <c r="H311">
        <v>754727</v>
      </c>
      <c r="I311">
        <v>740418</v>
      </c>
      <c r="J311">
        <v>740877</v>
      </c>
      <c r="K311">
        <v>707561</v>
      </c>
      <c r="L311">
        <v>770068</v>
      </c>
      <c r="M311">
        <v>728904</v>
      </c>
      <c r="N311">
        <v>749907</v>
      </c>
      <c r="O311">
        <v>789286</v>
      </c>
      <c r="P311">
        <v>776346</v>
      </c>
      <c r="Q311">
        <v>777561</v>
      </c>
      <c r="R311">
        <v>764716</v>
      </c>
      <c r="S311">
        <v>565301</v>
      </c>
      <c r="T311">
        <v>576869</v>
      </c>
      <c r="U311">
        <v>695873</v>
      </c>
    </row>
    <row r="312" spans="2:21" x14ac:dyDescent="0.25">
      <c r="B312" s="1">
        <v>1182790</v>
      </c>
      <c r="C312">
        <v>570683</v>
      </c>
      <c r="D312">
        <v>847068</v>
      </c>
      <c r="E312">
        <v>713066</v>
      </c>
      <c r="F312">
        <v>735614</v>
      </c>
      <c r="G312">
        <v>778049</v>
      </c>
      <c r="H312">
        <v>768487</v>
      </c>
      <c r="I312">
        <v>786547</v>
      </c>
      <c r="J312">
        <v>787015</v>
      </c>
      <c r="K312">
        <v>758135</v>
      </c>
      <c r="L312">
        <v>810861</v>
      </c>
      <c r="M312">
        <v>759768</v>
      </c>
      <c r="N312">
        <v>805997</v>
      </c>
      <c r="O312">
        <v>776297</v>
      </c>
      <c r="P312">
        <v>771791</v>
      </c>
      <c r="Q312">
        <v>805845</v>
      </c>
      <c r="R312">
        <v>804447</v>
      </c>
      <c r="S312">
        <v>743036</v>
      </c>
      <c r="T312">
        <v>587641</v>
      </c>
      <c r="U312">
        <v>725286</v>
      </c>
    </row>
    <row r="313" spans="2:21" x14ac:dyDescent="0.25">
      <c r="B313" s="1">
        <v>1222596</v>
      </c>
      <c r="C313">
        <v>601185</v>
      </c>
      <c r="D313">
        <v>869768</v>
      </c>
      <c r="E313">
        <v>718159</v>
      </c>
      <c r="F313">
        <v>753157</v>
      </c>
      <c r="G313">
        <v>757420</v>
      </c>
      <c r="H313">
        <v>757974</v>
      </c>
      <c r="I313">
        <v>774170</v>
      </c>
      <c r="J313">
        <v>788136</v>
      </c>
      <c r="K313">
        <v>754355</v>
      </c>
      <c r="L313">
        <v>822505</v>
      </c>
      <c r="M313">
        <v>785284</v>
      </c>
      <c r="N313">
        <v>810364</v>
      </c>
      <c r="O313">
        <v>799004</v>
      </c>
      <c r="P313">
        <v>792998</v>
      </c>
      <c r="Q313">
        <v>788207</v>
      </c>
      <c r="R313">
        <v>808611</v>
      </c>
      <c r="S313">
        <v>606334</v>
      </c>
      <c r="T313">
        <v>600849</v>
      </c>
      <c r="U313">
        <v>763592</v>
      </c>
    </row>
    <row r="314" spans="2:21" x14ac:dyDescent="0.25">
      <c r="B314" s="1">
        <v>1159509.99999996</v>
      </c>
      <c r="C314">
        <v>580332</v>
      </c>
      <c r="D314">
        <v>853907</v>
      </c>
      <c r="E314">
        <v>708855</v>
      </c>
      <c r="F314">
        <v>715798</v>
      </c>
      <c r="G314">
        <v>761929</v>
      </c>
      <c r="H314">
        <v>746090</v>
      </c>
      <c r="I314">
        <v>765480</v>
      </c>
      <c r="J314">
        <v>759899</v>
      </c>
      <c r="K314">
        <v>681950</v>
      </c>
      <c r="L314">
        <v>819565</v>
      </c>
      <c r="M314">
        <v>715264</v>
      </c>
      <c r="N314">
        <v>761439</v>
      </c>
      <c r="O314">
        <v>813902</v>
      </c>
      <c r="P314">
        <v>789270</v>
      </c>
      <c r="Q314">
        <v>753379</v>
      </c>
      <c r="R314">
        <v>761955</v>
      </c>
      <c r="S314">
        <v>619363</v>
      </c>
      <c r="T314">
        <v>584762</v>
      </c>
      <c r="U314">
        <v>740915</v>
      </c>
    </row>
    <row r="315" spans="2:21" x14ac:dyDescent="0.25">
      <c r="B315" s="1">
        <v>1253368</v>
      </c>
      <c r="C315">
        <v>631847</v>
      </c>
      <c r="D315">
        <v>877603</v>
      </c>
      <c r="E315">
        <v>740658</v>
      </c>
      <c r="F315">
        <v>759088</v>
      </c>
      <c r="G315">
        <v>825650</v>
      </c>
      <c r="H315">
        <v>802893</v>
      </c>
      <c r="I315">
        <v>833340</v>
      </c>
      <c r="J315">
        <v>821446</v>
      </c>
      <c r="K315">
        <v>788346</v>
      </c>
      <c r="L315">
        <v>803249</v>
      </c>
      <c r="M315">
        <v>811460</v>
      </c>
      <c r="N315">
        <v>792654</v>
      </c>
      <c r="O315">
        <v>802114</v>
      </c>
      <c r="P315">
        <v>825651</v>
      </c>
      <c r="Q315">
        <v>852208</v>
      </c>
      <c r="R315">
        <v>861251</v>
      </c>
      <c r="S315">
        <v>760551</v>
      </c>
      <c r="T315">
        <v>653693</v>
      </c>
      <c r="U315">
        <v>748142</v>
      </c>
    </row>
    <row r="316" spans="2:21" x14ac:dyDescent="0.25">
      <c r="B316" s="1">
        <v>1138298</v>
      </c>
      <c r="C316">
        <v>567934</v>
      </c>
      <c r="D316">
        <v>817945</v>
      </c>
      <c r="E316">
        <v>677804</v>
      </c>
      <c r="F316">
        <v>696311</v>
      </c>
      <c r="G316">
        <v>730357</v>
      </c>
      <c r="H316">
        <v>710411</v>
      </c>
      <c r="I316">
        <v>721390</v>
      </c>
      <c r="J316">
        <v>725788</v>
      </c>
      <c r="K316">
        <v>701240</v>
      </c>
      <c r="L316">
        <v>726534</v>
      </c>
      <c r="M316">
        <v>753433</v>
      </c>
      <c r="N316">
        <v>760424</v>
      </c>
      <c r="O316">
        <v>775580</v>
      </c>
      <c r="P316">
        <v>757242</v>
      </c>
      <c r="Q316">
        <v>737569</v>
      </c>
      <c r="R316">
        <v>743275</v>
      </c>
      <c r="S316">
        <v>574297</v>
      </c>
      <c r="T316">
        <v>574403</v>
      </c>
      <c r="U316">
        <v>691048</v>
      </c>
    </row>
    <row r="317" spans="2:21" x14ac:dyDescent="0.25">
      <c r="B317" s="1">
        <v>1197628</v>
      </c>
      <c r="C317">
        <v>544213</v>
      </c>
      <c r="D317">
        <v>833091</v>
      </c>
      <c r="E317">
        <v>672731</v>
      </c>
      <c r="F317">
        <v>695135</v>
      </c>
      <c r="G317">
        <v>738373</v>
      </c>
      <c r="H317">
        <v>752064</v>
      </c>
      <c r="I317">
        <v>729369</v>
      </c>
      <c r="J317">
        <v>720050</v>
      </c>
      <c r="K317">
        <v>711217</v>
      </c>
      <c r="L317">
        <v>799282</v>
      </c>
      <c r="M317">
        <v>744521</v>
      </c>
      <c r="N317">
        <v>756305</v>
      </c>
      <c r="O317">
        <v>828628</v>
      </c>
      <c r="P317">
        <v>828491</v>
      </c>
      <c r="Q317">
        <v>748494</v>
      </c>
      <c r="R317">
        <v>743444</v>
      </c>
      <c r="S317">
        <v>561927</v>
      </c>
      <c r="T317">
        <v>554273</v>
      </c>
      <c r="U317">
        <v>706559</v>
      </c>
    </row>
    <row r="318" spans="2:21" x14ac:dyDescent="0.25">
      <c r="B318" s="1">
        <v>1221844</v>
      </c>
      <c r="C318">
        <v>586349</v>
      </c>
      <c r="D318">
        <v>863904</v>
      </c>
      <c r="E318">
        <v>713782</v>
      </c>
      <c r="F318">
        <v>731665</v>
      </c>
      <c r="G318">
        <v>770067</v>
      </c>
      <c r="H318">
        <v>770175</v>
      </c>
      <c r="I318">
        <v>761676</v>
      </c>
      <c r="J318">
        <v>764617</v>
      </c>
      <c r="K318">
        <v>737236</v>
      </c>
      <c r="L318">
        <v>763724</v>
      </c>
      <c r="M318">
        <v>784389</v>
      </c>
      <c r="N318">
        <v>761170</v>
      </c>
      <c r="O318">
        <v>815463</v>
      </c>
      <c r="P318">
        <v>826176</v>
      </c>
      <c r="Q318">
        <v>795192</v>
      </c>
      <c r="R318">
        <v>792424</v>
      </c>
      <c r="S318">
        <v>741148</v>
      </c>
      <c r="T318">
        <v>593498</v>
      </c>
      <c r="U318">
        <v>748856</v>
      </c>
    </row>
    <row r="319" spans="2:21" x14ac:dyDescent="0.25">
      <c r="B319" s="1">
        <v>1324590</v>
      </c>
      <c r="C319">
        <v>579668</v>
      </c>
      <c r="D319">
        <v>862792</v>
      </c>
      <c r="E319">
        <v>701779</v>
      </c>
      <c r="F319">
        <v>739272</v>
      </c>
      <c r="G319">
        <v>782342</v>
      </c>
      <c r="H319">
        <v>772443</v>
      </c>
      <c r="I319">
        <v>796823</v>
      </c>
      <c r="J319">
        <v>783702</v>
      </c>
      <c r="K319">
        <v>774742</v>
      </c>
      <c r="L319">
        <v>789202</v>
      </c>
      <c r="M319">
        <v>771333</v>
      </c>
      <c r="N319">
        <v>756852</v>
      </c>
      <c r="O319">
        <v>802786</v>
      </c>
      <c r="P319">
        <v>825919</v>
      </c>
      <c r="Q319">
        <v>795019</v>
      </c>
      <c r="R319">
        <v>807658</v>
      </c>
      <c r="S319">
        <v>703270</v>
      </c>
      <c r="T319">
        <v>605217</v>
      </c>
      <c r="U319">
        <v>769785</v>
      </c>
    </row>
    <row r="320" spans="2:21" x14ac:dyDescent="0.25">
      <c r="B320" s="1">
        <v>1140489</v>
      </c>
      <c r="C320">
        <v>555547</v>
      </c>
      <c r="D320">
        <v>826099</v>
      </c>
      <c r="E320">
        <v>672542</v>
      </c>
      <c r="F320">
        <v>694988</v>
      </c>
      <c r="G320">
        <v>716488</v>
      </c>
      <c r="H320">
        <v>724274</v>
      </c>
      <c r="I320">
        <v>723616</v>
      </c>
      <c r="J320">
        <v>733648</v>
      </c>
      <c r="K320">
        <v>708566</v>
      </c>
      <c r="L320">
        <v>760767</v>
      </c>
      <c r="M320">
        <v>727281</v>
      </c>
      <c r="N320">
        <v>721873</v>
      </c>
      <c r="O320">
        <v>786203</v>
      </c>
      <c r="P320">
        <v>769470</v>
      </c>
      <c r="Q320">
        <v>736909</v>
      </c>
      <c r="R320">
        <v>725167</v>
      </c>
      <c r="S320">
        <v>569581</v>
      </c>
      <c r="T320">
        <v>553965</v>
      </c>
      <c r="U320">
        <v>698306</v>
      </c>
    </row>
    <row r="321" spans="2:21" x14ac:dyDescent="0.25">
      <c r="B321" s="1">
        <v>1283306.99999996</v>
      </c>
      <c r="C321">
        <v>592895</v>
      </c>
      <c r="D321">
        <v>881935</v>
      </c>
      <c r="E321">
        <v>725581</v>
      </c>
      <c r="F321">
        <v>743697</v>
      </c>
      <c r="G321">
        <v>796551</v>
      </c>
      <c r="H321">
        <v>772340</v>
      </c>
      <c r="I321">
        <v>785992</v>
      </c>
      <c r="J321">
        <v>799649</v>
      </c>
      <c r="K321">
        <v>775455</v>
      </c>
      <c r="L321">
        <v>833689</v>
      </c>
      <c r="M321">
        <v>791013</v>
      </c>
      <c r="N321">
        <v>794948</v>
      </c>
      <c r="O321">
        <v>803537</v>
      </c>
      <c r="P321">
        <v>818607</v>
      </c>
      <c r="Q321">
        <v>850582</v>
      </c>
      <c r="R321">
        <v>823045</v>
      </c>
      <c r="S321">
        <v>797681</v>
      </c>
      <c r="T321">
        <v>611508</v>
      </c>
      <c r="U321">
        <v>734651</v>
      </c>
    </row>
    <row r="322" spans="2:21" x14ac:dyDescent="0.25">
      <c r="B322" s="1">
        <v>1292404</v>
      </c>
      <c r="C322">
        <v>593831</v>
      </c>
      <c r="D322">
        <v>860658</v>
      </c>
      <c r="E322">
        <v>736547</v>
      </c>
      <c r="F322">
        <v>744044</v>
      </c>
      <c r="G322">
        <v>811727</v>
      </c>
      <c r="H322">
        <v>801204</v>
      </c>
      <c r="I322">
        <v>808806</v>
      </c>
      <c r="J322">
        <v>793209</v>
      </c>
      <c r="K322">
        <v>754598</v>
      </c>
      <c r="L322">
        <v>811891</v>
      </c>
      <c r="M322">
        <v>784758</v>
      </c>
      <c r="N322">
        <v>742833</v>
      </c>
      <c r="O322">
        <v>825654</v>
      </c>
      <c r="P322">
        <v>830097</v>
      </c>
      <c r="Q322">
        <v>815888</v>
      </c>
      <c r="R322">
        <v>833883</v>
      </c>
      <c r="S322">
        <v>592584</v>
      </c>
      <c r="T322">
        <v>611011</v>
      </c>
      <c r="U322">
        <v>736183</v>
      </c>
    </row>
    <row r="323" spans="2:21" x14ac:dyDescent="0.25">
      <c r="B323" s="1">
        <v>1221675</v>
      </c>
      <c r="C323">
        <v>594210</v>
      </c>
      <c r="D323">
        <v>850742</v>
      </c>
      <c r="E323">
        <v>714209</v>
      </c>
      <c r="F323">
        <v>724601</v>
      </c>
      <c r="G323">
        <v>805844</v>
      </c>
      <c r="H323">
        <v>776009</v>
      </c>
      <c r="I323">
        <v>779349</v>
      </c>
      <c r="J323">
        <v>779551</v>
      </c>
      <c r="K323">
        <v>757737</v>
      </c>
      <c r="L323">
        <v>835687</v>
      </c>
      <c r="M323">
        <v>785682</v>
      </c>
      <c r="N323">
        <v>773522</v>
      </c>
      <c r="O323">
        <v>808211</v>
      </c>
      <c r="P323">
        <v>817413</v>
      </c>
      <c r="Q323">
        <v>803497</v>
      </c>
      <c r="R323">
        <v>796857</v>
      </c>
      <c r="S323">
        <v>596767</v>
      </c>
      <c r="T323">
        <v>626184</v>
      </c>
      <c r="U323">
        <v>732100</v>
      </c>
    </row>
    <row r="324" spans="2:21" x14ac:dyDescent="0.25">
      <c r="B324" s="1">
        <v>1249661</v>
      </c>
      <c r="C324">
        <v>593296</v>
      </c>
      <c r="D324">
        <v>850707</v>
      </c>
      <c r="E324">
        <v>713775</v>
      </c>
      <c r="F324">
        <v>730308</v>
      </c>
      <c r="G324">
        <v>772252</v>
      </c>
      <c r="H324">
        <v>779957</v>
      </c>
      <c r="I324">
        <v>765188</v>
      </c>
      <c r="J324">
        <v>768835</v>
      </c>
      <c r="K324">
        <v>741276</v>
      </c>
      <c r="L324">
        <v>810638</v>
      </c>
      <c r="M324">
        <v>788073</v>
      </c>
      <c r="N324">
        <v>777930</v>
      </c>
      <c r="O324">
        <v>805353</v>
      </c>
      <c r="P324">
        <v>813810</v>
      </c>
      <c r="Q324">
        <v>806894</v>
      </c>
      <c r="R324">
        <v>811463</v>
      </c>
      <c r="S324">
        <v>679425</v>
      </c>
      <c r="T324">
        <v>623964</v>
      </c>
      <c r="U324">
        <v>744919</v>
      </c>
    </row>
    <row r="325" spans="2:21" x14ac:dyDescent="0.25">
      <c r="B325" s="1">
        <v>1304570.99999996</v>
      </c>
      <c r="C325">
        <v>606077</v>
      </c>
      <c r="D325">
        <v>881864</v>
      </c>
      <c r="E325">
        <v>741807</v>
      </c>
      <c r="F325">
        <v>760376</v>
      </c>
      <c r="G325">
        <v>791822</v>
      </c>
      <c r="H325">
        <v>781430</v>
      </c>
      <c r="I325">
        <v>834540</v>
      </c>
      <c r="J325">
        <v>814747</v>
      </c>
      <c r="K325">
        <v>826429</v>
      </c>
      <c r="L325">
        <v>772735</v>
      </c>
      <c r="M325">
        <v>822906</v>
      </c>
      <c r="N325">
        <v>783170</v>
      </c>
      <c r="O325">
        <v>758130</v>
      </c>
      <c r="P325">
        <v>771464</v>
      </c>
      <c r="Q325">
        <v>880947</v>
      </c>
      <c r="R325">
        <v>870536</v>
      </c>
      <c r="S325">
        <v>754219</v>
      </c>
      <c r="T325">
        <v>627761</v>
      </c>
      <c r="U325">
        <v>757139</v>
      </c>
    </row>
    <row r="326" spans="2:21" x14ac:dyDescent="0.25">
      <c r="B326" s="1">
        <v>1279214</v>
      </c>
      <c r="C326">
        <v>587692</v>
      </c>
      <c r="D326">
        <v>858764</v>
      </c>
      <c r="E326">
        <v>704768</v>
      </c>
      <c r="F326">
        <v>730307</v>
      </c>
      <c r="G326">
        <v>801067</v>
      </c>
      <c r="H326">
        <v>794967</v>
      </c>
      <c r="I326">
        <v>793574</v>
      </c>
      <c r="J326">
        <v>779838</v>
      </c>
      <c r="K326">
        <v>774836</v>
      </c>
      <c r="L326">
        <v>837580</v>
      </c>
      <c r="M326">
        <v>796636</v>
      </c>
      <c r="N326">
        <v>796438</v>
      </c>
      <c r="O326">
        <v>803093</v>
      </c>
      <c r="P326">
        <v>806801</v>
      </c>
      <c r="Q326">
        <v>809223</v>
      </c>
      <c r="R326">
        <v>812894</v>
      </c>
      <c r="S326">
        <v>586687</v>
      </c>
      <c r="T326">
        <v>612900</v>
      </c>
      <c r="U326">
        <v>747066</v>
      </c>
    </row>
    <row r="327" spans="2:21" x14ac:dyDescent="0.25">
      <c r="B327" s="1">
        <v>1065793</v>
      </c>
      <c r="C327">
        <v>579631</v>
      </c>
      <c r="D327">
        <v>829179</v>
      </c>
      <c r="E327">
        <v>694889</v>
      </c>
      <c r="F327">
        <v>733863</v>
      </c>
      <c r="G327">
        <v>744466</v>
      </c>
      <c r="H327">
        <v>722144</v>
      </c>
      <c r="I327">
        <v>715412</v>
      </c>
      <c r="J327">
        <v>724349</v>
      </c>
      <c r="K327">
        <v>674334</v>
      </c>
      <c r="L327">
        <v>794483</v>
      </c>
      <c r="M327">
        <v>743116</v>
      </c>
      <c r="N327">
        <v>737109</v>
      </c>
      <c r="O327">
        <v>841388</v>
      </c>
      <c r="P327">
        <v>815535</v>
      </c>
      <c r="Q327">
        <v>737263</v>
      </c>
      <c r="R327">
        <v>750536</v>
      </c>
      <c r="S327">
        <v>590424</v>
      </c>
      <c r="T327">
        <v>563351</v>
      </c>
      <c r="U327">
        <v>639959</v>
      </c>
    </row>
    <row r="328" spans="2:21" x14ac:dyDescent="0.25">
      <c r="B328" s="1">
        <v>1208265</v>
      </c>
      <c r="C328">
        <v>595853</v>
      </c>
      <c r="D328">
        <v>846440</v>
      </c>
      <c r="E328">
        <v>705949</v>
      </c>
      <c r="F328">
        <v>722621</v>
      </c>
      <c r="G328">
        <v>770163</v>
      </c>
      <c r="H328">
        <v>767344</v>
      </c>
      <c r="I328">
        <v>746426</v>
      </c>
      <c r="J328">
        <v>753412</v>
      </c>
      <c r="K328">
        <v>728423</v>
      </c>
      <c r="L328">
        <v>789263</v>
      </c>
      <c r="M328">
        <v>761797</v>
      </c>
      <c r="N328">
        <v>733104</v>
      </c>
      <c r="O328">
        <v>810874</v>
      </c>
      <c r="P328">
        <v>815264</v>
      </c>
      <c r="Q328">
        <v>743334</v>
      </c>
      <c r="R328">
        <v>754894</v>
      </c>
      <c r="S328">
        <v>756467</v>
      </c>
      <c r="T328">
        <v>598781</v>
      </c>
      <c r="U328">
        <v>752659</v>
      </c>
    </row>
    <row r="329" spans="2:21" x14ac:dyDescent="0.25">
      <c r="B329" s="1">
        <v>1235970</v>
      </c>
      <c r="C329">
        <v>584730</v>
      </c>
      <c r="D329">
        <v>844464</v>
      </c>
      <c r="E329">
        <v>688756</v>
      </c>
      <c r="F329">
        <v>726046</v>
      </c>
      <c r="G329">
        <v>764657</v>
      </c>
      <c r="H329">
        <v>749865</v>
      </c>
      <c r="I329">
        <v>774182</v>
      </c>
      <c r="J329">
        <v>776065</v>
      </c>
      <c r="K329">
        <v>757797</v>
      </c>
      <c r="L329">
        <v>812241</v>
      </c>
      <c r="M329">
        <v>773158</v>
      </c>
      <c r="N329">
        <v>768313</v>
      </c>
      <c r="O329">
        <v>817114</v>
      </c>
      <c r="P329">
        <v>802885</v>
      </c>
      <c r="Q329">
        <v>784539</v>
      </c>
      <c r="R329">
        <v>784378</v>
      </c>
      <c r="S329">
        <v>607124</v>
      </c>
      <c r="T329">
        <v>599602</v>
      </c>
      <c r="U329">
        <v>769643</v>
      </c>
    </row>
    <row r="330" spans="2:21" x14ac:dyDescent="0.25">
      <c r="B330" s="1">
        <v>1175923</v>
      </c>
      <c r="C330">
        <v>590527</v>
      </c>
      <c r="D330">
        <v>832927</v>
      </c>
      <c r="E330">
        <v>701991</v>
      </c>
      <c r="F330">
        <v>732018</v>
      </c>
      <c r="G330">
        <v>749671</v>
      </c>
      <c r="H330">
        <v>746540</v>
      </c>
      <c r="I330">
        <v>725891</v>
      </c>
      <c r="J330">
        <v>749172</v>
      </c>
      <c r="K330">
        <v>732680</v>
      </c>
      <c r="L330">
        <v>765579</v>
      </c>
      <c r="M330">
        <v>758611</v>
      </c>
      <c r="N330">
        <v>720026</v>
      </c>
      <c r="O330">
        <v>803639</v>
      </c>
      <c r="P330">
        <v>794236</v>
      </c>
      <c r="Q330">
        <v>744369</v>
      </c>
      <c r="R330">
        <v>750760</v>
      </c>
      <c r="S330">
        <v>595351</v>
      </c>
      <c r="T330">
        <v>588795</v>
      </c>
      <c r="U330">
        <v>700884</v>
      </c>
    </row>
    <row r="331" spans="2:21" x14ac:dyDescent="0.25">
      <c r="B331" s="1">
        <v>1239774.99999981</v>
      </c>
      <c r="C331">
        <v>619130</v>
      </c>
      <c r="D331">
        <v>867476</v>
      </c>
      <c r="E331">
        <v>726099</v>
      </c>
      <c r="F331">
        <v>751590</v>
      </c>
      <c r="G331">
        <v>798531</v>
      </c>
      <c r="H331">
        <v>801829</v>
      </c>
      <c r="I331">
        <v>803016</v>
      </c>
      <c r="J331">
        <v>797984</v>
      </c>
      <c r="K331">
        <v>755644</v>
      </c>
      <c r="L331">
        <v>772889</v>
      </c>
      <c r="M331">
        <v>799642</v>
      </c>
      <c r="N331">
        <v>793317</v>
      </c>
      <c r="O331">
        <v>770503</v>
      </c>
      <c r="P331">
        <v>779122</v>
      </c>
      <c r="Q331">
        <v>823956</v>
      </c>
      <c r="R331">
        <v>840737</v>
      </c>
      <c r="S331">
        <v>740444</v>
      </c>
      <c r="T331">
        <v>624022</v>
      </c>
      <c r="U331">
        <v>772130</v>
      </c>
    </row>
    <row r="332" spans="2:21" x14ac:dyDescent="0.25">
      <c r="B332" s="1">
        <v>1172143</v>
      </c>
      <c r="C332">
        <v>546102</v>
      </c>
      <c r="D332">
        <v>838066</v>
      </c>
      <c r="E332">
        <v>677162</v>
      </c>
      <c r="F332">
        <v>698064</v>
      </c>
      <c r="G332">
        <v>764426</v>
      </c>
      <c r="H332">
        <v>742856</v>
      </c>
      <c r="I332">
        <v>750600</v>
      </c>
      <c r="J332">
        <v>750977</v>
      </c>
      <c r="K332">
        <v>703372</v>
      </c>
      <c r="L332">
        <v>797709</v>
      </c>
      <c r="M332">
        <v>753429</v>
      </c>
      <c r="N332">
        <v>781856</v>
      </c>
      <c r="O332">
        <v>819991</v>
      </c>
      <c r="P332">
        <v>822083</v>
      </c>
      <c r="Q332">
        <v>746202</v>
      </c>
      <c r="R332">
        <v>742036</v>
      </c>
      <c r="S332">
        <v>547991</v>
      </c>
      <c r="T332">
        <v>556017</v>
      </c>
      <c r="U332">
        <v>727212</v>
      </c>
    </row>
    <row r="333" spans="2:21" x14ac:dyDescent="0.25">
      <c r="B333" s="1">
        <v>1193999</v>
      </c>
      <c r="C333">
        <v>555128</v>
      </c>
      <c r="D333">
        <v>864399</v>
      </c>
      <c r="E333">
        <v>683738</v>
      </c>
      <c r="F333">
        <v>705784</v>
      </c>
      <c r="G333">
        <v>778103</v>
      </c>
      <c r="H333">
        <v>752537</v>
      </c>
      <c r="I333">
        <v>760425</v>
      </c>
      <c r="J333">
        <v>748676</v>
      </c>
      <c r="K333">
        <v>741796</v>
      </c>
      <c r="L333">
        <v>820767</v>
      </c>
      <c r="M333">
        <v>758891</v>
      </c>
      <c r="N333">
        <v>809980</v>
      </c>
      <c r="O333">
        <v>841670</v>
      </c>
      <c r="P333">
        <v>829116</v>
      </c>
      <c r="Q333">
        <v>776694</v>
      </c>
      <c r="R333">
        <v>784066</v>
      </c>
      <c r="S333">
        <v>614293</v>
      </c>
      <c r="T333">
        <v>560670</v>
      </c>
      <c r="U333">
        <v>741954</v>
      </c>
    </row>
    <row r="334" spans="2:21" x14ac:dyDescent="0.25">
      <c r="B334" s="1">
        <v>1153120</v>
      </c>
      <c r="C334">
        <v>556646</v>
      </c>
      <c r="D334">
        <v>828774</v>
      </c>
      <c r="E334">
        <v>677797</v>
      </c>
      <c r="F334">
        <v>704366</v>
      </c>
      <c r="G334">
        <v>755149</v>
      </c>
      <c r="H334">
        <v>749863</v>
      </c>
      <c r="I334">
        <v>726427</v>
      </c>
      <c r="J334">
        <v>731361</v>
      </c>
      <c r="K334">
        <v>687097</v>
      </c>
      <c r="L334">
        <v>779620</v>
      </c>
      <c r="M334">
        <v>747390</v>
      </c>
      <c r="N334">
        <v>754352</v>
      </c>
      <c r="O334">
        <v>793667</v>
      </c>
      <c r="P334">
        <v>783635</v>
      </c>
      <c r="Q334">
        <v>742107</v>
      </c>
      <c r="R334">
        <v>726686</v>
      </c>
      <c r="S334">
        <v>555530</v>
      </c>
      <c r="T334">
        <v>551984</v>
      </c>
      <c r="U334">
        <v>713251</v>
      </c>
    </row>
    <row r="335" spans="2:21" x14ac:dyDescent="0.25">
      <c r="B335" s="1">
        <v>1203869</v>
      </c>
      <c r="C335">
        <v>558821</v>
      </c>
      <c r="D335">
        <v>801604</v>
      </c>
      <c r="E335">
        <v>662648</v>
      </c>
      <c r="F335">
        <v>681499</v>
      </c>
      <c r="G335">
        <v>740788</v>
      </c>
      <c r="H335">
        <v>728482</v>
      </c>
      <c r="I335">
        <v>733296</v>
      </c>
      <c r="J335">
        <v>732688</v>
      </c>
      <c r="K335">
        <v>678941</v>
      </c>
      <c r="L335">
        <v>783877</v>
      </c>
      <c r="M335">
        <v>728483</v>
      </c>
      <c r="N335">
        <v>730427</v>
      </c>
      <c r="O335">
        <v>723077</v>
      </c>
      <c r="P335">
        <v>728788</v>
      </c>
      <c r="Q335">
        <v>756687</v>
      </c>
      <c r="R335">
        <v>742016</v>
      </c>
      <c r="S335">
        <v>618601</v>
      </c>
      <c r="T335">
        <v>583398</v>
      </c>
      <c r="U335">
        <v>701799</v>
      </c>
    </row>
    <row r="336" spans="2:21" x14ac:dyDescent="0.25">
      <c r="B336" s="1">
        <v>1138117</v>
      </c>
      <c r="C336">
        <v>564140</v>
      </c>
      <c r="D336">
        <v>833166</v>
      </c>
      <c r="E336">
        <v>684718</v>
      </c>
      <c r="F336">
        <v>713687</v>
      </c>
      <c r="G336">
        <v>751045</v>
      </c>
      <c r="H336">
        <v>740827</v>
      </c>
      <c r="I336">
        <v>732560</v>
      </c>
      <c r="J336">
        <v>728624</v>
      </c>
      <c r="K336">
        <v>682390</v>
      </c>
      <c r="L336">
        <v>805285</v>
      </c>
      <c r="M336">
        <v>720444</v>
      </c>
      <c r="N336">
        <v>738723</v>
      </c>
      <c r="O336">
        <v>817232</v>
      </c>
      <c r="P336">
        <v>794755</v>
      </c>
      <c r="Q336">
        <v>740627</v>
      </c>
      <c r="R336">
        <v>773670</v>
      </c>
      <c r="S336">
        <v>558352</v>
      </c>
      <c r="T336">
        <v>549378</v>
      </c>
      <c r="U336">
        <v>696073</v>
      </c>
    </row>
    <row r="337" spans="2:21" x14ac:dyDescent="0.25">
      <c r="B337" s="1">
        <v>1229073</v>
      </c>
      <c r="C337">
        <v>597547</v>
      </c>
      <c r="D337">
        <v>856339</v>
      </c>
      <c r="E337">
        <v>718427</v>
      </c>
      <c r="F337">
        <v>729825</v>
      </c>
      <c r="G337">
        <v>794600</v>
      </c>
      <c r="H337">
        <v>778657</v>
      </c>
      <c r="I337">
        <v>771894</v>
      </c>
      <c r="J337">
        <v>764950</v>
      </c>
      <c r="K337">
        <v>736092</v>
      </c>
      <c r="L337">
        <v>796597</v>
      </c>
      <c r="M337">
        <v>759842</v>
      </c>
      <c r="N337">
        <v>754751</v>
      </c>
      <c r="O337">
        <v>829798</v>
      </c>
      <c r="P337">
        <v>809475</v>
      </c>
      <c r="Q337">
        <v>819893</v>
      </c>
      <c r="R337">
        <v>807797</v>
      </c>
      <c r="S337">
        <v>740701</v>
      </c>
      <c r="T337">
        <v>609943</v>
      </c>
      <c r="U337">
        <v>749317</v>
      </c>
    </row>
    <row r="338" spans="2:21" x14ac:dyDescent="0.25">
      <c r="B338" s="1">
        <v>1206327</v>
      </c>
      <c r="C338">
        <v>560273</v>
      </c>
      <c r="D338">
        <v>832054</v>
      </c>
      <c r="E338">
        <v>695568</v>
      </c>
      <c r="F338">
        <v>708445</v>
      </c>
      <c r="G338">
        <v>759194</v>
      </c>
      <c r="H338">
        <v>763484</v>
      </c>
      <c r="I338">
        <v>724167</v>
      </c>
      <c r="J338">
        <v>738672</v>
      </c>
      <c r="K338">
        <v>698742</v>
      </c>
      <c r="L338">
        <v>816218</v>
      </c>
      <c r="M338">
        <v>746760</v>
      </c>
      <c r="N338">
        <v>753308</v>
      </c>
      <c r="O338">
        <v>806477</v>
      </c>
      <c r="P338">
        <v>787791</v>
      </c>
      <c r="Q338">
        <v>745710</v>
      </c>
      <c r="R338">
        <v>746315</v>
      </c>
      <c r="S338">
        <v>562941</v>
      </c>
      <c r="T338">
        <v>576044</v>
      </c>
      <c r="U338">
        <v>701186</v>
      </c>
    </row>
    <row r="339" spans="2:21" x14ac:dyDescent="0.25">
      <c r="B339" s="1">
        <v>1129175</v>
      </c>
      <c r="C339">
        <v>589431</v>
      </c>
      <c r="D339">
        <v>843690</v>
      </c>
      <c r="E339">
        <v>695975</v>
      </c>
      <c r="F339">
        <v>721181</v>
      </c>
      <c r="G339">
        <v>764209</v>
      </c>
      <c r="H339">
        <v>786059</v>
      </c>
      <c r="I339">
        <v>745781</v>
      </c>
      <c r="J339">
        <v>742156</v>
      </c>
      <c r="K339">
        <v>691290</v>
      </c>
      <c r="L339">
        <v>804100</v>
      </c>
      <c r="M339">
        <v>729867</v>
      </c>
      <c r="N339">
        <v>784873</v>
      </c>
      <c r="O339">
        <v>838137</v>
      </c>
      <c r="P339">
        <v>835268</v>
      </c>
      <c r="Q339">
        <v>751542</v>
      </c>
      <c r="R339">
        <v>732279</v>
      </c>
      <c r="S339">
        <v>595663</v>
      </c>
      <c r="T339">
        <v>597849</v>
      </c>
      <c r="U339">
        <v>700078</v>
      </c>
    </row>
    <row r="340" spans="2:21" x14ac:dyDescent="0.25">
      <c r="B340" s="1">
        <v>1208198.99999996</v>
      </c>
      <c r="C340">
        <v>589825</v>
      </c>
      <c r="D340">
        <v>861479</v>
      </c>
      <c r="E340">
        <v>719221</v>
      </c>
      <c r="F340">
        <v>753306</v>
      </c>
      <c r="G340">
        <v>778653</v>
      </c>
      <c r="H340">
        <v>792584</v>
      </c>
      <c r="I340">
        <v>780514</v>
      </c>
      <c r="J340">
        <v>776033</v>
      </c>
      <c r="K340">
        <v>740543</v>
      </c>
      <c r="L340">
        <v>786542</v>
      </c>
      <c r="M340">
        <v>760143</v>
      </c>
      <c r="N340">
        <v>800027</v>
      </c>
      <c r="O340">
        <v>823762</v>
      </c>
      <c r="P340">
        <v>830255</v>
      </c>
      <c r="Q340">
        <v>792057</v>
      </c>
      <c r="R340">
        <v>817372</v>
      </c>
      <c r="S340">
        <v>726774</v>
      </c>
      <c r="T340">
        <v>609406</v>
      </c>
      <c r="U340">
        <v>730872</v>
      </c>
    </row>
    <row r="341" spans="2:21" x14ac:dyDescent="0.25">
      <c r="B341" s="1">
        <v>1268429</v>
      </c>
      <c r="C341">
        <v>579673</v>
      </c>
      <c r="D341">
        <v>869544</v>
      </c>
      <c r="E341">
        <v>721689</v>
      </c>
      <c r="F341">
        <v>743325</v>
      </c>
      <c r="G341">
        <v>807648</v>
      </c>
      <c r="H341">
        <v>801181</v>
      </c>
      <c r="I341">
        <v>805761</v>
      </c>
      <c r="J341">
        <v>797425</v>
      </c>
      <c r="K341">
        <v>772481</v>
      </c>
      <c r="L341">
        <v>783949</v>
      </c>
      <c r="M341">
        <v>793610</v>
      </c>
      <c r="N341">
        <v>796493</v>
      </c>
      <c r="O341">
        <v>772779</v>
      </c>
      <c r="P341">
        <v>792942</v>
      </c>
      <c r="Q341">
        <v>835452</v>
      </c>
      <c r="R341">
        <v>818749</v>
      </c>
      <c r="S341">
        <v>723439</v>
      </c>
      <c r="T341">
        <v>620754</v>
      </c>
      <c r="U341">
        <v>762653</v>
      </c>
    </row>
    <row r="342" spans="2:21" x14ac:dyDescent="0.25">
      <c r="B342" s="1">
        <v>1123175</v>
      </c>
      <c r="C342">
        <v>605939</v>
      </c>
      <c r="D342">
        <v>836128</v>
      </c>
      <c r="E342">
        <v>716789</v>
      </c>
      <c r="F342">
        <v>738076</v>
      </c>
      <c r="G342">
        <v>783511</v>
      </c>
      <c r="H342">
        <v>790169</v>
      </c>
      <c r="I342">
        <v>765249</v>
      </c>
      <c r="J342">
        <v>781202</v>
      </c>
      <c r="K342">
        <v>711155</v>
      </c>
      <c r="L342">
        <v>806015</v>
      </c>
      <c r="M342">
        <v>744288</v>
      </c>
      <c r="N342">
        <v>716504</v>
      </c>
      <c r="O342">
        <v>811528</v>
      </c>
      <c r="P342">
        <v>819221</v>
      </c>
      <c r="Q342">
        <v>767154</v>
      </c>
      <c r="R342">
        <v>781008</v>
      </c>
      <c r="S342">
        <v>610909</v>
      </c>
      <c r="T342">
        <v>629528</v>
      </c>
      <c r="U342">
        <v>755078</v>
      </c>
    </row>
    <row r="343" spans="2:21" x14ac:dyDescent="0.25">
      <c r="B343" s="1">
        <v>1217370</v>
      </c>
      <c r="C343">
        <v>647691</v>
      </c>
      <c r="D343">
        <v>879769</v>
      </c>
      <c r="E343">
        <v>759349</v>
      </c>
      <c r="F343">
        <v>781109</v>
      </c>
      <c r="G343">
        <v>836121</v>
      </c>
      <c r="H343">
        <v>816888</v>
      </c>
      <c r="I343">
        <v>825998</v>
      </c>
      <c r="J343">
        <v>809226</v>
      </c>
      <c r="K343">
        <v>824067</v>
      </c>
      <c r="L343">
        <v>836387</v>
      </c>
      <c r="M343">
        <v>798296</v>
      </c>
      <c r="N343">
        <v>819064</v>
      </c>
      <c r="O343">
        <v>832884</v>
      </c>
      <c r="P343">
        <v>807347</v>
      </c>
      <c r="Q343">
        <v>865457</v>
      </c>
      <c r="R343">
        <v>862309</v>
      </c>
      <c r="S343">
        <v>747136</v>
      </c>
      <c r="T343">
        <v>658668</v>
      </c>
      <c r="U343">
        <v>766281</v>
      </c>
    </row>
    <row r="344" spans="2:21" x14ac:dyDescent="0.25">
      <c r="B344" s="1">
        <v>1172017.99999996</v>
      </c>
      <c r="C344">
        <v>540249</v>
      </c>
      <c r="D344">
        <v>821235</v>
      </c>
      <c r="E344">
        <v>674718</v>
      </c>
      <c r="F344">
        <v>691453</v>
      </c>
      <c r="G344">
        <v>778980</v>
      </c>
      <c r="H344">
        <v>736839</v>
      </c>
      <c r="I344">
        <v>724369</v>
      </c>
      <c r="J344">
        <v>739776</v>
      </c>
      <c r="K344">
        <v>677769</v>
      </c>
      <c r="L344">
        <v>770485</v>
      </c>
      <c r="M344">
        <v>738792</v>
      </c>
      <c r="N344">
        <v>742352</v>
      </c>
      <c r="O344">
        <v>832820</v>
      </c>
      <c r="P344">
        <v>826104</v>
      </c>
      <c r="Q344">
        <v>732786</v>
      </c>
      <c r="R344">
        <v>723331</v>
      </c>
      <c r="S344">
        <v>543690</v>
      </c>
      <c r="T344">
        <v>567801</v>
      </c>
      <c r="U344">
        <v>681684</v>
      </c>
    </row>
    <row r="345" spans="2:21" x14ac:dyDescent="0.25">
      <c r="B345" s="1">
        <v>1264146</v>
      </c>
      <c r="C345">
        <v>588835</v>
      </c>
      <c r="D345">
        <v>871205</v>
      </c>
      <c r="E345">
        <v>710345</v>
      </c>
      <c r="F345">
        <v>741165</v>
      </c>
      <c r="G345">
        <v>815848</v>
      </c>
      <c r="H345">
        <v>810146</v>
      </c>
      <c r="I345">
        <v>791814</v>
      </c>
      <c r="J345">
        <v>801780</v>
      </c>
      <c r="K345">
        <v>726583</v>
      </c>
      <c r="L345">
        <v>826221</v>
      </c>
      <c r="M345">
        <v>781505</v>
      </c>
      <c r="N345">
        <v>767787</v>
      </c>
      <c r="O345">
        <v>826915</v>
      </c>
      <c r="P345">
        <v>817244</v>
      </c>
      <c r="Q345">
        <v>768312</v>
      </c>
      <c r="R345">
        <v>788599</v>
      </c>
      <c r="S345">
        <v>734716</v>
      </c>
      <c r="T345">
        <v>613326</v>
      </c>
      <c r="U345">
        <v>761349</v>
      </c>
    </row>
    <row r="346" spans="2:21" x14ac:dyDescent="0.25">
      <c r="B346" s="1">
        <v>1187354.99999996</v>
      </c>
      <c r="C346">
        <v>593208</v>
      </c>
      <c r="D346">
        <v>856556</v>
      </c>
      <c r="E346">
        <v>715632</v>
      </c>
      <c r="F346">
        <v>736227</v>
      </c>
      <c r="G346">
        <v>794980</v>
      </c>
      <c r="H346">
        <v>760031</v>
      </c>
      <c r="I346">
        <v>754709</v>
      </c>
      <c r="J346">
        <v>741760</v>
      </c>
      <c r="K346">
        <v>698498</v>
      </c>
      <c r="L346">
        <v>816463</v>
      </c>
      <c r="M346">
        <v>733395</v>
      </c>
      <c r="N346">
        <v>783573</v>
      </c>
      <c r="O346">
        <v>824752</v>
      </c>
      <c r="P346">
        <v>820072</v>
      </c>
      <c r="Q346">
        <v>722648</v>
      </c>
      <c r="R346">
        <v>710996</v>
      </c>
      <c r="S346">
        <v>587495</v>
      </c>
      <c r="T346">
        <v>582119</v>
      </c>
      <c r="U346">
        <v>717568</v>
      </c>
    </row>
    <row r="347" spans="2:21" x14ac:dyDescent="0.25">
      <c r="B347" s="1">
        <v>1217752</v>
      </c>
      <c r="C347">
        <v>577272</v>
      </c>
      <c r="D347">
        <v>852251</v>
      </c>
      <c r="E347">
        <v>703329</v>
      </c>
      <c r="F347">
        <v>725598</v>
      </c>
      <c r="G347">
        <v>771013</v>
      </c>
      <c r="H347">
        <v>747654</v>
      </c>
      <c r="I347">
        <v>762369</v>
      </c>
      <c r="J347">
        <v>779334</v>
      </c>
      <c r="K347">
        <v>735745</v>
      </c>
      <c r="L347">
        <v>773411</v>
      </c>
      <c r="M347">
        <v>755815</v>
      </c>
      <c r="N347">
        <v>781368</v>
      </c>
      <c r="O347">
        <v>769325</v>
      </c>
      <c r="P347">
        <v>786308</v>
      </c>
      <c r="Q347">
        <v>788525</v>
      </c>
      <c r="R347">
        <v>771409</v>
      </c>
      <c r="S347">
        <v>730387</v>
      </c>
      <c r="T347">
        <v>592104</v>
      </c>
      <c r="U347">
        <v>718092</v>
      </c>
    </row>
    <row r="348" spans="2:21" x14ac:dyDescent="0.25">
      <c r="B348" s="1">
        <v>1150366</v>
      </c>
      <c r="C348">
        <v>540264</v>
      </c>
      <c r="D348">
        <v>844052</v>
      </c>
      <c r="E348">
        <v>692320</v>
      </c>
      <c r="F348">
        <v>690719</v>
      </c>
      <c r="G348">
        <v>770722</v>
      </c>
      <c r="H348">
        <v>756422</v>
      </c>
      <c r="I348">
        <v>754166</v>
      </c>
      <c r="J348">
        <v>748701</v>
      </c>
      <c r="K348">
        <v>681981</v>
      </c>
      <c r="L348">
        <v>822608</v>
      </c>
      <c r="M348">
        <v>758475</v>
      </c>
      <c r="N348">
        <v>797982</v>
      </c>
      <c r="O348">
        <v>795705</v>
      </c>
      <c r="P348">
        <v>816067</v>
      </c>
      <c r="Q348">
        <v>764060</v>
      </c>
      <c r="R348">
        <v>772862</v>
      </c>
      <c r="S348">
        <v>544607</v>
      </c>
      <c r="T348">
        <v>555564</v>
      </c>
      <c r="U348">
        <v>713456</v>
      </c>
    </row>
    <row r="349" spans="2:21" x14ac:dyDescent="0.25">
      <c r="B349" s="1">
        <v>1176297</v>
      </c>
      <c r="C349">
        <v>592034</v>
      </c>
      <c r="D349">
        <v>841385</v>
      </c>
      <c r="E349">
        <v>707875</v>
      </c>
      <c r="F349">
        <v>726389</v>
      </c>
      <c r="G349">
        <v>755789</v>
      </c>
      <c r="H349">
        <v>759742</v>
      </c>
      <c r="I349">
        <v>718494</v>
      </c>
      <c r="J349">
        <v>726610</v>
      </c>
      <c r="K349">
        <v>731097</v>
      </c>
      <c r="L349">
        <v>803396</v>
      </c>
      <c r="M349">
        <v>792017</v>
      </c>
      <c r="N349">
        <v>801032</v>
      </c>
      <c r="O349">
        <v>841686</v>
      </c>
      <c r="P349">
        <v>838210</v>
      </c>
      <c r="Q349">
        <v>782035</v>
      </c>
      <c r="R349">
        <v>751493</v>
      </c>
      <c r="S349">
        <v>643412</v>
      </c>
      <c r="T349">
        <v>602006</v>
      </c>
      <c r="U349">
        <v>717183</v>
      </c>
    </row>
    <row r="350" spans="2:21" x14ac:dyDescent="0.25">
      <c r="B350" s="1">
        <v>1287674</v>
      </c>
      <c r="C350">
        <v>600841</v>
      </c>
      <c r="D350">
        <v>852002</v>
      </c>
      <c r="E350">
        <v>716987</v>
      </c>
      <c r="F350">
        <v>744401</v>
      </c>
      <c r="G350">
        <v>763487</v>
      </c>
      <c r="H350">
        <v>783827</v>
      </c>
      <c r="I350">
        <v>790692</v>
      </c>
      <c r="J350">
        <v>775488</v>
      </c>
      <c r="K350">
        <v>750820</v>
      </c>
      <c r="L350">
        <v>806436</v>
      </c>
      <c r="M350">
        <v>765923</v>
      </c>
      <c r="N350">
        <v>812478</v>
      </c>
      <c r="O350">
        <v>807083</v>
      </c>
      <c r="P350">
        <v>830463</v>
      </c>
      <c r="Q350">
        <v>823799</v>
      </c>
      <c r="R350">
        <v>798822</v>
      </c>
      <c r="S350">
        <v>709685</v>
      </c>
      <c r="T350">
        <v>617173</v>
      </c>
      <c r="U350">
        <v>775010</v>
      </c>
    </row>
    <row r="351" spans="2:21" x14ac:dyDescent="0.25">
      <c r="B351" s="1">
        <v>1234772</v>
      </c>
      <c r="C351">
        <v>581033</v>
      </c>
      <c r="D351">
        <v>847429</v>
      </c>
      <c r="E351">
        <v>712424</v>
      </c>
      <c r="F351">
        <v>733073</v>
      </c>
      <c r="G351">
        <v>784622</v>
      </c>
      <c r="H351">
        <v>771471</v>
      </c>
      <c r="I351">
        <v>762791</v>
      </c>
      <c r="J351">
        <v>760014</v>
      </c>
      <c r="K351">
        <v>742513</v>
      </c>
      <c r="L351">
        <v>821732</v>
      </c>
      <c r="M351">
        <v>753714</v>
      </c>
      <c r="N351">
        <v>783254</v>
      </c>
      <c r="O351">
        <v>828644</v>
      </c>
      <c r="P351">
        <v>797630</v>
      </c>
      <c r="Q351">
        <v>752332</v>
      </c>
      <c r="R351">
        <v>793512</v>
      </c>
      <c r="S351">
        <v>597642</v>
      </c>
      <c r="T351">
        <v>584545</v>
      </c>
      <c r="U351">
        <v>726873</v>
      </c>
    </row>
    <row r="352" spans="2:21" x14ac:dyDescent="0.25">
      <c r="B352" s="1">
        <v>1046080</v>
      </c>
      <c r="C352">
        <v>562069</v>
      </c>
      <c r="D352">
        <v>812023</v>
      </c>
      <c r="E352">
        <v>663644</v>
      </c>
      <c r="F352">
        <v>695116</v>
      </c>
      <c r="G352">
        <v>724636</v>
      </c>
      <c r="H352">
        <v>720921</v>
      </c>
      <c r="I352">
        <v>734286</v>
      </c>
      <c r="J352">
        <v>753873</v>
      </c>
      <c r="K352">
        <v>677524</v>
      </c>
      <c r="L352">
        <v>764735</v>
      </c>
      <c r="M352">
        <v>698231</v>
      </c>
      <c r="N352">
        <v>715481</v>
      </c>
      <c r="O352">
        <v>802246</v>
      </c>
      <c r="P352">
        <v>796069</v>
      </c>
      <c r="Q352">
        <v>706540</v>
      </c>
      <c r="R352">
        <v>731548</v>
      </c>
      <c r="S352">
        <v>565566</v>
      </c>
      <c r="T352">
        <v>550564</v>
      </c>
      <c r="U352">
        <v>694122</v>
      </c>
    </row>
    <row r="353" spans="2:21" x14ac:dyDescent="0.25">
      <c r="B353" s="1">
        <v>1158486</v>
      </c>
      <c r="C353">
        <v>586963</v>
      </c>
      <c r="D353">
        <v>864098</v>
      </c>
      <c r="E353">
        <v>701746</v>
      </c>
      <c r="F353">
        <v>734524</v>
      </c>
      <c r="G353">
        <v>780088</v>
      </c>
      <c r="H353">
        <v>786474</v>
      </c>
      <c r="I353">
        <v>756151</v>
      </c>
      <c r="J353">
        <v>764382</v>
      </c>
      <c r="K353">
        <v>732917</v>
      </c>
      <c r="L353">
        <v>849521</v>
      </c>
      <c r="M353">
        <v>757632</v>
      </c>
      <c r="N353">
        <v>782000</v>
      </c>
      <c r="O353">
        <v>853813</v>
      </c>
      <c r="P353">
        <v>829697</v>
      </c>
      <c r="Q353">
        <v>773958</v>
      </c>
      <c r="R353">
        <v>794453</v>
      </c>
      <c r="S353">
        <v>766795</v>
      </c>
      <c r="T353">
        <v>592336</v>
      </c>
      <c r="U353">
        <v>705884</v>
      </c>
    </row>
    <row r="354" spans="2:21" x14ac:dyDescent="0.25">
      <c r="B354" s="1">
        <v>1246484</v>
      </c>
      <c r="C354">
        <v>562355</v>
      </c>
      <c r="D354">
        <v>859298</v>
      </c>
      <c r="E354">
        <v>703000</v>
      </c>
      <c r="F354">
        <v>727863</v>
      </c>
      <c r="G354">
        <v>755170</v>
      </c>
      <c r="H354">
        <v>768920</v>
      </c>
      <c r="I354">
        <v>750354</v>
      </c>
      <c r="J354">
        <v>762720</v>
      </c>
      <c r="K354">
        <v>749332</v>
      </c>
      <c r="L354">
        <v>789690</v>
      </c>
      <c r="M354">
        <v>786768</v>
      </c>
      <c r="N354">
        <v>755145</v>
      </c>
      <c r="O354">
        <v>758869</v>
      </c>
      <c r="P354">
        <v>765291</v>
      </c>
      <c r="Q354">
        <v>801626</v>
      </c>
      <c r="R354">
        <v>821689</v>
      </c>
      <c r="S354">
        <v>657852</v>
      </c>
      <c r="T354">
        <v>575300</v>
      </c>
      <c r="U354">
        <v>757051</v>
      </c>
    </row>
    <row r="355" spans="2:21" x14ac:dyDescent="0.25">
      <c r="B355" s="1">
        <v>1182893.99999996</v>
      </c>
      <c r="C355">
        <v>540559</v>
      </c>
      <c r="D355">
        <v>842099</v>
      </c>
      <c r="E355">
        <v>681823</v>
      </c>
      <c r="F355">
        <v>722120</v>
      </c>
      <c r="G355">
        <v>740371</v>
      </c>
      <c r="H355">
        <v>750306</v>
      </c>
      <c r="I355">
        <v>728351</v>
      </c>
      <c r="J355">
        <v>720619</v>
      </c>
      <c r="K355">
        <v>676013</v>
      </c>
      <c r="L355">
        <v>822842</v>
      </c>
      <c r="M355">
        <v>727995</v>
      </c>
      <c r="N355">
        <v>736103</v>
      </c>
      <c r="O355">
        <v>842699</v>
      </c>
      <c r="P355">
        <v>811439</v>
      </c>
      <c r="Q355">
        <v>719990</v>
      </c>
      <c r="R355">
        <v>731722</v>
      </c>
      <c r="S355">
        <v>537914</v>
      </c>
      <c r="T355">
        <v>534482</v>
      </c>
      <c r="U355">
        <v>726523</v>
      </c>
    </row>
    <row r="356" spans="2:21" x14ac:dyDescent="0.25">
      <c r="B356" s="1">
        <v>1163065</v>
      </c>
      <c r="C356">
        <v>604340</v>
      </c>
      <c r="D356">
        <v>862226</v>
      </c>
      <c r="E356">
        <v>729048</v>
      </c>
      <c r="F356">
        <v>749964</v>
      </c>
      <c r="G356">
        <v>780831</v>
      </c>
      <c r="H356">
        <v>791956</v>
      </c>
      <c r="I356">
        <v>763272</v>
      </c>
      <c r="J356">
        <v>760373</v>
      </c>
      <c r="K356">
        <v>747769</v>
      </c>
      <c r="L356">
        <v>789474</v>
      </c>
      <c r="M356">
        <v>793339</v>
      </c>
      <c r="N356">
        <v>777612</v>
      </c>
      <c r="O356">
        <v>797272</v>
      </c>
      <c r="P356">
        <v>778969</v>
      </c>
      <c r="Q356">
        <v>841279</v>
      </c>
      <c r="R356">
        <v>798228</v>
      </c>
      <c r="S356">
        <v>764180</v>
      </c>
      <c r="T356">
        <v>602478</v>
      </c>
      <c r="U356">
        <v>745704</v>
      </c>
    </row>
    <row r="357" spans="2:21" x14ac:dyDescent="0.25">
      <c r="B357" s="1">
        <v>1190381.99999981</v>
      </c>
      <c r="C357">
        <v>609955</v>
      </c>
      <c r="D357">
        <v>844082</v>
      </c>
      <c r="E357">
        <v>717354</v>
      </c>
      <c r="F357">
        <v>736222</v>
      </c>
      <c r="G357">
        <v>787567</v>
      </c>
      <c r="H357">
        <v>792094</v>
      </c>
      <c r="I357">
        <v>760414</v>
      </c>
      <c r="J357">
        <v>746556</v>
      </c>
      <c r="K357">
        <v>736498</v>
      </c>
      <c r="L357">
        <v>797245</v>
      </c>
      <c r="M357">
        <v>778891</v>
      </c>
      <c r="N357">
        <v>763665</v>
      </c>
      <c r="O357">
        <v>832369</v>
      </c>
      <c r="P357">
        <v>833482</v>
      </c>
      <c r="Q357">
        <v>765701</v>
      </c>
      <c r="R357">
        <v>761864</v>
      </c>
      <c r="S357">
        <v>618502</v>
      </c>
      <c r="T357">
        <v>607392</v>
      </c>
      <c r="U357">
        <v>692837</v>
      </c>
    </row>
    <row r="358" spans="2:21" x14ac:dyDescent="0.25">
      <c r="B358" s="1">
        <v>1199466</v>
      </c>
      <c r="C358">
        <v>538220</v>
      </c>
      <c r="D358">
        <v>835622</v>
      </c>
      <c r="E358">
        <v>680066</v>
      </c>
      <c r="F358">
        <v>697492</v>
      </c>
      <c r="G358">
        <v>767628</v>
      </c>
      <c r="H358">
        <v>747370</v>
      </c>
      <c r="I358">
        <v>755046</v>
      </c>
      <c r="J358">
        <v>765373</v>
      </c>
      <c r="K358">
        <v>732648</v>
      </c>
      <c r="L358">
        <v>794820</v>
      </c>
      <c r="M358">
        <v>735783</v>
      </c>
      <c r="N358">
        <v>752182</v>
      </c>
      <c r="O358">
        <v>824307</v>
      </c>
      <c r="P358">
        <v>812748</v>
      </c>
      <c r="Q358">
        <v>748479</v>
      </c>
      <c r="R358">
        <v>780257</v>
      </c>
      <c r="S358">
        <v>650503</v>
      </c>
      <c r="T358">
        <v>562044</v>
      </c>
      <c r="U358">
        <v>676241</v>
      </c>
    </row>
    <row r="359" spans="2:21" x14ac:dyDescent="0.25">
      <c r="B359" s="1">
        <v>1194924</v>
      </c>
      <c r="C359">
        <v>584355</v>
      </c>
      <c r="D359">
        <v>873173</v>
      </c>
      <c r="E359">
        <v>712483</v>
      </c>
      <c r="F359">
        <v>732996</v>
      </c>
      <c r="G359">
        <v>797011</v>
      </c>
      <c r="H359">
        <v>789561</v>
      </c>
      <c r="I359">
        <v>787372</v>
      </c>
      <c r="J359">
        <v>781150</v>
      </c>
      <c r="K359">
        <v>729387</v>
      </c>
      <c r="L359">
        <v>776512</v>
      </c>
      <c r="M359">
        <v>770147</v>
      </c>
      <c r="N359">
        <v>765716</v>
      </c>
      <c r="O359">
        <v>825564</v>
      </c>
      <c r="P359">
        <v>814221</v>
      </c>
      <c r="Q359">
        <v>819770</v>
      </c>
      <c r="R359">
        <v>808969</v>
      </c>
      <c r="S359">
        <v>589377</v>
      </c>
      <c r="T359">
        <v>602542</v>
      </c>
      <c r="U359">
        <v>758308</v>
      </c>
    </row>
    <row r="360" spans="2:21" x14ac:dyDescent="0.25">
      <c r="B360" s="1">
        <v>1229471</v>
      </c>
      <c r="C360">
        <v>609241</v>
      </c>
      <c r="D360">
        <v>864775</v>
      </c>
      <c r="E360">
        <v>717812</v>
      </c>
      <c r="F360">
        <v>738969</v>
      </c>
      <c r="G360">
        <v>787888</v>
      </c>
      <c r="H360">
        <v>802530</v>
      </c>
      <c r="I360">
        <v>753802</v>
      </c>
      <c r="J360">
        <v>761372</v>
      </c>
      <c r="K360">
        <v>742224</v>
      </c>
      <c r="L360">
        <v>840678</v>
      </c>
      <c r="M360">
        <v>776900</v>
      </c>
      <c r="N360">
        <v>782223</v>
      </c>
      <c r="O360">
        <v>836411</v>
      </c>
      <c r="P360">
        <v>832502</v>
      </c>
      <c r="Q360">
        <v>799826</v>
      </c>
      <c r="R360">
        <v>806821</v>
      </c>
      <c r="S360">
        <v>707755</v>
      </c>
      <c r="T360">
        <v>621205</v>
      </c>
      <c r="U360">
        <v>791054</v>
      </c>
    </row>
    <row r="361" spans="2:21" x14ac:dyDescent="0.25">
      <c r="B361" s="1">
        <v>1211784</v>
      </c>
      <c r="C361">
        <v>575099</v>
      </c>
      <c r="D361">
        <v>855083</v>
      </c>
      <c r="E361">
        <v>713636</v>
      </c>
      <c r="F361">
        <v>730143</v>
      </c>
      <c r="G361">
        <v>788591</v>
      </c>
      <c r="H361">
        <v>767760</v>
      </c>
      <c r="I361">
        <v>763548</v>
      </c>
      <c r="J361">
        <v>749596</v>
      </c>
      <c r="K361">
        <v>728258</v>
      </c>
      <c r="L361">
        <v>833797</v>
      </c>
      <c r="M361">
        <v>742752</v>
      </c>
      <c r="N361">
        <v>778891</v>
      </c>
      <c r="O361">
        <v>833484</v>
      </c>
      <c r="P361">
        <v>820673</v>
      </c>
      <c r="Q361">
        <v>771597</v>
      </c>
      <c r="R361">
        <v>775816</v>
      </c>
      <c r="S361">
        <v>585048</v>
      </c>
      <c r="T361">
        <v>583083</v>
      </c>
      <c r="U361">
        <v>743279</v>
      </c>
    </row>
    <row r="362" spans="2:21" x14ac:dyDescent="0.25">
      <c r="B362" s="1">
        <v>1076693.99999996</v>
      </c>
      <c r="C362">
        <v>563339</v>
      </c>
      <c r="D362">
        <v>844336</v>
      </c>
      <c r="E362">
        <v>697768</v>
      </c>
      <c r="F362">
        <v>714081</v>
      </c>
      <c r="G362">
        <v>761273</v>
      </c>
      <c r="H362">
        <v>756710</v>
      </c>
      <c r="I362">
        <v>745195</v>
      </c>
      <c r="J362">
        <v>746728</v>
      </c>
      <c r="K362">
        <v>691507</v>
      </c>
      <c r="L362">
        <v>809783</v>
      </c>
      <c r="M362">
        <v>736579</v>
      </c>
      <c r="N362">
        <v>761711</v>
      </c>
      <c r="O362">
        <v>824203</v>
      </c>
      <c r="P362">
        <v>814540</v>
      </c>
      <c r="Q362">
        <v>762444</v>
      </c>
      <c r="R362">
        <v>764585</v>
      </c>
      <c r="S362">
        <v>569094</v>
      </c>
      <c r="T362">
        <v>572859</v>
      </c>
      <c r="U362">
        <v>704196</v>
      </c>
    </row>
    <row r="363" spans="2:21" x14ac:dyDescent="0.25">
      <c r="B363" s="1">
        <v>1198333</v>
      </c>
      <c r="C363">
        <v>581835</v>
      </c>
      <c r="D363">
        <v>863472</v>
      </c>
      <c r="E363">
        <v>712983</v>
      </c>
      <c r="F363">
        <v>729283</v>
      </c>
      <c r="G363">
        <v>772166</v>
      </c>
      <c r="H363">
        <v>769619</v>
      </c>
      <c r="I363">
        <v>797265</v>
      </c>
      <c r="J363">
        <v>767462</v>
      </c>
      <c r="K363">
        <v>706587</v>
      </c>
      <c r="L363">
        <v>822008</v>
      </c>
      <c r="M363">
        <v>757053</v>
      </c>
      <c r="N363">
        <v>698466</v>
      </c>
      <c r="O363">
        <v>775397</v>
      </c>
      <c r="P363">
        <v>783722</v>
      </c>
      <c r="Q363">
        <v>799170</v>
      </c>
      <c r="R363">
        <v>811101</v>
      </c>
      <c r="S363">
        <v>705611</v>
      </c>
      <c r="T363">
        <v>600110</v>
      </c>
      <c r="U363">
        <v>729513</v>
      </c>
    </row>
    <row r="364" spans="2:21" x14ac:dyDescent="0.25">
      <c r="B364" s="1">
        <v>1180194</v>
      </c>
      <c r="C364">
        <v>556340</v>
      </c>
      <c r="D364">
        <v>842245</v>
      </c>
      <c r="E364">
        <v>685245</v>
      </c>
      <c r="F364">
        <v>716213</v>
      </c>
      <c r="G364">
        <v>756975</v>
      </c>
      <c r="H364">
        <v>772381</v>
      </c>
      <c r="I364">
        <v>769485</v>
      </c>
      <c r="J364">
        <v>755294</v>
      </c>
      <c r="K364">
        <v>695945</v>
      </c>
      <c r="L364">
        <v>813720</v>
      </c>
      <c r="M364">
        <v>742975</v>
      </c>
      <c r="N364">
        <v>756010</v>
      </c>
      <c r="O364">
        <v>813074</v>
      </c>
      <c r="P364">
        <v>808043</v>
      </c>
      <c r="Q364">
        <v>722682</v>
      </c>
      <c r="R364">
        <v>738305</v>
      </c>
      <c r="S364">
        <v>554150</v>
      </c>
      <c r="T364">
        <v>553805</v>
      </c>
      <c r="U364">
        <v>704603</v>
      </c>
    </row>
    <row r="365" spans="2:21" x14ac:dyDescent="0.25">
      <c r="B365" s="1">
        <v>1218501</v>
      </c>
      <c r="C365">
        <v>595644</v>
      </c>
      <c r="D365">
        <v>870459</v>
      </c>
      <c r="E365">
        <v>725386</v>
      </c>
      <c r="F365">
        <v>747809</v>
      </c>
      <c r="G365">
        <v>758745</v>
      </c>
      <c r="H365">
        <v>770998</v>
      </c>
      <c r="I365">
        <v>743919</v>
      </c>
      <c r="J365">
        <v>762624</v>
      </c>
      <c r="K365">
        <v>733852</v>
      </c>
      <c r="L365">
        <v>796537</v>
      </c>
      <c r="M365">
        <v>768740</v>
      </c>
      <c r="N365">
        <v>748900</v>
      </c>
      <c r="O365">
        <v>810266</v>
      </c>
      <c r="P365">
        <v>807949</v>
      </c>
      <c r="Q365">
        <v>788459</v>
      </c>
      <c r="R365">
        <v>831061</v>
      </c>
      <c r="S365">
        <v>736310</v>
      </c>
      <c r="T365">
        <v>596274</v>
      </c>
      <c r="U365">
        <v>733678</v>
      </c>
    </row>
    <row r="366" spans="2:21" x14ac:dyDescent="0.25">
      <c r="B366" s="1">
        <v>1184039</v>
      </c>
      <c r="C366">
        <v>562371</v>
      </c>
      <c r="D366">
        <v>821648</v>
      </c>
      <c r="E366">
        <v>683201</v>
      </c>
      <c r="F366">
        <v>702940</v>
      </c>
      <c r="G366">
        <v>754970</v>
      </c>
      <c r="H366">
        <v>750701</v>
      </c>
      <c r="I366">
        <v>740311</v>
      </c>
      <c r="J366">
        <v>725642</v>
      </c>
      <c r="K366">
        <v>711781</v>
      </c>
      <c r="L366">
        <v>754862</v>
      </c>
      <c r="M366">
        <v>740808</v>
      </c>
      <c r="N366">
        <v>753523</v>
      </c>
      <c r="O366">
        <v>827739</v>
      </c>
      <c r="P366">
        <v>816141</v>
      </c>
      <c r="Q366">
        <v>749773</v>
      </c>
      <c r="R366">
        <v>750016</v>
      </c>
      <c r="S366">
        <v>556107</v>
      </c>
      <c r="T366">
        <v>565210</v>
      </c>
      <c r="U366">
        <v>682212</v>
      </c>
    </row>
    <row r="367" spans="2:21" x14ac:dyDescent="0.25">
      <c r="B367" s="1">
        <v>1163049.99999981</v>
      </c>
      <c r="C367">
        <v>584888</v>
      </c>
      <c r="D367">
        <v>870071</v>
      </c>
      <c r="E367">
        <v>723759</v>
      </c>
      <c r="F367">
        <v>751740</v>
      </c>
      <c r="G367">
        <v>788168</v>
      </c>
      <c r="H367">
        <v>787897</v>
      </c>
      <c r="I367">
        <v>790400</v>
      </c>
      <c r="J367">
        <v>782989</v>
      </c>
      <c r="K367">
        <v>740964</v>
      </c>
      <c r="L367">
        <v>814515</v>
      </c>
      <c r="M367">
        <v>778590</v>
      </c>
      <c r="N367">
        <v>809865</v>
      </c>
      <c r="O367">
        <v>829458</v>
      </c>
      <c r="P367">
        <v>802977</v>
      </c>
      <c r="Q367">
        <v>824144</v>
      </c>
      <c r="R367">
        <v>789838</v>
      </c>
      <c r="S367">
        <v>653029</v>
      </c>
      <c r="T367">
        <v>595742</v>
      </c>
      <c r="U367">
        <v>697473</v>
      </c>
    </row>
    <row r="368" spans="2:21" x14ac:dyDescent="0.25">
      <c r="B368" s="1">
        <v>1135370.99999981</v>
      </c>
      <c r="C368">
        <v>604750</v>
      </c>
      <c r="D368">
        <v>836016</v>
      </c>
      <c r="E368">
        <v>729231</v>
      </c>
      <c r="F368">
        <v>732755</v>
      </c>
      <c r="G368">
        <v>783239</v>
      </c>
      <c r="H368">
        <v>740743</v>
      </c>
      <c r="I368">
        <v>752949</v>
      </c>
      <c r="J368">
        <v>764706</v>
      </c>
      <c r="K368">
        <v>707834</v>
      </c>
      <c r="L368">
        <v>821552</v>
      </c>
      <c r="M368">
        <v>759876</v>
      </c>
      <c r="N368">
        <v>775897</v>
      </c>
      <c r="O368">
        <v>819939</v>
      </c>
      <c r="P368">
        <v>815850</v>
      </c>
      <c r="Q368">
        <v>767010</v>
      </c>
      <c r="R368">
        <v>770170</v>
      </c>
      <c r="S368">
        <v>607581</v>
      </c>
      <c r="T368">
        <v>613894</v>
      </c>
      <c r="U368">
        <v>721233</v>
      </c>
    </row>
    <row r="369" spans="1:21" x14ac:dyDescent="0.25">
      <c r="B369" s="1">
        <v>1246100</v>
      </c>
      <c r="C369">
        <v>578657</v>
      </c>
      <c r="D369">
        <v>848993</v>
      </c>
      <c r="E369">
        <v>716413</v>
      </c>
      <c r="F369">
        <v>718069</v>
      </c>
      <c r="G369">
        <v>760202</v>
      </c>
      <c r="H369">
        <v>767519</v>
      </c>
      <c r="I369">
        <v>760646</v>
      </c>
      <c r="J369">
        <v>738089</v>
      </c>
      <c r="K369">
        <v>766755</v>
      </c>
      <c r="L369">
        <v>752297</v>
      </c>
      <c r="M369">
        <v>757106</v>
      </c>
      <c r="N369">
        <v>726233</v>
      </c>
      <c r="O369">
        <v>792356</v>
      </c>
      <c r="P369">
        <v>795556</v>
      </c>
      <c r="Q369">
        <v>826159</v>
      </c>
      <c r="R369">
        <v>814866</v>
      </c>
      <c r="S369">
        <v>707444</v>
      </c>
      <c r="T369">
        <v>591341</v>
      </c>
      <c r="U369">
        <v>724127</v>
      </c>
    </row>
    <row r="370" spans="1:21" x14ac:dyDescent="0.25">
      <c r="B370" s="1">
        <v>1124798</v>
      </c>
      <c r="C370">
        <v>523899</v>
      </c>
      <c r="D370">
        <v>836143</v>
      </c>
      <c r="E370">
        <v>669565</v>
      </c>
      <c r="F370">
        <v>691855</v>
      </c>
      <c r="G370">
        <v>772793</v>
      </c>
      <c r="H370">
        <v>745948</v>
      </c>
      <c r="I370">
        <v>775187</v>
      </c>
      <c r="J370">
        <v>761042</v>
      </c>
      <c r="K370">
        <v>684025</v>
      </c>
      <c r="L370">
        <v>815005</v>
      </c>
      <c r="M370">
        <v>756625</v>
      </c>
      <c r="N370">
        <v>752157</v>
      </c>
      <c r="O370">
        <v>818732</v>
      </c>
      <c r="P370">
        <v>792965</v>
      </c>
      <c r="Q370">
        <v>762319</v>
      </c>
      <c r="R370">
        <v>762209</v>
      </c>
      <c r="S370">
        <v>614474</v>
      </c>
      <c r="T370">
        <v>561103</v>
      </c>
      <c r="U370">
        <v>719577</v>
      </c>
    </row>
    <row r="371" spans="1:21" x14ac:dyDescent="0.25">
      <c r="B371" s="1">
        <v>1170344</v>
      </c>
      <c r="C371">
        <v>587658</v>
      </c>
      <c r="D371">
        <v>837313</v>
      </c>
      <c r="E371">
        <v>696023</v>
      </c>
      <c r="F371">
        <v>724225</v>
      </c>
      <c r="G371">
        <v>748875</v>
      </c>
      <c r="H371">
        <v>759048</v>
      </c>
      <c r="I371">
        <v>747719</v>
      </c>
      <c r="J371">
        <v>737456</v>
      </c>
      <c r="K371">
        <v>725694</v>
      </c>
      <c r="L371">
        <v>800004</v>
      </c>
      <c r="M371">
        <v>734204</v>
      </c>
      <c r="N371">
        <v>791132</v>
      </c>
      <c r="O371">
        <v>846924</v>
      </c>
      <c r="P371">
        <v>815427</v>
      </c>
      <c r="Q371">
        <v>800809</v>
      </c>
      <c r="R371">
        <v>800496</v>
      </c>
      <c r="S371">
        <v>597256</v>
      </c>
      <c r="T371">
        <v>611500</v>
      </c>
      <c r="U371">
        <v>730771</v>
      </c>
    </row>
    <row r="372" spans="1:21" x14ac:dyDescent="0.25">
      <c r="B372" s="1">
        <v>1251856</v>
      </c>
      <c r="C372">
        <v>579214</v>
      </c>
      <c r="D372">
        <v>855631</v>
      </c>
      <c r="E372">
        <v>715521</v>
      </c>
      <c r="F372">
        <v>723328</v>
      </c>
      <c r="G372">
        <v>786112</v>
      </c>
      <c r="H372">
        <v>773377</v>
      </c>
      <c r="I372">
        <v>757007</v>
      </c>
      <c r="J372">
        <v>747580</v>
      </c>
      <c r="K372">
        <v>700174</v>
      </c>
      <c r="L372">
        <v>814968</v>
      </c>
      <c r="M372">
        <v>761062</v>
      </c>
      <c r="N372">
        <v>768240</v>
      </c>
      <c r="O372">
        <v>802247</v>
      </c>
      <c r="P372">
        <v>834306</v>
      </c>
      <c r="Q372">
        <v>782834</v>
      </c>
      <c r="R372">
        <v>790125</v>
      </c>
      <c r="S372">
        <v>698491</v>
      </c>
      <c r="T372">
        <v>593173</v>
      </c>
      <c r="U372">
        <v>745204</v>
      </c>
    </row>
    <row r="373" spans="1:21" x14ac:dyDescent="0.25">
      <c r="B373" s="1">
        <v>1228481</v>
      </c>
      <c r="C373">
        <v>593062</v>
      </c>
      <c r="D373">
        <v>852080</v>
      </c>
      <c r="E373">
        <v>722531</v>
      </c>
      <c r="F373">
        <v>736625</v>
      </c>
      <c r="G373">
        <v>780922</v>
      </c>
      <c r="H373">
        <v>776359</v>
      </c>
      <c r="I373">
        <v>756683</v>
      </c>
      <c r="J373">
        <v>759800</v>
      </c>
      <c r="K373">
        <v>724722</v>
      </c>
      <c r="L373">
        <v>831721</v>
      </c>
      <c r="M373">
        <v>752246</v>
      </c>
      <c r="N373">
        <v>764896</v>
      </c>
      <c r="O373">
        <v>803227</v>
      </c>
      <c r="P373">
        <v>816330</v>
      </c>
      <c r="Q373">
        <v>788982</v>
      </c>
      <c r="R373">
        <v>805019</v>
      </c>
      <c r="S373">
        <v>582134</v>
      </c>
      <c r="T373">
        <v>595644</v>
      </c>
      <c r="U373">
        <v>740800</v>
      </c>
    </row>
    <row r="374" spans="1:21" x14ac:dyDescent="0.25">
      <c r="A374" t="s">
        <v>1026</v>
      </c>
      <c r="B374" s="1">
        <f>AVERAGE(B284:B373)</f>
        <v>1203504.8444444279</v>
      </c>
      <c r="C374">
        <f t="shared" ref="C374:U374" si="6">AVERAGE(C284:C373)</f>
        <v>581703.9222222222</v>
      </c>
      <c r="D374">
        <f t="shared" si="6"/>
        <v>850389.38888888888</v>
      </c>
      <c r="E374">
        <f t="shared" si="6"/>
        <v>705766.22222222225</v>
      </c>
      <c r="F374">
        <f t="shared" si="6"/>
        <v>726473.04444444447</v>
      </c>
      <c r="G374">
        <f t="shared" si="6"/>
        <v>776501.38888888888</v>
      </c>
      <c r="H374">
        <f t="shared" si="6"/>
        <v>769341.4222222222</v>
      </c>
      <c r="I374">
        <f t="shared" si="6"/>
        <v>765305.18888888892</v>
      </c>
      <c r="J374">
        <f t="shared" si="6"/>
        <v>762147.95555555553</v>
      </c>
      <c r="K374">
        <f t="shared" si="6"/>
        <v>731163.68888888892</v>
      </c>
      <c r="L374">
        <f t="shared" si="6"/>
        <v>801391.7888888889</v>
      </c>
      <c r="M374">
        <f t="shared" si="6"/>
        <v>760586.23333333328</v>
      </c>
      <c r="N374">
        <f t="shared" si="6"/>
        <v>769252.66666666663</v>
      </c>
      <c r="O374">
        <f t="shared" si="6"/>
        <v>810076.58888888895</v>
      </c>
      <c r="P374">
        <f t="shared" si="6"/>
        <v>807356.87777777773</v>
      </c>
      <c r="Q374">
        <f t="shared" si="6"/>
        <v>782570.73333333328</v>
      </c>
      <c r="R374">
        <f t="shared" si="6"/>
        <v>783967.46666666667</v>
      </c>
      <c r="S374">
        <f t="shared" si="6"/>
        <v>644458.08888888895</v>
      </c>
      <c r="T374">
        <f t="shared" si="6"/>
        <v>593279.83333333337</v>
      </c>
      <c r="U374">
        <f t="shared" si="6"/>
        <v>727758.3444444444</v>
      </c>
    </row>
    <row r="375" spans="1:21" x14ac:dyDescent="0.25">
      <c r="A375" t="s">
        <v>1027</v>
      </c>
      <c r="B375">
        <f>MEDIAN(B284:B373)</f>
        <v>1204142.99999998</v>
      </c>
      <c r="C375">
        <f t="shared" ref="C375:U375" si="7">MEDIAN(C284:C373)</f>
        <v>584542.5</v>
      </c>
      <c r="D375">
        <f t="shared" si="7"/>
        <v>851372</v>
      </c>
      <c r="E375">
        <f t="shared" si="7"/>
        <v>709453</v>
      </c>
      <c r="F375">
        <f t="shared" si="7"/>
        <v>729984</v>
      </c>
      <c r="G375">
        <f t="shared" si="7"/>
        <v>778378</v>
      </c>
      <c r="H375">
        <f t="shared" si="7"/>
        <v>770586.5</v>
      </c>
      <c r="I375">
        <f t="shared" si="7"/>
        <v>762022.5</v>
      </c>
      <c r="J375">
        <f t="shared" si="7"/>
        <v>762441</v>
      </c>
      <c r="K375">
        <f t="shared" si="7"/>
        <v>732664</v>
      </c>
      <c r="L375">
        <f t="shared" si="7"/>
        <v>803044</v>
      </c>
      <c r="M375">
        <f t="shared" si="7"/>
        <v>758751</v>
      </c>
      <c r="N375">
        <f t="shared" si="7"/>
        <v>766751.5</v>
      </c>
      <c r="O375">
        <f t="shared" si="7"/>
        <v>811194.5</v>
      </c>
      <c r="P375">
        <f t="shared" si="7"/>
        <v>813279</v>
      </c>
      <c r="Q375">
        <f t="shared" si="7"/>
        <v>783686.5</v>
      </c>
      <c r="R375">
        <f t="shared" si="7"/>
        <v>786488.5</v>
      </c>
      <c r="S375">
        <f t="shared" si="7"/>
        <v>618551.5</v>
      </c>
      <c r="T375">
        <f t="shared" si="7"/>
        <v>596008</v>
      </c>
      <c r="U375">
        <f t="shared" si="7"/>
        <v>727042.5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cols>
    <col min="1" max="1" width="13" customWidth="1"/>
  </cols>
  <sheetData>
    <row r="1" spans="1:17" x14ac:dyDescent="0.25">
      <c r="A1" t="s">
        <v>101</v>
      </c>
    </row>
    <row r="2" spans="1:17" x14ac:dyDescent="0.25">
      <c r="B2">
        <v>0.18079336382005742</v>
      </c>
      <c r="C2">
        <v>1.3399978730192492</v>
      </c>
      <c r="D2">
        <v>0</v>
      </c>
      <c r="E2">
        <v>2.8076145910879506</v>
      </c>
      <c r="F2">
        <v>19.706476656386261</v>
      </c>
      <c r="G2">
        <v>18.23885993831756</v>
      </c>
      <c r="H2">
        <v>19.429969158779112</v>
      </c>
      <c r="I2">
        <v>19.132191853663723</v>
      </c>
      <c r="J2">
        <v>8.359034350739126</v>
      </c>
      <c r="K2">
        <v>7.2104647452940558</v>
      </c>
      <c r="L2">
        <v>11.804743167074339</v>
      </c>
      <c r="M2">
        <v>12.134425183452089</v>
      </c>
      <c r="N2">
        <v>11.61331489950016</v>
      </c>
      <c r="O2">
        <v>12.708709986174624</v>
      </c>
      <c r="P2">
        <v>11.209188556843561</v>
      </c>
      <c r="Q2">
        <v>11.30490269063065</v>
      </c>
    </row>
    <row r="3" spans="1:17" x14ac:dyDescent="0.25">
      <c r="B3">
        <v>1.0832836414231763</v>
      </c>
      <c r="C3">
        <v>1.9976147883124629</v>
      </c>
      <c r="D3">
        <v>0</v>
      </c>
      <c r="E3">
        <v>1.5802027429934407</v>
      </c>
      <c r="F3">
        <v>16.746173722917909</v>
      </c>
      <c r="G3">
        <v>15.88153448618565</v>
      </c>
      <c r="H3">
        <v>15.523752733055057</v>
      </c>
      <c r="I3">
        <v>14.877757901013716</v>
      </c>
      <c r="J3">
        <v>6.9767441860465116</v>
      </c>
      <c r="K3">
        <v>5.71456966805804</v>
      </c>
      <c r="L3">
        <v>9.2029417610812949</v>
      </c>
      <c r="M3">
        <v>6.9866825680779163</v>
      </c>
      <c r="N3">
        <v>7.1456966805804019</v>
      </c>
      <c r="O3">
        <v>6.549393758696084</v>
      </c>
      <c r="P3">
        <v>5.6350626118067977</v>
      </c>
      <c r="Q3">
        <v>6.5295169946332736</v>
      </c>
    </row>
    <row r="4" spans="1:17" x14ac:dyDescent="0.25">
      <c r="B4">
        <v>0</v>
      </c>
      <c r="C4">
        <v>2.3473724884080371</v>
      </c>
      <c r="D4">
        <v>1.5069551777434311</v>
      </c>
      <c r="E4">
        <v>2.5405718701700155</v>
      </c>
      <c r="F4">
        <v>17.098145285935086</v>
      </c>
      <c r="G4">
        <v>16.161128284389488</v>
      </c>
      <c r="H4">
        <v>16.837326120556416</v>
      </c>
      <c r="I4">
        <v>17.069165378670789</v>
      </c>
      <c r="J4">
        <v>3.5741885625965994</v>
      </c>
      <c r="K4">
        <v>4.704404945904173</v>
      </c>
      <c r="L4">
        <v>6.3465996908809883</v>
      </c>
      <c r="M4">
        <v>5.0425038639876352</v>
      </c>
      <c r="N4">
        <v>6.9068778979907268</v>
      </c>
      <c r="O4">
        <v>9.1479907264296756</v>
      </c>
      <c r="P4">
        <v>10.828825347758887</v>
      </c>
      <c r="Q4">
        <v>8.5780525502318383</v>
      </c>
    </row>
    <row r="5" spans="1:17" x14ac:dyDescent="0.25">
      <c r="B5">
        <v>0.27531956735496554</v>
      </c>
      <c r="C5">
        <v>1.6519174041297935</v>
      </c>
      <c r="D5">
        <v>0</v>
      </c>
      <c r="E5">
        <v>1.6420845624385445</v>
      </c>
      <c r="F5">
        <v>18.790560471976399</v>
      </c>
      <c r="G5">
        <v>18.043264503441495</v>
      </c>
      <c r="H5">
        <v>17.718780727630286</v>
      </c>
      <c r="I5">
        <v>18.692232055063915</v>
      </c>
      <c r="J5">
        <v>4.7099311701081614</v>
      </c>
      <c r="K5">
        <v>5.240904621435595</v>
      </c>
      <c r="L5">
        <v>8.5152409046214359</v>
      </c>
      <c r="M5">
        <v>8.0530973451327448</v>
      </c>
      <c r="N5">
        <v>10.934119960668633</v>
      </c>
      <c r="O5">
        <v>11.543756145526057</v>
      </c>
      <c r="P5">
        <v>10.96361848574238</v>
      </c>
      <c r="Q5">
        <v>8.977384464110127</v>
      </c>
    </row>
    <row r="6" spans="1:17" x14ac:dyDescent="0.25">
      <c r="B6">
        <v>0.21587675399862624</v>
      </c>
      <c r="C6">
        <v>1.0303208713570797</v>
      </c>
      <c r="D6">
        <v>0</v>
      </c>
      <c r="E6">
        <v>1.1480718280836033</v>
      </c>
      <c r="F6">
        <v>16.436071043077224</v>
      </c>
      <c r="G6">
        <v>16.073005593170446</v>
      </c>
      <c r="H6">
        <v>16.337945245805123</v>
      </c>
      <c r="I6">
        <v>15.92581689726229</v>
      </c>
      <c r="J6">
        <v>6.5646158375036805</v>
      </c>
      <c r="K6">
        <v>5.1712295162398201</v>
      </c>
      <c r="L6">
        <v>4.2390344421548427</v>
      </c>
      <c r="M6">
        <v>5.5048572269649689</v>
      </c>
      <c r="N6">
        <v>8.4878814640368958</v>
      </c>
      <c r="O6">
        <v>9.4004513786674515</v>
      </c>
      <c r="P6">
        <v>11.029339613384359</v>
      </c>
      <c r="Q6">
        <v>10.34245903247964</v>
      </c>
    </row>
    <row r="7" spans="1:17" x14ac:dyDescent="0.25">
      <c r="B7">
        <v>0</v>
      </c>
      <c r="C7">
        <v>1.3640321176356778</v>
      </c>
      <c r="D7">
        <v>0.87065879849085803</v>
      </c>
      <c r="E7">
        <v>0.96739866498984228</v>
      </c>
      <c r="F7">
        <v>14.907613427493471</v>
      </c>
      <c r="G7">
        <v>13.708039082906065</v>
      </c>
      <c r="H7">
        <v>15.420334719938086</v>
      </c>
      <c r="I7">
        <v>14.859243494243978</v>
      </c>
      <c r="J7">
        <v>5.9881977362871233</v>
      </c>
      <c r="K7">
        <v>5.0304730579471801</v>
      </c>
      <c r="L7">
        <v>8.4066943987617293</v>
      </c>
      <c r="M7">
        <v>6.9362484279771692</v>
      </c>
      <c r="N7">
        <v>6.5396149753313342</v>
      </c>
      <c r="O7">
        <v>7.8262551997678242</v>
      </c>
      <c r="P7">
        <v>8.6195221050594952</v>
      </c>
      <c r="Q7">
        <v>10.148011995743445</v>
      </c>
    </row>
    <row r="8" spans="1:17" x14ac:dyDescent="0.25">
      <c r="B8">
        <v>0</v>
      </c>
      <c r="C8">
        <v>1.5205724508050089</v>
      </c>
      <c r="D8">
        <v>0.21864440469091634</v>
      </c>
      <c r="E8">
        <v>0.88451600079507053</v>
      </c>
      <c r="F8">
        <v>20.333929636255217</v>
      </c>
      <c r="G8">
        <v>19.846948916716357</v>
      </c>
      <c r="H8">
        <v>20.443251838600677</v>
      </c>
      <c r="I8">
        <v>20.582389187040352</v>
      </c>
      <c r="J8">
        <v>5.9431524547803614</v>
      </c>
      <c r="K8">
        <v>6.8177300735440278</v>
      </c>
      <c r="L8">
        <v>3.021268137547207</v>
      </c>
      <c r="M8">
        <v>3.5181872391174713</v>
      </c>
      <c r="N8">
        <v>12.025442258000398</v>
      </c>
      <c r="O8">
        <v>11.816736235340887</v>
      </c>
      <c r="P8">
        <v>11.588153448618566</v>
      </c>
      <c r="Q8">
        <v>10.196779964221825</v>
      </c>
    </row>
    <row r="9" spans="1:17" x14ac:dyDescent="0.25">
      <c r="B9">
        <v>0</v>
      </c>
      <c r="C9">
        <v>1.503431746377601</v>
      </c>
      <c r="D9">
        <v>1.1874931909794095</v>
      </c>
      <c r="E9">
        <v>2.7018193703017759</v>
      </c>
      <c r="F9">
        <v>15.905872099357229</v>
      </c>
      <c r="G9">
        <v>15.437411482732324</v>
      </c>
      <c r="H9">
        <v>16.221810654755419</v>
      </c>
      <c r="I9">
        <v>16.254493953589716</v>
      </c>
      <c r="J9">
        <v>3.9328902930602463</v>
      </c>
      <c r="K9">
        <v>1.0349711297526965</v>
      </c>
      <c r="L9">
        <v>2.4839307114064715</v>
      </c>
      <c r="M9">
        <v>1.1657043250898791</v>
      </c>
      <c r="N9">
        <v>11.38468242727966</v>
      </c>
      <c r="O9">
        <v>10.709227584704216</v>
      </c>
      <c r="P9">
        <v>13.825035406907071</v>
      </c>
      <c r="Q9">
        <v>12.615753350038132</v>
      </c>
    </row>
    <row r="10" spans="1:17" x14ac:dyDescent="0.25">
      <c r="B10">
        <v>0.83568166358954421</v>
      </c>
      <c r="C10">
        <v>2.3710037897191718</v>
      </c>
      <c r="D10">
        <v>0</v>
      </c>
      <c r="E10">
        <v>0.81624720629676417</v>
      </c>
      <c r="F10">
        <v>17.209211932756777</v>
      </c>
      <c r="G10">
        <v>16.626178213973375</v>
      </c>
      <c r="H10">
        <v>16.577592070741424</v>
      </c>
      <c r="I10">
        <v>17.675638907783501</v>
      </c>
      <c r="J10">
        <v>4.7808764940239046</v>
      </c>
      <c r="K10">
        <v>5.1987173258186772</v>
      </c>
      <c r="L10">
        <v>4.0812360314838214</v>
      </c>
      <c r="M10">
        <v>3.119230395491206</v>
      </c>
      <c r="N10">
        <v>9.8824215333786807</v>
      </c>
      <c r="O10">
        <v>8.9301331260324552</v>
      </c>
      <c r="P10">
        <v>6.4522398212029932</v>
      </c>
      <c r="Q10">
        <v>7.8029346030512095</v>
      </c>
    </row>
    <row r="11" spans="1:17" x14ac:dyDescent="0.25">
      <c r="B11">
        <v>1.2148148148148148</v>
      </c>
      <c r="C11">
        <v>1.8271604938271606</v>
      </c>
      <c r="D11">
        <v>0</v>
      </c>
      <c r="E11">
        <v>1.6888888888888887</v>
      </c>
      <c r="F11">
        <v>19.170370370370371</v>
      </c>
      <c r="G11">
        <v>18.538271604938274</v>
      </c>
      <c r="H11">
        <v>19.476543209876542</v>
      </c>
      <c r="I11">
        <v>18.824691358024694</v>
      </c>
      <c r="J11">
        <v>4.2666666666666666</v>
      </c>
      <c r="K11">
        <v>3.2296296296296294</v>
      </c>
      <c r="L11">
        <v>8.2864197530864203</v>
      </c>
      <c r="M11">
        <v>8.6913580246913575</v>
      </c>
      <c r="N11">
        <v>11.94074074074074</v>
      </c>
      <c r="O11">
        <v>10.222222222222223</v>
      </c>
      <c r="P11">
        <v>13.807407407407407</v>
      </c>
      <c r="Q11">
        <v>14.123456790123456</v>
      </c>
    </row>
    <row r="12" spans="1:17" x14ac:dyDescent="0.25">
      <c r="B12">
        <v>0.76224287355121645</v>
      </c>
      <c r="C12">
        <v>1.4827190143051059</v>
      </c>
      <c r="D12">
        <v>0</v>
      </c>
      <c r="E12">
        <v>1.9734781246736974</v>
      </c>
      <c r="F12">
        <v>19.04563015558108</v>
      </c>
      <c r="G12">
        <v>18.9203299571891</v>
      </c>
      <c r="H12">
        <v>19.014305105983084</v>
      </c>
      <c r="I12">
        <v>19.28578886916571</v>
      </c>
      <c r="J12">
        <v>10.12843270335178</v>
      </c>
      <c r="K12">
        <v>7.4031533883261984</v>
      </c>
      <c r="L12">
        <v>8.4890884410566976</v>
      </c>
      <c r="M12">
        <v>8.8127806202359835</v>
      </c>
      <c r="N12">
        <v>12.874595384776025</v>
      </c>
      <c r="O12">
        <v>12.811945285580034</v>
      </c>
      <c r="P12">
        <v>16.727576485329436</v>
      </c>
      <c r="Q12">
        <v>12.738853503184714</v>
      </c>
    </row>
    <row r="13" spans="1:17" x14ac:dyDescent="0.25">
      <c r="B13">
        <v>0.85875934532228737</v>
      </c>
      <c r="C13">
        <v>1.5154576682158012</v>
      </c>
      <c r="D13">
        <v>0</v>
      </c>
      <c r="E13">
        <v>1.8993736108304708</v>
      </c>
      <c r="F13">
        <v>17.276217417660135</v>
      </c>
      <c r="G13">
        <v>15.629420084865631</v>
      </c>
      <c r="H13">
        <v>16.39725197009497</v>
      </c>
      <c r="I13">
        <v>16.61951909476662</v>
      </c>
      <c r="J13">
        <v>3.6573045059608003</v>
      </c>
      <c r="K13">
        <v>5.0515255607193374</v>
      </c>
      <c r="L13">
        <v>3.6674075570822389</v>
      </c>
      <c r="M13">
        <v>5.6779147302485349</v>
      </c>
      <c r="N13">
        <v>9.1331582137805629</v>
      </c>
      <c r="O13">
        <v>10.183875530410184</v>
      </c>
      <c r="P13">
        <v>12.174176601333603</v>
      </c>
      <c r="Q13">
        <v>10.143463325924429</v>
      </c>
    </row>
    <row r="14" spans="1:17" x14ac:dyDescent="0.25">
      <c r="B14">
        <v>0.78365241543497666</v>
      </c>
      <c r="C14">
        <v>1.52762622755679</v>
      </c>
      <c r="D14">
        <v>0</v>
      </c>
      <c r="E14">
        <v>1.3193135601626822</v>
      </c>
      <c r="F14">
        <v>12.409483186191846</v>
      </c>
      <c r="G14">
        <v>12.349965281222101</v>
      </c>
      <c r="H14">
        <v>12.637635155242535</v>
      </c>
      <c r="I14">
        <v>12.687233409383989</v>
      </c>
      <c r="J14">
        <v>1.8847336573752604</v>
      </c>
      <c r="K14">
        <v>2.152564229739113</v>
      </c>
      <c r="L14">
        <v>4.6523162384684058</v>
      </c>
      <c r="M14">
        <v>5.2970935423073104</v>
      </c>
      <c r="N14">
        <v>6.398174784247594</v>
      </c>
      <c r="O14">
        <v>5.9517904969745068</v>
      </c>
      <c r="P14">
        <v>5.1582184307112389</v>
      </c>
      <c r="Q14">
        <v>6.4576926892173399</v>
      </c>
    </row>
    <row r="15" spans="1:17" x14ac:dyDescent="0.25">
      <c r="B15">
        <v>6.2015503875968998E-2</v>
      </c>
      <c r="C15">
        <v>1.0232558139534882</v>
      </c>
      <c r="D15">
        <v>0</v>
      </c>
      <c r="E15">
        <v>2.1291989664082687</v>
      </c>
      <c r="F15">
        <v>17.498708010335918</v>
      </c>
      <c r="G15">
        <v>16.992248062015502</v>
      </c>
      <c r="H15">
        <v>17.095607235142118</v>
      </c>
      <c r="I15">
        <v>16.713178294573645</v>
      </c>
      <c r="J15">
        <v>5.2299741602067185</v>
      </c>
      <c r="K15">
        <v>3.2764857881136948</v>
      </c>
      <c r="L15">
        <v>7.3591731266149871</v>
      </c>
      <c r="M15">
        <v>7.6589147286821699</v>
      </c>
      <c r="N15">
        <v>9.1989664082687348</v>
      </c>
      <c r="O15">
        <v>10.077519379844961</v>
      </c>
      <c r="P15">
        <v>11.720930232558139</v>
      </c>
      <c r="Q15">
        <v>12.403100775193799</v>
      </c>
    </row>
    <row r="16" spans="1:17" x14ac:dyDescent="0.25">
      <c r="B16">
        <v>0.47071129707112974</v>
      </c>
      <c r="C16">
        <v>0.98326359832635979</v>
      </c>
      <c r="D16">
        <v>0</v>
      </c>
      <c r="E16">
        <v>2.5732217573221758</v>
      </c>
      <c r="F16">
        <v>21.41213389121339</v>
      </c>
      <c r="G16">
        <v>19.44560669456067</v>
      </c>
      <c r="H16">
        <v>21.161087866108787</v>
      </c>
      <c r="I16">
        <v>20.292887029288703</v>
      </c>
      <c r="J16">
        <v>5.6171548117154808</v>
      </c>
      <c r="K16">
        <v>7.468619246861925</v>
      </c>
      <c r="L16">
        <v>10.125523012552302</v>
      </c>
      <c r="M16">
        <v>9.5920502092050199</v>
      </c>
      <c r="N16">
        <v>12.186192468619247</v>
      </c>
      <c r="O16">
        <v>11.527196652719665</v>
      </c>
      <c r="P16">
        <v>12.740585774058577</v>
      </c>
      <c r="Q16">
        <v>11.046025104602512</v>
      </c>
    </row>
    <row r="17" spans="2:17" x14ac:dyDescent="0.25">
      <c r="B17">
        <v>0</v>
      </c>
      <c r="C17">
        <v>1.6763121133506285</v>
      </c>
      <c r="D17">
        <v>0.52883655956894826</v>
      </c>
      <c r="E17">
        <v>0.76830971861903818</v>
      </c>
      <c r="F17">
        <v>17.17222111355019</v>
      </c>
      <c r="G17">
        <v>17.760925962881661</v>
      </c>
      <c r="H17">
        <v>16.892835761325085</v>
      </c>
      <c r="I17">
        <v>17.082418678906404</v>
      </c>
      <c r="J17">
        <v>5.2883655956894833</v>
      </c>
      <c r="K17">
        <v>5.2883655956894833</v>
      </c>
      <c r="L17">
        <v>9.6487727000598689</v>
      </c>
      <c r="M17">
        <v>9.9481141488724809</v>
      </c>
      <c r="N17">
        <v>11.764118938335661</v>
      </c>
      <c r="O17">
        <v>10.047894631810019</v>
      </c>
      <c r="P17">
        <v>8.8405507882658156</v>
      </c>
      <c r="Q17">
        <v>13.061265216523649</v>
      </c>
    </row>
    <row r="18" spans="2:17" x14ac:dyDescent="0.25">
      <c r="B18">
        <v>0</v>
      </c>
      <c r="C18">
        <v>1.5075376884422109</v>
      </c>
      <c r="D18">
        <v>2.0100502512562814E-2</v>
      </c>
      <c r="E18">
        <v>0.81407035175879405</v>
      </c>
      <c r="F18">
        <v>18.442211055276381</v>
      </c>
      <c r="G18">
        <v>19.608040201005025</v>
      </c>
      <c r="H18">
        <v>18.924623115577891</v>
      </c>
      <c r="I18">
        <v>19.226130653266331</v>
      </c>
      <c r="J18">
        <v>5.21608040201005</v>
      </c>
      <c r="K18">
        <v>4.7738693467336679</v>
      </c>
      <c r="L18">
        <v>7.0854271356783922</v>
      </c>
      <c r="M18">
        <v>6.0804020100502507</v>
      </c>
      <c r="N18">
        <v>9.7989949748743719</v>
      </c>
      <c r="O18">
        <v>9.6783919597989954</v>
      </c>
      <c r="P18">
        <v>11.969849246231155</v>
      </c>
      <c r="Q18">
        <v>12.341708542713569</v>
      </c>
    </row>
    <row r="19" spans="2:17" x14ac:dyDescent="0.25">
      <c r="B19">
        <v>9.6040977483726392E-2</v>
      </c>
      <c r="C19">
        <v>8.5369757763312348E-2</v>
      </c>
      <c r="D19">
        <v>0</v>
      </c>
      <c r="E19">
        <v>1.1098068509230605</v>
      </c>
      <c r="F19">
        <v>16.348308611674316</v>
      </c>
      <c r="G19">
        <v>15.921459822857752</v>
      </c>
      <c r="H19">
        <v>15.473268594600361</v>
      </c>
      <c r="I19">
        <v>16.529719346921354</v>
      </c>
      <c r="J19">
        <v>3.446803969693736</v>
      </c>
      <c r="K19">
        <v>5.1968840038416388</v>
      </c>
      <c r="L19">
        <v>5.7731298687439976</v>
      </c>
      <c r="M19">
        <v>6.4987728097321522</v>
      </c>
      <c r="N19">
        <v>11.556930957208408</v>
      </c>
      <c r="O19">
        <v>10.116316294952513</v>
      </c>
      <c r="P19">
        <v>8.8997972468253117</v>
      </c>
      <c r="Q19">
        <v>7.5445523423327288</v>
      </c>
    </row>
    <row r="20" spans="2:17" x14ac:dyDescent="0.25">
      <c r="B20">
        <v>0</v>
      </c>
      <c r="C20">
        <v>0.99614395886889451</v>
      </c>
      <c r="D20">
        <v>0.91045415595544121</v>
      </c>
      <c r="E20">
        <v>1.8958868894601542</v>
      </c>
      <c r="F20">
        <v>19.869323050556982</v>
      </c>
      <c r="G20">
        <v>19.430162810625536</v>
      </c>
      <c r="H20">
        <v>19.890745501285348</v>
      </c>
      <c r="I20">
        <v>21.636675235646958</v>
      </c>
      <c r="J20">
        <v>6.5766923736075418</v>
      </c>
      <c r="K20">
        <v>5.559125964010283</v>
      </c>
      <c r="L20">
        <v>6.394601542416452</v>
      </c>
      <c r="M20">
        <v>9.5329905741216781</v>
      </c>
      <c r="N20">
        <v>15.049271636675234</v>
      </c>
      <c r="O20">
        <v>12.778491859468724</v>
      </c>
      <c r="P20">
        <v>10.70051413881748</v>
      </c>
      <c r="Q20">
        <v>13.442587832047986</v>
      </c>
    </row>
    <row r="21" spans="2:17" x14ac:dyDescent="0.25">
      <c r="B21">
        <v>4.0646275784981201E-2</v>
      </c>
      <c r="C21">
        <v>0.7214713951834163</v>
      </c>
      <c r="D21">
        <v>0</v>
      </c>
      <c r="E21">
        <v>1.6766588761304744</v>
      </c>
      <c r="F21">
        <v>20.150391220404433</v>
      </c>
      <c r="G21">
        <v>19.95732141042577</v>
      </c>
      <c r="H21">
        <v>19.63215120414592</v>
      </c>
      <c r="I21">
        <v>19.621989635199675</v>
      </c>
      <c r="J21">
        <v>5.1214307489076312</v>
      </c>
      <c r="K21">
        <v>6.9098668834468038</v>
      </c>
      <c r="L21">
        <v>5.2332080073163301</v>
      </c>
      <c r="M21">
        <v>5.1417538868001218</v>
      </c>
      <c r="N21">
        <v>12.397114114419267</v>
      </c>
      <c r="O21">
        <v>13.667310232699927</v>
      </c>
      <c r="P21">
        <v>16.095925210852556</v>
      </c>
      <c r="Q21">
        <v>12.823900010161568</v>
      </c>
    </row>
    <row r="22" spans="2:17" x14ac:dyDescent="0.25">
      <c r="B22">
        <v>0</v>
      </c>
      <c r="C22">
        <v>0.87561979111720656</v>
      </c>
      <c r="D22">
        <v>0.15824454056335055</v>
      </c>
      <c r="E22">
        <v>1.1604599641312374</v>
      </c>
      <c r="F22">
        <v>19.822766114569049</v>
      </c>
      <c r="G22">
        <v>20.339698280409326</v>
      </c>
      <c r="H22">
        <v>19.390231037029224</v>
      </c>
      <c r="I22">
        <v>19.042093047789852</v>
      </c>
      <c r="J22">
        <v>7.5535394028906007</v>
      </c>
      <c r="K22">
        <v>8.6190526426838279</v>
      </c>
      <c r="L22">
        <v>10.676231670007384</v>
      </c>
      <c r="M22">
        <v>10.328093680768013</v>
      </c>
      <c r="N22">
        <v>12.838907057706509</v>
      </c>
      <c r="O22">
        <v>9.9799556915286427</v>
      </c>
      <c r="P22">
        <v>11.783943453950839</v>
      </c>
      <c r="Q22">
        <v>13.651229032598375</v>
      </c>
    </row>
    <row r="23" spans="2:17" x14ac:dyDescent="0.25">
      <c r="B23">
        <v>0</v>
      </c>
      <c r="C23">
        <v>1.3825374880357333</v>
      </c>
      <c r="D23">
        <v>0.14888865255769435</v>
      </c>
      <c r="E23">
        <v>2.2439646921195364</v>
      </c>
      <c r="F23">
        <v>22.524726151228329</v>
      </c>
      <c r="G23">
        <v>21.812187599702224</v>
      </c>
      <c r="H23">
        <v>23.056471338934383</v>
      </c>
      <c r="I23">
        <v>22.450281824949485</v>
      </c>
      <c r="J23">
        <v>5.4025311070934805</v>
      </c>
      <c r="K23">
        <v>9.2310964585770492</v>
      </c>
      <c r="L23">
        <v>9.0290332872487493</v>
      </c>
      <c r="M23">
        <v>11.698394129533128</v>
      </c>
      <c r="N23">
        <v>15.76092736360736</v>
      </c>
      <c r="O23">
        <v>12.698075082420504</v>
      </c>
      <c r="P23">
        <v>14.995214293310646</v>
      </c>
      <c r="Q23">
        <v>17.005211102839517</v>
      </c>
    </row>
    <row r="24" spans="2:17" x14ac:dyDescent="0.25">
      <c r="B24">
        <v>0</v>
      </c>
      <c r="C24">
        <v>1.3482241674212696</v>
      </c>
      <c r="D24">
        <v>0.77472582754804309</v>
      </c>
      <c r="E24">
        <v>1.0463829359090451</v>
      </c>
      <c r="F24">
        <v>17.325686688801689</v>
      </c>
      <c r="G24">
        <v>18.16078076265218</v>
      </c>
      <c r="H24">
        <v>17.365932186336654</v>
      </c>
      <c r="I24">
        <v>18.331824127175771</v>
      </c>
      <c r="J24">
        <v>8.7936412113894757</v>
      </c>
      <c r="K24">
        <v>7.032900694234832</v>
      </c>
      <c r="L24">
        <v>6.2380521179193078</v>
      </c>
      <c r="M24">
        <v>6.771304960257571</v>
      </c>
      <c r="N24">
        <v>9.3872623000301836</v>
      </c>
      <c r="O24">
        <v>13.190461817084215</v>
      </c>
      <c r="P24">
        <v>10.785793339370157</v>
      </c>
      <c r="Q24">
        <v>10.81597746252138</v>
      </c>
    </row>
    <row r="25" spans="2:17" x14ac:dyDescent="0.25">
      <c r="B25">
        <v>0</v>
      </c>
      <c r="C25">
        <v>0.26848409748037999</v>
      </c>
      <c r="D25">
        <v>0.1445683601817431</v>
      </c>
      <c r="E25">
        <v>1.6935150764147047</v>
      </c>
      <c r="F25">
        <v>15.324246179264767</v>
      </c>
      <c r="G25">
        <v>14.66336224700537</v>
      </c>
      <c r="H25">
        <v>15.551425030978935</v>
      </c>
      <c r="I25">
        <v>15.850888062783975</v>
      </c>
      <c r="J25">
        <v>4.357703428335399</v>
      </c>
      <c r="K25">
        <v>3.3973564642709628</v>
      </c>
      <c r="L25">
        <v>9.8306484923585291</v>
      </c>
      <c r="M25">
        <v>10.450227178851716</v>
      </c>
      <c r="N25">
        <v>9.9855431639818271</v>
      </c>
      <c r="O25">
        <v>10.119785212722016</v>
      </c>
      <c r="P25">
        <v>10.264353572903758</v>
      </c>
      <c r="Q25">
        <v>11.482858323007022</v>
      </c>
    </row>
    <row r="26" spans="2:17" x14ac:dyDescent="0.25">
      <c r="B26">
        <v>0</v>
      </c>
      <c r="C26">
        <v>1.8363939899833055</v>
      </c>
      <c r="D26">
        <v>0.51126878130217035</v>
      </c>
      <c r="E26">
        <v>1.5651085141903172</v>
      </c>
      <c r="F26">
        <v>23.633138564273789</v>
      </c>
      <c r="G26">
        <v>23.215776293823037</v>
      </c>
      <c r="H26">
        <v>23.278380634390654</v>
      </c>
      <c r="I26">
        <v>23.236644407345576</v>
      </c>
      <c r="J26">
        <v>10.559265442404007</v>
      </c>
      <c r="K26">
        <v>10.872287145242069</v>
      </c>
      <c r="L26">
        <v>11.425292153589316</v>
      </c>
      <c r="M26">
        <v>10.62186978297162</v>
      </c>
      <c r="N26">
        <v>14.576377295492488</v>
      </c>
      <c r="O26">
        <v>16.903171953255423</v>
      </c>
      <c r="P26">
        <v>16.235392320534224</v>
      </c>
      <c r="Q26">
        <v>15.118948247078464</v>
      </c>
    </row>
    <row r="27" spans="2:17" x14ac:dyDescent="0.25">
      <c r="B27">
        <v>1.4446227929373996</v>
      </c>
      <c r="C27">
        <v>1.8258426966292134</v>
      </c>
      <c r="D27">
        <v>0</v>
      </c>
      <c r="E27">
        <v>2.5080256821829856</v>
      </c>
      <c r="F27">
        <v>16.904093097913321</v>
      </c>
      <c r="G27">
        <v>15.730337078651685</v>
      </c>
      <c r="H27">
        <v>15.840690208667738</v>
      </c>
      <c r="I27">
        <v>17.004414125200643</v>
      </c>
      <c r="J27">
        <v>6.30016051364366</v>
      </c>
      <c r="K27">
        <v>4.925762439807384</v>
      </c>
      <c r="L27">
        <v>8.5272873194221521</v>
      </c>
      <c r="M27">
        <v>7.4036918138041736</v>
      </c>
      <c r="N27">
        <v>11.095505617977528</v>
      </c>
      <c r="O27">
        <v>9.771268057784912</v>
      </c>
      <c r="P27">
        <v>9.691011235955056</v>
      </c>
      <c r="Q27">
        <v>8.9285714285714288</v>
      </c>
    </row>
    <row r="28" spans="2:17" x14ac:dyDescent="0.25">
      <c r="B28">
        <v>0.51718892607240641</v>
      </c>
      <c r="C28">
        <v>1.3081837541831458</v>
      </c>
      <c r="D28">
        <v>0</v>
      </c>
      <c r="E28">
        <v>1.8963593955988238</v>
      </c>
      <c r="F28">
        <v>19.997971808133048</v>
      </c>
      <c r="G28">
        <v>17.908934185173916</v>
      </c>
      <c r="H28">
        <v>19.521346719399656</v>
      </c>
      <c r="I28">
        <v>19.3388094513741</v>
      </c>
      <c r="J28">
        <v>6.8755704289625799</v>
      </c>
      <c r="K28">
        <v>5.8411925768177673</v>
      </c>
      <c r="L28">
        <v>7.3217726396917149</v>
      </c>
      <c r="M28">
        <v>7.7071290944123305</v>
      </c>
      <c r="N28">
        <v>9.7353209613629446</v>
      </c>
      <c r="O28">
        <v>11.459284048270966</v>
      </c>
      <c r="P28">
        <v>12.939864111144914</v>
      </c>
      <c r="Q28">
        <v>12.655917249771829</v>
      </c>
    </row>
    <row r="29" spans="2:17" x14ac:dyDescent="0.25">
      <c r="B29">
        <v>1.4454245934743331</v>
      </c>
      <c r="C29">
        <v>2.1256244021681368</v>
      </c>
      <c r="D29">
        <v>0</v>
      </c>
      <c r="E29">
        <v>1.8386651078754386</v>
      </c>
      <c r="F29">
        <v>18.94994154532894</v>
      </c>
      <c r="G29">
        <v>18.429163566797747</v>
      </c>
      <c r="H29">
        <v>19.513232011903497</v>
      </c>
      <c r="I29">
        <v>18.333510468700183</v>
      </c>
      <c r="J29">
        <v>6.4193856945477732</v>
      </c>
      <c r="K29">
        <v>7.5140822616643632</v>
      </c>
      <c r="L29">
        <v>5.0696141991710064</v>
      </c>
      <c r="M29">
        <v>6.6850887448187901</v>
      </c>
      <c r="N29">
        <v>16.89871399723669</v>
      </c>
      <c r="O29">
        <v>11.786587310022318</v>
      </c>
      <c r="P29">
        <v>14.061005420342227</v>
      </c>
      <c r="Q29">
        <v>14.975023913274525</v>
      </c>
    </row>
    <row r="30" spans="2:17" x14ac:dyDescent="0.25">
      <c r="B30">
        <v>0.2576522724930434</v>
      </c>
      <c r="C30">
        <v>1.7520354529526951</v>
      </c>
      <c r="D30">
        <v>0</v>
      </c>
      <c r="E30">
        <v>1.3810161805627126</v>
      </c>
      <c r="F30">
        <v>22.189013707100898</v>
      </c>
      <c r="G30">
        <v>22.127177161702566</v>
      </c>
      <c r="H30">
        <v>22.116871070802844</v>
      </c>
      <c r="I30">
        <v>22.529114706791713</v>
      </c>
      <c r="J30">
        <v>9.7701741729362048</v>
      </c>
      <c r="K30">
        <v>10.058744718128414</v>
      </c>
      <c r="L30">
        <v>11.429454807791405</v>
      </c>
      <c r="M30">
        <v>11.542821807688345</v>
      </c>
      <c r="N30">
        <v>11.687107080284449</v>
      </c>
      <c r="O30">
        <v>12.171493352571369</v>
      </c>
      <c r="P30">
        <v>11.87261671647944</v>
      </c>
      <c r="Q30">
        <v>12.171493352571369</v>
      </c>
    </row>
    <row r="31" spans="2:17" x14ac:dyDescent="0.25">
      <c r="B31">
        <v>0.60307568599859285</v>
      </c>
      <c r="C31">
        <v>2.1107649009950746</v>
      </c>
      <c r="D31">
        <v>0</v>
      </c>
      <c r="E31">
        <v>1.1860488491305659</v>
      </c>
      <c r="F31">
        <v>17.046939390893556</v>
      </c>
      <c r="G31">
        <v>15.760377927429891</v>
      </c>
      <c r="H31">
        <v>17.499246155392502</v>
      </c>
      <c r="I31">
        <v>16.725299025027638</v>
      </c>
      <c r="J31">
        <v>6.1413207357523367</v>
      </c>
      <c r="K31">
        <v>5.0557845009548696</v>
      </c>
      <c r="L31">
        <v>6.4629611016182533</v>
      </c>
      <c r="M31">
        <v>8.8451100613126936</v>
      </c>
      <c r="N31">
        <v>10.10151774047643</v>
      </c>
      <c r="O31">
        <v>10.423158106342347</v>
      </c>
      <c r="P31">
        <v>8.151573022414313</v>
      </c>
      <c r="Q31">
        <v>8.2721881596140321</v>
      </c>
    </row>
    <row r="32" spans="2:17" x14ac:dyDescent="0.25">
      <c r="B32">
        <v>1.0891903000411014</v>
      </c>
      <c r="C32">
        <v>1.7879161528976573</v>
      </c>
      <c r="D32">
        <v>0</v>
      </c>
      <c r="E32">
        <v>1.8084669132757913</v>
      </c>
      <c r="F32">
        <v>18.690916563912864</v>
      </c>
      <c r="G32">
        <v>17.272914097821619</v>
      </c>
      <c r="H32">
        <v>18.146321413892313</v>
      </c>
      <c r="I32">
        <v>18.382655158240855</v>
      </c>
      <c r="J32">
        <v>3.2470201397451706</v>
      </c>
      <c r="K32">
        <v>2.9182079736950266</v>
      </c>
      <c r="L32">
        <v>7.7681874229346484</v>
      </c>
      <c r="M32">
        <v>6.9050554870530201</v>
      </c>
      <c r="N32">
        <v>8.8368269625976161</v>
      </c>
      <c r="O32">
        <v>7.7065351418002468</v>
      </c>
      <c r="P32">
        <v>9.3711467324291</v>
      </c>
      <c r="Q32">
        <v>7.4393752568845049</v>
      </c>
    </row>
    <row r="33" spans="2:17" x14ac:dyDescent="0.25">
      <c r="B33">
        <v>0</v>
      </c>
      <c r="C33">
        <v>1.7881705639614855</v>
      </c>
      <c r="D33">
        <v>0.422479858518373</v>
      </c>
      <c r="E33">
        <v>1.5720180782078996</v>
      </c>
      <c r="F33">
        <v>18.26488504617803</v>
      </c>
      <c r="G33">
        <v>16.761642758891725</v>
      </c>
      <c r="H33">
        <v>17.311849086264491</v>
      </c>
      <c r="I33">
        <v>17.410100216152486</v>
      </c>
      <c r="J33">
        <v>8.1057182157594809</v>
      </c>
      <c r="K33">
        <v>5.4627628217724506</v>
      </c>
      <c r="L33">
        <v>8.2530949105914715</v>
      </c>
      <c r="M33">
        <v>7.3688347415995281</v>
      </c>
      <c r="N33">
        <v>11.063077225388092</v>
      </c>
      <c r="O33">
        <v>11.809785812536845</v>
      </c>
      <c r="P33">
        <v>11.25957948516408</v>
      </c>
      <c r="Q33">
        <v>13.263902534879152</v>
      </c>
    </row>
    <row r="34" spans="2:17" x14ac:dyDescent="0.25">
      <c r="B34">
        <v>7.3260073260073263E-2</v>
      </c>
      <c r="C34">
        <v>1.1302982731554161</v>
      </c>
      <c r="D34">
        <v>0</v>
      </c>
      <c r="E34">
        <v>0.74306645735217158</v>
      </c>
      <c r="F34">
        <v>17.655677655677657</v>
      </c>
      <c r="G34">
        <v>16.640502354788069</v>
      </c>
      <c r="H34">
        <v>17.257980115122972</v>
      </c>
      <c r="I34">
        <v>16.609105180533749</v>
      </c>
      <c r="J34">
        <v>4.3118785975928828</v>
      </c>
      <c r="K34">
        <v>5.2223966509680793</v>
      </c>
      <c r="L34">
        <v>7.6085818942961803</v>
      </c>
      <c r="M34">
        <v>7.4515960230245941</v>
      </c>
      <c r="N34">
        <v>9.0214547357404502</v>
      </c>
      <c r="O34">
        <v>6.4154892726321302</v>
      </c>
      <c r="P34">
        <v>8.9691261119832557</v>
      </c>
      <c r="Q34">
        <v>9.1679748822605962</v>
      </c>
    </row>
    <row r="35" spans="2:17" x14ac:dyDescent="0.25">
      <c r="B35">
        <v>0.70712401055408969</v>
      </c>
      <c r="C35">
        <v>1.3509234828496042</v>
      </c>
      <c r="D35">
        <v>0</v>
      </c>
      <c r="E35">
        <v>2.554089709762533</v>
      </c>
      <c r="F35">
        <v>19.556728232189975</v>
      </c>
      <c r="G35">
        <v>19.197889182058049</v>
      </c>
      <c r="H35">
        <v>19.16622691292876</v>
      </c>
      <c r="I35">
        <v>19.503957783641159</v>
      </c>
      <c r="J35">
        <v>7.3878627968337733</v>
      </c>
      <c r="K35">
        <v>7.6728232189973617</v>
      </c>
      <c r="L35">
        <v>10.722955145118734</v>
      </c>
      <c r="M35">
        <v>9.6781002638522438</v>
      </c>
      <c r="N35">
        <v>13.414248021108181</v>
      </c>
      <c r="O35">
        <v>13.467018469656992</v>
      </c>
      <c r="P35">
        <v>14.659630606860159</v>
      </c>
      <c r="Q35">
        <v>15.641160949868075</v>
      </c>
    </row>
    <row r="36" spans="2:17" x14ac:dyDescent="0.25">
      <c r="B36">
        <v>0.75650595118014929</v>
      </c>
      <c r="C36">
        <v>2.2291708694775063</v>
      </c>
      <c r="D36">
        <v>0</v>
      </c>
      <c r="E36">
        <v>1.40205769618721</v>
      </c>
      <c r="F36">
        <v>19.638894492636673</v>
      </c>
      <c r="G36">
        <v>19.104296953802702</v>
      </c>
      <c r="H36">
        <v>19.285858382085937</v>
      </c>
      <c r="I36">
        <v>18.710913859189027</v>
      </c>
      <c r="J36">
        <v>9.1184183982247333</v>
      </c>
      <c r="K36">
        <v>8.1601775267298766</v>
      </c>
      <c r="L36">
        <v>6.949768004841637</v>
      </c>
      <c r="M36">
        <v>5.5477103086544277</v>
      </c>
      <c r="N36">
        <v>12.658866249747833</v>
      </c>
      <c r="O36">
        <v>13.324591486786364</v>
      </c>
      <c r="P36">
        <v>12.90094815412548</v>
      </c>
      <c r="Q36">
        <v>14.777082913052251</v>
      </c>
    </row>
    <row r="37" spans="2:17" x14ac:dyDescent="0.25">
      <c r="B37">
        <v>0</v>
      </c>
      <c r="C37">
        <v>2.5924787375755711</v>
      </c>
      <c r="D37">
        <v>2.0698842094476895</v>
      </c>
      <c r="E37">
        <v>3.2277897325545655</v>
      </c>
      <c r="F37">
        <v>21.989957987498716</v>
      </c>
      <c r="G37">
        <v>20.422174403115072</v>
      </c>
      <c r="H37">
        <v>21.457116507838919</v>
      </c>
      <c r="I37">
        <v>21.375140895583563</v>
      </c>
      <c r="J37">
        <v>8.617686238344092</v>
      </c>
      <c r="K37">
        <v>8.1155856132800483</v>
      </c>
      <c r="L37">
        <v>10.134235065068143</v>
      </c>
      <c r="M37">
        <v>11.292140588175018</v>
      </c>
      <c r="N37">
        <v>12.634491238856441</v>
      </c>
      <c r="O37">
        <v>12.818936366430986</v>
      </c>
      <c r="P37">
        <v>9.3452197971103601</v>
      </c>
      <c r="Q37">
        <v>9.3144789425146026</v>
      </c>
    </row>
    <row r="38" spans="2:17" x14ac:dyDescent="0.25">
      <c r="B38">
        <v>1.1356331690593529</v>
      </c>
      <c r="C38">
        <v>2.3784015427469467</v>
      </c>
      <c r="D38">
        <v>0</v>
      </c>
      <c r="E38">
        <v>2.0998500107135203</v>
      </c>
      <c r="F38">
        <v>17.345189629312191</v>
      </c>
      <c r="G38">
        <v>16.638097278765805</v>
      </c>
      <c r="H38">
        <v>16.777373044782514</v>
      </c>
      <c r="I38">
        <v>17.2594814656096</v>
      </c>
      <c r="J38">
        <v>7.6494536104563959</v>
      </c>
      <c r="K38">
        <v>7.2744803942575524</v>
      </c>
      <c r="L38">
        <v>7.2851939147203764</v>
      </c>
      <c r="M38">
        <v>8.5172487679451478</v>
      </c>
      <c r="N38">
        <v>12.095564602528391</v>
      </c>
      <c r="O38">
        <v>7.2209127919434328</v>
      </c>
      <c r="P38">
        <v>10.884936790229268</v>
      </c>
      <c r="Q38">
        <v>10.906363831154918</v>
      </c>
    </row>
    <row r="39" spans="2:17" x14ac:dyDescent="0.25">
      <c r="B39">
        <v>0.36790295316694838</v>
      </c>
      <c r="C39">
        <v>1.1335388286765438</v>
      </c>
      <c r="D39">
        <v>0</v>
      </c>
      <c r="E39">
        <v>1.491498458784926</v>
      </c>
      <c r="F39">
        <v>19.936362732425174</v>
      </c>
      <c r="G39">
        <v>19.498856517848264</v>
      </c>
      <c r="H39">
        <v>20.592622054290544</v>
      </c>
      <c r="I39">
        <v>20.880978422988964</v>
      </c>
      <c r="J39">
        <v>7.4773789400417625</v>
      </c>
      <c r="K39">
        <v>6.4233866958337478</v>
      </c>
      <c r="L39">
        <v>6.9106095257034896</v>
      </c>
      <c r="M39">
        <v>8.4120513075469816</v>
      </c>
      <c r="N39">
        <v>11.335388286765436</v>
      </c>
      <c r="O39">
        <v>14.099632097046833</v>
      </c>
      <c r="P39">
        <v>12.051307546982201</v>
      </c>
      <c r="Q39">
        <v>12.697623545789002</v>
      </c>
    </row>
    <row r="40" spans="2:17" x14ac:dyDescent="0.25">
      <c r="B40">
        <v>1.1340826977117624</v>
      </c>
      <c r="C40">
        <v>1.8867924528301887</v>
      </c>
      <c r="D40">
        <v>0</v>
      </c>
      <c r="E40">
        <v>2.2782015254917702</v>
      </c>
      <c r="F40">
        <v>19.981934965877159</v>
      </c>
      <c r="G40">
        <v>19.620634283420312</v>
      </c>
      <c r="H40">
        <v>19.399839421918909</v>
      </c>
      <c r="I40">
        <v>19.981934965877159</v>
      </c>
      <c r="J40">
        <v>9.4038538739462059</v>
      </c>
      <c r="K40">
        <v>5.7707747892412691</v>
      </c>
      <c r="L40">
        <v>8.65114411882778</v>
      </c>
      <c r="M40">
        <v>8.2697711762344444</v>
      </c>
      <c r="N40">
        <v>10.869128863910078</v>
      </c>
      <c r="O40">
        <v>13.087113608992373</v>
      </c>
      <c r="P40">
        <v>8.9923725411481339</v>
      </c>
      <c r="Q40">
        <v>11.531513448414293</v>
      </c>
    </row>
    <row r="41" spans="2:17" x14ac:dyDescent="0.25">
      <c r="B41">
        <v>1.3397320535892823</v>
      </c>
      <c r="C41">
        <v>2.2195560887822436</v>
      </c>
      <c r="D41">
        <v>0</v>
      </c>
      <c r="E41">
        <v>1.6596680663867227</v>
      </c>
      <c r="F41">
        <v>16.276744651069784</v>
      </c>
      <c r="G41">
        <v>15.396920615876825</v>
      </c>
      <c r="H41">
        <v>15.696860627874425</v>
      </c>
      <c r="I41">
        <v>15.946810637872424</v>
      </c>
      <c r="J41">
        <v>2.6294741051789643</v>
      </c>
      <c r="K41">
        <v>3.4993001399720058</v>
      </c>
      <c r="L41">
        <v>8.1083783243351331</v>
      </c>
      <c r="M41">
        <v>7.6884623075384919</v>
      </c>
      <c r="N41">
        <v>9.5380923815236951</v>
      </c>
      <c r="O41">
        <v>9.1481703659268145</v>
      </c>
      <c r="P41">
        <v>10.657868426314737</v>
      </c>
      <c r="Q41">
        <v>7.6084783043391324</v>
      </c>
    </row>
    <row r="42" spans="2:17" x14ac:dyDescent="0.25">
      <c r="B42">
        <v>0</v>
      </c>
      <c r="C42">
        <v>1.3828606036136064</v>
      </c>
      <c r="D42">
        <v>0.36337942868678713</v>
      </c>
      <c r="E42">
        <v>1.8471787624911677</v>
      </c>
      <c r="F42">
        <v>19.319672958514182</v>
      </c>
      <c r="G42">
        <v>19.420611688704955</v>
      </c>
      <c r="H42">
        <v>18.885636418693853</v>
      </c>
      <c r="I42">
        <v>19.329766831533259</v>
      </c>
      <c r="J42">
        <v>6.5408297163621674</v>
      </c>
      <c r="K42">
        <v>6.7528010497627937</v>
      </c>
      <c r="L42">
        <v>9.185424447360452</v>
      </c>
      <c r="M42">
        <v>9.4882406379327744</v>
      </c>
      <c r="N42">
        <v>10.689411527202989</v>
      </c>
      <c r="O42">
        <v>11.830019178358736</v>
      </c>
      <c r="P42">
        <v>11.335419400423943</v>
      </c>
      <c r="Q42">
        <v>13.49550822650651</v>
      </c>
    </row>
    <row r="43" spans="2:17" x14ac:dyDescent="0.25">
      <c r="B43">
        <v>9.7380465478624986E-2</v>
      </c>
      <c r="C43">
        <v>1.4801830752751</v>
      </c>
      <c r="D43">
        <v>0</v>
      </c>
      <c r="E43">
        <v>0.91537637549907491</v>
      </c>
      <c r="F43">
        <v>19.505307235368583</v>
      </c>
      <c r="G43">
        <v>18.482812347843023</v>
      </c>
      <c r="H43">
        <v>18.404907975460123</v>
      </c>
      <c r="I43">
        <v>18.882072256305385</v>
      </c>
      <c r="J43">
        <v>5.2488070892978866</v>
      </c>
      <c r="K43">
        <v>3.0090563832895123</v>
      </c>
      <c r="L43">
        <v>7.9365079365079358</v>
      </c>
      <c r="M43">
        <v>6.7874184438601617</v>
      </c>
      <c r="N43">
        <v>11.257181809329049</v>
      </c>
      <c r="O43">
        <v>10.487876132047912</v>
      </c>
      <c r="P43">
        <v>8.4721004966403743</v>
      </c>
      <c r="Q43">
        <v>11.179277436946149</v>
      </c>
    </row>
    <row r="44" spans="2:17" x14ac:dyDescent="0.25">
      <c r="B44">
        <v>0</v>
      </c>
      <c r="C44">
        <v>1.1755168220510741</v>
      </c>
      <c r="D44">
        <v>0.29387920551276853</v>
      </c>
      <c r="E44">
        <v>2.5131738954195382</v>
      </c>
      <c r="F44">
        <v>20.166193757600322</v>
      </c>
      <c r="G44">
        <v>19.152817186866638</v>
      </c>
      <c r="H44">
        <v>19.051479529793273</v>
      </c>
      <c r="I44">
        <v>20.389136603161734</v>
      </c>
      <c r="J44">
        <v>10.316173490068909</v>
      </c>
      <c r="K44">
        <v>7.3165788406972032</v>
      </c>
      <c r="L44">
        <v>12.454398054316984</v>
      </c>
      <c r="M44">
        <v>11.542359140656668</v>
      </c>
      <c r="N44">
        <v>10.336441021483584</v>
      </c>
      <c r="O44">
        <v>11.157276043777868</v>
      </c>
      <c r="P44">
        <v>13.508309687880015</v>
      </c>
      <c r="Q44">
        <v>12.089582488852859</v>
      </c>
    </row>
    <row r="45" spans="2:17" x14ac:dyDescent="0.25">
      <c r="B45">
        <v>0.75203676624190519</v>
      </c>
      <c r="C45">
        <v>1.1280551493628577</v>
      </c>
      <c r="D45">
        <v>0</v>
      </c>
      <c r="E45">
        <v>1.389179026530186</v>
      </c>
      <c r="F45">
        <v>16.189680384374348</v>
      </c>
      <c r="G45">
        <v>14.184249007729266</v>
      </c>
      <c r="H45">
        <v>15.89722164194694</v>
      </c>
      <c r="I45">
        <v>14.622937121370377</v>
      </c>
      <c r="J45">
        <v>3.2901608523083352</v>
      </c>
      <c r="K45">
        <v>3.3006058073950282</v>
      </c>
      <c r="L45">
        <v>5.8073950282013787</v>
      </c>
      <c r="M45">
        <v>6.3400877376227278</v>
      </c>
      <c r="N45">
        <v>10.779193649467308</v>
      </c>
      <c r="O45">
        <v>11.562565280969292</v>
      </c>
      <c r="P45">
        <v>12.721955295592229</v>
      </c>
      <c r="Q45">
        <v>12.18926258617088</v>
      </c>
    </row>
    <row r="46" spans="2:17" x14ac:dyDescent="0.25">
      <c r="B46">
        <v>0.5034739703957305</v>
      </c>
      <c r="C46">
        <v>1.1277816936864364</v>
      </c>
      <c r="D46">
        <v>0</v>
      </c>
      <c r="E46">
        <v>0.69479407914610813</v>
      </c>
      <c r="F46">
        <v>15.658040479307219</v>
      </c>
      <c r="G46">
        <v>15.627832041083476</v>
      </c>
      <c r="H46">
        <v>15.829221629241768</v>
      </c>
      <c r="I46">
        <v>14.389286073909979</v>
      </c>
      <c r="J46">
        <v>3.7055684221125769</v>
      </c>
      <c r="K46">
        <v>2.6583425636894571</v>
      </c>
      <c r="L46">
        <v>4.7125163629040383</v>
      </c>
      <c r="M46">
        <v>9.3243379317289286</v>
      </c>
      <c r="N46">
        <v>7.813916020541738</v>
      </c>
      <c r="O46">
        <v>7.572248514751788</v>
      </c>
      <c r="P46">
        <v>9.7069781492296858</v>
      </c>
      <c r="Q46">
        <v>7.4111368442251537</v>
      </c>
    </row>
    <row r="47" spans="2:17" x14ac:dyDescent="0.25">
      <c r="B47">
        <v>0.35772690106295996</v>
      </c>
      <c r="C47">
        <v>0.97097301717089124</v>
      </c>
      <c r="D47">
        <v>0</v>
      </c>
      <c r="E47">
        <v>0.98119378577269012</v>
      </c>
      <c r="F47">
        <v>18.02943581357318</v>
      </c>
      <c r="G47">
        <v>17.058462796402292</v>
      </c>
      <c r="H47">
        <v>17.559280457890434</v>
      </c>
      <c r="I47">
        <v>17.099345870809486</v>
      </c>
      <c r="J47">
        <v>6.5310711365494685</v>
      </c>
      <c r="K47">
        <v>6.7252657399836462</v>
      </c>
      <c r="L47">
        <v>8.0130825838103021</v>
      </c>
      <c r="M47">
        <v>8.9533932951757969</v>
      </c>
      <c r="N47">
        <v>8.8103025347506136</v>
      </c>
      <c r="O47">
        <v>7.5020441537203597</v>
      </c>
      <c r="P47">
        <v>10.670482420278004</v>
      </c>
      <c r="Q47">
        <v>12.428454619787408</v>
      </c>
    </row>
    <row r="48" spans="2:17" x14ac:dyDescent="0.25">
      <c r="B48">
        <v>0.95742513750254632</v>
      </c>
      <c r="C48">
        <v>1.5787329394988794</v>
      </c>
      <c r="D48">
        <v>0</v>
      </c>
      <c r="E48">
        <v>0.72316154002851907</v>
      </c>
      <c r="F48">
        <v>15.909553880627419</v>
      </c>
      <c r="G48">
        <v>15.716031778366265</v>
      </c>
      <c r="H48">
        <v>16.765125280097777</v>
      </c>
      <c r="I48">
        <v>16.001222244856386</v>
      </c>
      <c r="J48">
        <v>3.279690364636382</v>
      </c>
      <c r="K48">
        <v>3.1982073742106336</v>
      </c>
      <c r="L48">
        <v>5.6528824607863104</v>
      </c>
      <c r="M48">
        <v>6.0297412915053989</v>
      </c>
      <c r="N48">
        <v>7.1195762884497862</v>
      </c>
      <c r="O48">
        <v>8.392748013852108</v>
      </c>
      <c r="P48">
        <v>9.7677734772866156</v>
      </c>
      <c r="Q48">
        <v>10.501120391118354</v>
      </c>
    </row>
    <row r="49" spans="2:17" x14ac:dyDescent="0.25">
      <c r="B49">
        <v>1.580359805188351</v>
      </c>
      <c r="C49">
        <v>1.2225424908060829</v>
      </c>
      <c r="D49">
        <v>0</v>
      </c>
      <c r="E49">
        <v>2.037570818010138</v>
      </c>
      <c r="F49">
        <v>17.234867309412582</v>
      </c>
      <c r="G49">
        <v>17.244806679256534</v>
      </c>
      <c r="H49">
        <v>17.165291720504918</v>
      </c>
      <c r="I49">
        <v>17.711957061922273</v>
      </c>
      <c r="J49">
        <v>4.9597455521319951</v>
      </c>
      <c r="K49">
        <v>6.3711360699731641</v>
      </c>
      <c r="L49">
        <v>8.1701620117284559</v>
      </c>
      <c r="M49">
        <v>8.4882218467349162</v>
      </c>
      <c r="N49">
        <v>9.3032501739389719</v>
      </c>
      <c r="O49">
        <v>9.879733624888182</v>
      </c>
      <c r="P49">
        <v>9.1939171056555011</v>
      </c>
      <c r="Q49">
        <v>9.174038365967597</v>
      </c>
    </row>
    <row r="50" spans="2:17" x14ac:dyDescent="0.25">
      <c r="B50">
        <v>0.32669406681420593</v>
      </c>
      <c r="C50">
        <v>0.9906207187269469</v>
      </c>
      <c r="D50">
        <v>0</v>
      </c>
      <c r="E50">
        <v>1.601854779218042</v>
      </c>
      <c r="F50">
        <v>23.226894298661609</v>
      </c>
      <c r="G50">
        <v>21.603962482874909</v>
      </c>
      <c r="H50">
        <v>21.783117293708504</v>
      </c>
      <c r="I50">
        <v>21.287806934345031</v>
      </c>
      <c r="J50">
        <v>8.5151227737380122</v>
      </c>
      <c r="K50">
        <v>9.5900516387395918</v>
      </c>
      <c r="L50">
        <v>11.666139740752451</v>
      </c>
      <c r="M50">
        <v>12.351143429233851</v>
      </c>
      <c r="N50">
        <v>14.701233006639267</v>
      </c>
      <c r="O50">
        <v>12.540836758351775</v>
      </c>
      <c r="P50">
        <v>13.373379702813784</v>
      </c>
      <c r="Q50">
        <v>12.698914532616715</v>
      </c>
    </row>
    <row r="51" spans="2:17" x14ac:dyDescent="0.25">
      <c r="B51">
        <v>1.253819407860078</v>
      </c>
      <c r="C51">
        <v>2.8237277420714362</v>
      </c>
      <c r="D51">
        <v>0</v>
      </c>
      <c r="E51">
        <v>1.9808239384680224</v>
      </c>
      <c r="F51">
        <v>23.295753872089346</v>
      </c>
      <c r="G51">
        <v>22.768938994837214</v>
      </c>
      <c r="H51">
        <v>22.895374565377725</v>
      </c>
      <c r="I51">
        <v>21.862817405963543</v>
      </c>
      <c r="J51">
        <v>10.588979032767885</v>
      </c>
      <c r="K51">
        <v>10.99989463702455</v>
      </c>
      <c r="L51">
        <v>13.928985354546414</v>
      </c>
      <c r="M51">
        <v>14.339900958803076</v>
      </c>
      <c r="N51">
        <v>17.816879148667159</v>
      </c>
      <c r="O51">
        <v>15.814982615109049</v>
      </c>
      <c r="P51">
        <v>16.33126119481614</v>
      </c>
      <c r="Q51">
        <v>16.942366452428619</v>
      </c>
    </row>
    <row r="52" spans="2:17" x14ac:dyDescent="0.25">
      <c r="B52">
        <v>0</v>
      </c>
      <c r="C52">
        <v>2.8544243577545196</v>
      </c>
      <c r="D52">
        <v>1.6703668463896819</v>
      </c>
      <c r="E52">
        <v>3.8693307960672376</v>
      </c>
      <c r="F52">
        <v>21.9050639602495</v>
      </c>
      <c r="G52">
        <v>20.509567607569508</v>
      </c>
      <c r="H52">
        <v>21.175599957712233</v>
      </c>
      <c r="I52">
        <v>20.498995665503752</v>
      </c>
      <c r="J52">
        <v>6.1105825140078229</v>
      </c>
      <c r="K52">
        <v>7.6012263452796285</v>
      </c>
      <c r="L52">
        <v>10.307643514113543</v>
      </c>
      <c r="M52">
        <v>10.149064383127181</v>
      </c>
      <c r="N52">
        <v>13.701236917221692</v>
      </c>
      <c r="O52">
        <v>12.96120097261867</v>
      </c>
      <c r="P52">
        <v>12.792049899566551</v>
      </c>
      <c r="Q52">
        <v>10.815096733269902</v>
      </c>
    </row>
    <row r="53" spans="2:17" x14ac:dyDescent="0.25">
      <c r="B53">
        <v>1.1015782226459061</v>
      </c>
      <c r="C53">
        <v>1.7476962186209088</v>
      </c>
      <c r="D53">
        <v>0</v>
      </c>
      <c r="E53">
        <v>1.5782226459061539</v>
      </c>
      <c r="F53">
        <v>15.030187480139814</v>
      </c>
      <c r="G53">
        <v>15.697489672704162</v>
      </c>
      <c r="H53">
        <v>15.136108463086536</v>
      </c>
      <c r="I53">
        <v>16.470712848215232</v>
      </c>
      <c r="J53">
        <v>3.6648660099565724</v>
      </c>
      <c r="K53">
        <v>3.8449316809659995</v>
      </c>
      <c r="L53">
        <v>4.9359178053172332</v>
      </c>
      <c r="M53">
        <v>6.4823641563393704</v>
      </c>
      <c r="N53">
        <v>6.3976273699819934</v>
      </c>
      <c r="O53">
        <v>5.9421671433110896</v>
      </c>
      <c r="P53">
        <v>7.8593369346467528</v>
      </c>
      <c r="Q53">
        <v>9.2786781061328245</v>
      </c>
    </row>
    <row r="54" spans="2:17" x14ac:dyDescent="0.25">
      <c r="B54">
        <v>1.444777397260274</v>
      </c>
      <c r="C54">
        <v>1.5946061643835618</v>
      </c>
      <c r="D54">
        <v>0</v>
      </c>
      <c r="E54">
        <v>1.327054794520548</v>
      </c>
      <c r="F54">
        <v>21.414811643835616</v>
      </c>
      <c r="G54">
        <v>19.135273972602739</v>
      </c>
      <c r="H54">
        <v>20.93321917808219</v>
      </c>
      <c r="I54">
        <v>19.199486301369863</v>
      </c>
      <c r="J54">
        <v>5.6185787671232879</v>
      </c>
      <c r="K54">
        <v>7.9302226027397253</v>
      </c>
      <c r="L54">
        <v>8.5509417808219172</v>
      </c>
      <c r="M54">
        <v>9.6853595890410951</v>
      </c>
      <c r="N54">
        <v>15.43236301369863</v>
      </c>
      <c r="O54">
        <v>12.31806506849315</v>
      </c>
      <c r="P54">
        <v>11.065924657534246</v>
      </c>
      <c r="Q54">
        <v>10.830479452054794</v>
      </c>
    </row>
    <row r="55" spans="2:17" x14ac:dyDescent="0.25">
      <c r="B55">
        <v>0</v>
      </c>
      <c r="C55">
        <v>1.5953663245605123</v>
      </c>
      <c r="D55">
        <v>0.20323137892490603</v>
      </c>
      <c r="E55">
        <v>0.81292551569962412</v>
      </c>
      <c r="F55">
        <v>17.1832130881008</v>
      </c>
      <c r="G55">
        <v>17.660806828574334</v>
      </c>
      <c r="H55">
        <v>17.762422518036786</v>
      </c>
      <c r="I55">
        <v>17.498221725434409</v>
      </c>
      <c r="J55">
        <v>5.2636927141550656</v>
      </c>
      <c r="K55">
        <v>2.540392236561325</v>
      </c>
      <c r="L55">
        <v>7.3671374860278434</v>
      </c>
      <c r="M55">
        <v>7.0114825729092569</v>
      </c>
      <c r="N55">
        <v>9.7347830505029975</v>
      </c>
      <c r="O55">
        <v>8.7592724316634492</v>
      </c>
      <c r="P55">
        <v>10.100599532567829</v>
      </c>
      <c r="Q55">
        <v>9.8059140331267134</v>
      </c>
    </row>
    <row r="56" spans="2:17" x14ac:dyDescent="0.25">
      <c r="B56">
        <v>0</v>
      </c>
      <c r="C56">
        <v>1.64021164021164</v>
      </c>
      <c r="D56">
        <v>0.55026455026455035</v>
      </c>
      <c r="E56">
        <v>1.7671957671957672</v>
      </c>
      <c r="F56">
        <v>18.730158730158731</v>
      </c>
      <c r="G56">
        <v>18.402116402116402</v>
      </c>
      <c r="H56">
        <v>18.613756613756614</v>
      </c>
      <c r="I56">
        <v>18.656084656084655</v>
      </c>
      <c r="J56">
        <v>8.3280423280423275</v>
      </c>
      <c r="K56">
        <v>7.8412698412698409</v>
      </c>
      <c r="L56">
        <v>10.571428571428571</v>
      </c>
      <c r="M56">
        <v>11.386243386243386</v>
      </c>
      <c r="N56">
        <v>12.253968253968255</v>
      </c>
      <c r="O56">
        <v>11.375661375661375</v>
      </c>
      <c r="P56">
        <v>13.460317460317462</v>
      </c>
      <c r="Q56">
        <v>12.846560846560848</v>
      </c>
    </row>
    <row r="57" spans="2:17" x14ac:dyDescent="0.25">
      <c r="B57">
        <v>0</v>
      </c>
      <c r="C57">
        <v>0.84240805424286003</v>
      </c>
      <c r="D57">
        <v>0.23628518594616807</v>
      </c>
      <c r="E57">
        <v>1.1506061228682967</v>
      </c>
      <c r="F57">
        <v>15.430449969180193</v>
      </c>
      <c r="G57">
        <v>15.183891514279843</v>
      </c>
      <c r="H57">
        <v>15.091432093692214</v>
      </c>
      <c r="I57">
        <v>14.906513252516952</v>
      </c>
      <c r="J57">
        <v>4.1093075816724882</v>
      </c>
      <c r="K57">
        <v>5.5886583110745836</v>
      </c>
      <c r="L57">
        <v>5.6913910006163961</v>
      </c>
      <c r="M57">
        <v>6.1434148346003701</v>
      </c>
      <c r="N57">
        <v>11.44442161495788</v>
      </c>
      <c r="O57">
        <v>12.348469282925826</v>
      </c>
      <c r="P57">
        <v>10.417094719539758</v>
      </c>
      <c r="Q57">
        <v>10.386274912677214</v>
      </c>
    </row>
    <row r="58" spans="2:17" x14ac:dyDescent="0.25">
      <c r="B58">
        <v>0.95286365940192597</v>
      </c>
      <c r="C58">
        <v>1.8449062341611759</v>
      </c>
      <c r="D58">
        <v>0</v>
      </c>
      <c r="E58">
        <v>1.7840851495184999</v>
      </c>
      <c r="F58">
        <v>19.685757729346172</v>
      </c>
      <c r="G58">
        <v>17.942219969589456</v>
      </c>
      <c r="H58">
        <v>19.229599594526103</v>
      </c>
      <c r="I58">
        <v>19.483020780537252</v>
      </c>
      <c r="J58">
        <v>6.6497719209325901</v>
      </c>
      <c r="K58">
        <v>6.5078560567663448</v>
      </c>
      <c r="L58">
        <v>11.373542828180435</v>
      </c>
      <c r="M58">
        <v>11.2113532691333</v>
      </c>
      <c r="N58">
        <v>10.593005575266092</v>
      </c>
      <c r="O58">
        <v>8.8697415103902681</v>
      </c>
      <c r="P58">
        <v>11.667511403953371</v>
      </c>
      <c r="Q58">
        <v>8.43385707045109</v>
      </c>
    </row>
    <row r="59" spans="2:17" x14ac:dyDescent="0.25">
      <c r="B59">
        <v>0</v>
      </c>
      <c r="C59">
        <v>0.86206896551724133</v>
      </c>
      <c r="D59">
        <v>0.21050521251002405</v>
      </c>
      <c r="E59">
        <v>1.483560545308741</v>
      </c>
      <c r="F59">
        <v>20.288692862870892</v>
      </c>
      <c r="G59">
        <v>19.496792301523659</v>
      </c>
      <c r="H59">
        <v>20.008019246190859</v>
      </c>
      <c r="I59">
        <v>20.27866880513232</v>
      </c>
      <c r="J59">
        <v>4.9619085805934242</v>
      </c>
      <c r="K59">
        <v>3.4282277465918205</v>
      </c>
      <c r="L59">
        <v>5.4631114675220527</v>
      </c>
      <c r="M59">
        <v>5.2626303127506011</v>
      </c>
      <c r="N59">
        <v>10.475140336808341</v>
      </c>
      <c r="O59">
        <v>11.277064955894147</v>
      </c>
      <c r="P59">
        <v>10.114274258219726</v>
      </c>
      <c r="Q59">
        <v>9.15196471531676</v>
      </c>
    </row>
    <row r="60" spans="2:17" x14ac:dyDescent="0.25">
      <c r="B60">
        <v>7.9294280899990091E-2</v>
      </c>
      <c r="C60">
        <v>1.0605610070373674</v>
      </c>
      <c r="D60">
        <v>0</v>
      </c>
      <c r="E60">
        <v>1.7940331053622756</v>
      </c>
      <c r="F60">
        <v>13.926058083060761</v>
      </c>
      <c r="G60">
        <v>13.470115967885816</v>
      </c>
      <c r="H60">
        <v>13.123203488948359</v>
      </c>
      <c r="I60">
        <v>14.074734859748242</v>
      </c>
      <c r="J60">
        <v>3.6376251362870455</v>
      </c>
      <c r="K60">
        <v>3.568242640499554</v>
      </c>
      <c r="L60">
        <v>2.5968876994746757</v>
      </c>
      <c r="M60">
        <v>2.7852116166121519</v>
      </c>
      <c r="N60">
        <v>7.1463970661116063</v>
      </c>
      <c r="O60">
        <v>4.3611854494994553</v>
      </c>
      <c r="P60">
        <v>6.274159976211716</v>
      </c>
      <c r="Q60">
        <v>5.6001585885618006</v>
      </c>
    </row>
    <row r="61" spans="2:17" x14ac:dyDescent="0.25">
      <c r="B61">
        <v>1.1520517947253166</v>
      </c>
      <c r="C61">
        <v>2.3612301247262688</v>
      </c>
      <c r="D61">
        <v>0</v>
      </c>
      <c r="E61">
        <v>1.3043892221270112</v>
      </c>
      <c r="F61">
        <v>14.595829762924877</v>
      </c>
      <c r="G61">
        <v>13.31048271922308</v>
      </c>
      <c r="H61">
        <v>15.033799866704751</v>
      </c>
      <c r="I61">
        <v>14.51966104922403</v>
      </c>
      <c r="J61">
        <v>4.8176711415785967</v>
      </c>
      <c r="K61">
        <v>2.3802723031514805</v>
      </c>
      <c r="L61">
        <v>6.7694944301628102</v>
      </c>
      <c r="M61">
        <v>4.9890507474055035</v>
      </c>
      <c r="N61">
        <v>5.1413881748071981</v>
      </c>
      <c r="O61">
        <v>6.3124821479577262</v>
      </c>
      <c r="P61">
        <v>9.3401885175664106</v>
      </c>
      <c r="Q61">
        <v>9.9685804055984004</v>
      </c>
    </row>
    <row r="62" spans="2:17" x14ac:dyDescent="0.25">
      <c r="B62">
        <v>1.3736853402017599</v>
      </c>
      <c r="C62">
        <v>2.1463833440652502</v>
      </c>
      <c r="D62">
        <v>0</v>
      </c>
      <c r="E62">
        <v>2.1678471775059025</v>
      </c>
      <c r="F62">
        <v>22.376046361880231</v>
      </c>
      <c r="G62">
        <v>21.23846318952565</v>
      </c>
      <c r="H62">
        <v>22.440437862202188</v>
      </c>
      <c r="I62">
        <v>21.775059025541964</v>
      </c>
      <c r="J62">
        <v>7.3084352865421769</v>
      </c>
      <c r="K62">
        <v>8.1884524576089284</v>
      </c>
      <c r="L62">
        <v>7.6840523717535953</v>
      </c>
      <c r="M62">
        <v>10.334835801674179</v>
      </c>
      <c r="N62">
        <v>13.47928740072977</v>
      </c>
      <c r="O62">
        <v>11.687057308435286</v>
      </c>
      <c r="P62">
        <v>14.155398154110324</v>
      </c>
      <c r="Q62">
        <v>12.10560206052801</v>
      </c>
    </row>
    <row r="63" spans="2:17" x14ac:dyDescent="0.25">
      <c r="B63">
        <v>0.80991900809919015</v>
      </c>
      <c r="C63">
        <v>1.83981601839816</v>
      </c>
      <c r="D63">
        <v>0</v>
      </c>
      <c r="E63">
        <v>0.89991000899910001</v>
      </c>
      <c r="F63">
        <v>18.8981101889811</v>
      </c>
      <c r="G63">
        <v>17.648235176482352</v>
      </c>
      <c r="H63">
        <v>17.718228177182283</v>
      </c>
      <c r="I63">
        <v>18.058194180581939</v>
      </c>
      <c r="J63">
        <v>6.269373062693731</v>
      </c>
      <c r="K63">
        <v>5.3294670532946702</v>
      </c>
      <c r="L63">
        <v>6.0193980601939803</v>
      </c>
      <c r="M63">
        <v>7.9192080791920807</v>
      </c>
      <c r="N63">
        <v>12.618738126187381</v>
      </c>
      <c r="O63">
        <v>11.908809119088092</v>
      </c>
      <c r="P63">
        <v>10.80891910808919</v>
      </c>
      <c r="Q63">
        <v>8.7591240875912408</v>
      </c>
    </row>
    <row r="64" spans="2:17" x14ac:dyDescent="0.25">
      <c r="B64">
        <v>0.93702770780856415</v>
      </c>
      <c r="C64">
        <v>2.2770780856423172</v>
      </c>
      <c r="D64">
        <v>0</v>
      </c>
      <c r="E64">
        <v>2.0151133501259446</v>
      </c>
      <c r="F64">
        <v>15.2544080604534</v>
      </c>
      <c r="G64">
        <v>13.843828715365239</v>
      </c>
      <c r="H64">
        <v>15.677581863979848</v>
      </c>
      <c r="I64">
        <v>16.574307304785894</v>
      </c>
      <c r="J64">
        <v>6.8916876574307295</v>
      </c>
      <c r="K64">
        <v>6.4181360201511328</v>
      </c>
      <c r="L64">
        <v>4.2015113350125946</v>
      </c>
      <c r="M64">
        <v>4.0302267002518892</v>
      </c>
      <c r="N64">
        <v>10.871536523929471</v>
      </c>
      <c r="O64">
        <v>8.7355163727959688</v>
      </c>
      <c r="P64">
        <v>9.9546599496221653</v>
      </c>
      <c r="Q64">
        <v>9.158690176322418</v>
      </c>
    </row>
    <row r="65" spans="2:17" x14ac:dyDescent="0.25">
      <c r="B65">
        <v>0.91106739828139571</v>
      </c>
      <c r="C65">
        <v>2.2776684957034892</v>
      </c>
      <c r="D65">
        <v>0</v>
      </c>
      <c r="E65">
        <v>1.801428719329123</v>
      </c>
      <c r="F65">
        <v>20.819960658453258</v>
      </c>
      <c r="G65">
        <v>20.851019774303758</v>
      </c>
      <c r="H65">
        <v>19.577596024433173</v>
      </c>
      <c r="I65">
        <v>20.954550160472099</v>
      </c>
      <c r="J65">
        <v>8.8207889015426026</v>
      </c>
      <c r="K65">
        <v>8.1892535459157259</v>
      </c>
      <c r="L65">
        <v>11.957759602443318</v>
      </c>
      <c r="M65">
        <v>11.398695517134279</v>
      </c>
      <c r="N65">
        <v>12.496117610518686</v>
      </c>
      <c r="O65">
        <v>13.707423128688271</v>
      </c>
      <c r="P65">
        <v>9.0899679055802878</v>
      </c>
      <c r="Q65">
        <v>12.765296614556373</v>
      </c>
    </row>
    <row r="66" spans="2:17" x14ac:dyDescent="0.25">
      <c r="B66">
        <v>0.5112910097997444</v>
      </c>
      <c r="C66">
        <v>1.0864933958244567</v>
      </c>
      <c r="D66">
        <v>0</v>
      </c>
      <c r="E66">
        <v>0.84149978696207928</v>
      </c>
      <c r="F66">
        <v>23.391563698338306</v>
      </c>
      <c r="G66">
        <v>21.783127396676608</v>
      </c>
      <c r="H66">
        <v>22.496804431188753</v>
      </c>
      <c r="I66">
        <v>23.530038346825734</v>
      </c>
      <c r="J66">
        <v>9.9062633148700474</v>
      </c>
      <c r="K66">
        <v>6.8704729441840655</v>
      </c>
      <c r="L66">
        <v>12.42011077971879</v>
      </c>
      <c r="M66">
        <v>9.1606305922454201</v>
      </c>
      <c r="N66">
        <v>12.729015764806134</v>
      </c>
      <c r="O66">
        <v>12.313591819343843</v>
      </c>
      <c r="P66">
        <v>16.382616105666809</v>
      </c>
      <c r="Q66">
        <v>15.072432893054962</v>
      </c>
    </row>
    <row r="67" spans="2:17" x14ac:dyDescent="0.25">
      <c r="B67">
        <v>0.74126726238830221</v>
      </c>
      <c r="C67">
        <v>1.2083671811535337</v>
      </c>
      <c r="D67">
        <v>0</v>
      </c>
      <c r="E67">
        <v>2.2745735174654751</v>
      </c>
      <c r="F67">
        <v>16.785134037367992</v>
      </c>
      <c r="G67">
        <v>16.389114541023559</v>
      </c>
      <c r="H67">
        <v>16.582047116165718</v>
      </c>
      <c r="I67">
        <v>16.785134037367992</v>
      </c>
      <c r="J67">
        <v>5.5239642567018681</v>
      </c>
      <c r="K67">
        <v>7.199431356620634</v>
      </c>
      <c r="L67">
        <v>8.5601137286758728</v>
      </c>
      <c r="M67">
        <v>8.8038180341186028</v>
      </c>
      <c r="N67">
        <v>11.037774167343622</v>
      </c>
      <c r="O67">
        <v>11.647034930950447</v>
      </c>
      <c r="P67">
        <v>11.058082859463852</v>
      </c>
      <c r="Q67">
        <v>11.890739236393175</v>
      </c>
    </row>
    <row r="68" spans="2:17" x14ac:dyDescent="0.25">
      <c r="B68">
        <v>0</v>
      </c>
      <c r="C68">
        <v>1.8686919156590387</v>
      </c>
      <c r="D68">
        <v>0.61956630358748876</v>
      </c>
      <c r="E68">
        <v>1.3790346757269911</v>
      </c>
      <c r="F68">
        <v>18.037373838313179</v>
      </c>
      <c r="G68">
        <v>18.047366843209751</v>
      </c>
      <c r="H68">
        <v>17.647646647346857</v>
      </c>
      <c r="I68">
        <v>17.627660637553713</v>
      </c>
      <c r="J68">
        <v>6.0257819526331566</v>
      </c>
      <c r="K68">
        <v>4.8665933846307592</v>
      </c>
      <c r="L68">
        <v>4.2570200859398426</v>
      </c>
      <c r="M68">
        <v>5.4361946637353853</v>
      </c>
      <c r="N68">
        <v>11.671829719196563</v>
      </c>
      <c r="O68">
        <v>11.531927650644549</v>
      </c>
      <c r="P68">
        <v>9.6132707105026487</v>
      </c>
      <c r="Q68">
        <v>11.342060557609674</v>
      </c>
    </row>
    <row r="69" spans="2:17" x14ac:dyDescent="0.25">
      <c r="B69">
        <v>0.43223217042297002</v>
      </c>
      <c r="C69">
        <v>1.5231038386333229</v>
      </c>
      <c r="D69">
        <v>0</v>
      </c>
      <c r="E69">
        <v>1.1217453946691367</v>
      </c>
      <c r="F69">
        <v>22.085005660183185</v>
      </c>
      <c r="G69">
        <v>21.066172687043327</v>
      </c>
      <c r="H69">
        <v>21.982093238653906</v>
      </c>
      <c r="I69">
        <v>21.035298960584541</v>
      </c>
      <c r="J69">
        <v>6.1953277760625713</v>
      </c>
      <c r="K69">
        <v>5.9071729957805905</v>
      </c>
      <c r="L69">
        <v>9.1180405474940827</v>
      </c>
      <c r="M69">
        <v>8.6034784398476898</v>
      </c>
      <c r="N69">
        <v>12.49356797365442</v>
      </c>
      <c r="O69">
        <v>11.62910363280848</v>
      </c>
      <c r="P69">
        <v>10.960172892868169</v>
      </c>
      <c r="Q69">
        <v>12.246578161984152</v>
      </c>
    </row>
    <row r="70" spans="2:17" x14ac:dyDescent="0.25">
      <c r="B70">
        <v>0.21461530207103766</v>
      </c>
      <c r="C70">
        <v>1.1696533962871554</v>
      </c>
      <c r="D70">
        <v>0</v>
      </c>
      <c r="E70">
        <v>2.2534606717458954</v>
      </c>
      <c r="F70">
        <v>16.943878098508424</v>
      </c>
      <c r="G70">
        <v>14.926494259040672</v>
      </c>
      <c r="H70">
        <v>16.139070715742033</v>
      </c>
      <c r="I70">
        <v>14.593840540830561</v>
      </c>
      <c r="J70">
        <v>5.5048824981221163</v>
      </c>
      <c r="K70">
        <v>4.1849983903852346</v>
      </c>
      <c r="L70">
        <v>9.1748041635368605</v>
      </c>
      <c r="M70">
        <v>6.170189934542333</v>
      </c>
      <c r="N70">
        <v>8.9387273312587183</v>
      </c>
      <c r="O70">
        <v>13.048610365919089</v>
      </c>
      <c r="P70">
        <v>8.5309582573237464</v>
      </c>
      <c r="Q70">
        <v>11.503380191007619</v>
      </c>
    </row>
    <row r="71" spans="2:17" x14ac:dyDescent="0.25">
      <c r="B71">
        <v>0</v>
      </c>
      <c r="C71">
        <v>1.4406608905903686</v>
      </c>
      <c r="D71">
        <v>0.48357848075760623</v>
      </c>
      <c r="E71">
        <v>1.4708845456377191</v>
      </c>
      <c r="F71">
        <v>18.103969373362887</v>
      </c>
      <c r="G71">
        <v>17.136812411847675</v>
      </c>
      <c r="H71">
        <v>18.426355027201289</v>
      </c>
      <c r="I71">
        <v>17.600241789240378</v>
      </c>
      <c r="J71">
        <v>6.2159983880717302</v>
      </c>
      <c r="K71">
        <v>6.9010679024783403</v>
      </c>
      <c r="L71">
        <v>9.7420914769292768</v>
      </c>
      <c r="M71">
        <v>8.7245617570018119</v>
      </c>
      <c r="N71">
        <v>11.122305057424944</v>
      </c>
      <c r="O71">
        <v>12.683860568204716</v>
      </c>
      <c r="P71">
        <v>10.517831956477936</v>
      </c>
      <c r="Q71">
        <v>11.676405399959702</v>
      </c>
    </row>
    <row r="72" spans="2:17" x14ac:dyDescent="0.25">
      <c r="B72">
        <v>0.98898858075040785</v>
      </c>
      <c r="C72">
        <v>2.5693311582381728</v>
      </c>
      <c r="D72">
        <v>0</v>
      </c>
      <c r="E72">
        <v>1.519168026101142</v>
      </c>
      <c r="F72">
        <v>21.247960848287111</v>
      </c>
      <c r="G72">
        <v>20.911500815660684</v>
      </c>
      <c r="H72">
        <v>21.44168026101142</v>
      </c>
      <c r="I72">
        <v>21.829119086460032</v>
      </c>
      <c r="J72">
        <v>5.6382544861337678</v>
      </c>
      <c r="K72">
        <v>4.2006525285481242</v>
      </c>
      <c r="L72">
        <v>9.1761827079934744</v>
      </c>
      <c r="M72">
        <v>8.4726753670473087</v>
      </c>
      <c r="N72">
        <v>10.878874388254486</v>
      </c>
      <c r="O72">
        <v>11.612969004893964</v>
      </c>
      <c r="P72">
        <v>12.673327895595431</v>
      </c>
      <c r="Q72">
        <v>11.072593800978794</v>
      </c>
    </row>
    <row r="73" spans="2:17" x14ac:dyDescent="0.25">
      <c r="B73">
        <v>0.3500583430571762</v>
      </c>
      <c r="C73">
        <v>0.93348891481913643</v>
      </c>
      <c r="D73">
        <v>0.15911742866235282</v>
      </c>
      <c r="E73">
        <v>0</v>
      </c>
      <c r="F73">
        <v>23.422085499098337</v>
      </c>
      <c r="G73">
        <v>22.584067041476612</v>
      </c>
      <c r="H73">
        <v>23.146281956083588</v>
      </c>
      <c r="I73">
        <v>21.597538983770022</v>
      </c>
      <c r="J73">
        <v>9.9077118913758344</v>
      </c>
      <c r="K73">
        <v>9.2712421767264246</v>
      </c>
      <c r="L73">
        <v>9.4515752625437575</v>
      </c>
      <c r="M73">
        <v>10.947279091969873</v>
      </c>
      <c r="N73">
        <v>19.868462925639122</v>
      </c>
      <c r="O73">
        <v>18.351543439058023</v>
      </c>
      <c r="P73">
        <v>19.582051554046885</v>
      </c>
      <c r="Q73">
        <v>22.021852126869629</v>
      </c>
    </row>
    <row r="74" spans="2:17" x14ac:dyDescent="0.25">
      <c r="B74">
        <v>0</v>
      </c>
      <c r="C74">
        <v>1.4195107218363032</v>
      </c>
      <c r="D74">
        <v>0.62418201953085672</v>
      </c>
      <c r="E74">
        <v>1.4195107218363032</v>
      </c>
      <c r="F74">
        <v>18.644920970502366</v>
      </c>
      <c r="G74">
        <v>17.909996979764422</v>
      </c>
      <c r="H74">
        <v>17.607973421926911</v>
      </c>
      <c r="I74">
        <v>17.950266787476092</v>
      </c>
      <c r="J74">
        <v>5.0538608678143557</v>
      </c>
      <c r="K74">
        <v>6.2921574549481525</v>
      </c>
      <c r="L74">
        <v>8.0237591865498832</v>
      </c>
      <c r="M74">
        <v>7.0673512533977645</v>
      </c>
      <c r="N74">
        <v>11.879593274942112</v>
      </c>
      <c r="O74">
        <v>13.369576160273835</v>
      </c>
      <c r="P74">
        <v>10.288935870331219</v>
      </c>
      <c r="Q74">
        <v>10.349340581898721</v>
      </c>
    </row>
    <row r="75" spans="2:17" x14ac:dyDescent="0.25">
      <c r="B75">
        <v>0</v>
      </c>
      <c r="C75">
        <v>1.2344439983942193</v>
      </c>
      <c r="D75">
        <v>0.1304696908871939</v>
      </c>
      <c r="E75">
        <v>1.3348052990766761</v>
      </c>
      <c r="F75">
        <v>15.616218386190283</v>
      </c>
      <c r="G75">
        <v>14.893617021276595</v>
      </c>
      <c r="H75">
        <v>15.204737053392211</v>
      </c>
      <c r="I75">
        <v>14.843436370935366</v>
      </c>
      <c r="J75">
        <v>4.6969088719389802</v>
      </c>
      <c r="K75">
        <v>4.8073063026896827</v>
      </c>
      <c r="L75">
        <v>8.1192292252107592</v>
      </c>
      <c r="M75">
        <v>10.55800883179446</v>
      </c>
      <c r="N75">
        <v>12.264150943396226</v>
      </c>
      <c r="O75">
        <v>9.4941790445604184</v>
      </c>
      <c r="P75">
        <v>7.527097551184263</v>
      </c>
      <c r="Q75">
        <v>10.407466880770775</v>
      </c>
    </row>
    <row r="76" spans="2:17" x14ac:dyDescent="0.25">
      <c r="B76">
        <v>0.62939263610615759</v>
      </c>
      <c r="C76">
        <v>1.2168257631385713</v>
      </c>
      <c r="D76">
        <v>0</v>
      </c>
      <c r="E76">
        <v>1.8252386447078568</v>
      </c>
      <c r="F76">
        <v>23.895940417497116</v>
      </c>
      <c r="G76">
        <v>22.395887968110774</v>
      </c>
      <c r="H76">
        <v>23.423895940417498</v>
      </c>
      <c r="I76">
        <v>23.948389803839294</v>
      </c>
      <c r="J76">
        <v>10.363998741214727</v>
      </c>
      <c r="K76">
        <v>9.5772579460820317</v>
      </c>
      <c r="L76">
        <v>8.5492499737753072</v>
      </c>
      <c r="M76">
        <v>8.9268855554390019</v>
      </c>
      <c r="N76">
        <v>16.07049197524389</v>
      </c>
      <c r="O76">
        <v>15.26277142557432</v>
      </c>
      <c r="P76">
        <v>14.654358544005037</v>
      </c>
      <c r="Q76">
        <v>15.766285534459247</v>
      </c>
    </row>
    <row r="77" spans="2:17" x14ac:dyDescent="0.25">
      <c r="B77">
        <v>0.46277665995975853</v>
      </c>
      <c r="C77">
        <v>1.0261569416498992</v>
      </c>
      <c r="D77">
        <v>0</v>
      </c>
      <c r="E77">
        <v>1.1066398390342052</v>
      </c>
      <c r="F77">
        <v>17.837022132796783</v>
      </c>
      <c r="G77">
        <v>17.283702213279678</v>
      </c>
      <c r="H77">
        <v>17.917505030181086</v>
      </c>
      <c r="I77">
        <v>16.991951710261567</v>
      </c>
      <c r="J77">
        <v>5.1006036217303823</v>
      </c>
      <c r="K77">
        <v>6.3983903420523136</v>
      </c>
      <c r="L77">
        <v>5.2515090543259557</v>
      </c>
      <c r="M77">
        <v>5.0301810865191152</v>
      </c>
      <c r="N77">
        <v>10.28169014084507</v>
      </c>
      <c r="O77">
        <v>15.06036217303823</v>
      </c>
      <c r="P77">
        <v>10.533199195171026</v>
      </c>
      <c r="Q77">
        <v>13.008048289738431</v>
      </c>
    </row>
    <row r="78" spans="2:17" x14ac:dyDescent="0.25">
      <c r="B78">
        <v>0</v>
      </c>
      <c r="C78">
        <v>1.3683579704354774</v>
      </c>
      <c r="D78">
        <v>0.13983220135836996</v>
      </c>
      <c r="E78">
        <v>1.4982021574111066</v>
      </c>
      <c r="F78">
        <v>18.068318018377948</v>
      </c>
      <c r="G78">
        <v>17.888533759488613</v>
      </c>
      <c r="H78">
        <v>18.138234119057131</v>
      </c>
      <c r="I78">
        <v>17.459049141030764</v>
      </c>
      <c r="J78">
        <v>4.0751098681582105</v>
      </c>
      <c r="K78">
        <v>3.1262485017978423</v>
      </c>
      <c r="L78">
        <v>6.8917299240910905</v>
      </c>
      <c r="M78">
        <v>5.8429884139033161</v>
      </c>
      <c r="N78">
        <v>10.876947662804634</v>
      </c>
      <c r="O78">
        <v>11.755892928485817</v>
      </c>
      <c r="P78">
        <v>10.986815821014781</v>
      </c>
      <c r="Q78">
        <v>11.94566520175789</v>
      </c>
    </row>
    <row r="79" spans="2:17" x14ac:dyDescent="0.25">
      <c r="B79">
        <v>0.18505191734347692</v>
      </c>
      <c r="C79">
        <v>1.9738871183304203</v>
      </c>
      <c r="D79">
        <v>0</v>
      </c>
      <c r="E79">
        <v>1.5626606353449164</v>
      </c>
      <c r="F79">
        <v>18.59771769301943</v>
      </c>
      <c r="G79">
        <v>18.525753058496967</v>
      </c>
      <c r="H79">
        <v>18.607998355094068</v>
      </c>
      <c r="I79">
        <v>18.474349748123778</v>
      </c>
      <c r="J79">
        <v>8.2553716459339981</v>
      </c>
      <c r="K79">
        <v>10.393749357458621</v>
      </c>
      <c r="L79">
        <v>8.2348103217847228</v>
      </c>
      <c r="M79">
        <v>8.2450909838593596</v>
      </c>
      <c r="N79">
        <v>18.577156368870153</v>
      </c>
      <c r="O79">
        <v>13.755525855865116</v>
      </c>
      <c r="P79">
        <v>12.902230903670198</v>
      </c>
      <c r="Q79">
        <v>12.079777937699188</v>
      </c>
    </row>
    <row r="80" spans="2:17" x14ac:dyDescent="0.25">
      <c r="B80">
        <v>0.13516323559991683</v>
      </c>
      <c r="C80">
        <v>1.0917030567685588</v>
      </c>
      <c r="D80">
        <v>0</v>
      </c>
      <c r="E80">
        <v>1.5283842794759825</v>
      </c>
      <c r="F80">
        <v>20.035350384695363</v>
      </c>
      <c r="G80">
        <v>19.255562487003537</v>
      </c>
      <c r="H80">
        <v>19.265959658972758</v>
      </c>
      <c r="I80">
        <v>18.850072780203782</v>
      </c>
      <c r="J80">
        <v>6.3942607610729878</v>
      </c>
      <c r="K80">
        <v>7.2884175504262831</v>
      </c>
      <c r="L80">
        <v>8.1617799958411315</v>
      </c>
      <c r="M80">
        <v>7.7770846329798289</v>
      </c>
      <c r="N80">
        <v>14.140153878145146</v>
      </c>
      <c r="O80">
        <v>13.245997088791849</v>
      </c>
      <c r="P80">
        <v>14.940736119775423</v>
      </c>
      <c r="Q80">
        <v>14.358494489498858</v>
      </c>
    </row>
    <row r="81" spans="1:17" x14ac:dyDescent="0.25">
      <c r="B81">
        <v>0.66365007541478127</v>
      </c>
      <c r="C81">
        <v>2.1920563097033683</v>
      </c>
      <c r="D81">
        <v>0</v>
      </c>
      <c r="E81">
        <v>1.3474107591754652</v>
      </c>
      <c r="F81">
        <v>17.647058823529413</v>
      </c>
      <c r="G81">
        <v>18.330819507290094</v>
      </c>
      <c r="H81">
        <v>16.038210155857215</v>
      </c>
      <c r="I81">
        <v>17.083961789844142</v>
      </c>
      <c r="J81">
        <v>5.6510809451985926</v>
      </c>
      <c r="K81">
        <v>4.6254399195575671</v>
      </c>
      <c r="L81">
        <v>7.9638009049773748</v>
      </c>
      <c r="M81">
        <v>8.4766214177978885</v>
      </c>
      <c r="N81">
        <v>11.654097536450477</v>
      </c>
      <c r="O81">
        <v>12.458521870286576</v>
      </c>
      <c r="P81">
        <v>10.216189039718451</v>
      </c>
      <c r="Q81">
        <v>12.066365007541478</v>
      </c>
    </row>
    <row r="82" spans="1:17" x14ac:dyDescent="0.25">
      <c r="B82">
        <v>0.15625</v>
      </c>
      <c r="C82">
        <v>1.5104166666666667</v>
      </c>
      <c r="D82">
        <v>0</v>
      </c>
      <c r="E82">
        <v>0.35416666666666663</v>
      </c>
      <c r="F82">
        <v>21.34375</v>
      </c>
      <c r="G82">
        <v>20.3125</v>
      </c>
      <c r="H82">
        <v>20.604166666666668</v>
      </c>
      <c r="I82">
        <v>19.927083333333336</v>
      </c>
      <c r="J82">
        <v>6.385416666666667</v>
      </c>
      <c r="K82">
        <v>6.90625</v>
      </c>
      <c r="L82">
        <v>6.625</v>
      </c>
      <c r="M82">
        <v>6.8645833333333339</v>
      </c>
      <c r="N82">
        <v>13.750000000000002</v>
      </c>
      <c r="O82">
        <v>10.1875</v>
      </c>
      <c r="P82">
        <v>11.15625</v>
      </c>
      <c r="Q82">
        <v>11.697916666666666</v>
      </c>
    </row>
    <row r="83" spans="1:17" x14ac:dyDescent="0.25">
      <c r="B83">
        <v>1.0178117048346056</v>
      </c>
      <c r="C83">
        <v>1.9338422391857506</v>
      </c>
      <c r="D83">
        <v>0</v>
      </c>
      <c r="E83">
        <v>1.2111959287531806</v>
      </c>
      <c r="F83">
        <v>20.549618320610687</v>
      </c>
      <c r="G83">
        <v>19.623409669211195</v>
      </c>
      <c r="H83">
        <v>20.671755725190842</v>
      </c>
      <c r="I83">
        <v>20.549618320610687</v>
      </c>
      <c r="J83">
        <v>6.6259541984732824</v>
      </c>
      <c r="K83">
        <v>4.4580152671755728</v>
      </c>
      <c r="L83">
        <v>10.066157760814249</v>
      </c>
      <c r="M83">
        <v>8.9262086513994898</v>
      </c>
      <c r="N83">
        <v>12.111959287531807</v>
      </c>
      <c r="O83">
        <v>12.72264631043257</v>
      </c>
      <c r="P83">
        <v>13.974554707379136</v>
      </c>
      <c r="Q83">
        <v>9.8931297709923669</v>
      </c>
    </row>
    <row r="84" spans="1:17" x14ac:dyDescent="0.25">
      <c r="B84">
        <v>0</v>
      </c>
      <c r="C84">
        <v>1.5027176809122882</v>
      </c>
      <c r="D84">
        <v>0.41564531599701587</v>
      </c>
      <c r="E84">
        <v>1.8331024192688905</v>
      </c>
      <c r="F84">
        <v>21.698817009485239</v>
      </c>
      <c r="G84">
        <v>20.75029308323564</v>
      </c>
      <c r="H84">
        <v>21.229883832462964</v>
      </c>
      <c r="I84">
        <v>20.846211233081107</v>
      </c>
      <c r="J84">
        <v>5.8723222849834809</v>
      </c>
      <c r="K84">
        <v>4.0285622935095384</v>
      </c>
      <c r="L84">
        <v>9.5278695513162113</v>
      </c>
      <c r="M84">
        <v>10.391132899925397</v>
      </c>
      <c r="N84">
        <v>13.130128956623683</v>
      </c>
      <c r="O84">
        <v>11.829905147607375</v>
      </c>
      <c r="P84">
        <v>13.37525311733987</v>
      </c>
      <c r="Q84">
        <v>13.460513694980284</v>
      </c>
    </row>
    <row r="85" spans="1:17" x14ac:dyDescent="0.25">
      <c r="B85">
        <v>0.28056112224448898</v>
      </c>
      <c r="C85">
        <v>1.5230460921843687</v>
      </c>
      <c r="D85">
        <v>0</v>
      </c>
      <c r="E85">
        <v>1.5831663326653307</v>
      </c>
      <c r="F85">
        <v>17.645290581162325</v>
      </c>
      <c r="G85">
        <v>16.873747494989981</v>
      </c>
      <c r="H85">
        <v>17.264529058116231</v>
      </c>
      <c r="I85">
        <v>18.366733466933869</v>
      </c>
      <c r="J85">
        <v>6.9438877755511026</v>
      </c>
      <c r="K85">
        <v>7.5851703406813629</v>
      </c>
      <c r="L85">
        <v>9.4488977955911828</v>
      </c>
      <c r="M85">
        <v>11.022044088176353</v>
      </c>
      <c r="N85">
        <v>11.432865731462925</v>
      </c>
      <c r="O85">
        <v>8.8076152304609217</v>
      </c>
      <c r="P85">
        <v>9.4488977955911828</v>
      </c>
      <c r="Q85">
        <v>13.827655310621243</v>
      </c>
    </row>
    <row r="86" spans="1:17" x14ac:dyDescent="0.25">
      <c r="B86">
        <v>0.70196550340954678</v>
      </c>
      <c r="C86">
        <v>1.8251103088648215</v>
      </c>
      <c r="D86">
        <v>0</v>
      </c>
      <c r="E86">
        <v>2.0256718812675492</v>
      </c>
      <c r="F86">
        <v>13.086642599277978</v>
      </c>
      <c r="G86">
        <v>12.374649017248295</v>
      </c>
      <c r="H86">
        <v>12.655435218612112</v>
      </c>
      <c r="I86">
        <v>12.344564781387886</v>
      </c>
      <c r="J86">
        <v>2.2964300040112313</v>
      </c>
      <c r="K86">
        <v>3.6903329322101888</v>
      </c>
      <c r="L86">
        <v>4.9037304452466906</v>
      </c>
      <c r="M86">
        <v>3.9209787404733252</v>
      </c>
      <c r="N86">
        <v>6.7488969113517845</v>
      </c>
      <c r="O86">
        <v>4.9839550742077821</v>
      </c>
      <c r="P86">
        <v>6.4681107099879664</v>
      </c>
      <c r="Q86">
        <v>7.2001604492579228</v>
      </c>
    </row>
    <row r="87" spans="1:17" x14ac:dyDescent="0.25">
      <c r="B87">
        <v>0.40322580645161288</v>
      </c>
      <c r="C87">
        <v>0</v>
      </c>
      <c r="D87">
        <v>0.51411290322580649</v>
      </c>
      <c r="E87">
        <v>1.1995967741935483</v>
      </c>
      <c r="F87">
        <v>16.885080645161292</v>
      </c>
      <c r="G87">
        <v>16.885080645161292</v>
      </c>
      <c r="H87">
        <v>15.66532258064516</v>
      </c>
      <c r="I87">
        <v>16.733870967741936</v>
      </c>
      <c r="J87">
        <v>6.935483870967742</v>
      </c>
      <c r="K87">
        <v>7.147177419354839</v>
      </c>
      <c r="L87">
        <v>8.2056451612903238</v>
      </c>
      <c r="M87">
        <v>9.4758064516129039</v>
      </c>
      <c r="N87">
        <v>11.411290322580646</v>
      </c>
      <c r="O87">
        <v>10.61491935483871</v>
      </c>
      <c r="P87">
        <v>11.85483870967742</v>
      </c>
      <c r="Q87">
        <v>11.713709677419356</v>
      </c>
    </row>
    <row r="88" spans="1:17" x14ac:dyDescent="0.25">
      <c r="B88">
        <v>0.70026525198938994</v>
      </c>
      <c r="C88">
        <v>1.273209549071618</v>
      </c>
      <c r="D88">
        <v>0</v>
      </c>
      <c r="E88">
        <v>1.1564986737400531</v>
      </c>
      <c r="F88">
        <v>22.376657824933687</v>
      </c>
      <c r="G88">
        <v>23.246684350132625</v>
      </c>
      <c r="H88">
        <v>22.419098143236074</v>
      </c>
      <c r="I88">
        <v>23.289124668435012</v>
      </c>
      <c r="J88">
        <v>8.8381962864721491</v>
      </c>
      <c r="K88">
        <v>9.3474801061007966</v>
      </c>
      <c r="L88">
        <v>10.726790450928382</v>
      </c>
      <c r="M88">
        <v>10.238726790450928</v>
      </c>
      <c r="N88">
        <v>12.350132625994695</v>
      </c>
      <c r="O88">
        <v>13.389920424403181</v>
      </c>
      <c r="P88">
        <v>12.583554376657824</v>
      </c>
      <c r="Q88">
        <v>12.551724137931034</v>
      </c>
    </row>
    <row r="89" spans="1:17" x14ac:dyDescent="0.25">
      <c r="B89">
        <v>0.56657223796033995</v>
      </c>
      <c r="C89">
        <v>1.1634965600971265</v>
      </c>
      <c r="D89">
        <v>0</v>
      </c>
      <c r="E89">
        <v>2.185350060704168</v>
      </c>
      <c r="F89">
        <v>15.287333063537028</v>
      </c>
      <c r="G89">
        <v>13.678672602185349</v>
      </c>
      <c r="H89">
        <v>14.973694860380412</v>
      </c>
      <c r="I89">
        <v>14.336301092675029</v>
      </c>
      <c r="J89">
        <v>3.8344799676244437</v>
      </c>
      <c r="K89">
        <v>5.8073654390934841</v>
      </c>
      <c r="L89">
        <v>5.3723188992310806</v>
      </c>
      <c r="M89">
        <v>5.8377175232699319</v>
      </c>
      <c r="N89">
        <v>7.5677863213273984</v>
      </c>
      <c r="O89">
        <v>8.2962363415621194</v>
      </c>
      <c r="P89">
        <v>8.2152974504249308</v>
      </c>
      <c r="Q89">
        <v>6.9708619991906113</v>
      </c>
    </row>
    <row r="90" spans="1:17" x14ac:dyDescent="0.25">
      <c r="B90">
        <v>1.0604344692679912</v>
      </c>
      <c r="C90">
        <v>2.1517553793884483</v>
      </c>
      <c r="D90">
        <v>0</v>
      </c>
      <c r="E90">
        <v>1.7914135694430147</v>
      </c>
      <c r="F90">
        <v>20.168845876660146</v>
      </c>
      <c r="G90">
        <v>19.345207453927728</v>
      </c>
      <c r="H90">
        <v>21.064552661381654</v>
      </c>
      <c r="I90">
        <v>21.105734582518274</v>
      </c>
      <c r="J90">
        <v>8.751158241531968</v>
      </c>
      <c r="K90">
        <v>7.3612684031710076</v>
      </c>
      <c r="L90">
        <v>9.605683105116853</v>
      </c>
      <c r="M90">
        <v>10.388139606712652</v>
      </c>
      <c r="N90">
        <v>9.8527746319365797</v>
      </c>
      <c r="O90">
        <v>10.295480284155257</v>
      </c>
      <c r="P90">
        <v>13.219396684855347</v>
      </c>
      <c r="Q90">
        <v>12.467826624112014</v>
      </c>
    </row>
    <row r="91" spans="1:17" x14ac:dyDescent="0.25">
      <c r="B91">
        <v>0.73976489663558975</v>
      </c>
      <c r="C91">
        <v>0.89177138224564245</v>
      </c>
      <c r="D91">
        <v>0</v>
      </c>
      <c r="E91">
        <v>0.71949736522091612</v>
      </c>
      <c r="F91">
        <v>19.710174300770166</v>
      </c>
      <c r="G91">
        <v>20.186461289014996</v>
      </c>
      <c r="H91">
        <v>18.656262667207134</v>
      </c>
      <c r="I91">
        <v>19.071747061207944</v>
      </c>
      <c r="J91">
        <v>2.3510336441021482</v>
      </c>
      <c r="K91">
        <v>3.0603972436157276</v>
      </c>
      <c r="L91">
        <v>2.9793271179570326</v>
      </c>
      <c r="M91">
        <v>7.2253749493311714</v>
      </c>
      <c r="N91">
        <v>13.123226591001217</v>
      </c>
      <c r="O91">
        <v>12.04904742602351</v>
      </c>
      <c r="P91">
        <v>12.484799351438996</v>
      </c>
      <c r="Q91">
        <v>14.126469396027563</v>
      </c>
    </row>
    <row r="92" spans="1:17" x14ac:dyDescent="0.25">
      <c r="A92" t="s">
        <v>102</v>
      </c>
      <c r="B92">
        <f>AVERAGE(B2:B91)</f>
        <v>0.48093059431822271</v>
      </c>
      <c r="C92">
        <f t="shared" ref="C92:Q92" si="0">AVERAGE(C2:C91)</f>
        <v>1.5303006301204878</v>
      </c>
      <c r="D92">
        <f t="shared" si="0"/>
        <v>0.17875132413669118</v>
      </c>
      <c r="E92">
        <f t="shared" si="0"/>
        <v>1.5919541780731012</v>
      </c>
      <c r="F92">
        <f t="shared" si="0"/>
        <v>18.690786047045421</v>
      </c>
      <c r="G92">
        <f t="shared" si="0"/>
        <v>18.016976770618474</v>
      </c>
      <c r="H92">
        <f t="shared" si="0"/>
        <v>18.381794977261354</v>
      </c>
      <c r="I92">
        <f t="shared" si="0"/>
        <v>18.375433534532252</v>
      </c>
      <c r="J92">
        <f t="shared" si="0"/>
        <v>6.1795281177151056</v>
      </c>
      <c r="K92">
        <f t="shared" si="0"/>
        <v>5.9564764210461156</v>
      </c>
      <c r="L92">
        <f t="shared" si="0"/>
        <v>7.8310465811578629</v>
      </c>
      <c r="M92">
        <f t="shared" si="0"/>
        <v>8.0393946984092661</v>
      </c>
      <c r="N92">
        <f t="shared" si="0"/>
        <v>11.30144365075869</v>
      </c>
      <c r="O92">
        <f t="shared" si="0"/>
        <v>11.011113054102413</v>
      </c>
      <c r="P92">
        <f t="shared" si="0"/>
        <v>11.279891424741979</v>
      </c>
      <c r="Q92">
        <f t="shared" si="0"/>
        <v>11.430901871377332</v>
      </c>
    </row>
    <row r="94" spans="1:17" x14ac:dyDescent="0.25">
      <c r="A94" t="s">
        <v>106</v>
      </c>
    </row>
    <row r="95" spans="1:17" x14ac:dyDescent="0.25">
      <c r="B95">
        <v>0.18079336382005742</v>
      </c>
      <c r="C95">
        <v>1.3399978730192492</v>
      </c>
      <c r="D95">
        <v>0</v>
      </c>
      <c r="E95">
        <v>2.8076145910879506</v>
      </c>
      <c r="F95">
        <v>6.9020525364245451</v>
      </c>
      <c r="G95">
        <v>4.2645964054025312</v>
      </c>
      <c r="H95">
        <v>7.0403062852281195</v>
      </c>
      <c r="I95">
        <v>5.3174518770605124</v>
      </c>
      <c r="J95">
        <v>5.934276294799532</v>
      </c>
      <c r="K95">
        <v>5.6684037009465067</v>
      </c>
      <c r="L95">
        <v>6.32776773370201</v>
      </c>
      <c r="M95">
        <v>6.1363394661278319</v>
      </c>
      <c r="N95">
        <v>8.9758587684781457</v>
      </c>
      <c r="O95">
        <v>9.6458577049877707</v>
      </c>
      <c r="P95">
        <v>8.2952249282143988</v>
      </c>
      <c r="Q95">
        <v>8.2101456981814316</v>
      </c>
    </row>
    <row r="96" spans="1:17" x14ac:dyDescent="0.25">
      <c r="B96">
        <v>1.0832836414231763</v>
      </c>
      <c r="C96">
        <v>1.9976147883124629</v>
      </c>
      <c r="D96">
        <v>0</v>
      </c>
      <c r="E96">
        <v>1.5802027429934407</v>
      </c>
      <c r="F96">
        <v>5.9033989266547406</v>
      </c>
      <c r="G96">
        <v>3.7964619359968199</v>
      </c>
      <c r="H96">
        <v>4.7704233750745377</v>
      </c>
      <c r="I96">
        <v>1.7193400914331147</v>
      </c>
      <c r="J96">
        <v>3.3293579805207711</v>
      </c>
      <c r="K96">
        <v>2.8225004969191017</v>
      </c>
      <c r="L96">
        <v>4.1244285430331944</v>
      </c>
      <c r="M96">
        <v>3.1206519578612602</v>
      </c>
      <c r="N96">
        <v>6.1220433313456573</v>
      </c>
      <c r="O96">
        <v>3.4386801828662295</v>
      </c>
      <c r="P96">
        <v>3.7765851719340091</v>
      </c>
      <c r="Q96">
        <v>4.4027032399125421</v>
      </c>
    </row>
    <row r="97" spans="2:17" x14ac:dyDescent="0.25">
      <c r="B97">
        <v>0</v>
      </c>
      <c r="C97">
        <v>2.3473724884080371</v>
      </c>
      <c r="D97">
        <v>1.5069551777434311</v>
      </c>
      <c r="E97">
        <v>2.5405718701700155</v>
      </c>
      <c r="F97">
        <v>3.8833075734157654</v>
      </c>
      <c r="G97">
        <v>2.6564914992272022</v>
      </c>
      <c r="H97">
        <v>3.9509273570324579</v>
      </c>
      <c r="I97">
        <v>3.1008500772797527</v>
      </c>
      <c r="J97">
        <v>1.5745749613601236</v>
      </c>
      <c r="K97">
        <v>2.8303709428129831</v>
      </c>
      <c r="L97">
        <v>2.23145285935085</v>
      </c>
      <c r="M97">
        <v>0.63755795981452856</v>
      </c>
      <c r="N97">
        <v>6.0664605873261204</v>
      </c>
      <c r="O97">
        <v>7.8921947449768162</v>
      </c>
      <c r="P97">
        <v>8.2496136012364758</v>
      </c>
      <c r="Q97">
        <v>7.4478361669242652</v>
      </c>
    </row>
    <row r="98" spans="2:17" x14ac:dyDescent="0.25">
      <c r="B98">
        <v>0.27531956735496554</v>
      </c>
      <c r="C98">
        <v>1.6519174041297935</v>
      </c>
      <c r="D98">
        <v>0</v>
      </c>
      <c r="E98">
        <v>1.6420845624385445</v>
      </c>
      <c r="F98">
        <v>2.0255653883972466</v>
      </c>
      <c r="G98">
        <v>3.3235004916420849</v>
      </c>
      <c r="H98">
        <v>2.3402163225172075</v>
      </c>
      <c r="I98">
        <v>3.3333333333333335</v>
      </c>
      <c r="J98">
        <v>1.1111111111111112</v>
      </c>
      <c r="K98">
        <v>1.720747295968535</v>
      </c>
      <c r="L98">
        <v>4.1691248770894784</v>
      </c>
      <c r="M98">
        <v>3.3136676499508355</v>
      </c>
      <c r="N98">
        <v>7.3746312684365778</v>
      </c>
      <c r="O98">
        <v>8.2202556538839726</v>
      </c>
      <c r="P98">
        <v>7.7974434611602748</v>
      </c>
      <c r="Q98">
        <v>5.0245821042281218</v>
      </c>
    </row>
    <row r="99" spans="2:17" x14ac:dyDescent="0.25">
      <c r="B99">
        <v>1.5915647070526211</v>
      </c>
      <c r="C99">
        <v>2.4171888988361685</v>
      </c>
      <c r="D99">
        <v>1.3727245598328857</v>
      </c>
      <c r="E99">
        <v>2.5365562518651146</v>
      </c>
      <c r="F99">
        <v>3.3721277230677407</v>
      </c>
      <c r="G99">
        <v>4.9338505918631252</v>
      </c>
      <c r="H99">
        <v>3.9291753705361581</v>
      </c>
      <c r="I99">
        <v>3.5412314731920822</v>
      </c>
      <c r="J99">
        <v>3.5909678702874768</v>
      </c>
      <c r="K99">
        <v>1.5716701482144633</v>
      </c>
      <c r="L99">
        <v>0</v>
      </c>
      <c r="M99">
        <v>1.5517755893763057</v>
      </c>
      <c r="N99">
        <v>8.4949766238933648</v>
      </c>
      <c r="O99">
        <v>8.7635531682084942</v>
      </c>
      <c r="P99">
        <v>10.514274345966378</v>
      </c>
      <c r="Q99">
        <v>10.13627772804138</v>
      </c>
    </row>
    <row r="100" spans="2:17" x14ac:dyDescent="0.25">
      <c r="B100">
        <v>4.2246420649324463</v>
      </c>
      <c r="C100">
        <v>5.6462996571889494</v>
      </c>
      <c r="D100">
        <v>5.1320830812663845</v>
      </c>
      <c r="E100">
        <v>5.2329098608590439</v>
      </c>
      <c r="F100">
        <v>2.0064529138939302</v>
      </c>
      <c r="G100">
        <v>0</v>
      </c>
      <c r="H100">
        <v>2.1576930832829198</v>
      </c>
      <c r="I100">
        <v>1.0385158298043962</v>
      </c>
      <c r="J100">
        <v>4.6581972171808834</v>
      </c>
      <c r="K100">
        <v>3.4281105061504338</v>
      </c>
      <c r="L100">
        <v>7.0982052833232503</v>
      </c>
      <c r="M100">
        <v>4.9505948779995963</v>
      </c>
      <c r="N100">
        <v>7.3906029441419632</v>
      </c>
      <c r="O100">
        <v>10.163339382940109</v>
      </c>
      <c r="P100">
        <v>9.7600322645694693</v>
      </c>
      <c r="Q100">
        <v>14.004839685420448</v>
      </c>
    </row>
    <row r="101" spans="2:17" x14ac:dyDescent="0.25">
      <c r="B101">
        <v>0</v>
      </c>
      <c r="C101">
        <v>1.5205724508050089</v>
      </c>
      <c r="D101">
        <v>0.21864440469091634</v>
      </c>
      <c r="E101">
        <v>0.88451600079507053</v>
      </c>
      <c r="F101">
        <v>8.4078711985688734</v>
      </c>
      <c r="G101">
        <v>8.2786722321606039</v>
      </c>
      <c r="H101">
        <v>8.6662691313854108</v>
      </c>
      <c r="I101">
        <v>7.9308288610614186</v>
      </c>
      <c r="J101">
        <v>3.3094812164579608</v>
      </c>
      <c r="K101">
        <v>2.6038560922281855</v>
      </c>
      <c r="L101">
        <v>0.60624130391572251</v>
      </c>
      <c r="M101">
        <v>1.0236533492347446</v>
      </c>
      <c r="N101">
        <v>10.05764261578215</v>
      </c>
      <c r="O101">
        <v>10.793082886106141</v>
      </c>
      <c r="P101">
        <v>9.7197376267143714</v>
      </c>
      <c r="Q101">
        <v>9.1035579407672422</v>
      </c>
    </row>
    <row r="102" spans="2:17" x14ac:dyDescent="0.25">
      <c r="B102">
        <v>3.0653492027846396</v>
      </c>
      <c r="C102">
        <v>4.6148663822142373</v>
      </c>
      <c r="D102">
        <v>4.2892432068268587</v>
      </c>
      <c r="E102">
        <v>5.8499887716146421</v>
      </c>
      <c r="F102">
        <v>1.9537390523242757</v>
      </c>
      <c r="G102">
        <v>4.2443296653941163</v>
      </c>
      <c r="H102">
        <v>2.2344486862789132</v>
      </c>
      <c r="I102">
        <v>4.0646754996631485</v>
      </c>
      <c r="J102">
        <v>2.8856950370536714</v>
      </c>
      <c r="K102">
        <v>0</v>
      </c>
      <c r="L102">
        <v>3.6604536267684709</v>
      </c>
      <c r="M102">
        <v>3.0204356613518977</v>
      </c>
      <c r="N102">
        <v>9.8697507298450482</v>
      </c>
      <c r="O102">
        <v>10.824163485290814</v>
      </c>
      <c r="P102">
        <v>13.518975971255335</v>
      </c>
      <c r="Q102">
        <v>14.158993936671907</v>
      </c>
    </row>
    <row r="103" spans="2:17" x14ac:dyDescent="0.25">
      <c r="B103">
        <v>1.6356513222331048</v>
      </c>
      <c r="C103">
        <v>3.1831537708129285</v>
      </c>
      <c r="D103">
        <v>0.79333986287952984</v>
      </c>
      <c r="E103">
        <v>1.6160626836434866</v>
      </c>
      <c r="F103">
        <v>3.9569049951028403</v>
      </c>
      <c r="G103">
        <v>3.5161606268364349</v>
      </c>
      <c r="H103">
        <v>2.7619980411361409</v>
      </c>
      <c r="I103">
        <v>4.6033300685602354</v>
      </c>
      <c r="J103">
        <v>1.665034280117532</v>
      </c>
      <c r="K103">
        <v>0.66601371204701265</v>
      </c>
      <c r="L103">
        <v>0</v>
      </c>
      <c r="M103">
        <v>0.42115572967678744</v>
      </c>
      <c r="N103">
        <v>9.1968658178256604</v>
      </c>
      <c r="O103">
        <v>8.1096963761018603</v>
      </c>
      <c r="P103">
        <v>4.985308521057787</v>
      </c>
      <c r="Q103">
        <v>5.9647404505386872</v>
      </c>
    </row>
    <row r="104" spans="2:17" x14ac:dyDescent="0.25">
      <c r="B104">
        <v>1.6969336111938078</v>
      </c>
      <c r="C104">
        <v>2.3121960901061822</v>
      </c>
      <c r="D104">
        <v>0.47633224173861272</v>
      </c>
      <c r="E104">
        <v>2.1732658529324205</v>
      </c>
      <c r="F104">
        <v>6.112930435645529</v>
      </c>
      <c r="G104">
        <v>5.84499354966756</v>
      </c>
      <c r="H104">
        <v>5.2595018358638477</v>
      </c>
      <c r="I104">
        <v>4.3266845291257319</v>
      </c>
      <c r="J104">
        <v>1.3396844298898483</v>
      </c>
      <c r="K104">
        <v>0</v>
      </c>
      <c r="L104">
        <v>4.5053091197777118</v>
      </c>
      <c r="M104">
        <v>2.6694452714101415</v>
      </c>
      <c r="N104">
        <v>8.1274188746650786</v>
      </c>
      <c r="O104">
        <v>7.4426912771658236</v>
      </c>
      <c r="P104">
        <v>10.965565148357646</v>
      </c>
      <c r="Q104">
        <v>10.63808673216235</v>
      </c>
    </row>
    <row r="105" spans="2:17" x14ac:dyDescent="0.25">
      <c r="B105">
        <v>0.76224287355121645</v>
      </c>
      <c r="C105">
        <v>1.4827190143051059</v>
      </c>
      <c r="D105">
        <v>0</v>
      </c>
      <c r="E105">
        <v>1.9734781246736974</v>
      </c>
      <c r="F105">
        <v>3.8425394173540774</v>
      </c>
      <c r="G105">
        <v>2.6835125822282553</v>
      </c>
      <c r="H105">
        <v>4.1140231805367025</v>
      </c>
      <c r="I105">
        <v>2.6939542654275872</v>
      </c>
      <c r="J105">
        <v>5.9099926908217606</v>
      </c>
      <c r="K105">
        <v>2.7043959486269187</v>
      </c>
      <c r="L105">
        <v>0.75180119035188475</v>
      </c>
      <c r="M105">
        <v>0.55340920956458184</v>
      </c>
      <c r="N105">
        <v>10.493891615328391</v>
      </c>
      <c r="O105">
        <v>8.8023389370366516</v>
      </c>
      <c r="P105">
        <v>13.219170930353974</v>
      </c>
      <c r="Q105">
        <v>10.211966168946434</v>
      </c>
    </row>
    <row r="106" spans="2:17" x14ac:dyDescent="0.25">
      <c r="B106">
        <v>2.7057613168724277</v>
      </c>
      <c r="C106">
        <v>3.3744855967078191</v>
      </c>
      <c r="D106">
        <v>1.831275720164609</v>
      </c>
      <c r="E106">
        <v>3.7654320987654324</v>
      </c>
      <c r="F106">
        <v>2.2325102880658436</v>
      </c>
      <c r="G106">
        <v>0.13374485596707819</v>
      </c>
      <c r="H106">
        <v>0</v>
      </c>
      <c r="I106">
        <v>1.6049382716049383</v>
      </c>
      <c r="J106">
        <v>2.9835390946502058</v>
      </c>
      <c r="K106">
        <v>5.2777777777777777</v>
      </c>
      <c r="L106">
        <v>0.85390946502057608</v>
      </c>
      <c r="M106">
        <v>3.6625514403292181</v>
      </c>
      <c r="N106">
        <v>8.1687242798353896</v>
      </c>
      <c r="O106">
        <v>8.3641975308641978</v>
      </c>
      <c r="P106">
        <v>10.08230452674897</v>
      </c>
      <c r="Q106">
        <v>9.8456790123456788</v>
      </c>
    </row>
    <row r="107" spans="2:17" x14ac:dyDescent="0.25">
      <c r="B107">
        <v>2.275015099657741</v>
      </c>
      <c r="C107">
        <v>3.0299979867123015</v>
      </c>
      <c r="D107">
        <v>1.4797664586269377</v>
      </c>
      <c r="E107">
        <v>2.8186027783370244</v>
      </c>
      <c r="F107">
        <v>3.7950473122609218</v>
      </c>
      <c r="G107">
        <v>3.5534527884034626</v>
      </c>
      <c r="H107">
        <v>4.117173344070868</v>
      </c>
      <c r="I107">
        <v>1.5904972820616066</v>
      </c>
      <c r="J107">
        <v>0</v>
      </c>
      <c r="K107">
        <v>0.83551439500704661</v>
      </c>
      <c r="L107">
        <v>1.8119589289309443</v>
      </c>
      <c r="M107">
        <v>2.5971411314676867</v>
      </c>
      <c r="N107">
        <v>5.1238171934769472</v>
      </c>
      <c r="O107">
        <v>4.3487014294342661</v>
      </c>
      <c r="P107">
        <v>3.7749144352728004</v>
      </c>
      <c r="Q107">
        <v>5.5466076102275021</v>
      </c>
    </row>
    <row r="108" spans="2:17" x14ac:dyDescent="0.25">
      <c r="B108">
        <v>6.2015503875968998E-2</v>
      </c>
      <c r="C108">
        <v>1.0232558139534882</v>
      </c>
      <c r="D108">
        <v>0</v>
      </c>
      <c r="E108">
        <v>2.1291989664082687</v>
      </c>
      <c r="F108">
        <v>3.2041343669250648</v>
      </c>
      <c r="G108">
        <v>3.5348837209302326</v>
      </c>
      <c r="H108">
        <v>3.0490956072351421</v>
      </c>
      <c r="I108">
        <v>3.5658914728682172</v>
      </c>
      <c r="J108">
        <v>1.9224806201550388</v>
      </c>
      <c r="K108">
        <v>0.43410852713178288</v>
      </c>
      <c r="L108">
        <v>2.7596899224806202</v>
      </c>
      <c r="M108">
        <v>3.0284237726098189</v>
      </c>
      <c r="N108">
        <v>7.0697674418604652</v>
      </c>
      <c r="O108">
        <v>6.9560723514211888</v>
      </c>
      <c r="P108">
        <v>9.395348837209303</v>
      </c>
      <c r="Q108">
        <v>10.149870801033591</v>
      </c>
    </row>
    <row r="109" spans="2:17" x14ac:dyDescent="0.25">
      <c r="B109">
        <v>0.47071129707112974</v>
      </c>
      <c r="C109">
        <v>0.98326359832635979</v>
      </c>
      <c r="D109">
        <v>0</v>
      </c>
      <c r="E109">
        <v>2.5732217573221758</v>
      </c>
      <c r="F109">
        <v>5.6694560669456067</v>
      </c>
      <c r="G109">
        <v>2.2803347280334729</v>
      </c>
      <c r="H109">
        <v>5.2092050209205025</v>
      </c>
      <c r="I109">
        <v>3.1380753138075312</v>
      </c>
      <c r="J109">
        <v>3.52510460251046</v>
      </c>
      <c r="K109">
        <v>3.5983263598326363</v>
      </c>
      <c r="L109">
        <v>4.2677824267782425</v>
      </c>
      <c r="M109">
        <v>4.7384937238493725</v>
      </c>
      <c r="N109">
        <v>7.4163179916317992</v>
      </c>
      <c r="O109">
        <v>7.8138075313807533</v>
      </c>
      <c r="P109">
        <v>7.7196652719665275</v>
      </c>
      <c r="Q109">
        <v>6.6631799163179917</v>
      </c>
    </row>
    <row r="110" spans="2:17" x14ac:dyDescent="0.25">
      <c r="B110">
        <v>0</v>
      </c>
      <c r="C110">
        <v>1.6763121133506285</v>
      </c>
      <c r="D110">
        <v>0.52883655956894826</v>
      </c>
      <c r="E110">
        <v>0.76830971861903818</v>
      </c>
      <c r="F110">
        <v>1.666334065056875</v>
      </c>
      <c r="G110">
        <v>1.4368389543005389</v>
      </c>
      <c r="H110">
        <v>0.19956096587507482</v>
      </c>
      <c r="I110">
        <v>0.53881460786270208</v>
      </c>
      <c r="J110">
        <v>1.0177609259628817</v>
      </c>
      <c r="K110">
        <v>0.24945120734384355</v>
      </c>
      <c r="L110">
        <v>1.4867291957693076</v>
      </c>
      <c r="M110">
        <v>3.4923169028138092</v>
      </c>
      <c r="N110">
        <v>9.3494312512472568</v>
      </c>
      <c r="O110">
        <v>8.0123727798842541</v>
      </c>
      <c r="P110">
        <v>5.7772899620834162</v>
      </c>
      <c r="Q110">
        <v>9.5489922171223309</v>
      </c>
    </row>
    <row r="111" spans="2:17" x14ac:dyDescent="0.25">
      <c r="B111">
        <v>0.75949367088607589</v>
      </c>
      <c r="C111">
        <v>2.278481012658228</v>
      </c>
      <c r="D111">
        <v>0.77974683544303802</v>
      </c>
      <c r="E111">
        <v>1.579746835443038</v>
      </c>
      <c r="F111">
        <v>2.9164556962025316</v>
      </c>
      <c r="G111">
        <v>5.782278481012658</v>
      </c>
      <c r="H111">
        <v>2.6329113924050631</v>
      </c>
      <c r="I111">
        <v>3.0075949367088608</v>
      </c>
      <c r="J111">
        <v>1.6303797468354431</v>
      </c>
      <c r="K111">
        <v>0.50632911392405067</v>
      </c>
      <c r="L111">
        <v>2.7848101265822782</v>
      </c>
      <c r="M111">
        <v>0</v>
      </c>
      <c r="N111">
        <v>6.8354430379746836</v>
      </c>
      <c r="O111">
        <v>7.1088607594936706</v>
      </c>
      <c r="P111">
        <v>8.7999999999999989</v>
      </c>
      <c r="Q111">
        <v>9.387341772151899</v>
      </c>
    </row>
    <row r="112" spans="2:17" x14ac:dyDescent="0.25">
      <c r="B112">
        <v>1.8016062513566313</v>
      </c>
      <c r="C112">
        <v>1.7907532016496635</v>
      </c>
      <c r="D112">
        <v>1.7039288039939222</v>
      </c>
      <c r="E112">
        <v>2.832645973518559</v>
      </c>
      <c r="F112">
        <v>1.7256349034078577</v>
      </c>
      <c r="G112">
        <v>0.78141957890167146</v>
      </c>
      <c r="H112">
        <v>1.0093336227479921</v>
      </c>
      <c r="I112">
        <v>2.4636422834816583</v>
      </c>
      <c r="J112">
        <v>0.27132624267419148</v>
      </c>
      <c r="K112">
        <v>2.2031690905144345</v>
      </c>
      <c r="L112">
        <v>0.75971347948773604</v>
      </c>
      <c r="M112">
        <v>0</v>
      </c>
      <c r="N112">
        <v>10.234425873670501</v>
      </c>
      <c r="O112">
        <v>8.324289125244194</v>
      </c>
      <c r="P112">
        <v>7.9661384849142607</v>
      </c>
      <c r="Q112">
        <v>6.6095072715433041</v>
      </c>
    </row>
    <row r="113" spans="2:17" x14ac:dyDescent="0.25">
      <c r="B113">
        <v>0</v>
      </c>
      <c r="C113">
        <v>0.99614395886889451</v>
      </c>
      <c r="D113">
        <v>0.91045415595544121</v>
      </c>
      <c r="E113">
        <v>1.8958868894601542</v>
      </c>
      <c r="F113">
        <v>3.984575835475578</v>
      </c>
      <c r="G113">
        <v>3.1812339331619541</v>
      </c>
      <c r="H113">
        <v>3.0312767780634102</v>
      </c>
      <c r="I113">
        <v>5.2377892030848328</v>
      </c>
      <c r="J113">
        <v>2.9777206512425023</v>
      </c>
      <c r="K113">
        <v>1.7887746358183374</v>
      </c>
      <c r="L113">
        <v>1.9815766923736076</v>
      </c>
      <c r="M113">
        <v>3.202656383890317</v>
      </c>
      <c r="N113">
        <v>10.207797772065124</v>
      </c>
      <c r="O113">
        <v>9.6293916023993145</v>
      </c>
      <c r="P113">
        <v>6.458868894601542</v>
      </c>
      <c r="Q113">
        <v>10.925449871465295</v>
      </c>
    </row>
    <row r="114" spans="2:17" x14ac:dyDescent="0.25">
      <c r="B114">
        <v>4.0646275784981201E-2</v>
      </c>
      <c r="C114">
        <v>0.7214713951834163</v>
      </c>
      <c r="D114">
        <v>0</v>
      </c>
      <c r="E114">
        <v>1.6766588761304744</v>
      </c>
      <c r="F114">
        <v>4.8369068184127633</v>
      </c>
      <c r="G114">
        <v>6.726958642414389</v>
      </c>
      <c r="H114">
        <v>5.4770856620262167</v>
      </c>
      <c r="I114">
        <v>7.2045523828879174</v>
      </c>
      <c r="J114">
        <v>2.540392236561325</v>
      </c>
      <c r="K114">
        <v>3.9325271821969312</v>
      </c>
      <c r="L114">
        <v>3.8105883548419879</v>
      </c>
      <c r="M114">
        <v>3.0891169596585715</v>
      </c>
      <c r="N114">
        <v>9.8567218778579413</v>
      </c>
      <c r="O114">
        <v>10.202215222030281</v>
      </c>
      <c r="P114">
        <v>13.271009043796361</v>
      </c>
      <c r="Q114">
        <v>10.923686617213697</v>
      </c>
    </row>
    <row r="115" spans="2:17" x14ac:dyDescent="0.25">
      <c r="B115">
        <v>0</v>
      </c>
      <c r="C115">
        <v>0.87561979111720656</v>
      </c>
      <c r="D115">
        <v>0.15824454056335055</v>
      </c>
      <c r="E115">
        <v>1.1604599641312374</v>
      </c>
      <c r="F115">
        <v>2.9116995463656505</v>
      </c>
      <c r="G115">
        <v>3.9455638780462072</v>
      </c>
      <c r="H115">
        <v>2.4475155607131556</v>
      </c>
      <c r="I115">
        <v>3.8189682455955269</v>
      </c>
      <c r="J115">
        <v>1.3820023209199281</v>
      </c>
      <c r="K115">
        <v>4.7578858529380739</v>
      </c>
      <c r="L115">
        <v>5.3275661989661351</v>
      </c>
      <c r="M115">
        <v>4.5679924042620526</v>
      </c>
      <c r="N115">
        <v>9.7373140626648382</v>
      </c>
      <c r="O115">
        <v>6.3086823504589091</v>
      </c>
      <c r="P115">
        <v>6.7517670640362901</v>
      </c>
      <c r="Q115">
        <v>10.454689313218694</v>
      </c>
    </row>
    <row r="116" spans="2:17" x14ac:dyDescent="0.25">
      <c r="B116">
        <v>0</v>
      </c>
      <c r="C116">
        <v>1.3825374880357333</v>
      </c>
      <c r="D116">
        <v>0.14888865255769435</v>
      </c>
      <c r="E116">
        <v>2.2439646921195364</v>
      </c>
      <c r="F116">
        <v>6.9126874401786669</v>
      </c>
      <c r="G116">
        <v>5.8491970647665639</v>
      </c>
      <c r="H116">
        <v>6.6255450388173989</v>
      </c>
      <c r="I116">
        <v>6.0725300436031056</v>
      </c>
      <c r="J116">
        <v>1.8504732532170585</v>
      </c>
      <c r="K116">
        <v>4.4241199617143465</v>
      </c>
      <c r="L116">
        <v>3.7115814101882374</v>
      </c>
      <c r="M116">
        <v>3.5626927576305438</v>
      </c>
      <c r="N116">
        <v>8.1888758906731898</v>
      </c>
      <c r="O116">
        <v>8.1144315643943425</v>
      </c>
      <c r="P116">
        <v>11.166648941827075</v>
      </c>
      <c r="Q116">
        <v>11.592045091991917</v>
      </c>
    </row>
    <row r="117" spans="2:17" x14ac:dyDescent="0.25">
      <c r="B117">
        <v>0.60734892195566359</v>
      </c>
      <c r="C117">
        <v>1.963761514323312</v>
      </c>
      <c r="D117">
        <v>1.3867800384654316</v>
      </c>
      <c r="E117">
        <v>1.6600870533454806</v>
      </c>
      <c r="F117">
        <v>0</v>
      </c>
      <c r="G117">
        <v>4.5551169146674768</v>
      </c>
      <c r="H117">
        <v>0.94139082903127846</v>
      </c>
      <c r="I117">
        <v>3.6339710497013864</v>
      </c>
      <c r="J117">
        <v>4.2514424536896449</v>
      </c>
      <c r="K117">
        <v>4.6360967709282317</v>
      </c>
      <c r="L117">
        <v>1.6600870533454806</v>
      </c>
      <c r="M117">
        <v>0.52636906569490838</v>
      </c>
      <c r="N117">
        <v>8.2093329284340513</v>
      </c>
      <c r="O117">
        <v>9.6467253770624559</v>
      </c>
      <c r="P117">
        <v>9.3835408442150019</v>
      </c>
      <c r="Q117">
        <v>9.1608462394979249</v>
      </c>
    </row>
    <row r="118" spans="2:17" x14ac:dyDescent="0.25">
      <c r="B118">
        <v>0.13442250025850483</v>
      </c>
      <c r="C118">
        <v>0.40326750077551443</v>
      </c>
      <c r="D118">
        <v>0.27918519284458687</v>
      </c>
      <c r="E118">
        <v>1.8302140419811808</v>
      </c>
      <c r="F118">
        <v>0.9719780787922655</v>
      </c>
      <c r="G118">
        <v>1.6854513493950987</v>
      </c>
      <c r="H118">
        <v>0.49632923172371007</v>
      </c>
      <c r="I118">
        <v>1.4166063488780891</v>
      </c>
      <c r="J118">
        <v>0.17578326956881399</v>
      </c>
      <c r="K118">
        <v>0</v>
      </c>
      <c r="L118">
        <v>3.1847792368938062</v>
      </c>
      <c r="M118">
        <v>1.9336159652569538</v>
      </c>
      <c r="N118">
        <v>3.7638300072381345</v>
      </c>
      <c r="O118">
        <v>4.9115913555992137</v>
      </c>
      <c r="P118">
        <v>6.5246613587012723</v>
      </c>
      <c r="Q118">
        <v>7.5380002068038463</v>
      </c>
    </row>
    <row r="119" spans="2:17" x14ac:dyDescent="0.25">
      <c r="B119">
        <v>0</v>
      </c>
      <c r="C119">
        <v>1.8363939899833055</v>
      </c>
      <c r="D119">
        <v>0.51126878130217035</v>
      </c>
      <c r="E119">
        <v>1.5651085141903172</v>
      </c>
      <c r="F119">
        <v>5.957846410684474</v>
      </c>
      <c r="G119">
        <v>8.6185308848080133</v>
      </c>
      <c r="H119">
        <v>5.9891485809682798</v>
      </c>
      <c r="I119">
        <v>4.434474123539232</v>
      </c>
      <c r="J119">
        <v>2.1181135225375627</v>
      </c>
      <c r="K119">
        <v>4.1840567612687813</v>
      </c>
      <c r="L119">
        <v>6.7195325542570945</v>
      </c>
      <c r="M119">
        <v>3.7249582637729546</v>
      </c>
      <c r="N119">
        <v>10.225375626043405</v>
      </c>
      <c r="O119">
        <v>11.540066777963272</v>
      </c>
      <c r="P119">
        <v>10.778380634390651</v>
      </c>
      <c r="Q119">
        <v>12.186978297161936</v>
      </c>
    </row>
    <row r="120" spans="2:17" x14ac:dyDescent="0.25">
      <c r="B120">
        <v>1.7713365539452495</v>
      </c>
      <c r="C120">
        <v>2.1537842190016101</v>
      </c>
      <c r="D120">
        <v>0.322061191626409</v>
      </c>
      <c r="E120">
        <v>2.8381642512077296</v>
      </c>
      <c r="F120">
        <v>1.3285024154589371</v>
      </c>
      <c r="G120">
        <v>0</v>
      </c>
      <c r="H120">
        <v>0.6843800322061192</v>
      </c>
      <c r="I120">
        <v>1.7814009661835748</v>
      </c>
      <c r="J120">
        <v>3.7842190016103059</v>
      </c>
      <c r="K120">
        <v>0.18115942028985507</v>
      </c>
      <c r="L120">
        <v>3.6030595813204509</v>
      </c>
      <c r="M120">
        <v>0.84541062801932365</v>
      </c>
      <c r="N120">
        <v>11.07085346215781</v>
      </c>
      <c r="O120">
        <v>8.8063607085346227</v>
      </c>
      <c r="P120">
        <v>7.5885668276972629</v>
      </c>
      <c r="Q120">
        <v>8.5446859903381647</v>
      </c>
    </row>
    <row r="121" spans="2:17" x14ac:dyDescent="0.25">
      <c r="B121">
        <v>0.51718892607240641</v>
      </c>
      <c r="C121">
        <v>1.3081837541831458</v>
      </c>
      <c r="D121">
        <v>0</v>
      </c>
      <c r="E121">
        <v>1.8963593955988238</v>
      </c>
      <c r="F121">
        <v>4.8676604806814723</v>
      </c>
      <c r="G121">
        <v>2.5149579150187606</v>
      </c>
      <c r="H121">
        <v>4.796673765338201</v>
      </c>
      <c r="I121">
        <v>4.6445593753169048</v>
      </c>
      <c r="J121">
        <v>2.9814420444174017</v>
      </c>
      <c r="K121">
        <v>2.5453807930230199</v>
      </c>
      <c r="L121">
        <v>3.194402190447216</v>
      </c>
      <c r="M121">
        <v>1.8659365175945644</v>
      </c>
      <c r="N121">
        <v>5.3544265287496193</v>
      </c>
      <c r="O121">
        <v>8.244599939154245</v>
      </c>
      <c r="P121">
        <v>9.5832065713416483</v>
      </c>
      <c r="Q121">
        <v>10.333637562113376</v>
      </c>
    </row>
    <row r="122" spans="2:17" x14ac:dyDescent="0.25">
      <c r="B122">
        <v>3.2561661618347038</v>
      </c>
      <c r="C122">
        <v>3.9485071397663352</v>
      </c>
      <c r="D122">
        <v>1.7849415837299869</v>
      </c>
      <c r="E122">
        <v>3.6564257897014278</v>
      </c>
      <c r="F122">
        <v>1.8823020337516225</v>
      </c>
      <c r="G122">
        <v>2.1311120726958026</v>
      </c>
      <c r="H122">
        <v>2.7801817395067068</v>
      </c>
      <c r="I122">
        <v>0</v>
      </c>
      <c r="J122">
        <v>4.8896581566421462</v>
      </c>
      <c r="K122">
        <v>3.9917784508870615</v>
      </c>
      <c r="L122">
        <v>1.7308524448290781</v>
      </c>
      <c r="M122">
        <v>2.5205538727823456</v>
      </c>
      <c r="N122">
        <v>16.021202942449158</v>
      </c>
      <c r="O122">
        <v>10.69883167459974</v>
      </c>
      <c r="P122">
        <v>12.656858502812634</v>
      </c>
      <c r="Q122">
        <v>12.948939852877542</v>
      </c>
    </row>
    <row r="123" spans="2:17" x14ac:dyDescent="0.25">
      <c r="B123">
        <v>0.2576522724930434</v>
      </c>
      <c r="C123">
        <v>1.7520354529526951</v>
      </c>
      <c r="D123">
        <v>0</v>
      </c>
      <c r="E123">
        <v>1.3810161805627126</v>
      </c>
      <c r="F123">
        <v>5.0087601772647634</v>
      </c>
      <c r="G123">
        <v>5.194269813459754</v>
      </c>
      <c r="H123">
        <v>4.6583530866742242</v>
      </c>
      <c r="I123">
        <v>4.9778419045655982</v>
      </c>
      <c r="J123">
        <v>5.0499845408636501</v>
      </c>
      <c r="K123">
        <v>4.2461094506853554</v>
      </c>
      <c r="L123">
        <v>5.7301865402452847</v>
      </c>
      <c r="M123">
        <v>6.6577347212202413</v>
      </c>
      <c r="N123">
        <v>8.1108935380810063</v>
      </c>
      <c r="O123">
        <v>9.0178295372565191</v>
      </c>
      <c r="P123">
        <v>7.3276306297021545</v>
      </c>
      <c r="Q123">
        <v>7.8738534473874067</v>
      </c>
    </row>
    <row r="124" spans="2:17" x14ac:dyDescent="0.25">
      <c r="B124">
        <v>0.7347020933977455</v>
      </c>
      <c r="C124">
        <v>2.2443639291465378</v>
      </c>
      <c r="D124">
        <v>0.13083735909822866</v>
      </c>
      <c r="E124">
        <v>1.3184380032206118</v>
      </c>
      <c r="F124">
        <v>3.2910628019323673</v>
      </c>
      <c r="G124">
        <v>1.3385668276972624</v>
      </c>
      <c r="H124">
        <v>4.3981481481481479</v>
      </c>
      <c r="I124">
        <v>0.36231884057971014</v>
      </c>
      <c r="J124">
        <v>3.0897745571658612</v>
      </c>
      <c r="K124">
        <v>3.0193236714975846</v>
      </c>
      <c r="L124">
        <v>0</v>
      </c>
      <c r="M124">
        <v>0.75483091787439616</v>
      </c>
      <c r="N124">
        <v>7.3369565217391308</v>
      </c>
      <c r="O124">
        <v>6.2198067632850238</v>
      </c>
      <c r="P124">
        <v>5.0825281803542666</v>
      </c>
      <c r="Q124">
        <v>4.1968599033816423</v>
      </c>
    </row>
    <row r="125" spans="2:17" x14ac:dyDescent="0.25">
      <c r="B125">
        <v>1.9587522023007564</v>
      </c>
      <c r="C125">
        <v>2.6634884443983835</v>
      </c>
      <c r="D125">
        <v>0.86019276608975026</v>
      </c>
      <c r="E125">
        <v>2.6842159809306665</v>
      </c>
      <c r="F125">
        <v>4.1040522333920615</v>
      </c>
      <c r="G125">
        <v>4.570421805368432</v>
      </c>
      <c r="H125">
        <v>2.9951290289149135</v>
      </c>
      <c r="I125">
        <v>5.7415276194424294</v>
      </c>
      <c r="J125">
        <v>0</v>
      </c>
      <c r="K125">
        <v>0.79801015649290075</v>
      </c>
      <c r="L125">
        <v>1.6892942273810756</v>
      </c>
      <c r="M125">
        <v>1.5960203129858015</v>
      </c>
      <c r="N125">
        <v>7.1924551767022491</v>
      </c>
      <c r="O125">
        <v>5.5549797906518812</v>
      </c>
      <c r="P125">
        <v>7.7728261996061772</v>
      </c>
      <c r="Q125">
        <v>5.3062493522644836</v>
      </c>
    </row>
    <row r="126" spans="2:17" x14ac:dyDescent="0.25">
      <c r="B126">
        <v>0</v>
      </c>
      <c r="C126">
        <v>1.7881705639614855</v>
      </c>
      <c r="D126">
        <v>0.422479858518373</v>
      </c>
      <c r="E126">
        <v>1.5720180782078996</v>
      </c>
      <c r="F126">
        <v>4.814305364511692</v>
      </c>
      <c r="G126">
        <v>2.9475338966398112</v>
      </c>
      <c r="H126">
        <v>4.1265474552957357</v>
      </c>
      <c r="I126">
        <v>3.5566909019453723</v>
      </c>
      <c r="J126">
        <v>6.2880723128315985</v>
      </c>
      <c r="K126">
        <v>3.6647671448221653</v>
      </c>
      <c r="L126">
        <v>6.3666732167419928</v>
      </c>
      <c r="M126">
        <v>6.455099233641187</v>
      </c>
      <c r="N126">
        <v>7.6242876793083116</v>
      </c>
      <c r="O126">
        <v>7.8895657300058941</v>
      </c>
      <c r="P126">
        <v>8.6657496561210454</v>
      </c>
      <c r="Q126">
        <v>11.09255256435449</v>
      </c>
    </row>
    <row r="127" spans="2:17" x14ac:dyDescent="0.25">
      <c r="B127">
        <v>2.4756189047261814</v>
      </c>
      <c r="C127">
        <v>3.5580323652341659</v>
      </c>
      <c r="D127">
        <v>2.4006001500375094</v>
      </c>
      <c r="E127">
        <v>3.1615046618797558</v>
      </c>
      <c r="F127">
        <v>2.3470153252598864</v>
      </c>
      <c r="G127">
        <v>1.58611081341764</v>
      </c>
      <c r="H127">
        <v>1.8969027971278534</v>
      </c>
      <c r="I127">
        <v>0</v>
      </c>
      <c r="J127">
        <v>3.8688243489443788</v>
      </c>
      <c r="K127">
        <v>4.7047476154752976</v>
      </c>
      <c r="L127">
        <v>4.1688993676990682</v>
      </c>
      <c r="M127">
        <v>2.8935805379916411</v>
      </c>
      <c r="N127">
        <v>7.9198371021326768</v>
      </c>
      <c r="O127">
        <v>6.2694244989818886</v>
      </c>
      <c r="P127">
        <v>9.8274568642160531</v>
      </c>
      <c r="Q127">
        <v>8.4878362447754796</v>
      </c>
    </row>
    <row r="128" spans="2:17" x14ac:dyDescent="0.25">
      <c r="B128">
        <v>0.70712401055408969</v>
      </c>
      <c r="C128">
        <v>1.3509234828496042</v>
      </c>
      <c r="D128">
        <v>0</v>
      </c>
      <c r="E128">
        <v>2.554089709762533</v>
      </c>
      <c r="F128">
        <v>2.5857519788918206</v>
      </c>
      <c r="G128">
        <v>1.0870712401055409</v>
      </c>
      <c r="H128">
        <v>1.2031662269129286</v>
      </c>
      <c r="I128">
        <v>2.2163588390501321</v>
      </c>
      <c r="J128">
        <v>3.8100263852242744</v>
      </c>
      <c r="K128">
        <v>3.4195250659630605</v>
      </c>
      <c r="L128">
        <v>2.5857519788918206</v>
      </c>
      <c r="M128">
        <v>3.6728232189973613</v>
      </c>
      <c r="N128">
        <v>7.6411609498680741</v>
      </c>
      <c r="O128">
        <v>9.3298153034300793</v>
      </c>
      <c r="P128">
        <v>9.3931398416886545</v>
      </c>
      <c r="Q128">
        <v>10.786279683377309</v>
      </c>
    </row>
    <row r="129" spans="2:17" x14ac:dyDescent="0.25">
      <c r="B129">
        <v>1.2159286655182895</v>
      </c>
      <c r="C129">
        <v>2.6953085418988754</v>
      </c>
      <c r="D129">
        <v>0.45597324956935864</v>
      </c>
      <c r="E129">
        <v>1.8644239537947107</v>
      </c>
      <c r="F129">
        <v>1.7124328706049246</v>
      </c>
      <c r="G129">
        <v>1.3577870098287568</v>
      </c>
      <c r="H129">
        <v>1.6111054818117339</v>
      </c>
      <c r="I129">
        <v>0.68902624379369748</v>
      </c>
      <c r="J129">
        <v>1.8846894315533487</v>
      </c>
      <c r="K129">
        <v>1.3881852264667138</v>
      </c>
      <c r="L129">
        <v>0.5471678994832303</v>
      </c>
      <c r="M129">
        <v>0</v>
      </c>
      <c r="N129">
        <v>10.365791873543419</v>
      </c>
      <c r="O129">
        <v>12.453136082683148</v>
      </c>
      <c r="P129">
        <v>12.00729557199311</v>
      </c>
      <c r="Q129">
        <v>11.8958354443206</v>
      </c>
    </row>
    <row r="130" spans="2:17" x14ac:dyDescent="0.25">
      <c r="B130">
        <v>0</v>
      </c>
      <c r="C130">
        <v>2.5924787375755711</v>
      </c>
      <c r="D130">
        <v>2.0698842094476895</v>
      </c>
      <c r="E130">
        <v>3.2277897325545655</v>
      </c>
      <c r="F130">
        <v>6.5785428834921609</v>
      </c>
      <c r="G130">
        <v>5.90224408238549</v>
      </c>
      <c r="H130">
        <v>7.623731939747926</v>
      </c>
      <c r="I130">
        <v>8.0233630494927759</v>
      </c>
      <c r="J130">
        <v>3.4019879085971918</v>
      </c>
      <c r="K130">
        <v>3.1868019264268881</v>
      </c>
      <c r="L130">
        <v>5.3591556511937704</v>
      </c>
      <c r="M130">
        <v>6.8039758171943836</v>
      </c>
      <c r="N130">
        <v>11.333128394302696</v>
      </c>
      <c r="O130">
        <v>11.404857055026129</v>
      </c>
      <c r="P130">
        <v>7.0806435085562045</v>
      </c>
      <c r="Q130">
        <v>6.7527410595347881</v>
      </c>
    </row>
    <row r="131" spans="2:17" x14ac:dyDescent="0.25">
      <c r="B131">
        <v>1.1356331690593529</v>
      </c>
      <c r="C131">
        <v>2.3784015427469467</v>
      </c>
      <c r="D131">
        <v>0</v>
      </c>
      <c r="E131">
        <v>2.0998500107135203</v>
      </c>
      <c r="F131">
        <v>2.5069637883008355</v>
      </c>
      <c r="G131">
        <v>1.2427683736875936</v>
      </c>
      <c r="H131">
        <v>3.5247482322691237</v>
      </c>
      <c r="I131">
        <v>1.7677308763659738</v>
      </c>
      <c r="J131">
        <v>3.3319048639382904</v>
      </c>
      <c r="K131">
        <v>4.9710734947503745</v>
      </c>
      <c r="L131">
        <v>2.2819798585815296</v>
      </c>
      <c r="M131">
        <v>2.667666595243197</v>
      </c>
      <c r="N131">
        <v>4.371116348832226</v>
      </c>
      <c r="O131">
        <v>2.9140775658881508</v>
      </c>
      <c r="P131">
        <v>6.4816798800085715</v>
      </c>
      <c r="Q131">
        <v>6.3531176344546818</v>
      </c>
    </row>
    <row r="132" spans="2:17" x14ac:dyDescent="0.25">
      <c r="B132">
        <v>0.36790295316694838</v>
      </c>
      <c r="C132">
        <v>1.1335388286765438</v>
      </c>
      <c r="D132">
        <v>0</v>
      </c>
      <c r="E132">
        <v>1.491498458784926</v>
      </c>
      <c r="F132">
        <v>5.051208113751616</v>
      </c>
      <c r="G132">
        <v>4.2358556229491899</v>
      </c>
      <c r="H132">
        <v>6.0554837426667989</v>
      </c>
      <c r="I132">
        <v>6.1449736501938945</v>
      </c>
      <c r="J132">
        <v>3.2514666401511385</v>
      </c>
      <c r="K132">
        <v>2.9233369792184547</v>
      </c>
      <c r="L132">
        <v>2.4162275032315801</v>
      </c>
      <c r="M132">
        <v>3.1918067017997416</v>
      </c>
      <c r="N132">
        <v>7.7259620165059157</v>
      </c>
      <c r="O132">
        <v>10.122302873620363</v>
      </c>
      <c r="P132">
        <v>8.4319379536641144</v>
      </c>
      <c r="Q132">
        <v>8.7302376454211004</v>
      </c>
    </row>
    <row r="133" spans="2:17" x14ac:dyDescent="0.25">
      <c r="B133">
        <v>1.1340826977117624</v>
      </c>
      <c r="C133">
        <v>1.8867924528301887</v>
      </c>
      <c r="D133">
        <v>0</v>
      </c>
      <c r="E133">
        <v>2.2782015254917702</v>
      </c>
      <c r="F133">
        <v>5.6403050983540748</v>
      </c>
      <c r="G133">
        <v>7.9486150140505822</v>
      </c>
      <c r="H133">
        <v>6.4431955038137296</v>
      </c>
      <c r="I133">
        <v>6.1019670814933766</v>
      </c>
      <c r="J133">
        <v>6.132075471698113</v>
      </c>
      <c r="K133">
        <v>2.5993576876756319</v>
      </c>
      <c r="L133">
        <v>3.5427539140907265</v>
      </c>
      <c r="M133">
        <v>4.0947410678442395</v>
      </c>
      <c r="N133">
        <v>8.7715776796467271</v>
      </c>
      <c r="O133">
        <v>8.2898434363709352</v>
      </c>
      <c r="P133">
        <v>3.3018867924528301</v>
      </c>
      <c r="Q133">
        <v>6.2725812926535536</v>
      </c>
    </row>
    <row r="134" spans="2:17" x14ac:dyDescent="0.25">
      <c r="B134">
        <v>1.3397320535892823</v>
      </c>
      <c r="C134">
        <v>2.2195560887822436</v>
      </c>
      <c r="D134">
        <v>0</v>
      </c>
      <c r="E134">
        <v>1.6596680663867227</v>
      </c>
      <c r="F134">
        <v>5.2689462107578491</v>
      </c>
      <c r="G134">
        <v>2.2795440911817635</v>
      </c>
      <c r="H134">
        <v>4.6290741851629669</v>
      </c>
      <c r="I134">
        <v>3.0993801239752048</v>
      </c>
      <c r="J134">
        <v>1.3497300539892021</v>
      </c>
      <c r="K134">
        <v>0.74985002999400119</v>
      </c>
      <c r="L134">
        <v>3.7492501499700057</v>
      </c>
      <c r="M134">
        <v>3.8492301539692062</v>
      </c>
      <c r="N134">
        <v>7.5484903019396112</v>
      </c>
      <c r="O134">
        <v>6.5086982603479306</v>
      </c>
      <c r="P134">
        <v>8.1883623275344934</v>
      </c>
      <c r="Q134">
        <v>4.6190761847630473</v>
      </c>
    </row>
    <row r="135" spans="2:17" x14ac:dyDescent="0.25">
      <c r="B135">
        <v>0</v>
      </c>
      <c r="C135">
        <v>1.3828606036136064</v>
      </c>
      <c r="D135">
        <v>0.36337942868678713</v>
      </c>
      <c r="E135">
        <v>1.8471787624911677</v>
      </c>
      <c r="F135">
        <v>3.3410719693146262</v>
      </c>
      <c r="G135">
        <v>4.9863732714242461</v>
      </c>
      <c r="H135">
        <v>3.7246391440395681</v>
      </c>
      <c r="I135">
        <v>3.1795700010093872</v>
      </c>
      <c r="J135">
        <v>4.5018673665085291</v>
      </c>
      <c r="K135">
        <v>5.4708791763399613</v>
      </c>
      <c r="L135">
        <v>4.7441203189663872</v>
      </c>
      <c r="M135">
        <v>3.2300393661047742</v>
      </c>
      <c r="N135">
        <v>7.2776824467548202</v>
      </c>
      <c r="O135">
        <v>7.7420006056323807</v>
      </c>
      <c r="P135">
        <v>8.4081962248914905</v>
      </c>
      <c r="Q135">
        <v>9.7708690824669429</v>
      </c>
    </row>
    <row r="136" spans="2:17" x14ac:dyDescent="0.25">
      <c r="B136">
        <v>9.7380465478624986E-2</v>
      </c>
      <c r="C136">
        <v>1.4801830752751</v>
      </c>
      <c r="D136">
        <v>0</v>
      </c>
      <c r="E136">
        <v>0.91537637549907491</v>
      </c>
      <c r="F136">
        <v>4.0899795501022496</v>
      </c>
      <c r="G136">
        <v>5.2293309962021617</v>
      </c>
      <c r="H136">
        <v>3.8367903398578247</v>
      </c>
      <c r="I136">
        <v>5.3461875547765114</v>
      </c>
      <c r="J136">
        <v>1.9476093095724998</v>
      </c>
      <c r="K136">
        <v>0.68166325835037489</v>
      </c>
      <c r="L136">
        <v>3.4862206641347746</v>
      </c>
      <c r="M136">
        <v>2.6779628006621872</v>
      </c>
      <c r="N136">
        <v>7.4009153763754982</v>
      </c>
      <c r="O136">
        <v>6.2128736975362742</v>
      </c>
      <c r="P136">
        <v>4.9956178790534622</v>
      </c>
      <c r="Q136">
        <v>5.9207323011003998</v>
      </c>
    </row>
    <row r="137" spans="2:17" x14ac:dyDescent="0.25">
      <c r="B137">
        <v>0</v>
      </c>
      <c r="C137">
        <v>1.1755168220510741</v>
      </c>
      <c r="D137">
        <v>0.29387920551276853</v>
      </c>
      <c r="E137">
        <v>2.5131738954195382</v>
      </c>
      <c r="F137">
        <v>7.3672476692338869</v>
      </c>
      <c r="G137">
        <v>5.6343737332792871</v>
      </c>
      <c r="H137">
        <v>5.2999594649371708</v>
      </c>
      <c r="I137">
        <v>5.1783542764491282</v>
      </c>
      <c r="J137">
        <v>7.3571139035265505</v>
      </c>
      <c r="K137">
        <v>4.3777867855695183</v>
      </c>
      <c r="L137">
        <v>3.8812322659100125</v>
      </c>
      <c r="M137">
        <v>5.1276854479124445</v>
      </c>
      <c r="N137">
        <v>6.566680178354277</v>
      </c>
      <c r="O137">
        <v>7.600324280502635</v>
      </c>
      <c r="P137">
        <v>10.640453992703689</v>
      </c>
      <c r="Q137">
        <v>9.4446696392379401</v>
      </c>
    </row>
    <row r="138" spans="2:17" x14ac:dyDescent="0.25">
      <c r="B138">
        <v>3.1768103540485613</v>
      </c>
      <c r="C138">
        <v>3.5618782757514169</v>
      </c>
      <c r="D138">
        <v>2.4066745106428495</v>
      </c>
      <c r="E138">
        <v>3.8292865547117341</v>
      </c>
      <c r="F138">
        <v>2.3424965236923736</v>
      </c>
      <c r="G138">
        <v>0</v>
      </c>
      <c r="H138">
        <v>3.5190929511177664</v>
      </c>
      <c r="I138">
        <v>1.7755909722965022</v>
      </c>
      <c r="J138">
        <v>2.6526901272863408</v>
      </c>
      <c r="K138">
        <v>3.946946197454273</v>
      </c>
      <c r="L138">
        <v>2.3638891860091991</v>
      </c>
      <c r="M138">
        <v>3.8506792170285591</v>
      </c>
      <c r="N138">
        <v>8.0757300246015618</v>
      </c>
      <c r="O138">
        <v>8.8779548614825128</v>
      </c>
      <c r="P138">
        <v>8.6854209006310832</v>
      </c>
      <c r="Q138">
        <v>6.2466573965129957</v>
      </c>
    </row>
    <row r="139" spans="2:17" x14ac:dyDescent="0.25">
      <c r="B139">
        <v>3.2695292291774445</v>
      </c>
      <c r="C139">
        <v>3.9110191412312463</v>
      </c>
      <c r="D139">
        <v>2.7521986549405066</v>
      </c>
      <c r="E139">
        <v>3.4661148473874803</v>
      </c>
      <c r="F139">
        <v>2.8867046042421109</v>
      </c>
      <c r="G139">
        <v>2.3590274185204345</v>
      </c>
      <c r="H139">
        <v>3.8282462493533371</v>
      </c>
      <c r="I139">
        <v>0</v>
      </c>
      <c r="J139">
        <v>3.9420589756854634</v>
      </c>
      <c r="K139">
        <v>1.9141231246766686</v>
      </c>
      <c r="L139">
        <v>2.1727884117951368</v>
      </c>
      <c r="M139">
        <v>4.9870667356440768</v>
      </c>
      <c r="N139">
        <v>7.8841179513709267</v>
      </c>
      <c r="O139">
        <v>7.470253491981377</v>
      </c>
      <c r="P139">
        <v>8.7635799275737192</v>
      </c>
      <c r="Q139">
        <v>7.4909467149508542</v>
      </c>
    </row>
    <row r="140" spans="2:17" x14ac:dyDescent="0.25">
      <c r="B140">
        <v>0.4090397791185193</v>
      </c>
      <c r="C140">
        <v>1.0225994477962983</v>
      </c>
      <c r="D140">
        <v>5.1129972389814912E-2</v>
      </c>
      <c r="E140">
        <v>1.0328254422742611</v>
      </c>
      <c r="F140">
        <v>3.7324879844564882</v>
      </c>
      <c r="G140">
        <v>3.6813580120666733</v>
      </c>
      <c r="H140">
        <v>2.6178545863585234</v>
      </c>
      <c r="I140">
        <v>1.4009612434809284</v>
      </c>
      <c r="J140">
        <v>0</v>
      </c>
      <c r="K140">
        <v>0.1840679006033337</v>
      </c>
      <c r="L140">
        <v>1.74864505573167</v>
      </c>
      <c r="M140">
        <v>3.5484200838531552</v>
      </c>
      <c r="N140">
        <v>6.2174046426014931</v>
      </c>
      <c r="O140">
        <v>6.442376521116679</v>
      </c>
      <c r="P140">
        <v>8.3137335105839032</v>
      </c>
      <c r="Q140">
        <v>10.94181409142039</v>
      </c>
    </row>
    <row r="141" spans="2:17" x14ac:dyDescent="0.25">
      <c r="B141">
        <v>1.2358288223879073</v>
      </c>
      <c r="C141">
        <v>1.8588499642528855</v>
      </c>
      <c r="D141">
        <v>0.27576345623531817</v>
      </c>
      <c r="E141">
        <v>1.0009192115207843</v>
      </c>
      <c r="F141">
        <v>0.14298845878868349</v>
      </c>
      <c r="G141">
        <v>0.58216729649678278</v>
      </c>
      <c r="H141">
        <v>0.94985190481054038</v>
      </c>
      <c r="I141">
        <v>0</v>
      </c>
      <c r="J141">
        <v>0.42896537636605048</v>
      </c>
      <c r="K141">
        <v>1.3175365131242978</v>
      </c>
      <c r="L141">
        <v>1.2051884383617608</v>
      </c>
      <c r="M141">
        <v>1.3277499744663466</v>
      </c>
      <c r="N141">
        <v>3.4010826269022569</v>
      </c>
      <c r="O141">
        <v>4.7901133694208964</v>
      </c>
      <c r="P141">
        <v>5.0148095189459712</v>
      </c>
      <c r="Q141">
        <v>6.9349402512511498</v>
      </c>
    </row>
    <row r="142" spans="2:17" x14ac:dyDescent="0.25">
      <c r="B142">
        <v>1.580359805188351</v>
      </c>
      <c r="C142">
        <v>1.2225424908060829</v>
      </c>
      <c r="D142">
        <v>0</v>
      </c>
      <c r="E142">
        <v>2.037570818010138</v>
      </c>
      <c r="F142">
        <v>4.4528376900904485</v>
      </c>
      <c r="G142">
        <v>4.1148991153960841</v>
      </c>
      <c r="H142">
        <v>4.6118676075936786</v>
      </c>
      <c r="I142">
        <v>2.3953881323924064</v>
      </c>
      <c r="J142">
        <v>2.0574495576980421</v>
      </c>
      <c r="K142">
        <v>3.2799920485041247</v>
      </c>
      <c r="L142">
        <v>4.8603518536924764</v>
      </c>
      <c r="M142">
        <v>5.0790179902594179</v>
      </c>
      <c r="N142">
        <v>5.2678660172945033</v>
      </c>
      <c r="O142">
        <v>6.2618030016896933</v>
      </c>
      <c r="P142">
        <v>5.6952589205844344</v>
      </c>
      <c r="Q142">
        <v>5.7449557698041946</v>
      </c>
    </row>
    <row r="143" spans="2:17" x14ac:dyDescent="0.25">
      <c r="B143">
        <v>0.32669406681420593</v>
      </c>
      <c r="C143">
        <v>0.9906207187269469</v>
      </c>
      <c r="D143">
        <v>0</v>
      </c>
      <c r="E143">
        <v>1.601854779218042</v>
      </c>
      <c r="F143">
        <v>5.3957213615765625</v>
      </c>
      <c r="G143">
        <v>4.7528717462324792</v>
      </c>
      <c r="H143">
        <v>4.9741806302033931</v>
      </c>
      <c r="I143">
        <v>3.6041732532405946</v>
      </c>
      <c r="J143">
        <v>4.7423332279481505</v>
      </c>
      <c r="K143">
        <v>4.8055643376541255</v>
      </c>
      <c r="L143">
        <v>2.5608599430920016</v>
      </c>
      <c r="M143">
        <v>5.785646538096743</v>
      </c>
      <c r="N143">
        <v>10.127516071240382</v>
      </c>
      <c r="O143">
        <v>7.8933501949625882</v>
      </c>
      <c r="P143">
        <v>7.6615027927073447</v>
      </c>
      <c r="Q143">
        <v>7.2083465064811891</v>
      </c>
    </row>
    <row r="144" spans="2:17" x14ac:dyDescent="0.25">
      <c r="B144">
        <v>1.253819407860078</v>
      </c>
      <c r="C144">
        <v>2.8237277420714362</v>
      </c>
      <c r="D144">
        <v>0</v>
      </c>
      <c r="E144">
        <v>1.9808239384680224</v>
      </c>
      <c r="F144">
        <v>5.6896006743230432</v>
      </c>
      <c r="G144">
        <v>4.4252449689179221</v>
      </c>
      <c r="H144">
        <v>5.9003266252238964</v>
      </c>
      <c r="I144">
        <v>3.5823411653145087</v>
      </c>
      <c r="J144">
        <v>6.4060689073859454</v>
      </c>
      <c r="K144">
        <v>6.6167948582867977</v>
      </c>
      <c r="L144">
        <v>7.1857549257191025</v>
      </c>
      <c r="M144">
        <v>7.3964808766199557</v>
      </c>
      <c r="N144">
        <v>13.52860604783479</v>
      </c>
      <c r="O144">
        <v>11.568854704456854</v>
      </c>
      <c r="P144">
        <v>11.084185017384891</v>
      </c>
      <c r="Q144">
        <v>12.949109682857443</v>
      </c>
    </row>
    <row r="145" spans="2:17" x14ac:dyDescent="0.25">
      <c r="B145">
        <v>0</v>
      </c>
      <c r="C145">
        <v>2.8544243577545196</v>
      </c>
      <c r="D145">
        <v>1.6703668463896819</v>
      </c>
      <c r="E145">
        <v>3.8693307960672376</v>
      </c>
      <c r="F145">
        <v>6.2268738767311556</v>
      </c>
      <c r="G145">
        <v>2.3892589068611905</v>
      </c>
      <c r="H145">
        <v>5.1485357860238921</v>
      </c>
      <c r="I145">
        <v>2.0826725869542235</v>
      </c>
      <c r="J145">
        <v>2.4844063854530076</v>
      </c>
      <c r="K145">
        <v>4.2604926525002638</v>
      </c>
      <c r="L145">
        <v>4.0173379849878419</v>
      </c>
      <c r="M145">
        <v>3.6790358388836029</v>
      </c>
      <c r="N145">
        <v>10.149064383127181</v>
      </c>
      <c r="O145">
        <v>8.4364097684744692</v>
      </c>
      <c r="P145">
        <v>8.1826831588962889</v>
      </c>
      <c r="Q145">
        <v>5.7088487155090393</v>
      </c>
    </row>
    <row r="146" spans="2:17" x14ac:dyDescent="0.25">
      <c r="B146">
        <v>1.1015782226459061</v>
      </c>
      <c r="C146">
        <v>1.7476962186209088</v>
      </c>
      <c r="D146">
        <v>0</v>
      </c>
      <c r="E146">
        <v>1.5782226459061539</v>
      </c>
      <c r="F146">
        <v>1.514670056138121</v>
      </c>
      <c r="G146">
        <v>4.0885499417434596</v>
      </c>
      <c r="H146">
        <v>0.6249337993856583</v>
      </c>
      <c r="I146">
        <v>2.732761360025421</v>
      </c>
      <c r="J146">
        <v>1.1121703209405782</v>
      </c>
      <c r="K146">
        <v>9.532888465204957E-2</v>
      </c>
      <c r="L146">
        <v>1.2604596970659889</v>
      </c>
      <c r="M146">
        <v>1.641775235674187</v>
      </c>
      <c r="N146">
        <v>4.1732867281008366</v>
      </c>
      <c r="O146">
        <v>4.5016417752356741</v>
      </c>
      <c r="P146">
        <v>6.42940366486601</v>
      </c>
      <c r="Q146">
        <v>8.1559156868975755</v>
      </c>
    </row>
    <row r="147" spans="2:17" x14ac:dyDescent="0.25">
      <c r="B147">
        <v>1.444777397260274</v>
      </c>
      <c r="C147">
        <v>1.5946061643835618</v>
      </c>
      <c r="D147">
        <v>0</v>
      </c>
      <c r="E147">
        <v>1.327054794520548</v>
      </c>
      <c r="F147">
        <v>6.7422945205479454</v>
      </c>
      <c r="G147">
        <v>1.7765410958904111</v>
      </c>
      <c r="H147">
        <v>6.0787671232876717</v>
      </c>
      <c r="I147">
        <v>1.5303938356164384</v>
      </c>
      <c r="J147">
        <v>0.44948630136986301</v>
      </c>
      <c r="K147">
        <v>5.5864726027397262</v>
      </c>
      <c r="L147">
        <v>2.4293664383561642</v>
      </c>
      <c r="M147">
        <v>4.2594178082191778</v>
      </c>
      <c r="N147">
        <v>9.6960616438356162</v>
      </c>
      <c r="O147">
        <v>7.8767123287671232</v>
      </c>
      <c r="P147">
        <v>7.0954623287671232</v>
      </c>
      <c r="Q147">
        <v>6.9028253424657526</v>
      </c>
    </row>
    <row r="148" spans="2:17" x14ac:dyDescent="0.25">
      <c r="B148">
        <v>1.7894083574679354</v>
      </c>
      <c r="C148">
        <v>3.4133223003723625</v>
      </c>
      <c r="D148">
        <v>1.996276375672321</v>
      </c>
      <c r="E148">
        <v>2.616880430285478</v>
      </c>
      <c r="F148">
        <v>3.8580885395117912</v>
      </c>
      <c r="G148">
        <v>4.8820852296234998</v>
      </c>
      <c r="H148">
        <v>5.3268514687629294</v>
      </c>
      <c r="I148">
        <v>3.7132809267687215</v>
      </c>
      <c r="J148">
        <v>3.3202316921803887</v>
      </c>
      <c r="K148">
        <v>0</v>
      </c>
      <c r="L148">
        <v>3.8684319404220111</v>
      </c>
      <c r="M148">
        <v>5.1613570541994207</v>
      </c>
      <c r="N148">
        <v>9.0091021928009933</v>
      </c>
      <c r="O148">
        <v>7.2714108398841546</v>
      </c>
      <c r="P148">
        <v>10.270997103847746</v>
      </c>
      <c r="Q148">
        <v>9.712453454695904</v>
      </c>
    </row>
    <row r="149" spans="2:17" x14ac:dyDescent="0.25">
      <c r="B149">
        <v>0</v>
      </c>
      <c r="C149">
        <v>1.64021164021164</v>
      </c>
      <c r="D149">
        <v>0.55026455026455035</v>
      </c>
      <c r="E149">
        <v>1.7671957671957672</v>
      </c>
      <c r="F149">
        <v>7.6190476190476195</v>
      </c>
      <c r="G149">
        <v>6.56084656084656</v>
      </c>
      <c r="H149">
        <v>7.4708994708994707</v>
      </c>
      <c r="I149">
        <v>7.4920634920634912</v>
      </c>
      <c r="J149">
        <v>3.1746031746031744</v>
      </c>
      <c r="K149">
        <v>2.9312169312169312</v>
      </c>
      <c r="L149">
        <v>5.3015873015873014</v>
      </c>
      <c r="M149">
        <v>6.3174603174603172</v>
      </c>
      <c r="N149">
        <v>6.3915343915343907</v>
      </c>
      <c r="O149">
        <v>7.7142857142857135</v>
      </c>
      <c r="P149">
        <v>9.9470899470899479</v>
      </c>
      <c r="Q149">
        <v>8.2328042328042326</v>
      </c>
    </row>
    <row r="150" spans="2:17" x14ac:dyDescent="0.25">
      <c r="B150">
        <v>1.9587304912537968</v>
      </c>
      <c r="C150">
        <v>2.8176390489158898</v>
      </c>
      <c r="D150">
        <v>2.1996438671834087</v>
      </c>
      <c r="E150">
        <v>3.1318738870849483</v>
      </c>
      <c r="F150">
        <v>4.2526448098879222</v>
      </c>
      <c r="G150">
        <v>3.7603435634230653</v>
      </c>
      <c r="H150">
        <v>3.9698334555357704</v>
      </c>
      <c r="I150">
        <v>2.4929297161411963</v>
      </c>
      <c r="J150">
        <v>2.2520163402115845</v>
      </c>
      <c r="K150">
        <v>2.1263224049439611</v>
      </c>
      <c r="L150">
        <v>0</v>
      </c>
      <c r="M150">
        <v>2.0530009427045144</v>
      </c>
      <c r="N150">
        <v>11.155336755001571</v>
      </c>
      <c r="O150">
        <v>12.087566774903111</v>
      </c>
      <c r="P150">
        <v>10.233581229705667</v>
      </c>
      <c r="Q150">
        <v>10.526867078663454</v>
      </c>
    </row>
    <row r="151" spans="2:17" x14ac:dyDescent="0.25">
      <c r="B151">
        <v>0.95286365940192597</v>
      </c>
      <c r="C151">
        <v>1.8449062341611759</v>
      </c>
      <c r="D151">
        <v>0</v>
      </c>
      <c r="E151">
        <v>1.7739483020780538</v>
      </c>
      <c r="F151">
        <v>3.2437911809427269</v>
      </c>
      <c r="G151">
        <v>3.882412569690826</v>
      </c>
      <c r="H151">
        <v>3.5985808413583378</v>
      </c>
      <c r="I151">
        <v>3.7202230106436898</v>
      </c>
      <c r="J151">
        <v>2.0476431829700963</v>
      </c>
      <c r="K151">
        <v>3.4161175874303091</v>
      </c>
      <c r="L151">
        <v>4.6426761277242772</v>
      </c>
      <c r="M151">
        <v>4.5615813482007095</v>
      </c>
      <c r="N151">
        <v>8.5960466294982254</v>
      </c>
      <c r="O151">
        <v>6.3051191079574256</v>
      </c>
      <c r="P151">
        <v>8.1094779523568175</v>
      </c>
      <c r="Q151">
        <v>6.893056259503294</v>
      </c>
    </row>
    <row r="152" spans="2:17" x14ac:dyDescent="0.25">
      <c r="B152">
        <v>0</v>
      </c>
      <c r="C152">
        <v>0.86206896551724133</v>
      </c>
      <c r="D152">
        <v>0.21050521251002405</v>
      </c>
      <c r="E152">
        <v>1.483560545308741</v>
      </c>
      <c r="F152">
        <v>6.315156375300722</v>
      </c>
      <c r="G152">
        <v>7.1070569366479557</v>
      </c>
      <c r="H152">
        <v>5.9342421812349642</v>
      </c>
      <c r="I152">
        <v>8.1495589414595031</v>
      </c>
      <c r="J152">
        <v>3.2578187650360864</v>
      </c>
      <c r="K152">
        <v>1.1627906976744187</v>
      </c>
      <c r="L152">
        <v>4.0797914995990379</v>
      </c>
      <c r="M152">
        <v>3.4382518043303931</v>
      </c>
      <c r="N152">
        <v>9.3123496391339202</v>
      </c>
      <c r="O152">
        <v>8.8412189254210105</v>
      </c>
      <c r="P152">
        <v>6.2750601443464307</v>
      </c>
      <c r="Q152">
        <v>6.6459502806736168</v>
      </c>
    </row>
    <row r="153" spans="2:17" x14ac:dyDescent="0.25">
      <c r="B153">
        <v>1.9075494549858698</v>
      </c>
      <c r="C153">
        <v>2.9067420266451354</v>
      </c>
      <c r="D153">
        <v>1.8268066209123939</v>
      </c>
      <c r="E153">
        <v>3.6536132418247877</v>
      </c>
      <c r="F153">
        <v>3.6233346790472347</v>
      </c>
      <c r="G153">
        <v>3.6031489705288653</v>
      </c>
      <c r="H153">
        <v>3.1994348001614861</v>
      </c>
      <c r="I153">
        <v>3.5425918449737588</v>
      </c>
      <c r="J153">
        <v>0.20185708518368994</v>
      </c>
      <c r="K153">
        <v>1.7460637868389182</v>
      </c>
      <c r="L153">
        <v>1.2918853451756156</v>
      </c>
      <c r="M153">
        <v>0</v>
      </c>
      <c r="N153">
        <v>8.286233346790473</v>
      </c>
      <c r="O153">
        <v>4.1178845377472744</v>
      </c>
      <c r="P153">
        <v>6.4997981429148162</v>
      </c>
      <c r="Q153">
        <v>6.045619701251514</v>
      </c>
    </row>
    <row r="154" spans="2:17" x14ac:dyDescent="0.25">
      <c r="B154">
        <v>1.577588679606081</v>
      </c>
      <c r="C154">
        <v>2.791853905727125</v>
      </c>
      <c r="D154">
        <v>0.42069031456162159</v>
      </c>
      <c r="E154">
        <v>1.7305669758103068</v>
      </c>
      <c r="F154">
        <v>1.7114446887847787</v>
      </c>
      <c r="G154">
        <v>2.7536093316760684</v>
      </c>
      <c r="H154">
        <v>2.3902858781910319</v>
      </c>
      <c r="I154">
        <v>1.5010995315039679</v>
      </c>
      <c r="J154">
        <v>3.308155655416388</v>
      </c>
      <c r="K154">
        <v>0</v>
      </c>
      <c r="L154">
        <v>4.1782197150779234</v>
      </c>
      <c r="M154">
        <v>2.1034515728081078</v>
      </c>
      <c r="N154">
        <v>2.801415049239889</v>
      </c>
      <c r="O154">
        <v>2.2851132995506265</v>
      </c>
      <c r="P154">
        <v>7.4959365140070746</v>
      </c>
      <c r="Q154">
        <v>6.4442107276030214</v>
      </c>
    </row>
    <row r="155" spans="2:17" x14ac:dyDescent="0.25">
      <c r="B155">
        <v>1.3736853402017599</v>
      </c>
      <c r="C155">
        <v>2.1463833440652502</v>
      </c>
      <c r="D155">
        <v>0</v>
      </c>
      <c r="E155">
        <v>2.1678471775059025</v>
      </c>
      <c r="F155">
        <v>9.7982399656578671</v>
      </c>
      <c r="G155">
        <v>9.01481004507405</v>
      </c>
      <c r="H155">
        <v>9.8411676325391717</v>
      </c>
      <c r="I155">
        <v>9.0362738785147023</v>
      </c>
      <c r="J155">
        <v>4.163983687486585</v>
      </c>
      <c r="K155">
        <v>5.3874221936037774</v>
      </c>
      <c r="L155">
        <v>2.0390641768619879</v>
      </c>
      <c r="M155">
        <v>5.9240180296200897</v>
      </c>
      <c r="N155">
        <v>10.968018888173429</v>
      </c>
      <c r="O155">
        <v>10.21678471775059</v>
      </c>
      <c r="P155">
        <v>11.697789225155612</v>
      </c>
      <c r="Q155">
        <v>8.9933462116333978</v>
      </c>
    </row>
    <row r="156" spans="2:17" x14ac:dyDescent="0.25">
      <c r="B156">
        <v>0.80991900809919015</v>
      </c>
      <c r="C156">
        <v>1.83981601839816</v>
      </c>
      <c r="D156">
        <v>0</v>
      </c>
      <c r="E156">
        <v>0.89991000899910001</v>
      </c>
      <c r="F156">
        <v>5.0994900509949002</v>
      </c>
      <c r="G156">
        <v>4.9695030496950299</v>
      </c>
      <c r="H156">
        <v>4.5195480451954806</v>
      </c>
      <c r="I156">
        <v>4.1595840415958403</v>
      </c>
      <c r="J156">
        <v>2.4697530246975306</v>
      </c>
      <c r="K156">
        <v>2.2197780221977803</v>
      </c>
      <c r="L156">
        <v>3.2196780321967799</v>
      </c>
      <c r="M156">
        <v>4.41955804419558</v>
      </c>
      <c r="N156">
        <v>9.6990300969903007</v>
      </c>
      <c r="O156">
        <v>9.0290970902909695</v>
      </c>
      <c r="P156">
        <v>7.0292970702929711</v>
      </c>
      <c r="Q156">
        <v>6.8493150684931505</v>
      </c>
    </row>
    <row r="157" spans="2:17" x14ac:dyDescent="0.25">
      <c r="B157">
        <v>2.9810855263157894</v>
      </c>
      <c r="C157">
        <v>4.3482730263157894</v>
      </c>
      <c r="D157">
        <v>2.0250822368421053</v>
      </c>
      <c r="E157">
        <v>4.0810032894736841</v>
      </c>
      <c r="F157">
        <v>2.8577302631578947</v>
      </c>
      <c r="G157">
        <v>0</v>
      </c>
      <c r="H157">
        <v>2.4465460526315792</v>
      </c>
      <c r="I157">
        <v>1.953125</v>
      </c>
      <c r="J157">
        <v>5.1089638157894735</v>
      </c>
      <c r="K157">
        <v>4.4099506578947363</v>
      </c>
      <c r="L157">
        <v>1.3260690789473684</v>
      </c>
      <c r="M157">
        <v>1.3877467105263159</v>
      </c>
      <c r="N157">
        <v>10.063733552631579</v>
      </c>
      <c r="O157">
        <v>8.3470394736842106</v>
      </c>
      <c r="P157">
        <v>9.765625</v>
      </c>
      <c r="Q157">
        <v>7.8844572368421062</v>
      </c>
    </row>
    <row r="158" spans="2:17" x14ac:dyDescent="0.25">
      <c r="B158">
        <v>0.91106739828139571</v>
      </c>
      <c r="C158">
        <v>2.2776684957034892</v>
      </c>
      <c r="D158">
        <v>0</v>
      </c>
      <c r="E158">
        <v>1.801428719329123</v>
      </c>
      <c r="F158">
        <v>2.2673154570866547</v>
      </c>
      <c r="G158">
        <v>5.5595817372398795</v>
      </c>
      <c r="H158">
        <v>3.3854436277047308</v>
      </c>
      <c r="I158">
        <v>4.0894502536494457</v>
      </c>
      <c r="J158">
        <v>6.0254684749974121</v>
      </c>
      <c r="K158">
        <v>6.657003830624288</v>
      </c>
      <c r="L158">
        <v>7.0297132208303132</v>
      </c>
      <c r="M158">
        <v>4.8245159954446626</v>
      </c>
      <c r="N158">
        <v>10.259861269282535</v>
      </c>
      <c r="O158">
        <v>10.011388342478519</v>
      </c>
      <c r="P158">
        <v>7.1125375297649853</v>
      </c>
      <c r="Q158">
        <v>9.9078579563101776</v>
      </c>
    </row>
    <row r="159" spans="2:17" x14ac:dyDescent="0.25">
      <c r="B159">
        <v>0.5112910097997444</v>
      </c>
      <c r="C159">
        <v>1.0864933958244567</v>
      </c>
      <c r="D159">
        <v>0</v>
      </c>
      <c r="E159">
        <v>0.84149978696207928</v>
      </c>
      <c r="F159">
        <v>6.5935236472092029</v>
      </c>
      <c r="G159">
        <v>4.9211759693225394</v>
      </c>
      <c r="H159">
        <v>5.0276949296974864</v>
      </c>
      <c r="I159">
        <v>6.3698338304218147</v>
      </c>
      <c r="J159">
        <v>6.6361312313591823</v>
      </c>
      <c r="K159">
        <v>4.1435875585854278</v>
      </c>
      <c r="L159">
        <v>7.6054537707711978</v>
      </c>
      <c r="M159">
        <v>4.7613975287601198</v>
      </c>
      <c r="N159">
        <v>9.2884533446953554</v>
      </c>
      <c r="O159">
        <v>7.7119727311461439</v>
      </c>
      <c r="P159">
        <v>11.770345121431616</v>
      </c>
      <c r="Q159">
        <v>11.003408606731998</v>
      </c>
    </row>
    <row r="160" spans="2:17" x14ac:dyDescent="0.25">
      <c r="B160">
        <v>0.74126726238830221</v>
      </c>
      <c r="C160">
        <v>1.2083671811535337</v>
      </c>
      <c r="D160">
        <v>0</v>
      </c>
      <c r="E160">
        <v>2.2745735174654751</v>
      </c>
      <c r="F160">
        <v>2.6299756295694556</v>
      </c>
      <c r="G160">
        <v>3.5540211210398049</v>
      </c>
      <c r="H160">
        <v>2.7822908204711618</v>
      </c>
      <c r="I160">
        <v>1.2794476035743299</v>
      </c>
      <c r="J160">
        <v>1.2185215272136474</v>
      </c>
      <c r="K160">
        <v>2.4268887083671813</v>
      </c>
      <c r="L160">
        <v>3.0564581640942325</v>
      </c>
      <c r="M160">
        <v>4.8639317627944756</v>
      </c>
      <c r="N160">
        <v>10.144191714053614</v>
      </c>
      <c r="O160">
        <v>10.042648253452478</v>
      </c>
      <c r="P160">
        <v>8.4991876523151912</v>
      </c>
      <c r="Q160">
        <v>9.392770105605198</v>
      </c>
    </row>
    <row r="161" spans="2:17" x14ac:dyDescent="0.25">
      <c r="B161">
        <v>0</v>
      </c>
      <c r="C161">
        <v>1.8686919156590387</v>
      </c>
      <c r="D161">
        <v>0.61956630358748876</v>
      </c>
      <c r="E161">
        <v>1.3790346757269911</v>
      </c>
      <c r="F161">
        <v>2.8180273808334166</v>
      </c>
      <c r="G161">
        <v>3.0878385130408712</v>
      </c>
      <c r="H161">
        <v>4.3169781153192766</v>
      </c>
      <c r="I161">
        <v>2.7980413710402718</v>
      </c>
      <c r="J161">
        <v>4.8865793944239035</v>
      </c>
      <c r="K161">
        <v>3.1477965424203056</v>
      </c>
      <c r="L161">
        <v>1.4889577295892875</v>
      </c>
      <c r="M161">
        <v>1.9986009793144799</v>
      </c>
      <c r="N161">
        <v>9.5333266713300695</v>
      </c>
      <c r="O161">
        <v>7.3548516038772851</v>
      </c>
      <c r="P161">
        <v>6.9551314080143891</v>
      </c>
      <c r="Q161">
        <v>8.354152093534525</v>
      </c>
    </row>
    <row r="162" spans="2:17" x14ac:dyDescent="0.25">
      <c r="B162">
        <v>0.43223217042297002</v>
      </c>
      <c r="C162">
        <v>1.5231038386333229</v>
      </c>
      <c r="D162">
        <v>0</v>
      </c>
      <c r="E162">
        <v>1.1217453946691367</v>
      </c>
      <c r="F162">
        <v>6.6687249150972514</v>
      </c>
      <c r="G162">
        <v>7.2141607492024296</v>
      </c>
      <c r="H162">
        <v>7.1421220541319341</v>
      </c>
      <c r="I162">
        <v>6.3908613769681999</v>
      </c>
      <c r="J162">
        <v>3.9312545024184415</v>
      </c>
      <c r="K162">
        <v>2.2949470001029124</v>
      </c>
      <c r="L162">
        <v>3.3652361840074101</v>
      </c>
      <c r="M162">
        <v>3.1594113409488527</v>
      </c>
      <c r="N162">
        <v>10.033961099104662</v>
      </c>
      <c r="O162">
        <v>7.3788206236492755</v>
      </c>
      <c r="P162">
        <v>6.1541628074508594</v>
      </c>
      <c r="Q162">
        <v>8.4388185654008439</v>
      </c>
    </row>
    <row r="163" spans="2:17" x14ac:dyDescent="0.25">
      <c r="B163">
        <v>1.279687669450168</v>
      </c>
      <c r="C163">
        <v>2.2448758269168203</v>
      </c>
      <c r="D163">
        <v>1.0627914542891228</v>
      </c>
      <c r="E163">
        <v>3.3402017134800994</v>
      </c>
      <c r="F163">
        <v>6.0297147814770637</v>
      </c>
      <c r="G163">
        <v>1.5074286953692659</v>
      </c>
      <c r="H163">
        <v>6.4526624010411027</v>
      </c>
      <c r="I163">
        <v>0</v>
      </c>
      <c r="J163">
        <v>3.9366663051729747</v>
      </c>
      <c r="K163">
        <v>3.7414597115280341</v>
      </c>
      <c r="L163">
        <v>6.4309727795249971</v>
      </c>
      <c r="M163">
        <v>2.3424791237392908</v>
      </c>
      <c r="N163">
        <v>6.1815421320897945</v>
      </c>
      <c r="O163">
        <v>8.1119184470230987</v>
      </c>
      <c r="P163">
        <v>6.4092831580088925</v>
      </c>
      <c r="Q163">
        <v>9.0011929291833859</v>
      </c>
    </row>
    <row r="164" spans="2:17" x14ac:dyDescent="0.25">
      <c r="B164">
        <v>6.0483870967741937E-2</v>
      </c>
      <c r="C164">
        <v>1.502016129032258</v>
      </c>
      <c r="D164">
        <v>0.54435483870967738</v>
      </c>
      <c r="E164">
        <v>1.532258064516129</v>
      </c>
      <c r="F164">
        <v>1.189516129032258</v>
      </c>
      <c r="G164">
        <v>1.0685483870967742</v>
      </c>
      <c r="H164">
        <v>0.45362903225806456</v>
      </c>
      <c r="I164">
        <v>0</v>
      </c>
      <c r="J164">
        <v>4.183467741935484</v>
      </c>
      <c r="K164">
        <v>4.435483870967742</v>
      </c>
      <c r="L164">
        <v>1.5625</v>
      </c>
      <c r="M164">
        <v>0.92741935483870963</v>
      </c>
      <c r="N164">
        <v>6.3911290322580641</v>
      </c>
      <c r="O164">
        <v>8.870967741935484</v>
      </c>
      <c r="P164">
        <v>6.754032258064516</v>
      </c>
      <c r="Q164">
        <v>7.3891129032258069</v>
      </c>
    </row>
    <row r="165" spans="2:17" x14ac:dyDescent="0.25">
      <c r="B165">
        <v>1.1953412341642828</v>
      </c>
      <c r="C165">
        <v>2.7789129546383329</v>
      </c>
      <c r="D165">
        <v>0.20433183489987741</v>
      </c>
      <c r="E165">
        <v>1.7266040049039639</v>
      </c>
      <c r="F165">
        <v>0.93992644053943597</v>
      </c>
      <c r="G165">
        <v>1.7572537801389458</v>
      </c>
      <c r="H165">
        <v>1.8798528810788719</v>
      </c>
      <c r="I165">
        <v>1.4609726195341235</v>
      </c>
      <c r="J165">
        <v>3.3612586841029835</v>
      </c>
      <c r="K165">
        <v>0</v>
      </c>
      <c r="L165">
        <v>2.686963628933388</v>
      </c>
      <c r="M165">
        <v>3.7597057621577439</v>
      </c>
      <c r="N165">
        <v>6.8348998774008987</v>
      </c>
      <c r="O165">
        <v>7.1822639967306907</v>
      </c>
      <c r="P165">
        <v>6.4262362076011437</v>
      </c>
      <c r="Q165">
        <v>7.6930935839803842</v>
      </c>
    </row>
    <row r="166" spans="2:17" x14ac:dyDescent="0.25">
      <c r="B166">
        <v>0.93896713615023475</v>
      </c>
      <c r="C166">
        <v>1.5258215962441315</v>
      </c>
      <c r="D166">
        <v>0.74690567648314121</v>
      </c>
      <c r="E166">
        <v>0.58685446009389663</v>
      </c>
      <c r="F166">
        <v>2.9129321382842512</v>
      </c>
      <c r="G166">
        <v>2.7955612462654718</v>
      </c>
      <c r="H166">
        <v>3.1370038412291934</v>
      </c>
      <c r="I166">
        <v>0</v>
      </c>
      <c r="J166">
        <v>4.5027742210840804</v>
      </c>
      <c r="K166">
        <v>4.897567221510883</v>
      </c>
      <c r="L166">
        <v>2.6888604353393086</v>
      </c>
      <c r="M166">
        <v>3.9372599231754157</v>
      </c>
      <c r="N166">
        <v>14.575330772513869</v>
      </c>
      <c r="O166">
        <v>14.319248826291082</v>
      </c>
      <c r="P166">
        <v>15.642338881775503</v>
      </c>
      <c r="Q166">
        <v>16.82671788305591</v>
      </c>
    </row>
    <row r="167" spans="2:17" x14ac:dyDescent="0.25">
      <c r="B167">
        <v>0</v>
      </c>
      <c r="C167">
        <v>1.4195107218363032</v>
      </c>
      <c r="D167">
        <v>0.62418201953085672</v>
      </c>
      <c r="E167">
        <v>1.4195107218363032</v>
      </c>
      <c r="F167">
        <v>3.4128662035638779</v>
      </c>
      <c r="G167">
        <v>2.1342998087184135</v>
      </c>
      <c r="H167">
        <v>3.7954293768247256</v>
      </c>
      <c r="I167">
        <v>1.4195107218363032</v>
      </c>
      <c r="J167">
        <v>2.4665257223396759</v>
      </c>
      <c r="K167">
        <v>4.439746300211417</v>
      </c>
      <c r="L167">
        <v>2.9497634148796936</v>
      </c>
      <c r="M167">
        <v>0.94634048122420222</v>
      </c>
      <c r="N167">
        <v>5.8995268297593872</v>
      </c>
      <c r="O167">
        <v>9.3123930333232661</v>
      </c>
      <c r="P167">
        <v>5.3156146179401995</v>
      </c>
      <c r="Q167">
        <v>6.6042484647135815</v>
      </c>
    </row>
    <row r="168" spans="2:17" x14ac:dyDescent="0.25">
      <c r="B168">
        <v>1.8709743380022494</v>
      </c>
      <c r="C168">
        <v>3.1285144668234328</v>
      </c>
      <c r="D168">
        <v>2.0038850833248132</v>
      </c>
      <c r="E168">
        <v>3.230753501686944</v>
      </c>
      <c r="F168">
        <v>2.7400061343420918</v>
      </c>
      <c r="G168">
        <v>2.7604539413147942</v>
      </c>
      <c r="H168">
        <v>4.1611287189448936</v>
      </c>
      <c r="I168">
        <v>0</v>
      </c>
      <c r="J168">
        <v>2.3310499948880481</v>
      </c>
      <c r="K168">
        <v>4.5087414374808299</v>
      </c>
      <c r="L168">
        <v>3.1796339842551888</v>
      </c>
      <c r="M168">
        <v>5.0199366117983848</v>
      </c>
      <c r="N168">
        <v>10.060321030569472</v>
      </c>
      <c r="O168">
        <v>7.5963602903588585</v>
      </c>
      <c r="P168">
        <v>7.4327778345772426</v>
      </c>
      <c r="Q168">
        <v>9.5900214701973212</v>
      </c>
    </row>
    <row r="169" spans="2:17" x14ac:dyDescent="0.25">
      <c r="B169">
        <v>0.62939263610615759</v>
      </c>
      <c r="C169">
        <v>1.2168257631385713</v>
      </c>
      <c r="D169">
        <v>0</v>
      </c>
      <c r="E169">
        <v>1.8252386447078568</v>
      </c>
      <c r="F169">
        <v>7.4268331060526593</v>
      </c>
      <c r="G169">
        <v>5.1400398615336202</v>
      </c>
      <c r="H169">
        <v>6.6715619427252699</v>
      </c>
      <c r="I169">
        <v>6.0631490611559844</v>
      </c>
      <c r="J169">
        <v>4.626035875380258</v>
      </c>
      <c r="K169">
        <v>4.300849680058743</v>
      </c>
      <c r="L169">
        <v>4.4581978390852823</v>
      </c>
      <c r="M169">
        <v>3.7763558166369458</v>
      </c>
      <c r="N169">
        <v>11.140249659078989</v>
      </c>
      <c r="O169">
        <v>10.794083709220601</v>
      </c>
      <c r="P169">
        <v>11.098290150005246</v>
      </c>
      <c r="Q169">
        <v>10.919962236441833</v>
      </c>
    </row>
    <row r="170" spans="2:17" x14ac:dyDescent="0.25">
      <c r="B170">
        <v>1.721503514311908</v>
      </c>
      <c r="C170">
        <v>2.2919425486401144</v>
      </c>
      <c r="D170">
        <v>1.2529285932565959</v>
      </c>
      <c r="E170">
        <v>2.3734338392584293</v>
      </c>
      <c r="F170">
        <v>0.59081185698278493</v>
      </c>
      <c r="G170">
        <v>8.1491290618315157E-2</v>
      </c>
      <c r="H170">
        <v>0.92696343078333499</v>
      </c>
      <c r="I170">
        <v>0</v>
      </c>
      <c r="J170">
        <v>4.5838850972802287</v>
      </c>
      <c r="K170">
        <v>6.1627788530100851</v>
      </c>
      <c r="L170">
        <v>0.52969338901904861</v>
      </c>
      <c r="M170">
        <v>1.9354181521849854</v>
      </c>
      <c r="N170">
        <v>8.9946012019965362</v>
      </c>
      <c r="O170">
        <v>12.926555974330242</v>
      </c>
      <c r="P170">
        <v>9.6261587042884784</v>
      </c>
      <c r="Q170">
        <v>11.357848629927677</v>
      </c>
    </row>
    <row r="171" spans="2:17" x14ac:dyDescent="0.25">
      <c r="B171">
        <v>1.0700585503735109</v>
      </c>
      <c r="C171">
        <v>2.453058752271351</v>
      </c>
      <c r="D171">
        <v>1.2113870381586918</v>
      </c>
      <c r="E171">
        <v>2.5842923480718758</v>
      </c>
      <c r="F171">
        <v>8.6917019987886128</v>
      </c>
      <c r="G171">
        <v>5.0676357762971938</v>
      </c>
      <c r="H171">
        <v>8.5099939430648082</v>
      </c>
      <c r="I171">
        <v>5.4815263476680798</v>
      </c>
      <c r="J171">
        <v>1.3325257419745609</v>
      </c>
      <c r="K171">
        <v>0</v>
      </c>
      <c r="L171">
        <v>4.1490006056935185</v>
      </c>
      <c r="M171">
        <v>3.8663436301231577</v>
      </c>
      <c r="N171">
        <v>9.5598627094690087</v>
      </c>
      <c r="O171">
        <v>10.296789824348879</v>
      </c>
      <c r="P171">
        <v>9.0147385422975965</v>
      </c>
      <c r="Q171">
        <v>8.9743589743589745</v>
      </c>
    </row>
    <row r="172" spans="2:17" x14ac:dyDescent="0.25">
      <c r="B172">
        <v>0.18505191734347692</v>
      </c>
      <c r="C172">
        <v>1.9738871183304203</v>
      </c>
      <c r="D172">
        <v>0</v>
      </c>
      <c r="E172">
        <v>1.5626606353449164</v>
      </c>
      <c r="F172">
        <v>3.701038346869538</v>
      </c>
      <c r="G172">
        <v>4.8730338233782255</v>
      </c>
      <c r="H172">
        <v>3.413179808779685</v>
      </c>
      <c r="I172">
        <v>4.2664747609746065</v>
      </c>
      <c r="J172">
        <v>3.6290737123470751</v>
      </c>
      <c r="K172">
        <v>6.2609232034543023</v>
      </c>
      <c r="L172">
        <v>3.9272129125115658</v>
      </c>
      <c r="M172">
        <v>3.5571090778246122</v>
      </c>
      <c r="N172">
        <v>13.899455124910043</v>
      </c>
      <c r="O172">
        <v>11.462938213220932</v>
      </c>
      <c r="P172">
        <v>7.6282512593811038</v>
      </c>
      <c r="Q172">
        <v>9.3348411637709479</v>
      </c>
    </row>
    <row r="173" spans="2:17" x14ac:dyDescent="0.25">
      <c r="B173">
        <v>0.13516323559991683</v>
      </c>
      <c r="C173">
        <v>1.0917030567685588</v>
      </c>
      <c r="D173">
        <v>0</v>
      </c>
      <c r="E173">
        <v>1.5283842794759825</v>
      </c>
      <c r="F173">
        <v>4.7515075899355379</v>
      </c>
      <c r="G173">
        <v>2.4433354127677274</v>
      </c>
      <c r="H173">
        <v>3.0151798710750675</v>
      </c>
      <c r="I173">
        <v>0.92534830526096912</v>
      </c>
      <c r="J173">
        <v>4.8658764815970059</v>
      </c>
      <c r="K173">
        <v>4.2940320232896649</v>
      </c>
      <c r="L173">
        <v>3.0047826991058435</v>
      </c>
      <c r="M173">
        <v>4.169265959658973</v>
      </c>
      <c r="N173">
        <v>8.8168018299022677</v>
      </c>
      <c r="O173">
        <v>7.9122478685797457</v>
      </c>
      <c r="P173">
        <v>9.7733416510709095</v>
      </c>
      <c r="Q173">
        <v>9.2742773965481398</v>
      </c>
    </row>
    <row r="174" spans="2:17" x14ac:dyDescent="0.25">
      <c r="B174">
        <v>0.66365007541478127</v>
      </c>
      <c r="C174">
        <v>2.1920563097033683</v>
      </c>
      <c r="D174">
        <v>0</v>
      </c>
      <c r="E174">
        <v>1.3474107591754652</v>
      </c>
      <c r="F174">
        <v>2.6747109100050275</v>
      </c>
      <c r="G174">
        <v>1.6289592760180998</v>
      </c>
      <c r="H174">
        <v>1.8702865761689291</v>
      </c>
      <c r="I174">
        <v>0.86475615887380597</v>
      </c>
      <c r="J174">
        <v>2.0915032679738559</v>
      </c>
      <c r="K174">
        <v>0.23127199597787834</v>
      </c>
      <c r="L174">
        <v>1.7395676219205631</v>
      </c>
      <c r="M174">
        <v>3.3283056812468579</v>
      </c>
      <c r="N174">
        <v>10.095525389643036</v>
      </c>
      <c r="O174">
        <v>10.196078431372548</v>
      </c>
      <c r="P174">
        <v>6.4454499748617406</v>
      </c>
      <c r="Q174">
        <v>7.6621417797888389</v>
      </c>
    </row>
    <row r="175" spans="2:17" x14ac:dyDescent="0.25">
      <c r="B175">
        <v>1.3065008955852915</v>
      </c>
      <c r="C175">
        <v>2.6762195764408387</v>
      </c>
      <c r="D175">
        <v>1.1484564324096513</v>
      </c>
      <c r="E175">
        <v>1.506690548941102</v>
      </c>
      <c r="F175">
        <v>1.8227794752923823</v>
      </c>
      <c r="G175">
        <v>0.21072595090085344</v>
      </c>
      <c r="H175">
        <v>0.41091560425666424</v>
      </c>
      <c r="I175">
        <v>2.1388684016436623</v>
      </c>
      <c r="J175">
        <v>4.8256242756295444</v>
      </c>
      <c r="K175">
        <v>4.4252449689179221</v>
      </c>
      <c r="L175">
        <v>0.32662522389632287</v>
      </c>
      <c r="M175">
        <v>0</v>
      </c>
      <c r="N175">
        <v>11.242229480560532</v>
      </c>
      <c r="O175">
        <v>8.1761668949531128</v>
      </c>
      <c r="P175">
        <v>9.5353492782636184</v>
      </c>
      <c r="Q175">
        <v>9.1244336740069549</v>
      </c>
    </row>
    <row r="176" spans="2:17" x14ac:dyDescent="0.25">
      <c r="B176">
        <v>1.430761369443025</v>
      </c>
      <c r="C176">
        <v>2.350536535513541</v>
      </c>
      <c r="D176">
        <v>0.40878896269800719</v>
      </c>
      <c r="E176">
        <v>1.6249361267245785</v>
      </c>
      <c r="F176">
        <v>2.1768012263668881</v>
      </c>
      <c r="G176">
        <v>0.77669902912621358</v>
      </c>
      <c r="H176">
        <v>2.503832396525294</v>
      </c>
      <c r="I176">
        <v>0.76647930505876349</v>
      </c>
      <c r="J176">
        <v>1.430761369443025</v>
      </c>
      <c r="K176">
        <v>0</v>
      </c>
      <c r="L176">
        <v>4.8952478283086354</v>
      </c>
      <c r="M176">
        <v>3.1476750127746556</v>
      </c>
      <c r="N176">
        <v>10.035769034236075</v>
      </c>
      <c r="O176">
        <v>7.8283086356668363</v>
      </c>
      <c r="P176">
        <v>7.6852324987225344</v>
      </c>
      <c r="Q176">
        <v>6.9289729177312216</v>
      </c>
    </row>
    <row r="177" spans="1:20" x14ac:dyDescent="0.25">
      <c r="B177">
        <v>0</v>
      </c>
      <c r="C177">
        <v>1.5027176809122882</v>
      </c>
      <c r="D177">
        <v>0.41564531599701587</v>
      </c>
      <c r="E177">
        <v>1.8331024192688905</v>
      </c>
      <c r="F177">
        <v>6.5437493339017365</v>
      </c>
      <c r="G177">
        <v>6.8954492166684425</v>
      </c>
      <c r="H177">
        <v>7.097943088564425</v>
      </c>
      <c r="I177">
        <v>4.9984013641692426</v>
      </c>
      <c r="J177">
        <v>1.7265266972183737</v>
      </c>
      <c r="K177">
        <v>1.8011297026537354</v>
      </c>
      <c r="L177">
        <v>2.3766386017265266</v>
      </c>
      <c r="M177">
        <v>3.0693807950548866</v>
      </c>
      <c r="N177">
        <v>10.582969199616327</v>
      </c>
      <c r="O177">
        <v>8.5047426196312479</v>
      </c>
      <c r="P177">
        <v>10.476393477565811</v>
      </c>
      <c r="Q177">
        <v>10.039433017158691</v>
      </c>
    </row>
    <row r="178" spans="1:20" x14ac:dyDescent="0.25">
      <c r="B178">
        <v>0.28056112224448898</v>
      </c>
      <c r="C178">
        <v>1.5230460921843687</v>
      </c>
      <c r="D178">
        <v>0</v>
      </c>
      <c r="E178">
        <v>1.5831663326653307</v>
      </c>
      <c r="F178">
        <v>0.62124248496993983</v>
      </c>
      <c r="G178">
        <v>1.56312625250501</v>
      </c>
      <c r="H178">
        <v>1.2725450901803608</v>
      </c>
      <c r="I178">
        <v>1.6032064128256511</v>
      </c>
      <c r="J178">
        <v>1.5130260521042085</v>
      </c>
      <c r="K178">
        <v>1.4729458917835672</v>
      </c>
      <c r="L178">
        <v>1.8737474949899797</v>
      </c>
      <c r="M178">
        <v>3.0961923847695392</v>
      </c>
      <c r="N178">
        <v>9.9298597194388769</v>
      </c>
      <c r="O178">
        <v>6.292585170340681</v>
      </c>
      <c r="P178">
        <v>7.8557114228456921</v>
      </c>
      <c r="Q178">
        <v>12.384769539078157</v>
      </c>
    </row>
    <row r="179" spans="1:20" x14ac:dyDescent="0.25">
      <c r="B179">
        <v>3.9652137902474376</v>
      </c>
      <c r="C179">
        <v>5.1247541153328502</v>
      </c>
      <c r="D179">
        <v>3.2405010870690547</v>
      </c>
      <c r="E179">
        <v>5.3318148876695313</v>
      </c>
      <c r="F179">
        <v>1.3873071746557615</v>
      </c>
      <c r="G179">
        <v>0</v>
      </c>
      <c r="H179">
        <v>1.3562480588052592</v>
      </c>
      <c r="I179">
        <v>1.7807226420954552</v>
      </c>
      <c r="J179">
        <v>1.2009524795527486</v>
      </c>
      <c r="K179">
        <v>3.820271249611761</v>
      </c>
      <c r="L179">
        <v>2.5986126928253439</v>
      </c>
      <c r="M179">
        <v>2.3708458432549953</v>
      </c>
      <c r="N179">
        <v>7.578424267522518</v>
      </c>
      <c r="O179">
        <v>5.0833419608655142</v>
      </c>
      <c r="P179">
        <v>7.4024226110363394</v>
      </c>
      <c r="Q179">
        <v>9.7525623770576662</v>
      </c>
    </row>
    <row r="180" spans="1:20" x14ac:dyDescent="0.25">
      <c r="B180">
        <v>1.8196687793907176</v>
      </c>
      <c r="C180">
        <v>1.4107544469433653</v>
      </c>
      <c r="D180">
        <v>1.9321202208137396</v>
      </c>
      <c r="E180">
        <v>2.6272745859742384</v>
      </c>
      <c r="F180">
        <v>0.74626865671641784</v>
      </c>
      <c r="G180">
        <v>1.0631772643631159</v>
      </c>
      <c r="H180">
        <v>0</v>
      </c>
      <c r="I180">
        <v>0.59292578204866075</v>
      </c>
      <c r="J180">
        <v>2.0854630954814968</v>
      </c>
      <c r="K180">
        <v>2.7090574524637088</v>
      </c>
      <c r="L180">
        <v>2.9850746268656714</v>
      </c>
      <c r="M180">
        <v>4.0175833162952364</v>
      </c>
      <c r="N180">
        <v>9.6401553874463293</v>
      </c>
      <c r="O180">
        <v>9.3948067879779185</v>
      </c>
      <c r="P180">
        <v>10.84645266816602</v>
      </c>
      <c r="Q180">
        <v>12.298098548354119</v>
      </c>
    </row>
    <row r="181" spans="1:20" x14ac:dyDescent="0.25">
      <c r="B181">
        <v>0.74302091073134491</v>
      </c>
      <c r="C181">
        <v>1.3162084704383823</v>
      </c>
      <c r="D181">
        <v>4.2458337756076846E-2</v>
      </c>
      <c r="E181">
        <v>1.1994480416091711</v>
      </c>
      <c r="F181">
        <v>7.7380320560450064</v>
      </c>
      <c r="G181">
        <v>8.332448784630083</v>
      </c>
      <c r="H181">
        <v>6.910094469801507</v>
      </c>
      <c r="I181">
        <v>5.3815943105827406</v>
      </c>
      <c r="J181">
        <v>0</v>
      </c>
      <c r="K181">
        <v>2.9826982273643989</v>
      </c>
      <c r="L181">
        <v>2.6854898630718607</v>
      </c>
      <c r="M181">
        <v>2.8340940452181296</v>
      </c>
      <c r="N181">
        <v>9.9883239571170783</v>
      </c>
      <c r="O181">
        <v>11.612355376287018</v>
      </c>
      <c r="P181">
        <v>8.7358029933128112</v>
      </c>
      <c r="Q181">
        <v>9.4257509818490615</v>
      </c>
    </row>
    <row r="182" spans="1:20" x14ac:dyDescent="0.25">
      <c r="B182">
        <v>1.5218057399652742</v>
      </c>
      <c r="C182">
        <v>2.1243999591461544</v>
      </c>
      <c r="D182">
        <v>0.94985190481054038</v>
      </c>
      <c r="E182">
        <v>3.1559595546930859</v>
      </c>
      <c r="F182">
        <v>2.7269941783270348</v>
      </c>
      <c r="G182">
        <v>1.9099172709631296</v>
      </c>
      <c r="H182">
        <v>2.2367480339086918</v>
      </c>
      <c r="I182">
        <v>2.4308037994076193</v>
      </c>
      <c r="J182">
        <v>0</v>
      </c>
      <c r="K182">
        <v>2.5227249514860586</v>
      </c>
      <c r="L182">
        <v>3.1661730160351342</v>
      </c>
      <c r="M182">
        <v>1.7873557348585436</v>
      </c>
      <c r="N182">
        <v>7.7928710039832501</v>
      </c>
      <c r="O182">
        <v>7.3128383209069554</v>
      </c>
      <c r="P182">
        <v>7.0268614033295886</v>
      </c>
      <c r="Q182">
        <v>6.9349402512511498</v>
      </c>
    </row>
    <row r="183" spans="1:20" x14ac:dyDescent="0.25">
      <c r="B183">
        <v>1.0604344692679912</v>
      </c>
      <c r="C183">
        <v>2.1517553793884483</v>
      </c>
      <c r="D183">
        <v>0</v>
      </c>
      <c r="E183">
        <v>1.7914135694430147</v>
      </c>
      <c r="F183">
        <v>4.138783074230413</v>
      </c>
      <c r="G183">
        <v>3.3666220529187685</v>
      </c>
      <c r="H183">
        <v>4.0976011530937919</v>
      </c>
      <c r="I183">
        <v>4.4991248841758464</v>
      </c>
      <c r="J183">
        <v>4.1078966333779467</v>
      </c>
      <c r="K183">
        <v>3.0886440852465769</v>
      </c>
      <c r="L183">
        <v>4.0358282713888602</v>
      </c>
      <c r="M183">
        <v>1.5855039637599093</v>
      </c>
      <c r="N183">
        <v>6.9288582312364868</v>
      </c>
      <c r="O183">
        <v>7.4024503243076287</v>
      </c>
      <c r="P183">
        <v>9.6468650262534741</v>
      </c>
      <c r="Q183">
        <v>10.120457119324616</v>
      </c>
    </row>
    <row r="184" spans="1:20" x14ac:dyDescent="0.25">
      <c r="B184">
        <v>3.9418653283145129</v>
      </c>
      <c r="C184">
        <v>4.0987034713508992</v>
      </c>
      <c r="D184">
        <v>3.178586365537432</v>
      </c>
      <c r="E184">
        <v>3.9209535759096616</v>
      </c>
      <c r="F184">
        <v>6.4094521120869929</v>
      </c>
      <c r="G184">
        <v>7.4864073609368464</v>
      </c>
      <c r="H184">
        <v>4.3496445002091173</v>
      </c>
      <c r="I184">
        <v>4.558762024257633</v>
      </c>
      <c r="J184">
        <v>2.7917189460476788</v>
      </c>
      <c r="K184">
        <v>3.5863655374320369</v>
      </c>
      <c r="L184">
        <v>0</v>
      </c>
      <c r="M184">
        <v>6.1166875784190715</v>
      </c>
      <c r="N184">
        <v>14.868255959849435</v>
      </c>
      <c r="O184">
        <v>13.383521539104978</v>
      </c>
      <c r="P184">
        <v>13.331242158092849</v>
      </c>
      <c r="Q184">
        <v>13.038477624424926</v>
      </c>
    </row>
    <row r="185" spans="1:20" x14ac:dyDescent="0.25">
      <c r="A185" t="s">
        <v>102</v>
      </c>
      <c r="B185">
        <f>AVERAGE(B95:B184)</f>
        <v>1.0656359371968236</v>
      </c>
      <c r="C185">
        <f t="shared" ref="C185:Q185" si="1">AVERAGE(C95:C184)</f>
        <v>2.120261073949131</v>
      </c>
      <c r="D185">
        <f t="shared" si="1"/>
        <v>0.76204523738508878</v>
      </c>
      <c r="E185">
        <f t="shared" si="1"/>
        <v>2.1819692274256441</v>
      </c>
      <c r="F185">
        <f t="shared" si="1"/>
        <v>3.9421606035095849</v>
      </c>
      <c r="G185">
        <f t="shared" si="1"/>
        <v>3.5299737696258431</v>
      </c>
      <c r="H185">
        <f t="shared" si="1"/>
        <v>3.8096309497157153</v>
      </c>
      <c r="I185">
        <f t="shared" si="1"/>
        <v>3.1915007449607748</v>
      </c>
      <c r="J185">
        <f t="shared" si="1"/>
        <v>2.9638506828490274</v>
      </c>
      <c r="K185">
        <f t="shared" si="1"/>
        <v>2.861367602453162</v>
      </c>
      <c r="L185">
        <f t="shared" si="1"/>
        <v>3.09134187230466</v>
      </c>
      <c r="M185">
        <f t="shared" si="1"/>
        <v>3.1838993931612145</v>
      </c>
      <c r="N185">
        <f t="shared" si="1"/>
        <v>8.681011439299489</v>
      </c>
      <c r="O185">
        <f t="shared" si="1"/>
        <v>8.3051580377905196</v>
      </c>
      <c r="P185">
        <f t="shared" si="1"/>
        <v>8.499304567134196</v>
      </c>
      <c r="Q185">
        <f t="shared" si="1"/>
        <v>8.8605835575337792</v>
      </c>
    </row>
    <row r="188" spans="1:20" x14ac:dyDescent="0.25">
      <c r="B188">
        <v>0</v>
      </c>
      <c r="C188">
        <v>1.7037120613787655</v>
      </c>
      <c r="D188">
        <v>1.1508518560306893</v>
      </c>
      <c r="E188">
        <v>3.3171612320884578</v>
      </c>
      <c r="F188">
        <v>21.30204219790139</v>
      </c>
      <c r="G188">
        <v>21.177930723231412</v>
      </c>
      <c r="H188">
        <v>21.787205235247658</v>
      </c>
      <c r="I188">
        <v>21.809770957914928</v>
      </c>
      <c r="J188">
        <v>11.576215728308698</v>
      </c>
      <c r="K188">
        <v>11.880852984316823</v>
      </c>
      <c r="L188">
        <v>10.030463725600812</v>
      </c>
      <c r="M188">
        <v>10.662303960284328</v>
      </c>
      <c r="N188">
        <v>17.759223739140246</v>
      </c>
      <c r="O188">
        <v>15.480085749746136</v>
      </c>
      <c r="P188">
        <v>16.755049080446803</v>
      </c>
      <c r="Q188">
        <v>14.408213923050885</v>
      </c>
      <c r="R188">
        <v>0.40618300801083157</v>
      </c>
      <c r="S188">
        <v>3.1817668960848469</v>
      </c>
      <c r="T188">
        <v>1.5796005867087892</v>
      </c>
    </row>
    <row r="189" spans="1:20" x14ac:dyDescent="0.25">
      <c r="B189">
        <v>1.1741272670091205</v>
      </c>
      <c r="C189">
        <v>3.4175490093301182</v>
      </c>
      <c r="D189">
        <v>0</v>
      </c>
      <c r="E189">
        <v>2.1595555089632037</v>
      </c>
      <c r="F189">
        <v>18.974735297200965</v>
      </c>
      <c r="G189">
        <v>17.161128000838662</v>
      </c>
      <c r="H189">
        <v>17.800608030191846</v>
      </c>
      <c r="I189">
        <v>19.435999580668835</v>
      </c>
      <c r="J189">
        <v>11.604990040884788</v>
      </c>
      <c r="K189">
        <v>11.867072020127896</v>
      </c>
      <c r="L189">
        <v>9.560750602788552</v>
      </c>
      <c r="M189">
        <v>8.5438725233252963</v>
      </c>
      <c r="N189">
        <v>14.089527204109444</v>
      </c>
      <c r="O189">
        <v>13.261348149701227</v>
      </c>
      <c r="P189">
        <v>14.39354230003145</v>
      </c>
      <c r="Q189">
        <v>13.900828179054409</v>
      </c>
      <c r="R189">
        <v>2.0966558339448582</v>
      </c>
      <c r="S189">
        <v>3.9207464094768842</v>
      </c>
      <c r="T189">
        <v>2.0861725547751333</v>
      </c>
    </row>
    <row r="190" spans="1:20" x14ac:dyDescent="0.25">
      <c r="B190">
        <v>0</v>
      </c>
      <c r="C190">
        <v>1.214859437751004</v>
      </c>
      <c r="D190">
        <v>1.9176706827309236</v>
      </c>
      <c r="E190">
        <v>2.9919678714859437</v>
      </c>
      <c r="F190">
        <v>17.931726907630523</v>
      </c>
      <c r="G190">
        <v>17.389558232931726</v>
      </c>
      <c r="H190">
        <v>18.032128514056225</v>
      </c>
      <c r="I190">
        <v>17.981927710843372</v>
      </c>
      <c r="J190">
        <v>10.261044176706827</v>
      </c>
      <c r="K190">
        <v>10.481927710843374</v>
      </c>
      <c r="L190">
        <v>10.963855421686747</v>
      </c>
      <c r="M190">
        <v>10.732931726907632</v>
      </c>
      <c r="N190">
        <v>11.104417670682732</v>
      </c>
      <c r="O190">
        <v>12.269076305220883</v>
      </c>
      <c r="P190">
        <v>10.682730923694779</v>
      </c>
      <c r="Q190">
        <v>11.76706827309237</v>
      </c>
      <c r="R190">
        <v>1.6767068273092371</v>
      </c>
      <c r="S190">
        <v>1.8775100401606424</v>
      </c>
      <c r="T190">
        <v>2.9016064257028114</v>
      </c>
    </row>
    <row r="191" spans="1:20" x14ac:dyDescent="0.25">
      <c r="B191">
        <v>1.8149761460277951</v>
      </c>
      <c r="C191">
        <v>2.1468574984443061</v>
      </c>
      <c r="D191">
        <v>0</v>
      </c>
      <c r="E191">
        <v>2.5513378967019289</v>
      </c>
      <c r="F191">
        <v>24.071769342460069</v>
      </c>
      <c r="G191">
        <v>21.758971167807509</v>
      </c>
      <c r="H191">
        <v>21.893797967226718</v>
      </c>
      <c r="I191">
        <v>23.729516697780543</v>
      </c>
      <c r="J191">
        <v>9.1059946069280233</v>
      </c>
      <c r="K191">
        <v>11.356565028002489</v>
      </c>
      <c r="L191">
        <v>12.673719145405519</v>
      </c>
      <c r="M191">
        <v>12.103298070939639</v>
      </c>
      <c r="N191">
        <v>15.401369010578719</v>
      </c>
      <c r="O191">
        <v>14.841319228375854</v>
      </c>
      <c r="P191">
        <v>10.319435801700893</v>
      </c>
      <c r="Q191">
        <v>15.142086704003319</v>
      </c>
      <c r="R191">
        <v>0.76747562746318199</v>
      </c>
      <c r="S191">
        <v>3.6818087533706705</v>
      </c>
      <c r="T191">
        <v>5.7768097904998958</v>
      </c>
    </row>
    <row r="192" spans="1:20" x14ac:dyDescent="0.25">
      <c r="B192">
        <v>0.34943473792394653</v>
      </c>
      <c r="C192">
        <v>2.0041109969167521</v>
      </c>
      <c r="D192">
        <v>0</v>
      </c>
      <c r="E192">
        <v>0.81192189105858181</v>
      </c>
      <c r="F192">
        <v>21.551901336073996</v>
      </c>
      <c r="G192">
        <v>21.305241521068861</v>
      </c>
      <c r="H192">
        <v>21.891058581706062</v>
      </c>
      <c r="I192">
        <v>22.12744090441932</v>
      </c>
      <c r="J192">
        <v>11.993833504624872</v>
      </c>
      <c r="K192">
        <v>9.1469681397738949</v>
      </c>
      <c r="L192">
        <v>12.076053442959918</v>
      </c>
      <c r="M192">
        <v>12.189105858170606</v>
      </c>
      <c r="N192">
        <v>11.17163412127441</v>
      </c>
      <c r="O192">
        <v>12.271325796505653</v>
      </c>
      <c r="P192">
        <v>13.442959917780062</v>
      </c>
      <c r="Q192">
        <v>13.422404933196299</v>
      </c>
      <c r="R192">
        <v>0.90441932168550865</v>
      </c>
      <c r="S192">
        <v>1.8807810894141828</v>
      </c>
      <c r="T192">
        <v>2.1891058581706062</v>
      </c>
    </row>
    <row r="193" spans="2:20" x14ac:dyDescent="0.25">
      <c r="B193">
        <v>1.8178062383805</v>
      </c>
      <c r="C193">
        <v>1.7971493493079942</v>
      </c>
      <c r="D193">
        <v>0.78496178475521583</v>
      </c>
      <c r="E193">
        <v>2.8299938029332781</v>
      </c>
      <c r="F193">
        <v>22.268126420161124</v>
      </c>
      <c r="G193">
        <v>21.142325965709563</v>
      </c>
      <c r="H193">
        <v>21.018384631274532</v>
      </c>
      <c r="I193">
        <v>22.14418508572609</v>
      </c>
      <c r="J193">
        <v>13.623218343317497</v>
      </c>
      <c r="K193">
        <v>14.769675686841563</v>
      </c>
      <c r="L193">
        <v>17.393100599049781</v>
      </c>
      <c r="M193">
        <v>17.341458376368518</v>
      </c>
      <c r="N193">
        <v>14.542449907044</v>
      </c>
      <c r="O193">
        <v>12.652344556909728</v>
      </c>
      <c r="P193">
        <v>14.366866349927701</v>
      </c>
      <c r="Q193">
        <v>12.228878330923362</v>
      </c>
      <c r="R193">
        <v>0</v>
      </c>
      <c r="S193">
        <v>1.6215657921916962</v>
      </c>
      <c r="T193">
        <v>4.5961578186325136</v>
      </c>
    </row>
    <row r="194" spans="2:20" x14ac:dyDescent="0.25">
      <c r="B194">
        <v>0.62761506276150625</v>
      </c>
      <c r="C194">
        <v>2.1025104602510463</v>
      </c>
      <c r="D194">
        <v>0</v>
      </c>
      <c r="E194">
        <v>0.99372384937238489</v>
      </c>
      <c r="F194">
        <v>25.156903765690373</v>
      </c>
      <c r="G194">
        <v>25.32426778242678</v>
      </c>
      <c r="H194">
        <v>25.240585774058577</v>
      </c>
      <c r="I194">
        <v>25.020920502092046</v>
      </c>
      <c r="J194">
        <v>15.627615062761507</v>
      </c>
      <c r="K194">
        <v>15.899581589958158</v>
      </c>
      <c r="L194">
        <v>11.51673640167364</v>
      </c>
      <c r="M194">
        <v>11.92468619246862</v>
      </c>
      <c r="N194">
        <v>13.880753138075313</v>
      </c>
      <c r="O194">
        <v>15.868200836820085</v>
      </c>
      <c r="P194">
        <v>16.307531380753137</v>
      </c>
      <c r="Q194">
        <v>12.531380753138075</v>
      </c>
      <c r="R194">
        <v>1.9246861924686192</v>
      </c>
      <c r="S194">
        <v>3.3995815899581587</v>
      </c>
      <c r="T194">
        <v>6.548117154811715</v>
      </c>
    </row>
    <row r="195" spans="2:20" x14ac:dyDescent="0.25">
      <c r="B195">
        <v>0</v>
      </c>
      <c r="C195">
        <v>1.9744350604884731</v>
      </c>
      <c r="D195">
        <v>0.86738187628395347</v>
      </c>
      <c r="E195">
        <v>2.6706231454005933</v>
      </c>
      <c r="F195">
        <v>20.337822414973751</v>
      </c>
      <c r="G195">
        <v>19.390550102716276</v>
      </c>
      <c r="H195">
        <v>19.52750513581374</v>
      </c>
      <c r="I195">
        <v>20.474777448071215</v>
      </c>
      <c r="J195">
        <v>10.100433690938141</v>
      </c>
      <c r="K195">
        <v>12.052042912577038</v>
      </c>
      <c r="L195">
        <v>9.6667427527961642</v>
      </c>
      <c r="M195">
        <v>9.5069618808491221</v>
      </c>
      <c r="N195">
        <v>14.460168911207488</v>
      </c>
      <c r="O195">
        <v>15.053640721296507</v>
      </c>
      <c r="P195">
        <v>15.886783839306096</v>
      </c>
      <c r="Q195">
        <v>16.057977630677929</v>
      </c>
      <c r="R195">
        <v>0.30814882446929925</v>
      </c>
      <c r="S195">
        <v>2.2939968043825609</v>
      </c>
      <c r="T195">
        <v>2.545081031727916</v>
      </c>
    </row>
    <row r="196" spans="2:20" x14ac:dyDescent="0.25">
      <c r="B196">
        <v>0.36466774716369532</v>
      </c>
      <c r="C196">
        <v>1.3067260940032415</v>
      </c>
      <c r="D196">
        <v>0</v>
      </c>
      <c r="E196">
        <v>1.9752836304700163</v>
      </c>
      <c r="F196">
        <v>20.249189627228525</v>
      </c>
      <c r="G196">
        <v>19.641410048622365</v>
      </c>
      <c r="H196">
        <v>19.844003241491087</v>
      </c>
      <c r="I196">
        <v>20.593598055105346</v>
      </c>
      <c r="J196">
        <v>9.0761750405186383</v>
      </c>
      <c r="K196">
        <v>9.8561588330632102</v>
      </c>
      <c r="L196">
        <v>9.1977309562398712</v>
      </c>
      <c r="M196">
        <v>9.3598055105348461</v>
      </c>
      <c r="N196">
        <v>8.8938411669367898</v>
      </c>
      <c r="O196">
        <v>8.0935980551053479</v>
      </c>
      <c r="P196">
        <v>10.575364667747165</v>
      </c>
      <c r="Q196">
        <v>11.395867098865478</v>
      </c>
      <c r="R196">
        <v>1.3573743922204213</v>
      </c>
      <c r="S196">
        <v>0.44570502431118314</v>
      </c>
      <c r="T196">
        <v>3.3326580226904379</v>
      </c>
    </row>
    <row r="197" spans="2:20" x14ac:dyDescent="0.25">
      <c r="B197">
        <v>0.75533326528529143</v>
      </c>
      <c r="C197">
        <v>0.24497295090333773</v>
      </c>
      <c r="D197">
        <v>0.64305399612126168</v>
      </c>
      <c r="E197">
        <v>1.8066755129121159</v>
      </c>
      <c r="F197">
        <v>21.210574665713995</v>
      </c>
      <c r="G197">
        <v>20.434826987853423</v>
      </c>
      <c r="H197">
        <v>20.322547718689396</v>
      </c>
      <c r="I197">
        <v>21.618862917219555</v>
      </c>
      <c r="J197">
        <v>13.851178932326222</v>
      </c>
      <c r="K197">
        <v>11.850566499948965</v>
      </c>
      <c r="L197">
        <v>14.718791466775544</v>
      </c>
      <c r="M197">
        <v>13.76952128202511</v>
      </c>
      <c r="N197">
        <v>15.586404001224865</v>
      </c>
      <c r="O197">
        <v>15.759926508114731</v>
      </c>
      <c r="P197">
        <v>17.546187608451564</v>
      </c>
      <c r="Q197">
        <v>15.484331938348475</v>
      </c>
      <c r="R197">
        <v>0</v>
      </c>
      <c r="S197">
        <v>3.1846483617433909</v>
      </c>
      <c r="T197">
        <v>2.0006124323772583</v>
      </c>
    </row>
    <row r="198" spans="2:20" x14ac:dyDescent="0.25">
      <c r="B198">
        <v>1.7709822901770982</v>
      </c>
      <c r="C198">
        <v>1.2979870201297987</v>
      </c>
      <c r="D198">
        <v>1.5399846001539985</v>
      </c>
      <c r="E198">
        <v>2.7609723902760974</v>
      </c>
      <c r="F198">
        <v>23.484765152348476</v>
      </c>
      <c r="G198">
        <v>24.661753382466177</v>
      </c>
      <c r="H198">
        <v>25.541744582554177</v>
      </c>
      <c r="I198">
        <v>23.814761852381476</v>
      </c>
      <c r="J198">
        <v>15.289847101528986</v>
      </c>
      <c r="K198">
        <v>18.270817291827083</v>
      </c>
      <c r="L198">
        <v>14.816851831481683</v>
      </c>
      <c r="M198">
        <v>14.926850731492685</v>
      </c>
      <c r="N198">
        <v>19.601803981960181</v>
      </c>
      <c r="O198">
        <v>17.63282367176328</v>
      </c>
      <c r="P198">
        <v>18.182818171818283</v>
      </c>
      <c r="Q198">
        <v>18.358816411835882</v>
      </c>
      <c r="R198">
        <v>0</v>
      </c>
      <c r="S198">
        <v>3.1679683203167968</v>
      </c>
      <c r="T198">
        <v>3.0909690903090969</v>
      </c>
    </row>
    <row r="199" spans="2:20" x14ac:dyDescent="0.25">
      <c r="B199">
        <v>1.9700721283238238</v>
      </c>
      <c r="C199">
        <v>1.4963935838088063</v>
      </c>
      <c r="D199">
        <v>1.550220691140058</v>
      </c>
      <c r="E199">
        <v>2.9604909032188611</v>
      </c>
      <c r="F199">
        <v>21.444719560770803</v>
      </c>
      <c r="G199">
        <v>21.886101840887072</v>
      </c>
      <c r="H199">
        <v>22.122941113144577</v>
      </c>
      <c r="I199">
        <v>21.584670039832059</v>
      </c>
      <c r="J199">
        <v>12.83238238777048</v>
      </c>
      <c r="K199">
        <v>13.682850683604265</v>
      </c>
      <c r="L199">
        <v>15.028528366885563</v>
      </c>
      <c r="M199">
        <v>15.825169555388094</v>
      </c>
      <c r="N199">
        <v>13.704381526536762</v>
      </c>
      <c r="O199">
        <v>15.103886317149318</v>
      </c>
      <c r="P199">
        <v>15.103886317149318</v>
      </c>
      <c r="Q199">
        <v>17.03089675960814</v>
      </c>
      <c r="R199">
        <v>0</v>
      </c>
      <c r="S199">
        <v>1.6363440628700612</v>
      </c>
      <c r="T199">
        <v>4.5107115943589191</v>
      </c>
    </row>
    <row r="200" spans="2:20" x14ac:dyDescent="0.25">
      <c r="B200">
        <v>0.89135906040268453</v>
      </c>
      <c r="C200">
        <v>0.98573825503355705</v>
      </c>
      <c r="D200">
        <v>0</v>
      </c>
      <c r="E200">
        <v>1.4786073825503354</v>
      </c>
      <c r="F200">
        <v>17.984479865771814</v>
      </c>
      <c r="G200">
        <v>16.789010067114095</v>
      </c>
      <c r="H200">
        <v>16.579278523489933</v>
      </c>
      <c r="I200">
        <v>17.764261744966444</v>
      </c>
      <c r="J200">
        <v>8.5360738255033564</v>
      </c>
      <c r="K200">
        <v>8.6199664429530198</v>
      </c>
      <c r="L200">
        <v>8.4941275167785246</v>
      </c>
      <c r="M200">
        <v>9.3330536912751665</v>
      </c>
      <c r="N200">
        <v>13.863255033557047</v>
      </c>
      <c r="O200">
        <v>15.813758389261745</v>
      </c>
      <c r="P200">
        <v>12.929949664429529</v>
      </c>
      <c r="Q200">
        <v>13.821308724832216</v>
      </c>
      <c r="R200">
        <v>0.91233221476510074</v>
      </c>
      <c r="S200">
        <v>3.0935402684563758</v>
      </c>
      <c r="T200">
        <v>3.2508389261744965</v>
      </c>
    </row>
    <row r="201" spans="2:20" x14ac:dyDescent="0.25">
      <c r="B201">
        <v>1.0962769998914577</v>
      </c>
      <c r="C201">
        <v>2.5290350591555413</v>
      </c>
      <c r="D201">
        <v>0</v>
      </c>
      <c r="E201">
        <v>1.9754694453489634</v>
      </c>
      <c r="F201">
        <v>21.860414631498969</v>
      </c>
      <c r="G201">
        <v>21.589058938456528</v>
      </c>
      <c r="H201">
        <v>22.39227178986215</v>
      </c>
      <c r="I201">
        <v>21.686746987951807</v>
      </c>
      <c r="J201">
        <v>11.169000325626833</v>
      </c>
      <c r="K201">
        <v>12.03733854336264</v>
      </c>
      <c r="L201">
        <v>11.114729187018343</v>
      </c>
      <c r="M201">
        <v>10.409204385108</v>
      </c>
      <c r="N201">
        <v>17.171388255725606</v>
      </c>
      <c r="O201">
        <v>16.867469879518072</v>
      </c>
      <c r="P201">
        <v>15.033105394551177</v>
      </c>
      <c r="Q201">
        <v>15.543254097470966</v>
      </c>
      <c r="R201">
        <v>1.1722565939433409</v>
      </c>
      <c r="S201">
        <v>2.4313470096602625</v>
      </c>
      <c r="T201">
        <v>4.4827960490611094</v>
      </c>
    </row>
    <row r="202" spans="2:20" x14ac:dyDescent="0.25">
      <c r="B202">
        <v>0.64714270044970934</v>
      </c>
      <c r="C202">
        <v>1.3162224415926291</v>
      </c>
      <c r="D202">
        <v>0.24130744762531536</v>
      </c>
      <c r="E202">
        <v>0.75682790391576182</v>
      </c>
      <c r="F202">
        <v>24.832730064714269</v>
      </c>
      <c r="G202">
        <v>23.4287594603488</v>
      </c>
      <c r="H202">
        <v>23.209389053416693</v>
      </c>
      <c r="I202">
        <v>24.591422617088952</v>
      </c>
      <c r="J202">
        <v>13.063507732806844</v>
      </c>
      <c r="K202">
        <v>16.48568608094768</v>
      </c>
      <c r="L202">
        <v>11.275638916310189</v>
      </c>
      <c r="M202">
        <v>11.451135241855875</v>
      </c>
      <c r="N202">
        <v>19.063288362399913</v>
      </c>
      <c r="O202">
        <v>19.589777339036964</v>
      </c>
      <c r="P202">
        <v>18.416145661950203</v>
      </c>
      <c r="Q202">
        <v>16.41987495886805</v>
      </c>
      <c r="R202">
        <v>0</v>
      </c>
      <c r="S202">
        <v>2.3911374355599433</v>
      </c>
      <c r="T202">
        <v>4.211911813096413</v>
      </c>
    </row>
    <row r="203" spans="2:20" x14ac:dyDescent="0.25">
      <c r="B203">
        <v>0.96345167033197199</v>
      </c>
      <c r="C203">
        <v>1.5813174154361713</v>
      </c>
      <c r="D203">
        <v>0</v>
      </c>
      <c r="E203">
        <v>0.96345167033197199</v>
      </c>
      <c r="F203">
        <v>21.709079484762803</v>
      </c>
      <c r="G203">
        <v>21.30065975494816</v>
      </c>
      <c r="H203">
        <v>21.237825950361295</v>
      </c>
      <c r="I203">
        <v>21.593884176353544</v>
      </c>
      <c r="J203">
        <v>15.226725311550949</v>
      </c>
      <c r="K203">
        <v>11.613781547806052</v>
      </c>
      <c r="L203">
        <v>9.1109016650958221</v>
      </c>
      <c r="M203">
        <v>9.8858519216671912</v>
      </c>
      <c r="N203">
        <v>15.184836108493036</v>
      </c>
      <c r="O203">
        <v>15.980730966593359</v>
      </c>
      <c r="P203">
        <v>17.101267148392502</v>
      </c>
      <c r="Q203">
        <v>15.844591056655148</v>
      </c>
      <c r="R203">
        <v>1.1728976856215312</v>
      </c>
      <c r="S203">
        <v>1.1728976856215312</v>
      </c>
      <c r="T203">
        <v>2.3772122735364958</v>
      </c>
    </row>
    <row r="204" spans="2:20" x14ac:dyDescent="0.25">
      <c r="B204">
        <v>0</v>
      </c>
      <c r="C204">
        <v>1.3105051786091735</v>
      </c>
      <c r="D204">
        <v>1.2048192771084338</v>
      </c>
      <c r="E204">
        <v>2.8640879306700486</v>
      </c>
      <c r="F204">
        <v>20.883534136546185</v>
      </c>
      <c r="G204">
        <v>20.830691185795818</v>
      </c>
      <c r="H204">
        <v>21.908687381103363</v>
      </c>
      <c r="I204">
        <v>21.602198266751216</v>
      </c>
      <c r="J204">
        <v>16.127668569012894</v>
      </c>
      <c r="K204">
        <v>14.563517226801945</v>
      </c>
      <c r="L204">
        <v>13.031071655041218</v>
      </c>
      <c r="M204">
        <v>13.443246670894101</v>
      </c>
      <c r="N204">
        <v>14.584654407102093</v>
      </c>
      <c r="O204">
        <v>13.99281335869795</v>
      </c>
      <c r="P204">
        <v>14.669203128302685</v>
      </c>
      <c r="Q204">
        <v>13.538363982244769</v>
      </c>
      <c r="R204">
        <v>0.507292327203551</v>
      </c>
      <c r="S204">
        <v>3.5193405199746355</v>
      </c>
      <c r="T204">
        <v>3.5193405199746355</v>
      </c>
    </row>
    <row r="205" spans="2:20" x14ac:dyDescent="0.25">
      <c r="B205">
        <v>0.2418240442192538</v>
      </c>
      <c r="C205">
        <v>1.5315522800552741</v>
      </c>
      <c r="D205">
        <v>2.0036849378166743</v>
      </c>
      <c r="E205">
        <v>3.6849378166743434</v>
      </c>
      <c r="F205">
        <v>24.723629663749424</v>
      </c>
      <c r="G205">
        <v>25.495163519115614</v>
      </c>
      <c r="H205">
        <v>25.679410409949334</v>
      </c>
      <c r="I205">
        <v>24.666052510363887</v>
      </c>
      <c r="J205">
        <v>15.304007369875633</v>
      </c>
      <c r="K205">
        <v>14.785812989405803</v>
      </c>
      <c r="L205">
        <v>12.482726853984339</v>
      </c>
      <c r="M205">
        <v>13.438507600184247</v>
      </c>
      <c r="N205">
        <v>19.864117918010134</v>
      </c>
      <c r="O205">
        <v>18.758636573007831</v>
      </c>
      <c r="P205">
        <v>17.871948410870566</v>
      </c>
      <c r="Q205">
        <v>20.324735145094426</v>
      </c>
      <c r="R205">
        <v>0</v>
      </c>
      <c r="S205">
        <v>3.7540304007369878</v>
      </c>
      <c r="T205">
        <v>4.6292031321971443</v>
      </c>
    </row>
    <row r="206" spans="2:20" x14ac:dyDescent="0.25">
      <c r="B206">
        <v>0</v>
      </c>
      <c r="C206">
        <v>1.6698634773778631</v>
      </c>
      <c r="D206">
        <v>0.32720297867539205</v>
      </c>
      <c r="E206">
        <v>1.2185490240324945</v>
      </c>
      <c r="F206">
        <v>24.675617736658019</v>
      </c>
      <c r="G206">
        <v>24.246869005979914</v>
      </c>
      <c r="H206">
        <v>24.765880627327093</v>
      </c>
      <c r="I206">
        <v>24.912557824664336</v>
      </c>
      <c r="J206">
        <v>15.468802888412499</v>
      </c>
      <c r="K206">
        <v>12.275753130994021</v>
      </c>
      <c r="L206">
        <v>12.106510210989507</v>
      </c>
      <c r="M206">
        <v>13.291210651021098</v>
      </c>
      <c r="N206">
        <v>17.646395125803906</v>
      </c>
      <c r="O206">
        <v>16.247320320433261</v>
      </c>
      <c r="P206">
        <v>18.391063973823762</v>
      </c>
      <c r="Q206">
        <v>17.781789461807517</v>
      </c>
      <c r="R206">
        <v>0.95904321335890785</v>
      </c>
      <c r="S206">
        <v>3.2607469254202868</v>
      </c>
      <c r="T206">
        <v>4.5582759787882203</v>
      </c>
    </row>
    <row r="207" spans="2:20" x14ac:dyDescent="0.25">
      <c r="B207">
        <v>0.46684350132625996</v>
      </c>
      <c r="C207">
        <v>2.3342175066312998</v>
      </c>
      <c r="D207">
        <v>0</v>
      </c>
      <c r="E207">
        <v>2.9920424403183024</v>
      </c>
      <c r="F207">
        <v>24.106100795755971</v>
      </c>
      <c r="G207">
        <v>23.119363395225463</v>
      </c>
      <c r="H207">
        <v>23.183023872679044</v>
      </c>
      <c r="I207">
        <v>24.339522546419097</v>
      </c>
      <c r="J207">
        <v>10.843501326259947</v>
      </c>
      <c r="K207">
        <v>11.586206896551724</v>
      </c>
      <c r="L207">
        <v>14.705570291777189</v>
      </c>
      <c r="M207">
        <v>13.676392572944296</v>
      </c>
      <c r="N207">
        <v>14.694960212201591</v>
      </c>
      <c r="O207">
        <v>13.167108753315651</v>
      </c>
      <c r="P207">
        <v>16.031830238726791</v>
      </c>
      <c r="Q207">
        <v>16.838196286472147</v>
      </c>
      <c r="R207">
        <v>1.6021220159151195</v>
      </c>
      <c r="S207">
        <v>3.2148541114058355</v>
      </c>
      <c r="T207">
        <v>4.0424403183023871</v>
      </c>
    </row>
    <row r="208" spans="2:20" x14ac:dyDescent="0.25">
      <c r="B208">
        <v>2.6914881686665919</v>
      </c>
      <c r="C208">
        <v>1.9064707861388359</v>
      </c>
      <c r="D208">
        <v>0</v>
      </c>
      <c r="E208">
        <v>1.4466748906582931</v>
      </c>
      <c r="F208">
        <v>24.761691151732645</v>
      </c>
      <c r="G208">
        <v>24.268251654143771</v>
      </c>
      <c r="H208">
        <v>24.997196366490972</v>
      </c>
      <c r="I208">
        <v>25.703712010765951</v>
      </c>
      <c r="J208">
        <v>17.741392845127287</v>
      </c>
      <c r="K208">
        <v>18.683413704160593</v>
      </c>
      <c r="L208">
        <v>16.586295839407871</v>
      </c>
      <c r="M208">
        <v>15.689133116519008</v>
      </c>
      <c r="N208">
        <v>17.842323651452283</v>
      </c>
      <c r="O208">
        <v>19.457216552652238</v>
      </c>
      <c r="P208">
        <v>15.565773242121789</v>
      </c>
      <c r="Q208">
        <v>19.636649097230009</v>
      </c>
      <c r="R208">
        <v>0.4822249635527644</v>
      </c>
      <c r="S208">
        <v>3.5662218234832341</v>
      </c>
      <c r="T208">
        <v>6.2128518560053827</v>
      </c>
    </row>
    <row r="209" spans="2:20" x14ac:dyDescent="0.25">
      <c r="B209">
        <v>2.130311614730878</v>
      </c>
      <c r="C209">
        <v>1.3371104815864021</v>
      </c>
      <c r="D209">
        <v>0</v>
      </c>
      <c r="E209">
        <v>3.5014164305949009</v>
      </c>
      <c r="F209">
        <v>30.073654390934845</v>
      </c>
      <c r="G209">
        <v>29.257790368271952</v>
      </c>
      <c r="H209">
        <v>29.80169971671388</v>
      </c>
      <c r="I209">
        <v>30.640226628895185</v>
      </c>
      <c r="J209">
        <v>17.303116147308781</v>
      </c>
      <c r="K209">
        <v>18.311614730878187</v>
      </c>
      <c r="L209">
        <v>18.51558073654391</v>
      </c>
      <c r="M209">
        <v>19.603399433427761</v>
      </c>
      <c r="N209">
        <v>26.356940509915017</v>
      </c>
      <c r="O209">
        <v>23.467422096317282</v>
      </c>
      <c r="P209">
        <v>22.232294617563738</v>
      </c>
      <c r="Q209">
        <v>24.589235127478755</v>
      </c>
      <c r="R209">
        <v>1.9036827195467423</v>
      </c>
      <c r="S209">
        <v>4</v>
      </c>
      <c r="T209">
        <v>4.2719546742209635</v>
      </c>
    </row>
    <row r="210" spans="2:20" x14ac:dyDescent="0.25">
      <c r="B210">
        <v>1.5093941313067343</v>
      </c>
      <c r="C210">
        <v>2.1954823728097952</v>
      </c>
      <c r="D210">
        <v>0</v>
      </c>
      <c r="E210">
        <v>1.4355077052987122</v>
      </c>
      <c r="F210">
        <v>22.852016043909646</v>
      </c>
      <c r="G210">
        <v>23.168672155372601</v>
      </c>
      <c r="H210">
        <v>23.30588980367321</v>
      </c>
      <c r="I210">
        <v>23.189782562803462</v>
      </c>
      <c r="J210">
        <v>14.20730420097108</v>
      </c>
      <c r="K210">
        <v>12.001266624445851</v>
      </c>
      <c r="L210">
        <v>11.526282457251424</v>
      </c>
      <c r="M210">
        <v>10.69242136373232</v>
      </c>
      <c r="N210">
        <v>16.043909647456196</v>
      </c>
      <c r="O210">
        <v>16.001688832594468</v>
      </c>
      <c r="P210">
        <v>17.964956723664766</v>
      </c>
      <c r="Q210">
        <v>17.806628667933293</v>
      </c>
      <c r="R210">
        <v>1.1082963901203293</v>
      </c>
      <c r="S210">
        <v>2.6915769474350855</v>
      </c>
      <c r="T210">
        <v>4.1693054675955246</v>
      </c>
    </row>
    <row r="211" spans="2:20" x14ac:dyDescent="0.25">
      <c r="B211">
        <v>1.9942388654996677</v>
      </c>
      <c r="C211">
        <v>2.7919344116995348</v>
      </c>
      <c r="D211">
        <v>0</v>
      </c>
      <c r="E211">
        <v>2.6479060491912252</v>
      </c>
      <c r="F211">
        <v>21.770440948371373</v>
      </c>
      <c r="G211">
        <v>21.083536450254819</v>
      </c>
      <c r="H211">
        <v>21.482384223354753</v>
      </c>
      <c r="I211">
        <v>22.50166186572125</v>
      </c>
      <c r="J211">
        <v>14.436073565255928</v>
      </c>
      <c r="K211">
        <v>14.325282517172614</v>
      </c>
      <c r="L211">
        <v>12.67449590073122</v>
      </c>
      <c r="M211">
        <v>13.339242189231109</v>
      </c>
      <c r="N211">
        <v>17.205849767338798</v>
      </c>
      <c r="O211">
        <v>17.549302016397075</v>
      </c>
      <c r="P211">
        <v>19.643252825171725</v>
      </c>
      <c r="Q211">
        <v>18.801240859738535</v>
      </c>
      <c r="R211">
        <v>0.93064480389984483</v>
      </c>
      <c r="S211">
        <v>3.4234433857744295</v>
      </c>
      <c r="T211">
        <v>2.5260358962995793</v>
      </c>
    </row>
    <row r="212" spans="2:20" x14ac:dyDescent="0.25">
      <c r="B212">
        <v>2.2574606320889772</v>
      </c>
      <c r="C212">
        <v>2.9512168263407115</v>
      </c>
      <c r="D212">
        <v>0</v>
      </c>
      <c r="E212">
        <v>2.433652681422751</v>
      </c>
      <c r="F212">
        <v>27.981499834819957</v>
      </c>
      <c r="G212">
        <v>26.781191498733619</v>
      </c>
      <c r="H212">
        <v>26.814227507983702</v>
      </c>
      <c r="I212">
        <v>28.444003964321109</v>
      </c>
      <c r="J212">
        <v>17.376940865543443</v>
      </c>
      <c r="K212">
        <v>17.927541019711484</v>
      </c>
      <c r="L212">
        <v>15.736152406122676</v>
      </c>
      <c r="M212">
        <v>14.877216165620528</v>
      </c>
      <c r="N212">
        <v>22.541570311639685</v>
      </c>
      <c r="O212">
        <v>21.792754101971148</v>
      </c>
      <c r="P212">
        <v>21.627574055720736</v>
      </c>
      <c r="Q212">
        <v>23.521638586058806</v>
      </c>
      <c r="R212">
        <v>2.0702565796718422</v>
      </c>
      <c r="S212">
        <v>4.7571853320118933</v>
      </c>
      <c r="T212">
        <v>4.6360532980949234</v>
      </c>
    </row>
    <row r="213" spans="2:20" x14ac:dyDescent="0.25">
      <c r="B213">
        <v>1.4056224899598393</v>
      </c>
      <c r="C213">
        <v>1.4373282604100612</v>
      </c>
      <c r="D213">
        <v>0.17966603255125765</v>
      </c>
      <c r="E213">
        <v>2.2722468822659057</v>
      </c>
      <c r="F213">
        <v>21.475375184950327</v>
      </c>
      <c r="G213">
        <v>21.052631578947366</v>
      </c>
      <c r="H213">
        <v>21.232297611498627</v>
      </c>
      <c r="I213">
        <v>21.517649545550626</v>
      </c>
      <c r="J213">
        <v>13.464383851194251</v>
      </c>
      <c r="K213">
        <v>11.086451067427605</v>
      </c>
      <c r="L213">
        <v>14.204185161699428</v>
      </c>
      <c r="M213">
        <v>14.087930670048616</v>
      </c>
      <c r="N213">
        <v>15.324455717607272</v>
      </c>
      <c r="O213">
        <v>16.328471781864298</v>
      </c>
      <c r="P213">
        <v>18.960050729232719</v>
      </c>
      <c r="Q213">
        <v>16.592686535616149</v>
      </c>
      <c r="R213">
        <v>0</v>
      </c>
      <c r="S213">
        <v>3.4664975692242654</v>
      </c>
      <c r="T213">
        <v>4.0900443880786304</v>
      </c>
    </row>
    <row r="214" spans="2:20" x14ac:dyDescent="0.25">
      <c r="B214">
        <v>1.6804935120187194</v>
      </c>
      <c r="C214">
        <v>2.7972771750691341</v>
      </c>
      <c r="D214">
        <v>0</v>
      </c>
      <c r="E214">
        <v>2.4356519889385235</v>
      </c>
      <c r="F214">
        <v>24.250159540523292</v>
      </c>
      <c r="G214">
        <v>24.218251435864708</v>
      </c>
      <c r="H214">
        <v>24.835141459263987</v>
      </c>
      <c r="I214">
        <v>24.46288023824718</v>
      </c>
      <c r="J214">
        <v>16.219953201446501</v>
      </c>
      <c r="K214">
        <v>17.73027015528611</v>
      </c>
      <c r="L214">
        <v>13.773665177621783</v>
      </c>
      <c r="M214">
        <v>14.199106573069558</v>
      </c>
      <c r="N214">
        <v>16.219953201446501</v>
      </c>
      <c r="O214">
        <v>18.049351201871939</v>
      </c>
      <c r="P214">
        <v>15.985960433950222</v>
      </c>
      <c r="Q214">
        <v>15.422250584981919</v>
      </c>
      <c r="R214">
        <v>2.722824930865773</v>
      </c>
      <c r="S214">
        <v>3.3290789193788557</v>
      </c>
      <c r="T214">
        <v>4.7968517336736864</v>
      </c>
    </row>
    <row r="215" spans="2:20" x14ac:dyDescent="0.25">
      <c r="B215">
        <v>0.24468913357802244</v>
      </c>
      <c r="C215">
        <v>2.0020020020020022</v>
      </c>
      <c r="D215">
        <v>1.8685352018685351</v>
      </c>
      <c r="E215">
        <v>3.4590145701256811</v>
      </c>
      <c r="F215">
        <v>22.689356022689356</v>
      </c>
      <c r="G215">
        <v>22.778333889445001</v>
      </c>
      <c r="H215">
        <v>23.089756423089757</v>
      </c>
      <c r="I215">
        <v>23.123123123123122</v>
      </c>
      <c r="J215">
        <v>11.956400845289734</v>
      </c>
      <c r="K215">
        <v>13.001890779668557</v>
      </c>
      <c r="L215">
        <v>13.324435546657771</v>
      </c>
      <c r="M215">
        <v>13.780447113780447</v>
      </c>
      <c r="N215">
        <v>16.872427983539097</v>
      </c>
      <c r="O215">
        <v>16.905794683572463</v>
      </c>
      <c r="P215">
        <v>17.283950617283949</v>
      </c>
      <c r="Q215">
        <v>15.715715715715717</v>
      </c>
      <c r="R215">
        <v>0</v>
      </c>
      <c r="S215">
        <v>4.0151262373484595</v>
      </c>
      <c r="T215">
        <v>3.1587142698253809</v>
      </c>
    </row>
    <row r="216" spans="2:20" x14ac:dyDescent="0.25">
      <c r="B216">
        <v>0</v>
      </c>
      <c r="C216">
        <v>0.41867954911433169</v>
      </c>
      <c r="D216">
        <v>0.22544283413848631</v>
      </c>
      <c r="E216">
        <v>2.1685453569511539</v>
      </c>
      <c r="F216">
        <v>24.090177133655395</v>
      </c>
      <c r="G216">
        <v>23.510466988727856</v>
      </c>
      <c r="H216">
        <v>24.261943102522814</v>
      </c>
      <c r="I216">
        <v>24.723564143853999</v>
      </c>
      <c r="J216">
        <v>15.727321524422974</v>
      </c>
      <c r="K216">
        <v>17.638217928073001</v>
      </c>
      <c r="L216">
        <v>14.095544820182502</v>
      </c>
      <c r="M216">
        <v>14.181427804616211</v>
      </c>
      <c r="N216">
        <v>17.026301663982824</v>
      </c>
      <c r="O216">
        <v>17.208803005904453</v>
      </c>
      <c r="P216">
        <v>15.609232420826624</v>
      </c>
      <c r="Q216">
        <v>16.317767042404725</v>
      </c>
      <c r="R216">
        <v>0.18250134192163178</v>
      </c>
      <c r="S216">
        <v>2.6086956521739131</v>
      </c>
      <c r="T216">
        <v>3.5319377348362857</v>
      </c>
    </row>
    <row r="217" spans="2:20" x14ac:dyDescent="0.25">
      <c r="B217">
        <v>0.46121593291404617</v>
      </c>
      <c r="C217">
        <v>2.1802935010482178</v>
      </c>
      <c r="D217">
        <v>0.72327044025157239</v>
      </c>
      <c r="E217">
        <v>2.9035639412997907</v>
      </c>
      <c r="F217">
        <v>21.488469601677149</v>
      </c>
      <c r="G217">
        <v>20.628930817610065</v>
      </c>
      <c r="H217">
        <v>20.765199161425578</v>
      </c>
      <c r="I217">
        <v>21.719077568134171</v>
      </c>
      <c r="J217">
        <v>12.148846960167715</v>
      </c>
      <c r="K217">
        <v>13.312368972746331</v>
      </c>
      <c r="L217">
        <v>16.111111111111111</v>
      </c>
      <c r="M217">
        <v>15.199161425576522</v>
      </c>
      <c r="N217">
        <v>13.80503144654088</v>
      </c>
      <c r="O217">
        <v>14.811320754716981</v>
      </c>
      <c r="P217">
        <v>13.060796645702306</v>
      </c>
      <c r="Q217">
        <v>14.675052410901468</v>
      </c>
      <c r="R217">
        <v>0</v>
      </c>
      <c r="S217">
        <v>1.1844863731656183</v>
      </c>
      <c r="T217">
        <v>2.4528301886792456</v>
      </c>
    </row>
    <row r="218" spans="2:20" x14ac:dyDescent="0.25">
      <c r="B218">
        <v>0.50701186623516725</v>
      </c>
      <c r="C218">
        <v>3.5706580366774543</v>
      </c>
      <c r="D218">
        <v>0</v>
      </c>
      <c r="E218">
        <v>2.4163969795037756</v>
      </c>
      <c r="F218">
        <v>23.678532901833872</v>
      </c>
      <c r="G218">
        <v>22.826321467098165</v>
      </c>
      <c r="H218">
        <v>22.513484358144552</v>
      </c>
      <c r="I218">
        <v>23.61380798274002</v>
      </c>
      <c r="J218">
        <v>7.3031283710895361</v>
      </c>
      <c r="K218">
        <v>11.499460625674217</v>
      </c>
      <c r="L218">
        <v>8.2955771305285868</v>
      </c>
      <c r="M218">
        <v>7.6483279395900761</v>
      </c>
      <c r="N218">
        <v>13.527508090614887</v>
      </c>
      <c r="O218">
        <v>12.146709816612729</v>
      </c>
      <c r="P218">
        <v>11.046386192017261</v>
      </c>
      <c r="Q218">
        <v>11.402373247033442</v>
      </c>
      <c r="R218">
        <v>2.535059331175836</v>
      </c>
      <c r="S218">
        <v>1.9633225458468178</v>
      </c>
      <c r="T218">
        <v>5.2103559870550162</v>
      </c>
    </row>
    <row r="219" spans="2:20" x14ac:dyDescent="0.25">
      <c r="B219">
        <v>1.4806494434800368</v>
      </c>
      <c r="C219">
        <v>0.62289390380884302</v>
      </c>
      <c r="D219">
        <v>0.980292045338507</v>
      </c>
      <c r="E219">
        <v>0.92923516797712646</v>
      </c>
      <c r="F219">
        <v>20.994587970999692</v>
      </c>
      <c r="G219">
        <v>20.861840089860102</v>
      </c>
      <c r="H219">
        <v>21.35198611252936</v>
      </c>
      <c r="I219">
        <v>21.300929235167978</v>
      </c>
      <c r="J219">
        <v>11.212090268559175</v>
      </c>
      <c r="K219">
        <v>11.385683651587868</v>
      </c>
      <c r="L219">
        <v>10.793423874195854</v>
      </c>
      <c r="M219">
        <v>9.0881241703257434</v>
      </c>
      <c r="N219">
        <v>13.918104768712345</v>
      </c>
      <c r="O219">
        <v>15.837843357500256</v>
      </c>
      <c r="P219">
        <v>12.263861942203615</v>
      </c>
      <c r="Q219">
        <v>15.735729602777493</v>
      </c>
      <c r="R219">
        <v>0</v>
      </c>
      <c r="S219">
        <v>3.226794649239253</v>
      </c>
      <c r="T219">
        <v>2.8489737567650364</v>
      </c>
    </row>
    <row r="220" spans="2:20" x14ac:dyDescent="0.25">
      <c r="B220">
        <v>0.78740157480314954</v>
      </c>
      <c r="C220">
        <v>1.7189752689364532</v>
      </c>
      <c r="D220">
        <v>0.14417211933015417</v>
      </c>
      <c r="E220">
        <v>1.3419097260729733</v>
      </c>
      <c r="F220">
        <v>20.283908173450151</v>
      </c>
      <c r="G220">
        <v>19.152711544859709</v>
      </c>
      <c r="H220">
        <v>19.551957413773984</v>
      </c>
      <c r="I220">
        <v>20.771875346567594</v>
      </c>
      <c r="J220">
        <v>12.554064544748808</v>
      </c>
      <c r="K220">
        <v>11.70012199179328</v>
      </c>
      <c r="L220">
        <v>12.19917932793612</v>
      </c>
      <c r="M220">
        <v>12.931130087612289</v>
      </c>
      <c r="N220">
        <v>14.827547964955084</v>
      </c>
      <c r="O220">
        <v>14.339580791837639</v>
      </c>
      <c r="P220">
        <v>13.895974270821782</v>
      </c>
      <c r="Q220">
        <v>15.18243318176777</v>
      </c>
      <c r="R220">
        <v>0</v>
      </c>
      <c r="S220">
        <v>2.5729178218919819</v>
      </c>
      <c r="T220">
        <v>1.3751802151491628</v>
      </c>
    </row>
    <row r="221" spans="2:20" x14ac:dyDescent="0.25">
      <c r="B221">
        <v>0</v>
      </c>
      <c r="C221">
        <v>2.1785275388224781</v>
      </c>
      <c r="D221">
        <v>0.70383197408110831</v>
      </c>
      <c r="E221">
        <v>3.0722824265445201</v>
      </c>
      <c r="F221">
        <v>25.360294939112947</v>
      </c>
      <c r="G221">
        <v>25.148028153278961</v>
      </c>
      <c r="H221">
        <v>25.762484638587868</v>
      </c>
      <c r="I221">
        <v>25.293263322533793</v>
      </c>
      <c r="J221">
        <v>16.746732208691768</v>
      </c>
      <c r="K221">
        <v>15.104457602502514</v>
      </c>
      <c r="L221">
        <v>17.193609652552787</v>
      </c>
      <c r="M221">
        <v>18.321975198301864</v>
      </c>
      <c r="N221">
        <v>20.522846609317394</v>
      </c>
      <c r="O221">
        <v>19.629091721595351</v>
      </c>
      <c r="P221">
        <v>18.489554239749747</v>
      </c>
      <c r="Q221">
        <v>19.807842699139762</v>
      </c>
      <c r="R221">
        <v>0.92727069601161882</v>
      </c>
      <c r="S221">
        <v>2.7259524075522288</v>
      </c>
      <c r="T221">
        <v>4.1447882918109711</v>
      </c>
    </row>
    <row r="222" spans="2:20" x14ac:dyDescent="0.25">
      <c r="B222">
        <v>0.68558168969517985</v>
      </c>
      <c r="C222">
        <v>0.85434025946630099</v>
      </c>
      <c r="D222">
        <v>0</v>
      </c>
      <c r="E222">
        <v>1.5293745385507858</v>
      </c>
      <c r="F222">
        <v>23.046092184368739</v>
      </c>
      <c r="G222">
        <v>23.394156734521676</v>
      </c>
      <c r="H222">
        <v>23.710579052842526</v>
      </c>
      <c r="I222">
        <v>23.267587807193337</v>
      </c>
      <c r="J222">
        <v>13.416306296804134</v>
      </c>
      <c r="K222">
        <v>11.254087121611644</v>
      </c>
      <c r="L222">
        <v>13.036599514819111</v>
      </c>
      <c r="M222">
        <v>13.110431389093977</v>
      </c>
      <c r="N222">
        <v>16.285201982913193</v>
      </c>
      <c r="O222">
        <v>15.673452167492879</v>
      </c>
      <c r="P222">
        <v>16.865309566501423</v>
      </c>
      <c r="Q222">
        <v>17.466511971311043</v>
      </c>
      <c r="R222">
        <v>0.13711633793903596</v>
      </c>
      <c r="S222">
        <v>1.8985339099251135</v>
      </c>
      <c r="T222">
        <v>3.2486024680940826</v>
      </c>
    </row>
    <row r="223" spans="2:20" x14ac:dyDescent="0.25">
      <c r="B223">
        <v>2.687823834196891</v>
      </c>
      <c r="C223">
        <v>2.0725388601036272</v>
      </c>
      <c r="D223">
        <v>0</v>
      </c>
      <c r="E223">
        <v>4.4581174438687396</v>
      </c>
      <c r="F223">
        <v>25.885146804835923</v>
      </c>
      <c r="G223">
        <v>25.57210708117444</v>
      </c>
      <c r="H223">
        <v>25.971502590673573</v>
      </c>
      <c r="I223">
        <v>25.852763385146805</v>
      </c>
      <c r="J223">
        <v>18.760794473229705</v>
      </c>
      <c r="K223">
        <v>13.385146804835923</v>
      </c>
      <c r="L223">
        <v>15.263385146804836</v>
      </c>
      <c r="M223">
        <v>13.892487046632123</v>
      </c>
      <c r="N223">
        <v>15.274179620034541</v>
      </c>
      <c r="O223">
        <v>17.681347150259068</v>
      </c>
      <c r="P223">
        <v>17.724525043177895</v>
      </c>
      <c r="Q223">
        <v>17.497841105354059</v>
      </c>
      <c r="R223">
        <v>1.5975820379965457</v>
      </c>
      <c r="S223">
        <v>4.5228842832469782</v>
      </c>
      <c r="T223">
        <v>6.8113126079447319</v>
      </c>
    </row>
    <row r="224" spans="2:20" x14ac:dyDescent="0.25">
      <c r="B224">
        <v>1.5445321307779032</v>
      </c>
      <c r="C224">
        <v>2.7846674182638105</v>
      </c>
      <c r="D224">
        <v>0</v>
      </c>
      <c r="E224">
        <v>2.593010146561443</v>
      </c>
      <c r="F224">
        <v>21.600901916572717</v>
      </c>
      <c r="G224">
        <v>21.668545659526494</v>
      </c>
      <c r="H224">
        <v>21.431792559188274</v>
      </c>
      <c r="I224">
        <v>22.108229988726045</v>
      </c>
      <c r="J224">
        <v>11.195039458850056</v>
      </c>
      <c r="K224">
        <v>12.311161217587372</v>
      </c>
      <c r="L224">
        <v>14.329199549041713</v>
      </c>
      <c r="M224">
        <v>14.644870349492672</v>
      </c>
      <c r="N224">
        <v>17.226606538895155</v>
      </c>
      <c r="O224">
        <v>15.851183765501691</v>
      </c>
      <c r="P224">
        <v>14.35174746335964</v>
      </c>
      <c r="Q224">
        <v>14.971815107102593</v>
      </c>
      <c r="R224">
        <v>1.8376550169109356</v>
      </c>
      <c r="S224">
        <v>2.0631341600901916</v>
      </c>
      <c r="T224">
        <v>1.8714768883878241</v>
      </c>
    </row>
    <row r="225" spans="2:20" x14ac:dyDescent="0.25">
      <c r="B225">
        <v>0</v>
      </c>
      <c r="C225">
        <v>0.86010362694300524</v>
      </c>
      <c r="D225">
        <v>0.95336787564766834</v>
      </c>
      <c r="E225">
        <v>1.8860103626943003</v>
      </c>
      <c r="F225">
        <v>23.129533678756474</v>
      </c>
      <c r="G225">
        <v>22.134715025906736</v>
      </c>
      <c r="H225">
        <v>22.373056994818651</v>
      </c>
      <c r="I225">
        <v>23.233160621761659</v>
      </c>
      <c r="J225">
        <v>11.523316062176166</v>
      </c>
      <c r="K225">
        <v>14.404145077720207</v>
      </c>
      <c r="L225">
        <v>13.170984455958548</v>
      </c>
      <c r="M225">
        <v>13.119170984455957</v>
      </c>
      <c r="N225">
        <v>15.875647668393784</v>
      </c>
      <c r="O225">
        <v>19.720207253886009</v>
      </c>
      <c r="P225">
        <v>19.419689119170986</v>
      </c>
      <c r="Q225">
        <v>16.435233160621763</v>
      </c>
      <c r="R225">
        <v>0.13471502590673576</v>
      </c>
      <c r="S225">
        <v>2.7979274611398965</v>
      </c>
      <c r="T225">
        <v>4.1243523316062172</v>
      </c>
    </row>
    <row r="226" spans="2:20" x14ac:dyDescent="0.25">
      <c r="B226">
        <v>2.1669853409815167</v>
      </c>
      <c r="C226">
        <v>1.6146165285744636</v>
      </c>
      <c r="D226">
        <v>0.92415551306564681</v>
      </c>
      <c r="E226">
        <v>3.3885702145740391</v>
      </c>
      <c r="F226">
        <v>25.05842362438921</v>
      </c>
      <c r="G226">
        <v>24.80348417250903</v>
      </c>
      <c r="H226">
        <v>25.515190142341194</v>
      </c>
      <c r="I226">
        <v>25.674527299766304</v>
      </c>
      <c r="J226">
        <v>14.308476736775017</v>
      </c>
      <c r="K226">
        <v>16.815381346930103</v>
      </c>
      <c r="L226">
        <v>14.032292330571488</v>
      </c>
      <c r="M226">
        <v>13.118759294667518</v>
      </c>
      <c r="N226">
        <v>20.395156150414277</v>
      </c>
      <c r="O226">
        <v>19.959634586785636</v>
      </c>
      <c r="P226">
        <v>18.483110261312937</v>
      </c>
      <c r="Q226">
        <v>19.194816231145104</v>
      </c>
      <c r="R226">
        <v>0</v>
      </c>
      <c r="S226">
        <v>4.2277459103462931</v>
      </c>
      <c r="T226">
        <v>6.1185468451242828</v>
      </c>
    </row>
    <row r="227" spans="2:20" x14ac:dyDescent="0.25">
      <c r="B227">
        <v>1.1079152018749334</v>
      </c>
      <c r="C227">
        <v>1.6299137104506232</v>
      </c>
      <c r="D227">
        <v>0</v>
      </c>
      <c r="E227">
        <v>0.78832427825716411</v>
      </c>
      <c r="F227">
        <v>23.564504101416851</v>
      </c>
      <c r="G227">
        <v>21.689570682859273</v>
      </c>
      <c r="H227">
        <v>21.828060083093639</v>
      </c>
      <c r="I227">
        <v>23.575157132204112</v>
      </c>
      <c r="J227">
        <v>16.906359859379993</v>
      </c>
      <c r="K227">
        <v>13.476083945882603</v>
      </c>
      <c r="L227">
        <v>14.221796100990733</v>
      </c>
      <c r="M227">
        <v>14.360285501225098</v>
      </c>
      <c r="N227">
        <v>17.598806860551829</v>
      </c>
      <c r="O227">
        <v>16.970278044103548</v>
      </c>
      <c r="P227">
        <v>17.801214445509746</v>
      </c>
      <c r="Q227">
        <v>17.747949291573452</v>
      </c>
      <c r="R227">
        <v>0.31959092361776925</v>
      </c>
      <c r="S227">
        <v>4.9643123468626822</v>
      </c>
      <c r="T227">
        <v>4.3570895919889212</v>
      </c>
    </row>
    <row r="228" spans="2:20" x14ac:dyDescent="0.25">
      <c r="B228">
        <v>0.82679669281322876</v>
      </c>
      <c r="C228">
        <v>0.73139707441170232</v>
      </c>
      <c r="D228">
        <v>0</v>
      </c>
      <c r="E228">
        <v>1.8337926648293406</v>
      </c>
      <c r="F228">
        <v>21.496714013143947</v>
      </c>
      <c r="G228">
        <v>20.987916048335805</v>
      </c>
      <c r="H228">
        <v>21.093915624337502</v>
      </c>
      <c r="I228">
        <v>21.973712105151581</v>
      </c>
      <c r="J228">
        <v>12.476150095399618</v>
      </c>
      <c r="K228">
        <v>13.525545897816411</v>
      </c>
      <c r="L228">
        <v>11.575153699385202</v>
      </c>
      <c r="M228">
        <v>11.437354250582997</v>
      </c>
      <c r="N228">
        <v>14.892940428238289</v>
      </c>
      <c r="O228">
        <v>16.016535933856265</v>
      </c>
      <c r="P228">
        <v>13.302946788212846</v>
      </c>
      <c r="Q228">
        <v>14.638541445834216</v>
      </c>
      <c r="R228">
        <v>0.41339834640661438</v>
      </c>
      <c r="S228">
        <v>3.9855840576637691</v>
      </c>
      <c r="T228">
        <v>5.4907780368878525</v>
      </c>
    </row>
    <row r="229" spans="2:20" x14ac:dyDescent="0.25">
      <c r="B229">
        <v>0</v>
      </c>
      <c r="C229">
        <v>1.3887460137845899</v>
      </c>
      <c r="D229">
        <v>1.5430511264273221</v>
      </c>
      <c r="E229">
        <v>3.9604978911634605</v>
      </c>
      <c r="F229">
        <v>21.335253574735109</v>
      </c>
      <c r="G229">
        <v>21.345540582244624</v>
      </c>
      <c r="H229">
        <v>21.798168912663307</v>
      </c>
      <c r="I229">
        <v>21.119226417035282</v>
      </c>
      <c r="J229">
        <v>10.328155539553544</v>
      </c>
      <c r="K229">
        <v>9.7315091040016455</v>
      </c>
      <c r="L229">
        <v>12.004937763604568</v>
      </c>
      <c r="M229">
        <v>10.338442547063059</v>
      </c>
      <c r="N229">
        <v>14.381236498302643</v>
      </c>
      <c r="O229">
        <v>15.461372286801769</v>
      </c>
      <c r="P229">
        <v>15.718547474539657</v>
      </c>
      <c r="Q229">
        <v>15.502520316839833</v>
      </c>
      <c r="R229">
        <v>1.090422796008641</v>
      </c>
      <c r="S229">
        <v>3.0140932002880363</v>
      </c>
      <c r="T229">
        <v>5.575558070157391</v>
      </c>
    </row>
    <row r="230" spans="2:20" x14ac:dyDescent="0.25">
      <c r="B230">
        <v>1.5399422521655439</v>
      </c>
      <c r="C230">
        <v>2.235055074323602</v>
      </c>
      <c r="D230">
        <v>0</v>
      </c>
      <c r="E230">
        <v>1.8714575981178483</v>
      </c>
      <c r="F230">
        <v>23.911881082237194</v>
      </c>
      <c r="G230">
        <v>23.676612127045235</v>
      </c>
      <c r="H230">
        <v>23.794246604641213</v>
      </c>
      <c r="I230">
        <v>23.911881082237194</v>
      </c>
      <c r="J230">
        <v>15.944818735964066</v>
      </c>
      <c r="K230">
        <v>17.36712651053363</v>
      </c>
      <c r="L230">
        <v>17.495455031547426</v>
      </c>
      <c r="M230">
        <v>18.725270024596298</v>
      </c>
      <c r="N230">
        <v>17.131857555341675</v>
      </c>
      <c r="O230">
        <v>17.36712651053363</v>
      </c>
      <c r="P230">
        <v>17.36712651053363</v>
      </c>
      <c r="Q230">
        <v>20.008555234734253</v>
      </c>
      <c r="R230">
        <v>0.18179873810287669</v>
      </c>
      <c r="S230">
        <v>4.5235803657362847</v>
      </c>
      <c r="T230">
        <v>6.1597690086621757</v>
      </c>
    </row>
    <row r="231" spans="2:20" x14ac:dyDescent="0.25">
      <c r="B231">
        <v>0.98339160839160844</v>
      </c>
      <c r="C231">
        <v>1.7919580419580421</v>
      </c>
      <c r="D231">
        <v>0.62281468531468531</v>
      </c>
      <c r="E231">
        <v>3.332604895104895</v>
      </c>
      <c r="F231">
        <v>19.525786713286713</v>
      </c>
      <c r="G231">
        <v>19.307255244755243</v>
      </c>
      <c r="H231">
        <v>19.03409090909091</v>
      </c>
      <c r="I231">
        <v>19.809877622377623</v>
      </c>
      <c r="J231">
        <v>9.7792832167832167</v>
      </c>
      <c r="K231">
        <v>10.325611888111888</v>
      </c>
      <c r="L231">
        <v>8.8942307692307701</v>
      </c>
      <c r="M231">
        <v>9.6809440559440567</v>
      </c>
      <c r="N231">
        <v>18.487762237762237</v>
      </c>
      <c r="O231">
        <v>16.641171328671327</v>
      </c>
      <c r="P231">
        <v>19.296328671328673</v>
      </c>
      <c r="Q231">
        <v>19.088723776223777</v>
      </c>
      <c r="R231">
        <v>0</v>
      </c>
      <c r="S231">
        <v>0.72115384615384615</v>
      </c>
      <c r="T231">
        <v>1.3330419580419579</v>
      </c>
    </row>
    <row r="232" spans="2:20" x14ac:dyDescent="0.25">
      <c r="B232">
        <v>0.47720042417815484</v>
      </c>
      <c r="C232">
        <v>1.0922587486744433</v>
      </c>
      <c r="D232">
        <v>0</v>
      </c>
      <c r="E232">
        <v>0.94379639448568398</v>
      </c>
      <c r="F232">
        <v>19.172852598091197</v>
      </c>
      <c r="G232">
        <v>17.635206786850478</v>
      </c>
      <c r="H232">
        <v>17.709437963944858</v>
      </c>
      <c r="I232">
        <v>19.257688229056203</v>
      </c>
      <c r="J232">
        <v>10.858960763520678</v>
      </c>
      <c r="K232">
        <v>8.7698833510074241</v>
      </c>
      <c r="L232">
        <v>9.7879109225874874</v>
      </c>
      <c r="M232">
        <v>10.063626723223754</v>
      </c>
      <c r="N232">
        <v>12.95864262990456</v>
      </c>
      <c r="O232">
        <v>13.08589607635207</v>
      </c>
      <c r="P232">
        <v>10.455991516436903</v>
      </c>
      <c r="Q232">
        <v>11.611876988335101</v>
      </c>
      <c r="R232">
        <v>0.72110286320254502</v>
      </c>
      <c r="S232">
        <v>2.0254506892895017</v>
      </c>
      <c r="T232">
        <v>2.6299045599151647</v>
      </c>
    </row>
    <row r="233" spans="2:20" x14ac:dyDescent="0.25">
      <c r="B233">
        <v>1.9930675909878681</v>
      </c>
      <c r="C233">
        <v>1.6789428076256501</v>
      </c>
      <c r="D233">
        <v>0</v>
      </c>
      <c r="E233">
        <v>1.5381282495667246</v>
      </c>
      <c r="F233">
        <v>22.616984402079723</v>
      </c>
      <c r="G233">
        <v>21.587954939341422</v>
      </c>
      <c r="H233">
        <v>22.281195840554595</v>
      </c>
      <c r="I233">
        <v>23.288561525129982</v>
      </c>
      <c r="J233">
        <v>13.106585788561526</v>
      </c>
      <c r="K233">
        <v>14.449740034662046</v>
      </c>
      <c r="L233">
        <v>14.861351819757365</v>
      </c>
      <c r="M233">
        <v>14.828856152512998</v>
      </c>
      <c r="N233">
        <v>16.713604852686309</v>
      </c>
      <c r="O233">
        <v>14.460571923743501</v>
      </c>
      <c r="P233">
        <v>15.272963604852684</v>
      </c>
      <c r="Q233">
        <v>16.648613518197575</v>
      </c>
      <c r="R233">
        <v>0.2058058925476603</v>
      </c>
      <c r="S233">
        <v>4.1269497400346618</v>
      </c>
      <c r="T233">
        <v>3.8778162911611784</v>
      </c>
    </row>
    <row r="234" spans="2:20" x14ac:dyDescent="0.25">
      <c r="B234">
        <v>2.2801658302421992</v>
      </c>
      <c r="C234">
        <v>2.4001745581496836</v>
      </c>
      <c r="D234">
        <v>0</v>
      </c>
      <c r="E234">
        <v>4.7676194632336895</v>
      </c>
      <c r="F234">
        <v>22.463451887409995</v>
      </c>
      <c r="G234">
        <v>20.401483744272312</v>
      </c>
      <c r="H234">
        <v>20.434213397337988</v>
      </c>
      <c r="I234">
        <v>22.376172812568189</v>
      </c>
      <c r="J234">
        <v>13.74645428758455</v>
      </c>
      <c r="K234">
        <v>13.724634518874099</v>
      </c>
      <c r="L234">
        <v>15.35020728780275</v>
      </c>
      <c r="M234">
        <v>14.782893301331008</v>
      </c>
      <c r="N234">
        <v>16.233907920576041</v>
      </c>
      <c r="O234">
        <v>14.095570586951778</v>
      </c>
      <c r="P234">
        <v>15.230198559895264</v>
      </c>
      <c r="Q234">
        <v>14.597425267292166</v>
      </c>
      <c r="R234">
        <v>0.69823259873445342</v>
      </c>
      <c r="S234">
        <v>3.2729653065677504</v>
      </c>
      <c r="T234">
        <v>4.8658084224307219</v>
      </c>
    </row>
    <row r="235" spans="2:20" x14ac:dyDescent="0.25">
      <c r="B235">
        <v>1.5098241985522234</v>
      </c>
      <c r="C235">
        <v>1.0754912099276113</v>
      </c>
      <c r="D235">
        <v>0.43433298862461223</v>
      </c>
      <c r="E235">
        <v>1.9855222337125129</v>
      </c>
      <c r="F235">
        <v>20.589451913133402</v>
      </c>
      <c r="G235">
        <v>19.782833505687694</v>
      </c>
      <c r="H235">
        <v>20.186142709410547</v>
      </c>
      <c r="I235">
        <v>20.827300930713548</v>
      </c>
      <c r="J235">
        <v>8.9245087900723892</v>
      </c>
      <c r="K235">
        <v>7.7869700103412614</v>
      </c>
      <c r="L235">
        <v>11.840744570837643</v>
      </c>
      <c r="M235">
        <v>10.816959669079628</v>
      </c>
      <c r="N235">
        <v>12.637021716649432</v>
      </c>
      <c r="O235">
        <v>12.574974146845916</v>
      </c>
      <c r="P235">
        <v>15.439503619441572</v>
      </c>
      <c r="Q235">
        <v>15.377456049638056</v>
      </c>
      <c r="R235">
        <v>0</v>
      </c>
      <c r="S235">
        <v>1.9234746639089968</v>
      </c>
      <c r="T235">
        <v>3.1127197518097205</v>
      </c>
    </row>
    <row r="236" spans="2:20" x14ac:dyDescent="0.25">
      <c r="B236">
        <v>0.8310249307479225</v>
      </c>
      <c r="C236">
        <v>1.3518005540166205</v>
      </c>
      <c r="D236">
        <v>0.1329639889196676</v>
      </c>
      <c r="E236">
        <v>1.7174515235457064</v>
      </c>
      <c r="F236">
        <v>25.617728531855953</v>
      </c>
      <c r="G236">
        <v>24.664819944598339</v>
      </c>
      <c r="H236">
        <v>25.119113573407205</v>
      </c>
      <c r="I236">
        <v>25.894736842105264</v>
      </c>
      <c r="J236">
        <v>13.650969529085872</v>
      </c>
      <c r="K236">
        <v>12.033240997229917</v>
      </c>
      <c r="L236">
        <v>16.277008310249307</v>
      </c>
      <c r="M236">
        <v>15.933518005540165</v>
      </c>
      <c r="N236">
        <v>20.332409972299171</v>
      </c>
      <c r="O236">
        <v>19.490304709141274</v>
      </c>
      <c r="P236">
        <v>18.825484764542935</v>
      </c>
      <c r="Q236">
        <v>19.279778393351801</v>
      </c>
      <c r="R236">
        <v>0</v>
      </c>
      <c r="S236">
        <v>1.706371191135734</v>
      </c>
      <c r="T236">
        <v>3.9002770083102498</v>
      </c>
    </row>
    <row r="237" spans="2:20" x14ac:dyDescent="0.25">
      <c r="B237">
        <v>2.147239263803681</v>
      </c>
      <c r="C237">
        <v>2.2787028921998247</v>
      </c>
      <c r="D237">
        <v>0</v>
      </c>
      <c r="E237">
        <v>1.1393514460999123</v>
      </c>
      <c r="F237">
        <v>27.837423312883438</v>
      </c>
      <c r="G237">
        <v>26.950043821209462</v>
      </c>
      <c r="H237">
        <v>27.443032427695002</v>
      </c>
      <c r="I237">
        <v>27.870289219982467</v>
      </c>
      <c r="J237">
        <v>18.196757230499561</v>
      </c>
      <c r="K237">
        <v>16.805433829973708</v>
      </c>
      <c r="L237">
        <v>15.381244522348817</v>
      </c>
      <c r="M237">
        <v>16.936897458369852</v>
      </c>
      <c r="N237">
        <v>20.563102541630148</v>
      </c>
      <c r="O237">
        <v>19.149868536371603</v>
      </c>
      <c r="P237">
        <v>20.716476774758981</v>
      </c>
      <c r="Q237">
        <v>20.387817703768622</v>
      </c>
      <c r="R237">
        <v>0.76687116564417179</v>
      </c>
      <c r="S237">
        <v>1.8733567046450481</v>
      </c>
      <c r="T237">
        <v>2.6621384750219108</v>
      </c>
    </row>
    <row r="238" spans="2:20" x14ac:dyDescent="0.25">
      <c r="B238">
        <v>2.0696561700233671</v>
      </c>
      <c r="C238">
        <v>1.4020251474351841</v>
      </c>
      <c r="D238">
        <v>0.60086792032936465</v>
      </c>
      <c r="E238">
        <v>2.7484143763213531</v>
      </c>
      <c r="F238">
        <v>25.147435184154894</v>
      </c>
      <c r="G238">
        <v>23.511739178813844</v>
      </c>
      <c r="H238">
        <v>24.335150773339269</v>
      </c>
      <c r="I238">
        <v>25.904083676421497</v>
      </c>
      <c r="J238">
        <v>15.544675642594861</v>
      </c>
      <c r="K238">
        <v>12.540336040948036</v>
      </c>
      <c r="L238">
        <v>12.618226326916657</v>
      </c>
      <c r="M238">
        <v>15.477912540336042</v>
      </c>
      <c r="N238">
        <v>16.368087237120285</v>
      </c>
      <c r="O238">
        <v>15.455658172916435</v>
      </c>
      <c r="P238">
        <v>18.103927895849562</v>
      </c>
      <c r="Q238">
        <v>17.81462111939468</v>
      </c>
      <c r="R238">
        <v>0</v>
      </c>
      <c r="S238">
        <v>2.0807833537331701</v>
      </c>
      <c r="T238">
        <v>6.1644597752308892</v>
      </c>
    </row>
    <row r="239" spans="2:20" x14ac:dyDescent="0.25">
      <c r="B239">
        <v>0.21310004486316736</v>
      </c>
      <c r="C239">
        <v>1.0879318079856437</v>
      </c>
      <c r="D239">
        <v>0.3364737550471063</v>
      </c>
      <c r="E239">
        <v>0.25796321220278151</v>
      </c>
      <c r="F239">
        <v>19.470614625392553</v>
      </c>
      <c r="G239">
        <v>19.010767160161507</v>
      </c>
      <c r="H239">
        <v>18.887393449977569</v>
      </c>
      <c r="I239">
        <v>19.257514580529385</v>
      </c>
      <c r="J239">
        <v>11.384028712427096</v>
      </c>
      <c r="K239">
        <v>10.50919694930462</v>
      </c>
      <c r="L239">
        <v>9.7353073126962766</v>
      </c>
      <c r="M239">
        <v>11.204576043068641</v>
      </c>
      <c r="N239">
        <v>10.94661283086586</v>
      </c>
      <c r="O239">
        <v>11.799013010318529</v>
      </c>
      <c r="P239">
        <v>13.133692238672051</v>
      </c>
      <c r="Q239">
        <v>11.888739344997756</v>
      </c>
      <c r="R239">
        <v>0</v>
      </c>
      <c r="S239">
        <v>3.5666218034993271</v>
      </c>
      <c r="T239">
        <v>3.8021534320323012</v>
      </c>
    </row>
    <row r="240" spans="2:20" x14ac:dyDescent="0.25">
      <c r="B240">
        <v>1.8696758490983516</v>
      </c>
      <c r="C240">
        <v>1.4492753623188406</v>
      </c>
      <c r="D240">
        <v>0.26551609691337541</v>
      </c>
      <c r="E240">
        <v>2.566655603495962</v>
      </c>
      <c r="F240">
        <v>22.690563115388869</v>
      </c>
      <c r="G240">
        <v>21.805509459010953</v>
      </c>
      <c r="H240">
        <v>21.750193605487333</v>
      </c>
      <c r="I240">
        <v>22.756942139617216</v>
      </c>
      <c r="J240">
        <v>12.4128775307003</v>
      </c>
      <c r="K240">
        <v>14.714017037282886</v>
      </c>
      <c r="L240">
        <v>13.4749419183538</v>
      </c>
      <c r="M240">
        <v>12.523509237747538</v>
      </c>
      <c r="N240">
        <v>20.157097024007083</v>
      </c>
      <c r="O240">
        <v>17.114725080207986</v>
      </c>
      <c r="P240">
        <v>15.875649961278903</v>
      </c>
      <c r="Q240">
        <v>18.741011173802409</v>
      </c>
      <c r="R240">
        <v>0</v>
      </c>
      <c r="S240">
        <v>0.76335877862595414</v>
      </c>
      <c r="T240">
        <v>1.9139285319172477</v>
      </c>
    </row>
    <row r="241" spans="2:20" x14ac:dyDescent="0.25">
      <c r="B241">
        <v>1.992966002344666</v>
      </c>
      <c r="C241">
        <v>1.8117872748587873</v>
      </c>
      <c r="D241">
        <v>0</v>
      </c>
      <c r="E241">
        <v>2.3446658851113718</v>
      </c>
      <c r="F241">
        <v>23.08430139614196</v>
      </c>
      <c r="G241">
        <v>22.306298625173184</v>
      </c>
      <c r="H241">
        <v>22.689971224555048</v>
      </c>
      <c r="I241">
        <v>23.308110412448045</v>
      </c>
      <c r="J241">
        <v>10.881381221357774</v>
      </c>
      <c r="K241">
        <v>10.870723649152723</v>
      </c>
      <c r="L241">
        <v>11.275711392944688</v>
      </c>
      <c r="M241">
        <v>12.277523180219546</v>
      </c>
      <c r="N241">
        <v>17.521048705104977</v>
      </c>
      <c r="O241">
        <v>13.940104444207609</v>
      </c>
      <c r="P241">
        <v>16.89225194500693</v>
      </c>
      <c r="Q241">
        <v>16.668442928700841</v>
      </c>
      <c r="R241">
        <v>1.0231269316849623</v>
      </c>
      <c r="S241">
        <v>3.0906959394649896</v>
      </c>
      <c r="T241">
        <v>4.9664286475540873</v>
      </c>
    </row>
    <row r="242" spans="2:20" x14ac:dyDescent="0.25">
      <c r="B242">
        <v>1.6962305986696231</v>
      </c>
      <c r="C242">
        <v>2.0620842572062084</v>
      </c>
      <c r="D242">
        <v>0.95343680709534373</v>
      </c>
      <c r="E242">
        <v>2.7605321507760534</v>
      </c>
      <c r="F242">
        <v>21.64079822616408</v>
      </c>
      <c r="G242">
        <v>21.441241685144124</v>
      </c>
      <c r="H242">
        <v>21.463414634146343</v>
      </c>
      <c r="I242">
        <v>22.195121951219512</v>
      </c>
      <c r="J242">
        <v>12.516629711751662</v>
      </c>
      <c r="K242">
        <v>15.15521064301552</v>
      </c>
      <c r="L242">
        <v>14.523281596452328</v>
      </c>
      <c r="M242">
        <v>15.698447893569845</v>
      </c>
      <c r="N242">
        <v>17.77161862527716</v>
      </c>
      <c r="O242">
        <v>16.607538802660756</v>
      </c>
      <c r="P242">
        <v>15.72062084257206</v>
      </c>
      <c r="Q242">
        <v>17.0509977827051</v>
      </c>
      <c r="R242">
        <v>0</v>
      </c>
      <c r="S242">
        <v>2.106430155210643</v>
      </c>
      <c r="T242">
        <v>2.8381374722838135</v>
      </c>
    </row>
    <row r="243" spans="2:20" x14ac:dyDescent="0.25">
      <c r="B243">
        <v>1.7188859878154918</v>
      </c>
      <c r="C243">
        <v>2.959094865100087</v>
      </c>
      <c r="D243">
        <v>0</v>
      </c>
      <c r="E243">
        <v>2.5130548302872064</v>
      </c>
      <c r="F243">
        <v>21.007397737162751</v>
      </c>
      <c r="G243">
        <v>20.963881636205393</v>
      </c>
      <c r="H243">
        <v>21.018276762402088</v>
      </c>
      <c r="I243">
        <v>20.822454308093995</v>
      </c>
      <c r="J243">
        <v>10.030461270670148</v>
      </c>
      <c r="K243">
        <v>11.803742384682332</v>
      </c>
      <c r="L243">
        <v>11.15100087032202</v>
      </c>
      <c r="M243">
        <v>12.162750217580506</v>
      </c>
      <c r="N243">
        <v>17.798085291557879</v>
      </c>
      <c r="O243">
        <v>17.515230635335076</v>
      </c>
      <c r="P243">
        <v>18.581375108790251</v>
      </c>
      <c r="Q243">
        <v>17.874238468233248</v>
      </c>
      <c r="R243">
        <v>1.3598781549173193</v>
      </c>
      <c r="S243">
        <v>3.8620539599651873</v>
      </c>
      <c r="T243">
        <v>2.0561357702349867</v>
      </c>
    </row>
    <row r="244" spans="2:20" x14ac:dyDescent="0.25">
      <c r="B244">
        <v>1.279317697228145</v>
      </c>
      <c r="C244">
        <v>1.812366737739872</v>
      </c>
      <c r="D244">
        <v>1.0554371002132195</v>
      </c>
      <c r="E244">
        <v>4.5202558635394459</v>
      </c>
      <c r="F244">
        <v>22.707889125799575</v>
      </c>
      <c r="G244">
        <v>23.518123667377399</v>
      </c>
      <c r="H244">
        <v>23.795309168443495</v>
      </c>
      <c r="I244">
        <v>22.985074626865671</v>
      </c>
      <c r="J244">
        <v>13.550106609808102</v>
      </c>
      <c r="K244">
        <v>13.784648187633261</v>
      </c>
      <c r="L244">
        <v>13.070362473347549</v>
      </c>
      <c r="M244">
        <v>12.046908315565032</v>
      </c>
      <c r="N244">
        <v>16.769722814498934</v>
      </c>
      <c r="O244">
        <v>16.940298507462686</v>
      </c>
      <c r="P244">
        <v>16.247334754797439</v>
      </c>
      <c r="Q244">
        <v>15.469083155650321</v>
      </c>
      <c r="R244">
        <v>0</v>
      </c>
      <c r="S244">
        <v>3.8486140724946694</v>
      </c>
      <c r="T244">
        <v>4.456289978678039</v>
      </c>
    </row>
    <row r="245" spans="2:20" x14ac:dyDescent="0.25">
      <c r="B245">
        <v>0.42507970244420828</v>
      </c>
      <c r="C245">
        <v>2.0722635494155153</v>
      </c>
      <c r="D245">
        <v>1.3921360255047821</v>
      </c>
      <c r="E245">
        <v>3.7300743889479278</v>
      </c>
      <c r="F245">
        <v>25.175345377258235</v>
      </c>
      <c r="G245">
        <v>24.229543039319871</v>
      </c>
      <c r="H245">
        <v>24.941551540913924</v>
      </c>
      <c r="I245">
        <v>25.52603613177471</v>
      </c>
      <c r="J245">
        <v>12.359192348565356</v>
      </c>
      <c r="K245">
        <v>12.869287991498407</v>
      </c>
      <c r="L245">
        <v>15.292242295430395</v>
      </c>
      <c r="M245">
        <v>12.518597236981934</v>
      </c>
      <c r="N245">
        <v>13.103081827842718</v>
      </c>
      <c r="O245">
        <v>15.377258235919236</v>
      </c>
      <c r="P245">
        <v>16.695005313496281</v>
      </c>
      <c r="Q245">
        <v>14.845908607863976</v>
      </c>
      <c r="R245">
        <v>0</v>
      </c>
      <c r="S245">
        <v>5.132837407013815</v>
      </c>
      <c r="T245">
        <v>6.2167906482465467</v>
      </c>
    </row>
    <row r="246" spans="2:20" x14ac:dyDescent="0.25">
      <c r="B246">
        <v>0.44150110375275936</v>
      </c>
      <c r="C246">
        <v>5.2559655208661835E-2</v>
      </c>
      <c r="D246">
        <v>1.3139913802165459</v>
      </c>
      <c r="E246">
        <v>1.4821822768842636</v>
      </c>
      <c r="F246">
        <v>19.888573530957636</v>
      </c>
      <c r="G246">
        <v>18.795332702617472</v>
      </c>
      <c r="H246">
        <v>19.037107116577314</v>
      </c>
      <c r="I246">
        <v>20.403658152002524</v>
      </c>
      <c r="J246">
        <v>7.0114580048354886</v>
      </c>
      <c r="K246">
        <v>8.5567118679701455</v>
      </c>
      <c r="L246">
        <v>5.7710501419110685</v>
      </c>
      <c r="M246">
        <v>4.698833175654368</v>
      </c>
      <c r="N246">
        <v>10.238620834647325</v>
      </c>
      <c r="O246">
        <v>12.309471249868601</v>
      </c>
      <c r="P246">
        <v>10.963944076526857</v>
      </c>
      <c r="Q246">
        <v>11.731315042573321</v>
      </c>
      <c r="R246">
        <v>0</v>
      </c>
      <c r="S246">
        <v>3.4794491748134133</v>
      </c>
      <c r="T246">
        <v>4.2363082098181435</v>
      </c>
    </row>
    <row r="247" spans="2:20" x14ac:dyDescent="0.25">
      <c r="B247">
        <v>0.34947578632051918</v>
      </c>
      <c r="C247">
        <v>0.73889166250624061</v>
      </c>
      <c r="D247">
        <v>0.2196704942586121</v>
      </c>
      <c r="E247">
        <v>1.6575137294058913</v>
      </c>
      <c r="F247">
        <v>18.502246630054916</v>
      </c>
      <c r="G247">
        <v>18.342486270594108</v>
      </c>
      <c r="H247">
        <v>18.292561158262608</v>
      </c>
      <c r="I247">
        <v>18.36245631552671</v>
      </c>
      <c r="J247">
        <v>12.00199700449326</v>
      </c>
      <c r="K247">
        <v>12.840738891662507</v>
      </c>
      <c r="L247">
        <v>9.0264603095356968</v>
      </c>
      <c r="M247">
        <v>8.3774338492261613</v>
      </c>
      <c r="N247">
        <v>12.830753869196206</v>
      </c>
      <c r="O247">
        <v>11.492760858711932</v>
      </c>
      <c r="P247">
        <v>14.618072890664005</v>
      </c>
      <c r="Q247">
        <v>12.960559161258111</v>
      </c>
      <c r="R247">
        <v>0</v>
      </c>
      <c r="S247">
        <v>2.54618072890664</v>
      </c>
      <c r="T247">
        <v>2.6260609086370441</v>
      </c>
    </row>
    <row r="248" spans="2:20" x14ac:dyDescent="0.25">
      <c r="B248">
        <v>1.6063805886317684</v>
      </c>
      <c r="C248">
        <v>0.89867445517861144</v>
      </c>
      <c r="D248">
        <v>3.3700292069197932E-2</v>
      </c>
      <c r="E248">
        <v>1.6400808807009659</v>
      </c>
      <c r="F248">
        <v>24.792181532239947</v>
      </c>
      <c r="G248">
        <v>22.612895978431812</v>
      </c>
      <c r="H248">
        <v>22.691529993259945</v>
      </c>
      <c r="I248">
        <v>25.488654235003374</v>
      </c>
      <c r="J248">
        <v>13.154347337676928</v>
      </c>
      <c r="K248">
        <v>9.9415861604133902</v>
      </c>
      <c r="L248">
        <v>12.042237699393395</v>
      </c>
      <c r="M248">
        <v>13.569984273197033</v>
      </c>
      <c r="N248">
        <v>21.995057290496518</v>
      </c>
      <c r="O248">
        <v>20.736913053246461</v>
      </c>
      <c r="P248">
        <v>19.141765895304427</v>
      </c>
      <c r="Q248">
        <v>20.523477870141541</v>
      </c>
      <c r="R248">
        <v>0</v>
      </c>
      <c r="S248">
        <v>4.0889687710626825</v>
      </c>
      <c r="T248">
        <v>2.9543922713996853</v>
      </c>
    </row>
    <row r="249" spans="2:20" x14ac:dyDescent="0.25">
      <c r="B249">
        <v>2.1715875053487377</v>
      </c>
      <c r="C249">
        <v>3.3269148480958495</v>
      </c>
      <c r="D249">
        <v>0</v>
      </c>
      <c r="E249">
        <v>3.9366709456568247</v>
      </c>
      <c r="F249">
        <v>26.743688489516476</v>
      </c>
      <c r="G249">
        <v>25.909285408643562</v>
      </c>
      <c r="H249">
        <v>26.166024818142919</v>
      </c>
      <c r="I249">
        <v>26.754385964912281</v>
      </c>
      <c r="J249">
        <v>12.077449721865639</v>
      </c>
      <c r="K249">
        <v>12.943945228925974</v>
      </c>
      <c r="L249">
        <v>14.719726144629867</v>
      </c>
      <c r="M249">
        <v>13.55370132648695</v>
      </c>
      <c r="N249">
        <v>18.442447582370562</v>
      </c>
      <c r="O249">
        <v>18.53872486093282</v>
      </c>
      <c r="P249">
        <v>16.463414634146343</v>
      </c>
      <c r="Q249">
        <v>17.276422764227643</v>
      </c>
      <c r="R249">
        <v>2.0325203252032518</v>
      </c>
      <c r="S249">
        <v>4.4608472400513479</v>
      </c>
      <c r="T249">
        <v>6.2901155327342746</v>
      </c>
    </row>
    <row r="250" spans="2:20" x14ac:dyDescent="0.25">
      <c r="B250">
        <v>0.99925587328585108</v>
      </c>
      <c r="C250">
        <v>1.4457319017752737</v>
      </c>
      <c r="D250">
        <v>0.61656213458063147</v>
      </c>
      <c r="E250">
        <v>3.3910917401934726</v>
      </c>
      <c r="F250">
        <v>20.824917614542361</v>
      </c>
      <c r="G250">
        <v>18.26299564154353</v>
      </c>
      <c r="H250">
        <v>18.996491974061868</v>
      </c>
      <c r="I250">
        <v>20.644201126820452</v>
      </c>
      <c r="J250">
        <v>5.9423833315616026</v>
      </c>
      <c r="K250">
        <v>12.724566811948549</v>
      </c>
      <c r="L250">
        <v>9.0039332412033595</v>
      </c>
      <c r="M250">
        <v>10.162644838949717</v>
      </c>
      <c r="N250">
        <v>16.200701605187625</v>
      </c>
      <c r="O250">
        <v>13.51121505262039</v>
      </c>
      <c r="P250">
        <v>11.682789412139897</v>
      </c>
      <c r="Q250">
        <v>10.141384075688316</v>
      </c>
      <c r="R250">
        <v>0</v>
      </c>
      <c r="S250">
        <v>0.72286595088763683</v>
      </c>
      <c r="T250">
        <v>2.7426384607207397</v>
      </c>
    </row>
    <row r="251" spans="2:20" x14ac:dyDescent="0.25">
      <c r="B251">
        <v>0.55895947543803071</v>
      </c>
      <c r="C251">
        <v>1.6338815435880898</v>
      </c>
      <c r="D251">
        <v>0</v>
      </c>
      <c r="E251">
        <v>1.6231323229065893</v>
      </c>
      <c r="F251">
        <v>23.895517574975813</v>
      </c>
      <c r="G251">
        <v>22.111146941846716</v>
      </c>
      <c r="H251">
        <v>22.240137590024723</v>
      </c>
      <c r="I251">
        <v>24.228743416102333</v>
      </c>
      <c r="J251">
        <v>11.297430936257122</v>
      </c>
      <c r="K251">
        <v>10.749220681500592</v>
      </c>
      <c r="L251">
        <v>10.415994840374072</v>
      </c>
      <c r="M251">
        <v>11.211437170805116</v>
      </c>
      <c r="N251">
        <v>14.350209609803288</v>
      </c>
      <c r="O251">
        <v>17.026765559496937</v>
      </c>
      <c r="P251">
        <v>16.532301408147909</v>
      </c>
      <c r="Q251">
        <v>13.898742341180265</v>
      </c>
      <c r="R251">
        <v>9.6742986133505321E-2</v>
      </c>
      <c r="S251">
        <v>2.4293238740191336</v>
      </c>
      <c r="T251">
        <v>3.8804686660217138</v>
      </c>
    </row>
    <row r="252" spans="2:20" x14ac:dyDescent="0.25">
      <c r="B252">
        <v>0.84726867335562994</v>
      </c>
      <c r="C252">
        <v>2.0735785953177257</v>
      </c>
      <c r="D252">
        <v>0</v>
      </c>
      <c r="E252">
        <v>1.0033444816053512</v>
      </c>
      <c r="F252">
        <v>27.74804905239688</v>
      </c>
      <c r="G252">
        <v>26.276477146042364</v>
      </c>
      <c r="H252">
        <v>26.510590858416943</v>
      </c>
      <c r="I252">
        <v>27.714604236343366</v>
      </c>
      <c r="J252">
        <v>14.06911928651059</v>
      </c>
      <c r="K252">
        <v>14.749163879598662</v>
      </c>
      <c r="L252">
        <v>16.68896321070234</v>
      </c>
      <c r="M252">
        <v>16.744704570791527</v>
      </c>
      <c r="N252">
        <v>19.754738015607582</v>
      </c>
      <c r="O252">
        <v>20.981047937569677</v>
      </c>
      <c r="P252">
        <v>20.891861761426977</v>
      </c>
      <c r="Q252">
        <v>21.315496098104795</v>
      </c>
      <c r="R252">
        <v>0.96989966555183948</v>
      </c>
      <c r="S252">
        <v>2.787068004459309</v>
      </c>
      <c r="T252">
        <v>3.6900780379041249</v>
      </c>
    </row>
    <row r="253" spans="2:20" x14ac:dyDescent="0.25">
      <c r="B253">
        <v>0.36398672519002251</v>
      </c>
      <c r="C253">
        <v>0.80291189380152017</v>
      </c>
      <c r="D253">
        <v>0.942083288727117</v>
      </c>
      <c r="E253">
        <v>2.9868322449416551</v>
      </c>
      <c r="F253">
        <v>19.64457766834386</v>
      </c>
      <c r="G253">
        <v>19.120008564393533</v>
      </c>
      <c r="H253">
        <v>19.312707418905902</v>
      </c>
      <c r="I253">
        <v>20.32972915105449</v>
      </c>
      <c r="J253">
        <v>11.390643400064233</v>
      </c>
      <c r="K253">
        <v>13.927844984477037</v>
      </c>
      <c r="L253">
        <v>14.998394176212395</v>
      </c>
      <c r="M253">
        <v>15.597901723584199</v>
      </c>
      <c r="N253">
        <v>17.492773792955788</v>
      </c>
      <c r="O253">
        <v>16.829033294079863</v>
      </c>
      <c r="P253">
        <v>17.214431003104593</v>
      </c>
      <c r="Q253">
        <v>14.762873354030617</v>
      </c>
      <c r="R253">
        <v>0</v>
      </c>
      <c r="S253">
        <v>2.6228455197516327</v>
      </c>
      <c r="T253">
        <v>3.5006958569746285</v>
      </c>
    </row>
    <row r="254" spans="2:20" x14ac:dyDescent="0.25">
      <c r="B254">
        <v>0.9054537797431037</v>
      </c>
      <c r="C254">
        <v>0.18951358180669614</v>
      </c>
      <c r="D254">
        <v>0</v>
      </c>
      <c r="E254">
        <v>1.6529795746472942</v>
      </c>
      <c r="F254">
        <v>20.425352705832807</v>
      </c>
      <c r="G254">
        <v>19.446199199831543</v>
      </c>
      <c r="H254">
        <v>20.383238576542432</v>
      </c>
      <c r="I254">
        <v>20.288481785639082</v>
      </c>
      <c r="J254">
        <v>9.9705201094967357</v>
      </c>
      <c r="K254">
        <v>12.781638239629395</v>
      </c>
      <c r="L254">
        <v>11.791956201305538</v>
      </c>
      <c r="M254">
        <v>12.234154558854495</v>
      </c>
      <c r="N254">
        <v>13.213308064855758</v>
      </c>
      <c r="O254">
        <v>19.740998104864182</v>
      </c>
      <c r="P254">
        <v>14.92945883343862</v>
      </c>
      <c r="Q254">
        <v>13.897662665824384</v>
      </c>
      <c r="R254">
        <v>0.33691303432301534</v>
      </c>
      <c r="S254">
        <v>3.6323436512950091</v>
      </c>
      <c r="T254">
        <v>2.8742893240682252</v>
      </c>
    </row>
    <row r="255" spans="2:20" x14ac:dyDescent="0.25">
      <c r="B255">
        <v>0.95095629874986631</v>
      </c>
      <c r="C255">
        <v>0.52356020942408377</v>
      </c>
      <c r="D255">
        <v>1.1432845389464688</v>
      </c>
      <c r="E255">
        <v>2.265199273426648</v>
      </c>
      <c r="F255">
        <v>22.651992734266482</v>
      </c>
      <c r="G255">
        <v>22.587883320867615</v>
      </c>
      <c r="H255">
        <v>22.83363607222994</v>
      </c>
      <c r="I255">
        <v>22.929800192328241</v>
      </c>
      <c r="J255">
        <v>14.510097232610322</v>
      </c>
      <c r="K255">
        <v>15.407629020194467</v>
      </c>
      <c r="L255">
        <v>11.603803825195</v>
      </c>
      <c r="M255">
        <v>12.896676995405493</v>
      </c>
      <c r="N255">
        <v>14.007906827652528</v>
      </c>
      <c r="O255">
        <v>13.089005235602095</v>
      </c>
      <c r="P255">
        <v>15.65338177155679</v>
      </c>
      <c r="Q255">
        <v>16.796666310503259</v>
      </c>
      <c r="R255">
        <v>0</v>
      </c>
      <c r="S255">
        <v>1.827118281867721</v>
      </c>
      <c r="T255">
        <v>4.4876589379207177</v>
      </c>
    </row>
    <row r="256" spans="2:20" x14ac:dyDescent="0.25">
      <c r="B256">
        <v>1.89873417721519</v>
      </c>
      <c r="C256">
        <v>2.3508137432188065</v>
      </c>
      <c r="D256">
        <v>0</v>
      </c>
      <c r="E256">
        <v>2.0004520795660037</v>
      </c>
      <c r="F256">
        <v>22.818716094032549</v>
      </c>
      <c r="G256">
        <v>21.643309222423145</v>
      </c>
      <c r="H256">
        <v>21.439873417721518</v>
      </c>
      <c r="I256">
        <v>22.909132007233275</v>
      </c>
      <c r="J256">
        <v>10.793399638336346</v>
      </c>
      <c r="K256">
        <v>10.544755877034358</v>
      </c>
      <c r="L256">
        <v>7.7079566003616637</v>
      </c>
      <c r="M256">
        <v>8.521699819168175</v>
      </c>
      <c r="N256">
        <v>16.353978300180831</v>
      </c>
      <c r="O256">
        <v>16.61392405063291</v>
      </c>
      <c r="P256">
        <v>16.760849909584085</v>
      </c>
      <c r="Q256">
        <v>18.569168173598552</v>
      </c>
      <c r="R256">
        <v>0.63291139240506333</v>
      </c>
      <c r="S256">
        <v>0.9041591320072333</v>
      </c>
      <c r="T256">
        <v>1.0284810126582278</v>
      </c>
    </row>
    <row r="257" spans="2:20" x14ac:dyDescent="0.25">
      <c r="B257">
        <v>0.3907900295732995</v>
      </c>
      <c r="C257">
        <v>1.5420363329108577</v>
      </c>
      <c r="D257">
        <v>0</v>
      </c>
      <c r="E257">
        <v>2.2074355724545835</v>
      </c>
      <c r="F257">
        <v>22.380650612589776</v>
      </c>
      <c r="G257">
        <v>21.028728348119984</v>
      </c>
      <c r="H257">
        <v>21.715251373046048</v>
      </c>
      <c r="I257">
        <v>22.940430925221801</v>
      </c>
      <c r="J257">
        <v>14.237431347697507</v>
      </c>
      <c r="K257">
        <v>13.075623151668781</v>
      </c>
      <c r="L257">
        <v>14.226869455006339</v>
      </c>
      <c r="M257">
        <v>14.8077735530207</v>
      </c>
      <c r="N257">
        <v>21.451204055766794</v>
      </c>
      <c r="O257">
        <v>21.546261089987325</v>
      </c>
      <c r="P257">
        <v>17.14195183776933</v>
      </c>
      <c r="Q257">
        <v>20.162653147444022</v>
      </c>
      <c r="R257">
        <v>1.0456273764258555</v>
      </c>
      <c r="S257">
        <v>2.2708069286016057</v>
      </c>
      <c r="T257">
        <v>2.9890156316011831</v>
      </c>
    </row>
    <row r="258" spans="2:20" x14ac:dyDescent="0.25">
      <c r="B258">
        <v>0.38910505836575876</v>
      </c>
      <c r="C258">
        <v>1.9239083441418072</v>
      </c>
      <c r="D258">
        <v>0.95114569822741024</v>
      </c>
      <c r="E258">
        <v>3.0804150453955903</v>
      </c>
      <c r="F258">
        <v>26.469952442715091</v>
      </c>
      <c r="G258">
        <v>25.875486381322961</v>
      </c>
      <c r="H258">
        <v>26.448335495028104</v>
      </c>
      <c r="I258">
        <v>26.167315175097279</v>
      </c>
      <c r="J258">
        <v>16.655858192823171</v>
      </c>
      <c r="K258">
        <v>14.040207522697795</v>
      </c>
      <c r="L258">
        <v>14.126675313445741</v>
      </c>
      <c r="M258">
        <v>13.618677042801556</v>
      </c>
      <c r="N258">
        <v>13.899697362732383</v>
      </c>
      <c r="O258">
        <v>13.121487246000866</v>
      </c>
      <c r="P258">
        <v>17.066580198875918</v>
      </c>
      <c r="Q258">
        <v>20.41720709035884</v>
      </c>
      <c r="R258">
        <v>0</v>
      </c>
      <c r="S258">
        <v>3.0696065715520966</v>
      </c>
      <c r="T258">
        <v>7.0687418936446171</v>
      </c>
    </row>
    <row r="259" spans="2:20" x14ac:dyDescent="0.25">
      <c r="B259">
        <v>2.0396790013374946</v>
      </c>
      <c r="C259">
        <v>1.471243869817209</v>
      </c>
      <c r="D259">
        <v>1.7944716897012929</v>
      </c>
      <c r="E259">
        <v>5.0044583147570219</v>
      </c>
      <c r="F259">
        <v>28.354881854658938</v>
      </c>
      <c r="G259">
        <v>28.421756576014268</v>
      </c>
      <c r="H259">
        <v>28.733838609005797</v>
      </c>
      <c r="I259">
        <v>28.577797592510031</v>
      </c>
      <c r="J259">
        <v>12.706197057512261</v>
      </c>
      <c r="K259">
        <v>13.051716451181452</v>
      </c>
      <c r="L259">
        <v>12.917967008470798</v>
      </c>
      <c r="M259">
        <v>13.586714222024074</v>
      </c>
      <c r="N259">
        <v>23.740526081141329</v>
      </c>
      <c r="O259">
        <v>22.146678555506018</v>
      </c>
      <c r="P259">
        <v>22.469906375390103</v>
      </c>
      <c r="Q259">
        <v>22.224699063753899</v>
      </c>
      <c r="R259">
        <v>0</v>
      </c>
      <c r="S259">
        <v>1.0031208203299153</v>
      </c>
      <c r="T259">
        <v>3.566651805617477</v>
      </c>
    </row>
    <row r="260" spans="2:20" x14ac:dyDescent="0.25">
      <c r="B260">
        <v>0.79356792314921165</v>
      </c>
      <c r="C260">
        <v>0.92930980474052427</v>
      </c>
      <c r="D260">
        <v>0</v>
      </c>
      <c r="E260">
        <v>1.9421530750757021</v>
      </c>
      <c r="F260">
        <v>20.789391249869478</v>
      </c>
      <c r="G260">
        <v>19.693014513939648</v>
      </c>
      <c r="H260">
        <v>19.807873029132299</v>
      </c>
      <c r="I260">
        <v>20.987783230656781</v>
      </c>
      <c r="J260">
        <v>9.4079565625978905</v>
      </c>
      <c r="K260">
        <v>9.2513313146079152</v>
      </c>
      <c r="L260">
        <v>11.726010232849534</v>
      </c>
      <c r="M260">
        <v>10.84890884410567</v>
      </c>
      <c r="N260">
        <v>15.098673906233683</v>
      </c>
      <c r="O260">
        <v>13.981413803905191</v>
      </c>
      <c r="P260">
        <v>16.988618565312731</v>
      </c>
      <c r="Q260">
        <v>12.71797013678605</v>
      </c>
      <c r="R260">
        <v>0.69959277435522604</v>
      </c>
      <c r="S260">
        <v>0.93975148793985586</v>
      </c>
      <c r="T260">
        <v>3.9365145661480629</v>
      </c>
    </row>
    <row r="261" spans="2:20" x14ac:dyDescent="0.25">
      <c r="B261">
        <v>0.6522196507468967</v>
      </c>
      <c r="C261">
        <v>1.3465179886387544</v>
      </c>
      <c r="D261">
        <v>0.4944245739532927</v>
      </c>
      <c r="E261">
        <v>1.6305491268672416</v>
      </c>
      <c r="F261">
        <v>19.261519040605933</v>
      </c>
      <c r="G261">
        <v>18.598779718072798</v>
      </c>
      <c r="H261">
        <v>18.693456764148959</v>
      </c>
      <c r="I261">
        <v>19.850620660635386</v>
      </c>
      <c r="J261">
        <v>8.4262571007784555</v>
      </c>
      <c r="K261">
        <v>12.833999579213129</v>
      </c>
      <c r="L261">
        <v>9.5623816536924053</v>
      </c>
      <c r="M261">
        <v>10.887860298758678</v>
      </c>
      <c r="N261">
        <v>18.020197769829583</v>
      </c>
      <c r="O261">
        <v>16.337050284031136</v>
      </c>
      <c r="P261">
        <v>13.496738901746266</v>
      </c>
      <c r="Q261">
        <v>12.308015989901115</v>
      </c>
      <c r="R261">
        <v>0</v>
      </c>
      <c r="S261">
        <v>1.4727540500736376</v>
      </c>
      <c r="T261">
        <v>2.8087523669261518</v>
      </c>
    </row>
    <row r="262" spans="2:20" x14ac:dyDescent="0.25">
      <c r="B262">
        <v>1.1888888888888889</v>
      </c>
      <c r="C262">
        <v>0.28888888888888886</v>
      </c>
      <c r="D262">
        <v>0</v>
      </c>
      <c r="E262">
        <v>1.6444444444444446</v>
      </c>
      <c r="F262">
        <v>28.033333333333331</v>
      </c>
      <c r="G262">
        <v>27.044444444444444</v>
      </c>
      <c r="H262">
        <v>27.200000000000003</v>
      </c>
      <c r="I262">
        <v>28.733333333333334</v>
      </c>
      <c r="J262">
        <v>16.366666666666667</v>
      </c>
      <c r="K262">
        <v>18.188888888888886</v>
      </c>
      <c r="L262">
        <v>17.655555555555555</v>
      </c>
      <c r="M262">
        <v>16.133333333333333</v>
      </c>
      <c r="N262">
        <v>21.455555555555556</v>
      </c>
      <c r="O262">
        <v>20.822222222222223</v>
      </c>
      <c r="P262">
        <v>15.844444444444445</v>
      </c>
      <c r="Q262">
        <v>18.866666666666667</v>
      </c>
      <c r="R262">
        <v>0.32222222222222224</v>
      </c>
      <c r="S262">
        <v>3.4444444444444446</v>
      </c>
      <c r="T262">
        <v>5.6111111111111107</v>
      </c>
    </row>
    <row r="263" spans="2:20" x14ac:dyDescent="0.25">
      <c r="B263">
        <v>0.57070386810399498</v>
      </c>
      <c r="C263">
        <v>2.1982667512153879</v>
      </c>
      <c r="D263">
        <v>0.24307757345170153</v>
      </c>
      <c r="E263">
        <v>2.3145212428662019</v>
      </c>
      <c r="F263">
        <v>24.022405411118157</v>
      </c>
      <c r="G263">
        <v>23.87444514901712</v>
      </c>
      <c r="H263">
        <v>24.075248361868525</v>
      </c>
      <c r="I263">
        <v>24.096385542168676</v>
      </c>
      <c r="J263">
        <v>12.175015852885226</v>
      </c>
      <c r="K263">
        <v>9.5857112661170998</v>
      </c>
      <c r="L263">
        <v>12.840837032339886</v>
      </c>
      <c r="M263">
        <v>13.453815261044177</v>
      </c>
      <c r="N263">
        <v>16.391883322764745</v>
      </c>
      <c r="O263">
        <v>13.200169097442402</v>
      </c>
      <c r="P263">
        <v>17.01543014161911</v>
      </c>
      <c r="Q263">
        <v>17.934897484675545</v>
      </c>
      <c r="R263">
        <v>0</v>
      </c>
      <c r="S263">
        <v>1.8917776368632424</v>
      </c>
      <c r="T263">
        <v>3.8046924540266329</v>
      </c>
    </row>
    <row r="264" spans="2:20" x14ac:dyDescent="0.25">
      <c r="B264">
        <v>1.5590666527152872</v>
      </c>
      <c r="C264">
        <v>1.6637019985351049</v>
      </c>
      <c r="D264">
        <v>0</v>
      </c>
      <c r="E264">
        <v>1.3916500994035785</v>
      </c>
      <c r="F264">
        <v>20.791043214397824</v>
      </c>
      <c r="G264">
        <v>19.399393114994247</v>
      </c>
      <c r="H264">
        <v>20.288793554462696</v>
      </c>
      <c r="I264">
        <v>20.696871403159989</v>
      </c>
      <c r="J264">
        <v>12.13770011509888</v>
      </c>
      <c r="K264">
        <v>11.509888040179973</v>
      </c>
      <c r="L264">
        <v>11.227372606466464</v>
      </c>
      <c r="M264">
        <v>12.859684001255625</v>
      </c>
      <c r="N264">
        <v>15.004708590561892</v>
      </c>
      <c r="O264">
        <v>14.314115308151093</v>
      </c>
      <c r="P264">
        <v>12.880611070419587</v>
      </c>
      <c r="Q264">
        <v>13.696766767814166</v>
      </c>
      <c r="R264">
        <v>0.25112482996756302</v>
      </c>
      <c r="S264">
        <v>3.1495239091765201</v>
      </c>
      <c r="T264">
        <v>5.3991838443026055</v>
      </c>
    </row>
    <row r="265" spans="2:20" x14ac:dyDescent="0.25">
      <c r="B265">
        <v>0.39759295078444012</v>
      </c>
      <c r="C265">
        <v>1.4829142488716958</v>
      </c>
      <c r="D265">
        <v>0</v>
      </c>
      <c r="E265">
        <v>1.9557274876423811</v>
      </c>
      <c r="F265">
        <v>22.834730281538793</v>
      </c>
      <c r="G265">
        <v>22.286696754781861</v>
      </c>
      <c r="H265">
        <v>22.856221792392006</v>
      </c>
      <c r="I265">
        <v>23.135611433483774</v>
      </c>
      <c r="J265">
        <v>15.495379325166558</v>
      </c>
      <c r="K265">
        <v>15.721040189125295</v>
      </c>
      <c r="L265">
        <v>13.496668815817753</v>
      </c>
      <c r="M265">
        <v>13.980227810015045</v>
      </c>
      <c r="N265">
        <v>19.310122501611861</v>
      </c>
      <c r="O265">
        <v>20.459918332258759</v>
      </c>
      <c r="P265">
        <v>16.989039329464863</v>
      </c>
      <c r="Q265">
        <v>16.999785084891467</v>
      </c>
      <c r="R265">
        <v>0.42983021706425961</v>
      </c>
      <c r="S265">
        <v>2.1061680636148719</v>
      </c>
      <c r="T265">
        <v>3.7932516655920914</v>
      </c>
    </row>
    <row r="266" spans="2:20" x14ac:dyDescent="0.25">
      <c r="B266">
        <v>0.7193460490463216</v>
      </c>
      <c r="C266">
        <v>1.0790190735694822</v>
      </c>
      <c r="D266">
        <v>0</v>
      </c>
      <c r="E266">
        <v>1.9073569482288828</v>
      </c>
      <c r="F266">
        <v>23.73841961852861</v>
      </c>
      <c r="G266">
        <v>23.226158038147137</v>
      </c>
      <c r="H266">
        <v>23.378746594005449</v>
      </c>
      <c r="I266">
        <v>23.618528610354222</v>
      </c>
      <c r="J266">
        <v>13.122615803814714</v>
      </c>
      <c r="K266">
        <v>16.479564032697546</v>
      </c>
      <c r="L266">
        <v>12.8283378746594</v>
      </c>
      <c r="M266">
        <v>12.010899182561307</v>
      </c>
      <c r="N266">
        <v>19.509536784741144</v>
      </c>
      <c r="O266">
        <v>21.297002724795639</v>
      </c>
      <c r="P266">
        <v>17.896457765667577</v>
      </c>
      <c r="Q266">
        <v>17.743869209809265</v>
      </c>
      <c r="R266">
        <v>0.62125340599455037</v>
      </c>
      <c r="S266">
        <v>2.23433242506812</v>
      </c>
      <c r="T266">
        <v>3.4986376021798367</v>
      </c>
    </row>
    <row r="267" spans="2:20" x14ac:dyDescent="0.25">
      <c r="B267">
        <v>0.23258272544666456</v>
      </c>
      <c r="C267">
        <v>1.2369172216936251</v>
      </c>
      <c r="D267">
        <v>1.8289459773760439</v>
      </c>
      <c r="E267">
        <v>1.9452373400993761</v>
      </c>
      <c r="F267">
        <v>22.972830108891003</v>
      </c>
      <c r="G267">
        <v>23.469711385981604</v>
      </c>
      <c r="H267">
        <v>23.977164605137961</v>
      </c>
      <c r="I267">
        <v>22.898826514430702</v>
      </c>
      <c r="J267">
        <v>10.804524791204145</v>
      </c>
      <c r="K267">
        <v>14.039539063325934</v>
      </c>
      <c r="L267">
        <v>8.8910032773020404</v>
      </c>
      <c r="M267">
        <v>8.4998414208690143</v>
      </c>
      <c r="N267">
        <v>16.249074955069247</v>
      </c>
      <c r="O267">
        <v>15.22359657469077</v>
      </c>
      <c r="P267">
        <v>12.770906015435035</v>
      </c>
      <c r="Q267">
        <v>14.620995876942594</v>
      </c>
      <c r="R267">
        <v>0</v>
      </c>
      <c r="S267">
        <v>3.1715826197272436</v>
      </c>
      <c r="T267">
        <v>3.9750502167248127</v>
      </c>
    </row>
    <row r="268" spans="2:20" x14ac:dyDescent="0.25">
      <c r="B268">
        <v>0.89118714930135323</v>
      </c>
      <c r="C268">
        <v>1.3752888106502366</v>
      </c>
      <c r="D268">
        <v>0.1320277258224227</v>
      </c>
      <c r="E268">
        <v>1.6723511937506879</v>
      </c>
      <c r="F268">
        <v>27.065683793596655</v>
      </c>
      <c r="G268">
        <v>27.241720761359883</v>
      </c>
      <c r="H268">
        <v>26.900649136318627</v>
      </c>
      <c r="I268">
        <v>26.823632962922211</v>
      </c>
      <c r="J268">
        <v>12.025525360325668</v>
      </c>
      <c r="K268">
        <v>16.833535042358896</v>
      </c>
      <c r="L268">
        <v>12.476620090218946</v>
      </c>
      <c r="M268">
        <v>13.862911211354383</v>
      </c>
      <c r="N268">
        <v>15.007151501815381</v>
      </c>
      <c r="O268">
        <v>16.04136868742436</v>
      </c>
      <c r="P268">
        <v>16.239410276157994</v>
      </c>
      <c r="Q268">
        <v>15.645285509957091</v>
      </c>
      <c r="R268">
        <v>0</v>
      </c>
      <c r="S268">
        <v>1.7163604356914952</v>
      </c>
      <c r="T268">
        <v>5.1710859280448895</v>
      </c>
    </row>
    <row r="269" spans="2:20" x14ac:dyDescent="0.25">
      <c r="B269">
        <v>1.1039848596362107</v>
      </c>
      <c r="C269">
        <v>1.861003049101041</v>
      </c>
      <c r="D269">
        <v>0.15771212280517297</v>
      </c>
      <c r="E269">
        <v>1.6612343602144883</v>
      </c>
      <c r="F269">
        <v>23.677846703816634</v>
      </c>
      <c r="G269">
        <v>22.710545683944904</v>
      </c>
      <c r="H269">
        <v>23.004941646514563</v>
      </c>
      <c r="I269">
        <v>23.825044685101464</v>
      </c>
      <c r="J269">
        <v>12.080748606876249</v>
      </c>
      <c r="K269">
        <v>11.029334454841761</v>
      </c>
      <c r="L269">
        <v>9.7255809063189993</v>
      </c>
      <c r="M269">
        <v>10.482599095783829</v>
      </c>
      <c r="N269">
        <v>15.823782988119021</v>
      </c>
      <c r="O269">
        <v>15.823782988119021</v>
      </c>
      <c r="P269">
        <v>14.131006203343496</v>
      </c>
      <c r="Q269">
        <v>16.780569866470401</v>
      </c>
      <c r="R269">
        <v>0</v>
      </c>
      <c r="S269">
        <v>1.2722111239617286</v>
      </c>
      <c r="T269">
        <v>3.8481757964462204</v>
      </c>
    </row>
    <row r="270" spans="2:20" x14ac:dyDescent="0.25">
      <c r="B270">
        <v>2.1542582877553298</v>
      </c>
      <c r="C270">
        <v>1.7301038062283738</v>
      </c>
      <c r="D270">
        <v>1.5403504855452617</v>
      </c>
      <c r="E270">
        <v>1.8305614465900213</v>
      </c>
      <c r="F270">
        <v>24.645607768724187</v>
      </c>
      <c r="G270">
        <v>22.971313762696731</v>
      </c>
      <c r="H270">
        <v>23.295010603862039</v>
      </c>
      <c r="I270">
        <v>24.969304609889498</v>
      </c>
      <c r="J270">
        <v>16.943855340997878</v>
      </c>
      <c r="K270">
        <v>15.057484094206943</v>
      </c>
      <c r="L270">
        <v>13.438999888380398</v>
      </c>
      <c r="M270">
        <v>13.249246567697288</v>
      </c>
      <c r="N270">
        <v>20.180823752650966</v>
      </c>
      <c r="O270">
        <v>18.618149347025337</v>
      </c>
      <c r="P270">
        <v>20.046880232168768</v>
      </c>
      <c r="Q270">
        <v>19.310190869516688</v>
      </c>
      <c r="R270">
        <v>0</v>
      </c>
      <c r="S270">
        <v>3.1476727313316215</v>
      </c>
      <c r="T270">
        <v>3.1588346913718048</v>
      </c>
    </row>
    <row r="271" spans="2:20" x14ac:dyDescent="0.25">
      <c r="B271">
        <v>0</v>
      </c>
      <c r="C271">
        <v>1.3677012098895318</v>
      </c>
      <c r="D271">
        <v>0.31562335612835346</v>
      </c>
      <c r="E271">
        <v>2.3566543924250394</v>
      </c>
      <c r="F271">
        <v>22.640715412940558</v>
      </c>
      <c r="G271">
        <v>22.093634928984745</v>
      </c>
      <c r="H271">
        <v>22.430299842188322</v>
      </c>
      <c r="I271">
        <v>22.893214097843241</v>
      </c>
      <c r="J271">
        <v>14.066280904786954</v>
      </c>
      <c r="K271">
        <v>15.823250920568121</v>
      </c>
      <c r="L271">
        <v>13.287743293003681</v>
      </c>
      <c r="M271">
        <v>12.540768016833246</v>
      </c>
      <c r="N271">
        <v>17.738032614413466</v>
      </c>
      <c r="O271">
        <v>17.45397159389795</v>
      </c>
      <c r="P271">
        <v>20.199894792214621</v>
      </c>
      <c r="Q271">
        <v>17.33824302998422</v>
      </c>
      <c r="R271">
        <v>1.2414518674381905</v>
      </c>
      <c r="S271">
        <v>2.1988427143608624</v>
      </c>
      <c r="T271">
        <v>1.893740136770121</v>
      </c>
    </row>
    <row r="272" spans="2:20" x14ac:dyDescent="0.25">
      <c r="B272">
        <v>0.36116422349691946</v>
      </c>
      <c r="C272">
        <v>0.76481835564053535</v>
      </c>
      <c r="D272">
        <v>1.0197578075207139</v>
      </c>
      <c r="E272">
        <v>1.9545357977480349</v>
      </c>
      <c r="F272">
        <v>20.246441470150838</v>
      </c>
      <c r="G272">
        <v>17.782026768642449</v>
      </c>
      <c r="H272">
        <v>18.175058423624389</v>
      </c>
      <c r="I272">
        <v>20.905035054174633</v>
      </c>
      <c r="J272">
        <v>10.186955598045465</v>
      </c>
      <c r="K272">
        <v>13.426811132356065</v>
      </c>
      <c r="L272">
        <v>8.9653707244529421</v>
      </c>
      <c r="M272">
        <v>9.2415551306564687</v>
      </c>
      <c r="N272">
        <v>14.775865731888677</v>
      </c>
      <c r="O272">
        <v>12.513278096452094</v>
      </c>
      <c r="P272">
        <v>12.205226258763544</v>
      </c>
      <c r="Q272">
        <v>13.702995538559593</v>
      </c>
      <c r="R272">
        <v>0</v>
      </c>
      <c r="S272">
        <v>2.2838325897599319</v>
      </c>
      <c r="T272">
        <v>2.3581899298916507</v>
      </c>
    </row>
    <row r="273" spans="2:20" x14ac:dyDescent="0.25">
      <c r="B273">
        <v>0</v>
      </c>
      <c r="C273">
        <v>7.460300543536183E-2</v>
      </c>
      <c r="D273">
        <v>0.69274219332835985</v>
      </c>
      <c r="E273">
        <v>0.42630288820206758</v>
      </c>
      <c r="F273">
        <v>19.759138868165831</v>
      </c>
      <c r="G273">
        <v>20.611744644569967</v>
      </c>
      <c r="H273">
        <v>20.824896088671</v>
      </c>
      <c r="I273">
        <v>20.036235745497173</v>
      </c>
      <c r="J273">
        <v>14.526270915485453</v>
      </c>
      <c r="K273">
        <v>9.7090482788020882</v>
      </c>
      <c r="L273">
        <v>12.980922945752956</v>
      </c>
      <c r="M273">
        <v>11.851220292017478</v>
      </c>
      <c r="N273">
        <v>16.988170094852393</v>
      </c>
      <c r="O273">
        <v>16.124906746243205</v>
      </c>
      <c r="P273">
        <v>17.489075988489823</v>
      </c>
      <c r="Q273">
        <v>16.146221890653308</v>
      </c>
      <c r="R273">
        <v>0.45827560481722263</v>
      </c>
      <c r="S273">
        <v>2.1528295854204411</v>
      </c>
      <c r="T273">
        <v>1.4174571032718746</v>
      </c>
    </row>
    <row r="274" spans="2:20" x14ac:dyDescent="0.25">
      <c r="B274">
        <v>0.58763702113233141</v>
      </c>
      <c r="C274">
        <v>1.717708215617584</v>
      </c>
      <c r="D274">
        <v>0</v>
      </c>
      <c r="E274">
        <v>2.1810374053565376</v>
      </c>
      <c r="F274">
        <v>30.11639733303198</v>
      </c>
      <c r="G274">
        <v>28.602101932421743</v>
      </c>
      <c r="H274">
        <v>29.472256752175387</v>
      </c>
      <c r="I274">
        <v>30.093795909142273</v>
      </c>
      <c r="J274">
        <v>14.916939767205333</v>
      </c>
      <c r="K274">
        <v>14.125889931065657</v>
      </c>
      <c r="L274">
        <v>19.109503898745622</v>
      </c>
      <c r="M274">
        <v>17.730817041473614</v>
      </c>
      <c r="N274">
        <v>23.821900779749125</v>
      </c>
      <c r="O274">
        <v>20.409085772403664</v>
      </c>
      <c r="P274">
        <v>22.601423889705053</v>
      </c>
      <c r="Q274">
        <v>22.081591140241834</v>
      </c>
      <c r="R274">
        <v>0.68934342863600406</v>
      </c>
      <c r="S274">
        <v>4.9271104079557011</v>
      </c>
      <c r="T274">
        <v>6.9951406938637133</v>
      </c>
    </row>
    <row r="275" spans="2:20" x14ac:dyDescent="0.25">
      <c r="B275">
        <v>1.1753288764287253</v>
      </c>
      <c r="C275">
        <v>1.6174250593055857</v>
      </c>
      <c r="D275">
        <v>0.40974768169074838</v>
      </c>
      <c r="E275">
        <v>2.4153547552296746</v>
      </c>
      <c r="F275">
        <v>18.913090360146647</v>
      </c>
      <c r="G275">
        <v>19.161095535906835</v>
      </c>
      <c r="H275">
        <v>19.074832866077205</v>
      </c>
      <c r="I275">
        <v>18.751347854216089</v>
      </c>
      <c r="J275">
        <v>14.502911365106749</v>
      </c>
      <c r="K275">
        <v>15.290058227302136</v>
      </c>
      <c r="L275">
        <v>10.750485227517792</v>
      </c>
      <c r="M275">
        <v>11.224929911580764</v>
      </c>
      <c r="N275">
        <v>17.177054129825319</v>
      </c>
      <c r="O275">
        <v>18.093594996765148</v>
      </c>
      <c r="P275">
        <v>20.487384084537418</v>
      </c>
      <c r="Q275">
        <v>19.215009704550358</v>
      </c>
      <c r="R275">
        <v>0</v>
      </c>
      <c r="S275">
        <v>4.6042700021565661</v>
      </c>
      <c r="T275">
        <v>2.7280569333620877</v>
      </c>
    </row>
    <row r="276" spans="2:20" x14ac:dyDescent="0.25">
      <c r="B276">
        <v>1.4046751018657515</v>
      </c>
      <c r="C276">
        <v>1.533347630280935</v>
      </c>
      <c r="D276">
        <v>0</v>
      </c>
      <c r="E276">
        <v>1.8657516620201586</v>
      </c>
      <c r="F276">
        <v>22.775037529487456</v>
      </c>
      <c r="G276">
        <v>21.616984773750804</v>
      </c>
      <c r="H276">
        <v>22.228179283722927</v>
      </c>
      <c r="I276">
        <v>23.279004932446924</v>
      </c>
      <c r="J276">
        <v>11.248123525627278</v>
      </c>
      <c r="K276">
        <v>11.183787261419686</v>
      </c>
      <c r="L276">
        <v>13.660733433411968</v>
      </c>
      <c r="M276">
        <v>13.360497533776538</v>
      </c>
      <c r="N276">
        <v>14.88312245335621</v>
      </c>
      <c r="O276">
        <v>18.507398670383875</v>
      </c>
      <c r="P276">
        <v>17.981985846021875</v>
      </c>
      <c r="Q276">
        <v>17.306455071842162</v>
      </c>
      <c r="R276">
        <v>0.61119450997212088</v>
      </c>
      <c r="S276">
        <v>2.7879047823289729</v>
      </c>
      <c r="T276">
        <v>4.4606476517263562</v>
      </c>
    </row>
    <row r="277" spans="2:20" x14ac:dyDescent="0.25">
      <c r="B277">
        <v>2.8770053475935828</v>
      </c>
      <c r="C277">
        <v>1.3903743315508021</v>
      </c>
      <c r="D277">
        <v>2.1283422459893049</v>
      </c>
      <c r="E277">
        <v>2.5882352941176472</v>
      </c>
      <c r="F277">
        <v>25.475935828877006</v>
      </c>
      <c r="G277">
        <v>24.149732620320854</v>
      </c>
      <c r="H277">
        <v>24.032085561497325</v>
      </c>
      <c r="I277">
        <v>25.262032085561497</v>
      </c>
      <c r="J277">
        <v>11.967914438502673</v>
      </c>
      <c r="K277">
        <v>13.668449197860962</v>
      </c>
      <c r="L277">
        <v>14.620320855614974</v>
      </c>
      <c r="M277">
        <v>12.994652406417112</v>
      </c>
      <c r="N277">
        <v>15.764705882352942</v>
      </c>
      <c r="O277">
        <v>16.716577540106954</v>
      </c>
      <c r="P277">
        <v>19.764705882352938</v>
      </c>
      <c r="Q277">
        <v>18.737967914438503</v>
      </c>
      <c r="R277">
        <v>0</v>
      </c>
      <c r="S277">
        <v>3.9679144385026741</v>
      </c>
      <c r="T277">
        <v>6.6631016042780749</v>
      </c>
    </row>
    <row r="281" spans="2:20" x14ac:dyDescent="0.25">
      <c r="B281">
        <v>0</v>
      </c>
      <c r="C281">
        <v>1.7037120613787655</v>
      </c>
      <c r="D281">
        <v>1.1395689946970551</v>
      </c>
      <c r="E281">
        <v>3.3171612320884578</v>
      </c>
      <c r="F281">
        <v>7.841588626875776</v>
      </c>
      <c r="G281">
        <v>7.3000112828613339</v>
      </c>
      <c r="H281">
        <v>8.7442175335665127</v>
      </c>
      <c r="I281">
        <v>6.8261311068486972</v>
      </c>
      <c r="J281">
        <v>4.9644589867990518</v>
      </c>
      <c r="K281">
        <v>7.2435969761931629</v>
      </c>
      <c r="L281">
        <v>7.0630711948550156</v>
      </c>
      <c r="M281">
        <v>7.6384971228703593</v>
      </c>
      <c r="N281">
        <v>12.704501861672121</v>
      </c>
      <c r="O281">
        <v>12.54654180300124</v>
      </c>
      <c r="P281">
        <v>10.684869682951597</v>
      </c>
      <c r="Q281">
        <v>9.1278348189100758</v>
      </c>
      <c r="R281">
        <v>0.40618300801083157</v>
      </c>
      <c r="S281">
        <v>3.1817668960848469</v>
      </c>
      <c r="T281">
        <v>1.5796005867087892</v>
      </c>
    </row>
    <row r="282" spans="2:20" x14ac:dyDescent="0.25">
      <c r="B282">
        <v>1.1741272670091205</v>
      </c>
      <c r="C282">
        <v>3.4175490093301182</v>
      </c>
      <c r="D282">
        <v>0</v>
      </c>
      <c r="E282">
        <v>2.1595555089632037</v>
      </c>
      <c r="F282">
        <v>8.9107872942656456</v>
      </c>
      <c r="G282">
        <v>8.4704895691372268</v>
      </c>
      <c r="H282">
        <v>8.2503407065730165</v>
      </c>
      <c r="I282">
        <v>7.5374777230317642</v>
      </c>
      <c r="J282">
        <v>7.0657301603941711</v>
      </c>
      <c r="K282">
        <v>7.0762134395638956</v>
      </c>
      <c r="L282">
        <v>5.933536010063948</v>
      </c>
      <c r="M282">
        <v>5.0110074431282108</v>
      </c>
      <c r="N282">
        <v>12.758150749554462</v>
      </c>
      <c r="O282">
        <v>10.776810986476571</v>
      </c>
      <c r="P282">
        <v>11.426774294999476</v>
      </c>
      <c r="Q282">
        <v>12.53800188699025</v>
      </c>
      <c r="R282">
        <v>1.5410420379494705</v>
      </c>
      <c r="S282">
        <v>3.9207464094768842</v>
      </c>
      <c r="T282">
        <v>2.0861725547751333</v>
      </c>
    </row>
    <row r="283" spans="2:20" x14ac:dyDescent="0.25">
      <c r="B283">
        <v>0</v>
      </c>
      <c r="C283">
        <v>1.214859437751004</v>
      </c>
      <c r="D283">
        <v>1.9176706827309236</v>
      </c>
      <c r="E283">
        <v>2.9919678714859437</v>
      </c>
      <c r="F283">
        <v>7.6305220883534144</v>
      </c>
      <c r="G283">
        <v>6.5963855421686741</v>
      </c>
      <c r="H283">
        <v>8.2931726907630523</v>
      </c>
      <c r="I283">
        <v>7.4598393574297193</v>
      </c>
      <c r="J283">
        <v>4.1265060240963853</v>
      </c>
      <c r="K283">
        <v>8.5642570281124506</v>
      </c>
      <c r="L283">
        <v>7.4698795180722897</v>
      </c>
      <c r="M283">
        <v>7.2389558232931721</v>
      </c>
      <c r="N283">
        <v>8.002008032128515</v>
      </c>
      <c r="O283">
        <v>11.07429718875502</v>
      </c>
      <c r="P283">
        <v>7.9016064257028118</v>
      </c>
      <c r="Q283">
        <v>9.5281124497991954</v>
      </c>
      <c r="R283">
        <v>1.2449799196787148</v>
      </c>
      <c r="S283">
        <v>1.8775100401606424</v>
      </c>
      <c r="T283">
        <v>2.9016064257028114</v>
      </c>
    </row>
    <row r="284" spans="2:20" x14ac:dyDescent="0.25">
      <c r="B284">
        <v>1.8149761460277951</v>
      </c>
      <c r="C284">
        <v>2.1468574984443061</v>
      </c>
      <c r="D284">
        <v>0</v>
      </c>
      <c r="E284">
        <v>2.5513378967019289</v>
      </c>
      <c r="F284">
        <v>11.211366936320266</v>
      </c>
      <c r="G284">
        <v>9.8112424808131102</v>
      </c>
      <c r="H284">
        <v>8.6185438705662722</v>
      </c>
      <c r="I284">
        <v>11.688446380419</v>
      </c>
      <c r="J284">
        <v>3.9410910599460691</v>
      </c>
      <c r="K284">
        <v>7.9132959966811871</v>
      </c>
      <c r="L284">
        <v>7.6954988591578513</v>
      </c>
      <c r="M284">
        <v>7.6954988591578513</v>
      </c>
      <c r="N284">
        <v>12.580377515038373</v>
      </c>
      <c r="O284">
        <v>11.833644472101223</v>
      </c>
      <c r="P284">
        <v>6.2850031113876783</v>
      </c>
      <c r="Q284">
        <v>11.802530595312176</v>
      </c>
      <c r="R284">
        <v>0.76747562746318199</v>
      </c>
      <c r="S284">
        <v>3.6818087533706705</v>
      </c>
      <c r="T284">
        <v>5.7768097904998958</v>
      </c>
    </row>
    <row r="285" spans="2:20" x14ac:dyDescent="0.25">
      <c r="B285">
        <v>0.34943473792394653</v>
      </c>
      <c r="C285">
        <v>2.0041109969167521</v>
      </c>
      <c r="D285">
        <v>0</v>
      </c>
      <c r="E285">
        <v>0.81192189105858181</v>
      </c>
      <c r="F285">
        <v>8.396711202466598</v>
      </c>
      <c r="G285">
        <v>11.140801644398767</v>
      </c>
      <c r="H285">
        <v>9.4655704008221999</v>
      </c>
      <c r="I285">
        <v>8.7769784172661875</v>
      </c>
      <c r="J285">
        <v>7.5539568345323742</v>
      </c>
      <c r="K285">
        <v>2.9393627954779036</v>
      </c>
      <c r="L285">
        <v>5.4984583761562176</v>
      </c>
      <c r="M285">
        <v>5.4676258992805753</v>
      </c>
      <c r="N285">
        <v>8.8694758478931135</v>
      </c>
      <c r="O285">
        <v>10.585817060637206</v>
      </c>
      <c r="P285">
        <v>11.993833504624872</v>
      </c>
      <c r="Q285">
        <v>12.291880781089414</v>
      </c>
      <c r="R285">
        <v>0.90441932168550865</v>
      </c>
      <c r="S285">
        <v>1.8807810894141828</v>
      </c>
      <c r="T285">
        <v>1.6238437821171636</v>
      </c>
    </row>
    <row r="286" spans="2:20" x14ac:dyDescent="0.25">
      <c r="B286">
        <v>1.8178062383805</v>
      </c>
      <c r="C286">
        <v>1.7971493493079942</v>
      </c>
      <c r="D286">
        <v>0.78496178475521583</v>
      </c>
      <c r="E286">
        <v>2.8299938029332781</v>
      </c>
      <c r="F286">
        <v>8.4693245197273299</v>
      </c>
      <c r="G286">
        <v>6.7857880603181169</v>
      </c>
      <c r="H286">
        <v>6.6515182813468288</v>
      </c>
      <c r="I286">
        <v>7.0543276182606904</v>
      </c>
      <c r="J286">
        <v>9.8533360875852107</v>
      </c>
      <c r="K286">
        <v>11.23734765544309</v>
      </c>
      <c r="L286">
        <v>13.592233009708737</v>
      </c>
      <c r="M286">
        <v>14.934930799421606</v>
      </c>
      <c r="N286">
        <v>12.001652551125801</v>
      </c>
      <c r="O286">
        <v>10.906837430283</v>
      </c>
      <c r="P286">
        <v>10.762239206775458</v>
      </c>
      <c r="Q286">
        <v>7.0956413964057008</v>
      </c>
      <c r="R286">
        <v>0</v>
      </c>
      <c r="S286">
        <v>1.497624457756662</v>
      </c>
      <c r="T286">
        <v>4.5961578186325136</v>
      </c>
    </row>
    <row r="287" spans="2:20" x14ac:dyDescent="0.25">
      <c r="B287">
        <v>0.53347280334728031</v>
      </c>
      <c r="C287">
        <v>2.1025104602510463</v>
      </c>
      <c r="D287">
        <v>0</v>
      </c>
      <c r="E287">
        <v>0.89958158995815907</v>
      </c>
      <c r="F287">
        <v>12.782426778242678</v>
      </c>
      <c r="G287">
        <v>13.619246861924687</v>
      </c>
      <c r="H287">
        <v>12.709205020920503</v>
      </c>
      <c r="I287">
        <v>12.018828451882847</v>
      </c>
      <c r="J287">
        <v>10.125523012552302</v>
      </c>
      <c r="K287">
        <v>12.228033472803347</v>
      </c>
      <c r="L287">
        <v>7.3221757322175733</v>
      </c>
      <c r="M287">
        <v>7.9184100418410033</v>
      </c>
      <c r="N287">
        <v>10.763598326359833</v>
      </c>
      <c r="O287">
        <v>11.945606694560668</v>
      </c>
      <c r="P287">
        <v>12.907949790794978</v>
      </c>
      <c r="Q287">
        <v>9.3723849372384933</v>
      </c>
      <c r="R287">
        <v>1.4853556485355648</v>
      </c>
      <c r="S287">
        <v>3.3995815899581587</v>
      </c>
      <c r="T287">
        <v>6.3912133891213392</v>
      </c>
    </row>
    <row r="288" spans="2:20" x14ac:dyDescent="0.25">
      <c r="B288">
        <v>0</v>
      </c>
      <c r="C288">
        <v>1.9744350604884731</v>
      </c>
      <c r="D288">
        <v>0.86738187628395347</v>
      </c>
      <c r="E288">
        <v>2.6706231454005933</v>
      </c>
      <c r="F288">
        <v>8.7765350376626348</v>
      </c>
      <c r="G288">
        <v>8.3314311800958691</v>
      </c>
      <c r="H288">
        <v>8.536863729742068</v>
      </c>
      <c r="I288">
        <v>7.5439397397854364</v>
      </c>
      <c r="J288">
        <v>6.9618808491212043</v>
      </c>
      <c r="K288">
        <v>8.1830632275736122</v>
      </c>
      <c r="L288">
        <v>5.832001826067108</v>
      </c>
      <c r="M288">
        <v>5.9689568591645745</v>
      </c>
      <c r="N288">
        <v>11.401506505364072</v>
      </c>
      <c r="O288">
        <v>12.839534352887469</v>
      </c>
      <c r="P288">
        <v>12.440082173019858</v>
      </c>
      <c r="Q288">
        <v>12.771056836338735</v>
      </c>
      <c r="R288">
        <v>0.30814882446929925</v>
      </c>
      <c r="S288">
        <v>2.2939968043825609</v>
      </c>
      <c r="T288">
        <v>2.545081031727916</v>
      </c>
    </row>
    <row r="289" spans="2:20" x14ac:dyDescent="0.25">
      <c r="B289">
        <v>0.36466774716369532</v>
      </c>
      <c r="C289">
        <v>1.3067260940032415</v>
      </c>
      <c r="D289">
        <v>0</v>
      </c>
      <c r="E289">
        <v>1.9752836304700163</v>
      </c>
      <c r="F289">
        <v>5.7536466774716368</v>
      </c>
      <c r="G289">
        <v>4.6393841166936785</v>
      </c>
      <c r="H289">
        <v>6.371555915721232</v>
      </c>
      <c r="I289">
        <v>5.8752025931928689</v>
      </c>
      <c r="J289">
        <v>5.2775526742301455</v>
      </c>
      <c r="K289">
        <v>4.1329011345218802</v>
      </c>
      <c r="L289">
        <v>2.6438411669367912</v>
      </c>
      <c r="M289">
        <v>3.2212317666126413</v>
      </c>
      <c r="N289">
        <v>6.7260940032414913</v>
      </c>
      <c r="O289">
        <v>6.6957050243111826</v>
      </c>
      <c r="P289">
        <v>8.1847649918962713</v>
      </c>
      <c r="Q289">
        <v>8.3974878444084275</v>
      </c>
      <c r="R289">
        <v>1.3573743922204213</v>
      </c>
      <c r="S289">
        <v>0.3140194489465154</v>
      </c>
      <c r="T289">
        <v>3.3326580226904379</v>
      </c>
    </row>
    <row r="290" spans="2:20" x14ac:dyDescent="0.25">
      <c r="B290">
        <v>0.75533326528529143</v>
      </c>
      <c r="C290">
        <v>0.24497295090333773</v>
      </c>
      <c r="D290">
        <v>0.64305399612126168</v>
      </c>
      <c r="E290">
        <v>1.8066755129121159</v>
      </c>
      <c r="F290">
        <v>7.3696029396754108</v>
      </c>
      <c r="G290">
        <v>6.563233642951924</v>
      </c>
      <c r="H290">
        <v>7.1348371950597125</v>
      </c>
      <c r="I290">
        <v>8.4617740124527909</v>
      </c>
      <c r="J290">
        <v>10.196999081351434</v>
      </c>
      <c r="K290">
        <v>9.0946208022864141</v>
      </c>
      <c r="L290">
        <v>10.319485556803103</v>
      </c>
      <c r="M290">
        <v>9.3702153720526695</v>
      </c>
      <c r="N290">
        <v>11.779116055935489</v>
      </c>
      <c r="O290">
        <v>12.218025926303969</v>
      </c>
      <c r="P290">
        <v>13.76952128202511</v>
      </c>
      <c r="Q290">
        <v>10.840053077472696</v>
      </c>
      <c r="R290">
        <v>0</v>
      </c>
      <c r="S290">
        <v>3.1846483617433909</v>
      </c>
      <c r="T290">
        <v>2.0006124323772583</v>
      </c>
    </row>
    <row r="291" spans="2:20" x14ac:dyDescent="0.25">
      <c r="B291">
        <v>1.7709822901770982</v>
      </c>
      <c r="C291">
        <v>1.2979870201297987</v>
      </c>
      <c r="D291">
        <v>1.5399846001539985</v>
      </c>
      <c r="E291">
        <v>2.7609723902760974</v>
      </c>
      <c r="F291">
        <v>12.418875811241888</v>
      </c>
      <c r="G291">
        <v>11.637883621163789</v>
      </c>
      <c r="H291">
        <v>13.837861621383787</v>
      </c>
      <c r="I291">
        <v>9.4709052909470905</v>
      </c>
      <c r="J291">
        <v>9.1079089209107913</v>
      </c>
      <c r="K291">
        <v>11.934880651193488</v>
      </c>
      <c r="L291">
        <v>8.5249147508524921</v>
      </c>
      <c r="M291">
        <v>8.6239137608623917</v>
      </c>
      <c r="N291">
        <v>16.323836761632386</v>
      </c>
      <c r="O291">
        <v>14.310856891431087</v>
      </c>
      <c r="P291">
        <v>14.486855131448687</v>
      </c>
      <c r="Q291">
        <v>14.112858871411285</v>
      </c>
      <c r="R291">
        <v>0</v>
      </c>
      <c r="S291">
        <v>3.1679683203167968</v>
      </c>
      <c r="T291">
        <v>2.6069739302606973</v>
      </c>
    </row>
    <row r="292" spans="2:20" x14ac:dyDescent="0.25">
      <c r="B292">
        <v>6.9557362240289065</v>
      </c>
      <c r="C292">
        <v>6.4588979223125564</v>
      </c>
      <c r="D292">
        <v>6.5153568202348691</v>
      </c>
      <c r="E292">
        <v>7.9945799457994582</v>
      </c>
      <c r="F292">
        <v>8.5140018066847336</v>
      </c>
      <c r="G292">
        <v>11.619241192411923</v>
      </c>
      <c r="H292">
        <v>10.399728997289973</v>
      </c>
      <c r="I292">
        <v>6.1991869918699187</v>
      </c>
      <c r="J292">
        <v>12.037037037037036</v>
      </c>
      <c r="K292">
        <v>12.195121951219512</v>
      </c>
      <c r="L292">
        <v>10.230352303523036</v>
      </c>
      <c r="M292">
        <v>10.682023486901535</v>
      </c>
      <c r="N292">
        <v>13.143631436314362</v>
      </c>
      <c r="O292">
        <v>15.876242095754293</v>
      </c>
      <c r="P292">
        <v>16.937669376693769</v>
      </c>
      <c r="Q292">
        <v>18.800813008130081</v>
      </c>
      <c r="R292">
        <v>4.8893405600722675</v>
      </c>
      <c r="S292">
        <v>6.4588979223125564</v>
      </c>
      <c r="T292">
        <v>0</v>
      </c>
    </row>
    <row r="293" spans="2:20" x14ac:dyDescent="0.25">
      <c r="B293">
        <v>0.89135906040268453</v>
      </c>
      <c r="C293">
        <v>0.98573825503355705</v>
      </c>
      <c r="D293">
        <v>0</v>
      </c>
      <c r="E293">
        <v>1.4786073825503354</v>
      </c>
      <c r="F293">
        <v>9.3959731543624159</v>
      </c>
      <c r="G293">
        <v>6.1661073825503356</v>
      </c>
      <c r="H293">
        <v>6.25</v>
      </c>
      <c r="I293">
        <v>6.6065436241610733</v>
      </c>
      <c r="J293">
        <v>4.7084731543624168</v>
      </c>
      <c r="K293">
        <v>5.2328020134228188</v>
      </c>
      <c r="L293">
        <v>5.4320469798657722</v>
      </c>
      <c r="M293">
        <v>5.2328020134228188</v>
      </c>
      <c r="N293">
        <v>9.2072147651006713</v>
      </c>
      <c r="O293">
        <v>11.283557046979865</v>
      </c>
      <c r="P293">
        <v>8.0432046979865763</v>
      </c>
      <c r="Q293">
        <v>10.109060402684564</v>
      </c>
      <c r="R293">
        <v>0.91233221476510074</v>
      </c>
      <c r="S293">
        <v>3.0935402684563758</v>
      </c>
      <c r="T293">
        <v>3.2508389261744965</v>
      </c>
    </row>
    <row r="294" spans="2:20" x14ac:dyDescent="0.25">
      <c r="B294">
        <v>1.0962769998914577</v>
      </c>
      <c r="C294">
        <v>2.5290350591555413</v>
      </c>
      <c r="D294">
        <v>0</v>
      </c>
      <c r="E294">
        <v>1.9754694453489634</v>
      </c>
      <c r="F294">
        <v>8.379463801150548</v>
      </c>
      <c r="G294">
        <v>10.99533268207967</v>
      </c>
      <c r="H294">
        <v>10.300662107891023</v>
      </c>
      <c r="I294">
        <v>8.8787582763486377</v>
      </c>
      <c r="J294">
        <v>6.5885162270704445</v>
      </c>
      <c r="K294">
        <v>9.0849886030608928</v>
      </c>
      <c r="L294">
        <v>5.1340497123629651</v>
      </c>
      <c r="M294">
        <v>5.1883208509714533</v>
      </c>
      <c r="N294">
        <v>14.067079127320092</v>
      </c>
      <c r="O294">
        <v>13.860848800607837</v>
      </c>
      <c r="P294">
        <v>12.927385216541843</v>
      </c>
      <c r="Q294">
        <v>12.319548464126777</v>
      </c>
      <c r="R294">
        <v>1.0202974058395744</v>
      </c>
      <c r="S294">
        <v>2.4313470096602625</v>
      </c>
      <c r="T294">
        <v>4.4827960490611094</v>
      </c>
    </row>
    <row r="295" spans="2:20" x14ac:dyDescent="0.25">
      <c r="B295">
        <v>0.64714270044970934</v>
      </c>
      <c r="C295">
        <v>1.3162224415926291</v>
      </c>
      <c r="D295">
        <v>0.24130744762531536</v>
      </c>
      <c r="E295">
        <v>0.75682790391576182</v>
      </c>
      <c r="F295">
        <v>10.661401776900297</v>
      </c>
      <c r="G295">
        <v>7.4585938356915653</v>
      </c>
      <c r="H295">
        <v>8.1496106175276957</v>
      </c>
      <c r="I295">
        <v>8.2373587803005375</v>
      </c>
      <c r="J295">
        <v>7.1843808270264349</v>
      </c>
      <c r="K295">
        <v>10.935614785565427</v>
      </c>
      <c r="L295">
        <v>6.6359548096961722</v>
      </c>
      <c r="M295">
        <v>6.8004826148952509</v>
      </c>
      <c r="N295">
        <v>15.070746956235602</v>
      </c>
      <c r="O295">
        <v>13.995831962268291</v>
      </c>
      <c r="P295">
        <v>10.85883514313919</v>
      </c>
      <c r="Q295">
        <v>10.661401776900297</v>
      </c>
      <c r="R295">
        <v>0</v>
      </c>
      <c r="S295">
        <v>2.3911374355599433</v>
      </c>
      <c r="T295">
        <v>4.211911813096413</v>
      </c>
    </row>
    <row r="296" spans="2:20" x14ac:dyDescent="0.25">
      <c r="B296">
        <v>0.96345167033197199</v>
      </c>
      <c r="C296">
        <v>1.5813174154361713</v>
      </c>
      <c r="D296">
        <v>0</v>
      </c>
      <c r="E296">
        <v>0.96345167033197199</v>
      </c>
      <c r="F296">
        <v>6.8384123992041053</v>
      </c>
      <c r="G296">
        <v>7.5505288511886066</v>
      </c>
      <c r="H296">
        <v>8.6501204314587916</v>
      </c>
      <c r="I296">
        <v>5.2675672845324115</v>
      </c>
      <c r="J296">
        <v>6.388103466331553</v>
      </c>
      <c r="K296">
        <v>6.1891297518064725</v>
      </c>
      <c r="L296">
        <v>5.0267043669494189</v>
      </c>
      <c r="M296">
        <v>5.0476489684783754</v>
      </c>
      <c r="N296">
        <v>11.509058540161273</v>
      </c>
      <c r="O296">
        <v>13.7291863022306</v>
      </c>
      <c r="P296">
        <v>13.394072677767305</v>
      </c>
      <c r="Q296">
        <v>12.420148706670856</v>
      </c>
      <c r="R296">
        <v>0.240862917582993</v>
      </c>
      <c r="S296">
        <v>0.99486857262540573</v>
      </c>
      <c r="T296">
        <v>1.0577023772122736</v>
      </c>
    </row>
    <row r="297" spans="2:20" x14ac:dyDescent="0.25">
      <c r="B297">
        <v>0</v>
      </c>
      <c r="C297">
        <v>1.3105051786091735</v>
      </c>
      <c r="D297">
        <v>1.099133375607694</v>
      </c>
      <c r="E297">
        <v>2.7584020291693085</v>
      </c>
      <c r="F297">
        <v>7.5776791376030435</v>
      </c>
      <c r="G297">
        <v>7.8207567110547451</v>
      </c>
      <c r="H297">
        <v>8.3174804481082223</v>
      </c>
      <c r="I297">
        <v>7.4297188755020072</v>
      </c>
      <c r="J297">
        <v>8.6134009723102931</v>
      </c>
      <c r="K297">
        <v>8.2435003170577037</v>
      </c>
      <c r="L297">
        <v>8.4760093003593315</v>
      </c>
      <c r="M297">
        <v>8.1378144155569654</v>
      </c>
      <c r="N297">
        <v>10.737687592475163</v>
      </c>
      <c r="O297">
        <v>9.2475163813147319</v>
      </c>
      <c r="P297">
        <v>9.7759458888184305</v>
      </c>
      <c r="Q297">
        <v>8.1166772352568159</v>
      </c>
      <c r="R297">
        <v>0.507292327203551</v>
      </c>
      <c r="S297">
        <v>3.5193405199746355</v>
      </c>
      <c r="T297">
        <v>3.5193405199746355</v>
      </c>
    </row>
    <row r="298" spans="2:20" x14ac:dyDescent="0.25">
      <c r="B298">
        <v>0.19587510081806661</v>
      </c>
      <c r="C298">
        <v>1.5900449360525406</v>
      </c>
      <c r="D298">
        <v>2.0624495909667013</v>
      </c>
      <c r="E298">
        <v>3.7216269155432657</v>
      </c>
      <c r="F298">
        <v>11.499020624495909</v>
      </c>
      <c r="G298">
        <v>9.4596151630372169</v>
      </c>
      <c r="H298">
        <v>10.012674271229404</v>
      </c>
      <c r="I298">
        <v>10.197027307293467</v>
      </c>
      <c r="J298">
        <v>9.0102546376310642</v>
      </c>
      <c r="K298">
        <v>9.0909090909090917</v>
      </c>
      <c r="L298">
        <v>7.0515036294503979</v>
      </c>
      <c r="M298">
        <v>8.0078350040327226</v>
      </c>
      <c r="N298">
        <v>15.220647540039176</v>
      </c>
      <c r="O298">
        <v>15.301301993317201</v>
      </c>
      <c r="P298">
        <v>14.771287014633023</v>
      </c>
      <c r="Q298">
        <v>17.306141260513886</v>
      </c>
      <c r="R298">
        <v>0</v>
      </c>
      <c r="S298">
        <v>3.8138034335752966</v>
      </c>
      <c r="T298">
        <v>4.654914160617583</v>
      </c>
    </row>
    <row r="299" spans="2:20" x14ac:dyDescent="0.25">
      <c r="B299">
        <v>0</v>
      </c>
      <c r="C299">
        <v>1.6698634773778631</v>
      </c>
      <c r="D299">
        <v>0.32720297867539205</v>
      </c>
      <c r="E299">
        <v>1.2185490240324945</v>
      </c>
      <c r="F299">
        <v>9.0939862349091722</v>
      </c>
      <c r="G299">
        <v>9.0714205122419038</v>
      </c>
      <c r="H299">
        <v>8.2252059122193391</v>
      </c>
      <c r="I299">
        <v>9.3083606002482231</v>
      </c>
      <c r="J299">
        <v>12.230621685659484</v>
      </c>
      <c r="K299">
        <v>6.6456053255105489</v>
      </c>
      <c r="L299">
        <v>7.3338598668622357</v>
      </c>
      <c r="M299">
        <v>8.5636917522283653</v>
      </c>
      <c r="N299">
        <v>13.34762495768927</v>
      </c>
      <c r="O299">
        <v>14.216405280379105</v>
      </c>
      <c r="P299">
        <v>14.577456843055398</v>
      </c>
      <c r="Q299">
        <v>13.618413629696491</v>
      </c>
      <c r="R299">
        <v>0.81236601602166314</v>
      </c>
      <c r="S299">
        <v>3.2607469254202868</v>
      </c>
      <c r="T299">
        <v>4.5582759787882203</v>
      </c>
    </row>
    <row r="300" spans="2:20" x14ac:dyDescent="0.25">
      <c r="B300">
        <v>0.46684350132625996</v>
      </c>
      <c r="C300">
        <v>2.3342175066312998</v>
      </c>
      <c r="D300">
        <v>0</v>
      </c>
      <c r="E300">
        <v>2.9920424403183024</v>
      </c>
      <c r="F300">
        <v>10.450928381962864</v>
      </c>
      <c r="G300">
        <v>8.1061007957559674</v>
      </c>
      <c r="H300">
        <v>8.9867374005305027</v>
      </c>
      <c r="I300">
        <v>9.1989389920424411</v>
      </c>
      <c r="J300">
        <v>7.7984084880636599</v>
      </c>
      <c r="K300">
        <v>9.8673740053050398</v>
      </c>
      <c r="L300">
        <v>8.5941644562334218</v>
      </c>
      <c r="M300">
        <v>8.6259946949602124</v>
      </c>
      <c r="N300">
        <v>11.692307692307692</v>
      </c>
      <c r="O300">
        <v>9.1034482758620694</v>
      </c>
      <c r="P300">
        <v>13.602122015915119</v>
      </c>
      <c r="Q300">
        <v>15.108753315649867</v>
      </c>
      <c r="R300">
        <v>1.5702917771883289</v>
      </c>
      <c r="S300">
        <v>3.2148541114058355</v>
      </c>
      <c r="T300">
        <v>4.0424403183023871</v>
      </c>
    </row>
    <row r="301" spans="2:20" x14ac:dyDescent="0.25">
      <c r="B301">
        <v>2.6914881686665919</v>
      </c>
      <c r="C301">
        <v>1.9064707861388359</v>
      </c>
      <c r="D301">
        <v>0</v>
      </c>
      <c r="E301">
        <v>1.4466748906582931</v>
      </c>
      <c r="F301">
        <v>9.2071324436469659</v>
      </c>
      <c r="G301">
        <v>8.4894022653358761</v>
      </c>
      <c r="H301">
        <v>10.306156779185825</v>
      </c>
      <c r="I301">
        <v>10.272513177077492</v>
      </c>
      <c r="J301">
        <v>10.059437030391386</v>
      </c>
      <c r="K301">
        <v>11.696758999663565</v>
      </c>
      <c r="L301">
        <v>9.2744196478636312</v>
      </c>
      <c r="M301">
        <v>8.5342604014803189</v>
      </c>
      <c r="N301">
        <v>14.590108780980152</v>
      </c>
      <c r="O301">
        <v>17.25916788157452</v>
      </c>
      <c r="P301">
        <v>10.608949198160817</v>
      </c>
      <c r="Q301">
        <v>12.549063586407986</v>
      </c>
      <c r="R301">
        <v>0.4822249635527644</v>
      </c>
      <c r="S301">
        <v>3.5662218234832341</v>
      </c>
      <c r="T301">
        <v>5.5848379499831786</v>
      </c>
    </row>
    <row r="302" spans="2:20" x14ac:dyDescent="0.25">
      <c r="B302">
        <v>2.130311614730878</v>
      </c>
      <c r="C302">
        <v>1.3371104815864021</v>
      </c>
      <c r="D302">
        <v>0</v>
      </c>
      <c r="E302">
        <v>3.5014164305949009</v>
      </c>
      <c r="F302">
        <v>13.56373937677054</v>
      </c>
      <c r="G302">
        <v>13.337110481586404</v>
      </c>
      <c r="H302">
        <v>12.022662889518413</v>
      </c>
      <c r="I302">
        <v>13.450424929178469</v>
      </c>
      <c r="J302">
        <v>9.3824362606232299</v>
      </c>
      <c r="K302">
        <v>12.124645892351275</v>
      </c>
      <c r="L302">
        <v>8.9631728045325776</v>
      </c>
      <c r="M302">
        <v>10.243626062322946</v>
      </c>
      <c r="N302">
        <v>18.86685552407932</v>
      </c>
      <c r="O302">
        <v>16.317280453257791</v>
      </c>
      <c r="P302">
        <v>16.521246458923514</v>
      </c>
      <c r="Q302">
        <v>17.008498583569406</v>
      </c>
      <c r="R302">
        <v>1.9036827195467423</v>
      </c>
      <c r="S302">
        <v>4</v>
      </c>
      <c r="T302">
        <v>3.9320113314447589</v>
      </c>
    </row>
    <row r="303" spans="2:20" x14ac:dyDescent="0.25">
      <c r="B303">
        <v>1.5093941313067343</v>
      </c>
      <c r="C303">
        <v>2.1954823728097952</v>
      </c>
      <c r="D303">
        <v>0</v>
      </c>
      <c r="E303">
        <v>1.4355077052987122</v>
      </c>
      <c r="F303">
        <v>9.5419041587502633</v>
      </c>
      <c r="G303">
        <v>10.449651678277391</v>
      </c>
      <c r="H303">
        <v>10.534093308000845</v>
      </c>
      <c r="I303">
        <v>8.2541693054675953</v>
      </c>
      <c r="J303">
        <v>7.0719864893392437</v>
      </c>
      <c r="K303">
        <v>8.6869326578002966</v>
      </c>
      <c r="L303">
        <v>6.7764407853071571</v>
      </c>
      <c r="M303">
        <v>6.903103229892336</v>
      </c>
      <c r="N303">
        <v>12.075153050453874</v>
      </c>
      <c r="O303">
        <v>12.064597846738442</v>
      </c>
      <c r="P303">
        <v>15.030610090774751</v>
      </c>
      <c r="Q303">
        <v>14.376187460417986</v>
      </c>
      <c r="R303">
        <v>0.71775385264935609</v>
      </c>
      <c r="S303">
        <v>2.6915769474350855</v>
      </c>
      <c r="T303">
        <v>4.1693054675955246</v>
      </c>
    </row>
    <row r="304" spans="2:20" x14ac:dyDescent="0.25">
      <c r="B304">
        <v>1.9942388654996677</v>
      </c>
      <c r="C304">
        <v>2.7919344116995348</v>
      </c>
      <c r="D304">
        <v>0</v>
      </c>
      <c r="E304">
        <v>2.5703523155329049</v>
      </c>
      <c r="F304">
        <v>7.8550853091070234</v>
      </c>
      <c r="G304">
        <v>4.7640150675825392</v>
      </c>
      <c r="H304">
        <v>7.3343673831154446</v>
      </c>
      <c r="I304">
        <v>7.6667405273653886</v>
      </c>
      <c r="J304">
        <v>9.040549523598493</v>
      </c>
      <c r="K304">
        <v>8.9962331043651673</v>
      </c>
      <c r="L304">
        <v>7.1903390206071354</v>
      </c>
      <c r="M304">
        <v>8.9629957899401731</v>
      </c>
      <c r="N304">
        <v>13.438954132506092</v>
      </c>
      <c r="O304">
        <v>14.280966097939288</v>
      </c>
      <c r="P304">
        <v>16.374916906713938</v>
      </c>
      <c r="Q304">
        <v>14.9900288056725</v>
      </c>
      <c r="R304">
        <v>0.93064480389984483</v>
      </c>
      <c r="S304">
        <v>3.3902060713494353</v>
      </c>
      <c r="T304">
        <v>1.9056060270330157</v>
      </c>
    </row>
    <row r="305" spans="2:20" x14ac:dyDescent="0.25">
      <c r="B305">
        <v>2.279986782685318</v>
      </c>
      <c r="C305">
        <v>2.9738958035025886</v>
      </c>
      <c r="D305">
        <v>0</v>
      </c>
      <c r="E305">
        <v>2.3791166428020709</v>
      </c>
      <c r="F305">
        <v>14.120497852186364</v>
      </c>
      <c r="G305">
        <v>10.342548738847892</v>
      </c>
      <c r="H305">
        <v>12.523405661416456</v>
      </c>
      <c r="I305">
        <v>12.963982817490912</v>
      </c>
      <c r="J305">
        <v>12.997026104196497</v>
      </c>
      <c r="K305">
        <v>10.485736314572089</v>
      </c>
      <c r="L305">
        <v>13.823108271836105</v>
      </c>
      <c r="M305">
        <v>12.963982817490912</v>
      </c>
      <c r="N305">
        <v>19.881044167859898</v>
      </c>
      <c r="O305">
        <v>19.043947571318427</v>
      </c>
      <c r="P305">
        <v>18.405110695010464</v>
      </c>
      <c r="Q305">
        <v>20.29959246613063</v>
      </c>
      <c r="R305">
        <v>1.8944817711201674</v>
      </c>
      <c r="S305">
        <v>4.7802621434078647</v>
      </c>
      <c r="T305">
        <v>4.6591034254873884</v>
      </c>
    </row>
    <row r="306" spans="2:20" x14ac:dyDescent="0.25">
      <c r="B306">
        <v>1.4056224899598393</v>
      </c>
      <c r="C306">
        <v>1.4373282604100612</v>
      </c>
      <c r="D306">
        <v>0.17966603255125765</v>
      </c>
      <c r="E306">
        <v>2.2405411118156837</v>
      </c>
      <c r="F306">
        <v>8.951595857112661</v>
      </c>
      <c r="G306">
        <v>8.8142041851616995</v>
      </c>
      <c r="H306">
        <v>8.4231663496089624</v>
      </c>
      <c r="I306">
        <v>8.6556753329105902</v>
      </c>
      <c r="J306">
        <v>7.937011202705559</v>
      </c>
      <c r="K306">
        <v>8.2012259564574084</v>
      </c>
      <c r="L306">
        <v>11.14986260832805</v>
      </c>
      <c r="M306">
        <v>11.667723525681675</v>
      </c>
      <c r="N306">
        <v>13.295286408793066</v>
      </c>
      <c r="O306">
        <v>14.331008243500317</v>
      </c>
      <c r="P306">
        <v>17.76580004227436</v>
      </c>
      <c r="Q306">
        <v>14.140773620798985</v>
      </c>
      <c r="R306">
        <v>0</v>
      </c>
      <c r="S306">
        <v>3.4664975692242654</v>
      </c>
      <c r="T306">
        <v>4.0900443880786304</v>
      </c>
    </row>
    <row r="307" spans="2:20" x14ac:dyDescent="0.25">
      <c r="B307">
        <v>1.6804935120187194</v>
      </c>
      <c r="C307">
        <v>2.7972771750691341</v>
      </c>
      <c r="D307">
        <v>0</v>
      </c>
      <c r="E307">
        <v>2.4356519889385235</v>
      </c>
      <c r="F307">
        <v>10.295681769836206</v>
      </c>
      <c r="G307">
        <v>10.699851095511594</v>
      </c>
      <c r="H307">
        <v>10.231865560519038</v>
      </c>
      <c r="I307">
        <v>9.6575196766645384</v>
      </c>
      <c r="J307">
        <v>9.8596043395022335</v>
      </c>
      <c r="K307">
        <v>11.79536268878962</v>
      </c>
      <c r="L307">
        <v>8.4875558391831536</v>
      </c>
      <c r="M307">
        <v>8.9129972346309305</v>
      </c>
      <c r="N307">
        <v>11.316741118910869</v>
      </c>
      <c r="O307">
        <v>14.847904701127421</v>
      </c>
      <c r="P307">
        <v>11.96553924696873</v>
      </c>
      <c r="Q307">
        <v>12.15698787492023</v>
      </c>
      <c r="R307">
        <v>2.722824930865773</v>
      </c>
      <c r="S307">
        <v>3.3290789193788557</v>
      </c>
      <c r="T307">
        <v>4.7968517336736864</v>
      </c>
    </row>
    <row r="308" spans="2:20" x14ac:dyDescent="0.25">
      <c r="B308">
        <v>0.24468913357802244</v>
      </c>
      <c r="C308">
        <v>2.0020020020020022</v>
      </c>
      <c r="D308">
        <v>1.8685352018685351</v>
      </c>
      <c r="E308">
        <v>3.4590145701256811</v>
      </c>
      <c r="F308">
        <v>7.0626181737292848</v>
      </c>
      <c r="G308">
        <v>9.7208319430541668</v>
      </c>
      <c r="H308">
        <v>8.2526971415860313</v>
      </c>
      <c r="I308">
        <v>8.4862640418195969</v>
      </c>
      <c r="J308">
        <v>9.0868646424201973</v>
      </c>
      <c r="K308">
        <v>8.0969858747636536</v>
      </c>
      <c r="L308">
        <v>7.7855633411188965</v>
      </c>
      <c r="M308">
        <v>8.1748415081748416</v>
      </c>
      <c r="N308">
        <v>14.203091980869759</v>
      </c>
      <c r="O308">
        <v>13.457902346791236</v>
      </c>
      <c r="P308">
        <v>13.168724279835391</v>
      </c>
      <c r="Q308">
        <v>11.077744411077745</v>
      </c>
      <c r="R308">
        <v>0</v>
      </c>
      <c r="S308">
        <v>3.9817595373150931</v>
      </c>
      <c r="T308">
        <v>0.70070070070070067</v>
      </c>
    </row>
    <row r="309" spans="2:20" x14ac:dyDescent="0.25">
      <c r="B309">
        <v>0.18283501828350182</v>
      </c>
      <c r="C309">
        <v>0.60228006022800595</v>
      </c>
      <c r="D309">
        <v>0.40869004086900412</v>
      </c>
      <c r="E309">
        <v>2.3553452355345237</v>
      </c>
      <c r="F309">
        <v>9.9591309959130996</v>
      </c>
      <c r="G309">
        <v>9.4644009464400956</v>
      </c>
      <c r="H309">
        <v>9.5181759518175948</v>
      </c>
      <c r="I309">
        <v>10.787266078726608</v>
      </c>
      <c r="J309">
        <v>9.1740159174015918</v>
      </c>
      <c r="K309">
        <v>11.08840610884061</v>
      </c>
      <c r="L309">
        <v>8.6147558614755848</v>
      </c>
      <c r="M309">
        <v>9.4966659496665962</v>
      </c>
      <c r="N309">
        <v>10.550656055065605</v>
      </c>
      <c r="O309">
        <v>11.131426113142611</v>
      </c>
      <c r="P309">
        <v>11.938051193805119</v>
      </c>
      <c r="Q309">
        <v>11.787481178748118</v>
      </c>
      <c r="R309">
        <v>0</v>
      </c>
      <c r="S309">
        <v>2.796300279630028</v>
      </c>
      <c r="T309">
        <v>3.7212303721230371</v>
      </c>
    </row>
    <row r="310" spans="2:20" x14ac:dyDescent="0.25">
      <c r="B310">
        <v>0.46121593291404617</v>
      </c>
      <c r="C310">
        <v>2.1802935010482178</v>
      </c>
      <c r="D310">
        <v>0.69182389937106925</v>
      </c>
      <c r="E310">
        <v>2.9035639412997907</v>
      </c>
      <c r="F310">
        <v>5.2620545073375258</v>
      </c>
      <c r="G310">
        <v>6.0377358490566042</v>
      </c>
      <c r="H310">
        <v>4.8532494758909852</v>
      </c>
      <c r="I310">
        <v>7.0020964360586992</v>
      </c>
      <c r="J310">
        <v>5.7966457023060798</v>
      </c>
      <c r="K310">
        <v>8.8784067085953886</v>
      </c>
      <c r="L310">
        <v>8.1027253668763102</v>
      </c>
      <c r="M310">
        <v>8.784067085953879</v>
      </c>
      <c r="N310">
        <v>10.90146750524109</v>
      </c>
      <c r="O310">
        <v>11.048218029350105</v>
      </c>
      <c r="P310">
        <v>8.6268343815513617</v>
      </c>
      <c r="Q310">
        <v>11.530398322851152</v>
      </c>
      <c r="R310">
        <v>0</v>
      </c>
      <c r="S310">
        <v>1.1844863731656183</v>
      </c>
      <c r="T310">
        <v>2.4528301886792456</v>
      </c>
    </row>
    <row r="311" spans="2:20" x14ac:dyDescent="0.25">
      <c r="B311">
        <v>0.50701186623516725</v>
      </c>
      <c r="C311">
        <v>3.5706580366774543</v>
      </c>
      <c r="D311">
        <v>0</v>
      </c>
      <c r="E311">
        <v>2.4163969795037756</v>
      </c>
      <c r="F311">
        <v>8.6299892125134843</v>
      </c>
      <c r="G311">
        <v>7.8209277238403461</v>
      </c>
      <c r="H311">
        <v>7.4973031283710894</v>
      </c>
      <c r="I311">
        <v>7.3462783171521036</v>
      </c>
      <c r="J311">
        <v>1.5318230852211436</v>
      </c>
      <c r="K311">
        <v>7.7669902912621351</v>
      </c>
      <c r="L311">
        <v>4.6494066882416396</v>
      </c>
      <c r="M311">
        <v>4.0021574973031289</v>
      </c>
      <c r="N311">
        <v>12.297734627831716</v>
      </c>
      <c r="O311">
        <v>8.9859762675296668</v>
      </c>
      <c r="P311">
        <v>7.0010787486515635</v>
      </c>
      <c r="Q311">
        <v>7.2168284789644019</v>
      </c>
      <c r="R311">
        <v>2.405609492988134</v>
      </c>
      <c r="S311">
        <v>1.9633225458468178</v>
      </c>
      <c r="T311">
        <v>5.2103559870550162</v>
      </c>
    </row>
    <row r="312" spans="2:20" x14ac:dyDescent="0.25">
      <c r="B312">
        <v>1.70913928973493</v>
      </c>
      <c r="C312">
        <v>0.84945246136526453</v>
      </c>
      <c r="D312">
        <v>1.2076553065192916</v>
      </c>
      <c r="E312">
        <v>1.1564834714972878</v>
      </c>
      <c r="F312">
        <v>10.684679152594413</v>
      </c>
      <c r="G312">
        <v>9.1495241019342952</v>
      </c>
      <c r="H312">
        <v>11.134991300788046</v>
      </c>
      <c r="I312">
        <v>9.4156176440487158</v>
      </c>
      <c r="J312">
        <v>8.3819465766042356</v>
      </c>
      <c r="K312">
        <v>6.8774946269573229</v>
      </c>
      <c r="L312">
        <v>8.1670248695118222</v>
      </c>
      <c r="M312">
        <v>7.3994473441817625</v>
      </c>
      <c r="N312">
        <v>10.643741684576808</v>
      </c>
      <c r="O312">
        <v>12.61897451642616</v>
      </c>
      <c r="P312">
        <v>10.5311636475284</v>
      </c>
      <c r="Q312">
        <v>12.885068058540581</v>
      </c>
      <c r="R312">
        <v>0</v>
      </c>
      <c r="S312">
        <v>3.4592160474874629</v>
      </c>
      <c r="T312">
        <v>3.0805444683246344</v>
      </c>
    </row>
    <row r="313" spans="2:20" x14ac:dyDescent="0.25">
      <c r="B313">
        <v>0.93291870279875611</v>
      </c>
      <c r="C313">
        <v>1.8658374055975122</v>
      </c>
      <c r="D313">
        <v>0.28876055086628166</v>
      </c>
      <c r="E313">
        <v>1.4882274544646823</v>
      </c>
      <c r="F313">
        <v>5.1310528653931584</v>
      </c>
      <c r="G313">
        <v>3.3096401599289207</v>
      </c>
      <c r="H313">
        <v>5.0199911150599732</v>
      </c>
      <c r="I313">
        <v>6.4304753442914269</v>
      </c>
      <c r="J313">
        <v>4.6534873389604616</v>
      </c>
      <c r="K313">
        <v>4.5535317636605956</v>
      </c>
      <c r="L313">
        <v>8.9960017769880061</v>
      </c>
      <c r="M313">
        <v>10.206574855619724</v>
      </c>
      <c r="N313">
        <v>11.750333185251</v>
      </c>
      <c r="O313">
        <v>10.795202132385606</v>
      </c>
      <c r="P313">
        <v>9.4513549533540644</v>
      </c>
      <c r="Q313">
        <v>10.739671257219014</v>
      </c>
      <c r="R313">
        <v>0.14438027543314083</v>
      </c>
      <c r="S313">
        <v>2.7210128831630387</v>
      </c>
      <c r="T313">
        <v>0</v>
      </c>
    </row>
    <row r="314" spans="2:20" x14ac:dyDescent="0.25">
      <c r="B314">
        <v>0</v>
      </c>
      <c r="C314">
        <v>2.1785275388224781</v>
      </c>
      <c r="D314">
        <v>0.70383197408110831</v>
      </c>
      <c r="E314">
        <v>3.0499385543514692</v>
      </c>
      <c r="F314">
        <v>6.4350351915987041</v>
      </c>
      <c r="G314">
        <v>9.2838788962127126</v>
      </c>
      <c r="H314">
        <v>6.9936319964249805</v>
      </c>
      <c r="I314">
        <v>7.8873868841470225</v>
      </c>
      <c r="J314">
        <v>10.926153502401966</v>
      </c>
      <c r="K314">
        <v>9.6525527873980561</v>
      </c>
      <c r="L314">
        <v>9.1721595352474576</v>
      </c>
      <c r="M314">
        <v>11.339515137973411</v>
      </c>
      <c r="N314">
        <v>15.640710535135739</v>
      </c>
      <c r="O314">
        <v>15.115629538599041</v>
      </c>
      <c r="P314">
        <v>15.182661155178193</v>
      </c>
      <c r="Q314">
        <v>14.981566305440733</v>
      </c>
      <c r="R314">
        <v>0.92727069601161882</v>
      </c>
      <c r="S314">
        <v>2.7259524075522288</v>
      </c>
      <c r="T314">
        <v>4.1447882918109711</v>
      </c>
    </row>
    <row r="315" spans="2:20" x14ac:dyDescent="0.25">
      <c r="B315">
        <v>1.1121703209405782</v>
      </c>
      <c r="C315">
        <v>1.2816438936553332</v>
      </c>
      <c r="D315">
        <v>0.42368393178688701</v>
      </c>
      <c r="E315">
        <v>1.9595381845143522</v>
      </c>
      <c r="F315">
        <v>6.4082194682766662</v>
      </c>
      <c r="G315">
        <v>7.0119690710729792</v>
      </c>
      <c r="H315">
        <v>5.5078911132295305</v>
      </c>
      <c r="I315">
        <v>7.4462451011545392</v>
      </c>
      <c r="J315">
        <v>7.3191399216184729</v>
      </c>
      <c r="K315">
        <v>3.0081559156868978</v>
      </c>
      <c r="L315">
        <v>7.6051265755746211</v>
      </c>
      <c r="M315">
        <v>7.7534159517000321</v>
      </c>
      <c r="N315">
        <v>12.837623133142676</v>
      </c>
      <c r="O315">
        <v>12.117360449104968</v>
      </c>
      <c r="P315">
        <v>13.896832962609892</v>
      </c>
      <c r="Q315">
        <v>14.627687744942271</v>
      </c>
      <c r="R315">
        <v>0</v>
      </c>
      <c r="S315">
        <v>2.3302616248278785</v>
      </c>
      <c r="T315">
        <v>3.4424319457684565</v>
      </c>
    </row>
    <row r="316" spans="2:20" x14ac:dyDescent="0.25">
      <c r="B316">
        <v>2.687823834196891</v>
      </c>
      <c r="C316">
        <v>2.0725388601036272</v>
      </c>
      <c r="D316">
        <v>0</v>
      </c>
      <c r="E316">
        <v>4.4581174438687396</v>
      </c>
      <c r="F316">
        <v>11.18307426597582</v>
      </c>
      <c r="G316">
        <v>9.9525043177892911</v>
      </c>
      <c r="H316">
        <v>11.809153713298791</v>
      </c>
      <c r="I316">
        <v>10.308721934369602</v>
      </c>
      <c r="J316">
        <v>13.385146804835923</v>
      </c>
      <c r="K316">
        <v>9.5962867012089816</v>
      </c>
      <c r="L316">
        <v>10.664939550949914</v>
      </c>
      <c r="M316">
        <v>9.6070811744386884</v>
      </c>
      <c r="N316">
        <v>12.985751295336787</v>
      </c>
      <c r="O316">
        <v>16.558721934369601</v>
      </c>
      <c r="P316">
        <v>13.493091537132987</v>
      </c>
      <c r="Q316">
        <v>15.328151986183075</v>
      </c>
      <c r="R316">
        <v>1.5975820379965457</v>
      </c>
      <c r="S316">
        <v>4.5228842832469782</v>
      </c>
      <c r="T316">
        <v>6.8113126079447319</v>
      </c>
    </row>
    <row r="317" spans="2:20" x14ac:dyDescent="0.25">
      <c r="B317">
        <v>1.5559815086255497</v>
      </c>
      <c r="C317">
        <v>2.7962566241966398</v>
      </c>
      <c r="D317">
        <v>0</v>
      </c>
      <c r="E317">
        <v>2.6045777426992895</v>
      </c>
      <c r="F317">
        <v>5.964595783064607</v>
      </c>
      <c r="G317">
        <v>8.7495771789378729</v>
      </c>
      <c r="H317">
        <v>5.9758710113879809</v>
      </c>
      <c r="I317">
        <v>7.9039350546848572</v>
      </c>
      <c r="J317">
        <v>7.2612470402525648</v>
      </c>
      <c r="K317">
        <v>9.4599165633104061</v>
      </c>
      <c r="L317">
        <v>7.1935956703123232</v>
      </c>
      <c r="M317">
        <v>7.5093020633667837</v>
      </c>
      <c r="N317">
        <v>13.924906979366334</v>
      </c>
      <c r="O317">
        <v>9.8996504679219743</v>
      </c>
      <c r="P317">
        <v>9.6403202164843833</v>
      </c>
      <c r="Q317">
        <v>8.2534671327094369</v>
      </c>
      <c r="R317">
        <v>1.8491374450332621</v>
      </c>
      <c r="S317">
        <v>2.0746420115007327</v>
      </c>
      <c r="T317">
        <v>1.8829631300033827</v>
      </c>
    </row>
    <row r="318" spans="2:20" x14ac:dyDescent="0.25">
      <c r="B318">
        <v>0.15568240788790866</v>
      </c>
      <c r="C318">
        <v>1.01712506486767</v>
      </c>
      <c r="D318">
        <v>1.1105345096004151</v>
      </c>
      <c r="E318">
        <v>2.0446289569278671</v>
      </c>
      <c r="F318">
        <v>8.4587441619097028</v>
      </c>
      <c r="G318">
        <v>5.303580695381422</v>
      </c>
      <c r="H318">
        <v>6.8707836014530361</v>
      </c>
      <c r="I318">
        <v>9.1956408925791386</v>
      </c>
      <c r="J318">
        <v>6.6839647119875458</v>
      </c>
      <c r="K318">
        <v>10.202387130254282</v>
      </c>
      <c r="L318">
        <v>8.3860923715620128</v>
      </c>
      <c r="M318">
        <v>8.0539699014011426</v>
      </c>
      <c r="N318">
        <v>12.112091333679293</v>
      </c>
      <c r="O318">
        <v>13.803840166061235</v>
      </c>
      <c r="P318">
        <v>14.893617021276595</v>
      </c>
      <c r="Q318">
        <v>11.271406331084588</v>
      </c>
      <c r="R318">
        <v>0</v>
      </c>
      <c r="S318">
        <v>2.9579657498702647</v>
      </c>
      <c r="T318">
        <v>4.2034250129735344</v>
      </c>
    </row>
    <row r="319" spans="2:20" x14ac:dyDescent="0.25">
      <c r="B319">
        <v>2.1669853409815167</v>
      </c>
      <c r="C319">
        <v>1.6146165285744636</v>
      </c>
      <c r="D319">
        <v>0.92415551306564681</v>
      </c>
      <c r="E319">
        <v>3.3885702145740391</v>
      </c>
      <c r="F319">
        <v>11.59974506054812</v>
      </c>
      <c r="G319">
        <v>11.939664329721692</v>
      </c>
      <c r="H319">
        <v>12.757595071170597</v>
      </c>
      <c r="I319">
        <v>12.322073507541958</v>
      </c>
      <c r="J319">
        <v>9.1778202676864247</v>
      </c>
      <c r="K319">
        <v>10.038240917782026</v>
      </c>
      <c r="L319">
        <v>8.7210537497344376</v>
      </c>
      <c r="M319">
        <v>7.8075207138304652</v>
      </c>
      <c r="N319">
        <v>16.953473550031866</v>
      </c>
      <c r="O319">
        <v>16.528574463564905</v>
      </c>
      <c r="P319">
        <v>12.385808370512004</v>
      </c>
      <c r="Q319">
        <v>15.200764818355642</v>
      </c>
      <c r="R319">
        <v>0</v>
      </c>
      <c r="S319">
        <v>4.2277459103462931</v>
      </c>
      <c r="T319">
        <v>5.3431060123220737</v>
      </c>
    </row>
    <row r="320" spans="2:20" x14ac:dyDescent="0.25">
      <c r="B320">
        <v>1.1079152018749334</v>
      </c>
      <c r="C320">
        <v>1.6299137104506232</v>
      </c>
      <c r="D320">
        <v>0</v>
      </c>
      <c r="E320">
        <v>0.78832427825716411</v>
      </c>
      <c r="F320">
        <v>12.240332374560563</v>
      </c>
      <c r="G320">
        <v>8.2241397677639281</v>
      </c>
      <c r="H320">
        <v>9.1083413231064245</v>
      </c>
      <c r="I320">
        <v>9.161606477042719</v>
      </c>
      <c r="J320">
        <v>12.687759667625439</v>
      </c>
      <c r="K320">
        <v>10.866091403004155</v>
      </c>
      <c r="L320">
        <v>9.5025034622350049</v>
      </c>
      <c r="M320">
        <v>9.6409928624693713</v>
      </c>
      <c r="N320">
        <v>13.444124853520828</v>
      </c>
      <c r="O320">
        <v>13.731756684776819</v>
      </c>
      <c r="P320">
        <v>13.891552146585703</v>
      </c>
      <c r="Q320">
        <v>14.040694577607329</v>
      </c>
      <c r="R320">
        <v>0.31959092361776925</v>
      </c>
      <c r="S320">
        <v>4.9643123468626822</v>
      </c>
      <c r="T320">
        <v>4.3570895919889212</v>
      </c>
    </row>
    <row r="321" spans="2:20" x14ac:dyDescent="0.25">
      <c r="B321">
        <v>0.82679669281322876</v>
      </c>
      <c r="C321">
        <v>0.73139707441170232</v>
      </c>
      <c r="D321">
        <v>0</v>
      </c>
      <c r="E321">
        <v>1.8337926648293406</v>
      </c>
      <c r="F321">
        <v>6.6143735425058301</v>
      </c>
      <c r="G321">
        <v>7.7803688785244862</v>
      </c>
      <c r="H321">
        <v>6.6461734153063388</v>
      </c>
      <c r="I321">
        <v>7.0383718465126144</v>
      </c>
      <c r="J321">
        <v>6.6143735425058301</v>
      </c>
      <c r="K321">
        <v>8.5753656985372064</v>
      </c>
      <c r="L321">
        <v>9.5399618401526389</v>
      </c>
      <c r="M321">
        <v>8.7555649777400895</v>
      </c>
      <c r="N321">
        <v>12.571549713801144</v>
      </c>
      <c r="O321">
        <v>13.218147127411489</v>
      </c>
      <c r="P321">
        <v>9.6353614585541667</v>
      </c>
      <c r="Q321">
        <v>11.702353190587237</v>
      </c>
      <c r="R321">
        <v>0.10599957600169599</v>
      </c>
      <c r="S321">
        <v>3.9855840576637691</v>
      </c>
      <c r="T321">
        <v>5.4907780368878525</v>
      </c>
    </row>
    <row r="322" spans="2:20" x14ac:dyDescent="0.25">
      <c r="B322">
        <v>0</v>
      </c>
      <c r="C322">
        <v>1.3887460137845899</v>
      </c>
      <c r="D322">
        <v>1.5430511264273221</v>
      </c>
      <c r="E322">
        <v>3.9604978911634605</v>
      </c>
      <c r="F322">
        <v>8.8674004732023448</v>
      </c>
      <c r="G322">
        <v>8.3016150601789942</v>
      </c>
      <c r="H322">
        <v>9.6183520213969746</v>
      </c>
      <c r="I322">
        <v>8.3119020676885089</v>
      </c>
      <c r="J322">
        <v>9.2583067585639327</v>
      </c>
      <c r="K322">
        <v>8.281041045159963</v>
      </c>
      <c r="L322">
        <v>9.4640469087542431</v>
      </c>
      <c r="M322">
        <v>7.8798477522888586</v>
      </c>
      <c r="N322">
        <v>9.8240921715872851</v>
      </c>
      <c r="O322">
        <v>11.212838185371874</v>
      </c>
      <c r="P322">
        <v>11.459726365600247</v>
      </c>
      <c r="Q322">
        <v>10.523608682234338</v>
      </c>
      <c r="R322">
        <v>0.88468264581833145</v>
      </c>
      <c r="S322">
        <v>3.0140932002880363</v>
      </c>
      <c r="T322">
        <v>5.575558070157391</v>
      </c>
    </row>
    <row r="323" spans="2:20" x14ac:dyDescent="0.25">
      <c r="B323">
        <v>1.5399422521655439</v>
      </c>
      <c r="C323">
        <v>2.235055074323602</v>
      </c>
      <c r="D323">
        <v>0</v>
      </c>
      <c r="E323">
        <v>1.8714575981178483</v>
      </c>
      <c r="F323">
        <v>11.34638006630307</v>
      </c>
      <c r="G323">
        <v>11.496096674152497</v>
      </c>
      <c r="H323">
        <v>11.752753716180088</v>
      </c>
      <c r="I323">
        <v>10.341139985028338</v>
      </c>
      <c r="J323">
        <v>13.763233878729547</v>
      </c>
      <c r="K323">
        <v>13.838092182654261</v>
      </c>
      <c r="L323">
        <v>11.185969415035824</v>
      </c>
      <c r="M323">
        <v>12.533418885680675</v>
      </c>
      <c r="N323">
        <v>12.501336755427229</v>
      </c>
      <c r="O323">
        <v>14.105443268099668</v>
      </c>
      <c r="P323">
        <v>12.875628275050795</v>
      </c>
      <c r="Q323">
        <v>14.543899048230136</v>
      </c>
      <c r="R323">
        <v>0.18179873810287669</v>
      </c>
      <c r="S323">
        <v>4.5235803657362847</v>
      </c>
      <c r="T323">
        <v>6.1597690086621757</v>
      </c>
    </row>
    <row r="324" spans="2:20" x14ac:dyDescent="0.25">
      <c r="B324">
        <v>5.6711639606677338</v>
      </c>
      <c r="C324">
        <v>6.5172650354447743</v>
      </c>
      <c r="D324">
        <v>5.2938486165104051</v>
      </c>
      <c r="E324">
        <v>8.1294305968442711</v>
      </c>
      <c r="F324">
        <v>9.9474045277841299</v>
      </c>
      <c r="G324">
        <v>7.9922250171506972</v>
      </c>
      <c r="H324">
        <v>8.255202378230047</v>
      </c>
      <c r="I324">
        <v>9.5815229819345973</v>
      </c>
      <c r="J324">
        <v>10.850674594100159</v>
      </c>
      <c r="K324">
        <v>11.079350560256117</v>
      </c>
      <c r="L324">
        <v>10.770638005945575</v>
      </c>
      <c r="M324">
        <v>10.621998627944203</v>
      </c>
      <c r="N324">
        <v>18.042533729705006</v>
      </c>
      <c r="O324">
        <v>16.510404756460094</v>
      </c>
      <c r="P324">
        <v>20.249256803109994</v>
      </c>
      <c r="Q324">
        <v>20.91241710496227</v>
      </c>
      <c r="R324">
        <v>4.6421221129659278</v>
      </c>
      <c r="S324">
        <v>5.3853190029727873</v>
      </c>
      <c r="T324">
        <v>0</v>
      </c>
    </row>
    <row r="325" spans="2:20" x14ac:dyDescent="0.25">
      <c r="B325">
        <v>0.47720042417815484</v>
      </c>
      <c r="C325">
        <v>1.0922587486744433</v>
      </c>
      <c r="D325">
        <v>0</v>
      </c>
      <c r="E325">
        <v>0.94379639448568398</v>
      </c>
      <c r="F325">
        <v>6.3308589607635204</v>
      </c>
      <c r="G325">
        <v>6.4050901378579006</v>
      </c>
      <c r="H325">
        <v>4.6871686108165429</v>
      </c>
      <c r="I325">
        <v>5.079533404029692</v>
      </c>
      <c r="J325">
        <v>5.2704135737009539</v>
      </c>
      <c r="K325">
        <v>4.0827147401908803</v>
      </c>
      <c r="L325">
        <v>5.2279957582184515</v>
      </c>
      <c r="M325">
        <v>5.503711558854719</v>
      </c>
      <c r="N325">
        <v>10.212089077412513</v>
      </c>
      <c r="O325">
        <v>10.169671261930011</v>
      </c>
      <c r="P325">
        <v>6.3732767762460227</v>
      </c>
      <c r="Q325">
        <v>7.7730646871686115</v>
      </c>
      <c r="R325">
        <v>0.40296924708377524</v>
      </c>
      <c r="S325">
        <v>2.0254506892895017</v>
      </c>
      <c r="T325">
        <v>0.61505832449628839</v>
      </c>
    </row>
    <row r="326" spans="2:20" x14ac:dyDescent="0.25">
      <c r="B326">
        <v>2.3478260869565215</v>
      </c>
      <c r="C326">
        <v>2.0326086956521738</v>
      </c>
      <c r="D326">
        <v>0.34782608695652173</v>
      </c>
      <c r="E326">
        <v>1.8913043478260869</v>
      </c>
      <c r="F326">
        <v>9.4239130434782599</v>
      </c>
      <c r="G326">
        <v>8.3152173913043477</v>
      </c>
      <c r="H326">
        <v>8.7282608695652169</v>
      </c>
      <c r="I326">
        <v>8.8369565217391308</v>
      </c>
      <c r="J326">
        <v>12.282608695652174</v>
      </c>
      <c r="K326">
        <v>12.184782608695652</v>
      </c>
      <c r="L326">
        <v>11.152173913043478</v>
      </c>
      <c r="M326">
        <v>11.119565217391305</v>
      </c>
      <c r="N326">
        <v>13.717391304347826</v>
      </c>
      <c r="O326">
        <v>12.347826086956522</v>
      </c>
      <c r="P326">
        <v>14.228260869565219</v>
      </c>
      <c r="Q326">
        <v>15.032608695652176</v>
      </c>
      <c r="R326">
        <v>0</v>
      </c>
      <c r="S326">
        <v>4.4891304347826084</v>
      </c>
      <c r="T326">
        <v>4.2391304347826084</v>
      </c>
    </row>
    <row r="327" spans="2:20" x14ac:dyDescent="0.25">
      <c r="B327">
        <v>2.2801658302421992</v>
      </c>
      <c r="C327">
        <v>2.4001745581496836</v>
      </c>
      <c r="D327">
        <v>0</v>
      </c>
      <c r="E327">
        <v>4.7676194632336895</v>
      </c>
      <c r="F327">
        <v>6.2731835042548552</v>
      </c>
      <c r="G327">
        <v>6.1095352389264672</v>
      </c>
      <c r="H327">
        <v>4.7239799258127864</v>
      </c>
      <c r="I327">
        <v>7.9314859262491826</v>
      </c>
      <c r="J327">
        <v>8.5969888719179579</v>
      </c>
      <c r="K327">
        <v>8.2042330351298283</v>
      </c>
      <c r="L327">
        <v>6.9059567968579536</v>
      </c>
      <c r="M327">
        <v>6.5895701505564039</v>
      </c>
      <c r="N327">
        <v>12.884573423521712</v>
      </c>
      <c r="O327">
        <v>10.364390137464543</v>
      </c>
      <c r="P327">
        <v>11.640846607025965</v>
      </c>
      <c r="Q327">
        <v>11.171721579751255</v>
      </c>
      <c r="R327">
        <v>0.69823259873445342</v>
      </c>
      <c r="S327">
        <v>3.2511455378572989</v>
      </c>
      <c r="T327">
        <v>2.171066986689941</v>
      </c>
    </row>
    <row r="328" spans="2:20" x14ac:dyDescent="0.25">
      <c r="B328">
        <v>2.0798668885191347</v>
      </c>
      <c r="C328">
        <v>1.6430948419301163</v>
      </c>
      <c r="D328">
        <v>0.99833610648918469</v>
      </c>
      <c r="E328">
        <v>2.5582362728785357</v>
      </c>
      <c r="F328">
        <v>8.9122296173044937</v>
      </c>
      <c r="G328">
        <v>8.9434276206322796</v>
      </c>
      <c r="H328">
        <v>8.9538269550748755</v>
      </c>
      <c r="I328">
        <v>9.6401830282861898</v>
      </c>
      <c r="J328">
        <v>5.8132279534109816</v>
      </c>
      <c r="K328">
        <v>4.6381031613976704</v>
      </c>
      <c r="L328">
        <v>8.2258735440931776</v>
      </c>
      <c r="M328">
        <v>7.196339434276207</v>
      </c>
      <c r="N328">
        <v>9.2866056572379367</v>
      </c>
      <c r="O328">
        <v>8.7978369384359407</v>
      </c>
      <c r="P328">
        <v>11.200083194675541</v>
      </c>
      <c r="Q328">
        <v>13.373544093178037</v>
      </c>
      <c r="R328">
        <v>0</v>
      </c>
      <c r="S328">
        <v>2.4958402662229617</v>
      </c>
      <c r="T328">
        <v>3.6917637271214643</v>
      </c>
    </row>
    <row r="329" spans="2:20" x14ac:dyDescent="0.25">
      <c r="B329">
        <v>0.8310249307479225</v>
      </c>
      <c r="C329">
        <v>1.3518005540166205</v>
      </c>
      <c r="D329">
        <v>0.1329639889196676</v>
      </c>
      <c r="E329">
        <v>1.7174515235457064</v>
      </c>
      <c r="F329">
        <v>10.315789473684211</v>
      </c>
      <c r="G329">
        <v>8.0775623268698062</v>
      </c>
      <c r="H329">
        <v>9.1634349030470901</v>
      </c>
      <c r="I329">
        <v>10.193905817174516</v>
      </c>
      <c r="J329">
        <v>8.8864265927977844</v>
      </c>
      <c r="K329">
        <v>9.5290858725761769</v>
      </c>
      <c r="L329">
        <v>9.4626038781163437</v>
      </c>
      <c r="M329">
        <v>11.855955678670361</v>
      </c>
      <c r="N329">
        <v>15.512465373961218</v>
      </c>
      <c r="O329">
        <v>15.734072022160664</v>
      </c>
      <c r="P329">
        <v>12.997229916897506</v>
      </c>
      <c r="Q329">
        <v>11.922437673130194</v>
      </c>
      <c r="R329">
        <v>0</v>
      </c>
      <c r="S329">
        <v>1.706371191135734</v>
      </c>
      <c r="T329">
        <v>3.9002770083102498</v>
      </c>
    </row>
    <row r="330" spans="2:20" x14ac:dyDescent="0.25">
      <c r="B330">
        <v>2.147239263803681</v>
      </c>
      <c r="C330">
        <v>2.2787028921998247</v>
      </c>
      <c r="D330">
        <v>0</v>
      </c>
      <c r="E330">
        <v>1.1393514460999123</v>
      </c>
      <c r="F330">
        <v>11.05390008764242</v>
      </c>
      <c r="G330">
        <v>8.523225241016652</v>
      </c>
      <c r="H330">
        <v>9.4215600350569684</v>
      </c>
      <c r="I330">
        <v>7.3510078878177039</v>
      </c>
      <c r="J330">
        <v>13.047765118317264</v>
      </c>
      <c r="K330">
        <v>11.42638036809816</v>
      </c>
      <c r="L330">
        <v>9.2243645924627522</v>
      </c>
      <c r="M330">
        <v>11.152497808939527</v>
      </c>
      <c r="N330">
        <v>16.29053461875548</v>
      </c>
      <c r="O330">
        <v>15.392199824715162</v>
      </c>
      <c r="P330">
        <v>18.06529360210342</v>
      </c>
      <c r="Q330">
        <v>17.922874671340931</v>
      </c>
      <c r="R330">
        <v>0.76687116564417179</v>
      </c>
      <c r="S330">
        <v>1.8733567046450481</v>
      </c>
      <c r="T330">
        <v>2.6621384750219108</v>
      </c>
    </row>
    <row r="331" spans="2:20" x14ac:dyDescent="0.25">
      <c r="B331">
        <v>2.0696561700233671</v>
      </c>
      <c r="C331">
        <v>1.4020251474351841</v>
      </c>
      <c r="D331">
        <v>0.60086792032936465</v>
      </c>
      <c r="E331">
        <v>2.7484143763213531</v>
      </c>
      <c r="F331">
        <v>8.5122955379993321</v>
      </c>
      <c r="G331">
        <v>7.1659063091131641</v>
      </c>
      <c r="H331">
        <v>7.121397574273951</v>
      </c>
      <c r="I331">
        <v>8.6458217425169703</v>
      </c>
      <c r="J331">
        <v>6.2312228774897074</v>
      </c>
      <c r="K331">
        <v>7.2994325136308005</v>
      </c>
      <c r="L331">
        <v>9.8475575831756981</v>
      </c>
      <c r="M331">
        <v>11.116056526093246</v>
      </c>
      <c r="N331">
        <v>9.5693779904306222</v>
      </c>
      <c r="O331">
        <v>8.7014576610659837</v>
      </c>
      <c r="P331">
        <v>13.931234004673417</v>
      </c>
      <c r="Q331">
        <v>13.541782574830311</v>
      </c>
      <c r="R331">
        <v>0</v>
      </c>
      <c r="S331">
        <v>2.0696561700233671</v>
      </c>
      <c r="T331">
        <v>6.1644597752308892</v>
      </c>
    </row>
    <row r="332" spans="2:20" x14ac:dyDescent="0.25">
      <c r="B332">
        <v>0.21310004486316736</v>
      </c>
      <c r="C332">
        <v>1.0879318079856437</v>
      </c>
      <c r="D332">
        <v>0.3364737550471063</v>
      </c>
      <c r="E332">
        <v>0.13458950201884254</v>
      </c>
      <c r="F332">
        <v>8.9838492597577382</v>
      </c>
      <c r="G332">
        <v>6.9762225213100049</v>
      </c>
      <c r="H332">
        <v>8.804396590399282</v>
      </c>
      <c r="I332">
        <v>8.1763122476446828</v>
      </c>
      <c r="J332">
        <v>5.8995065051592643</v>
      </c>
      <c r="K332">
        <v>8.187528039479588</v>
      </c>
      <c r="L332">
        <v>7.1332436069986542</v>
      </c>
      <c r="M332">
        <v>7.7949753252579637</v>
      </c>
      <c r="N332">
        <v>6.9874383131449083</v>
      </c>
      <c r="O332">
        <v>8.5240017945266935</v>
      </c>
      <c r="P332">
        <v>10.655002243158366</v>
      </c>
      <c r="Q332">
        <v>9.8698968147151191</v>
      </c>
      <c r="R332">
        <v>0</v>
      </c>
      <c r="S332">
        <v>3.5666218034993271</v>
      </c>
      <c r="T332">
        <v>3.8021534320323012</v>
      </c>
    </row>
    <row r="333" spans="2:20" x14ac:dyDescent="0.25">
      <c r="B333">
        <v>1.8696758490983516</v>
      </c>
      <c r="C333">
        <v>1.4492753623188406</v>
      </c>
      <c r="D333">
        <v>0.26551609691337541</v>
      </c>
      <c r="E333">
        <v>2.566655603495962</v>
      </c>
      <c r="F333">
        <v>8.0097355902201564</v>
      </c>
      <c r="G333">
        <v>7.3238190065272715</v>
      </c>
      <c r="H333">
        <v>6.7927868127005198</v>
      </c>
      <c r="I333">
        <v>6.538333886491869</v>
      </c>
      <c r="J333">
        <v>5.3324482796769557</v>
      </c>
      <c r="K333">
        <v>9.7909060736807163</v>
      </c>
      <c r="L333">
        <v>5.2771324261533357</v>
      </c>
      <c r="M333">
        <v>5.2992587675627831</v>
      </c>
      <c r="N333">
        <v>14.55913264741675</v>
      </c>
      <c r="O333">
        <v>11.892908507578271</v>
      </c>
      <c r="P333">
        <v>10.930412656267286</v>
      </c>
      <c r="Q333">
        <v>13.353247040601838</v>
      </c>
      <c r="R333">
        <v>0</v>
      </c>
      <c r="S333">
        <v>0.76335877862595414</v>
      </c>
      <c r="T333">
        <v>1.9139285319172477</v>
      </c>
    </row>
    <row r="334" spans="2:20" x14ac:dyDescent="0.25">
      <c r="B334">
        <v>1.992966002344666</v>
      </c>
      <c r="C334">
        <v>1.8117872748587873</v>
      </c>
      <c r="D334">
        <v>0</v>
      </c>
      <c r="E334">
        <v>2.3446658851113718</v>
      </c>
      <c r="F334">
        <v>10.103378450389002</v>
      </c>
      <c r="G334">
        <v>8.0571245870190769</v>
      </c>
      <c r="H334">
        <v>9.357348396035384</v>
      </c>
      <c r="I334">
        <v>8.4088244697857828</v>
      </c>
      <c r="J334">
        <v>8.153042736864542</v>
      </c>
      <c r="K334">
        <v>6.533091761696685</v>
      </c>
      <c r="L334">
        <v>6.4371736118512199</v>
      </c>
      <c r="M334">
        <v>6.7142704891825638</v>
      </c>
      <c r="N334">
        <v>14.718107215176381</v>
      </c>
      <c r="O334">
        <v>11.6700415645316</v>
      </c>
      <c r="P334">
        <v>13.641692422466162</v>
      </c>
      <c r="Q334">
        <v>12.895662368112543</v>
      </c>
      <c r="R334">
        <v>1.0231269316849623</v>
      </c>
      <c r="S334">
        <v>3.0906959394649896</v>
      </c>
      <c r="T334">
        <v>4.4228924650964512</v>
      </c>
    </row>
    <row r="335" spans="2:20" x14ac:dyDescent="0.25">
      <c r="B335">
        <v>1.6297117516629711</v>
      </c>
      <c r="C335">
        <v>2.0620842572062084</v>
      </c>
      <c r="D335">
        <v>0.95343680709534373</v>
      </c>
      <c r="E335">
        <v>2.7605321507760534</v>
      </c>
      <c r="F335">
        <v>7.7161862527716192</v>
      </c>
      <c r="G335">
        <v>9.3126385809312637</v>
      </c>
      <c r="H335">
        <v>7.4722838137472287</v>
      </c>
      <c r="I335">
        <v>10.177383592017739</v>
      </c>
      <c r="J335">
        <v>9.8226164079822613</v>
      </c>
      <c r="K335">
        <v>11.286031042128602</v>
      </c>
      <c r="L335">
        <v>10.288248337028826</v>
      </c>
      <c r="M335">
        <v>11.507760532150776</v>
      </c>
      <c r="N335">
        <v>14.279379157427938</v>
      </c>
      <c r="O335">
        <v>12.627494456762751</v>
      </c>
      <c r="P335">
        <v>12.217294900221729</v>
      </c>
      <c r="Q335">
        <v>12.472283813747229</v>
      </c>
      <c r="R335">
        <v>0</v>
      </c>
      <c r="S335">
        <v>2.0842572062084259</v>
      </c>
      <c r="T335">
        <v>2.8381374722838135</v>
      </c>
    </row>
    <row r="336" spans="2:20" x14ac:dyDescent="0.25">
      <c r="B336">
        <v>1.7188859878154918</v>
      </c>
      <c r="C336">
        <v>2.959094865100087</v>
      </c>
      <c r="D336">
        <v>0</v>
      </c>
      <c r="E336">
        <v>2.5130548302872064</v>
      </c>
      <c r="F336">
        <v>7.3215839860748479</v>
      </c>
      <c r="G336">
        <v>10.291557876414274</v>
      </c>
      <c r="H336">
        <v>7.2998259355961697</v>
      </c>
      <c r="I336">
        <v>8.5400348128807657</v>
      </c>
      <c r="J336">
        <v>5.4830287206266322</v>
      </c>
      <c r="K336">
        <v>7.6588337684943424</v>
      </c>
      <c r="L336">
        <v>6.4947780678851181</v>
      </c>
      <c r="M336">
        <v>8.4203655352480418</v>
      </c>
      <c r="N336">
        <v>13.859878154917318</v>
      </c>
      <c r="O336">
        <v>13.315926892950392</v>
      </c>
      <c r="P336">
        <v>13.94691035683203</v>
      </c>
      <c r="Q336">
        <v>13.283289817232378</v>
      </c>
      <c r="R336">
        <v>1.3598781549173193</v>
      </c>
      <c r="S336">
        <v>3.8620539599651873</v>
      </c>
      <c r="T336">
        <v>0.27197563098346389</v>
      </c>
    </row>
    <row r="337" spans="2:20" x14ac:dyDescent="0.25">
      <c r="B337">
        <v>1.5174182517631973</v>
      </c>
      <c r="C337">
        <v>2.0517204530882669</v>
      </c>
      <c r="D337">
        <v>1.2930113272066681</v>
      </c>
      <c r="E337">
        <v>4.6911733276341101</v>
      </c>
      <c r="F337">
        <v>8.7411840136781365</v>
      </c>
      <c r="G337">
        <v>11.316520624064971</v>
      </c>
      <c r="H337">
        <v>8.4526608249625994</v>
      </c>
      <c r="I337">
        <v>9.1793118187646936</v>
      </c>
      <c r="J337">
        <v>7.7046377431075026</v>
      </c>
      <c r="K337">
        <v>7.9931609318230388</v>
      </c>
      <c r="L337">
        <v>8.1641376362470606</v>
      </c>
      <c r="M337">
        <v>9.0724513784996788</v>
      </c>
      <c r="N337">
        <v>15.355845266082497</v>
      </c>
      <c r="O337">
        <v>15.024577901260953</v>
      </c>
      <c r="P337">
        <v>12.577473819192134</v>
      </c>
      <c r="Q337">
        <v>14.06283393887583</v>
      </c>
      <c r="R337">
        <v>0</v>
      </c>
      <c r="S337">
        <v>4.0927548621500316</v>
      </c>
      <c r="T337">
        <v>4.7018593716606114</v>
      </c>
    </row>
    <row r="338" spans="2:20" x14ac:dyDescent="0.25">
      <c r="B338">
        <v>0.42507970244420828</v>
      </c>
      <c r="C338">
        <v>2.0722635494155153</v>
      </c>
      <c r="D338">
        <v>1.3921360255047821</v>
      </c>
      <c r="E338">
        <v>3.7300743889479278</v>
      </c>
      <c r="F338">
        <v>12.582359192348566</v>
      </c>
      <c r="G338">
        <v>11.115834218916048</v>
      </c>
      <c r="H338">
        <v>12.051009564293306</v>
      </c>
      <c r="I338">
        <v>11.870350690754517</v>
      </c>
      <c r="J338">
        <v>10.563230605738577</v>
      </c>
      <c r="K338">
        <v>8.0127523910733256</v>
      </c>
      <c r="L338">
        <v>12.125398512221041</v>
      </c>
      <c r="M338">
        <v>10.244420828905419</v>
      </c>
      <c r="N338">
        <v>9.4261424017003179</v>
      </c>
      <c r="O338">
        <v>11.934112646121148</v>
      </c>
      <c r="P338">
        <v>13.517534537725822</v>
      </c>
      <c r="Q338">
        <v>12.380446333687567</v>
      </c>
      <c r="R338">
        <v>0</v>
      </c>
      <c r="S338">
        <v>5.132837407013815</v>
      </c>
      <c r="T338">
        <v>6.2167906482465467</v>
      </c>
    </row>
    <row r="339" spans="2:20" x14ac:dyDescent="0.25">
      <c r="B339">
        <v>0.44150110375275936</v>
      </c>
      <c r="C339">
        <v>5.2559655208661835E-2</v>
      </c>
      <c r="D339">
        <v>1.3139913802165459</v>
      </c>
      <c r="E339">
        <v>1.4821822768842636</v>
      </c>
      <c r="F339">
        <v>7.9890675917165987</v>
      </c>
      <c r="G339">
        <v>8.2203300746347097</v>
      </c>
      <c r="H339">
        <v>5.7184904867024073</v>
      </c>
      <c r="I339">
        <v>9.1664038683906242</v>
      </c>
      <c r="J339">
        <v>3.5109849679386103</v>
      </c>
      <c r="K339">
        <v>6.7276358667087148</v>
      </c>
      <c r="L339">
        <v>1.7344686218858405</v>
      </c>
      <c r="M339">
        <v>0.7568590350047304</v>
      </c>
      <c r="N339">
        <v>9.1033322821402294</v>
      </c>
      <c r="O339">
        <v>10.144013455271732</v>
      </c>
      <c r="P339">
        <v>8.1782823504677804</v>
      </c>
      <c r="Q339">
        <v>9.1453800063071586</v>
      </c>
      <c r="R339">
        <v>0</v>
      </c>
      <c r="S339">
        <v>3.4794491748134133</v>
      </c>
      <c r="T339">
        <v>3.7527593818984544</v>
      </c>
    </row>
    <row r="340" spans="2:20" x14ac:dyDescent="0.25">
      <c r="B340">
        <v>1.7927681555758128</v>
      </c>
      <c r="C340">
        <v>2.187784867821331</v>
      </c>
      <c r="D340">
        <v>1.6610959181606402</v>
      </c>
      <c r="E340">
        <v>3.1094905297275397</v>
      </c>
      <c r="F340">
        <v>10.007090043553124</v>
      </c>
      <c r="G340">
        <v>9.1360275498835222</v>
      </c>
      <c r="H340">
        <v>9.7943887369593838</v>
      </c>
      <c r="I340">
        <v>8.0016205813835715</v>
      </c>
      <c r="J340">
        <v>8.9131976096424594</v>
      </c>
      <c r="K340">
        <v>10.148890914615619</v>
      </c>
      <c r="L340">
        <v>6.6342550389952386</v>
      </c>
      <c r="M340">
        <v>7.6673756710219791</v>
      </c>
      <c r="N340">
        <v>11.637800060771802</v>
      </c>
      <c r="O340">
        <v>10.240048617441506</v>
      </c>
      <c r="P340">
        <v>13.288767345285121</v>
      </c>
      <c r="Q340">
        <v>11.50612782335663</v>
      </c>
      <c r="R340">
        <v>0</v>
      </c>
      <c r="S340">
        <v>4.0210675579864272</v>
      </c>
      <c r="T340">
        <v>3.646308113035551</v>
      </c>
    </row>
    <row r="341" spans="2:20" x14ac:dyDescent="0.25">
      <c r="B341">
        <v>1.6063805886317684</v>
      </c>
      <c r="C341">
        <v>0.89867445517861144</v>
      </c>
      <c r="D341">
        <v>3.3700292069197932E-2</v>
      </c>
      <c r="E341">
        <v>1.6400808807009659</v>
      </c>
      <c r="F341">
        <v>11.952370253875534</v>
      </c>
      <c r="G341">
        <v>6.7175915524601209</v>
      </c>
      <c r="H341">
        <v>9.6382835317906093</v>
      </c>
      <c r="I341">
        <v>11.649067625252753</v>
      </c>
      <c r="J341">
        <v>8.1779375421253651</v>
      </c>
      <c r="K341">
        <v>6.3019546169400131</v>
      </c>
      <c r="L341">
        <v>8.5823410469557402</v>
      </c>
      <c r="M341">
        <v>9.7955515614468656</v>
      </c>
      <c r="N341">
        <v>16.490676252527521</v>
      </c>
      <c r="O341">
        <v>15.636935520107842</v>
      </c>
      <c r="P341">
        <v>13.794652886991688</v>
      </c>
      <c r="Q341">
        <v>13.244214783194789</v>
      </c>
      <c r="R341">
        <v>0</v>
      </c>
      <c r="S341">
        <v>4.0889687710626825</v>
      </c>
      <c r="T341">
        <v>2.2579195686362614</v>
      </c>
    </row>
    <row r="342" spans="2:20" x14ac:dyDescent="0.25">
      <c r="B342">
        <v>2.0967051775780914</v>
      </c>
      <c r="C342">
        <v>3.3269148480958495</v>
      </c>
      <c r="D342">
        <v>0</v>
      </c>
      <c r="E342">
        <v>3.9366709456568247</v>
      </c>
      <c r="F342">
        <v>13.275566966195978</v>
      </c>
      <c r="G342">
        <v>13.58579375267437</v>
      </c>
      <c r="H342">
        <v>11.531878476679504</v>
      </c>
      <c r="I342">
        <v>13.617886178861788</v>
      </c>
      <c r="J342">
        <v>6.5789473684210522</v>
      </c>
      <c r="K342">
        <v>10.430038510911425</v>
      </c>
      <c r="L342">
        <v>9.7133076593923846</v>
      </c>
      <c r="M342">
        <v>8.5900727428326906</v>
      </c>
      <c r="N342">
        <v>16.014120667522462</v>
      </c>
      <c r="O342">
        <v>14.36670945656825</v>
      </c>
      <c r="P342">
        <v>11.253744116388532</v>
      </c>
      <c r="Q342">
        <v>14.388104407359863</v>
      </c>
      <c r="R342">
        <v>1.1767222935387249</v>
      </c>
      <c r="S342">
        <v>4.4608472400513479</v>
      </c>
      <c r="T342">
        <v>6.2901155327342746</v>
      </c>
    </row>
    <row r="343" spans="2:20" x14ac:dyDescent="0.25">
      <c r="B343">
        <v>0.99925587328585108</v>
      </c>
      <c r="C343">
        <v>1.4457319017752737</v>
      </c>
      <c r="D343">
        <v>0.61656213458063147</v>
      </c>
      <c r="E343">
        <v>3.3910917401934726</v>
      </c>
      <c r="F343">
        <v>8.1535027107473148</v>
      </c>
      <c r="G343">
        <v>4.5391729563091312</v>
      </c>
      <c r="H343">
        <v>7.271181035399171</v>
      </c>
      <c r="I343">
        <v>6.0061656213458061</v>
      </c>
      <c r="J343">
        <v>2.7638992239821412</v>
      </c>
      <c r="K343">
        <v>8.0046773679175072</v>
      </c>
      <c r="L343">
        <v>4.6773679175082385</v>
      </c>
      <c r="M343">
        <v>5.8360795152545979</v>
      </c>
      <c r="N343">
        <v>9.5886042308918888</v>
      </c>
      <c r="O343">
        <v>9.7374295737216965</v>
      </c>
      <c r="P343">
        <v>6.8140746252790469</v>
      </c>
      <c r="Q343">
        <v>6.0593175294993094</v>
      </c>
      <c r="R343">
        <v>0</v>
      </c>
      <c r="S343">
        <v>0.72286595088763683</v>
      </c>
      <c r="T343">
        <v>2.7426384607207397</v>
      </c>
    </row>
    <row r="344" spans="2:20" x14ac:dyDescent="0.25">
      <c r="B344">
        <v>0.55895947543803071</v>
      </c>
      <c r="C344">
        <v>1.6338815435880898</v>
      </c>
      <c r="D344">
        <v>0</v>
      </c>
      <c r="E344">
        <v>1.6231323229065893</v>
      </c>
      <c r="F344">
        <v>8.9218531656454907</v>
      </c>
      <c r="G344">
        <v>5.729334623239815</v>
      </c>
      <c r="H344">
        <v>7.5674513597764159</v>
      </c>
      <c r="I344">
        <v>9.9645275717510486</v>
      </c>
      <c r="J344">
        <v>5.6325916371063105</v>
      </c>
      <c r="K344">
        <v>6.847253574115876</v>
      </c>
      <c r="L344">
        <v>8.298398366118457</v>
      </c>
      <c r="M344">
        <v>8.3843921315704613</v>
      </c>
      <c r="N344">
        <v>10.759969902182091</v>
      </c>
      <c r="O344">
        <v>12.716328066215199</v>
      </c>
      <c r="P344">
        <v>10.523487047189079</v>
      </c>
      <c r="Q344">
        <v>9.1905836826830054</v>
      </c>
      <c r="R344">
        <v>9.6742986133505321E-2</v>
      </c>
      <c r="S344">
        <v>2.4293238740191336</v>
      </c>
      <c r="T344">
        <v>2.5045684187896375</v>
      </c>
    </row>
    <row r="345" spans="2:20" x14ac:dyDescent="0.25">
      <c r="B345">
        <v>0.84726867335562994</v>
      </c>
      <c r="C345">
        <v>2.0735785953177257</v>
      </c>
      <c r="D345">
        <v>0</v>
      </c>
      <c r="E345">
        <v>1.0033444816053512</v>
      </c>
      <c r="F345">
        <v>12.642140468227424</v>
      </c>
      <c r="G345">
        <v>10.80267558528428</v>
      </c>
      <c r="H345">
        <v>10.72463768115942</v>
      </c>
      <c r="I345">
        <v>10.32329988851728</v>
      </c>
      <c r="J345">
        <v>9.2530657748049059</v>
      </c>
      <c r="K345">
        <v>10.691192865105908</v>
      </c>
      <c r="L345">
        <v>12.61984392419175</v>
      </c>
      <c r="M345">
        <v>13.02118171683389</v>
      </c>
      <c r="N345">
        <v>12.329988851727983</v>
      </c>
      <c r="O345">
        <v>16.923076923076923</v>
      </c>
      <c r="P345">
        <v>14.604236343366777</v>
      </c>
      <c r="Q345">
        <v>18.127090301003346</v>
      </c>
      <c r="R345">
        <v>0.96989966555183948</v>
      </c>
      <c r="S345">
        <v>2.787068004459309</v>
      </c>
      <c r="T345">
        <v>3.6900780379041249</v>
      </c>
    </row>
    <row r="346" spans="2:20" x14ac:dyDescent="0.25">
      <c r="B346">
        <v>0.36398672519002251</v>
      </c>
      <c r="C346">
        <v>0.80291189380152017</v>
      </c>
      <c r="D346">
        <v>0.942083288727117</v>
      </c>
      <c r="E346">
        <v>2.9868322449416551</v>
      </c>
      <c r="F346">
        <v>3.2437640509581414</v>
      </c>
      <c r="G346">
        <v>4.6354780002141096</v>
      </c>
      <c r="H346">
        <v>2.9440102772722407</v>
      </c>
      <c r="I346">
        <v>3.8432715983299435</v>
      </c>
      <c r="J346">
        <v>7.076330157370732</v>
      </c>
      <c r="K346">
        <v>8.5322770581308216</v>
      </c>
      <c r="L346">
        <v>10.127395353816508</v>
      </c>
      <c r="M346">
        <v>11.701102665667488</v>
      </c>
      <c r="N346">
        <v>14.612996467187667</v>
      </c>
      <c r="O346">
        <v>14.184776790493522</v>
      </c>
      <c r="P346">
        <v>13.628091210791135</v>
      </c>
      <c r="Q346">
        <v>11.197944545551868</v>
      </c>
      <c r="R346">
        <v>0</v>
      </c>
      <c r="S346">
        <v>2.6228455197516327</v>
      </c>
      <c r="T346">
        <v>1.3595974735039076</v>
      </c>
    </row>
    <row r="347" spans="2:20" x14ac:dyDescent="0.25">
      <c r="B347">
        <v>0.9054537797431037</v>
      </c>
      <c r="C347">
        <v>0.18951358180669614</v>
      </c>
      <c r="D347">
        <v>0</v>
      </c>
      <c r="E347">
        <v>1.6213939776795114</v>
      </c>
      <c r="F347">
        <v>6.5066329753632344</v>
      </c>
      <c r="G347">
        <v>8.3175405348494422</v>
      </c>
      <c r="H347">
        <v>7.4857864813644976</v>
      </c>
      <c r="I347">
        <v>6.6645609602021487</v>
      </c>
      <c r="J347">
        <v>6.5066329753632344</v>
      </c>
      <c r="K347">
        <v>8.6228679722046753</v>
      </c>
      <c r="L347">
        <v>7.7489997894293534</v>
      </c>
      <c r="M347">
        <v>8.5491682459465146</v>
      </c>
      <c r="N347">
        <v>11.834070330595916</v>
      </c>
      <c r="O347">
        <v>16.624552537376289</v>
      </c>
      <c r="P347">
        <v>12.149926300273743</v>
      </c>
      <c r="Q347">
        <v>10.128448094335649</v>
      </c>
      <c r="R347">
        <v>0.33691303432301534</v>
      </c>
      <c r="S347">
        <v>3.6323436512950091</v>
      </c>
      <c r="T347">
        <v>2.8742893240682252</v>
      </c>
    </row>
    <row r="348" spans="2:20" x14ac:dyDescent="0.25">
      <c r="B348">
        <v>1.2973088881741182</v>
      </c>
      <c r="C348">
        <v>0.86844644580250874</v>
      </c>
      <c r="D348">
        <v>1.4902969872413423</v>
      </c>
      <c r="E348">
        <v>2.616060898466817</v>
      </c>
      <c r="F348">
        <v>8.0518923555269648</v>
      </c>
      <c r="G348">
        <v>7.7409670848075489</v>
      </c>
      <c r="H348">
        <v>8.2448804545941883</v>
      </c>
      <c r="I348">
        <v>9.5207462206497269</v>
      </c>
      <c r="J348">
        <v>9.0382759729816655</v>
      </c>
      <c r="K348">
        <v>10.818055108823845</v>
      </c>
      <c r="L348">
        <v>7.440763375147422</v>
      </c>
      <c r="M348">
        <v>8.5129194810764446</v>
      </c>
      <c r="N348">
        <v>11.793717165219256</v>
      </c>
      <c r="O348">
        <v>9.5207462206497269</v>
      </c>
      <c r="P348">
        <v>10.6465101318752</v>
      </c>
      <c r="Q348">
        <v>14.474107430041814</v>
      </c>
      <c r="R348">
        <v>0</v>
      </c>
      <c r="S348">
        <v>2.1764768950359175</v>
      </c>
      <c r="T348">
        <v>4.8461455987991853</v>
      </c>
    </row>
    <row r="349" spans="2:20" x14ac:dyDescent="0.25">
      <c r="B349">
        <v>1.9448213478064227</v>
      </c>
      <c r="C349">
        <v>2.3971053821800088</v>
      </c>
      <c r="D349">
        <v>0</v>
      </c>
      <c r="E349">
        <v>2.0465852555404793</v>
      </c>
      <c r="F349">
        <v>8.7856173677069194</v>
      </c>
      <c r="G349">
        <v>8.344640434192673</v>
      </c>
      <c r="H349">
        <v>7.700135685210312</v>
      </c>
      <c r="I349">
        <v>10.764360018091361</v>
      </c>
      <c r="J349">
        <v>7.1913161465400277</v>
      </c>
      <c r="K349">
        <v>7.2478516508367257</v>
      </c>
      <c r="L349">
        <v>4.3871551334237902</v>
      </c>
      <c r="M349">
        <v>5.0203527815468112</v>
      </c>
      <c r="N349">
        <v>12.731795567616464</v>
      </c>
      <c r="O349">
        <v>12.867480777928538</v>
      </c>
      <c r="P349">
        <v>12.132519222071462</v>
      </c>
      <c r="Q349">
        <v>15.728177295341474</v>
      </c>
      <c r="R349">
        <v>0.67842605156037994</v>
      </c>
      <c r="S349">
        <v>0.94979647218453189</v>
      </c>
      <c r="T349">
        <v>1.0741745816372681</v>
      </c>
    </row>
    <row r="350" spans="2:20" x14ac:dyDescent="0.25">
      <c r="B350">
        <v>0.3907900295732995</v>
      </c>
      <c r="C350">
        <v>1.5420363329108577</v>
      </c>
      <c r="D350">
        <v>0</v>
      </c>
      <c r="E350">
        <v>2.2074355724545835</v>
      </c>
      <c r="F350">
        <v>6.1681453316434309</v>
      </c>
      <c r="G350">
        <v>7.3405154203633289</v>
      </c>
      <c r="H350">
        <v>5.0908322771440639</v>
      </c>
      <c r="I350">
        <v>7.9847908745247151</v>
      </c>
      <c r="J350">
        <v>7.8263624841571611</v>
      </c>
      <c r="K350">
        <v>9.9704267004647225</v>
      </c>
      <c r="L350">
        <v>6.2632023658639628</v>
      </c>
      <c r="M350">
        <v>6.1998310097169416</v>
      </c>
      <c r="N350">
        <v>14.955640050697086</v>
      </c>
      <c r="O350">
        <v>14.427545416138571</v>
      </c>
      <c r="P350">
        <v>10.994930291508238</v>
      </c>
      <c r="Q350">
        <v>12.209547950992818</v>
      </c>
      <c r="R350">
        <v>1.0456273764258555</v>
      </c>
      <c r="S350">
        <v>2.2708069286016057</v>
      </c>
      <c r="T350">
        <v>0.55978031263202366</v>
      </c>
    </row>
    <row r="351" spans="2:20" x14ac:dyDescent="0.25">
      <c r="B351">
        <v>0.41081081081081083</v>
      </c>
      <c r="C351">
        <v>1.9459459459459458</v>
      </c>
      <c r="D351">
        <v>0.97297297297297292</v>
      </c>
      <c r="E351">
        <v>3.102702702702703</v>
      </c>
      <c r="F351">
        <v>7.275675675675676</v>
      </c>
      <c r="G351">
        <v>8.7675675675675677</v>
      </c>
      <c r="H351">
        <v>5.9135135135135135</v>
      </c>
      <c r="I351">
        <v>8.5081081081081074</v>
      </c>
      <c r="J351">
        <v>11.502702702702702</v>
      </c>
      <c r="K351">
        <v>9.9459459459459456</v>
      </c>
      <c r="L351">
        <v>10.335135135135134</v>
      </c>
      <c r="M351">
        <v>8.7027027027027017</v>
      </c>
      <c r="N351">
        <v>9.2324324324324323</v>
      </c>
      <c r="O351">
        <v>8.313513513513513</v>
      </c>
      <c r="P351">
        <v>15.070270270270269</v>
      </c>
      <c r="Q351">
        <v>15.675675675675677</v>
      </c>
      <c r="R351">
        <v>0</v>
      </c>
      <c r="S351">
        <v>3.0918918918918918</v>
      </c>
      <c r="T351">
        <v>5.0810810810810816</v>
      </c>
    </row>
    <row r="352" spans="2:20" x14ac:dyDescent="0.25">
      <c r="B352">
        <v>2.0396790013374946</v>
      </c>
      <c r="C352">
        <v>1.471243869817209</v>
      </c>
      <c r="D352">
        <v>1.7944716897012929</v>
      </c>
      <c r="E352">
        <v>5.0044583147570219</v>
      </c>
      <c r="F352">
        <v>6.0744538564422648</v>
      </c>
      <c r="G352">
        <v>9.0726705305394564</v>
      </c>
      <c r="H352">
        <v>7.2224699063753892</v>
      </c>
      <c r="I352">
        <v>7.3673651359786003</v>
      </c>
      <c r="J352">
        <v>8.1029870708872043</v>
      </c>
      <c r="K352">
        <v>10.098082924654481</v>
      </c>
      <c r="L352">
        <v>7.3339277753009355</v>
      </c>
      <c r="M352">
        <v>8.080695497102095</v>
      </c>
      <c r="N352">
        <v>14.088274632189032</v>
      </c>
      <c r="O352">
        <v>12.204636647347304</v>
      </c>
      <c r="P352">
        <v>11.502452073116363</v>
      </c>
      <c r="Q352">
        <v>12.550156041016496</v>
      </c>
      <c r="R352">
        <v>0</v>
      </c>
      <c r="S352">
        <v>1.0031208203299153</v>
      </c>
      <c r="T352">
        <v>2.6749888542131077</v>
      </c>
    </row>
    <row r="353" spans="2:20" x14ac:dyDescent="0.25">
      <c r="B353">
        <v>0.79356792314921165</v>
      </c>
      <c r="C353">
        <v>0.92930980474052427</v>
      </c>
      <c r="D353">
        <v>0</v>
      </c>
      <c r="E353">
        <v>1.9421530750757021</v>
      </c>
      <c r="F353">
        <v>5.6071838780411403</v>
      </c>
      <c r="G353">
        <v>7.2152030907382274</v>
      </c>
      <c r="H353">
        <v>5.5027670460478229</v>
      </c>
      <c r="I353">
        <v>4.3228568445233373</v>
      </c>
      <c r="J353">
        <v>5.0850997180745541</v>
      </c>
      <c r="K353">
        <v>5.6176255612404722</v>
      </c>
      <c r="L353">
        <v>9.2513313146079152</v>
      </c>
      <c r="M353">
        <v>8.9067557690299672</v>
      </c>
      <c r="N353">
        <v>10.399916466534405</v>
      </c>
      <c r="O353">
        <v>8.5099718074553614</v>
      </c>
      <c r="P353">
        <v>12.498694789600084</v>
      </c>
      <c r="Q353">
        <v>8.750130521039992</v>
      </c>
      <c r="R353">
        <v>0.64738435835856734</v>
      </c>
      <c r="S353">
        <v>0.93975148793985586</v>
      </c>
      <c r="T353">
        <v>2.0674532734676827</v>
      </c>
    </row>
    <row r="354" spans="2:20" x14ac:dyDescent="0.25">
      <c r="B354">
        <v>1.8197297009683941</v>
      </c>
      <c r="C354">
        <v>2.522081515377248</v>
      </c>
      <c r="D354">
        <v>1.6601042886027457</v>
      </c>
      <c r="E354">
        <v>2.8094072576354154</v>
      </c>
      <c r="F354">
        <v>8.3430882196445673</v>
      </c>
      <c r="G354">
        <v>8.6729807385335747</v>
      </c>
      <c r="H354">
        <v>7.5875279344471638</v>
      </c>
      <c r="I354">
        <v>5.6081728211131212</v>
      </c>
      <c r="J354">
        <v>5.7039480685325108</v>
      </c>
      <c r="K354">
        <v>7.6726614877088428</v>
      </c>
      <c r="L354">
        <v>8.0983292540172389</v>
      </c>
      <c r="M354">
        <v>9.1837820581036489</v>
      </c>
      <c r="N354">
        <v>13.376609556241354</v>
      </c>
      <c r="O354">
        <v>15.366606363733107</v>
      </c>
      <c r="P354">
        <v>9.8222837075662444</v>
      </c>
      <c r="Q354">
        <v>9.8329254017239549</v>
      </c>
      <c r="R354">
        <v>1.15994466319038</v>
      </c>
      <c r="S354">
        <v>2.4582313504309887</v>
      </c>
      <c r="T354">
        <v>0</v>
      </c>
    </row>
    <row r="355" spans="2:20" x14ac:dyDescent="0.25">
      <c r="B355">
        <v>1.4142538975501113</v>
      </c>
      <c r="C355">
        <v>0.51224944320712695</v>
      </c>
      <c r="D355">
        <v>0.22271714922048996</v>
      </c>
      <c r="E355">
        <v>1.8708240534521157</v>
      </c>
      <c r="F355">
        <v>11.202672605790646</v>
      </c>
      <c r="G355">
        <v>9.1759465478841875</v>
      </c>
      <c r="H355">
        <v>10.423162583518932</v>
      </c>
      <c r="I355">
        <v>12.538975501113587</v>
      </c>
      <c r="J355">
        <v>10.22271714922049</v>
      </c>
      <c r="K355">
        <v>12.149220489977729</v>
      </c>
      <c r="L355">
        <v>10.178173719376392</v>
      </c>
      <c r="M355">
        <v>9.7216035634743871</v>
      </c>
      <c r="N355">
        <v>18.195991091314031</v>
      </c>
      <c r="O355">
        <v>17.461024498886417</v>
      </c>
      <c r="P355">
        <v>11.982182628062361</v>
      </c>
      <c r="Q355">
        <v>15.30066815144766</v>
      </c>
      <c r="R355">
        <v>0</v>
      </c>
      <c r="S355">
        <v>3.6748329621380846</v>
      </c>
      <c r="T355">
        <v>5.8129175946547891</v>
      </c>
    </row>
    <row r="356" spans="2:20" x14ac:dyDescent="0.25">
      <c r="B356">
        <v>0.57070386810399498</v>
      </c>
      <c r="C356">
        <v>2.1982667512153879</v>
      </c>
      <c r="D356">
        <v>0.24307757345170153</v>
      </c>
      <c r="E356">
        <v>2.3145212428662019</v>
      </c>
      <c r="F356">
        <v>10.293806806172057</v>
      </c>
      <c r="G356">
        <v>9.3743394631156196</v>
      </c>
      <c r="H356">
        <v>9.3109279222151766</v>
      </c>
      <c r="I356">
        <v>9.680828577467766</v>
      </c>
      <c r="J356">
        <v>5.8444303529909112</v>
      </c>
      <c r="K356">
        <v>3.635595011625449</v>
      </c>
      <c r="L356">
        <v>6.076939336292539</v>
      </c>
      <c r="M356">
        <v>5.9712534347917989</v>
      </c>
      <c r="N356">
        <v>11.805115197632636</v>
      </c>
      <c r="O356">
        <v>10.896216444726274</v>
      </c>
      <c r="P356">
        <v>14.806594800253647</v>
      </c>
      <c r="Q356">
        <v>12.492073557387444</v>
      </c>
      <c r="R356">
        <v>0</v>
      </c>
      <c r="S356">
        <v>1.8917776368632424</v>
      </c>
      <c r="T356">
        <v>3.0648911435214541</v>
      </c>
    </row>
    <row r="357" spans="2:20" x14ac:dyDescent="0.25">
      <c r="B357">
        <v>1.5590666527152872</v>
      </c>
      <c r="C357">
        <v>1.6637019985351049</v>
      </c>
      <c r="D357">
        <v>0</v>
      </c>
      <c r="E357">
        <v>1.3916500994035785</v>
      </c>
      <c r="F357">
        <v>5.9014335042377315</v>
      </c>
      <c r="G357">
        <v>7.4605001569530192</v>
      </c>
      <c r="H357">
        <v>5.4410379826305322</v>
      </c>
      <c r="I357">
        <v>8.6533430992989437</v>
      </c>
      <c r="J357">
        <v>5.7863346238359314</v>
      </c>
      <c r="K357">
        <v>8.4336088730773255</v>
      </c>
      <c r="L357">
        <v>5.9432876425656591</v>
      </c>
      <c r="M357">
        <v>6.6234173903944749</v>
      </c>
      <c r="N357">
        <v>13.372397195772731</v>
      </c>
      <c r="O357">
        <v>12.796902793763735</v>
      </c>
      <c r="P357">
        <v>9.8985037145547761</v>
      </c>
      <c r="Q357">
        <v>11.311080883122319</v>
      </c>
      <c r="R357">
        <v>0.11509888040179973</v>
      </c>
      <c r="S357">
        <v>3.1181333054305744</v>
      </c>
      <c r="T357">
        <v>5.3991838443026055</v>
      </c>
    </row>
    <row r="358" spans="2:20" x14ac:dyDescent="0.25">
      <c r="B358">
        <v>0.39759295078444012</v>
      </c>
      <c r="C358">
        <v>1.4829142488716958</v>
      </c>
      <c r="D358">
        <v>0</v>
      </c>
      <c r="E358">
        <v>1.9557274876423811</v>
      </c>
      <c r="F358">
        <v>9.1876208897485494</v>
      </c>
      <c r="G358">
        <v>7.0169782935740388</v>
      </c>
      <c r="H358">
        <v>8.8222652052439283</v>
      </c>
      <c r="I358">
        <v>7.3930797335052656</v>
      </c>
      <c r="J358">
        <v>8.5858585858585847</v>
      </c>
      <c r="K358">
        <v>10.799484203739523</v>
      </c>
      <c r="L358">
        <v>6.3185041908446165</v>
      </c>
      <c r="M358">
        <v>7.6724693745970338</v>
      </c>
      <c r="N358">
        <v>15.635074145712444</v>
      </c>
      <c r="O358">
        <v>15.076294863528904</v>
      </c>
      <c r="P358">
        <v>13.292499462712229</v>
      </c>
      <c r="Q358">
        <v>13.507414571244357</v>
      </c>
      <c r="R358">
        <v>0.42983021706425961</v>
      </c>
      <c r="S358">
        <v>2.1061680636148719</v>
      </c>
      <c r="T358">
        <v>3.7932516655920914</v>
      </c>
    </row>
    <row r="359" spans="2:20" x14ac:dyDescent="0.25">
      <c r="B359">
        <v>0.78525466244955822</v>
      </c>
      <c r="C359">
        <v>1.145163049405606</v>
      </c>
      <c r="D359">
        <v>0</v>
      </c>
      <c r="E359">
        <v>1.9086050823426763</v>
      </c>
      <c r="F359">
        <v>8.0052350310829965</v>
      </c>
      <c r="G359">
        <v>7.2854182571709014</v>
      </c>
      <c r="H359">
        <v>7.7107645326644132</v>
      </c>
      <c r="I359">
        <v>7.590795070345731</v>
      </c>
      <c r="J359">
        <v>5.7803468208092488</v>
      </c>
      <c r="K359">
        <v>8.3324244737703133</v>
      </c>
      <c r="L359">
        <v>6.96913512923983</v>
      </c>
      <c r="M359">
        <v>7.2636056276584151</v>
      </c>
      <c r="N359">
        <v>16.10862689497219</v>
      </c>
      <c r="O359">
        <v>15.334278547278874</v>
      </c>
      <c r="P359">
        <v>13.54564292725488</v>
      </c>
      <c r="Q359">
        <v>14.407241792998146</v>
      </c>
      <c r="R359">
        <v>0.68709782964336352</v>
      </c>
      <c r="S359">
        <v>2.3012324135674556</v>
      </c>
      <c r="T359">
        <v>3.5663649252917442</v>
      </c>
    </row>
    <row r="360" spans="2:20" x14ac:dyDescent="0.25">
      <c r="B360">
        <v>0.79736338507335747</v>
      </c>
      <c r="C360">
        <v>1.8073570061662769</v>
      </c>
      <c r="D360">
        <v>2.4027216670210501</v>
      </c>
      <c r="E360">
        <v>2.5196682968318096</v>
      </c>
      <c r="F360">
        <v>7.431426748883692</v>
      </c>
      <c r="G360">
        <v>8.5158409525834582</v>
      </c>
      <c r="H360">
        <v>10.025515628322347</v>
      </c>
      <c r="I360">
        <v>8.0799489687433557</v>
      </c>
      <c r="J360">
        <v>4.7097597278332977</v>
      </c>
      <c r="K360">
        <v>8.1968955985541143</v>
      </c>
      <c r="L360">
        <v>4.4971294918137357</v>
      </c>
      <c r="M360">
        <v>4.0506059961726555</v>
      </c>
      <c r="N360">
        <v>10.099936210929194</v>
      </c>
      <c r="O360">
        <v>11.482032745056348</v>
      </c>
      <c r="P360">
        <v>7.7291090793110779</v>
      </c>
      <c r="Q360">
        <v>10.216882840739954</v>
      </c>
      <c r="R360">
        <v>0</v>
      </c>
      <c r="S360">
        <v>3.7529236657452691</v>
      </c>
      <c r="T360">
        <v>4.5609185626196043</v>
      </c>
    </row>
    <row r="361" spans="2:20" x14ac:dyDescent="0.25">
      <c r="B361">
        <v>0.89118714930135323</v>
      </c>
      <c r="C361">
        <v>1.3752888106502366</v>
      </c>
      <c r="D361">
        <v>0.1320277258224227</v>
      </c>
      <c r="E361">
        <v>1.6063373308394764</v>
      </c>
      <c r="F361">
        <v>9.3849708438772144</v>
      </c>
      <c r="G361">
        <v>11.651446803828804</v>
      </c>
      <c r="H361">
        <v>10.76025965452745</v>
      </c>
      <c r="I361">
        <v>9.0879084607767631</v>
      </c>
      <c r="J361">
        <v>6.0842776983166464</v>
      </c>
      <c r="K361">
        <v>10.683243481131036</v>
      </c>
      <c r="L361">
        <v>7.0854879524700181</v>
      </c>
      <c r="M361">
        <v>7.0414787105292111</v>
      </c>
      <c r="N361">
        <v>10.133127956870942</v>
      </c>
      <c r="O361">
        <v>11.288370557817142</v>
      </c>
      <c r="P361">
        <v>11.816481461106832</v>
      </c>
      <c r="Q361">
        <v>12.102541533722082</v>
      </c>
      <c r="R361">
        <v>0</v>
      </c>
      <c r="S361">
        <v>1.7163604356914952</v>
      </c>
      <c r="T361">
        <v>5.0170535812520631</v>
      </c>
    </row>
    <row r="362" spans="2:20" x14ac:dyDescent="0.25">
      <c r="B362">
        <v>1.9508057675996608</v>
      </c>
      <c r="C362">
        <v>2.7141645462256148</v>
      </c>
      <c r="D362">
        <v>0.99660729431721806</v>
      </c>
      <c r="E362">
        <v>2.5127226463104324</v>
      </c>
      <c r="F362">
        <v>4.6225614927905001</v>
      </c>
      <c r="G362">
        <v>6.1916878710771837</v>
      </c>
      <c r="H362">
        <v>4.0394402035623411</v>
      </c>
      <c r="I362">
        <v>6.4249363867684481</v>
      </c>
      <c r="J362">
        <v>6.1068702290076331</v>
      </c>
      <c r="K362">
        <v>6.0008481764206953</v>
      </c>
      <c r="L362">
        <v>6.1174724342663271</v>
      </c>
      <c r="M362">
        <v>7.0292620865139943</v>
      </c>
      <c r="N362">
        <v>11.238337574215437</v>
      </c>
      <c r="O362">
        <v>12.902883799830365</v>
      </c>
      <c r="P362">
        <v>10.708227311280746</v>
      </c>
      <c r="Q362">
        <v>14.450805767599661</v>
      </c>
      <c r="R362">
        <v>0</v>
      </c>
      <c r="S362">
        <v>2.1204410517387617</v>
      </c>
      <c r="T362">
        <v>4.1136556403731976</v>
      </c>
    </row>
    <row r="363" spans="2:20" x14ac:dyDescent="0.25">
      <c r="B363">
        <v>2.1542582877553298</v>
      </c>
      <c r="C363">
        <v>1.7301038062283738</v>
      </c>
      <c r="D363">
        <v>1.5403504855452617</v>
      </c>
      <c r="E363">
        <v>1.8305614465900213</v>
      </c>
      <c r="F363">
        <v>9.7220671949994433</v>
      </c>
      <c r="G363">
        <v>9.2755887933921208</v>
      </c>
      <c r="H363">
        <v>8.6840049112624182</v>
      </c>
      <c r="I363">
        <v>6.373479182944525</v>
      </c>
      <c r="J363">
        <v>7.2887599062395347</v>
      </c>
      <c r="K363">
        <v>7.4561893068422815</v>
      </c>
      <c r="L363">
        <v>8.6393570711016867</v>
      </c>
      <c r="M363">
        <v>8.6170331510213192</v>
      </c>
      <c r="N363">
        <v>16.709454180154033</v>
      </c>
      <c r="O363">
        <v>15.570934256055363</v>
      </c>
      <c r="P363">
        <v>15.704877776537559</v>
      </c>
      <c r="Q363">
        <v>16.296461658667262</v>
      </c>
      <c r="R363">
        <v>0</v>
      </c>
      <c r="S363">
        <v>3.1253488112512557</v>
      </c>
      <c r="T363">
        <v>2.9021096104475945</v>
      </c>
    </row>
    <row r="364" spans="2:20" x14ac:dyDescent="0.25">
      <c r="B364">
        <v>0</v>
      </c>
      <c r="C364">
        <v>1.3677012098895318</v>
      </c>
      <c r="D364">
        <v>0.31562335612835346</v>
      </c>
      <c r="E364">
        <v>2.3566543924250394</v>
      </c>
      <c r="F364">
        <v>9.1741188847974744</v>
      </c>
      <c r="G364">
        <v>9.3529721199368758</v>
      </c>
      <c r="H364">
        <v>8.6796422935297208</v>
      </c>
      <c r="I364">
        <v>6.7859021567596001</v>
      </c>
      <c r="J364">
        <v>6.1230931088900578</v>
      </c>
      <c r="K364">
        <v>9.2793266701735924</v>
      </c>
      <c r="L364">
        <v>7.9537085744345077</v>
      </c>
      <c r="M364">
        <v>7.2698579694897418</v>
      </c>
      <c r="N364">
        <v>11.709626512361915</v>
      </c>
      <c r="O364">
        <v>11.825355076275644</v>
      </c>
      <c r="P364">
        <v>16.528143082588112</v>
      </c>
      <c r="Q364">
        <v>12.498684902682799</v>
      </c>
      <c r="R364">
        <v>1.2414518674381905</v>
      </c>
      <c r="S364">
        <v>2.1988427143608624</v>
      </c>
      <c r="T364">
        <v>0.98895318253550757</v>
      </c>
    </row>
    <row r="365" spans="2:20" x14ac:dyDescent="0.25">
      <c r="B365">
        <v>0.36116422349691946</v>
      </c>
      <c r="C365">
        <v>0.76481835564053535</v>
      </c>
      <c r="D365">
        <v>1.0197578075207139</v>
      </c>
      <c r="E365">
        <v>1.9545357977480349</v>
      </c>
      <c r="F365">
        <v>7.9137454854472056</v>
      </c>
      <c r="G365">
        <v>3.1548757170172079</v>
      </c>
      <c r="H365">
        <v>5.2475037178670068</v>
      </c>
      <c r="I365">
        <v>7.5313363076269386</v>
      </c>
      <c r="J365">
        <v>3.3779477374123643</v>
      </c>
      <c r="K365">
        <v>8.8697684299978743</v>
      </c>
      <c r="L365">
        <v>6.2778840025493938</v>
      </c>
      <c r="M365">
        <v>6.8621202464414708</v>
      </c>
      <c r="N365">
        <v>11.589122583386446</v>
      </c>
      <c r="O365">
        <v>10.77119184193754</v>
      </c>
      <c r="P365">
        <v>10.35691523263225</v>
      </c>
      <c r="Q365">
        <v>11.142978542596135</v>
      </c>
      <c r="R365">
        <v>0</v>
      </c>
      <c r="S365">
        <v>2.2838325897599319</v>
      </c>
      <c r="T365">
        <v>0.30805183768854899</v>
      </c>
    </row>
    <row r="366" spans="2:20" x14ac:dyDescent="0.25">
      <c r="B366">
        <v>0.63277563277563276</v>
      </c>
      <c r="C366">
        <v>0.70785070785070792</v>
      </c>
      <c r="D366">
        <v>1.3299013299013298</v>
      </c>
      <c r="E366">
        <v>1.0617760617760617</v>
      </c>
      <c r="F366">
        <v>5.3303303303303302</v>
      </c>
      <c r="G366">
        <v>7.7327327327327335</v>
      </c>
      <c r="H366">
        <v>7.2930072930072933</v>
      </c>
      <c r="I366">
        <v>5.019305019305019</v>
      </c>
      <c r="J366">
        <v>11.014586014586014</v>
      </c>
      <c r="K366">
        <v>4.987129987129987</v>
      </c>
      <c r="L366">
        <v>6.0596310596310596</v>
      </c>
      <c r="M366">
        <v>5.5877305877305874</v>
      </c>
      <c r="N366">
        <v>14.06048906048906</v>
      </c>
      <c r="O366">
        <v>13.87816387816388</v>
      </c>
      <c r="P366">
        <v>13.374088374088375</v>
      </c>
      <c r="Q366">
        <v>14.63963963963964</v>
      </c>
      <c r="R366">
        <v>0</v>
      </c>
      <c r="S366">
        <v>2.7670527670527671</v>
      </c>
      <c r="T366">
        <v>0.63277563277563276</v>
      </c>
    </row>
    <row r="367" spans="2:20" x14ac:dyDescent="0.25">
      <c r="B367">
        <v>0.58763702113233141</v>
      </c>
      <c r="C367">
        <v>1.717708215617584</v>
      </c>
      <c r="D367">
        <v>0</v>
      </c>
      <c r="E367">
        <v>2.1810374053565376</v>
      </c>
      <c r="F367">
        <v>15.199457565826647</v>
      </c>
      <c r="G367">
        <v>12.21606961238558</v>
      </c>
      <c r="H367">
        <v>13.933777828003164</v>
      </c>
      <c r="I367">
        <v>13.4252457904848</v>
      </c>
      <c r="J367">
        <v>10.690473499830491</v>
      </c>
      <c r="K367">
        <v>12.634195954345124</v>
      </c>
      <c r="L367">
        <v>11.594530455418692</v>
      </c>
      <c r="M367">
        <v>11.775341846536332</v>
      </c>
      <c r="N367">
        <v>17.482201378686856</v>
      </c>
      <c r="O367">
        <v>14.645722680528872</v>
      </c>
      <c r="P367">
        <v>15.900101706407504</v>
      </c>
      <c r="Q367">
        <v>16.160018081139114</v>
      </c>
      <c r="R367">
        <v>0.4407277658492485</v>
      </c>
      <c r="S367">
        <v>4.9271104079557011</v>
      </c>
      <c r="T367">
        <v>6.9951406938637133</v>
      </c>
    </row>
    <row r="368" spans="2:20" x14ac:dyDescent="0.25">
      <c r="B368">
        <v>1.1753288764287253</v>
      </c>
      <c r="C368">
        <v>1.6174250593055857</v>
      </c>
      <c r="D368">
        <v>0.40974768169074838</v>
      </c>
      <c r="E368">
        <v>2.4153547552296746</v>
      </c>
      <c r="F368">
        <v>5.2512400258788015</v>
      </c>
      <c r="G368">
        <v>6.8039680828121636</v>
      </c>
      <c r="H368">
        <v>5.6825533750269575</v>
      </c>
      <c r="I368">
        <v>5.1110631874056507</v>
      </c>
      <c r="J368">
        <v>7.6018977787362525</v>
      </c>
      <c r="K368">
        <v>8.5400043131334904</v>
      </c>
      <c r="L368">
        <v>6.9549277550140172</v>
      </c>
      <c r="M368">
        <v>7.5048522751779174</v>
      </c>
      <c r="N368">
        <v>15.268492559844727</v>
      </c>
      <c r="O368">
        <v>13.381496657321545</v>
      </c>
      <c r="P368">
        <v>16.551649773560491</v>
      </c>
      <c r="Q368">
        <v>14.707785205952122</v>
      </c>
      <c r="R368">
        <v>0</v>
      </c>
      <c r="S368">
        <v>4.6042700021565661</v>
      </c>
      <c r="T368">
        <v>2.7280569333620877</v>
      </c>
    </row>
    <row r="369" spans="2:20" x14ac:dyDescent="0.25">
      <c r="B369">
        <v>1.4046751018657515</v>
      </c>
      <c r="C369">
        <v>1.533347630280935</v>
      </c>
      <c r="D369">
        <v>0</v>
      </c>
      <c r="E369">
        <v>1.8657516620201586</v>
      </c>
      <c r="F369">
        <v>7.5702337550932874</v>
      </c>
      <c r="G369">
        <v>7.3021659875616551</v>
      </c>
      <c r="H369">
        <v>8.503109586103367</v>
      </c>
      <c r="I369">
        <v>6.7981985846021873</v>
      </c>
      <c r="J369">
        <v>6.0261634141110871</v>
      </c>
      <c r="K369">
        <v>8.0420330259489603</v>
      </c>
      <c r="L369">
        <v>9.2536993351919374</v>
      </c>
      <c r="M369">
        <v>9.8756165558653226</v>
      </c>
      <c r="N369">
        <v>11.591250268067768</v>
      </c>
      <c r="O369">
        <v>14.818786189148616</v>
      </c>
      <c r="P369">
        <v>11.752090928586746</v>
      </c>
      <c r="Q369">
        <v>13.885910358138537</v>
      </c>
      <c r="R369">
        <v>0.58974908856959041</v>
      </c>
      <c r="S369">
        <v>2.7879047823289729</v>
      </c>
      <c r="T369">
        <v>4.2998069912073769</v>
      </c>
    </row>
    <row r="370" spans="2:20" x14ac:dyDescent="0.25">
      <c r="B370">
        <v>2.8770053475935828</v>
      </c>
      <c r="C370">
        <v>1.3903743315508021</v>
      </c>
      <c r="D370">
        <v>2.1283422459893049</v>
      </c>
      <c r="E370">
        <v>2.5882352941176472</v>
      </c>
      <c r="F370">
        <v>8.3529411764705888</v>
      </c>
      <c r="G370">
        <v>9.0481283422459899</v>
      </c>
      <c r="H370">
        <v>7.3048128342245988</v>
      </c>
      <c r="I370">
        <v>7.2406417112299462</v>
      </c>
      <c r="J370">
        <v>7.0374331550802136</v>
      </c>
      <c r="K370">
        <v>9.1229946524064172</v>
      </c>
      <c r="L370">
        <v>5.6256684491978612</v>
      </c>
      <c r="M370">
        <v>5.0695187165775399</v>
      </c>
      <c r="N370">
        <v>10.363636363636363</v>
      </c>
      <c r="O370">
        <v>11.839572192513369</v>
      </c>
      <c r="P370">
        <v>13.732620320855615</v>
      </c>
      <c r="Q370">
        <v>16.438502673796794</v>
      </c>
      <c r="R370">
        <v>0</v>
      </c>
      <c r="S370">
        <v>3.9679144385026741</v>
      </c>
      <c r="T370">
        <v>6.6631016042780749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cols>
    <col min="1" max="1" width="14" customWidth="1"/>
  </cols>
  <sheetData>
    <row r="1" spans="1:17" x14ac:dyDescent="0.25">
      <c r="A1" t="s">
        <v>103</v>
      </c>
    </row>
    <row r="2" spans="1:17" x14ac:dyDescent="0.25">
      <c r="B2">
        <v>0</v>
      </c>
      <c r="C2">
        <v>32.819518798843148</v>
      </c>
      <c r="D2">
        <v>11.328371695345064</v>
      </c>
      <c r="E2">
        <v>17.7239295395587</v>
      </c>
      <c r="F2">
        <v>48.271685305195795</v>
      </c>
      <c r="G2">
        <v>45.450644332818385</v>
      </c>
      <c r="H2">
        <v>29.155128915143685</v>
      </c>
      <c r="I2">
        <v>28.267410264631486</v>
      </c>
      <c r="J2">
        <v>19.442528233080395</v>
      </c>
      <c r="K2">
        <v>30.100333906577408</v>
      </c>
      <c r="L2">
        <v>29.262004929251319</v>
      </c>
      <c r="M2">
        <v>29.092460706871481</v>
      </c>
      <c r="N2">
        <v>36.938293675854766</v>
      </c>
      <c r="O2">
        <v>38.030858020073261</v>
      </c>
      <c r="P2">
        <v>21.198857398249178</v>
      </c>
      <c r="Q2">
        <v>20.805683213016852</v>
      </c>
    </row>
    <row r="3" spans="1:17" x14ac:dyDescent="0.25">
      <c r="B3">
        <v>0</v>
      </c>
      <c r="C3">
        <v>26.391201427582946</v>
      </c>
      <c r="D3">
        <v>10.332495720892968</v>
      </c>
      <c r="E3">
        <v>15.909974871626789</v>
      </c>
      <c r="F3">
        <v>38.825740194471756</v>
      </c>
      <c r="G3">
        <v>36.497905968899083</v>
      </c>
      <c r="H3">
        <v>21.41432681452347</v>
      </c>
      <c r="I3">
        <v>19.795331221093264</v>
      </c>
      <c r="J3">
        <v>16.995666266069414</v>
      </c>
      <c r="K3">
        <v>18.536727484613426</v>
      </c>
      <c r="L3">
        <v>22.488218798936597</v>
      </c>
      <c r="M3">
        <v>19.026184493244475</v>
      </c>
      <c r="N3">
        <v>19.31053570778251</v>
      </c>
      <c r="O3">
        <v>19.478495211041917</v>
      </c>
      <c r="P3">
        <v>15.309370333952439</v>
      </c>
      <c r="Q3">
        <v>17.178921300848536</v>
      </c>
    </row>
    <row r="4" spans="1:17" x14ac:dyDescent="0.25">
      <c r="B4">
        <v>0</v>
      </c>
      <c r="C4">
        <v>27.061473211554521</v>
      </c>
      <c r="D4">
        <v>11.521798824515301</v>
      </c>
      <c r="E4">
        <v>16.857150580699685</v>
      </c>
      <c r="F4">
        <v>40.566031024714775</v>
      </c>
      <c r="G4">
        <v>38.474999964430992</v>
      </c>
      <c r="H4">
        <v>21.496061087643469</v>
      </c>
      <c r="I4">
        <v>21.859860939391826</v>
      </c>
      <c r="J4">
        <v>13.196672447816704</v>
      </c>
      <c r="K4">
        <v>19.387103245458903</v>
      </c>
      <c r="L4">
        <v>17.158348971842148</v>
      </c>
      <c r="M4">
        <v>18.697918074606715</v>
      </c>
      <c r="N4">
        <v>19.756736415127357</v>
      </c>
      <c r="O4">
        <v>22.746667539293085</v>
      </c>
      <c r="P4">
        <v>23.780445295571372</v>
      </c>
      <c r="Q4">
        <v>20.131776074575413</v>
      </c>
    </row>
    <row r="5" spans="1:17" x14ac:dyDescent="0.25">
      <c r="B5">
        <v>0</v>
      </c>
      <c r="C5">
        <v>31.701097415247574</v>
      </c>
      <c r="D5">
        <v>16.237801967104229</v>
      </c>
      <c r="E5">
        <v>17.103191429427099</v>
      </c>
      <c r="F5">
        <v>47.416730171061566</v>
      </c>
      <c r="G5">
        <v>45.28624420676833</v>
      </c>
      <c r="H5">
        <v>24.501329885810698</v>
      </c>
      <c r="I5">
        <v>24.860562139915253</v>
      </c>
      <c r="J5">
        <v>16.116525869763112</v>
      </c>
      <c r="K5">
        <v>24.322084406977677</v>
      </c>
      <c r="L5">
        <v>27.633900375689034</v>
      </c>
      <c r="M5">
        <v>23.709773548763962</v>
      </c>
      <c r="N5">
        <v>25.068421661274972</v>
      </c>
      <c r="O5">
        <v>26.375475541665306</v>
      </c>
      <c r="P5">
        <v>27.972672848090568</v>
      </c>
      <c r="Q5">
        <v>26.800534919510032</v>
      </c>
    </row>
    <row r="6" spans="1:17" x14ac:dyDescent="0.25">
      <c r="B6">
        <v>0</v>
      </c>
      <c r="C6">
        <v>26.771276906025783</v>
      </c>
      <c r="D6">
        <v>11.85819284839293</v>
      </c>
      <c r="E6">
        <v>15.990345913784051</v>
      </c>
      <c r="F6">
        <v>42.549728752260393</v>
      </c>
      <c r="G6">
        <v>41.310301580820159</v>
      </c>
      <c r="H6">
        <v>21.196115032374728</v>
      </c>
      <c r="I6">
        <v>20.224581461821149</v>
      </c>
      <c r="J6">
        <v>14.371609403254974</v>
      </c>
      <c r="K6">
        <v>23.40153415388205</v>
      </c>
      <c r="L6">
        <v>15.851659569503587</v>
      </c>
      <c r="M6">
        <v>19.923875634369715</v>
      </c>
      <c r="N6">
        <v>21.115907367438606</v>
      </c>
      <c r="O6">
        <v>21.487050107915767</v>
      </c>
      <c r="P6">
        <v>26.101324155632039</v>
      </c>
      <c r="Q6">
        <v>26.249927083940968</v>
      </c>
    </row>
    <row r="7" spans="1:17" x14ac:dyDescent="0.25">
      <c r="B7">
        <v>0</v>
      </c>
      <c r="C7">
        <v>23.570679874896136</v>
      </c>
      <c r="D7">
        <v>13.48379278578996</v>
      </c>
      <c r="E7">
        <v>13.396750515975853</v>
      </c>
      <c r="F7">
        <v>39.235184827276818</v>
      </c>
      <c r="G7">
        <v>37.041211763826247</v>
      </c>
      <c r="H7">
        <v>16.73073748926079</v>
      </c>
      <c r="I7">
        <v>16.218500079706455</v>
      </c>
      <c r="J7">
        <v>9.9815052810816383</v>
      </c>
      <c r="K7">
        <v>23.920823981344459</v>
      </c>
      <c r="L7">
        <v>21.677193091354884</v>
      </c>
      <c r="M7">
        <v>19.810510248275026</v>
      </c>
      <c r="N7">
        <v>19.006109887691487</v>
      </c>
      <c r="O7">
        <v>20.101967832449979</v>
      </c>
      <c r="P7">
        <v>22.666117421009492</v>
      </c>
      <c r="Q7">
        <v>23.100623403225782</v>
      </c>
    </row>
    <row r="8" spans="1:17" x14ac:dyDescent="0.25">
      <c r="B8">
        <v>0</v>
      </c>
      <c r="C8">
        <v>33.092072550527988</v>
      </c>
      <c r="D8">
        <v>11.867823952676817</v>
      </c>
      <c r="E8">
        <v>17.443925381954259</v>
      </c>
      <c r="F8">
        <v>52.1609943430417</v>
      </c>
      <c r="G8">
        <v>50.510607363567253</v>
      </c>
      <c r="H8">
        <v>27.134054647154215</v>
      </c>
      <c r="I8">
        <v>26.203218254609979</v>
      </c>
      <c r="J8">
        <v>15.065222023900384</v>
      </c>
      <c r="K8">
        <v>30.84772761964928</v>
      </c>
      <c r="L8">
        <v>19.405497964976128</v>
      </c>
      <c r="M8">
        <v>18.439598405834996</v>
      </c>
      <c r="N8">
        <v>31.918363275564754</v>
      </c>
      <c r="O8">
        <v>30.99447906260438</v>
      </c>
      <c r="P8">
        <v>25.470216711528376</v>
      </c>
      <c r="Q8">
        <v>24.30179713842243</v>
      </c>
    </row>
    <row r="9" spans="1:17" x14ac:dyDescent="0.25">
      <c r="B9">
        <v>0</v>
      </c>
      <c r="C9">
        <v>29.139693619879331</v>
      </c>
      <c r="D9">
        <v>15.195599759382219</v>
      </c>
      <c r="E9">
        <v>17.830820920705357</v>
      </c>
      <c r="F9">
        <v>47.079085978471561</v>
      </c>
      <c r="G9">
        <v>45.109639220046269</v>
      </c>
      <c r="H9">
        <v>18.023347749750986</v>
      </c>
      <c r="I9">
        <v>17.38316751464329</v>
      </c>
      <c r="J9">
        <v>9.3343723152614597</v>
      </c>
      <c r="K9">
        <v>25.165750764972177</v>
      </c>
      <c r="L9">
        <v>18.292820102344066</v>
      </c>
      <c r="M9">
        <v>18.80747480115614</v>
      </c>
      <c r="N9">
        <v>32.688642873328433</v>
      </c>
      <c r="O9">
        <v>30.929003082711549</v>
      </c>
      <c r="P9">
        <v>24.059984904331607</v>
      </c>
      <c r="Q9">
        <v>21.565776196119792</v>
      </c>
    </row>
    <row r="10" spans="1:17" x14ac:dyDescent="0.25">
      <c r="B10">
        <v>0</v>
      </c>
      <c r="C10">
        <v>26.604276546991162</v>
      </c>
      <c r="D10">
        <v>11.335649510574225</v>
      </c>
      <c r="E10">
        <v>13.519637030645541</v>
      </c>
      <c r="F10">
        <v>42.173759007091391</v>
      </c>
      <c r="G10">
        <v>40.448626007851388</v>
      </c>
      <c r="H10">
        <v>19.091748047154017</v>
      </c>
      <c r="I10">
        <v>20.05617110759367</v>
      </c>
      <c r="J10">
        <v>10.761795646882018</v>
      </c>
      <c r="K10">
        <v>23.262724213004496</v>
      </c>
      <c r="L10">
        <v>17.55389969200176</v>
      </c>
      <c r="M10">
        <v>14.894914886200649</v>
      </c>
      <c r="N10">
        <v>22.460300226855846</v>
      </c>
      <c r="O10">
        <v>21.694161747647158</v>
      </c>
      <c r="P10">
        <v>17.762755641396335</v>
      </c>
      <c r="Q10">
        <v>18.971320163884776</v>
      </c>
    </row>
    <row r="11" spans="1:17" x14ac:dyDescent="0.25">
      <c r="B11">
        <v>0</v>
      </c>
      <c r="C11">
        <v>33.782386840166659</v>
      </c>
      <c r="D11">
        <v>15.977632844370627</v>
      </c>
      <c r="E11">
        <v>18.387038212307939</v>
      </c>
      <c r="F11">
        <v>49.136475957708257</v>
      </c>
      <c r="G11">
        <v>47.312505532525243</v>
      </c>
      <c r="H11">
        <v>27.043883615173296</v>
      </c>
      <c r="I11">
        <v>25.180904198417736</v>
      </c>
      <c r="J11">
        <v>18.240754493910845</v>
      </c>
      <c r="K11">
        <v>21.111816273651076</v>
      </c>
      <c r="L11">
        <v>26.141725667766419</v>
      </c>
      <c r="M11">
        <v>22.607811100458655</v>
      </c>
      <c r="N11">
        <v>28.914814864826344</v>
      </c>
      <c r="O11">
        <v>27.047034341415699</v>
      </c>
      <c r="P11">
        <v>32.732894932281894</v>
      </c>
      <c r="Q11">
        <v>32.970849780874488</v>
      </c>
    </row>
    <row r="12" spans="1:17" x14ac:dyDescent="0.25">
      <c r="B12">
        <v>0</v>
      </c>
      <c r="C12">
        <v>33.451549584973684</v>
      </c>
      <c r="D12">
        <v>12.22990760090828</v>
      </c>
      <c r="E12">
        <v>19.352397092356249</v>
      </c>
      <c r="F12">
        <v>48.830135147357751</v>
      </c>
      <c r="G12">
        <v>47.200655029109761</v>
      </c>
      <c r="H12">
        <v>27.20528847145593</v>
      </c>
      <c r="I12">
        <v>26.479329610711506</v>
      </c>
      <c r="J12">
        <v>20.646587358636374</v>
      </c>
      <c r="K12">
        <v>30.252411532193697</v>
      </c>
      <c r="L12">
        <v>27.431248125598025</v>
      </c>
      <c r="M12">
        <v>28.871264882156645</v>
      </c>
      <c r="N12">
        <v>34.383633158309806</v>
      </c>
      <c r="O12">
        <v>33.051677163317734</v>
      </c>
      <c r="P12">
        <v>30.522166737279061</v>
      </c>
      <c r="Q12">
        <v>25.456163985775966</v>
      </c>
    </row>
    <row r="13" spans="1:17" x14ac:dyDescent="0.25">
      <c r="B13">
        <v>0</v>
      </c>
      <c r="C13">
        <v>27.505633242263833</v>
      </c>
      <c r="D13">
        <v>9.6457865143322241</v>
      </c>
      <c r="E13">
        <v>16.201893008794741</v>
      </c>
      <c r="F13">
        <v>43.377012780652166</v>
      </c>
      <c r="G13">
        <v>41.147804905783467</v>
      </c>
      <c r="H13">
        <v>19.99958106033629</v>
      </c>
      <c r="I13">
        <v>19.728766492008727</v>
      </c>
      <c r="J13">
        <v>11.058959772815005</v>
      </c>
      <c r="K13">
        <v>24.236706894849135</v>
      </c>
      <c r="L13">
        <v>16.114663785957742</v>
      </c>
      <c r="M13">
        <v>19.344688593170687</v>
      </c>
      <c r="N13">
        <v>28.844893574363283</v>
      </c>
      <c r="O13">
        <v>27.843927020710581</v>
      </c>
      <c r="P13">
        <v>21.314004255230014</v>
      </c>
      <c r="Q13">
        <v>17.759600451257867</v>
      </c>
    </row>
    <row r="14" spans="1:17" x14ac:dyDescent="0.25">
      <c r="B14">
        <v>0</v>
      </c>
      <c r="C14">
        <v>22.551690491712684</v>
      </c>
      <c r="D14">
        <v>10.160795674505689</v>
      </c>
      <c r="E14">
        <v>12.152140656278917</v>
      </c>
      <c r="F14">
        <v>34.883436448074931</v>
      </c>
      <c r="G14">
        <v>33.664192776355421</v>
      </c>
      <c r="H14">
        <v>13.723687032008025</v>
      </c>
      <c r="I14">
        <v>12.818176977421253</v>
      </c>
      <c r="J14">
        <v>5.5789896338383294</v>
      </c>
      <c r="K14">
        <v>20.442623446263045</v>
      </c>
      <c r="L14">
        <v>17.225702554626348</v>
      </c>
      <c r="M14">
        <v>16.269966338397683</v>
      </c>
      <c r="N14">
        <v>18.790484948701675</v>
      </c>
      <c r="O14">
        <v>18.394576150200688</v>
      </c>
      <c r="P14">
        <v>15.081232541371822</v>
      </c>
      <c r="Q14">
        <v>14.63322669268641</v>
      </c>
    </row>
    <row r="15" spans="1:17" x14ac:dyDescent="0.25">
      <c r="B15">
        <v>0</v>
      </c>
      <c r="C15">
        <v>28.76520670886724</v>
      </c>
      <c r="D15">
        <v>13.43495181472284</v>
      </c>
      <c r="E15">
        <v>15.380045571654369</v>
      </c>
      <c r="F15">
        <v>47.308899191715824</v>
      </c>
      <c r="G15">
        <v>45.386761884228143</v>
      </c>
      <c r="H15">
        <v>21.058509474964286</v>
      </c>
      <c r="I15">
        <v>20.512983578383089</v>
      </c>
      <c r="J15">
        <v>9.596726534398222</v>
      </c>
      <c r="K15">
        <v>26.555338227606988</v>
      </c>
      <c r="L15">
        <v>22.672440937553802</v>
      </c>
      <c r="M15">
        <v>23.638162925644369</v>
      </c>
      <c r="N15">
        <v>27.848499842562184</v>
      </c>
      <c r="O15">
        <v>29.345322390759097</v>
      </c>
      <c r="P15">
        <v>25.142585919940935</v>
      </c>
      <c r="Q15">
        <v>25.486467328163997</v>
      </c>
    </row>
    <row r="16" spans="1:17" x14ac:dyDescent="0.25">
      <c r="B16">
        <v>0</v>
      </c>
      <c r="C16">
        <v>32.65737629192455</v>
      </c>
      <c r="D16">
        <v>17.438580506086787</v>
      </c>
      <c r="E16">
        <v>18.17099517279367</v>
      </c>
      <c r="F16">
        <v>53.146414676231124</v>
      </c>
      <c r="G16">
        <v>50.082940325824524</v>
      </c>
      <c r="H16">
        <v>26.785994910876848</v>
      </c>
      <c r="I16">
        <v>25.390057637573793</v>
      </c>
      <c r="J16">
        <v>15.575796346181015</v>
      </c>
      <c r="K16">
        <v>30.954282022505797</v>
      </c>
      <c r="L16">
        <v>29.138007940048034</v>
      </c>
      <c r="M16">
        <v>26.647893315724058</v>
      </c>
      <c r="N16">
        <v>32.118145120965885</v>
      </c>
      <c r="O16">
        <v>29.51294583401458</v>
      </c>
      <c r="P16">
        <v>27.700957663130527</v>
      </c>
      <c r="Q16">
        <v>25.716421867038324</v>
      </c>
    </row>
    <row r="17" spans="2:17" x14ac:dyDescent="0.25">
      <c r="B17">
        <v>0</v>
      </c>
      <c r="C17">
        <v>29.298631052948938</v>
      </c>
      <c r="D17">
        <v>14.229168781081905</v>
      </c>
      <c r="E17">
        <v>14.852597894937942</v>
      </c>
      <c r="F17">
        <v>44.119438092906911</v>
      </c>
      <c r="G17">
        <v>43.000489549316121</v>
      </c>
      <c r="H17">
        <v>22.854639673792992</v>
      </c>
      <c r="I17">
        <v>23.268816305574294</v>
      </c>
      <c r="J17">
        <v>16.777362523208815</v>
      </c>
      <c r="K17">
        <v>23.491501543274367</v>
      </c>
      <c r="L17">
        <v>23.634485764264092</v>
      </c>
      <c r="M17">
        <v>27.102524761046205</v>
      </c>
      <c r="N17">
        <v>27.718192727207597</v>
      </c>
      <c r="O17">
        <v>26.559841433782484</v>
      </c>
      <c r="P17">
        <v>21.094500928352666</v>
      </c>
      <c r="Q17">
        <v>27.759088005444742</v>
      </c>
    </row>
    <row r="18" spans="2:17" x14ac:dyDescent="0.25">
      <c r="B18">
        <v>0</v>
      </c>
      <c r="C18">
        <v>33.775762635275377</v>
      </c>
      <c r="D18">
        <v>14.890439391270382</v>
      </c>
      <c r="E18">
        <v>17.800669388130235</v>
      </c>
      <c r="F18">
        <v>48.969341410923128</v>
      </c>
      <c r="G18">
        <v>48.02867493317607</v>
      </c>
      <c r="H18">
        <v>26.393805479179271</v>
      </c>
      <c r="I18">
        <v>25.971187206568274</v>
      </c>
      <c r="J18">
        <v>19.955272005943307</v>
      </c>
      <c r="K18">
        <v>23.732030298620632</v>
      </c>
      <c r="L18">
        <v>24.218523823018067</v>
      </c>
      <c r="M18">
        <v>23.084240275107799</v>
      </c>
      <c r="N18">
        <v>26.175986275245659</v>
      </c>
      <c r="O18">
        <v>27.263550514295343</v>
      </c>
      <c r="P18">
        <v>29.201559352669509</v>
      </c>
      <c r="Q18">
        <v>28.65379460353688</v>
      </c>
    </row>
    <row r="19" spans="2:17" x14ac:dyDescent="0.25">
      <c r="B19">
        <v>0</v>
      </c>
      <c r="C19">
        <v>31.853146226207496</v>
      </c>
      <c r="D19">
        <v>14.522862158730263</v>
      </c>
      <c r="E19">
        <v>18.073909379426585</v>
      </c>
      <c r="F19">
        <v>50.198783662411714</v>
      </c>
      <c r="G19">
        <v>48.101408193570791</v>
      </c>
      <c r="H19">
        <v>20.22344620289789</v>
      </c>
      <c r="I19">
        <v>20.616123400724717</v>
      </c>
      <c r="J19">
        <v>12.017324089906616</v>
      </c>
      <c r="K19">
        <v>30.936410418578568</v>
      </c>
      <c r="L19">
        <v>20.792819989535126</v>
      </c>
      <c r="M19">
        <v>27.353088359704703</v>
      </c>
      <c r="N19">
        <v>37.70222712683848</v>
      </c>
      <c r="O19">
        <v>35.597353463269442</v>
      </c>
      <c r="P19">
        <v>20.294190040115343</v>
      </c>
      <c r="Q19">
        <v>17.021065037059014</v>
      </c>
    </row>
    <row r="20" spans="2:17" x14ac:dyDescent="0.25">
      <c r="B20">
        <v>0</v>
      </c>
      <c r="C20">
        <v>36.194010009903558</v>
      </c>
      <c r="D20">
        <v>21.402981701683604</v>
      </c>
      <c r="E20">
        <v>18.849160191690316</v>
      </c>
      <c r="F20">
        <v>55.994975108174749</v>
      </c>
      <c r="G20">
        <v>54.756864361154136</v>
      </c>
      <c r="H20">
        <v>27.499152548005661</v>
      </c>
      <c r="I20">
        <v>29.574579098842811</v>
      </c>
      <c r="J20">
        <v>15.503884985809332</v>
      </c>
      <c r="K20">
        <v>33.650324690430772</v>
      </c>
      <c r="L20">
        <v>25.490192820253771</v>
      </c>
      <c r="M20">
        <v>29.355404749719177</v>
      </c>
      <c r="N20">
        <v>44.6467620687134</v>
      </c>
      <c r="O20">
        <v>42.457178749227324</v>
      </c>
      <c r="P20">
        <v>21.74212866647613</v>
      </c>
      <c r="Q20">
        <v>23.670497371237147</v>
      </c>
    </row>
    <row r="21" spans="2:17" x14ac:dyDescent="0.25">
      <c r="B21">
        <v>0</v>
      </c>
      <c r="C21">
        <v>34.379321149801939</v>
      </c>
      <c r="D21">
        <v>12.252072203246621</v>
      </c>
      <c r="E21">
        <v>20.883381374256196</v>
      </c>
      <c r="F21">
        <v>53.963804841090813</v>
      </c>
      <c r="G21">
        <v>52.253038737768279</v>
      </c>
      <c r="H21">
        <v>27.148395786533058</v>
      </c>
      <c r="I21">
        <v>26.900838234858536</v>
      </c>
      <c r="J21">
        <v>16.618625743802877</v>
      </c>
      <c r="K21">
        <v>30.326891328782306</v>
      </c>
      <c r="L21">
        <v>24.201089066156172</v>
      </c>
      <c r="M21">
        <v>18.688412654119386</v>
      </c>
      <c r="N21">
        <v>33.467193168159859</v>
      </c>
      <c r="O21">
        <v>34.382750788427153</v>
      </c>
      <c r="P21">
        <v>36.324705713622059</v>
      </c>
      <c r="Q21">
        <v>30.912424177705166</v>
      </c>
    </row>
    <row r="22" spans="2:17" x14ac:dyDescent="0.25">
      <c r="B22">
        <v>0</v>
      </c>
      <c r="C22">
        <v>35.057849119884935</v>
      </c>
      <c r="D22">
        <v>14.910251477680969</v>
      </c>
      <c r="E22">
        <v>18.561880782273999</v>
      </c>
      <c r="F22">
        <v>53.457554314211549</v>
      </c>
      <c r="G22">
        <v>52.214370477874148</v>
      </c>
      <c r="H22">
        <v>28.123746954134667</v>
      </c>
      <c r="I22">
        <v>26.49078975777558</v>
      </c>
      <c r="J22">
        <v>20.043701369645081</v>
      </c>
      <c r="K22">
        <v>34.090802095457946</v>
      </c>
      <c r="L22">
        <v>29.081378378861007</v>
      </c>
      <c r="M22">
        <v>25.965788905501469</v>
      </c>
      <c r="N22">
        <v>35.455739376200285</v>
      </c>
      <c r="O22">
        <v>30.575374310672583</v>
      </c>
      <c r="P22">
        <v>29.530729757678177</v>
      </c>
      <c r="Q22">
        <v>30.54177036001682</v>
      </c>
    </row>
    <row r="23" spans="2:17" x14ac:dyDescent="0.25">
      <c r="B23">
        <v>0</v>
      </c>
      <c r="C23">
        <v>42.11697105126094</v>
      </c>
      <c r="D23">
        <v>18.704447319343405</v>
      </c>
      <c r="E23">
        <v>23.688065995732455</v>
      </c>
      <c r="F23">
        <v>62.675784203363627</v>
      </c>
      <c r="G23">
        <v>60.754884994707567</v>
      </c>
      <c r="H23">
        <v>32.835565113661183</v>
      </c>
      <c r="I23">
        <v>31.057645457752987</v>
      </c>
      <c r="J23">
        <v>18.16310757909239</v>
      </c>
      <c r="K23">
        <v>40.804280985903659</v>
      </c>
      <c r="L23">
        <v>32.507602614291237</v>
      </c>
      <c r="M23">
        <v>35.169777718039619</v>
      </c>
      <c r="N23">
        <v>44.007123775601073</v>
      </c>
      <c r="O23">
        <v>40.607033048270303</v>
      </c>
      <c r="P23">
        <v>31.379391454829552</v>
      </c>
      <c r="Q23">
        <v>35.591827819687829</v>
      </c>
    </row>
    <row r="24" spans="2:17" x14ac:dyDescent="0.25">
      <c r="B24">
        <v>0</v>
      </c>
      <c r="C24">
        <v>29.636800217466813</v>
      </c>
      <c r="D24">
        <v>11.863267740912455</v>
      </c>
      <c r="E24">
        <v>16.12954377274718</v>
      </c>
      <c r="F24">
        <v>46.31650482504493</v>
      </c>
      <c r="G24">
        <v>45.590860353081538</v>
      </c>
      <c r="H24">
        <v>21.74350997477989</v>
      </c>
      <c r="I24">
        <v>23.0236948215715</v>
      </c>
      <c r="J24">
        <v>17.628403582161681</v>
      </c>
      <c r="K24">
        <v>27.974840297808719</v>
      </c>
      <c r="L24">
        <v>22.863162027878037</v>
      </c>
      <c r="M24">
        <v>21.184741078574991</v>
      </c>
      <c r="N24">
        <v>25.012005980337378</v>
      </c>
      <c r="O24">
        <v>29.232674388752134</v>
      </c>
      <c r="P24">
        <v>26.252321911291666</v>
      </c>
      <c r="Q24">
        <v>25.569264690336318</v>
      </c>
    </row>
    <row r="25" spans="2:17" x14ac:dyDescent="0.25">
      <c r="B25">
        <v>0</v>
      </c>
      <c r="C25">
        <v>28.142130782172504</v>
      </c>
      <c r="D25">
        <v>13.773847290426316</v>
      </c>
      <c r="E25">
        <v>16.341718556963439</v>
      </c>
      <c r="F25">
        <v>45.654717929934129</v>
      </c>
      <c r="G25">
        <v>43.751901264612577</v>
      </c>
      <c r="H25">
        <v>17.912240729588955</v>
      </c>
      <c r="I25">
        <v>18.601817764174896</v>
      </c>
      <c r="J25">
        <v>9.9301886675316773</v>
      </c>
      <c r="K25">
        <v>28.387820731699748</v>
      </c>
      <c r="L25">
        <v>25.027471333585797</v>
      </c>
      <c r="M25">
        <v>25.048424045642768</v>
      </c>
      <c r="N25">
        <v>33.3505093837109</v>
      </c>
      <c r="O25">
        <v>31.493012658542185</v>
      </c>
      <c r="P25">
        <v>19.476244280685634</v>
      </c>
      <c r="Q25">
        <v>20.800610887960417</v>
      </c>
    </row>
    <row r="26" spans="2:17" x14ac:dyDescent="0.25">
      <c r="B26">
        <v>0</v>
      </c>
      <c r="C26">
        <v>40.483405447970235</v>
      </c>
      <c r="D26">
        <v>24.501950614979872</v>
      </c>
      <c r="E26">
        <v>20.276082006047481</v>
      </c>
      <c r="F26">
        <v>60.730510630565149</v>
      </c>
      <c r="G26">
        <v>58.904152198718798</v>
      </c>
      <c r="H26">
        <v>34.484220728087713</v>
      </c>
      <c r="I26">
        <v>32.776716385656961</v>
      </c>
      <c r="J26">
        <v>24.057639322040558</v>
      </c>
      <c r="K26">
        <v>40.314128411529829</v>
      </c>
      <c r="L26">
        <v>35.129732676525336</v>
      </c>
      <c r="M26">
        <v>31.741408862978915</v>
      </c>
      <c r="N26">
        <v>39.670744704362733</v>
      </c>
      <c r="O26">
        <v>41.025124706752905</v>
      </c>
      <c r="P26">
        <v>36.56989717320446</v>
      </c>
      <c r="Q26">
        <v>34.396799125129128</v>
      </c>
    </row>
    <row r="27" spans="2:17" x14ac:dyDescent="0.25">
      <c r="B27">
        <v>0</v>
      </c>
      <c r="C27">
        <v>27.538267304923231</v>
      </c>
      <c r="D27">
        <v>8.564425376907451</v>
      </c>
      <c r="E27">
        <v>13.914604110427453</v>
      </c>
      <c r="F27">
        <v>42.066094443442445</v>
      </c>
      <c r="G27">
        <v>40.117766023186576</v>
      </c>
      <c r="H27">
        <v>19.109259549455519</v>
      </c>
      <c r="I27">
        <v>20.365864115217335</v>
      </c>
      <c r="J27">
        <v>14.496929449784604</v>
      </c>
      <c r="K27">
        <v>22.486864786392008</v>
      </c>
      <c r="L27">
        <v>21.484390014576611</v>
      </c>
      <c r="M27">
        <v>21.891825565545972</v>
      </c>
      <c r="N27">
        <v>25.785525689432397</v>
      </c>
      <c r="O27">
        <v>25.228628113053013</v>
      </c>
      <c r="P27">
        <v>19.247338215858054</v>
      </c>
      <c r="Q27">
        <v>18.387968528708239</v>
      </c>
    </row>
    <row r="28" spans="2:17" x14ac:dyDescent="0.25">
      <c r="B28">
        <v>0</v>
      </c>
      <c r="C28">
        <v>30.685173932047633</v>
      </c>
      <c r="D28">
        <v>12.748874136279387</v>
      </c>
      <c r="E28">
        <v>15.528923694081847</v>
      </c>
      <c r="F28">
        <v>47.466901814936485</v>
      </c>
      <c r="G28">
        <v>44.951546358780824</v>
      </c>
      <c r="H28">
        <v>27.282529732397006</v>
      </c>
      <c r="I28">
        <v>25.670454320468711</v>
      </c>
      <c r="J28">
        <v>17.652416133242564</v>
      </c>
      <c r="K28">
        <v>23.741294259732229</v>
      </c>
      <c r="L28">
        <v>24.408664543631122</v>
      </c>
      <c r="M28">
        <v>20.324943230882401</v>
      </c>
      <c r="N28">
        <v>24.195751796736861</v>
      </c>
      <c r="O28">
        <v>27.670737594938828</v>
      </c>
      <c r="P28">
        <v>29.293930768328696</v>
      </c>
      <c r="Q28">
        <v>29.723563714672551</v>
      </c>
    </row>
    <row r="29" spans="2:17" x14ac:dyDescent="0.25">
      <c r="B29">
        <v>0</v>
      </c>
      <c r="C29">
        <v>31.933633984744723</v>
      </c>
      <c r="D29">
        <v>16.158820301128635</v>
      </c>
      <c r="E29">
        <v>15.79501618586302</v>
      </c>
      <c r="F29">
        <v>48.382288609447457</v>
      </c>
      <c r="G29">
        <v>46.589515378558303</v>
      </c>
      <c r="H29">
        <v>23.412313981881379</v>
      </c>
      <c r="I29">
        <v>21.732324798969195</v>
      </c>
      <c r="J29">
        <v>16.695538746649486</v>
      </c>
      <c r="K29">
        <v>28.550112545435745</v>
      </c>
      <c r="L29">
        <v>21.060074606090975</v>
      </c>
      <c r="M29">
        <v>21.601088071774559</v>
      </c>
      <c r="N29">
        <v>35.172556411908339</v>
      </c>
      <c r="O29">
        <v>29.288378788963389</v>
      </c>
      <c r="P29">
        <v>28.811631550899964</v>
      </c>
      <c r="Q29">
        <v>29.030677579199377</v>
      </c>
    </row>
    <row r="30" spans="2:17" x14ac:dyDescent="0.25">
      <c r="B30">
        <v>0</v>
      </c>
      <c r="C30">
        <v>39.303995917751685</v>
      </c>
      <c r="D30">
        <v>18.164560821327822</v>
      </c>
      <c r="E30">
        <v>21.567236747937212</v>
      </c>
      <c r="F30">
        <v>55.740822162243695</v>
      </c>
      <c r="G30">
        <v>54.117390313646332</v>
      </c>
      <c r="H30">
        <v>34.254781076596714</v>
      </c>
      <c r="I30">
        <v>34.74372017343137</v>
      </c>
      <c r="J30">
        <v>27.207607359600505</v>
      </c>
      <c r="K30">
        <v>32.365778435330704</v>
      </c>
      <c r="L30">
        <v>33.438491878829112</v>
      </c>
      <c r="M30">
        <v>28.386709585902121</v>
      </c>
      <c r="N30">
        <v>28.945611743524406</v>
      </c>
      <c r="O30">
        <v>30.756307105743712</v>
      </c>
      <c r="P30">
        <v>33.830830602741393</v>
      </c>
      <c r="Q30">
        <v>33.620620488907008</v>
      </c>
    </row>
    <row r="31" spans="2:17" x14ac:dyDescent="0.25">
      <c r="B31">
        <v>0</v>
      </c>
      <c r="C31">
        <v>28.265865009670289</v>
      </c>
      <c r="D31">
        <v>11.834431585524245</v>
      </c>
      <c r="E31">
        <v>14.871810930628934</v>
      </c>
      <c r="F31">
        <v>42.973348185460722</v>
      </c>
      <c r="G31">
        <v>41.139349041396578</v>
      </c>
      <c r="H31">
        <v>22.18931690652256</v>
      </c>
      <c r="I31">
        <v>20.671596499311821</v>
      </c>
      <c r="J31">
        <v>14.976491587522423</v>
      </c>
      <c r="K31">
        <v>24.224923241640834</v>
      </c>
      <c r="L31">
        <v>19.134938138503543</v>
      </c>
      <c r="M31">
        <v>21.774023987080437</v>
      </c>
      <c r="N31">
        <v>25.347928978200478</v>
      </c>
      <c r="O31">
        <v>24.483195175742718</v>
      </c>
      <c r="P31">
        <v>18.380104114009463</v>
      </c>
      <c r="Q31">
        <v>19.591089320037998</v>
      </c>
    </row>
    <row r="32" spans="2:17" x14ac:dyDescent="0.25">
      <c r="B32">
        <v>0</v>
      </c>
      <c r="C32">
        <v>28.374455180561114</v>
      </c>
      <c r="D32">
        <v>9.906084774894234</v>
      </c>
      <c r="E32">
        <v>15.679229800766972</v>
      </c>
      <c r="F32">
        <v>46.367845034550271</v>
      </c>
      <c r="G32">
        <v>44.157206383616824</v>
      </c>
      <c r="H32">
        <v>21.792929792698391</v>
      </c>
      <c r="I32">
        <v>21.429082511124744</v>
      </c>
      <c r="J32">
        <v>9.438259378962929</v>
      </c>
      <c r="K32">
        <v>22.481347117918489</v>
      </c>
      <c r="L32">
        <v>21.209251768617488</v>
      </c>
      <c r="M32">
        <v>19.58168219233972</v>
      </c>
      <c r="N32">
        <v>25.348737723960181</v>
      </c>
      <c r="O32">
        <v>23.929733325822959</v>
      </c>
      <c r="P32">
        <v>19.50297547912902</v>
      </c>
      <c r="Q32">
        <v>16.646698200097738</v>
      </c>
    </row>
    <row r="33" spans="2:17" x14ac:dyDescent="0.25">
      <c r="B33">
        <v>0</v>
      </c>
      <c r="C33">
        <v>27.735687232707239</v>
      </c>
      <c r="D33">
        <v>12.006605052515701</v>
      </c>
      <c r="E33">
        <v>15.288890959844018</v>
      </c>
      <c r="F33">
        <v>42.458139605997552</v>
      </c>
      <c r="G33">
        <v>40.145934383404658</v>
      </c>
      <c r="H33">
        <v>23.371634677690619</v>
      </c>
      <c r="I33">
        <v>24.057331156888928</v>
      </c>
      <c r="J33">
        <v>17.727052320578029</v>
      </c>
      <c r="K33">
        <v>22.410727677004775</v>
      </c>
      <c r="L33">
        <v>22.171629435585448</v>
      </c>
      <c r="M33">
        <v>20.01989087684402</v>
      </c>
      <c r="N33">
        <v>23.55365221835698</v>
      </c>
      <c r="O33">
        <v>27.213224083978528</v>
      </c>
      <c r="P33">
        <v>24.887039914262456</v>
      </c>
      <c r="Q33">
        <v>27.962408281361256</v>
      </c>
    </row>
    <row r="34" spans="2:17" x14ac:dyDescent="0.25">
      <c r="B34">
        <v>0</v>
      </c>
      <c r="C34">
        <v>29.578885578810038</v>
      </c>
      <c r="D34">
        <v>15.444901350732493</v>
      </c>
      <c r="E34">
        <v>17.211098573728464</v>
      </c>
      <c r="F34">
        <v>45.000967843974109</v>
      </c>
      <c r="G34">
        <v>42.822768096715151</v>
      </c>
      <c r="H34">
        <v>23.870337234610101</v>
      </c>
      <c r="I34">
        <v>23.017375553362825</v>
      </c>
      <c r="J34">
        <v>16.716632595411319</v>
      </c>
      <c r="K34">
        <v>24.618016376234788</v>
      </c>
      <c r="L34">
        <v>22.580193348472616</v>
      </c>
      <c r="M34">
        <v>24.231350905602948</v>
      </c>
      <c r="N34">
        <v>29.167669919566659</v>
      </c>
      <c r="O34">
        <v>27.069415658299146</v>
      </c>
      <c r="P34">
        <v>23.439292576872777</v>
      </c>
      <c r="Q34">
        <v>21.936380389435236</v>
      </c>
    </row>
    <row r="35" spans="2:17" x14ac:dyDescent="0.25">
      <c r="B35">
        <v>0</v>
      </c>
      <c r="C35">
        <v>33.189933215446779</v>
      </c>
      <c r="D35">
        <v>11.639478945696231</v>
      </c>
      <c r="E35">
        <v>18.496368730323269</v>
      </c>
      <c r="F35">
        <v>52.160308601760597</v>
      </c>
      <c r="G35">
        <v>49.987483913619748</v>
      </c>
      <c r="H35">
        <v>24.504571580781707</v>
      </c>
      <c r="I35">
        <v>24.408935843824917</v>
      </c>
      <c r="J35">
        <v>15.597931957419634</v>
      </c>
      <c r="K35">
        <v>31.99657251788356</v>
      </c>
      <c r="L35">
        <v>24.860798654681176</v>
      </c>
      <c r="M35">
        <v>26.218473101646666</v>
      </c>
      <c r="N35">
        <v>37.96979451153566</v>
      </c>
      <c r="O35">
        <v>37.738567838792811</v>
      </c>
      <c r="P35">
        <v>26.341387488406575</v>
      </c>
      <c r="Q35">
        <v>25.294047798612961</v>
      </c>
    </row>
    <row r="36" spans="2:17" x14ac:dyDescent="0.25">
      <c r="B36">
        <v>0</v>
      </c>
      <c r="C36">
        <v>31.431092496649548</v>
      </c>
      <c r="D36">
        <v>13.871400058321285</v>
      </c>
      <c r="E36">
        <v>16.869506882969127</v>
      </c>
      <c r="F36">
        <v>49.343734465914537</v>
      </c>
      <c r="G36">
        <v>47.313519205984427</v>
      </c>
      <c r="H36">
        <v>23.917921103088158</v>
      </c>
      <c r="I36">
        <v>22.066295888349494</v>
      </c>
      <c r="J36">
        <v>16.317721058062919</v>
      </c>
      <c r="K36">
        <v>29.465242176864582</v>
      </c>
      <c r="L36">
        <v>21.717879099676512</v>
      </c>
      <c r="M36">
        <v>25.065309261450086</v>
      </c>
      <c r="N36">
        <v>29.802780384104576</v>
      </c>
      <c r="O36">
        <v>30.825518130213599</v>
      </c>
      <c r="P36">
        <v>26.704953229654411</v>
      </c>
      <c r="Q36">
        <v>28.600243861533791</v>
      </c>
    </row>
    <row r="37" spans="2:17" x14ac:dyDescent="0.25">
      <c r="B37">
        <v>0</v>
      </c>
      <c r="C37">
        <v>37.641368529640715</v>
      </c>
      <c r="D37">
        <v>19.252384357853032</v>
      </c>
      <c r="E37">
        <v>22.450778120233657</v>
      </c>
      <c r="F37">
        <v>55.075027371858567</v>
      </c>
      <c r="G37">
        <v>52.341796986247623</v>
      </c>
      <c r="H37">
        <v>31.918435025852958</v>
      </c>
      <c r="I37">
        <v>31.20581739014866</v>
      </c>
      <c r="J37">
        <v>21.400837926953528</v>
      </c>
      <c r="K37">
        <v>32.101968875190657</v>
      </c>
      <c r="L37">
        <v>26.572537007385655</v>
      </c>
      <c r="M37">
        <v>29.893233929712864</v>
      </c>
      <c r="N37">
        <v>31.407388186748857</v>
      </c>
      <c r="O37">
        <v>30.879886588738614</v>
      </c>
      <c r="P37">
        <v>25.86608990627116</v>
      </c>
      <c r="Q37">
        <v>26.907328063591311</v>
      </c>
    </row>
    <row r="38" spans="2:17" x14ac:dyDescent="0.25">
      <c r="B38">
        <v>0</v>
      </c>
      <c r="C38">
        <v>29.736692290322274</v>
      </c>
      <c r="D38">
        <v>9.3455313383562899</v>
      </c>
      <c r="E38">
        <v>15.558022154867807</v>
      </c>
      <c r="F38">
        <v>42.894762787709553</v>
      </c>
      <c r="G38">
        <v>41.055202704636748</v>
      </c>
      <c r="H38">
        <v>23.218403233860119</v>
      </c>
      <c r="I38">
        <v>23.16322279222576</v>
      </c>
      <c r="J38">
        <v>16.496248684097537</v>
      </c>
      <c r="K38">
        <v>25.77165156493005</v>
      </c>
      <c r="L38">
        <v>21.590500694923715</v>
      </c>
      <c r="M38">
        <v>22.838978064581788</v>
      </c>
      <c r="N38">
        <v>31.457304332062218</v>
      </c>
      <c r="O38">
        <v>24.693804206435281</v>
      </c>
      <c r="P38">
        <v>20.500567706560908</v>
      </c>
      <c r="Q38">
        <v>20.84055555732246</v>
      </c>
    </row>
    <row r="39" spans="2:17" x14ac:dyDescent="0.25">
      <c r="B39">
        <v>0</v>
      </c>
      <c r="C39">
        <v>36.520710422812193</v>
      </c>
      <c r="D39">
        <v>15.383173549655851</v>
      </c>
      <c r="E39">
        <v>19.684119960668632</v>
      </c>
      <c r="F39">
        <v>52.954308013765981</v>
      </c>
      <c r="G39">
        <v>50.977445919370702</v>
      </c>
      <c r="H39">
        <v>30.756053343166172</v>
      </c>
      <c r="I39">
        <v>30.113077679449361</v>
      </c>
      <c r="J39">
        <v>23.220870206489675</v>
      </c>
      <c r="K39">
        <v>27.399059734513276</v>
      </c>
      <c r="L39">
        <v>26.204062192723697</v>
      </c>
      <c r="M39">
        <v>22.685133972468044</v>
      </c>
      <c r="N39">
        <v>30.196349557522122</v>
      </c>
      <c r="O39">
        <v>32.358652900688298</v>
      </c>
      <c r="P39">
        <v>33.821288102261555</v>
      </c>
      <c r="Q39">
        <v>33.55395771878073</v>
      </c>
    </row>
    <row r="40" spans="2:17" x14ac:dyDescent="0.25">
      <c r="B40">
        <v>0</v>
      </c>
      <c r="C40">
        <v>31.367960116126774</v>
      </c>
      <c r="D40">
        <v>11.015596236140535</v>
      </c>
      <c r="E40">
        <v>17.674476856127136</v>
      </c>
      <c r="F40">
        <v>48.857744702168624</v>
      </c>
      <c r="G40">
        <v>47.323169222783541</v>
      </c>
      <c r="H40">
        <v>25.147270960460162</v>
      </c>
      <c r="I40">
        <v>24.779546236442322</v>
      </c>
      <c r="J40">
        <v>19.343497443883127</v>
      </c>
      <c r="K40">
        <v>26.179374822701458</v>
      </c>
      <c r="L40">
        <v>23.6223525932364</v>
      </c>
      <c r="M40">
        <v>22.424568900477425</v>
      </c>
      <c r="N40">
        <v>24.415593821862494</v>
      </c>
      <c r="O40">
        <v>26.845715561832677</v>
      </c>
      <c r="P40">
        <v>26.329965415467072</v>
      </c>
      <c r="Q40">
        <v>29.685660999148965</v>
      </c>
    </row>
    <row r="41" spans="2:17" x14ac:dyDescent="0.25">
      <c r="B41">
        <v>0</v>
      </c>
      <c r="C41">
        <v>28.397487298905499</v>
      </c>
      <c r="D41">
        <v>13.834354648289901</v>
      </c>
      <c r="E41">
        <v>13.811423143953627</v>
      </c>
      <c r="F41">
        <v>42.33821453827786</v>
      </c>
      <c r="G41">
        <v>40.650899654695927</v>
      </c>
      <c r="H41">
        <v>18.50098975331619</v>
      </c>
      <c r="I41">
        <v>19.292348570701527</v>
      </c>
      <c r="J41">
        <v>10.038524927284939</v>
      </c>
      <c r="K41">
        <v>21.76909898420833</v>
      </c>
      <c r="L41">
        <v>22.107449632060312</v>
      </c>
      <c r="M41">
        <v>20.884682642774504</v>
      </c>
      <c r="N41">
        <v>23.196622115438672</v>
      </c>
      <c r="O41">
        <v>24.478715125620258</v>
      </c>
      <c r="P41">
        <v>23.89521929915405</v>
      </c>
      <c r="Q41">
        <v>18.138819929992337</v>
      </c>
    </row>
    <row r="42" spans="2:17" x14ac:dyDescent="0.25">
      <c r="B42">
        <v>0</v>
      </c>
      <c r="C42">
        <v>33.198957588616501</v>
      </c>
      <c r="D42">
        <v>20.462627706925581</v>
      </c>
      <c r="E42">
        <v>19.609633849157845</v>
      </c>
      <c r="F42">
        <v>49.454271503578482</v>
      </c>
      <c r="G42">
        <v>48.017342773460022</v>
      </c>
      <c r="H42">
        <v>27.324708071000824</v>
      </c>
      <c r="I42">
        <v>28.112974024276809</v>
      </c>
      <c r="J42">
        <v>20.563025145484037</v>
      </c>
      <c r="K42">
        <v>26.897288654166957</v>
      </c>
      <c r="L42">
        <v>26.169906905591045</v>
      </c>
      <c r="M42">
        <v>25.710661654482138</v>
      </c>
      <c r="N42">
        <v>28.011500349776679</v>
      </c>
      <c r="O42">
        <v>30.077258365812597</v>
      </c>
      <c r="P42">
        <v>29.103418586594714</v>
      </c>
      <c r="Q42">
        <v>30.069417218237586</v>
      </c>
    </row>
    <row r="43" spans="2:17" x14ac:dyDescent="0.25">
      <c r="B43">
        <v>0</v>
      </c>
      <c r="C43">
        <v>33.042099486901868</v>
      </c>
      <c r="D43">
        <v>14.93841787101994</v>
      </c>
      <c r="E43">
        <v>16.818495789755492</v>
      </c>
      <c r="F43">
        <v>46.652437770766866</v>
      </c>
      <c r="G43">
        <v>44.920713101381622</v>
      </c>
      <c r="H43">
        <v>29.040407401984059</v>
      </c>
      <c r="I43">
        <v>29.332084976977885</v>
      </c>
      <c r="J43">
        <v>23.967998296082321</v>
      </c>
      <c r="K43">
        <v>15.406551504313782</v>
      </c>
      <c r="L43">
        <v>26.016693068516126</v>
      </c>
      <c r="M43">
        <v>24.485681618840125</v>
      </c>
      <c r="N43">
        <v>22.450890341360381</v>
      </c>
      <c r="O43">
        <v>22.229469788740833</v>
      </c>
      <c r="P43">
        <v>30.149137169810487</v>
      </c>
      <c r="Q43">
        <v>33.174182688965502</v>
      </c>
    </row>
    <row r="44" spans="2:17" x14ac:dyDescent="0.25">
      <c r="B44">
        <v>0</v>
      </c>
      <c r="C44">
        <v>33.069532463689491</v>
      </c>
      <c r="D44">
        <v>15.051445022563065</v>
      </c>
      <c r="E44">
        <v>17.546944738983552</v>
      </c>
      <c r="F44">
        <v>51.038147609301411</v>
      </c>
      <c r="G44">
        <v>48.988360910413533</v>
      </c>
      <c r="H44">
        <v>26.080376297684509</v>
      </c>
      <c r="I44">
        <v>28.454275885877738</v>
      </c>
      <c r="J44">
        <v>21.478373979730232</v>
      </c>
      <c r="K44">
        <v>29.099573397775753</v>
      </c>
      <c r="L44">
        <v>29.802819766725026</v>
      </c>
      <c r="M44">
        <v>28.984292160875892</v>
      </c>
      <c r="N44">
        <v>26.225710798214681</v>
      </c>
      <c r="O44">
        <v>27.023432298473605</v>
      </c>
      <c r="P44">
        <v>31.079852292062238</v>
      </c>
      <c r="Q44">
        <v>29.213467560969598</v>
      </c>
    </row>
    <row r="45" spans="2:17" x14ac:dyDescent="0.25">
      <c r="B45">
        <v>0</v>
      </c>
      <c r="C45">
        <v>26.34289054309404</v>
      </c>
      <c r="D45">
        <v>10.133879282884543</v>
      </c>
      <c r="E45">
        <v>14.207625768901286</v>
      </c>
      <c r="F45">
        <v>43.563959907345264</v>
      </c>
      <c r="G45">
        <v>40.778596633379827</v>
      </c>
      <c r="H45">
        <v>18.298845526996978</v>
      </c>
      <c r="I45">
        <v>16.621411407417945</v>
      </c>
      <c r="J45">
        <v>6.4794913267625587</v>
      </c>
      <c r="K45">
        <v>25.514533741970801</v>
      </c>
      <c r="L45">
        <v>17.126744621170182</v>
      </c>
      <c r="M45">
        <v>20.054832055568099</v>
      </c>
      <c r="N45">
        <v>35.285185448630124</v>
      </c>
      <c r="O45">
        <v>35.583777381235869</v>
      </c>
      <c r="P45">
        <v>17.319878398396789</v>
      </c>
      <c r="Q45">
        <v>15.118246116449308</v>
      </c>
    </row>
    <row r="46" spans="2:17" x14ac:dyDescent="0.25">
      <c r="B46">
        <v>0</v>
      </c>
      <c r="C46">
        <v>25.716210061581236</v>
      </c>
      <c r="D46">
        <v>12.888146465717901</v>
      </c>
      <c r="E46">
        <v>14.448075790460621</v>
      </c>
      <c r="F46">
        <v>41.186584756159981</v>
      </c>
      <c r="G46">
        <v>39.494473117737208</v>
      </c>
      <c r="H46">
        <v>18.704613325935476</v>
      </c>
      <c r="I46">
        <v>16.453063410422374</v>
      </c>
      <c r="J46">
        <v>9.7022708357749732</v>
      </c>
      <c r="K46">
        <v>21.826400561366864</v>
      </c>
      <c r="L46">
        <v>16.318655805266228</v>
      </c>
      <c r="M46">
        <v>21.363243228808919</v>
      </c>
      <c r="N46">
        <v>24.858731079459226</v>
      </c>
      <c r="O46">
        <v>23.49952304586029</v>
      </c>
      <c r="P46">
        <v>17.524022021484448</v>
      </c>
      <c r="Q46">
        <v>16.144192953540365</v>
      </c>
    </row>
    <row r="47" spans="2:17" x14ac:dyDescent="0.25">
      <c r="B47">
        <v>0</v>
      </c>
      <c r="C47">
        <v>31.039585588371732</v>
      </c>
      <c r="D47">
        <v>9.4756455852791088</v>
      </c>
      <c r="E47">
        <v>16.997062007113033</v>
      </c>
      <c r="F47">
        <v>46.495283748260398</v>
      </c>
      <c r="G47">
        <v>44.855883717334159</v>
      </c>
      <c r="H47">
        <v>24.34420906138859</v>
      </c>
      <c r="I47">
        <v>23.352868408844905</v>
      </c>
      <c r="J47">
        <v>15.077160971083964</v>
      </c>
      <c r="K47">
        <v>29.621308179990724</v>
      </c>
      <c r="L47">
        <v>25.919746404824494</v>
      </c>
      <c r="M47">
        <v>24.513994124014225</v>
      </c>
      <c r="N47">
        <v>29.280810267511985</v>
      </c>
      <c r="O47">
        <v>25.263182310190196</v>
      </c>
      <c r="P47">
        <v>24.612030307716097</v>
      </c>
      <c r="Q47">
        <v>25.377918663986392</v>
      </c>
    </row>
    <row r="48" spans="2:17" x14ac:dyDescent="0.25">
      <c r="B48">
        <v>0</v>
      </c>
      <c r="C48">
        <v>26.74921631980169</v>
      </c>
      <c r="D48">
        <v>10.523576590073585</v>
      </c>
      <c r="E48">
        <v>14.009524497151075</v>
      </c>
      <c r="F48">
        <v>41.917564664897746</v>
      </c>
      <c r="G48">
        <v>40.535670234592637</v>
      </c>
      <c r="H48">
        <v>19.480093620452095</v>
      </c>
      <c r="I48">
        <v>18.640156916541819</v>
      </c>
      <c r="J48">
        <v>10.087814299380877</v>
      </c>
      <c r="K48">
        <v>21.665222649410659</v>
      </c>
      <c r="L48">
        <v>17.310908948695271</v>
      </c>
      <c r="M48">
        <v>20.348609832554164</v>
      </c>
      <c r="N48">
        <v>23.925861747381212</v>
      </c>
      <c r="O48">
        <v>24.118848636907877</v>
      </c>
      <c r="P48">
        <v>22.362261812361993</v>
      </c>
      <c r="Q48">
        <v>22.946787964116172</v>
      </c>
    </row>
    <row r="49" spans="2:17" x14ac:dyDescent="0.25">
      <c r="B49">
        <v>0</v>
      </c>
      <c r="C49">
        <v>26.658208249736955</v>
      </c>
      <c r="D49">
        <v>12.973572568973415</v>
      </c>
      <c r="E49">
        <v>14.889447905371094</v>
      </c>
      <c r="F49">
        <v>42.567056368470887</v>
      </c>
      <c r="G49">
        <v>41.304586422923769</v>
      </c>
      <c r="H49">
        <v>19.610210392145671</v>
      </c>
      <c r="I49">
        <v>20.584099054208501</v>
      </c>
      <c r="J49">
        <v>13.182398883137751</v>
      </c>
      <c r="K49">
        <v>23.288597380817539</v>
      </c>
      <c r="L49">
        <v>22.381585821468867</v>
      </c>
      <c r="M49">
        <v>21.897348769212531</v>
      </c>
      <c r="N49">
        <v>19.886499166597154</v>
      </c>
      <c r="O49">
        <v>22.244612149389106</v>
      </c>
      <c r="P49">
        <v>23.019040218455448</v>
      </c>
      <c r="Q49">
        <v>23.38883986519215</v>
      </c>
    </row>
    <row r="50" spans="2:17" x14ac:dyDescent="0.25">
      <c r="B50">
        <v>0</v>
      </c>
      <c r="C50">
        <v>38.312058690478537</v>
      </c>
      <c r="D50">
        <v>17.440290043204897</v>
      </c>
      <c r="E50">
        <v>21.40560155773656</v>
      </c>
      <c r="F50">
        <v>58.256790511968212</v>
      </c>
      <c r="G50">
        <v>55.626307128480491</v>
      </c>
      <c r="H50">
        <v>31.987851490536222</v>
      </c>
      <c r="I50">
        <v>30.296697677163031</v>
      </c>
      <c r="J50">
        <v>20.481187184076472</v>
      </c>
      <c r="K50">
        <v>38.544473509955488</v>
      </c>
      <c r="L50">
        <v>33.559192022500639</v>
      </c>
      <c r="M50">
        <v>32.159949911164432</v>
      </c>
      <c r="N50">
        <v>41.576519874909032</v>
      </c>
      <c r="O50">
        <v>36.97214955844462</v>
      </c>
      <c r="P50">
        <v>30.909695861114933</v>
      </c>
      <c r="Q50">
        <v>29.622071868300452</v>
      </c>
    </row>
    <row r="51" spans="2:17" x14ac:dyDescent="0.25">
      <c r="B51">
        <v>0</v>
      </c>
      <c r="C51">
        <v>39.723316939712731</v>
      </c>
      <c r="D51">
        <v>15.248672768133407</v>
      </c>
      <c r="E51">
        <v>21.512555776308503</v>
      </c>
      <c r="F51">
        <v>59.62348956128065</v>
      </c>
      <c r="G51">
        <v>57.310197700550432</v>
      </c>
      <c r="H51">
        <v>30.690323421164056</v>
      </c>
      <c r="I51">
        <v>28.297886200045596</v>
      </c>
      <c r="J51">
        <v>19.812721883854998</v>
      </c>
      <c r="K51">
        <v>40.38237305800736</v>
      </c>
      <c r="L51">
        <v>33.071849656385375</v>
      </c>
      <c r="M51">
        <v>34.08136012767482</v>
      </c>
      <c r="N51">
        <v>44.594176464840565</v>
      </c>
      <c r="O51">
        <v>41.789075986059991</v>
      </c>
      <c r="P51">
        <v>31.332117382666191</v>
      </c>
      <c r="Q51">
        <v>32.3846203954011</v>
      </c>
    </row>
    <row r="52" spans="2:17" x14ac:dyDescent="0.25">
      <c r="B52">
        <v>0</v>
      </c>
      <c r="C52">
        <v>34.448748031242971</v>
      </c>
      <c r="D52">
        <v>16.299701070360967</v>
      </c>
      <c r="E52">
        <v>20.160393429976537</v>
      </c>
      <c r="F52">
        <v>53.317958278422431</v>
      </c>
      <c r="G52">
        <v>51.61566648452316</v>
      </c>
      <c r="H52">
        <v>27.119507569669892</v>
      </c>
      <c r="I52">
        <v>26.058628780817074</v>
      </c>
      <c r="J52">
        <v>15.573752049114461</v>
      </c>
      <c r="K52">
        <v>34.263122368294177</v>
      </c>
      <c r="L52">
        <v>28.059368069171676</v>
      </c>
      <c r="M52">
        <v>28.01581434219408</v>
      </c>
      <c r="N52">
        <v>40.497412490758897</v>
      </c>
      <c r="O52">
        <v>39.238050850181608</v>
      </c>
      <c r="P52">
        <v>20.856128057600205</v>
      </c>
      <c r="Q52">
        <v>18.910353251261611</v>
      </c>
    </row>
    <row r="53" spans="2:17" x14ac:dyDescent="0.25">
      <c r="B53">
        <v>0</v>
      </c>
      <c r="C53">
        <v>26.761085651433103</v>
      </c>
      <c r="D53">
        <v>13.050253701475583</v>
      </c>
      <c r="E53">
        <v>14.717814803398957</v>
      </c>
      <c r="F53">
        <v>40.68642560202273</v>
      </c>
      <c r="G53">
        <v>39.683510734005381</v>
      </c>
      <c r="H53">
        <v>17.696988282637367</v>
      </c>
      <c r="I53">
        <v>19.202612272486181</v>
      </c>
      <c r="J53">
        <v>10.042134941334957</v>
      </c>
      <c r="K53">
        <v>22.911050369482599</v>
      </c>
      <c r="L53">
        <v>17.09758627649471</v>
      </c>
      <c r="M53">
        <v>22.563081154744602</v>
      </c>
      <c r="N53">
        <v>21.760905721308575</v>
      </c>
      <c r="O53">
        <v>18.898452131546133</v>
      </c>
      <c r="P53">
        <v>19.74083803628956</v>
      </c>
      <c r="Q53">
        <v>20.419409297224224</v>
      </c>
    </row>
    <row r="54" spans="2:17" x14ac:dyDescent="0.25">
      <c r="B54">
        <v>0</v>
      </c>
      <c r="C54">
        <v>33.278724688081908</v>
      </c>
      <c r="D54">
        <v>12.390755675514349</v>
      </c>
      <c r="E54">
        <v>16.453638882220506</v>
      </c>
      <c r="F54">
        <v>52.624945661694575</v>
      </c>
      <c r="G54">
        <v>49.618172026964771</v>
      </c>
      <c r="H54">
        <v>27.350821076125531</v>
      </c>
      <c r="I54">
        <v>24.128640666463372</v>
      </c>
      <c r="J54">
        <v>14.893075191238395</v>
      </c>
      <c r="K54">
        <v>31.179968467562464</v>
      </c>
      <c r="L54">
        <v>23.556223114704107</v>
      </c>
      <c r="M54">
        <v>28.080576407767623</v>
      </c>
      <c r="N54">
        <v>34.512123119245821</v>
      </c>
      <c r="O54">
        <v>32.350593990670035</v>
      </c>
      <c r="P54">
        <v>26.755370571022596</v>
      </c>
      <c r="Q54">
        <v>25.398534974404225</v>
      </c>
    </row>
    <row r="55" spans="2:17" x14ac:dyDescent="0.25">
      <c r="B55">
        <v>0</v>
      </c>
      <c r="C55">
        <v>29.486618869322545</v>
      </c>
      <c r="D55">
        <v>12.792925750135892</v>
      </c>
      <c r="E55">
        <v>15.396423398227185</v>
      </c>
      <c r="F55">
        <v>46.647201547492159</v>
      </c>
      <c r="G55">
        <v>45.146018760609401</v>
      </c>
      <c r="H55">
        <v>21.36289237702205</v>
      </c>
      <c r="I55">
        <v>20.550580461393167</v>
      </c>
      <c r="J55">
        <v>10.790083417601206</v>
      </c>
      <c r="K55">
        <v>24.013154898013099</v>
      </c>
      <c r="L55">
        <v>22.972332807987684</v>
      </c>
      <c r="M55">
        <v>21.462647316941336</v>
      </c>
      <c r="N55">
        <v>26.736601408412209</v>
      </c>
      <c r="O55">
        <v>27.945200071665649</v>
      </c>
      <c r="P55">
        <v>21.614784987868461</v>
      </c>
      <c r="Q55">
        <v>20.524313178887784</v>
      </c>
    </row>
    <row r="56" spans="2:17" x14ac:dyDescent="0.25">
      <c r="B56">
        <v>0</v>
      </c>
      <c r="C56">
        <v>33.592180086379017</v>
      </c>
      <c r="D56">
        <v>14.35123810998326</v>
      </c>
      <c r="E56">
        <v>17.013085872611917</v>
      </c>
      <c r="F56">
        <v>50.654616181066935</v>
      </c>
      <c r="G56">
        <v>49.35393140641682</v>
      </c>
      <c r="H56">
        <v>24.753813352944402</v>
      </c>
      <c r="I56">
        <v>24.3012750420122</v>
      </c>
      <c r="J56">
        <v>16.51297136719468</v>
      </c>
      <c r="K56">
        <v>33.253985917446435</v>
      </c>
      <c r="L56">
        <v>28.962129349189915</v>
      </c>
      <c r="M56">
        <v>29.530947104948247</v>
      </c>
      <c r="N56">
        <v>29.451438413825805</v>
      </c>
      <c r="O56">
        <v>29.029058571940041</v>
      </c>
      <c r="P56">
        <v>30.765347757790401</v>
      </c>
      <c r="Q56">
        <v>29.122275658083595</v>
      </c>
    </row>
    <row r="57" spans="2:17" x14ac:dyDescent="0.25">
      <c r="B57">
        <v>0</v>
      </c>
      <c r="C57">
        <v>28.8945928238332</v>
      </c>
      <c r="D57">
        <v>13.586156395729757</v>
      </c>
      <c r="E57">
        <v>16.461864570085176</v>
      </c>
      <c r="F57">
        <v>45.146645084210121</v>
      </c>
      <c r="G57">
        <v>43.657918063745328</v>
      </c>
      <c r="H57">
        <v>18.639071954368521</v>
      </c>
      <c r="I57">
        <v>17.785485797972793</v>
      </c>
      <c r="J57">
        <v>9.1648360118703511</v>
      </c>
      <c r="K57">
        <v>30.450996261610207</v>
      </c>
      <c r="L57">
        <v>20.820133348749373</v>
      </c>
      <c r="M57">
        <v>18.445138166261994</v>
      </c>
      <c r="N57">
        <v>33.112575634948165</v>
      </c>
      <c r="O57">
        <v>33.421821405172082</v>
      </c>
      <c r="P57">
        <v>20.220449377577367</v>
      </c>
      <c r="Q57">
        <v>18.847959301653368</v>
      </c>
    </row>
    <row r="58" spans="2:17" x14ac:dyDescent="0.25">
      <c r="B58">
        <v>0</v>
      </c>
      <c r="C58">
        <v>31.738103831119975</v>
      </c>
      <c r="D58">
        <v>16.327984976479872</v>
      </c>
      <c r="E58">
        <v>17.606299357096105</v>
      </c>
      <c r="F58">
        <v>47.797549502376476</v>
      </c>
      <c r="G58">
        <v>45.312184588657736</v>
      </c>
      <c r="H58">
        <v>26.667207007713621</v>
      </c>
      <c r="I58">
        <v>25.986224361836836</v>
      </c>
      <c r="J58">
        <v>18.089241911706232</v>
      </c>
      <c r="K58">
        <v>25.842779106540981</v>
      </c>
      <c r="L58">
        <v>28.69470934749231</v>
      </c>
      <c r="M58">
        <v>25.843084959963786</v>
      </c>
      <c r="N58">
        <v>30.14017262367183</v>
      </c>
      <c r="O58">
        <v>28.611211363066364</v>
      </c>
      <c r="P58">
        <v>24.444111404050723</v>
      </c>
      <c r="Q58">
        <v>19.895153446662224</v>
      </c>
    </row>
    <row r="59" spans="2:17" x14ac:dyDescent="0.25">
      <c r="B59">
        <v>0</v>
      </c>
      <c r="C59">
        <v>36.880747656567451</v>
      </c>
      <c r="D59">
        <v>18.447457447686304</v>
      </c>
      <c r="E59">
        <v>19.896719272270978</v>
      </c>
      <c r="F59">
        <v>53.908056176993959</v>
      </c>
      <c r="G59">
        <v>52.427657563826521</v>
      </c>
      <c r="H59">
        <v>30.892053424501853</v>
      </c>
      <c r="I59">
        <v>29.747153708313679</v>
      </c>
      <c r="J59">
        <v>20.979812463122364</v>
      </c>
      <c r="K59">
        <v>23.989183079646349</v>
      </c>
      <c r="L59">
        <v>24.138483980900695</v>
      </c>
      <c r="M59">
        <v>22.307173760405526</v>
      </c>
      <c r="N59">
        <v>30.851108547515516</v>
      </c>
      <c r="O59">
        <v>30.067395578887389</v>
      </c>
      <c r="P59">
        <v>31.920968603219237</v>
      </c>
      <c r="Q59">
        <v>29.791990683872854</v>
      </c>
    </row>
    <row r="60" spans="2:17" x14ac:dyDescent="0.25">
      <c r="B60">
        <v>0</v>
      </c>
      <c r="C60">
        <v>24.264196121154217</v>
      </c>
      <c r="D60">
        <v>12.160426218620557</v>
      </c>
      <c r="E60">
        <v>12.336075363095619</v>
      </c>
      <c r="F60">
        <v>38.520177804706115</v>
      </c>
      <c r="G60">
        <v>37.22421919148961</v>
      </c>
      <c r="H60">
        <v>14.94343107154717</v>
      </c>
      <c r="I60">
        <v>16.717108750997674</v>
      </c>
      <c r="J60">
        <v>9.3512050754737874</v>
      </c>
      <c r="K60">
        <v>21.894826069478995</v>
      </c>
      <c r="L60">
        <v>13.941677493023555</v>
      </c>
      <c r="M60">
        <v>14.558779835594732</v>
      </c>
      <c r="N60">
        <v>22.906920518033893</v>
      </c>
      <c r="O60">
        <v>18.683767455679906</v>
      </c>
      <c r="P60">
        <v>14.508386299949317</v>
      </c>
      <c r="Q60">
        <v>15.448822888569113</v>
      </c>
    </row>
    <row r="61" spans="2:17" x14ac:dyDescent="0.25">
      <c r="B61">
        <v>0</v>
      </c>
      <c r="C61">
        <v>22.412429386275747</v>
      </c>
      <c r="D61">
        <v>11.59785441201266</v>
      </c>
      <c r="E61">
        <v>10.153297409036638</v>
      </c>
      <c r="F61">
        <v>34.265802326808746</v>
      </c>
      <c r="G61">
        <v>32.852225574608255</v>
      </c>
      <c r="H61">
        <v>17.598838651838182</v>
      </c>
      <c r="I61">
        <v>16.504385898776828</v>
      </c>
      <c r="J61">
        <v>10.610735890620523</v>
      </c>
      <c r="K61">
        <v>15.08669672390702</v>
      </c>
      <c r="L61">
        <v>18.678623764045639</v>
      </c>
      <c r="M61">
        <v>14.821445461735964</v>
      </c>
      <c r="N61">
        <v>12.806769596036721</v>
      </c>
      <c r="O61">
        <v>16.279573459520737</v>
      </c>
      <c r="P61">
        <v>20.772669387262731</v>
      </c>
      <c r="Q61">
        <v>21.762392443012104</v>
      </c>
    </row>
    <row r="62" spans="2:17" x14ac:dyDescent="0.25">
      <c r="B62">
        <v>0</v>
      </c>
      <c r="C62">
        <v>36.73451910408432</v>
      </c>
      <c r="D62">
        <v>18.592720685111992</v>
      </c>
      <c r="E62">
        <v>19.068840579710145</v>
      </c>
      <c r="F62">
        <v>56.621212121212118</v>
      </c>
      <c r="G62">
        <v>53.879776021080374</v>
      </c>
      <c r="H62">
        <v>28.862977602108035</v>
      </c>
      <c r="I62">
        <v>27.871541501976282</v>
      </c>
      <c r="J62">
        <v>16.625</v>
      </c>
      <c r="K62">
        <v>34.834650856389985</v>
      </c>
      <c r="L62">
        <v>26.419795783926219</v>
      </c>
      <c r="M62">
        <v>27.700757575757574</v>
      </c>
      <c r="N62">
        <v>37.822628458498023</v>
      </c>
      <c r="O62">
        <v>34.371706192358367</v>
      </c>
      <c r="P62">
        <v>27.166996047430832</v>
      </c>
      <c r="Q62">
        <v>24.173254281949934</v>
      </c>
    </row>
    <row r="63" spans="2:17" x14ac:dyDescent="0.25">
      <c r="B63">
        <v>0</v>
      </c>
      <c r="C63">
        <v>30.319307579901832</v>
      </c>
      <c r="D63">
        <v>11.592940911986211</v>
      </c>
      <c r="E63">
        <v>15.602083255273708</v>
      </c>
      <c r="F63">
        <v>48.21776761961857</v>
      </c>
      <c r="G63">
        <v>46.16913335081869</v>
      </c>
      <c r="H63">
        <v>22.204203979167445</v>
      </c>
      <c r="I63">
        <v>22.232530255910675</v>
      </c>
      <c r="J63">
        <v>13.630034845816629</v>
      </c>
      <c r="K63">
        <v>27.772940162613814</v>
      </c>
      <c r="L63">
        <v>23.469893963805312</v>
      </c>
      <c r="M63">
        <v>20.139683015474542</v>
      </c>
      <c r="N63">
        <v>30.936340814567799</v>
      </c>
      <c r="O63">
        <v>30.275244482745698</v>
      </c>
      <c r="P63">
        <v>23.125932031923263</v>
      </c>
      <c r="Q63">
        <v>20.672636666791565</v>
      </c>
    </row>
    <row r="64" spans="2:17" x14ac:dyDescent="0.25">
      <c r="B64">
        <v>0</v>
      </c>
      <c r="C64">
        <v>26.576814136218729</v>
      </c>
      <c r="D64">
        <v>10.931778049040638</v>
      </c>
      <c r="E64">
        <v>14.889812631104896</v>
      </c>
      <c r="F64">
        <v>41.76305715877173</v>
      </c>
      <c r="G64">
        <v>39.53723675322059</v>
      </c>
      <c r="H64">
        <v>16.371372023844796</v>
      </c>
      <c r="I64">
        <v>17.283328790338828</v>
      </c>
      <c r="J64">
        <v>12.272899655127461</v>
      </c>
      <c r="K64">
        <v>26.759472143542823</v>
      </c>
      <c r="L64">
        <v>19.186349684163119</v>
      </c>
      <c r="M64">
        <v>14.954105879424976</v>
      </c>
      <c r="N64">
        <v>27.95126749546688</v>
      </c>
      <c r="O64">
        <v>27.505510849856009</v>
      </c>
      <c r="P64">
        <v>17.366584102679578</v>
      </c>
      <c r="Q64">
        <v>14.985511797959209</v>
      </c>
    </row>
    <row r="65" spans="2:17" x14ac:dyDescent="0.25">
      <c r="B65">
        <v>0</v>
      </c>
      <c r="C65">
        <v>32.438584843023811</v>
      </c>
      <c r="D65">
        <v>14.592542950570886</v>
      </c>
      <c r="E65">
        <v>16.850275919225403</v>
      </c>
      <c r="F65">
        <v>48.496321854450855</v>
      </c>
      <c r="G65">
        <v>47.535230430259837</v>
      </c>
      <c r="H65">
        <v>27.075691586212901</v>
      </c>
      <c r="I65">
        <v>28.476667760288464</v>
      </c>
      <c r="J65">
        <v>20.690598843456073</v>
      </c>
      <c r="K65">
        <v>26.137301884709458</v>
      </c>
      <c r="L65">
        <v>26.097185141877993</v>
      </c>
      <c r="M65">
        <v>27.205060307281808</v>
      </c>
      <c r="N65">
        <v>29.907342763359416</v>
      </c>
      <c r="O65">
        <v>31.526473162987482</v>
      </c>
      <c r="P65">
        <v>21.571923255738014</v>
      </c>
      <c r="Q65">
        <v>27.78426521831749</v>
      </c>
    </row>
    <row r="66" spans="2:17" x14ac:dyDescent="0.25">
      <c r="B66">
        <v>0</v>
      </c>
      <c r="C66">
        <v>36.63173596132269</v>
      </c>
      <c r="D66">
        <v>14.977929423438017</v>
      </c>
      <c r="E66">
        <v>18.160790762391805</v>
      </c>
      <c r="F66">
        <v>57.922983790816609</v>
      </c>
      <c r="G66">
        <v>55.730546762188105</v>
      </c>
      <c r="H66">
        <v>30.284576552127469</v>
      </c>
      <c r="I66">
        <v>30.796298517074099</v>
      </c>
      <c r="J66">
        <v>20.185008435609276</v>
      </c>
      <c r="K66">
        <v>34.105324372586161</v>
      </c>
      <c r="L66">
        <v>30.695268337798922</v>
      </c>
      <c r="M66">
        <v>29.553216620203738</v>
      </c>
      <c r="N66">
        <v>38.268424865580577</v>
      </c>
      <c r="O66">
        <v>36.455138493483965</v>
      </c>
      <c r="P66">
        <v>29.985921485587181</v>
      </c>
      <c r="Q66">
        <v>27.91652771594585</v>
      </c>
    </row>
    <row r="67" spans="2:17" x14ac:dyDescent="0.25">
      <c r="B67">
        <v>0</v>
      </c>
      <c r="C67">
        <v>26.371995328356846</v>
      </c>
      <c r="D67">
        <v>8.8680260808422151</v>
      </c>
      <c r="E67">
        <v>16.6033735980198</v>
      </c>
      <c r="F67">
        <v>42.671772090980099</v>
      </c>
      <c r="G67">
        <v>41.409858726272596</v>
      </c>
      <c r="H67">
        <v>19.644139531606307</v>
      </c>
      <c r="I67">
        <v>19.507558436768647</v>
      </c>
      <c r="J67">
        <v>10.154377116744602</v>
      </c>
      <c r="K67">
        <v>28.470186790764057</v>
      </c>
      <c r="L67">
        <v>22.566015445207892</v>
      </c>
      <c r="M67">
        <v>20.913399190108588</v>
      </c>
      <c r="N67">
        <v>27.8421536334919</v>
      </c>
      <c r="O67">
        <v>27.475888414294985</v>
      </c>
      <c r="P67">
        <v>19.151038301177056</v>
      </c>
      <c r="Q67">
        <v>19.055836330571228</v>
      </c>
    </row>
    <row r="68" spans="2:17" x14ac:dyDescent="0.25">
      <c r="B68">
        <v>0</v>
      </c>
      <c r="C68">
        <v>31.035721802928705</v>
      </c>
      <c r="D68">
        <v>14.845295727215325</v>
      </c>
      <c r="E68">
        <v>15.785849595573865</v>
      </c>
      <c r="F68">
        <v>45.787653727034908</v>
      </c>
      <c r="G68">
        <v>43.821000090206574</v>
      </c>
      <c r="H68">
        <v>25.373304868148061</v>
      </c>
      <c r="I68">
        <v>24.995339327058964</v>
      </c>
      <c r="J68">
        <v>17.828577442342965</v>
      </c>
      <c r="K68">
        <v>23.166401058423791</v>
      </c>
      <c r="L68">
        <v>17.952310791713021</v>
      </c>
      <c r="M68">
        <v>21.148028986378808</v>
      </c>
      <c r="N68">
        <v>29.233093784767117</v>
      </c>
      <c r="O68">
        <v>30.244910845836966</v>
      </c>
      <c r="P68">
        <v>24.102143909552876</v>
      </c>
      <c r="Q68">
        <v>24.440719247075805</v>
      </c>
    </row>
    <row r="69" spans="2:17" x14ac:dyDescent="0.25">
      <c r="B69">
        <v>0</v>
      </c>
      <c r="C69">
        <v>34.190398008466531</v>
      </c>
      <c r="D69">
        <v>15.213852835596464</v>
      </c>
      <c r="E69">
        <v>18.093948017334878</v>
      </c>
      <c r="F69">
        <v>54.137596001864708</v>
      </c>
      <c r="G69">
        <v>51.974189173705099</v>
      </c>
      <c r="H69">
        <v>29.819791962605379</v>
      </c>
      <c r="I69">
        <v>28.00280020153917</v>
      </c>
      <c r="J69">
        <v>17.768094968270137</v>
      </c>
      <c r="K69">
        <v>28.176243178040394</v>
      </c>
      <c r="L69">
        <v>27.250010594932956</v>
      </c>
      <c r="M69">
        <v>23.922102913685041</v>
      </c>
      <c r="N69">
        <v>32.709461824494547</v>
      </c>
      <c r="O69">
        <v>32.041274719548198</v>
      </c>
      <c r="P69">
        <v>25.907357906252891</v>
      </c>
      <c r="Q69">
        <v>26.538658948323413</v>
      </c>
    </row>
    <row r="70" spans="2:17" x14ac:dyDescent="0.25">
      <c r="B70">
        <v>0</v>
      </c>
      <c r="C70">
        <v>26.990203591062723</v>
      </c>
      <c r="D70">
        <v>9.7557098024502142</v>
      </c>
      <c r="E70">
        <v>18.492828367296973</v>
      </c>
      <c r="F70">
        <v>42.669545282556925</v>
      </c>
      <c r="G70">
        <v>39.135715716543245</v>
      </c>
      <c r="H70">
        <v>20.760374304855596</v>
      </c>
      <c r="I70">
        <v>18.616515581727359</v>
      </c>
      <c r="J70">
        <v>13.031990155896764</v>
      </c>
      <c r="K70">
        <v>22.948906687694553</v>
      </c>
      <c r="L70">
        <v>23.010750294909744</v>
      </c>
      <c r="M70">
        <v>21.862271584054842</v>
      </c>
      <c r="N70">
        <v>30.21084059611514</v>
      </c>
      <c r="O70">
        <v>32.707955091048419</v>
      </c>
      <c r="P70">
        <v>14.173632683948961</v>
      </c>
      <c r="Q70">
        <v>17.711913717834172</v>
      </c>
    </row>
    <row r="71" spans="2:17" x14ac:dyDescent="0.25">
      <c r="B71">
        <v>0</v>
      </c>
      <c r="C71">
        <v>31.144186414478892</v>
      </c>
      <c r="D71">
        <v>15.87431993281484</v>
      </c>
      <c r="E71">
        <v>17.495374934579665</v>
      </c>
      <c r="F71">
        <v>49.114239115882228</v>
      </c>
      <c r="G71">
        <v>47.202291841628025</v>
      </c>
      <c r="H71">
        <v>22.723372402964912</v>
      </c>
      <c r="I71">
        <v>21.407967283747766</v>
      </c>
      <c r="J71">
        <v>13.393215759301857</v>
      </c>
      <c r="K71">
        <v>32.053529046627958</v>
      </c>
      <c r="L71">
        <v>26.943288178089357</v>
      </c>
      <c r="M71">
        <v>26.018731514952346</v>
      </c>
      <c r="N71">
        <v>36.115827460717369</v>
      </c>
      <c r="O71">
        <v>35.988790301968088</v>
      </c>
      <c r="P71">
        <v>18.457662394566764</v>
      </c>
      <c r="Q71">
        <v>20.587931013497887</v>
      </c>
    </row>
    <row r="72" spans="2:17" x14ac:dyDescent="0.25">
      <c r="B72">
        <v>0</v>
      </c>
      <c r="C72">
        <v>34.484530020857704</v>
      </c>
      <c r="D72">
        <v>15.467348719757879</v>
      </c>
      <c r="E72">
        <v>16.796949947701012</v>
      </c>
      <c r="F72">
        <v>52.724034634928294</v>
      </c>
      <c r="G72">
        <v>50.594320763008213</v>
      </c>
      <c r="H72">
        <v>27.599785852659203</v>
      </c>
      <c r="I72">
        <v>28.016630459674076</v>
      </c>
      <c r="J72">
        <v>16.68353231706185</v>
      </c>
      <c r="K72">
        <v>25.471155095902109</v>
      </c>
      <c r="L72">
        <v>26.386387408631499</v>
      </c>
      <c r="M72">
        <v>25.069164639694002</v>
      </c>
      <c r="N72">
        <v>28.268222638963675</v>
      </c>
      <c r="O72">
        <v>29.47187304652444</v>
      </c>
      <c r="P72">
        <v>29.670237852089791</v>
      </c>
      <c r="Q72">
        <v>25.690872743252193</v>
      </c>
    </row>
    <row r="73" spans="2:17" x14ac:dyDescent="0.25">
      <c r="B73">
        <v>0</v>
      </c>
      <c r="C73">
        <v>37.696080451716604</v>
      </c>
      <c r="D73">
        <v>19.01265301075712</v>
      </c>
      <c r="E73">
        <v>19.263240324774348</v>
      </c>
      <c r="F73">
        <v>61.283930264188271</v>
      </c>
      <c r="G73">
        <v>58.95165478300293</v>
      </c>
      <c r="H73">
        <v>30.480649548695542</v>
      </c>
      <c r="I73">
        <v>26.945554960227508</v>
      </c>
      <c r="J73">
        <v>16.01252936570086</v>
      </c>
      <c r="K73">
        <v>42.130157029221451</v>
      </c>
      <c r="L73">
        <v>29.181552157606234</v>
      </c>
      <c r="M73">
        <v>33.042245394221652</v>
      </c>
      <c r="N73">
        <v>53.056093640522604</v>
      </c>
      <c r="O73">
        <v>51.12920908379013</v>
      </c>
      <c r="P73">
        <v>32.06511972962948</v>
      </c>
      <c r="Q73">
        <v>33.680089024440505</v>
      </c>
    </row>
    <row r="74" spans="2:17" x14ac:dyDescent="0.25">
      <c r="B74">
        <v>0</v>
      </c>
      <c r="C74">
        <v>29.60440995535026</v>
      </c>
      <c r="D74">
        <v>9.8846120128054373</v>
      </c>
      <c r="E74">
        <v>16.279017040662399</v>
      </c>
      <c r="F74">
        <v>47.302272995220633</v>
      </c>
      <c r="G74">
        <v>45.60788036167196</v>
      </c>
      <c r="H74">
        <v>23.593321583932138</v>
      </c>
      <c r="I74">
        <v>23.142743132495156</v>
      </c>
      <c r="J74">
        <v>14.666396611819332</v>
      </c>
      <c r="K74">
        <v>26.229681647657021</v>
      </c>
      <c r="L74">
        <v>23.451996239385483</v>
      </c>
      <c r="M74">
        <v>19.984612919706045</v>
      </c>
      <c r="N74">
        <v>27.49934249706013</v>
      </c>
      <c r="O74">
        <v>29.200536885159178</v>
      </c>
      <c r="P74">
        <v>26.241471355544338</v>
      </c>
      <c r="Q74">
        <v>26.754021348440283</v>
      </c>
    </row>
    <row r="75" spans="2:17" x14ac:dyDescent="0.25">
      <c r="B75">
        <v>0</v>
      </c>
      <c r="C75">
        <v>25.519679924410195</v>
      </c>
      <c r="D75">
        <v>13.286827885552308</v>
      </c>
      <c r="E75">
        <v>11.905985177311248</v>
      </c>
      <c r="F75">
        <v>41.227005639708267</v>
      </c>
      <c r="G75">
        <v>39.587208787315085</v>
      </c>
      <c r="H75">
        <v>18.222901349396167</v>
      </c>
      <c r="I75">
        <v>17.416364012165232</v>
      </c>
      <c r="J75">
        <v>12.740868692237282</v>
      </c>
      <c r="K75">
        <v>23.6740780110432</v>
      </c>
      <c r="L75">
        <v>21.470310331591225</v>
      </c>
      <c r="M75">
        <v>26.550181592700859</v>
      </c>
      <c r="N75">
        <v>25.340744677709864</v>
      </c>
      <c r="O75">
        <v>22.647119614964421</v>
      </c>
      <c r="P75">
        <v>19.260194289426284</v>
      </c>
      <c r="Q75">
        <v>24.284111376856526</v>
      </c>
    </row>
    <row r="76" spans="2:17" x14ac:dyDescent="0.25">
      <c r="B76">
        <v>0</v>
      </c>
      <c r="C76">
        <v>41.836736383521632</v>
      </c>
      <c r="D76">
        <v>19.014470483624461</v>
      </c>
      <c r="E76">
        <v>23.621545273455546</v>
      </c>
      <c r="F76">
        <v>61.383894197731813</v>
      </c>
      <c r="G76">
        <v>58.789506539784306</v>
      </c>
      <c r="H76">
        <v>36.413326952786711</v>
      </c>
      <c r="I76">
        <v>36.282680293218128</v>
      </c>
      <c r="J76">
        <v>28.458286624530771</v>
      </c>
      <c r="K76">
        <v>36.605902447182487</v>
      </c>
      <c r="L76">
        <v>29.464216227672917</v>
      </c>
      <c r="M76">
        <v>30.054196009729782</v>
      </c>
      <c r="N76">
        <v>41.799976486912982</v>
      </c>
      <c r="O76">
        <v>40.659757351565354</v>
      </c>
      <c r="P76">
        <v>35.528605657381206</v>
      </c>
      <c r="Q76">
        <v>36.72330229716237</v>
      </c>
    </row>
    <row r="77" spans="2:17" x14ac:dyDescent="0.25">
      <c r="B77">
        <v>0</v>
      </c>
      <c r="C77">
        <v>29.218770483034206</v>
      </c>
      <c r="D77">
        <v>14.220405358776119</v>
      </c>
      <c r="E77">
        <v>16.240267968941883</v>
      </c>
      <c r="F77">
        <v>47.273825865391714</v>
      </c>
      <c r="G77">
        <v>45.499721995783979</v>
      </c>
      <c r="H77">
        <v>21.477144135768519</v>
      </c>
      <c r="I77">
        <v>20.248049073394618</v>
      </c>
      <c r="J77">
        <v>10.820315854979741</v>
      </c>
      <c r="K77">
        <v>29.627564758407555</v>
      </c>
      <c r="L77">
        <v>21.830789607313395</v>
      </c>
      <c r="M77">
        <v>18.367715950510728</v>
      </c>
      <c r="N77">
        <v>29.65739935720001</v>
      </c>
      <c r="O77">
        <v>35.038024045481187</v>
      </c>
      <c r="P77">
        <v>20.346442977492959</v>
      </c>
      <c r="Q77">
        <v>22.392071832070386</v>
      </c>
    </row>
    <row r="78" spans="2:17" x14ac:dyDescent="0.25">
      <c r="B78">
        <v>0</v>
      </c>
      <c r="C78">
        <v>30.835131954039596</v>
      </c>
      <c r="D78">
        <v>13.197812154762659</v>
      </c>
      <c r="E78">
        <v>17.917422990436453</v>
      </c>
      <c r="F78">
        <v>48.817576211848923</v>
      </c>
      <c r="G78">
        <v>47.262935770426765</v>
      </c>
      <c r="H78">
        <v>22.530772217857368</v>
      </c>
      <c r="I78">
        <v>20.683385561064302</v>
      </c>
      <c r="J78">
        <v>12.080259121791457</v>
      </c>
      <c r="K78">
        <v>25.107992498472303</v>
      </c>
      <c r="L78">
        <v>21.901631251147656</v>
      </c>
      <c r="M78">
        <v>21.92797088492139</v>
      </c>
      <c r="N78">
        <v>27.356494149591061</v>
      </c>
      <c r="O78">
        <v>28.647888765468892</v>
      </c>
      <c r="P78">
        <v>27.337830637659955</v>
      </c>
      <c r="Q78">
        <v>27.415193904858231</v>
      </c>
    </row>
    <row r="79" spans="2:17" x14ac:dyDescent="0.25">
      <c r="B79">
        <v>0</v>
      </c>
      <c r="C79">
        <v>32.491445533978776</v>
      </c>
      <c r="D79">
        <v>17.44598731889683</v>
      </c>
      <c r="E79">
        <v>17.765964713992062</v>
      </c>
      <c r="F79">
        <v>49.307880044961408</v>
      </c>
      <c r="G79">
        <v>48.023002353642561</v>
      </c>
      <c r="H79">
        <v>23.422469523744464</v>
      </c>
      <c r="I79">
        <v>22.503834760630205</v>
      </c>
      <c r="J79">
        <v>16.586659380103956</v>
      </c>
      <c r="K79">
        <v>35.912921435535658</v>
      </c>
      <c r="L79">
        <v>25.385028597688585</v>
      </c>
      <c r="M79">
        <v>25.712923919591123</v>
      </c>
      <c r="N79">
        <v>43.037347773975796</v>
      </c>
      <c r="O79">
        <v>36.433486309749298</v>
      </c>
      <c r="P79">
        <v>23.98852366373341</v>
      </c>
      <c r="Q79">
        <v>23.552416675464364</v>
      </c>
    </row>
    <row r="80" spans="2:17" x14ac:dyDescent="0.25">
      <c r="B80">
        <v>0</v>
      </c>
      <c r="C80">
        <v>34.2808504658271</v>
      </c>
      <c r="D80">
        <v>14.131632486849208</v>
      </c>
      <c r="E80">
        <v>21.019230339285659</v>
      </c>
      <c r="F80">
        <v>52.227250805655721</v>
      </c>
      <c r="G80">
        <v>50.538008744837896</v>
      </c>
      <c r="H80">
        <v>27.557737329087605</v>
      </c>
      <c r="I80">
        <v>25.722694738724812</v>
      </c>
      <c r="J80">
        <v>14.672036640168127</v>
      </c>
      <c r="K80">
        <v>34.893436261374198</v>
      </c>
      <c r="L80">
        <v>24.113139933375706</v>
      </c>
      <c r="M80">
        <v>25.998166714042526</v>
      </c>
      <c r="N80">
        <v>40.34857984215855</v>
      </c>
      <c r="O80">
        <v>36.16092673563314</v>
      </c>
      <c r="P80">
        <v>29.832576916566328</v>
      </c>
      <c r="Q80">
        <v>27.195232178959373</v>
      </c>
    </row>
    <row r="81" spans="1:17" x14ac:dyDescent="0.25">
      <c r="B81">
        <v>0</v>
      </c>
      <c r="C81">
        <v>31.589067726004906</v>
      </c>
      <c r="D81">
        <v>10.283268332146005</v>
      </c>
      <c r="E81">
        <v>16.729403880751999</v>
      </c>
      <c r="F81">
        <v>47.762741641410791</v>
      </c>
      <c r="G81">
        <v>46.799194629251737</v>
      </c>
      <c r="H81">
        <v>20.338931887610332</v>
      </c>
      <c r="I81">
        <v>20.72818435383185</v>
      </c>
      <c r="J81">
        <v>12.829483572610151</v>
      </c>
      <c r="K81">
        <v>27.040594549559881</v>
      </c>
      <c r="L81">
        <v>23.455064659075816</v>
      </c>
      <c r="M81">
        <v>24.163839215638923</v>
      </c>
      <c r="N81">
        <v>29.360110602639487</v>
      </c>
      <c r="O81">
        <v>31.631328559871523</v>
      </c>
      <c r="P81">
        <v>23.836015890073533</v>
      </c>
      <c r="Q81">
        <v>24.683043746000312</v>
      </c>
    </row>
    <row r="82" spans="1:17" x14ac:dyDescent="0.25">
      <c r="B82">
        <v>0</v>
      </c>
      <c r="C82">
        <v>33.404128332603165</v>
      </c>
      <c r="D82">
        <v>14.571388661371328</v>
      </c>
      <c r="E82">
        <v>17.267789227731324</v>
      </c>
      <c r="F82">
        <v>53.436573395048789</v>
      </c>
      <c r="G82">
        <v>51.103354349606654</v>
      </c>
      <c r="H82">
        <v>27.141786827685603</v>
      </c>
      <c r="I82">
        <v>25.47619954665803</v>
      </c>
      <c r="J82">
        <v>16.22840435055906</v>
      </c>
      <c r="K82">
        <v>31.063925027143373</v>
      </c>
      <c r="L82">
        <v>25.584614310113846</v>
      </c>
      <c r="M82">
        <v>24.634596214531072</v>
      </c>
      <c r="N82">
        <v>40.411245928493877</v>
      </c>
      <c r="O82">
        <v>35.329720566106019</v>
      </c>
      <c r="P82">
        <v>20.0937160707823</v>
      </c>
      <c r="Q82">
        <v>19.809266208245234</v>
      </c>
    </row>
    <row r="83" spans="1:17" x14ac:dyDescent="0.25">
      <c r="B83">
        <v>0</v>
      </c>
      <c r="C83">
        <v>31.560734495688209</v>
      </c>
      <c r="D83">
        <v>14.091449394421982</v>
      </c>
      <c r="E83">
        <v>16.478728660966567</v>
      </c>
      <c r="F83">
        <v>50.84178174714269</v>
      </c>
      <c r="G83">
        <v>48.881627358021518</v>
      </c>
      <c r="H83">
        <v>25.976749842811316</v>
      </c>
      <c r="I83">
        <v>24.717557555536178</v>
      </c>
      <c r="J83">
        <v>13.930206693560848</v>
      </c>
      <c r="K83">
        <v>27.199073542887653</v>
      </c>
      <c r="L83">
        <v>26.057065229862637</v>
      </c>
      <c r="M83">
        <v>22.925071098240252</v>
      </c>
      <c r="N83">
        <v>32.260319762327647</v>
      </c>
      <c r="O83">
        <v>29.755703539843314</v>
      </c>
      <c r="P83">
        <v>28.287232301165872</v>
      </c>
      <c r="Q83">
        <v>22.971271568505966</v>
      </c>
    </row>
    <row r="84" spans="1:17" x14ac:dyDescent="0.25">
      <c r="B84">
        <v>0</v>
      </c>
      <c r="C84">
        <v>37.02767508255819</v>
      </c>
      <c r="D84">
        <v>14.566750430881367</v>
      </c>
      <c r="E84">
        <v>20.868143723604405</v>
      </c>
      <c r="F84">
        <v>55.754568658149907</v>
      </c>
      <c r="G84">
        <v>53.633546910153008</v>
      </c>
      <c r="H84">
        <v>30.231097135790126</v>
      </c>
      <c r="I84">
        <v>29.43676240346284</v>
      </c>
      <c r="J84">
        <v>18.814221058586707</v>
      </c>
      <c r="K84">
        <v>26.79703843067086</v>
      </c>
      <c r="L84">
        <v>30.636651887326167</v>
      </c>
      <c r="M84">
        <v>28.576808714986779</v>
      </c>
      <c r="N84">
        <v>37.450826897522596</v>
      </c>
      <c r="O84">
        <v>34.568691041614585</v>
      </c>
      <c r="P84">
        <v>29.74462878419093</v>
      </c>
      <c r="Q84">
        <v>29.145012959332696</v>
      </c>
    </row>
    <row r="85" spans="1:17" x14ac:dyDescent="0.25">
      <c r="B85">
        <v>0</v>
      </c>
      <c r="C85">
        <v>32.352338433373355</v>
      </c>
      <c r="D85">
        <v>15.676588949120534</v>
      </c>
      <c r="E85">
        <v>14.816023608241633</v>
      </c>
      <c r="F85">
        <v>47.832192035558094</v>
      </c>
      <c r="G85">
        <v>45.419907006116098</v>
      </c>
      <c r="H85">
        <v>24.074729071442558</v>
      </c>
      <c r="I85">
        <v>25.681401071418268</v>
      </c>
      <c r="J85">
        <v>17.811987193986216</v>
      </c>
      <c r="K85">
        <v>30.024758900528724</v>
      </c>
      <c r="L85">
        <v>24.021598383612673</v>
      </c>
      <c r="M85">
        <v>27.668033390360268</v>
      </c>
      <c r="N85">
        <v>34.38602936153611</v>
      </c>
      <c r="O85">
        <v>30.063620203627156</v>
      </c>
      <c r="P85">
        <v>21.136298430519481</v>
      </c>
      <c r="Q85">
        <v>25.679275843905074</v>
      </c>
    </row>
    <row r="86" spans="1:17" x14ac:dyDescent="0.25">
      <c r="B86">
        <v>0</v>
      </c>
      <c r="C86">
        <v>21.601050854903413</v>
      </c>
      <c r="D86">
        <v>9.332262054773933</v>
      </c>
      <c r="E86">
        <v>12.83019849481509</v>
      </c>
      <c r="F86">
        <v>34.558560016647206</v>
      </c>
      <c r="G86">
        <v>33.431260910278496</v>
      </c>
      <c r="H86">
        <v>13.354758904521336</v>
      </c>
      <c r="I86">
        <v>12.457370435023872</v>
      </c>
      <c r="J86">
        <v>4.8444526652871067</v>
      </c>
      <c r="K86">
        <v>20.683575912417197</v>
      </c>
      <c r="L86">
        <v>9.5347163616605588</v>
      </c>
      <c r="M86">
        <v>14.854308042681588</v>
      </c>
      <c r="N86">
        <v>21.983560883689208</v>
      </c>
      <c r="O86">
        <v>20.664211974428039</v>
      </c>
      <c r="P86">
        <v>11.122125755771609</v>
      </c>
      <c r="Q86">
        <v>11.232673610709702</v>
      </c>
    </row>
    <row r="87" spans="1:17" x14ac:dyDescent="0.25">
      <c r="B87">
        <v>0</v>
      </c>
      <c r="C87">
        <v>30.52757929266166</v>
      </c>
      <c r="D87">
        <v>15.464989668932425</v>
      </c>
      <c r="E87">
        <v>16.940812832819962</v>
      </c>
      <c r="F87">
        <v>46.279364895139281</v>
      </c>
      <c r="G87">
        <v>45.148826931329324</v>
      </c>
      <c r="H87">
        <v>22.853115584258905</v>
      </c>
      <c r="I87">
        <v>22.939093278926606</v>
      </c>
      <c r="J87">
        <v>17.800437066007351</v>
      </c>
      <c r="K87">
        <v>29.658028682647625</v>
      </c>
      <c r="L87">
        <v>23.75641587548353</v>
      </c>
      <c r="M87">
        <v>27.849137397853763</v>
      </c>
      <c r="N87">
        <v>32.059601020736963</v>
      </c>
      <c r="O87">
        <v>30.239714364688975</v>
      </c>
      <c r="P87">
        <v>26.212965069843513</v>
      </c>
      <c r="Q87">
        <v>24.172560134754384</v>
      </c>
    </row>
    <row r="88" spans="1:17" x14ac:dyDescent="0.25">
      <c r="B88">
        <v>0</v>
      </c>
      <c r="C88">
        <v>40.518281234942862</v>
      </c>
      <c r="D88">
        <v>18.16410079186009</v>
      </c>
      <c r="E88">
        <v>21.87949637299501</v>
      </c>
      <c r="F88">
        <v>60.612520228486368</v>
      </c>
      <c r="G88">
        <v>59.373888887042803</v>
      </c>
      <c r="H88">
        <v>32.145930875897619</v>
      </c>
      <c r="I88">
        <v>32.471248134991711</v>
      </c>
      <c r="J88">
        <v>22.272934202175207</v>
      </c>
      <c r="K88">
        <v>37.634122756590251</v>
      </c>
      <c r="L88">
        <v>32.506637601890098</v>
      </c>
      <c r="M88">
        <v>28.173837048950446</v>
      </c>
      <c r="N88">
        <v>36.112375679959591</v>
      </c>
      <c r="O88">
        <v>38.891528791740463</v>
      </c>
      <c r="P88">
        <v>29.631617248792935</v>
      </c>
      <c r="Q88">
        <v>30.841172737150963</v>
      </c>
    </row>
    <row r="89" spans="1:17" x14ac:dyDescent="0.25">
      <c r="B89">
        <v>0</v>
      </c>
      <c r="C89">
        <v>27.015369033599722</v>
      </c>
      <c r="D89">
        <v>8.7515694153534529</v>
      </c>
      <c r="E89">
        <v>17.791851325800138</v>
      </c>
      <c r="F89">
        <v>40.797307947009948</v>
      </c>
      <c r="G89">
        <v>37.982398576064583</v>
      </c>
      <c r="H89">
        <v>19.714403861885458</v>
      </c>
      <c r="I89">
        <v>18.366729293455951</v>
      </c>
      <c r="J89">
        <v>11.569475283393713</v>
      </c>
      <c r="K89">
        <v>25.974086293123339</v>
      </c>
      <c r="L89">
        <v>17.097263299203231</v>
      </c>
      <c r="M89">
        <v>18.893363657883931</v>
      </c>
      <c r="N89">
        <v>26.724109515975826</v>
      </c>
      <c r="O89">
        <v>28.363343251738716</v>
      </c>
      <c r="P89">
        <v>18.514156950524839</v>
      </c>
      <c r="Q89">
        <v>15.5629069617617</v>
      </c>
    </row>
    <row r="90" spans="1:17" x14ac:dyDescent="0.25">
      <c r="B90">
        <v>0</v>
      </c>
      <c r="C90">
        <v>32.672367651269028</v>
      </c>
      <c r="D90">
        <v>14.283113633817543</v>
      </c>
      <c r="E90">
        <v>16.436542315495974</v>
      </c>
      <c r="F90">
        <v>51.11125633269851</v>
      </c>
      <c r="G90">
        <v>49.020999041537522</v>
      </c>
      <c r="H90">
        <v>25.814693105293951</v>
      </c>
      <c r="I90">
        <v>25.960951989743208</v>
      </c>
      <c r="J90">
        <v>15.904720116509205</v>
      </c>
      <c r="K90">
        <v>31.715149930916013</v>
      </c>
      <c r="L90">
        <v>26.760396828360534</v>
      </c>
      <c r="M90">
        <v>23.460236254776753</v>
      </c>
      <c r="N90">
        <v>28.669075270423345</v>
      </c>
      <c r="O90">
        <v>31.919756774587054</v>
      </c>
      <c r="P90">
        <v>25.618332773192925</v>
      </c>
      <c r="Q90">
        <v>24.081836513686099</v>
      </c>
    </row>
    <row r="91" spans="1:17" x14ac:dyDescent="0.25">
      <c r="B91">
        <v>0</v>
      </c>
      <c r="C91">
        <v>32.829434902159036</v>
      </c>
      <c r="D91">
        <v>14.902097384742483</v>
      </c>
      <c r="E91">
        <v>17.105676872048434</v>
      </c>
      <c r="F91">
        <v>52.136533458280418</v>
      </c>
      <c r="G91">
        <v>50.509395691791717</v>
      </c>
      <c r="H91">
        <v>24.889027262302559</v>
      </c>
      <c r="I91">
        <v>24.144585146915574</v>
      </c>
      <c r="J91">
        <v>12.588469932553236</v>
      </c>
      <c r="K91">
        <v>25.158598537625927</v>
      </c>
      <c r="L91">
        <v>17.59364866031245</v>
      </c>
      <c r="M91">
        <v>23.065837659215052</v>
      </c>
      <c r="N91">
        <v>33.787191280008877</v>
      </c>
      <c r="O91">
        <v>31.972478761051036</v>
      </c>
      <c r="P91">
        <v>28.328257358109028</v>
      </c>
      <c r="Q91">
        <v>29.626946646773778</v>
      </c>
    </row>
    <row r="92" spans="1:17" x14ac:dyDescent="0.25">
      <c r="A92" t="s">
        <v>102</v>
      </c>
      <c r="B92">
        <f>AVERAGE(B2:B91)</f>
        <v>0</v>
      </c>
      <c r="C92">
        <f t="shared" ref="C92:Q92" si="0">AVERAGE(C2:C91)</f>
        <v>31.373477797502325</v>
      </c>
      <c r="D92">
        <f t="shared" si="0"/>
        <v>13.926739616040269</v>
      </c>
      <c r="E92">
        <f t="shared" si="0"/>
        <v>17.087964454272132</v>
      </c>
      <c r="F92">
        <f t="shared" si="0"/>
        <v>48.283571348352019</v>
      </c>
      <c r="G92">
        <f t="shared" si="0"/>
        <v>46.413888165612995</v>
      </c>
      <c r="H92">
        <f t="shared" si="0"/>
        <v>24.228496293571055</v>
      </c>
      <c r="I92">
        <f t="shared" si="0"/>
        <v>23.707093388913059</v>
      </c>
      <c r="J92">
        <f t="shared" si="0"/>
        <v>15.485794959586759</v>
      </c>
      <c r="K92">
        <f t="shared" si="0"/>
        <v>27.710310399129735</v>
      </c>
      <c r="L92">
        <f t="shared" si="0"/>
        <v>23.794848536127276</v>
      </c>
      <c r="M92">
        <f t="shared" si="0"/>
        <v>23.732405221730076</v>
      </c>
      <c r="N92">
        <f t="shared" si="0"/>
        <v>30.464127523943247</v>
      </c>
      <c r="O92">
        <f t="shared" si="0"/>
        <v>29.937736465865353</v>
      </c>
      <c r="P92">
        <f t="shared" si="0"/>
        <v>24.737221341915998</v>
      </c>
      <c r="Q92">
        <f t="shared" si="0"/>
        <v>24.476530397536024</v>
      </c>
    </row>
    <row r="94" spans="1:17" x14ac:dyDescent="0.25">
      <c r="A94" t="s">
        <v>107</v>
      </c>
    </row>
    <row r="95" spans="1:17" x14ac:dyDescent="0.25">
      <c r="B95">
        <v>0</v>
      </c>
      <c r="C95">
        <v>32.819518798843148</v>
      </c>
      <c r="D95">
        <v>11.328371695345064</v>
      </c>
      <c r="E95">
        <v>17.7239295395587</v>
      </c>
      <c r="F95">
        <v>24.336316145727064</v>
      </c>
      <c r="G95">
        <v>20.595169851895754</v>
      </c>
      <c r="H95">
        <v>23.852297348503253</v>
      </c>
      <c r="I95">
        <v>22.099854583847474</v>
      </c>
      <c r="J95">
        <v>18.282275746593733</v>
      </c>
      <c r="K95">
        <v>27.207070657999992</v>
      </c>
      <c r="L95">
        <v>24.347813413911371</v>
      </c>
      <c r="M95">
        <v>19.752468673992531</v>
      </c>
      <c r="N95">
        <v>34.028027425032953</v>
      </c>
      <c r="O95">
        <v>35.039463158542475</v>
      </c>
      <c r="P95">
        <v>17.69510540242058</v>
      </c>
      <c r="Q95">
        <v>17.16396399897658</v>
      </c>
    </row>
    <row r="96" spans="1:17" x14ac:dyDescent="0.25">
      <c r="B96">
        <v>0</v>
      </c>
      <c r="C96">
        <v>26.391201427582946</v>
      </c>
      <c r="D96">
        <v>10.332495720892968</v>
      </c>
      <c r="E96">
        <v>15.909974871626789</v>
      </c>
      <c r="F96">
        <v>18.851669762190902</v>
      </c>
      <c r="G96">
        <v>14.668560399140537</v>
      </c>
      <c r="H96">
        <v>17.342801995702683</v>
      </c>
      <c r="I96">
        <v>14.229068793473907</v>
      </c>
      <c r="J96">
        <v>15.702684001602387</v>
      </c>
      <c r="K96">
        <v>13.145125459776393</v>
      </c>
      <c r="L96">
        <v>17.132889034560616</v>
      </c>
      <c r="M96">
        <v>15.160202483702975</v>
      </c>
      <c r="N96">
        <v>17.738009395826502</v>
      </c>
      <c r="O96">
        <v>16.079828107360065</v>
      </c>
      <c r="P96">
        <v>13.86547215849084</v>
      </c>
      <c r="Q96">
        <v>15.288684948468626</v>
      </c>
    </row>
    <row r="97" spans="2:17" x14ac:dyDescent="0.25">
      <c r="B97">
        <v>0</v>
      </c>
      <c r="C97">
        <v>27.061473211554521</v>
      </c>
      <c r="D97">
        <v>11.521798824515301</v>
      </c>
      <c r="E97">
        <v>16.857150580699685</v>
      </c>
      <c r="F97">
        <v>16.869386320727202</v>
      </c>
      <c r="G97">
        <v>14.454677253901565</v>
      </c>
      <c r="H97">
        <v>16.210932775990631</v>
      </c>
      <c r="I97">
        <v>15.832051663278127</v>
      </c>
      <c r="J97">
        <v>12.031716176359698</v>
      </c>
      <c r="K97">
        <v>16.501318187573894</v>
      </c>
      <c r="L97">
        <v>12.705393258107245</v>
      </c>
      <c r="M97">
        <v>15.459003868485713</v>
      </c>
      <c r="N97">
        <v>18.635601166094478</v>
      </c>
      <c r="O97">
        <v>21.291041304159155</v>
      </c>
      <c r="P97">
        <v>21.01118432004143</v>
      </c>
      <c r="Q97">
        <v>19.232876010693467</v>
      </c>
    </row>
    <row r="98" spans="2:17" x14ac:dyDescent="0.25">
      <c r="B98">
        <v>0</v>
      </c>
      <c r="C98">
        <v>31.701097415247574</v>
      </c>
      <c r="D98">
        <v>16.237801967104229</v>
      </c>
      <c r="E98">
        <v>17.103191429427099</v>
      </c>
      <c r="F98">
        <v>17.783256782121114</v>
      </c>
      <c r="G98">
        <v>18.73419185344866</v>
      </c>
      <c r="H98">
        <v>17.149744845765863</v>
      </c>
      <c r="I98">
        <v>17.312237025088436</v>
      </c>
      <c r="J98">
        <v>14.313396412718275</v>
      </c>
      <c r="K98">
        <v>17.806533490290498</v>
      </c>
      <c r="L98">
        <v>22.330369135974522</v>
      </c>
      <c r="M98">
        <v>20.413969583124537</v>
      </c>
      <c r="N98">
        <v>21.360901653684095</v>
      </c>
      <c r="O98">
        <v>21.385957473305915</v>
      </c>
      <c r="P98">
        <v>25.007931871892115</v>
      </c>
      <c r="Q98">
        <v>21.97854984625512</v>
      </c>
    </row>
    <row r="99" spans="2:17" x14ac:dyDescent="0.25">
      <c r="B99">
        <v>0</v>
      </c>
      <c r="C99">
        <v>26.771276906025783</v>
      </c>
      <c r="D99">
        <v>11.85819284839293</v>
      </c>
      <c r="E99">
        <v>15.990345913784051</v>
      </c>
      <c r="F99">
        <v>16.989441754652042</v>
      </c>
      <c r="G99">
        <v>19.252756227031441</v>
      </c>
      <c r="H99">
        <v>14.80414746543779</v>
      </c>
      <c r="I99">
        <v>14.062007816601529</v>
      </c>
      <c r="J99">
        <v>12.093274222714809</v>
      </c>
      <c r="K99">
        <v>15.130811409904918</v>
      </c>
      <c r="L99">
        <v>9.179256839526337</v>
      </c>
      <c r="M99">
        <v>13.755177040191333</v>
      </c>
      <c r="N99">
        <v>18.58601178323514</v>
      </c>
      <c r="O99">
        <v>18.444117132357228</v>
      </c>
      <c r="P99">
        <v>24.198360846992941</v>
      </c>
      <c r="Q99">
        <v>24.2244647961267</v>
      </c>
    </row>
    <row r="100" spans="2:17" x14ac:dyDescent="0.25">
      <c r="B100">
        <v>0</v>
      </c>
      <c r="C100">
        <v>23.570679874896136</v>
      </c>
      <c r="D100">
        <v>13.48379278578996</v>
      </c>
      <c r="E100">
        <v>13.396750515975853</v>
      </c>
      <c r="F100">
        <v>11.964573655112288</v>
      </c>
      <c r="G100">
        <v>8.8306287216918644</v>
      </c>
      <c r="H100">
        <v>6.6722061476953547</v>
      </c>
      <c r="I100">
        <v>5.8283052432739746</v>
      </c>
      <c r="J100">
        <v>7.2569552698663049</v>
      </c>
      <c r="K100">
        <v>14.126805210121733</v>
      </c>
      <c r="L100">
        <v>15.407046050580448</v>
      </c>
      <c r="M100">
        <v>12.803536991553937</v>
      </c>
      <c r="N100">
        <v>14.983402717919564</v>
      </c>
      <c r="O100">
        <v>17.509039276237178</v>
      </c>
      <c r="P100">
        <v>18.514045970168624</v>
      </c>
      <c r="Q100">
        <v>22.851628903676513</v>
      </c>
    </row>
    <row r="101" spans="2:17" x14ac:dyDescent="0.25">
      <c r="B101">
        <v>0</v>
      </c>
      <c r="C101">
        <v>33.092072550527988</v>
      </c>
      <c r="D101">
        <v>11.867823952676817</v>
      </c>
      <c r="E101">
        <v>17.443925381954259</v>
      </c>
      <c r="F101">
        <v>31.46919202071145</v>
      </c>
      <c r="G101">
        <v>30.025859085365209</v>
      </c>
      <c r="H101">
        <v>20.565000612094071</v>
      </c>
      <c r="I101">
        <v>19.957138301522072</v>
      </c>
      <c r="J101">
        <v>13.319469276655941</v>
      </c>
      <c r="K101">
        <v>23.431867884406412</v>
      </c>
      <c r="L101">
        <v>16.859488893893115</v>
      </c>
      <c r="M101">
        <v>14.1995245313702</v>
      </c>
      <c r="N101">
        <v>30.626164678998219</v>
      </c>
      <c r="O101">
        <v>30.077547029227869</v>
      </c>
      <c r="P101">
        <v>23.351162147498048</v>
      </c>
      <c r="Q101">
        <v>22.528840210197636</v>
      </c>
    </row>
    <row r="102" spans="2:17" x14ac:dyDescent="0.25">
      <c r="B102">
        <v>0</v>
      </c>
      <c r="C102">
        <v>29.139693619879331</v>
      </c>
      <c r="D102">
        <v>15.195436739205212</v>
      </c>
      <c r="E102">
        <v>17.830820920705357</v>
      </c>
      <c r="F102">
        <v>17.000070098676112</v>
      </c>
      <c r="G102">
        <v>18.915231138157971</v>
      </c>
      <c r="H102">
        <v>10.019546119223175</v>
      </c>
      <c r="I102">
        <v>11.708598173195897</v>
      </c>
      <c r="J102">
        <v>7.2703738541719316</v>
      </c>
      <c r="K102">
        <v>17.866848379823971</v>
      </c>
      <c r="L102">
        <v>15.818010795196122</v>
      </c>
      <c r="M102">
        <v>16.668976119174271</v>
      </c>
      <c r="N102">
        <v>27.352666439525219</v>
      </c>
      <c r="O102">
        <v>27.267895947481417</v>
      </c>
      <c r="P102">
        <v>18.95093255692257</v>
      </c>
      <c r="Q102">
        <v>19.605784607960928</v>
      </c>
    </row>
    <row r="103" spans="2:17" x14ac:dyDescent="0.25">
      <c r="B103">
        <v>0</v>
      </c>
      <c r="C103">
        <v>26.604276546991162</v>
      </c>
      <c r="D103">
        <v>11.335649510574225</v>
      </c>
      <c r="E103">
        <v>13.519637030645541</v>
      </c>
      <c r="F103">
        <v>19.285032656956247</v>
      </c>
      <c r="G103">
        <v>18.14375346426592</v>
      </c>
      <c r="H103">
        <v>10.401511991360049</v>
      </c>
      <c r="I103">
        <v>12.690213198781722</v>
      </c>
      <c r="J103">
        <v>8.9316632476385855</v>
      </c>
      <c r="K103">
        <v>14.041348335152371</v>
      </c>
      <c r="L103">
        <v>11.743075753852835</v>
      </c>
      <c r="M103">
        <v>12.034788372637871</v>
      </c>
      <c r="N103">
        <v>21.639019205604541</v>
      </c>
      <c r="O103">
        <v>20.381026394134892</v>
      </c>
      <c r="P103">
        <v>14.128919263318496</v>
      </c>
      <c r="Q103">
        <v>15.436483220095884</v>
      </c>
    </row>
    <row r="104" spans="2:17" x14ac:dyDescent="0.25">
      <c r="B104">
        <v>0</v>
      </c>
      <c r="C104">
        <v>33.782386840166659</v>
      </c>
      <c r="D104">
        <v>15.977632844370627</v>
      </c>
      <c r="E104">
        <v>18.387038212307939</v>
      </c>
      <c r="F104">
        <v>24.39142222282236</v>
      </c>
      <c r="G104">
        <v>23.095573529698594</v>
      </c>
      <c r="H104">
        <v>20.821949459350382</v>
      </c>
      <c r="I104">
        <v>18.457104362555569</v>
      </c>
      <c r="J104">
        <v>16.983614723193696</v>
      </c>
      <c r="K104">
        <v>13.808132774604545</v>
      </c>
      <c r="L104">
        <v>21.862589326839839</v>
      </c>
      <c r="M104">
        <v>14.406020587745475</v>
      </c>
      <c r="N104">
        <v>22.927234727604713</v>
      </c>
      <c r="O104">
        <v>22.289287680810428</v>
      </c>
      <c r="P104">
        <v>30.129344813979625</v>
      </c>
      <c r="Q104">
        <v>29.462891196420777</v>
      </c>
    </row>
    <row r="105" spans="2:17" x14ac:dyDescent="0.25">
      <c r="B105">
        <v>0</v>
      </c>
      <c r="C105">
        <v>33.451549584973684</v>
      </c>
      <c r="D105">
        <v>12.22990760090828</v>
      </c>
      <c r="E105">
        <v>19.352397092356249</v>
      </c>
      <c r="F105">
        <v>22.150234607688656</v>
      </c>
      <c r="G105">
        <v>20.135004546168602</v>
      </c>
      <c r="H105">
        <v>19.467598432880941</v>
      </c>
      <c r="I105">
        <v>17.802891458439451</v>
      </c>
      <c r="J105">
        <v>19.166424680379752</v>
      </c>
      <c r="K105">
        <v>21.495364177460839</v>
      </c>
      <c r="L105">
        <v>18.897304193424002</v>
      </c>
      <c r="M105">
        <v>16.84097613301153</v>
      </c>
      <c r="N105">
        <v>31.974243138300317</v>
      </c>
      <c r="O105">
        <v>30.760186035883791</v>
      </c>
      <c r="P105">
        <v>25.202435413463327</v>
      </c>
      <c r="Q105">
        <v>20.954901690095699</v>
      </c>
    </row>
    <row r="106" spans="2:17" x14ac:dyDescent="0.25">
      <c r="B106">
        <v>0</v>
      </c>
      <c r="C106">
        <v>27.505633242263833</v>
      </c>
      <c r="D106">
        <v>9.6457865143322241</v>
      </c>
      <c r="E106">
        <v>16.201893008794741</v>
      </c>
      <c r="F106">
        <v>15.190452963549255</v>
      </c>
      <c r="G106">
        <v>12.321165131053304</v>
      </c>
      <c r="H106">
        <v>9.778500614943578</v>
      </c>
      <c r="I106">
        <v>10.440874147532595</v>
      </c>
      <c r="J106">
        <v>9.4237484925653181</v>
      </c>
      <c r="K106">
        <v>21.546815011206636</v>
      </c>
      <c r="L106">
        <v>11.500043390179455</v>
      </c>
      <c r="M106">
        <v>14.040463586662158</v>
      </c>
      <c r="N106">
        <v>26.126424020803345</v>
      </c>
      <c r="O106">
        <v>23.959907474182842</v>
      </c>
      <c r="P106">
        <v>16.389518129613947</v>
      </c>
      <c r="Q106">
        <v>14.7550549559066</v>
      </c>
    </row>
    <row r="107" spans="2:17" x14ac:dyDescent="0.25">
      <c r="B107">
        <v>0</v>
      </c>
      <c r="C107">
        <v>22.551690491712684</v>
      </c>
      <c r="D107">
        <v>10.160795674505689</v>
      </c>
      <c r="E107">
        <v>12.152140656278917</v>
      </c>
      <c r="F107">
        <v>17.222680350057637</v>
      </c>
      <c r="G107">
        <v>15.823831378254807</v>
      </c>
      <c r="H107">
        <v>9.0084722468076173</v>
      </c>
      <c r="I107">
        <v>7.2387556000731088</v>
      </c>
      <c r="J107">
        <v>3.9364934079961778</v>
      </c>
      <c r="K107">
        <v>15.465052521597968</v>
      </c>
      <c r="L107">
        <v>12.547617711270091</v>
      </c>
      <c r="M107">
        <v>13.853066170449461</v>
      </c>
      <c r="N107">
        <v>15.121384687784682</v>
      </c>
      <c r="O107">
        <v>14.905081189367021</v>
      </c>
      <c r="P107">
        <v>12.390031330187362</v>
      </c>
      <c r="Q107">
        <v>12.404134951508009</v>
      </c>
    </row>
    <row r="108" spans="2:17" x14ac:dyDescent="0.25">
      <c r="B108">
        <v>0</v>
      </c>
      <c r="C108">
        <v>28.76520670886724</v>
      </c>
      <c r="D108">
        <v>13.43495181472284</v>
      </c>
      <c r="E108">
        <v>15.380045571654369</v>
      </c>
      <c r="F108">
        <v>21.829256753927027</v>
      </c>
      <c r="G108">
        <v>21.379279322598606</v>
      </c>
      <c r="H108">
        <v>14.528640497348375</v>
      </c>
      <c r="I108">
        <v>14.845222344070644</v>
      </c>
      <c r="J108">
        <v>8.4392871712225404</v>
      </c>
      <c r="K108">
        <v>21.033691691781748</v>
      </c>
      <c r="L108">
        <v>17.896413675218977</v>
      </c>
      <c r="M108">
        <v>18.477615135125074</v>
      </c>
      <c r="N108">
        <v>24.844307188315788</v>
      </c>
      <c r="O108">
        <v>25.599543352789439</v>
      </c>
      <c r="P108">
        <v>22.469400448891651</v>
      </c>
      <c r="Q108">
        <v>22.825380526416204</v>
      </c>
    </row>
    <row r="109" spans="2:17" x14ac:dyDescent="0.25">
      <c r="B109">
        <v>0</v>
      </c>
      <c r="C109">
        <v>32.65737629192455</v>
      </c>
      <c r="D109">
        <v>17.438580506086787</v>
      </c>
      <c r="E109">
        <v>18.17099517279367</v>
      </c>
      <c r="F109">
        <v>25.428472104271467</v>
      </c>
      <c r="G109">
        <v>20.772384760568343</v>
      </c>
      <c r="H109">
        <v>18.476247319321047</v>
      </c>
      <c r="I109">
        <v>15.966290511785463</v>
      </c>
      <c r="J109">
        <v>14.05413900004921</v>
      </c>
      <c r="K109">
        <v>24.39969458911601</v>
      </c>
      <c r="L109">
        <v>23.074554225511967</v>
      </c>
      <c r="M109">
        <v>19.222472145543207</v>
      </c>
      <c r="N109">
        <v>27.871917913681742</v>
      </c>
      <c r="O109">
        <v>25.212589150929173</v>
      </c>
      <c r="P109">
        <v>22.939786117138723</v>
      </c>
      <c r="Q109">
        <v>19.882978740291218</v>
      </c>
    </row>
    <row r="110" spans="2:17" x14ac:dyDescent="0.25">
      <c r="B110">
        <v>0</v>
      </c>
      <c r="C110">
        <v>29.298631052948938</v>
      </c>
      <c r="D110">
        <v>14.229168781081905</v>
      </c>
      <c r="E110">
        <v>14.852597894937942</v>
      </c>
      <c r="F110">
        <v>17.420642264822302</v>
      </c>
      <c r="G110">
        <v>15.194536152022971</v>
      </c>
      <c r="H110">
        <v>14.08349800896711</v>
      </c>
      <c r="I110">
        <v>14.418869141079755</v>
      </c>
      <c r="J110">
        <v>14.742300045969875</v>
      </c>
      <c r="K110">
        <v>14.32230255341759</v>
      </c>
      <c r="L110">
        <v>14.37782461000233</v>
      </c>
      <c r="M110">
        <v>20.372564939910806</v>
      </c>
      <c r="N110">
        <v>25.824920448236128</v>
      </c>
      <c r="O110">
        <v>24.497764192452582</v>
      </c>
      <c r="P110">
        <v>17.699446570468236</v>
      </c>
      <c r="Q110">
        <v>23.583739798568367</v>
      </c>
    </row>
    <row r="111" spans="2:17" x14ac:dyDescent="0.25">
      <c r="B111">
        <v>0</v>
      </c>
      <c r="C111">
        <v>33.775762635275377</v>
      </c>
      <c r="D111">
        <v>14.890439391270382</v>
      </c>
      <c r="E111">
        <v>17.800669388130235</v>
      </c>
      <c r="F111">
        <v>20.455245199782489</v>
      </c>
      <c r="G111">
        <v>21.393001294354622</v>
      </c>
      <c r="H111">
        <v>17.849380011794711</v>
      </c>
      <c r="I111">
        <v>17.231306532278449</v>
      </c>
      <c r="J111">
        <v>17.75823906500111</v>
      </c>
      <c r="K111">
        <v>15.281962517328267</v>
      </c>
      <c r="L111">
        <v>18.397451117051016</v>
      </c>
      <c r="M111">
        <v>14.417885070500203</v>
      </c>
      <c r="N111">
        <v>20.36992501933873</v>
      </c>
      <c r="O111">
        <v>21.853454548239601</v>
      </c>
      <c r="P111">
        <v>25.561282713089835</v>
      </c>
      <c r="Q111">
        <v>25.084898940773705</v>
      </c>
    </row>
    <row r="112" spans="2:17" x14ac:dyDescent="0.25">
      <c r="B112">
        <v>0</v>
      </c>
      <c r="C112">
        <v>31.853146226207496</v>
      </c>
      <c r="D112">
        <v>14.522862158730263</v>
      </c>
      <c r="E112">
        <v>18.073909379426585</v>
      </c>
      <c r="F112">
        <v>21.059168906616506</v>
      </c>
      <c r="G112">
        <v>18.189805389245958</v>
      </c>
      <c r="H112">
        <v>12.082036770494929</v>
      </c>
      <c r="I112">
        <v>12.629404985647477</v>
      </c>
      <c r="J112">
        <v>8.9592016704673814</v>
      </c>
      <c r="K112">
        <v>22.952626079699289</v>
      </c>
      <c r="L112">
        <v>13.821617947418094</v>
      </c>
      <c r="M112">
        <v>16.724886345298387</v>
      </c>
      <c r="N112">
        <v>33.967637139536514</v>
      </c>
      <c r="O112">
        <v>32.136447583543742</v>
      </c>
      <c r="P112">
        <v>17.037039451914566</v>
      </c>
      <c r="Q112">
        <v>14.054224988222943</v>
      </c>
    </row>
    <row r="113" spans="2:17" x14ac:dyDescent="0.25">
      <c r="B113">
        <v>0</v>
      </c>
      <c r="C113">
        <v>36.194010009903558</v>
      </c>
      <c r="D113">
        <v>21.402981701683604</v>
      </c>
      <c r="E113">
        <v>18.849160191690316</v>
      </c>
      <c r="F113">
        <v>27.010122897155885</v>
      </c>
      <c r="G113">
        <v>25.560813819781856</v>
      </c>
      <c r="H113">
        <v>18.479438488278575</v>
      </c>
      <c r="I113">
        <v>21.359778266678187</v>
      </c>
      <c r="J113">
        <v>12.934111438275583</v>
      </c>
      <c r="K113">
        <v>27.32218463154117</v>
      </c>
      <c r="L113">
        <v>21.230666462835078</v>
      </c>
      <c r="M113">
        <v>19.856298728489673</v>
      </c>
      <c r="N113">
        <v>38.278908083030352</v>
      </c>
      <c r="O113">
        <v>38.507720121501357</v>
      </c>
      <c r="P113">
        <v>16.885397903636402</v>
      </c>
      <c r="Q113">
        <v>21.009165774903458</v>
      </c>
    </row>
    <row r="114" spans="2:17" x14ac:dyDescent="0.25">
      <c r="B114">
        <v>0</v>
      </c>
      <c r="C114">
        <v>34.379321149801939</v>
      </c>
      <c r="D114">
        <v>12.252072203246621</v>
      </c>
      <c r="E114">
        <v>20.883381374256196</v>
      </c>
      <c r="F114">
        <v>26.376415310530394</v>
      </c>
      <c r="G114">
        <v>28.528669440516811</v>
      </c>
      <c r="H114">
        <v>19.733828864150453</v>
      </c>
      <c r="I114">
        <v>20.24125948801731</v>
      </c>
      <c r="J114">
        <v>14.963357429142887</v>
      </c>
      <c r="K114">
        <v>25.013445742337488</v>
      </c>
      <c r="L114">
        <v>22.392266476685471</v>
      </c>
      <c r="M114">
        <v>16.155624529399017</v>
      </c>
      <c r="N114">
        <v>29.80963946703416</v>
      </c>
      <c r="O114">
        <v>29.82647587483066</v>
      </c>
      <c r="P114">
        <v>33.979300571970192</v>
      </c>
      <c r="Q114">
        <v>29.393561944729811</v>
      </c>
    </row>
    <row r="115" spans="2:17" x14ac:dyDescent="0.25">
      <c r="B115">
        <v>0</v>
      </c>
      <c r="C115">
        <v>35.057849119884935</v>
      </c>
      <c r="D115">
        <v>14.910251477680969</v>
      </c>
      <c r="E115">
        <v>18.561880782273999</v>
      </c>
      <c r="F115">
        <v>24.296143337895028</v>
      </c>
      <c r="G115">
        <v>23.538674575770415</v>
      </c>
      <c r="H115">
        <v>18.05847087414103</v>
      </c>
      <c r="I115">
        <v>18.140776202558769</v>
      </c>
      <c r="J115">
        <v>17.813340606072412</v>
      </c>
      <c r="K115">
        <v>26.856212428916283</v>
      </c>
      <c r="L115">
        <v>22.652634176354184</v>
      </c>
      <c r="M115">
        <v>20.914806679880975</v>
      </c>
      <c r="N115">
        <v>31.636577332106057</v>
      </c>
      <c r="O115">
        <v>27.21903769324301</v>
      </c>
      <c r="P115">
        <v>24.528773585671402</v>
      </c>
      <c r="Q115">
        <v>26.924881371560666</v>
      </c>
    </row>
    <row r="116" spans="2:17" x14ac:dyDescent="0.25">
      <c r="B116">
        <v>0</v>
      </c>
      <c r="C116">
        <v>42.11697105126094</v>
      </c>
      <c r="D116">
        <v>18.704447319343405</v>
      </c>
      <c r="E116">
        <v>23.688065995732455</v>
      </c>
      <c r="F116">
        <v>33.526268922528942</v>
      </c>
      <c r="G116">
        <v>31.071422570943732</v>
      </c>
      <c r="H116">
        <v>24.670273358087332</v>
      </c>
      <c r="I116">
        <v>22.129908096574201</v>
      </c>
      <c r="J116">
        <v>16.921487256170298</v>
      </c>
      <c r="K116">
        <v>31.608393958231822</v>
      </c>
      <c r="L116">
        <v>26.033367496093685</v>
      </c>
      <c r="M116">
        <v>25.650296543960753</v>
      </c>
      <c r="N116">
        <v>35.114165224550142</v>
      </c>
      <c r="O116">
        <v>33.631613434365498</v>
      </c>
      <c r="P116">
        <v>27.531712562375038</v>
      </c>
      <c r="Q116">
        <v>28.52349669853324</v>
      </c>
    </row>
    <row r="117" spans="2:17" x14ac:dyDescent="0.25">
      <c r="B117">
        <v>0</v>
      </c>
      <c r="C117">
        <v>29.636800217466813</v>
      </c>
      <c r="D117">
        <v>11.863267740912455</v>
      </c>
      <c r="E117">
        <v>16.12954377274718</v>
      </c>
      <c r="F117">
        <v>16.690728966881615</v>
      </c>
      <c r="G117">
        <v>20.470876059018078</v>
      </c>
      <c r="H117">
        <v>11.957352341543713</v>
      </c>
      <c r="I117">
        <v>15.862240814292402</v>
      </c>
      <c r="J117">
        <v>15.276892640862618</v>
      </c>
      <c r="K117">
        <v>22.303789057190752</v>
      </c>
      <c r="L117">
        <v>17.554102420828489</v>
      </c>
      <c r="M117">
        <v>9.5798661975021524</v>
      </c>
      <c r="N117">
        <v>22.488031774317776</v>
      </c>
      <c r="O117">
        <v>23.720645755621668</v>
      </c>
      <c r="P117">
        <v>24.613769877825938</v>
      </c>
      <c r="Q117">
        <v>24.078408867813401</v>
      </c>
    </row>
    <row r="118" spans="2:17" x14ac:dyDescent="0.25">
      <c r="B118">
        <v>0</v>
      </c>
      <c r="C118">
        <v>28.142130782172504</v>
      </c>
      <c r="D118">
        <v>13.773847290426316</v>
      </c>
      <c r="E118">
        <v>16.341718556963439</v>
      </c>
      <c r="F118">
        <v>20.586582814430365</v>
      </c>
      <c r="G118">
        <v>20.785866386883292</v>
      </c>
      <c r="H118">
        <v>10.459749064112195</v>
      </c>
      <c r="I118">
        <v>11.44266406749567</v>
      </c>
      <c r="J118">
        <v>7.0241251078676656</v>
      </c>
      <c r="K118">
        <v>22.167193329898126</v>
      </c>
      <c r="L118">
        <v>17.05193789305736</v>
      </c>
      <c r="M118">
        <v>16.556212246316978</v>
      </c>
      <c r="N118">
        <v>26.210756346343672</v>
      </c>
      <c r="O118">
        <v>25.060840467602453</v>
      </c>
      <c r="P118">
        <v>15.805794744128585</v>
      </c>
      <c r="Q118">
        <v>14.923297553344053</v>
      </c>
    </row>
    <row r="119" spans="2:17" x14ac:dyDescent="0.25">
      <c r="B119">
        <v>0</v>
      </c>
      <c r="C119">
        <v>40.483405447970235</v>
      </c>
      <c r="D119">
        <v>24.501950614979872</v>
      </c>
      <c r="E119">
        <v>20.276082006047481</v>
      </c>
      <c r="F119">
        <v>29.398870067596217</v>
      </c>
      <c r="G119">
        <v>33.962310484207627</v>
      </c>
      <c r="H119">
        <v>24.354610834712599</v>
      </c>
      <c r="I119">
        <v>22.364050403301722</v>
      </c>
      <c r="J119">
        <v>18.950515116242901</v>
      </c>
      <c r="K119">
        <v>28.722089343568534</v>
      </c>
      <c r="L119">
        <v>30.107083278080914</v>
      </c>
      <c r="M119">
        <v>23.889999394269793</v>
      </c>
      <c r="N119">
        <v>33.590850527067133</v>
      </c>
      <c r="O119">
        <v>36.682039117074552</v>
      </c>
      <c r="P119">
        <v>31.144355331162526</v>
      </c>
      <c r="Q119">
        <v>30.934477999715142</v>
      </c>
    </row>
    <row r="120" spans="2:17" x14ac:dyDescent="0.25">
      <c r="B120">
        <v>0</v>
      </c>
      <c r="C120">
        <v>27.538267304923231</v>
      </c>
      <c r="D120">
        <v>8.564425376907451</v>
      </c>
      <c r="E120">
        <v>13.914604110427453</v>
      </c>
      <c r="F120">
        <v>13.563346175339209</v>
      </c>
      <c r="G120">
        <v>11.730477539302155</v>
      </c>
      <c r="H120">
        <v>12.81440985414517</v>
      </c>
      <c r="I120">
        <v>13.826198283330326</v>
      </c>
      <c r="J120">
        <v>13.295763320747575</v>
      </c>
      <c r="K120">
        <v>13.877201645117129</v>
      </c>
      <c r="L120">
        <v>15.244239576834717</v>
      </c>
      <c r="M120">
        <v>17.645093476596109</v>
      </c>
      <c r="N120">
        <v>25.500498206751367</v>
      </c>
      <c r="O120">
        <v>23.461989929423176</v>
      </c>
      <c r="P120">
        <v>16.375035850189082</v>
      </c>
      <c r="Q120">
        <v>17.968114767912528</v>
      </c>
    </row>
    <row r="121" spans="2:17" x14ac:dyDescent="0.25">
      <c r="B121">
        <v>0</v>
      </c>
      <c r="C121">
        <v>30.685173932047633</v>
      </c>
      <c r="D121">
        <v>12.748721838177174</v>
      </c>
      <c r="E121">
        <v>15.528771395979636</v>
      </c>
      <c r="F121">
        <v>21.360722624035382</v>
      </c>
      <c r="G121">
        <v>19.252916889402641</v>
      </c>
      <c r="H121">
        <v>19.332416498758008</v>
      </c>
      <c r="I121">
        <v>17.959449107304675</v>
      </c>
      <c r="J121">
        <v>15.70193433819621</v>
      </c>
      <c r="K121">
        <v>18.242114385012648</v>
      </c>
      <c r="L121">
        <v>19.750322491231437</v>
      </c>
      <c r="M121">
        <v>13.509298560630636</v>
      </c>
      <c r="N121">
        <v>19.198851063116905</v>
      </c>
      <c r="O121">
        <v>21.95834037712056</v>
      </c>
      <c r="P121">
        <v>26.350617644953527</v>
      </c>
      <c r="Q121">
        <v>27.814050109121592</v>
      </c>
    </row>
    <row r="122" spans="2:17" x14ac:dyDescent="0.25">
      <c r="B122">
        <v>0</v>
      </c>
      <c r="C122">
        <v>31.933633984744723</v>
      </c>
      <c r="D122">
        <v>16.158820301128635</v>
      </c>
      <c r="E122">
        <v>15.79501618586302</v>
      </c>
      <c r="F122">
        <v>15.284226936139413</v>
      </c>
      <c r="G122">
        <v>14.813683616088827</v>
      </c>
      <c r="H122">
        <v>14.45449267062763</v>
      </c>
      <c r="I122">
        <v>11.812100821621449</v>
      </c>
      <c r="J122">
        <v>14.192496440700882</v>
      </c>
      <c r="K122">
        <v>20.302719384062293</v>
      </c>
      <c r="L122">
        <v>15.066453506406738</v>
      </c>
      <c r="M122">
        <v>16.326007937833559</v>
      </c>
      <c r="N122">
        <v>31.058563395292975</v>
      </c>
      <c r="O122">
        <v>25.92251465476787</v>
      </c>
      <c r="P122">
        <v>24.856872429947426</v>
      </c>
      <c r="Q122">
        <v>25.089121668376723</v>
      </c>
    </row>
    <row r="123" spans="2:17" x14ac:dyDescent="0.25">
      <c r="B123">
        <v>0</v>
      </c>
      <c r="C123">
        <v>39.303995917751685</v>
      </c>
      <c r="D123">
        <v>18.164560821327822</v>
      </c>
      <c r="E123">
        <v>21.567236747937212</v>
      </c>
      <c r="F123">
        <v>24.649302134515217</v>
      </c>
      <c r="G123">
        <v>23.485925550317241</v>
      </c>
      <c r="H123">
        <v>25.113048110836893</v>
      </c>
      <c r="I123">
        <v>25.43702843131906</v>
      </c>
      <c r="J123">
        <v>25.184294897510533</v>
      </c>
      <c r="K123">
        <v>20.924411010516923</v>
      </c>
      <c r="L123">
        <v>26.912992268760849</v>
      </c>
      <c r="M123">
        <v>22.871502248124958</v>
      </c>
      <c r="N123">
        <v>23.928008652312471</v>
      </c>
      <c r="O123">
        <v>25.636005943650851</v>
      </c>
      <c r="P123">
        <v>29.1168286835712</v>
      </c>
      <c r="Q123">
        <v>30.437782620277094</v>
      </c>
    </row>
    <row r="124" spans="2:17" x14ac:dyDescent="0.25">
      <c r="B124">
        <v>0</v>
      </c>
      <c r="C124">
        <v>28.265865009670289</v>
      </c>
      <c r="D124">
        <v>11.834431585524245</v>
      </c>
      <c r="E124">
        <v>14.871810930628934</v>
      </c>
      <c r="F124">
        <v>18.51773979251757</v>
      </c>
      <c r="G124">
        <v>16.939775816382372</v>
      </c>
      <c r="H124">
        <v>15.92980133042852</v>
      </c>
      <c r="I124">
        <v>12.141315904451314</v>
      </c>
      <c r="J124">
        <v>13.100441239407049</v>
      </c>
      <c r="K124">
        <v>20.789101282263488</v>
      </c>
      <c r="L124">
        <v>11.790889204024388</v>
      </c>
      <c r="M124">
        <v>12.600300323138153</v>
      </c>
      <c r="N124">
        <v>21.285216019421092</v>
      </c>
      <c r="O124">
        <v>19.357570931583286</v>
      </c>
      <c r="P124">
        <v>14.752069381504329</v>
      </c>
      <c r="Q124">
        <v>15.797384772990601</v>
      </c>
    </row>
    <row r="125" spans="2:17" x14ac:dyDescent="0.25">
      <c r="B125">
        <v>0</v>
      </c>
      <c r="C125">
        <v>28.374455180561114</v>
      </c>
      <c r="D125">
        <v>9.906084774894234</v>
      </c>
      <c r="E125">
        <v>15.679229800766972</v>
      </c>
      <c r="F125">
        <v>20.049203113558413</v>
      </c>
      <c r="G125">
        <v>22.794347122485608</v>
      </c>
      <c r="H125">
        <v>13.470874710178132</v>
      </c>
      <c r="I125">
        <v>14.777071227291897</v>
      </c>
      <c r="J125">
        <v>7.0878668349396907</v>
      </c>
      <c r="K125">
        <v>16.971877193169416</v>
      </c>
      <c r="L125">
        <v>13.657974421079395</v>
      </c>
      <c r="M125">
        <v>12.279008447650902</v>
      </c>
      <c r="N125">
        <v>21.880618509931203</v>
      </c>
      <c r="O125">
        <v>19.906861185411397</v>
      </c>
      <c r="P125">
        <v>16.315581950130088</v>
      </c>
      <c r="Q125">
        <v>13.33660136191539</v>
      </c>
    </row>
    <row r="126" spans="2:17" x14ac:dyDescent="0.25">
      <c r="B126">
        <v>0</v>
      </c>
      <c r="C126">
        <v>27.735687232707239</v>
      </c>
      <c r="D126">
        <v>12.006605052515701</v>
      </c>
      <c r="E126">
        <v>15.288890959844018</v>
      </c>
      <c r="F126">
        <v>19.338271590556637</v>
      </c>
      <c r="G126">
        <v>16.456278658661777</v>
      </c>
      <c r="H126">
        <v>16.478557605639342</v>
      </c>
      <c r="I126">
        <v>17.557994428807117</v>
      </c>
      <c r="J126">
        <v>17.212306715573568</v>
      </c>
      <c r="K126">
        <v>19.22512948727843</v>
      </c>
      <c r="L126">
        <v>19.908641755988739</v>
      </c>
      <c r="M126">
        <v>19.5783891302037</v>
      </c>
      <c r="N126">
        <v>19.313517205026017</v>
      </c>
      <c r="O126">
        <v>23.459731167373139</v>
      </c>
      <c r="P126">
        <v>22.705596092884278</v>
      </c>
      <c r="Q126">
        <v>25.80324340696064</v>
      </c>
    </row>
    <row r="127" spans="2:17" x14ac:dyDescent="0.25">
      <c r="B127">
        <v>0</v>
      </c>
      <c r="C127">
        <v>29.578885578810038</v>
      </c>
      <c r="D127">
        <v>15.444901350732493</v>
      </c>
      <c r="E127">
        <v>17.211098573728464</v>
      </c>
      <c r="F127">
        <v>14.01925930821975</v>
      </c>
      <c r="G127">
        <v>12.474485901739444</v>
      </c>
      <c r="H127">
        <v>14.613499771022278</v>
      </c>
      <c r="I127">
        <v>12.954788309703776</v>
      </c>
      <c r="J127">
        <v>15.243621278718605</v>
      </c>
      <c r="K127">
        <v>19.438713444218354</v>
      </c>
      <c r="L127">
        <v>15.164777403754606</v>
      </c>
      <c r="M127">
        <v>16.344917560151899</v>
      </c>
      <c r="N127">
        <v>25.879046256647044</v>
      </c>
      <c r="O127">
        <v>24.626199772438635</v>
      </c>
      <c r="P127">
        <v>21.906479518690407</v>
      </c>
      <c r="Q127">
        <v>18.858321805760799</v>
      </c>
    </row>
    <row r="128" spans="2:17" x14ac:dyDescent="0.25">
      <c r="B128">
        <v>0</v>
      </c>
      <c r="C128">
        <v>33.189933215446779</v>
      </c>
      <c r="D128">
        <v>11.639478945696231</v>
      </c>
      <c r="E128">
        <v>18.496368730323269</v>
      </c>
      <c r="F128">
        <v>23.63005016062311</v>
      </c>
      <c r="G128">
        <v>21.081261493137013</v>
      </c>
      <c r="H128">
        <v>13.881623496866164</v>
      </c>
      <c r="I128">
        <v>13.69869608053941</v>
      </c>
      <c r="J128">
        <v>13.167885647900027</v>
      </c>
      <c r="K128">
        <v>25.958363152641695</v>
      </c>
      <c r="L128">
        <v>16.140616625855667</v>
      </c>
      <c r="M128">
        <v>19.850512999078944</v>
      </c>
      <c r="N128">
        <v>33.740961941469642</v>
      </c>
      <c r="O128">
        <v>34.963847765878583</v>
      </c>
      <c r="P128">
        <v>18.581413932650616</v>
      </c>
      <c r="Q128">
        <v>19.458342292497729</v>
      </c>
    </row>
    <row r="129" spans="2:17" x14ac:dyDescent="0.25">
      <c r="B129">
        <v>0</v>
      </c>
      <c r="C129">
        <v>31.431092496649548</v>
      </c>
      <c r="D129">
        <v>13.871400058321285</v>
      </c>
      <c r="E129">
        <v>16.869506882969127</v>
      </c>
      <c r="F129">
        <v>17.356625584912617</v>
      </c>
      <c r="G129">
        <v>15.311603366920954</v>
      </c>
      <c r="H129">
        <v>14.380578105948318</v>
      </c>
      <c r="I129">
        <v>12.730357739128594</v>
      </c>
      <c r="J129">
        <v>11.68540955592724</v>
      </c>
      <c r="K129">
        <v>18.053308070849784</v>
      </c>
      <c r="L129">
        <v>13.66349827982431</v>
      </c>
      <c r="M129">
        <v>19.92457516873133</v>
      </c>
      <c r="N129">
        <v>27.497578760174118</v>
      </c>
      <c r="O129">
        <v>29.883463196399191</v>
      </c>
      <c r="P129">
        <v>24.188676907642353</v>
      </c>
      <c r="Q129">
        <v>22.820544201036185</v>
      </c>
    </row>
    <row r="130" spans="2:17" x14ac:dyDescent="0.25">
      <c r="B130">
        <v>0</v>
      </c>
      <c r="C130">
        <v>37.641368529640715</v>
      </c>
      <c r="D130">
        <v>19.252384357853032</v>
      </c>
      <c r="E130">
        <v>22.450778120233657</v>
      </c>
      <c r="F130">
        <v>27.275503294116159</v>
      </c>
      <c r="G130">
        <v>26.347391604275707</v>
      </c>
      <c r="H130">
        <v>24.746533425311217</v>
      </c>
      <c r="I130">
        <v>25.336215025726382</v>
      </c>
      <c r="J130">
        <v>18.686593801618894</v>
      </c>
      <c r="K130">
        <v>23.526824421393719</v>
      </c>
      <c r="L130">
        <v>22.038301615730749</v>
      </c>
      <c r="M130">
        <v>24.454145017055989</v>
      </c>
      <c r="N130">
        <v>29.521419665968395</v>
      </c>
      <c r="O130">
        <v>29.506547095418618</v>
      </c>
      <c r="P130">
        <v>23.857976444379752</v>
      </c>
      <c r="Q130">
        <v>24.006385712206267</v>
      </c>
    </row>
    <row r="131" spans="2:17" x14ac:dyDescent="0.25">
      <c r="B131">
        <v>0</v>
      </c>
      <c r="C131">
        <v>29.736692290322274</v>
      </c>
      <c r="D131">
        <v>9.3455313383562899</v>
      </c>
      <c r="E131">
        <v>15.558022154867807</v>
      </c>
      <c r="F131">
        <v>16.510878657095695</v>
      </c>
      <c r="G131">
        <v>15.213899746519816</v>
      </c>
      <c r="H131">
        <v>16.513741043117076</v>
      </c>
      <c r="I131">
        <v>15.169055698851547</v>
      </c>
      <c r="J131">
        <v>14.562865948101761</v>
      </c>
      <c r="K131">
        <v>20.997350702715767</v>
      </c>
      <c r="L131">
        <v>15.614315746621591</v>
      </c>
      <c r="M131">
        <v>18.369839356535621</v>
      </c>
      <c r="N131">
        <v>22.84931445854788</v>
      </c>
      <c r="O131">
        <v>20.297020256151747</v>
      </c>
      <c r="P131">
        <v>16.092493233637491</v>
      </c>
      <c r="Q131">
        <v>14.900627498624463</v>
      </c>
    </row>
    <row r="132" spans="2:17" x14ac:dyDescent="0.25">
      <c r="B132">
        <v>0</v>
      </c>
      <c r="C132">
        <v>36.520710422812193</v>
      </c>
      <c r="D132">
        <v>15.383173549655851</v>
      </c>
      <c r="E132">
        <v>19.684119960668632</v>
      </c>
      <c r="F132">
        <v>26.902501229105212</v>
      </c>
      <c r="G132">
        <v>24.025319567354966</v>
      </c>
      <c r="H132">
        <v>22.392146017699115</v>
      </c>
      <c r="I132">
        <v>22.474035152409048</v>
      </c>
      <c r="J132">
        <v>20.537426253687315</v>
      </c>
      <c r="K132">
        <v>20.903545968534907</v>
      </c>
      <c r="L132">
        <v>20.827187807276303</v>
      </c>
      <c r="M132">
        <v>18.799471484759096</v>
      </c>
      <c r="N132">
        <v>24.177114060963621</v>
      </c>
      <c r="O132">
        <v>26.004793510324486</v>
      </c>
      <c r="P132">
        <v>31.578939282202555</v>
      </c>
      <c r="Q132">
        <v>30.516070550639135</v>
      </c>
    </row>
    <row r="133" spans="2:17" x14ac:dyDescent="0.25">
      <c r="B133">
        <v>0</v>
      </c>
      <c r="C133">
        <v>31.367960116126774</v>
      </c>
      <c r="D133">
        <v>11.015596236140535</v>
      </c>
      <c r="E133">
        <v>17.674476856127136</v>
      </c>
      <c r="F133">
        <v>23.090306070098563</v>
      </c>
      <c r="G133">
        <v>26.80512551227962</v>
      </c>
      <c r="H133">
        <v>18.866224853785283</v>
      </c>
      <c r="I133">
        <v>18.702808408930416</v>
      </c>
      <c r="J133">
        <v>18.040692656369771</v>
      </c>
      <c r="K133">
        <v>20.511555338270533</v>
      </c>
      <c r="L133">
        <v>17.886329754166137</v>
      </c>
      <c r="M133">
        <v>16.701221021118897</v>
      </c>
      <c r="N133">
        <v>21.60869381522323</v>
      </c>
      <c r="O133">
        <v>21.410119446406046</v>
      </c>
      <c r="P133">
        <v>20.221087511543267</v>
      </c>
      <c r="Q133">
        <v>24.04243697225391</v>
      </c>
    </row>
    <row r="134" spans="2:17" x14ac:dyDescent="0.25">
      <c r="B134">
        <v>0</v>
      </c>
      <c r="C134">
        <v>28.397487298905499</v>
      </c>
      <c r="D134">
        <v>13.834354648289901</v>
      </c>
      <c r="E134">
        <v>13.811423143953627</v>
      </c>
      <c r="F134">
        <v>22.162337297278103</v>
      </c>
      <c r="G134">
        <v>17.353822755745451</v>
      </c>
      <c r="H134">
        <v>14.122108041412817</v>
      </c>
      <c r="I134">
        <v>13.469225921180723</v>
      </c>
      <c r="J134">
        <v>9.5896592230510453</v>
      </c>
      <c r="K134">
        <v>16.462896825983908</v>
      </c>
      <c r="L134">
        <v>17.059263883916287</v>
      </c>
      <c r="M134">
        <v>17.986436385048069</v>
      </c>
      <c r="N134">
        <v>20.40149365463083</v>
      </c>
      <c r="O134">
        <v>21.970600331989004</v>
      </c>
      <c r="P134">
        <v>21.167405899462366</v>
      </c>
      <c r="Q134">
        <v>15.243976411619023</v>
      </c>
    </row>
    <row r="135" spans="2:17" x14ac:dyDescent="0.25">
      <c r="B135">
        <v>0</v>
      </c>
      <c r="C135">
        <v>33.198957588616501</v>
      </c>
      <c r="D135">
        <v>20.462627706925581</v>
      </c>
      <c r="E135">
        <v>19.609633849157845</v>
      </c>
      <c r="F135">
        <v>19.660985678374576</v>
      </c>
      <c r="G135">
        <v>21.32254022431832</v>
      </c>
      <c r="H135">
        <v>20.78365351352598</v>
      </c>
      <c r="I135">
        <v>20.800412044617666</v>
      </c>
      <c r="J135">
        <v>19.395309148774246</v>
      </c>
      <c r="K135">
        <v>24.339537064797089</v>
      </c>
      <c r="L135">
        <v>21.121437851218069</v>
      </c>
      <c r="M135">
        <v>16.879992005104434</v>
      </c>
      <c r="N135">
        <v>23.95393710169661</v>
      </c>
      <c r="O135">
        <v>24.742818046939259</v>
      </c>
      <c r="P135">
        <v>25.745562448590515</v>
      </c>
      <c r="Q135">
        <v>25.8954667404657</v>
      </c>
    </row>
    <row r="136" spans="2:17" x14ac:dyDescent="0.25">
      <c r="B136">
        <v>0</v>
      </c>
      <c r="C136">
        <v>33.042099486901868</v>
      </c>
      <c r="D136">
        <v>14.93841787101994</v>
      </c>
      <c r="E136">
        <v>16.818495789755492</v>
      </c>
      <c r="F136">
        <v>18.771197283197921</v>
      </c>
      <c r="G136">
        <v>20.69594387721143</v>
      </c>
      <c r="H136">
        <v>22.075495977600582</v>
      </c>
      <c r="I136">
        <v>23.528854928862916</v>
      </c>
      <c r="J136">
        <v>21.752313674678923</v>
      </c>
      <c r="K136">
        <v>11.596402248816354</v>
      </c>
      <c r="L136">
        <v>21.352070511426749</v>
      </c>
      <c r="M136">
        <v>19.863509094216887</v>
      </c>
      <c r="N136">
        <v>15.514229635447405</v>
      </c>
      <c r="O136">
        <v>14.706347832903658</v>
      </c>
      <c r="P136">
        <v>28.338280906803693</v>
      </c>
      <c r="Q136">
        <v>28.473322299283083</v>
      </c>
    </row>
    <row r="137" spans="2:17" x14ac:dyDescent="0.25">
      <c r="B137">
        <v>0</v>
      </c>
      <c r="C137">
        <v>33.069532463689491</v>
      </c>
      <c r="D137">
        <v>15.051445022563065</v>
      </c>
      <c r="E137">
        <v>17.546944738983552</v>
      </c>
      <c r="F137">
        <v>28.044472665400832</v>
      </c>
      <c r="G137">
        <v>24.97441619608907</v>
      </c>
      <c r="H137">
        <v>19.628942371711094</v>
      </c>
      <c r="I137">
        <v>21.8266835992405</v>
      </c>
      <c r="J137">
        <v>20.423889724557988</v>
      </c>
      <c r="K137">
        <v>23.345221068724879</v>
      </c>
      <c r="L137">
        <v>20.693136142825438</v>
      </c>
      <c r="M137">
        <v>20.208893300125759</v>
      </c>
      <c r="N137">
        <v>21.463732646166743</v>
      </c>
      <c r="O137">
        <v>23.694147165437823</v>
      </c>
      <c r="P137">
        <v>28.537500308238599</v>
      </c>
      <c r="Q137">
        <v>24.906449584494368</v>
      </c>
    </row>
    <row r="138" spans="2:17" x14ac:dyDescent="0.25">
      <c r="B138">
        <v>0</v>
      </c>
      <c r="C138">
        <v>26.34289054309404</v>
      </c>
      <c r="D138">
        <v>10.133879282884543</v>
      </c>
      <c r="E138">
        <v>14.207625768901286</v>
      </c>
      <c r="F138">
        <v>16.55260073418669</v>
      </c>
      <c r="G138">
        <v>13.509931931554256</v>
      </c>
      <c r="H138">
        <v>9.8980674251819245</v>
      </c>
      <c r="I138">
        <v>8.1307928535863514</v>
      </c>
      <c r="J138">
        <v>4.6523746640647472</v>
      </c>
      <c r="K138">
        <v>22.696079492563808</v>
      </c>
      <c r="L138">
        <v>10.583236173693603</v>
      </c>
      <c r="M138">
        <v>13.489829937127146</v>
      </c>
      <c r="N138">
        <v>28.952593311911823</v>
      </c>
      <c r="O138">
        <v>29.241443508756738</v>
      </c>
      <c r="P138">
        <v>10.302426774619532</v>
      </c>
      <c r="Q138">
        <v>7.6630349063401688</v>
      </c>
    </row>
    <row r="139" spans="2:17" x14ac:dyDescent="0.25">
      <c r="B139">
        <v>0</v>
      </c>
      <c r="C139">
        <v>25.716210061581236</v>
      </c>
      <c r="D139">
        <v>12.888146465717901</v>
      </c>
      <c r="E139">
        <v>14.448075790460621</v>
      </c>
      <c r="F139">
        <v>13.503365382475682</v>
      </c>
      <c r="G139">
        <v>11.753841223969653</v>
      </c>
      <c r="H139">
        <v>12.497830340810808</v>
      </c>
      <c r="I139">
        <v>8.4009203805545134</v>
      </c>
      <c r="J139">
        <v>9.0775573420525202</v>
      </c>
      <c r="K139">
        <v>15.249032369089811</v>
      </c>
      <c r="L139">
        <v>10.67694850230466</v>
      </c>
      <c r="M139">
        <v>14.340371683017613</v>
      </c>
      <c r="N139">
        <v>22.318635035879115</v>
      </c>
      <c r="O139">
        <v>19.512987542818315</v>
      </c>
      <c r="P139">
        <v>12.603605862307866</v>
      </c>
      <c r="Q139">
        <v>12.944372163680573</v>
      </c>
    </row>
    <row r="140" spans="2:17" x14ac:dyDescent="0.25">
      <c r="B140">
        <v>0</v>
      </c>
      <c r="C140">
        <v>31.039585588371732</v>
      </c>
      <c r="D140">
        <v>9.4756455852791088</v>
      </c>
      <c r="E140">
        <v>16.997062007113033</v>
      </c>
      <c r="F140">
        <v>20.796505334776558</v>
      </c>
      <c r="G140">
        <v>21.254368331529303</v>
      </c>
      <c r="H140">
        <v>17.236585743002937</v>
      </c>
      <c r="I140">
        <v>15.955002319468067</v>
      </c>
      <c r="J140">
        <v>12.463584351322096</v>
      </c>
      <c r="K140">
        <v>17.19205195608474</v>
      </c>
      <c r="L140">
        <v>19.163290552033398</v>
      </c>
      <c r="M140">
        <v>20.443018401113346</v>
      </c>
      <c r="N140">
        <v>27.262409154167312</v>
      </c>
      <c r="O140">
        <v>24.586206896551722</v>
      </c>
      <c r="P140">
        <v>22.293953919901035</v>
      </c>
      <c r="Q140">
        <v>23.91000463893614</v>
      </c>
    </row>
    <row r="141" spans="2:17" x14ac:dyDescent="0.25">
      <c r="B141">
        <v>0</v>
      </c>
      <c r="C141">
        <v>26.74921631980169</v>
      </c>
      <c r="D141">
        <v>10.523576590073585</v>
      </c>
      <c r="E141">
        <v>14.009524497151075</v>
      </c>
      <c r="F141">
        <v>15.082459402056521</v>
      </c>
      <c r="G141">
        <v>13.950259622269154</v>
      </c>
      <c r="H141">
        <v>10.747399264754547</v>
      </c>
      <c r="I141">
        <v>10.495147500345963</v>
      </c>
      <c r="J141">
        <v>9.0198432037929521</v>
      </c>
      <c r="K141">
        <v>17.250591144564179</v>
      </c>
      <c r="L141">
        <v>12.369211145406521</v>
      </c>
      <c r="M141">
        <v>15.114197697995824</v>
      </c>
      <c r="N141">
        <v>21.079192313014808</v>
      </c>
      <c r="O141">
        <v>20.902751454546546</v>
      </c>
      <c r="P141">
        <v>17.399204587161481</v>
      </c>
      <c r="Q141">
        <v>18.776736882005739</v>
      </c>
    </row>
    <row r="142" spans="2:17" x14ac:dyDescent="0.25">
      <c r="B142">
        <v>0</v>
      </c>
      <c r="C142">
        <v>26.658208249736955</v>
      </c>
      <c r="D142">
        <v>12.973572568973415</v>
      </c>
      <c r="E142">
        <v>14.889447905371094</v>
      </c>
      <c r="F142">
        <v>19.725525834024786</v>
      </c>
      <c r="G142">
        <v>18.490714033801474</v>
      </c>
      <c r="H142">
        <v>14.513794682904486</v>
      </c>
      <c r="I142">
        <v>12.385580886904526</v>
      </c>
      <c r="J142">
        <v>11.70568806587614</v>
      </c>
      <c r="K142">
        <v>18.362228046530074</v>
      </c>
      <c r="L142">
        <v>19.099632249104769</v>
      </c>
      <c r="M142">
        <v>15.745826034656096</v>
      </c>
      <c r="N142">
        <v>13.961509812788014</v>
      </c>
      <c r="O142">
        <v>17.732968655565358</v>
      </c>
      <c r="P142">
        <v>21.063945924667408</v>
      </c>
      <c r="Q142">
        <v>21.470769437895758</v>
      </c>
    </row>
    <row r="143" spans="2:17" x14ac:dyDescent="0.25">
      <c r="B143">
        <v>0</v>
      </c>
      <c r="C143">
        <v>38.312058690478537</v>
      </c>
      <c r="D143">
        <v>17.440290043204897</v>
      </c>
      <c r="E143">
        <v>21.40560155773656</v>
      </c>
      <c r="F143">
        <v>25.977846835683703</v>
      </c>
      <c r="G143">
        <v>25.145382189616399</v>
      </c>
      <c r="H143">
        <v>22.719613975047366</v>
      </c>
      <c r="I143">
        <v>20.596575077526243</v>
      </c>
      <c r="J143">
        <v>18.54401458083381</v>
      </c>
      <c r="K143">
        <v>29.593716604711233</v>
      </c>
      <c r="L143">
        <v>23.355722518340773</v>
      </c>
      <c r="M143">
        <v>22.352962387480414</v>
      </c>
      <c r="N143">
        <v>36.50830333903717</v>
      </c>
      <c r="O143">
        <v>32.198794983249087</v>
      </c>
      <c r="P143">
        <v>23.394731493683167</v>
      </c>
      <c r="Q143">
        <v>22.240524752669984</v>
      </c>
    </row>
    <row r="144" spans="2:17" x14ac:dyDescent="0.25">
      <c r="B144">
        <v>0</v>
      </c>
      <c r="C144">
        <v>39.723316939712731</v>
      </c>
      <c r="D144">
        <v>15.248672768133407</v>
      </c>
      <c r="E144">
        <v>21.512555776308503</v>
      </c>
      <c r="F144">
        <v>28.057518809236882</v>
      </c>
      <c r="G144">
        <v>24.737647786861221</v>
      </c>
      <c r="H144">
        <v>21.610591798847018</v>
      </c>
      <c r="I144">
        <v>18.3802885711494</v>
      </c>
      <c r="J144">
        <v>18.173956942318341</v>
      </c>
      <c r="K144">
        <v>31.751620362830995</v>
      </c>
      <c r="L144">
        <v>24.824121421359475</v>
      </c>
      <c r="M144">
        <v>24.430837377454971</v>
      </c>
      <c r="N144">
        <v>40.332703644594993</v>
      </c>
      <c r="O144">
        <v>36.898511546102988</v>
      </c>
      <c r="P144">
        <v>24.447122431032795</v>
      </c>
      <c r="Q144">
        <v>26.152167540631211</v>
      </c>
    </row>
    <row r="145" spans="2:17" x14ac:dyDescent="0.25">
      <c r="B145">
        <v>0</v>
      </c>
      <c r="C145">
        <v>34.448748031242971</v>
      </c>
      <c r="D145">
        <v>16.299701070360967</v>
      </c>
      <c r="E145">
        <v>20.160393429976537</v>
      </c>
      <c r="F145">
        <v>25.811288611745042</v>
      </c>
      <c r="G145">
        <v>20.43650155893414</v>
      </c>
      <c r="H145">
        <v>18.762495580341358</v>
      </c>
      <c r="I145">
        <v>15.040500144643373</v>
      </c>
      <c r="J145">
        <v>13.648870174536338</v>
      </c>
      <c r="K145">
        <v>28.355244125871877</v>
      </c>
      <c r="L145">
        <v>20.739931214040048</v>
      </c>
      <c r="M145">
        <v>22.056346629809394</v>
      </c>
      <c r="N145">
        <v>35.659573784192091</v>
      </c>
      <c r="O145">
        <v>34.846195879270994</v>
      </c>
      <c r="P145">
        <v>14.977982064221656</v>
      </c>
      <c r="Q145">
        <v>13.807495741056218</v>
      </c>
    </row>
    <row r="146" spans="2:17" x14ac:dyDescent="0.25">
      <c r="B146">
        <v>0</v>
      </c>
      <c r="C146">
        <v>26.761085651433103</v>
      </c>
      <c r="D146">
        <v>13.050253701475583</v>
      </c>
      <c r="E146">
        <v>14.717814803398957</v>
      </c>
      <c r="F146">
        <v>17.339318487272681</v>
      </c>
      <c r="G146">
        <v>19.4460655540205</v>
      </c>
      <c r="H146">
        <v>11.544629711626772</v>
      </c>
      <c r="I146">
        <v>13.361298125441024</v>
      </c>
      <c r="J146">
        <v>9.3831213026315172</v>
      </c>
      <c r="K146">
        <v>15.636397204355248</v>
      </c>
      <c r="L146">
        <v>12.965608312458832</v>
      </c>
      <c r="M146">
        <v>17.308182752680569</v>
      </c>
      <c r="N146">
        <v>18.440647310357562</v>
      </c>
      <c r="O146">
        <v>16.784038476883673</v>
      </c>
      <c r="P146">
        <v>18.496816801405647</v>
      </c>
      <c r="Q146">
        <v>19.428229002545621</v>
      </c>
    </row>
    <row r="147" spans="2:17" x14ac:dyDescent="0.25">
      <c r="B147">
        <v>0</v>
      </c>
      <c r="C147">
        <v>33.278724688081908</v>
      </c>
      <c r="D147">
        <v>12.390755675514349</v>
      </c>
      <c r="E147">
        <v>16.453638882220506</v>
      </c>
      <c r="F147">
        <v>26.150998851596412</v>
      </c>
      <c r="G147">
        <v>20.127719348329624</v>
      </c>
      <c r="H147">
        <v>20.002660143907296</v>
      </c>
      <c r="I147">
        <v>14.134447565968324</v>
      </c>
      <c r="J147">
        <v>12.015253654453794</v>
      </c>
      <c r="K147">
        <v>27.344981735841223</v>
      </c>
      <c r="L147">
        <v>16.565883978796705</v>
      </c>
      <c r="M147">
        <v>21.127381964224309</v>
      </c>
      <c r="N147">
        <v>27.638895196818208</v>
      </c>
      <c r="O147">
        <v>26.28319502747734</v>
      </c>
      <c r="P147">
        <v>21.819668195708733</v>
      </c>
      <c r="Q147">
        <v>21.875952947893619</v>
      </c>
    </row>
    <row r="148" spans="2:17" x14ac:dyDescent="0.25">
      <c r="B148">
        <v>0</v>
      </c>
      <c r="C148">
        <v>29.486618869322545</v>
      </c>
      <c r="D148">
        <v>12.792925750135892</v>
      </c>
      <c r="E148">
        <v>15.396423398227185</v>
      </c>
      <c r="F148">
        <v>20.383866726185595</v>
      </c>
      <c r="G148">
        <v>20.275457248099798</v>
      </c>
      <c r="H148">
        <v>14.40297351711321</v>
      </c>
      <c r="I148">
        <v>12.973152711603458</v>
      </c>
      <c r="J148">
        <v>9.8824197481377567</v>
      </c>
      <c r="K148">
        <v>15.598969958124181</v>
      </c>
      <c r="L148">
        <v>17.219949773311832</v>
      </c>
      <c r="M148">
        <v>18.493533389815582</v>
      </c>
      <c r="N148">
        <v>23.416599100535368</v>
      </c>
      <c r="O148">
        <v>23.703869034062443</v>
      </c>
      <c r="P148">
        <v>19.376144448797021</v>
      </c>
      <c r="Q148">
        <v>17.983674808005905</v>
      </c>
    </row>
    <row r="149" spans="2:17" x14ac:dyDescent="0.25">
      <c r="B149">
        <v>0</v>
      </c>
      <c r="C149">
        <v>33.592180086379017</v>
      </c>
      <c r="D149">
        <v>14.35123810998326</v>
      </c>
      <c r="E149">
        <v>17.013085872611917</v>
      </c>
      <c r="F149">
        <v>30.713578407181263</v>
      </c>
      <c r="G149">
        <v>28.048182589370676</v>
      </c>
      <c r="H149">
        <v>19.062894116356858</v>
      </c>
      <c r="I149">
        <v>19.162723487157653</v>
      </c>
      <c r="J149">
        <v>15.342435707627351</v>
      </c>
      <c r="K149">
        <v>23.664076586383853</v>
      </c>
      <c r="L149">
        <v>22.760935267345957</v>
      </c>
      <c r="M149">
        <v>23.807934096487749</v>
      </c>
      <c r="N149">
        <v>22.567243709459436</v>
      </c>
      <c r="O149">
        <v>24.252408645642827</v>
      </c>
      <c r="P149">
        <v>27.64370429863013</v>
      </c>
      <c r="Q149">
        <v>24.448680607298027</v>
      </c>
    </row>
    <row r="150" spans="2:17" x14ac:dyDescent="0.25">
      <c r="B150">
        <v>0</v>
      </c>
      <c r="C150">
        <v>28.8945928238332</v>
      </c>
      <c r="D150">
        <v>13.586156395729757</v>
      </c>
      <c r="E150">
        <v>16.461864570085176</v>
      </c>
      <c r="F150">
        <v>22.369907889158668</v>
      </c>
      <c r="G150">
        <v>20.357806297452498</v>
      </c>
      <c r="H150">
        <v>11.393378810652484</v>
      </c>
      <c r="I150">
        <v>10.737580452460785</v>
      </c>
      <c r="J150">
        <v>6.4101437545766373</v>
      </c>
      <c r="K150">
        <v>21.530504489921764</v>
      </c>
      <c r="L150">
        <v>11.561105330095964</v>
      </c>
      <c r="M150">
        <v>14.217751570509115</v>
      </c>
      <c r="N150">
        <v>30.232859290091341</v>
      </c>
      <c r="O150">
        <v>31.470304852198712</v>
      </c>
      <c r="P150">
        <v>16.902300844028211</v>
      </c>
      <c r="Q150">
        <v>16.100820904150769</v>
      </c>
    </row>
    <row r="151" spans="2:17" x14ac:dyDescent="0.25">
      <c r="B151">
        <v>0</v>
      </c>
      <c r="C151">
        <v>31.738103831119975</v>
      </c>
      <c r="D151">
        <v>16.327984976479872</v>
      </c>
      <c r="E151">
        <v>17.595135707163699</v>
      </c>
      <c r="F151">
        <v>19.155446943606748</v>
      </c>
      <c r="G151">
        <v>20.519400282608562</v>
      </c>
      <c r="H151">
        <v>18.517130850211345</v>
      </c>
      <c r="I151">
        <v>18.647730261749359</v>
      </c>
      <c r="J151">
        <v>16.389002734329601</v>
      </c>
      <c r="K151">
        <v>20.120414492558584</v>
      </c>
      <c r="L151">
        <v>21.575970931690698</v>
      </c>
      <c r="M151">
        <v>18.192773295325949</v>
      </c>
      <c r="N151">
        <v>27.743046422432517</v>
      </c>
      <c r="O151">
        <v>25.685876300641681</v>
      </c>
      <c r="P151">
        <v>20.87587244688855</v>
      </c>
      <c r="Q151">
        <v>18.073643387143147</v>
      </c>
    </row>
    <row r="152" spans="2:17" x14ac:dyDescent="0.25">
      <c r="B152">
        <v>0</v>
      </c>
      <c r="C152">
        <v>36.880747656567451</v>
      </c>
      <c r="D152">
        <v>18.447457447686304</v>
      </c>
      <c r="E152">
        <v>19.896719272270978</v>
      </c>
      <c r="F152">
        <v>28.393014772849344</v>
      </c>
      <c r="G152">
        <v>30.209223650881871</v>
      </c>
      <c r="H152">
        <v>23.82104442129943</v>
      </c>
      <c r="I152">
        <v>23.547819101485693</v>
      </c>
      <c r="J152">
        <v>19.906527360674549</v>
      </c>
      <c r="K152">
        <v>20.21898503410257</v>
      </c>
      <c r="L152">
        <v>22.316826164866182</v>
      </c>
      <c r="M152">
        <v>19.607769874222942</v>
      </c>
      <c r="N152">
        <v>29.41072070767693</v>
      </c>
      <c r="O152">
        <v>26.363363209081982</v>
      </c>
      <c r="P152">
        <v>29.728783003049848</v>
      </c>
      <c r="Q152">
        <v>27.51153228807134</v>
      </c>
    </row>
    <row r="153" spans="2:17" x14ac:dyDescent="0.25">
      <c r="B153">
        <v>0</v>
      </c>
      <c r="C153">
        <v>24.264196121154217</v>
      </c>
      <c r="D153">
        <v>12.160426218620557</v>
      </c>
      <c r="E153">
        <v>12.336075363095619</v>
      </c>
      <c r="F153">
        <v>16.011599251961854</v>
      </c>
      <c r="G153">
        <v>15.529219511910936</v>
      </c>
      <c r="H153">
        <v>10.491031115823571</v>
      </c>
      <c r="I153">
        <v>11.602164882987958</v>
      </c>
      <c r="J153">
        <v>7.4279488957115971</v>
      </c>
      <c r="K153">
        <v>15.156656898671125</v>
      </c>
      <c r="L153">
        <v>10.226392230656748</v>
      </c>
      <c r="M153">
        <v>9.2435726395143583</v>
      </c>
      <c r="N153">
        <v>21.816905429102412</v>
      </c>
      <c r="O153">
        <v>16.663511002103128</v>
      </c>
      <c r="P153">
        <v>12.160426218620557</v>
      </c>
      <c r="Q153">
        <v>13.378901129630815</v>
      </c>
    </row>
    <row r="154" spans="2:17" x14ac:dyDescent="0.25">
      <c r="B154">
        <v>0</v>
      </c>
      <c r="C154">
        <v>22.412429386275747</v>
      </c>
      <c r="D154">
        <v>11.59785441201266</v>
      </c>
      <c r="E154">
        <v>10.153297409036638</v>
      </c>
      <c r="F154">
        <v>12.616090264935975</v>
      </c>
      <c r="G154">
        <v>15.061748026379821</v>
      </c>
      <c r="H154">
        <v>10.717384718511521</v>
      </c>
      <c r="I154">
        <v>10.216491637388501</v>
      </c>
      <c r="J154">
        <v>9.3354736208647875</v>
      </c>
      <c r="K154">
        <v>9.9279366467579724</v>
      </c>
      <c r="L154">
        <v>15.382379913831038</v>
      </c>
      <c r="M154">
        <v>11.610740003043194</v>
      </c>
      <c r="N154">
        <v>9.942055964589299</v>
      </c>
      <c r="O154">
        <v>11.326845758104557</v>
      </c>
      <c r="P154">
        <v>18.191575839242656</v>
      </c>
      <c r="Q154">
        <v>18.335647713424454</v>
      </c>
    </row>
    <row r="155" spans="2:17" x14ac:dyDescent="0.25">
      <c r="B155">
        <v>0</v>
      </c>
      <c r="C155">
        <v>36.73451910408432</v>
      </c>
      <c r="D155">
        <v>18.592720685111992</v>
      </c>
      <c r="E155">
        <v>19.068840579710145</v>
      </c>
      <c r="F155">
        <v>33.030961791831359</v>
      </c>
      <c r="G155">
        <v>31.068840579710145</v>
      </c>
      <c r="H155">
        <v>23.620388669301711</v>
      </c>
      <c r="I155">
        <v>21.684453227931488</v>
      </c>
      <c r="J155">
        <v>14.906455862977602</v>
      </c>
      <c r="K155">
        <v>29.879776021080367</v>
      </c>
      <c r="L155">
        <v>20.464920948616598</v>
      </c>
      <c r="M155">
        <v>22.984025032938078</v>
      </c>
      <c r="N155">
        <v>34.535243741765484</v>
      </c>
      <c r="O155">
        <v>32.671113306982875</v>
      </c>
      <c r="P155">
        <v>24.473978919631094</v>
      </c>
      <c r="Q155">
        <v>19.998353096179184</v>
      </c>
    </row>
    <row r="156" spans="2:17" x14ac:dyDescent="0.25">
      <c r="B156">
        <v>0</v>
      </c>
      <c r="C156">
        <v>30.319307579901832</v>
      </c>
      <c r="D156">
        <v>11.592940911986211</v>
      </c>
      <c r="E156">
        <v>15.602083255273708</v>
      </c>
      <c r="F156">
        <v>22.576042564352356</v>
      </c>
      <c r="G156">
        <v>22.798606167334857</v>
      </c>
      <c r="H156">
        <v>16.749971898534977</v>
      </c>
      <c r="I156">
        <v>16.009442092247742</v>
      </c>
      <c r="J156">
        <v>12.207875903930459</v>
      </c>
      <c r="K156">
        <v>21.802840121398329</v>
      </c>
      <c r="L156">
        <v>19.96328075236989</v>
      </c>
      <c r="M156">
        <v>18.550863651691706</v>
      </c>
      <c r="N156">
        <v>26.629248004795986</v>
      </c>
      <c r="O156">
        <v>26.975008430439505</v>
      </c>
      <c r="P156">
        <v>19.887594139907826</v>
      </c>
      <c r="Q156">
        <v>18.637491101202745</v>
      </c>
    </row>
    <row r="157" spans="2:17" x14ac:dyDescent="0.25">
      <c r="B157">
        <v>0</v>
      </c>
      <c r="C157">
        <v>26.576814136218729</v>
      </c>
      <c r="D157">
        <v>10.931778049040638</v>
      </c>
      <c r="E157">
        <v>14.889812631104896</v>
      </c>
      <c r="F157">
        <v>16.32041147678925</v>
      </c>
      <c r="G157">
        <v>12.929609262968276</v>
      </c>
      <c r="H157">
        <v>9.6777634245487612</v>
      </c>
      <c r="I157">
        <v>9.6244326194906318</v>
      </c>
      <c r="J157">
        <v>10.123520070159637</v>
      </c>
      <c r="K157">
        <v>19.685585275957287</v>
      </c>
      <c r="L157">
        <v>13.322627668021664</v>
      </c>
      <c r="M157">
        <v>10.382470756941894</v>
      </c>
      <c r="N157">
        <v>24.851118169212718</v>
      </c>
      <c r="O157">
        <v>24.44535962739544</v>
      </c>
      <c r="P157">
        <v>14.671897035992368</v>
      </c>
      <c r="Q157">
        <v>11.258132947771365</v>
      </c>
    </row>
    <row r="158" spans="2:17" x14ac:dyDescent="0.25">
      <c r="B158">
        <v>0</v>
      </c>
      <c r="C158">
        <v>32.438584843023811</v>
      </c>
      <c r="D158">
        <v>14.592542950570886</v>
      </c>
      <c r="E158">
        <v>16.850275919225403</v>
      </c>
      <c r="F158">
        <v>16.684522245355865</v>
      </c>
      <c r="G158">
        <v>20.758237537764938</v>
      </c>
      <c r="H158">
        <v>17.773116495600373</v>
      </c>
      <c r="I158">
        <v>19.214831377512546</v>
      </c>
      <c r="J158">
        <v>18.906025752461037</v>
      </c>
      <c r="K158">
        <v>23.703708310851891</v>
      </c>
      <c r="L158">
        <v>20.483018022990937</v>
      </c>
      <c r="M158">
        <v>19.70773864408519</v>
      </c>
      <c r="N158">
        <v>26.855204991891128</v>
      </c>
      <c r="O158">
        <v>27.829979646195209</v>
      </c>
      <c r="P158">
        <v>20.204533191939955</v>
      </c>
      <c r="Q158">
        <v>24.394711431561301</v>
      </c>
    </row>
    <row r="159" spans="2:17" x14ac:dyDescent="0.25">
      <c r="B159">
        <v>0</v>
      </c>
      <c r="C159">
        <v>36.63173596132269</v>
      </c>
      <c r="D159">
        <v>14.977929423438017</v>
      </c>
      <c r="E159">
        <v>18.160790762391805</v>
      </c>
      <c r="F159">
        <v>28.349889688186369</v>
      </c>
      <c r="G159">
        <v>26.300701954400068</v>
      </c>
      <c r="H159">
        <v>20.706915556840563</v>
      </c>
      <c r="I159">
        <v>20.804167371687566</v>
      </c>
      <c r="J159">
        <v>18.938312451025006</v>
      </c>
      <c r="K159">
        <v>28.612896707730368</v>
      </c>
      <c r="L159">
        <v>25.438413481204279</v>
      </c>
      <c r="M159">
        <v>24.103336624343509</v>
      </c>
      <c r="N159">
        <v>35.041701643917079</v>
      </c>
      <c r="O159">
        <v>30.655513372945926</v>
      </c>
      <c r="P159">
        <v>24.02793361249423</v>
      </c>
      <c r="Q159">
        <v>24.388028170170966</v>
      </c>
    </row>
    <row r="160" spans="2:17" x14ac:dyDescent="0.25">
      <c r="B160">
        <v>0</v>
      </c>
      <c r="C160">
        <v>26.371995328356846</v>
      </c>
      <c r="D160">
        <v>8.8680260808422151</v>
      </c>
      <c r="E160">
        <v>16.6033735980198</v>
      </c>
      <c r="F160">
        <v>19.439043002805086</v>
      </c>
      <c r="G160">
        <v>19.784018962433453</v>
      </c>
      <c r="H160">
        <v>11.447474748989135</v>
      </c>
      <c r="I160">
        <v>11.427984581778492</v>
      </c>
      <c r="J160">
        <v>8.2999626688335724</v>
      </c>
      <c r="K160">
        <v>19.853433942575972</v>
      </c>
      <c r="L160">
        <v>15.736361005872537</v>
      </c>
      <c r="M160">
        <v>17.760339908516155</v>
      </c>
      <c r="N160">
        <v>26.688485658985041</v>
      </c>
      <c r="O160">
        <v>25.382794380235175</v>
      </c>
      <c r="P160">
        <v>16.066194604821867</v>
      </c>
      <c r="Q160">
        <v>16.589430632246032</v>
      </c>
    </row>
    <row r="161" spans="2:17" x14ac:dyDescent="0.25">
      <c r="B161">
        <v>0</v>
      </c>
      <c r="C161">
        <v>31.035721802928705</v>
      </c>
      <c r="D161">
        <v>14.845295727215325</v>
      </c>
      <c r="E161">
        <v>15.785849595573865</v>
      </c>
      <c r="F161">
        <v>18.359443124755689</v>
      </c>
      <c r="G161">
        <v>17.470607691613797</v>
      </c>
      <c r="H161">
        <v>18.96923955858917</v>
      </c>
      <c r="I161">
        <v>17.634633310280542</v>
      </c>
      <c r="J161">
        <v>17.051297471209068</v>
      </c>
      <c r="K161">
        <v>20.382325525453286</v>
      </c>
      <c r="L161">
        <v>15.272724539194757</v>
      </c>
      <c r="M161">
        <v>15.915296027903899</v>
      </c>
      <c r="N161">
        <v>25.832757013561054</v>
      </c>
      <c r="O161">
        <v>24.017349730883726</v>
      </c>
      <c r="P161">
        <v>20.567850377364163</v>
      </c>
      <c r="Q161">
        <v>21.269206482845718</v>
      </c>
    </row>
    <row r="162" spans="2:17" x14ac:dyDescent="0.25">
      <c r="B162">
        <v>0</v>
      </c>
      <c r="C162">
        <v>34.190398008466531</v>
      </c>
      <c r="D162">
        <v>15.213852835596464</v>
      </c>
      <c r="E162">
        <v>18.093948017334878</v>
      </c>
      <c r="F162">
        <v>28.200101397432416</v>
      </c>
      <c r="G162">
        <v>28.077671061078611</v>
      </c>
      <c r="H162">
        <v>20.073709340963777</v>
      </c>
      <c r="I162">
        <v>19.14669194800792</v>
      </c>
      <c r="J162">
        <v>16.594804244879509</v>
      </c>
      <c r="K162">
        <v>21.049227982552107</v>
      </c>
      <c r="L162">
        <v>20.876883739838675</v>
      </c>
      <c r="M162">
        <v>18.90732494423926</v>
      </c>
      <c r="N162">
        <v>29.357225037945554</v>
      </c>
      <c r="O162">
        <v>27.414035853253115</v>
      </c>
      <c r="P162">
        <v>21.641131570231849</v>
      </c>
      <c r="Q162">
        <v>23.404285375696325</v>
      </c>
    </row>
    <row r="163" spans="2:17" x14ac:dyDescent="0.25">
      <c r="B163">
        <v>0</v>
      </c>
      <c r="C163">
        <v>26.990203591062723</v>
      </c>
      <c r="D163">
        <v>9.7557098024502142</v>
      </c>
      <c r="E163">
        <v>18.492828367296973</v>
      </c>
      <c r="F163">
        <v>21.976578919755934</v>
      </c>
      <c r="G163">
        <v>15.39810431061071</v>
      </c>
      <c r="H163">
        <v>14.92767954518717</v>
      </c>
      <c r="I163">
        <v>9.5212128342177973</v>
      </c>
      <c r="J163">
        <v>11.877788129207033</v>
      </c>
      <c r="K163">
        <v>20.30107820911088</v>
      </c>
      <c r="L163">
        <v>19.078037411407841</v>
      </c>
      <c r="M163">
        <v>14.048832602550689</v>
      </c>
      <c r="N163">
        <v>26.823591507871146</v>
      </c>
      <c r="O163">
        <v>26.311831683640534</v>
      </c>
      <c r="P163">
        <v>10.802917619227797</v>
      </c>
      <c r="Q163">
        <v>12.947730228328505</v>
      </c>
    </row>
    <row r="164" spans="2:17" x14ac:dyDescent="0.25">
      <c r="B164">
        <v>0</v>
      </c>
      <c r="C164">
        <v>31.144186414478892</v>
      </c>
      <c r="D164">
        <v>15.87431993281484</v>
      </c>
      <c r="E164">
        <v>17.495374934579665</v>
      </c>
      <c r="F164">
        <v>20.616381251445333</v>
      </c>
      <c r="G164">
        <v>19.923382139944742</v>
      </c>
      <c r="H164">
        <v>12.562986088290065</v>
      </c>
      <c r="I164">
        <v>11.527366998941103</v>
      </c>
      <c r="J164">
        <v>12.040688404474142</v>
      </c>
      <c r="K164">
        <v>27.60433782451528</v>
      </c>
      <c r="L164">
        <v>17.391158822312288</v>
      </c>
      <c r="M164">
        <v>16.411070946069302</v>
      </c>
      <c r="N164">
        <v>31.264529399593481</v>
      </c>
      <c r="O164">
        <v>31.03114616423851</v>
      </c>
      <c r="P164">
        <v>13.617014155134429</v>
      </c>
      <c r="Q164">
        <v>14.970910772751061</v>
      </c>
    </row>
    <row r="165" spans="2:17" x14ac:dyDescent="0.25">
      <c r="B165">
        <v>0</v>
      </c>
      <c r="C165">
        <v>34.484530020857704</v>
      </c>
      <c r="D165">
        <v>15.467348719757879</v>
      </c>
      <c r="E165">
        <v>16.796949947701012</v>
      </c>
      <c r="F165">
        <v>18.9282111269968</v>
      </c>
      <c r="G165">
        <v>18.204690198117238</v>
      </c>
      <c r="H165">
        <v>15.682733906455985</v>
      </c>
      <c r="I165">
        <v>15.369249432138194</v>
      </c>
      <c r="J165">
        <v>14.740578445389332</v>
      </c>
      <c r="K165">
        <v>19.03806995067184</v>
      </c>
      <c r="L165">
        <v>19.257478136546784</v>
      </c>
      <c r="M165">
        <v>18.57697235271181</v>
      </c>
      <c r="N165">
        <v>22.318361587166013</v>
      </c>
      <c r="O165">
        <v>23.910386146028682</v>
      </c>
      <c r="P165">
        <v>21.788254080249551</v>
      </c>
      <c r="Q165">
        <v>22.400368878078368</v>
      </c>
    </row>
    <row r="166" spans="2:17" x14ac:dyDescent="0.25">
      <c r="B166">
        <v>0</v>
      </c>
      <c r="C166">
        <v>37.696080451716604</v>
      </c>
      <c r="D166">
        <v>19.01265301075712</v>
      </c>
      <c r="E166">
        <v>19.263240324774348</v>
      </c>
      <c r="F166">
        <v>25.238264023410128</v>
      </c>
      <c r="G166">
        <v>24.402258583027656</v>
      </c>
      <c r="H166">
        <v>17.534517578205495</v>
      </c>
      <c r="I166">
        <v>13.05048839797222</v>
      </c>
      <c r="J166">
        <v>11.669620409677286</v>
      </c>
      <c r="K166">
        <v>34.318262374809386</v>
      </c>
      <c r="L166">
        <v>20.85644808968388</v>
      </c>
      <c r="M166">
        <v>24.817541111981207</v>
      </c>
      <c r="N166">
        <v>47.570869224745501</v>
      </c>
      <c r="O166">
        <v>47.224827927296708</v>
      </c>
      <c r="P166">
        <v>25.446317438074434</v>
      </c>
      <c r="Q166">
        <v>25.412026542472077</v>
      </c>
    </row>
    <row r="167" spans="2:17" x14ac:dyDescent="0.25">
      <c r="B167">
        <v>0</v>
      </c>
      <c r="C167">
        <v>29.60440995535026</v>
      </c>
      <c r="D167">
        <v>9.8846120128054373</v>
      </c>
      <c r="E167">
        <v>16.279017040662399</v>
      </c>
      <c r="F167">
        <v>20.142262475173595</v>
      </c>
      <c r="G167">
        <v>18.276465626955503</v>
      </c>
      <c r="H167">
        <v>16.638149680922137</v>
      </c>
      <c r="I167">
        <v>14.879367104296593</v>
      </c>
      <c r="J167">
        <v>13.471857362672576</v>
      </c>
      <c r="K167">
        <v>23.166020248067547</v>
      </c>
      <c r="L167">
        <v>17.443326269585274</v>
      </c>
      <c r="M167">
        <v>14.788072443220464</v>
      </c>
      <c r="N167">
        <v>21.913892810394291</v>
      </c>
      <c r="O167">
        <v>25.2020121101461</v>
      </c>
      <c r="P167">
        <v>19.617167023884736</v>
      </c>
      <c r="Q167">
        <v>20.957263820409498</v>
      </c>
    </row>
    <row r="168" spans="2:17" x14ac:dyDescent="0.25">
      <c r="B168">
        <v>0</v>
      </c>
      <c r="C168">
        <v>25.519679924410195</v>
      </c>
      <c r="D168">
        <v>13.286827885552308</v>
      </c>
      <c r="E168">
        <v>11.905985177311248</v>
      </c>
      <c r="F168">
        <v>14.690554226828475</v>
      </c>
      <c r="G168">
        <v>15.155018159270087</v>
      </c>
      <c r="H168">
        <v>12.573744352909912</v>
      </c>
      <c r="I168">
        <v>9.4262851743585205</v>
      </c>
      <c r="J168">
        <v>10.741872619363983</v>
      </c>
      <c r="K168">
        <v>19.614816783299378</v>
      </c>
      <c r="L168">
        <v>13.943219062804499</v>
      </c>
      <c r="M168">
        <v>17.508193816989991</v>
      </c>
      <c r="N168">
        <v>21.469129240853928</v>
      </c>
      <c r="O168">
        <v>18.322703516697668</v>
      </c>
      <c r="P168">
        <v>17.148699323825554</v>
      </c>
      <c r="Q168">
        <v>21.149053651046742</v>
      </c>
    </row>
    <row r="169" spans="2:17" x14ac:dyDescent="0.25">
      <c r="B169">
        <v>0</v>
      </c>
      <c r="C169">
        <v>41.836736383521632</v>
      </c>
      <c r="D169">
        <v>19.014470483624461</v>
      </c>
      <c r="E169">
        <v>23.621545273455546</v>
      </c>
      <c r="F169">
        <v>30.55525658242248</v>
      </c>
      <c r="G169">
        <v>28.03902510104832</v>
      </c>
      <c r="H169">
        <v>27.709179542289615</v>
      </c>
      <c r="I169">
        <v>27.051972201570081</v>
      </c>
      <c r="J169">
        <v>25.886418542884059</v>
      </c>
      <c r="K169">
        <v>26.925465169997963</v>
      </c>
      <c r="L169">
        <v>25.126548427852079</v>
      </c>
      <c r="M169">
        <v>25.072236508538399</v>
      </c>
      <c r="N169">
        <v>34.311389441299248</v>
      </c>
      <c r="O169">
        <v>34.222966987294654</v>
      </c>
      <c r="P169">
        <v>31.3941107996271</v>
      </c>
      <c r="Q169">
        <v>31.554893951009987</v>
      </c>
    </row>
    <row r="170" spans="2:17" x14ac:dyDescent="0.25">
      <c r="B170">
        <v>0</v>
      </c>
      <c r="C170">
        <v>29.218770483034206</v>
      </c>
      <c r="D170">
        <v>14.220405358776119</v>
      </c>
      <c r="E170">
        <v>16.240267968941883</v>
      </c>
      <c r="F170">
        <v>14.481533438106014</v>
      </c>
      <c r="G170">
        <v>13.684889378430789</v>
      </c>
      <c r="H170">
        <v>12.555996377657802</v>
      </c>
      <c r="I170">
        <v>10.953667470794489</v>
      </c>
      <c r="J170">
        <v>9.6252744255709644</v>
      </c>
      <c r="K170">
        <v>26.949231457721513</v>
      </c>
      <c r="L170">
        <v>14.94201088209457</v>
      </c>
      <c r="M170">
        <v>13.94225046296366</v>
      </c>
      <c r="N170">
        <v>27.380024982709493</v>
      </c>
      <c r="O170">
        <v>31.303726763292595</v>
      </c>
      <c r="P170">
        <v>16.573571668582812</v>
      </c>
      <c r="Q170">
        <v>18.592530199997288</v>
      </c>
    </row>
    <row r="171" spans="2:17" x14ac:dyDescent="0.25">
      <c r="B171">
        <v>0</v>
      </c>
      <c r="C171">
        <v>30.835131954039596</v>
      </c>
      <c r="D171">
        <v>13.197812154762659</v>
      </c>
      <c r="E171">
        <v>17.917422990436453</v>
      </c>
      <c r="F171">
        <v>29.090244100674596</v>
      </c>
      <c r="G171">
        <v>22.259248221698442</v>
      </c>
      <c r="H171">
        <v>18.414564763891523</v>
      </c>
      <c r="I171">
        <v>14.870604667684129</v>
      </c>
      <c r="J171">
        <v>10.15039178323836</v>
      </c>
      <c r="K171">
        <v>17.815074699201382</v>
      </c>
      <c r="L171">
        <v>17.332382096273619</v>
      </c>
      <c r="M171">
        <v>17.428258363210002</v>
      </c>
      <c r="N171">
        <v>23.307716158085967</v>
      </c>
      <c r="O171">
        <v>24.491795580359966</v>
      </c>
      <c r="P171">
        <v>25.246764740411621</v>
      </c>
      <c r="Q171">
        <v>24.587370822910366</v>
      </c>
    </row>
    <row r="172" spans="2:17" x14ac:dyDescent="0.25">
      <c r="B172">
        <v>0</v>
      </c>
      <c r="C172">
        <v>32.491445533978776</v>
      </c>
      <c r="D172">
        <v>17.44598731889683</v>
      </c>
      <c r="E172">
        <v>17.765964713992062</v>
      </c>
      <c r="F172">
        <v>22.505542548765114</v>
      </c>
      <c r="G172">
        <v>23.157451855899939</v>
      </c>
      <c r="H172">
        <v>16.176324467325358</v>
      </c>
      <c r="I172">
        <v>16.813795202046862</v>
      </c>
      <c r="J172">
        <v>14.236432399535481</v>
      </c>
      <c r="K172">
        <v>29.178026045321591</v>
      </c>
      <c r="L172">
        <v>20.719972426984295</v>
      </c>
      <c r="M172">
        <v>18.898383500903577</v>
      </c>
      <c r="N172">
        <v>37.884950970955181</v>
      </c>
      <c r="O172">
        <v>33.737665112061954</v>
      </c>
      <c r="P172">
        <v>17.62546032652909</v>
      </c>
      <c r="Q172">
        <v>20.195215709166785</v>
      </c>
    </row>
    <row r="173" spans="2:17" x14ac:dyDescent="0.25">
      <c r="B173">
        <v>0</v>
      </c>
      <c r="C173">
        <v>34.2808504658271</v>
      </c>
      <c r="D173">
        <v>14.131632486849208</v>
      </c>
      <c r="E173">
        <v>21.019230339285659</v>
      </c>
      <c r="F173">
        <v>24.868332380493072</v>
      </c>
      <c r="G173">
        <v>21.294382926805898</v>
      </c>
      <c r="H173">
        <v>19.338292361202047</v>
      </c>
      <c r="I173">
        <v>15.411898473006941</v>
      </c>
      <c r="J173">
        <v>13.83348397791114</v>
      </c>
      <c r="K173">
        <v>29.120022740411176</v>
      </c>
      <c r="L173">
        <v>17.103695636204524</v>
      </c>
      <c r="M173">
        <v>20.469883327637582</v>
      </c>
      <c r="N173">
        <v>33.19461256663228</v>
      </c>
      <c r="O173">
        <v>31.188697504623136</v>
      </c>
      <c r="P173">
        <v>22.766600979242988</v>
      </c>
      <c r="Q173">
        <v>21.370556916502448</v>
      </c>
    </row>
    <row r="174" spans="2:17" x14ac:dyDescent="0.25">
      <c r="B174">
        <v>0</v>
      </c>
      <c r="C174">
        <v>31.589067726004906</v>
      </c>
      <c r="D174">
        <v>10.283268332146005</v>
      </c>
      <c r="E174">
        <v>16.729403880751999</v>
      </c>
      <c r="F174">
        <v>21.609322739950979</v>
      </c>
      <c r="G174">
        <v>17.850976225262318</v>
      </c>
      <c r="H174">
        <v>13.158816213670777</v>
      </c>
      <c r="I174">
        <v>11.795602458373079</v>
      </c>
      <c r="J174">
        <v>10.440086212101088</v>
      </c>
      <c r="K174">
        <v>19.673172822661467</v>
      </c>
      <c r="L174">
        <v>16.700575954792981</v>
      </c>
      <c r="M174">
        <v>17.690385056569145</v>
      </c>
      <c r="N174">
        <v>28.084588077615042</v>
      </c>
      <c r="O174">
        <v>28.89780726644852</v>
      </c>
      <c r="P174">
        <v>20.865230200799335</v>
      </c>
      <c r="Q174">
        <v>19.586689044784407</v>
      </c>
    </row>
    <row r="175" spans="2:17" x14ac:dyDescent="0.25">
      <c r="B175">
        <v>0</v>
      </c>
      <c r="C175">
        <v>33.404128332603165</v>
      </c>
      <c r="D175">
        <v>14.570912461824669</v>
      </c>
      <c r="E175">
        <v>17.267789227731324</v>
      </c>
      <c r="F175">
        <v>20.061017035245115</v>
      </c>
      <c r="G175">
        <v>16.286341962069116</v>
      </c>
      <c r="H175">
        <v>13.207870626107162</v>
      </c>
      <c r="I175">
        <v>14.185667028578322</v>
      </c>
      <c r="J175">
        <v>14.465831095195464</v>
      </c>
      <c r="K175">
        <v>25.4455640424897</v>
      </c>
      <c r="L175">
        <v>16.486821971212152</v>
      </c>
      <c r="M175">
        <v>14.304240715696173</v>
      </c>
      <c r="N175">
        <v>38.434382877134169</v>
      </c>
      <c r="O175">
        <v>32.735544169095284</v>
      </c>
      <c r="P175">
        <v>15.94014489164873</v>
      </c>
      <c r="Q175">
        <v>14.194873553147044</v>
      </c>
    </row>
    <row r="176" spans="2:17" x14ac:dyDescent="0.25">
      <c r="B176">
        <v>0</v>
      </c>
      <c r="C176">
        <v>31.560734495688209</v>
      </c>
      <c r="D176">
        <v>14.091449394421982</v>
      </c>
      <c r="E176">
        <v>16.478728660966567</v>
      </c>
      <c r="F176">
        <v>18.459229614807406</v>
      </c>
      <c r="G176">
        <v>16.86301866529595</v>
      </c>
      <c r="H176">
        <v>15.782050046429944</v>
      </c>
      <c r="I176">
        <v>13.890737417638482</v>
      </c>
      <c r="J176">
        <v>11.392852389497502</v>
      </c>
      <c r="K176">
        <v>19.072992153569139</v>
      </c>
      <c r="L176">
        <v>20.041519230563292</v>
      </c>
      <c r="M176">
        <v>16.27495705039064</v>
      </c>
      <c r="N176">
        <v>30.061666919086456</v>
      </c>
      <c r="O176">
        <v>25.674152060739853</v>
      </c>
      <c r="P176">
        <v>19.526582863297094</v>
      </c>
      <c r="Q176">
        <v>18.103700168126878</v>
      </c>
    </row>
    <row r="177" spans="1:20" x14ac:dyDescent="0.25">
      <c r="B177">
        <v>0</v>
      </c>
      <c r="C177">
        <v>37.02767508255819</v>
      </c>
      <c r="D177">
        <v>14.566750430881367</v>
      </c>
      <c r="E177">
        <v>20.868143723604405</v>
      </c>
      <c r="F177">
        <v>27.248970489560172</v>
      </c>
      <c r="G177">
        <v>27.477732314128961</v>
      </c>
      <c r="H177">
        <v>23.743207862433724</v>
      </c>
      <c r="I177">
        <v>22.301070953991079</v>
      </c>
      <c r="J177">
        <v>17.021787466943834</v>
      </c>
      <c r="K177">
        <v>22.687055139658188</v>
      </c>
      <c r="L177">
        <v>21.969193626902786</v>
      </c>
      <c r="M177">
        <v>20.631158972199927</v>
      </c>
      <c r="N177">
        <v>34.443373636638732</v>
      </c>
      <c r="O177">
        <v>31.776678463825704</v>
      </c>
      <c r="P177">
        <v>26.251858381464864</v>
      </c>
      <c r="Q177">
        <v>25.397002907626931</v>
      </c>
    </row>
    <row r="178" spans="1:20" x14ac:dyDescent="0.25">
      <c r="B178">
        <v>0</v>
      </c>
      <c r="C178">
        <v>32.352338433373355</v>
      </c>
      <c r="D178">
        <v>15.676588949120534</v>
      </c>
      <c r="E178">
        <v>14.816023608241633</v>
      </c>
      <c r="F178">
        <v>18.40538107606341</v>
      </c>
      <c r="G178">
        <v>18.874600950583904</v>
      </c>
      <c r="H178">
        <v>15.157881633935633</v>
      </c>
      <c r="I178">
        <v>17.143299537155805</v>
      </c>
      <c r="J178">
        <v>15.514009044361089</v>
      </c>
      <c r="K178">
        <v>18.761053080593182</v>
      </c>
      <c r="L178">
        <v>15.776626444205947</v>
      </c>
      <c r="M178">
        <v>17.565612604420778</v>
      </c>
      <c r="N178">
        <v>32.457385393311299</v>
      </c>
      <c r="O178">
        <v>27.605794584616696</v>
      </c>
      <c r="P178">
        <v>19.238773865166458</v>
      </c>
      <c r="Q178">
        <v>23.856134241513889</v>
      </c>
    </row>
    <row r="179" spans="1:20" x14ac:dyDescent="0.25">
      <c r="B179">
        <v>0</v>
      </c>
      <c r="C179">
        <v>21.601050854903413</v>
      </c>
      <c r="D179">
        <v>9.332262054773933</v>
      </c>
      <c r="E179">
        <v>12.83019849481509</v>
      </c>
      <c r="F179">
        <v>8.3991803562964602</v>
      </c>
      <c r="G179">
        <v>6.9663934520988198</v>
      </c>
      <c r="H179">
        <v>7.5110403347938171</v>
      </c>
      <c r="I179">
        <v>7.0952936960266362</v>
      </c>
      <c r="J179">
        <v>2.7550259534571855</v>
      </c>
      <c r="K179">
        <v>15.287829042438815</v>
      </c>
      <c r="L179">
        <v>3.8041467728696778</v>
      </c>
      <c r="M179">
        <v>8.1947029514109655</v>
      </c>
      <c r="N179">
        <v>20.317539681622176</v>
      </c>
      <c r="O179">
        <v>16.216720037918638</v>
      </c>
      <c r="P179">
        <v>8.5620397452052579</v>
      </c>
      <c r="Q179">
        <v>10.787447543959029</v>
      </c>
    </row>
    <row r="180" spans="1:20" x14ac:dyDescent="0.25">
      <c r="B180">
        <v>0</v>
      </c>
      <c r="C180">
        <v>30.52757929266166</v>
      </c>
      <c r="D180">
        <v>15.464989668932425</v>
      </c>
      <c r="E180">
        <v>16.940812832819962</v>
      </c>
      <c r="F180">
        <v>14.425927085417237</v>
      </c>
      <c r="G180">
        <v>14.512210207064221</v>
      </c>
      <c r="H180">
        <v>15.074653989410846</v>
      </c>
      <c r="I180">
        <v>14.916442814143101</v>
      </c>
      <c r="J180">
        <v>15.561810021364616</v>
      </c>
      <c r="K180">
        <v>19.085062940864756</v>
      </c>
      <c r="L180">
        <v>15.913661901496745</v>
      </c>
      <c r="M180">
        <v>20.503465832647393</v>
      </c>
      <c r="N180">
        <v>27.857383926294361</v>
      </c>
      <c r="O180">
        <v>26.562831674610315</v>
      </c>
      <c r="P180">
        <v>23.039731468599818</v>
      </c>
      <c r="Q180">
        <v>22.324879623591791</v>
      </c>
    </row>
    <row r="181" spans="1:20" x14ac:dyDescent="0.25">
      <c r="B181">
        <v>0</v>
      </c>
      <c r="C181">
        <v>40.518281234942862</v>
      </c>
      <c r="D181">
        <v>18.16410079186009</v>
      </c>
      <c r="E181">
        <v>21.87949637299501</v>
      </c>
      <c r="F181">
        <v>33.795944001568436</v>
      </c>
      <c r="G181">
        <v>31.569232098412627</v>
      </c>
      <c r="H181">
        <v>24.194432721798915</v>
      </c>
      <c r="I181">
        <v>22.797961035033911</v>
      </c>
      <c r="J181">
        <v>17.660174720954885</v>
      </c>
      <c r="K181">
        <v>25.728308582859537</v>
      </c>
      <c r="L181">
        <v>22.447887763884136</v>
      </c>
      <c r="M181">
        <v>21.186328035435988</v>
      </c>
      <c r="N181">
        <v>34.287575140311759</v>
      </c>
      <c r="O181">
        <v>37.528286651358925</v>
      </c>
      <c r="P181">
        <v>26.440750057320965</v>
      </c>
      <c r="Q181">
        <v>26.299856780655091</v>
      </c>
    </row>
    <row r="182" spans="1:20" x14ac:dyDescent="0.25">
      <c r="B182">
        <v>0</v>
      </c>
      <c r="C182">
        <v>27.015369033599722</v>
      </c>
      <c r="D182">
        <v>8.7515694153534529</v>
      </c>
      <c r="E182">
        <v>17.791851325800138</v>
      </c>
      <c r="F182">
        <v>17.059507435807543</v>
      </c>
      <c r="G182">
        <v>15.390308729095686</v>
      </c>
      <c r="H182">
        <v>13.500268186489993</v>
      </c>
      <c r="I182">
        <v>12.886136106891044</v>
      </c>
      <c r="J182">
        <v>10.056543900180689</v>
      </c>
      <c r="K182">
        <v>17.735367355561348</v>
      </c>
      <c r="L182">
        <v>13.878426119865878</v>
      </c>
      <c r="M182">
        <v>14.143016813345199</v>
      </c>
      <c r="N182">
        <v>25.764631146190105</v>
      </c>
      <c r="O182">
        <v>25.841191646964702</v>
      </c>
      <c r="P182">
        <v>16.428894622186661</v>
      </c>
      <c r="Q182">
        <v>14.368802869445618</v>
      </c>
    </row>
    <row r="183" spans="1:20" x14ac:dyDescent="0.25">
      <c r="B183">
        <v>0</v>
      </c>
      <c r="C183">
        <v>32.672367651269028</v>
      </c>
      <c r="D183">
        <v>14.283113633817543</v>
      </c>
      <c r="E183">
        <v>16.436542315495974</v>
      </c>
      <c r="F183">
        <v>24.636219923571954</v>
      </c>
      <c r="G183">
        <v>22.092404496060347</v>
      </c>
      <c r="H183">
        <v>15.80016057358378</v>
      </c>
      <c r="I183">
        <v>16.591514495189017</v>
      </c>
      <c r="J183">
        <v>14.095311002402381</v>
      </c>
      <c r="K183">
        <v>23.423671533664439</v>
      </c>
      <c r="L183">
        <v>19.752417939430149</v>
      </c>
      <c r="M183">
        <v>16.313622614735426</v>
      </c>
      <c r="N183">
        <v>25.880354008738188</v>
      </c>
      <c r="O183">
        <v>27.470841579844901</v>
      </c>
      <c r="P183">
        <v>21.130674533527515</v>
      </c>
      <c r="Q183">
        <v>21.616751932484409</v>
      </c>
    </row>
    <row r="184" spans="1:20" x14ac:dyDescent="0.25">
      <c r="B184">
        <v>0</v>
      </c>
      <c r="C184">
        <v>32.829434902159036</v>
      </c>
      <c r="D184">
        <v>14.902097384742483</v>
      </c>
      <c r="E184">
        <v>17.105676872048434</v>
      </c>
      <c r="F184">
        <v>23.17203240403941</v>
      </c>
      <c r="G184">
        <v>22.774534222759275</v>
      </c>
      <c r="H184">
        <v>16.357227407800153</v>
      </c>
      <c r="I184">
        <v>15.504741001960518</v>
      </c>
      <c r="J184">
        <v>10.338651804540017</v>
      </c>
      <c r="K184">
        <v>20.392473582323277</v>
      </c>
      <c r="L184">
        <v>10.452244731877535</v>
      </c>
      <c r="M184">
        <v>19.741125263560253</v>
      </c>
      <c r="N184">
        <v>31.432411437590162</v>
      </c>
      <c r="O184">
        <v>29.957244670226014</v>
      </c>
      <c r="P184">
        <v>25.085849742913158</v>
      </c>
      <c r="Q184">
        <v>24.104357529500252</v>
      </c>
    </row>
    <row r="185" spans="1:20" x14ac:dyDescent="0.25">
      <c r="A185" t="s">
        <v>102</v>
      </c>
      <c r="B185">
        <f>AVERAGE(B95:B184)</f>
        <v>0</v>
      </c>
      <c r="C185">
        <f t="shared" ref="C185:Q185" si="1">AVERAGE(C95:C184)</f>
        <v>31.373477797502325</v>
      </c>
      <c r="D185">
        <f t="shared" si="1"/>
        <v>13.926730821397758</v>
      </c>
      <c r="E185">
        <f t="shared" si="1"/>
        <v>17.087838721516189</v>
      </c>
      <c r="F185">
        <f t="shared" si="1"/>
        <v>21.330397972770633</v>
      </c>
      <c r="G185">
        <f t="shared" si="1"/>
        <v>20.171307672263939</v>
      </c>
      <c r="H185">
        <f t="shared" si="1"/>
        <v>16.499847200643053</v>
      </c>
      <c r="I185">
        <f t="shared" si="1"/>
        <v>15.731026548068076</v>
      </c>
      <c r="J185">
        <f t="shared" si="1"/>
        <v>13.593253526671843</v>
      </c>
      <c r="K185">
        <f t="shared" si="1"/>
        <v>21.166279877040985</v>
      </c>
      <c r="L185">
        <f t="shared" si="1"/>
        <v>17.801960466441034</v>
      </c>
      <c r="M185">
        <f t="shared" si="1"/>
        <v>17.597828358741449</v>
      </c>
      <c r="N185">
        <f t="shared" si="1"/>
        <v>26.704608449736902</v>
      </c>
      <c r="O185">
        <f t="shared" si="1"/>
        <v>26.110074972528665</v>
      </c>
      <c r="P185">
        <f t="shared" si="1"/>
        <v>20.99417455181727</v>
      </c>
      <c r="Q185">
        <f t="shared" si="1"/>
        <v>20.903280678825013</v>
      </c>
    </row>
    <row r="188" spans="1:20" x14ac:dyDescent="0.25">
      <c r="B188">
        <v>0</v>
      </c>
      <c r="C188">
        <v>52.550939966426455</v>
      </c>
      <c r="D188">
        <v>24.909898630162395</v>
      </c>
      <c r="E188">
        <v>30.026432208341447</v>
      </c>
      <c r="F188">
        <v>64.149949454198079</v>
      </c>
      <c r="G188">
        <v>62.30989677527058</v>
      </c>
      <c r="H188">
        <v>41.954314014635095</v>
      </c>
      <c r="I188">
        <v>40.40622130714226</v>
      </c>
      <c r="J188">
        <v>29.635050035706666</v>
      </c>
      <c r="K188">
        <v>50.56731866113909</v>
      </c>
      <c r="L188">
        <v>37.145321499123561</v>
      </c>
      <c r="M188">
        <v>40.528644166828968</v>
      </c>
      <c r="N188">
        <v>53.27490424121013</v>
      </c>
      <c r="O188">
        <v>49.90233994602265</v>
      </c>
      <c r="P188">
        <v>38.872225777431531</v>
      </c>
      <c r="Q188">
        <v>34.70762267790731</v>
      </c>
      <c r="R188">
        <v>1.3752167904806953</v>
      </c>
      <c r="S188">
        <v>3.9946950094135758</v>
      </c>
      <c r="T188">
        <v>27.211077413909834</v>
      </c>
    </row>
    <row r="189" spans="1:20" x14ac:dyDescent="0.25">
      <c r="B189">
        <v>0</v>
      </c>
      <c r="C189">
        <v>43.102309146191139</v>
      </c>
      <c r="D189">
        <v>17.805407182184236</v>
      </c>
      <c r="E189">
        <v>22.709014709507766</v>
      </c>
      <c r="F189">
        <v>49.065658640808614</v>
      </c>
      <c r="G189">
        <v>46.042402826855124</v>
      </c>
      <c r="H189">
        <v>34.30257210945846</v>
      </c>
      <c r="I189">
        <v>35.339962199030325</v>
      </c>
      <c r="J189">
        <v>29.812967376119648</v>
      </c>
      <c r="K189">
        <v>36.76259347522393</v>
      </c>
      <c r="L189">
        <v>33.321226066233869</v>
      </c>
      <c r="M189">
        <v>29.779603911578601</v>
      </c>
      <c r="N189">
        <v>35.144383268962116</v>
      </c>
      <c r="O189">
        <v>35.040677130413343</v>
      </c>
      <c r="P189">
        <v>35.160161065001233</v>
      </c>
      <c r="Q189">
        <v>37.068288273481798</v>
      </c>
      <c r="R189">
        <v>29.259429698414003</v>
      </c>
      <c r="S189">
        <v>5.3605062042895879</v>
      </c>
      <c r="T189">
        <v>19.36576546963596</v>
      </c>
    </row>
    <row r="190" spans="1:20" x14ac:dyDescent="0.25">
      <c r="B190">
        <v>0</v>
      </c>
      <c r="C190">
        <v>37.384269199718297</v>
      </c>
      <c r="D190">
        <v>19.636407359924547</v>
      </c>
      <c r="E190">
        <v>21.56430408487368</v>
      </c>
      <c r="F190">
        <v>46.945206570401957</v>
      </c>
      <c r="G190">
        <v>45.264347964590165</v>
      </c>
      <c r="H190">
        <v>33.488499922702992</v>
      </c>
      <c r="I190">
        <v>31.682404546001091</v>
      </c>
      <c r="J190">
        <v>25.264722737969386</v>
      </c>
      <c r="K190">
        <v>36.558674676406611</v>
      </c>
      <c r="L190">
        <v>31.066839270628542</v>
      </c>
      <c r="M190">
        <v>33.644030875080226</v>
      </c>
      <c r="N190">
        <v>30.476258887204143</v>
      </c>
      <c r="O190">
        <v>29.399253888664202</v>
      </c>
      <c r="P190">
        <v>31.971448514726251</v>
      </c>
      <c r="Q190">
        <v>34.307692067452962</v>
      </c>
      <c r="R190">
        <v>17.650733072345314</v>
      </c>
      <c r="S190">
        <v>1.7551886593575448</v>
      </c>
      <c r="T190">
        <v>21.75684390844911</v>
      </c>
    </row>
    <row r="191" spans="1:20" x14ac:dyDescent="0.25">
      <c r="B191">
        <v>0</v>
      </c>
      <c r="C191">
        <v>43.938216373314177</v>
      </c>
      <c r="D191">
        <v>18.743101590307941</v>
      </c>
      <c r="E191">
        <v>23.294745779316202</v>
      </c>
      <c r="F191">
        <v>56.787218757143322</v>
      </c>
      <c r="G191">
        <v>53.582601312738788</v>
      </c>
      <c r="H191">
        <v>37.872677399340368</v>
      </c>
      <c r="I191">
        <v>39.231786565653266</v>
      </c>
      <c r="J191">
        <v>27.139405022368805</v>
      </c>
      <c r="K191">
        <v>37.993991444339223</v>
      </c>
      <c r="L191">
        <v>34.669529438657221</v>
      </c>
      <c r="M191">
        <v>33.563334748391732</v>
      </c>
      <c r="N191">
        <v>35.016001044966202</v>
      </c>
      <c r="O191">
        <v>34.92244391470463</v>
      </c>
      <c r="P191">
        <v>35.379453352055648</v>
      </c>
      <c r="Q191">
        <v>43.442673807269045</v>
      </c>
      <c r="R191">
        <v>0.75858015217320318</v>
      </c>
      <c r="S191">
        <v>2.3315808379322731</v>
      </c>
      <c r="T191">
        <v>31.32269862521634</v>
      </c>
    </row>
    <row r="192" spans="1:20" x14ac:dyDescent="0.25">
      <c r="B192">
        <v>0</v>
      </c>
      <c r="C192">
        <v>44.165169091351281</v>
      </c>
      <c r="D192">
        <v>19.586816114073617</v>
      </c>
      <c r="E192">
        <v>21.472863282391287</v>
      </c>
      <c r="F192">
        <v>53.664285236274132</v>
      </c>
      <c r="G192">
        <v>51.62105386864102</v>
      </c>
      <c r="H192">
        <v>42.00360070969564</v>
      </c>
      <c r="I192">
        <v>40.738129165258862</v>
      </c>
      <c r="J192">
        <v>27.595538776183087</v>
      </c>
      <c r="K192">
        <v>37.995648462353323</v>
      </c>
      <c r="L192">
        <v>35.598222169990713</v>
      </c>
      <c r="M192">
        <v>37.365279430415384</v>
      </c>
      <c r="N192">
        <v>35.271285564353299</v>
      </c>
      <c r="O192">
        <v>36.960648454192153</v>
      </c>
      <c r="P192">
        <v>34.81099538567257</v>
      </c>
      <c r="Q192">
        <v>35.708724457567612</v>
      </c>
      <c r="R192">
        <v>2.5903564310862359</v>
      </c>
      <c r="S192">
        <v>3.1555992994448769</v>
      </c>
      <c r="T192">
        <v>23.585791070696978</v>
      </c>
    </row>
    <row r="193" spans="2:20" x14ac:dyDescent="0.25">
      <c r="B193">
        <v>1.5952454918212764</v>
      </c>
      <c r="C193">
        <v>42.524482496702326</v>
      </c>
      <c r="D193">
        <v>19.795161891068545</v>
      </c>
      <c r="E193">
        <v>21.64706494672485</v>
      </c>
      <c r="F193">
        <v>55.256356666184146</v>
      </c>
      <c r="G193">
        <v>52.948227712836292</v>
      </c>
      <c r="H193">
        <v>36.593383179333372</v>
      </c>
      <c r="I193">
        <v>37.044729655659239</v>
      </c>
      <c r="J193">
        <v>33.351495623972269</v>
      </c>
      <c r="K193">
        <v>43.512077381116967</v>
      </c>
      <c r="L193">
        <v>39.335780634227191</v>
      </c>
      <c r="M193">
        <v>44.561315622118094</v>
      </c>
      <c r="N193">
        <v>41.879422992158773</v>
      </c>
      <c r="O193">
        <v>37.766070780886331</v>
      </c>
      <c r="P193">
        <v>34.220195274443057</v>
      </c>
      <c r="Q193">
        <v>31.790243434331934</v>
      </c>
      <c r="R193">
        <v>0.8368207642149742</v>
      </c>
      <c r="S193">
        <v>0</v>
      </c>
      <c r="T193">
        <v>23.072831869778003</v>
      </c>
    </row>
    <row r="194" spans="2:20" x14ac:dyDescent="0.25">
      <c r="B194">
        <v>0</v>
      </c>
      <c r="C194">
        <v>51.432485168951679</v>
      </c>
      <c r="D194">
        <v>24.680335115852333</v>
      </c>
      <c r="E194">
        <v>24.536513707497011</v>
      </c>
      <c r="F194">
        <v>67.084221885137822</v>
      </c>
      <c r="G194">
        <v>66.226594818667024</v>
      </c>
      <c r="H194">
        <v>44.074335659671689</v>
      </c>
      <c r="I194">
        <v>42.885628632944169</v>
      </c>
      <c r="J194">
        <v>32.28816269433419</v>
      </c>
      <c r="K194">
        <v>55.836053855217507</v>
      </c>
      <c r="L194">
        <v>36.938160214654737</v>
      </c>
      <c r="M194">
        <v>36.836407850836167</v>
      </c>
      <c r="N194">
        <v>41.171058549507229</v>
      </c>
      <c r="O194">
        <v>45.095792582509198</v>
      </c>
      <c r="P194">
        <v>44.708620562870131</v>
      </c>
      <c r="Q194">
        <v>38.123618006235112</v>
      </c>
      <c r="R194">
        <v>25.535568009056814</v>
      </c>
      <c r="S194">
        <v>4.6623104114044729</v>
      </c>
      <c r="T194">
        <v>36.341156009460406</v>
      </c>
    </row>
    <row r="195" spans="2:20" x14ac:dyDescent="0.25">
      <c r="B195">
        <v>0</v>
      </c>
      <c r="C195">
        <v>47.428622762614879</v>
      </c>
      <c r="D195">
        <v>21.418946295423755</v>
      </c>
      <c r="E195">
        <v>26.392848434403344</v>
      </c>
      <c r="F195">
        <v>57.603763518728677</v>
      </c>
      <c r="G195">
        <v>55.401899726279545</v>
      </c>
      <c r="H195">
        <v>36.592739532896871</v>
      </c>
      <c r="I195">
        <v>36.746008319781758</v>
      </c>
      <c r="J195">
        <v>23.23433807501004</v>
      </c>
      <c r="K195">
        <v>50.115043258098403</v>
      </c>
      <c r="L195">
        <v>32.139327927369656</v>
      </c>
      <c r="M195">
        <v>33.419378968075726</v>
      </c>
      <c r="N195">
        <v>47.139318760576188</v>
      </c>
      <c r="O195">
        <v>45.849184247048754</v>
      </c>
      <c r="P195">
        <v>36.666440552427645</v>
      </c>
      <c r="Q195">
        <v>36.92274409796002</v>
      </c>
      <c r="R195">
        <v>0.76891063659713954</v>
      </c>
      <c r="S195">
        <v>1.4782371156134326</v>
      </c>
      <c r="T195">
        <v>24.113066897425416</v>
      </c>
    </row>
    <row r="196" spans="2:20" x14ac:dyDescent="0.25">
      <c r="B196">
        <v>2.31040794347614</v>
      </c>
      <c r="C196">
        <v>40.991550075741841</v>
      </c>
      <c r="D196">
        <v>18.617039258583137</v>
      </c>
      <c r="E196">
        <v>23.519250984804945</v>
      </c>
      <c r="F196">
        <v>54.202022250876944</v>
      </c>
      <c r="G196">
        <v>52.197157386882253</v>
      </c>
      <c r="H196">
        <v>36.640539352757372</v>
      </c>
      <c r="I196">
        <v>36.461849775189194</v>
      </c>
      <c r="J196">
        <v>24.288582057956596</v>
      </c>
      <c r="K196">
        <v>39.803183894112742</v>
      </c>
      <c r="L196">
        <v>30.425683648615799</v>
      </c>
      <c r="M196">
        <v>32.914781169660117</v>
      </c>
      <c r="N196">
        <v>33.669301935481791</v>
      </c>
      <c r="O196">
        <v>32.870189266068785</v>
      </c>
      <c r="P196">
        <v>34.147900236481973</v>
      </c>
      <c r="Q196">
        <v>34.454248223970488</v>
      </c>
      <c r="R196">
        <v>26.970535537493419</v>
      </c>
      <c r="S196">
        <v>0</v>
      </c>
      <c r="T196">
        <v>22.441640144947833</v>
      </c>
    </row>
    <row r="197" spans="2:20" x14ac:dyDescent="0.25">
      <c r="B197">
        <v>0</v>
      </c>
      <c r="C197">
        <v>43.312583298117872</v>
      </c>
      <c r="D197">
        <v>20.363911192016385</v>
      </c>
      <c r="E197">
        <v>24.647303578974743</v>
      </c>
      <c r="F197">
        <v>56.769820888729974</v>
      </c>
      <c r="G197">
        <v>54.954653317296753</v>
      </c>
      <c r="H197">
        <v>35.927250268179307</v>
      </c>
      <c r="I197">
        <v>37.335597958586611</v>
      </c>
      <c r="J197">
        <v>32.164775867113086</v>
      </c>
      <c r="K197">
        <v>40.923186945356434</v>
      </c>
      <c r="L197">
        <v>39.594155316451577</v>
      </c>
      <c r="M197">
        <v>35.488736469134999</v>
      </c>
      <c r="N197">
        <v>36.405584630887752</v>
      </c>
      <c r="O197">
        <v>37.91876605012515</v>
      </c>
      <c r="P197">
        <v>44.566849787081885</v>
      </c>
      <c r="Q197">
        <v>41.648896401521306</v>
      </c>
      <c r="R197">
        <v>15.157169326788674</v>
      </c>
      <c r="S197">
        <v>3.4934824301921137</v>
      </c>
      <c r="T197">
        <v>25.20787959561811</v>
      </c>
    </row>
    <row r="198" spans="2:20" x14ac:dyDescent="0.25">
      <c r="B198">
        <v>1.6201062452569082</v>
      </c>
      <c r="C198">
        <v>48.754787732690502</v>
      </c>
      <c r="D198">
        <v>25.947948752287843</v>
      </c>
      <c r="E198">
        <v>28.612651220927638</v>
      </c>
      <c r="F198">
        <v>61.515646622918617</v>
      </c>
      <c r="G198">
        <v>60.895138609883489</v>
      </c>
      <c r="H198">
        <v>48.296415338600958</v>
      </c>
      <c r="I198">
        <v>43.917146555957324</v>
      </c>
      <c r="J198">
        <v>32.634257399223252</v>
      </c>
      <c r="K198">
        <v>55.878041158876833</v>
      </c>
      <c r="L198">
        <v>42.705593500290171</v>
      </c>
      <c r="M198">
        <v>40.643185572072674</v>
      </c>
      <c r="N198">
        <v>50.287576447480021</v>
      </c>
      <c r="O198">
        <v>48.454086871121824</v>
      </c>
      <c r="P198">
        <v>42.317396544797106</v>
      </c>
      <c r="Q198">
        <v>43.505379224141777</v>
      </c>
      <c r="R198">
        <v>0</v>
      </c>
      <c r="S198">
        <v>3.5230570063836439</v>
      </c>
      <c r="T198">
        <v>26.731128074639525</v>
      </c>
    </row>
    <row r="199" spans="2:20" x14ac:dyDescent="0.25">
      <c r="B199">
        <v>2.137244704327903</v>
      </c>
      <c r="C199">
        <v>49.400327509382514</v>
      </c>
      <c r="D199">
        <v>23.026861391844594</v>
      </c>
      <c r="E199">
        <v>29.934603544972799</v>
      </c>
      <c r="F199">
        <v>62.172842022405575</v>
      </c>
      <c r="G199">
        <v>61.378139802932118</v>
      </c>
      <c r="H199">
        <v>41.231920217027678</v>
      </c>
      <c r="I199">
        <v>39.285664085011881</v>
      </c>
      <c r="J199">
        <v>32.465070351264352</v>
      </c>
      <c r="K199">
        <v>48.911523270033598</v>
      </c>
      <c r="L199">
        <v>44.470467930787287</v>
      </c>
      <c r="M199">
        <v>43.256363943044292</v>
      </c>
      <c r="N199">
        <v>47.211601984734969</v>
      </c>
      <c r="O199">
        <v>48.010345360752289</v>
      </c>
      <c r="P199">
        <v>36.219304780512488</v>
      </c>
      <c r="Q199">
        <v>38.583381358671971</v>
      </c>
      <c r="R199">
        <v>2.596355228202353</v>
      </c>
      <c r="S199">
        <v>0</v>
      </c>
      <c r="T199">
        <v>28.768642030839299</v>
      </c>
    </row>
    <row r="200" spans="2:20" x14ac:dyDescent="0.25">
      <c r="B200">
        <v>0</v>
      </c>
      <c r="C200">
        <v>35.228185768962611</v>
      </c>
      <c r="D200">
        <v>13.233695783438076</v>
      </c>
      <c r="E200">
        <v>18.277887001228564</v>
      </c>
      <c r="F200">
        <v>46.471706832450153</v>
      </c>
      <c r="G200">
        <v>45.049440384123038</v>
      </c>
      <c r="H200">
        <v>26.711010850960708</v>
      </c>
      <c r="I200">
        <v>28.18818422319584</v>
      </c>
      <c r="J200">
        <v>18.502828270142064</v>
      </c>
      <c r="K200">
        <v>34.121996422193988</v>
      </c>
      <c r="L200">
        <v>24.456606623288586</v>
      </c>
      <c r="M200">
        <v>29.62381511341259</v>
      </c>
      <c r="N200">
        <v>34.407963275157755</v>
      </c>
      <c r="O200">
        <v>34.299437566319028</v>
      </c>
      <c r="P200">
        <v>33.346214723106478</v>
      </c>
      <c r="Q200">
        <v>32.369000291441438</v>
      </c>
      <c r="R200">
        <v>18.063411861505738</v>
      </c>
      <c r="S200">
        <v>2.0970902550676191</v>
      </c>
      <c r="T200">
        <v>16.716662560723677</v>
      </c>
    </row>
    <row r="201" spans="2:20" x14ac:dyDescent="0.25">
      <c r="B201">
        <v>0</v>
      </c>
      <c r="C201">
        <v>42.675717212246703</v>
      </c>
      <c r="D201">
        <v>15.621510521598122</v>
      </c>
      <c r="E201">
        <v>19.197616945711975</v>
      </c>
      <c r="F201">
        <v>56.70852487516246</v>
      </c>
      <c r="G201">
        <v>55.179805038234939</v>
      </c>
      <c r="H201">
        <v>34.606136907011063</v>
      </c>
      <c r="I201">
        <v>31.918423090413388</v>
      </c>
      <c r="J201">
        <v>22.891147759871359</v>
      </c>
      <c r="K201">
        <v>42.656570089483147</v>
      </c>
      <c r="L201">
        <v>29.330342089611921</v>
      </c>
      <c r="M201">
        <v>34.320455057636231</v>
      </c>
      <c r="N201">
        <v>43.66018432070922</v>
      </c>
      <c r="O201">
        <v>46.027819244383366</v>
      </c>
      <c r="P201">
        <v>29.698542954790764</v>
      </c>
      <c r="Q201">
        <v>31.915203662692086</v>
      </c>
      <c r="R201">
        <v>5.4191440727793996</v>
      </c>
      <c r="S201">
        <v>1.0376723876462086</v>
      </c>
      <c r="T201">
        <v>25.244379980581765</v>
      </c>
    </row>
    <row r="202" spans="2:20" x14ac:dyDescent="0.25">
      <c r="B202">
        <v>0</v>
      </c>
      <c r="C202">
        <v>51.622842022764374</v>
      </c>
      <c r="D202">
        <v>23.145811313157459</v>
      </c>
      <c r="E202">
        <v>26.587969254441784</v>
      </c>
      <c r="F202">
        <v>67.014675323741528</v>
      </c>
      <c r="G202">
        <v>64.049411477095418</v>
      </c>
      <c r="H202">
        <v>42.39863528836544</v>
      </c>
      <c r="I202">
        <v>42.971339617621894</v>
      </c>
      <c r="J202">
        <v>30.734233554074365</v>
      </c>
      <c r="K202">
        <v>56.448945548149588</v>
      </c>
      <c r="L202">
        <v>38.139124369953336</v>
      </c>
      <c r="M202">
        <v>40.67153447370881</v>
      </c>
      <c r="N202">
        <v>51.802958073585138</v>
      </c>
      <c r="O202">
        <v>48.729301034678628</v>
      </c>
      <c r="P202">
        <v>46.168669154497152</v>
      </c>
      <c r="Q202">
        <v>39.624632397880312</v>
      </c>
      <c r="R202">
        <v>1.0855497314437326</v>
      </c>
      <c r="S202">
        <v>1.8908590205425773</v>
      </c>
      <c r="T202">
        <v>29.753302127598381</v>
      </c>
    </row>
    <row r="203" spans="2:20" x14ac:dyDescent="0.25">
      <c r="B203">
        <v>0.64474639974943182</v>
      </c>
      <c r="C203">
        <v>43.985032553862148</v>
      </c>
      <c r="D203">
        <v>21.379424093190011</v>
      </c>
      <c r="E203">
        <v>22.180442359338659</v>
      </c>
      <c r="F203">
        <v>56.445631384988573</v>
      </c>
      <c r="G203">
        <v>54.470241704929393</v>
      </c>
      <c r="H203">
        <v>38.449709780819546</v>
      </c>
      <c r="I203">
        <v>37.396290792288369</v>
      </c>
      <c r="J203">
        <v>33.154959049440549</v>
      </c>
      <c r="K203">
        <v>41.607800931633562</v>
      </c>
      <c r="L203">
        <v>31.702030534656366</v>
      </c>
      <c r="M203">
        <v>31.026296323446111</v>
      </c>
      <c r="N203">
        <v>38.761920311344205</v>
      </c>
      <c r="O203">
        <v>40.688995661706393</v>
      </c>
      <c r="P203">
        <v>41.831213056197896</v>
      </c>
      <c r="Q203">
        <v>40.375452322086645</v>
      </c>
      <c r="R203">
        <v>14.465810114688225</v>
      </c>
      <c r="S203">
        <v>0</v>
      </c>
      <c r="T203">
        <v>19.284581397983462</v>
      </c>
    </row>
    <row r="204" spans="2:20" x14ac:dyDescent="0.25">
      <c r="B204">
        <v>0</v>
      </c>
      <c r="C204">
        <v>46.055212050227439</v>
      </c>
      <c r="D204">
        <v>23.497126358510609</v>
      </c>
      <c r="E204">
        <v>25.905843978972026</v>
      </c>
      <c r="F204">
        <v>58.596750469860815</v>
      </c>
      <c r="G204">
        <v>57.047912183695146</v>
      </c>
      <c r="H204">
        <v>40.376876038460487</v>
      </c>
      <c r="I204">
        <v>38.575572685424781</v>
      </c>
      <c r="J204">
        <v>34.438073706861324</v>
      </c>
      <c r="K204">
        <v>47.847833192602074</v>
      </c>
      <c r="L204">
        <v>37.744463813907878</v>
      </c>
      <c r="M204">
        <v>39.418598316672572</v>
      </c>
      <c r="N204">
        <v>42.117403916868682</v>
      </c>
      <c r="O204">
        <v>41.990745784871841</v>
      </c>
      <c r="P204">
        <v>38.50134829624384</v>
      </c>
      <c r="Q204">
        <v>35.826546454934224</v>
      </c>
      <c r="R204">
        <v>20.700943807370685</v>
      </c>
      <c r="S204">
        <v>3.6627012230000271</v>
      </c>
      <c r="T204">
        <v>20.629953967259553</v>
      </c>
    </row>
    <row r="205" spans="2:20" x14ac:dyDescent="0.25">
      <c r="B205">
        <v>0</v>
      </c>
      <c r="C205">
        <v>54.794856468496633</v>
      </c>
      <c r="D205">
        <v>30.128205128205128</v>
      </c>
      <c r="E205">
        <v>32.526016521832425</v>
      </c>
      <c r="F205">
        <v>70.4183717259031</v>
      </c>
      <c r="G205">
        <v>69.739604886048397</v>
      </c>
      <c r="H205">
        <v>47.76062500957898</v>
      </c>
      <c r="I205">
        <v>44.65205296795255</v>
      </c>
      <c r="J205">
        <v>30.597958526828823</v>
      </c>
      <c r="K205">
        <v>59.664620595582939</v>
      </c>
      <c r="L205">
        <v>43.276127638052323</v>
      </c>
      <c r="M205">
        <v>45.759191993501616</v>
      </c>
      <c r="N205">
        <v>58.410923107575826</v>
      </c>
      <c r="O205">
        <v>55.974412616672033</v>
      </c>
      <c r="P205">
        <v>42.942970558033323</v>
      </c>
      <c r="Q205">
        <v>46.907137492911552</v>
      </c>
      <c r="R205">
        <v>1.727090900731068</v>
      </c>
      <c r="S205">
        <v>4.9389243949913402</v>
      </c>
      <c r="T205">
        <v>30.281660459484726</v>
      </c>
    </row>
    <row r="206" spans="2:20" x14ac:dyDescent="0.25">
      <c r="B206">
        <v>0</v>
      </c>
      <c r="C206">
        <v>53.298846518193812</v>
      </c>
      <c r="D206">
        <v>29.124765495848582</v>
      </c>
      <c r="E206">
        <v>25.60748184334194</v>
      </c>
      <c r="F206">
        <v>70.14042387205825</v>
      </c>
      <c r="G206">
        <v>68.205137730557055</v>
      </c>
      <c r="H206">
        <v>43.454687296840461</v>
      </c>
      <c r="I206">
        <v>42.043204487620038</v>
      </c>
      <c r="J206">
        <v>32.151308579601391</v>
      </c>
      <c r="K206">
        <v>53.406393372587623</v>
      </c>
      <c r="L206">
        <v>39.382580753013727</v>
      </c>
      <c r="M206">
        <v>45.723015769823725</v>
      </c>
      <c r="N206">
        <v>56.987573601798026</v>
      </c>
      <c r="O206">
        <v>53.663837138027745</v>
      </c>
      <c r="P206">
        <v>36.262421754555419</v>
      </c>
      <c r="Q206">
        <v>36.50964949755744</v>
      </c>
      <c r="R206">
        <v>22.490480524546317</v>
      </c>
      <c r="S206">
        <v>3.4998235414306147</v>
      </c>
      <c r="T206">
        <v>26.023181083641362</v>
      </c>
    </row>
    <row r="207" spans="2:20" x14ac:dyDescent="0.25">
      <c r="B207">
        <v>0</v>
      </c>
      <c r="C207">
        <v>50.225189979862741</v>
      </c>
      <c r="D207">
        <v>22.104902933574543</v>
      </c>
      <c r="E207">
        <v>27.836026613517589</v>
      </c>
      <c r="F207">
        <v>63.818960669568312</v>
      </c>
      <c r="G207">
        <v>61.430863494804036</v>
      </c>
      <c r="H207">
        <v>41.717669030058005</v>
      </c>
      <c r="I207">
        <v>42.180258603048273</v>
      </c>
      <c r="J207">
        <v>29.879159221955291</v>
      </c>
      <c r="K207">
        <v>45.361120808104431</v>
      </c>
      <c r="L207">
        <v>41.598324359554198</v>
      </c>
      <c r="M207">
        <v>43.977479282349883</v>
      </c>
      <c r="N207">
        <v>43.363559291429709</v>
      </c>
      <c r="O207">
        <v>42.376472247205115</v>
      </c>
      <c r="P207">
        <v>39.890354233554426</v>
      </c>
      <c r="Q207">
        <v>43.74188533625447</v>
      </c>
      <c r="R207">
        <v>31.734848471820726</v>
      </c>
      <c r="S207">
        <v>4.7849646351131279</v>
      </c>
      <c r="T207">
        <v>22.075840614676643</v>
      </c>
    </row>
    <row r="208" spans="2:20" x14ac:dyDescent="0.25">
      <c r="B208">
        <v>0</v>
      </c>
      <c r="C208">
        <v>49.231260970377271</v>
      </c>
      <c r="D208">
        <v>21.240456223228669</v>
      </c>
      <c r="E208">
        <v>23.576288816174397</v>
      </c>
      <c r="F208">
        <v>64.275575877088428</v>
      </c>
      <c r="G208">
        <v>62.10533729169827</v>
      </c>
      <c r="H208">
        <v>43.043968188614642</v>
      </c>
      <c r="I208">
        <v>42.664022941180718</v>
      </c>
      <c r="J208">
        <v>33.966996771187723</v>
      </c>
      <c r="K208">
        <v>54.928453276124841</v>
      </c>
      <c r="L208">
        <v>38.084274167334819</v>
      </c>
      <c r="M208">
        <v>49.634140175237107</v>
      </c>
      <c r="N208">
        <v>53.412283933227876</v>
      </c>
      <c r="O208">
        <v>51.236989042263495</v>
      </c>
      <c r="P208">
        <v>36.948411236555643</v>
      </c>
      <c r="Q208">
        <v>41.218280711638897</v>
      </c>
      <c r="R208">
        <v>0.14952217912323662</v>
      </c>
      <c r="S208">
        <v>2.1082988421060236</v>
      </c>
      <c r="T208">
        <v>30.181268554835633</v>
      </c>
    </row>
    <row r="209" spans="2:20" x14ac:dyDescent="0.25">
      <c r="B209">
        <v>0</v>
      </c>
      <c r="C209">
        <v>53.787718024608623</v>
      </c>
      <c r="D209">
        <v>22.997710392583905</v>
      </c>
      <c r="E209">
        <v>31.113344874443889</v>
      </c>
      <c r="F209">
        <v>75.30109268256362</v>
      </c>
      <c r="G209">
        <v>73.406675229426114</v>
      </c>
      <c r="H209">
        <v>50.006701289998325</v>
      </c>
      <c r="I209">
        <v>50.268423893821776</v>
      </c>
      <c r="J209">
        <v>31.776586437333631</v>
      </c>
      <c r="K209">
        <v>60.445449637944193</v>
      </c>
      <c r="L209">
        <v>47.965600044675263</v>
      </c>
      <c r="M209">
        <v>51.519145213231319</v>
      </c>
      <c r="N209">
        <v>64.040133281212192</v>
      </c>
      <c r="O209">
        <v>58.866551255561141</v>
      </c>
      <c r="P209">
        <v>46.825822304126881</v>
      </c>
      <c r="Q209">
        <v>49.821112786433616</v>
      </c>
      <c r="R209">
        <v>1.716274827348709</v>
      </c>
      <c r="S209">
        <v>2.1654474041808607</v>
      </c>
      <c r="T209">
        <v>37.83902012248469</v>
      </c>
    </row>
    <row r="210" spans="2:20" x14ac:dyDescent="0.25">
      <c r="B210">
        <v>0</v>
      </c>
      <c r="C210">
        <v>43.078877376840936</v>
      </c>
      <c r="D210">
        <v>19.229916769216519</v>
      </c>
      <c r="E210">
        <v>20.016738782369366</v>
      </c>
      <c r="F210">
        <v>55.89496248660236</v>
      </c>
      <c r="G210">
        <v>55.077044711735667</v>
      </c>
      <c r="H210">
        <v>38.4525558069681</v>
      </c>
      <c r="I210">
        <v>37.395796117661071</v>
      </c>
      <c r="J210">
        <v>26.152197213290464</v>
      </c>
      <c r="K210">
        <v>40.849575906739176</v>
      </c>
      <c r="L210">
        <v>30.522144152011961</v>
      </c>
      <c r="M210">
        <v>35.648148148148145</v>
      </c>
      <c r="N210">
        <v>36.554887327484685</v>
      </c>
      <c r="O210">
        <v>37.293577071176216</v>
      </c>
      <c r="P210">
        <v>38.749454170140126</v>
      </c>
      <c r="Q210">
        <v>37.047788231246606</v>
      </c>
      <c r="R210">
        <v>17.676121101451578</v>
      </c>
      <c r="S210">
        <v>0.80584335675439633</v>
      </c>
      <c r="T210">
        <v>24.452019901287496</v>
      </c>
    </row>
    <row r="211" spans="2:20" x14ac:dyDescent="0.25">
      <c r="B211">
        <v>0.39072675175827037</v>
      </c>
      <c r="C211">
        <v>44.508118433619863</v>
      </c>
      <c r="D211">
        <v>20.630198836502561</v>
      </c>
      <c r="E211">
        <v>23.450030389858469</v>
      </c>
      <c r="F211">
        <v>58.259095250499257</v>
      </c>
      <c r="G211">
        <v>56.735260918642005</v>
      </c>
      <c r="H211">
        <v>32.532603976730051</v>
      </c>
      <c r="I211">
        <v>33.221324997829292</v>
      </c>
      <c r="J211">
        <v>24.084570634713902</v>
      </c>
      <c r="K211">
        <v>47.913345489276722</v>
      </c>
      <c r="L211">
        <v>32.988104541113138</v>
      </c>
      <c r="M211">
        <v>35.698011634974385</v>
      </c>
      <c r="N211">
        <v>49.775636016323695</v>
      </c>
      <c r="O211">
        <v>48.466440913432315</v>
      </c>
      <c r="P211">
        <v>32.70712859251541</v>
      </c>
      <c r="Q211">
        <v>30.31466527741599</v>
      </c>
      <c r="R211">
        <v>0</v>
      </c>
      <c r="S211">
        <v>0.36033689328818269</v>
      </c>
      <c r="T211">
        <v>17.618477033949816</v>
      </c>
    </row>
    <row r="212" spans="2:20" x14ac:dyDescent="0.25">
      <c r="B212">
        <v>0</v>
      </c>
      <c r="C212">
        <v>53.979114410769093</v>
      </c>
      <c r="D212">
        <v>24.018427615549918</v>
      </c>
      <c r="E212">
        <v>28.511236964474374</v>
      </c>
      <c r="F212">
        <v>72.195430468811765</v>
      </c>
      <c r="G212">
        <v>69.323122920245211</v>
      </c>
      <c r="H212">
        <v>44.771595311163658</v>
      </c>
      <c r="I212">
        <v>46.044243526257915</v>
      </c>
      <c r="J212">
        <v>36.934648085727225</v>
      </c>
      <c r="K212">
        <v>52.882728782009359</v>
      </c>
      <c r="L212">
        <v>41.087868965566813</v>
      </c>
      <c r="M212">
        <v>41.684035389071362</v>
      </c>
      <c r="N212">
        <v>53.408821394432906</v>
      </c>
      <c r="O212">
        <v>54.33307699494749</v>
      </c>
      <c r="P212">
        <v>48.265403661087113</v>
      </c>
      <c r="Q212">
        <v>51.146874708025791</v>
      </c>
      <c r="R212">
        <v>33.570386448084285</v>
      </c>
      <c r="S212">
        <v>4.2416216876648534</v>
      </c>
      <c r="T212">
        <v>26.482150942582599</v>
      </c>
    </row>
    <row r="213" spans="2:20" x14ac:dyDescent="0.25">
      <c r="B213">
        <v>0.15620529268114158</v>
      </c>
      <c r="C213">
        <v>42.383702747483085</v>
      </c>
      <c r="D213">
        <v>21.115329079137361</v>
      </c>
      <c r="E213">
        <v>24.030662150742266</v>
      </c>
      <c r="F213">
        <v>56.162373655037499</v>
      </c>
      <c r="G213">
        <v>54.054018085877978</v>
      </c>
      <c r="H213">
        <v>35.743896515241246</v>
      </c>
      <c r="I213">
        <v>34.504900753910952</v>
      </c>
      <c r="J213">
        <v>29.25048075963349</v>
      </c>
      <c r="K213">
        <v>37.9061503962524</v>
      </c>
      <c r="L213">
        <v>34.431040104336489</v>
      </c>
      <c r="M213">
        <v>39.572839243294318</v>
      </c>
      <c r="N213">
        <v>38.263143535862341</v>
      </c>
      <c r="O213">
        <v>41.127406293459671</v>
      </c>
      <c r="P213">
        <v>43.04245989233646</v>
      </c>
      <c r="Q213">
        <v>39.617089091913257</v>
      </c>
      <c r="R213">
        <v>0</v>
      </c>
      <c r="S213">
        <v>3.3177405295342783</v>
      </c>
      <c r="T213">
        <v>25.928581409740293</v>
      </c>
    </row>
    <row r="214" spans="2:20" x14ac:dyDescent="0.25">
      <c r="B214">
        <v>0</v>
      </c>
      <c r="C214">
        <v>46.486329438076226</v>
      </c>
      <c r="D214">
        <v>21.129320509052334</v>
      </c>
      <c r="E214">
        <v>24.95346299505745</v>
      </c>
      <c r="F214">
        <v>59.37091428745174</v>
      </c>
      <c r="G214">
        <v>58.241695129408342</v>
      </c>
      <c r="H214">
        <v>42.624349242063367</v>
      </c>
      <c r="I214">
        <v>40.778409532400225</v>
      </c>
      <c r="J214">
        <v>35.434170830503952</v>
      </c>
      <c r="K214">
        <v>50.07381731818473</v>
      </c>
      <c r="L214">
        <v>39.060172094013197</v>
      </c>
      <c r="M214">
        <v>36.06896598322303</v>
      </c>
      <c r="N214">
        <v>41.117597575683867</v>
      </c>
      <c r="O214">
        <v>43.034989746656258</v>
      </c>
      <c r="P214">
        <v>38.974023736406295</v>
      </c>
      <c r="Q214">
        <v>38.803754041371477</v>
      </c>
      <c r="R214">
        <v>11.662629518143518</v>
      </c>
      <c r="S214">
        <v>2.2537086023358031</v>
      </c>
      <c r="T214">
        <v>24.873395697987508</v>
      </c>
    </row>
    <row r="215" spans="2:20" x14ac:dyDescent="0.25">
      <c r="B215">
        <v>0</v>
      </c>
      <c r="C215">
        <v>48.646224150980025</v>
      </c>
      <c r="D215">
        <v>22.766912535347743</v>
      </c>
      <c r="E215">
        <v>26.833723139760433</v>
      </c>
      <c r="F215">
        <v>62.222094384090866</v>
      </c>
      <c r="G215">
        <v>61.167190103890455</v>
      </c>
      <c r="H215">
        <v>41.129222178877107</v>
      </c>
      <c r="I215">
        <v>40.218315568826753</v>
      </c>
      <c r="J215">
        <v>29.397816484766988</v>
      </c>
      <c r="K215">
        <v>47.492804610801805</v>
      </c>
      <c r="L215">
        <v>37.845859572609164</v>
      </c>
      <c r="M215">
        <v>41.812357193321816</v>
      </c>
      <c r="N215">
        <v>46.278981553556889</v>
      </c>
      <c r="O215">
        <v>44.835049859867439</v>
      </c>
      <c r="P215">
        <v>43.675518059033649</v>
      </c>
      <c r="Q215">
        <v>41.335061545071632</v>
      </c>
      <c r="R215">
        <v>1.6255017896339656</v>
      </c>
      <c r="S215">
        <v>3.7784557193681358</v>
      </c>
      <c r="T215">
        <v>28.271003255677662</v>
      </c>
    </row>
    <row r="216" spans="2:20" x14ac:dyDescent="0.25">
      <c r="B216">
        <v>0</v>
      </c>
      <c r="C216">
        <v>48.430564779395915</v>
      </c>
      <c r="D216">
        <v>24.949577961845719</v>
      </c>
      <c r="E216">
        <v>28.900633101038579</v>
      </c>
      <c r="F216">
        <v>62.914087155215768</v>
      </c>
      <c r="G216">
        <v>60.788914335979868</v>
      </c>
      <c r="H216">
        <v>46.714375581540011</v>
      </c>
      <c r="I216">
        <v>46.093365318399179</v>
      </c>
      <c r="J216">
        <v>35.186784957673524</v>
      </c>
      <c r="K216">
        <v>55.65997234892226</v>
      </c>
      <c r="L216">
        <v>40.950930726865877</v>
      </c>
      <c r="M216">
        <v>45.537540105452592</v>
      </c>
      <c r="N216">
        <v>43.399926053518328</v>
      </c>
      <c r="O216">
        <v>42.875641993891527</v>
      </c>
      <c r="P216">
        <v>46.922547193450654</v>
      </c>
      <c r="Q216">
        <v>47.100754709707495</v>
      </c>
      <c r="R216">
        <v>30.207137762996268</v>
      </c>
      <c r="S216">
        <v>2.971527099983704</v>
      </c>
      <c r="T216">
        <v>27.090871815000622</v>
      </c>
    </row>
    <row r="217" spans="2:20" x14ac:dyDescent="0.25">
      <c r="B217">
        <v>5.5920871966167872E-2</v>
      </c>
      <c r="C217">
        <v>44.756502881755651</v>
      </c>
      <c r="D217">
        <v>19.597436294310217</v>
      </c>
      <c r="E217">
        <v>25.348798117330645</v>
      </c>
      <c r="F217">
        <v>53.976623078344147</v>
      </c>
      <c r="G217">
        <v>52.225767206070074</v>
      </c>
      <c r="H217">
        <v>38.919761870286877</v>
      </c>
      <c r="I217">
        <v>39.348987848860531</v>
      </c>
      <c r="J217">
        <v>28.751649748938586</v>
      </c>
      <c r="K217">
        <v>45.305226437923672</v>
      </c>
      <c r="L217">
        <v>39.524572729587632</v>
      </c>
      <c r="M217">
        <v>42.629679004209045</v>
      </c>
      <c r="N217">
        <v>37.061890757910888</v>
      </c>
      <c r="O217">
        <v>37.969107046862021</v>
      </c>
      <c r="P217">
        <v>36.950381876311681</v>
      </c>
      <c r="Q217">
        <v>37.981090090854778</v>
      </c>
      <c r="R217">
        <v>0.91287494861437735</v>
      </c>
      <c r="S217">
        <v>0</v>
      </c>
      <c r="T217">
        <v>27.0855073404466</v>
      </c>
    </row>
    <row r="218" spans="2:20" x14ac:dyDescent="0.25">
      <c r="B218">
        <v>0</v>
      </c>
      <c r="C218">
        <v>47.141119221411195</v>
      </c>
      <c r="D218">
        <v>22.146460991294639</v>
      </c>
      <c r="E218">
        <v>23.343017445186547</v>
      </c>
      <c r="F218">
        <v>59.362571769263106</v>
      </c>
      <c r="G218">
        <v>57.304439527718621</v>
      </c>
      <c r="H218">
        <v>39.530647973918377</v>
      </c>
      <c r="I218">
        <v>40.051384379975602</v>
      </c>
      <c r="J218">
        <v>20.496198727624876</v>
      </c>
      <c r="K218">
        <v>48.1993066038061</v>
      </c>
      <c r="L218">
        <v>27.638145061792212</v>
      </c>
      <c r="M218">
        <v>35.57050102355204</v>
      </c>
      <c r="N218">
        <v>41.514512382567219</v>
      </c>
      <c r="O218">
        <v>39.222376157096285</v>
      </c>
      <c r="P218">
        <v>32.765727204427805</v>
      </c>
      <c r="Q218">
        <v>34.338619962366366</v>
      </c>
      <c r="R218">
        <v>6.7277006954639758</v>
      </c>
      <c r="S218">
        <v>0.76335614786019035</v>
      </c>
      <c r="T218">
        <v>27.670884941723013</v>
      </c>
    </row>
    <row r="219" spans="2:20" x14ac:dyDescent="0.25">
      <c r="B219">
        <v>0</v>
      </c>
      <c r="C219">
        <v>38.894859040242338</v>
      </c>
      <c r="D219">
        <v>17.221099411724676</v>
      </c>
      <c r="E219">
        <v>20.137944787266537</v>
      </c>
      <c r="F219">
        <v>50.350638683098914</v>
      </c>
      <c r="G219">
        <v>48.954256331042167</v>
      </c>
      <c r="H219">
        <v>36.378585322079552</v>
      </c>
      <c r="I219">
        <v>35.316619371461762</v>
      </c>
      <c r="J219">
        <v>26.64901471400513</v>
      </c>
      <c r="K219">
        <v>35.727478329405692</v>
      </c>
      <c r="L219">
        <v>31.476290937521266</v>
      </c>
      <c r="M219">
        <v>27.895677276302649</v>
      </c>
      <c r="N219">
        <v>30.753331107055981</v>
      </c>
      <c r="O219">
        <v>35.479316986548959</v>
      </c>
      <c r="P219">
        <v>36.122985469583618</v>
      </c>
      <c r="Q219">
        <v>39.306351062836413</v>
      </c>
      <c r="R219">
        <v>20.372970038632772</v>
      </c>
      <c r="S219">
        <v>3.4574825867654666</v>
      </c>
      <c r="T219">
        <v>18.405563372145473</v>
      </c>
    </row>
    <row r="220" spans="2:20" x14ac:dyDescent="0.25">
      <c r="B220">
        <v>0</v>
      </c>
      <c r="C220">
        <v>44.021136258790634</v>
      </c>
      <c r="D220">
        <v>19.345557758471934</v>
      </c>
      <c r="E220">
        <v>22.604211052692744</v>
      </c>
      <c r="F220">
        <v>55.718270080678387</v>
      </c>
      <c r="G220">
        <v>53.019717079801531</v>
      </c>
      <c r="H220">
        <v>35.074145939492965</v>
      </c>
      <c r="I220">
        <v>35.475248884553487</v>
      </c>
      <c r="J220">
        <v>27.793546433212306</v>
      </c>
      <c r="K220">
        <v>42.200150017431604</v>
      </c>
      <c r="L220">
        <v>36.925945620441816</v>
      </c>
      <c r="M220">
        <v>36.921191546905099</v>
      </c>
      <c r="N220">
        <v>41.320998566734865</v>
      </c>
      <c r="O220">
        <v>38.541274162138556</v>
      </c>
      <c r="P220">
        <v>34.598562509023935</v>
      </c>
      <c r="Q220">
        <v>35.423130152447293</v>
      </c>
      <c r="R220">
        <v>1.1203766634855459</v>
      </c>
      <c r="S220">
        <v>1.1390408040370887</v>
      </c>
      <c r="T220">
        <v>22.820433360214391</v>
      </c>
    </row>
    <row r="221" spans="2:20" x14ac:dyDescent="0.25">
      <c r="B221">
        <v>0</v>
      </c>
      <c r="C221">
        <v>53.081789666913501</v>
      </c>
      <c r="D221">
        <v>23.615385887510957</v>
      </c>
      <c r="E221">
        <v>27.759351577415458</v>
      </c>
      <c r="F221">
        <v>69.550341502316186</v>
      </c>
      <c r="G221">
        <v>67.7819162717539</v>
      </c>
      <c r="H221">
        <v>46.533067016039674</v>
      </c>
      <c r="I221">
        <v>43.697045090800849</v>
      </c>
      <c r="J221">
        <v>34.506893440619756</v>
      </c>
      <c r="K221">
        <v>55.938943024146795</v>
      </c>
      <c r="L221">
        <v>45.83866978554353</v>
      </c>
      <c r="M221">
        <v>48.238281702201157</v>
      </c>
      <c r="N221">
        <v>60.434425491489542</v>
      </c>
      <c r="O221">
        <v>58.338187437639313</v>
      </c>
      <c r="P221">
        <v>40.251702917791384</v>
      </c>
      <c r="Q221">
        <v>41.790622421735605</v>
      </c>
      <c r="R221">
        <v>3.2549755334767818</v>
      </c>
      <c r="S221">
        <v>1.8485409205586782</v>
      </c>
      <c r="T221">
        <v>29.831334422367711</v>
      </c>
    </row>
    <row r="222" spans="2:20" x14ac:dyDescent="0.25">
      <c r="B222">
        <v>0</v>
      </c>
      <c r="C222">
        <v>47.336142809146089</v>
      </c>
      <c r="D222">
        <v>21.733302180100932</v>
      </c>
      <c r="E222">
        <v>24.783192262628571</v>
      </c>
      <c r="F222">
        <v>63.056302645693954</v>
      </c>
      <c r="G222">
        <v>62.155644505234939</v>
      </c>
      <c r="H222">
        <v>41.148189900554108</v>
      </c>
      <c r="I222">
        <v>39.485698790310892</v>
      </c>
      <c r="J222">
        <v>28.609752894607137</v>
      </c>
      <c r="K222">
        <v>46.637582736561335</v>
      </c>
      <c r="L222">
        <v>40.107342214278532</v>
      </c>
      <c r="M222">
        <v>38.041678249643127</v>
      </c>
      <c r="N222">
        <v>43.497984988462498</v>
      </c>
      <c r="O222">
        <v>45.531756684159092</v>
      </c>
      <c r="P222">
        <v>40.549229213318348</v>
      </c>
      <c r="Q222">
        <v>40.12166815326708</v>
      </c>
      <c r="R222">
        <v>26.409527431614961</v>
      </c>
      <c r="S222">
        <v>1.2192397360616287</v>
      </c>
      <c r="T222">
        <v>28.260302311422038</v>
      </c>
    </row>
    <row r="223" spans="2:20" x14ac:dyDescent="0.25">
      <c r="B223">
        <v>0</v>
      </c>
      <c r="C223">
        <v>48.842440845449467</v>
      </c>
      <c r="D223">
        <v>21.065678974861473</v>
      </c>
      <c r="E223">
        <v>27.533691699386548</v>
      </c>
      <c r="F223">
        <v>62.495773442729288</v>
      </c>
      <c r="G223">
        <v>61.217973046640495</v>
      </c>
      <c r="H223">
        <v>44.67264020094261</v>
      </c>
      <c r="I223">
        <v>43.12503018969479</v>
      </c>
      <c r="J223">
        <v>36.616477017879198</v>
      </c>
      <c r="K223">
        <v>43.100015871153836</v>
      </c>
      <c r="L223">
        <v>39.345107889343552</v>
      </c>
      <c r="M223">
        <v>34.261163286570934</v>
      </c>
      <c r="N223">
        <v>42.195705127762793</v>
      </c>
      <c r="O223">
        <v>44.971259410559149</v>
      </c>
      <c r="P223">
        <v>40.356031383481579</v>
      </c>
      <c r="Q223">
        <v>41.215488866040559</v>
      </c>
      <c r="R223">
        <v>21.322895174479186</v>
      </c>
      <c r="S223">
        <v>4.407522926916787</v>
      </c>
      <c r="T223">
        <v>32.797566883112403</v>
      </c>
    </row>
    <row r="224" spans="2:20" x14ac:dyDescent="0.25">
      <c r="B224">
        <v>0.28557760869369003</v>
      </c>
      <c r="C224">
        <v>49.124764199904327</v>
      </c>
      <c r="D224">
        <v>21.431859413500852</v>
      </c>
      <c r="E224">
        <v>25.457023458160716</v>
      </c>
      <c r="F224">
        <v>57.085014396216373</v>
      </c>
      <c r="G224">
        <v>55.403861254772416</v>
      </c>
      <c r="H224">
        <v>39.948191672759108</v>
      </c>
      <c r="I224">
        <v>39.967326455642507</v>
      </c>
      <c r="J224">
        <v>30.078073524500649</v>
      </c>
      <c r="K224">
        <v>42.555215582211872</v>
      </c>
      <c r="L224">
        <v>39.336781204588739</v>
      </c>
      <c r="M224">
        <v>40.963057232857672</v>
      </c>
      <c r="N224">
        <v>47.417977670069412</v>
      </c>
      <c r="O224">
        <v>45.780690115801541</v>
      </c>
      <c r="P224">
        <v>37.268961035444477</v>
      </c>
      <c r="Q224">
        <v>37.378534744974864</v>
      </c>
      <c r="R224">
        <v>2.8189506557273472</v>
      </c>
      <c r="S224">
        <v>0</v>
      </c>
      <c r="T224">
        <v>26.055978265774915</v>
      </c>
    </row>
    <row r="225" spans="2:20" x14ac:dyDescent="0.25">
      <c r="B225">
        <v>0</v>
      </c>
      <c r="C225">
        <v>48.75062194823704</v>
      </c>
      <c r="D225">
        <v>22.379342042014187</v>
      </c>
      <c r="E225">
        <v>25.434857774142134</v>
      </c>
      <c r="F225">
        <v>62.146079828637447</v>
      </c>
      <c r="G225">
        <v>60.666728510107184</v>
      </c>
      <c r="H225">
        <v>41.537709037856615</v>
      </c>
      <c r="I225">
        <v>42.347127231634609</v>
      </c>
      <c r="J225">
        <v>32.830096391435248</v>
      </c>
      <c r="K225">
        <v>49.037013299150779</v>
      </c>
      <c r="L225">
        <v>39.718331239089558</v>
      </c>
      <c r="M225">
        <v>39.203568928731059</v>
      </c>
      <c r="N225">
        <v>41.701481712613528</v>
      </c>
      <c r="O225">
        <v>45.918417257693186</v>
      </c>
      <c r="P225">
        <v>47.886219313706476</v>
      </c>
      <c r="Q225">
        <v>44.42439217736699</v>
      </c>
      <c r="R225">
        <v>34.544733890486512</v>
      </c>
      <c r="S225">
        <v>3.139341704686327</v>
      </c>
      <c r="T225">
        <v>24.082341729985917</v>
      </c>
    </row>
    <row r="226" spans="2:20" x14ac:dyDescent="0.25">
      <c r="B226">
        <v>0.21043430129736879</v>
      </c>
      <c r="C226">
        <v>45.23814345308007</v>
      </c>
      <c r="D226">
        <v>24.294108514573463</v>
      </c>
      <c r="E226">
        <v>25.559245609061332</v>
      </c>
      <c r="F226">
        <v>61.809127482348494</v>
      </c>
      <c r="G226">
        <v>59.654158735301664</v>
      </c>
      <c r="H226">
        <v>42.579279899558543</v>
      </c>
      <c r="I226">
        <v>41.062195401833328</v>
      </c>
      <c r="J226">
        <v>29.140847542289361</v>
      </c>
      <c r="K226">
        <v>51.119503732804127</v>
      </c>
      <c r="L226">
        <v>38.288917689306494</v>
      </c>
      <c r="M226">
        <v>32.656804773669215</v>
      </c>
      <c r="N226">
        <v>44.490063855925911</v>
      </c>
      <c r="O226">
        <v>45.914503260297273</v>
      </c>
      <c r="P226">
        <v>42.307588460032669</v>
      </c>
      <c r="Q226">
        <v>43.521256058212842</v>
      </c>
      <c r="R226">
        <v>0</v>
      </c>
      <c r="S226">
        <v>3.1096013392194184</v>
      </c>
      <c r="T226">
        <v>24.910223698243623</v>
      </c>
    </row>
    <row r="227" spans="2:20" x14ac:dyDescent="0.25">
      <c r="B227">
        <v>0</v>
      </c>
      <c r="C227">
        <v>43.171942579222829</v>
      </c>
      <c r="D227">
        <v>20.194712307096818</v>
      </c>
      <c r="E227">
        <v>21.943588966863565</v>
      </c>
      <c r="F227">
        <v>57.892664209622858</v>
      </c>
      <c r="G227">
        <v>55.183689268103862</v>
      </c>
      <c r="H227">
        <v>37.105063866309891</v>
      </c>
      <c r="I227">
        <v>38.820618973090319</v>
      </c>
      <c r="J227">
        <v>29.445818818262904</v>
      </c>
      <c r="K227">
        <v>45.515726763265512</v>
      </c>
      <c r="L227">
        <v>37.643425724912063</v>
      </c>
      <c r="M227">
        <v>36.192255263290754</v>
      </c>
      <c r="N227">
        <v>42.024200198582996</v>
      </c>
      <c r="O227">
        <v>42.660002356069405</v>
      </c>
      <c r="P227">
        <v>39.306810723481597</v>
      </c>
      <c r="Q227">
        <v>37.448881708486894</v>
      </c>
      <c r="R227">
        <v>0.43031924740411637</v>
      </c>
      <c r="S227">
        <v>5.3809259352754077</v>
      </c>
      <c r="T227">
        <v>23.20560071355245</v>
      </c>
    </row>
    <row r="228" spans="2:20" x14ac:dyDescent="0.25">
      <c r="B228">
        <v>0</v>
      </c>
      <c r="C228">
        <v>43.386606348264614</v>
      </c>
      <c r="D228">
        <v>20.306727164855317</v>
      </c>
      <c r="E228">
        <v>23.093363177907825</v>
      </c>
      <c r="F228">
        <v>57.396982282031232</v>
      </c>
      <c r="G228">
        <v>55.340841670936605</v>
      </c>
      <c r="H228">
        <v>36.822934926242553</v>
      </c>
      <c r="I228">
        <v>37.081659070683095</v>
      </c>
      <c r="J228">
        <v>28.572921442248049</v>
      </c>
      <c r="K228">
        <v>45.212844853159304</v>
      </c>
      <c r="L228">
        <v>35.449421536636009</v>
      </c>
      <c r="M228">
        <v>33.535031417707181</v>
      </c>
      <c r="N228">
        <v>38.652207329899404</v>
      </c>
      <c r="O228">
        <v>41.307711496453706</v>
      </c>
      <c r="P228">
        <v>39.312080310671234</v>
      </c>
      <c r="Q228">
        <v>39.248031336803216</v>
      </c>
      <c r="R228">
        <v>14.52192497505461</v>
      </c>
      <c r="S228">
        <v>5.1690892910115691</v>
      </c>
      <c r="T228">
        <v>25.556046223133137</v>
      </c>
    </row>
    <row r="229" spans="2:20" x14ac:dyDescent="0.25">
      <c r="B229">
        <v>0</v>
      </c>
      <c r="C229">
        <v>45.503624126967367</v>
      </c>
      <c r="D229">
        <v>22.394844219463863</v>
      </c>
      <c r="E229">
        <v>25.458646343616405</v>
      </c>
      <c r="F229">
        <v>54.045113079691198</v>
      </c>
      <c r="G229">
        <v>52.723993815967276</v>
      </c>
      <c r="H229">
        <v>43.99160502708402</v>
      </c>
      <c r="I229">
        <v>41.272478579454422</v>
      </c>
      <c r="J229">
        <v>36.857363008330623</v>
      </c>
      <c r="K229">
        <v>29.894716347922788</v>
      </c>
      <c r="L229">
        <v>38.29397914786405</v>
      </c>
      <c r="M229">
        <v>34.648732751779065</v>
      </c>
      <c r="N229">
        <v>33.253860483073936</v>
      </c>
      <c r="O229">
        <v>35.40540228386822</v>
      </c>
      <c r="P229">
        <v>46.930340534288547</v>
      </c>
      <c r="Q229">
        <v>46.712876416692929</v>
      </c>
      <c r="R229">
        <v>24.44606873384075</v>
      </c>
      <c r="S229">
        <v>3.577763221504858</v>
      </c>
      <c r="T229">
        <v>24.924555790765858</v>
      </c>
    </row>
    <row r="230" spans="2:20" x14ac:dyDescent="0.25">
      <c r="B230">
        <v>0.17130088104900909</v>
      </c>
      <c r="C230">
        <v>46.375154042956467</v>
      </c>
      <c r="D230">
        <v>20.126745607112483</v>
      </c>
      <c r="E230">
        <v>24.479833369411626</v>
      </c>
      <c r="F230">
        <v>60.527674893086093</v>
      </c>
      <c r="G230">
        <v>59.007784389291054</v>
      </c>
      <c r="H230">
        <v>40.251616279208505</v>
      </c>
      <c r="I230">
        <v>39.089497466280996</v>
      </c>
      <c r="J230">
        <v>33.197940298660107</v>
      </c>
      <c r="K230">
        <v>49.716288242282516</v>
      </c>
      <c r="L230">
        <v>43.155038376510809</v>
      </c>
      <c r="M230">
        <v>45.442629545225991</v>
      </c>
      <c r="N230">
        <v>43.275375114839768</v>
      </c>
      <c r="O230">
        <v>42.178367681574677</v>
      </c>
      <c r="P230">
        <v>40.86386778640059</v>
      </c>
      <c r="Q230">
        <v>44.434425852285806</v>
      </c>
      <c r="R230">
        <v>0</v>
      </c>
      <c r="S230">
        <v>4.4679701442165927</v>
      </c>
      <c r="T230">
        <v>27.336382091302518</v>
      </c>
    </row>
    <row r="231" spans="2:20" x14ac:dyDescent="0.25">
      <c r="B231">
        <v>2.8699464025840347</v>
      </c>
      <c r="C231">
        <v>47.158449579384516</v>
      </c>
      <c r="D231">
        <v>23.325346963404677</v>
      </c>
      <c r="E231">
        <v>30.2422532211692</v>
      </c>
      <c r="F231">
        <v>59.680900152628404</v>
      </c>
      <c r="G231">
        <v>57.878820146949209</v>
      </c>
      <c r="H231">
        <v>35.846200262662833</v>
      </c>
      <c r="I231">
        <v>36.23788733894154</v>
      </c>
      <c r="J231">
        <v>23.091612536826041</v>
      </c>
      <c r="K231">
        <v>48.110424874880202</v>
      </c>
      <c r="L231">
        <v>34.873105455578035</v>
      </c>
      <c r="M231">
        <v>35.628793525716112</v>
      </c>
      <c r="N231">
        <v>56.852660348560683</v>
      </c>
      <c r="O231">
        <v>53.634153267312676</v>
      </c>
      <c r="P231">
        <v>35.988180172505594</v>
      </c>
      <c r="Q231">
        <v>35.796329819330566</v>
      </c>
      <c r="R231">
        <v>4.7854328612501327</v>
      </c>
      <c r="S231">
        <v>0</v>
      </c>
      <c r="T231">
        <v>20.916302843147694</v>
      </c>
    </row>
    <row r="232" spans="2:20" x14ac:dyDescent="0.25">
      <c r="B232">
        <v>0</v>
      </c>
      <c r="C232">
        <v>42.055171325813582</v>
      </c>
      <c r="D232">
        <v>18.477040478104499</v>
      </c>
      <c r="E232">
        <v>21.275046026452831</v>
      </c>
      <c r="F232">
        <v>52.819403443466761</v>
      </c>
      <c r="G232">
        <v>50.117059073294925</v>
      </c>
      <c r="H232">
        <v>32.17152552726931</v>
      </c>
      <c r="I232">
        <v>33.635477206626469</v>
      </c>
      <c r="J232">
        <v>23.988466954097738</v>
      </c>
      <c r="K232">
        <v>40.299536966332298</v>
      </c>
      <c r="L232">
        <v>33.562976103166385</v>
      </c>
      <c r="M232">
        <v>29.680978362112803</v>
      </c>
      <c r="N232">
        <v>39.432880257378919</v>
      </c>
      <c r="O232">
        <v>40.242140259426399</v>
      </c>
      <c r="P232">
        <v>28.33651924216208</v>
      </c>
      <c r="Q232">
        <v>30.610570056708617</v>
      </c>
      <c r="R232">
        <v>26.960340889447565</v>
      </c>
      <c r="S232">
        <v>0.49139636789610858</v>
      </c>
      <c r="T232">
        <v>28.113645479673679</v>
      </c>
    </row>
    <row r="233" spans="2:20" x14ac:dyDescent="0.25">
      <c r="B233">
        <v>0</v>
      </c>
      <c r="C233">
        <v>44.419475655430709</v>
      </c>
      <c r="D233">
        <v>17.790433191387478</v>
      </c>
      <c r="E233">
        <v>24.167735536059379</v>
      </c>
      <c r="F233">
        <v>55.577617019821112</v>
      </c>
      <c r="G233">
        <v>53.138713594308484</v>
      </c>
      <c r="H233">
        <v>40.144169103688881</v>
      </c>
      <c r="I233">
        <v>40.160244899355256</v>
      </c>
      <c r="J233">
        <v>30.677235647221796</v>
      </c>
      <c r="K233">
        <v>43.40430626100936</v>
      </c>
      <c r="L233">
        <v>37.79163032510732</v>
      </c>
      <c r="M233">
        <v>33.89974860191883</v>
      </c>
      <c r="N233">
        <v>44.602637114565695</v>
      </c>
      <c r="O233">
        <v>40.30920253792349</v>
      </c>
      <c r="P233">
        <v>35.473124347989668</v>
      </c>
      <c r="Q233">
        <v>36.583209344483777</v>
      </c>
      <c r="R233">
        <v>3.8385237631043387</v>
      </c>
      <c r="S233">
        <v>2.5433960973440732</v>
      </c>
      <c r="T233">
        <v>31.623655362303971</v>
      </c>
    </row>
    <row r="234" spans="2:20" x14ac:dyDescent="0.25">
      <c r="B234">
        <v>0.26146587276119848</v>
      </c>
      <c r="C234">
        <v>41.416873377510875</v>
      </c>
      <c r="D234">
        <v>19.186162003575628</v>
      </c>
      <c r="E234">
        <v>24.284237173316221</v>
      </c>
      <c r="F234">
        <v>55.47185251966512</v>
      </c>
      <c r="G234">
        <v>52.62781691276718</v>
      </c>
      <c r="H234">
        <v>32.296128777035825</v>
      </c>
      <c r="I234">
        <v>34.158648662873716</v>
      </c>
      <c r="J234">
        <v>27.470385594249109</v>
      </c>
      <c r="K234">
        <v>39.894938258399591</v>
      </c>
      <c r="L234">
        <v>37.903383266523711</v>
      </c>
      <c r="M234">
        <v>33.975622551940873</v>
      </c>
      <c r="N234">
        <v>40.312095173577681</v>
      </c>
      <c r="O234">
        <v>39.028875000636688</v>
      </c>
      <c r="P234">
        <v>30.927168171793269</v>
      </c>
      <c r="Q234">
        <v>31.476416287626041</v>
      </c>
      <c r="R234">
        <v>1.0804992300339398</v>
      </c>
      <c r="S234">
        <v>0</v>
      </c>
      <c r="T234">
        <v>21.982658360880631</v>
      </c>
    </row>
    <row r="235" spans="2:20" x14ac:dyDescent="0.25">
      <c r="B235">
        <v>0</v>
      </c>
      <c r="C235">
        <v>40.112092775346049</v>
      </c>
      <c r="D235">
        <v>17.277308481255957</v>
      </c>
      <c r="E235">
        <v>21.394537496163974</v>
      </c>
      <c r="F235">
        <v>52.059825884709184</v>
      </c>
      <c r="G235">
        <v>50.220793694377598</v>
      </c>
      <c r="H235">
        <v>34.774926105987433</v>
      </c>
      <c r="I235">
        <v>34.485972251385007</v>
      </c>
      <c r="J235">
        <v>24.578682990648169</v>
      </c>
      <c r="K235">
        <v>32.174825965467676</v>
      </c>
      <c r="L235">
        <v>34.088963545620466</v>
      </c>
      <c r="M235">
        <v>32.098266922940255</v>
      </c>
      <c r="N235">
        <v>30.589052379952513</v>
      </c>
      <c r="O235">
        <v>32.205514189265585</v>
      </c>
      <c r="P235">
        <v>36.840728118488848</v>
      </c>
      <c r="Q235">
        <v>37.244682053849758</v>
      </c>
      <c r="R235">
        <v>19.602991294235458</v>
      </c>
      <c r="S235">
        <v>0.79014100431250311</v>
      </c>
      <c r="T235">
        <v>24.712096005685396</v>
      </c>
    </row>
    <row r="236" spans="2:20" x14ac:dyDescent="0.25">
      <c r="B236">
        <v>0</v>
      </c>
      <c r="C236">
        <v>53.46327242896016</v>
      </c>
      <c r="D236">
        <v>23.999179640433471</v>
      </c>
      <c r="E236">
        <v>27.826669743015042</v>
      </c>
      <c r="F236">
        <v>68.649812672357911</v>
      </c>
      <c r="G236">
        <v>66.341452695650261</v>
      </c>
      <c r="H236">
        <v>47.084976799206011</v>
      </c>
      <c r="I236">
        <v>46.964303371897557</v>
      </c>
      <c r="J236">
        <v>32.226946614368742</v>
      </c>
      <c r="K236">
        <v>50.81999333457852</v>
      </c>
      <c r="L236">
        <v>46.992137000047613</v>
      </c>
      <c r="M236">
        <v>45.344276343979693</v>
      </c>
      <c r="N236">
        <v>57.729691522829064</v>
      </c>
      <c r="O236">
        <v>54.779876286847518</v>
      </c>
      <c r="P236">
        <v>42.70337775726879</v>
      </c>
      <c r="Q236">
        <v>42.926596130393222</v>
      </c>
      <c r="R236">
        <v>0.34590607615427155</v>
      </c>
      <c r="S236">
        <v>1.8155948888669151</v>
      </c>
      <c r="T236">
        <v>33.164134172736958</v>
      </c>
    </row>
    <row r="237" spans="2:20" x14ac:dyDescent="0.25">
      <c r="B237">
        <v>0</v>
      </c>
      <c r="C237">
        <v>55.711655690219196</v>
      </c>
      <c r="D237">
        <v>23.167629807900159</v>
      </c>
      <c r="E237">
        <v>27.13896614834777</v>
      </c>
      <c r="F237">
        <v>71.924853367151371</v>
      </c>
      <c r="G237">
        <v>70.103651770402493</v>
      </c>
      <c r="H237">
        <v>47.763218573013795</v>
      </c>
      <c r="I237">
        <v>47.166058999005635</v>
      </c>
      <c r="J237">
        <v>36.548147454280816</v>
      </c>
      <c r="K237">
        <v>58.204774394373914</v>
      </c>
      <c r="L237">
        <v>44.526487584845299</v>
      </c>
      <c r="M237">
        <v>52.156079318643634</v>
      </c>
      <c r="N237">
        <v>57.847199204507795</v>
      </c>
      <c r="O237">
        <v>53.421553227363781</v>
      </c>
      <c r="P237">
        <v>43.211655690219189</v>
      </c>
      <c r="Q237">
        <v>43.957789915118681</v>
      </c>
      <c r="R237">
        <v>10.657902321626723</v>
      </c>
      <c r="S237">
        <v>0.99832831347004647</v>
      </c>
      <c r="T237">
        <v>33.654580565202977</v>
      </c>
    </row>
    <row r="238" spans="2:20" x14ac:dyDescent="0.25">
      <c r="B238">
        <v>0.82449727763750369</v>
      </c>
      <c r="C238">
        <v>50.114654388564261</v>
      </c>
      <c r="D238">
        <v>22.76840538024322</v>
      </c>
      <c r="E238">
        <v>27.580810514151576</v>
      </c>
      <c r="F238">
        <v>68.462979130365483</v>
      </c>
      <c r="G238">
        <v>65.745688234249968</v>
      </c>
      <c r="H238">
        <v>41.233739182095803</v>
      </c>
      <c r="I238">
        <v>42.415059754317198</v>
      </c>
      <c r="J238">
        <v>30.481222400533241</v>
      </c>
      <c r="K238">
        <v>50.112843102804959</v>
      </c>
      <c r="L238">
        <v>38.168138034465144</v>
      </c>
      <c r="M238">
        <v>44.017866522729825</v>
      </c>
      <c r="N238">
        <v>52.821802084427652</v>
      </c>
      <c r="O238">
        <v>52.457733646806524</v>
      </c>
      <c r="P238">
        <v>37.055646321097498</v>
      </c>
      <c r="Q238">
        <v>34.940245682800395</v>
      </c>
      <c r="R238">
        <v>0.62235778689860788</v>
      </c>
      <c r="S238">
        <v>0</v>
      </c>
      <c r="T238">
        <v>29.190137911297715</v>
      </c>
    </row>
    <row r="239" spans="2:20" x14ac:dyDescent="0.25">
      <c r="B239">
        <v>0</v>
      </c>
      <c r="C239">
        <v>43.445575595763223</v>
      </c>
      <c r="D239">
        <v>18.579652518427189</v>
      </c>
      <c r="E239">
        <v>22.098668446604545</v>
      </c>
      <c r="F239">
        <v>52.888313073417073</v>
      </c>
      <c r="G239">
        <v>51.88691906710735</v>
      </c>
      <c r="H239">
        <v>35.68709837318211</v>
      </c>
      <c r="I239">
        <v>35.769772431601531</v>
      </c>
      <c r="J239">
        <v>24.752469932232323</v>
      </c>
      <c r="K239">
        <v>44.04415725250125</v>
      </c>
      <c r="L239">
        <v>33.803489847375104</v>
      </c>
      <c r="M239">
        <v>33.725826337950792</v>
      </c>
      <c r="N239">
        <v>37.230884308213184</v>
      </c>
      <c r="O239">
        <v>36.35028032232146</v>
      </c>
      <c r="P239">
        <v>37.272758181958089</v>
      </c>
      <c r="Q239">
        <v>34.340155434387754</v>
      </c>
      <c r="R239">
        <v>10.697522104573737</v>
      </c>
      <c r="S239">
        <v>4.3980093804635114</v>
      </c>
      <c r="T239">
        <v>25.585652650848839</v>
      </c>
    </row>
    <row r="240" spans="2:20" x14ac:dyDescent="0.25">
      <c r="B240">
        <v>2.6870387966027036</v>
      </c>
      <c r="C240">
        <v>51.656236689492488</v>
      </c>
      <c r="D240">
        <v>24.63513282293794</v>
      </c>
      <c r="E240">
        <v>29.908187077021648</v>
      </c>
      <c r="F240">
        <v>64.480011940776663</v>
      </c>
      <c r="G240">
        <v>62.094222921194522</v>
      </c>
      <c r="H240">
        <v>42.15694840346719</v>
      </c>
      <c r="I240">
        <v>42.413238243977737</v>
      </c>
      <c r="J240">
        <v>29.199931558963044</v>
      </c>
      <c r="K240">
        <v>55.656578894677253</v>
      </c>
      <c r="L240">
        <v>40.697479695218959</v>
      </c>
      <c r="M240">
        <v>45.479979176450456</v>
      </c>
      <c r="N240">
        <v>55.724655883562868</v>
      </c>
      <c r="O240">
        <v>51.358991441229897</v>
      </c>
      <c r="P240">
        <v>40.918456873045514</v>
      </c>
      <c r="Q240">
        <v>45.45413176355806</v>
      </c>
      <c r="R240">
        <v>1.6334836851857919</v>
      </c>
      <c r="S240">
        <v>0</v>
      </c>
      <c r="T240">
        <v>26.702015734157534</v>
      </c>
    </row>
    <row r="241" spans="2:20" x14ac:dyDescent="0.25">
      <c r="B241">
        <v>0</v>
      </c>
      <c r="C241">
        <v>43.309061881324816</v>
      </c>
      <c r="D241">
        <v>20.229371078760334</v>
      </c>
      <c r="E241">
        <v>22.136836098248338</v>
      </c>
      <c r="F241">
        <v>57.119021599974559</v>
      </c>
      <c r="G241">
        <v>55.621064117132214</v>
      </c>
      <c r="H241">
        <v>36.501229192013348</v>
      </c>
      <c r="I241">
        <v>36.769157907244114</v>
      </c>
      <c r="J241">
        <v>24.752697277368977</v>
      </c>
      <c r="K241">
        <v>41.817798432591914</v>
      </c>
      <c r="L241">
        <v>33.142162875890932</v>
      </c>
      <c r="M241">
        <v>31.720852083601791</v>
      </c>
      <c r="N241">
        <v>42.859557490875197</v>
      </c>
      <c r="O241">
        <v>39.282767715342892</v>
      </c>
      <c r="P241">
        <v>39.115584213459357</v>
      </c>
      <c r="Q241">
        <v>37.41513219880612</v>
      </c>
      <c r="R241">
        <v>23.956943972608013</v>
      </c>
      <c r="S241">
        <v>2.0744811705188044</v>
      </c>
      <c r="T241">
        <v>26.267891898043167</v>
      </c>
    </row>
    <row r="242" spans="2:20" x14ac:dyDescent="0.25">
      <c r="B242">
        <v>0</v>
      </c>
      <c r="C242">
        <v>48.275253717778511</v>
      </c>
      <c r="D242">
        <v>23.952918534094859</v>
      </c>
      <c r="E242">
        <v>26.24764993629211</v>
      </c>
      <c r="F242">
        <v>60.626030241198961</v>
      </c>
      <c r="G242">
        <v>58.83026971157701</v>
      </c>
      <c r="H242">
        <v>37.196140103892866</v>
      </c>
      <c r="I242">
        <v>37.416578307241316</v>
      </c>
      <c r="J242">
        <v>25.846691199401235</v>
      </c>
      <c r="K242">
        <v>53.010487298518235</v>
      </c>
      <c r="L242">
        <v>38.229009810123763</v>
      </c>
      <c r="M242">
        <v>40.599834270388754</v>
      </c>
      <c r="N242">
        <v>48.659995901310687</v>
      </c>
      <c r="O242">
        <v>44.712601687590777</v>
      </c>
      <c r="P242">
        <v>36.822802968876694</v>
      </c>
      <c r="Q242">
        <v>38.337357771025829</v>
      </c>
      <c r="R242">
        <v>0.31827213514982494</v>
      </c>
      <c r="S242">
        <v>2.6964029546203814</v>
      </c>
      <c r="T242">
        <v>24.954067949140612</v>
      </c>
    </row>
    <row r="243" spans="2:20" x14ac:dyDescent="0.25">
      <c r="B243">
        <v>0</v>
      </c>
      <c r="C243">
        <v>43.136346747965412</v>
      </c>
      <c r="D243">
        <v>18.075737448488457</v>
      </c>
      <c r="E243">
        <v>22.352064957560767</v>
      </c>
      <c r="F243">
        <v>54.082835819629437</v>
      </c>
      <c r="G243">
        <v>52.56153816137936</v>
      </c>
      <c r="H243">
        <v>34.069466994440404</v>
      </c>
      <c r="I243">
        <v>32.370540402523787</v>
      </c>
      <c r="J243">
        <v>19.472677887657756</v>
      </c>
      <c r="K243">
        <v>44.562637526699476</v>
      </c>
      <c r="L243">
        <v>29.407343692476299</v>
      </c>
      <c r="M243">
        <v>37.835641491540144</v>
      </c>
      <c r="N243">
        <v>47.196703261280796</v>
      </c>
      <c r="O243">
        <v>46.400342024766253</v>
      </c>
      <c r="P243">
        <v>33.035588559135846</v>
      </c>
      <c r="Q243">
        <v>30.739984832830309</v>
      </c>
      <c r="R243">
        <v>1.0572908448995726</v>
      </c>
      <c r="S243">
        <v>1.4281569852959888</v>
      </c>
      <c r="T243">
        <v>20.83195488530464</v>
      </c>
    </row>
    <row r="244" spans="2:20" x14ac:dyDescent="0.25">
      <c r="B244">
        <v>0</v>
      </c>
      <c r="C244">
        <v>46.056711736532023</v>
      </c>
      <c r="D244">
        <v>21.938032467257237</v>
      </c>
      <c r="E244">
        <v>27.806044165642351</v>
      </c>
      <c r="F244">
        <v>58.144025770355611</v>
      </c>
      <c r="G244">
        <v>57.483151782308319</v>
      </c>
      <c r="H244">
        <v>41.404993006400204</v>
      </c>
      <c r="I244">
        <v>38.765566057728989</v>
      </c>
      <c r="J244">
        <v>29.332937735769082</v>
      </c>
      <c r="K244">
        <v>44.736320094943416</v>
      </c>
      <c r="L244">
        <v>35.160089857161019</v>
      </c>
      <c r="M244">
        <v>38.949179841478404</v>
      </c>
      <c r="N244">
        <v>42.048065104056285</v>
      </c>
      <c r="O244">
        <v>43.532403679057346</v>
      </c>
      <c r="P244">
        <v>38.004492858051115</v>
      </c>
      <c r="Q244">
        <v>39.372525749162889</v>
      </c>
      <c r="R244">
        <v>23.226041622515154</v>
      </c>
      <c r="S244">
        <v>3.3197982452422328</v>
      </c>
      <c r="T244">
        <v>23.913364133429408</v>
      </c>
    </row>
    <row r="245" spans="2:20" x14ac:dyDescent="0.25">
      <c r="B245">
        <v>0</v>
      </c>
      <c r="C245">
        <v>50.005951631350776</v>
      </c>
      <c r="D245">
        <v>24.499329794556587</v>
      </c>
      <c r="E245">
        <v>28.231778951236304</v>
      </c>
      <c r="F245">
        <v>63.88481091925965</v>
      </c>
      <c r="G245">
        <v>62.337731790164455</v>
      </c>
      <c r="H245">
        <v>45.247579238639716</v>
      </c>
      <c r="I245">
        <v>45.442861751366721</v>
      </c>
      <c r="J245">
        <v>33.859607054322005</v>
      </c>
      <c r="K245">
        <v>44.429876844358802</v>
      </c>
      <c r="L245">
        <v>40.355683290406837</v>
      </c>
      <c r="M245">
        <v>41.884648758869226</v>
      </c>
      <c r="N245">
        <v>38.77254935109967</v>
      </c>
      <c r="O245">
        <v>41.907075195843177</v>
      </c>
      <c r="P245">
        <v>46.050100660199803</v>
      </c>
      <c r="Q245">
        <v>42.453072680632012</v>
      </c>
      <c r="R245">
        <v>24.80122413843667</v>
      </c>
      <c r="S245">
        <v>7.0869265948215627</v>
      </c>
      <c r="T245">
        <v>31.566072596101595</v>
      </c>
    </row>
    <row r="246" spans="2:20" x14ac:dyDescent="0.25">
      <c r="B246">
        <v>0</v>
      </c>
      <c r="C246">
        <v>37.988807454215689</v>
      </c>
      <c r="D246">
        <v>18.293920675183475</v>
      </c>
      <c r="E246">
        <v>21.806980570651501</v>
      </c>
      <c r="F246">
        <v>52.289751938726504</v>
      </c>
      <c r="G246">
        <v>50.677048349751374</v>
      </c>
      <c r="H246">
        <v>32.793730061936927</v>
      </c>
      <c r="I246">
        <v>34.52344212866312</v>
      </c>
      <c r="J246">
        <v>19.207709026816229</v>
      </c>
      <c r="K246">
        <v>36.696433139309406</v>
      </c>
      <c r="L246">
        <v>26.792630941398393</v>
      </c>
      <c r="M246">
        <v>22.228145077309762</v>
      </c>
      <c r="N246">
        <v>35.689236045212475</v>
      </c>
      <c r="O246">
        <v>38.297584410311927</v>
      </c>
      <c r="P246">
        <v>29.30327970307242</v>
      </c>
      <c r="Q246">
        <v>30.307671234233148</v>
      </c>
      <c r="R246">
        <v>0.8202145760546854</v>
      </c>
      <c r="S246">
        <v>3.8929661236527107</v>
      </c>
      <c r="T246">
        <v>24.78747860758261</v>
      </c>
    </row>
    <row r="247" spans="2:20" x14ac:dyDescent="0.25">
      <c r="B247">
        <v>0</v>
      </c>
      <c r="C247">
        <v>35.831592534094192</v>
      </c>
      <c r="D247">
        <v>17.239547870821117</v>
      </c>
      <c r="E247">
        <v>20.609827834569259</v>
      </c>
      <c r="F247">
        <v>47.648029693171587</v>
      </c>
      <c r="G247">
        <v>45.864617541389336</v>
      </c>
      <c r="H247">
        <v>32.221383344835729</v>
      </c>
      <c r="I247">
        <v>30.699361269494251</v>
      </c>
      <c r="J247">
        <v>29.357980889035051</v>
      </c>
      <c r="K247">
        <v>37.178994304382798</v>
      </c>
      <c r="L247">
        <v>28.074344093093771</v>
      </c>
      <c r="M247">
        <v>29.593587065437067</v>
      </c>
      <c r="N247">
        <v>31.328519309362022</v>
      </c>
      <c r="O247">
        <v>28.456161966122735</v>
      </c>
      <c r="P247">
        <v>37.0863575377765</v>
      </c>
      <c r="Q247">
        <v>35.686615994355328</v>
      </c>
      <c r="R247">
        <v>15.375696126702392</v>
      </c>
      <c r="S247">
        <v>1.6947896450622286</v>
      </c>
      <c r="T247">
        <v>18.581545829724359</v>
      </c>
    </row>
    <row r="248" spans="2:20" x14ac:dyDescent="0.25">
      <c r="B248">
        <v>0</v>
      </c>
      <c r="C248">
        <v>52.0104618425948</v>
      </c>
      <c r="D248">
        <v>24.89018952371962</v>
      </c>
      <c r="E248">
        <v>27.987835238936121</v>
      </c>
      <c r="F248">
        <v>69.955705609820669</v>
      </c>
      <c r="G248">
        <v>66.471386342223681</v>
      </c>
      <c r="H248">
        <v>40.310301361039073</v>
      </c>
      <c r="I248">
        <v>43.868290362406967</v>
      </c>
      <c r="J248">
        <v>28.094452743086983</v>
      </c>
      <c r="K248">
        <v>50.000277649750387</v>
      </c>
      <c r="L248">
        <v>40.955004081451328</v>
      </c>
      <c r="M248">
        <v>43.568428631982655</v>
      </c>
      <c r="N248">
        <v>61.614181608850735</v>
      </c>
      <c r="O248">
        <v>61.164203913380675</v>
      </c>
      <c r="P248">
        <v>41.011644630531478</v>
      </c>
      <c r="Q248">
        <v>41.144731410886457</v>
      </c>
      <c r="R248">
        <v>0.63692852740125394</v>
      </c>
      <c r="S248">
        <v>5.0998706152163171</v>
      </c>
      <c r="T248">
        <v>27.224668625022908</v>
      </c>
    </row>
    <row r="249" spans="2:20" x14ac:dyDescent="0.25">
      <c r="B249">
        <v>0</v>
      </c>
      <c r="C249">
        <v>47.702419986504765</v>
      </c>
      <c r="D249">
        <v>20.430524991607864</v>
      </c>
      <c r="E249">
        <v>25.655688511082701</v>
      </c>
      <c r="F249">
        <v>63.263133267100457</v>
      </c>
      <c r="G249">
        <v>61.074057622601465</v>
      </c>
      <c r="H249">
        <v>42.133094171620009</v>
      </c>
      <c r="I249">
        <v>41.51885772025539</v>
      </c>
      <c r="J249">
        <v>26.51456840691851</v>
      </c>
      <c r="K249">
        <v>45.076275180642824</v>
      </c>
      <c r="L249">
        <v>38.741824026258058</v>
      </c>
      <c r="M249">
        <v>33.605328920822323</v>
      </c>
      <c r="N249">
        <v>43.937657458488601</v>
      </c>
      <c r="O249">
        <v>45.150193782021503</v>
      </c>
      <c r="P249">
        <v>36.599879967041801</v>
      </c>
      <c r="Q249">
        <v>37.734089699205541</v>
      </c>
      <c r="R249">
        <v>24.575900501493631</v>
      </c>
      <c r="S249">
        <v>3.9821103421617461</v>
      </c>
      <c r="T249">
        <v>29.077645048301399</v>
      </c>
    </row>
    <row r="250" spans="2:20" x14ac:dyDescent="0.25">
      <c r="B250">
        <v>1.9049369630608173</v>
      </c>
      <c r="C250">
        <v>47.14448420340171</v>
      </c>
      <c r="D250">
        <v>22.935688407353137</v>
      </c>
      <c r="E250">
        <v>26.47362480867314</v>
      </c>
      <c r="F250">
        <v>59.558097227542817</v>
      </c>
      <c r="G250">
        <v>55.825527082950387</v>
      </c>
      <c r="H250">
        <v>35.966185608097312</v>
      </c>
      <c r="I250">
        <v>36.349097005938646</v>
      </c>
      <c r="J250">
        <v>21.980213667652144</v>
      </c>
      <c r="K250">
        <v>48.557769115936779</v>
      </c>
      <c r="L250">
        <v>30.089895708609411</v>
      </c>
      <c r="M250">
        <v>41.479834879122649</v>
      </c>
      <c r="N250">
        <v>48.51602507391101</v>
      </c>
      <c r="O250">
        <v>45.974792095774234</v>
      </c>
      <c r="P250">
        <v>29.817099252901897</v>
      </c>
      <c r="Q250">
        <v>27.12916087604081</v>
      </c>
      <c r="R250">
        <v>0.92352251000225039</v>
      </c>
      <c r="S250">
        <v>0</v>
      </c>
      <c r="T250">
        <v>23.268266454109899</v>
      </c>
    </row>
    <row r="251" spans="2:20" x14ac:dyDescent="0.25">
      <c r="B251">
        <v>0</v>
      </c>
      <c r="C251">
        <v>47.634217491927551</v>
      </c>
      <c r="D251">
        <v>21.8366731800607</v>
      </c>
      <c r="E251">
        <v>25.694300087307198</v>
      </c>
      <c r="F251">
        <v>61.795306198810962</v>
      </c>
      <c r="G251">
        <v>59.334767665849029</v>
      </c>
      <c r="H251">
        <v>39.661892487423607</v>
      </c>
      <c r="I251">
        <v>42.677628570240714</v>
      </c>
      <c r="J251">
        <v>30.40109341870037</v>
      </c>
      <c r="K251">
        <v>41.358319821505283</v>
      </c>
      <c r="L251">
        <v>33.403490902035784</v>
      </c>
      <c r="M251">
        <v>39.940790476586429</v>
      </c>
      <c r="N251">
        <v>39.286679416289026</v>
      </c>
      <c r="O251">
        <v>42.257549300849512</v>
      </c>
      <c r="P251">
        <v>42.52951814742444</v>
      </c>
      <c r="Q251">
        <v>38.02574869385662</v>
      </c>
      <c r="R251">
        <v>26.523891683643065</v>
      </c>
      <c r="S251">
        <v>2.5693260715919011</v>
      </c>
      <c r="T251">
        <v>26.042835959478371</v>
      </c>
    </row>
    <row r="252" spans="2:20" x14ac:dyDescent="0.25">
      <c r="B252">
        <v>0</v>
      </c>
      <c r="C252">
        <v>56.229547036263753</v>
      </c>
      <c r="D252">
        <v>28.144758858632073</v>
      </c>
      <c r="E252">
        <v>27.848977536907881</v>
      </c>
      <c r="F252">
        <v>71.368442094975791</v>
      </c>
      <c r="G252">
        <v>68.563517095345986</v>
      </c>
      <c r="H252">
        <v>49.869323145721353</v>
      </c>
      <c r="I252">
        <v>50.210082478195851</v>
      </c>
      <c r="J252">
        <v>30.106022240978486</v>
      </c>
      <c r="K252">
        <v>59.805206343565366</v>
      </c>
      <c r="L252">
        <v>46.697540461700207</v>
      </c>
      <c r="M252">
        <v>49.461189344468629</v>
      </c>
      <c r="N252">
        <v>56.425377222987279</v>
      </c>
      <c r="O252">
        <v>55.983741282039887</v>
      </c>
      <c r="P252">
        <v>47.97117705418092</v>
      </c>
      <c r="Q252">
        <v>46.515777471754546</v>
      </c>
      <c r="R252">
        <v>0.80386625797758127</v>
      </c>
      <c r="S252">
        <v>2.8319488250188796</v>
      </c>
      <c r="T252">
        <v>32.056920320435935</v>
      </c>
    </row>
    <row r="253" spans="2:20" x14ac:dyDescent="0.25">
      <c r="B253">
        <v>0</v>
      </c>
      <c r="C253">
        <v>42.117682430400954</v>
      </c>
      <c r="D253">
        <v>19.566612728323037</v>
      </c>
      <c r="E253">
        <v>22.693797991331579</v>
      </c>
      <c r="F253">
        <v>56.005060520172819</v>
      </c>
      <c r="G253">
        <v>54.107703273798471</v>
      </c>
      <c r="H253">
        <v>31.592780144383596</v>
      </c>
      <c r="I253">
        <v>32.360979268082573</v>
      </c>
      <c r="J253">
        <v>25.400906029045629</v>
      </c>
      <c r="K253">
        <v>46.701371880669015</v>
      </c>
      <c r="L253">
        <v>40.123878020519093</v>
      </c>
      <c r="M253">
        <v>39.508879557592977</v>
      </c>
      <c r="N253">
        <v>45.285912633396052</v>
      </c>
      <c r="O253">
        <v>44.478019843454938</v>
      </c>
      <c r="P253">
        <v>35.997256914298845</v>
      </c>
      <c r="Q253">
        <v>30.208738011668252</v>
      </c>
      <c r="R253">
        <v>8.6782178050584928</v>
      </c>
      <c r="S253">
        <v>1.6843627224112128</v>
      </c>
      <c r="T253">
        <v>24.844012337129286</v>
      </c>
    </row>
    <row r="254" spans="2:20" x14ac:dyDescent="0.25">
      <c r="B254">
        <v>0</v>
      </c>
      <c r="C254">
        <v>41.801574792665612</v>
      </c>
      <c r="D254">
        <v>19.330571648739017</v>
      </c>
      <c r="E254">
        <v>23.929625308525885</v>
      </c>
      <c r="F254">
        <v>52.1848542293219</v>
      </c>
      <c r="G254">
        <v>50.525346971994253</v>
      </c>
      <c r="H254">
        <v>38.335766034608163</v>
      </c>
      <c r="I254">
        <v>36.547605772575444</v>
      </c>
      <c r="J254">
        <v>26.341744321709072</v>
      </c>
      <c r="K254">
        <v>42.494270530805991</v>
      </c>
      <c r="L254">
        <v>32.304553118046201</v>
      </c>
      <c r="M254">
        <v>40.802475197265167</v>
      </c>
      <c r="N254">
        <v>36.01951264976924</v>
      </c>
      <c r="O254">
        <v>42.978924540768688</v>
      </c>
      <c r="P254">
        <v>39.795719666267779</v>
      </c>
      <c r="Q254">
        <v>37.395084556480001</v>
      </c>
      <c r="R254">
        <v>18.115275089416336</v>
      </c>
      <c r="S254">
        <v>2.7181900036781776</v>
      </c>
      <c r="T254">
        <v>28.987535803981419</v>
      </c>
    </row>
    <row r="255" spans="2:20" x14ac:dyDescent="0.25">
      <c r="B255">
        <v>0</v>
      </c>
      <c r="C255">
        <v>45.848686735521042</v>
      </c>
      <c r="D255">
        <v>22.613345541475269</v>
      </c>
      <c r="E255">
        <v>26.167188438522427</v>
      </c>
      <c r="F255">
        <v>62.448776575512923</v>
      </c>
      <c r="G255">
        <v>60.906179167104099</v>
      </c>
      <c r="H255">
        <v>39.401204406634385</v>
      </c>
      <c r="I255">
        <v>38.074429507446226</v>
      </c>
      <c r="J255">
        <v>31.007188920422763</v>
      </c>
      <c r="K255">
        <v>50.972492095973898</v>
      </c>
      <c r="L255">
        <v>34.901459985921626</v>
      </c>
      <c r="M255">
        <v>43.018726991410126</v>
      </c>
      <c r="N255">
        <v>45.881559222970125</v>
      </c>
      <c r="O255">
        <v>42.682773611825837</v>
      </c>
      <c r="P255">
        <v>35.411069595014396</v>
      </c>
      <c r="Q255">
        <v>38.912419776501508</v>
      </c>
      <c r="R255">
        <v>2.8640369824089165</v>
      </c>
      <c r="S255">
        <v>0.60444071162911572</v>
      </c>
      <c r="T255">
        <v>25.10012340090838</v>
      </c>
    </row>
    <row r="256" spans="2:20" x14ac:dyDescent="0.25">
      <c r="B256">
        <v>2.0896753147681286</v>
      </c>
      <c r="C256">
        <v>47.489301879527176</v>
      </c>
      <c r="D256">
        <v>20.643194978240494</v>
      </c>
      <c r="E256">
        <v>26.255258244273143</v>
      </c>
      <c r="F256">
        <v>56.825364535276556</v>
      </c>
      <c r="G256">
        <v>54.473594350520557</v>
      </c>
      <c r="H256">
        <v>41.59879687011864</v>
      </c>
      <c r="I256">
        <v>42.906546741159971</v>
      </c>
      <c r="J256">
        <v>26.70679521363547</v>
      </c>
      <c r="K256">
        <v>43.004083085708473</v>
      </c>
      <c r="L256">
        <v>30.403731446298703</v>
      </c>
      <c r="M256">
        <v>35.410960396974737</v>
      </c>
      <c r="N256">
        <v>50.781198916020664</v>
      </c>
      <c r="O256">
        <v>49.951322643689018</v>
      </c>
      <c r="P256">
        <v>32.765309755087515</v>
      </c>
      <c r="Q256">
        <v>35.778583416278579</v>
      </c>
      <c r="R256">
        <v>2.7248421618558427</v>
      </c>
      <c r="S256">
        <v>0</v>
      </c>
      <c r="T256">
        <v>26.07471610929883</v>
      </c>
    </row>
    <row r="257" spans="2:20" x14ac:dyDescent="0.25">
      <c r="B257">
        <v>0</v>
      </c>
      <c r="C257">
        <v>47.215071478099986</v>
      </c>
      <c r="D257">
        <v>19.555406388477639</v>
      </c>
      <c r="E257">
        <v>25.139744753928273</v>
      </c>
      <c r="F257">
        <v>62.421651790658018</v>
      </c>
      <c r="G257">
        <v>59.849257960041783</v>
      </c>
      <c r="H257">
        <v>38.45472372193818</v>
      </c>
      <c r="I257">
        <v>39.086790819864284</v>
      </c>
      <c r="J257">
        <v>27.974506059155345</v>
      </c>
      <c r="K257">
        <v>50.247460231735218</v>
      </c>
      <c r="L257">
        <v>39.973899547330923</v>
      </c>
      <c r="M257">
        <v>39.933522215199254</v>
      </c>
      <c r="N257">
        <v>54.305808032192829</v>
      </c>
      <c r="O257">
        <v>52.390525467533735</v>
      </c>
      <c r="P257">
        <v>37.611399696403353</v>
      </c>
      <c r="Q257">
        <v>42.295340592166795</v>
      </c>
      <c r="R257">
        <v>30.637706294945339</v>
      </c>
      <c r="S257">
        <v>0.91538989680780558</v>
      </c>
      <c r="T257">
        <v>23.520221887921387</v>
      </c>
    </row>
    <row r="258" spans="2:20" x14ac:dyDescent="0.25">
      <c r="B258">
        <v>0</v>
      </c>
      <c r="C258">
        <v>52.803478229943721</v>
      </c>
      <c r="D258">
        <v>25.010002578442442</v>
      </c>
      <c r="E258">
        <v>29.431231161810601</v>
      </c>
      <c r="F258">
        <v>69.723039716904793</v>
      </c>
      <c r="G258">
        <v>68.51152741595611</v>
      </c>
      <c r="H258">
        <v>47.246134559130795</v>
      </c>
      <c r="I258">
        <v>45.442113967155976</v>
      </c>
      <c r="J258">
        <v>37.042793253371983</v>
      </c>
      <c r="K258">
        <v>48.138453468005089</v>
      </c>
      <c r="L258">
        <v>44.864720683553983</v>
      </c>
      <c r="M258">
        <v>39.627281699282477</v>
      </c>
      <c r="N258">
        <v>43.201714219665519</v>
      </c>
      <c r="O258">
        <v>44.295329462705944</v>
      </c>
      <c r="P258">
        <v>44.025571036089303</v>
      </c>
      <c r="Q258">
        <v>49.508050964248561</v>
      </c>
      <c r="R258">
        <v>16.981977576441928</v>
      </c>
      <c r="S258">
        <v>2.3019267188875356</v>
      </c>
      <c r="T258">
        <v>37.494109592695004</v>
      </c>
    </row>
    <row r="259" spans="2:20" x14ac:dyDescent="0.25">
      <c r="B259">
        <v>1.1369887105646215</v>
      </c>
      <c r="C259">
        <v>57.554230076971727</v>
      </c>
      <c r="D259">
        <v>27.567064933898617</v>
      </c>
      <c r="E259">
        <v>35.106514344730037</v>
      </c>
      <c r="F259">
        <v>76.882851059530537</v>
      </c>
      <c r="G259">
        <v>75.229287422214412</v>
      </c>
      <c r="H259">
        <v>52.388293712416875</v>
      </c>
      <c r="I259">
        <v>50.50834265700248</v>
      </c>
      <c r="J259">
        <v>29.736829303886754</v>
      </c>
      <c r="K259">
        <v>58.383444157146549</v>
      </c>
      <c r="L259">
        <v>42.701905770446899</v>
      </c>
      <c r="M259">
        <v>44.986360625802178</v>
      </c>
      <c r="N259">
        <v>70.212467398340834</v>
      </c>
      <c r="O259">
        <v>65.671248049513366</v>
      </c>
      <c r="P259">
        <v>48.004610071059453</v>
      </c>
      <c r="Q259">
        <v>47.504686780845752</v>
      </c>
      <c r="R259">
        <v>0.64211704042418638</v>
      </c>
      <c r="S259">
        <v>0</v>
      </c>
      <c r="T259">
        <v>37.26243353377663</v>
      </c>
    </row>
    <row r="260" spans="2:20" x14ac:dyDescent="0.25">
      <c r="B260">
        <v>0.30905692821978564</v>
      </c>
      <c r="C260">
        <v>43.113275505495636</v>
      </c>
      <c r="D260">
        <v>21.008235985380381</v>
      </c>
      <c r="E260">
        <v>24.479898021172559</v>
      </c>
      <c r="F260">
        <v>56.853030318119501</v>
      </c>
      <c r="G260">
        <v>54.567635664704774</v>
      </c>
      <c r="H260">
        <v>34.845255760376318</v>
      </c>
      <c r="I260">
        <v>35.340875517446278</v>
      </c>
      <c r="J260">
        <v>26.372415258316483</v>
      </c>
      <c r="K260">
        <v>37.143430963454264</v>
      </c>
      <c r="L260">
        <v>34.598607749992532</v>
      </c>
      <c r="M260">
        <v>31.677007293212366</v>
      </c>
      <c r="N260">
        <v>38.654191522346046</v>
      </c>
      <c r="O260">
        <v>36.200491968171448</v>
      </c>
      <c r="P260">
        <v>43.898532394543864</v>
      </c>
      <c r="Q260">
        <v>37.143762925783179</v>
      </c>
      <c r="R260">
        <v>26.840316160922058</v>
      </c>
      <c r="S260">
        <v>0</v>
      </c>
      <c r="T260">
        <v>26.130912664030888</v>
      </c>
    </row>
    <row r="261" spans="2:20" x14ac:dyDescent="0.25">
      <c r="B261">
        <v>6.5129159161228301E-2</v>
      </c>
      <c r="C261">
        <v>38.474435574629481</v>
      </c>
      <c r="D261">
        <v>17.684289271898653</v>
      </c>
      <c r="E261">
        <v>20.779646891682169</v>
      </c>
      <c r="F261">
        <v>51.788180944225161</v>
      </c>
      <c r="G261">
        <v>50.165037617421149</v>
      </c>
      <c r="H261">
        <v>30.894845117281704</v>
      </c>
      <c r="I261">
        <v>32.261573139881683</v>
      </c>
      <c r="J261">
        <v>23.025208429714645</v>
      </c>
      <c r="K261">
        <v>43.375691894782776</v>
      </c>
      <c r="L261">
        <v>31.178657322190833</v>
      </c>
      <c r="M261">
        <v>28.337582313742089</v>
      </c>
      <c r="N261">
        <v>43.387503732212522</v>
      </c>
      <c r="O261">
        <v>40.903572752715903</v>
      </c>
      <c r="P261">
        <v>31.709369740041144</v>
      </c>
      <c r="Q261">
        <v>29.213134763221877</v>
      </c>
      <c r="R261">
        <v>1.4672926940504432</v>
      </c>
      <c r="S261">
        <v>0</v>
      </c>
      <c r="T261">
        <v>19.241483173053261</v>
      </c>
    </row>
    <row r="262" spans="2:20" x14ac:dyDescent="0.25">
      <c r="B262">
        <v>0</v>
      </c>
      <c r="C262">
        <v>55.256586525955932</v>
      </c>
      <c r="D262">
        <v>26.354650514659433</v>
      </c>
      <c r="E262">
        <v>29.59236000148638</v>
      </c>
      <c r="F262">
        <v>75.020251941585229</v>
      </c>
      <c r="G262">
        <v>72.378952844561709</v>
      </c>
      <c r="H262">
        <v>50.236334584370702</v>
      </c>
      <c r="I262">
        <v>51.59860280182825</v>
      </c>
      <c r="J262">
        <v>39.883504886477652</v>
      </c>
      <c r="K262">
        <v>58.879268700531384</v>
      </c>
      <c r="L262">
        <v>46.159563003976068</v>
      </c>
      <c r="M262">
        <v>49.911931923748654</v>
      </c>
      <c r="N262">
        <v>58.045408940581922</v>
      </c>
      <c r="O262">
        <v>56.978001560700086</v>
      </c>
      <c r="P262">
        <v>43.673776522611576</v>
      </c>
      <c r="Q262">
        <v>49.510237449370145</v>
      </c>
      <c r="R262">
        <v>20.871019285793913</v>
      </c>
      <c r="S262">
        <v>4.426442718590911</v>
      </c>
      <c r="T262">
        <v>25.705845193415332</v>
      </c>
    </row>
    <row r="263" spans="2:20" x14ac:dyDescent="0.25">
      <c r="B263">
        <v>0</v>
      </c>
      <c r="C263">
        <v>49.425092623490855</v>
      </c>
      <c r="D263">
        <v>21.926397480983304</v>
      </c>
      <c r="E263">
        <v>25.436763611161023</v>
      </c>
      <c r="F263">
        <v>63.373463049002744</v>
      </c>
      <c r="G263">
        <v>62.138768385655986</v>
      </c>
      <c r="H263">
        <v>42.566077127773355</v>
      </c>
      <c r="I263">
        <v>41.740551548288288</v>
      </c>
      <c r="J263">
        <v>29.073765091425592</v>
      </c>
      <c r="K263">
        <v>43.913887961940944</v>
      </c>
      <c r="L263">
        <v>40.261484885044197</v>
      </c>
      <c r="M263">
        <v>37.064113424202752</v>
      </c>
      <c r="N263">
        <v>47.464298243362343</v>
      </c>
      <c r="O263">
        <v>42.387760864542955</v>
      </c>
      <c r="P263">
        <v>42.212867178341931</v>
      </c>
      <c r="Q263">
        <v>43.16656826757707</v>
      </c>
      <c r="R263">
        <v>0.85940909207587857</v>
      </c>
      <c r="S263">
        <v>3.1123204216614901</v>
      </c>
      <c r="T263">
        <v>31.52929298115016</v>
      </c>
    </row>
    <row r="264" spans="2:20" x14ac:dyDescent="0.25">
      <c r="B264">
        <v>0</v>
      </c>
      <c r="C264">
        <v>41.943007775248219</v>
      </c>
      <c r="D264">
        <v>17.820698213022432</v>
      </c>
      <c r="E264">
        <v>21.29337979551606</v>
      </c>
      <c r="F264">
        <v>56.545111048008913</v>
      </c>
      <c r="G264">
        <v>54.349264084327878</v>
      </c>
      <c r="H264">
        <v>31.728494963405286</v>
      </c>
      <c r="I264">
        <v>30.763852071676069</v>
      </c>
      <c r="J264">
        <v>23.609376256686598</v>
      </c>
      <c r="K264">
        <v>43.546478323028161</v>
      </c>
      <c r="L264">
        <v>34.167759556563006</v>
      </c>
      <c r="M264">
        <v>34.426606219870301</v>
      </c>
      <c r="N264">
        <v>39.241942022943299</v>
      </c>
      <c r="O264">
        <v>38.637255207709266</v>
      </c>
      <c r="P264">
        <v>34.093568883249816</v>
      </c>
      <c r="Q264">
        <v>34.680857000759964</v>
      </c>
      <c r="R264">
        <v>16.172089534355042</v>
      </c>
      <c r="S264">
        <v>2.0233372343620997</v>
      </c>
      <c r="T264">
        <v>29.842541785598804</v>
      </c>
    </row>
    <row r="265" spans="2:20" x14ac:dyDescent="0.25">
      <c r="B265">
        <v>0</v>
      </c>
      <c r="C265">
        <v>48.68448736652298</v>
      </c>
      <c r="D265">
        <v>24.089243764986552</v>
      </c>
      <c r="E265">
        <v>26.95953218489338</v>
      </c>
      <c r="F265">
        <v>64.153476184100484</v>
      </c>
      <c r="G265">
        <v>62.600526170276773</v>
      </c>
      <c r="H265">
        <v>39.293930262441776</v>
      </c>
      <c r="I265">
        <v>38.521715391610833</v>
      </c>
      <c r="J265">
        <v>29.787219243991036</v>
      </c>
      <c r="K265">
        <v>54.047911750846382</v>
      </c>
      <c r="L265">
        <v>38.39495460781535</v>
      </c>
      <c r="M265">
        <v>40.864964119221213</v>
      </c>
      <c r="N265">
        <v>50.467136962505585</v>
      </c>
      <c r="O265">
        <v>50.659625560120958</v>
      </c>
      <c r="P265">
        <v>38.85226717486902</v>
      </c>
      <c r="Q265">
        <v>39.680298522515258</v>
      </c>
      <c r="R265">
        <v>1.7299630150634935</v>
      </c>
      <c r="S265">
        <v>1.3882827130633162</v>
      </c>
      <c r="T265">
        <v>29.243660656686938</v>
      </c>
    </row>
    <row r="266" spans="2:20" x14ac:dyDescent="0.25">
      <c r="B266">
        <v>0</v>
      </c>
      <c r="C266">
        <v>49.880622502613882</v>
      </c>
      <c r="D266">
        <v>24.015202213942228</v>
      </c>
      <c r="E266">
        <v>26.831978613232881</v>
      </c>
      <c r="F266">
        <v>63.953498692616705</v>
      </c>
      <c r="G266">
        <v>62.519548619925125</v>
      </c>
      <c r="H266">
        <v>42.357443741690169</v>
      </c>
      <c r="I266">
        <v>41.639936166322592</v>
      </c>
      <c r="J266">
        <v>27.038603753690047</v>
      </c>
      <c r="K266">
        <v>58.686332741031599</v>
      </c>
      <c r="L266">
        <v>38.50967179620087</v>
      </c>
      <c r="M266">
        <v>39.866936249753699</v>
      </c>
      <c r="N266">
        <v>51.268419193416392</v>
      </c>
      <c r="O266">
        <v>51.336406675199122</v>
      </c>
      <c r="P266">
        <v>40.696454532705886</v>
      </c>
      <c r="Q266">
        <v>39.852380183157919</v>
      </c>
      <c r="R266">
        <v>1.0215873568135705</v>
      </c>
      <c r="S266">
        <v>1.6899238291685821</v>
      </c>
      <c r="T266">
        <v>25.003949664411664</v>
      </c>
    </row>
    <row r="267" spans="2:20" x14ac:dyDescent="0.25">
      <c r="B267">
        <v>0</v>
      </c>
      <c r="C267">
        <v>48.404960169120109</v>
      </c>
      <c r="D267">
        <v>22.540410941246229</v>
      </c>
      <c r="E267">
        <v>25.342236200984814</v>
      </c>
      <c r="F267">
        <v>62.119501233167476</v>
      </c>
      <c r="G267">
        <v>61.169747436988153</v>
      </c>
      <c r="H267">
        <v>44.957762939665024</v>
      </c>
      <c r="I267">
        <v>41.377366435501472</v>
      </c>
      <c r="J267">
        <v>25.80594154700216</v>
      </c>
      <c r="K267">
        <v>52.899189632799683</v>
      </c>
      <c r="L267">
        <v>35.591533682229496</v>
      </c>
      <c r="M267">
        <v>28.084766299724151</v>
      </c>
      <c r="N267">
        <v>41.608875368446377</v>
      </c>
      <c r="O267">
        <v>40.984815282683236</v>
      </c>
      <c r="P267">
        <v>42.103001710106817</v>
      </c>
      <c r="Q267">
        <v>45.320064966872053</v>
      </c>
      <c r="R267">
        <v>21.28249417790267</v>
      </c>
      <c r="S267">
        <v>3.1409248326415562</v>
      </c>
      <c r="T267">
        <v>25.381422568253885</v>
      </c>
    </row>
    <row r="268" spans="2:20" x14ac:dyDescent="0.25">
      <c r="B268">
        <v>0.45774234613266396</v>
      </c>
      <c r="C268">
        <v>52.083314524065329</v>
      </c>
      <c r="D268">
        <v>23.733985789221837</v>
      </c>
      <c r="E268">
        <v>29.398434467005536</v>
      </c>
      <c r="F268">
        <v>69.603921958089941</v>
      </c>
      <c r="G268">
        <v>68.259585955345287</v>
      </c>
      <c r="H268">
        <v>47.485306199835684</v>
      </c>
      <c r="I268">
        <v>45.969790810844977</v>
      </c>
      <c r="J268">
        <v>29.246575960852645</v>
      </c>
      <c r="K268">
        <v>58.964256371827631</v>
      </c>
      <c r="L268">
        <v>41.254593223246452</v>
      </c>
      <c r="M268">
        <v>42.483906790296224</v>
      </c>
      <c r="N268">
        <v>52.644703460604369</v>
      </c>
      <c r="O268">
        <v>52.54232085300783</v>
      </c>
      <c r="P268">
        <v>36.110183187222937</v>
      </c>
      <c r="Q268">
        <v>37.381208186997227</v>
      </c>
      <c r="R268">
        <v>6.229629562752232E-2</v>
      </c>
      <c r="S268">
        <v>0</v>
      </c>
      <c r="T268">
        <v>27.451900939861503</v>
      </c>
    </row>
    <row r="269" spans="2:20" x14ac:dyDescent="0.25">
      <c r="B269">
        <v>0</v>
      </c>
      <c r="C269">
        <v>46.137457944678367</v>
      </c>
      <c r="D269">
        <v>21.781802553202919</v>
      </c>
      <c r="E269">
        <v>25.546299467467144</v>
      </c>
      <c r="F269">
        <v>62.747882963649424</v>
      </c>
      <c r="G269">
        <v>60.936230365788958</v>
      </c>
      <c r="H269">
        <v>37.231802888973952</v>
      </c>
      <c r="I269">
        <v>37.911739226786466</v>
      </c>
      <c r="J269">
        <v>27.258060183599596</v>
      </c>
      <c r="K269">
        <v>44.034523977409322</v>
      </c>
      <c r="L269">
        <v>34.683300763543322</v>
      </c>
      <c r="M269">
        <v>31.793151614051347</v>
      </c>
      <c r="N269">
        <v>42.847573382758831</v>
      </c>
      <c r="O269">
        <v>40.822874065717109</v>
      </c>
      <c r="P269">
        <v>36.511741912954719</v>
      </c>
      <c r="Q269">
        <v>41.967013853912739</v>
      </c>
      <c r="R269">
        <v>23.62904688035135</v>
      </c>
      <c r="S269">
        <v>0.10576787477083627</v>
      </c>
      <c r="T269">
        <v>23.656244333863853</v>
      </c>
    </row>
    <row r="270" spans="2:20" x14ac:dyDescent="0.25">
      <c r="B270">
        <v>1.1264019334408666</v>
      </c>
      <c r="C270">
        <v>47.749983366510399</v>
      </c>
      <c r="D270">
        <v>22.854234886451707</v>
      </c>
      <c r="E270">
        <v>26.403731655958296</v>
      </c>
      <c r="F270">
        <v>63.940392766140327</v>
      </c>
      <c r="G270">
        <v>61.036814857572374</v>
      </c>
      <c r="H270">
        <v>40.307890388000871</v>
      </c>
      <c r="I270">
        <v>41.493993062486176</v>
      </c>
      <c r="J270">
        <v>33.073671074091855</v>
      </c>
      <c r="K270">
        <v>49.924205233884841</v>
      </c>
      <c r="L270">
        <v>39.079349837351444</v>
      </c>
      <c r="M270">
        <v>41.598469359313945</v>
      </c>
      <c r="N270">
        <v>52.603725542026979</v>
      </c>
      <c r="O270">
        <v>49.561325428379789</v>
      </c>
      <c r="P270">
        <v>41.345999960439265</v>
      </c>
      <c r="Q270">
        <v>39.443488393420687</v>
      </c>
      <c r="R270">
        <v>0</v>
      </c>
      <c r="S270">
        <v>1.6825898613036701</v>
      </c>
      <c r="T270">
        <v>23.144286980742915</v>
      </c>
    </row>
    <row r="271" spans="2:20" x14ac:dyDescent="0.25">
      <c r="B271">
        <v>0</v>
      </c>
      <c r="C271">
        <v>48.758565742501133</v>
      </c>
      <c r="D271">
        <v>23.743178181121856</v>
      </c>
      <c r="E271">
        <v>28.527171013937714</v>
      </c>
      <c r="F271">
        <v>60.015934674672756</v>
      </c>
      <c r="G271">
        <v>58.924101708361256</v>
      </c>
      <c r="H271">
        <v>43.100217477534159</v>
      </c>
      <c r="I271">
        <v>43.313762634897621</v>
      </c>
      <c r="J271">
        <v>30.734602180246473</v>
      </c>
      <c r="K271">
        <v>51.552262997360174</v>
      </c>
      <c r="L271">
        <v>39.212293635704611</v>
      </c>
      <c r="M271">
        <v>43.213059594315496</v>
      </c>
      <c r="N271">
        <v>49.322947299312005</v>
      </c>
      <c r="O271">
        <v>45.498112459137474</v>
      </c>
      <c r="P271">
        <v>45.608560955259811</v>
      </c>
      <c r="Q271">
        <v>41.44861922282557</v>
      </c>
      <c r="R271">
        <v>11.650264666055724</v>
      </c>
      <c r="S271">
        <v>1.8557399023402772</v>
      </c>
      <c r="T271">
        <v>20.079228843812832</v>
      </c>
    </row>
    <row r="272" spans="2:20" x14ac:dyDescent="0.25">
      <c r="B272">
        <v>0</v>
      </c>
      <c r="C272">
        <v>38.241587432823479</v>
      </c>
      <c r="D272">
        <v>20.583877635386525</v>
      </c>
      <c r="E272">
        <v>21.166597767672592</v>
      </c>
      <c r="F272">
        <v>52.826622571310452</v>
      </c>
      <c r="G272">
        <v>48.98255477470029</v>
      </c>
      <c r="H272">
        <v>30.006614303431167</v>
      </c>
      <c r="I272">
        <v>32.792228193468375</v>
      </c>
      <c r="J272">
        <v>20.228028110789584</v>
      </c>
      <c r="K272">
        <v>44.760810252170316</v>
      </c>
      <c r="L272">
        <v>28.524679619677549</v>
      </c>
      <c r="M272">
        <v>31.111864406779659</v>
      </c>
      <c r="N272">
        <v>40.14931789995866</v>
      </c>
      <c r="O272">
        <v>37.184952459694088</v>
      </c>
      <c r="P272">
        <v>27.851178172798679</v>
      </c>
      <c r="Q272">
        <v>30.583546920214964</v>
      </c>
      <c r="R272">
        <v>0.46812732534105006</v>
      </c>
      <c r="S272">
        <v>1.5120297643654401</v>
      </c>
      <c r="T272">
        <v>21.870525010334848</v>
      </c>
    </row>
    <row r="273" spans="2:20" x14ac:dyDescent="0.25">
      <c r="B273">
        <v>0</v>
      </c>
      <c r="C273">
        <v>46.717831115842372</v>
      </c>
      <c r="D273">
        <v>23.806158052179445</v>
      </c>
      <c r="E273">
        <v>24.092337948041759</v>
      </c>
      <c r="F273">
        <v>59.614590335898463</v>
      </c>
      <c r="G273">
        <v>59.108763913682893</v>
      </c>
      <c r="H273">
        <v>38.691487357795722</v>
      </c>
      <c r="I273">
        <v>36.290064753385856</v>
      </c>
      <c r="J273">
        <v>34.450978731787565</v>
      </c>
      <c r="K273">
        <v>39.866795009824472</v>
      </c>
      <c r="L273">
        <v>39.629867088793539</v>
      </c>
      <c r="M273">
        <v>37.102463117183412</v>
      </c>
      <c r="N273">
        <v>42.609870787011992</v>
      </c>
      <c r="O273">
        <v>42.834528917821785</v>
      </c>
      <c r="P273">
        <v>46.591331306801784</v>
      </c>
      <c r="Q273">
        <v>42.588096229718126</v>
      </c>
      <c r="R273">
        <v>22.273816786109908</v>
      </c>
      <c r="S273">
        <v>2.2661092840836625</v>
      </c>
      <c r="T273">
        <v>25.835857857072497</v>
      </c>
    </row>
    <row r="274" spans="2:20" x14ac:dyDescent="0.25">
      <c r="B274">
        <v>0</v>
      </c>
      <c r="C274">
        <v>59.600037411791206</v>
      </c>
      <c r="D274">
        <v>27.804214171052056</v>
      </c>
      <c r="E274">
        <v>32.05885103808177</v>
      </c>
      <c r="F274">
        <v>76.906999249855417</v>
      </c>
      <c r="G274">
        <v>74.175556738989769</v>
      </c>
      <c r="H274">
        <v>57.094592660035616</v>
      </c>
      <c r="I274">
        <v>56.132575171931997</v>
      </c>
      <c r="J274">
        <v>33.129286370082781</v>
      </c>
      <c r="K274">
        <v>58.635538529373029</v>
      </c>
      <c r="L274">
        <v>53.781167744164428</v>
      </c>
      <c r="M274">
        <v>50.432430678432297</v>
      </c>
      <c r="N274">
        <v>66.699497422213057</v>
      </c>
      <c r="O274">
        <v>61.318307536376281</v>
      </c>
      <c r="P274">
        <v>50.020710098702224</v>
      </c>
      <c r="Q274">
        <v>49.318475507683736</v>
      </c>
      <c r="R274">
        <v>17.292836978119826</v>
      </c>
      <c r="S274">
        <v>7.1013687752792043</v>
      </c>
      <c r="T274">
        <v>37.350328975623164</v>
      </c>
    </row>
    <row r="275" spans="2:20" x14ac:dyDescent="0.25">
      <c r="B275">
        <v>0</v>
      </c>
      <c r="C275">
        <v>42.483042858261101</v>
      </c>
      <c r="D275">
        <v>18.440147160423241</v>
      </c>
      <c r="E275">
        <v>23.239196947884654</v>
      </c>
      <c r="F275">
        <v>52.707016666156171</v>
      </c>
      <c r="G275">
        <v>51.559580572373733</v>
      </c>
      <c r="H275">
        <v>33.86595604926675</v>
      </c>
      <c r="I275">
        <v>32.160031855262758</v>
      </c>
      <c r="J275">
        <v>26.943222078147492</v>
      </c>
      <c r="K275">
        <v>48.723066817774964</v>
      </c>
      <c r="L275">
        <v>29.088177137042294</v>
      </c>
      <c r="M275">
        <v>40.36003934261084</v>
      </c>
      <c r="N275">
        <v>46.012476644578996</v>
      </c>
      <c r="O275">
        <v>45.98933393232118</v>
      </c>
      <c r="P275">
        <v>40.538204193595597</v>
      </c>
      <c r="Q275">
        <v>40.402240759080961</v>
      </c>
      <c r="R275">
        <v>1.6332628841945485</v>
      </c>
      <c r="S275">
        <v>4.0571216591963353</v>
      </c>
      <c r="T275">
        <v>24.353110142293648</v>
      </c>
    </row>
    <row r="276" spans="2:20" x14ac:dyDescent="0.25">
      <c r="B276">
        <v>0</v>
      </c>
      <c r="C276">
        <v>47.722776037872009</v>
      </c>
      <c r="D276">
        <v>23.533098302181923</v>
      </c>
      <c r="E276">
        <v>24.880959369076024</v>
      </c>
      <c r="F276">
        <v>62.279571971671956</v>
      </c>
      <c r="G276">
        <v>59.891162851726655</v>
      </c>
      <c r="H276">
        <v>38.688118726412</v>
      </c>
      <c r="I276">
        <v>39.040665453528398</v>
      </c>
      <c r="J276">
        <v>24.43587344228558</v>
      </c>
      <c r="K276">
        <v>45.877171477208769</v>
      </c>
      <c r="L276">
        <v>36.137075415994779</v>
      </c>
      <c r="M276">
        <v>39.177747775433602</v>
      </c>
      <c r="N276">
        <v>42.789538926890579</v>
      </c>
      <c r="O276">
        <v>48.598445479563686</v>
      </c>
      <c r="P276">
        <v>41.329111520094472</v>
      </c>
      <c r="Q276">
        <v>40.423919311342608</v>
      </c>
      <c r="R276">
        <v>20.593252234925259</v>
      </c>
      <c r="S276">
        <v>2.4099900900185425</v>
      </c>
      <c r="T276">
        <v>28.919363136940753</v>
      </c>
    </row>
    <row r="277" spans="2:20" x14ac:dyDescent="0.25">
      <c r="B277">
        <v>1.8772310155393774</v>
      </c>
      <c r="C277">
        <v>46.371797558637702</v>
      </c>
      <c r="D277">
        <v>24.117643016899891</v>
      </c>
      <c r="E277">
        <v>26.538735067870974</v>
      </c>
      <c r="F277">
        <v>64.101736026413164</v>
      </c>
      <c r="G277">
        <v>61.682877138253389</v>
      </c>
      <c r="H277">
        <v>40.333153535096734</v>
      </c>
      <c r="I277">
        <v>41.065802718961613</v>
      </c>
      <c r="J277">
        <v>27.311065837075311</v>
      </c>
      <c r="K277">
        <v>50.070086955924239</v>
      </c>
      <c r="L277">
        <v>41.077140314772883</v>
      </c>
      <c r="M277">
        <v>36.858180418941345</v>
      </c>
      <c r="N277">
        <v>44.620826132814784</v>
      </c>
      <c r="O277">
        <v>45.513575912075225</v>
      </c>
      <c r="P277">
        <v>43.748346600610851</v>
      </c>
      <c r="Q277">
        <v>40.872204681396376</v>
      </c>
      <c r="R277">
        <v>0</v>
      </c>
      <c r="S277">
        <v>2.3207715062167815</v>
      </c>
      <c r="T277">
        <v>27.255923893811389</v>
      </c>
    </row>
    <row r="281" spans="2:20" x14ac:dyDescent="0.25">
      <c r="B281">
        <v>0</v>
      </c>
      <c r="C281">
        <v>52.550939966426455</v>
      </c>
      <c r="D281">
        <v>24.885228569043711</v>
      </c>
      <c r="E281">
        <v>30.026432208341447</v>
      </c>
      <c r="F281">
        <v>38.056444357882825</v>
      </c>
      <c r="G281">
        <v>35.650278697494969</v>
      </c>
      <c r="H281">
        <v>35.166151934188441</v>
      </c>
      <c r="I281">
        <v>32.408298785973308</v>
      </c>
      <c r="J281">
        <v>26.244122311566176</v>
      </c>
      <c r="K281">
        <v>41.390426903350864</v>
      </c>
      <c r="L281">
        <v>33.79946764604955</v>
      </c>
      <c r="M281">
        <v>34.86343359023585</v>
      </c>
      <c r="N281">
        <v>45.310555261864351</v>
      </c>
      <c r="O281">
        <v>44.528347384138826</v>
      </c>
      <c r="P281">
        <v>32.259721951717168</v>
      </c>
      <c r="Q281">
        <v>30.377563228624687</v>
      </c>
      <c r="R281">
        <v>1.3752167904806953</v>
      </c>
      <c r="S281">
        <v>3.9946950094135758</v>
      </c>
      <c r="T281">
        <v>27.211077413909834</v>
      </c>
    </row>
    <row r="282" spans="2:20" x14ac:dyDescent="0.25">
      <c r="B282">
        <v>0</v>
      </c>
      <c r="C282">
        <v>43.102309146191139</v>
      </c>
      <c r="D282">
        <v>17.805407182184236</v>
      </c>
      <c r="E282">
        <v>22.709014709507766</v>
      </c>
      <c r="F282">
        <v>30.340208727093433</v>
      </c>
      <c r="G282">
        <v>29.86966883063522</v>
      </c>
      <c r="H282">
        <v>29.947571698578358</v>
      </c>
      <c r="I282">
        <v>29.449091954967539</v>
      </c>
      <c r="J282">
        <v>27.71304133453858</v>
      </c>
      <c r="K282">
        <v>27.806064590352538</v>
      </c>
      <c r="L282">
        <v>29.155887911907307</v>
      </c>
      <c r="M282">
        <v>24.95274878790369</v>
      </c>
      <c r="N282">
        <v>32.995480318842965</v>
      </c>
      <c r="O282">
        <v>31.287369545566602</v>
      </c>
      <c r="P282">
        <v>32.894075108883229</v>
      </c>
      <c r="Q282">
        <v>35.854877146848551</v>
      </c>
      <c r="R282">
        <v>29.250719040184077</v>
      </c>
      <c r="S282">
        <v>5.3605062042895879</v>
      </c>
      <c r="T282">
        <v>19.364450653299368</v>
      </c>
    </row>
    <row r="283" spans="2:20" x14ac:dyDescent="0.25">
      <c r="B283">
        <v>0</v>
      </c>
      <c r="C283">
        <v>37.384269199718297</v>
      </c>
      <c r="D283">
        <v>19.636407359924547</v>
      </c>
      <c r="E283">
        <v>21.56430408487368</v>
      </c>
      <c r="F283">
        <v>28.408915234069397</v>
      </c>
      <c r="G283">
        <v>25.85467849909508</v>
      </c>
      <c r="H283">
        <v>29.303218210238498</v>
      </c>
      <c r="I283">
        <v>26.543793050139993</v>
      </c>
      <c r="J283">
        <v>22.092109927278351</v>
      </c>
      <c r="K283">
        <v>33.415887580478682</v>
      </c>
      <c r="L283">
        <v>27.321916278750191</v>
      </c>
      <c r="M283">
        <v>29.527769926622494</v>
      </c>
      <c r="N283">
        <v>26.117956797998708</v>
      </c>
      <c r="O283">
        <v>27.361111327993854</v>
      </c>
      <c r="P283">
        <v>29.02323126484454</v>
      </c>
      <c r="Q283">
        <v>31.317000501259397</v>
      </c>
      <c r="R283">
        <v>17.64401838263425</v>
      </c>
      <c r="S283">
        <v>1.7551886593575448</v>
      </c>
      <c r="T283">
        <v>21.75684390844911</v>
      </c>
    </row>
    <row r="284" spans="2:20" x14ac:dyDescent="0.25">
      <c r="B284">
        <v>0</v>
      </c>
      <c r="C284">
        <v>43.938216373314177</v>
      </c>
      <c r="D284">
        <v>18.743101590307941</v>
      </c>
      <c r="E284">
        <v>23.294745779316202</v>
      </c>
      <c r="F284">
        <v>33.292623191718647</v>
      </c>
      <c r="G284">
        <v>30.940796133625053</v>
      </c>
      <c r="H284">
        <v>30.700617183162983</v>
      </c>
      <c r="I284">
        <v>34.059367142343987</v>
      </c>
      <c r="J284">
        <v>23.811187669398816</v>
      </c>
      <c r="K284">
        <v>31.943800411455442</v>
      </c>
      <c r="L284">
        <v>28.382424974692228</v>
      </c>
      <c r="M284">
        <v>29.896972863533943</v>
      </c>
      <c r="N284">
        <v>31.792770140090781</v>
      </c>
      <c r="O284">
        <v>30.661594226561732</v>
      </c>
      <c r="P284">
        <v>32.04584789210724</v>
      </c>
      <c r="Q284">
        <v>38.888907030663226</v>
      </c>
      <c r="R284">
        <v>0.75858015217320318</v>
      </c>
      <c r="S284">
        <v>2.3315808379322731</v>
      </c>
      <c r="T284">
        <v>31.32269862521634</v>
      </c>
    </row>
    <row r="285" spans="2:20" x14ac:dyDescent="0.25">
      <c r="B285">
        <v>0</v>
      </c>
      <c r="C285">
        <v>44.165169091351281</v>
      </c>
      <c r="D285">
        <v>19.586816114073617</v>
      </c>
      <c r="E285">
        <v>21.472863282391287</v>
      </c>
      <c r="F285">
        <v>29.719402536819135</v>
      </c>
      <c r="G285">
        <v>32.303393252668293</v>
      </c>
      <c r="H285">
        <v>35.199140791666458</v>
      </c>
      <c r="I285">
        <v>33.303463438759373</v>
      </c>
      <c r="J285">
        <v>25.467594428856604</v>
      </c>
      <c r="K285">
        <v>26.035775319632354</v>
      </c>
      <c r="L285">
        <v>27.770187886533577</v>
      </c>
      <c r="M285">
        <v>28.28042444630519</v>
      </c>
      <c r="N285">
        <v>32.458292323437092</v>
      </c>
      <c r="O285">
        <v>34.68041661157875</v>
      </c>
      <c r="P285">
        <v>33.028268672356639</v>
      </c>
      <c r="Q285">
        <v>34.338463446920542</v>
      </c>
      <c r="R285">
        <v>2.5903564310862359</v>
      </c>
      <c r="S285">
        <v>3.1555992994448769</v>
      </c>
      <c r="T285">
        <v>23.379313384161122</v>
      </c>
    </row>
    <row r="286" spans="2:20" x14ac:dyDescent="0.25">
      <c r="B286">
        <v>1.8138342349802039</v>
      </c>
      <c r="C286">
        <v>42.831133141105155</v>
      </c>
      <c r="D286">
        <v>20.052908931764428</v>
      </c>
      <c r="E286">
        <v>21.908796476649819</v>
      </c>
      <c r="F286">
        <v>30.258823452707141</v>
      </c>
      <c r="G286">
        <v>27.548177934400098</v>
      </c>
      <c r="H286">
        <v>29.298280215221666</v>
      </c>
      <c r="I286">
        <v>28.044993781652046</v>
      </c>
      <c r="J286">
        <v>31.846417400290463</v>
      </c>
      <c r="K286">
        <v>37.357030971121766</v>
      </c>
      <c r="L286">
        <v>34.47849820784441</v>
      </c>
      <c r="M286">
        <v>42.894539100613358</v>
      </c>
      <c r="N286">
        <v>38.579347912900744</v>
      </c>
      <c r="O286">
        <v>35.332767189290429</v>
      </c>
      <c r="P286">
        <v>31.552696220255029</v>
      </c>
      <c r="Q286">
        <v>26.930744066489869</v>
      </c>
      <c r="R286">
        <v>1.0537777075078198</v>
      </c>
      <c r="S286">
        <v>0</v>
      </c>
      <c r="T286">
        <v>23.337631029474807</v>
      </c>
    </row>
    <row r="287" spans="2:20" x14ac:dyDescent="0.25">
      <c r="B287">
        <v>0</v>
      </c>
      <c r="C287">
        <v>51.778218473452277</v>
      </c>
      <c r="D287">
        <v>24.964990975641946</v>
      </c>
      <c r="E287">
        <v>24.708229563214214</v>
      </c>
      <c r="F287">
        <v>42.935890206214722</v>
      </c>
      <c r="G287">
        <v>43.709431096926579</v>
      </c>
      <c r="H287">
        <v>38.31932686687658</v>
      </c>
      <c r="I287">
        <v>35.925686596814302</v>
      </c>
      <c r="J287">
        <v>29.166930912668555</v>
      </c>
      <c r="K287">
        <v>49.492390572159728</v>
      </c>
      <c r="L287">
        <v>32.550765227854328</v>
      </c>
      <c r="M287">
        <v>32.101004249075707</v>
      </c>
      <c r="N287">
        <v>37.160815260335163</v>
      </c>
      <c r="O287">
        <v>40.268691048145335</v>
      </c>
      <c r="P287">
        <v>42.032940192416795</v>
      </c>
      <c r="Q287">
        <v>35.73611508670411</v>
      </c>
      <c r="R287">
        <v>25.814977520521204</v>
      </c>
      <c r="S287">
        <v>4.9012634101275063</v>
      </c>
      <c r="T287">
        <v>36.539308663897941</v>
      </c>
    </row>
    <row r="288" spans="2:20" x14ac:dyDescent="0.25">
      <c r="B288">
        <v>0</v>
      </c>
      <c r="C288">
        <v>47.428622762614879</v>
      </c>
      <c r="D288">
        <v>21.418946295423755</v>
      </c>
      <c r="E288">
        <v>26.392848434403344</v>
      </c>
      <c r="F288">
        <v>36.170883697224475</v>
      </c>
      <c r="G288">
        <v>34.661479483799525</v>
      </c>
      <c r="H288">
        <v>30.455021294461236</v>
      </c>
      <c r="I288">
        <v>29.943330882743879</v>
      </c>
      <c r="J288">
        <v>20.847671726125544</v>
      </c>
      <c r="K288">
        <v>43.341149552568808</v>
      </c>
      <c r="L288">
        <v>27.469763331726089</v>
      </c>
      <c r="M288">
        <v>30.588489807442336</v>
      </c>
      <c r="N288">
        <v>42.675640346358122</v>
      </c>
      <c r="O288">
        <v>42.479470966015029</v>
      </c>
      <c r="P288">
        <v>33.54936409953671</v>
      </c>
      <c r="Q288">
        <v>34.513894108868506</v>
      </c>
      <c r="R288">
        <v>0.76891063659713954</v>
      </c>
      <c r="S288">
        <v>1.4782371156134326</v>
      </c>
      <c r="T288">
        <v>24.113066897425416</v>
      </c>
    </row>
    <row r="289" spans="2:20" x14ac:dyDescent="0.25">
      <c r="B289">
        <v>2.5959706841442545</v>
      </c>
      <c r="C289">
        <v>41.385077325412453</v>
      </c>
      <c r="D289">
        <v>18.948116101120331</v>
      </c>
      <c r="E289">
        <v>23.864010589868595</v>
      </c>
      <c r="F289">
        <v>29.40916281922965</v>
      </c>
      <c r="G289">
        <v>26.345203887256641</v>
      </c>
      <c r="H289">
        <v>29.126174409969973</v>
      </c>
      <c r="I289">
        <v>27.973719045620378</v>
      </c>
      <c r="J289">
        <v>23.067510412294578</v>
      </c>
      <c r="K289">
        <v>30.686242856681627</v>
      </c>
      <c r="L289">
        <v>23.249927356084331</v>
      </c>
      <c r="M289">
        <v>26.859361379265813</v>
      </c>
      <c r="N289">
        <v>31.551835469602558</v>
      </c>
      <c r="O289">
        <v>31.713589255157721</v>
      </c>
      <c r="P289">
        <v>32.175281696961875</v>
      </c>
      <c r="Q289">
        <v>30.920801988828977</v>
      </c>
      <c r="R289">
        <v>27.324928163238948</v>
      </c>
      <c r="S289">
        <v>0</v>
      </c>
      <c r="T289">
        <v>22.783391986568947</v>
      </c>
    </row>
    <row r="290" spans="2:20" x14ac:dyDescent="0.25">
      <c r="B290">
        <v>0</v>
      </c>
      <c r="C290">
        <v>43.312583298117872</v>
      </c>
      <c r="D290">
        <v>20.363911192016385</v>
      </c>
      <c r="E290">
        <v>24.647303578974743</v>
      </c>
      <c r="F290">
        <v>30.486135942528364</v>
      </c>
      <c r="G290">
        <v>29.089165556025094</v>
      </c>
      <c r="H290">
        <v>29.868023274713128</v>
      </c>
      <c r="I290">
        <v>31.406397295452333</v>
      </c>
      <c r="J290">
        <v>31.017456034847058</v>
      </c>
      <c r="K290">
        <v>35.432012482527711</v>
      </c>
      <c r="L290">
        <v>34.153853655365211</v>
      </c>
      <c r="M290">
        <v>30.694503136885221</v>
      </c>
      <c r="N290">
        <v>30.202841075317753</v>
      </c>
      <c r="O290">
        <v>32.434743035464678</v>
      </c>
      <c r="P290">
        <v>41.656372915515391</v>
      </c>
      <c r="Q290">
        <v>37.169489321587626</v>
      </c>
      <c r="R290">
        <v>15.157169326788674</v>
      </c>
      <c r="S290">
        <v>3.4934824301921137</v>
      </c>
      <c r="T290">
        <v>25.20787959561811</v>
      </c>
    </row>
    <row r="291" spans="2:20" x14ac:dyDescent="0.25">
      <c r="B291">
        <v>1.6201062452569082</v>
      </c>
      <c r="C291">
        <v>48.754787732690502</v>
      </c>
      <c r="D291">
        <v>25.947948752287843</v>
      </c>
      <c r="E291">
        <v>28.612651220927638</v>
      </c>
      <c r="F291">
        <v>40.769251372706577</v>
      </c>
      <c r="G291">
        <v>37.107807687156821</v>
      </c>
      <c r="H291">
        <v>41.502075800187491</v>
      </c>
      <c r="I291">
        <v>36.111423597160844</v>
      </c>
      <c r="J291">
        <v>29.976697468862994</v>
      </c>
      <c r="K291">
        <v>43.357707245212268</v>
      </c>
      <c r="L291">
        <v>35.452167313959201</v>
      </c>
      <c r="M291">
        <v>33.099950895049332</v>
      </c>
      <c r="N291">
        <v>45.933663675728766</v>
      </c>
      <c r="O291">
        <v>44.287487165751529</v>
      </c>
      <c r="P291">
        <v>37.366367572876214</v>
      </c>
      <c r="Q291">
        <v>39.542163296281416</v>
      </c>
      <c r="R291">
        <v>0</v>
      </c>
      <c r="S291">
        <v>3.5230570063836439</v>
      </c>
      <c r="T291">
        <v>26.053301191911078</v>
      </c>
    </row>
    <row r="292" spans="2:20" x14ac:dyDescent="0.25">
      <c r="B292">
        <v>2.3845965524711636</v>
      </c>
      <c r="C292">
        <v>49.762139179842507</v>
      </c>
      <c r="D292">
        <v>23.324802868772334</v>
      </c>
      <c r="E292">
        <v>30.249273912453834</v>
      </c>
      <c r="F292">
        <v>30.576519676135895</v>
      </c>
      <c r="G292">
        <v>33.657526212244768</v>
      </c>
      <c r="H292">
        <v>30.822394318816283</v>
      </c>
      <c r="I292">
        <v>24.973889028812774</v>
      </c>
      <c r="J292">
        <v>28.645276512102637</v>
      </c>
      <c r="K292">
        <v>37.571265778864294</v>
      </c>
      <c r="L292">
        <v>32.252553415209356</v>
      </c>
      <c r="M292">
        <v>33.94479092729614</v>
      </c>
      <c r="N292">
        <v>39.858815821223068</v>
      </c>
      <c r="O292">
        <v>40.305124090959524</v>
      </c>
      <c r="P292">
        <v>33.276737546431733</v>
      </c>
      <c r="Q292">
        <v>35.586303584732526</v>
      </c>
      <c r="R292">
        <v>2.8448189316429744</v>
      </c>
      <c r="S292">
        <v>0</v>
      </c>
      <c r="T292">
        <v>18.740015745840296</v>
      </c>
    </row>
    <row r="293" spans="2:20" x14ac:dyDescent="0.25">
      <c r="B293">
        <v>0</v>
      </c>
      <c r="C293">
        <v>35.228185768962611</v>
      </c>
      <c r="D293">
        <v>13.233695783438076</v>
      </c>
      <c r="E293">
        <v>18.277887001228564</v>
      </c>
      <c r="F293">
        <v>30.106223160416778</v>
      </c>
      <c r="G293">
        <v>25.67776237378251</v>
      </c>
      <c r="H293">
        <v>21.633972089248708</v>
      </c>
      <c r="I293">
        <v>23.347679981193171</v>
      </c>
      <c r="J293">
        <v>17.009875195434834</v>
      </c>
      <c r="K293">
        <v>28.26418442285738</v>
      </c>
      <c r="L293">
        <v>21.007614511529649</v>
      </c>
      <c r="M293">
        <v>26.052610816180959</v>
      </c>
      <c r="N293">
        <v>28.751100956282173</v>
      </c>
      <c r="O293">
        <v>29.24204292401107</v>
      </c>
      <c r="P293">
        <v>27.484538306837926</v>
      </c>
      <c r="Q293">
        <v>28.455473060988552</v>
      </c>
      <c r="R293">
        <v>18.063411861505738</v>
      </c>
      <c r="S293">
        <v>2.0970902550676191</v>
      </c>
      <c r="T293">
        <v>16.716662560723677</v>
      </c>
    </row>
    <row r="294" spans="2:20" x14ac:dyDescent="0.25">
      <c r="B294">
        <v>0</v>
      </c>
      <c r="C294">
        <v>42.675717212246703</v>
      </c>
      <c r="D294">
        <v>15.621510521598122</v>
      </c>
      <c r="E294">
        <v>19.197616945711975</v>
      </c>
      <c r="F294">
        <v>32.114638737848779</v>
      </c>
      <c r="G294">
        <v>34.417546219968251</v>
      </c>
      <c r="H294">
        <v>28.759825608683641</v>
      </c>
      <c r="I294">
        <v>26.480640225563274</v>
      </c>
      <c r="J294">
        <v>20.125489903705223</v>
      </c>
      <c r="K294">
        <v>36.74298969613686</v>
      </c>
      <c r="L294">
        <v>22.30419525320799</v>
      </c>
      <c r="M294">
        <v>28.143051034707124</v>
      </c>
      <c r="N294">
        <v>40.700005252750493</v>
      </c>
      <c r="O294">
        <v>43.036970891290096</v>
      </c>
      <c r="P294">
        <v>27.047598391641685</v>
      </c>
      <c r="Q294">
        <v>27.899560632837822</v>
      </c>
      <c r="R294">
        <v>5.4167718628794903</v>
      </c>
      <c r="S294">
        <v>1.0376723876462086</v>
      </c>
      <c r="T294">
        <v>25.23878834296055</v>
      </c>
    </row>
    <row r="295" spans="2:20" x14ac:dyDescent="0.25">
      <c r="B295">
        <v>0</v>
      </c>
      <c r="C295">
        <v>51.622842022764374</v>
      </c>
      <c r="D295">
        <v>23.145811313157459</v>
      </c>
      <c r="E295">
        <v>26.587969254441784</v>
      </c>
      <c r="F295">
        <v>40.43892951386642</v>
      </c>
      <c r="G295">
        <v>35.751957548696048</v>
      </c>
      <c r="H295">
        <v>33.361914622834831</v>
      </c>
      <c r="I295">
        <v>32.570626343680118</v>
      </c>
      <c r="J295">
        <v>27.712885667651733</v>
      </c>
      <c r="K295">
        <v>45.607828756731884</v>
      </c>
      <c r="L295">
        <v>32.322023051978398</v>
      </c>
      <c r="M295">
        <v>35.164513183344475</v>
      </c>
      <c r="N295">
        <v>46.496904592420023</v>
      </c>
      <c r="O295">
        <v>41.971353998144913</v>
      </c>
      <c r="P295">
        <v>37.051956829669898</v>
      </c>
      <c r="Q295">
        <v>35.187701776713624</v>
      </c>
      <c r="R295">
        <v>1.0855497314437326</v>
      </c>
      <c r="S295">
        <v>1.8908590205425773</v>
      </c>
      <c r="T295">
        <v>29.753302127598381</v>
      </c>
    </row>
    <row r="296" spans="2:20" x14ac:dyDescent="0.25">
      <c r="B296">
        <v>0.92301626680432558</v>
      </c>
      <c r="C296">
        <v>44.383132775681148</v>
      </c>
      <c r="D296">
        <v>21.715022695341148</v>
      </c>
      <c r="E296">
        <v>22.518255674670595</v>
      </c>
      <c r="F296">
        <v>29.685205511033598</v>
      </c>
      <c r="G296">
        <v>29.851599031709995</v>
      </c>
      <c r="H296">
        <v>32.708689383725847</v>
      </c>
      <c r="I296">
        <v>27.854709721825451</v>
      </c>
      <c r="J296">
        <v>28.531309881202375</v>
      </c>
      <c r="K296">
        <v>31.434008095813265</v>
      </c>
      <c r="L296">
        <v>27.057992151438153</v>
      </c>
      <c r="M296">
        <v>27.243931898940993</v>
      </c>
      <c r="N296">
        <v>33.299586856248361</v>
      </c>
      <c r="O296">
        <v>38.114474064495866</v>
      </c>
      <c r="P296">
        <v>38.719070601973662</v>
      </c>
      <c r="Q296">
        <v>37.032080871260533</v>
      </c>
      <c r="R296">
        <v>14.767424960030473</v>
      </c>
      <c r="S296">
        <v>0</v>
      </c>
      <c r="T296">
        <v>17.736279634669327</v>
      </c>
    </row>
    <row r="297" spans="2:20" x14ac:dyDescent="0.25">
      <c r="B297">
        <v>0</v>
      </c>
      <c r="C297">
        <v>46.055212050227439</v>
      </c>
      <c r="D297">
        <v>23.258791163892901</v>
      </c>
      <c r="E297">
        <v>25.795188352899519</v>
      </c>
      <c r="F297">
        <v>33.160767303135131</v>
      </c>
      <c r="G297">
        <v>32.630471495110726</v>
      </c>
      <c r="H297">
        <v>33.613774412333505</v>
      </c>
      <c r="I297">
        <v>30.826444311279381</v>
      </c>
      <c r="J297">
        <v>31.377168850271019</v>
      </c>
      <c r="K297">
        <v>35.144567319478114</v>
      </c>
      <c r="L297">
        <v>32.51232533435023</v>
      </c>
      <c r="M297">
        <v>32.683756435050256</v>
      </c>
      <c r="N297">
        <v>35.721678969302431</v>
      </c>
      <c r="O297">
        <v>34.202462343039251</v>
      </c>
      <c r="P297">
        <v>34.611717920082803</v>
      </c>
      <c r="Q297">
        <v>31.055927055811296</v>
      </c>
      <c r="R297">
        <v>20.700943807370685</v>
      </c>
      <c r="S297">
        <v>3.6627012230000271</v>
      </c>
      <c r="T297">
        <v>20.629953967259553</v>
      </c>
    </row>
    <row r="298" spans="2:20" x14ac:dyDescent="0.25">
      <c r="B298">
        <v>0</v>
      </c>
      <c r="C298">
        <v>55.169420567065352</v>
      </c>
      <c r="D298">
        <v>30.443082217561972</v>
      </c>
      <c r="E298">
        <v>32.818273300609164</v>
      </c>
      <c r="F298">
        <v>44.791786693706356</v>
      </c>
      <c r="G298">
        <v>39.63830571751204</v>
      </c>
      <c r="H298">
        <v>38.501601640817647</v>
      </c>
      <c r="I298">
        <v>37.797378993539667</v>
      </c>
      <c r="J298">
        <v>28.437190330237595</v>
      </c>
      <c r="K298">
        <v>49.009632890097485</v>
      </c>
      <c r="L298">
        <v>37.595157437067421</v>
      </c>
      <c r="M298">
        <v>39.292051713409997</v>
      </c>
      <c r="N298">
        <v>51.861859439694577</v>
      </c>
      <c r="O298">
        <v>51.400763564015705</v>
      </c>
      <c r="P298">
        <v>40.425491054624786</v>
      </c>
      <c r="Q298">
        <v>44.549428095161275</v>
      </c>
      <c r="R298">
        <v>1.8388142480738061</v>
      </c>
      <c r="S298">
        <v>5.1928498452131295</v>
      </c>
      <c r="T298">
        <v>30.53180620530193</v>
      </c>
    </row>
    <row r="299" spans="2:20" x14ac:dyDescent="0.25">
      <c r="B299">
        <v>0</v>
      </c>
      <c r="C299">
        <v>53.298846518193812</v>
      </c>
      <c r="D299">
        <v>29.124765495848582</v>
      </c>
      <c r="E299">
        <v>25.60748184334194</v>
      </c>
      <c r="F299">
        <v>40.772145550457864</v>
      </c>
      <c r="G299">
        <v>39.187361851514758</v>
      </c>
      <c r="H299">
        <v>33.470289949291384</v>
      </c>
      <c r="I299">
        <v>33.441127848877166</v>
      </c>
      <c r="J299">
        <v>30.14878243587124</v>
      </c>
      <c r="K299">
        <v>42.757768820699518</v>
      </c>
      <c r="L299">
        <v>33.953414937682261</v>
      </c>
      <c r="M299">
        <v>40.58491372104686</v>
      </c>
      <c r="N299">
        <v>50.075227074316921</v>
      </c>
      <c r="O299">
        <v>50.689117149915489</v>
      </c>
      <c r="P299">
        <v>33.251295577391019</v>
      </c>
      <c r="Q299">
        <v>31.609487898657058</v>
      </c>
      <c r="R299">
        <v>22.488065828333674</v>
      </c>
      <c r="S299">
        <v>3.4998235414306147</v>
      </c>
      <c r="T299">
        <v>26.023181083641362</v>
      </c>
    </row>
    <row r="300" spans="2:20" x14ac:dyDescent="0.25">
      <c r="B300">
        <v>0</v>
      </c>
      <c r="C300">
        <v>50.225189979862741</v>
      </c>
      <c r="D300">
        <v>22.104902933574543</v>
      </c>
      <c r="E300">
        <v>27.836026613517589</v>
      </c>
      <c r="F300">
        <v>38.175849384962227</v>
      </c>
      <c r="G300">
        <v>33.576264511813228</v>
      </c>
      <c r="H300">
        <v>33.738084879167815</v>
      </c>
      <c r="I300">
        <v>33.726563131439072</v>
      </c>
      <c r="J300">
        <v>28.638421761314099</v>
      </c>
      <c r="K300">
        <v>41.934174707528172</v>
      </c>
      <c r="L300">
        <v>34.05054779891627</v>
      </c>
      <c r="M300">
        <v>37.366059682653237</v>
      </c>
      <c r="N300">
        <v>40.653541045796366</v>
      </c>
      <c r="O300">
        <v>36.160919263502372</v>
      </c>
      <c r="P300">
        <v>37.476806033956485</v>
      </c>
      <c r="Q300">
        <v>42.670362797480351</v>
      </c>
      <c r="R300">
        <v>31.733816673516664</v>
      </c>
      <c r="S300">
        <v>4.7849646351131279</v>
      </c>
      <c r="T300">
        <v>22.075840614676643</v>
      </c>
    </row>
    <row r="301" spans="2:20" x14ac:dyDescent="0.25">
      <c r="B301">
        <v>0</v>
      </c>
      <c r="C301">
        <v>49.231260970377271</v>
      </c>
      <c r="D301">
        <v>21.240456223228669</v>
      </c>
      <c r="E301">
        <v>23.576288816174397</v>
      </c>
      <c r="F301">
        <v>36.477452488785836</v>
      </c>
      <c r="G301">
        <v>33.65079709045731</v>
      </c>
      <c r="H301">
        <v>34.48942148640937</v>
      </c>
      <c r="I301">
        <v>34.107309250872213</v>
      </c>
      <c r="J301">
        <v>28.359734471724419</v>
      </c>
      <c r="K301">
        <v>43.38906104405487</v>
      </c>
      <c r="L301">
        <v>29.325669418741558</v>
      </c>
      <c r="M301">
        <v>43.150872935040915</v>
      </c>
      <c r="N301">
        <v>48.548479135516217</v>
      </c>
      <c r="O301">
        <v>48.383426874986455</v>
      </c>
      <c r="P301">
        <v>32.588611755188133</v>
      </c>
      <c r="Q301">
        <v>33.711472757347892</v>
      </c>
      <c r="R301">
        <v>0.14952217912323662</v>
      </c>
      <c r="S301">
        <v>2.1082988421060236</v>
      </c>
      <c r="T301">
        <v>29.925744540995801</v>
      </c>
    </row>
    <row r="302" spans="2:20" x14ac:dyDescent="0.25">
      <c r="B302">
        <v>0</v>
      </c>
      <c r="C302">
        <v>53.787718024608623</v>
      </c>
      <c r="D302">
        <v>22.997710392583905</v>
      </c>
      <c r="E302">
        <v>31.113344874443889</v>
      </c>
      <c r="F302">
        <v>43.572532156884648</v>
      </c>
      <c r="G302">
        <v>42.942983190930924</v>
      </c>
      <c r="H302">
        <v>39.610580592319579</v>
      </c>
      <c r="I302">
        <v>40.901137357830272</v>
      </c>
      <c r="J302">
        <v>27.045289551572012</v>
      </c>
      <c r="K302">
        <v>48.778876044749722</v>
      </c>
      <c r="L302">
        <v>37.164982036819865</v>
      </c>
      <c r="M302">
        <v>37.04417266990562</v>
      </c>
      <c r="N302">
        <v>54.036968783157427</v>
      </c>
      <c r="O302">
        <v>49.572048174829206</v>
      </c>
      <c r="P302">
        <v>41.3344874443886</v>
      </c>
      <c r="Q302">
        <v>40.640345488728805</v>
      </c>
      <c r="R302">
        <v>1.716274827348709</v>
      </c>
      <c r="S302">
        <v>2.1654474041808607</v>
      </c>
      <c r="T302">
        <v>37.024068799910651</v>
      </c>
    </row>
    <row r="303" spans="2:20" x14ac:dyDescent="0.25">
      <c r="B303">
        <v>0</v>
      </c>
      <c r="C303">
        <v>43.078877376840936</v>
      </c>
      <c r="D303">
        <v>19.229916769216519</v>
      </c>
      <c r="E303">
        <v>20.016738782369366</v>
      </c>
      <c r="F303">
        <v>31.57212231881757</v>
      </c>
      <c r="G303">
        <v>31.496863959350563</v>
      </c>
      <c r="H303">
        <v>31.790950471729325</v>
      </c>
      <c r="I303">
        <v>29.157734905323331</v>
      </c>
      <c r="J303">
        <v>22.936432323713497</v>
      </c>
      <c r="K303">
        <v>34.838335119685603</v>
      </c>
      <c r="L303">
        <v>24.908035938761198</v>
      </c>
      <c r="M303">
        <v>32.246139494263829</v>
      </c>
      <c r="N303">
        <v>32.036739311658927</v>
      </c>
      <c r="O303">
        <v>33.31927407936697</v>
      </c>
      <c r="P303">
        <v>35.082139123761131</v>
      </c>
      <c r="Q303">
        <v>32.713402934910619</v>
      </c>
      <c r="R303">
        <v>17.670001190901512</v>
      </c>
      <c r="S303">
        <v>0.80584335675439633</v>
      </c>
      <c r="T303">
        <v>24.452019901287496</v>
      </c>
    </row>
    <row r="304" spans="2:20" x14ac:dyDescent="0.25">
      <c r="B304">
        <v>0.39072675175827037</v>
      </c>
      <c r="C304">
        <v>44.508118433619863</v>
      </c>
      <c r="D304">
        <v>20.630198836502561</v>
      </c>
      <c r="E304">
        <v>23.357992532777633</v>
      </c>
      <c r="F304">
        <v>32.608144482069982</v>
      </c>
      <c r="G304">
        <v>28.197620908222625</v>
      </c>
      <c r="H304">
        <v>25.717982113397586</v>
      </c>
      <c r="I304">
        <v>25.251367543631154</v>
      </c>
      <c r="J304">
        <v>20.661456976643223</v>
      </c>
      <c r="K304">
        <v>38.165320830077277</v>
      </c>
      <c r="L304">
        <v>25.99322740296952</v>
      </c>
      <c r="M304">
        <v>31.552487626986192</v>
      </c>
      <c r="N304">
        <v>45.281062776764777</v>
      </c>
      <c r="O304">
        <v>44.068941564643573</v>
      </c>
      <c r="P304">
        <v>28.586958409307979</v>
      </c>
      <c r="Q304">
        <v>27.41252062168968</v>
      </c>
      <c r="R304">
        <v>0</v>
      </c>
      <c r="S304">
        <v>0.30615611704436924</v>
      </c>
      <c r="T304">
        <v>16.783190066857689</v>
      </c>
    </row>
    <row r="305" spans="2:20" x14ac:dyDescent="0.25">
      <c r="B305">
        <v>0</v>
      </c>
      <c r="C305">
        <v>53.979114410769093</v>
      </c>
      <c r="D305">
        <v>23.965243389703822</v>
      </c>
      <c r="E305">
        <v>28.419242627875725</v>
      </c>
      <c r="F305">
        <v>44.782914926799819</v>
      </c>
      <c r="G305">
        <v>39.088429556055452</v>
      </c>
      <c r="H305">
        <v>37.363895097708053</v>
      </c>
      <c r="I305">
        <v>38.093920468021189</v>
      </c>
      <c r="J305">
        <v>34.731814947642285</v>
      </c>
      <c r="K305">
        <v>38.482740281301432</v>
      </c>
      <c r="L305">
        <v>38.700328448529888</v>
      </c>
      <c r="M305">
        <v>39.162276572348517</v>
      </c>
      <c r="N305">
        <v>49.481813150877905</v>
      </c>
      <c r="O305">
        <v>49.38550657975118</v>
      </c>
      <c r="P305">
        <v>45.510424826971594</v>
      </c>
      <c r="Q305">
        <v>47.632942596971375</v>
      </c>
      <c r="R305">
        <v>33.567152272188245</v>
      </c>
      <c r="S305">
        <v>4.2416216876648534</v>
      </c>
      <c r="T305">
        <v>26.482150942582599</v>
      </c>
    </row>
    <row r="306" spans="2:20" x14ac:dyDescent="0.25">
      <c r="B306">
        <v>0.15620529268114158</v>
      </c>
      <c r="C306">
        <v>42.383702747483085</v>
      </c>
      <c r="D306">
        <v>21.115329079137361</v>
      </c>
      <c r="E306">
        <v>23.993731825955031</v>
      </c>
      <c r="F306">
        <v>31.865547001324167</v>
      </c>
      <c r="G306">
        <v>30.759467138665052</v>
      </c>
      <c r="H306">
        <v>30.520418144434171</v>
      </c>
      <c r="I306">
        <v>28.922266656907304</v>
      </c>
      <c r="J306">
        <v>27.072423361258423</v>
      </c>
      <c r="K306">
        <v>32.272445985241177</v>
      </c>
      <c r="L306">
        <v>31.297951198738382</v>
      </c>
      <c r="M306">
        <v>36.461708909191323</v>
      </c>
      <c r="N306">
        <v>35.725597705661983</v>
      </c>
      <c r="O306">
        <v>37.779389551712434</v>
      </c>
      <c r="P306">
        <v>42.576505659322741</v>
      </c>
      <c r="Q306">
        <v>38.349314293699223</v>
      </c>
      <c r="R306">
        <v>0</v>
      </c>
      <c r="S306">
        <v>3.3177405295342783</v>
      </c>
      <c r="T306">
        <v>25.928581409740293</v>
      </c>
    </row>
    <row r="307" spans="2:20" x14ac:dyDescent="0.25">
      <c r="B307">
        <v>0</v>
      </c>
      <c r="C307">
        <v>46.486824324324324</v>
      </c>
      <c r="D307">
        <v>21.129729729729728</v>
      </c>
      <c r="E307">
        <v>24.953885135135135</v>
      </c>
      <c r="F307">
        <v>32.892736486486484</v>
      </c>
      <c r="G307">
        <v>33.385641891891893</v>
      </c>
      <c r="H307">
        <v>35.168074324324323</v>
      </c>
      <c r="I307">
        <v>33.076182432432432</v>
      </c>
      <c r="J307">
        <v>32.1027027027027</v>
      </c>
      <c r="K307">
        <v>39.642567567567568</v>
      </c>
      <c r="L307">
        <v>32.816891891891892</v>
      </c>
      <c r="M307">
        <v>28.560135135135134</v>
      </c>
      <c r="N307">
        <v>34.650506756756755</v>
      </c>
      <c r="O307">
        <v>38.19763513513513</v>
      </c>
      <c r="P307">
        <v>35.154898648648647</v>
      </c>
      <c r="Q307">
        <v>35.807939189189192</v>
      </c>
      <c r="R307">
        <v>11.663006756756756</v>
      </c>
      <c r="S307">
        <v>2.2540540540540541</v>
      </c>
      <c r="T307">
        <v>24.873817567567571</v>
      </c>
    </row>
    <row r="308" spans="2:20" x14ac:dyDescent="0.25">
      <c r="B308">
        <v>0</v>
      </c>
      <c r="C308">
        <v>48.646224150980025</v>
      </c>
      <c r="D308">
        <v>22.766912535347743</v>
      </c>
      <c r="E308">
        <v>26.833004050271548</v>
      </c>
      <c r="F308">
        <v>32.978882139435044</v>
      </c>
      <c r="G308">
        <v>35.67906317021388</v>
      </c>
      <c r="H308">
        <v>33.106700296085094</v>
      </c>
      <c r="I308">
        <v>33.189215814935132</v>
      </c>
      <c r="J308">
        <v>27.199919461977245</v>
      </c>
      <c r="K308">
        <v>38.436951132476061</v>
      </c>
      <c r="L308">
        <v>31.036801202317626</v>
      </c>
      <c r="M308">
        <v>34.812560336102429</v>
      </c>
      <c r="N308">
        <v>41.891816581844068</v>
      </c>
      <c r="O308">
        <v>39.56556208528761</v>
      </c>
      <c r="P308">
        <v>39.783985517537694</v>
      </c>
      <c r="Q308">
        <v>37.474809396342351</v>
      </c>
      <c r="R308">
        <v>1.6255017896339656</v>
      </c>
      <c r="S308">
        <v>3.7051085915014408</v>
      </c>
      <c r="T308">
        <v>25.098739975443095</v>
      </c>
    </row>
    <row r="309" spans="2:20" x14ac:dyDescent="0.25">
      <c r="B309">
        <v>0</v>
      </c>
      <c r="C309">
        <v>48.430564779395915</v>
      </c>
      <c r="D309">
        <v>24.949577961845719</v>
      </c>
      <c r="E309">
        <v>28.900633101038579</v>
      </c>
      <c r="F309">
        <v>36.336459996180018</v>
      </c>
      <c r="G309">
        <v>34.66092384038074</v>
      </c>
      <c r="H309">
        <v>37.825552890133402</v>
      </c>
      <c r="I309">
        <v>37.907559888764865</v>
      </c>
      <c r="J309">
        <v>32.846957067233475</v>
      </c>
      <c r="K309">
        <v>42.086061789119356</v>
      </c>
      <c r="L309">
        <v>33.133105419295831</v>
      </c>
      <c r="M309">
        <v>41.233749734966693</v>
      </c>
      <c r="N309">
        <v>36.029459437200693</v>
      </c>
      <c r="O309">
        <v>35.239879232428514</v>
      </c>
      <c r="P309">
        <v>41.20711498327443</v>
      </c>
      <c r="Q309">
        <v>40.962145359157361</v>
      </c>
      <c r="R309">
        <v>30.20117998959142</v>
      </c>
      <c r="S309">
        <v>2.971527099983704</v>
      </c>
      <c r="T309">
        <v>27.090871815000622</v>
      </c>
    </row>
    <row r="310" spans="2:20" x14ac:dyDescent="0.25">
      <c r="B310">
        <v>5.5920871966167872E-2</v>
      </c>
      <c r="C310">
        <v>44.756502881755651</v>
      </c>
      <c r="D310">
        <v>19.524040149854621</v>
      </c>
      <c r="E310">
        <v>25.348798117330645</v>
      </c>
      <c r="F310">
        <v>26.058294180401397</v>
      </c>
      <c r="G310">
        <v>26.15049704667895</v>
      </c>
      <c r="H310">
        <v>28.846016220381493</v>
      </c>
      <c r="I310">
        <v>31.170393892641911</v>
      </c>
      <c r="J310">
        <v>25.548182654876683</v>
      </c>
      <c r="K310">
        <v>36.89046665634794</v>
      </c>
      <c r="L310">
        <v>30.69573220559575</v>
      </c>
      <c r="M310">
        <v>34.869825863070417</v>
      </c>
      <c r="N310">
        <v>32.979167810880938</v>
      </c>
      <c r="O310">
        <v>31.979582224485686</v>
      </c>
      <c r="P310">
        <v>31.182210505468095</v>
      </c>
      <c r="Q310">
        <v>34.578072028080264</v>
      </c>
      <c r="R310">
        <v>0.91287494861437735</v>
      </c>
      <c r="S310">
        <v>0</v>
      </c>
      <c r="T310">
        <v>27.0855073404466</v>
      </c>
    </row>
    <row r="311" spans="2:20" x14ac:dyDescent="0.25">
      <c r="B311">
        <v>0</v>
      </c>
      <c r="C311">
        <v>47.141119221411195</v>
      </c>
      <c r="D311">
        <v>22.146460991294639</v>
      </c>
      <c r="E311">
        <v>23.342845130029019</v>
      </c>
      <c r="F311">
        <v>31.291915662069297</v>
      </c>
      <c r="G311">
        <v>28.562615881943437</v>
      </c>
      <c r="H311">
        <v>31.903806786460166</v>
      </c>
      <c r="I311">
        <v>30.942115892282352</v>
      </c>
      <c r="J311">
        <v>17.510321677936076</v>
      </c>
      <c r="K311">
        <v>41.223472081498173</v>
      </c>
      <c r="L311">
        <v>23.250828835907722</v>
      </c>
      <c r="M311">
        <v>31.207481234879346</v>
      </c>
      <c r="N311">
        <v>40.247651344402854</v>
      </c>
      <c r="O311">
        <v>36.003184384111165</v>
      </c>
      <c r="P311">
        <v>29.818621065183375</v>
      </c>
      <c r="Q311">
        <v>31.296395856165095</v>
      </c>
      <c r="R311">
        <v>6.7256329135736088</v>
      </c>
      <c r="S311">
        <v>0.76335614786019035</v>
      </c>
      <c r="T311">
        <v>27.670884941723013</v>
      </c>
    </row>
    <row r="312" spans="2:20" x14ac:dyDescent="0.25">
      <c r="B312">
        <v>0</v>
      </c>
      <c r="C312">
        <v>38.894859040242338</v>
      </c>
      <c r="D312">
        <v>17.221099411724676</v>
      </c>
      <c r="E312">
        <v>20.137944787266537</v>
      </c>
      <c r="F312">
        <v>30.672457097999988</v>
      </c>
      <c r="G312">
        <v>27.07079403716406</v>
      </c>
      <c r="H312">
        <v>31.889523887903241</v>
      </c>
      <c r="I312">
        <v>30.007106150697876</v>
      </c>
      <c r="J312">
        <v>24.768496170750197</v>
      </c>
      <c r="K312">
        <v>27.127136791026942</v>
      </c>
      <c r="L312">
        <v>28.426660251611548</v>
      </c>
      <c r="M312">
        <v>25.450306798956074</v>
      </c>
      <c r="N312">
        <v>26.947504696548375</v>
      </c>
      <c r="O312">
        <v>30.672615364162525</v>
      </c>
      <c r="P312">
        <v>34.875689842635957</v>
      </c>
      <c r="Q312">
        <v>36.306890750450663</v>
      </c>
      <c r="R312">
        <v>20.369488183056976</v>
      </c>
      <c r="S312">
        <v>3.4574825867654666</v>
      </c>
      <c r="T312">
        <v>18.405563372145473</v>
      </c>
    </row>
    <row r="313" spans="2:20" x14ac:dyDescent="0.25">
      <c r="B313">
        <v>0</v>
      </c>
      <c r="C313">
        <v>44.021136258790634</v>
      </c>
      <c r="D313">
        <v>19.345557758471934</v>
      </c>
      <c r="E313">
        <v>22.604211052692744</v>
      </c>
      <c r="F313">
        <v>28.598921705691154</v>
      </c>
      <c r="G313">
        <v>25.086893899643272</v>
      </c>
      <c r="H313">
        <v>27.020041061109211</v>
      </c>
      <c r="I313">
        <v>27.794426817200591</v>
      </c>
      <c r="J313">
        <v>23.47209358833949</v>
      </c>
      <c r="K313">
        <v>27.925780108252013</v>
      </c>
      <c r="L313">
        <v>32.66206988840252</v>
      </c>
      <c r="M313">
        <v>33.893022780816082</v>
      </c>
      <c r="N313">
        <v>36.561642726091414</v>
      </c>
      <c r="O313">
        <v>33.332746410674481</v>
      </c>
      <c r="P313">
        <v>29.868787570386701</v>
      </c>
      <c r="Q313">
        <v>30.873481777812213</v>
      </c>
      <c r="R313">
        <v>1.1203766634855459</v>
      </c>
      <c r="S313">
        <v>1.1390408040370887</v>
      </c>
      <c r="T313">
        <v>21.677518866628869</v>
      </c>
    </row>
    <row r="314" spans="2:20" x14ac:dyDescent="0.25">
      <c r="B314">
        <v>0</v>
      </c>
      <c r="C314">
        <v>53.081789666913501</v>
      </c>
      <c r="D314">
        <v>23.615385887510957</v>
      </c>
      <c r="E314">
        <v>27.732156343196507</v>
      </c>
      <c r="F314">
        <v>35.677207269947615</v>
      </c>
      <c r="G314">
        <v>38.192950186783484</v>
      </c>
      <c r="H314">
        <v>34.022708020572829</v>
      </c>
      <c r="I314">
        <v>32.310327022691482</v>
      </c>
      <c r="J314">
        <v>30.687249293934542</v>
      </c>
      <c r="K314">
        <v>46.869332412125395</v>
      </c>
      <c r="L314">
        <v>36.806911999529596</v>
      </c>
      <c r="M314">
        <v>38.972240648422584</v>
      </c>
      <c r="N314">
        <v>52.261706353945968</v>
      </c>
      <c r="O314">
        <v>52.236532387135185</v>
      </c>
      <c r="P314">
        <v>37.536957037042477</v>
      </c>
      <c r="Q314">
        <v>36.609011545111933</v>
      </c>
      <c r="R314">
        <v>3.2549755334767818</v>
      </c>
      <c r="S314">
        <v>1.8485409205586782</v>
      </c>
      <c r="T314">
        <v>29.831334422367711</v>
      </c>
    </row>
    <row r="315" spans="2:20" x14ac:dyDescent="0.25">
      <c r="B315">
        <v>0</v>
      </c>
      <c r="C315">
        <v>47.336142809146089</v>
      </c>
      <c r="D315">
        <v>21.733302180100932</v>
      </c>
      <c r="E315">
        <v>24.783192262628571</v>
      </c>
      <c r="F315">
        <v>31.332534036896114</v>
      </c>
      <c r="G315">
        <v>31.350953101309969</v>
      </c>
      <c r="H315">
        <v>29.901475060075143</v>
      </c>
      <c r="I315">
        <v>30.403053471567276</v>
      </c>
      <c r="J315">
        <v>25.73330900197664</v>
      </c>
      <c r="K315">
        <v>30.25075509636752</v>
      </c>
      <c r="L315">
        <v>33.775106634444676</v>
      </c>
      <c r="M315">
        <v>29.815178332358371</v>
      </c>
      <c r="N315">
        <v>39.074680778853548</v>
      </c>
      <c r="O315">
        <v>40.901749640572419</v>
      </c>
      <c r="P315">
        <v>35.617524716508427</v>
      </c>
      <c r="Q315">
        <v>35.145450917457012</v>
      </c>
      <c r="R315">
        <v>26.400488446300752</v>
      </c>
      <c r="S315">
        <v>1.2192397360616287</v>
      </c>
      <c r="T315">
        <v>27.71506389539336</v>
      </c>
    </row>
    <row r="316" spans="2:20" x14ac:dyDescent="0.25">
      <c r="B316">
        <v>0</v>
      </c>
      <c r="C316">
        <v>48.842440845449467</v>
      </c>
      <c r="D316">
        <v>21.065678974861473</v>
      </c>
      <c r="E316">
        <v>27.533691699386548</v>
      </c>
      <c r="F316">
        <v>34.963806868759356</v>
      </c>
      <c r="G316">
        <v>33.256105218849406</v>
      </c>
      <c r="H316">
        <v>37.461960984563582</v>
      </c>
      <c r="I316">
        <v>35.198423925419377</v>
      </c>
      <c r="J316">
        <v>33.652711552129837</v>
      </c>
      <c r="K316">
        <v>36.147242904559164</v>
      </c>
      <c r="L316">
        <v>33.064616297604836</v>
      </c>
      <c r="M316">
        <v>30.56646218180062</v>
      </c>
      <c r="N316">
        <v>38.490653270492764</v>
      </c>
      <c r="O316">
        <v>42.481385896754695</v>
      </c>
      <c r="P316">
        <v>37.150748359405725</v>
      </c>
      <c r="Q316">
        <v>39.331134373468949</v>
      </c>
      <c r="R316">
        <v>21.322895174479186</v>
      </c>
      <c r="S316">
        <v>4.407522926916787</v>
      </c>
      <c r="T316">
        <v>32.797566883112403</v>
      </c>
    </row>
    <row r="317" spans="2:20" x14ac:dyDescent="0.25">
      <c r="B317">
        <v>0.28557760869369003</v>
      </c>
      <c r="C317">
        <v>49.124764199904327</v>
      </c>
      <c r="D317">
        <v>21.40514292419196</v>
      </c>
      <c r="E317">
        <v>25.457023458160716</v>
      </c>
      <c r="F317">
        <v>29.338135080736151</v>
      </c>
      <c r="G317">
        <v>30.743639038567416</v>
      </c>
      <c r="H317">
        <v>30.624858971234648</v>
      </c>
      <c r="I317">
        <v>32.435803706010304</v>
      </c>
      <c r="J317">
        <v>27.908080835431843</v>
      </c>
      <c r="K317">
        <v>37.331239338225345</v>
      </c>
      <c r="L317">
        <v>31.286453115269016</v>
      </c>
      <c r="M317">
        <v>30.310218154576553</v>
      </c>
      <c r="N317">
        <v>41.922865162961557</v>
      </c>
      <c r="O317">
        <v>38.902277219679945</v>
      </c>
      <c r="P317">
        <v>33.024469054904195</v>
      </c>
      <c r="Q317">
        <v>30.904840558519041</v>
      </c>
      <c r="R317">
        <v>2.8189506557273472</v>
      </c>
      <c r="S317">
        <v>0</v>
      </c>
      <c r="T317">
        <v>26.055978265774915</v>
      </c>
    </row>
    <row r="318" spans="2:20" x14ac:dyDescent="0.25">
      <c r="B318">
        <v>0</v>
      </c>
      <c r="C318">
        <v>48.75062194823704</v>
      </c>
      <c r="D318">
        <v>22.379342042014187</v>
      </c>
      <c r="E318">
        <v>25.434857774142134</v>
      </c>
      <c r="F318">
        <v>34.349421061064774</v>
      </c>
      <c r="G318">
        <v>30.265898683578037</v>
      </c>
      <c r="H318">
        <v>32.568498638038776</v>
      </c>
      <c r="I318">
        <v>34.871941912142965</v>
      </c>
      <c r="J318">
        <v>30.791286821443929</v>
      </c>
      <c r="K318">
        <v>40.613262044712805</v>
      </c>
      <c r="L318">
        <v>33.415360223985694</v>
      </c>
      <c r="M318">
        <v>34.079052783376483</v>
      </c>
      <c r="N318">
        <v>35.527707266885365</v>
      </c>
      <c r="O318">
        <v>38.069472672226958</v>
      </c>
      <c r="P318">
        <v>43.46250179205424</v>
      </c>
      <c r="Q318">
        <v>38.818003187748253</v>
      </c>
      <c r="R318">
        <v>34.540011300483222</v>
      </c>
      <c r="S318">
        <v>3.139341704686327</v>
      </c>
      <c r="T318">
        <v>23.909123875222427</v>
      </c>
    </row>
    <row r="319" spans="2:20" x14ac:dyDescent="0.25">
      <c r="B319">
        <v>0.21043430129736879</v>
      </c>
      <c r="C319">
        <v>45.23814345308007</v>
      </c>
      <c r="D319">
        <v>24.294108514573463</v>
      </c>
      <c r="E319">
        <v>25.559245609061332</v>
      </c>
      <c r="F319">
        <v>36.980917473303364</v>
      </c>
      <c r="G319">
        <v>35.205135474464377</v>
      </c>
      <c r="H319">
        <v>36.487991575877849</v>
      </c>
      <c r="I319">
        <v>33.855959661415092</v>
      </c>
      <c r="J319">
        <v>27.340258933754541</v>
      </c>
      <c r="K319">
        <v>37.00859287459668</v>
      </c>
      <c r="L319">
        <v>32.429832732574617</v>
      </c>
      <c r="M319">
        <v>25.354886395852738</v>
      </c>
      <c r="N319">
        <v>39.331132801425625</v>
      </c>
      <c r="O319">
        <v>40.080899923048882</v>
      </c>
      <c r="P319">
        <v>37.683096404897867</v>
      </c>
      <c r="Q319">
        <v>40.719796687051961</v>
      </c>
      <c r="R319">
        <v>0</v>
      </c>
      <c r="S319">
        <v>3.1096013392194184</v>
      </c>
      <c r="T319">
        <v>24.232682623898047</v>
      </c>
    </row>
    <row r="320" spans="2:20" x14ac:dyDescent="0.25">
      <c r="B320">
        <v>0</v>
      </c>
      <c r="C320">
        <v>43.171942579222829</v>
      </c>
      <c r="D320">
        <v>20.194712307096818</v>
      </c>
      <c r="E320">
        <v>21.943588966863565</v>
      </c>
      <c r="F320">
        <v>35.616028003567763</v>
      </c>
      <c r="G320">
        <v>30.595075814947574</v>
      </c>
      <c r="H320">
        <v>31.157166658252134</v>
      </c>
      <c r="I320">
        <v>31.191161373925041</v>
      </c>
      <c r="J320">
        <v>27.520068662594031</v>
      </c>
      <c r="K320">
        <v>40.638326517561133</v>
      </c>
      <c r="L320">
        <v>32.222951481799363</v>
      </c>
      <c r="M320">
        <v>30.176536914558827</v>
      </c>
      <c r="N320">
        <v>36.014372023358746</v>
      </c>
      <c r="O320">
        <v>37.562982783864292</v>
      </c>
      <c r="P320">
        <v>35.221049797209744</v>
      </c>
      <c r="Q320">
        <v>34.103599737466553</v>
      </c>
      <c r="R320">
        <v>0.43031924740411637</v>
      </c>
      <c r="S320">
        <v>5.3809259352754077</v>
      </c>
      <c r="T320">
        <v>23.20560071355245</v>
      </c>
    </row>
    <row r="321" spans="2:20" x14ac:dyDescent="0.25">
      <c r="B321">
        <v>0</v>
      </c>
      <c r="C321">
        <v>43.386606348264614</v>
      </c>
      <c r="D321">
        <v>20.306727164855317</v>
      </c>
      <c r="E321">
        <v>23.093363177907825</v>
      </c>
      <c r="F321">
        <v>30.163021493487228</v>
      </c>
      <c r="G321">
        <v>31.461698713626923</v>
      </c>
      <c r="H321">
        <v>28.972384779267006</v>
      </c>
      <c r="I321">
        <v>29.587086378468758</v>
      </c>
      <c r="J321">
        <v>24.942018823656319</v>
      </c>
      <c r="K321">
        <v>36.632979153744508</v>
      </c>
      <c r="L321">
        <v>32.829649955502816</v>
      </c>
      <c r="M321">
        <v>31.120048003020418</v>
      </c>
      <c r="N321">
        <v>35.742192767185351</v>
      </c>
      <c r="O321">
        <v>37.16761953561123</v>
      </c>
      <c r="P321">
        <v>36.00192821121329</v>
      </c>
      <c r="Q321">
        <v>36.7720328470106</v>
      </c>
      <c r="R321">
        <v>14.517037027048893</v>
      </c>
      <c r="S321">
        <v>5.1690892910115691</v>
      </c>
      <c r="T321">
        <v>25.556046223133137</v>
      </c>
    </row>
    <row r="322" spans="2:20" x14ac:dyDescent="0.25">
      <c r="B322">
        <v>0</v>
      </c>
      <c r="C322">
        <v>45.503624126967367</v>
      </c>
      <c r="D322">
        <v>22.394844219463863</v>
      </c>
      <c r="E322">
        <v>25.458646343616405</v>
      </c>
      <c r="F322">
        <v>30.647095996053309</v>
      </c>
      <c r="G322">
        <v>28.932462376892705</v>
      </c>
      <c r="H322">
        <v>37.695375340097051</v>
      </c>
      <c r="I322">
        <v>34.429618678814741</v>
      </c>
      <c r="J322">
        <v>36.357096540538578</v>
      </c>
      <c r="K322">
        <v>27.497826183801727</v>
      </c>
      <c r="L322">
        <v>35.775817264143008</v>
      </c>
      <c r="M322">
        <v>29.219554611047769</v>
      </c>
      <c r="N322">
        <v>25.08806636780475</v>
      </c>
      <c r="O322">
        <v>27.288116856439032</v>
      </c>
      <c r="P322">
        <v>45.35232321965691</v>
      </c>
      <c r="Q322">
        <v>43.634554685295761</v>
      </c>
      <c r="R322">
        <v>24.442768823103336</v>
      </c>
      <c r="S322">
        <v>3.577763221504858</v>
      </c>
      <c r="T322">
        <v>24.924555790765858</v>
      </c>
    </row>
    <row r="323" spans="2:20" x14ac:dyDescent="0.25">
      <c r="B323">
        <v>0.17130088104900909</v>
      </c>
      <c r="C323">
        <v>46.375154042956467</v>
      </c>
      <c r="D323">
        <v>20.126745607112483</v>
      </c>
      <c r="E323">
        <v>24.479833369411626</v>
      </c>
      <c r="F323">
        <v>36.540778984364749</v>
      </c>
      <c r="G323">
        <v>35.501042293420511</v>
      </c>
      <c r="H323">
        <v>35.263607340881933</v>
      </c>
      <c r="I323">
        <v>32.922324851240951</v>
      </c>
      <c r="J323">
        <v>32.069740764666676</v>
      </c>
      <c r="K323">
        <v>42.764370098536361</v>
      </c>
      <c r="L323">
        <v>35.785521070008372</v>
      </c>
      <c r="M323">
        <v>35.751772239712146</v>
      </c>
      <c r="N323">
        <v>36.886107924668522</v>
      </c>
      <c r="O323">
        <v>37.518131473852328</v>
      </c>
      <c r="P323">
        <v>37.930958074748546</v>
      </c>
      <c r="Q323">
        <v>38.556675024331547</v>
      </c>
      <c r="R323">
        <v>0</v>
      </c>
      <c r="S323">
        <v>4.4679701442165927</v>
      </c>
      <c r="T323">
        <v>27.336382091302518</v>
      </c>
    </row>
    <row r="324" spans="2:20" x14ac:dyDescent="0.25">
      <c r="B324">
        <v>2.8898501999641431</v>
      </c>
      <c r="C324">
        <v>47.18692254029903</v>
      </c>
      <c r="D324">
        <v>23.349208575115689</v>
      </c>
      <c r="E324">
        <v>30.267453150877515</v>
      </c>
      <c r="F324">
        <v>32.149583474601087</v>
      </c>
      <c r="G324">
        <v>28.187222530891042</v>
      </c>
      <c r="H324">
        <v>26.992230421176139</v>
      </c>
      <c r="I324">
        <v>28.578630374313708</v>
      </c>
      <c r="J324">
        <v>19.7005064338219</v>
      </c>
      <c r="K324">
        <v>41.028062433544982</v>
      </c>
      <c r="L324">
        <v>31.909946019444362</v>
      </c>
      <c r="M324">
        <v>30.843648098609926</v>
      </c>
      <c r="N324">
        <v>49.354132681046096</v>
      </c>
      <c r="O324">
        <v>44.764986660181663</v>
      </c>
      <c r="P324">
        <v>30.870984519420396</v>
      </c>
      <c r="Q324">
        <v>33.227064476676176</v>
      </c>
      <c r="R324">
        <v>4.8057072766357036</v>
      </c>
      <c r="S324">
        <v>0</v>
      </c>
      <c r="T324">
        <v>13.598626788627339</v>
      </c>
    </row>
    <row r="325" spans="2:20" x14ac:dyDescent="0.25">
      <c r="B325">
        <v>0</v>
      </c>
      <c r="C325">
        <v>42.055171325813582</v>
      </c>
      <c r="D325">
        <v>18.477040478104499</v>
      </c>
      <c r="E325">
        <v>21.275046026452831</v>
      </c>
      <c r="F325">
        <v>29.253859592886165</v>
      </c>
      <c r="G325">
        <v>28.780756327483459</v>
      </c>
      <c r="H325">
        <v>25.270158915034415</v>
      </c>
      <c r="I325">
        <v>26.442595740895825</v>
      </c>
      <c r="J325">
        <v>22.248776124312542</v>
      </c>
      <c r="K325">
        <v>32.459348194940695</v>
      </c>
      <c r="L325">
        <v>27.849822019860603</v>
      </c>
      <c r="M325">
        <v>23.034372571758471</v>
      </c>
      <c r="N325">
        <v>36.086249460856955</v>
      </c>
      <c r="O325">
        <v>36.823008359444358</v>
      </c>
      <c r="P325">
        <v>24.751238980084015</v>
      </c>
      <c r="Q325">
        <v>26.691314804154715</v>
      </c>
      <c r="R325">
        <v>26.955306090596171</v>
      </c>
      <c r="S325">
        <v>0.49139636789610858</v>
      </c>
      <c r="T325">
        <v>26.316222289725822</v>
      </c>
    </row>
    <row r="326" spans="2:20" x14ac:dyDescent="0.25">
      <c r="B326">
        <v>0</v>
      </c>
      <c r="C326">
        <v>44.419475655430709</v>
      </c>
      <c r="D326">
        <v>17.790433191387478</v>
      </c>
      <c r="E326">
        <v>24.167735536059379</v>
      </c>
      <c r="F326">
        <v>30.77095411557471</v>
      </c>
      <c r="G326">
        <v>28.241239546457344</v>
      </c>
      <c r="H326">
        <v>32.39991107006653</v>
      </c>
      <c r="I326">
        <v>32.721940040702549</v>
      </c>
      <c r="J326">
        <v>29.597763070134935</v>
      </c>
      <c r="K326">
        <v>38.908727104817608</v>
      </c>
      <c r="L326">
        <v>32.224787508764727</v>
      </c>
      <c r="M326">
        <v>31.396199955535032</v>
      </c>
      <c r="N326">
        <v>39.742103192926649</v>
      </c>
      <c r="O326">
        <v>37.308672378704699</v>
      </c>
      <c r="P326">
        <v>34.17115591811605</v>
      </c>
      <c r="Q326">
        <v>34.14362184255981</v>
      </c>
      <c r="R326">
        <v>3.8298017888598155</v>
      </c>
      <c r="S326">
        <v>2.5433960973440732</v>
      </c>
      <c r="T326">
        <v>31.623655362303971</v>
      </c>
    </row>
    <row r="327" spans="2:20" x14ac:dyDescent="0.25">
      <c r="B327">
        <v>0.29416010665851444</v>
      </c>
      <c r="C327">
        <v>41.462987966949449</v>
      </c>
      <c r="D327">
        <v>19.225027386441802</v>
      </c>
      <c r="E327">
        <v>24.32476498611571</v>
      </c>
      <c r="F327">
        <v>27.322922239489127</v>
      </c>
      <c r="G327">
        <v>26.791158212960369</v>
      </c>
      <c r="H327">
        <v>23.284165116891277</v>
      </c>
      <c r="I327">
        <v>27.238172878506102</v>
      </c>
      <c r="J327">
        <v>24.437198006097198</v>
      </c>
      <c r="K327">
        <v>30.024711487020099</v>
      </c>
      <c r="L327">
        <v>28.841277524435498</v>
      </c>
      <c r="M327">
        <v>22.288062908142901</v>
      </c>
      <c r="N327">
        <v>36.488760943961815</v>
      </c>
      <c r="O327">
        <v>34.891770480387912</v>
      </c>
      <c r="P327">
        <v>26.422439049244645</v>
      </c>
      <c r="Q327">
        <v>27.507876255742659</v>
      </c>
      <c r="R327">
        <v>1.1134605422940071</v>
      </c>
      <c r="S327">
        <v>0</v>
      </c>
      <c r="T327">
        <v>19.037016279010523</v>
      </c>
    </row>
    <row r="328" spans="2:20" x14ac:dyDescent="0.25">
      <c r="B328">
        <v>0</v>
      </c>
      <c r="C328">
        <v>40.112092775346049</v>
      </c>
      <c r="D328">
        <v>17.277308481255957</v>
      </c>
      <c r="E328">
        <v>21.394537496163974</v>
      </c>
      <c r="F328">
        <v>28.976305460888668</v>
      </c>
      <c r="G328">
        <v>29.50898841923344</v>
      </c>
      <c r="H328">
        <v>29.700709059486702</v>
      </c>
      <c r="I328">
        <v>28.887955679744159</v>
      </c>
      <c r="J328">
        <v>22.049327281830958</v>
      </c>
      <c r="K328">
        <v>24.834687383909678</v>
      </c>
      <c r="L328">
        <v>29.155750811622759</v>
      </c>
      <c r="M328">
        <v>28.134155993087074</v>
      </c>
      <c r="N328">
        <v>24.449307899794874</v>
      </c>
      <c r="O328">
        <v>25.841422641448485</v>
      </c>
      <c r="P328">
        <v>33.082874355951091</v>
      </c>
      <c r="Q328">
        <v>35.793290585175974</v>
      </c>
      <c r="R328">
        <v>19.59426937799816</v>
      </c>
      <c r="S328">
        <v>0.79014100431250311</v>
      </c>
      <c r="T328">
        <v>24.712096005685396</v>
      </c>
    </row>
    <row r="329" spans="2:20" x14ac:dyDescent="0.25">
      <c r="B329">
        <v>0</v>
      </c>
      <c r="C329">
        <v>53.46327242896016</v>
      </c>
      <c r="D329">
        <v>23.999179640433471</v>
      </c>
      <c r="E329">
        <v>27.826669743015042</v>
      </c>
      <c r="F329">
        <v>39.978612054158383</v>
      </c>
      <c r="G329">
        <v>36.028800480496322</v>
      </c>
      <c r="H329">
        <v>37.44685058835163</v>
      </c>
      <c r="I329">
        <v>37.515885310802744</v>
      </c>
      <c r="J329">
        <v>28.798649336570826</v>
      </c>
      <c r="K329">
        <v>46.073261039146537</v>
      </c>
      <c r="L329">
        <v>37.964885680697016</v>
      </c>
      <c r="M329">
        <v>43.170323492680858</v>
      </c>
      <c r="N329">
        <v>50.153451186774632</v>
      </c>
      <c r="O329">
        <v>50.536529805787197</v>
      </c>
      <c r="P329">
        <v>36.641506531746813</v>
      </c>
      <c r="Q329">
        <v>35.87864538126577</v>
      </c>
      <c r="R329">
        <v>0.34590607615427155</v>
      </c>
      <c r="S329">
        <v>1.8155948888669151</v>
      </c>
      <c r="T329">
        <v>33.164134172736958</v>
      </c>
    </row>
    <row r="330" spans="2:20" x14ac:dyDescent="0.25">
      <c r="B330">
        <v>0</v>
      </c>
      <c r="C330">
        <v>55.711655690219196</v>
      </c>
      <c r="D330">
        <v>23.167629807900159</v>
      </c>
      <c r="E330">
        <v>27.13896614834777</v>
      </c>
      <c r="F330">
        <v>40.166412070729635</v>
      </c>
      <c r="G330">
        <v>35.560987736161749</v>
      </c>
      <c r="H330">
        <v>36.981921286622182</v>
      </c>
      <c r="I330">
        <v>34.865472467611077</v>
      </c>
      <c r="J330">
        <v>33.626118660921442</v>
      </c>
      <c r="K330">
        <v>47.851846781282873</v>
      </c>
      <c r="L330">
        <v>36.705588621002718</v>
      </c>
      <c r="M330">
        <v>45.908691328846679</v>
      </c>
      <c r="N330">
        <v>51.617284662276084</v>
      </c>
      <c r="O330">
        <v>49.355824242336901</v>
      </c>
      <c r="P330">
        <v>39.912596734446829</v>
      </c>
      <c r="Q330">
        <v>41.240578749405543</v>
      </c>
      <c r="R330">
        <v>10.657902321626723</v>
      </c>
      <c r="S330">
        <v>0.99832831347004647</v>
      </c>
      <c r="T330">
        <v>33.654580565202977</v>
      </c>
    </row>
    <row r="331" spans="2:20" x14ac:dyDescent="0.25">
      <c r="B331">
        <v>0.84458969825212327</v>
      </c>
      <c r="C331">
        <v>50.144569407808923</v>
      </c>
      <c r="D331">
        <v>22.792870807849503</v>
      </c>
      <c r="E331">
        <v>27.60623496333227</v>
      </c>
      <c r="F331">
        <v>36.806320473057191</v>
      </c>
      <c r="G331">
        <v>35.848684019826663</v>
      </c>
      <c r="H331">
        <v>31.60290877996464</v>
      </c>
      <c r="I331">
        <v>32.496775268848374</v>
      </c>
      <c r="J331">
        <v>24.477702252239194</v>
      </c>
      <c r="K331">
        <v>41.239601147859354</v>
      </c>
      <c r="L331">
        <v>35.400663787356159</v>
      </c>
      <c r="M331">
        <v>36.661932229919707</v>
      </c>
      <c r="N331">
        <v>43.784421287573558</v>
      </c>
      <c r="O331">
        <v>41.966977303689958</v>
      </c>
      <c r="P331">
        <v>34.443570828139947</v>
      </c>
      <c r="Q331">
        <v>31.649830429867531</v>
      </c>
      <c r="R331">
        <v>0.64240992492536009</v>
      </c>
      <c r="S331">
        <v>0</v>
      </c>
      <c r="T331">
        <v>29.215883069074465</v>
      </c>
    </row>
    <row r="332" spans="2:20" x14ac:dyDescent="0.25">
      <c r="B332">
        <v>0</v>
      </c>
      <c r="C332">
        <v>43.445575595763223</v>
      </c>
      <c r="D332">
        <v>18.579652518427189</v>
      </c>
      <c r="E332">
        <v>21.953004629389376</v>
      </c>
      <c r="F332">
        <v>32.56266317837018</v>
      </c>
      <c r="G332">
        <v>30.36052689501647</v>
      </c>
      <c r="H332">
        <v>31.221983425819715</v>
      </c>
      <c r="I332">
        <v>31.113182933354327</v>
      </c>
      <c r="J332">
        <v>21.495255189049804</v>
      </c>
      <c r="K332">
        <v>40.273361237319286</v>
      </c>
      <c r="L332">
        <v>30.360705843194868</v>
      </c>
      <c r="M332">
        <v>30.708581101998671</v>
      </c>
      <c r="N332">
        <v>29.393311990780589</v>
      </c>
      <c r="O332">
        <v>30.415285037605962</v>
      </c>
      <c r="P332">
        <v>35.407760266704365</v>
      </c>
      <c r="Q332">
        <v>32.782411541441711</v>
      </c>
      <c r="R332">
        <v>10.697522104573737</v>
      </c>
      <c r="S332">
        <v>4.3980093804635114</v>
      </c>
      <c r="T332">
        <v>25.585652650848839</v>
      </c>
    </row>
    <row r="333" spans="2:20" x14ac:dyDescent="0.25">
      <c r="B333">
        <v>2.6870387966027036</v>
      </c>
      <c r="C333">
        <v>51.656236689492488</v>
      </c>
      <c r="D333">
        <v>24.63513282293794</v>
      </c>
      <c r="E333">
        <v>29.908187077021648</v>
      </c>
      <c r="F333">
        <v>36.708240956135846</v>
      </c>
      <c r="G333">
        <v>34.84831937208989</v>
      </c>
      <c r="H333">
        <v>33.34352667926273</v>
      </c>
      <c r="I333">
        <v>32.627080079653723</v>
      </c>
      <c r="J333">
        <v>24.211380870730171</v>
      </c>
      <c r="K333">
        <v>46.581224584894187</v>
      </c>
      <c r="L333">
        <v>31.138123477824013</v>
      </c>
      <c r="M333">
        <v>34.465340803599709</v>
      </c>
      <c r="N333">
        <v>48.755865724510265</v>
      </c>
      <c r="O333">
        <v>44.664511502098733</v>
      </c>
      <c r="P333">
        <v>34.811914565199189</v>
      </c>
      <c r="Q333">
        <v>40.826534735646497</v>
      </c>
      <c r="R333">
        <v>1.6334836851857919</v>
      </c>
      <c r="S333">
        <v>0</v>
      </c>
      <c r="T333">
        <v>26.702015734157534</v>
      </c>
    </row>
    <row r="334" spans="2:20" x14ac:dyDescent="0.25">
      <c r="B334">
        <v>0</v>
      </c>
      <c r="C334">
        <v>43.309061881324816</v>
      </c>
      <c r="D334">
        <v>20.229371078760334</v>
      </c>
      <c r="E334">
        <v>22.136836098248338</v>
      </c>
      <c r="F334">
        <v>32.976987584240234</v>
      </c>
      <c r="G334">
        <v>30.30891293906588</v>
      </c>
      <c r="H334">
        <v>29.177119122010488</v>
      </c>
      <c r="I334">
        <v>28.015034800609829</v>
      </c>
      <c r="J334">
        <v>23.185623892346545</v>
      </c>
      <c r="K334">
        <v>33.311187237154563</v>
      </c>
      <c r="L334">
        <v>27.160206644832957</v>
      </c>
      <c r="M334">
        <v>26.30822345355261</v>
      </c>
      <c r="N334">
        <v>38.867402898851473</v>
      </c>
      <c r="O334">
        <v>35.46633151869225</v>
      </c>
      <c r="P334">
        <v>37.209792702498717</v>
      </c>
      <c r="Q334">
        <v>35.185516787800793</v>
      </c>
      <c r="R334">
        <v>23.956943972608013</v>
      </c>
      <c r="S334">
        <v>2.0744811705188044</v>
      </c>
      <c r="T334">
        <v>25.398838919783717</v>
      </c>
    </row>
    <row r="335" spans="2:20" x14ac:dyDescent="0.25">
      <c r="B335">
        <v>0</v>
      </c>
      <c r="C335">
        <v>48.508673450264425</v>
      </c>
      <c r="D335">
        <v>24.14804925455983</v>
      </c>
      <c r="E335">
        <v>26.44639309765061</v>
      </c>
      <c r="F335">
        <v>35.504298797193513</v>
      </c>
      <c r="G335">
        <v>36.269996947916461</v>
      </c>
      <c r="H335">
        <v>29.252525108295419</v>
      </c>
      <c r="I335">
        <v>31.841441582942604</v>
      </c>
      <c r="J335">
        <v>24.714558795444365</v>
      </c>
      <c r="K335">
        <v>45.682194216033963</v>
      </c>
      <c r="L335">
        <v>33.285023551018881</v>
      </c>
      <c r="M335">
        <v>34.453739516271533</v>
      </c>
      <c r="N335">
        <v>43.943577505965841</v>
      </c>
      <c r="O335">
        <v>40.60841768209427</v>
      </c>
      <c r="P335">
        <v>33.097614912730045</v>
      </c>
      <c r="Q335">
        <v>33.2055979852679</v>
      </c>
      <c r="R335">
        <v>0.4761964256710568</v>
      </c>
      <c r="S335">
        <v>2.8148777470982895</v>
      </c>
      <c r="T335">
        <v>25.150774711613806</v>
      </c>
    </row>
    <row r="336" spans="2:20" x14ac:dyDescent="0.25">
      <c r="B336">
        <v>0</v>
      </c>
      <c r="C336">
        <v>43.136346747965412</v>
      </c>
      <c r="D336">
        <v>18.075737448488457</v>
      </c>
      <c r="E336">
        <v>22.352064957560767</v>
      </c>
      <c r="F336">
        <v>29.651986407230023</v>
      </c>
      <c r="G336">
        <v>33.358951259774258</v>
      </c>
      <c r="H336">
        <v>26.525581450585396</v>
      </c>
      <c r="I336">
        <v>25.910581560861239</v>
      </c>
      <c r="J336">
        <v>17.280903108251859</v>
      </c>
      <c r="K336">
        <v>36.419699676467644</v>
      </c>
      <c r="L336">
        <v>23.825689520910846</v>
      </c>
      <c r="M336">
        <v>33.157740261370712</v>
      </c>
      <c r="N336">
        <v>42.194251744478997</v>
      </c>
      <c r="O336">
        <v>41.707511142101453</v>
      </c>
      <c r="P336">
        <v>27.502964723606325</v>
      </c>
      <c r="Q336">
        <v>24.234897723397651</v>
      </c>
      <c r="R336">
        <v>1.0572908448995726</v>
      </c>
      <c r="S336">
        <v>1.4281569852959888</v>
      </c>
      <c r="T336">
        <v>18.77183249608521</v>
      </c>
    </row>
    <row r="337" spans="2:20" x14ac:dyDescent="0.25">
      <c r="B337">
        <v>0</v>
      </c>
      <c r="C337">
        <v>46.056711736532023</v>
      </c>
      <c r="D337">
        <v>21.938032467257237</v>
      </c>
      <c r="E337">
        <v>27.71686517187301</v>
      </c>
      <c r="F337">
        <v>32.014241512312971</v>
      </c>
      <c r="G337">
        <v>34.376128512694443</v>
      </c>
      <c r="H337">
        <v>32.329758826770657</v>
      </c>
      <c r="I337">
        <v>31.570041961598776</v>
      </c>
      <c r="J337">
        <v>25.553003009367188</v>
      </c>
      <c r="K337">
        <v>33.351756877039804</v>
      </c>
      <c r="L337">
        <v>28.876022549061165</v>
      </c>
      <c r="M337">
        <v>35.638028228711903</v>
      </c>
      <c r="N337">
        <v>39.662103166193361</v>
      </c>
      <c r="O337">
        <v>40.762938159623616</v>
      </c>
      <c r="P337">
        <v>34.286779977111856</v>
      </c>
      <c r="Q337">
        <v>38.578730979527826</v>
      </c>
      <c r="R337">
        <v>23.218581782732166</v>
      </c>
      <c r="S337">
        <v>3.3197982452422328</v>
      </c>
      <c r="T337">
        <v>23.913364133429408</v>
      </c>
    </row>
    <row r="338" spans="2:20" x14ac:dyDescent="0.25">
      <c r="B338">
        <v>0</v>
      </c>
      <c r="C338">
        <v>50.005951631350776</v>
      </c>
      <c r="D338">
        <v>24.499329794556587</v>
      </c>
      <c r="E338">
        <v>28.231778951236304</v>
      </c>
      <c r="F338">
        <v>39.32820745489267</v>
      </c>
      <c r="G338">
        <v>38.212578470965525</v>
      </c>
      <c r="H338">
        <v>39.002679096663115</v>
      </c>
      <c r="I338">
        <v>37.564626953472043</v>
      </c>
      <c r="J338">
        <v>33.26151123133215</v>
      </c>
      <c r="K338">
        <v>35.239867994541754</v>
      </c>
      <c r="L338">
        <v>36.906497283813458</v>
      </c>
      <c r="M338">
        <v>37.40384665147419</v>
      </c>
      <c r="N338">
        <v>33.312919525318584</v>
      </c>
      <c r="O338">
        <v>36.791259899978087</v>
      </c>
      <c r="P338">
        <v>44.124704790459454</v>
      </c>
      <c r="Q338">
        <v>41.243252661414282</v>
      </c>
      <c r="R338">
        <v>24.80122413843667</v>
      </c>
      <c r="S338">
        <v>7.0869265948215627</v>
      </c>
      <c r="T338">
        <v>31.566072596101595</v>
      </c>
    </row>
    <row r="339" spans="2:20" x14ac:dyDescent="0.25">
      <c r="B339">
        <v>0</v>
      </c>
      <c r="C339">
        <v>37.988807454215689</v>
      </c>
      <c r="D339">
        <v>18.293920675183475</v>
      </c>
      <c r="E339">
        <v>21.806980570651501</v>
      </c>
      <c r="F339">
        <v>29.305260100439153</v>
      </c>
      <c r="G339">
        <v>30.404050572747423</v>
      </c>
      <c r="H339">
        <v>26.291425374501394</v>
      </c>
      <c r="I339">
        <v>28.92419864045721</v>
      </c>
      <c r="J339">
        <v>17.364124111502974</v>
      </c>
      <c r="K339">
        <v>33.019165295516544</v>
      </c>
      <c r="L339">
        <v>22.832166274162908</v>
      </c>
      <c r="M339">
        <v>18.246886237723601</v>
      </c>
      <c r="N339">
        <v>33.928992852415831</v>
      </c>
      <c r="O339">
        <v>35.198592597604708</v>
      </c>
      <c r="P339">
        <v>26.605813456470038</v>
      </c>
      <c r="Q339">
        <v>28.892182216361711</v>
      </c>
      <c r="R339">
        <v>0.8202145760546854</v>
      </c>
      <c r="S339">
        <v>3.8929661236527107</v>
      </c>
      <c r="T339">
        <v>24.612873573082439</v>
      </c>
    </row>
    <row r="340" spans="2:20" x14ac:dyDescent="0.25">
      <c r="B340">
        <v>0</v>
      </c>
      <c r="C340">
        <v>35.831592534094192</v>
      </c>
      <c r="D340">
        <v>17.239393476210108</v>
      </c>
      <c r="E340">
        <v>20.599020211798528</v>
      </c>
      <c r="F340">
        <v>29.092576552708003</v>
      </c>
      <c r="G340">
        <v>26.123104999143109</v>
      </c>
      <c r="H340">
        <v>27.52963990544874</v>
      </c>
      <c r="I340">
        <v>24.940133489580678</v>
      </c>
      <c r="J340">
        <v>27.231503911587467</v>
      </c>
      <c r="K340">
        <v>29.133645519236794</v>
      </c>
      <c r="L340">
        <v>23.252600391235944</v>
      </c>
      <c r="M340">
        <v>26.459067672701952</v>
      </c>
      <c r="N340">
        <v>28.592801196867022</v>
      </c>
      <c r="O340">
        <v>24.650026015491953</v>
      </c>
      <c r="P340">
        <v>33.621896861311953</v>
      </c>
      <c r="Q340">
        <v>33.135862625850912</v>
      </c>
      <c r="R340">
        <v>15.353772091938902</v>
      </c>
      <c r="S340">
        <v>1.6947896450622286</v>
      </c>
      <c r="T340">
        <v>18.309656919734874</v>
      </c>
    </row>
    <row r="341" spans="2:20" x14ac:dyDescent="0.25">
      <c r="B341">
        <v>0</v>
      </c>
      <c r="C341">
        <v>52.0104618425948</v>
      </c>
      <c r="D341">
        <v>24.89018952371962</v>
      </c>
      <c r="E341">
        <v>27.987835238936121</v>
      </c>
      <c r="F341">
        <v>44.189068374027528</v>
      </c>
      <c r="G341">
        <v>36.388776286490121</v>
      </c>
      <c r="H341">
        <v>34.080581361557357</v>
      </c>
      <c r="I341">
        <v>36.93241449775936</v>
      </c>
      <c r="J341">
        <v>25.454929116018725</v>
      </c>
      <c r="K341">
        <v>42.616645287635883</v>
      </c>
      <c r="L341">
        <v>36.750276261501639</v>
      </c>
      <c r="M341">
        <v>37.409231669100727</v>
      </c>
      <c r="N341">
        <v>54.154843414795771</v>
      </c>
      <c r="O341">
        <v>52.911712932370072</v>
      </c>
      <c r="P341">
        <v>35.638566660928575</v>
      </c>
      <c r="Q341">
        <v>33.888447734285485</v>
      </c>
      <c r="R341">
        <v>0.63692852740125394</v>
      </c>
      <c r="S341">
        <v>5.0998706152163171</v>
      </c>
      <c r="T341">
        <v>26.17959496454413</v>
      </c>
    </row>
    <row r="342" spans="2:20" x14ac:dyDescent="0.25">
      <c r="B342">
        <v>0</v>
      </c>
      <c r="C342">
        <v>47.954010885901823</v>
      </c>
      <c r="D342">
        <v>20.63566194264947</v>
      </c>
      <c r="E342">
        <v>25.869725814532085</v>
      </c>
      <c r="F342">
        <v>38.552905313033364</v>
      </c>
      <c r="G342">
        <v>37.584552548676626</v>
      </c>
      <c r="H342">
        <v>34.471286523389402</v>
      </c>
      <c r="I342">
        <v>36.163781025244759</v>
      </c>
      <c r="J342">
        <v>23.393310519924938</v>
      </c>
      <c r="K342">
        <v>40.314519347525199</v>
      </c>
      <c r="L342">
        <v>32.720541408034507</v>
      </c>
      <c r="M342">
        <v>30.390856521776051</v>
      </c>
      <c r="N342">
        <v>40.432379189416388</v>
      </c>
      <c r="O342">
        <v>38.789983611707861</v>
      </c>
      <c r="P342">
        <v>30.48001562407126</v>
      </c>
      <c r="Q342">
        <v>33.925293163619692</v>
      </c>
      <c r="R342">
        <v>24.774512384623876</v>
      </c>
      <c r="S342">
        <v>4.1592296653561691</v>
      </c>
      <c r="T342">
        <v>29.297511187344504</v>
      </c>
    </row>
    <row r="343" spans="2:20" x14ac:dyDescent="0.25">
      <c r="B343">
        <v>1.9049369630608173</v>
      </c>
      <c r="C343">
        <v>47.14448420340171</v>
      </c>
      <c r="D343">
        <v>22.935688407353137</v>
      </c>
      <c r="E343">
        <v>26.47362480867314</v>
      </c>
      <c r="F343">
        <v>36.566578311307481</v>
      </c>
      <c r="G343">
        <v>30.562823065386972</v>
      </c>
      <c r="H343">
        <v>29.648577009168232</v>
      </c>
      <c r="I343">
        <v>27.424117749120025</v>
      </c>
      <c r="J343">
        <v>19.992303979083314</v>
      </c>
      <c r="K343">
        <v>40.257060841511787</v>
      </c>
      <c r="L343">
        <v>25.987126343582666</v>
      </c>
      <c r="M343">
        <v>34.60701334263269</v>
      </c>
      <c r="N343">
        <v>41.680996497279764</v>
      </c>
      <c r="O343">
        <v>40.877037169376024</v>
      </c>
      <c r="P343">
        <v>24.14094025448405</v>
      </c>
      <c r="Q343">
        <v>22.139287671421133</v>
      </c>
      <c r="R343">
        <v>0.92352251000225039</v>
      </c>
      <c r="S343">
        <v>0</v>
      </c>
      <c r="T343">
        <v>23.268266454109899</v>
      </c>
    </row>
    <row r="344" spans="2:20" x14ac:dyDescent="0.25">
      <c r="B344">
        <v>0</v>
      </c>
      <c r="C344">
        <v>47.634217491927551</v>
      </c>
      <c r="D344">
        <v>21.8366731800607</v>
      </c>
      <c r="E344">
        <v>25.694300087307198</v>
      </c>
      <c r="F344">
        <v>33.561475353039818</v>
      </c>
      <c r="G344">
        <v>29.515029310273142</v>
      </c>
      <c r="H344">
        <v>32.064087639795453</v>
      </c>
      <c r="I344">
        <v>35.002910239886916</v>
      </c>
      <c r="J344">
        <v>27.452050333291762</v>
      </c>
      <c r="K344">
        <v>33.976877451184187</v>
      </c>
      <c r="L344">
        <v>30.928747626768665</v>
      </c>
      <c r="M344">
        <v>35.355257140481442</v>
      </c>
      <c r="N344">
        <v>33.269065535830592</v>
      </c>
      <c r="O344">
        <v>36.211006250086612</v>
      </c>
      <c r="P344">
        <v>36.595053978020758</v>
      </c>
      <c r="Q344">
        <v>33.630073864659984</v>
      </c>
      <c r="R344">
        <v>26.523891683643065</v>
      </c>
      <c r="S344">
        <v>2.5693260715919011</v>
      </c>
      <c r="T344">
        <v>24.39404648068848</v>
      </c>
    </row>
    <row r="345" spans="2:20" x14ac:dyDescent="0.25">
      <c r="B345">
        <v>0</v>
      </c>
      <c r="C345">
        <v>56.229547036263753</v>
      </c>
      <c r="D345">
        <v>28.144758858632073</v>
      </c>
      <c r="E345">
        <v>27.848422252824545</v>
      </c>
      <c r="F345">
        <v>42.656553092562156</v>
      </c>
      <c r="G345">
        <v>40.009698961988953</v>
      </c>
      <c r="H345">
        <v>39.592125331319508</v>
      </c>
      <c r="I345">
        <v>38.580582826173867</v>
      </c>
      <c r="J345">
        <v>26.231064812758209</v>
      </c>
      <c r="K345">
        <v>52.260376408570629</v>
      </c>
      <c r="L345">
        <v>40.389698369685931</v>
      </c>
      <c r="M345">
        <v>47.702234463151349</v>
      </c>
      <c r="N345">
        <v>47.280773843898537</v>
      </c>
      <c r="O345">
        <v>51.049672012201441</v>
      </c>
      <c r="P345">
        <v>41.423452238165041</v>
      </c>
      <c r="Q345">
        <v>43.052655738675902</v>
      </c>
      <c r="R345">
        <v>0.80386625797758127</v>
      </c>
      <c r="S345">
        <v>2.8319488250188796</v>
      </c>
      <c r="T345">
        <v>32.056920320435935</v>
      </c>
    </row>
    <row r="346" spans="2:20" x14ac:dyDescent="0.25">
      <c r="B346">
        <v>0</v>
      </c>
      <c r="C346">
        <v>42.117682430400954</v>
      </c>
      <c r="D346">
        <v>19.566612728323037</v>
      </c>
      <c r="E346">
        <v>22.693797991331579</v>
      </c>
      <c r="F346">
        <v>27.659729002050561</v>
      </c>
      <c r="G346">
        <v>28.327427141008794</v>
      </c>
      <c r="H346">
        <v>21.360259714813676</v>
      </c>
      <c r="I346">
        <v>22.731126928520997</v>
      </c>
      <c r="J346">
        <v>23.489022589918822</v>
      </c>
      <c r="K346">
        <v>35.700990145836222</v>
      </c>
      <c r="L346">
        <v>33.778972153626313</v>
      </c>
      <c r="M346">
        <v>35.301688754362083</v>
      </c>
      <c r="N346">
        <v>42.168524105034507</v>
      </c>
      <c r="O346">
        <v>41.581395663086916</v>
      </c>
      <c r="P346">
        <v>32.092920339034578</v>
      </c>
      <c r="Q346">
        <v>26.934095001300602</v>
      </c>
      <c r="R346">
        <v>8.6782178050584928</v>
      </c>
      <c r="S346">
        <v>1.6843627224112128</v>
      </c>
      <c r="T346">
        <v>21.13881972994794</v>
      </c>
    </row>
    <row r="347" spans="2:20" x14ac:dyDescent="0.25">
      <c r="B347">
        <v>0</v>
      </c>
      <c r="C347">
        <v>41.801574792665612</v>
      </c>
      <c r="D347">
        <v>19.330571648739017</v>
      </c>
      <c r="E347">
        <v>23.893176397749155</v>
      </c>
      <c r="F347">
        <v>27.069723936948375</v>
      </c>
      <c r="G347">
        <v>30.454978937855437</v>
      </c>
      <c r="H347">
        <v>31.59754410900721</v>
      </c>
      <c r="I347">
        <v>29.067090960836563</v>
      </c>
      <c r="J347">
        <v>24.961512280287131</v>
      </c>
      <c r="K347">
        <v>34.217871283750611</v>
      </c>
      <c r="L347">
        <v>27.47515565682102</v>
      </c>
      <c r="M347">
        <v>35.223461781070199</v>
      </c>
      <c r="N347">
        <v>34.325553682255375</v>
      </c>
      <c r="O347">
        <v>38.21676616609053</v>
      </c>
      <c r="P347">
        <v>37.107654104829727</v>
      </c>
      <c r="Q347">
        <v>32.950647509074784</v>
      </c>
      <c r="R347">
        <v>18.115275089416336</v>
      </c>
      <c r="S347">
        <v>2.7181900036781776</v>
      </c>
      <c r="T347">
        <v>28.987535803981419</v>
      </c>
    </row>
    <row r="348" spans="2:20" x14ac:dyDescent="0.25">
      <c r="B348">
        <v>0</v>
      </c>
      <c r="C348">
        <v>45.848686735521042</v>
      </c>
      <c r="D348">
        <v>22.613345541475269</v>
      </c>
      <c r="E348">
        <v>26.167188438522427</v>
      </c>
      <c r="F348">
        <v>35.039145797226659</v>
      </c>
      <c r="G348">
        <v>32.775763166635976</v>
      </c>
      <c r="H348">
        <v>31.281872113976316</v>
      </c>
      <c r="I348">
        <v>30.803930241483702</v>
      </c>
      <c r="J348">
        <v>27.79188101192187</v>
      </c>
      <c r="K348">
        <v>41.426046369139101</v>
      </c>
      <c r="L348">
        <v>29.71965447745653</v>
      </c>
      <c r="M348">
        <v>34.803703059895049</v>
      </c>
      <c r="N348">
        <v>42.61565177881463</v>
      </c>
      <c r="O348">
        <v>37.277917089046575</v>
      </c>
      <c r="P348">
        <v>29.481802238427079</v>
      </c>
      <c r="Q348">
        <v>36.569179375353897</v>
      </c>
      <c r="R348">
        <v>2.8585295499567152</v>
      </c>
      <c r="S348">
        <v>0.60444071162911572</v>
      </c>
      <c r="T348">
        <v>25.10012340090838</v>
      </c>
    </row>
    <row r="349" spans="2:20" x14ac:dyDescent="0.25">
      <c r="B349">
        <v>2.0896753147681286</v>
      </c>
      <c r="C349">
        <v>47.489301879527176</v>
      </c>
      <c r="D349">
        <v>20.538938252410254</v>
      </c>
      <c r="E349">
        <v>26.255258244273143</v>
      </c>
      <c r="F349">
        <v>31.61703271554261</v>
      </c>
      <c r="G349">
        <v>30.942270108470588</v>
      </c>
      <c r="H349">
        <v>33.369780806591059</v>
      </c>
      <c r="I349">
        <v>36.927405351603085</v>
      </c>
      <c r="J349">
        <v>23.059989392695492</v>
      </c>
      <c r="K349">
        <v>38.900291337610163</v>
      </c>
      <c r="L349">
        <v>26.821041695425059</v>
      </c>
      <c r="M349">
        <v>29.954192428128245</v>
      </c>
      <c r="N349">
        <v>45.713486533808968</v>
      </c>
      <c r="O349">
        <v>44.591546123611423</v>
      </c>
      <c r="P349">
        <v>28.33022137299206</v>
      </c>
      <c r="Q349">
        <v>32.872472591742287</v>
      </c>
      <c r="R349">
        <v>2.7248421618558427</v>
      </c>
      <c r="S349">
        <v>0</v>
      </c>
      <c r="T349">
        <v>26.07471610929883</v>
      </c>
    </row>
    <row r="350" spans="2:20" x14ac:dyDescent="0.25">
      <c r="B350">
        <v>0</v>
      </c>
      <c r="C350">
        <v>47.215071478099986</v>
      </c>
      <c r="D350">
        <v>19.555406388477639</v>
      </c>
      <c r="E350">
        <v>25.139744753928273</v>
      </c>
      <c r="F350">
        <v>32.902414632608867</v>
      </c>
      <c r="G350">
        <v>33.990387809793802</v>
      </c>
      <c r="H350">
        <v>28.824304087310441</v>
      </c>
      <c r="I350">
        <v>30.226607128558356</v>
      </c>
      <c r="J350">
        <v>24.865962590486966</v>
      </c>
      <c r="K350">
        <v>44.731609999267413</v>
      </c>
      <c r="L350">
        <v>29.076619821010862</v>
      </c>
      <c r="M350">
        <v>33.228159185502321</v>
      </c>
      <c r="N350">
        <v>45.462831558377616</v>
      </c>
      <c r="O350">
        <v>41.354225053367927</v>
      </c>
      <c r="P350">
        <v>31.858055788865734</v>
      </c>
      <c r="Q350">
        <v>35.34975799155994</v>
      </c>
      <c r="R350">
        <v>30.637706294945339</v>
      </c>
      <c r="S350">
        <v>0.91538989680780558</v>
      </c>
      <c r="T350">
        <v>20.260391200126755</v>
      </c>
    </row>
    <row r="351" spans="2:20" x14ac:dyDescent="0.25">
      <c r="B351">
        <v>0</v>
      </c>
      <c r="C351">
        <v>52.803478229943721</v>
      </c>
      <c r="D351">
        <v>25.010002578442442</v>
      </c>
      <c r="E351">
        <v>29.431231161810601</v>
      </c>
      <c r="F351">
        <v>34.287060664526855</v>
      </c>
      <c r="G351">
        <v>36.732135394901796</v>
      </c>
      <c r="H351">
        <v>33.430662126236989</v>
      </c>
      <c r="I351">
        <v>35.629628971023642</v>
      </c>
      <c r="J351">
        <v>33.248926389913848</v>
      </c>
      <c r="K351">
        <v>40.425531914893611</v>
      </c>
      <c r="L351">
        <v>39.905931306736846</v>
      </c>
      <c r="M351">
        <v>34.282615074107994</v>
      </c>
      <c r="N351">
        <v>34.944830222901899</v>
      </c>
      <c r="O351">
        <v>36.086813489699566</v>
      </c>
      <c r="P351">
        <v>42.548034604475824</v>
      </c>
      <c r="Q351">
        <v>46.11570982742218</v>
      </c>
      <c r="R351">
        <v>16.981621929208419</v>
      </c>
      <c r="S351">
        <v>2.3019267188875356</v>
      </c>
      <c r="T351">
        <v>34.621546887642147</v>
      </c>
    </row>
    <row r="352" spans="2:20" x14ac:dyDescent="0.25">
      <c r="B352">
        <v>1.1369887105646215</v>
      </c>
      <c r="C352">
        <v>57.554230076971727</v>
      </c>
      <c r="D352">
        <v>27.567064933898617</v>
      </c>
      <c r="E352">
        <v>35.106514344730037</v>
      </c>
      <c r="F352">
        <v>38.521222417218915</v>
      </c>
      <c r="G352">
        <v>40.380031507141496</v>
      </c>
      <c r="H352">
        <v>36.272315999416257</v>
      </c>
      <c r="I352">
        <v>34.825681688064329</v>
      </c>
      <c r="J352">
        <v>26.480031132947413</v>
      </c>
      <c r="K352">
        <v>53.951302382493708</v>
      </c>
      <c r="L352">
        <v>36.20570945326503</v>
      </c>
      <c r="M352">
        <v>37.722692251563195</v>
      </c>
      <c r="N352">
        <v>57.666488300822103</v>
      </c>
      <c r="O352">
        <v>51.817834838217195</v>
      </c>
      <c r="P352">
        <v>34.707997650061181</v>
      </c>
      <c r="Q352">
        <v>36.903020120415654</v>
      </c>
      <c r="R352">
        <v>0.64211704042418638</v>
      </c>
      <c r="S352">
        <v>0</v>
      </c>
      <c r="T352">
        <v>35.930302610752094</v>
      </c>
    </row>
    <row r="353" spans="2:20" x14ac:dyDescent="0.25">
      <c r="B353">
        <v>0.30905692821978564</v>
      </c>
      <c r="C353">
        <v>43.113275505495636</v>
      </c>
      <c r="D353">
        <v>21.008235985380381</v>
      </c>
      <c r="E353">
        <v>24.479898021172559</v>
      </c>
      <c r="F353">
        <v>29.603238624480895</v>
      </c>
      <c r="G353">
        <v>31.449779079070105</v>
      </c>
      <c r="H353">
        <v>26.6887753577724</v>
      </c>
      <c r="I353">
        <v>26.207595962010231</v>
      </c>
      <c r="J353">
        <v>24.115569365188438</v>
      </c>
      <c r="K353">
        <v>31.037813828886694</v>
      </c>
      <c r="L353">
        <v>31.679331029514774</v>
      </c>
      <c r="M353">
        <v>29.068945256092338</v>
      </c>
      <c r="N353">
        <v>32.332134949325955</v>
      </c>
      <c r="O353">
        <v>29.294181696261106</v>
      </c>
      <c r="P353">
        <v>39.636468053605277</v>
      </c>
      <c r="Q353">
        <v>32.490812942547279</v>
      </c>
      <c r="R353">
        <v>26.839486255099771</v>
      </c>
      <c r="S353">
        <v>0</v>
      </c>
      <c r="T353">
        <v>23.77281826058379</v>
      </c>
    </row>
    <row r="354" spans="2:20" x14ac:dyDescent="0.25">
      <c r="B354">
        <v>0.42196802065223116</v>
      </c>
      <c r="C354">
        <v>38.968244560349824</v>
      </c>
      <c r="D354">
        <v>18.103959222380276</v>
      </c>
      <c r="E354">
        <v>21.210355091934037</v>
      </c>
      <c r="F354">
        <v>29.663709762393975</v>
      </c>
      <c r="G354">
        <v>30.409027448501131</v>
      </c>
      <c r="H354">
        <v>25.193285390653813</v>
      </c>
      <c r="I354">
        <v>22.911727516990673</v>
      </c>
      <c r="J354">
        <v>21.255795268953165</v>
      </c>
      <c r="K354">
        <v>31.257079447868925</v>
      </c>
      <c r="L354">
        <v>28.23530767609715</v>
      </c>
      <c r="M354">
        <v>25.728524577208788</v>
      </c>
      <c r="N354">
        <v>37.039835888520102</v>
      </c>
      <c r="O354">
        <v>37.223078341499395</v>
      </c>
      <c r="P354">
        <v>26.063728201886093</v>
      </c>
      <c r="Q354">
        <v>25.432010958326746</v>
      </c>
      <c r="R354">
        <v>1.8291317633422894</v>
      </c>
      <c r="S354">
        <v>0</v>
      </c>
      <c r="T354">
        <v>14.067521468837258</v>
      </c>
    </row>
    <row r="355" spans="2:20" x14ac:dyDescent="0.25">
      <c r="B355">
        <v>0</v>
      </c>
      <c r="C355">
        <v>55.256586525955932</v>
      </c>
      <c r="D355">
        <v>26.354650514659433</v>
      </c>
      <c r="E355">
        <v>29.59236000148638</v>
      </c>
      <c r="F355">
        <v>42.623462524618191</v>
      </c>
      <c r="G355">
        <v>38.859574151833819</v>
      </c>
      <c r="H355">
        <v>40.285756753743826</v>
      </c>
      <c r="I355">
        <v>42.20448887072201</v>
      </c>
      <c r="J355">
        <v>36.124261454423838</v>
      </c>
      <c r="K355">
        <v>47.675671658429636</v>
      </c>
      <c r="L355">
        <v>36.706737022035604</v>
      </c>
      <c r="M355">
        <v>39.753632343651297</v>
      </c>
      <c r="N355">
        <v>53.154286351306155</v>
      </c>
      <c r="O355">
        <v>51.006651555126162</v>
      </c>
      <c r="P355">
        <v>39.065623722641298</v>
      </c>
      <c r="Q355">
        <v>44.969900784065999</v>
      </c>
      <c r="R355">
        <v>20.861915201962024</v>
      </c>
      <c r="S355">
        <v>4.426442718590911</v>
      </c>
      <c r="T355">
        <v>25.643974582884322</v>
      </c>
    </row>
    <row r="356" spans="2:20" x14ac:dyDescent="0.25">
      <c r="B356">
        <v>0</v>
      </c>
      <c r="C356">
        <v>49.425092623490855</v>
      </c>
      <c r="D356">
        <v>21.926397480983304</v>
      </c>
      <c r="E356">
        <v>25.436763611161023</v>
      </c>
      <c r="F356">
        <v>36.391577037930709</v>
      </c>
      <c r="G356">
        <v>35.116667094488797</v>
      </c>
      <c r="H356">
        <v>34.742066038623783</v>
      </c>
      <c r="I356">
        <v>33.677302324785444</v>
      </c>
      <c r="J356">
        <v>24.819159586210439</v>
      </c>
      <c r="K356">
        <v>32.883606711673551</v>
      </c>
      <c r="L356">
        <v>31.794371572075192</v>
      </c>
      <c r="M356">
        <v>31.036099631217322</v>
      </c>
      <c r="N356">
        <v>41.277819133916879</v>
      </c>
      <c r="O356">
        <v>39.336704571707266</v>
      </c>
      <c r="P356">
        <v>40.286298568507156</v>
      </c>
      <c r="Q356">
        <v>38.437935843793589</v>
      </c>
      <c r="R356">
        <v>0.85940909207587857</v>
      </c>
      <c r="S356">
        <v>3.1123204216614901</v>
      </c>
      <c r="T356">
        <v>29.768377099537098</v>
      </c>
    </row>
    <row r="357" spans="2:20" x14ac:dyDescent="0.25">
      <c r="B357">
        <v>0</v>
      </c>
      <c r="C357">
        <v>41.943007775248219</v>
      </c>
      <c r="D357">
        <v>17.820698213022432</v>
      </c>
      <c r="E357">
        <v>21.29337979551606</v>
      </c>
      <c r="F357">
        <v>29.32287879509094</v>
      </c>
      <c r="G357">
        <v>31.726197022196473</v>
      </c>
      <c r="H357">
        <v>23.728048506256144</v>
      </c>
      <c r="I357">
        <v>24.970578145594271</v>
      </c>
      <c r="J357">
        <v>21.827651126565677</v>
      </c>
      <c r="K357">
        <v>37.987758538903321</v>
      </c>
      <c r="L357">
        <v>27.519323223486275</v>
      </c>
      <c r="M357">
        <v>28.393033298809499</v>
      </c>
      <c r="N357">
        <v>37.287378886187895</v>
      </c>
      <c r="O357">
        <v>36.645760872955037</v>
      </c>
      <c r="P357">
        <v>31.282366091579522</v>
      </c>
      <c r="Q357">
        <v>32.43051600269844</v>
      </c>
      <c r="R357">
        <v>16.169955731803999</v>
      </c>
      <c r="S357">
        <v>1.9637549015906677</v>
      </c>
      <c r="T357">
        <v>29.842541785598804</v>
      </c>
    </row>
    <row r="358" spans="2:20" x14ac:dyDescent="0.25">
      <c r="B358">
        <v>0</v>
      </c>
      <c r="C358">
        <v>48.68448736652298</v>
      </c>
      <c r="D358">
        <v>24.089243764986552</v>
      </c>
      <c r="E358">
        <v>26.95953218489338</v>
      </c>
      <c r="F358">
        <v>37.122651926016218</v>
      </c>
      <c r="G358">
        <v>33.500492958603651</v>
      </c>
      <c r="H358">
        <v>32.768097318896402</v>
      </c>
      <c r="I358">
        <v>30.342080233142465</v>
      </c>
      <c r="J358">
        <v>26.631762531320696</v>
      </c>
      <c r="K358">
        <v>44.983211586179074</v>
      </c>
      <c r="L358">
        <v>29.152024260170855</v>
      </c>
      <c r="M358">
        <v>35.435985804183275</v>
      </c>
      <c r="N358">
        <v>44.928786174206522</v>
      </c>
      <c r="O358">
        <v>42.701169711649648</v>
      </c>
      <c r="P358">
        <v>34.167682433807052</v>
      </c>
      <c r="Q358">
        <v>34.901295255251704</v>
      </c>
      <c r="R358">
        <v>1.7299630150634935</v>
      </c>
      <c r="S358">
        <v>1.3882827130633162</v>
      </c>
      <c r="T358">
        <v>29.243660656686938</v>
      </c>
    </row>
    <row r="359" spans="2:20" x14ac:dyDescent="0.25">
      <c r="B359">
        <v>0</v>
      </c>
      <c r="C359">
        <v>49.880622502613882</v>
      </c>
      <c r="D359">
        <v>23.862896053708337</v>
      </c>
      <c r="E359">
        <v>26.758665741232189</v>
      </c>
      <c r="F359">
        <v>35.135859580110733</v>
      </c>
      <c r="G359">
        <v>34.325867727957764</v>
      </c>
      <c r="H359">
        <v>32.281805449294296</v>
      </c>
      <c r="I359">
        <v>32.553932889432474</v>
      </c>
      <c r="J359">
        <v>22.751487115218367</v>
      </c>
      <c r="K359">
        <v>43.747015562565345</v>
      </c>
      <c r="L359">
        <v>30.752353378693826</v>
      </c>
      <c r="M359">
        <v>35.213610277293064</v>
      </c>
      <c r="N359">
        <v>46.306753127335405</v>
      </c>
      <c r="O359">
        <v>44.591444938127836</v>
      </c>
      <c r="P359">
        <v>35.343727311618764</v>
      </c>
      <c r="Q359">
        <v>35.723782660174422</v>
      </c>
      <c r="R359">
        <v>1.0215873568135705</v>
      </c>
      <c r="S359">
        <v>1.6899238291685821</v>
      </c>
      <c r="T359">
        <v>25.003949664411664</v>
      </c>
    </row>
    <row r="360" spans="2:20" x14ac:dyDescent="0.25">
      <c r="B360">
        <v>0</v>
      </c>
      <c r="C360">
        <v>48.404960169120109</v>
      </c>
      <c r="D360">
        <v>22.540410941246229</v>
      </c>
      <c r="E360">
        <v>25.341892460921052</v>
      </c>
      <c r="F360">
        <v>32.712195038112178</v>
      </c>
      <c r="G360">
        <v>32.274442066909003</v>
      </c>
      <c r="H360">
        <v>37.025960968315758</v>
      </c>
      <c r="I360">
        <v>31.903718408139763</v>
      </c>
      <c r="J360">
        <v>21.441130217329654</v>
      </c>
      <c r="K360">
        <v>41.278541167169386</v>
      </c>
      <c r="L360">
        <v>30.114723246281162</v>
      </c>
      <c r="M360">
        <v>20.04537368841682</v>
      </c>
      <c r="N360">
        <v>33.267507111122569</v>
      </c>
      <c r="O360">
        <v>34.698325126539309</v>
      </c>
      <c r="P360">
        <v>37.353373379050765</v>
      </c>
      <c r="Q360">
        <v>39.403954729433607</v>
      </c>
      <c r="R360">
        <v>21.273385066212931</v>
      </c>
      <c r="S360">
        <v>3.1409248326415562</v>
      </c>
      <c r="T360">
        <v>25.381422568253885</v>
      </c>
    </row>
    <row r="361" spans="2:20" x14ac:dyDescent="0.25">
      <c r="B361">
        <v>0.45774234613266396</v>
      </c>
      <c r="C361">
        <v>52.083314524065329</v>
      </c>
      <c r="D361">
        <v>23.733985789221837</v>
      </c>
      <c r="E361">
        <v>29.32584573992651</v>
      </c>
      <c r="F361">
        <v>36.686198210561479</v>
      </c>
      <c r="G361">
        <v>39.46804380603281</v>
      </c>
      <c r="H361">
        <v>38.945116060707292</v>
      </c>
      <c r="I361">
        <v>36.382661767228534</v>
      </c>
      <c r="J361">
        <v>25.666073798539195</v>
      </c>
      <c r="K361">
        <v>46.932584573992656</v>
      </c>
      <c r="L361">
        <v>34.158232590893903</v>
      </c>
      <c r="M361">
        <v>36.511949151777252</v>
      </c>
      <c r="N361">
        <v>46.815937017542275</v>
      </c>
      <c r="O361">
        <v>45.907494515217451</v>
      </c>
      <c r="P361">
        <v>30.493946425185758</v>
      </c>
      <c r="Q361">
        <v>33.314975487761942</v>
      </c>
      <c r="R361">
        <v>6.229629562752232E-2</v>
      </c>
      <c r="S361">
        <v>0</v>
      </c>
      <c r="T361">
        <v>27.229439965330759</v>
      </c>
    </row>
    <row r="362" spans="2:20" x14ac:dyDescent="0.25">
      <c r="B362">
        <v>0</v>
      </c>
      <c r="C362">
        <v>46.137457944678367</v>
      </c>
      <c r="D362">
        <v>21.781802553202919</v>
      </c>
      <c r="E362">
        <v>25.546299467467144</v>
      </c>
      <c r="F362">
        <v>27.382295465076457</v>
      </c>
      <c r="G362">
        <v>29.439396686611463</v>
      </c>
      <c r="H362">
        <v>24.893224812136108</v>
      </c>
      <c r="I362">
        <v>28.033523379736891</v>
      </c>
      <c r="J362">
        <v>23.203121327504348</v>
      </c>
      <c r="K362">
        <v>33.727024867202559</v>
      </c>
      <c r="L362">
        <v>29.060311192591548</v>
      </c>
      <c r="M362">
        <v>25.729462564887751</v>
      </c>
      <c r="N362">
        <v>36.031925109629242</v>
      </c>
      <c r="O362">
        <v>35.642934370194283</v>
      </c>
      <c r="P362">
        <v>32.370845672918726</v>
      </c>
      <c r="Q362">
        <v>39.523104404644386</v>
      </c>
      <c r="R362">
        <v>23.615783924626118</v>
      </c>
      <c r="S362">
        <v>0.10576787477083627</v>
      </c>
      <c r="T362">
        <v>23.173909247805735</v>
      </c>
    </row>
    <row r="363" spans="2:20" x14ac:dyDescent="0.25">
      <c r="B363">
        <v>1.1264019334408666</v>
      </c>
      <c r="C363">
        <v>47.749983366510399</v>
      </c>
      <c r="D363">
        <v>22.854234886451707</v>
      </c>
      <c r="E363">
        <v>26.403731655958296</v>
      </c>
      <c r="F363">
        <v>35.759844778073287</v>
      </c>
      <c r="G363">
        <v>34.992186755426566</v>
      </c>
      <c r="H363">
        <v>33.123841275150284</v>
      </c>
      <c r="I363">
        <v>30.486039557135587</v>
      </c>
      <c r="J363">
        <v>27.993533618530247</v>
      </c>
      <c r="K363">
        <v>35.740424055082926</v>
      </c>
      <c r="L363">
        <v>33.213212565207769</v>
      </c>
      <c r="M363">
        <v>35.4996430543043</v>
      </c>
      <c r="N363">
        <v>48.845276178864857</v>
      </c>
      <c r="O363">
        <v>46.759706315511224</v>
      </c>
      <c r="P363">
        <v>34.825312394916807</v>
      </c>
      <c r="Q363">
        <v>34.869009021645113</v>
      </c>
      <c r="R363">
        <v>0</v>
      </c>
      <c r="S363">
        <v>1.6369151979744905</v>
      </c>
      <c r="T363">
        <v>22.67639141388258</v>
      </c>
    </row>
    <row r="364" spans="2:20" x14ac:dyDescent="0.25">
      <c r="B364">
        <v>0</v>
      </c>
      <c r="C364">
        <v>48.758565742501133</v>
      </c>
      <c r="D364">
        <v>23.743178181121856</v>
      </c>
      <c r="E364">
        <v>28.527171013937714</v>
      </c>
      <c r="F364">
        <v>34.755371968650408</v>
      </c>
      <c r="G364">
        <v>34.709038311608374</v>
      </c>
      <c r="H364">
        <v>35.136983490856373</v>
      </c>
      <c r="I364">
        <v>33.869903297725379</v>
      </c>
      <c r="J364">
        <v>26.684766998126136</v>
      </c>
      <c r="K364">
        <v>39.259995075980356</v>
      </c>
      <c r="L364">
        <v>33.117793492087372</v>
      </c>
      <c r="M364">
        <v>38.46497107138461</v>
      </c>
      <c r="N364">
        <v>41.814843183652258</v>
      </c>
      <c r="O364">
        <v>37.287309707157611</v>
      </c>
      <c r="P364">
        <v>40.906293170658316</v>
      </c>
      <c r="Q364">
        <v>35.040896718688025</v>
      </c>
      <c r="R364">
        <v>11.650264666055724</v>
      </c>
      <c r="S364">
        <v>1.8557399023402772</v>
      </c>
      <c r="T364">
        <v>19.248984420948968</v>
      </c>
    </row>
    <row r="365" spans="2:20" x14ac:dyDescent="0.25">
      <c r="B365">
        <v>0</v>
      </c>
      <c r="C365">
        <v>38.241587432823479</v>
      </c>
      <c r="D365">
        <v>20.583877635386525</v>
      </c>
      <c r="E365">
        <v>21.166597767672592</v>
      </c>
      <c r="F365">
        <v>29.514510128152128</v>
      </c>
      <c r="G365">
        <v>22.487474162877223</v>
      </c>
      <c r="H365">
        <v>24.505828854898716</v>
      </c>
      <c r="I365">
        <v>26.44993799090533</v>
      </c>
      <c r="J365">
        <v>17.045721372467963</v>
      </c>
      <c r="K365">
        <v>35.849855312112446</v>
      </c>
      <c r="L365">
        <v>25.651260851591566</v>
      </c>
      <c r="M365">
        <v>28.30045473336089</v>
      </c>
      <c r="N365">
        <v>35.583133526250514</v>
      </c>
      <c r="O365">
        <v>34.906986357999173</v>
      </c>
      <c r="P365">
        <v>26.83092186854072</v>
      </c>
      <c r="Q365">
        <v>27.353451839603142</v>
      </c>
      <c r="R365">
        <v>0.46812732534105006</v>
      </c>
      <c r="S365">
        <v>1.5120297643654401</v>
      </c>
      <c r="T365">
        <v>19.261347664324102</v>
      </c>
    </row>
    <row r="366" spans="2:20" x14ac:dyDescent="0.25">
      <c r="B366">
        <v>0</v>
      </c>
      <c r="C366">
        <v>46.717831115842372</v>
      </c>
      <c r="D366">
        <v>23.806158052179445</v>
      </c>
      <c r="E366">
        <v>24.092337948041759</v>
      </c>
      <c r="F366">
        <v>31.373507967587017</v>
      </c>
      <c r="G366">
        <v>32.637987616152571</v>
      </c>
      <c r="H366">
        <v>31.450237359955896</v>
      </c>
      <c r="I366">
        <v>27.552073162512507</v>
      </c>
      <c r="J366">
        <v>32.505957760815129</v>
      </c>
      <c r="K366">
        <v>30.007413718316723</v>
      </c>
      <c r="L366">
        <v>30.838475988366167</v>
      </c>
      <c r="M366">
        <v>25.503191009527232</v>
      </c>
      <c r="N366">
        <v>36.930167612246976</v>
      </c>
      <c r="O366">
        <v>37.483172241932614</v>
      </c>
      <c r="P366">
        <v>42.771797455141822</v>
      </c>
      <c r="Q366">
        <v>40.820209554191862</v>
      </c>
      <c r="R366">
        <v>22.256189763538679</v>
      </c>
      <c r="S366">
        <v>2.1919721009164324</v>
      </c>
      <c r="T366">
        <v>25.139244837615376</v>
      </c>
    </row>
    <row r="367" spans="2:20" x14ac:dyDescent="0.25">
      <c r="B367">
        <v>0</v>
      </c>
      <c r="C367">
        <v>59.600037411791206</v>
      </c>
      <c r="D367">
        <v>27.804214171052056</v>
      </c>
      <c r="E367">
        <v>32.05885103808177</v>
      </c>
      <c r="F367">
        <v>47.508012040488715</v>
      </c>
      <c r="G367">
        <v>42.383932780936782</v>
      </c>
      <c r="H367">
        <v>47.964970347337946</v>
      </c>
      <c r="I367">
        <v>45.265022456618546</v>
      </c>
      <c r="J367">
        <v>30.564288154777923</v>
      </c>
      <c r="K367">
        <v>55.565290256328041</v>
      </c>
      <c r="L367">
        <v>44.42192101912773</v>
      </c>
      <c r="M367">
        <v>43.569084880864438</v>
      </c>
      <c r="N367">
        <v>56.276686918661802</v>
      </c>
      <c r="O367">
        <v>51.358372510732032</v>
      </c>
      <c r="P367">
        <v>45.508771728901941</v>
      </c>
      <c r="Q367">
        <v>45.487775315471112</v>
      </c>
      <c r="R367">
        <v>17.28863769543366</v>
      </c>
      <c r="S367">
        <v>7.1013687752792043</v>
      </c>
      <c r="T367">
        <v>37.350328975623164</v>
      </c>
    </row>
    <row r="368" spans="2:20" x14ac:dyDescent="0.25">
      <c r="B368">
        <v>0</v>
      </c>
      <c r="C368">
        <v>42.483042858261101</v>
      </c>
      <c r="D368">
        <v>18.440147160423241</v>
      </c>
      <c r="E368">
        <v>23.239196947884654</v>
      </c>
      <c r="F368">
        <v>27.433813544612683</v>
      </c>
      <c r="G368">
        <v>29.164922454897237</v>
      </c>
      <c r="H368">
        <v>27.237100490421302</v>
      </c>
      <c r="I368">
        <v>25.490676549966135</v>
      </c>
      <c r="J368">
        <v>23.489172273669379</v>
      </c>
      <c r="K368">
        <v>36.134282184535905</v>
      </c>
      <c r="L368">
        <v>24.937293459801449</v>
      </c>
      <c r="M368">
        <v>34.6245605437176</v>
      </c>
      <c r="N368">
        <v>44.118517913480289</v>
      </c>
      <c r="O368">
        <v>38.758767854772671</v>
      </c>
      <c r="P368">
        <v>36.271266621061912</v>
      </c>
      <c r="Q368">
        <v>36.218004349468572</v>
      </c>
      <c r="R368">
        <v>1.6332628841945485</v>
      </c>
      <c r="S368">
        <v>4.0571216591963353</v>
      </c>
      <c r="T368">
        <v>24.353110142293648</v>
      </c>
    </row>
    <row r="369" spans="2:20" x14ac:dyDescent="0.25">
      <c r="B369">
        <v>0</v>
      </c>
      <c r="C369">
        <v>47.722776037872009</v>
      </c>
      <c r="D369">
        <v>23.533098302181923</v>
      </c>
      <c r="E369">
        <v>24.880959369076024</v>
      </c>
      <c r="F369">
        <v>35.720476369701011</v>
      </c>
      <c r="G369">
        <v>33.521807138639602</v>
      </c>
      <c r="H369">
        <v>30.695563297848466</v>
      </c>
      <c r="I369">
        <v>29.068012858805208</v>
      </c>
      <c r="J369">
        <v>20.883473120470157</v>
      </c>
      <c r="K369">
        <v>40.702400149167666</v>
      </c>
      <c r="L369">
        <v>31.395649967024276</v>
      </c>
      <c r="M369">
        <v>32.634915592509849</v>
      </c>
      <c r="N369">
        <v>38.506147986754463</v>
      </c>
      <c r="O369">
        <v>44.041062543377748</v>
      </c>
      <c r="P369">
        <v>35.154537010500434</v>
      </c>
      <c r="Q369">
        <v>36.413311832932216</v>
      </c>
      <c r="R369">
        <v>20.592906939404092</v>
      </c>
      <c r="S369">
        <v>2.4099900900185425</v>
      </c>
      <c r="T369">
        <v>28.657801779653113</v>
      </c>
    </row>
    <row r="370" spans="2:20" x14ac:dyDescent="0.25">
      <c r="B370">
        <v>1.8772310155393774</v>
      </c>
      <c r="C370">
        <v>46.371797558637702</v>
      </c>
      <c r="D370">
        <v>24.117643016899891</v>
      </c>
      <c r="E370">
        <v>26.538735067870974</v>
      </c>
      <c r="F370">
        <v>34.148151456537498</v>
      </c>
      <c r="G370">
        <v>33.364311309767167</v>
      </c>
      <c r="H370">
        <v>29.984333503969879</v>
      </c>
      <c r="I370">
        <v>30.519777233420488</v>
      </c>
      <c r="J370">
        <v>24.494016841483234</v>
      </c>
      <c r="K370">
        <v>42.874492814369205</v>
      </c>
      <c r="L370">
        <v>29.222137858293795</v>
      </c>
      <c r="M370">
        <v>31.395177055454589</v>
      </c>
      <c r="N370">
        <v>37.979743495483859</v>
      </c>
      <c r="O370">
        <v>40.230599827531115</v>
      </c>
      <c r="P370">
        <v>35.532712399550618</v>
      </c>
      <c r="Q370">
        <v>38.287576399935411</v>
      </c>
      <c r="R370">
        <v>0</v>
      </c>
      <c r="S370">
        <v>2.3207715062167815</v>
      </c>
      <c r="T370">
        <v>27.255923893811389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sheetData>
    <row r="1" spans="1:17" x14ac:dyDescent="0.25">
      <c r="A1" t="s">
        <v>97</v>
      </c>
    </row>
    <row r="2" spans="1:17" x14ac:dyDescent="0.25">
      <c r="A2">
        <f>SUM(B2:Q2)</f>
        <v>1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f t="shared" si="0"/>
        <v>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f t="shared" si="0"/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1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>
        <f t="shared" si="0"/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f t="shared" si="1"/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>
        <f t="shared" si="1"/>
        <v>1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f t="shared" si="1"/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1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90</v>
      </c>
      <c r="B92">
        <f>SUM(B2:B91)</f>
        <v>27</v>
      </c>
      <c r="C92">
        <f>SUM(C2:C91)</f>
        <v>1</v>
      </c>
      <c r="D92">
        <f>SUM(D2:D91)</f>
        <v>61</v>
      </c>
      <c r="E92">
        <f>SUM(E2:E91)</f>
        <v>1</v>
      </c>
      <c r="F92">
        <f t="shared" ref="F92:Q92" si="2">SUM(F2:F91)</f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 x14ac:dyDescent="0.25">
      <c r="A94" t="s">
        <v>108</v>
      </c>
    </row>
    <row r="95" spans="1:17" x14ac:dyDescent="0.25">
      <c r="A95">
        <f>SUM(B95:Q95)</f>
        <v>1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f t="shared" si="3"/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f t="shared" si="3"/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>
        <f t="shared" si="3"/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f t="shared" si="3"/>
        <v>1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f t="shared" si="3"/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f t="shared" si="3"/>
        <v>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f t="shared" si="3"/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f t="shared" si="3"/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>
        <f t="shared" si="3"/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>
        <f t="shared" si="3"/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f t="shared" si="4"/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f t="shared" si="4"/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f t="shared" si="4"/>
        <v>1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f t="shared" si="4"/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1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 x14ac:dyDescent="0.25">
      <c r="A179">
        <f t="shared" si="4"/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90</v>
      </c>
      <c r="B185">
        <f t="shared" ref="B185:Q185" si="5">SUM(B95:B184)</f>
        <v>17</v>
      </c>
      <c r="C185">
        <f t="shared" si="5"/>
        <v>0</v>
      </c>
      <c r="D185">
        <f t="shared" si="5"/>
        <v>33</v>
      </c>
      <c r="E185">
        <f t="shared" si="5"/>
        <v>0</v>
      </c>
      <c r="F185">
        <f t="shared" si="5"/>
        <v>1</v>
      </c>
      <c r="G185">
        <f t="shared" si="5"/>
        <v>5</v>
      </c>
      <c r="H185">
        <f t="shared" si="5"/>
        <v>2</v>
      </c>
      <c r="I185">
        <f t="shared" si="5"/>
        <v>9</v>
      </c>
      <c r="J185">
        <f t="shared" si="5"/>
        <v>5</v>
      </c>
      <c r="K185">
        <f t="shared" si="5"/>
        <v>8</v>
      </c>
      <c r="L185">
        <f t="shared" si="5"/>
        <v>5</v>
      </c>
      <c r="M185">
        <f t="shared" si="5"/>
        <v>5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 x14ac:dyDescent="0.25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2:20" x14ac:dyDescent="0.25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</row>
    <row r="194" spans="2:20" x14ac:dyDescent="0.25"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 x14ac:dyDescent="0.25"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2:20" x14ac:dyDescent="0.25"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2:20" x14ac:dyDescent="0.25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</row>
    <row r="198" spans="2:20" x14ac:dyDescent="0.25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2:20" x14ac:dyDescent="0.25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2:20" x14ac:dyDescent="0.25"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2:20" x14ac:dyDescent="0.25"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2:20" x14ac:dyDescent="0.25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2:20" x14ac:dyDescent="0.25"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2:20" x14ac:dyDescent="0.25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2:20" x14ac:dyDescent="0.25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</row>
    <row r="206" spans="2:20" x14ac:dyDescent="0.25"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2:20" x14ac:dyDescent="0.25"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2:20" x14ac:dyDescent="0.25"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 x14ac:dyDescent="0.25"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2:20" x14ac:dyDescent="0.25"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2:20" x14ac:dyDescent="0.25"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2:20" x14ac:dyDescent="0.25"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2:20" x14ac:dyDescent="0.25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</row>
    <row r="214" spans="2:20" x14ac:dyDescent="0.25"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 x14ac:dyDescent="0.25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</row>
    <row r="216" spans="2:20" x14ac:dyDescent="0.25"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2:20" x14ac:dyDescent="0.25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2:20" x14ac:dyDescent="0.25"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 x14ac:dyDescent="0.25"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</row>
    <row r="220" spans="2:20" x14ac:dyDescent="0.25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</row>
    <row r="221" spans="2:20" x14ac:dyDescent="0.25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2:20" x14ac:dyDescent="0.25"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2:20" x14ac:dyDescent="0.25"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 x14ac:dyDescent="0.25"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2:20" x14ac:dyDescent="0.25"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2:20" x14ac:dyDescent="0.25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</row>
    <row r="227" spans="2:20" x14ac:dyDescent="0.25"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2:20" x14ac:dyDescent="0.25"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 x14ac:dyDescent="0.25"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2:20" x14ac:dyDescent="0.25"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2:20" x14ac:dyDescent="0.25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</row>
    <row r="232" spans="2:20" x14ac:dyDescent="0.25"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2:20" x14ac:dyDescent="0.25"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 x14ac:dyDescent="0.25"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2:20" x14ac:dyDescent="0.25"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</row>
    <row r="236" spans="2:20" x14ac:dyDescent="0.25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2:20" x14ac:dyDescent="0.25"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 x14ac:dyDescent="0.25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</row>
    <row r="239" spans="2:20" x14ac:dyDescent="0.25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</row>
    <row r="240" spans="2:20" x14ac:dyDescent="0.25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</row>
    <row r="241" spans="2:20" x14ac:dyDescent="0.25"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2:20" x14ac:dyDescent="0.25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</row>
    <row r="243" spans="2:20" x14ac:dyDescent="0.25"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2:20" x14ac:dyDescent="0.25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</row>
    <row r="245" spans="2:20" x14ac:dyDescent="0.25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2:20" x14ac:dyDescent="0.25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</row>
    <row r="247" spans="2:20" x14ac:dyDescent="0.25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2:20" x14ac:dyDescent="0.25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</row>
    <row r="249" spans="2:20" x14ac:dyDescent="0.25"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2:20" x14ac:dyDescent="0.25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</row>
    <row r="251" spans="2:20" x14ac:dyDescent="0.25"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 x14ac:dyDescent="0.25"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2:20" x14ac:dyDescent="0.25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2:20" x14ac:dyDescent="0.25"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 x14ac:dyDescent="0.25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</row>
    <row r="256" spans="2:20" x14ac:dyDescent="0.25"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2:20" x14ac:dyDescent="0.25"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 x14ac:dyDescent="0.25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2:20" x14ac:dyDescent="0.25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</row>
    <row r="260" spans="2:20" x14ac:dyDescent="0.25"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2:20" x14ac:dyDescent="0.25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2:20" x14ac:dyDescent="0.25"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2:20" x14ac:dyDescent="0.25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2:20" x14ac:dyDescent="0.25"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2:20" x14ac:dyDescent="0.25"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2:20" x14ac:dyDescent="0.25"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 x14ac:dyDescent="0.25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</row>
    <row r="268" spans="2:20" x14ac:dyDescent="0.25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</row>
    <row r="269" spans="2:20" x14ac:dyDescent="0.25"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</row>
    <row r="270" spans="2:20" x14ac:dyDescent="0.25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2:20" x14ac:dyDescent="0.25"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2:20" x14ac:dyDescent="0.25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2:20" x14ac:dyDescent="0.25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 x14ac:dyDescent="0.25"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2:20" x14ac:dyDescent="0.25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2:20" x14ac:dyDescent="0.25"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 x14ac:dyDescent="0.25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81" spans="2:20" x14ac:dyDescent="0.25"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2:20" x14ac:dyDescent="0.25"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2:20" x14ac:dyDescent="0.25"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2:20" x14ac:dyDescent="0.25"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2:20" x14ac:dyDescent="0.25"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2:20" x14ac:dyDescent="0.25"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</row>
    <row r="287" spans="2:20" x14ac:dyDescent="0.25"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 x14ac:dyDescent="0.25"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2:20" x14ac:dyDescent="0.25"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2:20" x14ac:dyDescent="0.25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2:20" x14ac:dyDescent="0.25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2:20" x14ac:dyDescent="0.25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</row>
    <row r="293" spans="2:20" x14ac:dyDescent="0.25"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 x14ac:dyDescent="0.25"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2:20" x14ac:dyDescent="0.25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2:20" x14ac:dyDescent="0.25"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2:20" x14ac:dyDescent="0.25"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2:20" x14ac:dyDescent="0.25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</row>
    <row r="299" spans="2:20" x14ac:dyDescent="0.25"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2:20" x14ac:dyDescent="0.25"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 x14ac:dyDescent="0.25"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2:20" x14ac:dyDescent="0.25"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2:20" x14ac:dyDescent="0.25"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2:20" x14ac:dyDescent="0.25"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2:20" x14ac:dyDescent="0.25"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2:20" x14ac:dyDescent="0.25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2:20" x14ac:dyDescent="0.25"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 x14ac:dyDescent="0.25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</row>
    <row r="309" spans="2:20" x14ac:dyDescent="0.25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</row>
    <row r="310" spans="2:20" x14ac:dyDescent="0.25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2:20" x14ac:dyDescent="0.25"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 x14ac:dyDescent="0.25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</row>
    <row r="313" spans="2:20" x14ac:dyDescent="0.25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</row>
    <row r="314" spans="2:20" x14ac:dyDescent="0.25"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2:20" x14ac:dyDescent="0.25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2:20" x14ac:dyDescent="0.25"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2:20" x14ac:dyDescent="0.25">
      <c r="B317">
        <v>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2:20" x14ac:dyDescent="0.25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</row>
    <row r="319" spans="2:20" x14ac:dyDescent="0.25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</row>
    <row r="320" spans="2:20" x14ac:dyDescent="0.25"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 x14ac:dyDescent="0.25"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 x14ac:dyDescent="0.25"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2:20" x14ac:dyDescent="0.25"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2:20" x14ac:dyDescent="0.25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</row>
    <row r="325" spans="2:20" x14ac:dyDescent="0.25"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2:20" x14ac:dyDescent="0.25"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</row>
    <row r="327" spans="2:20" x14ac:dyDescent="0.25"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2:20" x14ac:dyDescent="0.25"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</row>
    <row r="329" spans="2:20" x14ac:dyDescent="0.25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2:20" x14ac:dyDescent="0.25"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 x14ac:dyDescent="0.25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</row>
    <row r="332" spans="2:20" x14ac:dyDescent="0.25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</row>
    <row r="333" spans="2:20" x14ac:dyDescent="0.25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</row>
    <row r="334" spans="2:20" x14ac:dyDescent="0.25"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2:20" x14ac:dyDescent="0.25"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</row>
    <row r="336" spans="2:20" x14ac:dyDescent="0.25"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2:20" x14ac:dyDescent="0.25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2:20" x14ac:dyDescent="0.25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2:20" x14ac:dyDescent="0.25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</row>
    <row r="340" spans="2:20" x14ac:dyDescent="0.25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2:20" x14ac:dyDescent="0.25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</row>
    <row r="342" spans="2:20" x14ac:dyDescent="0.25"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2:20" x14ac:dyDescent="0.25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</row>
    <row r="344" spans="2:20" x14ac:dyDescent="0.25"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 x14ac:dyDescent="0.25"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2:20" x14ac:dyDescent="0.25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2:20" x14ac:dyDescent="0.25"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 x14ac:dyDescent="0.25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</row>
    <row r="349" spans="2:20" x14ac:dyDescent="0.25"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2:20" x14ac:dyDescent="0.25"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 x14ac:dyDescent="0.25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2:20" x14ac:dyDescent="0.25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</row>
    <row r="353" spans="2:20" x14ac:dyDescent="0.25"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2:20" x14ac:dyDescent="0.25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</row>
    <row r="355" spans="2:20" x14ac:dyDescent="0.25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</row>
    <row r="356" spans="2:20" x14ac:dyDescent="0.25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2:20" x14ac:dyDescent="0.25"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2:20" x14ac:dyDescent="0.25"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2:20" x14ac:dyDescent="0.25"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 x14ac:dyDescent="0.25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</row>
    <row r="361" spans="2:20" x14ac:dyDescent="0.25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</row>
    <row r="362" spans="2:20" x14ac:dyDescent="0.25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</row>
    <row r="363" spans="2:20" x14ac:dyDescent="0.25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</row>
    <row r="364" spans="2:20" x14ac:dyDescent="0.25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 x14ac:dyDescent="0.25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2:20" x14ac:dyDescent="0.25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</row>
    <row r="367" spans="2:20" x14ac:dyDescent="0.25"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2:20" x14ac:dyDescent="0.25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2:20" x14ac:dyDescent="0.25"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 x14ac:dyDescent="0.25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sheetData>
    <row r="1" spans="1:17" x14ac:dyDescent="0.25">
      <c r="A1" t="s">
        <v>98</v>
      </c>
    </row>
    <row r="2" spans="1:17" x14ac:dyDescent="0.25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90</v>
      </c>
      <c r="B92">
        <f t="shared" ref="B92:Q92" si="2">SUM(B2:B91)</f>
        <v>90</v>
      </c>
      <c r="C92">
        <f t="shared" si="2"/>
        <v>0</v>
      </c>
      <c r="D92">
        <f t="shared" si="2"/>
        <v>0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 x14ac:dyDescent="0.25">
      <c r="A94" t="s">
        <v>109</v>
      </c>
    </row>
    <row r="95" spans="1:17" x14ac:dyDescent="0.25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>
        <f t="shared" si="3"/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f t="shared" si="3"/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 x14ac:dyDescent="0.25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90</v>
      </c>
      <c r="B185">
        <f t="shared" ref="B185:Q185" si="5">SUM(B95:B184)</f>
        <v>90</v>
      </c>
      <c r="C185">
        <f t="shared" si="5"/>
        <v>0</v>
      </c>
      <c r="D185">
        <f t="shared" si="5"/>
        <v>0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0</v>
      </c>
      <c r="I185">
        <f t="shared" si="5"/>
        <v>0</v>
      </c>
      <c r="J185">
        <f t="shared" si="5"/>
        <v>0</v>
      </c>
      <c r="K185">
        <f t="shared" si="5"/>
        <v>0</v>
      </c>
      <c r="L185">
        <f t="shared" si="5"/>
        <v>0</v>
      </c>
      <c r="M185">
        <f t="shared" si="5"/>
        <v>0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 x14ac:dyDescent="0.25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2:20" x14ac:dyDescent="0.25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</row>
    <row r="194" spans="2:20" x14ac:dyDescent="0.25"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 x14ac:dyDescent="0.25"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2:20" x14ac:dyDescent="0.25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</row>
    <row r="197" spans="2:20" x14ac:dyDescent="0.25"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2:20" x14ac:dyDescent="0.25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2:20" x14ac:dyDescent="0.25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</row>
    <row r="200" spans="2:20" x14ac:dyDescent="0.25"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2:20" x14ac:dyDescent="0.25"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2:20" x14ac:dyDescent="0.25"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2:20" x14ac:dyDescent="0.25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</row>
    <row r="204" spans="2:20" x14ac:dyDescent="0.25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2:20" x14ac:dyDescent="0.25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2:20" x14ac:dyDescent="0.25"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2:20" x14ac:dyDescent="0.25"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2:20" x14ac:dyDescent="0.25"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 x14ac:dyDescent="0.25"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2:20" x14ac:dyDescent="0.25"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2:20" x14ac:dyDescent="0.25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2:20" x14ac:dyDescent="0.25"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2:20" x14ac:dyDescent="0.25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</row>
    <row r="214" spans="2:20" x14ac:dyDescent="0.25"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 x14ac:dyDescent="0.25"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2:20" x14ac:dyDescent="0.25"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2:20" x14ac:dyDescent="0.25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</row>
    <row r="218" spans="2:20" x14ac:dyDescent="0.25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 x14ac:dyDescent="0.25"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2:20" x14ac:dyDescent="0.25"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2:20" x14ac:dyDescent="0.25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2:20" x14ac:dyDescent="0.25"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2:20" x14ac:dyDescent="0.25"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 x14ac:dyDescent="0.25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</row>
    <row r="225" spans="2:20" x14ac:dyDescent="0.25"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2:20" x14ac:dyDescent="0.25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</row>
    <row r="227" spans="2:20" x14ac:dyDescent="0.25"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2:20" x14ac:dyDescent="0.25"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2:20" x14ac:dyDescent="0.25"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2:20" x14ac:dyDescent="0.25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</row>
    <row r="231" spans="2:20" x14ac:dyDescent="0.25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</row>
    <row r="232" spans="2:20" x14ac:dyDescent="0.25"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2:20" x14ac:dyDescent="0.25"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 x14ac:dyDescent="0.25"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</row>
    <row r="235" spans="2:20" x14ac:dyDescent="0.25"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 x14ac:dyDescent="0.25"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2:20" x14ac:dyDescent="0.25"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 x14ac:dyDescent="0.25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</row>
    <row r="239" spans="2:20" x14ac:dyDescent="0.25"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2:20" x14ac:dyDescent="0.25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</row>
    <row r="241" spans="2:20" x14ac:dyDescent="0.25"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2:20" x14ac:dyDescent="0.25"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 x14ac:dyDescent="0.25"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2:20" x14ac:dyDescent="0.25"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2:20" x14ac:dyDescent="0.25"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2:20" x14ac:dyDescent="0.25"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2:20" x14ac:dyDescent="0.25"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2:20" x14ac:dyDescent="0.25"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2:20" x14ac:dyDescent="0.25"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2:20" x14ac:dyDescent="0.25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</row>
    <row r="251" spans="2:20" x14ac:dyDescent="0.25"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 x14ac:dyDescent="0.25"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2:20" x14ac:dyDescent="0.25"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2:20" x14ac:dyDescent="0.25"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 x14ac:dyDescent="0.25"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2:20" x14ac:dyDescent="0.25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</row>
    <row r="257" spans="2:20" x14ac:dyDescent="0.25"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 x14ac:dyDescent="0.25"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2:20" x14ac:dyDescent="0.25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</row>
    <row r="260" spans="2:20" x14ac:dyDescent="0.25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</row>
    <row r="261" spans="2:20" x14ac:dyDescent="0.25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</row>
    <row r="262" spans="2:20" x14ac:dyDescent="0.25"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2:20" x14ac:dyDescent="0.25"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2:20" x14ac:dyDescent="0.25"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2:20" x14ac:dyDescent="0.25"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2:20" x14ac:dyDescent="0.25"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 x14ac:dyDescent="0.25"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2:20" x14ac:dyDescent="0.25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</row>
    <row r="269" spans="2:20" x14ac:dyDescent="0.25"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2:20" x14ac:dyDescent="0.25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2:20" x14ac:dyDescent="0.25"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2:20" x14ac:dyDescent="0.25"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2:20" x14ac:dyDescent="0.25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 x14ac:dyDescent="0.25"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2:20" x14ac:dyDescent="0.25"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2:20" x14ac:dyDescent="0.25"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 x14ac:dyDescent="0.25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81" spans="2:20" x14ac:dyDescent="0.25"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2:20" x14ac:dyDescent="0.25"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2:20" x14ac:dyDescent="0.25"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2:20" x14ac:dyDescent="0.25"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2:20" x14ac:dyDescent="0.25"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2:20" x14ac:dyDescent="0.25"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</row>
    <row r="287" spans="2:20" x14ac:dyDescent="0.25"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 x14ac:dyDescent="0.25"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2:20" x14ac:dyDescent="0.25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</row>
    <row r="290" spans="2:20" x14ac:dyDescent="0.25"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2:20" x14ac:dyDescent="0.25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2:20" x14ac:dyDescent="0.25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</row>
    <row r="293" spans="2:20" x14ac:dyDescent="0.25"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 x14ac:dyDescent="0.25"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2:20" x14ac:dyDescent="0.25"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2:20" x14ac:dyDescent="0.25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</row>
    <row r="297" spans="2:20" x14ac:dyDescent="0.25"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2:20" x14ac:dyDescent="0.25"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2:20" x14ac:dyDescent="0.25"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2:20" x14ac:dyDescent="0.25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 x14ac:dyDescent="0.25"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2:20" x14ac:dyDescent="0.25"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2:20" x14ac:dyDescent="0.25"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2:20" x14ac:dyDescent="0.25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2:20" x14ac:dyDescent="0.25"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2:20" x14ac:dyDescent="0.25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2:20" x14ac:dyDescent="0.25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 x14ac:dyDescent="0.25"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2:20" x14ac:dyDescent="0.25"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2:20" x14ac:dyDescent="0.25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</row>
    <row r="311" spans="2:20" x14ac:dyDescent="0.25"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 x14ac:dyDescent="0.25"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2:20" x14ac:dyDescent="0.25"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2:20" x14ac:dyDescent="0.25"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2:20" x14ac:dyDescent="0.25"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2:20" x14ac:dyDescent="0.25"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2:20" x14ac:dyDescent="0.25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</row>
    <row r="318" spans="2:20" x14ac:dyDescent="0.25"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2:20" x14ac:dyDescent="0.25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</row>
    <row r="320" spans="2:20" x14ac:dyDescent="0.25"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 x14ac:dyDescent="0.25"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2:20" x14ac:dyDescent="0.25"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2:20" x14ac:dyDescent="0.25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2:20" x14ac:dyDescent="0.25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</row>
    <row r="325" spans="2:20" x14ac:dyDescent="0.25"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2:20" x14ac:dyDescent="0.25"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 x14ac:dyDescent="0.25"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</row>
    <row r="328" spans="2:20" x14ac:dyDescent="0.25"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 x14ac:dyDescent="0.25"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2:20" x14ac:dyDescent="0.25"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 x14ac:dyDescent="0.25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</row>
    <row r="332" spans="2:20" x14ac:dyDescent="0.25"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2:20" x14ac:dyDescent="0.25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</row>
    <row r="334" spans="2:20" x14ac:dyDescent="0.25"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2:20" x14ac:dyDescent="0.25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 x14ac:dyDescent="0.25"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2:20" x14ac:dyDescent="0.25"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2:20" x14ac:dyDescent="0.25"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2:20" x14ac:dyDescent="0.25"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2:20" x14ac:dyDescent="0.25"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2:20" x14ac:dyDescent="0.25"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2:20" x14ac:dyDescent="0.25"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2:20" x14ac:dyDescent="0.25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</row>
    <row r="344" spans="2:20" x14ac:dyDescent="0.25"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 x14ac:dyDescent="0.25"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2:20" x14ac:dyDescent="0.25"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2:20" x14ac:dyDescent="0.25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 x14ac:dyDescent="0.25"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2:20" x14ac:dyDescent="0.25"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</row>
    <row r="350" spans="2:20" x14ac:dyDescent="0.25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 x14ac:dyDescent="0.25"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2:20" x14ac:dyDescent="0.25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</row>
    <row r="353" spans="2:20" x14ac:dyDescent="0.25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</row>
    <row r="354" spans="2:20" x14ac:dyDescent="0.25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</row>
    <row r="355" spans="2:20" x14ac:dyDescent="0.25"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2:20" x14ac:dyDescent="0.25"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2:20" x14ac:dyDescent="0.25"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2:20" x14ac:dyDescent="0.25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2:20" x14ac:dyDescent="0.25"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2:20" x14ac:dyDescent="0.25"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2:20" x14ac:dyDescent="0.25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</row>
    <row r="362" spans="2:20" x14ac:dyDescent="0.25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 x14ac:dyDescent="0.25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</row>
    <row r="364" spans="2:20" x14ac:dyDescent="0.25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 x14ac:dyDescent="0.25"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2:20" x14ac:dyDescent="0.25"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2:20" x14ac:dyDescent="0.25"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2:20" x14ac:dyDescent="0.25"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2:20" x14ac:dyDescent="0.25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 x14ac:dyDescent="0.25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M75"/>
  <sheetViews>
    <sheetView topLeftCell="R22" zoomScale="62" zoomScaleNormal="62" workbookViewId="0">
      <selection activeCell="AM73" sqref="AM73"/>
    </sheetView>
  </sheetViews>
  <sheetFormatPr baseColWidth="10" defaultRowHeight="15" x14ac:dyDescent="0.25"/>
  <cols>
    <col min="1" max="1" width="66.5703125" bestFit="1" customWidth="1"/>
    <col min="2" max="9" width="11.42578125" style="1" customWidth="1"/>
    <col min="10" max="10" width="13.140625" customWidth="1"/>
    <col min="11" max="11" width="12.85546875" customWidth="1"/>
    <col min="12" max="12" width="12.140625" customWidth="1"/>
    <col min="13" max="13" width="15" customWidth="1"/>
    <col min="14" max="14" width="15.42578125" customWidth="1"/>
    <col min="15" max="15" width="14.28515625" customWidth="1"/>
    <col min="16" max="17" width="16.28515625" customWidth="1"/>
    <col min="18" max="18" width="13.42578125" customWidth="1"/>
    <col min="19" max="19" width="13.140625" customWidth="1"/>
    <col min="20" max="20" width="11" customWidth="1"/>
    <col min="21" max="22" width="11.85546875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 x14ac:dyDescent="0.5">
      <c r="A1" s="14" t="s">
        <v>69</v>
      </c>
    </row>
    <row r="2" spans="1:33" x14ac:dyDescent="0.25">
      <c r="A2" s="6"/>
      <c r="B2" s="585" t="s">
        <v>36</v>
      </c>
      <c r="C2" s="585"/>
      <c r="D2" s="585"/>
      <c r="E2" s="585"/>
      <c r="F2" s="585"/>
      <c r="G2" s="585"/>
      <c r="H2" s="585"/>
      <c r="I2" s="585"/>
      <c r="J2" s="585"/>
      <c r="K2" s="585"/>
      <c r="L2" s="585"/>
      <c r="M2" s="585"/>
      <c r="N2" s="585"/>
      <c r="O2" s="585"/>
      <c r="P2" s="585"/>
      <c r="Q2" s="585"/>
      <c r="R2" s="583" t="s">
        <v>38</v>
      </c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13113.155555555555</v>
      </c>
      <c r="C5" s="10">
        <v>13202.333333333334</v>
      </c>
      <c r="D5" s="10">
        <v>13086.088888888889</v>
      </c>
      <c r="E5" s="10">
        <v>13238.088888888889</v>
      </c>
      <c r="F5" s="10">
        <v>15454.544444444444</v>
      </c>
      <c r="G5" s="10">
        <v>15408.9</v>
      </c>
      <c r="H5" s="10">
        <v>15429.31111111111</v>
      </c>
      <c r="I5" s="10">
        <v>15433.566666666668</v>
      </c>
      <c r="J5" s="4">
        <v>13761.988888888889</v>
      </c>
      <c r="K5" s="4">
        <v>13735.5</v>
      </c>
      <c r="L5" s="4">
        <v>14073.444444444445</v>
      </c>
      <c r="M5" s="4">
        <v>14059.788888888888</v>
      </c>
      <c r="N5" s="4">
        <v>14572.711111111112</v>
      </c>
      <c r="O5" s="4">
        <v>14576.1</v>
      </c>
      <c r="P5" s="4">
        <v>14550.133333333333</v>
      </c>
      <c r="Q5" s="4">
        <v>14568.488888888889</v>
      </c>
      <c r="R5" s="10">
        <v>13113.144444444444</v>
      </c>
      <c r="S5" s="10">
        <v>13202.333333333334</v>
      </c>
      <c r="T5" s="10">
        <v>13086.088888888889</v>
      </c>
      <c r="U5" s="10">
        <v>13238.088888888889</v>
      </c>
      <c r="V5" s="10">
        <v>13422.266666666666</v>
      </c>
      <c r="W5" s="10">
        <v>13424.933333333332</v>
      </c>
      <c r="X5" s="10">
        <v>13421.9</v>
      </c>
      <c r="Y5" s="10">
        <v>13405.211111111112</v>
      </c>
      <c r="Z5" s="2">
        <v>13390.388888888889</v>
      </c>
      <c r="AA5" s="2">
        <v>13355.077777777778</v>
      </c>
      <c r="AB5" s="2">
        <v>13363.18888888889</v>
      </c>
      <c r="AC5" s="2">
        <v>13398.722222222223</v>
      </c>
      <c r="AD5" s="2">
        <v>14129.9</v>
      </c>
      <c r="AE5" s="2">
        <v>14103.588888888889</v>
      </c>
      <c r="AF5" s="2">
        <v>14102.111111111111</v>
      </c>
      <c r="AG5" s="2">
        <v>14124.144444444444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1151817.3999999999</v>
      </c>
      <c r="C7" s="10">
        <v>1505223.0888888889</v>
      </c>
      <c r="D7" s="10">
        <v>1318624.8222222221</v>
      </c>
      <c r="E7" s="10">
        <v>1343456.5777777778</v>
      </c>
      <c r="F7" s="10">
        <v>1700924.0444444444</v>
      </c>
      <c r="G7" s="10">
        <v>1686122.0555555555</v>
      </c>
      <c r="H7" s="10">
        <v>1426020</v>
      </c>
      <c r="I7" s="10">
        <v>1421911.3444444444</v>
      </c>
      <c r="J7" s="4">
        <v>1321419.4555555556</v>
      </c>
      <c r="K7" s="4">
        <v>1457024.5</v>
      </c>
      <c r="L7" s="4">
        <v>1422779.8333333333</v>
      </c>
      <c r="M7" s="4">
        <v>1419732.1444444444</v>
      </c>
      <c r="N7" s="4">
        <v>1501972.5444444444</v>
      </c>
      <c r="O7" s="4">
        <v>1498819.4111111111</v>
      </c>
      <c r="P7" s="4">
        <v>1442630</v>
      </c>
      <c r="Q7" s="4">
        <v>1442923.8777777778</v>
      </c>
      <c r="R7" s="10">
        <v>1151815.388888889</v>
      </c>
      <c r="S7" s="10">
        <v>1505223.0888888889</v>
      </c>
      <c r="T7" s="10">
        <v>1318624.8111111112</v>
      </c>
      <c r="U7" s="10">
        <v>1343456.5666666667</v>
      </c>
      <c r="V7" s="10">
        <v>1384258.388888889</v>
      </c>
      <c r="W7" s="10">
        <v>1378061.1888888888</v>
      </c>
      <c r="X7" s="10">
        <v>1336587.1333333333</v>
      </c>
      <c r="Y7" s="10">
        <v>1333265.7222222222</v>
      </c>
      <c r="Z7" s="2">
        <v>1305261.6000000001</v>
      </c>
      <c r="AA7" s="2">
        <v>1397385.4444444445</v>
      </c>
      <c r="AB7" s="2">
        <v>1350846.9</v>
      </c>
      <c r="AC7" s="2">
        <v>1354518.7777777778</v>
      </c>
      <c r="AD7" s="2">
        <v>1457270.1666666667</v>
      </c>
      <c r="AE7" s="2">
        <v>1451216.1</v>
      </c>
      <c r="AF7" s="2">
        <v>1399540.9333333333</v>
      </c>
      <c r="AG7" s="2">
        <v>1398246.6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0.35160149565728177</v>
      </c>
      <c r="C15" s="10">
        <v>1.0331064709507403</v>
      </c>
      <c r="D15" s="10">
        <v>0.14306066045559865</v>
      </c>
      <c r="E15" s="10">
        <v>1.3049927189995361</v>
      </c>
      <c r="F15" s="10">
        <v>18.289833923056186</v>
      </c>
      <c r="G15" s="10">
        <v>17.94198243404923</v>
      </c>
      <c r="H15" s="10">
        <v>18.097266360005225</v>
      </c>
      <c r="I15" s="10">
        <v>18.130444527894621</v>
      </c>
      <c r="J15" s="4">
        <v>5.3273627491296383</v>
      </c>
      <c r="K15" s="4">
        <v>5.1320372653444233</v>
      </c>
      <c r="L15" s="4">
        <v>7.7151632490125568</v>
      </c>
      <c r="M15" s="4">
        <v>7.6165945839568243</v>
      </c>
      <c r="N15" s="4">
        <v>11.554430701958315</v>
      </c>
      <c r="O15" s="4">
        <v>11.574781775675696</v>
      </c>
      <c r="P15" s="4">
        <v>11.374964875294593</v>
      </c>
      <c r="Q15" s="4">
        <v>11.514634563186036</v>
      </c>
      <c r="R15" s="10">
        <v>0.65692583230754931</v>
      </c>
      <c r="S15" s="10">
        <v>1.3410564125290927</v>
      </c>
      <c r="T15" s="10">
        <v>0.44871589222965685</v>
      </c>
      <c r="U15" s="10">
        <v>1.6140342341565079</v>
      </c>
      <c r="V15" s="10">
        <v>3.0280001776282108</v>
      </c>
      <c r="W15" s="10">
        <v>3.0484721955053922</v>
      </c>
      <c r="X15" s="10">
        <v>3.0258755978041196</v>
      </c>
      <c r="Y15" s="10">
        <v>2.9001478520715489</v>
      </c>
      <c r="Z15" s="2">
        <v>2.7847452194352758</v>
      </c>
      <c r="AA15" s="2">
        <v>2.5233865050621911</v>
      </c>
      <c r="AB15" s="2">
        <v>2.5751758793678854</v>
      </c>
      <c r="AC15" s="2">
        <v>2.8558158555888737</v>
      </c>
      <c r="AD15" s="2">
        <v>8.4942346914728706</v>
      </c>
      <c r="AE15" s="2">
        <v>8.2859724747121817</v>
      </c>
      <c r="AF15" s="2">
        <v>8.2706261399333627</v>
      </c>
      <c r="AG15" s="2">
        <v>8.4369279589964119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</v>
      </c>
      <c r="C17" s="10">
        <v>30.79884411619258</v>
      </c>
      <c r="D17" s="10">
        <v>14.538435336010661</v>
      </c>
      <c r="E17" s="10">
        <v>16.695372864721126</v>
      </c>
      <c r="F17" s="10">
        <v>47.835453722947385</v>
      </c>
      <c r="G17" s="10">
        <v>46.549068886217739</v>
      </c>
      <c r="H17" s="10">
        <v>23.912179633679237</v>
      </c>
      <c r="I17" s="10">
        <v>23.553584924824154</v>
      </c>
      <c r="J17" s="4">
        <v>14.795293264242154</v>
      </c>
      <c r="K17" s="4">
        <v>26.6232622923226</v>
      </c>
      <c r="L17" s="4">
        <v>23.627488232917013</v>
      </c>
      <c r="M17" s="4">
        <v>23.365123916815243</v>
      </c>
      <c r="N17" s="4">
        <v>30.566759306559497</v>
      </c>
      <c r="O17" s="4">
        <v>30.28232257455419</v>
      </c>
      <c r="P17" s="4">
        <v>25.336328425142224</v>
      </c>
      <c r="Q17" s="4">
        <v>25.362804085791556</v>
      </c>
      <c r="R17" s="10">
        <v>0</v>
      </c>
      <c r="S17" s="10">
        <v>30.799070141094475</v>
      </c>
      <c r="T17" s="10">
        <v>14.538631233600967</v>
      </c>
      <c r="U17" s="10">
        <v>16.695571448640671</v>
      </c>
      <c r="V17" s="10">
        <v>20.279335886971072</v>
      </c>
      <c r="W17" s="10">
        <v>19.743684459682775</v>
      </c>
      <c r="X17" s="10">
        <v>16.130777402206675</v>
      </c>
      <c r="Y17" s="10">
        <v>15.843262622589444</v>
      </c>
      <c r="Z17" s="2">
        <v>13.387556811562916</v>
      </c>
      <c r="AA17" s="2">
        <v>21.430994825778331</v>
      </c>
      <c r="AB17" s="2">
        <v>17.366024821320764</v>
      </c>
      <c r="AC17" s="2">
        <v>17.681225097869124</v>
      </c>
      <c r="AD17" s="2">
        <v>26.689518212585099</v>
      </c>
      <c r="AE17" s="2">
        <v>26.152936218112583</v>
      </c>
      <c r="AF17" s="2">
        <v>21.586829421379235</v>
      </c>
      <c r="AG17" s="2">
        <v>21.46932882726837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70</v>
      </c>
    </row>
    <row r="25" spans="1:39" x14ac:dyDescent="0.25">
      <c r="A25" s="69"/>
      <c r="B25" s="583" t="s">
        <v>37</v>
      </c>
      <c r="C25" s="583"/>
      <c r="D25" s="583"/>
      <c r="E25" s="583"/>
      <c r="F25" s="583"/>
      <c r="G25" s="583"/>
      <c r="H25" s="583"/>
      <c r="I25" s="583"/>
      <c r="J25" s="583"/>
      <c r="K25" s="583"/>
      <c r="L25" s="583"/>
      <c r="M25" s="583"/>
      <c r="N25" s="583"/>
      <c r="O25" s="583"/>
      <c r="P25" s="583"/>
      <c r="Q25" s="583"/>
      <c r="R25" s="583"/>
      <c r="S25" s="583"/>
      <c r="T25" s="583"/>
      <c r="U25" s="583" t="s">
        <v>39</v>
      </c>
      <c r="V25" s="583"/>
      <c r="W25" s="583"/>
      <c r="X25" s="583"/>
      <c r="Y25" s="583"/>
      <c r="Z25" s="583"/>
      <c r="AA25" s="583"/>
      <c r="AB25" s="583"/>
      <c r="AC25" s="583"/>
      <c r="AD25" s="583"/>
      <c r="AE25" s="583"/>
      <c r="AF25" s="583"/>
      <c r="AG25" s="583"/>
      <c r="AH25" s="583"/>
      <c r="AI25" s="583"/>
      <c r="AJ25" s="583"/>
      <c r="AK25" s="583"/>
      <c r="AL25" s="583"/>
      <c r="AM25" s="583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70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12531.18888888889</v>
      </c>
      <c r="C28" s="10">
        <v>12565.622222222222</v>
      </c>
      <c r="D28" s="10">
        <v>12471.877777777778</v>
      </c>
      <c r="E28" s="10">
        <v>12638.333333333334</v>
      </c>
      <c r="F28" s="10">
        <v>15250.755555555555</v>
      </c>
      <c r="G28" s="10">
        <v>15178.422222222222</v>
      </c>
      <c r="H28" s="10">
        <v>15196.655555555555</v>
      </c>
      <c r="I28" s="10">
        <v>15268.377777777778</v>
      </c>
      <c r="J28" s="2">
        <v>13965.9</v>
      </c>
      <c r="K28" s="2">
        <v>13955.222222222223</v>
      </c>
      <c r="L28" s="2">
        <v>13986.911111111111</v>
      </c>
      <c r="M28" s="2">
        <v>13968.277777777777</v>
      </c>
      <c r="N28" s="2">
        <v>14447.588888888889</v>
      </c>
      <c r="O28" s="2">
        <v>14418.011111111111</v>
      </c>
      <c r="P28" s="2">
        <v>14456.933333333332</v>
      </c>
      <c r="Q28" s="2">
        <v>14442.655555555555</v>
      </c>
      <c r="R28" s="10">
        <v>12455.111111111111</v>
      </c>
      <c r="S28" s="10">
        <v>12761.944444444445</v>
      </c>
      <c r="T28" s="10">
        <v>12905.377777777778</v>
      </c>
      <c r="U28" s="2">
        <v>12531.055555555555</v>
      </c>
      <c r="V28" s="2">
        <v>12565.622222222222</v>
      </c>
      <c r="W28" s="2">
        <v>12471.711111111112</v>
      </c>
      <c r="X28" s="2">
        <v>12637.788888888888</v>
      </c>
      <c r="Y28" s="2">
        <v>13464.788888888888</v>
      </c>
      <c r="Z28" s="2">
        <v>13403.6</v>
      </c>
      <c r="AA28" s="2">
        <v>13399.788888888888</v>
      </c>
      <c r="AB28" s="2">
        <v>13434.722222222223</v>
      </c>
      <c r="AC28" s="10">
        <v>13364.577777777778</v>
      </c>
      <c r="AD28" s="10">
        <v>13358.755555555555</v>
      </c>
      <c r="AE28" s="10">
        <v>13393.255555555555</v>
      </c>
      <c r="AF28" s="10">
        <v>13390.4</v>
      </c>
      <c r="AG28" s="10">
        <v>13981.1</v>
      </c>
      <c r="AH28" s="10">
        <v>13925.044444444444</v>
      </c>
      <c r="AI28" s="10">
        <v>13983.644444444444</v>
      </c>
      <c r="AJ28" s="10">
        <v>13984.866666666667</v>
      </c>
      <c r="AK28" s="2">
        <v>12447.066666666668</v>
      </c>
      <c r="AL28" s="2">
        <v>12760.233333333334</v>
      </c>
      <c r="AM28" s="2">
        <v>12836.3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1032197.2333333333</v>
      </c>
      <c r="C30" s="10">
        <v>1501774.2555555555</v>
      </c>
      <c r="D30" s="10">
        <v>1255078.4777777777</v>
      </c>
      <c r="E30" s="10">
        <v>1279575.6333333333</v>
      </c>
      <c r="F30" s="10">
        <v>1649075.4444444445</v>
      </c>
      <c r="G30" s="10">
        <v>1633790.888888889</v>
      </c>
      <c r="H30" s="10">
        <v>1432780.388888889</v>
      </c>
      <c r="I30" s="10">
        <v>1432860.2333333334</v>
      </c>
      <c r="J30" s="2">
        <v>1323980.1777777779</v>
      </c>
      <c r="K30" s="2">
        <v>1497152.1444444444</v>
      </c>
      <c r="L30" s="2">
        <v>1412616.6777777779</v>
      </c>
      <c r="M30" s="2">
        <v>1412287.8333333333</v>
      </c>
      <c r="N30" s="2">
        <v>1484409.3</v>
      </c>
      <c r="O30" s="2">
        <v>1483425.6222222222</v>
      </c>
      <c r="P30" s="2">
        <v>1435056.3777777778</v>
      </c>
      <c r="Q30" s="2">
        <v>1432975.1888888888</v>
      </c>
      <c r="R30" s="10">
        <v>1126797.6333333333</v>
      </c>
      <c r="S30" s="10">
        <v>1054271.4444444445</v>
      </c>
      <c r="T30" s="10">
        <v>1302174.0888888889</v>
      </c>
      <c r="U30" s="2">
        <v>1032171.0222222222</v>
      </c>
      <c r="V30" s="2">
        <v>1501774.2555555555</v>
      </c>
      <c r="W30" s="2">
        <v>1255045.7222222222</v>
      </c>
      <c r="X30" s="2">
        <v>1279522.7777777778</v>
      </c>
      <c r="Y30" s="2">
        <v>1372072.6</v>
      </c>
      <c r="Z30" s="2">
        <v>1360235.2555555555</v>
      </c>
      <c r="AA30" s="2">
        <v>1352452.6888888888</v>
      </c>
      <c r="AB30" s="2">
        <v>1352220.5666666667</v>
      </c>
      <c r="AC30" s="10">
        <v>1297870.5222222223</v>
      </c>
      <c r="AD30" s="10">
        <v>1405006.2888888889</v>
      </c>
      <c r="AE30" s="10">
        <v>1352922.2222222222</v>
      </c>
      <c r="AF30" s="10">
        <v>1356461.3555555556</v>
      </c>
      <c r="AG30" s="10">
        <v>1429737.4888888889</v>
      </c>
      <c r="AH30" s="10">
        <v>1424540.1222222222</v>
      </c>
      <c r="AI30" s="10">
        <v>1395719.9888888889</v>
      </c>
      <c r="AJ30" s="10">
        <v>1394330.1888888888</v>
      </c>
      <c r="AK30" s="2">
        <v>1126776.6000000001</v>
      </c>
      <c r="AL30" s="2">
        <v>1053988.3777777778</v>
      </c>
      <c r="AM30" s="2">
        <v>1295033.0222222223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0.97160103995651881</v>
      </c>
      <c r="C38" s="10">
        <v>1.2509345656450328</v>
      </c>
      <c r="D38" s="10">
        <v>0.49487317074658621</v>
      </c>
      <c r="E38" s="10">
        <v>1.8404852298780066</v>
      </c>
      <c r="F38" s="10">
        <v>22.910334168253531</v>
      </c>
      <c r="G38" s="10">
        <v>22.324980188532493</v>
      </c>
      <c r="H38" s="10">
        <v>22.471655901125192</v>
      </c>
      <c r="I38" s="10">
        <v>23.052612558832809</v>
      </c>
      <c r="J38" s="2">
        <v>12.555247805345617</v>
      </c>
      <c r="K38" s="2">
        <v>12.46077054780266</v>
      </c>
      <c r="L38" s="2">
        <v>12.712184065884877</v>
      </c>
      <c r="M38" s="2">
        <v>12.570201939342839</v>
      </c>
      <c r="N38" s="2">
        <v>16.445254954209251</v>
      </c>
      <c r="O38" s="2">
        <v>16.201377586970391</v>
      </c>
      <c r="P38" s="2">
        <v>16.525343800896039</v>
      </c>
      <c r="Q38" s="2">
        <v>16.411181401370477</v>
      </c>
      <c r="R38" s="10">
        <v>0.35603459366004997</v>
      </c>
      <c r="S38" s="10">
        <v>2.8374412711487089</v>
      </c>
      <c r="T38" s="10">
        <v>3.9874851994875233</v>
      </c>
      <c r="U38" s="2">
        <v>1.0137198817582629</v>
      </c>
      <c r="V38" s="2">
        <v>1.29411268168385</v>
      </c>
      <c r="W38" s="2">
        <v>0.53647723830307104</v>
      </c>
      <c r="X38" s="2">
        <v>1.8796001584680546</v>
      </c>
      <c r="Y38" s="2">
        <v>8.5501728678279569</v>
      </c>
      <c r="Z38" s="2">
        <v>8.0565407340260808</v>
      </c>
      <c r="AA38" s="2">
        <v>8.0244960472025486</v>
      </c>
      <c r="AB38" s="2">
        <v>8.3026445153892556</v>
      </c>
      <c r="AC38" s="10">
        <v>7.7502506781834013</v>
      </c>
      <c r="AD38" s="10">
        <v>7.6924908673406565</v>
      </c>
      <c r="AE38" s="10">
        <v>7.9643196363837561</v>
      </c>
      <c r="AF38" s="10">
        <v>7.9486143826306099</v>
      </c>
      <c r="AG38" s="10">
        <v>12.727230272293218</v>
      </c>
      <c r="AH38" s="10">
        <v>12.273282206448792</v>
      </c>
      <c r="AI38" s="10">
        <v>12.75695275442666</v>
      </c>
      <c r="AJ38" s="10">
        <v>12.767169295656142</v>
      </c>
      <c r="AK38" s="2">
        <v>0.33503746856941535</v>
      </c>
      <c r="AL38" s="2">
        <v>2.8674177962927696</v>
      </c>
      <c r="AM38" s="2">
        <v>3.4816590811861379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0.24974283065963665</v>
      </c>
      <c r="C40" s="10">
        <v>46.004099294240667</v>
      </c>
      <c r="D40" s="10">
        <v>21.96361330035305</v>
      </c>
      <c r="E40" s="10">
        <v>24.367059061588883</v>
      </c>
      <c r="F40" s="10">
        <v>60.353121226862569</v>
      </c>
      <c r="G40" s="10">
        <v>58.86472433622464</v>
      </c>
      <c r="H40" s="10">
        <v>39.274860828873315</v>
      </c>
      <c r="I40" s="10">
        <v>39.290084045280302</v>
      </c>
      <c r="J40" s="2">
        <v>28.6505124455038</v>
      </c>
      <c r="K40" s="2">
        <v>45.593865814527561</v>
      </c>
      <c r="L40" s="2">
        <v>37.313764870148887</v>
      </c>
      <c r="M40" s="2">
        <v>37.286361941917228</v>
      </c>
      <c r="N40" s="2">
        <v>44.392649470197711</v>
      </c>
      <c r="O40" s="2">
        <v>44.288852006522831</v>
      </c>
      <c r="P40" s="2">
        <v>39.466450255132457</v>
      </c>
      <c r="Q40" s="2">
        <v>39.262339895127987</v>
      </c>
      <c r="R40" s="10">
        <v>9.3139328936014341</v>
      </c>
      <c r="S40" s="10">
        <v>2.420063451682696</v>
      </c>
      <c r="T40" s="10">
        <v>26.547555662243191</v>
      </c>
      <c r="U40" s="2">
        <v>0.26431681168225019</v>
      </c>
      <c r="V40" s="2">
        <v>46.028231506333668</v>
      </c>
      <c r="W40" s="2">
        <v>21.981008226998995</v>
      </c>
      <c r="X40" s="2">
        <v>24.382854873625753</v>
      </c>
      <c r="Y40" s="2">
        <v>33.400731617532429</v>
      </c>
      <c r="Z40" s="2">
        <v>32.253362456697012</v>
      </c>
      <c r="AA40" s="2">
        <v>31.472792581097885</v>
      </c>
      <c r="AB40" s="2">
        <v>31.444310849226234</v>
      </c>
      <c r="AC40" s="10">
        <v>26.130943144103316</v>
      </c>
      <c r="AD40" s="10">
        <v>36.639241901674602</v>
      </c>
      <c r="AE40" s="10">
        <v>31.514056395646595</v>
      </c>
      <c r="AF40" s="10">
        <v>31.867156103584602</v>
      </c>
      <c r="AG40" s="10">
        <v>39.092541821892155</v>
      </c>
      <c r="AH40" s="10">
        <v>38.587548057180314</v>
      </c>
      <c r="AI40" s="10">
        <v>35.653969286682774</v>
      </c>
      <c r="AJ40" s="10">
        <v>35.520457022963399</v>
      </c>
      <c r="AK40" s="2">
        <v>9.3297902852349761</v>
      </c>
      <c r="AL40" s="2">
        <v>2.4103130654691558</v>
      </c>
      <c r="AM40" s="2">
        <v>25.887714059830781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71</v>
      </c>
    </row>
    <row r="48" spans="1:39" x14ac:dyDescent="0.25">
      <c r="A48" s="6"/>
      <c r="B48" s="583" t="s">
        <v>36</v>
      </c>
      <c r="C48" s="583"/>
      <c r="D48" s="583"/>
      <c r="E48" s="583"/>
      <c r="F48" s="583"/>
      <c r="G48" s="583"/>
      <c r="H48" s="583"/>
      <c r="I48" s="583"/>
      <c r="J48" s="583"/>
      <c r="K48" s="583"/>
      <c r="L48" s="583"/>
      <c r="M48" s="583"/>
      <c r="N48" s="583"/>
      <c r="O48" s="583"/>
      <c r="P48" s="583"/>
      <c r="Q48" s="583"/>
      <c r="R48" s="583" t="s">
        <v>38</v>
      </c>
      <c r="S48" s="583"/>
      <c r="T48" s="583"/>
      <c r="U48" s="583"/>
      <c r="V48" s="583"/>
      <c r="W48" s="583"/>
      <c r="X48" s="583"/>
      <c r="Y48" s="583"/>
      <c r="Z48" s="583"/>
      <c r="AA48" s="583"/>
      <c r="AB48" s="583"/>
      <c r="AC48" s="583"/>
      <c r="AD48" s="583"/>
      <c r="AE48" s="583"/>
      <c r="AF48" s="583"/>
      <c r="AG48" s="583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31</v>
      </c>
      <c r="C50" s="11">
        <v>0</v>
      </c>
      <c r="D50" s="11">
        <v>60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11">
        <v>18</v>
      </c>
      <c r="S50" s="11">
        <v>0</v>
      </c>
      <c r="T50" s="11">
        <v>41</v>
      </c>
      <c r="U50" s="11">
        <v>0</v>
      </c>
      <c r="V50" s="11">
        <v>2</v>
      </c>
      <c r="W50" s="11">
        <v>6</v>
      </c>
      <c r="X50" s="11">
        <v>4</v>
      </c>
      <c r="Y50" s="11">
        <v>3</v>
      </c>
      <c r="Z50" s="9">
        <v>0</v>
      </c>
      <c r="AA50" s="9">
        <v>6</v>
      </c>
      <c r="AB50" s="9">
        <v>9</v>
      </c>
      <c r="AC50" s="9">
        <v>3</v>
      </c>
      <c r="AD50" s="9">
        <v>0</v>
      </c>
      <c r="AE50" s="9">
        <v>0</v>
      </c>
      <c r="AF50" s="9">
        <v>0</v>
      </c>
      <c r="AG50" s="9">
        <v>0</v>
      </c>
      <c r="AH50" s="49"/>
    </row>
    <row r="51" spans="1:39" x14ac:dyDescent="0.25">
      <c r="A51" s="3" t="s">
        <v>42</v>
      </c>
      <c r="B51" s="11">
        <v>90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11">
        <v>90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49"/>
    </row>
    <row r="52" spans="1:39" x14ac:dyDescent="0.25">
      <c r="A52" s="3" t="s">
        <v>43</v>
      </c>
      <c r="B52" s="10">
        <v>51.81111111111111</v>
      </c>
      <c r="C52" s="10">
        <v>47.633333333333333</v>
      </c>
      <c r="D52" s="10">
        <v>51.033333333333331</v>
      </c>
      <c r="E52" s="10">
        <v>48.544444444444444</v>
      </c>
      <c r="F52" s="10">
        <v>242.16666666666666</v>
      </c>
      <c r="G52" s="10">
        <v>0</v>
      </c>
      <c r="H52" s="10">
        <v>53.81111111111111</v>
      </c>
      <c r="I52" s="10">
        <v>49.355555555555554</v>
      </c>
      <c r="J52" s="2">
        <v>47.7</v>
      </c>
      <c r="K52" s="2">
        <v>59.444444444444443</v>
      </c>
      <c r="L52" s="2">
        <v>47.56666666666667</v>
      </c>
      <c r="M52" s="2">
        <v>64.188888888888883</v>
      </c>
      <c r="N52" s="2">
        <v>80.666666666666671</v>
      </c>
      <c r="O52" s="2">
        <v>67.344444444444449</v>
      </c>
      <c r="P52" s="2">
        <v>67.033333333333331</v>
      </c>
      <c r="Q52" s="2">
        <v>56.866666666666667</v>
      </c>
      <c r="R52" s="10">
        <v>49.5</v>
      </c>
      <c r="S52" s="10">
        <v>47.633333333333333</v>
      </c>
      <c r="T52" s="10">
        <v>48.744444444444447</v>
      </c>
      <c r="U52" s="10">
        <v>48.544444444444444</v>
      </c>
      <c r="V52" s="10">
        <v>44.411111111111111</v>
      </c>
      <c r="W52" s="10">
        <v>0</v>
      </c>
      <c r="X52" s="10">
        <v>49.588888888888889</v>
      </c>
      <c r="Y52" s="10">
        <v>47.2</v>
      </c>
      <c r="Z52" s="2">
        <v>45.633333333333333</v>
      </c>
      <c r="AA52" s="2">
        <v>49.644444444444446</v>
      </c>
      <c r="AB52" s="2">
        <v>45.5</v>
      </c>
      <c r="AC52" s="2">
        <v>45.744444444444447</v>
      </c>
      <c r="AD52" s="2">
        <v>80.666666666666671</v>
      </c>
      <c r="AE52" s="2">
        <v>19.455555555555556</v>
      </c>
      <c r="AF52" s="2">
        <v>44.322222222222223</v>
      </c>
      <c r="AG52" s="2">
        <v>37.644444444444446</v>
      </c>
    </row>
    <row r="53" spans="1:39" x14ac:dyDescent="0.25">
      <c r="A53" s="3" t="s">
        <v>96</v>
      </c>
      <c r="B53" s="10">
        <v>5996.8444444444449</v>
      </c>
      <c r="C53" s="10">
        <v>6234.8666666666668</v>
      </c>
      <c r="D53" s="10">
        <v>6002.6</v>
      </c>
      <c r="E53" s="10">
        <v>6257.2333333333336</v>
      </c>
      <c r="F53" s="10">
        <v>10535.68888888889</v>
      </c>
      <c r="G53" s="10">
        <v>10681.1</v>
      </c>
      <c r="H53" s="10">
        <v>10682.31111111111</v>
      </c>
      <c r="I53" s="10">
        <v>10604.877777777778</v>
      </c>
      <c r="J53" s="2">
        <v>7321.3777777777777</v>
      </c>
      <c r="K53" s="2">
        <v>7280.9</v>
      </c>
      <c r="L53" s="2">
        <v>7963.3</v>
      </c>
      <c r="M53" s="2">
        <v>7910.2111111111108</v>
      </c>
      <c r="N53" s="2">
        <v>8927.9666666666672</v>
      </c>
      <c r="O53" s="2">
        <v>8937.2333333333336</v>
      </c>
      <c r="P53" s="2">
        <v>8908.0555555555547</v>
      </c>
      <c r="Q53" s="2">
        <v>8904.9888888888891</v>
      </c>
      <c r="R53" s="10">
        <v>5999.1333333333332</v>
      </c>
      <c r="S53" s="10">
        <v>5756.9777777777781</v>
      </c>
      <c r="T53" s="10">
        <v>5669.9333333333334</v>
      </c>
      <c r="U53" s="10">
        <v>6257.2333333333336</v>
      </c>
      <c r="V53" s="10">
        <v>6664.3888888888887</v>
      </c>
      <c r="W53" s="10">
        <v>6710.7</v>
      </c>
      <c r="X53" s="10">
        <v>6591.5888888888885</v>
      </c>
      <c r="Y53" s="10">
        <v>6617.5111111111109</v>
      </c>
      <c r="Z53" s="2">
        <v>6439.5222222222219</v>
      </c>
      <c r="AA53" s="2">
        <v>6527.0777777777776</v>
      </c>
      <c r="AB53" s="2">
        <v>6541.9</v>
      </c>
      <c r="AC53" s="2">
        <v>6507.0888888888885</v>
      </c>
      <c r="AD53" s="2">
        <v>8017.0333333333338</v>
      </c>
      <c r="AE53" s="2">
        <v>8020.0444444444447</v>
      </c>
      <c r="AF53" s="2">
        <v>8041.7666666666664</v>
      </c>
      <c r="AG53" s="2">
        <v>8007.6555555555551</v>
      </c>
    </row>
    <row r="54" spans="1:39" x14ac:dyDescent="0.25">
      <c r="A54" s="3" t="s">
        <v>95</v>
      </c>
      <c r="B54" s="10">
        <v>207.14444444444445</v>
      </c>
      <c r="C54" s="10">
        <v>151.65555555555557</v>
      </c>
      <c r="D54" s="10">
        <v>148.03333333333333</v>
      </c>
      <c r="E54" s="10">
        <v>199.88888888888889</v>
      </c>
      <c r="F54" s="10">
        <v>160.72222222222223</v>
      </c>
      <c r="G54" s="10">
        <v>166.1888888888889</v>
      </c>
      <c r="H54" s="10">
        <v>151.98888888888888</v>
      </c>
      <c r="I54" s="10">
        <v>242.38888888888889</v>
      </c>
      <c r="J54" s="2">
        <v>184.38888888888889</v>
      </c>
      <c r="K54" s="2">
        <v>160.14444444444445</v>
      </c>
      <c r="L54" s="2">
        <v>165.51111111111112</v>
      </c>
      <c r="M54" s="2">
        <v>174.66666666666666</v>
      </c>
      <c r="N54" s="2">
        <v>166.27777777777777</v>
      </c>
      <c r="O54" s="2">
        <v>177.11111111111111</v>
      </c>
      <c r="P54" s="2">
        <v>154.66666666666666</v>
      </c>
      <c r="Q54" s="2">
        <v>204.61111111111111</v>
      </c>
      <c r="R54" s="10">
        <v>207.14444444444445</v>
      </c>
      <c r="S54" s="10">
        <v>629.54444444444448</v>
      </c>
      <c r="T54" s="10">
        <v>482.98888888888888</v>
      </c>
      <c r="U54" s="10">
        <v>199.88888888888889</v>
      </c>
      <c r="V54" s="10">
        <v>165.22222222222223</v>
      </c>
      <c r="W54" s="10">
        <v>168.65555555555557</v>
      </c>
      <c r="X54" s="10">
        <v>232.11111111111111</v>
      </c>
      <c r="Y54" s="10">
        <v>175.2</v>
      </c>
      <c r="Z54" s="2">
        <v>325.11111111111109</v>
      </c>
      <c r="AA54" s="2">
        <v>162.92222222222222</v>
      </c>
      <c r="AB54" s="2">
        <v>168.46666666666667</v>
      </c>
      <c r="AC54" s="2">
        <v>274.10000000000002</v>
      </c>
      <c r="AD54" s="2">
        <v>191.5888888888889</v>
      </c>
      <c r="AE54" s="2">
        <v>197.16666666666666</v>
      </c>
      <c r="AF54" s="2">
        <v>147.62222222222223</v>
      </c>
      <c r="AG54" s="2">
        <v>232.47777777777779</v>
      </c>
    </row>
    <row r="55" spans="1:39" x14ac:dyDescent="0.25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 x14ac:dyDescent="0.25">
      <c r="A56" s="3" t="s">
        <v>45</v>
      </c>
      <c r="B56" s="10">
        <v>2.4333333333333331</v>
      </c>
      <c r="C56" s="10">
        <v>197.75555555555556</v>
      </c>
      <c r="D56" s="10">
        <v>2.4555555555555557</v>
      </c>
      <c r="E56" s="10">
        <v>197.75555555555556</v>
      </c>
      <c r="F56" s="10">
        <v>197.75555555555556</v>
      </c>
      <c r="G56" s="10">
        <v>145.17777777777778</v>
      </c>
      <c r="H56" s="10">
        <v>100.22222222222223</v>
      </c>
      <c r="I56" s="10">
        <v>99.36666666666666</v>
      </c>
      <c r="J56" s="2">
        <v>99.888888888888886</v>
      </c>
      <c r="K56" s="2">
        <v>110.21111111111111</v>
      </c>
      <c r="L56" s="2">
        <v>99.888888888888886</v>
      </c>
      <c r="M56" s="2">
        <v>116.86666666666666</v>
      </c>
      <c r="N56" s="2">
        <v>129.14444444444445</v>
      </c>
      <c r="O56" s="2">
        <v>128.53333333333333</v>
      </c>
      <c r="P56" s="2">
        <v>114.53333333333333</v>
      </c>
      <c r="Q56" s="2">
        <v>114.76666666666667</v>
      </c>
      <c r="R56" s="10">
        <v>2.4333333333333331</v>
      </c>
      <c r="S56" s="10">
        <v>197.75555555555556</v>
      </c>
      <c r="T56" s="10">
        <v>2.4555555555555557</v>
      </c>
      <c r="U56" s="10">
        <v>197.75555555555556</v>
      </c>
      <c r="V56" s="10">
        <v>197.75555555555556</v>
      </c>
      <c r="W56" s="10">
        <v>145.17777777777778</v>
      </c>
      <c r="X56" s="10">
        <v>100.22222222222223</v>
      </c>
      <c r="Y56" s="10">
        <v>99.36666666666666</v>
      </c>
      <c r="Z56" s="2">
        <v>99.888888888888886</v>
      </c>
      <c r="AA56" s="2">
        <v>110.21111111111111</v>
      </c>
      <c r="AB56" s="2">
        <v>99.888888888888886</v>
      </c>
      <c r="AC56" s="2">
        <v>116.86666666666666</v>
      </c>
      <c r="AD56" s="2">
        <v>129.14444444444445</v>
      </c>
      <c r="AE56" s="2">
        <v>128.53333333333333</v>
      </c>
      <c r="AF56" s="2">
        <v>114.53333333333333</v>
      </c>
      <c r="AG56" s="2">
        <v>114.76666666666667</v>
      </c>
    </row>
    <row r="57" spans="1:39" x14ac:dyDescent="0.25">
      <c r="A57" s="3" t="s">
        <v>46</v>
      </c>
      <c r="B57" s="10">
        <v>3052.3888888888887</v>
      </c>
      <c r="C57" s="10">
        <v>2946.2444444444445</v>
      </c>
      <c r="D57" s="10">
        <v>3025.3</v>
      </c>
      <c r="E57" s="10">
        <v>2982</v>
      </c>
      <c r="F57" s="10">
        <v>5198.4555555555553</v>
      </c>
      <c r="G57" s="10">
        <v>5205.3888888888887</v>
      </c>
      <c r="H57" s="10">
        <v>5270.7555555555555</v>
      </c>
      <c r="I57" s="10">
        <v>5275.8666666666668</v>
      </c>
      <c r="J57" s="2">
        <v>3603.7666666666669</v>
      </c>
      <c r="K57" s="2">
        <v>3566.9555555555557</v>
      </c>
      <c r="L57" s="2">
        <v>3915.2222222222222</v>
      </c>
      <c r="M57" s="2">
        <v>3884.588888888889</v>
      </c>
      <c r="N57" s="2">
        <v>4385.2333333333336</v>
      </c>
      <c r="O57" s="2">
        <v>4389.2333333333336</v>
      </c>
      <c r="P57" s="2">
        <v>4377.2666666666664</v>
      </c>
      <c r="Q57" s="2">
        <v>4395.3888888888887</v>
      </c>
      <c r="R57" s="10">
        <v>3052.3777777777777</v>
      </c>
      <c r="S57" s="10">
        <v>2946.2444444444445</v>
      </c>
      <c r="T57" s="10">
        <v>3025.3</v>
      </c>
      <c r="U57" s="10">
        <v>2982</v>
      </c>
      <c r="V57" s="10">
        <v>3166.1777777777779</v>
      </c>
      <c r="W57" s="10">
        <v>3221.4222222222224</v>
      </c>
      <c r="X57" s="10">
        <v>3263.3444444444444</v>
      </c>
      <c r="Y57" s="10">
        <v>3247.5111111111109</v>
      </c>
      <c r="Z57" s="2">
        <v>3232.1666666666665</v>
      </c>
      <c r="AA57" s="2">
        <v>3186.5333333333333</v>
      </c>
      <c r="AB57" s="2">
        <v>3204.9666666666667</v>
      </c>
      <c r="AC57" s="2">
        <v>3223.5222222222224</v>
      </c>
      <c r="AD57" s="2">
        <v>3942.4222222222224</v>
      </c>
      <c r="AE57" s="2">
        <v>3916.7222222222222</v>
      </c>
      <c r="AF57" s="2">
        <v>3929.2444444444445</v>
      </c>
      <c r="AG57" s="2">
        <v>3951.0444444444443</v>
      </c>
    </row>
    <row r="58" spans="1:39" x14ac:dyDescent="0.25">
      <c r="A58" s="3" t="s">
        <v>94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3">
        <f t="shared" ref="B59:AF59" si="0">SUM(B56:B58)</f>
        <v>3054.8222222222221</v>
      </c>
      <c r="C59" s="13">
        <f t="shared" si="0"/>
        <v>3144</v>
      </c>
      <c r="D59" s="13">
        <f t="shared" si="0"/>
        <v>3027.7555555555559</v>
      </c>
      <c r="E59" s="13">
        <f t="shared" si="0"/>
        <v>3179.7555555555555</v>
      </c>
      <c r="F59" s="13">
        <f t="shared" si="0"/>
        <v>5396.2111111111108</v>
      </c>
      <c r="G59" s="13">
        <f t="shared" si="0"/>
        <v>5350.5666666666666</v>
      </c>
      <c r="H59" s="13">
        <f t="shared" si="0"/>
        <v>5370.9777777777781</v>
      </c>
      <c r="I59" s="13">
        <f t="shared" si="0"/>
        <v>5375.2333333333336</v>
      </c>
      <c r="J59" s="13">
        <f t="shared" si="0"/>
        <v>3703.6555555555556</v>
      </c>
      <c r="K59" s="13">
        <f t="shared" si="0"/>
        <v>3677.166666666667</v>
      </c>
      <c r="L59" s="13">
        <f t="shared" si="0"/>
        <v>4015.1111111111109</v>
      </c>
      <c r="M59" s="13">
        <f t="shared" si="0"/>
        <v>4001.4555555555557</v>
      </c>
      <c r="N59" s="13">
        <f t="shared" si="0"/>
        <v>4514.3777777777777</v>
      </c>
      <c r="O59" s="13">
        <f t="shared" si="0"/>
        <v>4517.7666666666673</v>
      </c>
      <c r="P59" s="13">
        <f t="shared" si="0"/>
        <v>4491.8</v>
      </c>
      <c r="Q59" s="13">
        <f t="shared" si="0"/>
        <v>4510.1555555555551</v>
      </c>
      <c r="R59" s="13">
        <f t="shared" si="0"/>
        <v>3054.8111111111111</v>
      </c>
      <c r="S59" s="13">
        <f t="shared" si="0"/>
        <v>3144</v>
      </c>
      <c r="T59" s="13">
        <f t="shared" si="0"/>
        <v>3027.7555555555559</v>
      </c>
      <c r="U59" s="13">
        <f t="shared" si="0"/>
        <v>3179.7555555555555</v>
      </c>
      <c r="V59" s="13">
        <f t="shared" si="0"/>
        <v>3363.9333333333334</v>
      </c>
      <c r="W59" s="13">
        <f t="shared" si="0"/>
        <v>3366.6000000000004</v>
      </c>
      <c r="X59" s="13">
        <f t="shared" si="0"/>
        <v>3363.5666666666666</v>
      </c>
      <c r="Y59" s="13">
        <f t="shared" si="0"/>
        <v>3346.8777777777777</v>
      </c>
      <c r="Z59" s="13">
        <f t="shared" si="0"/>
        <v>3332.0555555555552</v>
      </c>
      <c r="AA59" s="13">
        <f t="shared" si="0"/>
        <v>3296.7444444444445</v>
      </c>
      <c r="AB59" s="13">
        <f t="shared" si="0"/>
        <v>3304.8555555555554</v>
      </c>
      <c r="AC59" s="13">
        <f t="shared" si="0"/>
        <v>3340.3888888888891</v>
      </c>
      <c r="AD59" s="13">
        <f t="shared" si="0"/>
        <v>4071.5666666666671</v>
      </c>
      <c r="AE59" s="13">
        <f t="shared" si="0"/>
        <v>4045.2555555555555</v>
      </c>
      <c r="AF59" s="13">
        <f t="shared" si="0"/>
        <v>4043.7777777777778</v>
      </c>
      <c r="AG59" s="13">
        <f>SUM(AG56:AG58)</f>
        <v>4065.8111111111111</v>
      </c>
    </row>
    <row r="61" spans="1:39" ht="31.5" x14ac:dyDescent="0.5">
      <c r="A61" s="14" t="s">
        <v>72</v>
      </c>
    </row>
    <row r="62" spans="1:39" x14ac:dyDescent="0.25">
      <c r="A62" s="69"/>
      <c r="B62" s="583" t="s">
        <v>37</v>
      </c>
      <c r="C62" s="583"/>
      <c r="D62" s="583"/>
      <c r="E62" s="583"/>
      <c r="F62" s="583"/>
      <c r="G62" s="583"/>
      <c r="H62" s="583"/>
      <c r="I62" s="583"/>
      <c r="J62" s="583"/>
      <c r="K62" s="583"/>
      <c r="L62" s="583"/>
      <c r="M62" s="583"/>
      <c r="N62" s="583"/>
      <c r="O62" s="583"/>
      <c r="P62" s="583"/>
      <c r="Q62" s="583"/>
      <c r="R62" s="583"/>
      <c r="S62" s="583"/>
      <c r="T62" s="583"/>
      <c r="U62" s="583" t="s">
        <v>39</v>
      </c>
      <c r="V62" s="583"/>
      <c r="W62" s="583"/>
      <c r="X62" s="583"/>
      <c r="Y62" s="583"/>
      <c r="Z62" s="583"/>
      <c r="AA62" s="583"/>
      <c r="AB62" s="583"/>
      <c r="AC62" s="583"/>
      <c r="AD62" s="583"/>
      <c r="AE62" s="583"/>
      <c r="AF62" s="583"/>
      <c r="AG62" s="583"/>
      <c r="AH62" s="583"/>
      <c r="AI62" s="583"/>
      <c r="AJ62" s="583"/>
      <c r="AK62" s="583"/>
      <c r="AL62" s="583"/>
      <c r="AM62" s="583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70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9</v>
      </c>
      <c r="C64" s="11">
        <v>3</v>
      </c>
      <c r="D64" s="11">
        <v>34</v>
      </c>
      <c r="E64" s="11">
        <v>1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1">
        <v>42</v>
      </c>
      <c r="S64" s="11">
        <v>1</v>
      </c>
      <c r="T64" s="11">
        <v>0</v>
      </c>
      <c r="U64" s="26">
        <v>9</v>
      </c>
      <c r="V64" s="26">
        <v>1</v>
      </c>
      <c r="W64" s="26">
        <v>32</v>
      </c>
      <c r="X64" s="26">
        <v>1</v>
      </c>
      <c r="Y64" s="26">
        <v>0</v>
      </c>
      <c r="Z64" s="26">
        <v>0</v>
      </c>
      <c r="AA64" s="26">
        <v>0</v>
      </c>
      <c r="AB64" s="26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71">
        <v>0</v>
      </c>
      <c r="AI64" s="71">
        <v>0</v>
      </c>
      <c r="AJ64" s="71">
        <v>0</v>
      </c>
      <c r="AK64" s="3">
        <v>42</v>
      </c>
      <c r="AL64" s="3">
        <v>1</v>
      </c>
      <c r="AM64" s="3">
        <v>4</v>
      </c>
    </row>
    <row r="65" spans="1:39" x14ac:dyDescent="0.25">
      <c r="A65" s="3" t="s">
        <v>42</v>
      </c>
      <c r="B65" s="11">
        <v>61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21</v>
      </c>
      <c r="S65" s="11">
        <v>8</v>
      </c>
      <c r="T65" s="11">
        <v>0</v>
      </c>
      <c r="U65" s="26">
        <v>61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71">
        <v>0</v>
      </c>
      <c r="AI65" s="71">
        <v>0</v>
      </c>
      <c r="AJ65" s="71">
        <v>0</v>
      </c>
      <c r="AK65" s="3">
        <v>21</v>
      </c>
      <c r="AL65" s="3">
        <v>8</v>
      </c>
      <c r="AM65" s="3">
        <v>0</v>
      </c>
    </row>
    <row r="66" spans="1:39" x14ac:dyDescent="0.25">
      <c r="A66" s="3" t="s">
        <v>43</v>
      </c>
      <c r="B66" s="10">
        <v>4.0333333333333332</v>
      </c>
      <c r="C66" s="10">
        <v>96.911111111111111</v>
      </c>
      <c r="D66" s="10">
        <v>3.5555555555555554</v>
      </c>
      <c r="E66" s="10">
        <v>99.2</v>
      </c>
      <c r="F66" s="10">
        <v>278.62222222222221</v>
      </c>
      <c r="G66" s="10">
        <v>0</v>
      </c>
      <c r="H66" s="10">
        <v>51.12222222222222</v>
      </c>
      <c r="I66" s="10">
        <v>55.144444444444446</v>
      </c>
      <c r="J66" s="2">
        <v>49.366666666666667</v>
      </c>
      <c r="K66" s="2">
        <v>66.455555555555549</v>
      </c>
      <c r="L66" s="2">
        <v>47.944444444444443</v>
      </c>
      <c r="M66" s="2">
        <v>76.13333333333334</v>
      </c>
      <c r="N66" s="2">
        <v>70.277777777777771</v>
      </c>
      <c r="O66" s="2">
        <v>77.411111111111111</v>
      </c>
      <c r="P66" s="2">
        <v>62.055555555555557</v>
      </c>
      <c r="Q66" s="2">
        <v>63.488888888888887</v>
      </c>
      <c r="R66" s="10">
        <v>7.9555555555555557</v>
      </c>
      <c r="S66" s="10">
        <v>30.066666666666666</v>
      </c>
      <c r="T66" s="10">
        <v>7.7777777777777779E-2</v>
      </c>
      <c r="U66" s="4">
        <v>2.2555555555555555</v>
      </c>
      <c r="V66" s="4">
        <v>96.911111111111111</v>
      </c>
      <c r="W66" s="4">
        <v>2.7111111111111112</v>
      </c>
      <c r="X66" s="4">
        <v>99.2</v>
      </c>
      <c r="Y66" s="4">
        <v>86</v>
      </c>
      <c r="Z66" s="4">
        <v>0</v>
      </c>
      <c r="AA66" s="4">
        <v>38.56666666666667</v>
      </c>
      <c r="AB66" s="4">
        <v>41.677777777777777</v>
      </c>
      <c r="AC66" s="10">
        <v>49.366666666666667</v>
      </c>
      <c r="AD66" s="10">
        <v>52.12222222222222</v>
      </c>
      <c r="AE66" s="10">
        <v>47.944444444444443</v>
      </c>
      <c r="AF66" s="10">
        <v>51.577777777777776</v>
      </c>
      <c r="AG66" s="10">
        <v>40.1</v>
      </c>
      <c r="AH66" s="71">
        <v>23.677777777777777</v>
      </c>
      <c r="AI66" s="71">
        <v>39.988888888888887</v>
      </c>
      <c r="AJ66" s="71">
        <v>45.68888888888889</v>
      </c>
      <c r="AK66" s="3">
        <v>5.6</v>
      </c>
      <c r="AL66" s="3">
        <v>27.777777777777779</v>
      </c>
      <c r="AM66" s="3">
        <v>5.5555555555555552E-2</v>
      </c>
    </row>
    <row r="67" spans="1:39" x14ac:dyDescent="0.25">
      <c r="A67" s="3" t="s">
        <v>96</v>
      </c>
      <c r="B67" s="10">
        <v>4802.5111111111109</v>
      </c>
      <c r="C67" s="10">
        <v>5044.5777777777776</v>
      </c>
      <c r="D67" s="10">
        <v>4937.8222222222221</v>
      </c>
      <c r="E67" s="10">
        <v>4925.4888888888891</v>
      </c>
      <c r="F67" s="10">
        <v>10081.433333333332</v>
      </c>
      <c r="G67" s="10">
        <v>10212.366666666667</v>
      </c>
      <c r="H67" s="10">
        <v>10268.255555555555</v>
      </c>
      <c r="I67" s="10">
        <v>10222.133333333333</v>
      </c>
      <c r="J67" s="2">
        <v>7740.6444444444442</v>
      </c>
      <c r="K67" s="2">
        <v>7720.3</v>
      </c>
      <c r="L67" s="2">
        <v>7800.4666666666662</v>
      </c>
      <c r="M67" s="2">
        <v>7707.0777777777776</v>
      </c>
      <c r="N67" s="2">
        <v>8676.7888888888883</v>
      </c>
      <c r="O67" s="2">
        <v>8617.8333333333339</v>
      </c>
      <c r="P67" s="2">
        <v>8720.8555555555558</v>
      </c>
      <c r="Q67" s="2">
        <v>8666.4888888888891</v>
      </c>
      <c r="R67" s="10">
        <v>4846.8666666666668</v>
      </c>
      <c r="S67" s="10">
        <v>5268.5666666666666</v>
      </c>
      <c r="T67" s="10">
        <v>5780.3666666666668</v>
      </c>
      <c r="U67" s="4">
        <v>4804.0222222222219</v>
      </c>
      <c r="V67" s="4">
        <v>5018.8888888888887</v>
      </c>
      <c r="W67" s="4">
        <v>4902.1000000000004</v>
      </c>
      <c r="X67" s="4">
        <v>4924.3999999999996</v>
      </c>
      <c r="Y67" s="4">
        <v>6690.6</v>
      </c>
      <c r="Z67" s="4">
        <v>6653.3777777777777</v>
      </c>
      <c r="AA67" s="4">
        <v>6636.4</v>
      </c>
      <c r="AB67" s="4">
        <v>6618.2222222222226</v>
      </c>
      <c r="AC67" s="10">
        <v>6474.0111111111109</v>
      </c>
      <c r="AD67" s="10">
        <v>6541.7</v>
      </c>
      <c r="AE67" s="10">
        <v>6613.1555555555551</v>
      </c>
      <c r="AF67" s="10">
        <v>6514.9777777777781</v>
      </c>
      <c r="AG67" s="10">
        <v>7756.4777777777781</v>
      </c>
      <c r="AH67" s="71">
        <v>7672.6222222222223</v>
      </c>
      <c r="AI67" s="71">
        <v>7777.0666666666666</v>
      </c>
      <c r="AJ67" s="71">
        <v>7737.1888888888889</v>
      </c>
      <c r="AK67" s="3">
        <v>4841.1111111111113</v>
      </c>
      <c r="AL67" s="3">
        <v>5267.4333333333334</v>
      </c>
      <c r="AM67" s="3">
        <v>5642.2333333333336</v>
      </c>
    </row>
    <row r="68" spans="1:39" x14ac:dyDescent="0.25">
      <c r="A68" s="3" t="s">
        <v>95</v>
      </c>
      <c r="B68" s="10">
        <v>285.32222222222219</v>
      </c>
      <c r="C68" s="10">
        <v>19.244444444444444</v>
      </c>
      <c r="D68" s="10">
        <v>31.866666666666667</v>
      </c>
      <c r="E68" s="10">
        <v>281.46666666666664</v>
      </c>
      <c r="F68" s="10">
        <v>170.94444444444446</v>
      </c>
      <c r="G68" s="10">
        <v>173.96666666666667</v>
      </c>
      <c r="H68" s="10">
        <v>103.42222222222222</v>
      </c>
      <c r="I68" s="10">
        <v>288.96666666666664</v>
      </c>
      <c r="J68" s="2">
        <v>171.27777777777777</v>
      </c>
      <c r="K68" s="2">
        <v>153.17777777777778</v>
      </c>
      <c r="L68" s="2">
        <v>154.9</v>
      </c>
      <c r="M68" s="2">
        <v>182.83333333333334</v>
      </c>
      <c r="N68" s="2">
        <v>177.6</v>
      </c>
      <c r="O68" s="2">
        <v>170.26666666666668</v>
      </c>
      <c r="P68" s="2">
        <v>160.44444444444446</v>
      </c>
      <c r="Q68" s="2">
        <v>184.82222222222222</v>
      </c>
      <c r="R68" s="10">
        <v>84.888888888888886</v>
      </c>
      <c r="S68" s="10">
        <v>254.74444444444444</v>
      </c>
      <c r="T68" s="10">
        <v>59.8</v>
      </c>
      <c r="U68" s="4">
        <v>285.32222222222219</v>
      </c>
      <c r="V68" s="4">
        <v>44.93333333333333</v>
      </c>
      <c r="W68" s="4">
        <v>68.099999999999994</v>
      </c>
      <c r="X68" s="4">
        <v>281.46666666666664</v>
      </c>
      <c r="Y68" s="4">
        <v>182.46666666666667</v>
      </c>
      <c r="Z68" s="4">
        <v>183.3111111111111</v>
      </c>
      <c r="AA68" s="4">
        <v>154.1</v>
      </c>
      <c r="AB68" s="4">
        <v>239.03333333333333</v>
      </c>
      <c r="AC68" s="10">
        <v>235.26666666666668</v>
      </c>
      <c r="AD68" s="10">
        <v>153.17777777777778</v>
      </c>
      <c r="AE68" s="10">
        <v>154.9</v>
      </c>
      <c r="AF68" s="10">
        <v>243.73333333333332</v>
      </c>
      <c r="AG68" s="10">
        <v>195.11111111111111</v>
      </c>
      <c r="AH68" s="71">
        <v>183.27777777777777</v>
      </c>
      <c r="AI68" s="71">
        <v>179.72222222222223</v>
      </c>
      <c r="AJ68" s="71">
        <v>216.34444444444443</v>
      </c>
      <c r="AK68" s="3">
        <v>76.911111111111111</v>
      </c>
      <c r="AL68" s="3">
        <v>254.74444444444444</v>
      </c>
      <c r="AM68" s="3">
        <v>59.8</v>
      </c>
    </row>
    <row r="69" spans="1:39" x14ac:dyDescent="0.25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 x14ac:dyDescent="0.25">
      <c r="A70" s="3" t="s">
        <v>45</v>
      </c>
      <c r="B70" s="10">
        <v>9.3222222222222229</v>
      </c>
      <c r="C70" s="10">
        <v>192.62222222222223</v>
      </c>
      <c r="D70" s="10">
        <v>10.911111111111111</v>
      </c>
      <c r="E70" s="10">
        <v>192.62222222222223</v>
      </c>
      <c r="F70" s="10">
        <v>192.62222222222223</v>
      </c>
      <c r="G70" s="10">
        <v>187.75555555555556</v>
      </c>
      <c r="H70" s="10">
        <v>93.688888888888883</v>
      </c>
      <c r="I70" s="10">
        <v>98.63333333333334</v>
      </c>
      <c r="J70" s="2">
        <v>98.955555555555549</v>
      </c>
      <c r="K70" s="2">
        <v>118.37777777777778</v>
      </c>
      <c r="L70" s="2">
        <v>98.955555555555549</v>
      </c>
      <c r="M70" s="2">
        <v>127.45555555555555</v>
      </c>
      <c r="N70" s="2">
        <v>123.46666666666667</v>
      </c>
      <c r="O70" s="2">
        <v>122.28888888888889</v>
      </c>
      <c r="P70" s="2">
        <v>118.92222222222222</v>
      </c>
      <c r="Q70" s="2">
        <v>115.58888888888889</v>
      </c>
      <c r="R70" s="10">
        <v>23.088888888888889</v>
      </c>
      <c r="S70" s="10">
        <v>2.4333333333333331</v>
      </c>
      <c r="T70" s="10">
        <v>44.166666666666664</v>
      </c>
      <c r="U70" s="4">
        <v>9.3222222222222229</v>
      </c>
      <c r="V70" s="4">
        <v>192.62222222222223</v>
      </c>
      <c r="W70" s="4">
        <v>10.911111111111111</v>
      </c>
      <c r="X70" s="4">
        <v>192.62222222222223</v>
      </c>
      <c r="Y70" s="4">
        <v>192.62222222222223</v>
      </c>
      <c r="Z70" s="4">
        <v>187.75555555555556</v>
      </c>
      <c r="AA70" s="4">
        <v>93.688888888888883</v>
      </c>
      <c r="AB70" s="4">
        <v>98.63333333333334</v>
      </c>
      <c r="AC70" s="10">
        <v>98.955555555555549</v>
      </c>
      <c r="AD70" s="10">
        <v>118.37777777777778</v>
      </c>
      <c r="AE70" s="10">
        <v>98.955555555555549</v>
      </c>
      <c r="AF70" s="10">
        <v>127.45555555555555</v>
      </c>
      <c r="AG70" s="10">
        <v>123.46666666666667</v>
      </c>
      <c r="AH70" s="71">
        <v>122.28888888888889</v>
      </c>
      <c r="AI70" s="71">
        <v>118.92222222222222</v>
      </c>
      <c r="AJ70" s="71">
        <v>115.58888888888889</v>
      </c>
      <c r="AK70" s="3">
        <v>23.088888888888889</v>
      </c>
      <c r="AL70" s="3">
        <v>2.4333333333333331</v>
      </c>
      <c r="AM70" s="3">
        <v>44.166666666666664</v>
      </c>
    </row>
    <row r="71" spans="1:39" x14ac:dyDescent="0.25">
      <c r="A71" s="3" t="s">
        <v>46</v>
      </c>
      <c r="B71" s="10">
        <v>2463.5333333333333</v>
      </c>
      <c r="C71" s="10">
        <v>2314.6666666666665</v>
      </c>
      <c r="D71" s="10">
        <v>2402.6333333333332</v>
      </c>
      <c r="E71" s="10">
        <v>2387.3777777777777</v>
      </c>
      <c r="F71" s="10">
        <v>4999.8</v>
      </c>
      <c r="G71" s="10">
        <v>4932.333333333333</v>
      </c>
      <c r="H71" s="10">
        <v>5044.6333333333332</v>
      </c>
      <c r="I71" s="10">
        <v>5111.4111111111115</v>
      </c>
      <c r="J71" s="2">
        <v>3808.6111111111113</v>
      </c>
      <c r="K71" s="2">
        <v>3778.5111111111109</v>
      </c>
      <c r="L71" s="2">
        <v>3829.6222222222223</v>
      </c>
      <c r="M71" s="2">
        <v>3782.4888888888891</v>
      </c>
      <c r="N71" s="2">
        <v>4265.7888888888892</v>
      </c>
      <c r="O71" s="2">
        <v>4237.3888888888887</v>
      </c>
      <c r="P71" s="2">
        <v>4279.6777777777779</v>
      </c>
      <c r="Q71" s="2">
        <v>4268.7333333333336</v>
      </c>
      <c r="R71" s="10">
        <v>2373.6888888888889</v>
      </c>
      <c r="S71" s="10">
        <v>2701.1777777777779</v>
      </c>
      <c r="T71" s="10">
        <v>2802.8777777777777</v>
      </c>
      <c r="U71" s="4">
        <v>2463.4</v>
      </c>
      <c r="V71" s="4">
        <v>2314.6666666666665</v>
      </c>
      <c r="W71" s="4">
        <v>2402.4666666666667</v>
      </c>
      <c r="X71" s="4">
        <v>2386.8333333333335</v>
      </c>
      <c r="Y71" s="4">
        <v>3213.8333333333335</v>
      </c>
      <c r="Z71" s="4">
        <v>3157.5111111111109</v>
      </c>
      <c r="AA71" s="4">
        <v>3247.7666666666669</v>
      </c>
      <c r="AB71" s="4">
        <v>3277.7555555555555</v>
      </c>
      <c r="AC71" s="10">
        <v>3207.2888888888888</v>
      </c>
      <c r="AD71" s="10">
        <v>3182.0444444444443</v>
      </c>
      <c r="AE71" s="10">
        <v>3235.9666666666667</v>
      </c>
      <c r="AF71" s="10">
        <v>3204.6111111111113</v>
      </c>
      <c r="AG71" s="10">
        <v>3799.3</v>
      </c>
      <c r="AH71" s="71">
        <v>3744.4222222222224</v>
      </c>
      <c r="AI71" s="71">
        <v>3806.3888888888887</v>
      </c>
      <c r="AJ71" s="71">
        <v>3810.9444444444443</v>
      </c>
      <c r="AK71" s="3">
        <v>2365.6444444444446</v>
      </c>
      <c r="AL71" s="3">
        <v>2699.4666666666667</v>
      </c>
      <c r="AM71" s="3">
        <v>2733.8</v>
      </c>
    </row>
    <row r="72" spans="1:39" x14ac:dyDescent="0.25">
      <c r="A72" s="3" t="s">
        <v>94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71">
        <v>0</v>
      </c>
      <c r="AI72" s="71">
        <v>0</v>
      </c>
      <c r="AJ72" s="71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3">
        <f t="shared" ref="B73:Q73" si="1">SUM(B70:B72)</f>
        <v>2472.8555555555554</v>
      </c>
      <c r="C73" s="13">
        <f t="shared" si="1"/>
        <v>2507.2888888888888</v>
      </c>
      <c r="D73" s="13">
        <f t="shared" si="1"/>
        <v>2413.5444444444443</v>
      </c>
      <c r="E73" s="13">
        <f t="shared" si="1"/>
        <v>2580</v>
      </c>
      <c r="F73" s="13">
        <f t="shared" si="1"/>
        <v>5192.4222222222224</v>
      </c>
      <c r="G73" s="13">
        <f t="shared" si="1"/>
        <v>5120.0888888888885</v>
      </c>
      <c r="H73" s="13">
        <f t="shared" si="1"/>
        <v>5138.3222222222221</v>
      </c>
      <c r="I73" s="13">
        <f t="shared" si="1"/>
        <v>5210.0444444444447</v>
      </c>
      <c r="J73" s="13">
        <f t="shared" si="1"/>
        <v>3907.5666666666671</v>
      </c>
      <c r="K73" s="13">
        <f t="shared" si="1"/>
        <v>3896.8888888888887</v>
      </c>
      <c r="L73" s="13">
        <f t="shared" si="1"/>
        <v>3928.577777777778</v>
      </c>
      <c r="M73" s="13">
        <f t="shared" si="1"/>
        <v>3909.9444444444448</v>
      </c>
      <c r="N73" s="13">
        <f t="shared" si="1"/>
        <v>4389.2555555555555</v>
      </c>
      <c r="O73" s="13">
        <f t="shared" si="1"/>
        <v>4359.6777777777779</v>
      </c>
      <c r="P73" s="13">
        <f t="shared" si="1"/>
        <v>4398.6000000000004</v>
      </c>
      <c r="Q73" s="13">
        <f t="shared" si="1"/>
        <v>4384.3222222222221</v>
      </c>
      <c r="R73" s="13">
        <f t="shared" ref="R73" si="2">SUM(R70:R72)</f>
        <v>2396.7777777777778</v>
      </c>
      <c r="S73" s="13">
        <f t="shared" ref="S73" si="3">SUM(S70:S72)</f>
        <v>2703.6111111111113</v>
      </c>
      <c r="T73" s="13">
        <f t="shared" ref="T73" si="4">SUM(T70:T72)</f>
        <v>2847.0444444444443</v>
      </c>
      <c r="U73" s="13">
        <f t="shared" ref="U73" si="5">SUM(U70:U72)</f>
        <v>2472.7222222222222</v>
      </c>
      <c r="V73" s="13">
        <f t="shared" ref="V73" si="6">SUM(V70:V72)</f>
        <v>2507.2888888888888</v>
      </c>
      <c r="W73" s="13">
        <f t="shared" ref="W73" si="7">SUM(W70:W72)</f>
        <v>2413.3777777777777</v>
      </c>
      <c r="X73" s="13">
        <f t="shared" ref="X73" si="8">SUM(X70:X72)</f>
        <v>2579.4555555555557</v>
      </c>
      <c r="Y73" s="13">
        <f t="shared" ref="Y73" si="9">SUM(Y70:Y72)</f>
        <v>3406.4555555555557</v>
      </c>
      <c r="Z73" s="13">
        <f t="shared" ref="Z73" si="10">SUM(Z70:Z72)</f>
        <v>3345.2666666666664</v>
      </c>
      <c r="AA73" s="13">
        <f t="shared" ref="AA73" si="11">SUM(AA70:AA72)</f>
        <v>3341.4555555555557</v>
      </c>
      <c r="AB73" s="13">
        <f t="shared" ref="AB73" si="12">SUM(AB70:AB72)</f>
        <v>3376.3888888888887</v>
      </c>
      <c r="AC73" s="13">
        <f t="shared" ref="AC73" si="13">SUM(AC70:AC72)</f>
        <v>3306.2444444444445</v>
      </c>
      <c r="AD73" s="13">
        <f t="shared" ref="AD73" si="14">SUM(AD70:AD72)</f>
        <v>3300.422222222222</v>
      </c>
      <c r="AE73" s="13">
        <f t="shared" ref="AE73" si="15">SUM(AE70:AE72)</f>
        <v>3334.9222222222224</v>
      </c>
      <c r="AF73" s="13">
        <f t="shared" ref="AF73" si="16">SUM(AF70:AF72)</f>
        <v>3332.0666666666671</v>
      </c>
      <c r="AG73" s="13">
        <f t="shared" ref="AG73" si="17">SUM(AG70:AG72)</f>
        <v>3922.7666666666669</v>
      </c>
      <c r="AH73" s="13">
        <f t="shared" ref="AH73" si="18">SUM(AH70:AH72)</f>
        <v>3866.7111111111112</v>
      </c>
      <c r="AI73" s="13">
        <f t="shared" ref="AI73" si="19">SUM(AI70:AI72)</f>
        <v>3925.3111111111111</v>
      </c>
      <c r="AJ73" s="13">
        <f t="shared" ref="AJ73" si="20">SUM(AJ70:AJ72)</f>
        <v>3926.5333333333333</v>
      </c>
      <c r="AK73" s="13">
        <f t="shared" ref="AK73" si="21">SUM(AK70:AK72)</f>
        <v>2388.7333333333336</v>
      </c>
      <c r="AL73" s="13">
        <f t="shared" ref="AL73" si="22">SUM(AL70:AL72)</f>
        <v>2701.9</v>
      </c>
      <c r="AM73" s="13">
        <f t="shared" ref="AM73" si="23">SUM(AM70:AM72)</f>
        <v>2777.9666666666667</v>
      </c>
    </row>
    <row r="74" spans="1:39" x14ac:dyDescent="0.25">
      <c r="B74" s="22"/>
      <c r="C74" s="22"/>
      <c r="D74" s="22"/>
      <c r="E74" s="22"/>
      <c r="F74" s="22"/>
      <c r="G74" s="22"/>
      <c r="H74" s="22"/>
      <c r="I74" s="2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39" x14ac:dyDescent="0.25">
      <c r="B75" s="22"/>
      <c r="C75" s="22"/>
      <c r="D75" s="22"/>
      <c r="E75" s="22"/>
      <c r="F75" s="22"/>
      <c r="G75" s="22"/>
      <c r="H75" s="22"/>
      <c r="I75" s="22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</sheetData>
  <mergeCells count="8">
    <mergeCell ref="B62:T62"/>
    <mergeCell ref="U62:AM62"/>
    <mergeCell ref="B2:Q2"/>
    <mergeCell ref="R2:AG2"/>
    <mergeCell ref="B48:Q48"/>
    <mergeCell ref="R48:AG48"/>
    <mergeCell ref="B25:T25"/>
    <mergeCell ref="U25:AM25"/>
  </mergeCells>
  <pageMargins left="0.7" right="0.7" top="0.78740157499999996" bottom="0.78740157499999996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U370"/>
  <sheetViews>
    <sheetView workbookViewId="0">
      <selection activeCell="B2" sqref="B2"/>
    </sheetView>
  </sheetViews>
  <sheetFormatPr baseColWidth="10" defaultRowHeight="15" x14ac:dyDescent="0.25"/>
  <cols>
    <col min="1" max="1" width="15.140625" bestFit="1" customWidth="1"/>
    <col min="2" max="2" width="11.42578125" customWidth="1"/>
  </cols>
  <sheetData>
    <row r="1" spans="1:18" x14ac:dyDescent="0.25">
      <c r="A1" t="s">
        <v>99</v>
      </c>
      <c r="B1" t="s">
        <v>1024</v>
      </c>
    </row>
    <row r="2" spans="1:18" x14ac:dyDescent="0.25">
      <c r="C2">
        <v>13047</v>
      </c>
      <c r="D2">
        <v>13130</v>
      </c>
      <c r="E2">
        <v>12939</v>
      </c>
      <c r="F2">
        <v>13190</v>
      </c>
      <c r="G2">
        <v>15037</v>
      </c>
      <c r="H2">
        <v>14963</v>
      </c>
      <c r="I2">
        <v>15026</v>
      </c>
      <c r="J2">
        <v>15080</v>
      </c>
      <c r="K2">
        <v>13613</v>
      </c>
      <c r="L2">
        <v>13662</v>
      </c>
      <c r="M2">
        <v>13964</v>
      </c>
      <c r="N2">
        <v>13838</v>
      </c>
      <c r="O2">
        <v>14667</v>
      </c>
      <c r="P2">
        <v>14624</v>
      </c>
      <c r="Q2">
        <v>14457</v>
      </c>
      <c r="R2">
        <v>14365</v>
      </c>
    </row>
    <row r="3" spans="1:18" x14ac:dyDescent="0.25">
      <c r="C3">
        <v>12717</v>
      </c>
      <c r="D3">
        <v>12747</v>
      </c>
      <c r="E3">
        <v>12673</v>
      </c>
      <c r="F3">
        <v>12876</v>
      </c>
      <c r="G3">
        <v>15558</v>
      </c>
      <c r="H3">
        <v>15471</v>
      </c>
      <c r="I3">
        <v>15523</v>
      </c>
      <c r="J3">
        <v>15440</v>
      </c>
      <c r="K3">
        <v>13705</v>
      </c>
      <c r="L3">
        <v>14001</v>
      </c>
      <c r="M3">
        <v>14079</v>
      </c>
      <c r="N3">
        <v>14085</v>
      </c>
      <c r="O3">
        <v>15001</v>
      </c>
      <c r="P3">
        <v>15104</v>
      </c>
      <c r="Q3">
        <v>14663</v>
      </c>
      <c r="R3">
        <v>14766</v>
      </c>
    </row>
    <row r="4" spans="1:18" x14ac:dyDescent="0.25">
      <c r="C4">
        <v>13074</v>
      </c>
      <c r="D4">
        <v>13141</v>
      </c>
      <c r="E4">
        <v>13008</v>
      </c>
      <c r="F4">
        <v>13089</v>
      </c>
      <c r="G4">
        <v>15710</v>
      </c>
      <c r="H4">
        <v>15722</v>
      </c>
      <c r="I4">
        <v>15696</v>
      </c>
      <c r="J4">
        <v>15696</v>
      </c>
      <c r="K4">
        <v>13953</v>
      </c>
      <c r="L4">
        <v>13842</v>
      </c>
      <c r="M4">
        <v>13698</v>
      </c>
      <c r="N4">
        <v>13747</v>
      </c>
      <c r="O4">
        <v>14843</v>
      </c>
      <c r="P4">
        <v>14997</v>
      </c>
      <c r="Q4">
        <v>14811</v>
      </c>
      <c r="R4">
        <v>14738</v>
      </c>
    </row>
    <row r="5" spans="1:18" x14ac:dyDescent="0.25">
      <c r="C5">
        <v>13266</v>
      </c>
      <c r="D5">
        <v>13366</v>
      </c>
      <c r="E5">
        <v>13297</v>
      </c>
      <c r="F5">
        <v>13481</v>
      </c>
      <c r="G5">
        <v>15641</v>
      </c>
      <c r="H5">
        <v>15515</v>
      </c>
      <c r="I5">
        <v>15612</v>
      </c>
      <c r="J5">
        <v>15619</v>
      </c>
      <c r="K5">
        <v>14002</v>
      </c>
      <c r="L5">
        <v>13966</v>
      </c>
      <c r="M5">
        <v>14160</v>
      </c>
      <c r="N5">
        <v>14225</v>
      </c>
      <c r="O5">
        <v>14586</v>
      </c>
      <c r="P5">
        <v>14781</v>
      </c>
      <c r="Q5">
        <v>14752</v>
      </c>
      <c r="R5">
        <v>14722</v>
      </c>
    </row>
    <row r="6" spans="1:18" x14ac:dyDescent="0.25">
      <c r="C6">
        <v>12810</v>
      </c>
      <c r="D6">
        <v>12850</v>
      </c>
      <c r="E6">
        <v>12728</v>
      </c>
      <c r="F6">
        <v>12973</v>
      </c>
      <c r="G6">
        <v>15109</v>
      </c>
      <c r="H6">
        <v>14967</v>
      </c>
      <c r="I6">
        <v>15134</v>
      </c>
      <c r="J6">
        <v>15065</v>
      </c>
      <c r="K6">
        <v>13266</v>
      </c>
      <c r="L6">
        <v>13160</v>
      </c>
      <c r="M6">
        <v>13325</v>
      </c>
      <c r="N6">
        <v>13610</v>
      </c>
      <c r="O6">
        <v>14471</v>
      </c>
      <c r="P6">
        <v>14488</v>
      </c>
      <c r="Q6">
        <v>14391</v>
      </c>
      <c r="R6">
        <v>14154</v>
      </c>
    </row>
    <row r="7" spans="1:18" x14ac:dyDescent="0.25">
      <c r="C7">
        <v>13024</v>
      </c>
      <c r="D7">
        <v>13074</v>
      </c>
      <c r="E7">
        <v>12949</v>
      </c>
      <c r="F7">
        <v>13075</v>
      </c>
      <c r="G7">
        <v>15261</v>
      </c>
      <c r="H7">
        <v>15145</v>
      </c>
      <c r="I7">
        <v>15258</v>
      </c>
      <c r="J7">
        <v>15112</v>
      </c>
      <c r="K7">
        <v>13704</v>
      </c>
      <c r="L7">
        <v>13724</v>
      </c>
      <c r="M7">
        <v>13982</v>
      </c>
      <c r="N7">
        <v>14194</v>
      </c>
      <c r="O7">
        <v>14448</v>
      </c>
      <c r="P7">
        <v>14305</v>
      </c>
      <c r="Q7">
        <v>14462</v>
      </c>
      <c r="R7">
        <v>14558</v>
      </c>
    </row>
    <row r="8" spans="1:18" x14ac:dyDescent="0.25">
      <c r="C8">
        <v>13163</v>
      </c>
      <c r="D8">
        <v>13239</v>
      </c>
      <c r="E8">
        <v>13100</v>
      </c>
      <c r="F8">
        <v>13239</v>
      </c>
      <c r="G8">
        <v>15410</v>
      </c>
      <c r="H8">
        <v>15418</v>
      </c>
      <c r="I8">
        <v>15405</v>
      </c>
      <c r="J8">
        <v>15363</v>
      </c>
      <c r="K8">
        <v>13834</v>
      </c>
      <c r="L8">
        <v>14090</v>
      </c>
      <c r="M8">
        <v>14123</v>
      </c>
      <c r="N8">
        <v>14287</v>
      </c>
      <c r="O8">
        <v>14423</v>
      </c>
      <c r="P8">
        <v>14625</v>
      </c>
      <c r="Q8">
        <v>14212</v>
      </c>
      <c r="R8">
        <v>14315</v>
      </c>
    </row>
    <row r="9" spans="1:18" x14ac:dyDescent="0.25">
      <c r="C9">
        <v>12751</v>
      </c>
      <c r="D9">
        <v>12857</v>
      </c>
      <c r="E9">
        <v>12794</v>
      </c>
      <c r="F9">
        <v>12896</v>
      </c>
      <c r="G9">
        <v>14516</v>
      </c>
      <c r="H9">
        <v>14439</v>
      </c>
      <c r="I9">
        <v>14447</v>
      </c>
      <c r="J9">
        <v>14272</v>
      </c>
      <c r="K9">
        <v>13013</v>
      </c>
      <c r="L9">
        <v>13124</v>
      </c>
      <c r="M9">
        <v>13574</v>
      </c>
      <c r="N9">
        <v>13495</v>
      </c>
      <c r="O9">
        <v>14098</v>
      </c>
      <c r="P9">
        <v>13988</v>
      </c>
      <c r="Q9">
        <v>14107</v>
      </c>
      <c r="R9">
        <v>14005</v>
      </c>
    </row>
    <row r="10" spans="1:18" x14ac:dyDescent="0.25">
      <c r="C10">
        <v>13290</v>
      </c>
      <c r="D10">
        <v>13374</v>
      </c>
      <c r="E10">
        <v>13244</v>
      </c>
      <c r="F10">
        <v>13397</v>
      </c>
      <c r="G10">
        <v>15262</v>
      </c>
      <c r="H10">
        <v>15318</v>
      </c>
      <c r="I10">
        <v>15274</v>
      </c>
      <c r="J10">
        <v>15270</v>
      </c>
      <c r="K10">
        <v>13589</v>
      </c>
      <c r="L10">
        <v>13742</v>
      </c>
      <c r="M10">
        <v>13769</v>
      </c>
      <c r="N10">
        <v>14132</v>
      </c>
      <c r="O10">
        <v>14534</v>
      </c>
      <c r="P10">
        <v>14377</v>
      </c>
      <c r="Q10">
        <v>14649</v>
      </c>
      <c r="R10">
        <v>14468</v>
      </c>
    </row>
    <row r="11" spans="1:18" x14ac:dyDescent="0.25">
      <c r="C11">
        <v>12856</v>
      </c>
      <c r="D11">
        <v>12905</v>
      </c>
      <c r="E11">
        <v>12765</v>
      </c>
      <c r="F11">
        <v>12895</v>
      </c>
      <c r="G11">
        <v>15033</v>
      </c>
      <c r="H11">
        <v>15143</v>
      </c>
      <c r="I11">
        <v>15041</v>
      </c>
      <c r="J11">
        <v>15207</v>
      </c>
      <c r="K11">
        <v>13506</v>
      </c>
      <c r="L11">
        <v>13458</v>
      </c>
      <c r="M11">
        <v>13910</v>
      </c>
      <c r="N11">
        <v>13571</v>
      </c>
      <c r="O11">
        <v>14395</v>
      </c>
      <c r="P11">
        <v>14608</v>
      </c>
      <c r="Q11">
        <v>14226</v>
      </c>
      <c r="R11">
        <v>14491</v>
      </c>
    </row>
    <row r="12" spans="1:18" x14ac:dyDescent="0.25">
      <c r="C12">
        <v>12711</v>
      </c>
      <c r="D12">
        <v>12842</v>
      </c>
      <c r="E12">
        <v>12752</v>
      </c>
      <c r="F12">
        <v>12908</v>
      </c>
      <c r="G12">
        <v>14862</v>
      </c>
      <c r="H12">
        <v>14797</v>
      </c>
      <c r="I12">
        <v>14838</v>
      </c>
      <c r="J12">
        <v>14969</v>
      </c>
      <c r="K12">
        <v>13362</v>
      </c>
      <c r="L12">
        <v>13275</v>
      </c>
      <c r="M12">
        <v>13678</v>
      </c>
      <c r="N12">
        <v>14077</v>
      </c>
      <c r="O12">
        <v>14418</v>
      </c>
      <c r="P12">
        <v>14324</v>
      </c>
      <c r="Q12">
        <v>14120</v>
      </c>
      <c r="R12">
        <v>14188</v>
      </c>
    </row>
    <row r="13" spans="1:18" x14ac:dyDescent="0.25">
      <c r="C13">
        <v>12841</v>
      </c>
      <c r="D13">
        <v>12950</v>
      </c>
      <c r="E13">
        <v>12857</v>
      </c>
      <c r="F13">
        <v>12852</v>
      </c>
      <c r="G13">
        <v>15087</v>
      </c>
      <c r="H13">
        <v>14991</v>
      </c>
      <c r="I13">
        <v>15107</v>
      </c>
      <c r="J13">
        <v>15074</v>
      </c>
      <c r="K13">
        <v>13612</v>
      </c>
      <c r="L13">
        <v>13580</v>
      </c>
      <c r="M13">
        <v>14309</v>
      </c>
      <c r="N13">
        <v>14214</v>
      </c>
      <c r="O13">
        <v>14861</v>
      </c>
      <c r="P13">
        <v>14517</v>
      </c>
      <c r="Q13">
        <v>14524</v>
      </c>
      <c r="R13">
        <v>14570</v>
      </c>
    </row>
    <row r="14" spans="1:18" x14ac:dyDescent="0.25">
      <c r="C14">
        <v>13247</v>
      </c>
      <c r="D14">
        <v>13342</v>
      </c>
      <c r="E14">
        <v>13280</v>
      </c>
      <c r="F14">
        <v>13389</v>
      </c>
      <c r="G14">
        <v>15452</v>
      </c>
      <c r="H14">
        <v>15441</v>
      </c>
      <c r="I14">
        <v>15303</v>
      </c>
      <c r="J14">
        <v>15292</v>
      </c>
      <c r="K14">
        <v>13784</v>
      </c>
      <c r="L14">
        <v>13911</v>
      </c>
      <c r="M14">
        <v>13884</v>
      </c>
      <c r="N14">
        <v>13978</v>
      </c>
      <c r="O14">
        <v>14639</v>
      </c>
      <c r="P14">
        <v>14801</v>
      </c>
      <c r="Q14">
        <v>14713</v>
      </c>
      <c r="R14">
        <v>14688</v>
      </c>
    </row>
    <row r="15" spans="1:18" x14ac:dyDescent="0.25">
      <c r="C15">
        <v>12962</v>
      </c>
      <c r="D15">
        <v>12986</v>
      </c>
      <c r="E15">
        <v>12943</v>
      </c>
      <c r="F15">
        <v>13162</v>
      </c>
      <c r="G15">
        <v>15821</v>
      </c>
      <c r="H15">
        <v>15730</v>
      </c>
      <c r="I15">
        <v>15787</v>
      </c>
      <c r="J15">
        <v>15763</v>
      </c>
      <c r="K15">
        <v>13729</v>
      </c>
      <c r="L15">
        <v>13784</v>
      </c>
      <c r="M15">
        <v>14056</v>
      </c>
      <c r="N15">
        <v>13954</v>
      </c>
      <c r="O15">
        <v>14712</v>
      </c>
      <c r="P15">
        <v>14731</v>
      </c>
      <c r="Q15">
        <v>14564</v>
      </c>
      <c r="R15">
        <v>14617</v>
      </c>
    </row>
    <row r="16" spans="1:18" x14ac:dyDescent="0.25">
      <c r="C16">
        <v>13943</v>
      </c>
      <c r="D16">
        <v>14091</v>
      </c>
      <c r="E16">
        <v>13864</v>
      </c>
      <c r="F16">
        <v>14047</v>
      </c>
      <c r="G16">
        <v>16000</v>
      </c>
      <c r="H16">
        <v>15912</v>
      </c>
      <c r="I16">
        <v>15965</v>
      </c>
      <c r="J16">
        <v>16040</v>
      </c>
      <c r="K16">
        <v>14250</v>
      </c>
      <c r="L16">
        <v>14310</v>
      </c>
      <c r="M16">
        <v>14642</v>
      </c>
      <c r="N16">
        <v>14499</v>
      </c>
      <c r="O16">
        <v>14954</v>
      </c>
      <c r="P16">
        <v>15108</v>
      </c>
      <c r="Q16">
        <v>15166</v>
      </c>
      <c r="R16">
        <v>15073</v>
      </c>
    </row>
    <row r="17" spans="3:18" x14ac:dyDescent="0.25">
      <c r="C17">
        <v>13128</v>
      </c>
      <c r="D17">
        <v>13198</v>
      </c>
      <c r="E17">
        <v>13107</v>
      </c>
      <c r="F17">
        <v>13237</v>
      </c>
      <c r="G17">
        <v>15741</v>
      </c>
      <c r="H17">
        <v>15652</v>
      </c>
      <c r="I17">
        <v>15676</v>
      </c>
      <c r="J17">
        <v>15650</v>
      </c>
      <c r="K17">
        <v>13787</v>
      </c>
      <c r="L17">
        <v>13714</v>
      </c>
      <c r="M17">
        <v>13992</v>
      </c>
      <c r="N17">
        <v>14178</v>
      </c>
      <c r="O17">
        <v>14629</v>
      </c>
      <c r="P17">
        <v>14441</v>
      </c>
      <c r="Q17">
        <v>14394</v>
      </c>
      <c r="R17">
        <v>14345</v>
      </c>
    </row>
    <row r="18" spans="3:18" x14ac:dyDescent="0.25">
      <c r="C18">
        <v>13111</v>
      </c>
      <c r="D18">
        <v>13242</v>
      </c>
      <c r="E18">
        <v>13149</v>
      </c>
      <c r="F18">
        <v>13324</v>
      </c>
      <c r="G18">
        <v>15275</v>
      </c>
      <c r="H18">
        <v>15252</v>
      </c>
      <c r="I18">
        <v>15269</v>
      </c>
      <c r="J18">
        <v>15371</v>
      </c>
      <c r="K18">
        <v>13630</v>
      </c>
      <c r="L18">
        <v>13646</v>
      </c>
      <c r="M18">
        <v>14024</v>
      </c>
      <c r="N18">
        <v>14040</v>
      </c>
      <c r="O18">
        <v>14487</v>
      </c>
      <c r="P18">
        <v>14610</v>
      </c>
      <c r="Q18">
        <v>14431</v>
      </c>
      <c r="R18">
        <v>14766</v>
      </c>
    </row>
    <row r="19" spans="3:18" x14ac:dyDescent="0.25">
      <c r="C19">
        <v>12882</v>
      </c>
      <c r="D19">
        <v>12884</v>
      </c>
      <c r="E19">
        <v>12847</v>
      </c>
      <c r="F19">
        <v>12981</v>
      </c>
      <c r="G19">
        <v>15453</v>
      </c>
      <c r="H19">
        <v>15415</v>
      </c>
      <c r="I19">
        <v>15477</v>
      </c>
      <c r="J19">
        <v>15367</v>
      </c>
      <c r="K19">
        <v>13619</v>
      </c>
      <c r="L19">
        <v>13396</v>
      </c>
      <c r="M19">
        <v>14022</v>
      </c>
      <c r="N19">
        <v>14045</v>
      </c>
      <c r="O19">
        <v>14232</v>
      </c>
      <c r="P19">
        <v>14364</v>
      </c>
      <c r="Q19">
        <v>14791</v>
      </c>
      <c r="R19">
        <v>14498</v>
      </c>
    </row>
    <row r="20" spans="3:18" x14ac:dyDescent="0.25">
      <c r="C20">
        <v>12640</v>
      </c>
      <c r="D20">
        <v>12757</v>
      </c>
      <c r="E20">
        <v>12578</v>
      </c>
      <c r="F20">
        <v>12811</v>
      </c>
      <c r="G20">
        <v>14646</v>
      </c>
      <c r="H20">
        <v>14505</v>
      </c>
      <c r="I20">
        <v>14561</v>
      </c>
      <c r="J20">
        <v>14503</v>
      </c>
      <c r="K20">
        <v>13034</v>
      </c>
      <c r="L20">
        <v>13119</v>
      </c>
      <c r="M20">
        <v>13172</v>
      </c>
      <c r="N20">
        <v>13232</v>
      </c>
      <c r="O20">
        <v>13963</v>
      </c>
      <c r="P20">
        <v>14022</v>
      </c>
      <c r="Q20">
        <v>13842</v>
      </c>
      <c r="R20">
        <v>14027</v>
      </c>
    </row>
    <row r="21" spans="3:18" x14ac:dyDescent="0.25">
      <c r="C21">
        <v>13277</v>
      </c>
      <c r="D21">
        <v>13396</v>
      </c>
      <c r="E21">
        <v>13301</v>
      </c>
      <c r="F21">
        <v>13413</v>
      </c>
      <c r="G21">
        <v>16228</v>
      </c>
      <c r="H21">
        <v>16179</v>
      </c>
      <c r="I21">
        <v>16199</v>
      </c>
      <c r="J21">
        <v>16216</v>
      </c>
      <c r="K21">
        <v>13829</v>
      </c>
      <c r="L21">
        <v>13776</v>
      </c>
      <c r="M21">
        <v>14095</v>
      </c>
      <c r="N21">
        <v>14041</v>
      </c>
      <c r="O21">
        <v>14787</v>
      </c>
      <c r="P21">
        <v>14689</v>
      </c>
      <c r="Q21">
        <v>14473</v>
      </c>
      <c r="R21">
        <v>14824</v>
      </c>
    </row>
    <row r="22" spans="3:18" x14ac:dyDescent="0.25">
      <c r="C22">
        <v>13297</v>
      </c>
      <c r="D22">
        <v>13421</v>
      </c>
      <c r="E22">
        <v>13399</v>
      </c>
      <c r="F22">
        <v>13386</v>
      </c>
      <c r="G22">
        <v>16046</v>
      </c>
      <c r="H22">
        <v>16002</v>
      </c>
      <c r="I22">
        <v>16121</v>
      </c>
      <c r="J22">
        <v>15980</v>
      </c>
      <c r="K22">
        <v>14388</v>
      </c>
      <c r="L22">
        <v>14469</v>
      </c>
      <c r="M22">
        <v>14892</v>
      </c>
      <c r="N22">
        <v>14827</v>
      </c>
      <c r="O22">
        <v>14777</v>
      </c>
      <c r="P22">
        <v>15083</v>
      </c>
      <c r="Q22">
        <v>14984</v>
      </c>
      <c r="R22">
        <v>14864</v>
      </c>
    </row>
    <row r="23" spans="3:18" x14ac:dyDescent="0.25">
      <c r="C23">
        <v>12772</v>
      </c>
      <c r="D23">
        <v>12919</v>
      </c>
      <c r="E23">
        <v>12730</v>
      </c>
      <c r="F23">
        <v>12829</v>
      </c>
      <c r="G23">
        <v>15205</v>
      </c>
      <c r="H23">
        <v>15288</v>
      </c>
      <c r="I23">
        <v>15196</v>
      </c>
      <c r="J23">
        <v>15211</v>
      </c>
      <c r="K23">
        <v>13900</v>
      </c>
      <c r="L23">
        <v>13590</v>
      </c>
      <c r="M23">
        <v>13627</v>
      </c>
      <c r="N23">
        <v>13631</v>
      </c>
      <c r="O23">
        <v>14552</v>
      </c>
      <c r="P23">
        <v>14259</v>
      </c>
      <c r="Q23">
        <v>14066</v>
      </c>
      <c r="R23">
        <v>14113</v>
      </c>
    </row>
    <row r="24" spans="3:18" x14ac:dyDescent="0.25">
      <c r="C24">
        <v>13405</v>
      </c>
      <c r="D24">
        <v>13612</v>
      </c>
      <c r="E24">
        <v>13467</v>
      </c>
      <c r="F24">
        <v>13581</v>
      </c>
      <c r="G24">
        <v>16010</v>
      </c>
      <c r="H24">
        <v>15824</v>
      </c>
      <c r="I24">
        <v>15955</v>
      </c>
      <c r="J24">
        <v>15984</v>
      </c>
      <c r="K24">
        <v>14348</v>
      </c>
      <c r="L24">
        <v>14526</v>
      </c>
      <c r="M24">
        <v>14910</v>
      </c>
      <c r="N24">
        <v>14939</v>
      </c>
      <c r="O24">
        <v>14998</v>
      </c>
      <c r="P24">
        <v>15210</v>
      </c>
      <c r="Q24">
        <v>15118</v>
      </c>
      <c r="R24">
        <v>15085</v>
      </c>
    </row>
    <row r="25" spans="3:18" x14ac:dyDescent="0.25">
      <c r="C25">
        <v>12694</v>
      </c>
      <c r="D25">
        <v>12881</v>
      </c>
      <c r="E25">
        <v>12699</v>
      </c>
      <c r="F25">
        <v>12834</v>
      </c>
      <c r="G25">
        <v>15162</v>
      </c>
      <c r="H25">
        <v>14998</v>
      </c>
      <c r="I25">
        <v>15123</v>
      </c>
      <c r="J25">
        <v>15186</v>
      </c>
      <c r="K25">
        <v>13339</v>
      </c>
      <c r="L25">
        <v>13394</v>
      </c>
      <c r="M25">
        <v>13861</v>
      </c>
      <c r="N25">
        <v>13837</v>
      </c>
      <c r="O25">
        <v>14270</v>
      </c>
      <c r="P25">
        <v>14370</v>
      </c>
      <c r="Q25">
        <v>14232</v>
      </c>
      <c r="R25">
        <v>14213</v>
      </c>
    </row>
    <row r="26" spans="3:18" x14ac:dyDescent="0.25">
      <c r="C26">
        <v>13797</v>
      </c>
      <c r="D26">
        <v>13929</v>
      </c>
      <c r="E26">
        <v>13705</v>
      </c>
      <c r="F26">
        <v>13929</v>
      </c>
      <c r="G26">
        <v>16185</v>
      </c>
      <c r="H26">
        <v>16176</v>
      </c>
      <c r="I26">
        <v>16102</v>
      </c>
      <c r="J26">
        <v>16187</v>
      </c>
      <c r="K26">
        <v>14286</v>
      </c>
      <c r="L26">
        <v>14436</v>
      </c>
      <c r="M26">
        <v>14734</v>
      </c>
      <c r="N26">
        <v>14527</v>
      </c>
      <c r="O26">
        <v>15175</v>
      </c>
      <c r="P26">
        <v>15261</v>
      </c>
      <c r="Q26">
        <v>15001</v>
      </c>
      <c r="R26">
        <v>15154</v>
      </c>
    </row>
    <row r="27" spans="3:18" x14ac:dyDescent="0.25">
      <c r="C27">
        <v>12502</v>
      </c>
      <c r="D27">
        <v>12561</v>
      </c>
      <c r="E27">
        <v>12425</v>
      </c>
      <c r="F27">
        <v>12577</v>
      </c>
      <c r="G27">
        <v>15094</v>
      </c>
      <c r="H27">
        <v>15281</v>
      </c>
      <c r="I27">
        <v>15060</v>
      </c>
      <c r="J27">
        <v>15110</v>
      </c>
      <c r="K27">
        <v>13327</v>
      </c>
      <c r="L27">
        <v>13563</v>
      </c>
      <c r="M27">
        <v>13632</v>
      </c>
      <c r="N27">
        <v>13521</v>
      </c>
      <c r="O27">
        <v>14120</v>
      </c>
      <c r="P27">
        <v>14263</v>
      </c>
      <c r="Q27">
        <v>14095</v>
      </c>
      <c r="R27">
        <v>14059</v>
      </c>
    </row>
    <row r="28" spans="3:18" x14ac:dyDescent="0.25">
      <c r="C28">
        <v>12947</v>
      </c>
      <c r="D28">
        <v>13026</v>
      </c>
      <c r="E28">
        <v>12936</v>
      </c>
      <c r="F28">
        <v>13076</v>
      </c>
      <c r="G28">
        <v>15102</v>
      </c>
      <c r="H28">
        <v>15035</v>
      </c>
      <c r="I28">
        <v>15051</v>
      </c>
      <c r="J28">
        <v>15085</v>
      </c>
      <c r="K28">
        <v>13653</v>
      </c>
      <c r="L28">
        <v>13544</v>
      </c>
      <c r="M28">
        <v>14074</v>
      </c>
      <c r="N28">
        <v>14210</v>
      </c>
      <c r="O28">
        <v>14458</v>
      </c>
      <c r="P28">
        <v>14524</v>
      </c>
      <c r="Q28">
        <v>14423</v>
      </c>
      <c r="R28">
        <v>14683</v>
      </c>
    </row>
    <row r="29" spans="3:18" x14ac:dyDescent="0.25">
      <c r="C29">
        <v>13249</v>
      </c>
      <c r="D29">
        <v>13434</v>
      </c>
      <c r="E29">
        <v>13384</v>
      </c>
      <c r="F29">
        <v>13498</v>
      </c>
      <c r="G29">
        <v>16124</v>
      </c>
      <c r="H29">
        <v>16107</v>
      </c>
      <c r="I29">
        <v>16112</v>
      </c>
      <c r="J29">
        <v>16139</v>
      </c>
      <c r="K29">
        <v>13953</v>
      </c>
      <c r="L29">
        <v>13947</v>
      </c>
      <c r="M29">
        <v>14716</v>
      </c>
      <c r="N29">
        <v>14465</v>
      </c>
      <c r="O29">
        <v>15262</v>
      </c>
      <c r="P29">
        <v>15108</v>
      </c>
      <c r="Q29">
        <v>15019</v>
      </c>
      <c r="R29">
        <v>15244</v>
      </c>
    </row>
    <row r="30" spans="3:18" x14ac:dyDescent="0.25">
      <c r="C30">
        <v>13665</v>
      </c>
      <c r="D30">
        <v>13688</v>
      </c>
      <c r="E30">
        <v>13595</v>
      </c>
      <c r="F30">
        <v>13824</v>
      </c>
      <c r="G30">
        <v>15673</v>
      </c>
      <c r="H30">
        <v>15689</v>
      </c>
      <c r="I30">
        <v>15694</v>
      </c>
      <c r="J30">
        <v>15686</v>
      </c>
      <c r="K30">
        <v>13971</v>
      </c>
      <c r="L30">
        <v>14056</v>
      </c>
      <c r="M30">
        <v>14210</v>
      </c>
      <c r="N30">
        <v>13916</v>
      </c>
      <c r="O30">
        <v>14519</v>
      </c>
      <c r="P30">
        <v>14970</v>
      </c>
      <c r="Q30">
        <v>14911</v>
      </c>
      <c r="R30">
        <v>14883</v>
      </c>
    </row>
    <row r="31" spans="3:18" x14ac:dyDescent="0.25">
      <c r="C31">
        <v>12907</v>
      </c>
      <c r="D31">
        <v>13029</v>
      </c>
      <c r="E31">
        <v>12849</v>
      </c>
      <c r="F31">
        <v>13013</v>
      </c>
      <c r="G31">
        <v>15432</v>
      </c>
      <c r="H31">
        <v>15328</v>
      </c>
      <c r="I31">
        <v>15490</v>
      </c>
      <c r="J31">
        <v>15536</v>
      </c>
      <c r="K31">
        <v>13911</v>
      </c>
      <c r="L31">
        <v>13718</v>
      </c>
      <c r="M31">
        <v>14170</v>
      </c>
      <c r="N31">
        <v>14161</v>
      </c>
      <c r="O31">
        <v>14574</v>
      </c>
      <c r="P31">
        <v>14500</v>
      </c>
      <c r="Q31">
        <v>14576</v>
      </c>
      <c r="R31">
        <v>14468</v>
      </c>
    </row>
    <row r="32" spans="3:18" x14ac:dyDescent="0.25">
      <c r="C32">
        <v>13104</v>
      </c>
      <c r="D32">
        <v>13221</v>
      </c>
      <c r="E32">
        <v>12997</v>
      </c>
      <c r="F32">
        <v>13130</v>
      </c>
      <c r="G32">
        <v>15654</v>
      </c>
      <c r="H32">
        <v>15671</v>
      </c>
      <c r="I32">
        <v>15567</v>
      </c>
      <c r="J32">
        <v>15620</v>
      </c>
      <c r="K32">
        <v>14174</v>
      </c>
      <c r="L32">
        <v>14006</v>
      </c>
      <c r="M32">
        <v>14225</v>
      </c>
      <c r="N32">
        <v>14018</v>
      </c>
      <c r="O32">
        <v>14633</v>
      </c>
      <c r="P32">
        <v>14729</v>
      </c>
      <c r="Q32">
        <v>14831</v>
      </c>
      <c r="R32">
        <v>14621</v>
      </c>
    </row>
    <row r="33" spans="3:18" x14ac:dyDescent="0.25">
      <c r="C33">
        <v>12753</v>
      </c>
      <c r="D33">
        <v>12844</v>
      </c>
      <c r="E33">
        <v>12719</v>
      </c>
      <c r="F33">
        <v>12854</v>
      </c>
      <c r="G33">
        <v>15586</v>
      </c>
      <c r="H33">
        <v>15530</v>
      </c>
      <c r="I33">
        <v>15451</v>
      </c>
      <c r="J33">
        <v>15581</v>
      </c>
      <c r="K33">
        <v>13844</v>
      </c>
      <c r="L33">
        <v>13714</v>
      </c>
      <c r="M33">
        <v>14063</v>
      </c>
      <c r="N33">
        <v>14144</v>
      </c>
      <c r="O33">
        <v>14683</v>
      </c>
      <c r="P33">
        <v>14622</v>
      </c>
      <c r="Q33">
        <v>14759</v>
      </c>
      <c r="R33">
        <v>15088</v>
      </c>
    </row>
    <row r="34" spans="3:18" x14ac:dyDescent="0.25">
      <c r="C34">
        <v>13013</v>
      </c>
      <c r="D34">
        <v>13121</v>
      </c>
      <c r="E34">
        <v>13132</v>
      </c>
      <c r="F34">
        <v>13207</v>
      </c>
      <c r="G34">
        <v>15368</v>
      </c>
      <c r="H34">
        <v>15325</v>
      </c>
      <c r="I34">
        <v>15430</v>
      </c>
      <c r="J34">
        <v>15297</v>
      </c>
      <c r="K34">
        <v>13861</v>
      </c>
      <c r="L34">
        <v>13962</v>
      </c>
      <c r="M34">
        <v>13976</v>
      </c>
      <c r="N34">
        <v>13884</v>
      </c>
      <c r="O34">
        <v>14424</v>
      </c>
      <c r="P34">
        <v>14433</v>
      </c>
      <c r="Q34">
        <v>14483</v>
      </c>
      <c r="R34">
        <v>14136</v>
      </c>
    </row>
    <row r="35" spans="3:18" x14ac:dyDescent="0.25">
      <c r="C35">
        <v>12871</v>
      </c>
      <c r="D35">
        <v>12958</v>
      </c>
      <c r="E35">
        <v>12856</v>
      </c>
      <c r="F35">
        <v>13016</v>
      </c>
      <c r="G35">
        <v>15367</v>
      </c>
      <c r="H35">
        <v>15232</v>
      </c>
      <c r="I35">
        <v>15277</v>
      </c>
      <c r="J35">
        <v>15252</v>
      </c>
      <c r="K35">
        <v>13428</v>
      </c>
      <c r="L35">
        <v>13651</v>
      </c>
      <c r="M35">
        <v>14248</v>
      </c>
      <c r="N35">
        <v>14132</v>
      </c>
      <c r="O35">
        <v>14107</v>
      </c>
      <c r="P35">
        <v>14291</v>
      </c>
      <c r="Q35">
        <v>14280</v>
      </c>
      <c r="R35">
        <v>14205</v>
      </c>
    </row>
    <row r="36" spans="3:18" x14ac:dyDescent="0.25">
      <c r="C36">
        <v>12714</v>
      </c>
      <c r="D36">
        <v>12713</v>
      </c>
      <c r="E36">
        <v>12607</v>
      </c>
      <c r="F36">
        <v>12778</v>
      </c>
      <c r="G36">
        <v>14992</v>
      </c>
      <c r="H36">
        <v>14966</v>
      </c>
      <c r="I36">
        <v>15012</v>
      </c>
      <c r="J36">
        <v>14986</v>
      </c>
      <c r="K36">
        <v>13473</v>
      </c>
      <c r="L36">
        <v>13426</v>
      </c>
      <c r="M36">
        <v>13669</v>
      </c>
      <c r="N36">
        <v>13617</v>
      </c>
      <c r="O36">
        <v>14071</v>
      </c>
      <c r="P36">
        <v>14306</v>
      </c>
      <c r="Q36">
        <v>14265</v>
      </c>
      <c r="R36">
        <v>14077</v>
      </c>
    </row>
    <row r="37" spans="3:18" x14ac:dyDescent="0.25">
      <c r="C37">
        <v>12943</v>
      </c>
      <c r="D37">
        <v>13010</v>
      </c>
      <c r="E37">
        <v>12801</v>
      </c>
      <c r="F37">
        <v>12950</v>
      </c>
      <c r="G37">
        <v>15299</v>
      </c>
      <c r="H37">
        <v>15234</v>
      </c>
      <c r="I37">
        <v>15298</v>
      </c>
      <c r="J37">
        <v>15204</v>
      </c>
      <c r="K37">
        <v>13539</v>
      </c>
      <c r="L37">
        <v>13423</v>
      </c>
      <c r="M37">
        <v>13921</v>
      </c>
      <c r="N37">
        <v>13908</v>
      </c>
      <c r="O37">
        <v>14433</v>
      </c>
      <c r="P37">
        <v>14142</v>
      </c>
      <c r="Q37">
        <v>14296</v>
      </c>
      <c r="R37">
        <v>14377</v>
      </c>
    </row>
    <row r="38" spans="3:18" x14ac:dyDescent="0.25">
      <c r="C38">
        <v>13141</v>
      </c>
      <c r="D38">
        <v>13253</v>
      </c>
      <c r="E38">
        <v>13033</v>
      </c>
      <c r="F38">
        <v>13207</v>
      </c>
      <c r="G38">
        <v>15494</v>
      </c>
      <c r="H38">
        <v>15501</v>
      </c>
      <c r="I38">
        <v>15522</v>
      </c>
      <c r="J38">
        <v>15611</v>
      </c>
      <c r="K38">
        <v>13850</v>
      </c>
      <c r="L38">
        <v>13636</v>
      </c>
      <c r="M38">
        <v>13887</v>
      </c>
      <c r="N38">
        <v>13919</v>
      </c>
      <c r="O38">
        <v>14390</v>
      </c>
      <c r="P38">
        <v>14282</v>
      </c>
      <c r="Q38">
        <v>14187</v>
      </c>
      <c r="R38">
        <v>14393</v>
      </c>
    </row>
    <row r="39" spans="3:18" x14ac:dyDescent="0.25">
      <c r="C39">
        <v>13511</v>
      </c>
      <c r="D39">
        <v>13686</v>
      </c>
      <c r="E39">
        <v>13541</v>
      </c>
      <c r="F39">
        <v>13672</v>
      </c>
      <c r="G39">
        <v>15620</v>
      </c>
      <c r="H39">
        <v>15435</v>
      </c>
      <c r="I39">
        <v>15539</v>
      </c>
      <c r="J39">
        <v>15495</v>
      </c>
      <c r="K39">
        <v>13893</v>
      </c>
      <c r="L39">
        <v>13902</v>
      </c>
      <c r="M39">
        <v>14060</v>
      </c>
      <c r="N39">
        <v>14052</v>
      </c>
      <c r="O39">
        <v>14618</v>
      </c>
      <c r="P39">
        <v>14579</v>
      </c>
      <c r="Q39">
        <v>14745</v>
      </c>
      <c r="R39">
        <v>14712</v>
      </c>
    </row>
    <row r="40" spans="3:18" x14ac:dyDescent="0.25">
      <c r="C40">
        <v>13153</v>
      </c>
      <c r="D40">
        <v>13190</v>
      </c>
      <c r="E40">
        <v>13147</v>
      </c>
      <c r="F40">
        <v>13327</v>
      </c>
      <c r="G40">
        <v>15665</v>
      </c>
      <c r="H40">
        <v>15590</v>
      </c>
      <c r="I40">
        <v>15577</v>
      </c>
      <c r="J40">
        <v>15637</v>
      </c>
      <c r="K40">
        <v>13931</v>
      </c>
      <c r="L40">
        <v>13930</v>
      </c>
      <c r="M40">
        <v>14503</v>
      </c>
      <c r="N40">
        <v>14429</v>
      </c>
      <c r="O40">
        <v>14939</v>
      </c>
      <c r="P40">
        <v>14782</v>
      </c>
      <c r="Q40">
        <v>14811</v>
      </c>
      <c r="R40">
        <v>14836</v>
      </c>
    </row>
    <row r="41" spans="3:18" x14ac:dyDescent="0.25">
      <c r="C41">
        <v>13379</v>
      </c>
      <c r="D41">
        <v>13420</v>
      </c>
      <c r="E41">
        <v>13423</v>
      </c>
      <c r="F41">
        <v>13505</v>
      </c>
      <c r="G41">
        <v>15586</v>
      </c>
      <c r="H41">
        <v>15570</v>
      </c>
      <c r="I41">
        <v>15562</v>
      </c>
      <c r="J41">
        <v>15538</v>
      </c>
      <c r="K41">
        <v>13944</v>
      </c>
      <c r="L41">
        <v>13820</v>
      </c>
      <c r="M41">
        <v>14353</v>
      </c>
      <c r="N41">
        <v>14354</v>
      </c>
      <c r="O41">
        <v>14502</v>
      </c>
      <c r="P41">
        <v>14538</v>
      </c>
      <c r="Q41">
        <v>14848</v>
      </c>
      <c r="R41">
        <v>14882</v>
      </c>
    </row>
    <row r="42" spans="3:18" x14ac:dyDescent="0.25">
      <c r="C42">
        <v>12845</v>
      </c>
      <c r="D42">
        <v>12905</v>
      </c>
      <c r="E42">
        <v>12897</v>
      </c>
      <c r="F42">
        <v>12965</v>
      </c>
      <c r="G42">
        <v>15363</v>
      </c>
      <c r="H42">
        <v>15379</v>
      </c>
      <c r="I42">
        <v>15463</v>
      </c>
      <c r="J42">
        <v>15475</v>
      </c>
      <c r="K42">
        <v>13771</v>
      </c>
      <c r="L42">
        <v>13640</v>
      </c>
      <c r="M42">
        <v>13874</v>
      </c>
      <c r="N42">
        <v>13934</v>
      </c>
      <c r="O42">
        <v>14209</v>
      </c>
      <c r="P42">
        <v>14180</v>
      </c>
      <c r="Q42">
        <v>14375</v>
      </c>
      <c r="R42">
        <v>14341</v>
      </c>
    </row>
    <row r="43" spans="3:18" x14ac:dyDescent="0.25">
      <c r="C43">
        <v>13772</v>
      </c>
      <c r="D43">
        <v>13776</v>
      </c>
      <c r="E43">
        <v>13639</v>
      </c>
      <c r="F43">
        <v>13858</v>
      </c>
      <c r="G43">
        <v>15958</v>
      </c>
      <c r="H43">
        <v>16040</v>
      </c>
      <c r="I43">
        <v>15948</v>
      </c>
      <c r="J43">
        <v>15959</v>
      </c>
      <c r="K43">
        <v>14341</v>
      </c>
      <c r="L43">
        <v>14280</v>
      </c>
      <c r="M43">
        <v>14638</v>
      </c>
      <c r="N43">
        <v>14567</v>
      </c>
      <c r="O43">
        <v>14951</v>
      </c>
      <c r="P43">
        <v>15422</v>
      </c>
      <c r="Q43">
        <v>14930</v>
      </c>
      <c r="R43">
        <v>15293</v>
      </c>
    </row>
    <row r="44" spans="3:18" x14ac:dyDescent="0.25">
      <c r="C44">
        <v>12441</v>
      </c>
      <c r="D44">
        <v>12594</v>
      </c>
      <c r="E44">
        <v>12426</v>
      </c>
      <c r="F44">
        <v>12506</v>
      </c>
      <c r="G44">
        <v>14623</v>
      </c>
      <c r="H44">
        <v>14646</v>
      </c>
      <c r="I44">
        <v>14639</v>
      </c>
      <c r="J44">
        <v>14656</v>
      </c>
      <c r="K44">
        <v>12858</v>
      </c>
      <c r="L44">
        <v>13020</v>
      </c>
      <c r="M44">
        <v>13166</v>
      </c>
      <c r="N44">
        <v>13376</v>
      </c>
      <c r="O44">
        <v>13925</v>
      </c>
      <c r="P44">
        <v>13853</v>
      </c>
      <c r="Q44">
        <v>14095</v>
      </c>
      <c r="R44">
        <v>13866</v>
      </c>
    </row>
    <row r="45" spans="3:18" x14ac:dyDescent="0.25">
      <c r="C45">
        <v>13264</v>
      </c>
      <c r="D45">
        <v>13359</v>
      </c>
      <c r="E45">
        <v>13119</v>
      </c>
      <c r="F45">
        <v>13290</v>
      </c>
      <c r="G45">
        <v>15853</v>
      </c>
      <c r="H45">
        <v>15747</v>
      </c>
      <c r="I45">
        <v>15852</v>
      </c>
      <c r="J45">
        <v>15803</v>
      </c>
      <c r="K45">
        <v>14042</v>
      </c>
      <c r="L45">
        <v>13858</v>
      </c>
      <c r="M45">
        <v>13985</v>
      </c>
      <c r="N45">
        <v>14273</v>
      </c>
      <c r="O45">
        <v>14678</v>
      </c>
      <c r="P45">
        <v>14674</v>
      </c>
      <c r="Q45">
        <v>14601</v>
      </c>
      <c r="R45">
        <v>14667</v>
      </c>
    </row>
    <row r="46" spans="3:18" x14ac:dyDescent="0.25">
      <c r="C46">
        <v>12877</v>
      </c>
      <c r="D46">
        <v>12941</v>
      </c>
      <c r="E46">
        <v>12827</v>
      </c>
      <c r="F46">
        <v>13027</v>
      </c>
      <c r="G46">
        <v>15243</v>
      </c>
      <c r="H46">
        <v>15099</v>
      </c>
      <c r="I46">
        <v>15230</v>
      </c>
      <c r="J46">
        <v>15190</v>
      </c>
      <c r="K46">
        <v>13630</v>
      </c>
      <c r="L46">
        <v>13700</v>
      </c>
      <c r="M46">
        <v>14040</v>
      </c>
      <c r="N46">
        <v>13980</v>
      </c>
      <c r="O46">
        <v>14509</v>
      </c>
      <c r="P46">
        <v>14360</v>
      </c>
      <c r="Q46">
        <v>14469</v>
      </c>
      <c r="R46">
        <v>14363</v>
      </c>
    </row>
    <row r="47" spans="3:18" x14ac:dyDescent="0.25">
      <c r="C47">
        <v>13228</v>
      </c>
      <c r="D47">
        <v>13314</v>
      </c>
      <c r="E47">
        <v>13151</v>
      </c>
      <c r="F47">
        <v>13325</v>
      </c>
      <c r="G47">
        <v>15461</v>
      </c>
      <c r="H47">
        <v>15427</v>
      </c>
      <c r="I47">
        <v>15425</v>
      </c>
      <c r="J47">
        <v>15435</v>
      </c>
      <c r="K47">
        <v>13655</v>
      </c>
      <c r="L47">
        <v>13706</v>
      </c>
      <c r="M47">
        <v>14146</v>
      </c>
      <c r="N47">
        <v>14194</v>
      </c>
      <c r="O47">
        <v>14832</v>
      </c>
      <c r="P47">
        <v>14820</v>
      </c>
      <c r="Q47">
        <v>14737</v>
      </c>
      <c r="R47">
        <v>15037</v>
      </c>
    </row>
    <row r="48" spans="3:18" x14ac:dyDescent="0.25">
      <c r="C48">
        <v>13183</v>
      </c>
      <c r="D48">
        <v>13265</v>
      </c>
      <c r="E48">
        <v>13107</v>
      </c>
      <c r="F48">
        <v>13215</v>
      </c>
      <c r="G48">
        <v>15343</v>
      </c>
      <c r="H48">
        <v>15274</v>
      </c>
      <c r="I48">
        <v>15202</v>
      </c>
      <c r="J48">
        <v>15225</v>
      </c>
      <c r="K48">
        <v>14074</v>
      </c>
      <c r="L48">
        <v>14087</v>
      </c>
      <c r="M48">
        <v>13927</v>
      </c>
      <c r="N48">
        <v>14114</v>
      </c>
      <c r="O48">
        <v>14650</v>
      </c>
      <c r="P48">
        <v>14535</v>
      </c>
      <c r="Q48">
        <v>14217</v>
      </c>
      <c r="R48">
        <v>14401</v>
      </c>
    </row>
    <row r="49" spans="3:18" x14ac:dyDescent="0.25">
      <c r="C49">
        <v>13419</v>
      </c>
      <c r="D49">
        <v>13410</v>
      </c>
      <c r="E49">
        <v>13353</v>
      </c>
      <c r="F49">
        <v>13545</v>
      </c>
      <c r="G49">
        <v>15809</v>
      </c>
      <c r="H49">
        <v>15805</v>
      </c>
      <c r="I49">
        <v>15753</v>
      </c>
      <c r="J49">
        <v>15826</v>
      </c>
      <c r="K49">
        <v>14090</v>
      </c>
      <c r="L49">
        <v>13904</v>
      </c>
      <c r="M49">
        <v>14713</v>
      </c>
      <c r="N49">
        <v>14400</v>
      </c>
      <c r="O49">
        <v>14732</v>
      </c>
      <c r="P49">
        <v>14773</v>
      </c>
      <c r="Q49">
        <v>14929</v>
      </c>
      <c r="R49">
        <v>14691</v>
      </c>
    </row>
    <row r="50" spans="3:18" x14ac:dyDescent="0.25">
      <c r="C50">
        <v>13293</v>
      </c>
      <c r="D50">
        <v>13362</v>
      </c>
      <c r="E50">
        <v>13353</v>
      </c>
      <c r="F50">
        <v>13486</v>
      </c>
      <c r="G50">
        <v>15897</v>
      </c>
      <c r="H50">
        <v>15906</v>
      </c>
      <c r="I50">
        <v>15998</v>
      </c>
      <c r="J50">
        <v>15939</v>
      </c>
      <c r="K50">
        <v>14025</v>
      </c>
      <c r="L50">
        <v>14010</v>
      </c>
      <c r="M50">
        <v>14374</v>
      </c>
      <c r="N50">
        <v>14521</v>
      </c>
      <c r="O50">
        <v>14588</v>
      </c>
      <c r="P50">
        <v>14703</v>
      </c>
      <c r="Q50">
        <v>14907</v>
      </c>
      <c r="R50">
        <v>14863</v>
      </c>
    </row>
    <row r="51" spans="3:18" x14ac:dyDescent="0.25">
      <c r="C51">
        <v>12397</v>
      </c>
      <c r="D51">
        <v>12490</v>
      </c>
      <c r="E51">
        <v>12342</v>
      </c>
      <c r="F51">
        <v>12397</v>
      </c>
      <c r="G51">
        <v>15108</v>
      </c>
      <c r="H51">
        <v>15028</v>
      </c>
      <c r="I51">
        <v>15061</v>
      </c>
      <c r="J51">
        <v>15088</v>
      </c>
      <c r="K51">
        <v>13084</v>
      </c>
      <c r="L51">
        <v>13190</v>
      </c>
      <c r="M51">
        <v>13426</v>
      </c>
      <c r="N51">
        <v>13412</v>
      </c>
      <c r="O51">
        <v>14224</v>
      </c>
      <c r="P51">
        <v>13888</v>
      </c>
      <c r="Q51">
        <v>14041</v>
      </c>
      <c r="R51">
        <v>14305</v>
      </c>
    </row>
    <row r="52" spans="3:18" x14ac:dyDescent="0.25">
      <c r="C52">
        <v>13283</v>
      </c>
      <c r="D52">
        <v>13337</v>
      </c>
      <c r="E52">
        <v>13189</v>
      </c>
      <c r="F52">
        <v>13423</v>
      </c>
      <c r="G52">
        <v>15552</v>
      </c>
      <c r="H52">
        <v>15612</v>
      </c>
      <c r="I52">
        <v>15435</v>
      </c>
      <c r="J52">
        <v>15547</v>
      </c>
      <c r="K52">
        <v>14122</v>
      </c>
      <c r="L52">
        <v>14049</v>
      </c>
      <c r="M52">
        <v>14372</v>
      </c>
      <c r="N52">
        <v>14546</v>
      </c>
      <c r="O52">
        <v>14674</v>
      </c>
      <c r="P52">
        <v>14946</v>
      </c>
      <c r="Q52">
        <v>14689</v>
      </c>
      <c r="R52">
        <v>14646</v>
      </c>
    </row>
    <row r="53" spans="3:18" x14ac:dyDescent="0.25">
      <c r="C53">
        <v>13122</v>
      </c>
      <c r="D53">
        <v>13132</v>
      </c>
      <c r="E53">
        <v>12876</v>
      </c>
      <c r="F53">
        <v>13145</v>
      </c>
      <c r="G53">
        <v>14970</v>
      </c>
      <c r="H53">
        <v>14860</v>
      </c>
      <c r="I53">
        <v>14970</v>
      </c>
      <c r="J53">
        <v>15037</v>
      </c>
      <c r="K53">
        <v>13651</v>
      </c>
      <c r="L53">
        <v>13618</v>
      </c>
      <c r="M53">
        <v>13686</v>
      </c>
      <c r="N53">
        <v>13744</v>
      </c>
      <c r="O53">
        <v>14250</v>
      </c>
      <c r="P53">
        <v>14527</v>
      </c>
      <c r="Q53">
        <v>14253</v>
      </c>
      <c r="R53">
        <v>14516</v>
      </c>
    </row>
    <row r="54" spans="3:18" x14ac:dyDescent="0.25">
      <c r="C54">
        <v>12875</v>
      </c>
      <c r="D54">
        <v>12918</v>
      </c>
      <c r="E54">
        <v>12803</v>
      </c>
      <c r="F54">
        <v>12936</v>
      </c>
      <c r="G54">
        <v>15216</v>
      </c>
      <c r="H54">
        <v>15266</v>
      </c>
      <c r="I54">
        <v>15168</v>
      </c>
      <c r="J54">
        <v>15274</v>
      </c>
      <c r="K54">
        <v>13618</v>
      </c>
      <c r="L54">
        <v>13617</v>
      </c>
      <c r="M54">
        <v>13956</v>
      </c>
      <c r="N54">
        <v>13846</v>
      </c>
      <c r="O54">
        <v>14255</v>
      </c>
      <c r="P54">
        <v>14252</v>
      </c>
      <c r="Q54">
        <v>14373</v>
      </c>
      <c r="R54">
        <v>14160</v>
      </c>
    </row>
    <row r="55" spans="3:18" x14ac:dyDescent="0.25">
      <c r="C55">
        <v>13386</v>
      </c>
      <c r="D55">
        <v>13455</v>
      </c>
      <c r="E55">
        <v>13333</v>
      </c>
      <c r="F55">
        <v>13506</v>
      </c>
      <c r="G55">
        <v>15730</v>
      </c>
      <c r="H55">
        <v>15640</v>
      </c>
      <c r="I55">
        <v>15684</v>
      </c>
      <c r="J55">
        <v>15710</v>
      </c>
      <c r="K55">
        <v>14204</v>
      </c>
      <c r="L55">
        <v>14151</v>
      </c>
      <c r="M55">
        <v>14280</v>
      </c>
      <c r="N55">
        <v>14191</v>
      </c>
      <c r="O55">
        <v>14912</v>
      </c>
      <c r="P55">
        <v>14688</v>
      </c>
      <c r="Q55">
        <v>14519</v>
      </c>
      <c r="R55">
        <v>14546</v>
      </c>
    </row>
    <row r="56" spans="3:18" x14ac:dyDescent="0.25">
      <c r="C56">
        <v>13729</v>
      </c>
      <c r="D56">
        <v>13792</v>
      </c>
      <c r="E56">
        <v>13723</v>
      </c>
      <c r="F56">
        <v>13889</v>
      </c>
      <c r="G56">
        <v>15351</v>
      </c>
      <c r="H56">
        <v>15416</v>
      </c>
      <c r="I56">
        <v>15325</v>
      </c>
      <c r="J56">
        <v>15359</v>
      </c>
      <c r="K56">
        <v>14186</v>
      </c>
      <c r="L56">
        <v>14101</v>
      </c>
      <c r="M56">
        <v>14112</v>
      </c>
      <c r="N56">
        <v>14103</v>
      </c>
      <c r="O56">
        <v>14961</v>
      </c>
      <c r="P56">
        <v>14844</v>
      </c>
      <c r="Q56">
        <v>14608</v>
      </c>
      <c r="R56">
        <v>14666</v>
      </c>
    </row>
    <row r="57" spans="3:18" x14ac:dyDescent="0.25">
      <c r="C57">
        <v>13158</v>
      </c>
      <c r="D57">
        <v>13249</v>
      </c>
      <c r="E57">
        <v>13003</v>
      </c>
      <c r="F57">
        <v>13262</v>
      </c>
      <c r="G57">
        <v>15444</v>
      </c>
      <c r="H57">
        <v>15367</v>
      </c>
      <c r="I57">
        <v>15414</v>
      </c>
      <c r="J57">
        <v>15446</v>
      </c>
      <c r="K57">
        <v>13833</v>
      </c>
      <c r="L57">
        <v>13933</v>
      </c>
      <c r="M57">
        <v>14205</v>
      </c>
      <c r="N57">
        <v>14240</v>
      </c>
      <c r="O57">
        <v>14342</v>
      </c>
      <c r="P57">
        <v>14317</v>
      </c>
      <c r="Q57">
        <v>14437</v>
      </c>
      <c r="R57">
        <v>14454</v>
      </c>
    </row>
    <row r="58" spans="3:18" x14ac:dyDescent="0.25">
      <c r="C58">
        <v>12866</v>
      </c>
      <c r="D58">
        <v>13017</v>
      </c>
      <c r="E58">
        <v>12850</v>
      </c>
      <c r="F58">
        <v>12875</v>
      </c>
      <c r="G58">
        <v>14884</v>
      </c>
      <c r="H58">
        <v>14898</v>
      </c>
      <c r="I58">
        <v>14858</v>
      </c>
      <c r="J58">
        <v>15022</v>
      </c>
      <c r="K58">
        <v>13420</v>
      </c>
      <c r="L58">
        <v>13162</v>
      </c>
      <c r="M58">
        <v>13901</v>
      </c>
      <c r="N58">
        <v>13814</v>
      </c>
      <c r="O58">
        <v>14354</v>
      </c>
      <c r="P58">
        <v>14218</v>
      </c>
      <c r="Q58">
        <v>14049</v>
      </c>
      <c r="R58">
        <v>14238</v>
      </c>
    </row>
    <row r="59" spans="3:18" x14ac:dyDescent="0.25">
      <c r="C59">
        <v>13384</v>
      </c>
      <c r="D59">
        <v>13458</v>
      </c>
      <c r="E59">
        <v>13362</v>
      </c>
      <c r="F59">
        <v>13552</v>
      </c>
      <c r="G59">
        <v>15396</v>
      </c>
      <c r="H59">
        <v>15384</v>
      </c>
      <c r="I59">
        <v>15400</v>
      </c>
      <c r="J59">
        <v>15384</v>
      </c>
      <c r="K59">
        <v>14212</v>
      </c>
      <c r="L59">
        <v>13768</v>
      </c>
      <c r="M59">
        <v>14508</v>
      </c>
      <c r="N59">
        <v>14308</v>
      </c>
      <c r="O59">
        <v>14907</v>
      </c>
      <c r="P59">
        <v>14739</v>
      </c>
      <c r="Q59">
        <v>14690</v>
      </c>
      <c r="R59">
        <v>14871</v>
      </c>
    </row>
    <row r="60" spans="3:18" x14ac:dyDescent="0.25">
      <c r="C60">
        <v>13593</v>
      </c>
      <c r="D60">
        <v>13653</v>
      </c>
      <c r="E60">
        <v>13630</v>
      </c>
      <c r="F60">
        <v>13808</v>
      </c>
      <c r="G60">
        <v>15991</v>
      </c>
      <c r="H60">
        <v>15912</v>
      </c>
      <c r="I60">
        <v>15951</v>
      </c>
      <c r="J60">
        <v>15955</v>
      </c>
      <c r="K60">
        <v>14059</v>
      </c>
      <c r="L60">
        <v>13948</v>
      </c>
      <c r="M60">
        <v>14371</v>
      </c>
      <c r="N60">
        <v>14175</v>
      </c>
      <c r="O60">
        <v>14957</v>
      </c>
      <c r="P60">
        <v>14911</v>
      </c>
      <c r="Q60">
        <v>15072</v>
      </c>
      <c r="R60">
        <v>15073</v>
      </c>
    </row>
    <row r="61" spans="3:18" x14ac:dyDescent="0.25">
      <c r="C61">
        <v>13224</v>
      </c>
      <c r="D61">
        <v>13203</v>
      </c>
      <c r="E61">
        <v>13120</v>
      </c>
      <c r="F61">
        <v>13290</v>
      </c>
      <c r="G61">
        <v>15350</v>
      </c>
      <c r="H61">
        <v>15267</v>
      </c>
      <c r="I61">
        <v>15334</v>
      </c>
      <c r="J61">
        <v>15368</v>
      </c>
      <c r="K61">
        <v>13574</v>
      </c>
      <c r="L61">
        <v>13454</v>
      </c>
      <c r="M61">
        <v>13897</v>
      </c>
      <c r="N61">
        <v>14099</v>
      </c>
      <c r="O61">
        <v>14403</v>
      </c>
      <c r="P61">
        <v>14082</v>
      </c>
      <c r="Q61">
        <v>14307</v>
      </c>
      <c r="R61">
        <v>14456</v>
      </c>
    </row>
    <row r="62" spans="3:18" x14ac:dyDescent="0.25">
      <c r="C62">
        <v>13593</v>
      </c>
      <c r="D62">
        <v>13716</v>
      </c>
      <c r="E62">
        <v>13523</v>
      </c>
      <c r="F62">
        <v>13752</v>
      </c>
      <c r="G62">
        <v>15527</v>
      </c>
      <c r="H62">
        <v>15442</v>
      </c>
      <c r="I62">
        <v>15522</v>
      </c>
      <c r="J62">
        <v>15548</v>
      </c>
      <c r="K62">
        <v>14180</v>
      </c>
      <c r="L62">
        <v>14003</v>
      </c>
      <c r="M62">
        <v>14398</v>
      </c>
      <c r="N62">
        <v>14464</v>
      </c>
      <c r="O62">
        <v>14645</v>
      </c>
      <c r="P62">
        <v>14807</v>
      </c>
      <c r="Q62">
        <v>14770</v>
      </c>
      <c r="R62">
        <v>14985</v>
      </c>
    </row>
    <row r="63" spans="3:18" x14ac:dyDescent="0.25">
      <c r="C63">
        <v>12631</v>
      </c>
      <c r="D63">
        <v>12696</v>
      </c>
      <c r="E63">
        <v>12591</v>
      </c>
      <c r="F63">
        <v>12706</v>
      </c>
      <c r="G63">
        <v>14876</v>
      </c>
      <c r="H63">
        <v>14965</v>
      </c>
      <c r="I63">
        <v>14886</v>
      </c>
      <c r="J63">
        <v>14793</v>
      </c>
      <c r="K63">
        <v>13294</v>
      </c>
      <c r="L63">
        <v>13478</v>
      </c>
      <c r="M63">
        <v>13619</v>
      </c>
      <c r="N63">
        <v>13581</v>
      </c>
      <c r="O63">
        <v>14275</v>
      </c>
      <c r="P63">
        <v>14483</v>
      </c>
      <c r="Q63">
        <v>14310</v>
      </c>
      <c r="R63">
        <v>14215</v>
      </c>
    </row>
    <row r="64" spans="3:18" x14ac:dyDescent="0.25">
      <c r="C64">
        <v>13524</v>
      </c>
      <c r="D64">
        <v>13735</v>
      </c>
      <c r="E64">
        <v>13545</v>
      </c>
      <c r="F64">
        <v>13714</v>
      </c>
      <c r="G64">
        <v>16098</v>
      </c>
      <c r="H64">
        <v>15973</v>
      </c>
      <c r="I64">
        <v>16090</v>
      </c>
      <c r="J64">
        <v>16023</v>
      </c>
      <c r="K64">
        <v>14380</v>
      </c>
      <c r="L64">
        <v>14170</v>
      </c>
      <c r="M64">
        <v>14369</v>
      </c>
      <c r="N64">
        <v>14208</v>
      </c>
      <c r="O64">
        <v>15027</v>
      </c>
      <c r="P64">
        <v>15005</v>
      </c>
      <c r="Q64">
        <v>14886</v>
      </c>
      <c r="R64">
        <v>14874</v>
      </c>
    </row>
    <row r="65" spans="3:18" x14ac:dyDescent="0.25">
      <c r="C65">
        <v>13141</v>
      </c>
      <c r="D65">
        <v>13313</v>
      </c>
      <c r="E65">
        <v>13262</v>
      </c>
      <c r="F65">
        <v>13342</v>
      </c>
      <c r="G65">
        <v>15685</v>
      </c>
      <c r="H65">
        <v>15698</v>
      </c>
      <c r="I65">
        <v>15752</v>
      </c>
      <c r="J65">
        <v>15625</v>
      </c>
      <c r="K65">
        <v>14076</v>
      </c>
      <c r="L65">
        <v>14068</v>
      </c>
      <c r="M65">
        <v>14775</v>
      </c>
      <c r="N65">
        <v>14350</v>
      </c>
      <c r="O65">
        <v>14825</v>
      </c>
      <c r="P65">
        <v>14706</v>
      </c>
      <c r="Q65">
        <v>14739</v>
      </c>
      <c r="R65">
        <v>15140</v>
      </c>
    </row>
    <row r="66" spans="3:18" x14ac:dyDescent="0.25">
      <c r="C66">
        <v>12973</v>
      </c>
      <c r="D66">
        <v>12927</v>
      </c>
      <c r="E66">
        <v>12842</v>
      </c>
      <c r="F66">
        <v>13132</v>
      </c>
      <c r="G66">
        <v>15204</v>
      </c>
      <c r="H66">
        <v>15338</v>
      </c>
      <c r="I66">
        <v>15305</v>
      </c>
      <c r="J66">
        <v>15366</v>
      </c>
      <c r="K66">
        <v>13374</v>
      </c>
      <c r="L66">
        <v>13375</v>
      </c>
      <c r="M66">
        <v>13633</v>
      </c>
      <c r="N66">
        <v>13914</v>
      </c>
      <c r="O66">
        <v>14287</v>
      </c>
      <c r="P66">
        <v>14565</v>
      </c>
      <c r="Q66">
        <v>14644</v>
      </c>
      <c r="R66">
        <v>15071</v>
      </c>
    </row>
    <row r="67" spans="3:18" x14ac:dyDescent="0.25">
      <c r="C67">
        <v>12975</v>
      </c>
      <c r="D67">
        <v>13057</v>
      </c>
      <c r="E67">
        <v>13020</v>
      </c>
      <c r="F67">
        <v>13191</v>
      </c>
      <c r="G67">
        <v>15258</v>
      </c>
      <c r="H67">
        <v>15217</v>
      </c>
      <c r="I67">
        <v>15243</v>
      </c>
      <c r="J67">
        <v>15204</v>
      </c>
      <c r="K67">
        <v>13413</v>
      </c>
      <c r="L67">
        <v>13207</v>
      </c>
      <c r="M67">
        <v>13632</v>
      </c>
      <c r="N67">
        <v>13536</v>
      </c>
      <c r="O67">
        <v>14219</v>
      </c>
      <c r="P67">
        <v>13945</v>
      </c>
      <c r="Q67">
        <v>14246</v>
      </c>
      <c r="R67">
        <v>14224</v>
      </c>
    </row>
    <row r="68" spans="3:18" x14ac:dyDescent="0.25">
      <c r="C68">
        <v>13130</v>
      </c>
      <c r="D68">
        <v>13128</v>
      </c>
      <c r="E68">
        <v>13114</v>
      </c>
      <c r="F68">
        <v>13371</v>
      </c>
      <c r="G68">
        <v>15483</v>
      </c>
      <c r="H68">
        <v>15298</v>
      </c>
      <c r="I68">
        <v>15473</v>
      </c>
      <c r="J68">
        <v>15481</v>
      </c>
      <c r="K68">
        <v>13789</v>
      </c>
      <c r="L68">
        <v>13605</v>
      </c>
      <c r="M68">
        <v>14197</v>
      </c>
      <c r="N68">
        <v>14079</v>
      </c>
      <c r="O68">
        <v>14534</v>
      </c>
      <c r="P68">
        <v>14692</v>
      </c>
      <c r="Q68">
        <v>14325</v>
      </c>
      <c r="R68">
        <v>14338</v>
      </c>
    </row>
    <row r="69" spans="3:18" x14ac:dyDescent="0.25">
      <c r="C69">
        <v>13103</v>
      </c>
      <c r="D69">
        <v>13249</v>
      </c>
      <c r="E69">
        <v>13070</v>
      </c>
      <c r="F69">
        <v>13222</v>
      </c>
      <c r="G69">
        <v>15224</v>
      </c>
      <c r="H69">
        <v>15090</v>
      </c>
      <c r="I69">
        <v>15196</v>
      </c>
      <c r="J69">
        <v>15153</v>
      </c>
      <c r="K69">
        <v>13942</v>
      </c>
      <c r="L69">
        <v>13578</v>
      </c>
      <c r="M69">
        <v>13901</v>
      </c>
      <c r="N69">
        <v>14137</v>
      </c>
      <c r="O69">
        <v>14765</v>
      </c>
      <c r="P69">
        <v>14380</v>
      </c>
      <c r="Q69">
        <v>14263</v>
      </c>
      <c r="R69">
        <v>14656</v>
      </c>
    </row>
    <row r="70" spans="3:18" x14ac:dyDescent="0.25">
      <c r="C70">
        <v>13109</v>
      </c>
      <c r="D70">
        <v>13179</v>
      </c>
      <c r="E70">
        <v>13137</v>
      </c>
      <c r="F70">
        <v>13260</v>
      </c>
      <c r="G70">
        <v>15881</v>
      </c>
      <c r="H70">
        <v>15769</v>
      </c>
      <c r="I70">
        <v>15831</v>
      </c>
      <c r="J70">
        <v>15943</v>
      </c>
      <c r="K70">
        <v>14066</v>
      </c>
      <c r="L70">
        <v>13973</v>
      </c>
      <c r="M70">
        <v>14644</v>
      </c>
      <c r="N70">
        <v>14358</v>
      </c>
      <c r="O70">
        <v>14853</v>
      </c>
      <c r="P70">
        <v>14930</v>
      </c>
      <c r="Q70">
        <v>14676</v>
      </c>
      <c r="R70">
        <v>14905</v>
      </c>
    </row>
    <row r="71" spans="3:18" x14ac:dyDescent="0.25">
      <c r="C71">
        <v>12939</v>
      </c>
      <c r="D71">
        <v>13167</v>
      </c>
      <c r="E71">
        <v>13008</v>
      </c>
      <c r="F71">
        <v>13065</v>
      </c>
      <c r="G71">
        <v>16148</v>
      </c>
      <c r="H71">
        <v>16145</v>
      </c>
      <c r="I71">
        <v>16017</v>
      </c>
      <c r="J71">
        <v>16044</v>
      </c>
      <c r="K71">
        <v>13612</v>
      </c>
      <c r="L71">
        <v>13597</v>
      </c>
      <c r="M71">
        <v>14504</v>
      </c>
      <c r="N71">
        <v>14151</v>
      </c>
      <c r="O71">
        <v>14790</v>
      </c>
      <c r="P71">
        <v>14681</v>
      </c>
      <c r="Q71">
        <v>15135</v>
      </c>
      <c r="R71">
        <v>14584</v>
      </c>
    </row>
    <row r="72" spans="3:18" x14ac:dyDescent="0.25">
      <c r="C72">
        <v>13392</v>
      </c>
      <c r="D72">
        <v>13493</v>
      </c>
      <c r="E72">
        <v>13479</v>
      </c>
      <c r="F72">
        <v>13606</v>
      </c>
      <c r="G72">
        <v>15672</v>
      </c>
      <c r="H72">
        <v>15488</v>
      </c>
      <c r="I72">
        <v>15627</v>
      </c>
      <c r="J72">
        <v>15569</v>
      </c>
      <c r="K72">
        <v>13976</v>
      </c>
      <c r="L72">
        <v>13756</v>
      </c>
      <c r="M72">
        <v>14333</v>
      </c>
      <c r="N72">
        <v>14250</v>
      </c>
      <c r="O72">
        <v>14549</v>
      </c>
      <c r="P72">
        <v>14605</v>
      </c>
      <c r="Q72">
        <v>14934</v>
      </c>
      <c r="R72">
        <v>14720</v>
      </c>
    </row>
    <row r="73" spans="3:18" x14ac:dyDescent="0.25">
      <c r="C73">
        <v>13117</v>
      </c>
      <c r="D73">
        <v>13236</v>
      </c>
      <c r="E73">
        <v>13180</v>
      </c>
      <c r="F73">
        <v>13369</v>
      </c>
      <c r="G73">
        <v>15605</v>
      </c>
      <c r="H73">
        <v>15556</v>
      </c>
      <c r="I73">
        <v>15544</v>
      </c>
      <c r="J73">
        <v>15464</v>
      </c>
      <c r="K73">
        <v>13481</v>
      </c>
      <c r="L73">
        <v>13648</v>
      </c>
      <c r="M73">
        <v>13938</v>
      </c>
      <c r="N73">
        <v>13935</v>
      </c>
      <c r="O73">
        <v>14933</v>
      </c>
      <c r="P73">
        <v>14764</v>
      </c>
      <c r="Q73">
        <v>14595</v>
      </c>
      <c r="R73">
        <v>14603</v>
      </c>
    </row>
    <row r="74" spans="3:18" x14ac:dyDescent="0.25">
      <c r="C74">
        <v>13633</v>
      </c>
      <c r="D74">
        <v>13734</v>
      </c>
      <c r="E74">
        <v>13559</v>
      </c>
      <c r="F74">
        <v>13638</v>
      </c>
      <c r="G74">
        <v>15606</v>
      </c>
      <c r="H74">
        <v>15554</v>
      </c>
      <c r="I74">
        <v>15555</v>
      </c>
      <c r="J74">
        <v>15524</v>
      </c>
      <c r="K74">
        <v>14093</v>
      </c>
      <c r="L74">
        <v>14060</v>
      </c>
      <c r="M74">
        <v>14656</v>
      </c>
      <c r="N74">
        <v>14588</v>
      </c>
      <c r="O74">
        <v>14631</v>
      </c>
      <c r="P74">
        <v>14733</v>
      </c>
      <c r="Q74">
        <v>14966</v>
      </c>
      <c r="R74">
        <v>14602</v>
      </c>
    </row>
    <row r="75" spans="3:18" x14ac:dyDescent="0.25">
      <c r="C75">
        <v>13026</v>
      </c>
      <c r="D75">
        <v>13121</v>
      </c>
      <c r="E75">
        <v>13021</v>
      </c>
      <c r="F75">
        <v>13198</v>
      </c>
      <c r="G75">
        <v>15053</v>
      </c>
      <c r="H75">
        <v>15110</v>
      </c>
      <c r="I75">
        <v>15043</v>
      </c>
      <c r="J75">
        <v>15038</v>
      </c>
      <c r="K75">
        <v>13602</v>
      </c>
      <c r="L75">
        <v>13732</v>
      </c>
      <c r="M75">
        <v>13854</v>
      </c>
      <c r="N75">
        <v>13897</v>
      </c>
      <c r="O75">
        <v>14520</v>
      </c>
      <c r="P75">
        <v>14438</v>
      </c>
      <c r="Q75">
        <v>14537</v>
      </c>
      <c r="R75">
        <v>14494</v>
      </c>
    </row>
    <row r="76" spans="3:18" x14ac:dyDescent="0.25">
      <c r="C76">
        <v>13208</v>
      </c>
      <c r="D76">
        <v>13322</v>
      </c>
      <c r="E76">
        <v>13339</v>
      </c>
      <c r="F76">
        <v>13454</v>
      </c>
      <c r="G76">
        <v>15457</v>
      </c>
      <c r="H76">
        <v>15303</v>
      </c>
      <c r="I76">
        <v>15382</v>
      </c>
      <c r="J76">
        <v>15370</v>
      </c>
      <c r="K76">
        <v>13745</v>
      </c>
      <c r="L76">
        <v>13531</v>
      </c>
      <c r="M76">
        <v>14037</v>
      </c>
      <c r="N76">
        <v>13850</v>
      </c>
      <c r="O76">
        <v>14852</v>
      </c>
      <c r="P76">
        <v>14540</v>
      </c>
      <c r="Q76">
        <v>14521</v>
      </c>
      <c r="R76">
        <v>14511</v>
      </c>
    </row>
    <row r="77" spans="3:18" x14ac:dyDescent="0.25">
      <c r="C77">
        <v>12583</v>
      </c>
      <c r="D77">
        <v>12685</v>
      </c>
      <c r="E77">
        <v>12599</v>
      </c>
      <c r="F77">
        <v>12757</v>
      </c>
      <c r="G77">
        <v>14819</v>
      </c>
      <c r="H77">
        <v>14726</v>
      </c>
      <c r="I77">
        <v>14801</v>
      </c>
      <c r="J77">
        <v>14770</v>
      </c>
      <c r="K77">
        <v>12993</v>
      </c>
      <c r="L77">
        <v>13198</v>
      </c>
      <c r="M77">
        <v>13503</v>
      </c>
      <c r="N77">
        <v>13815</v>
      </c>
      <c r="O77">
        <v>14255</v>
      </c>
      <c r="P77">
        <v>14168</v>
      </c>
      <c r="Q77">
        <v>14103</v>
      </c>
      <c r="R77">
        <v>14172</v>
      </c>
    </row>
    <row r="78" spans="3:18" x14ac:dyDescent="0.25">
      <c r="C78">
        <v>13223</v>
      </c>
      <c r="D78">
        <v>13310</v>
      </c>
      <c r="E78">
        <v>13144</v>
      </c>
      <c r="F78">
        <v>13339</v>
      </c>
      <c r="G78">
        <v>15642</v>
      </c>
      <c r="H78">
        <v>15541</v>
      </c>
      <c r="I78">
        <v>15651</v>
      </c>
      <c r="J78">
        <v>15511</v>
      </c>
      <c r="K78">
        <v>13687</v>
      </c>
      <c r="L78">
        <v>13728</v>
      </c>
      <c r="M78">
        <v>14125</v>
      </c>
      <c r="N78">
        <v>14122</v>
      </c>
      <c r="O78">
        <v>14400</v>
      </c>
      <c r="P78">
        <v>14615</v>
      </c>
      <c r="Q78">
        <v>14656</v>
      </c>
      <c r="R78">
        <v>14611</v>
      </c>
    </row>
    <row r="79" spans="3:18" x14ac:dyDescent="0.25">
      <c r="C79">
        <v>13016</v>
      </c>
      <c r="D79">
        <v>13071</v>
      </c>
      <c r="E79">
        <v>12941</v>
      </c>
      <c r="F79">
        <v>13068</v>
      </c>
      <c r="G79">
        <v>15424</v>
      </c>
      <c r="H79">
        <v>15349</v>
      </c>
      <c r="I79">
        <v>15424</v>
      </c>
      <c r="J79">
        <v>15390</v>
      </c>
      <c r="K79">
        <v>13370</v>
      </c>
      <c r="L79">
        <v>13311</v>
      </c>
      <c r="M79">
        <v>14224</v>
      </c>
      <c r="N79">
        <v>13887</v>
      </c>
      <c r="O79">
        <v>14588</v>
      </c>
      <c r="P79">
        <v>14597</v>
      </c>
      <c r="Q79">
        <v>14396</v>
      </c>
      <c r="R79">
        <v>14397</v>
      </c>
    </row>
    <row r="80" spans="3:18" x14ac:dyDescent="0.25">
      <c r="C80">
        <v>13696</v>
      </c>
      <c r="D80">
        <v>13964</v>
      </c>
      <c r="E80">
        <v>13777</v>
      </c>
      <c r="F80">
        <v>13959</v>
      </c>
      <c r="G80">
        <v>16276</v>
      </c>
      <c r="H80">
        <v>16324</v>
      </c>
      <c r="I80">
        <v>16287</v>
      </c>
      <c r="J80">
        <v>16267</v>
      </c>
      <c r="K80">
        <v>14370</v>
      </c>
      <c r="L80">
        <v>14180</v>
      </c>
      <c r="M80">
        <v>14399</v>
      </c>
      <c r="N80">
        <v>14425</v>
      </c>
      <c r="O80">
        <v>14778</v>
      </c>
      <c r="P80">
        <v>14675</v>
      </c>
      <c r="Q80">
        <v>15029</v>
      </c>
      <c r="R80">
        <v>15007</v>
      </c>
    </row>
    <row r="81" spans="1:18" x14ac:dyDescent="0.25">
      <c r="C81">
        <v>13403</v>
      </c>
      <c r="D81">
        <v>13517</v>
      </c>
      <c r="E81">
        <v>13399</v>
      </c>
      <c r="F81">
        <v>13485</v>
      </c>
      <c r="G81">
        <v>15736</v>
      </c>
      <c r="H81">
        <v>15610</v>
      </c>
      <c r="I81">
        <v>15774</v>
      </c>
      <c r="J81">
        <v>15702</v>
      </c>
      <c r="K81">
        <v>13961</v>
      </c>
      <c r="L81">
        <v>14182</v>
      </c>
      <c r="M81">
        <v>14276</v>
      </c>
      <c r="N81">
        <v>14317</v>
      </c>
      <c r="O81">
        <v>14656</v>
      </c>
      <c r="P81">
        <v>14547</v>
      </c>
      <c r="Q81">
        <v>14697</v>
      </c>
      <c r="R81">
        <v>14507</v>
      </c>
    </row>
    <row r="82" spans="1:18" x14ac:dyDescent="0.25">
      <c r="C82">
        <v>13443</v>
      </c>
      <c r="D82">
        <v>13558</v>
      </c>
      <c r="E82">
        <v>13335</v>
      </c>
      <c r="F82">
        <v>13502</v>
      </c>
      <c r="G82">
        <v>15297</v>
      </c>
      <c r="H82">
        <v>15337</v>
      </c>
      <c r="I82">
        <v>15258</v>
      </c>
      <c r="J82">
        <v>15303</v>
      </c>
      <c r="K82">
        <v>13936</v>
      </c>
      <c r="L82">
        <v>13934</v>
      </c>
      <c r="M82">
        <v>14231</v>
      </c>
      <c r="N82">
        <v>13976</v>
      </c>
      <c r="O82">
        <v>14620</v>
      </c>
      <c r="P82">
        <v>14484</v>
      </c>
      <c r="Q82">
        <v>14773</v>
      </c>
      <c r="R82">
        <v>14589</v>
      </c>
    </row>
    <row r="83" spans="1:18" x14ac:dyDescent="0.25">
      <c r="C83">
        <v>12981</v>
      </c>
      <c r="D83">
        <v>13122</v>
      </c>
      <c r="E83">
        <v>12963</v>
      </c>
      <c r="F83">
        <v>13152</v>
      </c>
      <c r="G83">
        <v>15252</v>
      </c>
      <c r="H83">
        <v>15004</v>
      </c>
      <c r="I83">
        <v>15212</v>
      </c>
      <c r="J83">
        <v>15071</v>
      </c>
      <c r="K83">
        <v>13452</v>
      </c>
      <c r="L83">
        <v>13586</v>
      </c>
      <c r="M83">
        <v>13714</v>
      </c>
      <c r="N83">
        <v>13774</v>
      </c>
      <c r="O83">
        <v>14263</v>
      </c>
      <c r="P83">
        <v>14122</v>
      </c>
      <c r="Q83">
        <v>13994</v>
      </c>
      <c r="R83">
        <v>14108</v>
      </c>
    </row>
    <row r="84" spans="1:18" x14ac:dyDescent="0.25">
      <c r="C84">
        <v>12550</v>
      </c>
      <c r="D84">
        <v>12649</v>
      </c>
      <c r="E84">
        <v>12608</v>
      </c>
      <c r="F84">
        <v>12810</v>
      </c>
      <c r="G84">
        <v>14781</v>
      </c>
      <c r="H84">
        <v>14968</v>
      </c>
      <c r="I84">
        <v>14779</v>
      </c>
      <c r="J84">
        <v>14948</v>
      </c>
      <c r="K84">
        <v>13184</v>
      </c>
      <c r="L84">
        <v>13316</v>
      </c>
      <c r="M84">
        <v>13700</v>
      </c>
      <c r="N84">
        <v>13561</v>
      </c>
      <c r="O84">
        <v>14372</v>
      </c>
      <c r="P84">
        <v>14385</v>
      </c>
      <c r="Q84">
        <v>14395</v>
      </c>
      <c r="R84">
        <v>14170</v>
      </c>
    </row>
    <row r="85" spans="1:18" x14ac:dyDescent="0.25">
      <c r="C85">
        <v>12809</v>
      </c>
      <c r="D85">
        <v>12863</v>
      </c>
      <c r="E85">
        <v>12809</v>
      </c>
      <c r="F85">
        <v>12971</v>
      </c>
      <c r="G85">
        <v>15169</v>
      </c>
      <c r="H85">
        <v>15103</v>
      </c>
      <c r="I85">
        <v>15039</v>
      </c>
      <c r="J85">
        <v>15169</v>
      </c>
      <c r="K85">
        <v>13441</v>
      </c>
      <c r="L85">
        <v>13437</v>
      </c>
      <c r="M85">
        <v>14036</v>
      </c>
      <c r="N85">
        <v>13862</v>
      </c>
      <c r="O85">
        <v>14309</v>
      </c>
      <c r="P85">
        <v>14340</v>
      </c>
      <c r="Q85">
        <v>14394</v>
      </c>
      <c r="R85">
        <v>14496</v>
      </c>
    </row>
    <row r="86" spans="1:18" x14ac:dyDescent="0.25">
      <c r="C86">
        <v>13196</v>
      </c>
      <c r="D86">
        <v>13226</v>
      </c>
      <c r="E86">
        <v>13183</v>
      </c>
      <c r="F86">
        <v>13350</v>
      </c>
      <c r="G86">
        <v>15632</v>
      </c>
      <c r="H86">
        <v>15642</v>
      </c>
      <c r="I86">
        <v>15532</v>
      </c>
      <c r="J86">
        <v>15570</v>
      </c>
      <c r="K86">
        <v>13927</v>
      </c>
      <c r="L86">
        <v>13868</v>
      </c>
      <c r="M86">
        <v>13927</v>
      </c>
      <c r="N86">
        <v>14208</v>
      </c>
      <c r="O86">
        <v>14810</v>
      </c>
      <c r="P86">
        <v>14913</v>
      </c>
      <c r="Q86">
        <v>14491</v>
      </c>
      <c r="R86">
        <v>14574</v>
      </c>
    </row>
    <row r="87" spans="1:18" x14ac:dyDescent="0.25">
      <c r="C87">
        <v>12506</v>
      </c>
      <c r="D87">
        <v>12632</v>
      </c>
      <c r="E87">
        <v>12551</v>
      </c>
      <c r="F87">
        <v>12558</v>
      </c>
      <c r="G87">
        <v>15387</v>
      </c>
      <c r="H87">
        <v>15325</v>
      </c>
      <c r="I87">
        <v>15337</v>
      </c>
      <c r="J87">
        <v>15355</v>
      </c>
      <c r="K87">
        <v>13427</v>
      </c>
      <c r="L87">
        <v>13713</v>
      </c>
      <c r="M87">
        <v>13475</v>
      </c>
      <c r="N87">
        <v>13504</v>
      </c>
      <c r="O87">
        <v>14324</v>
      </c>
      <c r="P87">
        <v>14375</v>
      </c>
      <c r="Q87">
        <v>14476</v>
      </c>
      <c r="R87">
        <v>14422</v>
      </c>
    </row>
    <row r="88" spans="1:18" x14ac:dyDescent="0.25">
      <c r="C88">
        <v>13216</v>
      </c>
      <c r="D88">
        <v>13302</v>
      </c>
      <c r="E88">
        <v>13148</v>
      </c>
      <c r="F88">
        <v>13271</v>
      </c>
      <c r="G88">
        <v>15098</v>
      </c>
      <c r="H88">
        <v>15163</v>
      </c>
      <c r="I88">
        <v>15084</v>
      </c>
      <c r="J88">
        <v>15341</v>
      </c>
      <c r="K88">
        <v>13690</v>
      </c>
      <c r="L88">
        <v>13546</v>
      </c>
      <c r="M88">
        <v>14023</v>
      </c>
      <c r="N88">
        <v>14116</v>
      </c>
      <c r="O88">
        <v>14311</v>
      </c>
      <c r="P88">
        <v>14030</v>
      </c>
      <c r="Q88">
        <v>14470</v>
      </c>
      <c r="R88">
        <v>14347</v>
      </c>
    </row>
    <row r="89" spans="1:18" x14ac:dyDescent="0.25">
      <c r="C89">
        <v>13013</v>
      </c>
      <c r="D89">
        <v>13046</v>
      </c>
      <c r="E89">
        <v>12873</v>
      </c>
      <c r="F89">
        <v>13037</v>
      </c>
      <c r="G89">
        <v>15251</v>
      </c>
      <c r="H89">
        <v>15186</v>
      </c>
      <c r="I89">
        <v>15249</v>
      </c>
      <c r="J89">
        <v>15188</v>
      </c>
      <c r="K89">
        <v>13504</v>
      </c>
      <c r="L89">
        <v>13305</v>
      </c>
      <c r="M89">
        <v>13831</v>
      </c>
      <c r="N89">
        <v>13930</v>
      </c>
      <c r="O89">
        <v>14518</v>
      </c>
      <c r="P89">
        <v>14666</v>
      </c>
      <c r="Q89">
        <v>14251</v>
      </c>
      <c r="R89">
        <v>14137</v>
      </c>
    </row>
    <row r="90" spans="1:18" x14ac:dyDescent="0.25">
      <c r="C90">
        <v>13713</v>
      </c>
      <c r="D90">
        <v>13702</v>
      </c>
      <c r="E90">
        <v>13502</v>
      </c>
      <c r="F90">
        <v>13796</v>
      </c>
      <c r="G90">
        <v>15893</v>
      </c>
      <c r="H90">
        <v>15884</v>
      </c>
      <c r="I90">
        <v>15854</v>
      </c>
      <c r="J90">
        <v>15958</v>
      </c>
      <c r="K90">
        <v>14310</v>
      </c>
      <c r="L90">
        <v>14099</v>
      </c>
      <c r="M90">
        <v>14666</v>
      </c>
      <c r="N90">
        <v>14678</v>
      </c>
      <c r="O90">
        <v>14978</v>
      </c>
      <c r="P90">
        <v>15226</v>
      </c>
      <c r="Q90">
        <v>14838</v>
      </c>
      <c r="R90">
        <v>14960</v>
      </c>
    </row>
    <row r="91" spans="1:18" x14ac:dyDescent="0.25">
      <c r="C91">
        <v>13446</v>
      </c>
      <c r="D91">
        <v>13573</v>
      </c>
      <c r="E91">
        <v>13503</v>
      </c>
      <c r="F91">
        <v>13625</v>
      </c>
      <c r="G91">
        <v>16167</v>
      </c>
      <c r="H91">
        <v>15963</v>
      </c>
      <c r="I91">
        <v>16044</v>
      </c>
      <c r="J91">
        <v>15941</v>
      </c>
      <c r="K91">
        <v>14021</v>
      </c>
      <c r="L91">
        <v>13822</v>
      </c>
      <c r="M91">
        <v>14224</v>
      </c>
      <c r="N91">
        <v>14138</v>
      </c>
      <c r="O91">
        <v>14691</v>
      </c>
      <c r="P91">
        <v>14944</v>
      </c>
      <c r="Q91">
        <v>15026</v>
      </c>
      <c r="R91">
        <v>15021</v>
      </c>
    </row>
    <row r="92" spans="1:18" x14ac:dyDescent="0.25">
      <c r="C92">
        <f>AVERAGE(C2:C91)</f>
        <v>13113.155555555555</v>
      </c>
      <c r="D92">
        <f t="shared" ref="D92:R92" si="0">AVERAGE(D2:D91)</f>
        <v>13202.333333333334</v>
      </c>
      <c r="E92">
        <f t="shared" si="0"/>
        <v>13086.088888888889</v>
      </c>
      <c r="F92">
        <f t="shared" si="0"/>
        <v>13238.088888888889</v>
      </c>
      <c r="G92">
        <f t="shared" si="0"/>
        <v>15454.544444444444</v>
      </c>
      <c r="H92">
        <f t="shared" si="0"/>
        <v>15408.9</v>
      </c>
      <c r="I92">
        <f t="shared" si="0"/>
        <v>15429.31111111111</v>
      </c>
      <c r="J92">
        <f t="shared" si="0"/>
        <v>15433.566666666668</v>
      </c>
      <c r="K92">
        <f t="shared" si="0"/>
        <v>13761.988888888889</v>
      </c>
      <c r="L92">
        <f t="shared" si="0"/>
        <v>13735.5</v>
      </c>
      <c r="M92">
        <f t="shared" si="0"/>
        <v>14073.444444444445</v>
      </c>
      <c r="N92">
        <f t="shared" si="0"/>
        <v>14059.788888888888</v>
      </c>
      <c r="O92">
        <f t="shared" si="0"/>
        <v>14572.711111111112</v>
      </c>
      <c r="P92">
        <f t="shared" si="0"/>
        <v>14576.1</v>
      </c>
      <c r="Q92">
        <f t="shared" si="0"/>
        <v>14550.133333333333</v>
      </c>
      <c r="R92">
        <f t="shared" si="0"/>
        <v>14568.488888888889</v>
      </c>
    </row>
    <row r="94" spans="1:18" x14ac:dyDescent="0.25">
      <c r="A94" t="s">
        <v>104</v>
      </c>
      <c r="B94" t="s">
        <v>1024</v>
      </c>
    </row>
    <row r="95" spans="1:18" x14ac:dyDescent="0.25">
      <c r="C95">
        <v>13047</v>
      </c>
      <c r="D95">
        <v>13130</v>
      </c>
      <c r="E95">
        <v>12939</v>
      </c>
      <c r="F95">
        <v>13190</v>
      </c>
      <c r="G95">
        <v>13101</v>
      </c>
      <c r="H95">
        <v>13030</v>
      </c>
      <c r="I95">
        <v>12988</v>
      </c>
      <c r="J95">
        <v>13011</v>
      </c>
      <c r="K95">
        <v>13185</v>
      </c>
      <c r="L95">
        <v>13293</v>
      </c>
      <c r="M95">
        <v>13317</v>
      </c>
      <c r="N95">
        <v>13266</v>
      </c>
      <c r="O95">
        <v>14226</v>
      </c>
      <c r="P95">
        <v>14269</v>
      </c>
      <c r="Q95">
        <v>13857</v>
      </c>
      <c r="R95">
        <v>14034</v>
      </c>
    </row>
    <row r="96" spans="1:18" x14ac:dyDescent="0.25">
      <c r="C96">
        <v>12717</v>
      </c>
      <c r="D96">
        <v>12747</v>
      </c>
      <c r="E96">
        <v>12673</v>
      </c>
      <c r="F96">
        <v>12876</v>
      </c>
      <c r="G96">
        <v>13142</v>
      </c>
      <c r="H96">
        <v>13074</v>
      </c>
      <c r="I96">
        <v>13170</v>
      </c>
      <c r="J96">
        <v>13005</v>
      </c>
      <c r="K96">
        <v>13319</v>
      </c>
      <c r="L96">
        <v>13645</v>
      </c>
      <c r="M96">
        <v>13457</v>
      </c>
      <c r="N96">
        <v>13540</v>
      </c>
      <c r="O96">
        <v>14239</v>
      </c>
      <c r="P96">
        <v>14528</v>
      </c>
      <c r="Q96">
        <v>13882</v>
      </c>
      <c r="R96">
        <v>14142</v>
      </c>
    </row>
    <row r="97" spans="3:18" x14ac:dyDescent="0.25">
      <c r="C97">
        <v>13074</v>
      </c>
      <c r="D97">
        <v>13141</v>
      </c>
      <c r="E97">
        <v>13008</v>
      </c>
      <c r="F97">
        <v>13089</v>
      </c>
      <c r="G97">
        <v>13397</v>
      </c>
      <c r="H97">
        <v>13496</v>
      </c>
      <c r="I97">
        <v>13425</v>
      </c>
      <c r="J97">
        <v>13399</v>
      </c>
      <c r="K97">
        <v>13423</v>
      </c>
      <c r="L97">
        <v>13235</v>
      </c>
      <c r="M97">
        <v>13068</v>
      </c>
      <c r="N97">
        <v>13140</v>
      </c>
      <c r="O97">
        <v>14426</v>
      </c>
      <c r="P97">
        <v>14476</v>
      </c>
      <c r="Q97">
        <v>14409</v>
      </c>
      <c r="R97">
        <v>14237</v>
      </c>
    </row>
    <row r="98" spans="3:18" x14ac:dyDescent="0.25">
      <c r="C98">
        <v>13266</v>
      </c>
      <c r="D98">
        <v>13366</v>
      </c>
      <c r="E98">
        <v>13297</v>
      </c>
      <c r="F98">
        <v>13481</v>
      </c>
      <c r="G98">
        <v>13578</v>
      </c>
      <c r="H98">
        <v>13476</v>
      </c>
      <c r="I98">
        <v>13663</v>
      </c>
      <c r="J98">
        <v>13508</v>
      </c>
      <c r="K98">
        <v>13394</v>
      </c>
      <c r="L98">
        <v>13353</v>
      </c>
      <c r="M98">
        <v>13293</v>
      </c>
      <c r="N98">
        <v>13445</v>
      </c>
      <c r="O98">
        <v>13974</v>
      </c>
      <c r="P98">
        <v>14082</v>
      </c>
      <c r="Q98">
        <v>14165</v>
      </c>
      <c r="R98">
        <v>14146</v>
      </c>
    </row>
    <row r="99" spans="3:18" x14ac:dyDescent="0.25">
      <c r="C99">
        <v>12810</v>
      </c>
      <c r="D99">
        <v>12850</v>
      </c>
      <c r="E99">
        <v>12728</v>
      </c>
      <c r="F99">
        <v>12973</v>
      </c>
      <c r="G99">
        <v>12805</v>
      </c>
      <c r="H99">
        <v>12704</v>
      </c>
      <c r="I99">
        <v>12783</v>
      </c>
      <c r="J99">
        <v>12733</v>
      </c>
      <c r="K99">
        <v>12814</v>
      </c>
      <c r="L99">
        <v>12794</v>
      </c>
      <c r="M99">
        <v>12744</v>
      </c>
      <c r="N99">
        <v>13064</v>
      </c>
      <c r="O99">
        <v>13770</v>
      </c>
      <c r="P99">
        <v>13866</v>
      </c>
      <c r="Q99">
        <v>13475</v>
      </c>
      <c r="R99">
        <v>13495</v>
      </c>
    </row>
    <row r="100" spans="3:18" x14ac:dyDescent="0.25">
      <c r="C100">
        <v>13024</v>
      </c>
      <c r="D100">
        <v>13074</v>
      </c>
      <c r="E100">
        <v>12949</v>
      </c>
      <c r="F100">
        <v>13075</v>
      </c>
      <c r="G100">
        <v>13120</v>
      </c>
      <c r="H100">
        <v>12979</v>
      </c>
      <c r="I100">
        <v>13104</v>
      </c>
      <c r="J100">
        <v>12992</v>
      </c>
      <c r="K100">
        <v>13398</v>
      </c>
      <c r="L100">
        <v>13285</v>
      </c>
      <c r="M100">
        <v>13216</v>
      </c>
      <c r="N100">
        <v>13153</v>
      </c>
      <c r="O100">
        <v>13994</v>
      </c>
      <c r="P100">
        <v>13764</v>
      </c>
      <c r="Q100">
        <v>14151</v>
      </c>
      <c r="R100">
        <v>14149</v>
      </c>
    </row>
    <row r="101" spans="3:18" x14ac:dyDescent="0.25">
      <c r="C101">
        <v>13163</v>
      </c>
      <c r="D101">
        <v>13239</v>
      </c>
      <c r="E101">
        <v>13100</v>
      </c>
      <c r="F101">
        <v>13239</v>
      </c>
      <c r="G101">
        <v>13411</v>
      </c>
      <c r="H101">
        <v>13606</v>
      </c>
      <c r="I101">
        <v>13320</v>
      </c>
      <c r="J101">
        <v>13401</v>
      </c>
      <c r="K101">
        <v>13385</v>
      </c>
      <c r="L101">
        <v>13669</v>
      </c>
      <c r="M101">
        <v>13336</v>
      </c>
      <c r="N101">
        <v>13667</v>
      </c>
      <c r="O101">
        <v>13992</v>
      </c>
      <c r="P101">
        <v>14330</v>
      </c>
      <c r="Q101">
        <v>13735</v>
      </c>
      <c r="R101">
        <v>13868</v>
      </c>
    </row>
    <row r="102" spans="3:18" x14ac:dyDescent="0.25">
      <c r="C102">
        <v>12751</v>
      </c>
      <c r="D102">
        <v>12857</v>
      </c>
      <c r="E102">
        <v>12794</v>
      </c>
      <c r="F102">
        <v>12896</v>
      </c>
      <c r="G102">
        <v>12630</v>
      </c>
      <c r="H102">
        <v>12633</v>
      </c>
      <c r="I102">
        <v>12662</v>
      </c>
      <c r="J102">
        <v>12457</v>
      </c>
      <c r="K102">
        <v>12789</v>
      </c>
      <c r="L102">
        <v>12739</v>
      </c>
      <c r="M102">
        <v>12910</v>
      </c>
      <c r="N102">
        <v>12853</v>
      </c>
      <c r="O102">
        <v>13718</v>
      </c>
      <c r="P102">
        <v>13670</v>
      </c>
      <c r="Q102">
        <v>13742</v>
      </c>
      <c r="R102">
        <v>13426</v>
      </c>
    </row>
    <row r="103" spans="3:18" x14ac:dyDescent="0.25">
      <c r="C103">
        <v>13290</v>
      </c>
      <c r="D103">
        <v>13374</v>
      </c>
      <c r="E103">
        <v>13244</v>
      </c>
      <c r="F103">
        <v>13397</v>
      </c>
      <c r="G103">
        <v>13302</v>
      </c>
      <c r="H103">
        <v>13458</v>
      </c>
      <c r="I103">
        <v>13223</v>
      </c>
      <c r="J103">
        <v>13080</v>
      </c>
      <c r="K103">
        <v>13182</v>
      </c>
      <c r="L103">
        <v>13303</v>
      </c>
      <c r="M103">
        <v>13065</v>
      </c>
      <c r="N103">
        <v>13373</v>
      </c>
      <c r="O103">
        <v>14035</v>
      </c>
      <c r="P103">
        <v>14042</v>
      </c>
      <c r="Q103">
        <v>14039</v>
      </c>
      <c r="R103">
        <v>13888</v>
      </c>
    </row>
    <row r="104" spans="3:18" x14ac:dyDescent="0.25">
      <c r="C104">
        <v>12856</v>
      </c>
      <c r="D104">
        <v>12905</v>
      </c>
      <c r="E104">
        <v>12765</v>
      </c>
      <c r="F104">
        <v>12895</v>
      </c>
      <c r="G104">
        <v>13317</v>
      </c>
      <c r="H104">
        <v>13435</v>
      </c>
      <c r="I104">
        <v>13259</v>
      </c>
      <c r="J104">
        <v>13210</v>
      </c>
      <c r="K104">
        <v>13183</v>
      </c>
      <c r="L104">
        <v>13158</v>
      </c>
      <c r="M104">
        <v>13423</v>
      </c>
      <c r="N104">
        <v>13165</v>
      </c>
      <c r="O104">
        <v>14121</v>
      </c>
      <c r="P104">
        <v>14264</v>
      </c>
      <c r="Q104">
        <v>13774</v>
      </c>
      <c r="R104">
        <v>13925</v>
      </c>
    </row>
    <row r="105" spans="3:18" x14ac:dyDescent="0.25">
      <c r="C105">
        <v>12711</v>
      </c>
      <c r="D105">
        <v>12842</v>
      </c>
      <c r="E105">
        <v>12752</v>
      </c>
      <c r="F105">
        <v>12908</v>
      </c>
      <c r="G105">
        <v>12667</v>
      </c>
      <c r="H105">
        <v>12551</v>
      </c>
      <c r="I105">
        <v>12618</v>
      </c>
      <c r="J105">
        <v>12646</v>
      </c>
      <c r="K105">
        <v>12916</v>
      </c>
      <c r="L105">
        <v>12973</v>
      </c>
      <c r="M105">
        <v>12759</v>
      </c>
      <c r="N105">
        <v>13104</v>
      </c>
      <c r="O105">
        <v>13792</v>
      </c>
      <c r="P105">
        <v>13686</v>
      </c>
      <c r="Q105">
        <v>13707</v>
      </c>
      <c r="R105">
        <v>13616</v>
      </c>
    </row>
    <row r="106" spans="3:18" x14ac:dyDescent="0.25">
      <c r="C106">
        <v>12841</v>
      </c>
      <c r="D106">
        <v>12950</v>
      </c>
      <c r="E106">
        <v>12857</v>
      </c>
      <c r="F106">
        <v>12852</v>
      </c>
      <c r="G106">
        <v>13252</v>
      </c>
      <c r="H106">
        <v>13112</v>
      </c>
      <c r="I106">
        <v>13314</v>
      </c>
      <c r="J106">
        <v>13070</v>
      </c>
      <c r="K106">
        <v>13188</v>
      </c>
      <c r="L106">
        <v>13314</v>
      </c>
      <c r="M106">
        <v>13733</v>
      </c>
      <c r="N106">
        <v>13557</v>
      </c>
      <c r="O106">
        <v>14308</v>
      </c>
      <c r="P106">
        <v>13934</v>
      </c>
      <c r="Q106">
        <v>14249</v>
      </c>
      <c r="R106">
        <v>14134</v>
      </c>
    </row>
    <row r="107" spans="3:18" x14ac:dyDescent="0.25">
      <c r="C107">
        <v>13247</v>
      </c>
      <c r="D107">
        <v>13342</v>
      </c>
      <c r="E107">
        <v>13280</v>
      </c>
      <c r="F107">
        <v>13389</v>
      </c>
      <c r="G107">
        <v>13419</v>
      </c>
      <c r="H107">
        <v>13292</v>
      </c>
      <c r="I107">
        <v>13360</v>
      </c>
      <c r="J107">
        <v>13187</v>
      </c>
      <c r="K107">
        <v>13481</v>
      </c>
      <c r="L107">
        <v>13446</v>
      </c>
      <c r="M107">
        <v>13647</v>
      </c>
      <c r="N107">
        <v>13532</v>
      </c>
      <c r="O107">
        <v>14387</v>
      </c>
      <c r="P107">
        <v>14566</v>
      </c>
      <c r="Q107">
        <v>14315</v>
      </c>
      <c r="R107">
        <v>14461</v>
      </c>
    </row>
    <row r="108" spans="3:18" x14ac:dyDescent="0.25">
      <c r="C108">
        <v>12962</v>
      </c>
      <c r="D108">
        <v>12986</v>
      </c>
      <c r="E108">
        <v>12943</v>
      </c>
      <c r="F108">
        <v>13162</v>
      </c>
      <c r="G108">
        <v>13651</v>
      </c>
      <c r="H108">
        <v>13479</v>
      </c>
      <c r="I108">
        <v>13637</v>
      </c>
      <c r="J108">
        <v>13571</v>
      </c>
      <c r="K108">
        <v>13255</v>
      </c>
      <c r="L108">
        <v>13216</v>
      </c>
      <c r="M108">
        <v>13323</v>
      </c>
      <c r="N108">
        <v>13215</v>
      </c>
      <c r="O108">
        <v>14144</v>
      </c>
      <c r="P108">
        <v>14139</v>
      </c>
      <c r="Q108">
        <v>14056</v>
      </c>
      <c r="R108">
        <v>13992</v>
      </c>
    </row>
    <row r="109" spans="3:18" x14ac:dyDescent="0.25">
      <c r="C109">
        <v>13943</v>
      </c>
      <c r="D109">
        <v>14091</v>
      </c>
      <c r="E109">
        <v>13864</v>
      </c>
      <c r="F109">
        <v>14047</v>
      </c>
      <c r="G109">
        <v>13795</v>
      </c>
      <c r="H109">
        <v>13800</v>
      </c>
      <c r="I109">
        <v>13791</v>
      </c>
      <c r="J109">
        <v>13898</v>
      </c>
      <c r="K109">
        <v>13838</v>
      </c>
      <c r="L109">
        <v>13958</v>
      </c>
      <c r="M109">
        <v>13941</v>
      </c>
      <c r="N109">
        <v>13908</v>
      </c>
      <c r="O109">
        <v>14426</v>
      </c>
      <c r="P109">
        <v>14282</v>
      </c>
      <c r="Q109">
        <v>14494</v>
      </c>
      <c r="R109">
        <v>14341</v>
      </c>
    </row>
    <row r="110" spans="3:18" x14ac:dyDescent="0.25">
      <c r="C110">
        <v>13128</v>
      </c>
      <c r="D110">
        <v>13198</v>
      </c>
      <c r="E110">
        <v>13107</v>
      </c>
      <c r="F110">
        <v>13237</v>
      </c>
      <c r="G110">
        <v>13734</v>
      </c>
      <c r="H110">
        <v>13391</v>
      </c>
      <c r="I110">
        <v>13755</v>
      </c>
      <c r="J110">
        <v>13723</v>
      </c>
      <c r="K110">
        <v>13580</v>
      </c>
      <c r="L110">
        <v>13215</v>
      </c>
      <c r="M110">
        <v>13176</v>
      </c>
      <c r="N110">
        <v>13535</v>
      </c>
      <c r="O110">
        <v>14072</v>
      </c>
      <c r="P110">
        <v>13750</v>
      </c>
      <c r="Q110">
        <v>13892</v>
      </c>
      <c r="R110">
        <v>13806</v>
      </c>
    </row>
    <row r="111" spans="3:18" x14ac:dyDescent="0.25">
      <c r="C111">
        <v>13111</v>
      </c>
      <c r="D111">
        <v>13242</v>
      </c>
      <c r="E111">
        <v>13149</v>
      </c>
      <c r="F111">
        <v>13324</v>
      </c>
      <c r="G111">
        <v>12955</v>
      </c>
      <c r="H111">
        <v>13053</v>
      </c>
      <c r="I111">
        <v>13095</v>
      </c>
      <c r="J111">
        <v>13072</v>
      </c>
      <c r="K111">
        <v>13209</v>
      </c>
      <c r="L111">
        <v>13150</v>
      </c>
      <c r="M111">
        <v>13183</v>
      </c>
      <c r="N111">
        <v>13184</v>
      </c>
      <c r="O111">
        <v>13817</v>
      </c>
      <c r="P111">
        <v>14081</v>
      </c>
      <c r="Q111">
        <v>13818</v>
      </c>
      <c r="R111">
        <v>14233</v>
      </c>
    </row>
    <row r="112" spans="3:18" x14ac:dyDescent="0.25">
      <c r="C112">
        <v>12882</v>
      </c>
      <c r="D112">
        <v>12884</v>
      </c>
      <c r="E112">
        <v>12847</v>
      </c>
      <c r="F112">
        <v>12981</v>
      </c>
      <c r="G112">
        <v>13427</v>
      </c>
      <c r="H112">
        <v>13360</v>
      </c>
      <c r="I112">
        <v>13485</v>
      </c>
      <c r="J112">
        <v>13303</v>
      </c>
      <c r="K112">
        <v>13403</v>
      </c>
      <c r="L112">
        <v>13193</v>
      </c>
      <c r="M112">
        <v>13286</v>
      </c>
      <c r="N112">
        <v>13362</v>
      </c>
      <c r="O112">
        <v>13870</v>
      </c>
      <c r="P112">
        <v>14098</v>
      </c>
      <c r="Q112">
        <v>14468</v>
      </c>
      <c r="R112">
        <v>14091</v>
      </c>
    </row>
    <row r="113" spans="3:18" x14ac:dyDescent="0.25">
      <c r="C113">
        <v>12640</v>
      </c>
      <c r="D113">
        <v>12757</v>
      </c>
      <c r="E113">
        <v>12578</v>
      </c>
      <c r="F113">
        <v>12811</v>
      </c>
      <c r="G113">
        <v>12778</v>
      </c>
      <c r="H113">
        <v>12627</v>
      </c>
      <c r="I113">
        <v>12714</v>
      </c>
      <c r="J113">
        <v>12692</v>
      </c>
      <c r="K113">
        <v>12705</v>
      </c>
      <c r="L113">
        <v>12690</v>
      </c>
      <c r="M113">
        <v>12464</v>
      </c>
      <c r="N113">
        <v>12651</v>
      </c>
      <c r="O113">
        <v>13714</v>
      </c>
      <c r="P113">
        <v>13651</v>
      </c>
      <c r="Q113">
        <v>13485</v>
      </c>
      <c r="R113">
        <v>13649</v>
      </c>
    </row>
    <row r="114" spans="3:18" x14ac:dyDescent="0.25">
      <c r="C114">
        <v>13277</v>
      </c>
      <c r="D114">
        <v>13396</v>
      </c>
      <c r="E114">
        <v>13301</v>
      </c>
      <c r="F114">
        <v>13413</v>
      </c>
      <c r="G114">
        <v>14596</v>
      </c>
      <c r="H114">
        <v>14673</v>
      </c>
      <c r="I114">
        <v>14487</v>
      </c>
      <c r="J114">
        <v>14511</v>
      </c>
      <c r="K114">
        <v>13556</v>
      </c>
      <c r="L114">
        <v>13307</v>
      </c>
      <c r="M114">
        <v>13634</v>
      </c>
      <c r="N114">
        <v>13447</v>
      </c>
      <c r="O114">
        <v>14442</v>
      </c>
      <c r="P114">
        <v>14224</v>
      </c>
      <c r="Q114">
        <v>14196</v>
      </c>
      <c r="R114">
        <v>14495</v>
      </c>
    </row>
    <row r="115" spans="3:18" x14ac:dyDescent="0.25">
      <c r="C115">
        <v>13297</v>
      </c>
      <c r="D115">
        <v>13421</v>
      </c>
      <c r="E115">
        <v>13399</v>
      </c>
      <c r="F115">
        <v>13386</v>
      </c>
      <c r="G115">
        <v>13834</v>
      </c>
      <c r="H115">
        <v>13904</v>
      </c>
      <c r="I115">
        <v>13929</v>
      </c>
      <c r="J115">
        <v>13838</v>
      </c>
      <c r="K115">
        <v>13961</v>
      </c>
      <c r="L115">
        <v>13939</v>
      </c>
      <c r="M115">
        <v>14110</v>
      </c>
      <c r="N115">
        <v>14210</v>
      </c>
      <c r="O115">
        <v>14281</v>
      </c>
      <c r="P115">
        <v>14703</v>
      </c>
      <c r="Q115">
        <v>14481</v>
      </c>
      <c r="R115">
        <v>14286</v>
      </c>
    </row>
    <row r="116" spans="3:18" x14ac:dyDescent="0.25">
      <c r="C116">
        <v>12772</v>
      </c>
      <c r="D116">
        <v>12919</v>
      </c>
      <c r="E116">
        <v>12730</v>
      </c>
      <c r="F116">
        <v>12829</v>
      </c>
      <c r="G116">
        <v>13243</v>
      </c>
      <c r="H116">
        <v>13373</v>
      </c>
      <c r="I116">
        <v>13372</v>
      </c>
      <c r="J116">
        <v>13513</v>
      </c>
      <c r="K116">
        <v>13541</v>
      </c>
      <c r="L116">
        <v>13142</v>
      </c>
      <c r="M116">
        <v>13113</v>
      </c>
      <c r="N116">
        <v>13222</v>
      </c>
      <c r="O116">
        <v>14200</v>
      </c>
      <c r="P116">
        <v>13928</v>
      </c>
      <c r="Q116">
        <v>13667</v>
      </c>
      <c r="R116">
        <v>13690</v>
      </c>
    </row>
    <row r="117" spans="3:18" x14ac:dyDescent="0.25">
      <c r="C117">
        <v>13404</v>
      </c>
      <c r="D117">
        <v>13612</v>
      </c>
      <c r="E117">
        <v>13467</v>
      </c>
      <c r="F117">
        <v>13581</v>
      </c>
      <c r="G117">
        <v>13750</v>
      </c>
      <c r="H117">
        <v>13741</v>
      </c>
      <c r="I117">
        <v>13804</v>
      </c>
      <c r="J117">
        <v>13903</v>
      </c>
      <c r="K117">
        <v>13901</v>
      </c>
      <c r="L117">
        <v>14166</v>
      </c>
      <c r="M117">
        <v>13797</v>
      </c>
      <c r="N117">
        <v>13970</v>
      </c>
      <c r="O117">
        <v>14540</v>
      </c>
      <c r="P117">
        <v>14822</v>
      </c>
      <c r="Q117">
        <v>14646</v>
      </c>
      <c r="R117">
        <v>14799</v>
      </c>
    </row>
    <row r="118" spans="3:18" x14ac:dyDescent="0.25">
      <c r="C118">
        <v>12694</v>
      </c>
      <c r="D118">
        <v>12881</v>
      </c>
      <c r="E118">
        <v>12699</v>
      </c>
      <c r="F118">
        <v>12834</v>
      </c>
      <c r="G118">
        <v>13167</v>
      </c>
      <c r="H118">
        <v>12702</v>
      </c>
      <c r="I118">
        <v>13104</v>
      </c>
      <c r="J118">
        <v>12872</v>
      </c>
      <c r="K118">
        <v>12796</v>
      </c>
      <c r="L118">
        <v>12773</v>
      </c>
      <c r="M118">
        <v>12893</v>
      </c>
      <c r="N118">
        <v>13060</v>
      </c>
      <c r="O118">
        <v>13935</v>
      </c>
      <c r="P118">
        <v>14049</v>
      </c>
      <c r="Q118">
        <v>13973</v>
      </c>
      <c r="R118">
        <v>13720</v>
      </c>
    </row>
    <row r="119" spans="3:18" x14ac:dyDescent="0.25">
      <c r="C119">
        <v>13797</v>
      </c>
      <c r="D119">
        <v>13929</v>
      </c>
      <c r="E119">
        <v>13705</v>
      </c>
      <c r="F119">
        <v>13929</v>
      </c>
      <c r="G119">
        <v>13667</v>
      </c>
      <c r="H119">
        <v>13815</v>
      </c>
      <c r="I119">
        <v>13676</v>
      </c>
      <c r="J119">
        <v>13817</v>
      </c>
      <c r="K119">
        <v>14202</v>
      </c>
      <c r="L119">
        <v>14203</v>
      </c>
      <c r="M119">
        <v>14257</v>
      </c>
      <c r="N119">
        <v>14169</v>
      </c>
      <c r="O119">
        <v>14598</v>
      </c>
      <c r="P119">
        <v>14524</v>
      </c>
      <c r="Q119">
        <v>14432</v>
      </c>
      <c r="R119">
        <v>14683</v>
      </c>
    </row>
    <row r="120" spans="3:18" x14ac:dyDescent="0.25">
      <c r="C120">
        <v>12502</v>
      </c>
      <c r="D120">
        <v>12561</v>
      </c>
      <c r="E120">
        <v>12425</v>
      </c>
      <c r="F120">
        <v>12577</v>
      </c>
      <c r="G120">
        <v>12871</v>
      </c>
      <c r="H120">
        <v>13039</v>
      </c>
      <c r="I120">
        <v>12852</v>
      </c>
      <c r="J120">
        <v>12884</v>
      </c>
      <c r="K120">
        <v>12963</v>
      </c>
      <c r="L120">
        <v>13203</v>
      </c>
      <c r="M120">
        <v>12901</v>
      </c>
      <c r="N120">
        <v>12821</v>
      </c>
      <c r="O120">
        <v>13924</v>
      </c>
      <c r="P120">
        <v>13916</v>
      </c>
      <c r="Q120">
        <v>13768</v>
      </c>
      <c r="R120">
        <v>13839</v>
      </c>
    </row>
    <row r="121" spans="3:18" x14ac:dyDescent="0.25">
      <c r="C121">
        <v>12947</v>
      </c>
      <c r="D121">
        <v>13026</v>
      </c>
      <c r="E121">
        <v>12936</v>
      </c>
      <c r="F121">
        <v>13076</v>
      </c>
      <c r="G121">
        <v>12966</v>
      </c>
      <c r="H121">
        <v>13126</v>
      </c>
      <c r="I121">
        <v>12936</v>
      </c>
      <c r="J121">
        <v>13189</v>
      </c>
      <c r="K121">
        <v>13169</v>
      </c>
      <c r="L121">
        <v>13100</v>
      </c>
      <c r="M121">
        <v>13164</v>
      </c>
      <c r="N121">
        <v>13361</v>
      </c>
      <c r="O121">
        <v>13975</v>
      </c>
      <c r="P121">
        <v>13956</v>
      </c>
      <c r="Q121">
        <v>14050</v>
      </c>
      <c r="R121">
        <v>14306</v>
      </c>
    </row>
    <row r="122" spans="3:18" x14ac:dyDescent="0.25">
      <c r="C122">
        <v>13249</v>
      </c>
      <c r="D122">
        <v>13434</v>
      </c>
      <c r="E122">
        <v>13384</v>
      </c>
      <c r="F122">
        <v>13498</v>
      </c>
      <c r="G122">
        <v>14012</v>
      </c>
      <c r="H122">
        <v>13952</v>
      </c>
      <c r="I122">
        <v>14035</v>
      </c>
      <c r="J122">
        <v>14164</v>
      </c>
      <c r="K122">
        <v>13835</v>
      </c>
      <c r="L122">
        <v>13682</v>
      </c>
      <c r="M122">
        <v>13867</v>
      </c>
      <c r="N122">
        <v>13793</v>
      </c>
      <c r="O122">
        <v>14807</v>
      </c>
      <c r="P122">
        <v>14634</v>
      </c>
      <c r="Q122">
        <v>14507</v>
      </c>
      <c r="R122">
        <v>14580</v>
      </c>
    </row>
    <row r="123" spans="3:18" x14ac:dyDescent="0.25">
      <c r="C123">
        <v>13665</v>
      </c>
      <c r="D123">
        <v>13688</v>
      </c>
      <c r="E123">
        <v>13595</v>
      </c>
      <c r="F123">
        <v>13824</v>
      </c>
      <c r="G123">
        <v>14073</v>
      </c>
      <c r="H123">
        <v>13958</v>
      </c>
      <c r="I123">
        <v>13872</v>
      </c>
      <c r="J123">
        <v>14033</v>
      </c>
      <c r="K123">
        <v>13611</v>
      </c>
      <c r="L123">
        <v>13636</v>
      </c>
      <c r="M123">
        <v>13922</v>
      </c>
      <c r="N123">
        <v>13559</v>
      </c>
      <c r="O123">
        <v>14137</v>
      </c>
      <c r="P123">
        <v>14194</v>
      </c>
      <c r="Q123">
        <v>14386</v>
      </c>
      <c r="R123">
        <v>14358</v>
      </c>
    </row>
    <row r="124" spans="3:18" x14ac:dyDescent="0.25">
      <c r="C124">
        <v>12907</v>
      </c>
      <c r="D124">
        <v>13029</v>
      </c>
      <c r="E124">
        <v>12849</v>
      </c>
      <c r="F124">
        <v>13013</v>
      </c>
      <c r="G124">
        <v>13488</v>
      </c>
      <c r="H124">
        <v>13507</v>
      </c>
      <c r="I124">
        <v>13531</v>
      </c>
      <c r="J124">
        <v>13739</v>
      </c>
      <c r="K124">
        <v>13524</v>
      </c>
      <c r="L124">
        <v>13191</v>
      </c>
      <c r="M124">
        <v>13623</v>
      </c>
      <c r="N124">
        <v>13527</v>
      </c>
      <c r="O124">
        <v>14208</v>
      </c>
      <c r="P124">
        <v>13886</v>
      </c>
      <c r="Q124">
        <v>14091</v>
      </c>
      <c r="R124">
        <v>14141</v>
      </c>
    </row>
    <row r="125" spans="3:18" x14ac:dyDescent="0.25">
      <c r="C125">
        <v>13104</v>
      </c>
      <c r="D125">
        <v>13221</v>
      </c>
      <c r="E125">
        <v>12997</v>
      </c>
      <c r="F125">
        <v>13130</v>
      </c>
      <c r="G125">
        <v>13700</v>
      </c>
      <c r="H125">
        <v>13715</v>
      </c>
      <c r="I125">
        <v>13641</v>
      </c>
      <c r="J125">
        <v>13795</v>
      </c>
      <c r="K125">
        <v>13714</v>
      </c>
      <c r="L125">
        <v>13616</v>
      </c>
      <c r="M125">
        <v>13600</v>
      </c>
      <c r="N125">
        <v>13484</v>
      </c>
      <c r="O125">
        <v>14331</v>
      </c>
      <c r="P125">
        <v>14517</v>
      </c>
      <c r="Q125">
        <v>14526</v>
      </c>
      <c r="R125">
        <v>14419</v>
      </c>
    </row>
    <row r="126" spans="3:18" x14ac:dyDescent="0.25">
      <c r="C126">
        <v>12753</v>
      </c>
      <c r="D126">
        <v>12844</v>
      </c>
      <c r="E126">
        <v>12719</v>
      </c>
      <c r="F126">
        <v>12854</v>
      </c>
      <c r="G126">
        <v>13400</v>
      </c>
      <c r="H126">
        <v>13352</v>
      </c>
      <c r="I126">
        <v>13287</v>
      </c>
      <c r="J126">
        <v>13449</v>
      </c>
      <c r="K126">
        <v>13570</v>
      </c>
      <c r="L126">
        <v>13303</v>
      </c>
      <c r="M126">
        <v>13357</v>
      </c>
      <c r="N126">
        <v>13287</v>
      </c>
      <c r="O126">
        <v>14110</v>
      </c>
      <c r="P126">
        <v>13980</v>
      </c>
      <c r="Q126">
        <v>14273</v>
      </c>
      <c r="R126">
        <v>14684</v>
      </c>
    </row>
    <row r="127" spans="3:18" x14ac:dyDescent="0.25">
      <c r="C127">
        <v>13013</v>
      </c>
      <c r="D127">
        <v>13121</v>
      </c>
      <c r="E127">
        <v>13132</v>
      </c>
      <c r="F127">
        <v>13207</v>
      </c>
      <c r="G127">
        <v>13803</v>
      </c>
      <c r="H127">
        <v>13951</v>
      </c>
      <c r="I127">
        <v>13822</v>
      </c>
      <c r="J127">
        <v>13758</v>
      </c>
      <c r="K127">
        <v>13438</v>
      </c>
      <c r="L127">
        <v>13412</v>
      </c>
      <c r="M127">
        <v>13480</v>
      </c>
      <c r="N127">
        <v>13552</v>
      </c>
      <c r="O127">
        <v>13939</v>
      </c>
      <c r="P127">
        <v>14054</v>
      </c>
      <c r="Q127">
        <v>14224</v>
      </c>
      <c r="R127">
        <v>13812</v>
      </c>
    </row>
    <row r="128" spans="3:18" x14ac:dyDescent="0.25">
      <c r="C128">
        <v>12871</v>
      </c>
      <c r="D128">
        <v>12958</v>
      </c>
      <c r="E128">
        <v>12856</v>
      </c>
      <c r="F128">
        <v>13016</v>
      </c>
      <c r="G128">
        <v>13095</v>
      </c>
      <c r="H128">
        <v>13117</v>
      </c>
      <c r="I128">
        <v>13103</v>
      </c>
      <c r="J128">
        <v>12922</v>
      </c>
      <c r="K128">
        <v>12993</v>
      </c>
      <c r="L128">
        <v>13080</v>
      </c>
      <c r="M128">
        <v>13386</v>
      </c>
      <c r="N128">
        <v>13311</v>
      </c>
      <c r="O128">
        <v>13751</v>
      </c>
      <c r="P128">
        <v>13989</v>
      </c>
      <c r="Q128">
        <v>13961</v>
      </c>
      <c r="R128">
        <v>13801</v>
      </c>
    </row>
    <row r="129" spans="3:18" x14ac:dyDescent="0.25">
      <c r="C129">
        <v>12714</v>
      </c>
      <c r="D129">
        <v>12713</v>
      </c>
      <c r="E129">
        <v>12607</v>
      </c>
      <c r="F129">
        <v>12778</v>
      </c>
      <c r="G129">
        <v>12920</v>
      </c>
      <c r="H129">
        <v>12937</v>
      </c>
      <c r="I129">
        <v>12957</v>
      </c>
      <c r="J129">
        <v>13123</v>
      </c>
      <c r="K129">
        <v>13039</v>
      </c>
      <c r="L129">
        <v>12791</v>
      </c>
      <c r="M129">
        <v>12817</v>
      </c>
      <c r="N129">
        <v>12851</v>
      </c>
      <c r="O129">
        <v>13818</v>
      </c>
      <c r="P129">
        <v>13944</v>
      </c>
      <c r="Q129">
        <v>13847</v>
      </c>
      <c r="R129">
        <v>13776</v>
      </c>
    </row>
    <row r="130" spans="3:18" x14ac:dyDescent="0.25">
      <c r="C130">
        <v>12943</v>
      </c>
      <c r="D130">
        <v>13010</v>
      </c>
      <c r="E130">
        <v>12801</v>
      </c>
      <c r="F130">
        <v>12950</v>
      </c>
      <c r="G130">
        <v>13132</v>
      </c>
      <c r="H130">
        <v>13363</v>
      </c>
      <c r="I130">
        <v>13198</v>
      </c>
      <c r="J130">
        <v>13249</v>
      </c>
      <c r="K130">
        <v>13004</v>
      </c>
      <c r="L130">
        <v>12953</v>
      </c>
      <c r="M130">
        <v>13214</v>
      </c>
      <c r="N130">
        <v>13268</v>
      </c>
      <c r="O130">
        <v>13662</v>
      </c>
      <c r="P130">
        <v>13569</v>
      </c>
      <c r="Q130">
        <v>13602</v>
      </c>
      <c r="R130">
        <v>13758</v>
      </c>
    </row>
    <row r="131" spans="3:18" x14ac:dyDescent="0.25">
      <c r="C131">
        <v>13141</v>
      </c>
      <c r="D131">
        <v>13253</v>
      </c>
      <c r="E131">
        <v>13033</v>
      </c>
      <c r="F131">
        <v>13207</v>
      </c>
      <c r="G131">
        <v>13339</v>
      </c>
      <c r="H131">
        <v>13468</v>
      </c>
      <c r="I131">
        <v>13378</v>
      </c>
      <c r="J131">
        <v>13510</v>
      </c>
      <c r="K131">
        <v>13526</v>
      </c>
      <c r="L131">
        <v>13366</v>
      </c>
      <c r="M131">
        <v>13543</v>
      </c>
      <c r="N131">
        <v>13581</v>
      </c>
      <c r="O131">
        <v>14001</v>
      </c>
      <c r="P131">
        <v>13762</v>
      </c>
      <c r="Q131">
        <v>13900</v>
      </c>
      <c r="R131">
        <v>14002</v>
      </c>
    </row>
    <row r="132" spans="3:18" x14ac:dyDescent="0.25">
      <c r="C132">
        <v>13511</v>
      </c>
      <c r="D132">
        <v>13686</v>
      </c>
      <c r="E132">
        <v>13541</v>
      </c>
      <c r="F132">
        <v>13672</v>
      </c>
      <c r="G132">
        <v>13522</v>
      </c>
      <c r="H132">
        <v>13237</v>
      </c>
      <c r="I132">
        <v>13536</v>
      </c>
      <c r="J132">
        <v>13313</v>
      </c>
      <c r="K132">
        <v>13583</v>
      </c>
      <c r="L132">
        <v>13535</v>
      </c>
      <c r="M132">
        <v>13439</v>
      </c>
      <c r="N132">
        <v>13434</v>
      </c>
      <c r="O132">
        <v>14351</v>
      </c>
      <c r="P132">
        <v>14194</v>
      </c>
      <c r="Q132">
        <v>14255</v>
      </c>
      <c r="R132">
        <v>14149</v>
      </c>
    </row>
    <row r="133" spans="3:18" x14ac:dyDescent="0.25">
      <c r="C133">
        <v>13153</v>
      </c>
      <c r="D133">
        <v>13190</v>
      </c>
      <c r="E133">
        <v>13147</v>
      </c>
      <c r="F133">
        <v>13327</v>
      </c>
      <c r="G133">
        <v>13627</v>
      </c>
      <c r="H133">
        <v>13736</v>
      </c>
      <c r="I133">
        <v>13644</v>
      </c>
      <c r="J133">
        <v>13615</v>
      </c>
      <c r="K133">
        <v>13763</v>
      </c>
      <c r="L133">
        <v>13698</v>
      </c>
      <c r="M133">
        <v>13656</v>
      </c>
      <c r="N133">
        <v>13834</v>
      </c>
      <c r="O133">
        <v>14304</v>
      </c>
      <c r="P133">
        <v>14216</v>
      </c>
      <c r="Q133">
        <v>14226</v>
      </c>
      <c r="R133">
        <v>14450</v>
      </c>
    </row>
    <row r="134" spans="3:18" x14ac:dyDescent="0.25">
      <c r="C134">
        <v>13379</v>
      </c>
      <c r="D134">
        <v>13420</v>
      </c>
      <c r="E134">
        <v>13423</v>
      </c>
      <c r="F134">
        <v>13505</v>
      </c>
      <c r="G134">
        <v>13895</v>
      </c>
      <c r="H134">
        <v>13896</v>
      </c>
      <c r="I134">
        <v>13984</v>
      </c>
      <c r="J134">
        <v>13666</v>
      </c>
      <c r="K134">
        <v>13696</v>
      </c>
      <c r="L134">
        <v>13411</v>
      </c>
      <c r="M134">
        <v>13797</v>
      </c>
      <c r="N134">
        <v>13997</v>
      </c>
      <c r="O134">
        <v>14213</v>
      </c>
      <c r="P134">
        <v>14077</v>
      </c>
      <c r="Q134">
        <v>14495</v>
      </c>
      <c r="R134">
        <v>14545</v>
      </c>
    </row>
    <row r="135" spans="3:18" x14ac:dyDescent="0.25">
      <c r="C135">
        <v>12845</v>
      </c>
      <c r="D135">
        <v>12905</v>
      </c>
      <c r="E135">
        <v>12897</v>
      </c>
      <c r="F135">
        <v>12965</v>
      </c>
      <c r="G135">
        <v>13282</v>
      </c>
      <c r="H135">
        <v>13425</v>
      </c>
      <c r="I135">
        <v>13433</v>
      </c>
      <c r="J135">
        <v>13360</v>
      </c>
      <c r="K135">
        <v>13193</v>
      </c>
      <c r="L135">
        <v>13056</v>
      </c>
      <c r="M135">
        <v>12810</v>
      </c>
      <c r="N135">
        <v>13148</v>
      </c>
      <c r="O135">
        <v>13866</v>
      </c>
      <c r="P135">
        <v>13832</v>
      </c>
      <c r="Q135">
        <v>14015</v>
      </c>
      <c r="R135">
        <v>13605</v>
      </c>
    </row>
    <row r="136" spans="3:18" x14ac:dyDescent="0.25">
      <c r="C136">
        <v>13772</v>
      </c>
      <c r="D136">
        <v>13776</v>
      </c>
      <c r="E136">
        <v>13639</v>
      </c>
      <c r="F136">
        <v>13858</v>
      </c>
      <c r="G136">
        <v>14360</v>
      </c>
      <c r="H136">
        <v>14542</v>
      </c>
      <c r="I136">
        <v>14339</v>
      </c>
      <c r="J136">
        <v>14466</v>
      </c>
      <c r="K136">
        <v>14150</v>
      </c>
      <c r="L136">
        <v>14137</v>
      </c>
      <c r="M136">
        <v>14353</v>
      </c>
      <c r="N136">
        <v>14194</v>
      </c>
      <c r="O136">
        <v>14559</v>
      </c>
      <c r="P136">
        <v>15013</v>
      </c>
      <c r="Q136">
        <v>14463</v>
      </c>
      <c r="R136">
        <v>15010</v>
      </c>
    </row>
    <row r="137" spans="3:18" x14ac:dyDescent="0.25">
      <c r="C137">
        <v>12441</v>
      </c>
      <c r="D137">
        <v>12594</v>
      </c>
      <c r="E137">
        <v>12426</v>
      </c>
      <c r="F137">
        <v>12506</v>
      </c>
      <c r="G137">
        <v>12599</v>
      </c>
      <c r="H137">
        <v>12714</v>
      </c>
      <c r="I137">
        <v>12574</v>
      </c>
      <c r="J137">
        <v>12699</v>
      </c>
      <c r="K137">
        <v>12477</v>
      </c>
      <c r="L137">
        <v>12801</v>
      </c>
      <c r="M137">
        <v>12387</v>
      </c>
      <c r="N137">
        <v>12673</v>
      </c>
      <c r="O137">
        <v>13652</v>
      </c>
      <c r="P137">
        <v>13513</v>
      </c>
      <c r="Q137">
        <v>13644</v>
      </c>
      <c r="R137">
        <v>13650</v>
      </c>
    </row>
    <row r="138" spans="3:18" x14ac:dyDescent="0.25">
      <c r="C138">
        <v>13264</v>
      </c>
      <c r="D138">
        <v>13359</v>
      </c>
      <c r="E138">
        <v>13119</v>
      </c>
      <c r="F138">
        <v>13290</v>
      </c>
      <c r="G138">
        <v>13662</v>
      </c>
      <c r="H138">
        <v>13590</v>
      </c>
      <c r="I138">
        <v>13617</v>
      </c>
      <c r="J138">
        <v>13670</v>
      </c>
      <c r="K138">
        <v>13372</v>
      </c>
      <c r="L138">
        <v>13278</v>
      </c>
      <c r="M138">
        <v>13320</v>
      </c>
      <c r="N138">
        <v>13589</v>
      </c>
      <c r="O138">
        <v>14254</v>
      </c>
      <c r="P138">
        <v>14115</v>
      </c>
      <c r="Q138">
        <v>14136</v>
      </c>
      <c r="R138">
        <v>14166</v>
      </c>
    </row>
    <row r="139" spans="3:18" x14ac:dyDescent="0.25">
      <c r="C139">
        <v>12877</v>
      </c>
      <c r="D139">
        <v>12941</v>
      </c>
      <c r="E139">
        <v>12827</v>
      </c>
      <c r="F139">
        <v>13027</v>
      </c>
      <c r="G139">
        <v>13209</v>
      </c>
      <c r="H139">
        <v>12997</v>
      </c>
      <c r="I139">
        <v>13185</v>
      </c>
      <c r="J139">
        <v>13225</v>
      </c>
      <c r="K139">
        <v>13351</v>
      </c>
      <c r="L139">
        <v>13565</v>
      </c>
      <c r="M139">
        <v>13073</v>
      </c>
      <c r="N139">
        <v>13126</v>
      </c>
      <c r="O139">
        <v>13937</v>
      </c>
      <c r="P139">
        <v>13923</v>
      </c>
      <c r="Q139">
        <v>13886</v>
      </c>
      <c r="R139">
        <v>13862</v>
      </c>
    </row>
    <row r="140" spans="3:18" x14ac:dyDescent="0.25">
      <c r="C140">
        <v>13228</v>
      </c>
      <c r="D140">
        <v>13314</v>
      </c>
      <c r="E140">
        <v>13151</v>
      </c>
      <c r="F140">
        <v>13325</v>
      </c>
      <c r="G140">
        <v>13219</v>
      </c>
      <c r="H140">
        <v>13595</v>
      </c>
      <c r="I140">
        <v>13231</v>
      </c>
      <c r="J140">
        <v>13281</v>
      </c>
      <c r="K140">
        <v>13287</v>
      </c>
      <c r="L140">
        <v>13355</v>
      </c>
      <c r="M140">
        <v>13382</v>
      </c>
      <c r="N140">
        <v>13533</v>
      </c>
      <c r="O140">
        <v>14391</v>
      </c>
      <c r="P140">
        <v>14265</v>
      </c>
      <c r="Q140">
        <v>14429</v>
      </c>
      <c r="R140">
        <v>14355</v>
      </c>
    </row>
    <row r="141" spans="3:18" x14ac:dyDescent="0.25">
      <c r="C141">
        <v>13183</v>
      </c>
      <c r="D141">
        <v>13265</v>
      </c>
      <c r="E141">
        <v>13107</v>
      </c>
      <c r="F141">
        <v>13215</v>
      </c>
      <c r="G141">
        <v>13636</v>
      </c>
      <c r="H141">
        <v>13389</v>
      </c>
      <c r="I141">
        <v>13485</v>
      </c>
      <c r="J141">
        <v>13416</v>
      </c>
      <c r="K141">
        <v>13469</v>
      </c>
      <c r="L141">
        <v>13525</v>
      </c>
      <c r="M141">
        <v>13374</v>
      </c>
      <c r="N141">
        <v>13473</v>
      </c>
      <c r="O141">
        <v>14406</v>
      </c>
      <c r="P141">
        <v>14176</v>
      </c>
      <c r="Q141">
        <v>13941</v>
      </c>
      <c r="R141">
        <v>13970</v>
      </c>
    </row>
    <row r="142" spans="3:18" x14ac:dyDescent="0.25">
      <c r="C142">
        <v>13419</v>
      </c>
      <c r="D142">
        <v>13410</v>
      </c>
      <c r="E142">
        <v>13353</v>
      </c>
      <c r="F142">
        <v>13545</v>
      </c>
      <c r="G142">
        <v>14086</v>
      </c>
      <c r="H142">
        <v>14078</v>
      </c>
      <c r="I142">
        <v>13987</v>
      </c>
      <c r="J142">
        <v>14183</v>
      </c>
      <c r="K142">
        <v>13867</v>
      </c>
      <c r="L142">
        <v>13651</v>
      </c>
      <c r="M142">
        <v>13981</v>
      </c>
      <c r="N142">
        <v>13736</v>
      </c>
      <c r="O142">
        <v>14067</v>
      </c>
      <c r="P142">
        <v>14264</v>
      </c>
      <c r="Q142">
        <v>14391</v>
      </c>
      <c r="R142">
        <v>14173</v>
      </c>
    </row>
    <row r="143" spans="3:18" x14ac:dyDescent="0.25">
      <c r="C143">
        <v>13293</v>
      </c>
      <c r="D143">
        <v>13362</v>
      </c>
      <c r="E143">
        <v>13353</v>
      </c>
      <c r="F143">
        <v>13486</v>
      </c>
      <c r="G143">
        <v>13543</v>
      </c>
      <c r="H143">
        <v>13811</v>
      </c>
      <c r="I143">
        <v>13752</v>
      </c>
      <c r="J143">
        <v>13568</v>
      </c>
      <c r="K143">
        <v>13553</v>
      </c>
      <c r="L143">
        <v>13633</v>
      </c>
      <c r="M143">
        <v>13713</v>
      </c>
      <c r="N143">
        <v>13861</v>
      </c>
      <c r="O143">
        <v>14037</v>
      </c>
      <c r="P143">
        <v>14143</v>
      </c>
      <c r="Q143">
        <v>14276</v>
      </c>
      <c r="R143">
        <v>14448</v>
      </c>
    </row>
    <row r="144" spans="3:18" x14ac:dyDescent="0.25">
      <c r="C144">
        <v>12397</v>
      </c>
      <c r="D144">
        <v>12490</v>
      </c>
      <c r="E144">
        <v>12342</v>
      </c>
      <c r="F144">
        <v>12397</v>
      </c>
      <c r="G144">
        <v>13018</v>
      </c>
      <c r="H144">
        <v>12913</v>
      </c>
      <c r="I144">
        <v>13065</v>
      </c>
      <c r="J144">
        <v>13023</v>
      </c>
      <c r="K144">
        <v>12924</v>
      </c>
      <c r="L144">
        <v>12840</v>
      </c>
      <c r="M144">
        <v>12672</v>
      </c>
      <c r="N144">
        <v>12679</v>
      </c>
      <c r="O144">
        <v>13846</v>
      </c>
      <c r="P144">
        <v>13377</v>
      </c>
      <c r="Q144">
        <v>13658</v>
      </c>
      <c r="R144">
        <v>13892</v>
      </c>
    </row>
    <row r="145" spans="3:18" x14ac:dyDescent="0.25">
      <c r="C145">
        <v>13283</v>
      </c>
      <c r="D145">
        <v>13337</v>
      </c>
      <c r="E145">
        <v>13189</v>
      </c>
      <c r="F145">
        <v>13423</v>
      </c>
      <c r="G145">
        <v>13603</v>
      </c>
      <c r="H145">
        <v>13438</v>
      </c>
      <c r="I145">
        <v>13473</v>
      </c>
      <c r="J145">
        <v>13392</v>
      </c>
      <c r="K145">
        <v>13541</v>
      </c>
      <c r="L145">
        <v>13600</v>
      </c>
      <c r="M145">
        <v>13572</v>
      </c>
      <c r="N145">
        <v>13728</v>
      </c>
      <c r="O145">
        <v>14305</v>
      </c>
      <c r="P145">
        <v>14411</v>
      </c>
      <c r="Q145">
        <v>14403</v>
      </c>
      <c r="R145">
        <v>14354</v>
      </c>
    </row>
    <row r="146" spans="3:18" x14ac:dyDescent="0.25">
      <c r="C146">
        <v>13122</v>
      </c>
      <c r="D146">
        <v>13132</v>
      </c>
      <c r="E146">
        <v>12876</v>
      </c>
      <c r="F146">
        <v>13145</v>
      </c>
      <c r="G146">
        <v>13090</v>
      </c>
      <c r="H146">
        <v>12816</v>
      </c>
      <c r="I146">
        <v>13194</v>
      </c>
      <c r="J146">
        <v>13059</v>
      </c>
      <c r="K146">
        <v>13241</v>
      </c>
      <c r="L146">
        <v>13227</v>
      </c>
      <c r="M146">
        <v>12852</v>
      </c>
      <c r="N146">
        <v>12989</v>
      </c>
      <c r="O146">
        <v>14096</v>
      </c>
      <c r="P146">
        <v>14288</v>
      </c>
      <c r="Q146">
        <v>13898</v>
      </c>
      <c r="R146">
        <v>14200</v>
      </c>
    </row>
    <row r="147" spans="3:18" x14ac:dyDescent="0.25">
      <c r="C147">
        <v>12875</v>
      </c>
      <c r="D147">
        <v>12918</v>
      </c>
      <c r="E147">
        <v>12803</v>
      </c>
      <c r="F147">
        <v>12936</v>
      </c>
      <c r="G147">
        <v>13124</v>
      </c>
      <c r="H147">
        <v>13199</v>
      </c>
      <c r="I147">
        <v>13104</v>
      </c>
      <c r="J147">
        <v>13197</v>
      </c>
      <c r="K147">
        <v>13202</v>
      </c>
      <c r="L147">
        <v>13029</v>
      </c>
      <c r="M147">
        <v>13221</v>
      </c>
      <c r="N147">
        <v>13111</v>
      </c>
      <c r="O147">
        <v>13678</v>
      </c>
      <c r="P147">
        <v>13488</v>
      </c>
      <c r="Q147">
        <v>13575</v>
      </c>
      <c r="R147">
        <v>13479</v>
      </c>
    </row>
    <row r="148" spans="3:18" x14ac:dyDescent="0.25">
      <c r="C148">
        <v>13386</v>
      </c>
      <c r="D148">
        <v>13455</v>
      </c>
      <c r="E148">
        <v>13333</v>
      </c>
      <c r="F148">
        <v>13506</v>
      </c>
      <c r="G148">
        <v>13846</v>
      </c>
      <c r="H148">
        <v>13878</v>
      </c>
      <c r="I148">
        <v>13872</v>
      </c>
      <c r="J148">
        <v>13790</v>
      </c>
      <c r="K148">
        <v>14144</v>
      </c>
      <c r="L148">
        <v>14004</v>
      </c>
      <c r="M148">
        <v>13665</v>
      </c>
      <c r="N148">
        <v>13566</v>
      </c>
      <c r="O148">
        <v>14410</v>
      </c>
      <c r="P148">
        <v>14173</v>
      </c>
      <c r="Q148">
        <v>14057</v>
      </c>
      <c r="R148">
        <v>14159</v>
      </c>
    </row>
    <row r="149" spans="3:18" x14ac:dyDescent="0.25">
      <c r="C149">
        <v>13729</v>
      </c>
      <c r="D149">
        <v>13792</v>
      </c>
      <c r="E149">
        <v>13723</v>
      </c>
      <c r="F149">
        <v>13889</v>
      </c>
      <c r="G149">
        <v>13731</v>
      </c>
      <c r="H149">
        <v>13787</v>
      </c>
      <c r="I149">
        <v>13696</v>
      </c>
      <c r="J149">
        <v>13714</v>
      </c>
      <c r="K149">
        <v>13833</v>
      </c>
      <c r="L149">
        <v>13740</v>
      </c>
      <c r="M149">
        <v>13496</v>
      </c>
      <c r="N149">
        <v>13612</v>
      </c>
      <c r="O149">
        <v>14537</v>
      </c>
      <c r="P149">
        <v>14379</v>
      </c>
      <c r="Q149">
        <v>14291</v>
      </c>
      <c r="R149">
        <v>14417</v>
      </c>
    </row>
    <row r="150" spans="3:18" x14ac:dyDescent="0.25">
      <c r="C150">
        <v>13158</v>
      </c>
      <c r="D150">
        <v>13249</v>
      </c>
      <c r="E150">
        <v>13003</v>
      </c>
      <c r="F150">
        <v>13262</v>
      </c>
      <c r="G150">
        <v>13354</v>
      </c>
      <c r="H150">
        <v>13175</v>
      </c>
      <c r="I150">
        <v>13196</v>
      </c>
      <c r="J150">
        <v>13260</v>
      </c>
      <c r="K150">
        <v>13265</v>
      </c>
      <c r="L150">
        <v>13602</v>
      </c>
      <c r="M150">
        <v>13296</v>
      </c>
      <c r="N150">
        <v>13275</v>
      </c>
      <c r="O150">
        <v>13794</v>
      </c>
      <c r="P150">
        <v>13675</v>
      </c>
      <c r="Q150">
        <v>13966</v>
      </c>
      <c r="R150">
        <v>14043</v>
      </c>
    </row>
    <row r="151" spans="3:18" x14ac:dyDescent="0.25">
      <c r="C151">
        <v>12866</v>
      </c>
      <c r="D151">
        <v>13017</v>
      </c>
      <c r="E151">
        <v>12850</v>
      </c>
      <c r="F151">
        <v>12875</v>
      </c>
      <c r="G151">
        <v>12791</v>
      </c>
      <c r="H151">
        <v>12844</v>
      </c>
      <c r="I151">
        <v>12643</v>
      </c>
      <c r="J151">
        <v>12894</v>
      </c>
      <c r="K151">
        <v>13052</v>
      </c>
      <c r="L151">
        <v>12814</v>
      </c>
      <c r="M151">
        <v>12996</v>
      </c>
      <c r="N151">
        <v>13134</v>
      </c>
      <c r="O151">
        <v>14021</v>
      </c>
      <c r="P151">
        <v>13865</v>
      </c>
      <c r="Q151">
        <v>13679</v>
      </c>
      <c r="R151">
        <v>13835</v>
      </c>
    </row>
    <row r="152" spans="3:18" x14ac:dyDescent="0.25">
      <c r="C152">
        <v>13384</v>
      </c>
      <c r="D152">
        <v>13458</v>
      </c>
      <c r="E152">
        <v>13362</v>
      </c>
      <c r="F152">
        <v>13552</v>
      </c>
      <c r="G152">
        <v>13476</v>
      </c>
      <c r="H152">
        <v>13488</v>
      </c>
      <c r="I152">
        <v>13550</v>
      </c>
      <c r="J152">
        <v>13410</v>
      </c>
      <c r="K152">
        <v>13803</v>
      </c>
      <c r="L152">
        <v>13480</v>
      </c>
      <c r="M152">
        <v>13745</v>
      </c>
      <c r="N152">
        <v>13498</v>
      </c>
      <c r="O152">
        <v>14434</v>
      </c>
      <c r="P152">
        <v>14233</v>
      </c>
      <c r="Q152">
        <v>14245</v>
      </c>
      <c r="R152">
        <v>14438</v>
      </c>
    </row>
    <row r="153" spans="3:18" x14ac:dyDescent="0.25">
      <c r="C153">
        <v>13593</v>
      </c>
      <c r="D153">
        <v>13653</v>
      </c>
      <c r="E153">
        <v>13630</v>
      </c>
      <c r="F153">
        <v>13808</v>
      </c>
      <c r="G153">
        <v>14042</v>
      </c>
      <c r="H153">
        <v>14282</v>
      </c>
      <c r="I153">
        <v>14089</v>
      </c>
      <c r="J153">
        <v>13993</v>
      </c>
      <c r="K153">
        <v>13922</v>
      </c>
      <c r="L153">
        <v>13587</v>
      </c>
      <c r="M153">
        <v>13711</v>
      </c>
      <c r="N153">
        <v>13697</v>
      </c>
      <c r="O153">
        <v>14482</v>
      </c>
      <c r="P153">
        <v>14441</v>
      </c>
      <c r="Q153">
        <v>14733</v>
      </c>
      <c r="R153">
        <v>14650</v>
      </c>
    </row>
    <row r="154" spans="3:18" x14ac:dyDescent="0.25">
      <c r="C154">
        <v>13224</v>
      </c>
      <c r="D154">
        <v>13203</v>
      </c>
      <c r="E154">
        <v>13120</v>
      </c>
      <c r="F154">
        <v>13290</v>
      </c>
      <c r="G154">
        <v>13499</v>
      </c>
      <c r="H154">
        <v>13198</v>
      </c>
      <c r="I154">
        <v>13373</v>
      </c>
      <c r="J154">
        <v>13234</v>
      </c>
      <c r="K154">
        <v>13160</v>
      </c>
      <c r="L154">
        <v>13091</v>
      </c>
      <c r="M154">
        <v>13100</v>
      </c>
      <c r="N154">
        <v>13060</v>
      </c>
      <c r="O154">
        <v>13840</v>
      </c>
      <c r="P154">
        <v>13417</v>
      </c>
      <c r="Q154">
        <v>14063</v>
      </c>
      <c r="R154">
        <v>13962</v>
      </c>
    </row>
    <row r="155" spans="3:18" x14ac:dyDescent="0.25">
      <c r="C155">
        <v>13593</v>
      </c>
      <c r="D155">
        <v>13716</v>
      </c>
      <c r="E155">
        <v>13523</v>
      </c>
      <c r="F155">
        <v>13752</v>
      </c>
      <c r="G155">
        <v>13481</v>
      </c>
      <c r="H155">
        <v>13640</v>
      </c>
      <c r="I155">
        <v>13473</v>
      </c>
      <c r="J155">
        <v>13675</v>
      </c>
      <c r="K155">
        <v>13893</v>
      </c>
      <c r="L155">
        <v>13734</v>
      </c>
      <c r="M155">
        <v>13689</v>
      </c>
      <c r="N155">
        <v>13805</v>
      </c>
      <c r="O155">
        <v>14131</v>
      </c>
      <c r="P155">
        <v>14390</v>
      </c>
      <c r="Q155">
        <v>14377</v>
      </c>
      <c r="R155">
        <v>14549</v>
      </c>
    </row>
    <row r="156" spans="3:18" x14ac:dyDescent="0.25">
      <c r="C156">
        <v>12631</v>
      </c>
      <c r="D156">
        <v>12696</v>
      </c>
      <c r="E156">
        <v>12591</v>
      </c>
      <c r="F156">
        <v>12706</v>
      </c>
      <c r="G156">
        <v>12665</v>
      </c>
      <c r="H156">
        <v>12866</v>
      </c>
      <c r="I156">
        <v>12759</v>
      </c>
      <c r="J156">
        <v>12641</v>
      </c>
      <c r="K156">
        <v>12905</v>
      </c>
      <c r="L156">
        <v>13201</v>
      </c>
      <c r="M156">
        <v>12839</v>
      </c>
      <c r="N156">
        <v>12941</v>
      </c>
      <c r="O156">
        <v>13817</v>
      </c>
      <c r="P156">
        <v>14103</v>
      </c>
      <c r="Q156">
        <v>13757</v>
      </c>
      <c r="R156">
        <v>13881</v>
      </c>
    </row>
    <row r="157" spans="3:18" x14ac:dyDescent="0.25">
      <c r="C157">
        <v>13524</v>
      </c>
      <c r="D157">
        <v>13735</v>
      </c>
      <c r="E157">
        <v>13545</v>
      </c>
      <c r="F157">
        <v>13714</v>
      </c>
      <c r="G157">
        <v>14317</v>
      </c>
      <c r="H157">
        <v>14185</v>
      </c>
      <c r="I157">
        <v>14479</v>
      </c>
      <c r="J157">
        <v>14209</v>
      </c>
      <c r="K157">
        <v>14133</v>
      </c>
      <c r="L157">
        <v>13951</v>
      </c>
      <c r="M157">
        <v>14061</v>
      </c>
      <c r="N157">
        <v>13927</v>
      </c>
      <c r="O157">
        <v>14652</v>
      </c>
      <c r="P157">
        <v>14676</v>
      </c>
      <c r="Q157">
        <v>14404</v>
      </c>
      <c r="R157">
        <v>14501</v>
      </c>
    </row>
    <row r="158" spans="3:18" x14ac:dyDescent="0.25">
      <c r="C158">
        <v>13141</v>
      </c>
      <c r="D158">
        <v>13313</v>
      </c>
      <c r="E158">
        <v>13262</v>
      </c>
      <c r="F158">
        <v>13342</v>
      </c>
      <c r="G158">
        <v>13992</v>
      </c>
      <c r="H158">
        <v>13984</v>
      </c>
      <c r="I158">
        <v>14090</v>
      </c>
      <c r="J158">
        <v>13780</v>
      </c>
      <c r="K158">
        <v>13840</v>
      </c>
      <c r="L158">
        <v>13791</v>
      </c>
      <c r="M158">
        <v>14014</v>
      </c>
      <c r="N158">
        <v>13713</v>
      </c>
      <c r="O158">
        <v>14567</v>
      </c>
      <c r="P158">
        <v>14302</v>
      </c>
      <c r="Q158">
        <v>14320</v>
      </c>
      <c r="R158">
        <v>14963</v>
      </c>
    </row>
    <row r="159" spans="3:18" x14ac:dyDescent="0.25">
      <c r="C159">
        <v>12973</v>
      </c>
      <c r="D159">
        <v>12927</v>
      </c>
      <c r="E159">
        <v>12842</v>
      </c>
      <c r="F159">
        <v>13132</v>
      </c>
      <c r="G159">
        <v>12956</v>
      </c>
      <c r="H159">
        <v>13199</v>
      </c>
      <c r="I159">
        <v>13087</v>
      </c>
      <c r="J159">
        <v>12949</v>
      </c>
      <c r="K159">
        <v>12960</v>
      </c>
      <c r="L159">
        <v>12978</v>
      </c>
      <c r="M159">
        <v>12852</v>
      </c>
      <c r="N159">
        <v>13268</v>
      </c>
      <c r="O159">
        <v>13898</v>
      </c>
      <c r="P159">
        <v>14060</v>
      </c>
      <c r="Q159">
        <v>14278</v>
      </c>
      <c r="R159">
        <v>14638</v>
      </c>
    </row>
    <row r="160" spans="3:18" x14ac:dyDescent="0.25">
      <c r="C160">
        <v>12975</v>
      </c>
      <c r="D160">
        <v>13057</v>
      </c>
      <c r="E160">
        <v>13020</v>
      </c>
      <c r="F160">
        <v>13191</v>
      </c>
      <c r="G160">
        <v>13131</v>
      </c>
      <c r="H160">
        <v>13175</v>
      </c>
      <c r="I160">
        <v>13154</v>
      </c>
      <c r="J160">
        <v>13225</v>
      </c>
      <c r="K160">
        <v>12938</v>
      </c>
      <c r="L160">
        <v>12918</v>
      </c>
      <c r="M160">
        <v>13015</v>
      </c>
      <c r="N160">
        <v>12977</v>
      </c>
      <c r="O160">
        <v>13619</v>
      </c>
      <c r="P160">
        <v>13081</v>
      </c>
      <c r="Q160">
        <v>13697</v>
      </c>
      <c r="R160">
        <v>13744</v>
      </c>
    </row>
    <row r="161" spans="3:18" x14ac:dyDescent="0.25">
      <c r="C161">
        <v>13130</v>
      </c>
      <c r="D161">
        <v>13128</v>
      </c>
      <c r="E161">
        <v>13114</v>
      </c>
      <c r="F161">
        <v>13371</v>
      </c>
      <c r="G161">
        <v>13481</v>
      </c>
      <c r="H161">
        <v>13389</v>
      </c>
      <c r="I161">
        <v>13667</v>
      </c>
      <c r="J161">
        <v>13537</v>
      </c>
      <c r="K161">
        <v>13430</v>
      </c>
      <c r="L161">
        <v>13204</v>
      </c>
      <c r="M161">
        <v>13391</v>
      </c>
      <c r="N161">
        <v>13498</v>
      </c>
      <c r="O161">
        <v>14188</v>
      </c>
      <c r="P161">
        <v>14312</v>
      </c>
      <c r="Q161">
        <v>13885</v>
      </c>
      <c r="R161">
        <v>14001</v>
      </c>
    </row>
    <row r="162" spans="3:18" x14ac:dyDescent="0.25">
      <c r="C162">
        <v>13103</v>
      </c>
      <c r="D162">
        <v>13249</v>
      </c>
      <c r="E162">
        <v>13070</v>
      </c>
      <c r="F162">
        <v>13222</v>
      </c>
      <c r="G162">
        <v>13064</v>
      </c>
      <c r="H162">
        <v>13004</v>
      </c>
      <c r="I162">
        <v>13176</v>
      </c>
      <c r="J162">
        <v>13077</v>
      </c>
      <c r="K162">
        <v>13355</v>
      </c>
      <c r="L162">
        <v>13197</v>
      </c>
      <c r="M162">
        <v>13154</v>
      </c>
      <c r="N162">
        <v>13365</v>
      </c>
      <c r="O162">
        <v>14317</v>
      </c>
      <c r="P162">
        <v>13925</v>
      </c>
      <c r="Q162">
        <v>13905</v>
      </c>
      <c r="R162">
        <v>14191</v>
      </c>
    </row>
    <row r="163" spans="3:18" x14ac:dyDescent="0.25">
      <c r="C163">
        <v>13109</v>
      </c>
      <c r="D163">
        <v>13179</v>
      </c>
      <c r="E163">
        <v>13137</v>
      </c>
      <c r="F163">
        <v>13260</v>
      </c>
      <c r="G163">
        <v>13624</v>
      </c>
      <c r="H163">
        <v>13559</v>
      </c>
      <c r="I163">
        <v>13594</v>
      </c>
      <c r="J163">
        <v>13755</v>
      </c>
      <c r="K163">
        <v>13506</v>
      </c>
      <c r="L163">
        <v>13297</v>
      </c>
      <c r="M163">
        <v>13633</v>
      </c>
      <c r="N163">
        <v>13458</v>
      </c>
      <c r="O163">
        <v>14449</v>
      </c>
      <c r="P163">
        <v>14575</v>
      </c>
      <c r="Q163">
        <v>14151</v>
      </c>
      <c r="R163">
        <v>14423</v>
      </c>
    </row>
    <row r="164" spans="3:18" x14ac:dyDescent="0.25">
      <c r="C164">
        <v>12939</v>
      </c>
      <c r="D164">
        <v>13167</v>
      </c>
      <c r="E164">
        <v>13008</v>
      </c>
      <c r="F164">
        <v>13065</v>
      </c>
      <c r="G164">
        <v>13885</v>
      </c>
      <c r="H164">
        <v>13951</v>
      </c>
      <c r="I164">
        <v>13880</v>
      </c>
      <c r="J164">
        <v>13888</v>
      </c>
      <c r="K164">
        <v>13269</v>
      </c>
      <c r="L164">
        <v>13366</v>
      </c>
      <c r="M164">
        <v>13836</v>
      </c>
      <c r="N164">
        <v>13667</v>
      </c>
      <c r="O164">
        <v>14223</v>
      </c>
      <c r="P164">
        <v>14042</v>
      </c>
      <c r="Q164">
        <v>14452</v>
      </c>
      <c r="R164">
        <v>14029</v>
      </c>
    </row>
    <row r="165" spans="3:18" x14ac:dyDescent="0.25">
      <c r="C165">
        <v>13392</v>
      </c>
      <c r="D165">
        <v>13493</v>
      </c>
      <c r="E165">
        <v>13479</v>
      </c>
      <c r="F165">
        <v>13606</v>
      </c>
      <c r="G165">
        <v>13846</v>
      </c>
      <c r="H165">
        <v>13687</v>
      </c>
      <c r="I165">
        <v>13833</v>
      </c>
      <c r="J165">
        <v>13723</v>
      </c>
      <c r="K165">
        <v>13400</v>
      </c>
      <c r="L165">
        <v>13175</v>
      </c>
      <c r="M165">
        <v>13532</v>
      </c>
      <c r="N165">
        <v>13458</v>
      </c>
      <c r="O165">
        <v>14145</v>
      </c>
      <c r="P165">
        <v>14010</v>
      </c>
      <c r="Q165">
        <v>14568</v>
      </c>
      <c r="R165">
        <v>14401</v>
      </c>
    </row>
    <row r="166" spans="3:18" x14ac:dyDescent="0.25">
      <c r="C166">
        <v>13117</v>
      </c>
      <c r="D166">
        <v>13236</v>
      </c>
      <c r="E166">
        <v>13180</v>
      </c>
      <c r="F166">
        <v>13369</v>
      </c>
      <c r="G166">
        <v>13203</v>
      </c>
      <c r="H166">
        <v>13161</v>
      </c>
      <c r="I166">
        <v>12900</v>
      </c>
      <c r="J166">
        <v>12931</v>
      </c>
      <c r="K166">
        <v>13004</v>
      </c>
      <c r="L166">
        <v>13410</v>
      </c>
      <c r="M166">
        <v>12868</v>
      </c>
      <c r="N166">
        <v>13061</v>
      </c>
      <c r="O166">
        <v>14116</v>
      </c>
      <c r="P166">
        <v>14005</v>
      </c>
      <c r="Q166">
        <v>13869</v>
      </c>
      <c r="R166">
        <v>13675</v>
      </c>
    </row>
    <row r="167" spans="3:18" x14ac:dyDescent="0.25">
      <c r="C167">
        <v>13633</v>
      </c>
      <c r="D167">
        <v>13734</v>
      </c>
      <c r="E167">
        <v>13559</v>
      </c>
      <c r="F167">
        <v>13638</v>
      </c>
      <c r="G167">
        <v>13855</v>
      </c>
      <c r="H167">
        <v>13709</v>
      </c>
      <c r="I167">
        <v>13793</v>
      </c>
      <c r="J167">
        <v>13701</v>
      </c>
      <c r="K167">
        <v>13796</v>
      </c>
      <c r="L167">
        <v>13698</v>
      </c>
      <c r="M167">
        <v>13932</v>
      </c>
      <c r="N167">
        <v>13824</v>
      </c>
      <c r="O167">
        <v>14155</v>
      </c>
      <c r="P167">
        <v>14154</v>
      </c>
      <c r="Q167">
        <v>14486</v>
      </c>
      <c r="R167">
        <v>14163</v>
      </c>
    </row>
    <row r="168" spans="3:18" x14ac:dyDescent="0.25">
      <c r="C168">
        <v>13026</v>
      </c>
      <c r="D168">
        <v>13121</v>
      </c>
      <c r="E168">
        <v>13021</v>
      </c>
      <c r="F168">
        <v>13198</v>
      </c>
      <c r="G168">
        <v>13077</v>
      </c>
      <c r="H168">
        <v>13203</v>
      </c>
      <c r="I168">
        <v>13135</v>
      </c>
      <c r="J168">
        <v>13242</v>
      </c>
      <c r="K168">
        <v>13216</v>
      </c>
      <c r="L168">
        <v>13436</v>
      </c>
      <c r="M168">
        <v>12999</v>
      </c>
      <c r="N168">
        <v>13174</v>
      </c>
      <c r="O168">
        <v>14125</v>
      </c>
      <c r="P168">
        <v>13915</v>
      </c>
      <c r="Q168">
        <v>14090</v>
      </c>
      <c r="R168">
        <v>14030</v>
      </c>
    </row>
    <row r="169" spans="3:18" x14ac:dyDescent="0.25">
      <c r="C169">
        <v>13208</v>
      </c>
      <c r="D169">
        <v>13322</v>
      </c>
      <c r="E169">
        <v>13339</v>
      </c>
      <c r="F169">
        <v>13454</v>
      </c>
      <c r="G169">
        <v>13157</v>
      </c>
      <c r="H169">
        <v>12918</v>
      </c>
      <c r="I169">
        <v>13132</v>
      </c>
      <c r="J169">
        <v>13144</v>
      </c>
      <c r="K169">
        <v>13357</v>
      </c>
      <c r="L169">
        <v>13270</v>
      </c>
      <c r="M169">
        <v>13434</v>
      </c>
      <c r="N169">
        <v>13302</v>
      </c>
      <c r="O169">
        <v>14570</v>
      </c>
      <c r="P169">
        <v>14397</v>
      </c>
      <c r="Q169">
        <v>14177</v>
      </c>
      <c r="R169">
        <v>14094</v>
      </c>
    </row>
    <row r="170" spans="3:18" x14ac:dyDescent="0.25">
      <c r="C170">
        <v>12583</v>
      </c>
      <c r="D170">
        <v>12685</v>
      </c>
      <c r="E170">
        <v>12599</v>
      </c>
      <c r="F170">
        <v>12757</v>
      </c>
      <c r="G170">
        <v>12863</v>
      </c>
      <c r="H170">
        <v>12816</v>
      </c>
      <c r="I170">
        <v>12873</v>
      </c>
      <c r="J170">
        <v>12828</v>
      </c>
      <c r="K170">
        <v>12591</v>
      </c>
      <c r="L170">
        <v>12896</v>
      </c>
      <c r="M170">
        <v>12937</v>
      </c>
      <c r="N170">
        <v>13013</v>
      </c>
      <c r="O170">
        <v>13848</v>
      </c>
      <c r="P170">
        <v>13686</v>
      </c>
      <c r="Q170">
        <v>13617</v>
      </c>
      <c r="R170">
        <v>13780</v>
      </c>
    </row>
    <row r="171" spans="3:18" x14ac:dyDescent="0.25">
      <c r="C171">
        <v>13223</v>
      </c>
      <c r="D171">
        <v>13310</v>
      </c>
      <c r="E171">
        <v>13144</v>
      </c>
      <c r="F171">
        <v>13339</v>
      </c>
      <c r="G171">
        <v>13813</v>
      </c>
      <c r="H171">
        <v>13617</v>
      </c>
      <c r="I171">
        <v>13774</v>
      </c>
      <c r="J171">
        <v>13520</v>
      </c>
      <c r="K171">
        <v>13431</v>
      </c>
      <c r="L171">
        <v>13401</v>
      </c>
      <c r="M171">
        <v>13238</v>
      </c>
      <c r="N171">
        <v>13104</v>
      </c>
      <c r="O171">
        <v>14038</v>
      </c>
      <c r="P171">
        <v>14162</v>
      </c>
      <c r="Q171">
        <v>14216</v>
      </c>
      <c r="R171">
        <v>14189</v>
      </c>
    </row>
    <row r="172" spans="3:18" x14ac:dyDescent="0.25">
      <c r="C172">
        <v>13016</v>
      </c>
      <c r="D172">
        <v>13071</v>
      </c>
      <c r="E172">
        <v>12941</v>
      </c>
      <c r="F172">
        <v>13068</v>
      </c>
      <c r="G172">
        <v>13528</v>
      </c>
      <c r="H172">
        <v>13563</v>
      </c>
      <c r="I172">
        <v>13523</v>
      </c>
      <c r="J172">
        <v>13506</v>
      </c>
      <c r="K172">
        <v>13120</v>
      </c>
      <c r="L172">
        <v>13024</v>
      </c>
      <c r="M172">
        <v>13403</v>
      </c>
      <c r="N172">
        <v>13179</v>
      </c>
      <c r="O172">
        <v>14054</v>
      </c>
      <c r="P172">
        <v>14133</v>
      </c>
      <c r="Q172">
        <v>14004</v>
      </c>
      <c r="R172">
        <v>13990</v>
      </c>
    </row>
    <row r="173" spans="3:18" x14ac:dyDescent="0.25">
      <c r="C173">
        <v>13696</v>
      </c>
      <c r="D173">
        <v>13964</v>
      </c>
      <c r="E173">
        <v>13777</v>
      </c>
      <c r="F173">
        <v>13959</v>
      </c>
      <c r="G173">
        <v>13856</v>
      </c>
      <c r="H173">
        <v>13989</v>
      </c>
      <c r="I173">
        <v>13889</v>
      </c>
      <c r="J173">
        <v>13752</v>
      </c>
      <c r="K173">
        <v>14051</v>
      </c>
      <c r="L173">
        <v>13659</v>
      </c>
      <c r="M173">
        <v>13972</v>
      </c>
      <c r="N173">
        <v>13821</v>
      </c>
      <c r="O173">
        <v>14171</v>
      </c>
      <c r="P173">
        <v>14147</v>
      </c>
      <c r="Q173">
        <v>14557</v>
      </c>
      <c r="R173">
        <v>14374</v>
      </c>
    </row>
    <row r="174" spans="3:18" x14ac:dyDescent="0.25">
      <c r="C174">
        <v>13403</v>
      </c>
      <c r="D174">
        <v>13517</v>
      </c>
      <c r="E174">
        <v>13399</v>
      </c>
      <c r="F174">
        <v>13485</v>
      </c>
      <c r="G174">
        <v>14017</v>
      </c>
      <c r="H174">
        <v>13796</v>
      </c>
      <c r="I174">
        <v>14039</v>
      </c>
      <c r="J174">
        <v>13746</v>
      </c>
      <c r="K174">
        <v>13522</v>
      </c>
      <c r="L174">
        <v>13929</v>
      </c>
      <c r="M174">
        <v>13524</v>
      </c>
      <c r="N174">
        <v>13593</v>
      </c>
      <c r="O174">
        <v>14435</v>
      </c>
      <c r="P174">
        <v>14210</v>
      </c>
      <c r="Q174">
        <v>14546</v>
      </c>
      <c r="R174">
        <v>14198</v>
      </c>
    </row>
    <row r="175" spans="3:18" x14ac:dyDescent="0.25">
      <c r="C175">
        <v>13443</v>
      </c>
      <c r="D175">
        <v>13558</v>
      </c>
      <c r="E175">
        <v>13335</v>
      </c>
      <c r="F175">
        <v>13502</v>
      </c>
      <c r="G175">
        <v>13306</v>
      </c>
      <c r="H175">
        <v>13441</v>
      </c>
      <c r="I175">
        <v>13301</v>
      </c>
      <c r="J175">
        <v>13184</v>
      </c>
      <c r="K175">
        <v>13445</v>
      </c>
      <c r="L175">
        <v>13525</v>
      </c>
      <c r="M175">
        <v>13248</v>
      </c>
      <c r="N175">
        <v>13325</v>
      </c>
      <c r="O175">
        <v>14010</v>
      </c>
      <c r="P175">
        <v>13973</v>
      </c>
      <c r="Q175">
        <v>14247</v>
      </c>
      <c r="R175">
        <v>14180</v>
      </c>
    </row>
    <row r="176" spans="3:18" x14ac:dyDescent="0.25">
      <c r="C176">
        <v>12981</v>
      </c>
      <c r="D176">
        <v>13122</v>
      </c>
      <c r="E176">
        <v>12963</v>
      </c>
      <c r="F176">
        <v>13152</v>
      </c>
      <c r="G176">
        <v>13287</v>
      </c>
      <c r="H176">
        <v>13256</v>
      </c>
      <c r="I176">
        <v>13303</v>
      </c>
      <c r="J176">
        <v>13171</v>
      </c>
      <c r="K176">
        <v>13049</v>
      </c>
      <c r="L176">
        <v>13182</v>
      </c>
      <c r="M176">
        <v>12941</v>
      </c>
      <c r="N176">
        <v>13031</v>
      </c>
      <c r="O176">
        <v>13830</v>
      </c>
      <c r="P176">
        <v>13792</v>
      </c>
      <c r="Q176">
        <v>13783</v>
      </c>
      <c r="R176">
        <v>13754</v>
      </c>
    </row>
    <row r="177" spans="1:21" x14ac:dyDescent="0.25">
      <c r="C177">
        <v>12550</v>
      </c>
      <c r="D177">
        <v>12649</v>
      </c>
      <c r="E177">
        <v>12608</v>
      </c>
      <c r="F177">
        <v>12810</v>
      </c>
      <c r="G177">
        <v>12679</v>
      </c>
      <c r="H177">
        <v>13289</v>
      </c>
      <c r="I177">
        <v>12888</v>
      </c>
      <c r="J177">
        <v>13000</v>
      </c>
      <c r="K177">
        <v>12736</v>
      </c>
      <c r="L177">
        <v>12841</v>
      </c>
      <c r="M177">
        <v>13194</v>
      </c>
      <c r="N177">
        <v>13366</v>
      </c>
      <c r="O177">
        <v>14078</v>
      </c>
      <c r="P177">
        <v>13952</v>
      </c>
      <c r="Q177">
        <v>13973</v>
      </c>
      <c r="R177">
        <v>13784</v>
      </c>
    </row>
    <row r="178" spans="1:21" x14ac:dyDescent="0.25">
      <c r="C178">
        <v>12809</v>
      </c>
      <c r="D178">
        <v>12863</v>
      </c>
      <c r="E178">
        <v>12809</v>
      </c>
      <c r="F178">
        <v>12971</v>
      </c>
      <c r="G178">
        <v>13465</v>
      </c>
      <c r="H178">
        <v>13316</v>
      </c>
      <c r="I178">
        <v>13246</v>
      </c>
      <c r="J178">
        <v>13376</v>
      </c>
      <c r="K178">
        <v>13065</v>
      </c>
      <c r="L178">
        <v>13235</v>
      </c>
      <c r="M178">
        <v>13359</v>
      </c>
      <c r="N178">
        <v>13132</v>
      </c>
      <c r="O178">
        <v>13931</v>
      </c>
      <c r="P178">
        <v>13941</v>
      </c>
      <c r="Q178">
        <v>13865</v>
      </c>
      <c r="R178">
        <v>13947</v>
      </c>
    </row>
    <row r="179" spans="1:21" x14ac:dyDescent="0.25">
      <c r="C179">
        <v>13196</v>
      </c>
      <c r="D179">
        <v>13226</v>
      </c>
      <c r="E179">
        <v>13183</v>
      </c>
      <c r="F179">
        <v>13350</v>
      </c>
      <c r="G179">
        <v>13500</v>
      </c>
      <c r="H179">
        <v>13574</v>
      </c>
      <c r="I179">
        <v>13427</v>
      </c>
      <c r="J179">
        <v>13380</v>
      </c>
      <c r="K179">
        <v>13643</v>
      </c>
      <c r="L179">
        <v>13543</v>
      </c>
      <c r="M179">
        <v>13034</v>
      </c>
      <c r="N179">
        <v>13209</v>
      </c>
      <c r="O179">
        <v>14426</v>
      </c>
      <c r="P179">
        <v>14548</v>
      </c>
      <c r="Q179">
        <v>14074</v>
      </c>
      <c r="R179">
        <v>14285</v>
      </c>
    </row>
    <row r="180" spans="1:21" x14ac:dyDescent="0.25">
      <c r="C180">
        <v>12506</v>
      </c>
      <c r="D180">
        <v>12632</v>
      </c>
      <c r="E180">
        <v>12551</v>
      </c>
      <c r="F180">
        <v>12558</v>
      </c>
      <c r="G180">
        <v>13203</v>
      </c>
      <c r="H180">
        <v>13366</v>
      </c>
      <c r="I180">
        <v>13316</v>
      </c>
      <c r="J180">
        <v>13580</v>
      </c>
      <c r="K180">
        <v>13079</v>
      </c>
      <c r="L180">
        <v>13333</v>
      </c>
      <c r="M180">
        <v>12837</v>
      </c>
      <c r="N180">
        <v>12853</v>
      </c>
      <c r="O180">
        <v>14093</v>
      </c>
      <c r="P180">
        <v>14014</v>
      </c>
      <c r="Q180">
        <v>14233</v>
      </c>
      <c r="R180">
        <v>13875</v>
      </c>
    </row>
    <row r="181" spans="1:21" x14ac:dyDescent="0.25">
      <c r="C181">
        <v>13216</v>
      </c>
      <c r="D181">
        <v>13302</v>
      </c>
      <c r="E181">
        <v>13148</v>
      </c>
      <c r="F181">
        <v>13271</v>
      </c>
      <c r="G181">
        <v>13392</v>
      </c>
      <c r="H181">
        <v>13687</v>
      </c>
      <c r="I181">
        <v>13330</v>
      </c>
      <c r="J181">
        <v>13737</v>
      </c>
      <c r="K181">
        <v>13303</v>
      </c>
      <c r="L181">
        <v>13108</v>
      </c>
      <c r="M181">
        <v>13365</v>
      </c>
      <c r="N181">
        <v>13615</v>
      </c>
      <c r="O181">
        <v>13768</v>
      </c>
      <c r="P181">
        <v>13835</v>
      </c>
      <c r="Q181">
        <v>14121</v>
      </c>
      <c r="R181">
        <v>14159</v>
      </c>
    </row>
    <row r="182" spans="1:21" x14ac:dyDescent="0.25">
      <c r="C182">
        <v>13013</v>
      </c>
      <c r="D182">
        <v>13046</v>
      </c>
      <c r="E182">
        <v>12873</v>
      </c>
      <c r="F182">
        <v>13037</v>
      </c>
      <c r="G182">
        <v>13028</v>
      </c>
      <c r="H182">
        <v>12991</v>
      </c>
      <c r="I182">
        <v>13040</v>
      </c>
      <c r="J182">
        <v>13034</v>
      </c>
      <c r="K182">
        <v>13322</v>
      </c>
      <c r="L182">
        <v>13182</v>
      </c>
      <c r="M182">
        <v>13107</v>
      </c>
      <c r="N182">
        <v>13330</v>
      </c>
      <c r="O182">
        <v>13941</v>
      </c>
      <c r="P182">
        <v>13896</v>
      </c>
      <c r="Q182">
        <v>13659</v>
      </c>
      <c r="R182">
        <v>13477</v>
      </c>
    </row>
    <row r="183" spans="1:21" x14ac:dyDescent="0.25">
      <c r="C183">
        <v>13713</v>
      </c>
      <c r="D183">
        <v>13702</v>
      </c>
      <c r="E183">
        <v>13502</v>
      </c>
      <c r="F183">
        <v>13796</v>
      </c>
      <c r="G183">
        <v>13656</v>
      </c>
      <c r="H183">
        <v>13718</v>
      </c>
      <c r="I183">
        <v>13533</v>
      </c>
      <c r="J183">
        <v>13790</v>
      </c>
      <c r="K183">
        <v>14310</v>
      </c>
      <c r="L183">
        <v>14007</v>
      </c>
      <c r="M183">
        <v>13918</v>
      </c>
      <c r="N183">
        <v>13932</v>
      </c>
      <c r="O183">
        <v>14528</v>
      </c>
      <c r="P183">
        <v>14854</v>
      </c>
      <c r="Q183">
        <v>14364</v>
      </c>
      <c r="R183">
        <v>14614</v>
      </c>
    </row>
    <row r="184" spans="1:21" x14ac:dyDescent="0.25">
      <c r="C184">
        <v>13446</v>
      </c>
      <c r="D184">
        <v>13573</v>
      </c>
      <c r="E184">
        <v>13503</v>
      </c>
      <c r="F184">
        <v>13625</v>
      </c>
      <c r="G184">
        <v>13926</v>
      </c>
      <c r="H184">
        <v>13918</v>
      </c>
      <c r="I184">
        <v>13965</v>
      </c>
      <c r="J184">
        <v>13733</v>
      </c>
      <c r="K184">
        <v>13628</v>
      </c>
      <c r="L184">
        <v>13315</v>
      </c>
      <c r="M184">
        <v>13731</v>
      </c>
      <c r="N184">
        <v>13810</v>
      </c>
      <c r="O184">
        <v>14404</v>
      </c>
      <c r="P184">
        <v>14626</v>
      </c>
      <c r="Q184">
        <v>14547</v>
      </c>
      <c r="R184">
        <v>14690</v>
      </c>
    </row>
    <row r="185" spans="1:21" x14ac:dyDescent="0.25">
      <c r="C185">
        <f>AVERAGE(C95:C184)</f>
        <v>13113.144444444444</v>
      </c>
      <c r="D185">
        <f t="shared" ref="D185:R185" si="1">AVERAGE(D95:D184)</f>
        <v>13202.333333333334</v>
      </c>
      <c r="E185">
        <f t="shared" si="1"/>
        <v>13086.088888888889</v>
      </c>
      <c r="F185">
        <f t="shared" si="1"/>
        <v>13238.088888888889</v>
      </c>
      <c r="G185">
        <f t="shared" si="1"/>
        <v>13422.266666666666</v>
      </c>
      <c r="H185">
        <f t="shared" si="1"/>
        <v>13424.933333333332</v>
      </c>
      <c r="I185">
        <f t="shared" si="1"/>
        <v>13421.9</v>
      </c>
      <c r="J185">
        <f t="shared" si="1"/>
        <v>13405.211111111112</v>
      </c>
      <c r="K185">
        <f t="shared" si="1"/>
        <v>13390.388888888889</v>
      </c>
      <c r="L185">
        <f t="shared" si="1"/>
        <v>13355.077777777778</v>
      </c>
      <c r="M185">
        <f t="shared" si="1"/>
        <v>13363.18888888889</v>
      </c>
      <c r="N185">
        <f t="shared" si="1"/>
        <v>13398.722222222223</v>
      </c>
      <c r="O185">
        <f t="shared" si="1"/>
        <v>14129.9</v>
      </c>
      <c r="P185">
        <f t="shared" si="1"/>
        <v>14103.588888888889</v>
      </c>
      <c r="Q185">
        <f t="shared" si="1"/>
        <v>14102.111111111111</v>
      </c>
      <c r="R185">
        <f t="shared" si="1"/>
        <v>14124.144444444444</v>
      </c>
    </row>
    <row r="187" spans="1:21" x14ac:dyDescent="0.25">
      <c r="A187" t="s">
        <v>181</v>
      </c>
      <c r="B187" t="s">
        <v>1024</v>
      </c>
    </row>
    <row r="188" spans="1:21" x14ac:dyDescent="0.25">
      <c r="C188">
        <v>12282</v>
      </c>
      <c r="D188">
        <v>12172</v>
      </c>
      <c r="E188">
        <v>12134</v>
      </c>
      <c r="F188">
        <v>12305</v>
      </c>
      <c r="G188">
        <v>15039</v>
      </c>
      <c r="H188">
        <v>15020</v>
      </c>
      <c r="I188">
        <v>14999</v>
      </c>
      <c r="J188">
        <v>15079</v>
      </c>
      <c r="K188">
        <v>13919</v>
      </c>
      <c r="L188">
        <v>13883</v>
      </c>
      <c r="M188">
        <v>13334</v>
      </c>
      <c r="N188">
        <v>13349</v>
      </c>
      <c r="O188">
        <v>14317</v>
      </c>
      <c r="P188">
        <v>14233</v>
      </c>
      <c r="Q188">
        <v>14557</v>
      </c>
      <c r="R188">
        <v>14512</v>
      </c>
      <c r="S188">
        <v>12035</v>
      </c>
      <c r="T188">
        <v>12574</v>
      </c>
      <c r="U188">
        <v>12488</v>
      </c>
    </row>
    <row r="189" spans="1:21" x14ac:dyDescent="0.25">
      <c r="C189">
        <v>12182</v>
      </c>
      <c r="D189">
        <v>12185</v>
      </c>
      <c r="E189">
        <v>12161</v>
      </c>
      <c r="F189">
        <v>12271</v>
      </c>
      <c r="G189">
        <v>15285</v>
      </c>
      <c r="H189">
        <v>15253</v>
      </c>
      <c r="I189">
        <v>15271</v>
      </c>
      <c r="J189">
        <v>15309</v>
      </c>
      <c r="K189">
        <v>13736</v>
      </c>
      <c r="L189">
        <v>13872</v>
      </c>
      <c r="M189">
        <v>13724</v>
      </c>
      <c r="N189">
        <v>13684</v>
      </c>
      <c r="O189">
        <v>14448</v>
      </c>
      <c r="P189">
        <v>14346</v>
      </c>
      <c r="Q189">
        <v>14663</v>
      </c>
      <c r="R189">
        <v>14565</v>
      </c>
      <c r="S189">
        <v>12249</v>
      </c>
      <c r="T189">
        <v>12482</v>
      </c>
      <c r="U189">
        <v>12731</v>
      </c>
    </row>
    <row r="190" spans="1:21" x14ac:dyDescent="0.25">
      <c r="C190">
        <v>12473</v>
      </c>
      <c r="D190">
        <v>12538</v>
      </c>
      <c r="E190">
        <v>12387</v>
      </c>
      <c r="F190">
        <v>12673</v>
      </c>
      <c r="G190">
        <v>15600</v>
      </c>
      <c r="H190">
        <v>15520</v>
      </c>
      <c r="I190">
        <v>15529</v>
      </c>
      <c r="J190">
        <v>15609</v>
      </c>
      <c r="K190">
        <v>14190</v>
      </c>
      <c r="L190">
        <v>14061</v>
      </c>
      <c r="M190">
        <v>14084</v>
      </c>
      <c r="N190">
        <v>14032</v>
      </c>
      <c r="O190">
        <v>14654</v>
      </c>
      <c r="P190">
        <v>14756</v>
      </c>
      <c r="Q190">
        <v>14587</v>
      </c>
      <c r="R190">
        <v>14421</v>
      </c>
      <c r="S190">
        <v>12536</v>
      </c>
      <c r="T190">
        <v>12738</v>
      </c>
      <c r="U190">
        <v>12930</v>
      </c>
    </row>
    <row r="191" spans="1:21" x14ac:dyDescent="0.25">
      <c r="C191">
        <v>12788</v>
      </c>
      <c r="D191">
        <v>12678</v>
      </c>
      <c r="E191">
        <v>12583</v>
      </c>
      <c r="F191">
        <v>12643</v>
      </c>
      <c r="G191">
        <v>15338</v>
      </c>
      <c r="H191">
        <v>15349</v>
      </c>
      <c r="I191">
        <v>15396</v>
      </c>
      <c r="J191">
        <v>15381</v>
      </c>
      <c r="K191">
        <v>14237</v>
      </c>
      <c r="L191">
        <v>14619</v>
      </c>
      <c r="M191">
        <v>14253</v>
      </c>
      <c r="N191">
        <v>14213</v>
      </c>
      <c r="O191">
        <v>14585</v>
      </c>
      <c r="P191">
        <v>14671</v>
      </c>
      <c r="Q191">
        <v>14662</v>
      </c>
      <c r="R191">
        <v>14669</v>
      </c>
      <c r="S191">
        <v>12500</v>
      </c>
      <c r="T191">
        <v>12934</v>
      </c>
      <c r="U191">
        <v>12831</v>
      </c>
    </row>
    <row r="192" spans="1:21" x14ac:dyDescent="0.25">
      <c r="C192">
        <v>12174</v>
      </c>
      <c r="D192">
        <v>12298</v>
      </c>
      <c r="E192">
        <v>12325</v>
      </c>
      <c r="F192">
        <v>12616</v>
      </c>
      <c r="G192">
        <v>14834</v>
      </c>
      <c r="H192">
        <v>14821</v>
      </c>
      <c r="I192">
        <v>14801</v>
      </c>
      <c r="J192">
        <v>14891</v>
      </c>
      <c r="K192">
        <v>13534</v>
      </c>
      <c r="L192">
        <v>13483</v>
      </c>
      <c r="M192">
        <v>13177</v>
      </c>
      <c r="N192">
        <v>13437</v>
      </c>
      <c r="O192">
        <v>14799</v>
      </c>
      <c r="P192">
        <v>14625</v>
      </c>
      <c r="Q192">
        <v>14358</v>
      </c>
      <c r="R192">
        <v>14406</v>
      </c>
      <c r="S192">
        <v>12143</v>
      </c>
      <c r="T192">
        <v>12247</v>
      </c>
      <c r="U192">
        <v>12571</v>
      </c>
    </row>
    <row r="193" spans="3:21" x14ac:dyDescent="0.25">
      <c r="C193">
        <v>12265</v>
      </c>
      <c r="D193">
        <v>12240</v>
      </c>
      <c r="E193">
        <v>12094</v>
      </c>
      <c r="F193">
        <v>12421</v>
      </c>
      <c r="G193">
        <v>14828</v>
      </c>
      <c r="H193">
        <v>14911</v>
      </c>
      <c r="I193">
        <v>14886</v>
      </c>
      <c r="J193">
        <v>14850</v>
      </c>
      <c r="K193">
        <v>13709</v>
      </c>
      <c r="L193">
        <v>13845</v>
      </c>
      <c r="M193">
        <v>13780</v>
      </c>
      <c r="N193">
        <v>13786</v>
      </c>
      <c r="O193">
        <v>14218</v>
      </c>
      <c r="P193">
        <v>14165</v>
      </c>
      <c r="Q193">
        <v>14261</v>
      </c>
      <c r="R193">
        <v>14298</v>
      </c>
      <c r="S193">
        <v>12114</v>
      </c>
      <c r="T193">
        <v>12550</v>
      </c>
      <c r="U193">
        <v>12430</v>
      </c>
    </row>
    <row r="194" spans="3:21" x14ac:dyDescent="0.25">
      <c r="C194">
        <v>12621</v>
      </c>
      <c r="D194">
        <v>12712</v>
      </c>
      <c r="E194">
        <v>12415</v>
      </c>
      <c r="F194">
        <v>12572</v>
      </c>
      <c r="G194">
        <v>15212</v>
      </c>
      <c r="H194">
        <v>15133</v>
      </c>
      <c r="I194">
        <v>15122</v>
      </c>
      <c r="J194">
        <v>15255</v>
      </c>
      <c r="K194">
        <v>13803</v>
      </c>
      <c r="L194">
        <v>13882</v>
      </c>
      <c r="M194">
        <v>14448</v>
      </c>
      <c r="N194">
        <v>14362</v>
      </c>
      <c r="O194">
        <v>14519</v>
      </c>
      <c r="P194">
        <v>14302</v>
      </c>
      <c r="Q194">
        <v>14549</v>
      </c>
      <c r="R194">
        <v>14692</v>
      </c>
      <c r="S194">
        <v>12626</v>
      </c>
      <c r="T194">
        <v>12781</v>
      </c>
      <c r="U194">
        <v>12735</v>
      </c>
    </row>
    <row r="195" spans="3:21" x14ac:dyDescent="0.25">
      <c r="C195">
        <v>12098</v>
      </c>
      <c r="D195">
        <v>12132</v>
      </c>
      <c r="E195">
        <v>12120</v>
      </c>
      <c r="F195">
        <v>12222</v>
      </c>
      <c r="G195">
        <v>14501</v>
      </c>
      <c r="H195">
        <v>14205</v>
      </c>
      <c r="I195">
        <v>14182</v>
      </c>
      <c r="J195">
        <v>14513</v>
      </c>
      <c r="K195">
        <v>13077</v>
      </c>
      <c r="L195">
        <v>13372</v>
      </c>
      <c r="M195">
        <v>13338</v>
      </c>
      <c r="N195">
        <v>13300</v>
      </c>
      <c r="O195">
        <v>14140</v>
      </c>
      <c r="P195">
        <v>14007</v>
      </c>
      <c r="Q195">
        <v>13915</v>
      </c>
      <c r="R195">
        <v>14076</v>
      </c>
      <c r="S195">
        <v>11926</v>
      </c>
      <c r="T195">
        <v>12338</v>
      </c>
      <c r="U195">
        <v>12330</v>
      </c>
    </row>
    <row r="196" spans="3:21" x14ac:dyDescent="0.25">
      <c r="C196">
        <v>12801</v>
      </c>
      <c r="D196">
        <v>12792</v>
      </c>
      <c r="E196">
        <v>12607</v>
      </c>
      <c r="F196">
        <v>12703</v>
      </c>
      <c r="G196">
        <v>15259</v>
      </c>
      <c r="H196">
        <v>15267</v>
      </c>
      <c r="I196">
        <v>15277</v>
      </c>
      <c r="J196">
        <v>15265</v>
      </c>
      <c r="K196">
        <v>13981</v>
      </c>
      <c r="L196">
        <v>14121</v>
      </c>
      <c r="M196">
        <v>13976</v>
      </c>
      <c r="N196">
        <v>13904</v>
      </c>
      <c r="O196">
        <v>14698</v>
      </c>
      <c r="P196">
        <v>14353</v>
      </c>
      <c r="Q196">
        <v>14570</v>
      </c>
      <c r="R196">
        <v>14629</v>
      </c>
      <c r="S196">
        <v>12694</v>
      </c>
      <c r="T196">
        <v>12899</v>
      </c>
      <c r="U196">
        <v>13097</v>
      </c>
    </row>
    <row r="197" spans="3:21" x14ac:dyDescent="0.25">
      <c r="C197">
        <v>12394</v>
      </c>
      <c r="D197">
        <v>12183</v>
      </c>
      <c r="E197">
        <v>12226</v>
      </c>
      <c r="F197">
        <v>12414</v>
      </c>
      <c r="G197">
        <v>14939</v>
      </c>
      <c r="H197">
        <v>14788</v>
      </c>
      <c r="I197">
        <v>14782</v>
      </c>
      <c r="J197">
        <v>14938</v>
      </c>
      <c r="K197">
        <v>13855</v>
      </c>
      <c r="L197">
        <v>13971</v>
      </c>
      <c r="M197">
        <v>13603</v>
      </c>
      <c r="N197">
        <v>13680</v>
      </c>
      <c r="O197">
        <v>14299</v>
      </c>
      <c r="P197">
        <v>14345</v>
      </c>
      <c r="Q197">
        <v>14360</v>
      </c>
      <c r="R197">
        <v>14256</v>
      </c>
      <c r="S197">
        <v>12024</v>
      </c>
      <c r="T197">
        <v>12599</v>
      </c>
      <c r="U197">
        <v>12497</v>
      </c>
    </row>
    <row r="198" spans="3:21" x14ac:dyDescent="0.25">
      <c r="C198">
        <v>11974</v>
      </c>
      <c r="D198">
        <v>12077</v>
      </c>
      <c r="E198">
        <v>12017</v>
      </c>
      <c r="F198">
        <v>12120</v>
      </c>
      <c r="G198">
        <v>14855</v>
      </c>
      <c r="H198">
        <v>14872</v>
      </c>
      <c r="I198">
        <v>14898</v>
      </c>
      <c r="J198">
        <v>14880</v>
      </c>
      <c r="K198">
        <v>13479</v>
      </c>
      <c r="L198">
        <v>13421</v>
      </c>
      <c r="M198">
        <v>13286</v>
      </c>
      <c r="N198">
        <v>13391</v>
      </c>
      <c r="O198">
        <v>14027</v>
      </c>
      <c r="P198">
        <v>14062</v>
      </c>
      <c r="Q198">
        <v>14105</v>
      </c>
      <c r="R198">
        <v>14161</v>
      </c>
      <c r="S198">
        <v>11931</v>
      </c>
      <c r="T198">
        <v>12267</v>
      </c>
      <c r="U198">
        <v>12477</v>
      </c>
    </row>
    <row r="199" spans="3:21" x14ac:dyDescent="0.25">
      <c r="C199">
        <v>12359</v>
      </c>
      <c r="D199">
        <v>12380</v>
      </c>
      <c r="E199">
        <v>12198</v>
      </c>
      <c r="F199">
        <v>12426</v>
      </c>
      <c r="G199">
        <v>15116</v>
      </c>
      <c r="H199">
        <v>14917</v>
      </c>
      <c r="I199">
        <v>14929</v>
      </c>
      <c r="J199">
        <v>15100</v>
      </c>
      <c r="K199">
        <v>14268</v>
      </c>
      <c r="L199">
        <v>13961</v>
      </c>
      <c r="M199">
        <v>13654</v>
      </c>
      <c r="N199">
        <v>13662</v>
      </c>
      <c r="O199">
        <v>14638</v>
      </c>
      <c r="P199">
        <v>14367</v>
      </c>
      <c r="Q199">
        <v>14548</v>
      </c>
      <c r="R199">
        <v>14432</v>
      </c>
      <c r="S199">
        <v>12269</v>
      </c>
      <c r="T199">
        <v>12500</v>
      </c>
      <c r="U199">
        <v>12497</v>
      </c>
    </row>
    <row r="200" spans="3:21" x14ac:dyDescent="0.25">
      <c r="C200">
        <v>12739</v>
      </c>
      <c r="D200">
        <v>12686</v>
      </c>
      <c r="E200">
        <v>12523</v>
      </c>
      <c r="F200">
        <v>12755</v>
      </c>
      <c r="G200">
        <v>15271</v>
      </c>
      <c r="H200">
        <v>15358</v>
      </c>
      <c r="I200">
        <v>15374</v>
      </c>
      <c r="J200">
        <v>15247</v>
      </c>
      <c r="K200">
        <v>13575</v>
      </c>
      <c r="L200">
        <v>13287</v>
      </c>
      <c r="M200">
        <v>13831</v>
      </c>
      <c r="N200">
        <v>13728</v>
      </c>
      <c r="O200">
        <v>14326</v>
      </c>
      <c r="P200">
        <v>14257</v>
      </c>
      <c r="Q200">
        <v>14518</v>
      </c>
      <c r="R200">
        <v>14125</v>
      </c>
      <c r="S200">
        <v>12623</v>
      </c>
      <c r="T200">
        <v>12831</v>
      </c>
      <c r="U200">
        <v>13049</v>
      </c>
    </row>
    <row r="201" spans="3:21" x14ac:dyDescent="0.25">
      <c r="C201">
        <v>12434</v>
      </c>
      <c r="D201">
        <v>12665</v>
      </c>
      <c r="E201">
        <v>12357</v>
      </c>
      <c r="F201">
        <v>12669</v>
      </c>
      <c r="G201">
        <v>15576</v>
      </c>
      <c r="H201">
        <v>15549</v>
      </c>
      <c r="I201">
        <v>15555</v>
      </c>
      <c r="J201">
        <v>15648</v>
      </c>
      <c r="K201">
        <v>13966</v>
      </c>
      <c r="L201">
        <v>14026</v>
      </c>
      <c r="M201">
        <v>14230</v>
      </c>
      <c r="N201">
        <v>14175</v>
      </c>
      <c r="O201">
        <v>14539</v>
      </c>
      <c r="P201">
        <v>14124</v>
      </c>
      <c r="Q201">
        <v>14432</v>
      </c>
      <c r="R201">
        <v>14365</v>
      </c>
      <c r="S201">
        <v>12524</v>
      </c>
      <c r="T201">
        <v>12738</v>
      </c>
      <c r="U201">
        <v>12997</v>
      </c>
    </row>
    <row r="202" spans="3:21" x14ac:dyDescent="0.25">
      <c r="C202">
        <v>13301</v>
      </c>
      <c r="D202">
        <v>13246</v>
      </c>
      <c r="E202">
        <v>13399</v>
      </c>
      <c r="F202">
        <v>13403</v>
      </c>
      <c r="G202">
        <v>15909</v>
      </c>
      <c r="H202">
        <v>15847</v>
      </c>
      <c r="I202">
        <v>15892</v>
      </c>
      <c r="J202">
        <v>15950</v>
      </c>
      <c r="K202">
        <v>14610</v>
      </c>
      <c r="L202">
        <v>14553</v>
      </c>
      <c r="M202">
        <v>14826</v>
      </c>
      <c r="N202">
        <v>14734</v>
      </c>
      <c r="O202">
        <v>14737</v>
      </c>
      <c r="P202">
        <v>14870</v>
      </c>
      <c r="Q202">
        <v>14767</v>
      </c>
      <c r="R202">
        <v>14823</v>
      </c>
      <c r="S202">
        <v>13105</v>
      </c>
      <c r="T202">
        <v>13370</v>
      </c>
      <c r="U202">
        <v>13832</v>
      </c>
    </row>
    <row r="203" spans="3:21" x14ac:dyDescent="0.25">
      <c r="C203">
        <v>12458</v>
      </c>
      <c r="D203">
        <v>12506</v>
      </c>
      <c r="E203">
        <v>12383</v>
      </c>
      <c r="F203">
        <v>12670</v>
      </c>
      <c r="G203">
        <v>15437</v>
      </c>
      <c r="H203">
        <v>15340</v>
      </c>
      <c r="I203">
        <v>15370</v>
      </c>
      <c r="J203">
        <v>15424</v>
      </c>
      <c r="K203">
        <v>14103</v>
      </c>
      <c r="L203">
        <v>14194</v>
      </c>
      <c r="M203">
        <v>13864</v>
      </c>
      <c r="N203">
        <v>13892</v>
      </c>
      <c r="O203">
        <v>14325</v>
      </c>
      <c r="P203">
        <v>14052</v>
      </c>
      <c r="Q203">
        <v>14284</v>
      </c>
      <c r="R203">
        <v>13969</v>
      </c>
      <c r="S203">
        <v>12298</v>
      </c>
      <c r="T203">
        <v>12821</v>
      </c>
      <c r="U203">
        <v>12943</v>
      </c>
    </row>
    <row r="204" spans="3:21" x14ac:dyDescent="0.25">
      <c r="C204">
        <v>12671</v>
      </c>
      <c r="D204">
        <v>12677</v>
      </c>
      <c r="E204">
        <v>12760</v>
      </c>
      <c r="F204">
        <v>12833</v>
      </c>
      <c r="G204">
        <v>15158</v>
      </c>
      <c r="H204">
        <v>15078</v>
      </c>
      <c r="I204">
        <v>15118</v>
      </c>
      <c r="J204">
        <v>15170</v>
      </c>
      <c r="K204">
        <v>14152</v>
      </c>
      <c r="L204">
        <v>13864</v>
      </c>
      <c r="M204">
        <v>14128</v>
      </c>
      <c r="N204">
        <v>14157</v>
      </c>
      <c r="O204">
        <v>14433</v>
      </c>
      <c r="P204">
        <v>14442</v>
      </c>
      <c r="Q204">
        <v>14418</v>
      </c>
      <c r="R204">
        <v>14516</v>
      </c>
      <c r="S204">
        <v>12590</v>
      </c>
      <c r="T204">
        <v>12801</v>
      </c>
      <c r="U204">
        <v>12899</v>
      </c>
    </row>
    <row r="205" spans="3:21" x14ac:dyDescent="0.25">
      <c r="C205">
        <v>12261</v>
      </c>
      <c r="D205">
        <v>12330</v>
      </c>
      <c r="E205">
        <v>12363</v>
      </c>
      <c r="F205">
        <v>12514</v>
      </c>
      <c r="G205">
        <v>15222</v>
      </c>
      <c r="H205">
        <v>15240</v>
      </c>
      <c r="I205">
        <v>15225</v>
      </c>
      <c r="J205">
        <v>15224</v>
      </c>
      <c r="K205">
        <v>13952</v>
      </c>
      <c r="L205">
        <v>14011</v>
      </c>
      <c r="M205">
        <v>13651</v>
      </c>
      <c r="N205">
        <v>13646</v>
      </c>
      <c r="O205">
        <v>14270</v>
      </c>
      <c r="P205">
        <v>14192</v>
      </c>
      <c r="Q205">
        <v>14358</v>
      </c>
      <c r="R205">
        <v>14513</v>
      </c>
      <c r="S205">
        <v>12316</v>
      </c>
      <c r="T205">
        <v>12513</v>
      </c>
      <c r="U205">
        <v>12952</v>
      </c>
    </row>
    <row r="206" spans="3:21" x14ac:dyDescent="0.25">
      <c r="C206">
        <v>12098</v>
      </c>
      <c r="D206">
        <v>12111</v>
      </c>
      <c r="E206">
        <v>12141</v>
      </c>
      <c r="F206">
        <v>12102</v>
      </c>
      <c r="G206">
        <v>14443</v>
      </c>
      <c r="H206">
        <v>14345</v>
      </c>
      <c r="I206">
        <v>14340</v>
      </c>
      <c r="J206">
        <v>14449</v>
      </c>
      <c r="K206">
        <v>13270</v>
      </c>
      <c r="L206">
        <v>13229</v>
      </c>
      <c r="M206">
        <v>13261</v>
      </c>
      <c r="N206">
        <v>13209</v>
      </c>
      <c r="O206">
        <v>13718</v>
      </c>
      <c r="P206">
        <v>13516</v>
      </c>
      <c r="Q206">
        <v>13872</v>
      </c>
      <c r="R206">
        <v>13739</v>
      </c>
      <c r="S206">
        <v>11952</v>
      </c>
      <c r="T206">
        <v>12317</v>
      </c>
      <c r="U206">
        <v>12191</v>
      </c>
    </row>
    <row r="207" spans="3:21" x14ac:dyDescent="0.25">
      <c r="C207">
        <v>12636</v>
      </c>
      <c r="D207">
        <v>12735</v>
      </c>
      <c r="E207">
        <v>12481</v>
      </c>
      <c r="F207">
        <v>12796</v>
      </c>
      <c r="G207">
        <v>15710</v>
      </c>
      <c r="H207">
        <v>15552</v>
      </c>
      <c r="I207">
        <v>15559</v>
      </c>
      <c r="J207">
        <v>15726</v>
      </c>
      <c r="K207">
        <v>13974</v>
      </c>
      <c r="L207">
        <v>14041</v>
      </c>
      <c r="M207">
        <v>14207</v>
      </c>
      <c r="N207">
        <v>14119</v>
      </c>
      <c r="O207">
        <v>14703</v>
      </c>
      <c r="P207">
        <v>14677</v>
      </c>
      <c r="Q207">
        <v>14427</v>
      </c>
      <c r="R207">
        <v>14494</v>
      </c>
      <c r="S207">
        <v>12677</v>
      </c>
      <c r="T207">
        <v>13081</v>
      </c>
      <c r="U207">
        <v>13234</v>
      </c>
    </row>
    <row r="208" spans="3:21" x14ac:dyDescent="0.25">
      <c r="C208">
        <v>12761</v>
      </c>
      <c r="D208">
        <v>12800</v>
      </c>
      <c r="E208">
        <v>12694</v>
      </c>
      <c r="F208">
        <v>12905</v>
      </c>
      <c r="G208">
        <v>15800</v>
      </c>
      <c r="H208">
        <v>15679</v>
      </c>
      <c r="I208">
        <v>15665</v>
      </c>
      <c r="J208">
        <v>15778</v>
      </c>
      <c r="K208">
        <v>14743</v>
      </c>
      <c r="L208">
        <v>14571</v>
      </c>
      <c r="M208">
        <v>14794</v>
      </c>
      <c r="N208">
        <v>14748</v>
      </c>
      <c r="O208">
        <v>15023</v>
      </c>
      <c r="P208">
        <v>15227</v>
      </c>
      <c r="Q208">
        <v>14963</v>
      </c>
      <c r="R208">
        <v>14884</v>
      </c>
      <c r="S208">
        <v>12775</v>
      </c>
      <c r="T208">
        <v>12964</v>
      </c>
      <c r="U208">
        <v>12998</v>
      </c>
    </row>
    <row r="209" spans="3:21" x14ac:dyDescent="0.25">
      <c r="C209">
        <v>11970</v>
      </c>
      <c r="D209">
        <v>12154</v>
      </c>
      <c r="E209">
        <v>12046</v>
      </c>
      <c r="F209">
        <v>12343</v>
      </c>
      <c r="G209">
        <v>15175</v>
      </c>
      <c r="H209">
        <v>14881</v>
      </c>
      <c r="I209">
        <v>14883</v>
      </c>
      <c r="J209">
        <v>15169</v>
      </c>
      <c r="K209">
        <v>13597</v>
      </c>
      <c r="L209">
        <v>13286</v>
      </c>
      <c r="M209">
        <v>13812</v>
      </c>
      <c r="N209">
        <v>13816</v>
      </c>
      <c r="O209">
        <v>13887</v>
      </c>
      <c r="P209">
        <v>13854</v>
      </c>
      <c r="Q209">
        <v>14391</v>
      </c>
      <c r="R209">
        <v>14291</v>
      </c>
      <c r="S209">
        <v>11987</v>
      </c>
      <c r="T209">
        <v>12470</v>
      </c>
      <c r="U209">
        <v>12703</v>
      </c>
    </row>
    <row r="210" spans="3:21" x14ac:dyDescent="0.25">
      <c r="C210">
        <v>12874</v>
      </c>
      <c r="D210">
        <v>13150</v>
      </c>
      <c r="E210">
        <v>12876</v>
      </c>
      <c r="F210">
        <v>13077</v>
      </c>
      <c r="G210">
        <v>15685</v>
      </c>
      <c r="H210">
        <v>15693</v>
      </c>
      <c r="I210">
        <v>15704</v>
      </c>
      <c r="J210">
        <v>15692</v>
      </c>
      <c r="K210">
        <v>14139</v>
      </c>
      <c r="L210">
        <v>14497</v>
      </c>
      <c r="M210">
        <v>13896</v>
      </c>
      <c r="N210">
        <v>13845</v>
      </c>
      <c r="O210">
        <v>14924</v>
      </c>
      <c r="P210">
        <v>14703</v>
      </c>
      <c r="Q210">
        <v>14563</v>
      </c>
      <c r="R210">
        <v>14656</v>
      </c>
      <c r="S210">
        <v>12868</v>
      </c>
      <c r="T210">
        <v>13145</v>
      </c>
      <c r="U210">
        <v>13029</v>
      </c>
    </row>
    <row r="211" spans="3:21" x14ac:dyDescent="0.25">
      <c r="C211">
        <v>12393</v>
      </c>
      <c r="D211">
        <v>12287</v>
      </c>
      <c r="E211">
        <v>12199</v>
      </c>
      <c r="F211">
        <v>12291</v>
      </c>
      <c r="G211">
        <v>14813</v>
      </c>
      <c r="H211">
        <v>14760</v>
      </c>
      <c r="I211">
        <v>14815</v>
      </c>
      <c r="J211">
        <v>14861</v>
      </c>
      <c r="K211">
        <v>13541</v>
      </c>
      <c r="L211">
        <v>13598</v>
      </c>
      <c r="M211">
        <v>13561</v>
      </c>
      <c r="N211">
        <v>13599</v>
      </c>
      <c r="O211">
        <v>14191</v>
      </c>
      <c r="P211">
        <v>14047</v>
      </c>
      <c r="Q211">
        <v>13933</v>
      </c>
      <c r="R211">
        <v>13964</v>
      </c>
      <c r="S211">
        <v>12113</v>
      </c>
      <c r="T211">
        <v>12349</v>
      </c>
      <c r="U211">
        <v>12345</v>
      </c>
    </row>
    <row r="212" spans="3:21" x14ac:dyDescent="0.25">
      <c r="C212">
        <v>13278</v>
      </c>
      <c r="D212">
        <v>13322</v>
      </c>
      <c r="E212">
        <v>13171</v>
      </c>
      <c r="F212">
        <v>13391</v>
      </c>
      <c r="G212">
        <v>16129</v>
      </c>
      <c r="H212">
        <v>16070</v>
      </c>
      <c r="I212">
        <v>16107</v>
      </c>
      <c r="J212">
        <v>16135</v>
      </c>
      <c r="K212">
        <v>14642</v>
      </c>
      <c r="L212">
        <v>14649</v>
      </c>
      <c r="M212">
        <v>14725</v>
      </c>
      <c r="N212">
        <v>14583</v>
      </c>
      <c r="O212">
        <v>15349</v>
      </c>
      <c r="P212">
        <v>15284</v>
      </c>
      <c r="Q212">
        <v>15152</v>
      </c>
      <c r="R212">
        <v>15323</v>
      </c>
      <c r="S212">
        <v>13256</v>
      </c>
      <c r="T212">
        <v>13347</v>
      </c>
      <c r="U212">
        <v>13702</v>
      </c>
    </row>
    <row r="213" spans="3:21" x14ac:dyDescent="0.25">
      <c r="C213">
        <v>11867</v>
      </c>
      <c r="D213">
        <v>11891</v>
      </c>
      <c r="E213">
        <v>11883</v>
      </c>
      <c r="F213">
        <v>12150</v>
      </c>
      <c r="G213">
        <v>15087</v>
      </c>
      <c r="H213">
        <v>14979</v>
      </c>
      <c r="I213">
        <v>15026</v>
      </c>
      <c r="J213">
        <v>15114</v>
      </c>
      <c r="K213">
        <v>13766</v>
      </c>
      <c r="L213">
        <v>13522</v>
      </c>
      <c r="M213">
        <v>13446</v>
      </c>
      <c r="N213">
        <v>13365</v>
      </c>
      <c r="O213">
        <v>14066</v>
      </c>
      <c r="P213">
        <v>14231</v>
      </c>
      <c r="Q213">
        <v>14256</v>
      </c>
      <c r="R213">
        <v>14477</v>
      </c>
      <c r="S213">
        <v>11802</v>
      </c>
      <c r="T213">
        <v>12200</v>
      </c>
      <c r="U213">
        <v>12326</v>
      </c>
    </row>
    <row r="214" spans="3:21" x14ac:dyDescent="0.25">
      <c r="C214">
        <v>12457</v>
      </c>
      <c r="D214">
        <v>12464</v>
      </c>
      <c r="E214">
        <v>12391</v>
      </c>
      <c r="F214">
        <v>12513</v>
      </c>
      <c r="G214">
        <v>15069</v>
      </c>
      <c r="H214">
        <v>14939</v>
      </c>
      <c r="I214">
        <v>14927</v>
      </c>
      <c r="J214">
        <v>15054</v>
      </c>
      <c r="K214">
        <v>13806</v>
      </c>
      <c r="L214">
        <v>13726</v>
      </c>
      <c r="M214">
        <v>14125</v>
      </c>
      <c r="N214">
        <v>14018</v>
      </c>
      <c r="O214">
        <v>14130</v>
      </c>
      <c r="P214">
        <v>13944</v>
      </c>
      <c r="Q214">
        <v>14633</v>
      </c>
      <c r="R214">
        <v>14334</v>
      </c>
      <c r="S214">
        <v>12344</v>
      </c>
      <c r="T214">
        <v>12720</v>
      </c>
      <c r="U214">
        <v>12556</v>
      </c>
    </row>
    <row r="215" spans="3:21" x14ac:dyDescent="0.25">
      <c r="C215">
        <v>12775</v>
      </c>
      <c r="D215">
        <v>12752</v>
      </c>
      <c r="E215">
        <v>12932</v>
      </c>
      <c r="F215">
        <v>12999</v>
      </c>
      <c r="G215">
        <v>15962</v>
      </c>
      <c r="H215">
        <v>15763</v>
      </c>
      <c r="I215">
        <v>15800</v>
      </c>
      <c r="J215">
        <v>15990</v>
      </c>
      <c r="K215">
        <v>14235</v>
      </c>
      <c r="L215">
        <v>14238</v>
      </c>
      <c r="M215">
        <v>14656</v>
      </c>
      <c r="N215">
        <v>14434</v>
      </c>
      <c r="O215">
        <v>15024</v>
      </c>
      <c r="P215">
        <v>14935</v>
      </c>
      <c r="Q215">
        <v>15030</v>
      </c>
      <c r="R215">
        <v>14789</v>
      </c>
      <c r="S215">
        <v>12756</v>
      </c>
      <c r="T215">
        <v>13012</v>
      </c>
      <c r="U215">
        <v>13265</v>
      </c>
    </row>
    <row r="216" spans="3:21" x14ac:dyDescent="0.25">
      <c r="C216">
        <v>12880</v>
      </c>
      <c r="D216">
        <v>12890</v>
      </c>
      <c r="E216">
        <v>12956</v>
      </c>
      <c r="F216">
        <v>13058</v>
      </c>
      <c r="G216">
        <v>15494</v>
      </c>
      <c r="H216">
        <v>15501</v>
      </c>
      <c r="I216">
        <v>15496</v>
      </c>
      <c r="J216">
        <v>15547</v>
      </c>
      <c r="K216">
        <v>14451</v>
      </c>
      <c r="L216">
        <v>14056</v>
      </c>
      <c r="M216">
        <v>14315</v>
      </c>
      <c r="N216">
        <v>14289</v>
      </c>
      <c r="O216">
        <v>14580</v>
      </c>
      <c r="P216">
        <v>14567</v>
      </c>
      <c r="Q216">
        <v>14701</v>
      </c>
      <c r="R216">
        <v>14748</v>
      </c>
      <c r="S216">
        <v>12725</v>
      </c>
      <c r="T216">
        <v>13160</v>
      </c>
      <c r="U216">
        <v>13383</v>
      </c>
    </row>
    <row r="217" spans="3:21" x14ac:dyDescent="0.25">
      <c r="C217">
        <v>12536</v>
      </c>
      <c r="D217">
        <v>12578</v>
      </c>
      <c r="E217">
        <v>12409</v>
      </c>
      <c r="F217">
        <v>12587</v>
      </c>
      <c r="G217">
        <v>15176</v>
      </c>
      <c r="H217">
        <v>14921</v>
      </c>
      <c r="I217">
        <v>15005</v>
      </c>
      <c r="J217">
        <v>15249</v>
      </c>
      <c r="K217">
        <v>13904</v>
      </c>
      <c r="L217">
        <v>13758</v>
      </c>
      <c r="M217">
        <v>14210</v>
      </c>
      <c r="N217">
        <v>14162</v>
      </c>
      <c r="O217">
        <v>14369</v>
      </c>
      <c r="P217">
        <v>14703</v>
      </c>
      <c r="Q217">
        <v>14638</v>
      </c>
      <c r="R217">
        <v>14405</v>
      </c>
      <c r="S217">
        <v>12375</v>
      </c>
      <c r="T217">
        <v>12560</v>
      </c>
      <c r="U217">
        <v>12791</v>
      </c>
    </row>
    <row r="218" spans="3:21" x14ac:dyDescent="0.25">
      <c r="C218">
        <v>12352</v>
      </c>
      <c r="D218">
        <v>12562</v>
      </c>
      <c r="E218">
        <v>12388</v>
      </c>
      <c r="F218">
        <v>12413</v>
      </c>
      <c r="G218">
        <v>15415</v>
      </c>
      <c r="H218">
        <v>15300</v>
      </c>
      <c r="I218">
        <v>15285</v>
      </c>
      <c r="J218">
        <v>15401</v>
      </c>
      <c r="K218">
        <v>14238</v>
      </c>
      <c r="L218">
        <v>14304</v>
      </c>
      <c r="M218">
        <v>14061</v>
      </c>
      <c r="N218">
        <v>14034</v>
      </c>
      <c r="O218">
        <v>14380</v>
      </c>
      <c r="P218">
        <v>14533</v>
      </c>
      <c r="Q218">
        <v>14382</v>
      </c>
      <c r="R218">
        <v>14345</v>
      </c>
      <c r="S218">
        <v>12482</v>
      </c>
      <c r="T218">
        <v>12740</v>
      </c>
      <c r="U218">
        <v>12849</v>
      </c>
    </row>
    <row r="219" spans="3:21" x14ac:dyDescent="0.25">
      <c r="C219">
        <v>12178</v>
      </c>
      <c r="D219">
        <v>12230</v>
      </c>
      <c r="E219">
        <v>12115</v>
      </c>
      <c r="F219">
        <v>12265</v>
      </c>
      <c r="G219">
        <v>15341</v>
      </c>
      <c r="H219">
        <v>15287</v>
      </c>
      <c r="I219">
        <v>15295</v>
      </c>
      <c r="J219">
        <v>15345</v>
      </c>
      <c r="K219">
        <v>14269</v>
      </c>
      <c r="L219">
        <v>14244</v>
      </c>
      <c r="M219">
        <v>14167</v>
      </c>
      <c r="N219">
        <v>14139</v>
      </c>
      <c r="O219">
        <v>14722</v>
      </c>
      <c r="P219">
        <v>14947</v>
      </c>
      <c r="Q219">
        <v>14886</v>
      </c>
      <c r="R219">
        <v>14710</v>
      </c>
      <c r="S219">
        <v>12163</v>
      </c>
      <c r="T219">
        <v>12456</v>
      </c>
      <c r="U219">
        <v>12555</v>
      </c>
    </row>
    <row r="220" spans="3:21" x14ac:dyDescent="0.25">
      <c r="C220">
        <v>12342</v>
      </c>
      <c r="D220">
        <v>12379</v>
      </c>
      <c r="E220">
        <v>12338</v>
      </c>
      <c r="F220">
        <v>12443</v>
      </c>
      <c r="G220">
        <v>15044</v>
      </c>
      <c r="H220">
        <v>15017</v>
      </c>
      <c r="I220">
        <v>15046</v>
      </c>
      <c r="J220">
        <v>15077</v>
      </c>
      <c r="K220">
        <v>14171</v>
      </c>
      <c r="L220">
        <v>13918</v>
      </c>
      <c r="M220">
        <v>14058</v>
      </c>
      <c r="N220">
        <v>13959</v>
      </c>
      <c r="O220">
        <v>14228</v>
      </c>
      <c r="P220">
        <v>14475</v>
      </c>
      <c r="Q220">
        <v>14419</v>
      </c>
      <c r="R220">
        <v>14486</v>
      </c>
      <c r="S220">
        <v>12320</v>
      </c>
      <c r="T220">
        <v>12787</v>
      </c>
      <c r="U220">
        <v>12846</v>
      </c>
    </row>
    <row r="221" spans="3:21" x14ac:dyDescent="0.25">
      <c r="C221">
        <v>12331</v>
      </c>
      <c r="D221">
        <v>12411</v>
      </c>
      <c r="E221">
        <v>12299</v>
      </c>
      <c r="F221">
        <v>12544</v>
      </c>
      <c r="G221">
        <v>15068</v>
      </c>
      <c r="H221">
        <v>15113</v>
      </c>
      <c r="I221">
        <v>15150</v>
      </c>
      <c r="J221">
        <v>15099</v>
      </c>
      <c r="K221">
        <v>13819</v>
      </c>
      <c r="L221">
        <v>13584</v>
      </c>
      <c r="M221">
        <v>13736</v>
      </c>
      <c r="N221">
        <v>13727</v>
      </c>
      <c r="O221">
        <v>14034</v>
      </c>
      <c r="P221">
        <v>14071</v>
      </c>
      <c r="Q221">
        <v>14384</v>
      </c>
      <c r="R221">
        <v>14430</v>
      </c>
      <c r="S221">
        <v>12293</v>
      </c>
      <c r="T221">
        <v>12514</v>
      </c>
      <c r="U221">
        <v>12735</v>
      </c>
    </row>
    <row r="222" spans="3:21" x14ac:dyDescent="0.25">
      <c r="C222">
        <v>12234</v>
      </c>
      <c r="D222">
        <v>12229</v>
      </c>
      <c r="E222">
        <v>12171</v>
      </c>
      <c r="F222">
        <v>12278</v>
      </c>
      <c r="G222">
        <v>14671</v>
      </c>
      <c r="H222">
        <v>14662</v>
      </c>
      <c r="I222">
        <v>14684</v>
      </c>
      <c r="J222">
        <v>14679</v>
      </c>
      <c r="K222">
        <v>13741</v>
      </c>
      <c r="L222">
        <v>13518</v>
      </c>
      <c r="M222">
        <v>13376</v>
      </c>
      <c r="N222">
        <v>13218</v>
      </c>
      <c r="O222">
        <v>14099</v>
      </c>
      <c r="P222">
        <v>13964</v>
      </c>
      <c r="Q222">
        <v>14016</v>
      </c>
      <c r="R222">
        <v>14255</v>
      </c>
      <c r="S222">
        <v>12072</v>
      </c>
      <c r="T222">
        <v>12353</v>
      </c>
      <c r="U222">
        <v>12411</v>
      </c>
    </row>
    <row r="223" spans="3:21" x14ac:dyDescent="0.25">
      <c r="C223">
        <v>12294</v>
      </c>
      <c r="D223">
        <v>12383</v>
      </c>
      <c r="E223">
        <v>12414</v>
      </c>
      <c r="F223">
        <v>12463</v>
      </c>
      <c r="G223">
        <v>15150</v>
      </c>
      <c r="H223">
        <v>15148</v>
      </c>
      <c r="I223">
        <v>15183</v>
      </c>
      <c r="J223">
        <v>15139</v>
      </c>
      <c r="K223">
        <v>14019</v>
      </c>
      <c r="L223">
        <v>13686</v>
      </c>
      <c r="M223">
        <v>14056</v>
      </c>
      <c r="N223">
        <v>13983</v>
      </c>
      <c r="O223">
        <v>13939</v>
      </c>
      <c r="P223">
        <v>14119</v>
      </c>
      <c r="Q223">
        <v>14065</v>
      </c>
      <c r="R223">
        <v>14121</v>
      </c>
      <c r="S223">
        <v>12285</v>
      </c>
      <c r="T223">
        <v>12494</v>
      </c>
      <c r="U223">
        <v>12792</v>
      </c>
    </row>
    <row r="224" spans="3:21" x14ac:dyDescent="0.25">
      <c r="C224">
        <v>12531</v>
      </c>
      <c r="D224">
        <v>12489</v>
      </c>
      <c r="E224">
        <v>12551</v>
      </c>
      <c r="F224">
        <v>12849</v>
      </c>
      <c r="G224">
        <v>15212</v>
      </c>
      <c r="H224">
        <v>15271</v>
      </c>
      <c r="I224">
        <v>15350</v>
      </c>
      <c r="J224">
        <v>15287</v>
      </c>
      <c r="K224">
        <v>14085</v>
      </c>
      <c r="L224">
        <v>13888</v>
      </c>
      <c r="M224">
        <v>14501</v>
      </c>
      <c r="N224">
        <v>14430</v>
      </c>
      <c r="O224">
        <v>14439</v>
      </c>
      <c r="P224">
        <v>14445</v>
      </c>
      <c r="Q224">
        <v>14510</v>
      </c>
      <c r="R224">
        <v>14369</v>
      </c>
      <c r="S224">
        <v>12442</v>
      </c>
      <c r="T224">
        <v>12771</v>
      </c>
      <c r="U224">
        <v>13195</v>
      </c>
    </row>
    <row r="225" spans="3:21" x14ac:dyDescent="0.25">
      <c r="C225">
        <v>12885</v>
      </c>
      <c r="D225">
        <v>13067</v>
      </c>
      <c r="E225">
        <v>12825</v>
      </c>
      <c r="F225">
        <v>12913</v>
      </c>
      <c r="G225">
        <v>15435</v>
      </c>
      <c r="H225">
        <v>15432</v>
      </c>
      <c r="I225">
        <v>15472</v>
      </c>
      <c r="J225">
        <v>15417</v>
      </c>
      <c r="K225">
        <v>14052</v>
      </c>
      <c r="L225">
        <v>13955</v>
      </c>
      <c r="M225">
        <v>13952</v>
      </c>
      <c r="N225">
        <v>14006</v>
      </c>
      <c r="O225">
        <v>14654</v>
      </c>
      <c r="P225">
        <v>14597</v>
      </c>
      <c r="Q225">
        <v>14646</v>
      </c>
      <c r="R225">
        <v>14698</v>
      </c>
      <c r="S225">
        <v>12858</v>
      </c>
      <c r="T225">
        <v>13012</v>
      </c>
      <c r="U225">
        <v>13481</v>
      </c>
    </row>
    <row r="226" spans="3:21" x14ac:dyDescent="0.25">
      <c r="C226">
        <v>12569</v>
      </c>
      <c r="D226">
        <v>12762</v>
      </c>
      <c r="E226">
        <v>12460</v>
      </c>
      <c r="F226">
        <v>12744</v>
      </c>
      <c r="G226">
        <v>15491</v>
      </c>
      <c r="H226">
        <v>15443</v>
      </c>
      <c r="I226">
        <v>15473</v>
      </c>
      <c r="J226">
        <v>15526</v>
      </c>
      <c r="K226">
        <v>14214</v>
      </c>
      <c r="L226">
        <v>14414</v>
      </c>
      <c r="M226">
        <v>14559</v>
      </c>
      <c r="N226">
        <v>14642</v>
      </c>
      <c r="O226">
        <v>14982</v>
      </c>
      <c r="P226">
        <v>15085</v>
      </c>
      <c r="Q226">
        <v>14594</v>
      </c>
      <c r="R226">
        <v>14664</v>
      </c>
      <c r="S226">
        <v>12539</v>
      </c>
      <c r="T226">
        <v>12665</v>
      </c>
      <c r="U226">
        <v>12889</v>
      </c>
    </row>
    <row r="227" spans="3:21" x14ac:dyDescent="0.25">
      <c r="C227">
        <v>12929</v>
      </c>
      <c r="D227">
        <v>12738</v>
      </c>
      <c r="E227">
        <v>12726</v>
      </c>
      <c r="F227">
        <v>12943</v>
      </c>
      <c r="G227">
        <v>15242</v>
      </c>
      <c r="H227">
        <v>15221</v>
      </c>
      <c r="I227">
        <v>15273</v>
      </c>
      <c r="J227">
        <v>15287</v>
      </c>
      <c r="K227">
        <v>14391</v>
      </c>
      <c r="L227">
        <v>14430</v>
      </c>
      <c r="M227">
        <v>14302</v>
      </c>
      <c r="N227">
        <v>14367</v>
      </c>
      <c r="O227">
        <v>14830</v>
      </c>
      <c r="P227">
        <v>14737</v>
      </c>
      <c r="Q227">
        <v>14808</v>
      </c>
      <c r="R227">
        <v>14897</v>
      </c>
      <c r="S227">
        <v>12676</v>
      </c>
      <c r="T227">
        <v>13165</v>
      </c>
      <c r="U227">
        <v>13144</v>
      </c>
    </row>
    <row r="228" spans="3:21" x14ac:dyDescent="0.25">
      <c r="C228">
        <v>12310</v>
      </c>
      <c r="D228">
        <v>12239</v>
      </c>
      <c r="E228">
        <v>12202</v>
      </c>
      <c r="F228">
        <v>12411</v>
      </c>
      <c r="G228">
        <v>15222</v>
      </c>
      <c r="H228">
        <v>15172</v>
      </c>
      <c r="I228">
        <v>15200</v>
      </c>
      <c r="J228">
        <v>15222</v>
      </c>
      <c r="K228">
        <v>13834</v>
      </c>
      <c r="L228">
        <v>13771</v>
      </c>
      <c r="M228">
        <v>13795</v>
      </c>
      <c r="N228">
        <v>13670</v>
      </c>
      <c r="O228">
        <v>14237</v>
      </c>
      <c r="P228">
        <v>14272</v>
      </c>
      <c r="Q228">
        <v>14095</v>
      </c>
      <c r="R228">
        <v>14166</v>
      </c>
      <c r="S228">
        <v>12080</v>
      </c>
      <c r="T228">
        <v>12500</v>
      </c>
      <c r="U228">
        <v>12904</v>
      </c>
    </row>
    <row r="229" spans="3:21" x14ac:dyDescent="0.25">
      <c r="C229">
        <v>13127</v>
      </c>
      <c r="D229">
        <v>12996</v>
      </c>
      <c r="E229">
        <v>13038</v>
      </c>
      <c r="F229">
        <v>13125</v>
      </c>
      <c r="G229">
        <v>15715</v>
      </c>
      <c r="H229">
        <v>15664</v>
      </c>
      <c r="I229">
        <v>15679</v>
      </c>
      <c r="J229">
        <v>15768</v>
      </c>
      <c r="K229">
        <v>14593</v>
      </c>
      <c r="L229">
        <v>14557</v>
      </c>
      <c r="M229">
        <v>14540</v>
      </c>
      <c r="N229">
        <v>14489</v>
      </c>
      <c r="O229">
        <v>15079</v>
      </c>
      <c r="P229">
        <v>14953</v>
      </c>
      <c r="Q229">
        <v>15207</v>
      </c>
      <c r="R229">
        <v>15143</v>
      </c>
      <c r="S229">
        <v>13077</v>
      </c>
      <c r="T229">
        <v>13471</v>
      </c>
      <c r="U229">
        <v>13512</v>
      </c>
    </row>
    <row r="230" spans="3:21" x14ac:dyDescent="0.25">
      <c r="C230">
        <v>11886</v>
      </c>
      <c r="D230">
        <v>12043</v>
      </c>
      <c r="E230">
        <v>11912</v>
      </c>
      <c r="F230">
        <v>11971</v>
      </c>
      <c r="G230">
        <v>14350</v>
      </c>
      <c r="H230">
        <v>14323</v>
      </c>
      <c r="I230">
        <v>14329</v>
      </c>
      <c r="J230">
        <v>14347</v>
      </c>
      <c r="K230">
        <v>13226</v>
      </c>
      <c r="L230">
        <v>12859</v>
      </c>
      <c r="M230">
        <v>13045</v>
      </c>
      <c r="N230">
        <v>13192</v>
      </c>
      <c r="O230">
        <v>13891</v>
      </c>
      <c r="P230">
        <v>13596</v>
      </c>
      <c r="Q230">
        <v>13833</v>
      </c>
      <c r="R230">
        <v>13852</v>
      </c>
      <c r="S230">
        <v>11872</v>
      </c>
      <c r="T230">
        <v>12083</v>
      </c>
      <c r="U230">
        <v>12362</v>
      </c>
    </row>
    <row r="231" spans="3:21" x14ac:dyDescent="0.25">
      <c r="C231">
        <v>12534</v>
      </c>
      <c r="D231">
        <v>12746</v>
      </c>
      <c r="E231">
        <v>12600</v>
      </c>
      <c r="F231">
        <v>12750</v>
      </c>
      <c r="G231">
        <v>15349</v>
      </c>
      <c r="H231">
        <v>15281</v>
      </c>
      <c r="I231">
        <v>15295</v>
      </c>
      <c r="J231">
        <v>15393</v>
      </c>
      <c r="K231">
        <v>14258</v>
      </c>
      <c r="L231">
        <v>14211</v>
      </c>
      <c r="M231">
        <v>13882</v>
      </c>
      <c r="N231">
        <v>13872</v>
      </c>
      <c r="O231">
        <v>14365</v>
      </c>
      <c r="P231">
        <v>14431</v>
      </c>
      <c r="Q231">
        <v>14108</v>
      </c>
      <c r="R231">
        <v>14379</v>
      </c>
      <c r="S231">
        <v>12735</v>
      </c>
      <c r="T231">
        <v>12846</v>
      </c>
      <c r="U231">
        <v>12907</v>
      </c>
    </row>
    <row r="232" spans="3:21" x14ac:dyDescent="0.25">
      <c r="C232">
        <v>12325</v>
      </c>
      <c r="D232">
        <v>12324</v>
      </c>
      <c r="E232">
        <v>12304</v>
      </c>
      <c r="F232">
        <v>12506</v>
      </c>
      <c r="G232">
        <v>15050</v>
      </c>
      <c r="H232">
        <v>15051</v>
      </c>
      <c r="I232">
        <v>15036</v>
      </c>
      <c r="J232">
        <v>15058</v>
      </c>
      <c r="K232">
        <v>13920</v>
      </c>
      <c r="L232">
        <v>13705</v>
      </c>
      <c r="M232">
        <v>14027</v>
      </c>
      <c r="N232">
        <v>14039</v>
      </c>
      <c r="O232">
        <v>14369</v>
      </c>
      <c r="P232">
        <v>14004</v>
      </c>
      <c r="Q232">
        <v>14241</v>
      </c>
      <c r="R232">
        <v>14305</v>
      </c>
      <c r="S232">
        <v>12158</v>
      </c>
      <c r="T232">
        <v>12484</v>
      </c>
      <c r="U232">
        <v>12629</v>
      </c>
    </row>
    <row r="233" spans="3:21" x14ac:dyDescent="0.25">
      <c r="C233">
        <v>12691</v>
      </c>
      <c r="D233">
        <v>12828</v>
      </c>
      <c r="E233">
        <v>12626</v>
      </c>
      <c r="F233">
        <v>12927</v>
      </c>
      <c r="G233">
        <v>15480</v>
      </c>
      <c r="H233">
        <v>15439</v>
      </c>
      <c r="I233">
        <v>15409</v>
      </c>
      <c r="J233">
        <v>15476</v>
      </c>
      <c r="K233">
        <v>13777</v>
      </c>
      <c r="L233">
        <v>13814</v>
      </c>
      <c r="M233">
        <v>14237</v>
      </c>
      <c r="N233">
        <v>14258</v>
      </c>
      <c r="O233">
        <v>14490</v>
      </c>
      <c r="P233">
        <v>14608</v>
      </c>
      <c r="Q233">
        <v>14716</v>
      </c>
      <c r="R233">
        <v>14738</v>
      </c>
      <c r="S233">
        <v>12642</v>
      </c>
      <c r="T233">
        <v>12897</v>
      </c>
      <c r="U233">
        <v>12870</v>
      </c>
    </row>
    <row r="234" spans="3:21" x14ac:dyDescent="0.25">
      <c r="C234">
        <v>12495</v>
      </c>
      <c r="D234">
        <v>12523</v>
      </c>
      <c r="E234">
        <v>12436</v>
      </c>
      <c r="F234">
        <v>12719</v>
      </c>
      <c r="G234">
        <v>14950</v>
      </c>
      <c r="H234">
        <v>14737</v>
      </c>
      <c r="I234">
        <v>14731</v>
      </c>
      <c r="J234">
        <v>15007</v>
      </c>
      <c r="K234">
        <v>13873</v>
      </c>
      <c r="L234">
        <v>14063</v>
      </c>
      <c r="M234">
        <v>13925</v>
      </c>
      <c r="N234">
        <v>13940</v>
      </c>
      <c r="O234">
        <v>14431</v>
      </c>
      <c r="P234">
        <v>14577</v>
      </c>
      <c r="Q234">
        <v>14661</v>
      </c>
      <c r="R234">
        <v>14421</v>
      </c>
      <c r="S234">
        <v>12452</v>
      </c>
      <c r="T234">
        <v>12839</v>
      </c>
      <c r="U234">
        <v>12827</v>
      </c>
    </row>
    <row r="235" spans="3:21" x14ac:dyDescent="0.25">
      <c r="C235">
        <v>12652</v>
      </c>
      <c r="D235">
        <v>12883</v>
      </c>
      <c r="E235">
        <v>12663</v>
      </c>
      <c r="F235">
        <v>12749</v>
      </c>
      <c r="G235">
        <v>15424</v>
      </c>
      <c r="H235">
        <v>15395</v>
      </c>
      <c r="I235">
        <v>15370</v>
      </c>
      <c r="J235">
        <v>15406</v>
      </c>
      <c r="K235">
        <v>13727</v>
      </c>
      <c r="L235">
        <v>14002</v>
      </c>
      <c r="M235">
        <v>13998</v>
      </c>
      <c r="N235">
        <v>13907</v>
      </c>
      <c r="O235">
        <v>14877</v>
      </c>
      <c r="P235">
        <v>14646</v>
      </c>
      <c r="Q235">
        <v>14873</v>
      </c>
      <c r="R235">
        <v>14840</v>
      </c>
      <c r="S235">
        <v>12739</v>
      </c>
      <c r="T235">
        <v>13005</v>
      </c>
      <c r="U235">
        <v>13113</v>
      </c>
    </row>
    <row r="236" spans="3:21" x14ac:dyDescent="0.25">
      <c r="C236">
        <v>12957</v>
      </c>
      <c r="D236">
        <v>12788</v>
      </c>
      <c r="E236">
        <v>12866</v>
      </c>
      <c r="F236">
        <v>13046</v>
      </c>
      <c r="G236">
        <v>15765</v>
      </c>
      <c r="H236">
        <v>15717</v>
      </c>
      <c r="I236">
        <v>15750</v>
      </c>
      <c r="J236">
        <v>15790</v>
      </c>
      <c r="K236">
        <v>14569</v>
      </c>
      <c r="L236">
        <v>14211</v>
      </c>
      <c r="M236">
        <v>14633</v>
      </c>
      <c r="N236">
        <v>14429</v>
      </c>
      <c r="O236">
        <v>14570</v>
      </c>
      <c r="P236">
        <v>14426</v>
      </c>
      <c r="Q236">
        <v>14841</v>
      </c>
      <c r="R236">
        <v>14601</v>
      </c>
      <c r="S236">
        <v>12792</v>
      </c>
      <c r="T236">
        <v>12991</v>
      </c>
      <c r="U236">
        <v>13293</v>
      </c>
    </row>
    <row r="237" spans="3:21" x14ac:dyDescent="0.25">
      <c r="C237">
        <v>11747</v>
      </c>
      <c r="D237">
        <v>11939</v>
      </c>
      <c r="E237">
        <v>11793</v>
      </c>
      <c r="F237">
        <v>11934</v>
      </c>
      <c r="G237">
        <v>14796</v>
      </c>
      <c r="H237">
        <v>14861</v>
      </c>
      <c r="I237">
        <v>14835</v>
      </c>
      <c r="J237">
        <v>14836</v>
      </c>
      <c r="K237">
        <v>13454</v>
      </c>
      <c r="L237">
        <v>13523</v>
      </c>
      <c r="M237">
        <v>13292</v>
      </c>
      <c r="N237">
        <v>13505</v>
      </c>
      <c r="O237">
        <v>14250</v>
      </c>
      <c r="P237">
        <v>14211</v>
      </c>
      <c r="Q237">
        <v>14244</v>
      </c>
      <c r="R237">
        <v>14018</v>
      </c>
      <c r="S237">
        <v>11817</v>
      </c>
      <c r="T237">
        <v>12106</v>
      </c>
      <c r="U237">
        <v>12111</v>
      </c>
    </row>
    <row r="238" spans="3:21" x14ac:dyDescent="0.25">
      <c r="C238">
        <v>12720</v>
      </c>
      <c r="D238">
        <v>12826</v>
      </c>
      <c r="E238">
        <v>12633</v>
      </c>
      <c r="F238">
        <v>12767</v>
      </c>
      <c r="G238">
        <v>15315</v>
      </c>
      <c r="H238">
        <v>15156</v>
      </c>
      <c r="I238">
        <v>15220</v>
      </c>
      <c r="J238">
        <v>15372</v>
      </c>
      <c r="K238">
        <v>14121</v>
      </c>
      <c r="L238">
        <v>14018</v>
      </c>
      <c r="M238">
        <v>13921</v>
      </c>
      <c r="N238">
        <v>13960</v>
      </c>
      <c r="O238">
        <v>14439</v>
      </c>
      <c r="P238">
        <v>14662</v>
      </c>
      <c r="Q238">
        <v>14511</v>
      </c>
      <c r="R238">
        <v>14550</v>
      </c>
      <c r="S238">
        <v>12729</v>
      </c>
      <c r="T238">
        <v>12903</v>
      </c>
      <c r="U238">
        <v>13151</v>
      </c>
    </row>
    <row r="239" spans="3:21" x14ac:dyDescent="0.25">
      <c r="C239">
        <v>12496</v>
      </c>
      <c r="D239">
        <v>12489</v>
      </c>
      <c r="E239">
        <v>12375</v>
      </c>
      <c r="F239">
        <v>12636</v>
      </c>
      <c r="G239">
        <v>15001</v>
      </c>
      <c r="H239">
        <v>14843</v>
      </c>
      <c r="I239">
        <v>14842</v>
      </c>
      <c r="J239">
        <v>15011</v>
      </c>
      <c r="K239">
        <v>13864</v>
      </c>
      <c r="L239">
        <v>13877</v>
      </c>
      <c r="M239">
        <v>13640</v>
      </c>
      <c r="N239">
        <v>13524</v>
      </c>
      <c r="O239">
        <v>13990</v>
      </c>
      <c r="P239">
        <v>14081</v>
      </c>
      <c r="Q239">
        <v>14002</v>
      </c>
      <c r="R239">
        <v>14221</v>
      </c>
      <c r="S239">
        <v>12380</v>
      </c>
      <c r="T239">
        <v>12644</v>
      </c>
      <c r="U239">
        <v>12796</v>
      </c>
    </row>
    <row r="240" spans="3:21" x14ac:dyDescent="0.25">
      <c r="C240">
        <v>12444</v>
      </c>
      <c r="D240">
        <v>12484</v>
      </c>
      <c r="E240">
        <v>12410</v>
      </c>
      <c r="F240">
        <v>12599</v>
      </c>
      <c r="G240">
        <v>15231</v>
      </c>
      <c r="H240">
        <v>15096</v>
      </c>
      <c r="I240">
        <v>15169</v>
      </c>
      <c r="J240">
        <v>15216</v>
      </c>
      <c r="K240">
        <v>13832</v>
      </c>
      <c r="L240">
        <v>13768</v>
      </c>
      <c r="M240">
        <v>13774</v>
      </c>
      <c r="N240">
        <v>13870</v>
      </c>
      <c r="O240">
        <v>14403</v>
      </c>
      <c r="P240">
        <v>14334</v>
      </c>
      <c r="Q240">
        <v>13990</v>
      </c>
      <c r="R240">
        <v>14004</v>
      </c>
      <c r="S240">
        <v>12408</v>
      </c>
      <c r="T240">
        <v>12390</v>
      </c>
      <c r="U240">
        <v>12705</v>
      </c>
    </row>
    <row r="241" spans="3:21" x14ac:dyDescent="0.25">
      <c r="C241">
        <v>12847</v>
      </c>
      <c r="D241">
        <v>12812</v>
      </c>
      <c r="E241">
        <v>12757</v>
      </c>
      <c r="F241">
        <v>12944</v>
      </c>
      <c r="G241">
        <v>15579</v>
      </c>
      <c r="H241">
        <v>15539</v>
      </c>
      <c r="I241">
        <v>15544</v>
      </c>
      <c r="J241">
        <v>15567</v>
      </c>
      <c r="K241">
        <v>14475</v>
      </c>
      <c r="L241">
        <v>14204</v>
      </c>
      <c r="M241">
        <v>14326</v>
      </c>
      <c r="N241">
        <v>14215</v>
      </c>
      <c r="O241">
        <v>14731</v>
      </c>
      <c r="P241">
        <v>14722</v>
      </c>
      <c r="Q241">
        <v>14675</v>
      </c>
      <c r="R241">
        <v>14624</v>
      </c>
      <c r="S241">
        <v>12767</v>
      </c>
      <c r="T241">
        <v>13053</v>
      </c>
      <c r="U241">
        <v>13313</v>
      </c>
    </row>
    <row r="242" spans="3:21" x14ac:dyDescent="0.25">
      <c r="C242">
        <v>12808</v>
      </c>
      <c r="D242">
        <v>12946</v>
      </c>
      <c r="E242">
        <v>12667</v>
      </c>
      <c r="F242">
        <v>12896</v>
      </c>
      <c r="G242">
        <v>15026</v>
      </c>
      <c r="H242">
        <v>15022</v>
      </c>
      <c r="I242">
        <v>15022</v>
      </c>
      <c r="J242">
        <v>15076</v>
      </c>
      <c r="K242">
        <v>14197</v>
      </c>
      <c r="L242">
        <v>14507</v>
      </c>
      <c r="M242">
        <v>14203</v>
      </c>
      <c r="N242">
        <v>14226</v>
      </c>
      <c r="O242">
        <v>14699</v>
      </c>
      <c r="P242">
        <v>14469</v>
      </c>
      <c r="Q242">
        <v>14824</v>
      </c>
      <c r="R242">
        <v>14853</v>
      </c>
      <c r="S242">
        <v>12808</v>
      </c>
      <c r="T242">
        <v>13367</v>
      </c>
      <c r="U242">
        <v>13311</v>
      </c>
    </row>
    <row r="243" spans="3:21" x14ac:dyDescent="0.25">
      <c r="C243">
        <v>12523</v>
      </c>
      <c r="D243">
        <v>12515</v>
      </c>
      <c r="E243">
        <v>12519</v>
      </c>
      <c r="F243">
        <v>12625</v>
      </c>
      <c r="G243">
        <v>15175</v>
      </c>
      <c r="H243">
        <v>15101</v>
      </c>
      <c r="I243">
        <v>15098</v>
      </c>
      <c r="J243">
        <v>15166</v>
      </c>
      <c r="K243">
        <v>13988</v>
      </c>
      <c r="L243">
        <v>13959</v>
      </c>
      <c r="M243">
        <v>14017</v>
      </c>
      <c r="N243">
        <v>13991</v>
      </c>
      <c r="O243">
        <v>14542</v>
      </c>
      <c r="P243">
        <v>14547</v>
      </c>
      <c r="Q243">
        <v>14589</v>
      </c>
      <c r="R243">
        <v>14802</v>
      </c>
      <c r="S243">
        <v>12380</v>
      </c>
      <c r="T243">
        <v>12731</v>
      </c>
      <c r="U243">
        <v>12815</v>
      </c>
    </row>
    <row r="244" spans="3:21" x14ac:dyDescent="0.25">
      <c r="C244">
        <v>12246</v>
      </c>
      <c r="D244">
        <v>12194</v>
      </c>
      <c r="E244">
        <v>12183</v>
      </c>
      <c r="F244">
        <v>12417</v>
      </c>
      <c r="G244">
        <v>15078</v>
      </c>
      <c r="H244">
        <v>14917</v>
      </c>
      <c r="I244">
        <v>14971</v>
      </c>
      <c r="J244">
        <v>15068</v>
      </c>
      <c r="K244">
        <v>13329</v>
      </c>
      <c r="L244">
        <v>13563</v>
      </c>
      <c r="M244">
        <v>13630</v>
      </c>
      <c r="N244">
        <v>13713</v>
      </c>
      <c r="O244">
        <v>14013</v>
      </c>
      <c r="P244">
        <v>13839</v>
      </c>
      <c r="Q244">
        <v>14226</v>
      </c>
      <c r="R244">
        <v>14338</v>
      </c>
      <c r="S244">
        <v>12063</v>
      </c>
      <c r="T244">
        <v>12507</v>
      </c>
      <c r="U244">
        <v>12638</v>
      </c>
    </row>
    <row r="245" spans="3:21" x14ac:dyDescent="0.25">
      <c r="C245">
        <v>12882</v>
      </c>
      <c r="D245">
        <v>12964</v>
      </c>
      <c r="E245">
        <v>12932</v>
      </c>
      <c r="F245">
        <v>12980</v>
      </c>
      <c r="G245">
        <v>15349</v>
      </c>
      <c r="H245">
        <v>15131</v>
      </c>
      <c r="I245">
        <v>15116</v>
      </c>
      <c r="J245">
        <v>15309</v>
      </c>
      <c r="K245">
        <v>14022</v>
      </c>
      <c r="L245">
        <v>14604</v>
      </c>
      <c r="M245">
        <v>14341</v>
      </c>
      <c r="N245">
        <v>14345</v>
      </c>
      <c r="O245">
        <v>14519</v>
      </c>
      <c r="P245">
        <v>14426</v>
      </c>
      <c r="Q245">
        <v>14302</v>
      </c>
      <c r="R245">
        <v>14318</v>
      </c>
      <c r="S245">
        <v>12873</v>
      </c>
      <c r="T245">
        <v>13100</v>
      </c>
      <c r="U245">
        <v>13134</v>
      </c>
    </row>
    <row r="246" spans="3:21" x14ac:dyDescent="0.25">
      <c r="C246">
        <v>12941</v>
      </c>
      <c r="D246">
        <v>12969</v>
      </c>
      <c r="E246">
        <v>12886</v>
      </c>
      <c r="F246">
        <v>12962</v>
      </c>
      <c r="G246">
        <v>15836</v>
      </c>
      <c r="H246">
        <v>15663</v>
      </c>
      <c r="I246">
        <v>15684</v>
      </c>
      <c r="J246">
        <v>15855</v>
      </c>
      <c r="K246">
        <v>14090</v>
      </c>
      <c r="L246">
        <v>14234</v>
      </c>
      <c r="M246">
        <v>14014</v>
      </c>
      <c r="N246">
        <v>13941</v>
      </c>
      <c r="O246">
        <v>14641</v>
      </c>
      <c r="P246">
        <v>14685</v>
      </c>
      <c r="Q246">
        <v>14641</v>
      </c>
      <c r="R246">
        <v>14596</v>
      </c>
      <c r="S246">
        <v>13003</v>
      </c>
      <c r="T246">
        <v>13285</v>
      </c>
      <c r="U246">
        <v>13550</v>
      </c>
    </row>
    <row r="247" spans="3:21" x14ac:dyDescent="0.25">
      <c r="C247">
        <v>12415</v>
      </c>
      <c r="D247">
        <v>12538</v>
      </c>
      <c r="E247">
        <v>12339</v>
      </c>
      <c r="F247">
        <v>12393</v>
      </c>
      <c r="G247">
        <v>15124</v>
      </c>
      <c r="H247">
        <v>15117</v>
      </c>
      <c r="I247">
        <v>15106</v>
      </c>
      <c r="J247">
        <v>15104</v>
      </c>
      <c r="K247">
        <v>13670</v>
      </c>
      <c r="L247">
        <v>13654</v>
      </c>
      <c r="M247">
        <v>13803</v>
      </c>
      <c r="N247">
        <v>13812</v>
      </c>
      <c r="O247">
        <v>14508</v>
      </c>
      <c r="P247">
        <v>14354</v>
      </c>
      <c r="Q247">
        <v>14399</v>
      </c>
      <c r="R247">
        <v>14323</v>
      </c>
      <c r="S247">
        <v>12344</v>
      </c>
      <c r="T247">
        <v>12675</v>
      </c>
      <c r="U247">
        <v>12880</v>
      </c>
    </row>
    <row r="248" spans="3:21" x14ac:dyDescent="0.25">
      <c r="C248">
        <v>12854</v>
      </c>
      <c r="D248">
        <v>12999</v>
      </c>
      <c r="E248">
        <v>12792</v>
      </c>
      <c r="F248">
        <v>13038</v>
      </c>
      <c r="G248">
        <v>15164</v>
      </c>
      <c r="H248">
        <v>15182</v>
      </c>
      <c r="I248">
        <v>15185</v>
      </c>
      <c r="J248">
        <v>15157</v>
      </c>
      <c r="K248">
        <v>14201</v>
      </c>
      <c r="L248">
        <v>14297</v>
      </c>
      <c r="M248">
        <v>14183</v>
      </c>
      <c r="N248">
        <v>14211</v>
      </c>
      <c r="O248">
        <v>14939</v>
      </c>
      <c r="P248">
        <v>14935</v>
      </c>
      <c r="Q248">
        <v>14753</v>
      </c>
      <c r="R248">
        <v>14945</v>
      </c>
      <c r="S248">
        <v>12840</v>
      </c>
      <c r="T248">
        <v>13167</v>
      </c>
      <c r="U248">
        <v>13014</v>
      </c>
    </row>
    <row r="249" spans="3:21" x14ac:dyDescent="0.25">
      <c r="C249">
        <v>12122</v>
      </c>
      <c r="D249">
        <v>12096</v>
      </c>
      <c r="E249">
        <v>12005</v>
      </c>
      <c r="F249">
        <v>12215</v>
      </c>
      <c r="G249">
        <v>14782</v>
      </c>
      <c r="H249">
        <v>14736</v>
      </c>
      <c r="I249">
        <v>14783</v>
      </c>
      <c r="J249">
        <v>14820</v>
      </c>
      <c r="K249">
        <v>13659</v>
      </c>
      <c r="L249">
        <v>13585</v>
      </c>
      <c r="M249">
        <v>13292</v>
      </c>
      <c r="N249">
        <v>13427</v>
      </c>
      <c r="O249">
        <v>14168</v>
      </c>
      <c r="P249">
        <v>13918</v>
      </c>
      <c r="Q249">
        <v>14191</v>
      </c>
      <c r="R249">
        <v>13966</v>
      </c>
      <c r="S249">
        <v>11922</v>
      </c>
      <c r="T249">
        <v>12253</v>
      </c>
      <c r="U249">
        <v>12535</v>
      </c>
    </row>
    <row r="250" spans="3:21" x14ac:dyDescent="0.25">
      <c r="C250">
        <v>13065</v>
      </c>
      <c r="D250">
        <v>13062</v>
      </c>
      <c r="E250">
        <v>13067</v>
      </c>
      <c r="F250">
        <v>13041</v>
      </c>
      <c r="G250">
        <v>15667</v>
      </c>
      <c r="H250">
        <v>15643</v>
      </c>
      <c r="I250">
        <v>15701</v>
      </c>
      <c r="J250">
        <v>15675</v>
      </c>
      <c r="K250">
        <v>14574</v>
      </c>
      <c r="L250">
        <v>14384</v>
      </c>
      <c r="M250">
        <v>14361</v>
      </c>
      <c r="N250">
        <v>14288</v>
      </c>
      <c r="O250">
        <v>14143</v>
      </c>
      <c r="P250">
        <v>14334</v>
      </c>
      <c r="Q250">
        <v>14484</v>
      </c>
      <c r="R250">
        <v>14390</v>
      </c>
      <c r="S250">
        <v>13001</v>
      </c>
      <c r="T250">
        <v>13382</v>
      </c>
      <c r="U250">
        <v>13552</v>
      </c>
    </row>
    <row r="251" spans="3:21" x14ac:dyDescent="0.25">
      <c r="C251">
        <v>12667</v>
      </c>
      <c r="D251">
        <v>12662</v>
      </c>
      <c r="E251">
        <v>12467</v>
      </c>
      <c r="F251">
        <v>12659</v>
      </c>
      <c r="G251">
        <v>15421</v>
      </c>
      <c r="H251">
        <v>15273</v>
      </c>
      <c r="I251">
        <v>15291</v>
      </c>
      <c r="J251">
        <v>15435</v>
      </c>
      <c r="K251">
        <v>14158</v>
      </c>
      <c r="L251">
        <v>14154</v>
      </c>
      <c r="M251">
        <v>14247</v>
      </c>
      <c r="N251">
        <v>14294</v>
      </c>
      <c r="O251">
        <v>14608</v>
      </c>
      <c r="P251">
        <v>14688</v>
      </c>
      <c r="Q251">
        <v>14612</v>
      </c>
      <c r="R251">
        <v>14728</v>
      </c>
      <c r="S251">
        <v>12495</v>
      </c>
      <c r="T251">
        <v>13005</v>
      </c>
      <c r="U251">
        <v>13053</v>
      </c>
    </row>
    <row r="252" spans="3:21" x14ac:dyDescent="0.25">
      <c r="C252">
        <v>12300</v>
      </c>
      <c r="D252">
        <v>12250</v>
      </c>
      <c r="E252">
        <v>12167</v>
      </c>
      <c r="F252">
        <v>12325</v>
      </c>
      <c r="G252">
        <v>15258</v>
      </c>
      <c r="H252">
        <v>15197</v>
      </c>
      <c r="I252">
        <v>15203</v>
      </c>
      <c r="J252">
        <v>15251</v>
      </c>
      <c r="K252">
        <v>13942</v>
      </c>
      <c r="L252">
        <v>13744</v>
      </c>
      <c r="M252">
        <v>13914</v>
      </c>
      <c r="N252">
        <v>14094</v>
      </c>
      <c r="O252">
        <v>14074</v>
      </c>
      <c r="P252">
        <v>14301</v>
      </c>
      <c r="Q252">
        <v>14404</v>
      </c>
      <c r="R252">
        <v>14420</v>
      </c>
      <c r="S252">
        <v>12161</v>
      </c>
      <c r="T252">
        <v>12571</v>
      </c>
      <c r="U252">
        <v>12864</v>
      </c>
    </row>
    <row r="253" spans="3:21" x14ac:dyDescent="0.25">
      <c r="C253">
        <v>12352</v>
      </c>
      <c r="D253">
        <v>12378</v>
      </c>
      <c r="E253">
        <v>12139</v>
      </c>
      <c r="F253">
        <v>12378</v>
      </c>
      <c r="G253">
        <v>14970</v>
      </c>
      <c r="H253">
        <v>14837</v>
      </c>
      <c r="I253">
        <v>14891</v>
      </c>
      <c r="J253">
        <v>15023</v>
      </c>
      <c r="K253">
        <v>13605</v>
      </c>
      <c r="L253">
        <v>13572</v>
      </c>
      <c r="M253">
        <v>14192</v>
      </c>
      <c r="N253">
        <v>14127</v>
      </c>
      <c r="O253">
        <v>13957</v>
      </c>
      <c r="P253">
        <v>14118</v>
      </c>
      <c r="Q253">
        <v>14193</v>
      </c>
      <c r="R253">
        <v>14021</v>
      </c>
      <c r="S253">
        <v>12303</v>
      </c>
      <c r="T253">
        <v>12655</v>
      </c>
      <c r="U253">
        <v>12728</v>
      </c>
    </row>
    <row r="254" spans="3:21" x14ac:dyDescent="0.25">
      <c r="C254">
        <v>12547</v>
      </c>
      <c r="D254">
        <v>12435</v>
      </c>
      <c r="E254">
        <v>12404</v>
      </c>
      <c r="F254">
        <v>12623</v>
      </c>
      <c r="G254">
        <v>15317</v>
      </c>
      <c r="H254">
        <v>15174</v>
      </c>
      <c r="I254">
        <v>15218</v>
      </c>
      <c r="J254">
        <v>15353</v>
      </c>
      <c r="K254">
        <v>13879</v>
      </c>
      <c r="L254">
        <v>14229</v>
      </c>
      <c r="M254">
        <v>14265</v>
      </c>
      <c r="N254">
        <v>14157</v>
      </c>
      <c r="O254">
        <v>14616</v>
      </c>
      <c r="P254">
        <v>14553</v>
      </c>
      <c r="Q254">
        <v>14107</v>
      </c>
      <c r="R254">
        <v>14283</v>
      </c>
      <c r="S254">
        <v>12394</v>
      </c>
      <c r="T254">
        <v>12696</v>
      </c>
      <c r="U254">
        <v>13117</v>
      </c>
    </row>
    <row r="255" spans="3:21" x14ac:dyDescent="0.25">
      <c r="C255">
        <v>12428</v>
      </c>
      <c r="D255">
        <v>12487</v>
      </c>
      <c r="E255">
        <v>12414</v>
      </c>
      <c r="F255">
        <v>12608</v>
      </c>
      <c r="G255">
        <v>14763</v>
      </c>
      <c r="H255">
        <v>14690</v>
      </c>
      <c r="I255">
        <v>14744</v>
      </c>
      <c r="J255">
        <v>14812</v>
      </c>
      <c r="K255">
        <v>13814</v>
      </c>
      <c r="L255">
        <v>13591</v>
      </c>
      <c r="M255">
        <v>13735</v>
      </c>
      <c r="N255">
        <v>13631</v>
      </c>
      <c r="O255">
        <v>14231</v>
      </c>
      <c r="P255">
        <v>14178</v>
      </c>
      <c r="Q255">
        <v>14228</v>
      </c>
      <c r="R255">
        <v>14235</v>
      </c>
      <c r="S255">
        <v>12295</v>
      </c>
      <c r="T255">
        <v>12673</v>
      </c>
      <c r="U255">
        <v>12558</v>
      </c>
    </row>
    <row r="256" spans="3:21" x14ac:dyDescent="0.25">
      <c r="C256">
        <v>12757</v>
      </c>
      <c r="D256">
        <v>12807</v>
      </c>
      <c r="E256">
        <v>12598</v>
      </c>
      <c r="F256">
        <v>12686</v>
      </c>
      <c r="G256">
        <v>15575</v>
      </c>
      <c r="H256">
        <v>15544</v>
      </c>
      <c r="I256">
        <v>15556</v>
      </c>
      <c r="J256">
        <v>15580</v>
      </c>
      <c r="K256">
        <v>14387</v>
      </c>
      <c r="L256">
        <v>14395</v>
      </c>
      <c r="M256">
        <v>14663</v>
      </c>
      <c r="N256">
        <v>14694</v>
      </c>
      <c r="O256">
        <v>14706</v>
      </c>
      <c r="P256">
        <v>14610</v>
      </c>
      <c r="Q256">
        <v>14542</v>
      </c>
      <c r="R256">
        <v>14504</v>
      </c>
      <c r="S256">
        <v>12728</v>
      </c>
      <c r="T256">
        <v>12870</v>
      </c>
      <c r="U256">
        <v>13040</v>
      </c>
    </row>
    <row r="257" spans="3:21" x14ac:dyDescent="0.25">
      <c r="C257">
        <v>12730</v>
      </c>
      <c r="D257">
        <v>12667</v>
      </c>
      <c r="E257">
        <v>12602</v>
      </c>
      <c r="F257">
        <v>12531</v>
      </c>
      <c r="G257">
        <v>16024</v>
      </c>
      <c r="H257">
        <v>16043</v>
      </c>
      <c r="I257">
        <v>16083</v>
      </c>
      <c r="J257">
        <v>16052</v>
      </c>
      <c r="K257">
        <v>14445</v>
      </c>
      <c r="L257">
        <v>14418</v>
      </c>
      <c r="M257">
        <v>14216</v>
      </c>
      <c r="N257">
        <v>14107</v>
      </c>
      <c r="O257">
        <v>14659</v>
      </c>
      <c r="P257">
        <v>14699</v>
      </c>
      <c r="Q257">
        <v>14767</v>
      </c>
      <c r="R257">
        <v>14756</v>
      </c>
      <c r="S257">
        <v>12597</v>
      </c>
      <c r="T257">
        <v>12893</v>
      </c>
      <c r="U257">
        <v>13207</v>
      </c>
    </row>
    <row r="258" spans="3:21" x14ac:dyDescent="0.25">
      <c r="C258">
        <v>12664</v>
      </c>
      <c r="D258">
        <v>12702</v>
      </c>
      <c r="E258">
        <v>12607</v>
      </c>
      <c r="F258">
        <v>12799</v>
      </c>
      <c r="G258">
        <v>15420</v>
      </c>
      <c r="H258">
        <v>15303</v>
      </c>
      <c r="I258">
        <v>15318</v>
      </c>
      <c r="J258">
        <v>15427</v>
      </c>
      <c r="K258">
        <v>14212</v>
      </c>
      <c r="L258">
        <v>14220</v>
      </c>
      <c r="M258">
        <v>14033</v>
      </c>
      <c r="N258">
        <v>14062</v>
      </c>
      <c r="O258">
        <v>14820</v>
      </c>
      <c r="P258">
        <v>14666</v>
      </c>
      <c r="Q258">
        <v>14747</v>
      </c>
      <c r="R258">
        <v>14461</v>
      </c>
      <c r="S258">
        <v>12538</v>
      </c>
      <c r="T258">
        <v>13072</v>
      </c>
      <c r="U258">
        <v>13173</v>
      </c>
    </row>
    <row r="259" spans="3:21" x14ac:dyDescent="0.25">
      <c r="C259">
        <v>12755</v>
      </c>
      <c r="D259">
        <v>12587</v>
      </c>
      <c r="E259">
        <v>12646</v>
      </c>
      <c r="F259">
        <v>12808</v>
      </c>
      <c r="G259">
        <v>15416</v>
      </c>
      <c r="H259">
        <v>15406</v>
      </c>
      <c r="I259">
        <v>15423</v>
      </c>
      <c r="J259">
        <v>15444</v>
      </c>
      <c r="K259">
        <v>14160</v>
      </c>
      <c r="L259">
        <v>14471</v>
      </c>
      <c r="M259">
        <v>13858</v>
      </c>
      <c r="N259">
        <v>13862</v>
      </c>
      <c r="O259">
        <v>14656</v>
      </c>
      <c r="P259">
        <v>14645</v>
      </c>
      <c r="Q259">
        <v>14638</v>
      </c>
      <c r="R259">
        <v>14672</v>
      </c>
      <c r="S259">
        <v>12474</v>
      </c>
      <c r="T259">
        <v>12740</v>
      </c>
      <c r="U259">
        <v>13003</v>
      </c>
    </row>
    <row r="260" spans="3:21" x14ac:dyDescent="0.25">
      <c r="C260">
        <v>13149</v>
      </c>
      <c r="D260">
        <v>13209</v>
      </c>
      <c r="E260">
        <v>12908</v>
      </c>
      <c r="F260">
        <v>13133</v>
      </c>
      <c r="G260">
        <v>15330</v>
      </c>
      <c r="H260">
        <v>15399</v>
      </c>
      <c r="I260">
        <v>15434</v>
      </c>
      <c r="J260">
        <v>15361</v>
      </c>
      <c r="K260">
        <v>14001</v>
      </c>
      <c r="L260">
        <v>14156</v>
      </c>
      <c r="M260">
        <v>14280</v>
      </c>
      <c r="N260">
        <v>14168</v>
      </c>
      <c r="O260">
        <v>14301</v>
      </c>
      <c r="P260">
        <v>14356</v>
      </c>
      <c r="Q260">
        <v>14380</v>
      </c>
      <c r="R260">
        <v>14455</v>
      </c>
      <c r="S260">
        <v>13152</v>
      </c>
      <c r="T260">
        <v>13261</v>
      </c>
      <c r="U260">
        <v>13458</v>
      </c>
    </row>
    <row r="261" spans="3:21" x14ac:dyDescent="0.25">
      <c r="C261">
        <v>12511</v>
      </c>
      <c r="D261">
        <v>12572</v>
      </c>
      <c r="E261">
        <v>12431</v>
      </c>
      <c r="F261">
        <v>12615</v>
      </c>
      <c r="G261">
        <v>14976</v>
      </c>
      <c r="H261">
        <v>15015</v>
      </c>
      <c r="I261">
        <v>15032</v>
      </c>
      <c r="J261">
        <v>14969</v>
      </c>
      <c r="K261">
        <v>13902</v>
      </c>
      <c r="L261">
        <v>14233</v>
      </c>
      <c r="M261">
        <v>14059</v>
      </c>
      <c r="N261">
        <v>14119</v>
      </c>
      <c r="O261">
        <v>14440</v>
      </c>
      <c r="P261">
        <v>13977</v>
      </c>
      <c r="Q261">
        <v>14089</v>
      </c>
      <c r="R261">
        <v>14261</v>
      </c>
      <c r="S261">
        <v>12395</v>
      </c>
      <c r="T261">
        <v>12565</v>
      </c>
      <c r="U261">
        <v>12745</v>
      </c>
    </row>
    <row r="262" spans="3:21" x14ac:dyDescent="0.25">
      <c r="C262">
        <v>12669</v>
      </c>
      <c r="D262">
        <v>12766</v>
      </c>
      <c r="E262">
        <v>12458</v>
      </c>
      <c r="F262">
        <v>12733</v>
      </c>
      <c r="G262">
        <v>15396</v>
      </c>
      <c r="H262">
        <v>15209</v>
      </c>
      <c r="I262">
        <v>15222</v>
      </c>
      <c r="J262">
        <v>15397</v>
      </c>
      <c r="K262">
        <v>14013</v>
      </c>
      <c r="L262">
        <v>14157</v>
      </c>
      <c r="M262">
        <v>14136</v>
      </c>
      <c r="N262">
        <v>14184</v>
      </c>
      <c r="O262">
        <v>14213</v>
      </c>
      <c r="P262">
        <v>14342</v>
      </c>
      <c r="Q262">
        <v>14456</v>
      </c>
      <c r="R262">
        <v>14337</v>
      </c>
      <c r="S262">
        <v>12535</v>
      </c>
      <c r="T262">
        <v>12832</v>
      </c>
      <c r="U262">
        <v>13063</v>
      </c>
    </row>
    <row r="263" spans="3:21" x14ac:dyDescent="0.25">
      <c r="C263">
        <v>12281</v>
      </c>
      <c r="D263">
        <v>12298</v>
      </c>
      <c r="E263">
        <v>12184</v>
      </c>
      <c r="F263">
        <v>12296</v>
      </c>
      <c r="G263">
        <v>14743</v>
      </c>
      <c r="H263">
        <v>14654</v>
      </c>
      <c r="I263">
        <v>14716</v>
      </c>
      <c r="J263">
        <v>14789</v>
      </c>
      <c r="K263">
        <v>13188</v>
      </c>
      <c r="L263">
        <v>13208</v>
      </c>
      <c r="M263">
        <v>13191</v>
      </c>
      <c r="N263">
        <v>13186</v>
      </c>
      <c r="O263">
        <v>13933</v>
      </c>
      <c r="P263">
        <v>14160</v>
      </c>
      <c r="Q263">
        <v>14087</v>
      </c>
      <c r="R263">
        <v>14138</v>
      </c>
      <c r="S263">
        <v>12121</v>
      </c>
      <c r="T263">
        <v>12247</v>
      </c>
      <c r="U263">
        <v>12381</v>
      </c>
    </row>
    <row r="264" spans="3:21" x14ac:dyDescent="0.25">
      <c r="C264">
        <v>12651</v>
      </c>
      <c r="D264">
        <v>12755</v>
      </c>
      <c r="E264">
        <v>12510</v>
      </c>
      <c r="F264">
        <v>12697</v>
      </c>
      <c r="G264">
        <v>15329</v>
      </c>
      <c r="H264">
        <v>15206</v>
      </c>
      <c r="I264">
        <v>15217</v>
      </c>
      <c r="J264">
        <v>15331</v>
      </c>
      <c r="K264">
        <v>14149</v>
      </c>
      <c r="L264">
        <v>14023</v>
      </c>
      <c r="M264">
        <v>14271</v>
      </c>
      <c r="N264">
        <v>14204</v>
      </c>
      <c r="O264">
        <v>14476</v>
      </c>
      <c r="P264">
        <v>14564</v>
      </c>
      <c r="Q264">
        <v>14705</v>
      </c>
      <c r="R264">
        <v>14696</v>
      </c>
      <c r="S264">
        <v>12705</v>
      </c>
      <c r="T264">
        <v>12823</v>
      </c>
      <c r="U264">
        <v>13162</v>
      </c>
    </row>
    <row r="265" spans="3:21" x14ac:dyDescent="0.25">
      <c r="C265">
        <v>12200</v>
      </c>
      <c r="D265">
        <v>12285</v>
      </c>
      <c r="E265">
        <v>12518</v>
      </c>
      <c r="F265">
        <v>12797</v>
      </c>
      <c r="G265">
        <v>15232</v>
      </c>
      <c r="H265">
        <v>15057</v>
      </c>
      <c r="I265">
        <v>15105</v>
      </c>
      <c r="J265">
        <v>15275</v>
      </c>
      <c r="K265">
        <v>13769</v>
      </c>
      <c r="L265">
        <v>13916</v>
      </c>
      <c r="M265">
        <v>13855</v>
      </c>
      <c r="N265">
        <v>13874</v>
      </c>
      <c r="O265">
        <v>14411</v>
      </c>
      <c r="P265">
        <v>14120</v>
      </c>
      <c r="Q265">
        <v>13828</v>
      </c>
      <c r="R265">
        <v>13981</v>
      </c>
      <c r="S265">
        <v>12210</v>
      </c>
      <c r="T265">
        <v>12663</v>
      </c>
      <c r="U265">
        <v>12881</v>
      </c>
    </row>
    <row r="266" spans="3:21" x14ac:dyDescent="0.25">
      <c r="C266">
        <v>13348</v>
      </c>
      <c r="D266">
        <v>13381</v>
      </c>
      <c r="E266">
        <v>13227</v>
      </c>
      <c r="F266">
        <v>13405</v>
      </c>
      <c r="G266">
        <v>15933</v>
      </c>
      <c r="H266">
        <v>15814</v>
      </c>
      <c r="I266">
        <v>15795</v>
      </c>
      <c r="J266">
        <v>15918</v>
      </c>
      <c r="K266">
        <v>14230</v>
      </c>
      <c r="L266">
        <v>14444</v>
      </c>
      <c r="M266">
        <v>14488</v>
      </c>
      <c r="N266">
        <v>14395</v>
      </c>
      <c r="O266">
        <v>14818</v>
      </c>
      <c r="P266">
        <v>15132</v>
      </c>
      <c r="Q266">
        <v>15060</v>
      </c>
      <c r="R266">
        <v>14826</v>
      </c>
      <c r="S266">
        <v>13283</v>
      </c>
      <c r="T266">
        <v>13395</v>
      </c>
      <c r="U266">
        <v>13569</v>
      </c>
    </row>
    <row r="267" spans="3:21" x14ac:dyDescent="0.25">
      <c r="C267">
        <v>12732</v>
      </c>
      <c r="D267">
        <v>12715</v>
      </c>
      <c r="E267">
        <v>12761</v>
      </c>
      <c r="F267">
        <v>12780</v>
      </c>
      <c r="G267">
        <v>15571</v>
      </c>
      <c r="H267">
        <v>15504</v>
      </c>
      <c r="I267">
        <v>15489</v>
      </c>
      <c r="J267">
        <v>15617</v>
      </c>
      <c r="K267">
        <v>14359</v>
      </c>
      <c r="L267">
        <v>13841</v>
      </c>
      <c r="M267">
        <v>14301</v>
      </c>
      <c r="N267">
        <v>14096</v>
      </c>
      <c r="O267">
        <v>14515</v>
      </c>
      <c r="P267">
        <v>14655</v>
      </c>
      <c r="Q267">
        <v>14396</v>
      </c>
      <c r="R267">
        <v>14456</v>
      </c>
      <c r="S267">
        <v>12551</v>
      </c>
      <c r="T267">
        <v>12924</v>
      </c>
      <c r="U267">
        <v>13174</v>
      </c>
    </row>
    <row r="268" spans="3:21" x14ac:dyDescent="0.25">
      <c r="C268">
        <v>12912</v>
      </c>
      <c r="D268">
        <v>12707</v>
      </c>
      <c r="E268">
        <v>12645</v>
      </c>
      <c r="F268">
        <v>12845</v>
      </c>
      <c r="G268">
        <v>15259</v>
      </c>
      <c r="H268">
        <v>15146</v>
      </c>
      <c r="I268">
        <v>15196</v>
      </c>
      <c r="J268">
        <v>15270</v>
      </c>
      <c r="K268">
        <v>13659</v>
      </c>
      <c r="L268">
        <v>14130</v>
      </c>
      <c r="M268">
        <v>14196</v>
      </c>
      <c r="N268">
        <v>14203</v>
      </c>
      <c r="O268">
        <v>14743</v>
      </c>
      <c r="P268">
        <v>14817</v>
      </c>
      <c r="Q268">
        <v>14708</v>
      </c>
      <c r="R268">
        <v>14400</v>
      </c>
      <c r="S268">
        <v>12640</v>
      </c>
      <c r="T268">
        <v>12940</v>
      </c>
      <c r="U268">
        <v>13205</v>
      </c>
    </row>
    <row r="269" spans="3:21" x14ac:dyDescent="0.25">
      <c r="C269">
        <v>12225</v>
      </c>
      <c r="D269">
        <v>12235</v>
      </c>
      <c r="E269">
        <v>12253</v>
      </c>
      <c r="F269">
        <v>12403</v>
      </c>
      <c r="G269">
        <v>14831</v>
      </c>
      <c r="H269">
        <v>14542</v>
      </c>
      <c r="I269">
        <v>14570</v>
      </c>
      <c r="J269">
        <v>14842</v>
      </c>
      <c r="K269">
        <v>13951</v>
      </c>
      <c r="L269">
        <v>13849</v>
      </c>
      <c r="M269">
        <v>13968</v>
      </c>
      <c r="N269">
        <v>13877</v>
      </c>
      <c r="O269">
        <v>14346</v>
      </c>
      <c r="P269">
        <v>14265</v>
      </c>
      <c r="Q269">
        <v>14410</v>
      </c>
      <c r="R269">
        <v>14579</v>
      </c>
      <c r="S269">
        <v>12272</v>
      </c>
      <c r="T269">
        <v>12588</v>
      </c>
      <c r="U269">
        <v>12577</v>
      </c>
    </row>
    <row r="270" spans="3:21" x14ac:dyDescent="0.25">
      <c r="C270">
        <v>11933</v>
      </c>
      <c r="D270">
        <v>12157</v>
      </c>
      <c r="E270">
        <v>11848</v>
      </c>
      <c r="F270">
        <v>12039</v>
      </c>
      <c r="G270">
        <v>14807</v>
      </c>
      <c r="H270">
        <v>14727</v>
      </c>
      <c r="I270">
        <v>14760</v>
      </c>
      <c r="J270">
        <v>14842</v>
      </c>
      <c r="K270">
        <v>13513</v>
      </c>
      <c r="L270">
        <v>13146</v>
      </c>
      <c r="M270">
        <v>13094</v>
      </c>
      <c r="N270">
        <v>13210</v>
      </c>
      <c r="O270">
        <v>13893</v>
      </c>
      <c r="P270">
        <v>14154</v>
      </c>
      <c r="Q270">
        <v>14495</v>
      </c>
      <c r="R270">
        <v>14305</v>
      </c>
      <c r="S270">
        <v>12029</v>
      </c>
      <c r="T270">
        <v>12336</v>
      </c>
      <c r="U270">
        <v>12386</v>
      </c>
    </row>
    <row r="271" spans="3:21" x14ac:dyDescent="0.25">
      <c r="C271">
        <v>12159</v>
      </c>
      <c r="D271">
        <v>12207</v>
      </c>
      <c r="E271">
        <v>12088</v>
      </c>
      <c r="F271">
        <v>12229</v>
      </c>
      <c r="G271">
        <v>14976</v>
      </c>
      <c r="H271">
        <v>14821</v>
      </c>
      <c r="I271">
        <v>14867</v>
      </c>
      <c r="J271">
        <v>15006</v>
      </c>
      <c r="K271">
        <v>13609</v>
      </c>
      <c r="L271">
        <v>13881</v>
      </c>
      <c r="M271">
        <v>14066</v>
      </c>
      <c r="N271">
        <v>13941</v>
      </c>
      <c r="O271">
        <v>14001</v>
      </c>
      <c r="P271">
        <v>14147</v>
      </c>
      <c r="Q271">
        <v>14341</v>
      </c>
      <c r="R271">
        <v>14282</v>
      </c>
      <c r="S271">
        <v>12110</v>
      </c>
      <c r="T271">
        <v>12501</v>
      </c>
      <c r="U271">
        <v>12548</v>
      </c>
    </row>
    <row r="272" spans="3:21" x14ac:dyDescent="0.25">
      <c r="C272">
        <v>12571</v>
      </c>
      <c r="D272">
        <v>12637</v>
      </c>
      <c r="E272">
        <v>12668</v>
      </c>
      <c r="F272">
        <v>12756</v>
      </c>
      <c r="G272">
        <v>15371</v>
      </c>
      <c r="H272">
        <v>15353</v>
      </c>
      <c r="I272">
        <v>15353</v>
      </c>
      <c r="J272">
        <v>15375</v>
      </c>
      <c r="K272">
        <v>14439</v>
      </c>
      <c r="L272">
        <v>14310</v>
      </c>
      <c r="M272">
        <v>14080</v>
      </c>
      <c r="N272">
        <v>13971</v>
      </c>
      <c r="O272">
        <v>14893</v>
      </c>
      <c r="P272">
        <v>14606</v>
      </c>
      <c r="Q272">
        <v>14658</v>
      </c>
      <c r="R272">
        <v>14640</v>
      </c>
      <c r="S272">
        <v>12530</v>
      </c>
      <c r="T272">
        <v>12851</v>
      </c>
      <c r="U272">
        <v>13103</v>
      </c>
    </row>
    <row r="273" spans="2:21" x14ac:dyDescent="0.25">
      <c r="C273">
        <v>11937</v>
      </c>
      <c r="D273">
        <v>12093</v>
      </c>
      <c r="E273">
        <v>11856</v>
      </c>
      <c r="F273">
        <v>12199</v>
      </c>
      <c r="G273">
        <v>15063</v>
      </c>
      <c r="H273">
        <v>14909</v>
      </c>
      <c r="I273">
        <v>14898</v>
      </c>
      <c r="J273">
        <v>15044</v>
      </c>
      <c r="K273">
        <v>13471</v>
      </c>
      <c r="L273">
        <v>13193</v>
      </c>
      <c r="M273">
        <v>13581</v>
      </c>
      <c r="N273">
        <v>13659</v>
      </c>
      <c r="O273">
        <v>14262</v>
      </c>
      <c r="P273">
        <v>14008</v>
      </c>
      <c r="Q273">
        <v>13956</v>
      </c>
      <c r="R273">
        <v>13978</v>
      </c>
      <c r="S273">
        <v>11965</v>
      </c>
      <c r="T273">
        <v>12503</v>
      </c>
      <c r="U273">
        <v>12455</v>
      </c>
    </row>
    <row r="274" spans="2:21" x14ac:dyDescent="0.25">
      <c r="C274">
        <v>12603</v>
      </c>
      <c r="D274">
        <v>12563</v>
      </c>
      <c r="E274">
        <v>12486</v>
      </c>
      <c r="F274">
        <v>12625</v>
      </c>
      <c r="G274">
        <v>14930</v>
      </c>
      <c r="H274">
        <v>14943</v>
      </c>
      <c r="I274">
        <v>14951</v>
      </c>
      <c r="J274">
        <v>14941</v>
      </c>
      <c r="K274">
        <v>13821</v>
      </c>
      <c r="L274">
        <v>14026</v>
      </c>
      <c r="M274">
        <v>13875</v>
      </c>
      <c r="N274">
        <v>13993</v>
      </c>
      <c r="O274">
        <v>14282</v>
      </c>
      <c r="P274">
        <v>14145</v>
      </c>
      <c r="Q274">
        <v>14375</v>
      </c>
      <c r="R274">
        <v>14279</v>
      </c>
      <c r="S274">
        <v>12403</v>
      </c>
      <c r="T274">
        <v>12937</v>
      </c>
      <c r="U274">
        <v>12899</v>
      </c>
    </row>
    <row r="275" spans="2:21" x14ac:dyDescent="0.25">
      <c r="C275">
        <v>12370</v>
      </c>
      <c r="D275">
        <v>12405</v>
      </c>
      <c r="E275">
        <v>12224</v>
      </c>
      <c r="F275">
        <v>12412</v>
      </c>
      <c r="G275">
        <v>14952</v>
      </c>
      <c r="H275">
        <v>14793</v>
      </c>
      <c r="I275">
        <v>14858</v>
      </c>
      <c r="J275">
        <v>14975</v>
      </c>
      <c r="K275">
        <v>13702</v>
      </c>
      <c r="L275">
        <v>13622</v>
      </c>
      <c r="M275">
        <v>13977</v>
      </c>
      <c r="N275">
        <v>14162</v>
      </c>
      <c r="O275">
        <v>14506</v>
      </c>
      <c r="P275">
        <v>14215</v>
      </c>
      <c r="Q275">
        <v>14170</v>
      </c>
      <c r="R275">
        <v>14280</v>
      </c>
      <c r="S275">
        <v>12258</v>
      </c>
      <c r="T275">
        <v>12565</v>
      </c>
      <c r="U275">
        <v>12689</v>
      </c>
    </row>
    <row r="276" spans="2:21" x14ac:dyDescent="0.25">
      <c r="C276">
        <v>12938</v>
      </c>
      <c r="D276">
        <v>12985</v>
      </c>
      <c r="E276">
        <v>13016</v>
      </c>
      <c r="F276">
        <v>13158</v>
      </c>
      <c r="G276">
        <v>15848</v>
      </c>
      <c r="H276">
        <v>15738</v>
      </c>
      <c r="I276">
        <v>15784</v>
      </c>
      <c r="J276">
        <v>15894</v>
      </c>
      <c r="K276">
        <v>14014</v>
      </c>
      <c r="L276">
        <v>13911</v>
      </c>
      <c r="M276">
        <v>14413</v>
      </c>
      <c r="N276">
        <v>14184</v>
      </c>
      <c r="O276">
        <v>14794</v>
      </c>
      <c r="P276">
        <v>14885</v>
      </c>
      <c r="Q276">
        <v>14675</v>
      </c>
      <c r="R276">
        <v>14540</v>
      </c>
      <c r="S276">
        <v>13036</v>
      </c>
      <c r="T276">
        <v>13322</v>
      </c>
      <c r="U276">
        <v>13546</v>
      </c>
    </row>
    <row r="277" spans="2:21" x14ac:dyDescent="0.25">
      <c r="C277">
        <v>12886</v>
      </c>
      <c r="D277">
        <v>12877</v>
      </c>
      <c r="E277">
        <v>12821</v>
      </c>
      <c r="F277">
        <v>12963</v>
      </c>
      <c r="G277">
        <v>15438</v>
      </c>
      <c r="H277">
        <v>15530</v>
      </c>
      <c r="I277">
        <v>15506</v>
      </c>
      <c r="J277">
        <v>15478</v>
      </c>
      <c r="K277">
        <v>14073</v>
      </c>
      <c r="L277">
        <v>14222</v>
      </c>
      <c r="M277">
        <v>14026</v>
      </c>
      <c r="N277">
        <v>14043</v>
      </c>
      <c r="O277">
        <v>14592</v>
      </c>
      <c r="P277">
        <v>14755</v>
      </c>
      <c r="Q277">
        <v>14510</v>
      </c>
      <c r="R277">
        <v>14426</v>
      </c>
      <c r="S277">
        <v>12635</v>
      </c>
      <c r="T277">
        <v>13203</v>
      </c>
      <c r="U277">
        <v>13272</v>
      </c>
    </row>
    <row r="280" spans="2:21" x14ac:dyDescent="0.25">
      <c r="B280" t="s">
        <v>1024</v>
      </c>
    </row>
    <row r="281" spans="2:21" x14ac:dyDescent="0.25">
      <c r="C281">
        <v>12282</v>
      </c>
      <c r="D281">
        <v>12172</v>
      </c>
      <c r="E281">
        <v>12134</v>
      </c>
      <c r="F281">
        <v>12305</v>
      </c>
      <c r="G281">
        <v>13439</v>
      </c>
      <c r="H281">
        <v>13217</v>
      </c>
      <c r="I281">
        <v>13468</v>
      </c>
      <c r="J281">
        <v>13179</v>
      </c>
      <c r="K281">
        <v>13029</v>
      </c>
      <c r="L281">
        <v>12923</v>
      </c>
      <c r="M281">
        <v>12718</v>
      </c>
      <c r="N281">
        <v>12846</v>
      </c>
      <c r="O281">
        <v>13933</v>
      </c>
      <c r="P281">
        <v>13710</v>
      </c>
      <c r="Q281">
        <v>14154</v>
      </c>
      <c r="R281">
        <v>14113</v>
      </c>
      <c r="S281">
        <v>12035</v>
      </c>
      <c r="T281">
        <v>12569</v>
      </c>
      <c r="U281">
        <v>12488</v>
      </c>
    </row>
    <row r="282" spans="2:21" x14ac:dyDescent="0.25">
      <c r="C282">
        <v>12182</v>
      </c>
      <c r="D282">
        <v>12185</v>
      </c>
      <c r="E282">
        <v>12161</v>
      </c>
      <c r="F282">
        <v>12271</v>
      </c>
      <c r="G282">
        <v>13112</v>
      </c>
      <c r="H282">
        <v>13375</v>
      </c>
      <c r="I282">
        <v>13267</v>
      </c>
      <c r="J282">
        <v>13083</v>
      </c>
      <c r="K282">
        <v>13062</v>
      </c>
      <c r="L282">
        <v>13258</v>
      </c>
      <c r="M282">
        <v>13218</v>
      </c>
      <c r="N282">
        <v>13296</v>
      </c>
      <c r="O282">
        <v>13955</v>
      </c>
      <c r="P282">
        <v>13764</v>
      </c>
      <c r="Q282">
        <v>13989</v>
      </c>
      <c r="R282">
        <v>13990</v>
      </c>
      <c r="S282">
        <v>12249</v>
      </c>
      <c r="T282">
        <v>12482</v>
      </c>
      <c r="U282">
        <v>12627</v>
      </c>
    </row>
    <row r="283" spans="2:21" x14ac:dyDescent="0.25">
      <c r="C283">
        <v>12473</v>
      </c>
      <c r="D283">
        <v>12538</v>
      </c>
      <c r="E283">
        <v>12387</v>
      </c>
      <c r="F283">
        <v>12673</v>
      </c>
      <c r="G283">
        <v>13639</v>
      </c>
      <c r="H283">
        <v>13491</v>
      </c>
      <c r="I283">
        <v>13489</v>
      </c>
      <c r="J283">
        <v>13568</v>
      </c>
      <c r="K283">
        <v>13765</v>
      </c>
      <c r="L283">
        <v>13361</v>
      </c>
      <c r="M283">
        <v>13634</v>
      </c>
      <c r="N283">
        <v>13582</v>
      </c>
      <c r="O283">
        <v>14237</v>
      </c>
      <c r="P283">
        <v>14196</v>
      </c>
      <c r="Q283">
        <v>14082</v>
      </c>
      <c r="R283">
        <v>14044</v>
      </c>
      <c r="S283">
        <v>12509</v>
      </c>
      <c r="T283">
        <v>12738</v>
      </c>
      <c r="U283">
        <v>12930</v>
      </c>
    </row>
    <row r="284" spans="2:21" x14ac:dyDescent="0.25">
      <c r="C284">
        <v>12788</v>
      </c>
      <c r="D284">
        <v>12678</v>
      </c>
      <c r="E284">
        <v>12583</v>
      </c>
      <c r="F284">
        <v>12643</v>
      </c>
      <c r="G284">
        <v>13391</v>
      </c>
      <c r="H284">
        <v>13548</v>
      </c>
      <c r="I284">
        <v>13354</v>
      </c>
      <c r="J284">
        <v>13568</v>
      </c>
      <c r="K284">
        <v>13439</v>
      </c>
      <c r="L284">
        <v>13807</v>
      </c>
      <c r="M284">
        <v>13905</v>
      </c>
      <c r="N284">
        <v>13848</v>
      </c>
      <c r="O284">
        <v>14055</v>
      </c>
      <c r="P284">
        <v>14177</v>
      </c>
      <c r="Q284">
        <v>14233</v>
      </c>
      <c r="R284">
        <v>14240</v>
      </c>
      <c r="S284">
        <v>12500</v>
      </c>
      <c r="T284">
        <v>12934</v>
      </c>
      <c r="U284">
        <v>12831</v>
      </c>
    </row>
    <row r="285" spans="2:21" x14ac:dyDescent="0.25">
      <c r="C285">
        <v>12174</v>
      </c>
      <c r="D285">
        <v>12298</v>
      </c>
      <c r="E285">
        <v>12325</v>
      </c>
      <c r="F285">
        <v>12616</v>
      </c>
      <c r="G285">
        <v>12619</v>
      </c>
      <c r="H285">
        <v>12753</v>
      </c>
      <c r="I285">
        <v>12567</v>
      </c>
      <c r="J285">
        <v>12800</v>
      </c>
      <c r="K285">
        <v>12907</v>
      </c>
      <c r="L285">
        <v>12750</v>
      </c>
      <c r="M285">
        <v>12672</v>
      </c>
      <c r="N285">
        <v>12858</v>
      </c>
      <c r="O285">
        <v>14299</v>
      </c>
      <c r="P285">
        <v>13961</v>
      </c>
      <c r="Q285">
        <v>13640</v>
      </c>
      <c r="R285">
        <v>13679</v>
      </c>
      <c r="S285">
        <v>12143</v>
      </c>
      <c r="T285">
        <v>12230</v>
      </c>
      <c r="U285">
        <v>12181</v>
      </c>
    </row>
    <row r="286" spans="2:21" x14ac:dyDescent="0.25">
      <c r="C286">
        <v>12265</v>
      </c>
      <c r="D286">
        <v>12240</v>
      </c>
      <c r="E286">
        <v>12094</v>
      </c>
      <c r="F286">
        <v>12421</v>
      </c>
      <c r="G286">
        <v>12971</v>
      </c>
      <c r="H286">
        <v>12942</v>
      </c>
      <c r="I286">
        <v>12961</v>
      </c>
      <c r="J286">
        <v>12869</v>
      </c>
      <c r="K286">
        <v>12922</v>
      </c>
      <c r="L286">
        <v>12753</v>
      </c>
      <c r="M286">
        <v>12778</v>
      </c>
      <c r="N286">
        <v>12867</v>
      </c>
      <c r="O286">
        <v>13812</v>
      </c>
      <c r="P286">
        <v>13723</v>
      </c>
      <c r="Q286">
        <v>13890</v>
      </c>
      <c r="R286">
        <v>13802</v>
      </c>
      <c r="S286">
        <v>12114</v>
      </c>
      <c r="T286">
        <v>12546</v>
      </c>
      <c r="U286">
        <v>12245</v>
      </c>
    </row>
    <row r="287" spans="2:21" x14ac:dyDescent="0.25">
      <c r="C287">
        <v>12621</v>
      </c>
      <c r="D287">
        <v>12712</v>
      </c>
      <c r="E287">
        <v>12415</v>
      </c>
      <c r="F287">
        <v>12572</v>
      </c>
      <c r="G287">
        <v>13423</v>
      </c>
      <c r="H287">
        <v>13290</v>
      </c>
      <c r="I287">
        <v>13190</v>
      </c>
      <c r="J287">
        <v>13527</v>
      </c>
      <c r="K287">
        <v>13139</v>
      </c>
      <c r="L287">
        <v>13452</v>
      </c>
      <c r="M287">
        <v>13837</v>
      </c>
      <c r="N287">
        <v>13752</v>
      </c>
      <c r="O287">
        <v>14090</v>
      </c>
      <c r="P287">
        <v>13880</v>
      </c>
      <c r="Q287">
        <v>14344</v>
      </c>
      <c r="R287">
        <v>14196</v>
      </c>
      <c r="S287">
        <v>12626</v>
      </c>
      <c r="T287">
        <v>12781</v>
      </c>
      <c r="U287">
        <v>12735</v>
      </c>
    </row>
    <row r="288" spans="2:21" x14ac:dyDescent="0.25">
      <c r="C288">
        <v>12098</v>
      </c>
      <c r="D288">
        <v>12132</v>
      </c>
      <c r="E288">
        <v>12120</v>
      </c>
      <c r="F288">
        <v>12219</v>
      </c>
      <c r="G288">
        <v>13097</v>
      </c>
      <c r="H288">
        <v>12664</v>
      </c>
      <c r="I288">
        <v>12729</v>
      </c>
      <c r="J288">
        <v>12920</v>
      </c>
      <c r="K288">
        <v>12740</v>
      </c>
      <c r="L288">
        <v>13083</v>
      </c>
      <c r="M288">
        <v>12841</v>
      </c>
      <c r="N288">
        <v>12826</v>
      </c>
      <c r="O288">
        <v>13682</v>
      </c>
      <c r="P288">
        <v>13523</v>
      </c>
      <c r="Q288">
        <v>13311</v>
      </c>
      <c r="R288">
        <v>13583</v>
      </c>
      <c r="S288">
        <v>11926</v>
      </c>
      <c r="T288">
        <v>12338</v>
      </c>
      <c r="U288">
        <v>12330</v>
      </c>
    </row>
    <row r="289" spans="3:21" x14ac:dyDescent="0.25">
      <c r="C289">
        <v>12800</v>
      </c>
      <c r="D289">
        <v>12792</v>
      </c>
      <c r="E289">
        <v>12607</v>
      </c>
      <c r="F289">
        <v>12703</v>
      </c>
      <c r="G289">
        <v>13505</v>
      </c>
      <c r="H289">
        <v>13351</v>
      </c>
      <c r="I289">
        <v>13533</v>
      </c>
      <c r="J289">
        <v>13364</v>
      </c>
      <c r="K289">
        <v>13046</v>
      </c>
      <c r="L289">
        <v>13250</v>
      </c>
      <c r="M289">
        <v>13366</v>
      </c>
      <c r="N289">
        <v>13265</v>
      </c>
      <c r="O289">
        <v>14308</v>
      </c>
      <c r="P289">
        <v>13874</v>
      </c>
      <c r="Q289">
        <v>14130</v>
      </c>
      <c r="R289">
        <v>14330</v>
      </c>
      <c r="S289">
        <v>12656</v>
      </c>
      <c r="T289">
        <v>12895</v>
      </c>
      <c r="U289">
        <v>12568</v>
      </c>
    </row>
    <row r="290" spans="3:21" x14ac:dyDescent="0.25">
      <c r="C290">
        <v>12394</v>
      </c>
      <c r="D290">
        <v>12183</v>
      </c>
      <c r="E290">
        <v>12226</v>
      </c>
      <c r="F290">
        <v>12410</v>
      </c>
      <c r="G290">
        <v>13323</v>
      </c>
      <c r="H290">
        <v>13107</v>
      </c>
      <c r="I290">
        <v>13120</v>
      </c>
      <c r="J290">
        <v>13311</v>
      </c>
      <c r="K290">
        <v>13217</v>
      </c>
      <c r="L290">
        <v>13295</v>
      </c>
      <c r="M290">
        <v>13249</v>
      </c>
      <c r="N290">
        <v>13380</v>
      </c>
      <c r="O290">
        <v>14030</v>
      </c>
      <c r="P290">
        <v>14029</v>
      </c>
      <c r="Q290">
        <v>13940</v>
      </c>
      <c r="R290">
        <v>13986</v>
      </c>
      <c r="S290">
        <v>12024</v>
      </c>
      <c r="T290">
        <v>12597</v>
      </c>
      <c r="U290">
        <v>12497</v>
      </c>
    </row>
    <row r="291" spans="3:21" x14ac:dyDescent="0.25">
      <c r="C291">
        <v>11974</v>
      </c>
      <c r="D291">
        <v>12077</v>
      </c>
      <c r="E291">
        <v>12016</v>
      </c>
      <c r="F291">
        <v>12120</v>
      </c>
      <c r="G291">
        <v>12983</v>
      </c>
      <c r="H291">
        <v>12939</v>
      </c>
      <c r="I291">
        <v>12994</v>
      </c>
      <c r="J291">
        <v>12860</v>
      </c>
      <c r="K291">
        <v>12828</v>
      </c>
      <c r="L291">
        <v>12742</v>
      </c>
      <c r="M291">
        <v>12803</v>
      </c>
      <c r="N291">
        <v>12866</v>
      </c>
      <c r="O291">
        <v>13473</v>
      </c>
      <c r="P291">
        <v>13415</v>
      </c>
      <c r="Q291">
        <v>13820</v>
      </c>
      <c r="R291">
        <v>13665</v>
      </c>
      <c r="S291">
        <v>11931</v>
      </c>
      <c r="T291">
        <v>12267</v>
      </c>
      <c r="U291">
        <v>12477</v>
      </c>
    </row>
    <row r="292" spans="3:21" x14ac:dyDescent="0.25">
      <c r="C292">
        <v>12359</v>
      </c>
      <c r="D292">
        <v>12380</v>
      </c>
      <c r="E292">
        <v>12198</v>
      </c>
      <c r="F292">
        <v>12426</v>
      </c>
      <c r="G292">
        <v>13417</v>
      </c>
      <c r="H292">
        <v>13254</v>
      </c>
      <c r="I292">
        <v>13264</v>
      </c>
      <c r="J292">
        <v>13481</v>
      </c>
      <c r="K292">
        <v>13311</v>
      </c>
      <c r="L292">
        <v>13201</v>
      </c>
      <c r="M292">
        <v>13200</v>
      </c>
      <c r="N292">
        <v>13276</v>
      </c>
      <c r="O292">
        <v>14271</v>
      </c>
      <c r="P292">
        <v>13898</v>
      </c>
      <c r="Q292">
        <v>13991</v>
      </c>
      <c r="R292">
        <v>14182</v>
      </c>
      <c r="S292">
        <v>12229</v>
      </c>
      <c r="T292">
        <v>12500</v>
      </c>
      <c r="U292">
        <v>12413</v>
      </c>
    </row>
    <row r="293" spans="3:21" x14ac:dyDescent="0.25">
      <c r="C293">
        <v>12739</v>
      </c>
      <c r="D293">
        <v>12686</v>
      </c>
      <c r="E293">
        <v>12523</v>
      </c>
      <c r="F293">
        <v>12755</v>
      </c>
      <c r="G293">
        <v>13527</v>
      </c>
      <c r="H293">
        <v>13546</v>
      </c>
      <c r="I293">
        <v>13560</v>
      </c>
      <c r="J293">
        <v>13303</v>
      </c>
      <c r="K293">
        <v>13292</v>
      </c>
      <c r="L293">
        <v>12876</v>
      </c>
      <c r="M293">
        <v>13250</v>
      </c>
      <c r="N293">
        <v>13248</v>
      </c>
      <c r="O293">
        <v>13929</v>
      </c>
      <c r="P293">
        <v>13631</v>
      </c>
      <c r="Q293">
        <v>14079</v>
      </c>
      <c r="R293">
        <v>13513</v>
      </c>
      <c r="S293">
        <v>12623</v>
      </c>
      <c r="T293">
        <v>12831</v>
      </c>
      <c r="U293">
        <v>13049</v>
      </c>
    </row>
    <row r="294" spans="3:21" x14ac:dyDescent="0.25">
      <c r="C294">
        <v>12434</v>
      </c>
      <c r="D294">
        <v>12665</v>
      </c>
      <c r="E294">
        <v>12357</v>
      </c>
      <c r="F294">
        <v>12669</v>
      </c>
      <c r="G294">
        <v>13935</v>
      </c>
      <c r="H294">
        <v>13765</v>
      </c>
      <c r="I294">
        <v>13878</v>
      </c>
      <c r="J294">
        <v>13745</v>
      </c>
      <c r="K294">
        <v>13565</v>
      </c>
      <c r="L294">
        <v>13168</v>
      </c>
      <c r="M294">
        <v>13734</v>
      </c>
      <c r="N294">
        <v>13805</v>
      </c>
      <c r="O294">
        <v>14160</v>
      </c>
      <c r="P294">
        <v>13578</v>
      </c>
      <c r="Q294">
        <v>13924</v>
      </c>
      <c r="R294">
        <v>13698</v>
      </c>
      <c r="S294">
        <v>12500</v>
      </c>
      <c r="T294">
        <v>12738</v>
      </c>
      <c r="U294">
        <v>12997</v>
      </c>
    </row>
    <row r="295" spans="3:21" x14ac:dyDescent="0.25">
      <c r="C295">
        <v>13301</v>
      </c>
      <c r="D295">
        <v>13246</v>
      </c>
      <c r="E295">
        <v>13399</v>
      </c>
      <c r="F295">
        <v>13403</v>
      </c>
      <c r="G295">
        <v>14245</v>
      </c>
      <c r="H295">
        <v>14368</v>
      </c>
      <c r="I295">
        <v>14027</v>
      </c>
      <c r="J295">
        <v>14315</v>
      </c>
      <c r="K295">
        <v>14106</v>
      </c>
      <c r="L295">
        <v>13836</v>
      </c>
      <c r="M295">
        <v>14212</v>
      </c>
      <c r="N295">
        <v>14214</v>
      </c>
      <c r="O295">
        <v>14242</v>
      </c>
      <c r="P295">
        <v>14107</v>
      </c>
      <c r="Q295">
        <v>14044</v>
      </c>
      <c r="R295">
        <v>14310</v>
      </c>
      <c r="S295">
        <v>13105</v>
      </c>
      <c r="T295">
        <v>13326</v>
      </c>
      <c r="U295">
        <v>13216</v>
      </c>
    </row>
    <row r="296" spans="3:21" x14ac:dyDescent="0.25">
      <c r="C296">
        <v>12458</v>
      </c>
      <c r="D296">
        <v>12506</v>
      </c>
      <c r="E296">
        <v>12383</v>
      </c>
      <c r="F296">
        <v>12669</v>
      </c>
      <c r="G296">
        <v>13536</v>
      </c>
      <c r="H296">
        <v>13274</v>
      </c>
      <c r="I296">
        <v>13427</v>
      </c>
      <c r="J296">
        <v>13645</v>
      </c>
      <c r="K296">
        <v>13071</v>
      </c>
      <c r="L296">
        <v>13392</v>
      </c>
      <c r="M296">
        <v>13280</v>
      </c>
      <c r="N296">
        <v>13300</v>
      </c>
      <c r="O296">
        <v>13761</v>
      </c>
      <c r="P296">
        <v>13571</v>
      </c>
      <c r="Q296">
        <v>14032</v>
      </c>
      <c r="R296">
        <v>13629</v>
      </c>
      <c r="S296">
        <v>12298</v>
      </c>
      <c r="T296">
        <v>12821</v>
      </c>
      <c r="U296">
        <v>12826</v>
      </c>
    </row>
    <row r="297" spans="3:21" x14ac:dyDescent="0.25">
      <c r="C297">
        <v>12671</v>
      </c>
      <c r="D297">
        <v>12677</v>
      </c>
      <c r="E297">
        <v>12760</v>
      </c>
      <c r="F297">
        <v>12833</v>
      </c>
      <c r="G297">
        <v>13359</v>
      </c>
      <c r="H297">
        <v>13010</v>
      </c>
      <c r="I297">
        <v>13222</v>
      </c>
      <c r="J297">
        <v>13310</v>
      </c>
      <c r="K297">
        <v>13607</v>
      </c>
      <c r="L297">
        <v>13192</v>
      </c>
      <c r="M297">
        <v>13159</v>
      </c>
      <c r="N297">
        <v>13033</v>
      </c>
      <c r="O297">
        <v>14069</v>
      </c>
      <c r="P297">
        <v>13973</v>
      </c>
      <c r="Q297">
        <v>14042</v>
      </c>
      <c r="R297">
        <v>13912</v>
      </c>
      <c r="S297">
        <v>12590</v>
      </c>
      <c r="T297">
        <v>12801</v>
      </c>
      <c r="U297">
        <v>12899</v>
      </c>
    </row>
    <row r="298" spans="3:21" x14ac:dyDescent="0.25">
      <c r="C298">
        <v>12261</v>
      </c>
      <c r="D298">
        <v>12330</v>
      </c>
      <c r="E298">
        <v>12363</v>
      </c>
      <c r="F298">
        <v>12514</v>
      </c>
      <c r="G298">
        <v>13551</v>
      </c>
      <c r="H298">
        <v>13468</v>
      </c>
      <c r="I298">
        <v>13491</v>
      </c>
      <c r="J298">
        <v>13332</v>
      </c>
      <c r="K298">
        <v>13249</v>
      </c>
      <c r="L298">
        <v>13241</v>
      </c>
      <c r="M298">
        <v>13061</v>
      </c>
      <c r="N298">
        <v>13091</v>
      </c>
      <c r="O298">
        <v>13780</v>
      </c>
      <c r="P298">
        <v>13553</v>
      </c>
      <c r="Q298">
        <v>14008</v>
      </c>
      <c r="R298">
        <v>14078</v>
      </c>
      <c r="S298">
        <v>12285</v>
      </c>
      <c r="T298">
        <v>12513</v>
      </c>
      <c r="U298">
        <v>12952</v>
      </c>
    </row>
    <row r="299" spans="3:21" x14ac:dyDescent="0.25">
      <c r="C299">
        <v>12098</v>
      </c>
      <c r="D299">
        <v>12111</v>
      </c>
      <c r="E299">
        <v>12141</v>
      </c>
      <c r="F299">
        <v>12102</v>
      </c>
      <c r="G299">
        <v>12869</v>
      </c>
      <c r="H299">
        <v>12944</v>
      </c>
      <c r="I299">
        <v>12787</v>
      </c>
      <c r="J299">
        <v>12844</v>
      </c>
      <c r="K299">
        <v>12871</v>
      </c>
      <c r="L299">
        <v>12779</v>
      </c>
      <c r="M299">
        <v>12519</v>
      </c>
      <c r="N299">
        <v>12467</v>
      </c>
      <c r="O299">
        <v>13294</v>
      </c>
      <c r="P299">
        <v>13140</v>
      </c>
      <c r="Q299">
        <v>13595</v>
      </c>
      <c r="R299">
        <v>13231</v>
      </c>
      <c r="S299">
        <v>11952</v>
      </c>
      <c r="T299">
        <v>12317</v>
      </c>
      <c r="U299">
        <v>11942</v>
      </c>
    </row>
    <row r="300" spans="3:21" x14ac:dyDescent="0.25">
      <c r="C300">
        <v>12636</v>
      </c>
      <c r="D300">
        <v>12735</v>
      </c>
      <c r="E300">
        <v>12481</v>
      </c>
      <c r="F300">
        <v>12796</v>
      </c>
      <c r="G300">
        <v>13895</v>
      </c>
      <c r="H300">
        <v>13648</v>
      </c>
      <c r="I300">
        <v>13719</v>
      </c>
      <c r="J300">
        <v>13651</v>
      </c>
      <c r="K300">
        <v>13370</v>
      </c>
      <c r="L300">
        <v>13539</v>
      </c>
      <c r="M300">
        <v>13615</v>
      </c>
      <c r="N300">
        <v>13525</v>
      </c>
      <c r="O300">
        <v>14124</v>
      </c>
      <c r="P300">
        <v>14067</v>
      </c>
      <c r="Q300">
        <v>13830</v>
      </c>
      <c r="R300">
        <v>13941</v>
      </c>
      <c r="S300">
        <v>12677</v>
      </c>
      <c r="T300">
        <v>13081</v>
      </c>
      <c r="U300">
        <v>13234</v>
      </c>
    </row>
    <row r="301" spans="3:21" x14ac:dyDescent="0.25">
      <c r="C301">
        <v>12761</v>
      </c>
      <c r="D301">
        <v>12800</v>
      </c>
      <c r="E301">
        <v>12694</v>
      </c>
      <c r="F301">
        <v>12905</v>
      </c>
      <c r="G301">
        <v>13718</v>
      </c>
      <c r="H301">
        <v>13583</v>
      </c>
      <c r="I301">
        <v>13481</v>
      </c>
      <c r="J301">
        <v>13711</v>
      </c>
      <c r="K301">
        <v>14121</v>
      </c>
      <c r="L301">
        <v>13738</v>
      </c>
      <c r="M301">
        <v>14222</v>
      </c>
      <c r="N301">
        <v>14034</v>
      </c>
      <c r="O301">
        <v>14612</v>
      </c>
      <c r="P301">
        <v>14830</v>
      </c>
      <c r="Q301">
        <v>14591</v>
      </c>
      <c r="R301">
        <v>14461</v>
      </c>
      <c r="S301">
        <v>12775</v>
      </c>
      <c r="T301">
        <v>12964</v>
      </c>
      <c r="U301">
        <v>12998</v>
      </c>
    </row>
    <row r="302" spans="3:21" x14ac:dyDescent="0.25">
      <c r="C302">
        <v>11970</v>
      </c>
      <c r="D302">
        <v>12154</v>
      </c>
      <c r="E302">
        <v>12046</v>
      </c>
      <c r="F302">
        <v>12343</v>
      </c>
      <c r="G302">
        <v>13335</v>
      </c>
      <c r="H302">
        <v>13393</v>
      </c>
      <c r="I302">
        <v>13070</v>
      </c>
      <c r="J302">
        <v>13566</v>
      </c>
      <c r="K302">
        <v>13104</v>
      </c>
      <c r="L302">
        <v>12816</v>
      </c>
      <c r="M302">
        <v>13202</v>
      </c>
      <c r="N302">
        <v>13206</v>
      </c>
      <c r="O302">
        <v>13431</v>
      </c>
      <c r="P302">
        <v>13355</v>
      </c>
      <c r="Q302">
        <v>13930</v>
      </c>
      <c r="R302">
        <v>14048</v>
      </c>
      <c r="S302">
        <v>11987</v>
      </c>
      <c r="T302">
        <v>12470</v>
      </c>
      <c r="U302">
        <v>12703</v>
      </c>
    </row>
    <row r="303" spans="3:21" x14ac:dyDescent="0.25">
      <c r="C303">
        <v>12874</v>
      </c>
      <c r="D303">
        <v>13150</v>
      </c>
      <c r="E303">
        <v>12876</v>
      </c>
      <c r="F303">
        <v>13077</v>
      </c>
      <c r="G303">
        <v>13944</v>
      </c>
      <c r="H303">
        <v>13845</v>
      </c>
      <c r="I303">
        <v>13904</v>
      </c>
      <c r="J303">
        <v>13859</v>
      </c>
      <c r="K303">
        <v>13571</v>
      </c>
      <c r="L303">
        <v>13904</v>
      </c>
      <c r="M303">
        <v>13542</v>
      </c>
      <c r="N303">
        <v>13443</v>
      </c>
      <c r="O303">
        <v>14421</v>
      </c>
      <c r="P303">
        <v>14326</v>
      </c>
      <c r="Q303">
        <v>14153</v>
      </c>
      <c r="R303">
        <v>14185</v>
      </c>
      <c r="S303">
        <v>12868</v>
      </c>
      <c r="T303">
        <v>13145</v>
      </c>
      <c r="U303">
        <v>13029</v>
      </c>
    </row>
    <row r="304" spans="3:21" x14ac:dyDescent="0.25">
      <c r="C304">
        <v>12393</v>
      </c>
      <c r="D304">
        <v>12287</v>
      </c>
      <c r="E304">
        <v>12199</v>
      </c>
      <c r="F304">
        <v>12291</v>
      </c>
      <c r="G304">
        <v>12673</v>
      </c>
      <c r="H304">
        <v>12611</v>
      </c>
      <c r="I304">
        <v>12605</v>
      </c>
      <c r="J304">
        <v>12689</v>
      </c>
      <c r="K304">
        <v>13053</v>
      </c>
      <c r="L304">
        <v>12853</v>
      </c>
      <c r="M304">
        <v>12908</v>
      </c>
      <c r="N304">
        <v>12969</v>
      </c>
      <c r="O304">
        <v>13716</v>
      </c>
      <c r="P304">
        <v>13529</v>
      </c>
      <c r="Q304">
        <v>13326</v>
      </c>
      <c r="R304">
        <v>13442</v>
      </c>
      <c r="S304">
        <v>12113</v>
      </c>
      <c r="T304">
        <v>12349</v>
      </c>
      <c r="U304">
        <v>12345</v>
      </c>
    </row>
    <row r="305" spans="3:21" x14ac:dyDescent="0.25">
      <c r="C305">
        <v>13278</v>
      </c>
      <c r="D305">
        <v>13322</v>
      </c>
      <c r="E305">
        <v>13171</v>
      </c>
      <c r="F305">
        <v>13388</v>
      </c>
      <c r="G305">
        <v>14294</v>
      </c>
      <c r="H305">
        <v>14153</v>
      </c>
      <c r="I305">
        <v>14262</v>
      </c>
      <c r="J305">
        <v>14324</v>
      </c>
      <c r="K305">
        <v>14069</v>
      </c>
      <c r="L305">
        <v>14055</v>
      </c>
      <c r="M305">
        <v>14120</v>
      </c>
      <c r="N305">
        <v>13987</v>
      </c>
      <c r="O305">
        <v>14553</v>
      </c>
      <c r="P305">
        <v>14615</v>
      </c>
      <c r="Q305">
        <v>14413</v>
      </c>
      <c r="R305">
        <v>14607</v>
      </c>
      <c r="S305">
        <v>13256</v>
      </c>
      <c r="T305">
        <v>13347</v>
      </c>
      <c r="U305">
        <v>13206</v>
      </c>
    </row>
    <row r="306" spans="3:21" x14ac:dyDescent="0.25">
      <c r="C306">
        <v>11867</v>
      </c>
      <c r="D306">
        <v>11891</v>
      </c>
      <c r="E306">
        <v>11883</v>
      </c>
      <c r="F306">
        <v>12150</v>
      </c>
      <c r="G306">
        <v>13242</v>
      </c>
      <c r="H306">
        <v>13020</v>
      </c>
      <c r="I306">
        <v>13194</v>
      </c>
      <c r="J306">
        <v>12866</v>
      </c>
      <c r="K306">
        <v>13017</v>
      </c>
      <c r="L306">
        <v>12891</v>
      </c>
      <c r="M306">
        <v>12866</v>
      </c>
      <c r="N306">
        <v>12810</v>
      </c>
      <c r="O306">
        <v>13593</v>
      </c>
      <c r="P306">
        <v>13644</v>
      </c>
      <c r="Q306">
        <v>13990</v>
      </c>
      <c r="R306">
        <v>14232</v>
      </c>
      <c r="S306">
        <v>11802</v>
      </c>
      <c r="T306">
        <v>12200</v>
      </c>
      <c r="U306">
        <v>12326</v>
      </c>
    </row>
    <row r="307" spans="3:21" x14ac:dyDescent="0.25">
      <c r="C307">
        <v>12456</v>
      </c>
      <c r="D307">
        <v>12464</v>
      </c>
      <c r="E307">
        <v>12390</v>
      </c>
      <c r="F307">
        <v>12513</v>
      </c>
      <c r="G307">
        <v>13374</v>
      </c>
      <c r="H307">
        <v>13182</v>
      </c>
      <c r="I307">
        <v>13229</v>
      </c>
      <c r="J307">
        <v>13248</v>
      </c>
      <c r="K307">
        <v>13462</v>
      </c>
      <c r="L307">
        <v>13100</v>
      </c>
      <c r="M307">
        <v>13551</v>
      </c>
      <c r="N307">
        <v>13444</v>
      </c>
      <c r="O307">
        <v>13540</v>
      </c>
      <c r="P307">
        <v>13436</v>
      </c>
      <c r="Q307">
        <v>14147</v>
      </c>
      <c r="R307">
        <v>13895</v>
      </c>
      <c r="S307">
        <v>12343</v>
      </c>
      <c r="T307">
        <v>12720</v>
      </c>
      <c r="U307">
        <v>12556</v>
      </c>
    </row>
    <row r="308" spans="3:21" x14ac:dyDescent="0.25">
      <c r="C308">
        <v>12775</v>
      </c>
      <c r="D308">
        <v>12752</v>
      </c>
      <c r="E308">
        <v>12932</v>
      </c>
      <c r="F308">
        <v>12999</v>
      </c>
      <c r="G308">
        <v>13932</v>
      </c>
      <c r="H308">
        <v>13664</v>
      </c>
      <c r="I308">
        <v>13877</v>
      </c>
      <c r="J308">
        <v>13989</v>
      </c>
      <c r="K308">
        <v>13593</v>
      </c>
      <c r="L308">
        <v>13702</v>
      </c>
      <c r="M308">
        <v>13880</v>
      </c>
      <c r="N308">
        <v>13735</v>
      </c>
      <c r="O308">
        <v>14431</v>
      </c>
      <c r="P308">
        <v>14344</v>
      </c>
      <c r="Q308">
        <v>14430</v>
      </c>
      <c r="R308">
        <v>14269</v>
      </c>
      <c r="S308">
        <v>12741</v>
      </c>
      <c r="T308">
        <v>13006</v>
      </c>
      <c r="U308">
        <v>13260</v>
      </c>
    </row>
    <row r="309" spans="3:21" x14ac:dyDescent="0.25">
      <c r="C309">
        <v>12880</v>
      </c>
      <c r="D309">
        <v>12890</v>
      </c>
      <c r="E309">
        <v>12956</v>
      </c>
      <c r="F309">
        <v>13058</v>
      </c>
      <c r="G309">
        <v>13860</v>
      </c>
      <c r="H309">
        <v>13846</v>
      </c>
      <c r="I309">
        <v>13873</v>
      </c>
      <c r="J309">
        <v>13856</v>
      </c>
      <c r="K309">
        <v>13759</v>
      </c>
      <c r="L309">
        <v>13469</v>
      </c>
      <c r="M309">
        <v>14076</v>
      </c>
      <c r="N309">
        <v>14035</v>
      </c>
      <c r="O309">
        <v>14166</v>
      </c>
      <c r="P309">
        <v>13939</v>
      </c>
      <c r="Q309">
        <v>14159</v>
      </c>
      <c r="R309">
        <v>14263</v>
      </c>
      <c r="S309">
        <v>12725</v>
      </c>
      <c r="T309">
        <v>13160</v>
      </c>
      <c r="U309">
        <v>13298</v>
      </c>
    </row>
    <row r="310" spans="3:21" x14ac:dyDescent="0.25">
      <c r="C310">
        <v>12536</v>
      </c>
      <c r="D310">
        <v>12578</v>
      </c>
      <c r="E310">
        <v>12409</v>
      </c>
      <c r="F310">
        <v>12587</v>
      </c>
      <c r="G310">
        <v>13274</v>
      </c>
      <c r="H310">
        <v>13033</v>
      </c>
      <c r="I310">
        <v>13095</v>
      </c>
      <c r="J310">
        <v>13386</v>
      </c>
      <c r="K310">
        <v>13414</v>
      </c>
      <c r="L310">
        <v>13274</v>
      </c>
      <c r="M310">
        <v>13555</v>
      </c>
      <c r="N310">
        <v>13445</v>
      </c>
      <c r="O310">
        <v>13933</v>
      </c>
      <c r="P310">
        <v>14099</v>
      </c>
      <c r="Q310">
        <v>14232</v>
      </c>
      <c r="R310">
        <v>13893</v>
      </c>
      <c r="S310">
        <v>12375</v>
      </c>
      <c r="T310">
        <v>12560</v>
      </c>
      <c r="U310">
        <v>12791</v>
      </c>
    </row>
    <row r="311" spans="3:21" x14ac:dyDescent="0.25">
      <c r="C311">
        <v>12352</v>
      </c>
      <c r="D311">
        <v>12562</v>
      </c>
      <c r="E311">
        <v>12388</v>
      </c>
      <c r="F311">
        <v>12413</v>
      </c>
      <c r="G311">
        <v>13662</v>
      </c>
      <c r="H311">
        <v>13738</v>
      </c>
      <c r="I311">
        <v>13566</v>
      </c>
      <c r="J311">
        <v>13700</v>
      </c>
      <c r="K311">
        <v>13189</v>
      </c>
      <c r="L311">
        <v>13557</v>
      </c>
      <c r="M311">
        <v>13659</v>
      </c>
      <c r="N311">
        <v>13480</v>
      </c>
      <c r="O311">
        <v>13954</v>
      </c>
      <c r="P311">
        <v>14102</v>
      </c>
      <c r="Q311">
        <v>14039</v>
      </c>
      <c r="R311">
        <v>14064</v>
      </c>
      <c r="S311">
        <v>12425</v>
      </c>
      <c r="T311">
        <v>12740</v>
      </c>
      <c r="U311">
        <v>12849</v>
      </c>
    </row>
    <row r="312" spans="3:21" x14ac:dyDescent="0.25">
      <c r="C312">
        <v>12178</v>
      </c>
      <c r="D312">
        <v>12230</v>
      </c>
      <c r="E312">
        <v>12115</v>
      </c>
      <c r="F312">
        <v>12261</v>
      </c>
      <c r="G312">
        <v>13262</v>
      </c>
      <c r="H312">
        <v>13483</v>
      </c>
      <c r="I312">
        <v>13440</v>
      </c>
      <c r="J312">
        <v>13168</v>
      </c>
      <c r="K312">
        <v>13398</v>
      </c>
      <c r="L312">
        <v>13386</v>
      </c>
      <c r="M312">
        <v>13240</v>
      </c>
      <c r="N312">
        <v>13371</v>
      </c>
      <c r="O312">
        <v>14220</v>
      </c>
      <c r="P312">
        <v>14378</v>
      </c>
      <c r="Q312">
        <v>14455</v>
      </c>
      <c r="R312">
        <v>14197</v>
      </c>
      <c r="S312">
        <v>12161</v>
      </c>
      <c r="T312">
        <v>12456</v>
      </c>
      <c r="U312">
        <v>12555</v>
      </c>
    </row>
    <row r="313" spans="3:21" x14ac:dyDescent="0.25">
      <c r="C313">
        <v>12342</v>
      </c>
      <c r="D313">
        <v>12379</v>
      </c>
      <c r="E313">
        <v>12338</v>
      </c>
      <c r="F313">
        <v>12443</v>
      </c>
      <c r="G313">
        <v>13472</v>
      </c>
      <c r="H313">
        <v>13593</v>
      </c>
      <c r="I313">
        <v>13485</v>
      </c>
      <c r="J313">
        <v>13710</v>
      </c>
      <c r="K313">
        <v>13586</v>
      </c>
      <c r="L313">
        <v>13658</v>
      </c>
      <c r="M313">
        <v>13467</v>
      </c>
      <c r="N313">
        <v>13368</v>
      </c>
      <c r="O313">
        <v>13802</v>
      </c>
      <c r="P313">
        <v>14100</v>
      </c>
      <c r="Q313">
        <v>14162</v>
      </c>
      <c r="R313">
        <v>14287</v>
      </c>
      <c r="S313">
        <v>12320</v>
      </c>
      <c r="T313">
        <v>12787</v>
      </c>
      <c r="U313">
        <v>12759</v>
      </c>
    </row>
    <row r="314" spans="3:21" x14ac:dyDescent="0.25">
      <c r="C314">
        <v>12331</v>
      </c>
      <c r="D314">
        <v>12411</v>
      </c>
      <c r="E314">
        <v>12299</v>
      </c>
      <c r="F314">
        <v>12544</v>
      </c>
      <c r="G314">
        <v>13283</v>
      </c>
      <c r="H314">
        <v>13527</v>
      </c>
      <c r="I314">
        <v>13345</v>
      </c>
      <c r="J314">
        <v>13206</v>
      </c>
      <c r="K314">
        <v>13586</v>
      </c>
      <c r="L314">
        <v>13325</v>
      </c>
      <c r="M314">
        <v>13194</v>
      </c>
      <c r="N314">
        <v>13066</v>
      </c>
      <c r="O314">
        <v>13600</v>
      </c>
      <c r="P314">
        <v>13694</v>
      </c>
      <c r="Q314">
        <v>13941</v>
      </c>
      <c r="R314">
        <v>13987</v>
      </c>
      <c r="S314">
        <v>12293</v>
      </c>
      <c r="T314">
        <v>12514</v>
      </c>
      <c r="U314">
        <v>12668</v>
      </c>
    </row>
    <row r="315" spans="3:21" x14ac:dyDescent="0.25">
      <c r="C315">
        <v>12231</v>
      </c>
      <c r="D315">
        <v>12229</v>
      </c>
      <c r="E315">
        <v>12171</v>
      </c>
      <c r="F315">
        <v>12278</v>
      </c>
      <c r="G315">
        <v>12770</v>
      </c>
      <c r="H315">
        <v>13088</v>
      </c>
      <c r="I315">
        <v>12822</v>
      </c>
      <c r="J315">
        <v>12921</v>
      </c>
      <c r="K315">
        <v>13056</v>
      </c>
      <c r="L315">
        <v>12635</v>
      </c>
      <c r="M315">
        <v>12741</v>
      </c>
      <c r="N315">
        <v>12651</v>
      </c>
      <c r="O315">
        <v>13636</v>
      </c>
      <c r="P315">
        <v>13579</v>
      </c>
      <c r="Q315">
        <v>13617</v>
      </c>
      <c r="R315">
        <v>13995</v>
      </c>
      <c r="S315">
        <v>12069</v>
      </c>
      <c r="T315">
        <v>12350</v>
      </c>
      <c r="U315">
        <v>12411</v>
      </c>
    </row>
    <row r="316" spans="3:21" x14ac:dyDescent="0.25">
      <c r="C316">
        <v>12294</v>
      </c>
      <c r="D316">
        <v>12383</v>
      </c>
      <c r="E316">
        <v>12414</v>
      </c>
      <c r="F316">
        <v>12463</v>
      </c>
      <c r="G316">
        <v>13508</v>
      </c>
      <c r="H316">
        <v>13285</v>
      </c>
      <c r="I316">
        <v>13426</v>
      </c>
      <c r="J316">
        <v>13325</v>
      </c>
      <c r="K316">
        <v>13261</v>
      </c>
      <c r="L316">
        <v>12783</v>
      </c>
      <c r="M316">
        <v>13306</v>
      </c>
      <c r="N316">
        <v>13149</v>
      </c>
      <c r="O316">
        <v>13385</v>
      </c>
      <c r="P316">
        <v>13402</v>
      </c>
      <c r="Q316">
        <v>13632</v>
      </c>
      <c r="R316">
        <v>13737</v>
      </c>
      <c r="S316">
        <v>12253</v>
      </c>
      <c r="T316">
        <v>12494</v>
      </c>
      <c r="U316">
        <v>12514</v>
      </c>
    </row>
    <row r="317" spans="3:21" x14ac:dyDescent="0.25">
      <c r="C317">
        <v>12530</v>
      </c>
      <c r="D317">
        <v>12489</v>
      </c>
      <c r="E317">
        <v>12551</v>
      </c>
      <c r="F317">
        <v>12848</v>
      </c>
      <c r="G317">
        <v>13504</v>
      </c>
      <c r="H317">
        <v>13571</v>
      </c>
      <c r="I317">
        <v>13658</v>
      </c>
      <c r="J317">
        <v>13502</v>
      </c>
      <c r="K317">
        <v>13730</v>
      </c>
      <c r="L317">
        <v>13406</v>
      </c>
      <c r="M317">
        <v>13703</v>
      </c>
      <c r="N317">
        <v>13632</v>
      </c>
      <c r="O317">
        <v>14136</v>
      </c>
      <c r="P317">
        <v>14137</v>
      </c>
      <c r="Q317">
        <v>13999</v>
      </c>
      <c r="R317">
        <v>13988</v>
      </c>
      <c r="S317">
        <v>12401</v>
      </c>
      <c r="T317">
        <v>12771</v>
      </c>
      <c r="U317">
        <v>13195</v>
      </c>
    </row>
    <row r="318" spans="3:21" x14ac:dyDescent="0.25">
      <c r="C318">
        <v>12885</v>
      </c>
      <c r="D318">
        <v>13067</v>
      </c>
      <c r="E318">
        <v>12825</v>
      </c>
      <c r="F318">
        <v>12913</v>
      </c>
      <c r="G318">
        <v>13634</v>
      </c>
      <c r="H318">
        <v>13635</v>
      </c>
      <c r="I318">
        <v>13708</v>
      </c>
      <c r="J318">
        <v>13420</v>
      </c>
      <c r="K318">
        <v>13586</v>
      </c>
      <c r="L318">
        <v>13456</v>
      </c>
      <c r="M318">
        <v>13380</v>
      </c>
      <c r="N318">
        <v>13578</v>
      </c>
      <c r="O318">
        <v>14398</v>
      </c>
      <c r="P318">
        <v>14168</v>
      </c>
      <c r="Q318">
        <v>13935</v>
      </c>
      <c r="R318">
        <v>14153</v>
      </c>
      <c r="S318">
        <v>12858</v>
      </c>
      <c r="T318">
        <v>13012</v>
      </c>
      <c r="U318">
        <v>13435</v>
      </c>
    </row>
    <row r="319" spans="3:21" x14ac:dyDescent="0.25">
      <c r="C319">
        <v>12569</v>
      </c>
      <c r="D319">
        <v>12762</v>
      </c>
      <c r="E319">
        <v>12460</v>
      </c>
      <c r="F319">
        <v>12744</v>
      </c>
      <c r="G319">
        <v>13545</v>
      </c>
      <c r="H319">
        <v>13512</v>
      </c>
      <c r="I319">
        <v>13490</v>
      </c>
      <c r="J319">
        <v>13387</v>
      </c>
      <c r="K319">
        <v>13552</v>
      </c>
      <c r="L319">
        <v>13915</v>
      </c>
      <c r="M319">
        <v>13845</v>
      </c>
      <c r="N319">
        <v>14015</v>
      </c>
      <c r="O319">
        <v>14405</v>
      </c>
      <c r="P319">
        <v>14642</v>
      </c>
      <c r="Q319">
        <v>14106</v>
      </c>
      <c r="R319">
        <v>14259</v>
      </c>
      <c r="S319">
        <v>12539</v>
      </c>
      <c r="T319">
        <v>12658</v>
      </c>
      <c r="U319">
        <v>12708</v>
      </c>
    </row>
    <row r="320" spans="3:21" x14ac:dyDescent="0.25">
      <c r="C320">
        <v>12929</v>
      </c>
      <c r="D320">
        <v>12738</v>
      </c>
      <c r="E320">
        <v>12726</v>
      </c>
      <c r="F320">
        <v>12943</v>
      </c>
      <c r="G320">
        <v>13474</v>
      </c>
      <c r="H320">
        <v>13440</v>
      </c>
      <c r="I320">
        <v>13652</v>
      </c>
      <c r="J320">
        <v>13740</v>
      </c>
      <c r="K320">
        <v>13993</v>
      </c>
      <c r="L320">
        <v>14085</v>
      </c>
      <c r="M320">
        <v>13958</v>
      </c>
      <c r="N320">
        <v>14032</v>
      </c>
      <c r="O320">
        <v>14488</v>
      </c>
      <c r="P320">
        <v>14285</v>
      </c>
      <c r="Q320">
        <v>14413</v>
      </c>
      <c r="R320">
        <v>14483</v>
      </c>
      <c r="S320">
        <v>12676</v>
      </c>
      <c r="T320">
        <v>13165</v>
      </c>
      <c r="U320">
        <v>13144</v>
      </c>
    </row>
    <row r="321" spans="3:21" x14ac:dyDescent="0.25">
      <c r="C321">
        <v>12310</v>
      </c>
      <c r="D321">
        <v>12239</v>
      </c>
      <c r="E321">
        <v>12202</v>
      </c>
      <c r="F321">
        <v>12411</v>
      </c>
      <c r="G321">
        <v>13356</v>
      </c>
      <c r="H321">
        <v>13390</v>
      </c>
      <c r="I321">
        <v>13224</v>
      </c>
      <c r="J321">
        <v>13265</v>
      </c>
      <c r="K321">
        <v>13218</v>
      </c>
      <c r="L321">
        <v>13137</v>
      </c>
      <c r="M321">
        <v>13275</v>
      </c>
      <c r="N321">
        <v>13151</v>
      </c>
      <c r="O321">
        <v>13545</v>
      </c>
      <c r="P321">
        <v>13683</v>
      </c>
      <c r="Q321">
        <v>13401</v>
      </c>
      <c r="R321">
        <v>13453</v>
      </c>
      <c r="S321">
        <v>12080</v>
      </c>
      <c r="T321">
        <v>12499</v>
      </c>
      <c r="U321">
        <v>12819</v>
      </c>
    </row>
    <row r="322" spans="3:21" x14ac:dyDescent="0.25">
      <c r="C322">
        <v>13127</v>
      </c>
      <c r="D322">
        <v>12996</v>
      </c>
      <c r="E322">
        <v>13038</v>
      </c>
      <c r="F322">
        <v>13125</v>
      </c>
      <c r="G322">
        <v>14162</v>
      </c>
      <c r="H322">
        <v>13961</v>
      </c>
      <c r="I322">
        <v>14036</v>
      </c>
      <c r="J322">
        <v>14141</v>
      </c>
      <c r="K322">
        <v>13950</v>
      </c>
      <c r="L322">
        <v>14114</v>
      </c>
      <c r="M322">
        <v>13984</v>
      </c>
      <c r="N322">
        <v>13863</v>
      </c>
      <c r="O322">
        <v>14631</v>
      </c>
      <c r="P322">
        <v>14504</v>
      </c>
      <c r="Q322">
        <v>14745</v>
      </c>
      <c r="R322">
        <v>14662</v>
      </c>
      <c r="S322">
        <v>13037</v>
      </c>
      <c r="T322">
        <v>13471</v>
      </c>
      <c r="U322">
        <v>13488</v>
      </c>
    </row>
    <row r="323" spans="3:21" x14ac:dyDescent="0.25">
      <c r="C323">
        <v>11886</v>
      </c>
      <c r="D323">
        <v>12043</v>
      </c>
      <c r="E323">
        <v>11912</v>
      </c>
      <c r="F323">
        <v>11971</v>
      </c>
      <c r="G323">
        <v>12831</v>
      </c>
      <c r="H323">
        <v>12699</v>
      </c>
      <c r="I323">
        <v>12736</v>
      </c>
      <c r="J323">
        <v>12477</v>
      </c>
      <c r="K323">
        <v>12546</v>
      </c>
      <c r="L323">
        <v>12395</v>
      </c>
      <c r="M323">
        <v>12562</v>
      </c>
      <c r="N323">
        <v>12667</v>
      </c>
      <c r="O323">
        <v>13388</v>
      </c>
      <c r="P323">
        <v>13183</v>
      </c>
      <c r="Q323">
        <v>13322</v>
      </c>
      <c r="R323">
        <v>13450</v>
      </c>
      <c r="S323">
        <v>11872</v>
      </c>
      <c r="T323">
        <v>12083</v>
      </c>
      <c r="U323">
        <v>12362</v>
      </c>
    </row>
    <row r="324" spans="3:21" x14ac:dyDescent="0.25">
      <c r="C324">
        <v>12534</v>
      </c>
      <c r="D324">
        <v>12746</v>
      </c>
      <c r="E324">
        <v>12591</v>
      </c>
      <c r="F324">
        <v>12742</v>
      </c>
      <c r="G324">
        <v>13494</v>
      </c>
      <c r="H324">
        <v>13352</v>
      </c>
      <c r="I324">
        <v>13411</v>
      </c>
      <c r="J324">
        <v>13447</v>
      </c>
      <c r="K324">
        <v>13594</v>
      </c>
      <c r="L324">
        <v>13384</v>
      </c>
      <c r="M324">
        <v>13334</v>
      </c>
      <c r="N324">
        <v>13487</v>
      </c>
      <c r="O324">
        <v>13827</v>
      </c>
      <c r="P324">
        <v>13849</v>
      </c>
      <c r="Q324">
        <v>13419</v>
      </c>
      <c r="R324">
        <v>13804</v>
      </c>
      <c r="S324">
        <v>12735</v>
      </c>
      <c r="T324">
        <v>12846</v>
      </c>
      <c r="U324">
        <v>12802</v>
      </c>
    </row>
    <row r="325" spans="3:21" x14ac:dyDescent="0.25">
      <c r="C325">
        <v>12325</v>
      </c>
      <c r="D325">
        <v>12324</v>
      </c>
      <c r="E325">
        <v>12304</v>
      </c>
      <c r="F325">
        <v>12506</v>
      </c>
      <c r="G325">
        <v>13027</v>
      </c>
      <c r="H325">
        <v>13087</v>
      </c>
      <c r="I325">
        <v>12947</v>
      </c>
      <c r="J325">
        <v>13185</v>
      </c>
      <c r="K325">
        <v>13473</v>
      </c>
      <c r="L325">
        <v>13193</v>
      </c>
      <c r="M325">
        <v>13188</v>
      </c>
      <c r="N325">
        <v>13190</v>
      </c>
      <c r="O325">
        <v>13652</v>
      </c>
      <c r="P325">
        <v>13520</v>
      </c>
      <c r="Q325">
        <v>13507</v>
      </c>
      <c r="R325">
        <v>13791</v>
      </c>
      <c r="S325">
        <v>12158</v>
      </c>
      <c r="T325">
        <v>12484</v>
      </c>
      <c r="U325">
        <v>12629</v>
      </c>
    </row>
    <row r="326" spans="3:21" x14ac:dyDescent="0.25">
      <c r="C326">
        <v>12691</v>
      </c>
      <c r="D326">
        <v>12828</v>
      </c>
      <c r="E326">
        <v>12626</v>
      </c>
      <c r="F326">
        <v>12927</v>
      </c>
      <c r="G326">
        <v>13595</v>
      </c>
      <c r="H326">
        <v>13477</v>
      </c>
      <c r="I326">
        <v>13660</v>
      </c>
      <c r="J326">
        <v>13457</v>
      </c>
      <c r="K326">
        <v>13269</v>
      </c>
      <c r="L326">
        <v>13222</v>
      </c>
      <c r="M326">
        <v>13551</v>
      </c>
      <c r="N326">
        <v>13658</v>
      </c>
      <c r="O326">
        <v>14054</v>
      </c>
      <c r="P326">
        <v>14019</v>
      </c>
      <c r="Q326">
        <v>14299</v>
      </c>
      <c r="R326">
        <v>14392</v>
      </c>
      <c r="S326">
        <v>12631</v>
      </c>
      <c r="T326">
        <v>12897</v>
      </c>
      <c r="U326">
        <v>12870</v>
      </c>
    </row>
    <row r="327" spans="3:21" x14ac:dyDescent="0.25">
      <c r="C327">
        <v>12495</v>
      </c>
      <c r="D327">
        <v>12523</v>
      </c>
      <c r="E327">
        <v>12436</v>
      </c>
      <c r="F327">
        <v>12719</v>
      </c>
      <c r="G327">
        <v>13155</v>
      </c>
      <c r="H327">
        <v>13093</v>
      </c>
      <c r="I327">
        <v>12920</v>
      </c>
      <c r="J327">
        <v>13291</v>
      </c>
      <c r="K327">
        <v>13347</v>
      </c>
      <c r="L327">
        <v>13629</v>
      </c>
      <c r="M327">
        <v>13479</v>
      </c>
      <c r="N327">
        <v>13586</v>
      </c>
      <c r="O327">
        <v>14142</v>
      </c>
      <c r="P327">
        <v>14096</v>
      </c>
      <c r="Q327">
        <v>14084</v>
      </c>
      <c r="R327">
        <v>13892</v>
      </c>
      <c r="S327">
        <v>12452</v>
      </c>
      <c r="T327">
        <v>12839</v>
      </c>
      <c r="U327">
        <v>12827</v>
      </c>
    </row>
    <row r="328" spans="3:21" x14ac:dyDescent="0.25">
      <c r="C328">
        <v>12652</v>
      </c>
      <c r="D328">
        <v>12883</v>
      </c>
      <c r="E328">
        <v>12663</v>
      </c>
      <c r="F328">
        <v>12749</v>
      </c>
      <c r="G328">
        <v>13707</v>
      </c>
      <c r="H328">
        <v>13717</v>
      </c>
      <c r="I328">
        <v>13564</v>
      </c>
      <c r="J328">
        <v>13576</v>
      </c>
      <c r="K328">
        <v>13335</v>
      </c>
      <c r="L328">
        <v>13777</v>
      </c>
      <c r="M328">
        <v>13581</v>
      </c>
      <c r="N328">
        <v>13490</v>
      </c>
      <c r="O328">
        <v>14372</v>
      </c>
      <c r="P328">
        <v>14163</v>
      </c>
      <c r="Q328">
        <v>14225</v>
      </c>
      <c r="R328">
        <v>14306</v>
      </c>
      <c r="S328">
        <v>12723</v>
      </c>
      <c r="T328">
        <v>13005</v>
      </c>
      <c r="U328">
        <v>13113</v>
      </c>
    </row>
    <row r="329" spans="3:21" x14ac:dyDescent="0.25">
      <c r="C329">
        <v>12957</v>
      </c>
      <c r="D329">
        <v>12788</v>
      </c>
      <c r="E329">
        <v>12866</v>
      </c>
      <c r="F329">
        <v>13046</v>
      </c>
      <c r="G329">
        <v>13872</v>
      </c>
      <c r="H329">
        <v>13951</v>
      </c>
      <c r="I329">
        <v>13821</v>
      </c>
      <c r="J329">
        <v>13770</v>
      </c>
      <c r="K329">
        <v>13901</v>
      </c>
      <c r="L329">
        <v>13564</v>
      </c>
      <c r="M329">
        <v>13686</v>
      </c>
      <c r="N329">
        <v>13519</v>
      </c>
      <c r="O329">
        <v>14118</v>
      </c>
      <c r="P329">
        <v>13685</v>
      </c>
      <c r="Q329">
        <v>14432</v>
      </c>
      <c r="R329">
        <v>14137</v>
      </c>
      <c r="S329">
        <v>12721</v>
      </c>
      <c r="T329">
        <v>12986</v>
      </c>
      <c r="U329">
        <v>13293</v>
      </c>
    </row>
    <row r="330" spans="3:21" x14ac:dyDescent="0.25">
      <c r="C330">
        <v>11747</v>
      </c>
      <c r="D330">
        <v>11939</v>
      </c>
      <c r="E330">
        <v>11793</v>
      </c>
      <c r="F330">
        <v>11934</v>
      </c>
      <c r="G330">
        <v>12794</v>
      </c>
      <c r="H330">
        <v>12933</v>
      </c>
      <c r="I330">
        <v>12818</v>
      </c>
      <c r="J330">
        <v>12692</v>
      </c>
      <c r="K330">
        <v>12600</v>
      </c>
      <c r="L330">
        <v>12833</v>
      </c>
      <c r="M330">
        <v>12577</v>
      </c>
      <c r="N330">
        <v>12772</v>
      </c>
      <c r="O330">
        <v>13697</v>
      </c>
      <c r="P330">
        <v>13681</v>
      </c>
      <c r="Q330">
        <v>13729</v>
      </c>
      <c r="R330">
        <v>13279</v>
      </c>
      <c r="S330">
        <v>11817</v>
      </c>
      <c r="T330">
        <v>12106</v>
      </c>
      <c r="U330">
        <v>12094</v>
      </c>
    </row>
    <row r="331" spans="3:21" x14ac:dyDescent="0.25">
      <c r="C331">
        <v>12720</v>
      </c>
      <c r="D331">
        <v>12826</v>
      </c>
      <c r="E331">
        <v>12633</v>
      </c>
      <c r="F331">
        <v>12767</v>
      </c>
      <c r="G331">
        <v>13414</v>
      </c>
      <c r="H331">
        <v>13431</v>
      </c>
      <c r="I331">
        <v>13395</v>
      </c>
      <c r="J331">
        <v>13483</v>
      </c>
      <c r="K331">
        <v>13432</v>
      </c>
      <c r="L331">
        <v>13305</v>
      </c>
      <c r="M331">
        <v>13355</v>
      </c>
      <c r="N331">
        <v>13428</v>
      </c>
      <c r="O331">
        <v>14122</v>
      </c>
      <c r="P331">
        <v>14415</v>
      </c>
      <c r="Q331">
        <v>14293</v>
      </c>
      <c r="R331">
        <v>14202</v>
      </c>
      <c r="S331">
        <v>12729</v>
      </c>
      <c r="T331">
        <v>12903</v>
      </c>
      <c r="U331">
        <v>13151</v>
      </c>
    </row>
    <row r="332" spans="3:21" x14ac:dyDescent="0.25">
      <c r="C332">
        <v>12496</v>
      </c>
      <c r="D332">
        <v>12489</v>
      </c>
      <c r="E332">
        <v>12375</v>
      </c>
      <c r="F332">
        <v>12636</v>
      </c>
      <c r="G332">
        <v>13352</v>
      </c>
      <c r="H332">
        <v>13226</v>
      </c>
      <c r="I332">
        <v>13168</v>
      </c>
      <c r="J332">
        <v>13226</v>
      </c>
      <c r="K332">
        <v>13026</v>
      </c>
      <c r="L332">
        <v>13205</v>
      </c>
      <c r="M332">
        <v>13312</v>
      </c>
      <c r="N332">
        <v>13074</v>
      </c>
      <c r="O332">
        <v>13429</v>
      </c>
      <c r="P332">
        <v>13750</v>
      </c>
      <c r="Q332">
        <v>13786</v>
      </c>
      <c r="R332">
        <v>13903</v>
      </c>
      <c r="S332">
        <v>12380</v>
      </c>
      <c r="T332">
        <v>12644</v>
      </c>
      <c r="U332">
        <v>12796</v>
      </c>
    </row>
    <row r="333" spans="3:21" x14ac:dyDescent="0.25">
      <c r="C333">
        <v>12444</v>
      </c>
      <c r="D333">
        <v>12484</v>
      </c>
      <c r="E333">
        <v>12410</v>
      </c>
      <c r="F333">
        <v>12599</v>
      </c>
      <c r="G333">
        <v>13565</v>
      </c>
      <c r="H333">
        <v>13273</v>
      </c>
      <c r="I333">
        <v>13586</v>
      </c>
      <c r="J333">
        <v>13537</v>
      </c>
      <c r="K333">
        <v>12993</v>
      </c>
      <c r="L333">
        <v>12872</v>
      </c>
      <c r="M333">
        <v>13356</v>
      </c>
      <c r="N333">
        <v>13527</v>
      </c>
      <c r="O333">
        <v>13939</v>
      </c>
      <c r="P333">
        <v>13869</v>
      </c>
      <c r="Q333">
        <v>13484</v>
      </c>
      <c r="R333">
        <v>13596</v>
      </c>
      <c r="S333">
        <v>12401</v>
      </c>
      <c r="T333">
        <v>12389</v>
      </c>
      <c r="U333">
        <v>12629</v>
      </c>
    </row>
    <row r="334" spans="3:21" x14ac:dyDescent="0.25">
      <c r="C334">
        <v>12847</v>
      </c>
      <c r="D334">
        <v>12812</v>
      </c>
      <c r="E334">
        <v>12757</v>
      </c>
      <c r="F334">
        <v>12944</v>
      </c>
      <c r="G334">
        <v>13933</v>
      </c>
      <c r="H334">
        <v>14007</v>
      </c>
      <c r="I334">
        <v>14016</v>
      </c>
      <c r="J334">
        <v>14155</v>
      </c>
      <c r="K334">
        <v>14086</v>
      </c>
      <c r="L334">
        <v>13823</v>
      </c>
      <c r="M334">
        <v>13914</v>
      </c>
      <c r="N334">
        <v>13842</v>
      </c>
      <c r="O334">
        <v>14282</v>
      </c>
      <c r="P334">
        <v>14278</v>
      </c>
      <c r="Q334">
        <v>14027</v>
      </c>
      <c r="R334">
        <v>14152</v>
      </c>
      <c r="S334">
        <v>12767</v>
      </c>
      <c r="T334">
        <v>13053</v>
      </c>
      <c r="U334">
        <v>13282</v>
      </c>
    </row>
    <row r="335" spans="3:21" x14ac:dyDescent="0.25">
      <c r="C335">
        <v>12808</v>
      </c>
      <c r="D335">
        <v>12946</v>
      </c>
      <c r="E335">
        <v>12667</v>
      </c>
      <c r="F335">
        <v>12896</v>
      </c>
      <c r="G335">
        <v>13665</v>
      </c>
      <c r="H335">
        <v>13508</v>
      </c>
      <c r="I335">
        <v>13537</v>
      </c>
      <c r="J335">
        <v>13669</v>
      </c>
      <c r="K335">
        <v>13849</v>
      </c>
      <c r="L335">
        <v>14010</v>
      </c>
      <c r="M335">
        <v>13944</v>
      </c>
      <c r="N335">
        <v>13967</v>
      </c>
      <c r="O335">
        <v>14300</v>
      </c>
      <c r="P335">
        <v>14203</v>
      </c>
      <c r="Q335">
        <v>14365</v>
      </c>
      <c r="R335">
        <v>14466</v>
      </c>
      <c r="S335">
        <v>12808</v>
      </c>
      <c r="T335">
        <v>13367</v>
      </c>
      <c r="U335">
        <v>13311</v>
      </c>
    </row>
    <row r="336" spans="3:21" x14ac:dyDescent="0.25">
      <c r="C336">
        <v>12523</v>
      </c>
      <c r="D336">
        <v>12515</v>
      </c>
      <c r="E336">
        <v>12519</v>
      </c>
      <c r="F336">
        <v>12625</v>
      </c>
      <c r="G336">
        <v>13383</v>
      </c>
      <c r="H336">
        <v>13255</v>
      </c>
      <c r="I336">
        <v>13381</v>
      </c>
      <c r="J336">
        <v>13376</v>
      </c>
      <c r="K336">
        <v>13302</v>
      </c>
      <c r="L336">
        <v>13312</v>
      </c>
      <c r="M336">
        <v>13056</v>
      </c>
      <c r="N336">
        <v>13037</v>
      </c>
      <c r="O336">
        <v>13990</v>
      </c>
      <c r="P336">
        <v>14033</v>
      </c>
      <c r="Q336">
        <v>14067</v>
      </c>
      <c r="R336">
        <v>14283</v>
      </c>
      <c r="S336">
        <v>12380</v>
      </c>
      <c r="T336">
        <v>12726</v>
      </c>
      <c r="U336">
        <v>12369</v>
      </c>
    </row>
    <row r="337" spans="3:21" x14ac:dyDescent="0.25">
      <c r="C337">
        <v>12246</v>
      </c>
      <c r="D337">
        <v>12194</v>
      </c>
      <c r="E337">
        <v>12183</v>
      </c>
      <c r="F337">
        <v>12417</v>
      </c>
      <c r="G337">
        <v>13263</v>
      </c>
      <c r="H337">
        <v>13165</v>
      </c>
      <c r="I337">
        <v>13061</v>
      </c>
      <c r="J337">
        <v>13188</v>
      </c>
      <c r="K337">
        <v>12984</v>
      </c>
      <c r="L337">
        <v>12915</v>
      </c>
      <c r="M337">
        <v>13024</v>
      </c>
      <c r="N337">
        <v>13138</v>
      </c>
      <c r="O337">
        <v>13555</v>
      </c>
      <c r="P337">
        <v>13158</v>
      </c>
      <c r="Q337">
        <v>13718</v>
      </c>
      <c r="R337">
        <v>13901</v>
      </c>
      <c r="S337">
        <v>12063</v>
      </c>
      <c r="T337">
        <v>12507</v>
      </c>
      <c r="U337">
        <v>12584</v>
      </c>
    </row>
    <row r="338" spans="3:21" x14ac:dyDescent="0.25">
      <c r="C338">
        <v>12882</v>
      </c>
      <c r="D338">
        <v>12964</v>
      </c>
      <c r="E338">
        <v>12932</v>
      </c>
      <c r="F338">
        <v>12980</v>
      </c>
      <c r="G338">
        <v>13530</v>
      </c>
      <c r="H338">
        <v>13376</v>
      </c>
      <c r="I338">
        <v>13330</v>
      </c>
      <c r="J338">
        <v>13463</v>
      </c>
      <c r="K338">
        <v>13130</v>
      </c>
      <c r="L338">
        <v>13916</v>
      </c>
      <c r="M338">
        <v>13763</v>
      </c>
      <c r="N338">
        <v>13859</v>
      </c>
      <c r="O338">
        <v>14137</v>
      </c>
      <c r="P338">
        <v>14083</v>
      </c>
      <c r="Q338">
        <v>13900</v>
      </c>
      <c r="R338">
        <v>13998</v>
      </c>
      <c r="S338">
        <v>12872</v>
      </c>
      <c r="T338">
        <v>13100</v>
      </c>
      <c r="U338">
        <v>13052</v>
      </c>
    </row>
    <row r="339" spans="3:21" x14ac:dyDescent="0.25">
      <c r="C339">
        <v>12941</v>
      </c>
      <c r="D339">
        <v>12969</v>
      </c>
      <c r="E339">
        <v>12886</v>
      </c>
      <c r="F339">
        <v>12957</v>
      </c>
      <c r="G339">
        <v>14183</v>
      </c>
      <c r="H339">
        <v>13915</v>
      </c>
      <c r="I339">
        <v>14069</v>
      </c>
      <c r="J339">
        <v>14181</v>
      </c>
      <c r="K339">
        <v>13396</v>
      </c>
      <c r="L339">
        <v>13783</v>
      </c>
      <c r="M339">
        <v>13530</v>
      </c>
      <c r="N339">
        <v>13457</v>
      </c>
      <c r="O339">
        <v>14465</v>
      </c>
      <c r="P339">
        <v>14348</v>
      </c>
      <c r="Q339">
        <v>14456</v>
      </c>
      <c r="R339">
        <v>14219</v>
      </c>
      <c r="S339">
        <v>13003</v>
      </c>
      <c r="T339">
        <v>13285</v>
      </c>
      <c r="U339">
        <v>13550</v>
      </c>
    </row>
    <row r="340" spans="3:21" x14ac:dyDescent="0.25">
      <c r="C340">
        <v>12415</v>
      </c>
      <c r="D340">
        <v>12538</v>
      </c>
      <c r="E340">
        <v>12339</v>
      </c>
      <c r="F340">
        <v>12393</v>
      </c>
      <c r="G340">
        <v>13186</v>
      </c>
      <c r="H340">
        <v>13211</v>
      </c>
      <c r="I340">
        <v>13146</v>
      </c>
      <c r="J340">
        <v>12846</v>
      </c>
      <c r="K340">
        <v>13150</v>
      </c>
      <c r="L340">
        <v>13150</v>
      </c>
      <c r="M340">
        <v>13151</v>
      </c>
      <c r="N340">
        <v>13164</v>
      </c>
      <c r="O340">
        <v>13865</v>
      </c>
      <c r="P340">
        <v>13913</v>
      </c>
      <c r="Q340">
        <v>13833</v>
      </c>
      <c r="R340">
        <v>13877</v>
      </c>
      <c r="S340">
        <v>12344</v>
      </c>
      <c r="T340">
        <v>12675</v>
      </c>
      <c r="U340">
        <v>12880</v>
      </c>
    </row>
    <row r="341" spans="3:21" x14ac:dyDescent="0.25">
      <c r="C341">
        <v>12854</v>
      </c>
      <c r="D341">
        <v>12999</v>
      </c>
      <c r="E341">
        <v>12792</v>
      </c>
      <c r="F341">
        <v>13038</v>
      </c>
      <c r="G341">
        <v>13376</v>
      </c>
      <c r="H341">
        <v>13505</v>
      </c>
      <c r="I341">
        <v>13364</v>
      </c>
      <c r="J341">
        <v>13153</v>
      </c>
      <c r="K341">
        <v>13727</v>
      </c>
      <c r="L341">
        <v>13744</v>
      </c>
      <c r="M341">
        <v>13581</v>
      </c>
      <c r="N341">
        <v>13726</v>
      </c>
      <c r="O341">
        <v>14575</v>
      </c>
      <c r="P341">
        <v>14544</v>
      </c>
      <c r="Q341">
        <v>14474</v>
      </c>
      <c r="R341">
        <v>14571</v>
      </c>
      <c r="S341">
        <v>12829</v>
      </c>
      <c r="T341">
        <v>13167</v>
      </c>
      <c r="U341">
        <v>12851</v>
      </c>
    </row>
    <row r="342" spans="3:21" x14ac:dyDescent="0.25">
      <c r="C342">
        <v>12122</v>
      </c>
      <c r="D342">
        <v>12096</v>
      </c>
      <c r="E342">
        <v>12005</v>
      </c>
      <c r="F342">
        <v>12215</v>
      </c>
      <c r="G342">
        <v>12742</v>
      </c>
      <c r="H342">
        <v>12655</v>
      </c>
      <c r="I342">
        <v>12648</v>
      </c>
      <c r="J342">
        <v>12726</v>
      </c>
      <c r="K342">
        <v>13065</v>
      </c>
      <c r="L342">
        <v>12933</v>
      </c>
      <c r="M342">
        <v>12585</v>
      </c>
      <c r="N342">
        <v>12785</v>
      </c>
      <c r="O342">
        <v>13579</v>
      </c>
      <c r="P342">
        <v>13421</v>
      </c>
      <c r="Q342">
        <v>13471</v>
      </c>
      <c r="R342">
        <v>13283</v>
      </c>
      <c r="S342">
        <v>11922</v>
      </c>
      <c r="T342">
        <v>12253</v>
      </c>
      <c r="U342">
        <v>12535</v>
      </c>
    </row>
    <row r="343" spans="3:21" x14ac:dyDescent="0.25">
      <c r="C343">
        <v>13065</v>
      </c>
      <c r="D343">
        <v>13062</v>
      </c>
      <c r="E343">
        <v>13067</v>
      </c>
      <c r="F343">
        <v>13041</v>
      </c>
      <c r="G343">
        <v>14088</v>
      </c>
      <c r="H343">
        <v>14276</v>
      </c>
      <c r="I343">
        <v>14143</v>
      </c>
      <c r="J343">
        <v>14343</v>
      </c>
      <c r="K343">
        <v>14026</v>
      </c>
      <c r="L343">
        <v>14066</v>
      </c>
      <c r="M343">
        <v>14255</v>
      </c>
      <c r="N343">
        <v>14162</v>
      </c>
      <c r="O343">
        <v>13888</v>
      </c>
      <c r="P343">
        <v>13852</v>
      </c>
      <c r="Q343">
        <v>14015</v>
      </c>
      <c r="R343">
        <v>14048</v>
      </c>
      <c r="S343">
        <v>12995</v>
      </c>
      <c r="T343">
        <v>13382</v>
      </c>
      <c r="U343">
        <v>13552</v>
      </c>
    </row>
    <row r="344" spans="3:21" x14ac:dyDescent="0.25">
      <c r="C344">
        <v>12667</v>
      </c>
      <c r="D344">
        <v>12662</v>
      </c>
      <c r="E344">
        <v>12467</v>
      </c>
      <c r="F344">
        <v>12659</v>
      </c>
      <c r="G344">
        <v>13650</v>
      </c>
      <c r="H344">
        <v>13586</v>
      </c>
      <c r="I344">
        <v>13545</v>
      </c>
      <c r="J344">
        <v>13749</v>
      </c>
      <c r="K344">
        <v>13801</v>
      </c>
      <c r="L344">
        <v>13740</v>
      </c>
      <c r="M344">
        <v>13880</v>
      </c>
      <c r="N344">
        <v>13927</v>
      </c>
      <c r="O344">
        <v>14187</v>
      </c>
      <c r="P344">
        <v>14347</v>
      </c>
      <c r="Q344">
        <v>14229</v>
      </c>
      <c r="R344">
        <v>14351</v>
      </c>
      <c r="S344">
        <v>12495</v>
      </c>
      <c r="T344">
        <v>13005</v>
      </c>
      <c r="U344">
        <v>13053</v>
      </c>
    </row>
    <row r="345" spans="3:21" x14ac:dyDescent="0.25">
      <c r="C345">
        <v>12300</v>
      </c>
      <c r="D345">
        <v>12250</v>
      </c>
      <c r="E345">
        <v>12167</v>
      </c>
      <c r="F345">
        <v>12325</v>
      </c>
      <c r="G345">
        <v>13322</v>
      </c>
      <c r="H345">
        <v>13256</v>
      </c>
      <c r="I345">
        <v>13356</v>
      </c>
      <c r="J345">
        <v>13143</v>
      </c>
      <c r="K345">
        <v>13115</v>
      </c>
      <c r="L345">
        <v>13015</v>
      </c>
      <c r="M345">
        <v>12808</v>
      </c>
      <c r="N345">
        <v>12915</v>
      </c>
      <c r="O345">
        <v>13714</v>
      </c>
      <c r="P345">
        <v>13724</v>
      </c>
      <c r="Q345">
        <v>13948</v>
      </c>
      <c r="R345">
        <v>14074</v>
      </c>
      <c r="S345">
        <v>12161</v>
      </c>
      <c r="T345">
        <v>12571</v>
      </c>
      <c r="U345">
        <v>12864</v>
      </c>
    </row>
    <row r="346" spans="3:21" x14ac:dyDescent="0.25">
      <c r="C346">
        <v>12352</v>
      </c>
      <c r="D346">
        <v>12378</v>
      </c>
      <c r="E346">
        <v>12139</v>
      </c>
      <c r="F346">
        <v>12378</v>
      </c>
      <c r="G346">
        <v>13136</v>
      </c>
      <c r="H346">
        <v>12894</v>
      </c>
      <c r="I346">
        <v>12955</v>
      </c>
      <c r="J346">
        <v>13325</v>
      </c>
      <c r="K346">
        <v>12896</v>
      </c>
      <c r="L346">
        <v>13054</v>
      </c>
      <c r="M346">
        <v>13167</v>
      </c>
      <c r="N346">
        <v>13161</v>
      </c>
      <c r="O346">
        <v>13441</v>
      </c>
      <c r="P346">
        <v>13425</v>
      </c>
      <c r="Q346">
        <v>13535</v>
      </c>
      <c r="R346">
        <v>13576</v>
      </c>
      <c r="S346">
        <v>12288</v>
      </c>
      <c r="T346">
        <v>12640</v>
      </c>
      <c r="U346">
        <v>12652</v>
      </c>
    </row>
    <row r="347" spans="3:21" x14ac:dyDescent="0.25">
      <c r="C347">
        <v>12547</v>
      </c>
      <c r="D347">
        <v>12435</v>
      </c>
      <c r="E347">
        <v>12404</v>
      </c>
      <c r="F347">
        <v>12623</v>
      </c>
      <c r="G347">
        <v>13495</v>
      </c>
      <c r="H347">
        <v>13371</v>
      </c>
      <c r="I347">
        <v>13323</v>
      </c>
      <c r="J347">
        <v>13398</v>
      </c>
      <c r="K347">
        <v>13368</v>
      </c>
      <c r="L347">
        <v>13415</v>
      </c>
      <c r="M347">
        <v>13545</v>
      </c>
      <c r="N347">
        <v>13408</v>
      </c>
      <c r="O347">
        <v>14086</v>
      </c>
      <c r="P347">
        <v>14105</v>
      </c>
      <c r="Q347">
        <v>13685</v>
      </c>
      <c r="R347">
        <v>13732</v>
      </c>
      <c r="S347">
        <v>12392</v>
      </c>
      <c r="T347">
        <v>12696</v>
      </c>
      <c r="U347">
        <v>12857</v>
      </c>
    </row>
    <row r="348" spans="3:21" x14ac:dyDescent="0.25">
      <c r="C348">
        <v>12428</v>
      </c>
      <c r="D348">
        <v>12487</v>
      </c>
      <c r="E348">
        <v>12414</v>
      </c>
      <c r="F348">
        <v>12608</v>
      </c>
      <c r="G348">
        <v>13206</v>
      </c>
      <c r="H348">
        <v>13094</v>
      </c>
      <c r="I348">
        <v>13239</v>
      </c>
      <c r="J348">
        <v>13122</v>
      </c>
      <c r="K348">
        <v>13300</v>
      </c>
      <c r="L348">
        <v>13136</v>
      </c>
      <c r="M348">
        <v>13263</v>
      </c>
      <c r="N348">
        <v>13128</v>
      </c>
      <c r="O348">
        <v>13732</v>
      </c>
      <c r="P348">
        <v>13769</v>
      </c>
      <c r="Q348">
        <v>13821</v>
      </c>
      <c r="R348">
        <v>13637</v>
      </c>
      <c r="S348">
        <v>12295</v>
      </c>
      <c r="T348">
        <v>12673</v>
      </c>
      <c r="U348">
        <v>12558</v>
      </c>
    </row>
    <row r="349" spans="3:21" x14ac:dyDescent="0.25">
      <c r="C349">
        <v>12757</v>
      </c>
      <c r="D349">
        <v>12807</v>
      </c>
      <c r="E349">
        <v>12598</v>
      </c>
      <c r="F349">
        <v>12686</v>
      </c>
      <c r="G349">
        <v>13744</v>
      </c>
      <c r="H349">
        <v>13569</v>
      </c>
      <c r="I349">
        <v>13695</v>
      </c>
      <c r="J349">
        <v>13604</v>
      </c>
      <c r="K349">
        <v>13959</v>
      </c>
      <c r="L349">
        <v>13795</v>
      </c>
      <c r="M349">
        <v>13299</v>
      </c>
      <c r="N349">
        <v>13423</v>
      </c>
      <c r="O349">
        <v>14218</v>
      </c>
      <c r="P349">
        <v>13948</v>
      </c>
      <c r="Q349">
        <v>13950</v>
      </c>
      <c r="R349">
        <v>13885</v>
      </c>
      <c r="S349">
        <v>12702</v>
      </c>
      <c r="T349">
        <v>12870</v>
      </c>
      <c r="U349">
        <v>13024</v>
      </c>
    </row>
    <row r="350" spans="3:21" x14ac:dyDescent="0.25">
      <c r="C350">
        <v>12730</v>
      </c>
      <c r="D350">
        <v>12667</v>
      </c>
      <c r="E350">
        <v>12602</v>
      </c>
      <c r="F350">
        <v>12531</v>
      </c>
      <c r="G350">
        <v>13856</v>
      </c>
      <c r="H350">
        <v>14050</v>
      </c>
      <c r="I350">
        <v>14029</v>
      </c>
      <c r="J350">
        <v>14177</v>
      </c>
      <c r="K350">
        <v>14083</v>
      </c>
      <c r="L350">
        <v>13931</v>
      </c>
      <c r="M350">
        <v>13573</v>
      </c>
      <c r="N350">
        <v>13534</v>
      </c>
      <c r="O350">
        <v>14044</v>
      </c>
      <c r="P350">
        <v>14037</v>
      </c>
      <c r="Q350">
        <v>14233</v>
      </c>
      <c r="R350">
        <v>14116</v>
      </c>
      <c r="S350">
        <v>12594</v>
      </c>
      <c r="T350">
        <v>12893</v>
      </c>
      <c r="U350">
        <v>13163</v>
      </c>
    </row>
    <row r="351" spans="3:21" x14ac:dyDescent="0.25">
      <c r="C351">
        <v>12664</v>
      </c>
      <c r="D351">
        <v>12702</v>
      </c>
      <c r="E351">
        <v>12607</v>
      </c>
      <c r="F351">
        <v>12799</v>
      </c>
      <c r="G351">
        <v>13676</v>
      </c>
      <c r="H351">
        <v>13462</v>
      </c>
      <c r="I351">
        <v>13552</v>
      </c>
      <c r="J351">
        <v>13581</v>
      </c>
      <c r="K351">
        <v>13638</v>
      </c>
      <c r="L351">
        <v>13842</v>
      </c>
      <c r="M351">
        <v>13422</v>
      </c>
      <c r="N351">
        <v>13437</v>
      </c>
      <c r="O351">
        <v>14327</v>
      </c>
      <c r="P351">
        <v>14221</v>
      </c>
      <c r="Q351">
        <v>14137</v>
      </c>
      <c r="R351">
        <v>14132</v>
      </c>
      <c r="S351">
        <v>12538</v>
      </c>
      <c r="T351">
        <v>13072</v>
      </c>
      <c r="U351">
        <v>13159</v>
      </c>
    </row>
    <row r="352" spans="3:21" x14ac:dyDescent="0.25">
      <c r="C352">
        <v>12755</v>
      </c>
      <c r="D352">
        <v>12587</v>
      </c>
      <c r="E352">
        <v>12646</v>
      </c>
      <c r="F352">
        <v>12799</v>
      </c>
      <c r="G352">
        <v>13372</v>
      </c>
      <c r="H352">
        <v>13291</v>
      </c>
      <c r="I352">
        <v>13314</v>
      </c>
      <c r="J352">
        <v>13137</v>
      </c>
      <c r="K352">
        <v>13440</v>
      </c>
      <c r="L352">
        <v>13926</v>
      </c>
      <c r="M352">
        <v>13304</v>
      </c>
      <c r="N352">
        <v>13260</v>
      </c>
      <c r="O352">
        <v>14256</v>
      </c>
      <c r="P352">
        <v>13995</v>
      </c>
      <c r="Q352">
        <v>14207</v>
      </c>
      <c r="R352">
        <v>14179</v>
      </c>
      <c r="S352">
        <v>12474</v>
      </c>
      <c r="T352">
        <v>12740</v>
      </c>
      <c r="U352">
        <v>12891</v>
      </c>
    </row>
    <row r="353" spans="3:21" x14ac:dyDescent="0.25">
      <c r="C353">
        <v>13149</v>
      </c>
      <c r="D353">
        <v>13209</v>
      </c>
      <c r="E353">
        <v>12908</v>
      </c>
      <c r="F353">
        <v>13133</v>
      </c>
      <c r="G353">
        <v>14070</v>
      </c>
      <c r="H353">
        <v>14160</v>
      </c>
      <c r="I353">
        <v>14230</v>
      </c>
      <c r="J353">
        <v>14040</v>
      </c>
      <c r="K353">
        <v>13562</v>
      </c>
      <c r="L353">
        <v>13598</v>
      </c>
      <c r="M353">
        <v>13926</v>
      </c>
      <c r="N353">
        <v>13814</v>
      </c>
      <c r="O353">
        <v>13870</v>
      </c>
      <c r="P353">
        <v>13797</v>
      </c>
      <c r="Q353">
        <v>14025</v>
      </c>
      <c r="R353">
        <v>14094</v>
      </c>
      <c r="S353">
        <v>13152</v>
      </c>
      <c r="T353">
        <v>13250</v>
      </c>
      <c r="U353">
        <v>13458</v>
      </c>
    </row>
    <row r="354" spans="3:21" x14ac:dyDescent="0.25">
      <c r="C354">
        <v>12511</v>
      </c>
      <c r="D354">
        <v>12572</v>
      </c>
      <c r="E354">
        <v>12431</v>
      </c>
      <c r="F354">
        <v>12615</v>
      </c>
      <c r="G354">
        <v>13470</v>
      </c>
      <c r="H354">
        <v>13288</v>
      </c>
      <c r="I354">
        <v>13374</v>
      </c>
      <c r="J354">
        <v>13276</v>
      </c>
      <c r="K354">
        <v>13243</v>
      </c>
      <c r="L354">
        <v>13452</v>
      </c>
      <c r="M354">
        <v>13171</v>
      </c>
      <c r="N354">
        <v>13232</v>
      </c>
      <c r="O354">
        <v>14028</v>
      </c>
      <c r="P354">
        <v>13760</v>
      </c>
      <c r="Q354">
        <v>13768</v>
      </c>
      <c r="R354">
        <v>13917</v>
      </c>
      <c r="S354">
        <v>12395</v>
      </c>
      <c r="T354">
        <v>12565</v>
      </c>
      <c r="U354">
        <v>12672</v>
      </c>
    </row>
    <row r="355" spans="3:21" x14ac:dyDescent="0.25">
      <c r="C355">
        <v>12669</v>
      </c>
      <c r="D355">
        <v>12766</v>
      </c>
      <c r="E355">
        <v>12458</v>
      </c>
      <c r="F355">
        <v>12733</v>
      </c>
      <c r="G355">
        <v>13505</v>
      </c>
      <c r="H355">
        <v>13445</v>
      </c>
      <c r="I355">
        <v>13458</v>
      </c>
      <c r="J355">
        <v>13329</v>
      </c>
      <c r="K355">
        <v>13172</v>
      </c>
      <c r="L355">
        <v>13417</v>
      </c>
      <c r="M355">
        <v>13588</v>
      </c>
      <c r="N355">
        <v>13683</v>
      </c>
      <c r="O355">
        <v>13733</v>
      </c>
      <c r="P355">
        <v>13781</v>
      </c>
      <c r="Q355">
        <v>14075</v>
      </c>
      <c r="R355">
        <v>13774</v>
      </c>
      <c r="S355">
        <v>12508</v>
      </c>
      <c r="T355">
        <v>12832</v>
      </c>
      <c r="U355">
        <v>13063</v>
      </c>
    </row>
    <row r="356" spans="3:21" x14ac:dyDescent="0.25">
      <c r="C356">
        <v>12281</v>
      </c>
      <c r="D356">
        <v>12298</v>
      </c>
      <c r="E356">
        <v>12184</v>
      </c>
      <c r="F356">
        <v>12296</v>
      </c>
      <c r="G356">
        <v>13069</v>
      </c>
      <c r="H356">
        <v>13048</v>
      </c>
      <c r="I356">
        <v>12955</v>
      </c>
      <c r="J356">
        <v>13218</v>
      </c>
      <c r="K356">
        <v>12758</v>
      </c>
      <c r="L356">
        <v>12878</v>
      </c>
      <c r="M356">
        <v>12859</v>
      </c>
      <c r="N356">
        <v>12872</v>
      </c>
      <c r="O356">
        <v>13205</v>
      </c>
      <c r="P356">
        <v>13341</v>
      </c>
      <c r="Q356">
        <v>13524</v>
      </c>
      <c r="R356">
        <v>13537</v>
      </c>
      <c r="S356">
        <v>12121</v>
      </c>
      <c r="T356">
        <v>12247</v>
      </c>
      <c r="U356">
        <v>12381</v>
      </c>
    </row>
    <row r="357" spans="3:21" x14ac:dyDescent="0.25">
      <c r="C357">
        <v>12651</v>
      </c>
      <c r="D357">
        <v>12755</v>
      </c>
      <c r="E357">
        <v>12510</v>
      </c>
      <c r="F357">
        <v>12697</v>
      </c>
      <c r="G357">
        <v>13458</v>
      </c>
      <c r="H357">
        <v>13371</v>
      </c>
      <c r="I357">
        <v>13250</v>
      </c>
      <c r="J357">
        <v>13379</v>
      </c>
      <c r="K357">
        <v>13420</v>
      </c>
      <c r="L357">
        <v>13536</v>
      </c>
      <c r="M357">
        <v>13614</v>
      </c>
      <c r="N357">
        <v>13547</v>
      </c>
      <c r="O357">
        <v>13996</v>
      </c>
      <c r="P357">
        <v>14075</v>
      </c>
      <c r="Q357">
        <v>14438</v>
      </c>
      <c r="R357">
        <v>14305</v>
      </c>
      <c r="S357">
        <v>12704</v>
      </c>
      <c r="T357">
        <v>12823</v>
      </c>
      <c r="U357">
        <v>13143</v>
      </c>
    </row>
    <row r="358" spans="3:21" x14ac:dyDescent="0.25">
      <c r="C358">
        <v>12200</v>
      </c>
      <c r="D358">
        <v>12285</v>
      </c>
      <c r="E358">
        <v>12518</v>
      </c>
      <c r="F358">
        <v>12797</v>
      </c>
      <c r="G358">
        <v>13637</v>
      </c>
      <c r="H358">
        <v>13554</v>
      </c>
      <c r="I358">
        <v>13498</v>
      </c>
      <c r="J358">
        <v>13759</v>
      </c>
      <c r="K358">
        <v>13356</v>
      </c>
      <c r="L358">
        <v>13258</v>
      </c>
      <c r="M358">
        <v>13497</v>
      </c>
      <c r="N358">
        <v>13445</v>
      </c>
      <c r="O358">
        <v>14161</v>
      </c>
      <c r="P358">
        <v>13909</v>
      </c>
      <c r="Q358">
        <v>13476</v>
      </c>
      <c r="R358">
        <v>13621</v>
      </c>
      <c r="S358">
        <v>12210</v>
      </c>
      <c r="T358">
        <v>12663</v>
      </c>
      <c r="U358">
        <v>12881</v>
      </c>
    </row>
    <row r="359" spans="3:21" x14ac:dyDescent="0.25">
      <c r="C359">
        <v>13348</v>
      </c>
      <c r="D359">
        <v>13381</v>
      </c>
      <c r="E359">
        <v>13227</v>
      </c>
      <c r="F359">
        <v>13405</v>
      </c>
      <c r="G359">
        <v>13963</v>
      </c>
      <c r="H359">
        <v>13775</v>
      </c>
      <c r="I359">
        <v>13687</v>
      </c>
      <c r="J359">
        <v>13952</v>
      </c>
      <c r="K359">
        <v>13413</v>
      </c>
      <c r="L359">
        <v>13757</v>
      </c>
      <c r="M359">
        <v>13951</v>
      </c>
      <c r="N359">
        <v>13858</v>
      </c>
      <c r="O359">
        <v>14397</v>
      </c>
      <c r="P359">
        <v>14608</v>
      </c>
      <c r="Q359">
        <v>14565</v>
      </c>
      <c r="R359">
        <v>14421</v>
      </c>
      <c r="S359">
        <v>13132</v>
      </c>
      <c r="T359">
        <v>13374</v>
      </c>
      <c r="U359">
        <v>12963</v>
      </c>
    </row>
    <row r="360" spans="3:21" x14ac:dyDescent="0.25">
      <c r="C360">
        <v>12726</v>
      </c>
      <c r="D360">
        <v>12715</v>
      </c>
      <c r="E360">
        <v>12757</v>
      </c>
      <c r="F360">
        <v>12780</v>
      </c>
      <c r="G360">
        <v>13930</v>
      </c>
      <c r="H360">
        <v>13686</v>
      </c>
      <c r="I360">
        <v>13862</v>
      </c>
      <c r="J360">
        <v>14038</v>
      </c>
      <c r="K360">
        <v>13646</v>
      </c>
      <c r="L360">
        <v>13267</v>
      </c>
      <c r="M360">
        <v>13731</v>
      </c>
      <c r="N360">
        <v>13496</v>
      </c>
      <c r="O360">
        <v>13882</v>
      </c>
      <c r="P360">
        <v>14187</v>
      </c>
      <c r="Q360">
        <v>13746</v>
      </c>
      <c r="R360">
        <v>14111</v>
      </c>
      <c r="S360">
        <v>12551</v>
      </c>
      <c r="T360">
        <v>12924</v>
      </c>
      <c r="U360">
        <v>13174</v>
      </c>
    </row>
    <row r="361" spans="3:21" x14ac:dyDescent="0.25">
      <c r="C361">
        <v>12912</v>
      </c>
      <c r="D361">
        <v>12707</v>
      </c>
      <c r="E361">
        <v>12645</v>
      </c>
      <c r="F361">
        <v>12844</v>
      </c>
      <c r="G361">
        <v>13549</v>
      </c>
      <c r="H361">
        <v>13539</v>
      </c>
      <c r="I361">
        <v>13542</v>
      </c>
      <c r="J361">
        <v>13440</v>
      </c>
      <c r="K361">
        <v>13124</v>
      </c>
      <c r="L361">
        <v>13409</v>
      </c>
      <c r="M361">
        <v>13471</v>
      </c>
      <c r="N361">
        <v>13484</v>
      </c>
      <c r="O361">
        <v>14216</v>
      </c>
      <c r="P361">
        <v>14189</v>
      </c>
      <c r="Q361">
        <v>14204</v>
      </c>
      <c r="R361">
        <v>13713</v>
      </c>
      <c r="S361">
        <v>12640</v>
      </c>
      <c r="T361">
        <v>12939</v>
      </c>
      <c r="U361">
        <v>13174</v>
      </c>
    </row>
    <row r="362" spans="3:21" x14ac:dyDescent="0.25">
      <c r="C362">
        <v>12225</v>
      </c>
      <c r="D362">
        <v>12235</v>
      </c>
      <c r="E362">
        <v>12253</v>
      </c>
      <c r="F362">
        <v>12403</v>
      </c>
      <c r="G362">
        <v>13334</v>
      </c>
      <c r="H362">
        <v>12786</v>
      </c>
      <c r="I362">
        <v>13065</v>
      </c>
      <c r="J362">
        <v>13058</v>
      </c>
      <c r="K362">
        <v>13483</v>
      </c>
      <c r="L362">
        <v>13461</v>
      </c>
      <c r="M362">
        <v>13383</v>
      </c>
      <c r="N362">
        <v>13291</v>
      </c>
      <c r="O362">
        <v>13729</v>
      </c>
      <c r="P362">
        <v>13837</v>
      </c>
      <c r="Q362">
        <v>14087</v>
      </c>
      <c r="R362">
        <v>14171</v>
      </c>
      <c r="S362">
        <v>12272</v>
      </c>
      <c r="T362">
        <v>12588</v>
      </c>
      <c r="U362">
        <v>12549</v>
      </c>
    </row>
    <row r="363" spans="3:21" x14ac:dyDescent="0.25">
      <c r="C363">
        <v>11933</v>
      </c>
      <c r="D363">
        <v>12157</v>
      </c>
      <c r="E363">
        <v>11848</v>
      </c>
      <c r="F363">
        <v>12039</v>
      </c>
      <c r="G363">
        <v>13106</v>
      </c>
      <c r="H363">
        <v>12945</v>
      </c>
      <c r="I363">
        <v>13153</v>
      </c>
      <c r="J363">
        <v>13122</v>
      </c>
      <c r="K363">
        <v>13134</v>
      </c>
      <c r="L363">
        <v>12664</v>
      </c>
      <c r="M363">
        <v>12718</v>
      </c>
      <c r="N363">
        <v>12887</v>
      </c>
      <c r="O363">
        <v>13361</v>
      </c>
      <c r="P363">
        <v>13604</v>
      </c>
      <c r="Q363">
        <v>14050</v>
      </c>
      <c r="R363">
        <v>13892</v>
      </c>
      <c r="S363">
        <v>12019</v>
      </c>
      <c r="T363">
        <v>12336</v>
      </c>
      <c r="U363">
        <v>12386</v>
      </c>
    </row>
    <row r="364" spans="3:21" x14ac:dyDescent="0.25">
      <c r="C364">
        <v>12159</v>
      </c>
      <c r="D364">
        <v>12207</v>
      </c>
      <c r="E364">
        <v>12088</v>
      </c>
      <c r="F364">
        <v>12226</v>
      </c>
      <c r="G364">
        <v>13147</v>
      </c>
      <c r="H364">
        <v>13253</v>
      </c>
      <c r="I364">
        <v>13127</v>
      </c>
      <c r="J364">
        <v>13100</v>
      </c>
      <c r="K364">
        <v>13070</v>
      </c>
      <c r="L364">
        <v>13414</v>
      </c>
      <c r="M364">
        <v>13368</v>
      </c>
      <c r="N364">
        <v>13381</v>
      </c>
      <c r="O364">
        <v>13564</v>
      </c>
      <c r="P364">
        <v>13792</v>
      </c>
      <c r="Q364">
        <v>13572</v>
      </c>
      <c r="R364">
        <v>13748</v>
      </c>
      <c r="S364">
        <v>12110</v>
      </c>
      <c r="T364">
        <v>12501</v>
      </c>
      <c r="U364">
        <v>12532</v>
      </c>
    </row>
    <row r="365" spans="3:21" x14ac:dyDescent="0.25">
      <c r="C365">
        <v>12571</v>
      </c>
      <c r="D365">
        <v>12637</v>
      </c>
      <c r="E365">
        <v>12668</v>
      </c>
      <c r="F365">
        <v>12756</v>
      </c>
      <c r="G365">
        <v>13616</v>
      </c>
      <c r="H365">
        <v>13617</v>
      </c>
      <c r="I365">
        <v>13594</v>
      </c>
      <c r="J365">
        <v>13615</v>
      </c>
      <c r="K365">
        <v>13619</v>
      </c>
      <c r="L365">
        <v>13522</v>
      </c>
      <c r="M365">
        <v>13426</v>
      </c>
      <c r="N365">
        <v>13265</v>
      </c>
      <c r="O365">
        <v>14461</v>
      </c>
      <c r="P365">
        <v>14308</v>
      </c>
      <c r="Q365">
        <v>14306</v>
      </c>
      <c r="R365">
        <v>14257</v>
      </c>
      <c r="S365">
        <v>12528</v>
      </c>
      <c r="T365">
        <v>12851</v>
      </c>
      <c r="U365">
        <v>13103</v>
      </c>
    </row>
    <row r="366" spans="3:21" x14ac:dyDescent="0.25">
      <c r="C366">
        <v>11937</v>
      </c>
      <c r="D366">
        <v>12093</v>
      </c>
      <c r="E366">
        <v>11856</v>
      </c>
      <c r="F366">
        <v>12199</v>
      </c>
      <c r="G366">
        <v>13143</v>
      </c>
      <c r="H366">
        <v>13200</v>
      </c>
      <c r="I366">
        <v>12999</v>
      </c>
      <c r="J366">
        <v>13058</v>
      </c>
      <c r="K366">
        <v>13234</v>
      </c>
      <c r="L366">
        <v>12918</v>
      </c>
      <c r="M366">
        <v>12897</v>
      </c>
      <c r="N366">
        <v>13038</v>
      </c>
      <c r="O366">
        <v>13854</v>
      </c>
      <c r="P366">
        <v>13479</v>
      </c>
      <c r="Q366">
        <v>13292</v>
      </c>
      <c r="R366">
        <v>13483</v>
      </c>
      <c r="S366">
        <v>11965</v>
      </c>
      <c r="T366">
        <v>12503</v>
      </c>
      <c r="U366">
        <v>12455</v>
      </c>
    </row>
    <row r="367" spans="3:21" x14ac:dyDescent="0.25">
      <c r="C367">
        <v>12603</v>
      </c>
      <c r="D367">
        <v>12563</v>
      </c>
      <c r="E367">
        <v>12486</v>
      </c>
      <c r="F367">
        <v>12625</v>
      </c>
      <c r="G367">
        <v>13323</v>
      </c>
      <c r="H367">
        <v>13487</v>
      </c>
      <c r="I367">
        <v>13351</v>
      </c>
      <c r="J367">
        <v>13596</v>
      </c>
      <c r="K367">
        <v>13203</v>
      </c>
      <c r="L367">
        <v>13556</v>
      </c>
      <c r="M367">
        <v>13129</v>
      </c>
      <c r="N367">
        <v>13307</v>
      </c>
      <c r="O367">
        <v>14003</v>
      </c>
      <c r="P367">
        <v>13889</v>
      </c>
      <c r="Q367">
        <v>14107</v>
      </c>
      <c r="R367">
        <v>13846</v>
      </c>
      <c r="S367">
        <v>12403</v>
      </c>
      <c r="T367">
        <v>12937</v>
      </c>
      <c r="U367">
        <v>12729</v>
      </c>
    </row>
    <row r="368" spans="3:21" x14ac:dyDescent="0.25">
      <c r="C368">
        <v>12370</v>
      </c>
      <c r="D368">
        <v>12405</v>
      </c>
      <c r="E368">
        <v>12224</v>
      </c>
      <c r="F368">
        <v>12412</v>
      </c>
      <c r="G368">
        <v>12931</v>
      </c>
      <c r="H368">
        <v>12890</v>
      </c>
      <c r="I368">
        <v>12859</v>
      </c>
      <c r="J368">
        <v>13002</v>
      </c>
      <c r="K368">
        <v>12796</v>
      </c>
      <c r="L368">
        <v>12929</v>
      </c>
      <c r="M368">
        <v>13265</v>
      </c>
      <c r="N368">
        <v>13273</v>
      </c>
      <c r="O368">
        <v>13882</v>
      </c>
      <c r="P368">
        <v>13833</v>
      </c>
      <c r="Q368">
        <v>13678</v>
      </c>
      <c r="R368">
        <v>13850</v>
      </c>
      <c r="S368">
        <v>12258</v>
      </c>
      <c r="T368">
        <v>12563</v>
      </c>
      <c r="U368">
        <v>12689</v>
      </c>
    </row>
    <row r="369" spans="3:21" x14ac:dyDescent="0.25">
      <c r="C369">
        <v>12938</v>
      </c>
      <c r="D369">
        <v>12985</v>
      </c>
      <c r="E369">
        <v>13016</v>
      </c>
      <c r="F369">
        <v>13151</v>
      </c>
      <c r="G369">
        <v>14250</v>
      </c>
      <c r="H369">
        <v>14257</v>
      </c>
      <c r="I369">
        <v>14103</v>
      </c>
      <c r="J369">
        <v>14293</v>
      </c>
      <c r="K369">
        <v>13605</v>
      </c>
      <c r="L369">
        <v>13547</v>
      </c>
      <c r="M369">
        <v>13897</v>
      </c>
      <c r="N369">
        <v>13861</v>
      </c>
      <c r="O369">
        <v>14268</v>
      </c>
      <c r="P369">
        <v>14332</v>
      </c>
      <c r="Q369">
        <v>14026</v>
      </c>
      <c r="R369">
        <v>13987</v>
      </c>
      <c r="S369">
        <v>13023</v>
      </c>
      <c r="T369">
        <v>13322</v>
      </c>
      <c r="U369">
        <v>13468</v>
      </c>
    </row>
    <row r="370" spans="3:21" x14ac:dyDescent="0.25">
      <c r="C370">
        <v>12886</v>
      </c>
      <c r="D370">
        <v>12877</v>
      </c>
      <c r="E370">
        <v>12821</v>
      </c>
      <c r="F370">
        <v>12963</v>
      </c>
      <c r="G370">
        <v>13604</v>
      </c>
      <c r="H370">
        <v>13831</v>
      </c>
      <c r="I370">
        <v>13656</v>
      </c>
      <c r="J370">
        <v>13719</v>
      </c>
      <c r="K370">
        <v>13339</v>
      </c>
      <c r="L370">
        <v>13663</v>
      </c>
      <c r="M370">
        <v>13732</v>
      </c>
      <c r="N370">
        <v>13865</v>
      </c>
      <c r="O370">
        <v>14208</v>
      </c>
      <c r="P370">
        <v>14338</v>
      </c>
      <c r="Q370">
        <v>14044</v>
      </c>
      <c r="R370">
        <v>13997</v>
      </c>
      <c r="S370">
        <v>12635</v>
      </c>
      <c r="T370">
        <v>13203</v>
      </c>
      <c r="U370">
        <v>13200</v>
      </c>
    </row>
  </sheetData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U375"/>
  <sheetViews>
    <sheetView workbookViewId="0">
      <selection activeCell="A2" sqref="A2"/>
    </sheetView>
  </sheetViews>
  <sheetFormatPr baseColWidth="10" defaultRowHeight="15" x14ac:dyDescent="0.25"/>
  <cols>
    <col min="1" max="1" width="14.5703125" bestFit="1" customWidth="1"/>
    <col min="2" max="2" width="21" customWidth="1"/>
  </cols>
  <sheetData>
    <row r="1" spans="1:18" x14ac:dyDescent="0.25">
      <c r="A1" t="s">
        <v>100</v>
      </c>
      <c r="B1" t="s">
        <v>1024</v>
      </c>
    </row>
    <row r="2" spans="1:18" x14ac:dyDescent="0.25">
      <c r="B2" s="1">
        <v>1934910</v>
      </c>
      <c r="C2">
        <v>1161370</v>
      </c>
      <c r="D2">
        <v>1479680</v>
      </c>
      <c r="E2">
        <v>1321076</v>
      </c>
      <c r="F2">
        <v>1345809</v>
      </c>
      <c r="G2">
        <v>1667844</v>
      </c>
      <c r="H2">
        <v>1652908</v>
      </c>
      <c r="I2">
        <v>1376780</v>
      </c>
      <c r="J2">
        <v>1379806</v>
      </c>
      <c r="K2">
        <v>1285023</v>
      </c>
      <c r="L2">
        <v>1477978</v>
      </c>
      <c r="M2">
        <v>1403011</v>
      </c>
      <c r="N2">
        <v>1402414</v>
      </c>
      <c r="O2">
        <v>1532150</v>
      </c>
      <c r="P2">
        <v>1519761</v>
      </c>
      <c r="Q2">
        <v>1395921</v>
      </c>
      <c r="R2">
        <v>1380829</v>
      </c>
    </row>
    <row r="3" spans="1:18" x14ac:dyDescent="0.25">
      <c r="B3" s="1">
        <v>2195646</v>
      </c>
      <c r="C3">
        <v>1084577</v>
      </c>
      <c r="D3">
        <v>1491389</v>
      </c>
      <c r="E3">
        <v>1294078</v>
      </c>
      <c r="F3">
        <v>1304293</v>
      </c>
      <c r="G3">
        <v>1720347</v>
      </c>
      <c r="H3">
        <v>1702826</v>
      </c>
      <c r="I3">
        <v>1427473</v>
      </c>
      <c r="J3">
        <v>1415914</v>
      </c>
      <c r="K3">
        <v>1291596</v>
      </c>
      <c r="L3">
        <v>1487813</v>
      </c>
      <c r="M3">
        <v>1405599</v>
      </c>
      <c r="N3">
        <v>1415483</v>
      </c>
      <c r="O3">
        <v>1489233</v>
      </c>
      <c r="P3">
        <v>1510115</v>
      </c>
      <c r="Q3">
        <v>1490158</v>
      </c>
      <c r="R3">
        <v>1496374</v>
      </c>
    </row>
    <row r="4" spans="1:18" x14ac:dyDescent="0.25">
      <c r="B4" s="1">
        <v>2305834</v>
      </c>
      <c r="C4">
        <v>1126026</v>
      </c>
      <c r="D4">
        <v>1525111</v>
      </c>
      <c r="E4">
        <v>1348252</v>
      </c>
      <c r="F4">
        <v>1332562</v>
      </c>
      <c r="G4">
        <v>1741470</v>
      </c>
      <c r="H4">
        <v>1727579</v>
      </c>
      <c r="I4">
        <v>1435127</v>
      </c>
      <c r="J4">
        <v>1428865</v>
      </c>
      <c r="K4">
        <v>1342236</v>
      </c>
      <c r="L4">
        <v>1459867</v>
      </c>
      <c r="M4">
        <v>1360886</v>
      </c>
      <c r="N4">
        <v>1411436</v>
      </c>
      <c r="O4">
        <v>1500447</v>
      </c>
      <c r="P4">
        <v>1504429</v>
      </c>
      <c r="Q4">
        <v>1515799</v>
      </c>
      <c r="R4">
        <v>1502939</v>
      </c>
    </row>
    <row r="5" spans="1:18" x14ac:dyDescent="0.25">
      <c r="B5" s="1">
        <v>2085901</v>
      </c>
      <c r="C5">
        <v>1171881</v>
      </c>
      <c r="D5">
        <v>1514502</v>
      </c>
      <c r="E5">
        <v>1341012</v>
      </c>
      <c r="F5">
        <v>1369103</v>
      </c>
      <c r="G5">
        <v>1689339</v>
      </c>
      <c r="H5">
        <v>1669319</v>
      </c>
      <c r="I5">
        <v>1474679</v>
      </c>
      <c r="J5">
        <v>1467478</v>
      </c>
      <c r="K5">
        <v>1345749</v>
      </c>
      <c r="L5">
        <v>1480453</v>
      </c>
      <c r="M5">
        <v>1395641</v>
      </c>
      <c r="N5">
        <v>1475966</v>
      </c>
      <c r="O5">
        <v>1521570</v>
      </c>
      <c r="P5">
        <v>1538014</v>
      </c>
      <c r="Q5">
        <v>1441221</v>
      </c>
      <c r="R5">
        <v>1442921</v>
      </c>
    </row>
    <row r="6" spans="1:18" x14ac:dyDescent="0.25">
      <c r="B6" s="1">
        <v>2092711</v>
      </c>
      <c r="C6">
        <v>1113617</v>
      </c>
      <c r="D6">
        <v>1471760</v>
      </c>
      <c r="E6">
        <v>1275815</v>
      </c>
      <c r="F6">
        <v>1309147</v>
      </c>
      <c r="G6">
        <v>1679668</v>
      </c>
      <c r="H6">
        <v>1664121</v>
      </c>
      <c r="I6">
        <v>1377942</v>
      </c>
      <c r="J6">
        <v>1368781</v>
      </c>
      <c r="K6">
        <v>1248048</v>
      </c>
      <c r="L6">
        <v>1431006</v>
      </c>
      <c r="M6">
        <v>1325043</v>
      </c>
      <c r="N6">
        <v>1370529</v>
      </c>
      <c r="O6">
        <v>1545361</v>
      </c>
      <c r="P6">
        <v>1543904</v>
      </c>
      <c r="Q6">
        <v>1370010</v>
      </c>
      <c r="R6">
        <v>1344895</v>
      </c>
    </row>
    <row r="7" spans="1:18" x14ac:dyDescent="0.25">
      <c r="B7" s="1">
        <v>2130902</v>
      </c>
      <c r="C7">
        <v>1143845</v>
      </c>
      <c r="D7">
        <v>1491423</v>
      </c>
      <c r="E7">
        <v>1315472</v>
      </c>
      <c r="F7">
        <v>1318618</v>
      </c>
      <c r="G7">
        <v>1670155</v>
      </c>
      <c r="H7">
        <v>1650010</v>
      </c>
      <c r="I7">
        <v>1413742</v>
      </c>
      <c r="J7">
        <v>1395195</v>
      </c>
      <c r="K7">
        <v>1305883</v>
      </c>
      <c r="L7">
        <v>1469136</v>
      </c>
      <c r="M7">
        <v>1447941</v>
      </c>
      <c r="N7">
        <v>1457296</v>
      </c>
      <c r="O7">
        <v>1541798</v>
      </c>
      <c r="P7">
        <v>1530133</v>
      </c>
      <c r="Q7">
        <v>1390405</v>
      </c>
      <c r="R7">
        <v>1395981</v>
      </c>
    </row>
    <row r="8" spans="1:18" x14ac:dyDescent="0.25">
      <c r="B8" s="1">
        <v>2198073</v>
      </c>
      <c r="C8">
        <v>1156360</v>
      </c>
      <c r="D8">
        <v>1509654</v>
      </c>
      <c r="E8">
        <v>1350659</v>
      </c>
      <c r="F8">
        <v>1344848</v>
      </c>
      <c r="G8">
        <v>1687331</v>
      </c>
      <c r="H8">
        <v>1677430</v>
      </c>
      <c r="I8">
        <v>1432900</v>
      </c>
      <c r="J8">
        <v>1417078</v>
      </c>
      <c r="K8">
        <v>1323094</v>
      </c>
      <c r="L8">
        <v>1514023</v>
      </c>
      <c r="M8">
        <v>1446861</v>
      </c>
      <c r="N8">
        <v>1420534</v>
      </c>
      <c r="O8">
        <v>1530375</v>
      </c>
      <c r="P8">
        <v>1532991</v>
      </c>
      <c r="Q8">
        <v>1382888</v>
      </c>
      <c r="R8">
        <v>1390295</v>
      </c>
    </row>
    <row r="9" spans="1:18" x14ac:dyDescent="0.25">
      <c r="B9" s="1">
        <v>2036482</v>
      </c>
      <c r="C9">
        <v>1148574</v>
      </c>
      <c r="D9">
        <v>1434608</v>
      </c>
      <c r="E9">
        <v>1286021</v>
      </c>
      <c r="F9">
        <v>1319979</v>
      </c>
      <c r="G9">
        <v>1614221</v>
      </c>
      <c r="H9">
        <v>1595521</v>
      </c>
      <c r="I9">
        <v>1331218</v>
      </c>
      <c r="J9">
        <v>1295474</v>
      </c>
      <c r="K9">
        <v>1236628</v>
      </c>
      <c r="L9">
        <v>1415684</v>
      </c>
      <c r="M9">
        <v>1371082</v>
      </c>
      <c r="N9">
        <v>1388848</v>
      </c>
      <c r="O9">
        <v>1481293</v>
      </c>
      <c r="P9">
        <v>1467905</v>
      </c>
      <c r="Q9">
        <v>1361450</v>
      </c>
      <c r="R9">
        <v>1354970</v>
      </c>
    </row>
    <row r="10" spans="1:18" x14ac:dyDescent="0.25">
      <c r="B10" s="1">
        <v>2127586</v>
      </c>
      <c r="C10">
        <v>1189169</v>
      </c>
      <c r="D10">
        <v>1503501</v>
      </c>
      <c r="E10">
        <v>1324250</v>
      </c>
      <c r="F10">
        <v>1353396</v>
      </c>
      <c r="G10">
        <v>1695644</v>
      </c>
      <c r="H10">
        <v>1686696</v>
      </c>
      <c r="I10">
        <v>1395069</v>
      </c>
      <c r="J10">
        <v>1393544</v>
      </c>
      <c r="K10">
        <v>1296093</v>
      </c>
      <c r="L10">
        <v>1464830</v>
      </c>
      <c r="M10">
        <v>1375755</v>
      </c>
      <c r="N10">
        <v>1423361</v>
      </c>
      <c r="O10">
        <v>1511415</v>
      </c>
      <c r="P10">
        <v>1486628</v>
      </c>
      <c r="Q10">
        <v>1455134</v>
      </c>
      <c r="R10">
        <v>1426403</v>
      </c>
    </row>
    <row r="11" spans="1:18" x14ac:dyDescent="0.25">
      <c r="B11" s="1">
        <v>2064520</v>
      </c>
      <c r="C11">
        <v>1120256</v>
      </c>
      <c r="D11">
        <v>1476151</v>
      </c>
      <c r="E11">
        <v>1285103</v>
      </c>
      <c r="F11">
        <v>1307398</v>
      </c>
      <c r="G11">
        <v>1669903</v>
      </c>
      <c r="H11">
        <v>1666684</v>
      </c>
      <c r="I11">
        <v>1375565</v>
      </c>
      <c r="J11">
        <v>1388376</v>
      </c>
      <c r="K11">
        <v>1277409</v>
      </c>
      <c r="L11">
        <v>1448963</v>
      </c>
      <c r="M11">
        <v>1394926</v>
      </c>
      <c r="N11">
        <v>1378317</v>
      </c>
      <c r="O11">
        <v>1520248</v>
      </c>
      <c r="P11">
        <v>1523050</v>
      </c>
      <c r="Q11">
        <v>1369033</v>
      </c>
      <c r="R11">
        <v>1409478</v>
      </c>
    </row>
    <row r="12" spans="1:18" x14ac:dyDescent="0.25">
      <c r="B12" s="1">
        <v>2096880</v>
      </c>
      <c r="C12">
        <v>1111824</v>
      </c>
      <c r="D12">
        <v>1466602</v>
      </c>
      <c r="E12">
        <v>1283598</v>
      </c>
      <c r="F12">
        <v>1292471</v>
      </c>
      <c r="G12">
        <v>1664046</v>
      </c>
      <c r="H12">
        <v>1647658</v>
      </c>
      <c r="I12">
        <v>1353080</v>
      </c>
      <c r="J12">
        <v>1358913</v>
      </c>
      <c r="K12">
        <v>1251813</v>
      </c>
      <c r="L12">
        <v>1436013</v>
      </c>
      <c r="M12">
        <v>1379038</v>
      </c>
      <c r="N12">
        <v>1428892</v>
      </c>
      <c r="O12">
        <v>1513976</v>
      </c>
      <c r="P12">
        <v>1494100</v>
      </c>
      <c r="Q12">
        <v>1374518</v>
      </c>
      <c r="R12">
        <v>1377731</v>
      </c>
    </row>
    <row r="13" spans="1:18" x14ac:dyDescent="0.25">
      <c r="B13" s="1">
        <v>2158764</v>
      </c>
      <c r="C13">
        <v>1115410</v>
      </c>
      <c r="D13">
        <v>1485109</v>
      </c>
      <c r="E13">
        <v>1251075</v>
      </c>
      <c r="F13">
        <v>1314856</v>
      </c>
      <c r="G13">
        <v>1672060</v>
      </c>
      <c r="H13">
        <v>1649384</v>
      </c>
      <c r="I13">
        <v>1382661</v>
      </c>
      <c r="J13">
        <v>1374941</v>
      </c>
      <c r="K13">
        <v>1301221</v>
      </c>
      <c r="L13">
        <v>1444562</v>
      </c>
      <c r="M13">
        <v>1463075</v>
      </c>
      <c r="N13">
        <v>1451602</v>
      </c>
      <c r="O13">
        <v>1543031</v>
      </c>
      <c r="P13">
        <v>1495841</v>
      </c>
      <c r="Q13">
        <v>1419478</v>
      </c>
      <c r="R13">
        <v>1411194</v>
      </c>
    </row>
    <row r="14" spans="1:18" x14ac:dyDescent="0.25">
      <c r="B14" s="1">
        <v>2154785</v>
      </c>
      <c r="C14">
        <v>1177987</v>
      </c>
      <c r="D14">
        <v>1508275</v>
      </c>
      <c r="E14">
        <v>1376751</v>
      </c>
      <c r="F14">
        <v>1348248</v>
      </c>
      <c r="G14">
        <v>1720149</v>
      </c>
      <c r="H14">
        <v>1708545</v>
      </c>
      <c r="I14">
        <v>1397254</v>
      </c>
      <c r="J14">
        <v>1384912</v>
      </c>
      <c r="K14">
        <v>1291068</v>
      </c>
      <c r="L14">
        <v>1517172</v>
      </c>
      <c r="M14">
        <v>1401489</v>
      </c>
      <c r="N14">
        <v>1408374</v>
      </c>
      <c r="O14">
        <v>1530133</v>
      </c>
      <c r="P14">
        <v>1540060</v>
      </c>
      <c r="Q14">
        <v>1422673</v>
      </c>
      <c r="R14">
        <v>1423876</v>
      </c>
    </row>
    <row r="15" spans="1:18" x14ac:dyDescent="0.25">
      <c r="B15" s="1">
        <v>2233772</v>
      </c>
      <c r="C15">
        <v>1111829</v>
      </c>
      <c r="D15">
        <v>1512444</v>
      </c>
      <c r="E15">
        <v>1335854</v>
      </c>
      <c r="F15">
        <v>1345199</v>
      </c>
      <c r="G15">
        <v>1725135</v>
      </c>
      <c r="H15">
        <v>1706527</v>
      </c>
      <c r="I15">
        <v>1476062</v>
      </c>
      <c r="J15">
        <v>1466768</v>
      </c>
      <c r="K15">
        <v>1355283</v>
      </c>
      <c r="L15">
        <v>1430844</v>
      </c>
      <c r="M15">
        <v>1432218</v>
      </c>
      <c r="N15">
        <v>1405588</v>
      </c>
      <c r="O15">
        <v>1464061</v>
      </c>
      <c r="P15">
        <v>1481921</v>
      </c>
      <c r="Q15">
        <v>1478218</v>
      </c>
      <c r="R15">
        <v>1499653</v>
      </c>
    </row>
    <row r="16" spans="1:18" x14ac:dyDescent="0.25">
      <c r="B16" s="1">
        <v>2243482</v>
      </c>
      <c r="C16">
        <v>1255296</v>
      </c>
      <c r="D16">
        <v>1570786</v>
      </c>
      <c r="E16">
        <v>1384214</v>
      </c>
      <c r="F16">
        <v>1416167</v>
      </c>
      <c r="G16">
        <v>1749766</v>
      </c>
      <c r="H16">
        <v>1735640</v>
      </c>
      <c r="I16">
        <v>1476449</v>
      </c>
      <c r="J16">
        <v>1491044</v>
      </c>
      <c r="K16">
        <v>1383845</v>
      </c>
      <c r="L16">
        <v>1493127</v>
      </c>
      <c r="M16">
        <v>1458433</v>
      </c>
      <c r="N16">
        <v>1496996</v>
      </c>
      <c r="O16">
        <v>1482458</v>
      </c>
      <c r="P16">
        <v>1501120</v>
      </c>
      <c r="Q16">
        <v>1558551</v>
      </c>
      <c r="R16">
        <v>1556012</v>
      </c>
    </row>
    <row r="17" spans="2:18" x14ac:dyDescent="0.25">
      <c r="B17" s="1">
        <v>2167855.9999998002</v>
      </c>
      <c r="C17">
        <v>1133869</v>
      </c>
      <c r="D17">
        <v>1523623</v>
      </c>
      <c r="E17">
        <v>1330442</v>
      </c>
      <c r="F17">
        <v>1330361</v>
      </c>
      <c r="G17">
        <v>1726740</v>
      </c>
      <c r="H17">
        <v>1708060</v>
      </c>
      <c r="I17">
        <v>1450320</v>
      </c>
      <c r="J17">
        <v>1439511</v>
      </c>
      <c r="K17">
        <v>1329812</v>
      </c>
      <c r="L17">
        <v>1444417</v>
      </c>
      <c r="M17">
        <v>1412093</v>
      </c>
      <c r="N17">
        <v>1438891</v>
      </c>
      <c r="O17">
        <v>1493988</v>
      </c>
      <c r="P17">
        <v>1465433</v>
      </c>
      <c r="Q17">
        <v>1437226</v>
      </c>
      <c r="R17">
        <v>1444067</v>
      </c>
    </row>
    <row r="18" spans="2:18" x14ac:dyDescent="0.25">
      <c r="B18" s="1">
        <v>2186457</v>
      </c>
      <c r="C18">
        <v>1162180</v>
      </c>
      <c r="D18">
        <v>1500481</v>
      </c>
      <c r="E18">
        <v>1334831</v>
      </c>
      <c r="F18">
        <v>1364547</v>
      </c>
      <c r="G18">
        <v>1688850</v>
      </c>
      <c r="H18">
        <v>1675312</v>
      </c>
      <c r="I18">
        <v>1409179</v>
      </c>
      <c r="J18">
        <v>1416600</v>
      </c>
      <c r="K18">
        <v>1286656</v>
      </c>
      <c r="L18">
        <v>1479329</v>
      </c>
      <c r="M18">
        <v>1467060</v>
      </c>
      <c r="N18">
        <v>1417143</v>
      </c>
      <c r="O18">
        <v>1530394</v>
      </c>
      <c r="P18">
        <v>1541749</v>
      </c>
      <c r="Q18">
        <v>1395086</v>
      </c>
      <c r="R18">
        <v>1439986</v>
      </c>
    </row>
    <row r="19" spans="2:18" x14ac:dyDescent="0.25">
      <c r="B19" s="1">
        <v>2148244</v>
      </c>
      <c r="C19">
        <v>1121073</v>
      </c>
      <c r="D19">
        <v>1486171</v>
      </c>
      <c r="E19">
        <v>1303853</v>
      </c>
      <c r="F19">
        <v>1315629</v>
      </c>
      <c r="G19">
        <v>1708884</v>
      </c>
      <c r="H19">
        <v>1692255</v>
      </c>
      <c r="I19">
        <v>1426366</v>
      </c>
      <c r="J19">
        <v>1406393</v>
      </c>
      <c r="K19">
        <v>1306435</v>
      </c>
      <c r="L19">
        <v>1424386</v>
      </c>
      <c r="M19">
        <v>1434092</v>
      </c>
      <c r="N19">
        <v>1437048</v>
      </c>
      <c r="O19">
        <v>1483039</v>
      </c>
      <c r="P19">
        <v>1498028</v>
      </c>
      <c r="Q19">
        <v>1438267</v>
      </c>
      <c r="R19">
        <v>1411245</v>
      </c>
    </row>
    <row r="20" spans="2:18" x14ac:dyDescent="0.25">
      <c r="B20" s="1">
        <v>1952233</v>
      </c>
      <c r="C20">
        <v>1138490</v>
      </c>
      <c r="D20">
        <v>1431986</v>
      </c>
      <c r="E20">
        <v>1245117</v>
      </c>
      <c r="F20">
        <v>1290049</v>
      </c>
      <c r="G20">
        <v>1606706</v>
      </c>
      <c r="H20">
        <v>1586108</v>
      </c>
      <c r="I20">
        <v>1359108</v>
      </c>
      <c r="J20">
        <v>1339529</v>
      </c>
      <c r="K20">
        <v>1233202</v>
      </c>
      <c r="L20">
        <v>1419660</v>
      </c>
      <c r="M20">
        <v>1334060</v>
      </c>
      <c r="N20">
        <v>1312636</v>
      </c>
      <c r="O20">
        <v>1481042</v>
      </c>
      <c r="P20">
        <v>1466044</v>
      </c>
      <c r="Q20">
        <v>1349878</v>
      </c>
      <c r="R20">
        <v>1360612</v>
      </c>
    </row>
    <row r="21" spans="2:18" x14ac:dyDescent="0.25">
      <c r="B21" s="1">
        <v>2249586</v>
      </c>
      <c r="C21">
        <v>1131724</v>
      </c>
      <c r="D21">
        <v>1561241</v>
      </c>
      <c r="E21">
        <v>1291371</v>
      </c>
      <c r="F21">
        <v>1369638</v>
      </c>
      <c r="G21">
        <v>1756634</v>
      </c>
      <c r="H21">
        <v>1740532</v>
      </c>
      <c r="I21">
        <v>1526579</v>
      </c>
      <c r="J21">
        <v>1513079</v>
      </c>
      <c r="K21">
        <v>1382050</v>
      </c>
      <c r="L21">
        <v>1403900</v>
      </c>
      <c r="M21">
        <v>1416398</v>
      </c>
      <c r="N21">
        <v>1411617</v>
      </c>
      <c r="O21">
        <v>1506461</v>
      </c>
      <c r="P21">
        <v>1506214</v>
      </c>
      <c r="Q21">
        <v>1454311</v>
      </c>
      <c r="R21">
        <v>1489177</v>
      </c>
    </row>
    <row r="22" spans="2:18" x14ac:dyDescent="0.25">
      <c r="B22" s="1">
        <v>2308030</v>
      </c>
      <c r="C22">
        <v>1150210</v>
      </c>
      <c r="D22">
        <v>1549072</v>
      </c>
      <c r="E22">
        <v>1350344</v>
      </c>
      <c r="F22">
        <v>1357635</v>
      </c>
      <c r="G22">
        <v>1756344</v>
      </c>
      <c r="H22">
        <v>1742021</v>
      </c>
      <c r="I22">
        <v>1499255</v>
      </c>
      <c r="J22">
        <v>1474860</v>
      </c>
      <c r="K22">
        <v>1403770</v>
      </c>
      <c r="L22">
        <v>1507242</v>
      </c>
      <c r="M22">
        <v>1523707</v>
      </c>
      <c r="N22">
        <v>1486768</v>
      </c>
      <c r="O22">
        <v>1489512</v>
      </c>
      <c r="P22">
        <v>1520534</v>
      </c>
      <c r="Q22">
        <v>1501078</v>
      </c>
      <c r="R22">
        <v>1491126</v>
      </c>
    </row>
    <row r="23" spans="2:18" x14ac:dyDescent="0.25">
      <c r="B23" s="1">
        <v>2116613</v>
      </c>
      <c r="C23">
        <v>1104782</v>
      </c>
      <c r="D23">
        <v>1489598</v>
      </c>
      <c r="E23">
        <v>1298594</v>
      </c>
      <c r="F23">
        <v>1302131</v>
      </c>
      <c r="G23">
        <v>1694848</v>
      </c>
      <c r="H23">
        <v>1684888</v>
      </c>
      <c r="I23">
        <v>1388650</v>
      </c>
      <c r="J23">
        <v>1379537</v>
      </c>
      <c r="K23">
        <v>1327399</v>
      </c>
      <c r="L23">
        <v>1439875</v>
      </c>
      <c r="M23">
        <v>1386785</v>
      </c>
      <c r="N23">
        <v>1386076</v>
      </c>
      <c r="O23">
        <v>1497440</v>
      </c>
      <c r="P23">
        <v>1466867</v>
      </c>
      <c r="Q23">
        <v>1412363</v>
      </c>
      <c r="R23">
        <v>1418130</v>
      </c>
    </row>
    <row r="24" spans="2:18" x14ac:dyDescent="0.25">
      <c r="B24" s="1">
        <v>2172314</v>
      </c>
      <c r="C24">
        <v>1176637</v>
      </c>
      <c r="D24">
        <v>1555745</v>
      </c>
      <c r="E24">
        <v>1355094</v>
      </c>
      <c r="F24">
        <v>1373531</v>
      </c>
      <c r="G24">
        <v>1738821</v>
      </c>
      <c r="H24">
        <v>1718967</v>
      </c>
      <c r="I24">
        <v>1491658</v>
      </c>
      <c r="J24">
        <v>1497144</v>
      </c>
      <c r="K24">
        <v>1399025</v>
      </c>
      <c r="L24">
        <v>1525986</v>
      </c>
      <c r="M24">
        <v>1491252</v>
      </c>
      <c r="N24">
        <v>1510810</v>
      </c>
      <c r="O24">
        <v>1534959</v>
      </c>
      <c r="P24">
        <v>1557126</v>
      </c>
      <c r="Q24">
        <v>1519989</v>
      </c>
      <c r="R24">
        <v>1502332</v>
      </c>
    </row>
    <row r="25" spans="2:18" x14ac:dyDescent="0.25">
      <c r="B25" s="1">
        <v>2071755.9999998</v>
      </c>
      <c r="C25">
        <v>1101293</v>
      </c>
      <c r="D25">
        <v>1483720</v>
      </c>
      <c r="E25">
        <v>1303999</v>
      </c>
      <c r="F25">
        <v>1321673</v>
      </c>
      <c r="G25">
        <v>1660139</v>
      </c>
      <c r="H25">
        <v>1639213</v>
      </c>
      <c r="I25">
        <v>1403243</v>
      </c>
      <c r="J25">
        <v>1408892</v>
      </c>
      <c r="K25">
        <v>1272731</v>
      </c>
      <c r="L25">
        <v>1439882</v>
      </c>
      <c r="M25">
        <v>1400835</v>
      </c>
      <c r="N25">
        <v>1373862</v>
      </c>
      <c r="O25">
        <v>1487961</v>
      </c>
      <c r="P25">
        <v>1493100</v>
      </c>
      <c r="Q25">
        <v>1379313</v>
      </c>
      <c r="R25">
        <v>1387322</v>
      </c>
    </row>
    <row r="26" spans="2:18" x14ac:dyDescent="0.25">
      <c r="B26" s="1">
        <v>2270954</v>
      </c>
      <c r="C26">
        <v>1216475</v>
      </c>
      <c r="D26">
        <v>1580487</v>
      </c>
      <c r="E26">
        <v>1406716</v>
      </c>
      <c r="F26">
        <v>1412984</v>
      </c>
      <c r="G26">
        <v>1762593</v>
      </c>
      <c r="H26">
        <v>1750494</v>
      </c>
      <c r="I26">
        <v>1512451</v>
      </c>
      <c r="J26">
        <v>1517723</v>
      </c>
      <c r="K26">
        <v>1438998</v>
      </c>
      <c r="L26">
        <v>1473157</v>
      </c>
      <c r="M26">
        <v>1481735</v>
      </c>
      <c r="N26">
        <v>1482974</v>
      </c>
      <c r="O26">
        <v>1507301</v>
      </c>
      <c r="P26">
        <v>1516050</v>
      </c>
      <c r="Q26">
        <v>1538982</v>
      </c>
      <c r="R26">
        <v>1567105</v>
      </c>
    </row>
    <row r="27" spans="2:18" x14ac:dyDescent="0.25">
      <c r="B27" s="1">
        <v>2109600.9999998002</v>
      </c>
      <c r="C27">
        <v>1059282</v>
      </c>
      <c r="D27">
        <v>1473659</v>
      </c>
      <c r="E27">
        <v>1271651</v>
      </c>
      <c r="F27">
        <v>1285076</v>
      </c>
      <c r="G27">
        <v>1675034</v>
      </c>
      <c r="H27">
        <v>1674177</v>
      </c>
      <c r="I27">
        <v>1384819</v>
      </c>
      <c r="J27">
        <v>1381300</v>
      </c>
      <c r="K27">
        <v>1279680</v>
      </c>
      <c r="L27">
        <v>1446613</v>
      </c>
      <c r="M27">
        <v>1386006</v>
      </c>
      <c r="N27">
        <v>1346845</v>
      </c>
      <c r="O27">
        <v>1487437</v>
      </c>
      <c r="P27">
        <v>1500429</v>
      </c>
      <c r="Q27">
        <v>1371715</v>
      </c>
      <c r="R27">
        <v>1369601</v>
      </c>
    </row>
    <row r="28" spans="2:18" x14ac:dyDescent="0.25">
      <c r="B28" s="1">
        <v>2189195</v>
      </c>
      <c r="C28">
        <v>1135274</v>
      </c>
      <c r="D28">
        <v>1485838</v>
      </c>
      <c r="E28">
        <v>1308597</v>
      </c>
      <c r="F28">
        <v>1316760</v>
      </c>
      <c r="G28">
        <v>1661086</v>
      </c>
      <c r="H28">
        <v>1644718</v>
      </c>
      <c r="I28">
        <v>1390148</v>
      </c>
      <c r="J28">
        <v>1386761</v>
      </c>
      <c r="K28">
        <v>1311499</v>
      </c>
      <c r="L28">
        <v>1435736</v>
      </c>
      <c r="M28">
        <v>1419438</v>
      </c>
      <c r="N28">
        <v>1457441</v>
      </c>
      <c r="O28">
        <v>1490390</v>
      </c>
      <c r="P28">
        <v>1491494</v>
      </c>
      <c r="Q28">
        <v>1418695</v>
      </c>
      <c r="R28">
        <v>1436253</v>
      </c>
    </row>
    <row r="29" spans="2:18" x14ac:dyDescent="0.25">
      <c r="B29" s="1">
        <v>2247213.9999998002</v>
      </c>
      <c r="C29">
        <v>1135148</v>
      </c>
      <c r="D29">
        <v>1560646</v>
      </c>
      <c r="E29">
        <v>1340829</v>
      </c>
      <c r="F29">
        <v>1368905</v>
      </c>
      <c r="G29">
        <v>1771787</v>
      </c>
      <c r="H29">
        <v>1757550</v>
      </c>
      <c r="I29">
        <v>1495099</v>
      </c>
      <c r="J29">
        <v>1492152</v>
      </c>
      <c r="K29">
        <v>1360452</v>
      </c>
      <c r="L29">
        <v>1464596</v>
      </c>
      <c r="M29">
        <v>1457151</v>
      </c>
      <c r="N29">
        <v>1452942</v>
      </c>
      <c r="O29">
        <v>1520369</v>
      </c>
      <c r="P29">
        <v>1504175</v>
      </c>
      <c r="Q29">
        <v>1549674</v>
      </c>
      <c r="R29">
        <v>1567932</v>
      </c>
    </row>
    <row r="30" spans="2:18" x14ac:dyDescent="0.25">
      <c r="B30" s="1">
        <v>2159720</v>
      </c>
      <c r="C30">
        <v>1222255</v>
      </c>
      <c r="D30">
        <v>1534386</v>
      </c>
      <c r="E30">
        <v>1364211</v>
      </c>
      <c r="F30">
        <v>1400506</v>
      </c>
      <c r="G30">
        <v>1712784</v>
      </c>
      <c r="H30">
        <v>1702067</v>
      </c>
      <c r="I30">
        <v>1456045</v>
      </c>
      <c r="J30">
        <v>1453599</v>
      </c>
      <c r="K30">
        <v>1365653</v>
      </c>
      <c r="L30">
        <v>1462312</v>
      </c>
      <c r="M30">
        <v>1421974</v>
      </c>
      <c r="N30">
        <v>1388974</v>
      </c>
      <c r="O30">
        <v>1484361</v>
      </c>
      <c r="P30">
        <v>1529682</v>
      </c>
      <c r="Q30">
        <v>1511135</v>
      </c>
      <c r="R30">
        <v>1492787</v>
      </c>
    </row>
    <row r="31" spans="2:18" x14ac:dyDescent="0.25">
      <c r="B31" s="1">
        <v>2180305</v>
      </c>
      <c r="C31">
        <v>1130495</v>
      </c>
      <c r="D31">
        <v>1495809</v>
      </c>
      <c r="E31">
        <v>1301031</v>
      </c>
      <c r="F31">
        <v>1322329</v>
      </c>
      <c r="G31">
        <v>1708939</v>
      </c>
      <c r="H31">
        <v>1688616</v>
      </c>
      <c r="I31">
        <v>1419733</v>
      </c>
      <c r="J31">
        <v>1428637</v>
      </c>
      <c r="K31">
        <v>1320211</v>
      </c>
      <c r="L31">
        <v>1459759</v>
      </c>
      <c r="M31">
        <v>1439560</v>
      </c>
      <c r="N31">
        <v>1435022</v>
      </c>
      <c r="O31">
        <v>1493490</v>
      </c>
      <c r="P31">
        <v>1491912</v>
      </c>
      <c r="Q31">
        <v>1449649</v>
      </c>
      <c r="R31">
        <v>1428191</v>
      </c>
    </row>
    <row r="32" spans="2:18" x14ac:dyDescent="0.25">
      <c r="B32" s="1">
        <v>2266353</v>
      </c>
      <c r="C32">
        <v>1139014</v>
      </c>
      <c r="D32">
        <v>1521794</v>
      </c>
      <c r="E32">
        <v>1296543</v>
      </c>
      <c r="F32">
        <v>1328681</v>
      </c>
      <c r="G32">
        <v>1701601</v>
      </c>
      <c r="H32">
        <v>1690282</v>
      </c>
      <c r="I32">
        <v>1450237</v>
      </c>
      <c r="J32">
        <v>1462103</v>
      </c>
      <c r="K32">
        <v>1385560</v>
      </c>
      <c r="L32">
        <v>1446806</v>
      </c>
      <c r="M32">
        <v>1449188</v>
      </c>
      <c r="N32">
        <v>1426644</v>
      </c>
      <c r="O32">
        <v>1477262</v>
      </c>
      <c r="P32">
        <v>1483436</v>
      </c>
      <c r="Q32">
        <v>1503925</v>
      </c>
      <c r="R32">
        <v>1471890</v>
      </c>
    </row>
    <row r="33" spans="2:18" x14ac:dyDescent="0.25">
      <c r="B33" s="1">
        <v>2174820</v>
      </c>
      <c r="C33">
        <v>1084906</v>
      </c>
      <c r="D33">
        <v>1498537</v>
      </c>
      <c r="E33">
        <v>1267122</v>
      </c>
      <c r="F33">
        <v>1299589</v>
      </c>
      <c r="G33">
        <v>1716400</v>
      </c>
      <c r="H33">
        <v>1706491</v>
      </c>
      <c r="I33">
        <v>1421173</v>
      </c>
      <c r="J33">
        <v>1433463</v>
      </c>
      <c r="K33">
        <v>1309815</v>
      </c>
      <c r="L33">
        <v>1472281</v>
      </c>
      <c r="M33">
        <v>1425053</v>
      </c>
      <c r="N33">
        <v>1414379</v>
      </c>
      <c r="O33">
        <v>1497907</v>
      </c>
      <c r="P33">
        <v>1495946</v>
      </c>
      <c r="Q33">
        <v>1454561</v>
      </c>
      <c r="R33">
        <v>1504486</v>
      </c>
    </row>
    <row r="34" spans="2:18" x14ac:dyDescent="0.25">
      <c r="B34" s="1">
        <v>2216377</v>
      </c>
      <c r="C34">
        <v>1151001</v>
      </c>
      <c r="D34">
        <v>1489761</v>
      </c>
      <c r="E34">
        <v>1337217</v>
      </c>
      <c r="F34">
        <v>1333716</v>
      </c>
      <c r="G34">
        <v>1676474</v>
      </c>
      <c r="H34">
        <v>1666034</v>
      </c>
      <c r="I34">
        <v>1438817</v>
      </c>
      <c r="J34">
        <v>1419895</v>
      </c>
      <c r="K34">
        <v>1340796</v>
      </c>
      <c r="L34">
        <v>1463301</v>
      </c>
      <c r="M34">
        <v>1419965</v>
      </c>
      <c r="N34">
        <v>1350683</v>
      </c>
      <c r="O34">
        <v>1456094</v>
      </c>
      <c r="P34">
        <v>1463982</v>
      </c>
      <c r="Q34">
        <v>1438454</v>
      </c>
      <c r="R34">
        <v>1411400</v>
      </c>
    </row>
    <row r="35" spans="2:18" x14ac:dyDescent="0.25">
      <c r="B35" s="1">
        <v>2113211</v>
      </c>
      <c r="C35">
        <v>1125158</v>
      </c>
      <c r="D35">
        <v>1483261</v>
      </c>
      <c r="E35">
        <v>1286829</v>
      </c>
      <c r="F35">
        <v>1308444</v>
      </c>
      <c r="G35">
        <v>1685774</v>
      </c>
      <c r="H35">
        <v>1664864</v>
      </c>
      <c r="I35">
        <v>1416575</v>
      </c>
      <c r="J35">
        <v>1408048</v>
      </c>
      <c r="K35">
        <v>1301315</v>
      </c>
      <c r="L35">
        <v>1449898</v>
      </c>
      <c r="M35">
        <v>1445050</v>
      </c>
      <c r="N35">
        <v>1426169</v>
      </c>
      <c r="O35">
        <v>1426082</v>
      </c>
      <c r="P35">
        <v>1441471</v>
      </c>
      <c r="Q35">
        <v>1427039</v>
      </c>
      <c r="R35">
        <v>1421376</v>
      </c>
    </row>
    <row r="36" spans="2:18" x14ac:dyDescent="0.25">
      <c r="B36" s="1">
        <v>2135121</v>
      </c>
      <c r="C36">
        <v>1114604</v>
      </c>
      <c r="D36">
        <v>1454451</v>
      </c>
      <c r="E36">
        <v>1270705</v>
      </c>
      <c r="F36">
        <v>1298228</v>
      </c>
      <c r="G36">
        <v>1651705</v>
      </c>
      <c r="H36">
        <v>1639905</v>
      </c>
      <c r="I36">
        <v>1385948</v>
      </c>
      <c r="J36">
        <v>1384430</v>
      </c>
      <c r="K36">
        <v>1294895</v>
      </c>
      <c r="L36">
        <v>1434889</v>
      </c>
      <c r="M36">
        <v>1364827</v>
      </c>
      <c r="N36">
        <v>1368526</v>
      </c>
      <c r="O36">
        <v>1495267</v>
      </c>
      <c r="P36">
        <v>1493750</v>
      </c>
      <c r="Q36">
        <v>1387170</v>
      </c>
      <c r="R36">
        <v>1370598</v>
      </c>
    </row>
    <row r="37" spans="2:18" x14ac:dyDescent="0.25">
      <c r="B37" s="1">
        <v>2108585</v>
      </c>
      <c r="C37">
        <v>1138520</v>
      </c>
      <c r="D37">
        <v>1482412</v>
      </c>
      <c r="E37">
        <v>1293537</v>
      </c>
      <c r="F37">
        <v>1321714</v>
      </c>
      <c r="G37">
        <v>1689394</v>
      </c>
      <c r="H37">
        <v>1669023</v>
      </c>
      <c r="I37">
        <v>1411348</v>
      </c>
      <c r="J37">
        <v>1398656</v>
      </c>
      <c r="K37">
        <v>1312098</v>
      </c>
      <c r="L37">
        <v>1426355</v>
      </c>
      <c r="M37">
        <v>1394776</v>
      </c>
      <c r="N37">
        <v>1441234</v>
      </c>
      <c r="O37">
        <v>1490342</v>
      </c>
      <c r="P37">
        <v>1470480</v>
      </c>
      <c r="Q37">
        <v>1435851</v>
      </c>
      <c r="R37">
        <v>1433756</v>
      </c>
    </row>
    <row r="38" spans="2:18" x14ac:dyDescent="0.25">
      <c r="B38" s="1">
        <v>2241466</v>
      </c>
      <c r="C38">
        <v>1147607</v>
      </c>
      <c r="D38">
        <v>1516729</v>
      </c>
      <c r="E38">
        <v>1307060</v>
      </c>
      <c r="F38">
        <v>1335123</v>
      </c>
      <c r="G38">
        <v>1716039</v>
      </c>
      <c r="H38">
        <v>1705155</v>
      </c>
      <c r="I38">
        <v>1433958</v>
      </c>
      <c r="J38">
        <v>1435007</v>
      </c>
      <c r="K38">
        <v>1335612</v>
      </c>
      <c r="L38">
        <v>1431423</v>
      </c>
      <c r="M38">
        <v>1398159</v>
      </c>
      <c r="N38">
        <v>1394371</v>
      </c>
      <c r="O38">
        <v>1462058</v>
      </c>
      <c r="P38">
        <v>1443361</v>
      </c>
      <c r="Q38">
        <v>1436365</v>
      </c>
      <c r="R38">
        <v>1463546</v>
      </c>
    </row>
    <row r="39" spans="2:18" x14ac:dyDescent="0.25">
      <c r="B39" s="1">
        <v>2145917</v>
      </c>
      <c r="C39">
        <v>1219459</v>
      </c>
      <c r="D39">
        <v>1524420</v>
      </c>
      <c r="E39">
        <v>1334210</v>
      </c>
      <c r="F39">
        <v>1387536</v>
      </c>
      <c r="G39">
        <v>1722393</v>
      </c>
      <c r="H39">
        <v>1703260</v>
      </c>
      <c r="I39">
        <v>1428463</v>
      </c>
      <c r="J39">
        <v>1426267</v>
      </c>
      <c r="K39">
        <v>1309472</v>
      </c>
      <c r="L39">
        <v>1498592</v>
      </c>
      <c r="M39">
        <v>1408421</v>
      </c>
      <c r="N39">
        <v>1401755</v>
      </c>
      <c r="O39">
        <v>1534998</v>
      </c>
      <c r="P39">
        <v>1520984</v>
      </c>
      <c r="Q39">
        <v>1461513</v>
      </c>
      <c r="R39">
        <v>1438044</v>
      </c>
    </row>
    <row r="40" spans="2:18" x14ac:dyDescent="0.25">
      <c r="B40" s="1">
        <v>2134556</v>
      </c>
      <c r="C40">
        <v>1146933</v>
      </c>
      <c r="D40">
        <v>1513904</v>
      </c>
      <c r="E40">
        <v>1323649</v>
      </c>
      <c r="F40">
        <v>1346027</v>
      </c>
      <c r="G40">
        <v>1720949</v>
      </c>
      <c r="H40">
        <v>1703115</v>
      </c>
      <c r="I40">
        <v>1447277</v>
      </c>
      <c r="J40">
        <v>1445094</v>
      </c>
      <c r="K40">
        <v>1338695</v>
      </c>
      <c r="L40">
        <v>1485374</v>
      </c>
      <c r="M40">
        <v>1482790</v>
      </c>
      <c r="N40">
        <v>1465360</v>
      </c>
      <c r="O40">
        <v>1557088</v>
      </c>
      <c r="P40">
        <v>1548370</v>
      </c>
      <c r="Q40">
        <v>1453573</v>
      </c>
      <c r="R40">
        <v>1447127</v>
      </c>
    </row>
    <row r="41" spans="2:18" x14ac:dyDescent="0.25">
      <c r="B41" s="1">
        <v>2161409</v>
      </c>
      <c r="C41">
        <v>1191639</v>
      </c>
      <c r="D41">
        <v>1516266</v>
      </c>
      <c r="E41">
        <v>1333461</v>
      </c>
      <c r="F41">
        <v>1382022</v>
      </c>
      <c r="G41">
        <v>1708802</v>
      </c>
      <c r="H41">
        <v>1695281</v>
      </c>
      <c r="I41">
        <v>1442504</v>
      </c>
      <c r="J41">
        <v>1433263</v>
      </c>
      <c r="K41">
        <v>1331053</v>
      </c>
      <c r="L41">
        <v>1457395</v>
      </c>
      <c r="M41">
        <v>1463390</v>
      </c>
      <c r="N41">
        <v>1454871</v>
      </c>
      <c r="O41">
        <v>1490054</v>
      </c>
      <c r="P41">
        <v>1494397</v>
      </c>
      <c r="Q41">
        <v>1471333</v>
      </c>
      <c r="R41">
        <v>1486960</v>
      </c>
    </row>
    <row r="42" spans="2:18" x14ac:dyDescent="0.25">
      <c r="B42" s="1">
        <v>2174190</v>
      </c>
      <c r="C42">
        <v>1110976</v>
      </c>
      <c r="D42">
        <v>1489633</v>
      </c>
      <c r="E42">
        <v>1302988</v>
      </c>
      <c r="F42">
        <v>1310384</v>
      </c>
      <c r="G42">
        <v>1690453</v>
      </c>
      <c r="H42">
        <v>1675727</v>
      </c>
      <c r="I42">
        <v>1426140</v>
      </c>
      <c r="J42">
        <v>1427503</v>
      </c>
      <c r="K42">
        <v>1327856</v>
      </c>
      <c r="L42">
        <v>1438055</v>
      </c>
      <c r="M42">
        <v>1411259</v>
      </c>
      <c r="N42">
        <v>1428927</v>
      </c>
      <c r="O42">
        <v>1393200</v>
      </c>
      <c r="P42">
        <v>1406814</v>
      </c>
      <c r="Q42">
        <v>1481453</v>
      </c>
      <c r="R42">
        <v>1470965</v>
      </c>
    </row>
    <row r="43" spans="2:18" x14ac:dyDescent="0.25">
      <c r="B43" s="1">
        <v>2289116</v>
      </c>
      <c r="C43">
        <v>1219615</v>
      </c>
      <c r="D43">
        <v>1560866</v>
      </c>
      <c r="E43">
        <v>1361915</v>
      </c>
      <c r="F43">
        <v>1402996</v>
      </c>
      <c r="G43">
        <v>1748913</v>
      </c>
      <c r="H43">
        <v>1740910</v>
      </c>
      <c r="I43">
        <v>1475153</v>
      </c>
      <c r="J43">
        <v>1471501</v>
      </c>
      <c r="K43">
        <v>1391224</v>
      </c>
      <c r="L43">
        <v>1502045</v>
      </c>
      <c r="M43">
        <v>1480116</v>
      </c>
      <c r="N43">
        <v>1449859</v>
      </c>
      <c r="O43">
        <v>1506197</v>
      </c>
      <c r="P43">
        <v>1546009</v>
      </c>
      <c r="Q43">
        <v>1501547</v>
      </c>
      <c r="R43">
        <v>1548300</v>
      </c>
    </row>
    <row r="44" spans="2:18" x14ac:dyDescent="0.25">
      <c r="B44" s="1">
        <v>1949107</v>
      </c>
      <c r="C44">
        <v>1082364</v>
      </c>
      <c r="D44">
        <v>1442041</v>
      </c>
      <c r="E44">
        <v>1249686</v>
      </c>
      <c r="F44">
        <v>1263077</v>
      </c>
      <c r="G44">
        <v>1631294</v>
      </c>
      <c r="H44">
        <v>1619919</v>
      </c>
      <c r="I44">
        <v>1330693</v>
      </c>
      <c r="J44">
        <v>1326380</v>
      </c>
      <c r="K44">
        <v>1213879</v>
      </c>
      <c r="L44">
        <v>1402266</v>
      </c>
      <c r="M44">
        <v>1321331</v>
      </c>
      <c r="N44">
        <v>1345645</v>
      </c>
      <c r="O44">
        <v>1497372</v>
      </c>
      <c r="P44">
        <v>1480259</v>
      </c>
      <c r="Q44">
        <v>1342943</v>
      </c>
      <c r="R44">
        <v>1308866</v>
      </c>
    </row>
    <row r="45" spans="2:18" x14ac:dyDescent="0.25">
      <c r="B45" s="1">
        <v>2211721</v>
      </c>
      <c r="C45">
        <v>1149666</v>
      </c>
      <c r="D45">
        <v>1537747</v>
      </c>
      <c r="E45">
        <v>1345358</v>
      </c>
      <c r="F45">
        <v>1357426</v>
      </c>
      <c r="G45">
        <v>1720181</v>
      </c>
      <c r="H45">
        <v>1703392</v>
      </c>
      <c r="I45">
        <v>1492384</v>
      </c>
      <c r="J45">
        <v>1470503</v>
      </c>
      <c r="K45">
        <v>1377176</v>
      </c>
      <c r="L45">
        <v>1431378</v>
      </c>
      <c r="M45">
        <v>1410194</v>
      </c>
      <c r="N45">
        <v>1429046</v>
      </c>
      <c r="O45">
        <v>1480937</v>
      </c>
      <c r="P45">
        <v>1493495</v>
      </c>
      <c r="Q45">
        <v>1472687</v>
      </c>
      <c r="R45">
        <v>1481415</v>
      </c>
    </row>
    <row r="46" spans="2:18" x14ac:dyDescent="0.25">
      <c r="B46" s="1">
        <v>2143246</v>
      </c>
      <c r="C46">
        <v>1120557</v>
      </c>
      <c r="D46">
        <v>1486311</v>
      </c>
      <c r="E46">
        <v>1294844</v>
      </c>
      <c r="F46">
        <v>1321953</v>
      </c>
      <c r="G46">
        <v>1686346</v>
      </c>
      <c r="H46">
        <v>1665833</v>
      </c>
      <c r="I46">
        <v>1401110</v>
      </c>
      <c r="J46">
        <v>1395304</v>
      </c>
      <c r="K46">
        <v>1306508</v>
      </c>
      <c r="L46">
        <v>1456760</v>
      </c>
      <c r="M46">
        <v>1435628</v>
      </c>
      <c r="N46">
        <v>1386406</v>
      </c>
      <c r="O46">
        <v>1476255</v>
      </c>
      <c r="P46">
        <v>1458767</v>
      </c>
      <c r="Q46">
        <v>1455845</v>
      </c>
      <c r="R46">
        <v>1433180</v>
      </c>
    </row>
    <row r="47" spans="2:18" x14ac:dyDescent="0.25">
      <c r="B47" s="1">
        <v>2139457</v>
      </c>
      <c r="C47">
        <v>1163390</v>
      </c>
      <c r="D47">
        <v>1519643</v>
      </c>
      <c r="E47">
        <v>1332017</v>
      </c>
      <c r="F47">
        <v>1349332</v>
      </c>
      <c r="G47">
        <v>1718378</v>
      </c>
      <c r="H47">
        <v>1698234</v>
      </c>
      <c r="I47">
        <v>1423611</v>
      </c>
      <c r="J47">
        <v>1415209</v>
      </c>
      <c r="K47">
        <v>1300789</v>
      </c>
      <c r="L47">
        <v>1466065</v>
      </c>
      <c r="M47">
        <v>1413385</v>
      </c>
      <c r="N47">
        <v>1452202</v>
      </c>
      <c r="O47">
        <v>1567601</v>
      </c>
      <c r="P47">
        <v>1544784</v>
      </c>
      <c r="Q47">
        <v>1436575</v>
      </c>
      <c r="R47">
        <v>1452670</v>
      </c>
    </row>
    <row r="48" spans="2:18" x14ac:dyDescent="0.25">
      <c r="B48" s="1">
        <v>2124826</v>
      </c>
      <c r="C48">
        <v>1166990</v>
      </c>
      <c r="D48">
        <v>1504706</v>
      </c>
      <c r="E48">
        <v>1307120</v>
      </c>
      <c r="F48">
        <v>1340620</v>
      </c>
      <c r="G48">
        <v>1690389</v>
      </c>
      <c r="H48">
        <v>1669222</v>
      </c>
      <c r="I48">
        <v>1410325</v>
      </c>
      <c r="J48">
        <v>1402188</v>
      </c>
      <c r="K48">
        <v>1343519</v>
      </c>
      <c r="L48">
        <v>1502845</v>
      </c>
      <c r="M48">
        <v>1403331</v>
      </c>
      <c r="N48">
        <v>1397723</v>
      </c>
      <c r="O48">
        <v>1503314</v>
      </c>
      <c r="P48">
        <v>1477372</v>
      </c>
      <c r="Q48">
        <v>1409722</v>
      </c>
      <c r="R48">
        <v>1435735</v>
      </c>
    </row>
    <row r="49" spans="2:18" x14ac:dyDescent="0.25">
      <c r="B49" s="1">
        <v>2323044</v>
      </c>
      <c r="C49">
        <v>1172351</v>
      </c>
      <c r="D49">
        <v>1532478</v>
      </c>
      <c r="E49">
        <v>1359799</v>
      </c>
      <c r="F49">
        <v>1385466</v>
      </c>
      <c r="G49">
        <v>1727321</v>
      </c>
      <c r="H49">
        <v>1710849</v>
      </c>
      <c r="I49">
        <v>1466177</v>
      </c>
      <c r="J49">
        <v>1464945</v>
      </c>
      <c r="K49">
        <v>1371690</v>
      </c>
      <c r="L49">
        <v>1441528</v>
      </c>
      <c r="M49">
        <v>1474816</v>
      </c>
      <c r="N49">
        <v>1448648</v>
      </c>
      <c r="O49">
        <v>1491365</v>
      </c>
      <c r="P49">
        <v>1509791</v>
      </c>
      <c r="Q49">
        <v>1500680</v>
      </c>
      <c r="R49">
        <v>1463839</v>
      </c>
    </row>
    <row r="50" spans="2:18" x14ac:dyDescent="0.25">
      <c r="B50" s="1">
        <v>2274725</v>
      </c>
      <c r="C50">
        <v>1164670</v>
      </c>
      <c r="D50">
        <v>1532184</v>
      </c>
      <c r="E50">
        <v>1310031</v>
      </c>
      <c r="F50">
        <v>1375730</v>
      </c>
      <c r="G50">
        <v>1753589</v>
      </c>
      <c r="H50">
        <v>1740329</v>
      </c>
      <c r="I50">
        <v>1476819</v>
      </c>
      <c r="J50">
        <v>1468163</v>
      </c>
      <c r="K50">
        <v>1369385</v>
      </c>
      <c r="L50">
        <v>1466844</v>
      </c>
      <c r="M50">
        <v>1445763</v>
      </c>
      <c r="N50">
        <v>1454862</v>
      </c>
      <c r="O50">
        <v>1432128</v>
      </c>
      <c r="P50">
        <v>1435859</v>
      </c>
      <c r="Q50">
        <v>1540625</v>
      </c>
      <c r="R50">
        <v>1525151</v>
      </c>
    </row>
    <row r="51" spans="2:18" x14ac:dyDescent="0.25">
      <c r="B51" s="1">
        <v>2047059</v>
      </c>
      <c r="C51">
        <v>1048796</v>
      </c>
      <c r="D51">
        <v>1464256</v>
      </c>
      <c r="E51">
        <v>1253406</v>
      </c>
      <c r="F51">
        <v>1263234</v>
      </c>
      <c r="G51">
        <v>1668388</v>
      </c>
      <c r="H51">
        <v>1652021</v>
      </c>
      <c r="I51">
        <v>1385988</v>
      </c>
      <c r="J51">
        <v>1380495</v>
      </c>
      <c r="K51">
        <v>1248938</v>
      </c>
      <c r="L51">
        <v>1417299</v>
      </c>
      <c r="M51">
        <v>1348663</v>
      </c>
      <c r="N51">
        <v>1341715</v>
      </c>
      <c r="O51">
        <v>1546882</v>
      </c>
      <c r="P51">
        <v>1508092</v>
      </c>
      <c r="Q51">
        <v>1330186</v>
      </c>
      <c r="R51">
        <v>1340881</v>
      </c>
    </row>
    <row r="52" spans="2:18" x14ac:dyDescent="0.25">
      <c r="B52" s="1">
        <v>2239610</v>
      </c>
      <c r="C52">
        <v>1179202</v>
      </c>
      <c r="D52">
        <v>1511586</v>
      </c>
      <c r="E52">
        <v>1342931</v>
      </c>
      <c r="F52">
        <v>1354555</v>
      </c>
      <c r="G52">
        <v>1716638</v>
      </c>
      <c r="H52">
        <v>1706076</v>
      </c>
      <c r="I52">
        <v>1418897</v>
      </c>
      <c r="J52">
        <v>1427610</v>
      </c>
      <c r="K52">
        <v>1335147</v>
      </c>
      <c r="L52">
        <v>1492890</v>
      </c>
      <c r="M52">
        <v>1440934</v>
      </c>
      <c r="N52">
        <v>1448029</v>
      </c>
      <c r="O52">
        <v>1515604</v>
      </c>
      <c r="P52">
        <v>1549244</v>
      </c>
      <c r="Q52">
        <v>1432031</v>
      </c>
      <c r="R52">
        <v>1437679</v>
      </c>
    </row>
    <row r="53" spans="2:18" x14ac:dyDescent="0.25">
      <c r="B53" s="1">
        <v>2109591</v>
      </c>
      <c r="C53">
        <v>1179119</v>
      </c>
      <c r="D53">
        <v>1469756</v>
      </c>
      <c r="E53">
        <v>1274244</v>
      </c>
      <c r="F53">
        <v>1333819</v>
      </c>
      <c r="G53">
        <v>1668840</v>
      </c>
      <c r="H53">
        <v>1652813</v>
      </c>
      <c r="I53">
        <v>1364134</v>
      </c>
      <c r="J53">
        <v>1373624</v>
      </c>
      <c r="K53">
        <v>1277995</v>
      </c>
      <c r="L53">
        <v>1486498</v>
      </c>
      <c r="M53">
        <v>1381958</v>
      </c>
      <c r="N53">
        <v>1391752</v>
      </c>
      <c r="O53">
        <v>1500500</v>
      </c>
      <c r="P53">
        <v>1518499</v>
      </c>
      <c r="Q53">
        <v>1373592</v>
      </c>
      <c r="R53">
        <v>1400910</v>
      </c>
    </row>
    <row r="54" spans="2:18" x14ac:dyDescent="0.25">
      <c r="B54" s="1">
        <v>2217698.9999998002</v>
      </c>
      <c r="C54">
        <v>1121009</v>
      </c>
      <c r="D54">
        <v>1479398</v>
      </c>
      <c r="E54">
        <v>1263137</v>
      </c>
      <c r="F54">
        <v>1321820</v>
      </c>
      <c r="G54">
        <v>1688746</v>
      </c>
      <c r="H54">
        <v>1678222</v>
      </c>
      <c r="I54">
        <v>1388217</v>
      </c>
      <c r="J54">
        <v>1391172</v>
      </c>
      <c r="K54">
        <v>1296772</v>
      </c>
      <c r="L54">
        <v>1462504</v>
      </c>
      <c r="M54">
        <v>1413693</v>
      </c>
      <c r="N54">
        <v>1400025</v>
      </c>
      <c r="O54">
        <v>1440028</v>
      </c>
      <c r="P54">
        <v>1430052</v>
      </c>
      <c r="Q54">
        <v>1462339</v>
      </c>
      <c r="R54">
        <v>1442631</v>
      </c>
    </row>
    <row r="55" spans="2:18" x14ac:dyDescent="0.25">
      <c r="B55" s="1">
        <v>2263242</v>
      </c>
      <c r="C55">
        <v>1196869</v>
      </c>
      <c r="D55">
        <v>1519543</v>
      </c>
      <c r="E55">
        <v>1342040</v>
      </c>
      <c r="F55">
        <v>1369264</v>
      </c>
      <c r="G55">
        <v>1710248</v>
      </c>
      <c r="H55">
        <v>1696096</v>
      </c>
      <c r="I55">
        <v>1471012</v>
      </c>
      <c r="J55">
        <v>1472027</v>
      </c>
      <c r="K55">
        <v>1376540</v>
      </c>
      <c r="L55">
        <v>1481918</v>
      </c>
      <c r="M55">
        <v>1448300</v>
      </c>
      <c r="N55">
        <v>1431073</v>
      </c>
      <c r="O55">
        <v>1470598</v>
      </c>
      <c r="P55">
        <v>1456824</v>
      </c>
      <c r="Q55">
        <v>1499900</v>
      </c>
      <c r="R55">
        <v>1497826</v>
      </c>
    </row>
    <row r="56" spans="2:18" x14ac:dyDescent="0.25">
      <c r="B56" s="1">
        <v>2185305</v>
      </c>
      <c r="C56">
        <v>1256281</v>
      </c>
      <c r="D56">
        <v>1517641</v>
      </c>
      <c r="E56">
        <v>1370523</v>
      </c>
      <c r="F56">
        <v>1415151</v>
      </c>
      <c r="G56">
        <v>1681918</v>
      </c>
      <c r="H56">
        <v>1671229</v>
      </c>
      <c r="I56">
        <v>1425545</v>
      </c>
      <c r="J56">
        <v>1430061</v>
      </c>
      <c r="K56">
        <v>1339192</v>
      </c>
      <c r="L56">
        <v>1515872</v>
      </c>
      <c r="M56">
        <v>1420940</v>
      </c>
      <c r="N56">
        <v>1415393</v>
      </c>
      <c r="O56">
        <v>1575484</v>
      </c>
      <c r="P56">
        <v>1546721</v>
      </c>
      <c r="Q56">
        <v>1435679</v>
      </c>
      <c r="R56">
        <v>1440426</v>
      </c>
    </row>
    <row r="57" spans="2:18" x14ac:dyDescent="0.25">
      <c r="B57" s="1">
        <v>2216970</v>
      </c>
      <c r="C57">
        <v>1149596</v>
      </c>
      <c r="D57">
        <v>1513890</v>
      </c>
      <c r="E57">
        <v>1337236</v>
      </c>
      <c r="F57">
        <v>1353675</v>
      </c>
      <c r="G57">
        <v>1687308</v>
      </c>
      <c r="H57">
        <v>1674881</v>
      </c>
      <c r="I57">
        <v>1426649</v>
      </c>
      <c r="J57">
        <v>1433827</v>
      </c>
      <c r="K57">
        <v>1367949</v>
      </c>
      <c r="L57">
        <v>1442641</v>
      </c>
      <c r="M57">
        <v>1469691</v>
      </c>
      <c r="N57">
        <v>1414513</v>
      </c>
      <c r="O57">
        <v>1453582</v>
      </c>
      <c r="P57">
        <v>1438174</v>
      </c>
      <c r="Q57">
        <v>1468268</v>
      </c>
      <c r="R57">
        <v>1471253</v>
      </c>
    </row>
    <row r="58" spans="2:18" x14ac:dyDescent="0.25">
      <c r="B58" s="1">
        <v>2070521.9999998</v>
      </c>
      <c r="C58">
        <v>1147396</v>
      </c>
      <c r="D58">
        <v>1465066</v>
      </c>
      <c r="E58">
        <v>1253212</v>
      </c>
      <c r="F58">
        <v>1310315</v>
      </c>
      <c r="G58">
        <v>1644569</v>
      </c>
      <c r="H58">
        <v>1639717</v>
      </c>
      <c r="I58">
        <v>1356039</v>
      </c>
      <c r="J58">
        <v>1377139</v>
      </c>
      <c r="K58">
        <v>1260189</v>
      </c>
      <c r="L58">
        <v>1427099</v>
      </c>
      <c r="M58">
        <v>1437538</v>
      </c>
      <c r="N58">
        <v>1378497</v>
      </c>
      <c r="O58">
        <v>1511213</v>
      </c>
      <c r="P58">
        <v>1488325</v>
      </c>
      <c r="Q58">
        <v>1367550</v>
      </c>
      <c r="R58">
        <v>1382712</v>
      </c>
    </row>
    <row r="59" spans="2:18" x14ac:dyDescent="0.25">
      <c r="B59" s="1">
        <v>2255153</v>
      </c>
      <c r="C59">
        <v>1204094</v>
      </c>
      <c r="D59">
        <v>1503377</v>
      </c>
      <c r="E59">
        <v>1399773</v>
      </c>
      <c r="F59">
        <v>1359594</v>
      </c>
      <c r="G59">
        <v>1703412</v>
      </c>
      <c r="H59">
        <v>1693245</v>
      </c>
      <c r="I59">
        <v>1411332</v>
      </c>
      <c r="J59">
        <v>1409327</v>
      </c>
      <c r="K59">
        <v>1332055</v>
      </c>
      <c r="L59">
        <v>1484877</v>
      </c>
      <c r="M59">
        <v>1476930</v>
      </c>
      <c r="N59">
        <v>1438914</v>
      </c>
      <c r="O59">
        <v>1564790</v>
      </c>
      <c r="P59">
        <v>1547440</v>
      </c>
      <c r="Q59">
        <v>1402292</v>
      </c>
      <c r="R59">
        <v>1435651</v>
      </c>
    </row>
    <row r="60" spans="2:18" x14ac:dyDescent="0.25">
      <c r="B60" s="1">
        <v>2328391</v>
      </c>
      <c r="C60">
        <v>1195678</v>
      </c>
      <c r="D60">
        <v>1550306</v>
      </c>
      <c r="E60">
        <v>1363092</v>
      </c>
      <c r="F60">
        <v>1397110</v>
      </c>
      <c r="G60">
        <v>1756022</v>
      </c>
      <c r="H60">
        <v>1739034</v>
      </c>
      <c r="I60">
        <v>1472684</v>
      </c>
      <c r="J60">
        <v>1475054</v>
      </c>
      <c r="K60">
        <v>1340568</v>
      </c>
      <c r="L60">
        <v>1482337</v>
      </c>
      <c r="M60">
        <v>1445866</v>
      </c>
      <c r="N60">
        <v>1417263</v>
      </c>
      <c r="O60">
        <v>1515120</v>
      </c>
      <c r="P60">
        <v>1513879</v>
      </c>
      <c r="Q60">
        <v>1509724</v>
      </c>
      <c r="R60">
        <v>1516204</v>
      </c>
    </row>
    <row r="61" spans="2:18" x14ac:dyDescent="0.25">
      <c r="B61" s="1">
        <v>2122681</v>
      </c>
      <c r="C61">
        <v>1170173</v>
      </c>
      <c r="D61">
        <v>1492441</v>
      </c>
      <c r="E61">
        <v>1329390</v>
      </c>
      <c r="F61">
        <v>1341999</v>
      </c>
      <c r="G61">
        <v>1687935</v>
      </c>
      <c r="H61">
        <v>1670870</v>
      </c>
      <c r="I61">
        <v>1415112</v>
      </c>
      <c r="J61">
        <v>1409703</v>
      </c>
      <c r="K61">
        <v>1302866</v>
      </c>
      <c r="L61">
        <v>1438094</v>
      </c>
      <c r="M61">
        <v>1395424</v>
      </c>
      <c r="N61">
        <v>1431814</v>
      </c>
      <c r="O61">
        <v>1555620</v>
      </c>
      <c r="P61">
        <v>1500690</v>
      </c>
      <c r="Q61">
        <v>1345448</v>
      </c>
      <c r="R61">
        <v>1369275</v>
      </c>
    </row>
    <row r="62" spans="2:18" x14ac:dyDescent="0.25">
      <c r="B62" s="1">
        <v>2130139</v>
      </c>
      <c r="C62">
        <v>1220405</v>
      </c>
      <c r="D62">
        <v>1534542</v>
      </c>
      <c r="E62">
        <v>1393969</v>
      </c>
      <c r="F62">
        <v>1387111</v>
      </c>
      <c r="G62">
        <v>1697743</v>
      </c>
      <c r="H62">
        <v>1680476</v>
      </c>
      <c r="I62">
        <v>1445455</v>
      </c>
      <c r="J62">
        <v>1445539</v>
      </c>
      <c r="K62">
        <v>1353511</v>
      </c>
      <c r="L62">
        <v>1493314</v>
      </c>
      <c r="M62">
        <v>1454159</v>
      </c>
      <c r="N62">
        <v>1451020</v>
      </c>
      <c r="O62">
        <v>1580068</v>
      </c>
      <c r="P62">
        <v>1574755</v>
      </c>
      <c r="Q62">
        <v>1416254</v>
      </c>
      <c r="R62">
        <v>1422014</v>
      </c>
    </row>
    <row r="63" spans="2:18" x14ac:dyDescent="0.25">
      <c r="B63" s="1">
        <v>2035967.9999998</v>
      </c>
      <c r="C63">
        <v>1111628</v>
      </c>
      <c r="D63">
        <v>1444397</v>
      </c>
      <c r="E63">
        <v>1249411</v>
      </c>
      <c r="F63">
        <v>1294101</v>
      </c>
      <c r="G63">
        <v>1663075</v>
      </c>
      <c r="H63">
        <v>1651296</v>
      </c>
      <c r="I63">
        <v>1352579</v>
      </c>
      <c r="J63">
        <v>1336225</v>
      </c>
      <c r="K63">
        <v>1229516</v>
      </c>
      <c r="L63">
        <v>1474828</v>
      </c>
      <c r="M63">
        <v>1369480</v>
      </c>
      <c r="N63">
        <v>1361294</v>
      </c>
      <c r="O63">
        <v>1544042</v>
      </c>
      <c r="P63">
        <v>1542462</v>
      </c>
      <c r="Q63">
        <v>1357659</v>
      </c>
      <c r="R63">
        <v>1350304</v>
      </c>
    </row>
    <row r="64" spans="2:18" x14ac:dyDescent="0.25">
      <c r="B64" s="1">
        <v>2305903</v>
      </c>
      <c r="C64">
        <v>1190930</v>
      </c>
      <c r="D64">
        <v>1560655</v>
      </c>
      <c r="E64">
        <v>1359870</v>
      </c>
      <c r="F64">
        <v>1395304</v>
      </c>
      <c r="G64">
        <v>1744604</v>
      </c>
      <c r="H64">
        <v>1727188</v>
      </c>
      <c r="I64">
        <v>1508704</v>
      </c>
      <c r="J64">
        <v>1498993</v>
      </c>
      <c r="K64">
        <v>1410299</v>
      </c>
      <c r="L64">
        <v>1464542</v>
      </c>
      <c r="M64">
        <v>1457600</v>
      </c>
      <c r="N64">
        <v>1446012</v>
      </c>
      <c r="O64">
        <v>1477623</v>
      </c>
      <c r="P64">
        <v>1488738</v>
      </c>
      <c r="Q64">
        <v>1539530</v>
      </c>
      <c r="R64">
        <v>1521539</v>
      </c>
    </row>
    <row r="65" spans="2:18" x14ac:dyDescent="0.25">
      <c r="B65" s="1">
        <v>2276017</v>
      </c>
      <c r="C65">
        <v>1140312</v>
      </c>
      <c r="D65">
        <v>1530962</v>
      </c>
      <c r="E65">
        <v>1346962</v>
      </c>
      <c r="F65">
        <v>1356182</v>
      </c>
      <c r="G65">
        <v>1721711</v>
      </c>
      <c r="H65">
        <v>1709254</v>
      </c>
      <c r="I65">
        <v>1461494</v>
      </c>
      <c r="J65">
        <v>1442737</v>
      </c>
      <c r="K65">
        <v>1362600</v>
      </c>
      <c r="L65">
        <v>1477395</v>
      </c>
      <c r="M65">
        <v>1490699</v>
      </c>
      <c r="N65">
        <v>1466606</v>
      </c>
      <c r="O65">
        <v>1516352</v>
      </c>
      <c r="P65">
        <v>1492442</v>
      </c>
      <c r="Q65">
        <v>1492093</v>
      </c>
      <c r="R65">
        <v>1528470</v>
      </c>
    </row>
    <row r="66" spans="2:18" x14ac:dyDescent="0.25">
      <c r="B66" s="1">
        <v>2093460</v>
      </c>
      <c r="C66">
        <v>1127557</v>
      </c>
      <c r="D66">
        <v>1483070</v>
      </c>
      <c r="E66">
        <v>1283329</v>
      </c>
      <c r="F66">
        <v>1337847</v>
      </c>
      <c r="G66">
        <v>1703755</v>
      </c>
      <c r="H66">
        <v>1697839</v>
      </c>
      <c r="I66">
        <v>1395618</v>
      </c>
      <c r="J66">
        <v>1390620</v>
      </c>
      <c r="K66">
        <v>1266980</v>
      </c>
      <c r="L66">
        <v>1445369</v>
      </c>
      <c r="M66">
        <v>1383183</v>
      </c>
      <c r="N66">
        <v>1426909</v>
      </c>
      <c r="O66">
        <v>1535126</v>
      </c>
      <c r="P66">
        <v>1556811</v>
      </c>
      <c r="Q66">
        <v>1370719</v>
      </c>
      <c r="R66">
        <v>1430591</v>
      </c>
    </row>
    <row r="67" spans="2:18" x14ac:dyDescent="0.25">
      <c r="B67" s="1">
        <v>2157175</v>
      </c>
      <c r="C67">
        <v>1141467</v>
      </c>
      <c r="D67">
        <v>1484416</v>
      </c>
      <c r="E67">
        <v>1306081</v>
      </c>
      <c r="F67">
        <v>1336603</v>
      </c>
      <c r="G67">
        <v>1667258</v>
      </c>
      <c r="H67">
        <v>1653856</v>
      </c>
      <c r="I67">
        <v>1415555</v>
      </c>
      <c r="J67">
        <v>1404110</v>
      </c>
      <c r="K67">
        <v>1313452</v>
      </c>
      <c r="L67">
        <v>1374616</v>
      </c>
      <c r="M67">
        <v>1375167</v>
      </c>
      <c r="N67">
        <v>1378486</v>
      </c>
      <c r="O67">
        <v>1451579</v>
      </c>
      <c r="P67">
        <v>1422269</v>
      </c>
      <c r="Q67">
        <v>1404107</v>
      </c>
      <c r="R67">
        <v>1417882</v>
      </c>
    </row>
    <row r="68" spans="2:18" x14ac:dyDescent="0.25">
      <c r="B68" s="1">
        <v>2177620</v>
      </c>
      <c r="C68">
        <v>1160288</v>
      </c>
      <c r="D68">
        <v>1488422</v>
      </c>
      <c r="E68">
        <v>1288253</v>
      </c>
      <c r="F68">
        <v>1356651</v>
      </c>
      <c r="G68">
        <v>1717139</v>
      </c>
      <c r="H68">
        <v>1694589</v>
      </c>
      <c r="I68">
        <v>1415703</v>
      </c>
      <c r="J68">
        <v>1419161</v>
      </c>
      <c r="K68">
        <v>1307932</v>
      </c>
      <c r="L68">
        <v>1456584</v>
      </c>
      <c r="M68">
        <v>1439884</v>
      </c>
      <c r="N68">
        <v>1388996</v>
      </c>
      <c r="O68">
        <v>1489253</v>
      </c>
      <c r="P68">
        <v>1489195</v>
      </c>
      <c r="Q68">
        <v>1440082</v>
      </c>
      <c r="R68">
        <v>1425254</v>
      </c>
    </row>
    <row r="69" spans="2:18" x14ac:dyDescent="0.25">
      <c r="B69" s="1">
        <v>2122734</v>
      </c>
      <c r="C69">
        <v>1165910</v>
      </c>
      <c r="D69">
        <v>1490267</v>
      </c>
      <c r="E69">
        <v>1333255</v>
      </c>
      <c r="F69">
        <v>1345134</v>
      </c>
      <c r="G69">
        <v>1662455</v>
      </c>
      <c r="H69">
        <v>1643325</v>
      </c>
      <c r="I69">
        <v>1419860</v>
      </c>
      <c r="J69">
        <v>1412133</v>
      </c>
      <c r="K69">
        <v>1328710</v>
      </c>
      <c r="L69">
        <v>1428720</v>
      </c>
      <c r="M69">
        <v>1404514</v>
      </c>
      <c r="N69">
        <v>1413009</v>
      </c>
      <c r="O69">
        <v>1543785</v>
      </c>
      <c r="P69">
        <v>1504118</v>
      </c>
      <c r="Q69">
        <v>1394694</v>
      </c>
      <c r="R69">
        <v>1426502</v>
      </c>
    </row>
    <row r="70" spans="2:18" x14ac:dyDescent="0.25">
      <c r="B70" s="1">
        <v>2183937</v>
      </c>
      <c r="C70">
        <v>1129395</v>
      </c>
      <c r="D70">
        <v>1527063</v>
      </c>
      <c r="E70">
        <v>1327364</v>
      </c>
      <c r="F70">
        <v>1349103</v>
      </c>
      <c r="G70">
        <v>1739169</v>
      </c>
      <c r="H70">
        <v>1719200</v>
      </c>
      <c r="I70">
        <v>1462169</v>
      </c>
      <c r="J70">
        <v>1475111</v>
      </c>
      <c r="K70">
        <v>1356768</v>
      </c>
      <c r="L70">
        <v>1469103</v>
      </c>
      <c r="M70">
        <v>1478405</v>
      </c>
      <c r="N70">
        <v>1454835</v>
      </c>
      <c r="O70">
        <v>1503718</v>
      </c>
      <c r="P70">
        <v>1516621</v>
      </c>
      <c r="Q70">
        <v>1454562</v>
      </c>
      <c r="R70">
        <v>1471297</v>
      </c>
    </row>
    <row r="71" spans="2:18" x14ac:dyDescent="0.25">
      <c r="B71" s="1">
        <v>2277670</v>
      </c>
      <c r="C71">
        <v>1092250</v>
      </c>
      <c r="D71">
        <v>1548048</v>
      </c>
      <c r="E71">
        <v>1306148</v>
      </c>
      <c r="F71">
        <v>1329289</v>
      </c>
      <c r="G71">
        <v>1765316</v>
      </c>
      <c r="H71">
        <v>1751090</v>
      </c>
      <c r="I71">
        <v>1496013</v>
      </c>
      <c r="J71">
        <v>1490875</v>
      </c>
      <c r="K71">
        <v>1346797</v>
      </c>
      <c r="L71">
        <v>1390639</v>
      </c>
      <c r="M71">
        <v>1470016</v>
      </c>
      <c r="N71">
        <v>1427598</v>
      </c>
      <c r="O71">
        <v>1451718</v>
      </c>
      <c r="P71">
        <v>1435293</v>
      </c>
      <c r="Q71">
        <v>1577720</v>
      </c>
      <c r="R71">
        <v>1522828</v>
      </c>
    </row>
    <row r="72" spans="2:18" x14ac:dyDescent="0.25">
      <c r="B72" s="1">
        <v>2161684</v>
      </c>
      <c r="C72">
        <v>1190729</v>
      </c>
      <c r="D72">
        <v>1522432</v>
      </c>
      <c r="E72">
        <v>1346196</v>
      </c>
      <c r="F72">
        <v>1404762</v>
      </c>
      <c r="G72">
        <v>1716083</v>
      </c>
      <c r="H72">
        <v>1697768</v>
      </c>
      <c r="I72">
        <v>1453895</v>
      </c>
      <c r="J72">
        <v>1442090</v>
      </c>
      <c r="K72">
        <v>1333197</v>
      </c>
      <c r="L72">
        <v>1458030</v>
      </c>
      <c r="M72">
        <v>1438690</v>
      </c>
      <c r="N72">
        <v>1442992</v>
      </c>
      <c r="O72">
        <v>1510734</v>
      </c>
      <c r="P72">
        <v>1503874</v>
      </c>
      <c r="Q72">
        <v>1497605</v>
      </c>
      <c r="R72">
        <v>1453272</v>
      </c>
    </row>
    <row r="73" spans="2:18" x14ac:dyDescent="0.25">
      <c r="B73" s="1">
        <v>2154060</v>
      </c>
      <c r="C73">
        <v>1162905</v>
      </c>
      <c r="D73">
        <v>1502325</v>
      </c>
      <c r="E73">
        <v>1291004</v>
      </c>
      <c r="F73">
        <v>1358530</v>
      </c>
      <c r="G73">
        <v>1719772</v>
      </c>
      <c r="H73">
        <v>1703039</v>
      </c>
      <c r="I73">
        <v>1433718</v>
      </c>
      <c r="J73">
        <v>1419371</v>
      </c>
      <c r="K73">
        <v>1280568</v>
      </c>
      <c r="L73">
        <v>1461623</v>
      </c>
      <c r="M73">
        <v>1389976</v>
      </c>
      <c r="N73">
        <v>1423879</v>
      </c>
      <c r="O73">
        <v>1529335</v>
      </c>
      <c r="P73">
        <v>1515797</v>
      </c>
      <c r="Q73">
        <v>1433544</v>
      </c>
      <c r="R73">
        <v>1447346</v>
      </c>
    </row>
    <row r="74" spans="2:18" x14ac:dyDescent="0.25">
      <c r="B74" s="1">
        <v>2317656</v>
      </c>
      <c r="C74">
        <v>1226616</v>
      </c>
      <c r="D74">
        <v>1538284</v>
      </c>
      <c r="E74">
        <v>1390903</v>
      </c>
      <c r="F74">
        <v>1381133</v>
      </c>
      <c r="G74">
        <v>1703667</v>
      </c>
      <c r="H74">
        <v>1687990</v>
      </c>
      <c r="I74">
        <v>1454432</v>
      </c>
      <c r="J74">
        <v>1444504</v>
      </c>
      <c r="K74">
        <v>1387295</v>
      </c>
      <c r="L74">
        <v>1451170</v>
      </c>
      <c r="M74">
        <v>1495426</v>
      </c>
      <c r="N74">
        <v>1480924</v>
      </c>
      <c r="O74">
        <v>1432666</v>
      </c>
      <c r="P74">
        <v>1462198</v>
      </c>
      <c r="Q74">
        <v>1536110</v>
      </c>
      <c r="R74">
        <v>1503699</v>
      </c>
    </row>
    <row r="75" spans="2:18" x14ac:dyDescent="0.25">
      <c r="B75" s="1">
        <v>2095913</v>
      </c>
      <c r="C75">
        <v>1162251</v>
      </c>
      <c r="D75">
        <v>1482500</v>
      </c>
      <c r="E75">
        <v>1317853</v>
      </c>
      <c r="F75">
        <v>1341863</v>
      </c>
      <c r="G75">
        <v>1675258</v>
      </c>
      <c r="H75">
        <v>1668910</v>
      </c>
      <c r="I75">
        <v>1376674</v>
      </c>
      <c r="J75">
        <v>1367757</v>
      </c>
      <c r="K75">
        <v>1292556</v>
      </c>
      <c r="L75">
        <v>1479608</v>
      </c>
      <c r="M75">
        <v>1411258</v>
      </c>
      <c r="N75">
        <v>1443452</v>
      </c>
      <c r="O75">
        <v>1526524</v>
      </c>
      <c r="P75">
        <v>1505365</v>
      </c>
      <c r="Q75">
        <v>1449381</v>
      </c>
      <c r="R75">
        <v>1432935</v>
      </c>
    </row>
    <row r="76" spans="2:18" x14ac:dyDescent="0.25">
      <c r="B76" s="1">
        <v>2165070</v>
      </c>
      <c r="C76">
        <v>1175152</v>
      </c>
      <c r="D76">
        <v>1503044</v>
      </c>
      <c r="E76">
        <v>1302868</v>
      </c>
      <c r="F76">
        <v>1364546</v>
      </c>
      <c r="G76">
        <v>1720083</v>
      </c>
      <c r="H76">
        <v>1693045</v>
      </c>
      <c r="I76">
        <v>1400662</v>
      </c>
      <c r="J76">
        <v>1397025</v>
      </c>
      <c r="K76">
        <v>1300945</v>
      </c>
      <c r="L76">
        <v>1456245</v>
      </c>
      <c r="M76">
        <v>1426007</v>
      </c>
      <c r="N76">
        <v>1405211</v>
      </c>
      <c r="O76">
        <v>1578919</v>
      </c>
      <c r="P76">
        <v>1540546</v>
      </c>
      <c r="Q76">
        <v>1378756</v>
      </c>
      <c r="R76">
        <v>1383414</v>
      </c>
    </row>
    <row r="77" spans="2:18" x14ac:dyDescent="0.25">
      <c r="B77" s="1">
        <v>2059824</v>
      </c>
      <c r="C77">
        <v>1113885</v>
      </c>
      <c r="D77">
        <v>1439389</v>
      </c>
      <c r="E77">
        <v>1260300</v>
      </c>
      <c r="F77">
        <v>1302622</v>
      </c>
      <c r="G77">
        <v>1656120</v>
      </c>
      <c r="H77">
        <v>1634483</v>
      </c>
      <c r="I77">
        <v>1338784</v>
      </c>
      <c r="J77">
        <v>1338724</v>
      </c>
      <c r="K77">
        <v>1222398</v>
      </c>
      <c r="L77">
        <v>1438025</v>
      </c>
      <c r="M77">
        <v>1361179</v>
      </c>
      <c r="N77">
        <v>1407915</v>
      </c>
      <c r="O77">
        <v>1506145</v>
      </c>
      <c r="P77">
        <v>1482946</v>
      </c>
      <c r="Q77">
        <v>1382019</v>
      </c>
      <c r="R77">
        <v>1385359</v>
      </c>
    </row>
    <row r="78" spans="2:18" x14ac:dyDescent="0.25">
      <c r="B78" s="1">
        <v>2108646.9999998002</v>
      </c>
      <c r="C78">
        <v>1163018</v>
      </c>
      <c r="D78">
        <v>1513139</v>
      </c>
      <c r="E78">
        <v>1352478</v>
      </c>
      <c r="F78">
        <v>1346852</v>
      </c>
      <c r="G78">
        <v>1715603</v>
      </c>
      <c r="H78">
        <v>1697698</v>
      </c>
      <c r="I78">
        <v>1452655</v>
      </c>
      <c r="J78">
        <v>1425811</v>
      </c>
      <c r="K78">
        <v>1333214</v>
      </c>
      <c r="L78">
        <v>1454063</v>
      </c>
      <c r="M78">
        <v>1430705</v>
      </c>
      <c r="N78">
        <v>1421864</v>
      </c>
      <c r="O78">
        <v>1442531</v>
      </c>
      <c r="P78">
        <v>1471119</v>
      </c>
      <c r="Q78">
        <v>1501571</v>
      </c>
      <c r="R78">
        <v>1479981</v>
      </c>
    </row>
    <row r="79" spans="2:18" x14ac:dyDescent="0.25">
      <c r="B79" s="1">
        <v>2232619</v>
      </c>
      <c r="C79">
        <v>1137950</v>
      </c>
      <c r="D79">
        <v>1494790</v>
      </c>
      <c r="E79">
        <v>1299541</v>
      </c>
      <c r="F79">
        <v>1322329</v>
      </c>
      <c r="G79">
        <v>1704737</v>
      </c>
      <c r="H79">
        <v>1691351</v>
      </c>
      <c r="I79">
        <v>1421441</v>
      </c>
      <c r="J79">
        <v>1413436</v>
      </c>
      <c r="K79">
        <v>1270156</v>
      </c>
      <c r="L79">
        <v>1430844</v>
      </c>
      <c r="M79">
        <v>1450206</v>
      </c>
      <c r="N79">
        <v>1382050</v>
      </c>
      <c r="O79">
        <v>1508376</v>
      </c>
      <c r="P79">
        <v>1516045</v>
      </c>
      <c r="Q79">
        <v>1431232</v>
      </c>
      <c r="R79">
        <v>1430932</v>
      </c>
    </row>
    <row r="80" spans="2:18" x14ac:dyDescent="0.25">
      <c r="B80" s="1">
        <v>2236575</v>
      </c>
      <c r="C80">
        <v>1204738</v>
      </c>
      <c r="D80">
        <v>1588885</v>
      </c>
      <c r="E80">
        <v>1440104</v>
      </c>
      <c r="F80">
        <v>1404303</v>
      </c>
      <c r="G80">
        <v>1766381</v>
      </c>
      <c r="H80">
        <v>1757366</v>
      </c>
      <c r="I80">
        <v>1528444</v>
      </c>
      <c r="J80">
        <v>1519733</v>
      </c>
      <c r="K80">
        <v>1444410</v>
      </c>
      <c r="L80">
        <v>1432753</v>
      </c>
      <c r="M80">
        <v>1459050</v>
      </c>
      <c r="N80">
        <v>1448743</v>
      </c>
      <c r="O80">
        <v>1444985</v>
      </c>
      <c r="P80">
        <v>1445568</v>
      </c>
      <c r="Q80">
        <v>1569081</v>
      </c>
      <c r="R80">
        <v>1565985</v>
      </c>
    </row>
    <row r="81" spans="1:18" x14ac:dyDescent="0.25">
      <c r="B81" s="1">
        <v>2210243</v>
      </c>
      <c r="C81">
        <v>1187670</v>
      </c>
      <c r="D81">
        <v>1529412</v>
      </c>
      <c r="E81">
        <v>1328299</v>
      </c>
      <c r="F81">
        <v>1372344</v>
      </c>
      <c r="G81">
        <v>1728157</v>
      </c>
      <c r="H81">
        <v>1710366</v>
      </c>
      <c r="I81">
        <v>1463428</v>
      </c>
      <c r="J81">
        <v>1449381</v>
      </c>
      <c r="K81">
        <v>1334930</v>
      </c>
      <c r="L81">
        <v>1525347</v>
      </c>
      <c r="M81">
        <v>1427608</v>
      </c>
      <c r="N81">
        <v>1472872</v>
      </c>
      <c r="O81">
        <v>1517513</v>
      </c>
      <c r="P81">
        <v>1495157</v>
      </c>
      <c r="Q81">
        <v>1449316</v>
      </c>
      <c r="R81">
        <v>1418697</v>
      </c>
    </row>
    <row r="82" spans="1:18" x14ac:dyDescent="0.25">
      <c r="B82" s="1">
        <v>2199695</v>
      </c>
      <c r="C82">
        <v>1206305</v>
      </c>
      <c r="D82">
        <v>1516336</v>
      </c>
      <c r="E82">
        <v>1361862</v>
      </c>
      <c r="F82">
        <v>1373453</v>
      </c>
      <c r="G82">
        <v>1698562</v>
      </c>
      <c r="H82">
        <v>1689292</v>
      </c>
      <c r="I82">
        <v>1395280</v>
      </c>
      <c r="J82">
        <v>1394436</v>
      </c>
      <c r="K82">
        <v>1319744</v>
      </c>
      <c r="L82">
        <v>1507366</v>
      </c>
      <c r="M82">
        <v>1452027</v>
      </c>
      <c r="N82">
        <v>1403389</v>
      </c>
      <c r="O82">
        <v>1492657</v>
      </c>
      <c r="P82">
        <v>1479448</v>
      </c>
      <c r="Q82">
        <v>1477972</v>
      </c>
      <c r="R82">
        <v>1456004</v>
      </c>
    </row>
    <row r="83" spans="1:18" x14ac:dyDescent="0.25">
      <c r="B83" s="1">
        <v>2120474</v>
      </c>
      <c r="C83">
        <v>1158871</v>
      </c>
      <c r="D83">
        <v>1478876</v>
      </c>
      <c r="E83">
        <v>1306184</v>
      </c>
      <c r="F83">
        <v>1320133</v>
      </c>
      <c r="G83">
        <v>1655918</v>
      </c>
      <c r="H83">
        <v>1632294</v>
      </c>
      <c r="I83">
        <v>1426766</v>
      </c>
      <c r="J83">
        <v>1404026</v>
      </c>
      <c r="K83">
        <v>1287712</v>
      </c>
      <c r="L83">
        <v>1448853</v>
      </c>
      <c r="M83">
        <v>1401384</v>
      </c>
      <c r="N83">
        <v>1393328</v>
      </c>
      <c r="O83">
        <v>1514084</v>
      </c>
      <c r="P83">
        <v>1499064</v>
      </c>
      <c r="Q83">
        <v>1356680</v>
      </c>
      <c r="R83">
        <v>1353362</v>
      </c>
    </row>
    <row r="84" spans="1:18" x14ac:dyDescent="0.25">
      <c r="B84" s="1">
        <v>2111856</v>
      </c>
      <c r="C84">
        <v>1083094</v>
      </c>
      <c r="D84">
        <v>1457657</v>
      </c>
      <c r="E84">
        <v>1244794</v>
      </c>
      <c r="F84">
        <v>1299193</v>
      </c>
      <c r="G84">
        <v>1663741</v>
      </c>
      <c r="H84">
        <v>1659687</v>
      </c>
      <c r="I84">
        <v>1344267</v>
      </c>
      <c r="J84">
        <v>1362758</v>
      </c>
      <c r="K84">
        <v>1225749</v>
      </c>
      <c r="L84">
        <v>1460586</v>
      </c>
      <c r="M84">
        <v>1384573</v>
      </c>
      <c r="N84">
        <v>1365566</v>
      </c>
      <c r="O84">
        <v>1562290</v>
      </c>
      <c r="P84">
        <v>1539418</v>
      </c>
      <c r="Q84">
        <v>1367616</v>
      </c>
      <c r="R84">
        <v>1349599</v>
      </c>
    </row>
    <row r="85" spans="1:18" x14ac:dyDescent="0.25">
      <c r="B85" s="1">
        <v>2203860</v>
      </c>
      <c r="C85">
        <v>1116997</v>
      </c>
      <c r="D85">
        <v>1482316</v>
      </c>
      <c r="E85">
        <v>1302167</v>
      </c>
      <c r="F85">
        <v>1316366</v>
      </c>
      <c r="G85">
        <v>1662051</v>
      </c>
      <c r="H85">
        <v>1645228</v>
      </c>
      <c r="I85">
        <v>1392766</v>
      </c>
      <c r="J85">
        <v>1409956</v>
      </c>
      <c r="K85">
        <v>1311940</v>
      </c>
      <c r="L85">
        <v>1389605</v>
      </c>
      <c r="M85">
        <v>1426334</v>
      </c>
      <c r="N85">
        <v>1391727</v>
      </c>
      <c r="O85">
        <v>1448996</v>
      </c>
      <c r="P85">
        <v>1459183</v>
      </c>
      <c r="Q85">
        <v>1439761</v>
      </c>
      <c r="R85">
        <v>1456292</v>
      </c>
    </row>
    <row r="86" spans="1:18" x14ac:dyDescent="0.25">
      <c r="B86" s="1">
        <v>2228908</v>
      </c>
      <c r="C86">
        <v>1158643</v>
      </c>
      <c r="D86">
        <v>1510369</v>
      </c>
      <c r="E86">
        <v>1333242</v>
      </c>
      <c r="F86">
        <v>1364298</v>
      </c>
      <c r="G86">
        <v>1703898</v>
      </c>
      <c r="H86">
        <v>1694734</v>
      </c>
      <c r="I86">
        <v>1447844</v>
      </c>
      <c r="J86">
        <v>1446291</v>
      </c>
      <c r="K86">
        <v>1354002</v>
      </c>
      <c r="L86">
        <v>1446795</v>
      </c>
      <c r="M86">
        <v>1407580</v>
      </c>
      <c r="N86">
        <v>1412987</v>
      </c>
      <c r="O86">
        <v>1493649</v>
      </c>
      <c r="P86">
        <v>1504202</v>
      </c>
      <c r="Q86">
        <v>1470299</v>
      </c>
      <c r="R86">
        <v>1469042</v>
      </c>
    </row>
    <row r="87" spans="1:18" x14ac:dyDescent="0.25">
      <c r="B87" s="1">
        <v>2066440.9999998</v>
      </c>
      <c r="C87">
        <v>1050513</v>
      </c>
      <c r="D87">
        <v>1489943</v>
      </c>
      <c r="E87">
        <v>1256044</v>
      </c>
      <c r="F87">
        <v>1278283</v>
      </c>
      <c r="G87">
        <v>1705692</v>
      </c>
      <c r="H87">
        <v>1692169</v>
      </c>
      <c r="I87">
        <v>1405132</v>
      </c>
      <c r="J87">
        <v>1400649</v>
      </c>
      <c r="K87">
        <v>1276660</v>
      </c>
      <c r="L87">
        <v>1478081</v>
      </c>
      <c r="M87">
        <v>1342006</v>
      </c>
      <c r="N87">
        <v>1381327</v>
      </c>
      <c r="O87">
        <v>1531349</v>
      </c>
      <c r="P87">
        <v>1537211</v>
      </c>
      <c r="Q87">
        <v>1385127</v>
      </c>
      <c r="R87">
        <v>1393115</v>
      </c>
    </row>
    <row r="88" spans="1:18" x14ac:dyDescent="0.25">
      <c r="B88" s="1">
        <v>2195726</v>
      </c>
      <c r="C88">
        <v>1180467</v>
      </c>
      <c r="D88">
        <v>1490385</v>
      </c>
      <c r="E88">
        <v>1330703</v>
      </c>
      <c r="F88">
        <v>1356340</v>
      </c>
      <c r="G88">
        <v>1657651</v>
      </c>
      <c r="H88">
        <v>1652561</v>
      </c>
      <c r="I88">
        <v>1394530</v>
      </c>
      <c r="J88">
        <v>1421595</v>
      </c>
      <c r="K88">
        <v>1306724</v>
      </c>
      <c r="L88">
        <v>1433847</v>
      </c>
      <c r="M88">
        <v>1424315</v>
      </c>
      <c r="N88">
        <v>1436767</v>
      </c>
      <c r="O88">
        <v>1487599</v>
      </c>
      <c r="P88">
        <v>1438998</v>
      </c>
      <c r="Q88">
        <v>1429424</v>
      </c>
      <c r="R88">
        <v>1402412</v>
      </c>
    </row>
    <row r="89" spans="1:18" x14ac:dyDescent="0.25">
      <c r="B89" s="1">
        <v>2079004</v>
      </c>
      <c r="C89">
        <v>1145999</v>
      </c>
      <c r="D89">
        <v>1487829</v>
      </c>
      <c r="E89">
        <v>1305058</v>
      </c>
      <c r="F89">
        <v>1307152</v>
      </c>
      <c r="G89">
        <v>1683186</v>
      </c>
      <c r="H89">
        <v>1665242</v>
      </c>
      <c r="I89">
        <v>1401896</v>
      </c>
      <c r="J89">
        <v>1397728</v>
      </c>
      <c r="K89">
        <v>1306837</v>
      </c>
      <c r="L89">
        <v>1408596</v>
      </c>
      <c r="M89">
        <v>1411132</v>
      </c>
      <c r="N89">
        <v>1411162</v>
      </c>
      <c r="O89">
        <v>1528184</v>
      </c>
      <c r="P89">
        <v>1532898</v>
      </c>
      <c r="Q89">
        <v>1401513</v>
      </c>
      <c r="R89">
        <v>1370969</v>
      </c>
    </row>
    <row r="90" spans="1:18" x14ac:dyDescent="0.25">
      <c r="B90" s="1">
        <v>2199807</v>
      </c>
      <c r="C90">
        <v>1215289</v>
      </c>
      <c r="D90">
        <v>1548931</v>
      </c>
      <c r="E90">
        <v>1360232</v>
      </c>
      <c r="F90">
        <v>1404039</v>
      </c>
      <c r="G90">
        <v>1736217</v>
      </c>
      <c r="H90">
        <v>1728672</v>
      </c>
      <c r="I90">
        <v>1476071</v>
      </c>
      <c r="J90">
        <v>1490819</v>
      </c>
      <c r="K90">
        <v>1392402</v>
      </c>
      <c r="L90">
        <v>1474967</v>
      </c>
      <c r="M90">
        <v>1506680</v>
      </c>
      <c r="N90">
        <v>1482667</v>
      </c>
      <c r="O90">
        <v>1481983</v>
      </c>
      <c r="P90">
        <v>1510191</v>
      </c>
      <c r="Q90">
        <v>1515751</v>
      </c>
      <c r="R90">
        <v>1540013</v>
      </c>
    </row>
    <row r="91" spans="1:18" x14ac:dyDescent="0.25">
      <c r="B91" s="1">
        <v>2234832</v>
      </c>
      <c r="C91">
        <v>1177491</v>
      </c>
      <c r="D91">
        <v>1553533</v>
      </c>
      <c r="E91">
        <v>1328775</v>
      </c>
      <c r="F91">
        <v>1382778</v>
      </c>
      <c r="G91">
        <v>1760476</v>
      </c>
      <c r="H91">
        <v>1733122</v>
      </c>
      <c r="I91">
        <v>1506990</v>
      </c>
      <c r="J91">
        <v>1479660</v>
      </c>
      <c r="K91">
        <v>1377637</v>
      </c>
      <c r="L91">
        <v>1416241</v>
      </c>
      <c r="M91">
        <v>1420419</v>
      </c>
      <c r="N91">
        <v>1431323</v>
      </c>
      <c r="O91">
        <v>1465111</v>
      </c>
      <c r="P91">
        <v>1505739</v>
      </c>
      <c r="Q91">
        <v>1524834</v>
      </c>
      <c r="R91">
        <v>1529871</v>
      </c>
    </row>
    <row r="92" spans="1:18" x14ac:dyDescent="0.25">
      <c r="A92" t="s">
        <v>1026</v>
      </c>
      <c r="B92" s="1">
        <f>AVERAGE(B2:B91)</f>
        <v>2167970.1444444247</v>
      </c>
      <c r="C92">
        <f>AVERAGE(C2:C91)</f>
        <v>1151817.3999999999</v>
      </c>
      <c r="D92">
        <f t="shared" ref="D92:R92" si="0">AVERAGE(D2:D91)</f>
        <v>1505223.0888888889</v>
      </c>
      <c r="E92">
        <f t="shared" si="0"/>
        <v>1318624.8222222221</v>
      </c>
      <c r="F92">
        <f t="shared" si="0"/>
        <v>1343456.5777777778</v>
      </c>
      <c r="G92">
        <f t="shared" si="0"/>
        <v>1700924.0444444444</v>
      </c>
      <c r="H92">
        <f t="shared" si="0"/>
        <v>1686122.0555555555</v>
      </c>
      <c r="I92">
        <f t="shared" si="0"/>
        <v>1426020</v>
      </c>
      <c r="J92">
        <f t="shared" si="0"/>
        <v>1421911.3444444444</v>
      </c>
      <c r="K92">
        <f t="shared" si="0"/>
        <v>1321419.4555555556</v>
      </c>
      <c r="L92">
        <f t="shared" si="0"/>
        <v>1457024.5</v>
      </c>
      <c r="M92">
        <f t="shared" si="0"/>
        <v>1422779.8333333333</v>
      </c>
      <c r="N92">
        <f t="shared" si="0"/>
        <v>1419732.1444444444</v>
      </c>
      <c r="O92">
        <f t="shared" si="0"/>
        <v>1501972.5444444444</v>
      </c>
      <c r="P92">
        <f t="shared" si="0"/>
        <v>1498819.4111111111</v>
      </c>
      <c r="Q92">
        <f t="shared" si="0"/>
        <v>1442630</v>
      </c>
      <c r="R92">
        <f t="shared" si="0"/>
        <v>1442923.8777777778</v>
      </c>
    </row>
    <row r="93" spans="1:18" x14ac:dyDescent="0.25">
      <c r="A93" t="s">
        <v>1027</v>
      </c>
      <c r="B93">
        <f>MEDIAN(B2:B91)</f>
        <v>2166462.9999999003</v>
      </c>
      <c r="C93">
        <f t="shared" ref="C93:R93" si="1">MEDIAN(C2:C91)</f>
        <v>1149631</v>
      </c>
      <c r="D93">
        <f t="shared" si="1"/>
        <v>1503210.5</v>
      </c>
      <c r="E93">
        <f t="shared" si="1"/>
        <v>1319464.5</v>
      </c>
      <c r="F93">
        <f t="shared" si="1"/>
        <v>1344991</v>
      </c>
      <c r="G93">
        <f t="shared" si="1"/>
        <v>1703539.5</v>
      </c>
      <c r="H93">
        <f t="shared" si="1"/>
        <v>1689787</v>
      </c>
      <c r="I93">
        <f t="shared" si="1"/>
        <v>1422526</v>
      </c>
      <c r="J93">
        <f t="shared" si="1"/>
        <v>1418119.5</v>
      </c>
      <c r="K93">
        <f t="shared" si="1"/>
        <v>1319977.5</v>
      </c>
      <c r="L93">
        <f t="shared" si="1"/>
        <v>1457077.5</v>
      </c>
      <c r="M93">
        <f t="shared" si="1"/>
        <v>1421457</v>
      </c>
      <c r="N93">
        <f t="shared" si="1"/>
        <v>1421199</v>
      </c>
      <c r="O93">
        <f t="shared" si="1"/>
        <v>1500473.5</v>
      </c>
      <c r="P93">
        <f t="shared" si="1"/>
        <v>1500559.5</v>
      </c>
      <c r="Q93">
        <f t="shared" si="1"/>
        <v>1438360.5</v>
      </c>
      <c r="R93">
        <f t="shared" si="1"/>
        <v>1436966</v>
      </c>
    </row>
    <row r="95" spans="1:18" x14ac:dyDescent="0.25">
      <c r="A95" t="s">
        <v>105</v>
      </c>
      <c r="B95" t="s">
        <v>1024</v>
      </c>
    </row>
    <row r="96" spans="1:18" x14ac:dyDescent="0.25">
      <c r="B96" s="1">
        <v>1934910</v>
      </c>
      <c r="C96">
        <v>1161370</v>
      </c>
      <c r="D96">
        <v>1479680</v>
      </c>
      <c r="E96">
        <v>1321076</v>
      </c>
      <c r="F96">
        <v>1345809</v>
      </c>
      <c r="G96">
        <v>1361296</v>
      </c>
      <c r="H96">
        <v>1355338</v>
      </c>
      <c r="I96">
        <v>1291068</v>
      </c>
      <c r="J96">
        <v>1286687</v>
      </c>
      <c r="K96">
        <v>1259855</v>
      </c>
      <c r="L96">
        <v>1425977</v>
      </c>
      <c r="M96">
        <v>1333700</v>
      </c>
      <c r="N96">
        <v>1357806</v>
      </c>
      <c r="O96">
        <v>1482135</v>
      </c>
      <c r="P96">
        <v>1480732</v>
      </c>
      <c r="Q96">
        <v>1338856</v>
      </c>
      <c r="R96">
        <v>1347122</v>
      </c>
    </row>
    <row r="97" spans="2:18" x14ac:dyDescent="0.25">
      <c r="B97" s="1">
        <v>2195646</v>
      </c>
      <c r="C97">
        <v>1084577</v>
      </c>
      <c r="D97">
        <v>1491389</v>
      </c>
      <c r="E97">
        <v>1294078</v>
      </c>
      <c r="F97">
        <v>1304293</v>
      </c>
      <c r="G97">
        <v>1350074</v>
      </c>
      <c r="H97">
        <v>1334172</v>
      </c>
      <c r="I97">
        <v>1316299</v>
      </c>
      <c r="J97">
        <v>1303319</v>
      </c>
      <c r="K97">
        <v>1274053</v>
      </c>
      <c r="L97">
        <v>1431724</v>
      </c>
      <c r="M97">
        <v>1341650</v>
      </c>
      <c r="N97">
        <v>1377044</v>
      </c>
      <c r="O97">
        <v>1414243</v>
      </c>
      <c r="P97">
        <v>1452495</v>
      </c>
      <c r="Q97">
        <v>1407423</v>
      </c>
      <c r="R97">
        <v>1438785</v>
      </c>
    </row>
    <row r="98" spans="2:18" x14ac:dyDescent="0.25">
      <c r="B98" s="1">
        <v>2305834</v>
      </c>
      <c r="C98">
        <v>1126026</v>
      </c>
      <c r="D98">
        <v>1525111</v>
      </c>
      <c r="E98">
        <v>1348252</v>
      </c>
      <c r="F98">
        <v>1332562</v>
      </c>
      <c r="G98">
        <v>1384009</v>
      </c>
      <c r="H98">
        <v>1381982</v>
      </c>
      <c r="I98">
        <v>1331743</v>
      </c>
      <c r="J98">
        <v>1321396</v>
      </c>
      <c r="K98">
        <v>1314812</v>
      </c>
      <c r="L98">
        <v>1369064</v>
      </c>
      <c r="M98">
        <v>1293759</v>
      </c>
      <c r="N98">
        <v>1337406</v>
      </c>
      <c r="O98">
        <v>1471322</v>
      </c>
      <c r="P98">
        <v>1461332</v>
      </c>
      <c r="Q98">
        <v>1469697</v>
      </c>
      <c r="R98">
        <v>1441068</v>
      </c>
    </row>
    <row r="99" spans="2:18" x14ac:dyDescent="0.25">
      <c r="B99" s="1">
        <v>2085901</v>
      </c>
      <c r="C99">
        <v>1171881</v>
      </c>
      <c r="D99">
        <v>1514502</v>
      </c>
      <c r="E99">
        <v>1341012</v>
      </c>
      <c r="F99">
        <v>1369103</v>
      </c>
      <c r="G99">
        <v>1378766</v>
      </c>
      <c r="H99">
        <v>1366474</v>
      </c>
      <c r="I99">
        <v>1375397</v>
      </c>
      <c r="J99">
        <v>1360179</v>
      </c>
      <c r="K99">
        <v>1315824</v>
      </c>
      <c r="L99">
        <v>1395932</v>
      </c>
      <c r="M99">
        <v>1314738</v>
      </c>
      <c r="N99">
        <v>1406730</v>
      </c>
      <c r="O99">
        <v>1478628</v>
      </c>
      <c r="P99">
        <v>1477892</v>
      </c>
      <c r="Q99">
        <v>1360861</v>
      </c>
      <c r="R99">
        <v>1375931</v>
      </c>
    </row>
    <row r="100" spans="2:18" x14ac:dyDescent="0.25">
      <c r="B100" s="1">
        <v>2092711</v>
      </c>
      <c r="C100">
        <v>1113617</v>
      </c>
      <c r="D100">
        <v>1471760</v>
      </c>
      <c r="E100">
        <v>1275815</v>
      </c>
      <c r="F100">
        <v>1309147</v>
      </c>
      <c r="G100">
        <v>1328037</v>
      </c>
      <c r="H100">
        <v>1318556</v>
      </c>
      <c r="I100">
        <v>1266306</v>
      </c>
      <c r="J100">
        <v>1257411</v>
      </c>
      <c r="K100">
        <v>1222753</v>
      </c>
      <c r="L100">
        <v>1380100</v>
      </c>
      <c r="M100">
        <v>1263945</v>
      </c>
      <c r="N100">
        <v>1319275</v>
      </c>
      <c r="O100">
        <v>1473230</v>
      </c>
      <c r="P100">
        <v>1492482</v>
      </c>
      <c r="Q100">
        <v>1291508</v>
      </c>
      <c r="R100">
        <v>1267599</v>
      </c>
    </row>
    <row r="101" spans="2:18" x14ac:dyDescent="0.25">
      <c r="B101" s="1">
        <v>2130902</v>
      </c>
      <c r="C101">
        <v>1143845</v>
      </c>
      <c r="D101">
        <v>1491423</v>
      </c>
      <c r="E101">
        <v>1315472</v>
      </c>
      <c r="F101">
        <v>1318618</v>
      </c>
      <c r="G101">
        <v>1343491</v>
      </c>
      <c r="H101">
        <v>1320676</v>
      </c>
      <c r="I101">
        <v>1310300</v>
      </c>
      <c r="J101">
        <v>1296191</v>
      </c>
      <c r="K101">
        <v>1290264</v>
      </c>
      <c r="L101">
        <v>1400630</v>
      </c>
      <c r="M101">
        <v>1369623</v>
      </c>
      <c r="N101">
        <v>1352407</v>
      </c>
      <c r="O101">
        <v>1503830</v>
      </c>
      <c r="P101">
        <v>1471444</v>
      </c>
      <c r="Q101">
        <v>1353656</v>
      </c>
      <c r="R101">
        <v>1345953</v>
      </c>
    </row>
    <row r="102" spans="2:18" x14ac:dyDescent="0.25">
      <c r="B102" s="1">
        <v>2198073</v>
      </c>
      <c r="C102">
        <v>1156360</v>
      </c>
      <c r="D102">
        <v>1509654</v>
      </c>
      <c r="E102">
        <v>1350659</v>
      </c>
      <c r="F102">
        <v>1344848</v>
      </c>
      <c r="G102">
        <v>1382952</v>
      </c>
      <c r="H102">
        <v>1399477</v>
      </c>
      <c r="I102">
        <v>1334573</v>
      </c>
      <c r="J102">
        <v>1322850</v>
      </c>
      <c r="K102">
        <v>1308303</v>
      </c>
      <c r="L102">
        <v>1443041</v>
      </c>
      <c r="M102">
        <v>1370495</v>
      </c>
      <c r="N102">
        <v>1348258</v>
      </c>
      <c r="O102">
        <v>1499200</v>
      </c>
      <c r="P102">
        <v>1507954</v>
      </c>
      <c r="Q102">
        <v>1333821</v>
      </c>
      <c r="R102">
        <v>1343243</v>
      </c>
    </row>
    <row r="103" spans="2:18" x14ac:dyDescent="0.25">
      <c r="B103" s="1">
        <v>2036482</v>
      </c>
      <c r="C103">
        <v>1148574</v>
      </c>
      <c r="D103">
        <v>1434608</v>
      </c>
      <c r="E103">
        <v>1286021</v>
      </c>
      <c r="F103">
        <v>1319979</v>
      </c>
      <c r="G103">
        <v>1310125</v>
      </c>
      <c r="H103">
        <v>1307709</v>
      </c>
      <c r="I103">
        <v>1259220</v>
      </c>
      <c r="J103">
        <v>1224499</v>
      </c>
      <c r="K103">
        <v>1227876</v>
      </c>
      <c r="L103">
        <v>1355293</v>
      </c>
      <c r="M103">
        <v>1295454</v>
      </c>
      <c r="N103">
        <v>1336686</v>
      </c>
      <c r="O103">
        <v>1446046</v>
      </c>
      <c r="P103">
        <v>1426831</v>
      </c>
      <c r="Q103">
        <v>1331733</v>
      </c>
      <c r="R103">
        <v>1310997</v>
      </c>
    </row>
    <row r="104" spans="2:18" x14ac:dyDescent="0.25">
      <c r="B104" s="1">
        <v>2127586</v>
      </c>
      <c r="C104">
        <v>1189169</v>
      </c>
      <c r="D104">
        <v>1503501</v>
      </c>
      <c r="E104">
        <v>1324250</v>
      </c>
      <c r="F104">
        <v>1353396</v>
      </c>
      <c r="G104">
        <v>1387782</v>
      </c>
      <c r="H104">
        <v>1391972</v>
      </c>
      <c r="I104">
        <v>1305858</v>
      </c>
      <c r="J104">
        <v>1290829</v>
      </c>
      <c r="K104">
        <v>1279953</v>
      </c>
      <c r="L104">
        <v>1396128</v>
      </c>
      <c r="M104">
        <v>1306115</v>
      </c>
      <c r="N104">
        <v>1354552</v>
      </c>
      <c r="O104">
        <v>1456167</v>
      </c>
      <c r="P104">
        <v>1450756</v>
      </c>
      <c r="Q104">
        <v>1402478</v>
      </c>
      <c r="R104">
        <v>1375698</v>
      </c>
    </row>
    <row r="105" spans="2:18" x14ac:dyDescent="0.25">
      <c r="B105" s="1">
        <v>2064520</v>
      </c>
      <c r="C105">
        <v>1120256</v>
      </c>
      <c r="D105">
        <v>1476151</v>
      </c>
      <c r="E105">
        <v>1285103</v>
      </c>
      <c r="F105">
        <v>1307398</v>
      </c>
      <c r="G105">
        <v>1394317</v>
      </c>
      <c r="H105">
        <v>1393683</v>
      </c>
      <c r="I105">
        <v>1308054</v>
      </c>
      <c r="J105">
        <v>1305356</v>
      </c>
      <c r="K105">
        <v>1265820</v>
      </c>
      <c r="L105">
        <v>1401867</v>
      </c>
      <c r="M105">
        <v>1348653</v>
      </c>
      <c r="N105">
        <v>1340808</v>
      </c>
      <c r="O105">
        <v>1488848</v>
      </c>
      <c r="P105">
        <v>1497234</v>
      </c>
      <c r="Q105">
        <v>1319447</v>
      </c>
      <c r="R105">
        <v>1339219</v>
      </c>
    </row>
    <row r="106" spans="2:18" x14ac:dyDescent="0.25">
      <c r="B106" s="1">
        <v>2096880</v>
      </c>
      <c r="C106">
        <v>1111824</v>
      </c>
      <c r="D106">
        <v>1466602</v>
      </c>
      <c r="E106">
        <v>1283598</v>
      </c>
      <c r="F106">
        <v>1292471</v>
      </c>
      <c r="G106">
        <v>1322858</v>
      </c>
      <c r="H106">
        <v>1305142</v>
      </c>
      <c r="I106">
        <v>1250949</v>
      </c>
      <c r="J106">
        <v>1248529</v>
      </c>
      <c r="K106">
        <v>1226664</v>
      </c>
      <c r="L106">
        <v>1393627</v>
      </c>
      <c r="M106">
        <v>1281992</v>
      </c>
      <c r="N106">
        <v>1332826</v>
      </c>
      <c r="O106">
        <v>1463475</v>
      </c>
      <c r="P106">
        <v>1430599</v>
      </c>
      <c r="Q106">
        <v>1320367</v>
      </c>
      <c r="R106">
        <v>1318405</v>
      </c>
    </row>
    <row r="107" spans="2:18" x14ac:dyDescent="0.25">
      <c r="B107" s="1">
        <v>2158764</v>
      </c>
      <c r="C107">
        <v>1115410</v>
      </c>
      <c r="D107">
        <v>1485109</v>
      </c>
      <c r="E107">
        <v>1251075</v>
      </c>
      <c r="F107">
        <v>1314856</v>
      </c>
      <c r="G107">
        <v>1383007</v>
      </c>
      <c r="H107">
        <v>1361521</v>
      </c>
      <c r="I107">
        <v>1305762</v>
      </c>
      <c r="J107">
        <v>1288054</v>
      </c>
      <c r="K107">
        <v>1286564</v>
      </c>
      <c r="L107">
        <v>1399095</v>
      </c>
      <c r="M107">
        <v>1402657</v>
      </c>
      <c r="N107">
        <v>1358909</v>
      </c>
      <c r="O107">
        <v>1489390</v>
      </c>
      <c r="P107">
        <v>1459751</v>
      </c>
      <c r="Q107">
        <v>1396308</v>
      </c>
      <c r="R107">
        <v>1361391</v>
      </c>
    </row>
    <row r="108" spans="2:18" x14ac:dyDescent="0.25">
      <c r="B108" s="1">
        <v>2154785</v>
      </c>
      <c r="C108">
        <v>1177987</v>
      </c>
      <c r="D108">
        <v>1508275</v>
      </c>
      <c r="E108">
        <v>1376751</v>
      </c>
      <c r="F108">
        <v>1348248</v>
      </c>
      <c r="G108">
        <v>1400872</v>
      </c>
      <c r="H108">
        <v>1376234</v>
      </c>
      <c r="I108">
        <v>1313041</v>
      </c>
      <c r="J108">
        <v>1298622</v>
      </c>
      <c r="K108">
        <v>1276092</v>
      </c>
      <c r="L108">
        <v>1451211</v>
      </c>
      <c r="M108">
        <v>1378636</v>
      </c>
      <c r="N108">
        <v>1348229</v>
      </c>
      <c r="O108">
        <v>1501870</v>
      </c>
      <c r="P108">
        <v>1515350</v>
      </c>
      <c r="Q108">
        <v>1379368</v>
      </c>
      <c r="R108">
        <v>1403446</v>
      </c>
    </row>
    <row r="109" spans="2:18" x14ac:dyDescent="0.25">
      <c r="B109" s="1">
        <v>2233772</v>
      </c>
      <c r="C109">
        <v>1111829</v>
      </c>
      <c r="D109">
        <v>1512444</v>
      </c>
      <c r="E109">
        <v>1335854</v>
      </c>
      <c r="F109">
        <v>1345199</v>
      </c>
      <c r="G109">
        <v>1391403</v>
      </c>
      <c r="H109">
        <v>1372911</v>
      </c>
      <c r="I109">
        <v>1372314</v>
      </c>
      <c r="J109">
        <v>1363111</v>
      </c>
      <c r="K109">
        <v>1333402</v>
      </c>
      <c r="L109">
        <v>1333462</v>
      </c>
      <c r="M109">
        <v>1357998</v>
      </c>
      <c r="N109">
        <v>1342568</v>
      </c>
      <c r="O109">
        <v>1408449</v>
      </c>
      <c r="P109">
        <v>1427984</v>
      </c>
      <c r="Q109">
        <v>1436308</v>
      </c>
      <c r="R109">
        <v>1437972</v>
      </c>
    </row>
    <row r="110" spans="2:18" x14ac:dyDescent="0.25">
      <c r="B110" s="1">
        <v>2243482</v>
      </c>
      <c r="C110">
        <v>1255296</v>
      </c>
      <c r="D110">
        <v>1570786</v>
      </c>
      <c r="E110">
        <v>1384214</v>
      </c>
      <c r="F110">
        <v>1416167</v>
      </c>
      <c r="G110">
        <v>1406254</v>
      </c>
      <c r="H110">
        <v>1404074</v>
      </c>
      <c r="I110">
        <v>1381245</v>
      </c>
      <c r="J110">
        <v>1401815</v>
      </c>
      <c r="K110">
        <v>1364040</v>
      </c>
      <c r="L110">
        <v>1435271</v>
      </c>
      <c r="M110">
        <v>1386918</v>
      </c>
      <c r="N110">
        <v>1431896</v>
      </c>
      <c r="O110">
        <v>1433799</v>
      </c>
      <c r="P110">
        <v>1413072</v>
      </c>
      <c r="Q110">
        <v>1505110</v>
      </c>
      <c r="R110">
        <v>1498398</v>
      </c>
    </row>
    <row r="111" spans="2:18" x14ac:dyDescent="0.25">
      <c r="B111" s="1">
        <v>2167855.9999998002</v>
      </c>
      <c r="C111">
        <v>1133869</v>
      </c>
      <c r="D111">
        <v>1523623</v>
      </c>
      <c r="E111">
        <v>1330442</v>
      </c>
      <c r="F111">
        <v>1330361</v>
      </c>
      <c r="G111">
        <v>1401132</v>
      </c>
      <c r="H111">
        <v>1355036</v>
      </c>
      <c r="I111">
        <v>1374184</v>
      </c>
      <c r="J111">
        <v>1366063</v>
      </c>
      <c r="K111">
        <v>1320228</v>
      </c>
      <c r="L111">
        <v>1361725</v>
      </c>
      <c r="M111">
        <v>1326422</v>
      </c>
      <c r="N111">
        <v>1379166</v>
      </c>
      <c r="O111">
        <v>1443595</v>
      </c>
      <c r="P111">
        <v>1414974</v>
      </c>
      <c r="Q111">
        <v>1382698</v>
      </c>
      <c r="R111">
        <v>1381282</v>
      </c>
    </row>
    <row r="112" spans="2:18" x14ac:dyDescent="0.25">
      <c r="B112" s="1">
        <v>2186457</v>
      </c>
      <c r="C112">
        <v>1162180</v>
      </c>
      <c r="D112">
        <v>1500481</v>
      </c>
      <c r="E112">
        <v>1334831</v>
      </c>
      <c r="F112">
        <v>1364547</v>
      </c>
      <c r="G112">
        <v>1315835</v>
      </c>
      <c r="H112">
        <v>1326570</v>
      </c>
      <c r="I112">
        <v>1325452</v>
      </c>
      <c r="J112">
        <v>1331359</v>
      </c>
      <c r="K112">
        <v>1274124</v>
      </c>
      <c r="L112">
        <v>1398736</v>
      </c>
      <c r="M112">
        <v>1372775</v>
      </c>
      <c r="N112">
        <v>1326684</v>
      </c>
      <c r="O112">
        <v>1473559</v>
      </c>
      <c r="P112">
        <v>1486939</v>
      </c>
      <c r="Q112">
        <v>1332293</v>
      </c>
      <c r="R112">
        <v>1379456</v>
      </c>
    </row>
    <row r="113" spans="2:18" x14ac:dyDescent="0.25">
      <c r="B113" s="1">
        <v>2148244</v>
      </c>
      <c r="C113">
        <v>1121073</v>
      </c>
      <c r="D113">
        <v>1486171</v>
      </c>
      <c r="E113">
        <v>1303853</v>
      </c>
      <c r="F113">
        <v>1315629</v>
      </c>
      <c r="G113">
        <v>1390031</v>
      </c>
      <c r="H113">
        <v>1383201</v>
      </c>
      <c r="I113">
        <v>1343791</v>
      </c>
      <c r="J113">
        <v>1318717</v>
      </c>
      <c r="K113">
        <v>1297805</v>
      </c>
      <c r="L113">
        <v>1391085</v>
      </c>
      <c r="M113">
        <v>1360515</v>
      </c>
      <c r="N113">
        <v>1361366</v>
      </c>
      <c r="O113">
        <v>1444990</v>
      </c>
      <c r="P113">
        <v>1478912</v>
      </c>
      <c r="Q113">
        <v>1397568</v>
      </c>
      <c r="R113">
        <v>1360282</v>
      </c>
    </row>
    <row r="114" spans="2:18" x14ac:dyDescent="0.25">
      <c r="B114" s="1">
        <v>1952233</v>
      </c>
      <c r="C114">
        <v>1138490</v>
      </c>
      <c r="D114">
        <v>1431986</v>
      </c>
      <c r="E114">
        <v>1245117</v>
      </c>
      <c r="F114">
        <v>1290049</v>
      </c>
      <c r="G114">
        <v>1309141</v>
      </c>
      <c r="H114">
        <v>1288176</v>
      </c>
      <c r="I114">
        <v>1279476</v>
      </c>
      <c r="J114">
        <v>1264655</v>
      </c>
      <c r="K114">
        <v>1220812</v>
      </c>
      <c r="L114">
        <v>1348320</v>
      </c>
      <c r="M114">
        <v>1269113</v>
      </c>
      <c r="N114">
        <v>1246542</v>
      </c>
      <c r="O114">
        <v>1458776</v>
      </c>
      <c r="P114">
        <v>1430645</v>
      </c>
      <c r="Q114">
        <v>1309977</v>
      </c>
      <c r="R114">
        <v>1327369</v>
      </c>
    </row>
    <row r="115" spans="2:18" x14ac:dyDescent="0.25">
      <c r="B115" s="1">
        <v>2249586</v>
      </c>
      <c r="C115">
        <v>1131724</v>
      </c>
      <c r="D115">
        <v>1561241</v>
      </c>
      <c r="E115">
        <v>1291371</v>
      </c>
      <c r="F115">
        <v>1369638</v>
      </c>
      <c r="G115">
        <v>1492842</v>
      </c>
      <c r="H115">
        <v>1494662</v>
      </c>
      <c r="I115">
        <v>1459204</v>
      </c>
      <c r="J115">
        <v>1447834</v>
      </c>
      <c r="K115">
        <v>1372430</v>
      </c>
      <c r="L115">
        <v>1328944</v>
      </c>
      <c r="M115">
        <v>1368069</v>
      </c>
      <c r="N115">
        <v>1361859</v>
      </c>
      <c r="O115">
        <v>1474614</v>
      </c>
      <c r="P115">
        <v>1459339</v>
      </c>
      <c r="Q115">
        <v>1426684</v>
      </c>
      <c r="R115">
        <v>1454367</v>
      </c>
    </row>
    <row r="116" spans="2:18" x14ac:dyDescent="0.25">
      <c r="B116" s="1">
        <v>2308030</v>
      </c>
      <c r="C116">
        <v>1150210</v>
      </c>
      <c r="D116">
        <v>1549072</v>
      </c>
      <c r="E116">
        <v>1350344</v>
      </c>
      <c r="F116">
        <v>1357635</v>
      </c>
      <c r="G116">
        <v>1428344</v>
      </c>
      <c r="H116">
        <v>1424024</v>
      </c>
      <c r="I116">
        <v>1387326</v>
      </c>
      <c r="J116">
        <v>1372136</v>
      </c>
      <c r="K116">
        <v>1382904</v>
      </c>
      <c r="L116">
        <v>1422064</v>
      </c>
      <c r="M116">
        <v>1441326</v>
      </c>
      <c r="N116">
        <v>1436110</v>
      </c>
      <c r="O116">
        <v>1418675</v>
      </c>
      <c r="P116">
        <v>1473939</v>
      </c>
      <c r="Q116">
        <v>1449452</v>
      </c>
      <c r="R116">
        <v>1431197</v>
      </c>
    </row>
    <row r="117" spans="2:18" x14ac:dyDescent="0.25">
      <c r="B117" s="1">
        <v>2116613</v>
      </c>
      <c r="C117">
        <v>1104782</v>
      </c>
      <c r="D117">
        <v>1489598</v>
      </c>
      <c r="E117">
        <v>1298594</v>
      </c>
      <c r="F117">
        <v>1302131</v>
      </c>
      <c r="G117">
        <v>1384795</v>
      </c>
      <c r="H117">
        <v>1385877</v>
      </c>
      <c r="I117">
        <v>1310850</v>
      </c>
      <c r="J117">
        <v>1311888</v>
      </c>
      <c r="K117">
        <v>1311156</v>
      </c>
      <c r="L117">
        <v>1370529</v>
      </c>
      <c r="M117">
        <v>1335638</v>
      </c>
      <c r="N117">
        <v>1326094</v>
      </c>
      <c r="O117">
        <v>1453617</v>
      </c>
      <c r="P117">
        <v>1420914</v>
      </c>
      <c r="Q117">
        <v>1383430</v>
      </c>
      <c r="R117">
        <v>1391206</v>
      </c>
    </row>
    <row r="118" spans="2:18" x14ac:dyDescent="0.25">
      <c r="B118" s="1">
        <v>2172314</v>
      </c>
      <c r="C118">
        <v>1176456</v>
      </c>
      <c r="D118">
        <v>1555745</v>
      </c>
      <c r="E118">
        <v>1355094</v>
      </c>
      <c r="F118">
        <v>1373531</v>
      </c>
      <c r="G118">
        <v>1406419</v>
      </c>
      <c r="H118">
        <v>1411302</v>
      </c>
      <c r="I118">
        <v>1377369</v>
      </c>
      <c r="J118">
        <v>1389806</v>
      </c>
      <c r="K118">
        <v>1377825</v>
      </c>
      <c r="L118">
        <v>1468201</v>
      </c>
      <c r="M118">
        <v>1371552</v>
      </c>
      <c r="N118">
        <v>1424696</v>
      </c>
      <c r="O118">
        <v>1499069</v>
      </c>
      <c r="P118">
        <v>1518041</v>
      </c>
      <c r="Q118">
        <v>1466114</v>
      </c>
      <c r="R118">
        <v>1476992</v>
      </c>
    </row>
    <row r="119" spans="2:18" x14ac:dyDescent="0.25">
      <c r="B119" s="1">
        <v>2071755.9999998</v>
      </c>
      <c r="C119">
        <v>1101293</v>
      </c>
      <c r="D119">
        <v>1483720</v>
      </c>
      <c r="E119">
        <v>1303999</v>
      </c>
      <c r="F119">
        <v>1321673</v>
      </c>
      <c r="G119">
        <v>1345424</v>
      </c>
      <c r="H119">
        <v>1287187</v>
      </c>
      <c r="I119">
        <v>1314994</v>
      </c>
      <c r="J119">
        <v>1301476</v>
      </c>
      <c r="K119">
        <v>1247118</v>
      </c>
      <c r="L119">
        <v>1342590</v>
      </c>
      <c r="M119">
        <v>1298258</v>
      </c>
      <c r="N119">
        <v>1278032</v>
      </c>
      <c r="O119">
        <v>1457645</v>
      </c>
      <c r="P119">
        <v>1459884</v>
      </c>
      <c r="Q119">
        <v>1346306</v>
      </c>
      <c r="R119">
        <v>1333756</v>
      </c>
    </row>
    <row r="120" spans="2:18" x14ac:dyDescent="0.25">
      <c r="B120" s="1">
        <v>2270954</v>
      </c>
      <c r="C120">
        <v>1216475</v>
      </c>
      <c r="D120">
        <v>1580487</v>
      </c>
      <c r="E120">
        <v>1406716</v>
      </c>
      <c r="F120">
        <v>1412984</v>
      </c>
      <c r="G120">
        <v>1375524</v>
      </c>
      <c r="H120">
        <v>1389420</v>
      </c>
      <c r="I120">
        <v>1394848</v>
      </c>
      <c r="J120">
        <v>1413594</v>
      </c>
      <c r="K120">
        <v>1433501</v>
      </c>
      <c r="L120">
        <v>1437932</v>
      </c>
      <c r="M120">
        <v>1433460</v>
      </c>
      <c r="N120">
        <v>1441554</v>
      </c>
      <c r="O120">
        <v>1431186</v>
      </c>
      <c r="P120">
        <v>1431441</v>
      </c>
      <c r="Q120">
        <v>1501424</v>
      </c>
      <c r="R120">
        <v>1527991</v>
      </c>
    </row>
    <row r="121" spans="2:18" x14ac:dyDescent="0.25">
      <c r="B121" s="1">
        <v>2109600.9999998002</v>
      </c>
      <c r="C121">
        <v>1059282</v>
      </c>
      <c r="D121">
        <v>1473659</v>
      </c>
      <c r="E121">
        <v>1271651</v>
      </c>
      <c r="F121">
        <v>1285076</v>
      </c>
      <c r="G121">
        <v>1322037</v>
      </c>
      <c r="H121">
        <v>1317879</v>
      </c>
      <c r="I121">
        <v>1293016</v>
      </c>
      <c r="J121">
        <v>1289772</v>
      </c>
      <c r="K121">
        <v>1261363</v>
      </c>
      <c r="L121">
        <v>1396774</v>
      </c>
      <c r="M121">
        <v>1315576</v>
      </c>
      <c r="N121">
        <v>1259612</v>
      </c>
      <c r="O121">
        <v>1468228</v>
      </c>
      <c r="P121">
        <v>1465641</v>
      </c>
      <c r="Q121">
        <v>1341336</v>
      </c>
      <c r="R121">
        <v>1345968</v>
      </c>
    </row>
    <row r="122" spans="2:18" x14ac:dyDescent="0.25">
      <c r="B122" s="1">
        <v>2189195</v>
      </c>
      <c r="C122">
        <v>1135274</v>
      </c>
      <c r="D122">
        <v>1485838</v>
      </c>
      <c r="E122">
        <v>1308597</v>
      </c>
      <c r="F122">
        <v>1316760</v>
      </c>
      <c r="G122">
        <v>1334962</v>
      </c>
      <c r="H122">
        <v>1350355</v>
      </c>
      <c r="I122">
        <v>1290205</v>
      </c>
      <c r="J122">
        <v>1310955</v>
      </c>
      <c r="K122">
        <v>1290387</v>
      </c>
      <c r="L122">
        <v>1368959</v>
      </c>
      <c r="M122">
        <v>1326110</v>
      </c>
      <c r="N122">
        <v>1381860</v>
      </c>
      <c r="O122">
        <v>1446586</v>
      </c>
      <c r="P122">
        <v>1443722</v>
      </c>
      <c r="Q122">
        <v>1383868</v>
      </c>
      <c r="R122">
        <v>1390469</v>
      </c>
    </row>
    <row r="123" spans="2:18" x14ac:dyDescent="0.25">
      <c r="B123" s="1">
        <v>2247213.9999998002</v>
      </c>
      <c r="C123">
        <v>1135148</v>
      </c>
      <c r="D123">
        <v>1560646</v>
      </c>
      <c r="E123">
        <v>1340829</v>
      </c>
      <c r="F123">
        <v>1368905</v>
      </c>
      <c r="G123">
        <v>1446401</v>
      </c>
      <c r="H123">
        <v>1433614</v>
      </c>
      <c r="I123">
        <v>1397349</v>
      </c>
      <c r="J123">
        <v>1406738</v>
      </c>
      <c r="K123">
        <v>1350071</v>
      </c>
      <c r="L123">
        <v>1430628</v>
      </c>
      <c r="M123">
        <v>1367092</v>
      </c>
      <c r="N123">
        <v>1378759</v>
      </c>
      <c r="O123">
        <v>1463982</v>
      </c>
      <c r="P123">
        <v>1447588</v>
      </c>
      <c r="Q123">
        <v>1506173</v>
      </c>
      <c r="R123">
        <v>1499906</v>
      </c>
    </row>
    <row r="124" spans="2:18" x14ac:dyDescent="0.25">
      <c r="B124" s="1">
        <v>2159720</v>
      </c>
      <c r="C124">
        <v>1222255</v>
      </c>
      <c r="D124">
        <v>1534386</v>
      </c>
      <c r="E124">
        <v>1364211</v>
      </c>
      <c r="F124">
        <v>1400506</v>
      </c>
      <c r="G124">
        <v>1463393</v>
      </c>
      <c r="H124">
        <v>1428802</v>
      </c>
      <c r="I124">
        <v>1374278</v>
      </c>
      <c r="J124">
        <v>1381029</v>
      </c>
      <c r="K124">
        <v>1349457</v>
      </c>
      <c r="L124">
        <v>1395159</v>
      </c>
      <c r="M124">
        <v>1389943</v>
      </c>
      <c r="N124">
        <v>1367205</v>
      </c>
      <c r="O124">
        <v>1440388</v>
      </c>
      <c r="P124">
        <v>1450723</v>
      </c>
      <c r="Q124">
        <v>1460033</v>
      </c>
      <c r="R124">
        <v>1451296</v>
      </c>
    </row>
    <row r="125" spans="2:18" x14ac:dyDescent="0.25">
      <c r="B125" s="1">
        <v>2180305</v>
      </c>
      <c r="C125">
        <v>1130495</v>
      </c>
      <c r="D125">
        <v>1495809</v>
      </c>
      <c r="E125">
        <v>1301031</v>
      </c>
      <c r="F125">
        <v>1322329</v>
      </c>
      <c r="G125">
        <v>1403634</v>
      </c>
      <c r="H125">
        <v>1398996</v>
      </c>
      <c r="I125">
        <v>1337597</v>
      </c>
      <c r="J125">
        <v>1360152</v>
      </c>
      <c r="K125">
        <v>1302310</v>
      </c>
      <c r="L125">
        <v>1380862</v>
      </c>
      <c r="M125">
        <v>1384599</v>
      </c>
      <c r="N125">
        <v>1360621</v>
      </c>
      <c r="O125">
        <v>1451389</v>
      </c>
      <c r="P125">
        <v>1418731</v>
      </c>
      <c r="Q125">
        <v>1406497</v>
      </c>
      <c r="R125">
        <v>1406399</v>
      </c>
    </row>
    <row r="126" spans="2:18" x14ac:dyDescent="0.25">
      <c r="B126" s="1">
        <v>2266353</v>
      </c>
      <c r="C126">
        <v>1139014</v>
      </c>
      <c r="D126">
        <v>1521794</v>
      </c>
      <c r="E126">
        <v>1296543</v>
      </c>
      <c r="F126">
        <v>1328681</v>
      </c>
      <c r="G126">
        <v>1393607</v>
      </c>
      <c r="H126">
        <v>1378628</v>
      </c>
      <c r="I126">
        <v>1365782</v>
      </c>
      <c r="J126">
        <v>1384414</v>
      </c>
      <c r="K126">
        <v>1371142</v>
      </c>
      <c r="L126">
        <v>1381062</v>
      </c>
      <c r="M126">
        <v>1388676</v>
      </c>
      <c r="N126">
        <v>1360306</v>
      </c>
      <c r="O126">
        <v>1435254</v>
      </c>
      <c r="P126">
        <v>1454525</v>
      </c>
      <c r="Q126">
        <v>1478927</v>
      </c>
      <c r="R126">
        <v>1464659</v>
      </c>
    </row>
    <row r="127" spans="2:18" x14ac:dyDescent="0.25">
      <c r="B127" s="1">
        <v>2174820</v>
      </c>
      <c r="C127">
        <v>1084906</v>
      </c>
      <c r="D127">
        <v>1498537</v>
      </c>
      <c r="E127">
        <v>1267122</v>
      </c>
      <c r="F127">
        <v>1299589</v>
      </c>
      <c r="G127">
        <v>1385736</v>
      </c>
      <c r="H127">
        <v>1376353</v>
      </c>
      <c r="I127">
        <v>1316694</v>
      </c>
      <c r="J127">
        <v>1332129</v>
      </c>
      <c r="K127">
        <v>1293802</v>
      </c>
      <c r="L127">
        <v>1407815</v>
      </c>
      <c r="M127">
        <v>1357285</v>
      </c>
      <c r="N127">
        <v>1333753</v>
      </c>
      <c r="O127">
        <v>1449199</v>
      </c>
      <c r="P127">
        <v>1434274</v>
      </c>
      <c r="Q127">
        <v>1398059</v>
      </c>
      <c r="R127">
        <v>1456677</v>
      </c>
    </row>
    <row r="128" spans="2:18" x14ac:dyDescent="0.25">
      <c r="B128" s="1">
        <v>2216377</v>
      </c>
      <c r="C128">
        <v>1151001</v>
      </c>
      <c r="D128">
        <v>1489761</v>
      </c>
      <c r="E128">
        <v>1337217</v>
      </c>
      <c r="F128">
        <v>1333716</v>
      </c>
      <c r="G128">
        <v>1434536</v>
      </c>
      <c r="H128">
        <v>1445115</v>
      </c>
      <c r="I128">
        <v>1367314</v>
      </c>
      <c r="J128">
        <v>1354158</v>
      </c>
      <c r="K128">
        <v>1322215</v>
      </c>
      <c r="L128">
        <v>1369221</v>
      </c>
      <c r="M128">
        <v>1374249</v>
      </c>
      <c r="N128">
        <v>1326279</v>
      </c>
      <c r="O128">
        <v>1408231</v>
      </c>
      <c r="P128">
        <v>1416473</v>
      </c>
      <c r="Q128">
        <v>1424232</v>
      </c>
      <c r="R128">
        <v>1377974</v>
      </c>
    </row>
    <row r="129" spans="2:18" x14ac:dyDescent="0.25">
      <c r="B129" s="1">
        <v>2113211</v>
      </c>
      <c r="C129">
        <v>1125158</v>
      </c>
      <c r="D129">
        <v>1483261</v>
      </c>
      <c r="E129">
        <v>1286829</v>
      </c>
      <c r="F129">
        <v>1308444</v>
      </c>
      <c r="G129">
        <v>1337236</v>
      </c>
      <c r="H129">
        <v>1341014</v>
      </c>
      <c r="I129">
        <v>1310290</v>
      </c>
      <c r="J129">
        <v>1300630</v>
      </c>
      <c r="K129">
        <v>1289311</v>
      </c>
      <c r="L129">
        <v>1347905</v>
      </c>
      <c r="M129">
        <v>1356979</v>
      </c>
      <c r="N129">
        <v>1365743</v>
      </c>
      <c r="O129">
        <v>1389495</v>
      </c>
      <c r="P129">
        <v>1414941</v>
      </c>
      <c r="Q129">
        <v>1403889</v>
      </c>
      <c r="R129">
        <v>1367054</v>
      </c>
    </row>
    <row r="130" spans="2:18" x14ac:dyDescent="0.25">
      <c r="B130" s="1">
        <v>2135121</v>
      </c>
      <c r="C130">
        <v>1114604</v>
      </c>
      <c r="D130">
        <v>1454451</v>
      </c>
      <c r="E130">
        <v>1270705</v>
      </c>
      <c r="F130">
        <v>1298228</v>
      </c>
      <c r="G130">
        <v>1330106</v>
      </c>
      <c r="H130">
        <v>1324670</v>
      </c>
      <c r="I130">
        <v>1293267</v>
      </c>
      <c r="J130">
        <v>1311509</v>
      </c>
      <c r="K130">
        <v>1282691</v>
      </c>
      <c r="L130">
        <v>1330398</v>
      </c>
      <c r="M130">
        <v>1280985</v>
      </c>
      <c r="N130">
        <v>1285199</v>
      </c>
      <c r="O130">
        <v>1474349</v>
      </c>
      <c r="P130">
        <v>1460627</v>
      </c>
      <c r="Q130">
        <v>1346850</v>
      </c>
      <c r="R130">
        <v>1350090</v>
      </c>
    </row>
    <row r="131" spans="2:18" x14ac:dyDescent="0.25">
      <c r="B131" s="1">
        <v>2108585</v>
      </c>
      <c r="C131">
        <v>1138520</v>
      </c>
      <c r="D131">
        <v>1482412</v>
      </c>
      <c r="E131">
        <v>1293536</v>
      </c>
      <c r="F131">
        <v>1321714</v>
      </c>
      <c r="G131">
        <v>1354950</v>
      </c>
      <c r="H131">
        <v>1379087</v>
      </c>
      <c r="I131">
        <v>1313236</v>
      </c>
      <c r="J131">
        <v>1313881</v>
      </c>
      <c r="K131">
        <v>1286448</v>
      </c>
      <c r="L131">
        <v>1354218</v>
      </c>
      <c r="M131">
        <v>1329447</v>
      </c>
      <c r="N131">
        <v>1375217</v>
      </c>
      <c r="O131">
        <v>1417607</v>
      </c>
      <c r="P131">
        <v>1403833</v>
      </c>
      <c r="Q131">
        <v>1374847</v>
      </c>
      <c r="R131">
        <v>1389376</v>
      </c>
    </row>
    <row r="132" spans="2:18" x14ac:dyDescent="0.25">
      <c r="B132" s="1">
        <v>2241466</v>
      </c>
      <c r="C132">
        <v>1147607</v>
      </c>
      <c r="D132">
        <v>1516729</v>
      </c>
      <c r="E132">
        <v>1307060</v>
      </c>
      <c r="F132">
        <v>1335122</v>
      </c>
      <c r="G132">
        <v>1375672</v>
      </c>
      <c r="H132">
        <v>1382702</v>
      </c>
      <c r="I132">
        <v>1342134</v>
      </c>
      <c r="J132">
        <v>1348740</v>
      </c>
      <c r="K132">
        <v>1320360</v>
      </c>
      <c r="L132">
        <v>1389369</v>
      </c>
      <c r="M132">
        <v>1369191</v>
      </c>
      <c r="N132">
        <v>1354380</v>
      </c>
      <c r="O132">
        <v>1412614</v>
      </c>
      <c r="P132">
        <v>1375815</v>
      </c>
      <c r="Q132">
        <v>1422130</v>
      </c>
      <c r="R132">
        <v>1431699</v>
      </c>
    </row>
    <row r="133" spans="2:18" x14ac:dyDescent="0.25">
      <c r="B133" s="1">
        <v>2145917</v>
      </c>
      <c r="C133">
        <v>1219459</v>
      </c>
      <c r="D133">
        <v>1524420</v>
      </c>
      <c r="E133">
        <v>1334210</v>
      </c>
      <c r="F133">
        <v>1387536</v>
      </c>
      <c r="G133">
        <v>1393215</v>
      </c>
      <c r="H133">
        <v>1364088</v>
      </c>
      <c r="I133">
        <v>1342961</v>
      </c>
      <c r="J133">
        <v>1318896</v>
      </c>
      <c r="K133">
        <v>1295643</v>
      </c>
      <c r="L133">
        <v>1439184</v>
      </c>
      <c r="M133">
        <v>1342135</v>
      </c>
      <c r="N133">
        <v>1355919</v>
      </c>
      <c r="O133">
        <v>1509393</v>
      </c>
      <c r="P133">
        <v>1475253</v>
      </c>
      <c r="Q133">
        <v>1419587</v>
      </c>
      <c r="R133">
        <v>1375573</v>
      </c>
    </row>
    <row r="134" spans="2:18" x14ac:dyDescent="0.25">
      <c r="B134" s="1">
        <v>2134556</v>
      </c>
      <c r="C134">
        <v>1146933</v>
      </c>
      <c r="D134">
        <v>1513904</v>
      </c>
      <c r="E134">
        <v>1323649</v>
      </c>
      <c r="F134">
        <v>1346027</v>
      </c>
      <c r="G134">
        <v>1407681</v>
      </c>
      <c r="H134">
        <v>1414215</v>
      </c>
      <c r="I134">
        <v>1355624</v>
      </c>
      <c r="J134">
        <v>1348176</v>
      </c>
      <c r="K134">
        <v>1333136</v>
      </c>
      <c r="L134">
        <v>1446711</v>
      </c>
      <c r="M134">
        <v>1397370</v>
      </c>
      <c r="N134">
        <v>1389791</v>
      </c>
      <c r="O134">
        <v>1499447</v>
      </c>
      <c r="P134">
        <v>1490851</v>
      </c>
      <c r="Q134">
        <v>1391548</v>
      </c>
      <c r="R134">
        <v>1407081</v>
      </c>
    </row>
    <row r="135" spans="2:18" x14ac:dyDescent="0.25">
      <c r="B135" s="1">
        <v>2161409</v>
      </c>
      <c r="C135">
        <v>1191639</v>
      </c>
      <c r="D135">
        <v>1516266</v>
      </c>
      <c r="E135">
        <v>1333461</v>
      </c>
      <c r="F135">
        <v>1382022</v>
      </c>
      <c r="G135">
        <v>1439295</v>
      </c>
      <c r="H135">
        <v>1433941</v>
      </c>
      <c r="I135">
        <v>1377921</v>
      </c>
      <c r="J135">
        <v>1349411</v>
      </c>
      <c r="K135">
        <v>1321346</v>
      </c>
      <c r="L135">
        <v>1384671</v>
      </c>
      <c r="M135">
        <v>1403583</v>
      </c>
      <c r="N135">
        <v>1426420</v>
      </c>
      <c r="O135">
        <v>1469564</v>
      </c>
      <c r="P135">
        <v>1453935</v>
      </c>
      <c r="Q135">
        <v>1433335</v>
      </c>
      <c r="R135">
        <v>1440674</v>
      </c>
    </row>
    <row r="136" spans="2:18" x14ac:dyDescent="0.25">
      <c r="B136" s="1">
        <v>2174190</v>
      </c>
      <c r="C136">
        <v>1110976</v>
      </c>
      <c r="D136">
        <v>1489633</v>
      </c>
      <c r="E136">
        <v>1302988</v>
      </c>
      <c r="F136">
        <v>1310384</v>
      </c>
      <c r="G136">
        <v>1368568</v>
      </c>
      <c r="H136">
        <v>1367681</v>
      </c>
      <c r="I136">
        <v>1334777</v>
      </c>
      <c r="J136">
        <v>1331667</v>
      </c>
      <c r="K136">
        <v>1299946</v>
      </c>
      <c r="L136">
        <v>1350829</v>
      </c>
      <c r="M136">
        <v>1303777</v>
      </c>
      <c r="N136">
        <v>1328878</v>
      </c>
      <c r="O136">
        <v>1358812</v>
      </c>
      <c r="P136">
        <v>1365971</v>
      </c>
      <c r="Q136">
        <v>1457782</v>
      </c>
      <c r="R136">
        <v>1400435</v>
      </c>
    </row>
    <row r="137" spans="2:18" x14ac:dyDescent="0.25">
      <c r="B137" s="1">
        <v>2289116</v>
      </c>
      <c r="C137">
        <v>1219615</v>
      </c>
      <c r="D137">
        <v>1560866</v>
      </c>
      <c r="E137">
        <v>1361915</v>
      </c>
      <c r="F137">
        <v>1402996</v>
      </c>
      <c r="G137">
        <v>1491072</v>
      </c>
      <c r="H137">
        <v>1496137</v>
      </c>
      <c r="I137">
        <v>1414017</v>
      </c>
      <c r="J137">
        <v>1422352</v>
      </c>
      <c r="K137">
        <v>1382125</v>
      </c>
      <c r="L137">
        <v>1480714</v>
      </c>
      <c r="M137">
        <v>1450229</v>
      </c>
      <c r="N137">
        <v>1407510</v>
      </c>
      <c r="O137">
        <v>1456966</v>
      </c>
      <c r="P137">
        <v>1500602</v>
      </c>
      <c r="Q137">
        <v>1462160</v>
      </c>
      <c r="R137">
        <v>1525971</v>
      </c>
    </row>
    <row r="138" spans="2:18" x14ac:dyDescent="0.25">
      <c r="B138" s="1">
        <v>1949107</v>
      </c>
      <c r="C138">
        <v>1082364</v>
      </c>
      <c r="D138">
        <v>1442041</v>
      </c>
      <c r="E138">
        <v>1249686</v>
      </c>
      <c r="F138">
        <v>1263077</v>
      </c>
      <c r="G138">
        <v>1307467</v>
      </c>
      <c r="H138">
        <v>1309026</v>
      </c>
      <c r="I138">
        <v>1248881</v>
      </c>
      <c r="J138">
        <v>1251107</v>
      </c>
      <c r="K138">
        <v>1196981</v>
      </c>
      <c r="L138">
        <v>1368128</v>
      </c>
      <c r="M138">
        <v>1243787</v>
      </c>
      <c r="N138">
        <v>1290576</v>
      </c>
      <c r="O138">
        <v>1468314</v>
      </c>
      <c r="P138">
        <v>1448298</v>
      </c>
      <c r="Q138">
        <v>1286099</v>
      </c>
      <c r="R138">
        <v>1287245</v>
      </c>
    </row>
    <row r="139" spans="2:18" x14ac:dyDescent="0.25">
      <c r="B139" s="1">
        <v>2211721</v>
      </c>
      <c r="C139">
        <v>1149666</v>
      </c>
      <c r="D139">
        <v>1537747</v>
      </c>
      <c r="E139">
        <v>1345358</v>
      </c>
      <c r="F139">
        <v>1357426</v>
      </c>
      <c r="G139">
        <v>1386245</v>
      </c>
      <c r="H139">
        <v>1367325</v>
      </c>
      <c r="I139">
        <v>1387352</v>
      </c>
      <c r="J139">
        <v>1374215</v>
      </c>
      <c r="K139">
        <v>1346819</v>
      </c>
      <c r="L139">
        <v>1335168</v>
      </c>
      <c r="M139">
        <v>1346061</v>
      </c>
      <c r="N139">
        <v>1353435</v>
      </c>
      <c r="O139">
        <v>1421316</v>
      </c>
      <c r="P139">
        <v>1418931</v>
      </c>
      <c r="Q139">
        <v>1437374</v>
      </c>
      <c r="R139">
        <v>1436309</v>
      </c>
    </row>
    <row r="140" spans="2:18" x14ac:dyDescent="0.25">
      <c r="B140" s="1">
        <v>2143246</v>
      </c>
      <c r="C140">
        <v>1120557</v>
      </c>
      <c r="D140">
        <v>1486311</v>
      </c>
      <c r="E140">
        <v>1294844</v>
      </c>
      <c r="F140">
        <v>1321953</v>
      </c>
      <c r="G140">
        <v>1380159</v>
      </c>
      <c r="H140">
        <v>1355614</v>
      </c>
      <c r="I140">
        <v>1299210</v>
      </c>
      <c r="J140">
        <v>1296147</v>
      </c>
      <c r="K140">
        <v>1294853</v>
      </c>
      <c r="L140">
        <v>1437175</v>
      </c>
      <c r="M140">
        <v>1341475</v>
      </c>
      <c r="N140">
        <v>1327815</v>
      </c>
      <c r="O140">
        <v>1437075</v>
      </c>
      <c r="P140">
        <v>1421486</v>
      </c>
      <c r="Q140">
        <v>1395303</v>
      </c>
      <c r="R140">
        <v>1383870</v>
      </c>
    </row>
    <row r="141" spans="2:18" x14ac:dyDescent="0.25">
      <c r="B141" s="1">
        <v>2139457</v>
      </c>
      <c r="C141">
        <v>1163390</v>
      </c>
      <c r="D141">
        <v>1519643</v>
      </c>
      <c r="E141">
        <v>1332017</v>
      </c>
      <c r="F141">
        <v>1349332</v>
      </c>
      <c r="G141">
        <v>1381820</v>
      </c>
      <c r="H141">
        <v>1408992</v>
      </c>
      <c r="I141">
        <v>1314979</v>
      </c>
      <c r="J141">
        <v>1315269</v>
      </c>
      <c r="K141">
        <v>1288369</v>
      </c>
      <c r="L141">
        <v>1408705</v>
      </c>
      <c r="M141">
        <v>1331719</v>
      </c>
      <c r="N141">
        <v>1400139</v>
      </c>
      <c r="O141">
        <v>1533111</v>
      </c>
      <c r="P141">
        <v>1489376</v>
      </c>
      <c r="Q141">
        <v>1397547</v>
      </c>
      <c r="R141">
        <v>1366158</v>
      </c>
    </row>
    <row r="142" spans="2:18" x14ac:dyDescent="0.25">
      <c r="B142" s="1">
        <v>2124826</v>
      </c>
      <c r="C142">
        <v>1166990</v>
      </c>
      <c r="D142">
        <v>1504706</v>
      </c>
      <c r="E142">
        <v>1307120</v>
      </c>
      <c r="F142">
        <v>1340620</v>
      </c>
      <c r="G142">
        <v>1411512</v>
      </c>
      <c r="H142">
        <v>1366055</v>
      </c>
      <c r="I142">
        <v>1345617</v>
      </c>
      <c r="J142">
        <v>1328302</v>
      </c>
      <c r="K142">
        <v>1316810</v>
      </c>
      <c r="L142">
        <v>1416045</v>
      </c>
      <c r="M142">
        <v>1351525</v>
      </c>
      <c r="N142">
        <v>1329968</v>
      </c>
      <c r="O142">
        <v>1473601</v>
      </c>
      <c r="P142">
        <v>1430329</v>
      </c>
      <c r="Q142">
        <v>1394202</v>
      </c>
      <c r="R142">
        <v>1391188</v>
      </c>
    </row>
    <row r="143" spans="2:18" x14ac:dyDescent="0.25">
      <c r="B143" s="1">
        <v>2323044</v>
      </c>
      <c r="C143">
        <v>1172351</v>
      </c>
      <c r="D143">
        <v>1532478</v>
      </c>
      <c r="E143">
        <v>1359799</v>
      </c>
      <c r="F143">
        <v>1385466</v>
      </c>
      <c r="G143">
        <v>1456684</v>
      </c>
      <c r="H143">
        <v>1445446</v>
      </c>
      <c r="I143">
        <v>1391710</v>
      </c>
      <c r="J143">
        <v>1402238</v>
      </c>
      <c r="K143">
        <v>1358688</v>
      </c>
      <c r="L143">
        <v>1407261</v>
      </c>
      <c r="M143">
        <v>1405813</v>
      </c>
      <c r="N143">
        <v>1347907</v>
      </c>
      <c r="O143">
        <v>1421454</v>
      </c>
      <c r="P143">
        <v>1461769</v>
      </c>
      <c r="Q143">
        <v>1447183</v>
      </c>
      <c r="R143">
        <v>1406603</v>
      </c>
    </row>
    <row r="144" spans="2:18" x14ac:dyDescent="0.25">
      <c r="B144" s="1">
        <v>2274725</v>
      </c>
      <c r="C144">
        <v>1164670</v>
      </c>
      <c r="D144">
        <v>1532184</v>
      </c>
      <c r="E144">
        <v>1310031</v>
      </c>
      <c r="F144">
        <v>1375730</v>
      </c>
      <c r="G144">
        <v>1386737</v>
      </c>
      <c r="H144">
        <v>1409210</v>
      </c>
      <c r="I144">
        <v>1376316</v>
      </c>
      <c r="J144">
        <v>1362106</v>
      </c>
      <c r="K144">
        <v>1346544</v>
      </c>
      <c r="L144">
        <v>1407477</v>
      </c>
      <c r="M144">
        <v>1388077</v>
      </c>
      <c r="N144">
        <v>1383989</v>
      </c>
      <c r="O144">
        <v>1374573</v>
      </c>
      <c r="P144">
        <v>1385180</v>
      </c>
      <c r="Q144">
        <v>1470864</v>
      </c>
      <c r="R144">
        <v>1486196</v>
      </c>
    </row>
    <row r="145" spans="2:18" x14ac:dyDescent="0.25">
      <c r="B145" s="1">
        <v>2047059</v>
      </c>
      <c r="C145">
        <v>1048796</v>
      </c>
      <c r="D145">
        <v>1464256</v>
      </c>
      <c r="E145">
        <v>1253406</v>
      </c>
      <c r="F145">
        <v>1263234</v>
      </c>
      <c r="G145">
        <v>1337250</v>
      </c>
      <c r="H145">
        <v>1324041</v>
      </c>
      <c r="I145">
        <v>1301934</v>
      </c>
      <c r="J145">
        <v>1293999</v>
      </c>
      <c r="K145">
        <v>1243426</v>
      </c>
      <c r="L145">
        <v>1362205</v>
      </c>
      <c r="M145">
        <v>1270325</v>
      </c>
      <c r="N145">
        <v>1260618</v>
      </c>
      <c r="O145">
        <v>1509711</v>
      </c>
      <c r="P145">
        <v>1441867</v>
      </c>
      <c r="Q145">
        <v>1293405</v>
      </c>
      <c r="R145">
        <v>1294988</v>
      </c>
    </row>
    <row r="146" spans="2:18" x14ac:dyDescent="0.25">
      <c r="B146" s="1">
        <v>2239610</v>
      </c>
      <c r="C146">
        <v>1179202</v>
      </c>
      <c r="D146">
        <v>1511586</v>
      </c>
      <c r="E146">
        <v>1342931</v>
      </c>
      <c r="F146">
        <v>1354555</v>
      </c>
      <c r="G146">
        <v>1405599</v>
      </c>
      <c r="H146">
        <v>1372387</v>
      </c>
      <c r="I146">
        <v>1331323</v>
      </c>
      <c r="J146">
        <v>1332307</v>
      </c>
      <c r="K146">
        <v>1309324</v>
      </c>
      <c r="L146">
        <v>1419450</v>
      </c>
      <c r="M146">
        <v>1353342</v>
      </c>
      <c r="N146">
        <v>1380563</v>
      </c>
      <c r="O146">
        <v>1481300</v>
      </c>
      <c r="P146">
        <v>1503555</v>
      </c>
      <c r="Q146">
        <v>1401422</v>
      </c>
      <c r="R146">
        <v>1404426</v>
      </c>
    </row>
    <row r="147" spans="2:18" x14ac:dyDescent="0.25">
      <c r="B147" s="1">
        <v>2109591</v>
      </c>
      <c r="C147">
        <v>1179119</v>
      </c>
      <c r="D147">
        <v>1469756</v>
      </c>
      <c r="E147">
        <v>1274244</v>
      </c>
      <c r="F147">
        <v>1333819</v>
      </c>
      <c r="G147">
        <v>1370976</v>
      </c>
      <c r="H147">
        <v>1337430</v>
      </c>
      <c r="I147">
        <v>1287329</v>
      </c>
      <c r="J147">
        <v>1287327</v>
      </c>
      <c r="K147">
        <v>1267992</v>
      </c>
      <c r="L147">
        <v>1422306</v>
      </c>
      <c r="M147">
        <v>1305402</v>
      </c>
      <c r="N147">
        <v>1324777</v>
      </c>
      <c r="O147">
        <v>1491715</v>
      </c>
      <c r="P147">
        <v>1501791</v>
      </c>
      <c r="Q147">
        <v>1328022</v>
      </c>
      <c r="R147">
        <v>1354943</v>
      </c>
    </row>
    <row r="148" spans="2:18" x14ac:dyDescent="0.25">
      <c r="B148" s="1">
        <v>2217698.9999998002</v>
      </c>
      <c r="C148">
        <v>1121009</v>
      </c>
      <c r="D148">
        <v>1479398</v>
      </c>
      <c r="E148">
        <v>1263137</v>
      </c>
      <c r="F148">
        <v>1321820</v>
      </c>
      <c r="G148">
        <v>1360147</v>
      </c>
      <c r="H148">
        <v>1358661</v>
      </c>
      <c r="I148">
        <v>1297651</v>
      </c>
      <c r="J148">
        <v>1302165</v>
      </c>
      <c r="K148">
        <v>1288848</v>
      </c>
      <c r="L148">
        <v>1361951</v>
      </c>
      <c r="M148">
        <v>1342709</v>
      </c>
      <c r="N148">
        <v>1308487</v>
      </c>
      <c r="O148">
        <v>1383846</v>
      </c>
      <c r="P148">
        <v>1350344</v>
      </c>
      <c r="Q148">
        <v>1389316</v>
      </c>
      <c r="R148">
        <v>1371032</v>
      </c>
    </row>
    <row r="149" spans="2:18" x14ac:dyDescent="0.25">
      <c r="B149" s="1">
        <v>2263242</v>
      </c>
      <c r="C149">
        <v>1196869</v>
      </c>
      <c r="D149">
        <v>1519543</v>
      </c>
      <c r="E149">
        <v>1342040</v>
      </c>
      <c r="F149">
        <v>1369264</v>
      </c>
      <c r="G149">
        <v>1422859</v>
      </c>
      <c r="H149">
        <v>1424925</v>
      </c>
      <c r="I149">
        <v>1381862</v>
      </c>
      <c r="J149">
        <v>1383233</v>
      </c>
      <c r="K149">
        <v>1373313</v>
      </c>
      <c r="L149">
        <v>1460921</v>
      </c>
      <c r="M149">
        <v>1389442</v>
      </c>
      <c r="N149">
        <v>1362966</v>
      </c>
      <c r="O149">
        <v>1410406</v>
      </c>
      <c r="P149">
        <v>1395363</v>
      </c>
      <c r="Q149">
        <v>1465089</v>
      </c>
      <c r="R149">
        <v>1462595</v>
      </c>
    </row>
    <row r="150" spans="2:18" x14ac:dyDescent="0.25">
      <c r="B150" s="1">
        <v>2185305</v>
      </c>
      <c r="C150">
        <v>1256281</v>
      </c>
      <c r="D150">
        <v>1517641</v>
      </c>
      <c r="E150">
        <v>1370523</v>
      </c>
      <c r="F150">
        <v>1415151</v>
      </c>
      <c r="G150">
        <v>1429874</v>
      </c>
      <c r="H150">
        <v>1415099</v>
      </c>
      <c r="I150">
        <v>1354179</v>
      </c>
      <c r="J150">
        <v>1359560</v>
      </c>
      <c r="K150">
        <v>1327354</v>
      </c>
      <c r="L150">
        <v>1457654</v>
      </c>
      <c r="M150">
        <v>1357984</v>
      </c>
      <c r="N150">
        <v>1376438</v>
      </c>
      <c r="O150">
        <v>1537090</v>
      </c>
      <c r="P150">
        <v>1503216</v>
      </c>
      <c r="Q150">
        <v>1408682</v>
      </c>
      <c r="R150">
        <v>1409293</v>
      </c>
    </row>
    <row r="151" spans="2:18" x14ac:dyDescent="0.25">
      <c r="B151" s="1">
        <v>2216970</v>
      </c>
      <c r="C151">
        <v>1149596</v>
      </c>
      <c r="D151">
        <v>1513890</v>
      </c>
      <c r="E151">
        <v>1337236</v>
      </c>
      <c r="F151">
        <v>1353675</v>
      </c>
      <c r="G151">
        <v>1360282</v>
      </c>
      <c r="H151">
        <v>1339917</v>
      </c>
      <c r="I151">
        <v>1332369</v>
      </c>
      <c r="J151">
        <v>1339138</v>
      </c>
      <c r="K151">
        <v>1336100</v>
      </c>
      <c r="L151">
        <v>1396330</v>
      </c>
      <c r="M151">
        <v>1372385</v>
      </c>
      <c r="N151">
        <v>1359756</v>
      </c>
      <c r="O151">
        <v>1405770</v>
      </c>
      <c r="P151">
        <v>1382839</v>
      </c>
      <c r="Q151">
        <v>1415281</v>
      </c>
      <c r="R151">
        <v>1428646</v>
      </c>
    </row>
    <row r="152" spans="2:18" x14ac:dyDescent="0.25">
      <c r="B152" s="1">
        <v>2070521.9999998</v>
      </c>
      <c r="C152">
        <v>1147396</v>
      </c>
      <c r="D152">
        <v>1465066</v>
      </c>
      <c r="E152">
        <v>1253212</v>
      </c>
      <c r="F152">
        <v>1310315</v>
      </c>
      <c r="G152">
        <v>1332774</v>
      </c>
      <c r="H152">
        <v>1329172</v>
      </c>
      <c r="I152">
        <v>1243402</v>
      </c>
      <c r="J152">
        <v>1276759</v>
      </c>
      <c r="K152">
        <v>1245776</v>
      </c>
      <c r="L152">
        <v>1374960</v>
      </c>
      <c r="M152">
        <v>1344516</v>
      </c>
      <c r="N152">
        <v>1314740</v>
      </c>
      <c r="O152">
        <v>1486203</v>
      </c>
      <c r="P152">
        <v>1471032</v>
      </c>
      <c r="Q152">
        <v>1331871</v>
      </c>
      <c r="R152">
        <v>1337654</v>
      </c>
    </row>
    <row r="153" spans="2:18" x14ac:dyDescent="0.25">
      <c r="B153" s="1">
        <v>2255153</v>
      </c>
      <c r="C153">
        <v>1204094</v>
      </c>
      <c r="D153">
        <v>1503377</v>
      </c>
      <c r="E153">
        <v>1399773</v>
      </c>
      <c r="F153">
        <v>1359594</v>
      </c>
      <c r="G153">
        <v>1401385</v>
      </c>
      <c r="H153">
        <v>1400191</v>
      </c>
      <c r="I153">
        <v>1332586</v>
      </c>
      <c r="J153">
        <v>1322396</v>
      </c>
      <c r="K153">
        <v>1315830</v>
      </c>
      <c r="L153">
        <v>1434477</v>
      </c>
      <c r="M153">
        <v>1397866</v>
      </c>
      <c r="N153">
        <v>1374527</v>
      </c>
      <c r="O153">
        <v>1504066</v>
      </c>
      <c r="P153">
        <v>1495825</v>
      </c>
      <c r="Q153">
        <v>1361465</v>
      </c>
      <c r="R153">
        <v>1386273</v>
      </c>
    </row>
    <row r="154" spans="2:18" x14ac:dyDescent="0.25">
      <c r="B154" s="1">
        <v>2328391</v>
      </c>
      <c r="C154">
        <v>1195678</v>
      </c>
      <c r="D154">
        <v>1550306</v>
      </c>
      <c r="E154">
        <v>1363092</v>
      </c>
      <c r="F154">
        <v>1397110</v>
      </c>
      <c r="G154">
        <v>1444961</v>
      </c>
      <c r="H154">
        <v>1479863</v>
      </c>
      <c r="I154">
        <v>1394323</v>
      </c>
      <c r="J154">
        <v>1401048</v>
      </c>
      <c r="K154">
        <v>1335607</v>
      </c>
      <c r="L154">
        <v>1426926</v>
      </c>
      <c r="M154">
        <v>1379175</v>
      </c>
      <c r="N154">
        <v>1378677</v>
      </c>
      <c r="O154">
        <v>1465204</v>
      </c>
      <c r="P154">
        <v>1467307</v>
      </c>
      <c r="Q154">
        <v>1475219</v>
      </c>
      <c r="R154">
        <v>1475372</v>
      </c>
    </row>
    <row r="155" spans="2:18" x14ac:dyDescent="0.25">
      <c r="B155" s="1">
        <v>2122681</v>
      </c>
      <c r="C155">
        <v>1170173</v>
      </c>
      <c r="D155">
        <v>1492441</v>
      </c>
      <c r="E155">
        <v>1329390</v>
      </c>
      <c r="F155">
        <v>1341999</v>
      </c>
      <c r="G155">
        <v>1394626</v>
      </c>
      <c r="H155">
        <v>1353986</v>
      </c>
      <c r="I155">
        <v>1334272</v>
      </c>
      <c r="J155">
        <v>1311909</v>
      </c>
      <c r="K155">
        <v>1283254</v>
      </c>
      <c r="L155">
        <v>1392558</v>
      </c>
      <c r="M155">
        <v>1311535</v>
      </c>
      <c r="N155">
        <v>1317192</v>
      </c>
      <c r="O155">
        <v>1510332</v>
      </c>
      <c r="P155">
        <v>1435072</v>
      </c>
      <c r="Q155">
        <v>1322257</v>
      </c>
      <c r="R155">
        <v>1319173</v>
      </c>
    </row>
    <row r="156" spans="2:18" x14ac:dyDescent="0.25">
      <c r="B156" s="1">
        <v>2130139</v>
      </c>
      <c r="C156">
        <v>1220405</v>
      </c>
      <c r="D156">
        <v>1534542</v>
      </c>
      <c r="E156">
        <v>1393969</v>
      </c>
      <c r="F156">
        <v>1387111</v>
      </c>
      <c r="G156">
        <v>1386994</v>
      </c>
      <c r="H156">
        <v>1400149</v>
      </c>
      <c r="I156">
        <v>1345739</v>
      </c>
      <c r="J156">
        <v>1367010</v>
      </c>
      <c r="K156">
        <v>1340714</v>
      </c>
      <c r="L156">
        <v>1453004</v>
      </c>
      <c r="M156">
        <v>1377715</v>
      </c>
      <c r="N156">
        <v>1396494</v>
      </c>
      <c r="O156">
        <v>1524376</v>
      </c>
      <c r="P156">
        <v>1538857</v>
      </c>
      <c r="Q156">
        <v>1381806</v>
      </c>
      <c r="R156">
        <v>1394367</v>
      </c>
    </row>
    <row r="157" spans="2:18" x14ac:dyDescent="0.25">
      <c r="B157" s="1">
        <v>2035967.9999998</v>
      </c>
      <c r="C157">
        <v>1111628</v>
      </c>
      <c r="D157">
        <v>1444397</v>
      </c>
      <c r="E157">
        <v>1249411</v>
      </c>
      <c r="F157">
        <v>1294101</v>
      </c>
      <c r="G157">
        <v>1333150</v>
      </c>
      <c r="H157">
        <v>1343919</v>
      </c>
      <c r="I157">
        <v>1241590</v>
      </c>
      <c r="J157">
        <v>1229088</v>
      </c>
      <c r="K157">
        <v>1208622</v>
      </c>
      <c r="L157">
        <v>1432889</v>
      </c>
      <c r="M157">
        <v>1298818</v>
      </c>
      <c r="N157">
        <v>1280480</v>
      </c>
      <c r="O157">
        <v>1497743</v>
      </c>
      <c r="P157">
        <v>1506508</v>
      </c>
      <c r="Q157">
        <v>1311174</v>
      </c>
      <c r="R157">
        <v>1309353</v>
      </c>
    </row>
    <row r="158" spans="2:18" x14ac:dyDescent="0.25">
      <c r="B158" s="1">
        <v>2305903</v>
      </c>
      <c r="C158">
        <v>1190930</v>
      </c>
      <c r="D158">
        <v>1560655</v>
      </c>
      <c r="E158">
        <v>1359870</v>
      </c>
      <c r="F158">
        <v>1395304</v>
      </c>
      <c r="G158">
        <v>1450545</v>
      </c>
      <c r="H158">
        <v>1435100</v>
      </c>
      <c r="I158">
        <v>1453062</v>
      </c>
      <c r="J158">
        <v>1435527</v>
      </c>
      <c r="K158">
        <v>1401521</v>
      </c>
      <c r="L158">
        <v>1425862</v>
      </c>
      <c r="M158">
        <v>1426256</v>
      </c>
      <c r="N158">
        <v>1412026</v>
      </c>
      <c r="O158">
        <v>1421897</v>
      </c>
      <c r="P158">
        <v>1434696</v>
      </c>
      <c r="Q158">
        <v>1507962</v>
      </c>
      <c r="R158">
        <v>1498159</v>
      </c>
    </row>
    <row r="159" spans="2:18" x14ac:dyDescent="0.25">
      <c r="B159" s="1">
        <v>2276017</v>
      </c>
      <c r="C159">
        <v>1140312</v>
      </c>
      <c r="D159">
        <v>1530962</v>
      </c>
      <c r="E159">
        <v>1346962</v>
      </c>
      <c r="F159">
        <v>1356182</v>
      </c>
      <c r="G159">
        <v>1441916</v>
      </c>
      <c r="H159">
        <v>1428862</v>
      </c>
      <c r="I159">
        <v>1406380</v>
      </c>
      <c r="J159">
        <v>1368131</v>
      </c>
      <c r="K159">
        <v>1354576</v>
      </c>
      <c r="L159">
        <v>1428535</v>
      </c>
      <c r="M159">
        <v>1409468</v>
      </c>
      <c r="N159">
        <v>1401744</v>
      </c>
      <c r="O159">
        <v>1475535</v>
      </c>
      <c r="P159">
        <v>1458950</v>
      </c>
      <c r="Q159">
        <v>1466161</v>
      </c>
      <c r="R159">
        <v>1514830</v>
      </c>
    </row>
    <row r="160" spans="2:18" x14ac:dyDescent="0.25">
      <c r="B160" s="1">
        <v>2093460</v>
      </c>
      <c r="C160">
        <v>1127557</v>
      </c>
      <c r="D160">
        <v>1483070</v>
      </c>
      <c r="E160">
        <v>1283329</v>
      </c>
      <c r="F160">
        <v>1337847</v>
      </c>
      <c r="G160">
        <v>1350789</v>
      </c>
      <c r="H160">
        <v>1358692</v>
      </c>
      <c r="I160">
        <v>1299721</v>
      </c>
      <c r="J160">
        <v>1288257</v>
      </c>
      <c r="K160">
        <v>1248145</v>
      </c>
      <c r="L160">
        <v>1386000</v>
      </c>
      <c r="M160">
        <v>1308983</v>
      </c>
      <c r="N160">
        <v>1342315</v>
      </c>
      <c r="O160">
        <v>1496246</v>
      </c>
      <c r="P160">
        <v>1518450</v>
      </c>
      <c r="Q160">
        <v>1335643</v>
      </c>
      <c r="R160">
        <v>1383874</v>
      </c>
    </row>
    <row r="161" spans="2:18" x14ac:dyDescent="0.25">
      <c r="B161" s="1">
        <v>2157175</v>
      </c>
      <c r="C161">
        <v>1141467</v>
      </c>
      <c r="D161">
        <v>1484416</v>
      </c>
      <c r="E161">
        <v>1306081</v>
      </c>
      <c r="F161">
        <v>1336603</v>
      </c>
      <c r="G161">
        <v>1332303</v>
      </c>
      <c r="H161">
        <v>1324910</v>
      </c>
      <c r="I161">
        <v>1330601</v>
      </c>
      <c r="J161">
        <v>1330111</v>
      </c>
      <c r="K161">
        <v>1290946</v>
      </c>
      <c r="L161">
        <v>1333560</v>
      </c>
      <c r="M161">
        <v>1311389</v>
      </c>
      <c r="N161">
        <v>1341071</v>
      </c>
      <c r="O161">
        <v>1378632</v>
      </c>
      <c r="P161">
        <v>1332631</v>
      </c>
      <c r="Q161">
        <v>1359961</v>
      </c>
      <c r="R161">
        <v>1373652</v>
      </c>
    </row>
    <row r="162" spans="2:18" x14ac:dyDescent="0.25">
      <c r="B162" s="1">
        <v>2177620</v>
      </c>
      <c r="C162">
        <v>1160288</v>
      </c>
      <c r="D162">
        <v>1488422</v>
      </c>
      <c r="E162">
        <v>1288253</v>
      </c>
      <c r="F162">
        <v>1356651</v>
      </c>
      <c r="G162">
        <v>1401332</v>
      </c>
      <c r="H162">
        <v>1403658</v>
      </c>
      <c r="I162">
        <v>1337932</v>
      </c>
      <c r="J162">
        <v>1336328</v>
      </c>
      <c r="K162">
        <v>1290604</v>
      </c>
      <c r="L162">
        <v>1397653</v>
      </c>
      <c r="M162">
        <v>1353416</v>
      </c>
      <c r="N162">
        <v>1344516</v>
      </c>
      <c r="O162">
        <v>1455295</v>
      </c>
      <c r="P162">
        <v>1453625</v>
      </c>
      <c r="Q162">
        <v>1398077</v>
      </c>
      <c r="R162">
        <v>1411241</v>
      </c>
    </row>
    <row r="163" spans="2:18" x14ac:dyDescent="0.25">
      <c r="B163" s="1">
        <v>2122734</v>
      </c>
      <c r="C163">
        <v>1165910</v>
      </c>
      <c r="D163">
        <v>1490267</v>
      </c>
      <c r="E163">
        <v>1333255</v>
      </c>
      <c r="F163">
        <v>1345134</v>
      </c>
      <c r="G163">
        <v>1328132</v>
      </c>
      <c r="H163">
        <v>1328994</v>
      </c>
      <c r="I163">
        <v>1325035</v>
      </c>
      <c r="J163">
        <v>1316590</v>
      </c>
      <c r="K163">
        <v>1303379</v>
      </c>
      <c r="L163">
        <v>1376102</v>
      </c>
      <c r="M163">
        <v>1328898</v>
      </c>
      <c r="N163">
        <v>1368012</v>
      </c>
      <c r="O163">
        <v>1511815</v>
      </c>
      <c r="P163">
        <v>1473267</v>
      </c>
      <c r="Q163">
        <v>1344151</v>
      </c>
      <c r="R163">
        <v>1380993</v>
      </c>
    </row>
    <row r="164" spans="2:18" x14ac:dyDescent="0.25">
      <c r="B164" s="1">
        <v>2183937</v>
      </c>
      <c r="C164">
        <v>1129395</v>
      </c>
      <c r="D164">
        <v>1527063</v>
      </c>
      <c r="E164">
        <v>1327364</v>
      </c>
      <c r="F164">
        <v>1349103</v>
      </c>
      <c r="G164">
        <v>1386271</v>
      </c>
      <c r="H164">
        <v>1375000</v>
      </c>
      <c r="I164">
        <v>1366118</v>
      </c>
      <c r="J164">
        <v>1385574</v>
      </c>
      <c r="K164">
        <v>1329640</v>
      </c>
      <c r="L164">
        <v>1371098</v>
      </c>
      <c r="M164">
        <v>1373881</v>
      </c>
      <c r="N164">
        <v>1344147</v>
      </c>
      <c r="O164">
        <v>1464710</v>
      </c>
      <c r="P164">
        <v>1485721</v>
      </c>
      <c r="Q164">
        <v>1401593</v>
      </c>
      <c r="R164">
        <v>1411498</v>
      </c>
    </row>
    <row r="165" spans="2:18" x14ac:dyDescent="0.25">
      <c r="B165" s="1">
        <v>2277670</v>
      </c>
      <c r="C165">
        <v>1092250</v>
      </c>
      <c r="D165">
        <v>1548048</v>
      </c>
      <c r="E165">
        <v>1306148</v>
      </c>
      <c r="F165">
        <v>1329289</v>
      </c>
      <c r="G165">
        <v>1413656</v>
      </c>
      <c r="H165">
        <v>1407572</v>
      </c>
      <c r="I165">
        <v>1399598</v>
      </c>
      <c r="J165">
        <v>1405201</v>
      </c>
      <c r="K165">
        <v>1327602</v>
      </c>
      <c r="L165">
        <v>1359869</v>
      </c>
      <c r="M165">
        <v>1390208</v>
      </c>
      <c r="N165">
        <v>1397219</v>
      </c>
      <c r="O165">
        <v>1375871</v>
      </c>
      <c r="P165">
        <v>1355930</v>
      </c>
      <c r="Q165">
        <v>1529893</v>
      </c>
      <c r="R165">
        <v>1474671</v>
      </c>
    </row>
    <row r="166" spans="2:18" x14ac:dyDescent="0.25">
      <c r="B166" s="1">
        <v>2161684</v>
      </c>
      <c r="C166">
        <v>1190729</v>
      </c>
      <c r="D166">
        <v>1522432</v>
      </c>
      <c r="E166">
        <v>1346196</v>
      </c>
      <c r="F166">
        <v>1404762</v>
      </c>
      <c r="G166">
        <v>1438115</v>
      </c>
      <c r="H166">
        <v>1427352</v>
      </c>
      <c r="I166">
        <v>1363918</v>
      </c>
      <c r="J166">
        <v>1359539</v>
      </c>
      <c r="K166">
        <v>1314578</v>
      </c>
      <c r="L166">
        <v>1364023</v>
      </c>
      <c r="M166">
        <v>1354930</v>
      </c>
      <c r="N166">
        <v>1395478</v>
      </c>
      <c r="O166">
        <v>1466110</v>
      </c>
      <c r="P166">
        <v>1432958</v>
      </c>
      <c r="Q166">
        <v>1466191</v>
      </c>
      <c r="R166">
        <v>1428024</v>
      </c>
    </row>
    <row r="167" spans="2:18" x14ac:dyDescent="0.25">
      <c r="B167" s="1">
        <v>2154060</v>
      </c>
      <c r="C167">
        <v>1162905</v>
      </c>
      <c r="D167">
        <v>1502325</v>
      </c>
      <c r="E167">
        <v>1291004</v>
      </c>
      <c r="F167">
        <v>1358530</v>
      </c>
      <c r="G167">
        <v>1368306</v>
      </c>
      <c r="H167">
        <v>1351407</v>
      </c>
      <c r="I167">
        <v>1292118</v>
      </c>
      <c r="J167">
        <v>1281949</v>
      </c>
      <c r="K167">
        <v>1260909</v>
      </c>
      <c r="L167">
        <v>1424788</v>
      </c>
      <c r="M167">
        <v>1292310</v>
      </c>
      <c r="N167">
        <v>1354505</v>
      </c>
      <c r="O167">
        <v>1463465</v>
      </c>
      <c r="P167">
        <v>1471168</v>
      </c>
      <c r="Q167">
        <v>1339778</v>
      </c>
      <c r="R167">
        <v>1317454</v>
      </c>
    </row>
    <row r="168" spans="2:18" x14ac:dyDescent="0.25">
      <c r="B168" s="1">
        <v>2317656</v>
      </c>
      <c r="C168">
        <v>1226616</v>
      </c>
      <c r="D168">
        <v>1538284</v>
      </c>
      <c r="E168">
        <v>1390903</v>
      </c>
      <c r="F168">
        <v>1381133</v>
      </c>
      <c r="G168">
        <v>1424313</v>
      </c>
      <c r="H168">
        <v>1391239</v>
      </c>
      <c r="I168">
        <v>1382540</v>
      </c>
      <c r="J168">
        <v>1369594</v>
      </c>
      <c r="K168">
        <v>1372357</v>
      </c>
      <c r="L168">
        <v>1394443</v>
      </c>
      <c r="M168">
        <v>1422567</v>
      </c>
      <c r="N168">
        <v>1382260</v>
      </c>
      <c r="O168">
        <v>1373282</v>
      </c>
      <c r="P168">
        <v>1396440</v>
      </c>
      <c r="Q168">
        <v>1497023</v>
      </c>
      <c r="R168">
        <v>1464063</v>
      </c>
    </row>
    <row r="169" spans="2:18" x14ac:dyDescent="0.25">
      <c r="B169" s="1">
        <v>2095913</v>
      </c>
      <c r="C169">
        <v>1162251</v>
      </c>
      <c r="D169">
        <v>1482500</v>
      </c>
      <c r="E169">
        <v>1317853</v>
      </c>
      <c r="F169">
        <v>1341863</v>
      </c>
      <c r="G169">
        <v>1370584</v>
      </c>
      <c r="H169">
        <v>1368132</v>
      </c>
      <c r="I169">
        <v>1291429</v>
      </c>
      <c r="J169">
        <v>1289125</v>
      </c>
      <c r="K169">
        <v>1278348</v>
      </c>
      <c r="L169">
        <v>1432638</v>
      </c>
      <c r="M169">
        <v>1329846</v>
      </c>
      <c r="N169">
        <v>1362469</v>
      </c>
      <c r="O169">
        <v>1475170</v>
      </c>
      <c r="P169">
        <v>1457496</v>
      </c>
      <c r="Q169">
        <v>1417108</v>
      </c>
      <c r="R169">
        <v>1400606</v>
      </c>
    </row>
    <row r="170" spans="2:18" x14ac:dyDescent="0.25">
      <c r="B170" s="1">
        <v>2165070</v>
      </c>
      <c r="C170">
        <v>1175152</v>
      </c>
      <c r="D170">
        <v>1503044</v>
      </c>
      <c r="E170">
        <v>1302868</v>
      </c>
      <c r="F170">
        <v>1364546</v>
      </c>
      <c r="G170">
        <v>1361768</v>
      </c>
      <c r="H170">
        <v>1330381</v>
      </c>
      <c r="I170">
        <v>1298699</v>
      </c>
      <c r="J170">
        <v>1299388</v>
      </c>
      <c r="K170">
        <v>1282956</v>
      </c>
      <c r="L170">
        <v>1413297</v>
      </c>
      <c r="M170">
        <v>1363655</v>
      </c>
      <c r="N170">
        <v>1348597</v>
      </c>
      <c r="O170">
        <v>1566040</v>
      </c>
      <c r="P170">
        <v>1528234</v>
      </c>
      <c r="Q170">
        <v>1338503</v>
      </c>
      <c r="R170">
        <v>1327982</v>
      </c>
    </row>
    <row r="171" spans="2:18" x14ac:dyDescent="0.25">
      <c r="B171" s="1">
        <v>2059824</v>
      </c>
      <c r="C171">
        <v>1113885</v>
      </c>
      <c r="D171">
        <v>1439389</v>
      </c>
      <c r="E171">
        <v>1260300</v>
      </c>
      <c r="F171">
        <v>1302622</v>
      </c>
      <c r="G171">
        <v>1345098</v>
      </c>
      <c r="H171">
        <v>1338726</v>
      </c>
      <c r="I171">
        <v>1262215</v>
      </c>
      <c r="J171">
        <v>1259359</v>
      </c>
      <c r="K171">
        <v>1204993</v>
      </c>
      <c r="L171">
        <v>1387391</v>
      </c>
      <c r="M171">
        <v>1304903</v>
      </c>
      <c r="N171">
        <v>1332661</v>
      </c>
      <c r="O171">
        <v>1466383</v>
      </c>
      <c r="P171">
        <v>1446153</v>
      </c>
      <c r="Q171">
        <v>1334537</v>
      </c>
      <c r="R171">
        <v>1343481</v>
      </c>
    </row>
    <row r="172" spans="2:18" x14ac:dyDescent="0.25">
      <c r="B172" s="1">
        <v>2108646.9999998002</v>
      </c>
      <c r="C172">
        <v>1163018</v>
      </c>
      <c r="D172">
        <v>1513139</v>
      </c>
      <c r="E172">
        <v>1352478</v>
      </c>
      <c r="F172">
        <v>1346852</v>
      </c>
      <c r="G172">
        <v>1424434</v>
      </c>
      <c r="H172">
        <v>1396403</v>
      </c>
      <c r="I172">
        <v>1377899</v>
      </c>
      <c r="J172">
        <v>1340286</v>
      </c>
      <c r="K172">
        <v>1321682</v>
      </c>
      <c r="L172">
        <v>1404308</v>
      </c>
      <c r="M172">
        <v>1339526</v>
      </c>
      <c r="N172">
        <v>1350737</v>
      </c>
      <c r="O172">
        <v>1401081</v>
      </c>
      <c r="P172">
        <v>1414770</v>
      </c>
      <c r="Q172">
        <v>1457218</v>
      </c>
      <c r="R172">
        <v>1444947</v>
      </c>
    </row>
    <row r="173" spans="2:18" x14ac:dyDescent="0.25">
      <c r="B173" s="1">
        <v>2232619</v>
      </c>
      <c r="C173">
        <v>1137950</v>
      </c>
      <c r="D173">
        <v>1494790</v>
      </c>
      <c r="E173">
        <v>1299541</v>
      </c>
      <c r="F173">
        <v>1322329</v>
      </c>
      <c r="G173">
        <v>1404568</v>
      </c>
      <c r="H173">
        <v>1406052</v>
      </c>
      <c r="I173">
        <v>1340993</v>
      </c>
      <c r="J173">
        <v>1327123</v>
      </c>
      <c r="K173">
        <v>1263633</v>
      </c>
      <c r="L173">
        <v>1378565</v>
      </c>
      <c r="M173">
        <v>1370407</v>
      </c>
      <c r="N173">
        <v>1317448</v>
      </c>
      <c r="O173">
        <v>1452959</v>
      </c>
      <c r="P173">
        <v>1466199</v>
      </c>
      <c r="Q173">
        <v>1397195</v>
      </c>
      <c r="R173">
        <v>1393109</v>
      </c>
    </row>
    <row r="174" spans="2:18" x14ac:dyDescent="0.25">
      <c r="B174" s="1">
        <v>2236575</v>
      </c>
      <c r="C174">
        <v>1204738</v>
      </c>
      <c r="D174">
        <v>1588885</v>
      </c>
      <c r="E174">
        <v>1440104</v>
      </c>
      <c r="F174">
        <v>1404303</v>
      </c>
      <c r="G174">
        <v>1392685</v>
      </c>
      <c r="H174">
        <v>1393402</v>
      </c>
      <c r="I174">
        <v>1418200</v>
      </c>
      <c r="J174">
        <v>1407029</v>
      </c>
      <c r="K174">
        <v>1430383</v>
      </c>
      <c r="L174">
        <v>1353735</v>
      </c>
      <c r="M174">
        <v>1413083</v>
      </c>
      <c r="N174">
        <v>1388602</v>
      </c>
      <c r="O174">
        <v>1368726</v>
      </c>
      <c r="P174">
        <v>1377813</v>
      </c>
      <c r="Q174">
        <v>1543826</v>
      </c>
      <c r="R174">
        <v>1523417</v>
      </c>
    </row>
    <row r="175" spans="2:18" x14ac:dyDescent="0.25">
      <c r="B175" s="1">
        <v>2210243</v>
      </c>
      <c r="C175">
        <v>1187670</v>
      </c>
      <c r="D175">
        <v>1529412</v>
      </c>
      <c r="E175">
        <v>1328299</v>
      </c>
      <c r="F175">
        <v>1372344</v>
      </c>
      <c r="G175">
        <v>1455170</v>
      </c>
      <c r="H175">
        <v>1428943</v>
      </c>
      <c r="I175">
        <v>1391153</v>
      </c>
      <c r="J175">
        <v>1352897</v>
      </c>
      <c r="K175">
        <v>1314644</v>
      </c>
      <c r="L175">
        <v>1488381</v>
      </c>
      <c r="M175">
        <v>1352232</v>
      </c>
      <c r="N175">
        <v>1407477</v>
      </c>
      <c r="O175">
        <v>1492451</v>
      </c>
      <c r="P175">
        <v>1449093</v>
      </c>
      <c r="Q175">
        <v>1429238</v>
      </c>
      <c r="R175">
        <v>1383799</v>
      </c>
    </row>
    <row r="176" spans="2:18" x14ac:dyDescent="0.25">
      <c r="B176" s="1">
        <v>2199695</v>
      </c>
      <c r="C176">
        <v>1206305</v>
      </c>
      <c r="D176">
        <v>1516336</v>
      </c>
      <c r="E176">
        <v>1361862</v>
      </c>
      <c r="F176">
        <v>1373453</v>
      </c>
      <c r="G176">
        <v>1383361</v>
      </c>
      <c r="H176">
        <v>1388492</v>
      </c>
      <c r="I176">
        <v>1312130</v>
      </c>
      <c r="J176">
        <v>1305445</v>
      </c>
      <c r="K176">
        <v>1301648</v>
      </c>
      <c r="L176">
        <v>1442019</v>
      </c>
      <c r="M176">
        <v>1349540</v>
      </c>
      <c r="N176">
        <v>1327208</v>
      </c>
      <c r="O176">
        <v>1435484</v>
      </c>
      <c r="P176">
        <v>1426811</v>
      </c>
      <c r="Q176">
        <v>1420621</v>
      </c>
      <c r="R176">
        <v>1408256</v>
      </c>
    </row>
    <row r="177" spans="1:21" x14ac:dyDescent="0.25">
      <c r="B177" s="1">
        <v>2120474</v>
      </c>
      <c r="C177">
        <v>1158871</v>
      </c>
      <c r="D177">
        <v>1478876</v>
      </c>
      <c r="E177">
        <v>1306184</v>
      </c>
      <c r="F177">
        <v>1320133</v>
      </c>
      <c r="G177">
        <v>1360572</v>
      </c>
      <c r="H177">
        <v>1367608</v>
      </c>
      <c r="I177">
        <v>1332554</v>
      </c>
      <c r="J177">
        <v>1315676</v>
      </c>
      <c r="K177">
        <v>1275439</v>
      </c>
      <c r="L177">
        <v>1381981</v>
      </c>
      <c r="M177">
        <v>1328549</v>
      </c>
      <c r="N177">
        <v>1310382</v>
      </c>
      <c r="O177">
        <v>1484874</v>
      </c>
      <c r="P177">
        <v>1468681</v>
      </c>
      <c r="Q177">
        <v>1331837</v>
      </c>
      <c r="R177">
        <v>1314912</v>
      </c>
    </row>
    <row r="178" spans="1:21" x14ac:dyDescent="0.25">
      <c r="B178" s="1">
        <v>2111856</v>
      </c>
      <c r="C178">
        <v>1083094</v>
      </c>
      <c r="D178">
        <v>1457657</v>
      </c>
      <c r="E178">
        <v>1244794</v>
      </c>
      <c r="F178">
        <v>1299193</v>
      </c>
      <c r="G178">
        <v>1330198</v>
      </c>
      <c r="H178">
        <v>1390274</v>
      </c>
      <c r="I178">
        <v>1264355</v>
      </c>
      <c r="J178">
        <v>1281779</v>
      </c>
      <c r="K178">
        <v>1213154</v>
      </c>
      <c r="L178">
        <v>1379280</v>
      </c>
      <c r="M178">
        <v>1335323</v>
      </c>
      <c r="N178">
        <v>1349253</v>
      </c>
      <c r="O178">
        <v>1533561</v>
      </c>
      <c r="P178">
        <v>1501822</v>
      </c>
      <c r="Q178">
        <v>1323691</v>
      </c>
      <c r="R178">
        <v>1304933</v>
      </c>
    </row>
    <row r="179" spans="1:21" x14ac:dyDescent="0.25">
      <c r="B179" s="1">
        <v>2203860</v>
      </c>
      <c r="C179">
        <v>1116997</v>
      </c>
      <c r="D179">
        <v>1482316</v>
      </c>
      <c r="E179">
        <v>1302167</v>
      </c>
      <c r="F179">
        <v>1316366</v>
      </c>
      <c r="G179">
        <v>1395133</v>
      </c>
      <c r="H179">
        <v>1368944</v>
      </c>
      <c r="I179">
        <v>1313424</v>
      </c>
      <c r="J179">
        <v>1327108</v>
      </c>
      <c r="K179">
        <v>1297725</v>
      </c>
      <c r="L179">
        <v>1355398</v>
      </c>
      <c r="M179">
        <v>1354161</v>
      </c>
      <c r="N179">
        <v>1312104</v>
      </c>
      <c r="O179">
        <v>1419144</v>
      </c>
      <c r="P179">
        <v>1425180</v>
      </c>
      <c r="Q179">
        <v>1384260</v>
      </c>
      <c r="R179">
        <v>1388559</v>
      </c>
    </row>
    <row r="180" spans="1:21" x14ac:dyDescent="0.25">
      <c r="B180" s="1">
        <v>2228908</v>
      </c>
      <c r="C180">
        <v>1158643</v>
      </c>
      <c r="D180">
        <v>1510369</v>
      </c>
      <c r="E180">
        <v>1333242</v>
      </c>
      <c r="F180">
        <v>1364298</v>
      </c>
      <c r="G180">
        <v>1368622</v>
      </c>
      <c r="H180">
        <v>1365988</v>
      </c>
      <c r="I180">
        <v>1358266</v>
      </c>
      <c r="J180">
        <v>1351383</v>
      </c>
      <c r="K180">
        <v>1342624</v>
      </c>
      <c r="L180">
        <v>1392437</v>
      </c>
      <c r="M180">
        <v>1322429</v>
      </c>
      <c r="N180">
        <v>1299894</v>
      </c>
      <c r="O180">
        <v>1436390</v>
      </c>
      <c r="P180">
        <v>1461752</v>
      </c>
      <c r="Q180">
        <v>1442468</v>
      </c>
      <c r="R180">
        <v>1447814</v>
      </c>
    </row>
    <row r="181" spans="1:21" x14ac:dyDescent="0.25">
      <c r="B181" s="1">
        <v>2066440.9999998</v>
      </c>
      <c r="C181">
        <v>1050513</v>
      </c>
      <c r="D181">
        <v>1489943</v>
      </c>
      <c r="E181">
        <v>1256044</v>
      </c>
      <c r="F181">
        <v>1278283</v>
      </c>
      <c r="G181">
        <v>1372066</v>
      </c>
      <c r="H181">
        <v>1386248</v>
      </c>
      <c r="I181">
        <v>1307457</v>
      </c>
      <c r="J181">
        <v>1327150</v>
      </c>
      <c r="K181">
        <v>1256484</v>
      </c>
      <c r="L181">
        <v>1423593</v>
      </c>
      <c r="M181">
        <v>1277585</v>
      </c>
      <c r="N181">
        <v>1294454</v>
      </c>
      <c r="O181">
        <v>1516267</v>
      </c>
      <c r="P181">
        <v>1506523</v>
      </c>
      <c r="Q181">
        <v>1359404</v>
      </c>
      <c r="R181">
        <v>1327308</v>
      </c>
    </row>
    <row r="182" spans="1:21" x14ac:dyDescent="0.25">
      <c r="B182" s="1">
        <v>2195726</v>
      </c>
      <c r="C182">
        <v>1180467</v>
      </c>
      <c r="D182">
        <v>1490385</v>
      </c>
      <c r="E182">
        <v>1330703</v>
      </c>
      <c r="F182">
        <v>1356340</v>
      </c>
      <c r="G182">
        <v>1398668</v>
      </c>
      <c r="H182">
        <v>1420535</v>
      </c>
      <c r="I182">
        <v>1314871</v>
      </c>
      <c r="J182">
        <v>1356889</v>
      </c>
      <c r="K182">
        <v>1289787</v>
      </c>
      <c r="L182">
        <v>1367097</v>
      </c>
      <c r="M182">
        <v>1362896</v>
      </c>
      <c r="N182">
        <v>1391462</v>
      </c>
      <c r="O182">
        <v>1432789</v>
      </c>
      <c r="P182">
        <v>1417182</v>
      </c>
      <c r="Q182">
        <v>1388231</v>
      </c>
      <c r="R182">
        <v>1384244</v>
      </c>
    </row>
    <row r="183" spans="1:21" x14ac:dyDescent="0.25">
      <c r="B183" s="1">
        <v>2079004</v>
      </c>
      <c r="C183">
        <v>1145999</v>
      </c>
      <c r="D183">
        <v>1487829</v>
      </c>
      <c r="E183">
        <v>1305058</v>
      </c>
      <c r="F183">
        <v>1307152</v>
      </c>
      <c r="G183">
        <v>1343927</v>
      </c>
      <c r="H183">
        <v>1335880</v>
      </c>
      <c r="I183">
        <v>1298714</v>
      </c>
      <c r="J183">
        <v>1298751</v>
      </c>
      <c r="K183">
        <v>1292865</v>
      </c>
      <c r="L183">
        <v>1391533</v>
      </c>
      <c r="M183">
        <v>1336787</v>
      </c>
      <c r="N183">
        <v>1357070</v>
      </c>
      <c r="O183">
        <v>1479500</v>
      </c>
      <c r="P183">
        <v>1469512</v>
      </c>
      <c r="Q183">
        <v>1323368</v>
      </c>
      <c r="R183">
        <v>1316803</v>
      </c>
    </row>
    <row r="184" spans="1:21" x14ac:dyDescent="0.25">
      <c r="B184" s="1">
        <v>2199807</v>
      </c>
      <c r="C184">
        <v>1215289</v>
      </c>
      <c r="D184">
        <v>1548931</v>
      </c>
      <c r="E184">
        <v>1360232</v>
      </c>
      <c r="F184">
        <v>1404039</v>
      </c>
      <c r="G184">
        <v>1396132</v>
      </c>
      <c r="H184">
        <v>1395962</v>
      </c>
      <c r="I184">
        <v>1368281</v>
      </c>
      <c r="J184">
        <v>1395405</v>
      </c>
      <c r="K184">
        <v>1391987</v>
      </c>
      <c r="L184">
        <v>1459086</v>
      </c>
      <c r="M184">
        <v>1427753</v>
      </c>
      <c r="N184">
        <v>1394111</v>
      </c>
      <c r="O184">
        <v>1422265</v>
      </c>
      <c r="P184">
        <v>1456534</v>
      </c>
      <c r="Q184">
        <v>1469748</v>
      </c>
      <c r="R184">
        <v>1515384</v>
      </c>
    </row>
    <row r="185" spans="1:21" x14ac:dyDescent="0.25">
      <c r="B185" s="1">
        <v>2234832</v>
      </c>
      <c r="C185">
        <v>1177491</v>
      </c>
      <c r="D185">
        <v>1553533</v>
      </c>
      <c r="E185">
        <v>1328775</v>
      </c>
      <c r="F185">
        <v>1382778</v>
      </c>
      <c r="G185">
        <v>1396259</v>
      </c>
      <c r="H185">
        <v>1400690</v>
      </c>
      <c r="I185">
        <v>1426470</v>
      </c>
      <c r="J185">
        <v>1396013</v>
      </c>
      <c r="K185">
        <v>1359780</v>
      </c>
      <c r="L185">
        <v>1339401</v>
      </c>
      <c r="M185">
        <v>1364882</v>
      </c>
      <c r="N185">
        <v>1424969</v>
      </c>
      <c r="O185">
        <v>1433305</v>
      </c>
      <c r="P185">
        <v>1458472</v>
      </c>
      <c r="Q185">
        <v>1483277</v>
      </c>
      <c r="R185">
        <v>1502071</v>
      </c>
    </row>
    <row r="186" spans="1:21" x14ac:dyDescent="0.25">
      <c r="A186" t="s">
        <v>1026</v>
      </c>
      <c r="B186" s="1">
        <f>AVERAGE(B96:B185)</f>
        <v>2167970.1444444247</v>
      </c>
      <c r="C186">
        <f>AVERAGE(C96:C185)</f>
        <v>1151815.388888889</v>
      </c>
      <c r="D186">
        <f t="shared" ref="D186:R186" si="2">AVERAGE(D96:D185)</f>
        <v>1505223.0888888889</v>
      </c>
      <c r="E186">
        <f t="shared" si="2"/>
        <v>1318624.8111111112</v>
      </c>
      <c r="F186">
        <f t="shared" si="2"/>
        <v>1343456.5666666667</v>
      </c>
      <c r="G186">
        <f t="shared" si="2"/>
        <v>1384258.388888889</v>
      </c>
      <c r="H186">
        <f t="shared" si="2"/>
        <v>1378061.1888888888</v>
      </c>
      <c r="I186">
        <f t="shared" si="2"/>
        <v>1336587.1333333333</v>
      </c>
      <c r="J186">
        <f t="shared" si="2"/>
        <v>1333265.7222222222</v>
      </c>
      <c r="K186">
        <f t="shared" si="2"/>
        <v>1305261.6000000001</v>
      </c>
      <c r="L186">
        <f t="shared" si="2"/>
        <v>1397385.4444444445</v>
      </c>
      <c r="M186">
        <f t="shared" si="2"/>
        <v>1350846.9</v>
      </c>
      <c r="N186">
        <f t="shared" si="2"/>
        <v>1354518.7777777778</v>
      </c>
      <c r="O186">
        <f t="shared" si="2"/>
        <v>1457270.1666666667</v>
      </c>
      <c r="P186">
        <f t="shared" si="2"/>
        <v>1451216.1</v>
      </c>
      <c r="Q186">
        <f t="shared" si="2"/>
        <v>1399540.9333333333</v>
      </c>
      <c r="R186">
        <f t="shared" si="2"/>
        <v>1398246.6</v>
      </c>
    </row>
    <row r="187" spans="1:21" x14ac:dyDescent="0.25">
      <c r="A187" t="s">
        <v>1027</v>
      </c>
      <c r="B187">
        <f>MEDIAN(B96:B185)</f>
        <v>2166462.9999999003</v>
      </c>
      <c r="C187">
        <f t="shared" ref="C187:R187" si="3">MEDIAN(C96:C185)</f>
        <v>1149631</v>
      </c>
      <c r="D187">
        <f t="shared" si="3"/>
        <v>1503210.5</v>
      </c>
      <c r="E187">
        <f t="shared" si="3"/>
        <v>1319464.5</v>
      </c>
      <c r="F187">
        <f t="shared" si="3"/>
        <v>1344991</v>
      </c>
      <c r="G187">
        <f t="shared" si="3"/>
        <v>1385990.5</v>
      </c>
      <c r="H187">
        <f t="shared" si="3"/>
        <v>1377490.5</v>
      </c>
      <c r="I187">
        <f t="shared" si="3"/>
        <v>1332570</v>
      </c>
      <c r="J187">
        <f t="shared" si="3"/>
        <v>1327726</v>
      </c>
      <c r="K187">
        <f t="shared" si="3"/>
        <v>1300797</v>
      </c>
      <c r="L187">
        <f t="shared" si="3"/>
        <v>1395545.5</v>
      </c>
      <c r="M187">
        <f t="shared" si="3"/>
        <v>1353379</v>
      </c>
      <c r="N187">
        <f t="shared" si="3"/>
        <v>1354528.5</v>
      </c>
      <c r="O187">
        <f t="shared" si="3"/>
        <v>1463470</v>
      </c>
      <c r="P187">
        <f t="shared" si="3"/>
        <v>1455529.5</v>
      </c>
      <c r="Q187">
        <f t="shared" si="3"/>
        <v>1397557.5</v>
      </c>
      <c r="R187">
        <f t="shared" si="3"/>
        <v>1390828.5</v>
      </c>
    </row>
    <row r="189" spans="1:21" x14ac:dyDescent="0.25">
      <c r="B189" t="s">
        <v>1024</v>
      </c>
    </row>
    <row r="190" spans="1:21" x14ac:dyDescent="0.25">
      <c r="B190" s="1">
        <v>1934910</v>
      </c>
      <c r="C190">
        <v>995198</v>
      </c>
      <c r="D190">
        <v>1468883</v>
      </c>
      <c r="E190">
        <v>1228851</v>
      </c>
      <c r="F190">
        <v>1247689</v>
      </c>
      <c r="G190">
        <v>1616072</v>
      </c>
      <c r="H190">
        <v>1605595</v>
      </c>
      <c r="I190">
        <v>1419726</v>
      </c>
      <c r="J190">
        <v>1425461</v>
      </c>
      <c r="K190">
        <v>1251608</v>
      </c>
      <c r="L190">
        <v>1544611</v>
      </c>
      <c r="M190">
        <v>1363094</v>
      </c>
      <c r="N190">
        <v>1406059</v>
      </c>
      <c r="O190">
        <v>1503397</v>
      </c>
      <c r="P190">
        <v>1493000</v>
      </c>
      <c r="Q190">
        <v>1397378</v>
      </c>
      <c r="R190">
        <v>1388960</v>
      </c>
      <c r="S190">
        <v>983237</v>
      </c>
      <c r="T190">
        <v>1027334</v>
      </c>
      <c r="U190">
        <v>1252524</v>
      </c>
    </row>
    <row r="191" spans="1:21" x14ac:dyDescent="0.25">
      <c r="B191" s="1">
        <v>2195646</v>
      </c>
      <c r="C191">
        <v>979167</v>
      </c>
      <c r="D191">
        <v>1478503</v>
      </c>
      <c r="E191">
        <v>1234208</v>
      </c>
      <c r="F191">
        <v>1237829</v>
      </c>
      <c r="G191">
        <v>1674605</v>
      </c>
      <c r="H191">
        <v>1662815</v>
      </c>
      <c r="I191">
        <v>1417893</v>
      </c>
      <c r="J191">
        <v>1414525</v>
      </c>
      <c r="K191">
        <v>1288113</v>
      </c>
      <c r="L191">
        <v>1504670</v>
      </c>
      <c r="M191">
        <v>1401720</v>
      </c>
      <c r="N191">
        <v>1376941</v>
      </c>
      <c r="O191">
        <v>1436281</v>
      </c>
      <c r="P191">
        <v>1424501</v>
      </c>
      <c r="Q191">
        <v>1499454</v>
      </c>
      <c r="R191">
        <v>1487753</v>
      </c>
      <c r="S191">
        <v>1288430</v>
      </c>
      <c r="T191">
        <v>1009175</v>
      </c>
      <c r="U191">
        <v>1302749</v>
      </c>
    </row>
    <row r="192" spans="1:21" x14ac:dyDescent="0.25">
      <c r="B192" s="1">
        <v>2305834</v>
      </c>
      <c r="C192">
        <v>1007515</v>
      </c>
      <c r="D192">
        <v>1515202</v>
      </c>
      <c r="E192">
        <v>1253628</v>
      </c>
      <c r="F192">
        <v>1281292</v>
      </c>
      <c r="G192">
        <v>1687835</v>
      </c>
      <c r="H192">
        <v>1670789</v>
      </c>
      <c r="I192">
        <v>1461398</v>
      </c>
      <c r="J192">
        <v>1461157</v>
      </c>
      <c r="K192">
        <v>1342529</v>
      </c>
      <c r="L192">
        <v>1514151</v>
      </c>
      <c r="M192">
        <v>1420804</v>
      </c>
      <c r="N192">
        <v>1375601</v>
      </c>
      <c r="O192">
        <v>1472292</v>
      </c>
      <c r="P192">
        <v>1503556</v>
      </c>
      <c r="Q192">
        <v>1467326</v>
      </c>
      <c r="R192">
        <v>1453704</v>
      </c>
      <c r="S192">
        <v>1053299</v>
      </c>
      <c r="T192">
        <v>1034408</v>
      </c>
      <c r="U192">
        <v>1291844</v>
      </c>
    </row>
    <row r="193" spans="2:21" x14ac:dyDescent="0.25">
      <c r="B193" s="1">
        <v>2085901</v>
      </c>
      <c r="C193">
        <v>1072442</v>
      </c>
      <c r="D193">
        <v>1500044</v>
      </c>
      <c r="E193">
        <v>1276713</v>
      </c>
      <c r="F193">
        <v>1291822</v>
      </c>
      <c r="G193">
        <v>1638795</v>
      </c>
      <c r="H193">
        <v>1632617</v>
      </c>
      <c r="I193">
        <v>1475985</v>
      </c>
      <c r="J193">
        <v>1467810</v>
      </c>
      <c r="K193">
        <v>1378773</v>
      </c>
      <c r="L193">
        <v>1550734</v>
      </c>
      <c r="M193">
        <v>1438896</v>
      </c>
      <c r="N193">
        <v>1429588</v>
      </c>
      <c r="O193">
        <v>1507285</v>
      </c>
      <c r="P193">
        <v>1507712</v>
      </c>
      <c r="Q193">
        <v>1427321</v>
      </c>
      <c r="R193">
        <v>1433446</v>
      </c>
      <c r="S193">
        <v>1053383</v>
      </c>
      <c r="T193">
        <v>1066156</v>
      </c>
      <c r="U193">
        <v>1307758</v>
      </c>
    </row>
    <row r="194" spans="2:21" x14ac:dyDescent="0.25">
      <c r="B194" s="1">
        <v>2092711</v>
      </c>
      <c r="C194">
        <v>994966</v>
      </c>
      <c r="D194">
        <v>1479742</v>
      </c>
      <c r="E194">
        <v>1222796</v>
      </c>
      <c r="F194">
        <v>1283447</v>
      </c>
      <c r="G194">
        <v>1629420</v>
      </c>
      <c r="H194">
        <v>1615524</v>
      </c>
      <c r="I194">
        <v>1370889</v>
      </c>
      <c r="J194">
        <v>1375333</v>
      </c>
      <c r="K194">
        <v>1251253</v>
      </c>
      <c r="L194">
        <v>1494734</v>
      </c>
      <c r="M194">
        <v>1341924</v>
      </c>
      <c r="N194">
        <v>1344925</v>
      </c>
      <c r="O194">
        <v>1576594</v>
      </c>
      <c r="P194">
        <v>1560298</v>
      </c>
      <c r="Q194">
        <v>1351828</v>
      </c>
      <c r="R194">
        <v>1356579</v>
      </c>
      <c r="S194">
        <v>1005448</v>
      </c>
      <c r="T194">
        <v>978796</v>
      </c>
      <c r="U194">
        <v>1266510</v>
      </c>
    </row>
    <row r="195" spans="2:21" x14ac:dyDescent="0.25">
      <c r="B195" s="1">
        <v>2130902</v>
      </c>
      <c r="C195">
        <v>1012173</v>
      </c>
      <c r="D195">
        <v>1467226</v>
      </c>
      <c r="E195">
        <v>1235334</v>
      </c>
      <c r="F195">
        <v>1258818</v>
      </c>
      <c r="G195">
        <v>1611021</v>
      </c>
      <c r="H195">
        <v>1604613</v>
      </c>
      <c r="I195">
        <v>1400816</v>
      </c>
      <c r="J195">
        <v>1387484</v>
      </c>
      <c r="K195">
        <v>1290554</v>
      </c>
      <c r="L195">
        <v>1501968</v>
      </c>
      <c r="M195">
        <v>1386953</v>
      </c>
      <c r="N195">
        <v>1401647</v>
      </c>
      <c r="O195">
        <v>1488256</v>
      </c>
      <c r="P195">
        <v>1478200</v>
      </c>
      <c r="Q195">
        <v>1404647</v>
      </c>
      <c r="R195">
        <v>1394483</v>
      </c>
      <c r="S195">
        <v>1155008</v>
      </c>
      <c r="T195">
        <v>1018982</v>
      </c>
      <c r="U195">
        <v>1265867</v>
      </c>
    </row>
    <row r="196" spans="2:21" x14ac:dyDescent="0.25">
      <c r="B196" s="1">
        <v>2198073</v>
      </c>
      <c r="C196">
        <v>1038502</v>
      </c>
      <c r="D196">
        <v>1520114</v>
      </c>
      <c r="E196">
        <v>1253650</v>
      </c>
      <c r="F196">
        <v>1277160</v>
      </c>
      <c r="G196">
        <v>1646844</v>
      </c>
      <c r="H196">
        <v>1627589</v>
      </c>
      <c r="I196">
        <v>1426759</v>
      </c>
      <c r="J196">
        <v>1435101</v>
      </c>
      <c r="K196">
        <v>1300472</v>
      </c>
      <c r="L196">
        <v>1492025</v>
      </c>
      <c r="M196">
        <v>1445596</v>
      </c>
      <c r="N196">
        <v>1473974</v>
      </c>
      <c r="O196">
        <v>1493415</v>
      </c>
      <c r="P196">
        <v>1484357</v>
      </c>
      <c r="Q196">
        <v>1439501</v>
      </c>
      <c r="R196">
        <v>1446054</v>
      </c>
      <c r="S196">
        <v>1287102</v>
      </c>
      <c r="T196">
        <v>1058506</v>
      </c>
      <c r="U196">
        <v>1317901</v>
      </c>
    </row>
    <row r="197" spans="2:21" x14ac:dyDescent="0.25">
      <c r="B197" s="1">
        <v>2036482</v>
      </c>
      <c r="C197">
        <v>1002878</v>
      </c>
      <c r="D197">
        <v>1439757</v>
      </c>
      <c r="E197">
        <v>1206545</v>
      </c>
      <c r="F197">
        <v>1220567</v>
      </c>
      <c r="G197">
        <v>1570986</v>
      </c>
      <c r="H197">
        <v>1533863</v>
      </c>
      <c r="I197">
        <v>1327809</v>
      </c>
      <c r="J197">
        <v>1358977</v>
      </c>
      <c r="K197">
        <v>1223108</v>
      </c>
      <c r="L197">
        <v>1448723</v>
      </c>
      <c r="M197">
        <v>1344373</v>
      </c>
      <c r="N197">
        <v>1344927</v>
      </c>
      <c r="O197">
        <v>1463951</v>
      </c>
      <c r="P197">
        <v>1443401</v>
      </c>
      <c r="Q197">
        <v>1364565</v>
      </c>
      <c r="R197">
        <v>1384052</v>
      </c>
      <c r="S197">
        <v>1001986</v>
      </c>
      <c r="T197">
        <v>1030063</v>
      </c>
      <c r="U197">
        <v>1208712</v>
      </c>
    </row>
    <row r="198" spans="2:21" x14ac:dyDescent="0.25">
      <c r="B198" s="1">
        <v>2127586</v>
      </c>
      <c r="C198">
        <v>1081240</v>
      </c>
      <c r="D198">
        <v>1499605</v>
      </c>
      <c r="E198">
        <v>1283641</v>
      </c>
      <c r="F198">
        <v>1289298</v>
      </c>
      <c r="G198">
        <v>1660718</v>
      </c>
      <c r="H198">
        <v>1647664</v>
      </c>
      <c r="I198">
        <v>1433130</v>
      </c>
      <c r="J198">
        <v>1418942</v>
      </c>
      <c r="K198">
        <v>1301854</v>
      </c>
      <c r="L198">
        <v>1542521</v>
      </c>
      <c r="M198">
        <v>1402265</v>
      </c>
      <c r="N198">
        <v>1430472</v>
      </c>
      <c r="O198">
        <v>1506859</v>
      </c>
      <c r="P198">
        <v>1479485</v>
      </c>
      <c r="Q198">
        <v>1448262</v>
      </c>
      <c r="R198">
        <v>1450017</v>
      </c>
      <c r="S198">
        <v>1280182</v>
      </c>
      <c r="T198">
        <v>1080835</v>
      </c>
      <c r="U198">
        <v>1340461</v>
      </c>
    </row>
    <row r="199" spans="2:21" x14ac:dyDescent="0.25">
      <c r="B199" s="1">
        <v>2064520</v>
      </c>
      <c r="C199">
        <v>1021998</v>
      </c>
      <c r="D199">
        <v>1452518</v>
      </c>
      <c r="E199">
        <v>1229202</v>
      </c>
      <c r="F199">
        <v>1269442</v>
      </c>
      <c r="G199">
        <v>1629326</v>
      </c>
      <c r="H199">
        <v>1611781</v>
      </c>
      <c r="I199">
        <v>1373473</v>
      </c>
      <c r="J199">
        <v>1387290</v>
      </c>
      <c r="K199">
        <v>1276419</v>
      </c>
      <c r="L199">
        <v>1529892</v>
      </c>
      <c r="M199">
        <v>1369970</v>
      </c>
      <c r="N199">
        <v>1380512</v>
      </c>
      <c r="O199">
        <v>1508922</v>
      </c>
      <c r="P199">
        <v>1511437</v>
      </c>
      <c r="Q199">
        <v>1380594</v>
      </c>
      <c r="R199">
        <v>1372071</v>
      </c>
      <c r="S199">
        <v>1000370</v>
      </c>
      <c r="T199">
        <v>1039649</v>
      </c>
      <c r="U199">
        <v>1219702</v>
      </c>
    </row>
    <row r="200" spans="2:21" x14ac:dyDescent="0.25">
      <c r="B200" s="1">
        <v>2096880</v>
      </c>
      <c r="C200">
        <v>962206</v>
      </c>
      <c r="D200">
        <v>1461259</v>
      </c>
      <c r="E200">
        <v>1209923</v>
      </c>
      <c r="F200">
        <v>1220265</v>
      </c>
      <c r="G200">
        <v>1622114</v>
      </c>
      <c r="H200">
        <v>1607378</v>
      </c>
      <c r="I200">
        <v>1395832</v>
      </c>
      <c r="J200">
        <v>1379109</v>
      </c>
      <c r="K200">
        <v>1232787</v>
      </c>
      <c r="L200">
        <v>1468234</v>
      </c>
      <c r="M200">
        <v>1354524</v>
      </c>
      <c r="N200">
        <v>1314295</v>
      </c>
      <c r="O200">
        <v>1486063</v>
      </c>
      <c r="P200">
        <v>1490518</v>
      </c>
      <c r="Q200">
        <v>1371981</v>
      </c>
      <c r="R200">
        <v>1369499</v>
      </c>
      <c r="S200">
        <v>981766</v>
      </c>
      <c r="T200">
        <v>1000849</v>
      </c>
      <c r="U200">
        <v>1237323</v>
      </c>
    </row>
    <row r="201" spans="2:21" x14ac:dyDescent="0.25">
      <c r="B201" s="1">
        <v>2158764</v>
      </c>
      <c r="C201">
        <v>1007572</v>
      </c>
      <c r="D201">
        <v>1486250</v>
      </c>
      <c r="E201">
        <v>1222613</v>
      </c>
      <c r="F201">
        <v>1258537</v>
      </c>
      <c r="G201">
        <v>1618679</v>
      </c>
      <c r="H201">
        <v>1595905</v>
      </c>
      <c r="I201">
        <v>1417126</v>
      </c>
      <c r="J201">
        <v>1431230</v>
      </c>
      <c r="K201">
        <v>1336304</v>
      </c>
      <c r="L201">
        <v>1502627</v>
      </c>
      <c r="M201">
        <v>1394273</v>
      </c>
      <c r="N201">
        <v>1358357</v>
      </c>
      <c r="O201">
        <v>1524291</v>
      </c>
      <c r="P201">
        <v>1499625</v>
      </c>
      <c r="Q201">
        <v>1439542</v>
      </c>
      <c r="R201">
        <v>1431689</v>
      </c>
      <c r="S201">
        <v>1124022</v>
      </c>
      <c r="T201">
        <v>1023516</v>
      </c>
      <c r="U201">
        <v>1297856</v>
      </c>
    </row>
    <row r="202" spans="2:21" x14ac:dyDescent="0.25">
      <c r="B202" s="1">
        <v>2154785</v>
      </c>
      <c r="C202">
        <v>1057757</v>
      </c>
      <c r="D202">
        <v>1508246</v>
      </c>
      <c r="E202">
        <v>1266650</v>
      </c>
      <c r="F202">
        <v>1283313</v>
      </c>
      <c r="G202">
        <v>1661823</v>
      </c>
      <c r="H202">
        <v>1652403</v>
      </c>
      <c r="I202">
        <v>1448119</v>
      </c>
      <c r="J202">
        <v>1414112</v>
      </c>
      <c r="K202">
        <v>1271903</v>
      </c>
      <c r="L202">
        <v>1428701</v>
      </c>
      <c r="M202">
        <v>1386676</v>
      </c>
      <c r="N202">
        <v>1390283</v>
      </c>
      <c r="O202">
        <v>1482769</v>
      </c>
      <c r="P202">
        <v>1487210</v>
      </c>
      <c r="Q202">
        <v>1426244</v>
      </c>
      <c r="R202">
        <v>1385249</v>
      </c>
      <c r="S202">
        <v>1209398</v>
      </c>
      <c r="T202">
        <v>1059840</v>
      </c>
      <c r="U202">
        <v>1333828</v>
      </c>
    </row>
    <row r="203" spans="2:21" x14ac:dyDescent="0.25">
      <c r="B203" s="1">
        <v>2233772</v>
      </c>
      <c r="C203">
        <v>1009472</v>
      </c>
      <c r="D203">
        <v>1527419</v>
      </c>
      <c r="E203">
        <v>1265546</v>
      </c>
      <c r="F203">
        <v>1296804</v>
      </c>
      <c r="G203">
        <v>1667277</v>
      </c>
      <c r="H203">
        <v>1654368</v>
      </c>
      <c r="I203">
        <v>1479625</v>
      </c>
      <c r="J203">
        <v>1487340</v>
      </c>
      <c r="K203">
        <v>1346418</v>
      </c>
      <c r="L203">
        <v>1489228</v>
      </c>
      <c r="M203">
        <v>1428154</v>
      </c>
      <c r="N203">
        <v>1447182</v>
      </c>
      <c r="O203">
        <v>1452231</v>
      </c>
      <c r="P203">
        <v>1438846</v>
      </c>
      <c r="Q203">
        <v>1455323</v>
      </c>
      <c r="R203">
        <v>1448124</v>
      </c>
      <c r="S203">
        <v>1263988</v>
      </c>
      <c r="T203">
        <v>1035608</v>
      </c>
      <c r="U203">
        <v>1326786</v>
      </c>
    </row>
    <row r="204" spans="2:21" x14ac:dyDescent="0.25">
      <c r="B204" s="1">
        <v>2243482</v>
      </c>
      <c r="C204">
        <v>1127560</v>
      </c>
      <c r="D204">
        <v>1543990</v>
      </c>
      <c r="E204">
        <v>1346170</v>
      </c>
      <c r="F204">
        <v>1351195</v>
      </c>
      <c r="G204">
        <v>1711663</v>
      </c>
      <c r="H204">
        <v>1701901</v>
      </c>
      <c r="I204">
        <v>1506812</v>
      </c>
      <c r="J204">
        <v>1509647</v>
      </c>
      <c r="K204">
        <v>1414580</v>
      </c>
      <c r="L204">
        <v>1546343</v>
      </c>
      <c r="M204">
        <v>1506819</v>
      </c>
      <c r="N204">
        <v>1486288</v>
      </c>
      <c r="O204">
        <v>1472778</v>
      </c>
      <c r="P204">
        <v>1484738</v>
      </c>
      <c r="Q204">
        <v>1525583</v>
      </c>
      <c r="R204">
        <v>1525605</v>
      </c>
      <c r="S204">
        <v>1125012</v>
      </c>
      <c r="T204">
        <v>1116436</v>
      </c>
      <c r="U204">
        <v>1394764</v>
      </c>
    </row>
    <row r="205" spans="2:21" x14ac:dyDescent="0.25">
      <c r="B205" s="1">
        <v>2167855.9999998002</v>
      </c>
      <c r="C205">
        <v>1014869</v>
      </c>
      <c r="D205">
        <v>1504811</v>
      </c>
      <c r="E205">
        <v>1220800</v>
      </c>
      <c r="F205">
        <v>1271907</v>
      </c>
      <c r="G205">
        <v>1653508</v>
      </c>
      <c r="H205">
        <v>1642565</v>
      </c>
      <c r="I205">
        <v>1456871</v>
      </c>
      <c r="J205">
        <v>1457377</v>
      </c>
      <c r="K205">
        <v>1323758</v>
      </c>
      <c r="L205">
        <v>1543479</v>
      </c>
      <c r="M205">
        <v>1379366</v>
      </c>
      <c r="N205">
        <v>1449522</v>
      </c>
      <c r="O205">
        <v>1468930</v>
      </c>
      <c r="P205">
        <v>1428071</v>
      </c>
      <c r="Q205">
        <v>1420509</v>
      </c>
      <c r="R205">
        <v>1388030</v>
      </c>
      <c r="S205">
        <v>1011056</v>
      </c>
      <c r="T205">
        <v>1042161</v>
      </c>
      <c r="U205">
        <v>1300422</v>
      </c>
    </row>
    <row r="206" spans="2:21" x14ac:dyDescent="0.25">
      <c r="B206" s="1">
        <v>2186457</v>
      </c>
      <c r="C206">
        <v>1047228</v>
      </c>
      <c r="D206">
        <v>1505854</v>
      </c>
      <c r="E206">
        <v>1287779</v>
      </c>
      <c r="F206">
        <v>1295008</v>
      </c>
      <c r="G206">
        <v>1651710</v>
      </c>
      <c r="H206">
        <v>1633264</v>
      </c>
      <c r="I206">
        <v>1417011</v>
      </c>
      <c r="J206">
        <v>1409727</v>
      </c>
      <c r="K206">
        <v>1338818</v>
      </c>
      <c r="L206">
        <v>1496442</v>
      </c>
      <c r="M206">
        <v>1407046</v>
      </c>
      <c r="N206">
        <v>1475545</v>
      </c>
      <c r="O206">
        <v>1493084</v>
      </c>
      <c r="P206">
        <v>1505611</v>
      </c>
      <c r="Q206">
        <v>1420724</v>
      </c>
      <c r="R206">
        <v>1426050</v>
      </c>
      <c r="S206">
        <v>1062716</v>
      </c>
      <c r="T206">
        <v>1057121</v>
      </c>
      <c r="U206">
        <v>1327817</v>
      </c>
    </row>
    <row r="207" spans="2:21" x14ac:dyDescent="0.25">
      <c r="B207" s="1">
        <v>2148244</v>
      </c>
      <c r="C207">
        <v>988599</v>
      </c>
      <c r="D207">
        <v>1490347</v>
      </c>
      <c r="E207">
        <v>1249636</v>
      </c>
      <c r="F207">
        <v>1278675</v>
      </c>
      <c r="G207">
        <v>1644884</v>
      </c>
      <c r="H207">
        <v>1632141</v>
      </c>
      <c r="I207">
        <v>1438684</v>
      </c>
      <c r="J207">
        <v>1426793</v>
      </c>
      <c r="K207">
        <v>1319246</v>
      </c>
      <c r="L207">
        <v>1507993</v>
      </c>
      <c r="M207">
        <v>1365550</v>
      </c>
      <c r="N207">
        <v>1406579</v>
      </c>
      <c r="O207">
        <v>1494282</v>
      </c>
      <c r="P207">
        <v>1478511</v>
      </c>
      <c r="Q207">
        <v>1392226</v>
      </c>
      <c r="R207">
        <v>1409974</v>
      </c>
      <c r="S207">
        <v>1229450</v>
      </c>
      <c r="T207">
        <v>1035399</v>
      </c>
      <c r="U207">
        <v>1269541</v>
      </c>
    </row>
    <row r="208" spans="2:21" x14ac:dyDescent="0.25">
      <c r="B208" s="1">
        <v>1952233</v>
      </c>
      <c r="C208">
        <v>998428</v>
      </c>
      <c r="D208">
        <v>1446507</v>
      </c>
      <c r="E208">
        <v>1205672</v>
      </c>
      <c r="F208">
        <v>1219545</v>
      </c>
      <c r="G208">
        <v>1551585</v>
      </c>
      <c r="H208">
        <v>1534789</v>
      </c>
      <c r="I208">
        <v>1358824</v>
      </c>
      <c r="J208">
        <v>1365010</v>
      </c>
      <c r="K208">
        <v>1229797</v>
      </c>
      <c r="L208">
        <v>1453460</v>
      </c>
      <c r="M208">
        <v>1361271</v>
      </c>
      <c r="N208">
        <v>1325411</v>
      </c>
      <c r="O208">
        <v>1458865</v>
      </c>
      <c r="P208">
        <v>1426081</v>
      </c>
      <c r="Q208">
        <v>1351063</v>
      </c>
      <c r="R208">
        <v>1338709</v>
      </c>
      <c r="S208">
        <v>993520</v>
      </c>
      <c r="T208">
        <v>1016477</v>
      </c>
      <c r="U208">
        <v>1213254</v>
      </c>
    </row>
    <row r="209" spans="2:21" x14ac:dyDescent="0.25">
      <c r="B209" s="1">
        <v>2249586</v>
      </c>
      <c r="C209">
        <v>1019625</v>
      </c>
      <c r="D209">
        <v>1545441</v>
      </c>
      <c r="E209">
        <v>1252047</v>
      </c>
      <c r="F209">
        <v>1309374</v>
      </c>
      <c r="G209">
        <v>1685207</v>
      </c>
      <c r="H209">
        <v>1665444</v>
      </c>
      <c r="I209">
        <v>1474403</v>
      </c>
      <c r="J209">
        <v>1488983</v>
      </c>
      <c r="K209">
        <v>1347998</v>
      </c>
      <c r="L209">
        <v>1487770</v>
      </c>
      <c r="M209">
        <v>1442379</v>
      </c>
      <c r="N209">
        <v>1413456</v>
      </c>
      <c r="O209">
        <v>1469977</v>
      </c>
      <c r="P209">
        <v>1477909</v>
      </c>
      <c r="Q209">
        <v>1479593</v>
      </c>
      <c r="R209">
        <v>1498700</v>
      </c>
      <c r="S209">
        <v>1392985</v>
      </c>
      <c r="T209">
        <v>1069702</v>
      </c>
      <c r="U209">
        <v>1298712</v>
      </c>
    </row>
    <row r="210" spans="2:21" x14ac:dyDescent="0.25">
      <c r="B210" s="1">
        <v>2308030</v>
      </c>
      <c r="C210">
        <v>1042895</v>
      </c>
      <c r="D210">
        <v>1536275</v>
      </c>
      <c r="E210">
        <v>1281206</v>
      </c>
      <c r="F210">
        <v>1293022</v>
      </c>
      <c r="G210">
        <v>1704878</v>
      </c>
      <c r="H210">
        <v>1685905</v>
      </c>
      <c r="I210">
        <v>1476944</v>
      </c>
      <c r="J210">
        <v>1480567</v>
      </c>
      <c r="K210">
        <v>1429238</v>
      </c>
      <c r="L210">
        <v>1513635</v>
      </c>
      <c r="M210">
        <v>1489830</v>
      </c>
      <c r="N210">
        <v>1493800</v>
      </c>
      <c r="O210">
        <v>1543188</v>
      </c>
      <c r="P210">
        <v>1554051</v>
      </c>
      <c r="Q210">
        <v>1485605</v>
      </c>
      <c r="R210">
        <v>1479280</v>
      </c>
      <c r="S210">
        <v>1069182</v>
      </c>
      <c r="T210">
        <v>1058958</v>
      </c>
      <c r="U210">
        <v>1338502</v>
      </c>
    </row>
    <row r="211" spans="2:21" x14ac:dyDescent="0.25">
      <c r="B211" s="1">
        <v>2116613</v>
      </c>
      <c r="C211">
        <v>967854</v>
      </c>
      <c r="D211">
        <v>1472459</v>
      </c>
      <c r="E211">
        <v>1231091</v>
      </c>
      <c r="F211">
        <v>1271909</v>
      </c>
      <c r="G211">
        <v>1644687</v>
      </c>
      <c r="H211">
        <v>1616631</v>
      </c>
      <c r="I211">
        <v>1384129</v>
      </c>
      <c r="J211">
        <v>1414874</v>
      </c>
      <c r="K211">
        <v>1260395</v>
      </c>
      <c r="L211">
        <v>1454675</v>
      </c>
      <c r="M211">
        <v>1408772</v>
      </c>
      <c r="N211">
        <v>1396568</v>
      </c>
      <c r="O211">
        <v>1441830</v>
      </c>
      <c r="P211">
        <v>1440564</v>
      </c>
      <c r="Q211">
        <v>1417319</v>
      </c>
      <c r="R211">
        <v>1400008</v>
      </c>
      <c r="S211">
        <v>974954</v>
      </c>
      <c r="T211">
        <v>1024907</v>
      </c>
      <c r="U211">
        <v>1291321</v>
      </c>
    </row>
    <row r="212" spans="2:21" x14ac:dyDescent="0.25">
      <c r="B212" s="1">
        <v>2172314</v>
      </c>
      <c r="C212">
        <v>1067889</v>
      </c>
      <c r="D212">
        <v>1565811</v>
      </c>
      <c r="E212">
        <v>1317194</v>
      </c>
      <c r="F212">
        <v>1319137</v>
      </c>
      <c r="G212">
        <v>1674483</v>
      </c>
      <c r="H212">
        <v>1665632</v>
      </c>
      <c r="I212">
        <v>1504348</v>
      </c>
      <c r="J212">
        <v>1494979</v>
      </c>
      <c r="K212">
        <v>1386258</v>
      </c>
      <c r="L212">
        <v>1524233</v>
      </c>
      <c r="M212">
        <v>1413758</v>
      </c>
      <c r="N212">
        <v>1363124</v>
      </c>
      <c r="O212">
        <v>1503149</v>
      </c>
      <c r="P212">
        <v>1477364</v>
      </c>
      <c r="Q212">
        <v>1464948</v>
      </c>
      <c r="R212">
        <v>1493188</v>
      </c>
      <c r="S212">
        <v>1075286</v>
      </c>
      <c r="T212">
        <v>1085836</v>
      </c>
      <c r="U212">
        <v>1299477</v>
      </c>
    </row>
    <row r="213" spans="2:21" x14ac:dyDescent="0.25">
      <c r="B213" s="1">
        <v>2071755.9999998</v>
      </c>
      <c r="C213">
        <v>1012817</v>
      </c>
      <c r="D213">
        <v>1480708</v>
      </c>
      <c r="E213">
        <v>1225481</v>
      </c>
      <c r="F213">
        <v>1234387</v>
      </c>
      <c r="G213">
        <v>1599754</v>
      </c>
      <c r="H213">
        <v>1582581</v>
      </c>
      <c r="I213">
        <v>1406317</v>
      </c>
      <c r="J213">
        <v>1398753</v>
      </c>
      <c r="K213">
        <v>1278703</v>
      </c>
      <c r="L213">
        <v>1480293</v>
      </c>
      <c r="M213">
        <v>1363934</v>
      </c>
      <c r="N213">
        <v>1392982</v>
      </c>
      <c r="O213">
        <v>1473443</v>
      </c>
      <c r="P213">
        <v>1450946</v>
      </c>
      <c r="Q213">
        <v>1366459</v>
      </c>
      <c r="R213">
        <v>1365868</v>
      </c>
      <c r="S213">
        <v>993968</v>
      </c>
      <c r="T213">
        <v>1007059</v>
      </c>
      <c r="U213">
        <v>1251367</v>
      </c>
    </row>
    <row r="214" spans="2:21" x14ac:dyDescent="0.25">
      <c r="B214" s="1">
        <v>2270954</v>
      </c>
      <c r="C214">
        <v>1106097</v>
      </c>
      <c r="D214">
        <v>1572816</v>
      </c>
      <c r="E214">
        <v>1308419</v>
      </c>
      <c r="F214">
        <v>1351408</v>
      </c>
      <c r="G214">
        <v>1711380</v>
      </c>
      <c r="H214">
        <v>1697244</v>
      </c>
      <c r="I214">
        <v>1553127</v>
      </c>
      <c r="J214">
        <v>1546380</v>
      </c>
      <c r="K214">
        <v>1451017</v>
      </c>
      <c r="L214">
        <v>1511753</v>
      </c>
      <c r="M214">
        <v>1499604</v>
      </c>
      <c r="N214">
        <v>1434389</v>
      </c>
      <c r="O214">
        <v>1498227</v>
      </c>
      <c r="P214">
        <v>1490937</v>
      </c>
      <c r="Q214">
        <v>1575616</v>
      </c>
      <c r="R214">
        <v>1593382</v>
      </c>
      <c r="S214">
        <v>1422447</v>
      </c>
      <c r="T214">
        <v>1104405</v>
      </c>
      <c r="U214">
        <v>1367323</v>
      </c>
    </row>
    <row r="215" spans="2:21" x14ac:dyDescent="0.25">
      <c r="B215" s="1">
        <v>2109600.9999998002</v>
      </c>
      <c r="C215">
        <v>932932</v>
      </c>
      <c r="D215">
        <v>1457147</v>
      </c>
      <c r="E215">
        <v>1171928</v>
      </c>
      <c r="F215">
        <v>1232484</v>
      </c>
      <c r="G215">
        <v>1628815</v>
      </c>
      <c r="H215">
        <v>1614421</v>
      </c>
      <c r="I215">
        <v>1416056</v>
      </c>
      <c r="J215">
        <v>1419371</v>
      </c>
      <c r="K215">
        <v>1251012</v>
      </c>
      <c r="L215">
        <v>1487995</v>
      </c>
      <c r="M215">
        <v>1348502</v>
      </c>
      <c r="N215">
        <v>1307898</v>
      </c>
      <c r="O215">
        <v>1467371</v>
      </c>
      <c r="P215">
        <v>1496726</v>
      </c>
      <c r="Q215">
        <v>1387820</v>
      </c>
      <c r="R215">
        <v>1417014</v>
      </c>
      <c r="S215">
        <v>960305</v>
      </c>
      <c r="T215">
        <v>981559</v>
      </c>
      <c r="U215">
        <v>1215846</v>
      </c>
    </row>
    <row r="216" spans="2:21" x14ac:dyDescent="0.25">
      <c r="B216" s="1">
        <v>2189195</v>
      </c>
      <c r="C216">
        <v>1025061</v>
      </c>
      <c r="D216">
        <v>1492022</v>
      </c>
      <c r="E216">
        <v>1242876</v>
      </c>
      <c r="F216">
        <v>1274504</v>
      </c>
      <c r="G216">
        <v>1631637</v>
      </c>
      <c r="H216">
        <v>1616213</v>
      </c>
      <c r="I216">
        <v>1398095</v>
      </c>
      <c r="J216">
        <v>1408900</v>
      </c>
      <c r="K216">
        <v>1302771</v>
      </c>
      <c r="L216">
        <v>1476144</v>
      </c>
      <c r="M216">
        <v>1416826</v>
      </c>
      <c r="N216">
        <v>1441523</v>
      </c>
      <c r="O216">
        <v>1465827</v>
      </c>
      <c r="P216">
        <v>1449955</v>
      </c>
      <c r="Q216">
        <v>1449533</v>
      </c>
      <c r="R216">
        <v>1415188</v>
      </c>
      <c r="S216">
        <v>1029398</v>
      </c>
      <c r="T216">
        <v>1050111</v>
      </c>
      <c r="U216">
        <v>1248378</v>
      </c>
    </row>
    <row r="217" spans="2:21" x14ac:dyDescent="0.25">
      <c r="B217" s="1">
        <v>2247213.9999998002</v>
      </c>
      <c r="C217">
        <v>1036856</v>
      </c>
      <c r="D217">
        <v>1537688</v>
      </c>
      <c r="E217">
        <v>1306152</v>
      </c>
      <c r="F217">
        <v>1312448</v>
      </c>
      <c r="G217">
        <v>1714183</v>
      </c>
      <c r="H217">
        <v>1695151</v>
      </c>
      <c r="I217">
        <v>1492673</v>
      </c>
      <c r="J217">
        <v>1512042</v>
      </c>
      <c r="K217">
        <v>1365160</v>
      </c>
      <c r="L217">
        <v>1509321</v>
      </c>
      <c r="M217">
        <v>1480843</v>
      </c>
      <c r="N217">
        <v>1429689</v>
      </c>
      <c r="O217">
        <v>1520502</v>
      </c>
      <c r="P217">
        <v>1510134</v>
      </c>
      <c r="Q217">
        <v>1505841</v>
      </c>
      <c r="R217">
        <v>1484572</v>
      </c>
      <c r="S217">
        <v>1336821</v>
      </c>
      <c r="T217">
        <v>1056182</v>
      </c>
      <c r="U217">
        <v>1354252</v>
      </c>
    </row>
    <row r="218" spans="2:21" x14ac:dyDescent="0.25">
      <c r="B218" s="1">
        <v>2159720</v>
      </c>
      <c r="C218">
        <v>1085992</v>
      </c>
      <c r="D218">
        <v>1517318</v>
      </c>
      <c r="E218">
        <v>1307787</v>
      </c>
      <c r="F218">
        <v>1312373</v>
      </c>
      <c r="G218">
        <v>1679345</v>
      </c>
      <c r="H218">
        <v>1663954</v>
      </c>
      <c r="I218">
        <v>1463205</v>
      </c>
      <c r="J218">
        <v>1459503</v>
      </c>
      <c r="K218">
        <v>1381593</v>
      </c>
      <c r="L218">
        <v>1475757</v>
      </c>
      <c r="M218">
        <v>1426924</v>
      </c>
      <c r="N218">
        <v>1428346</v>
      </c>
      <c r="O218">
        <v>1464163</v>
      </c>
      <c r="P218">
        <v>1476001</v>
      </c>
      <c r="Q218">
        <v>1501091</v>
      </c>
      <c r="R218">
        <v>1483007</v>
      </c>
      <c r="S218">
        <v>1084421</v>
      </c>
      <c r="T218">
        <v>1102146</v>
      </c>
      <c r="U218">
        <v>1341652</v>
      </c>
    </row>
    <row r="219" spans="2:21" x14ac:dyDescent="0.25">
      <c r="B219" s="1">
        <v>2180305</v>
      </c>
      <c r="C219">
        <v>1027029</v>
      </c>
      <c r="D219">
        <v>1507619</v>
      </c>
      <c r="E219">
        <v>1247169</v>
      </c>
      <c r="F219">
        <v>1273430</v>
      </c>
      <c r="G219">
        <v>1657313</v>
      </c>
      <c r="H219">
        <v>1631155</v>
      </c>
      <c r="I219">
        <v>1397714</v>
      </c>
      <c r="J219">
        <v>1420964</v>
      </c>
      <c r="K219">
        <v>1306278</v>
      </c>
      <c r="L219">
        <v>1508738</v>
      </c>
      <c r="M219">
        <v>1423542</v>
      </c>
      <c r="N219">
        <v>1405117</v>
      </c>
      <c r="O219">
        <v>1496946</v>
      </c>
      <c r="P219">
        <v>1519929</v>
      </c>
      <c r="Q219">
        <v>1454304</v>
      </c>
      <c r="R219">
        <v>1423225</v>
      </c>
      <c r="S219">
        <v>1024854</v>
      </c>
      <c r="T219">
        <v>1027091</v>
      </c>
      <c r="U219">
        <v>1295023</v>
      </c>
    </row>
    <row r="220" spans="2:21" x14ac:dyDescent="0.25">
      <c r="B220" s="1">
        <v>2266353</v>
      </c>
      <c r="C220">
        <v>1007475</v>
      </c>
      <c r="D220">
        <v>1509448</v>
      </c>
      <c r="E220">
        <v>1242336</v>
      </c>
      <c r="F220">
        <v>1252073</v>
      </c>
      <c r="G220">
        <v>1646909</v>
      </c>
      <c r="H220">
        <v>1630526</v>
      </c>
      <c r="I220">
        <v>1454393</v>
      </c>
      <c r="J220">
        <v>1461255</v>
      </c>
      <c r="K220">
        <v>1341551</v>
      </c>
      <c r="L220">
        <v>1522313</v>
      </c>
      <c r="M220">
        <v>1429008</v>
      </c>
      <c r="N220">
        <v>1385488</v>
      </c>
      <c r="O220">
        <v>1450327</v>
      </c>
      <c r="P220">
        <v>1480493</v>
      </c>
      <c r="Q220">
        <v>1446489</v>
      </c>
      <c r="R220">
        <v>1438204</v>
      </c>
      <c r="S220">
        <v>1160343</v>
      </c>
      <c r="T220">
        <v>1050450</v>
      </c>
      <c r="U220">
        <v>1318948</v>
      </c>
    </row>
    <row r="221" spans="2:21" x14ac:dyDescent="0.25">
      <c r="B221" s="1">
        <v>2174820</v>
      </c>
      <c r="C221">
        <v>970566</v>
      </c>
      <c r="D221">
        <v>1494829</v>
      </c>
      <c r="E221">
        <v>1212531</v>
      </c>
      <c r="F221">
        <v>1233655</v>
      </c>
      <c r="G221">
        <v>1678148</v>
      </c>
      <c r="H221">
        <v>1658429</v>
      </c>
      <c r="I221">
        <v>1428949</v>
      </c>
      <c r="J221">
        <v>1420065</v>
      </c>
      <c r="K221">
        <v>1336669</v>
      </c>
      <c r="L221">
        <v>1555988</v>
      </c>
      <c r="M221">
        <v>1436994</v>
      </c>
      <c r="N221">
        <v>1443517</v>
      </c>
      <c r="O221">
        <v>1517660</v>
      </c>
      <c r="P221">
        <v>1537470</v>
      </c>
      <c r="Q221">
        <v>1471544</v>
      </c>
      <c r="R221">
        <v>1449648</v>
      </c>
      <c r="S221">
        <v>988115</v>
      </c>
      <c r="T221">
        <v>1012477</v>
      </c>
      <c r="U221">
        <v>1282721</v>
      </c>
    </row>
    <row r="222" spans="2:21" x14ac:dyDescent="0.25">
      <c r="B222" s="1">
        <v>2216377</v>
      </c>
      <c r="C222">
        <v>1015901</v>
      </c>
      <c r="D222">
        <v>1475572</v>
      </c>
      <c r="E222">
        <v>1255369</v>
      </c>
      <c r="F222">
        <v>1260441</v>
      </c>
      <c r="G222">
        <v>1608082</v>
      </c>
      <c r="H222">
        <v>1593514</v>
      </c>
      <c r="I222">
        <v>1444746</v>
      </c>
      <c r="J222">
        <v>1436017</v>
      </c>
      <c r="K222">
        <v>1356070</v>
      </c>
      <c r="L222">
        <v>1455765</v>
      </c>
      <c r="M222">
        <v>1422545</v>
      </c>
      <c r="N222">
        <v>1420758</v>
      </c>
      <c r="O222">
        <v>1440048</v>
      </c>
      <c r="P222">
        <v>1474803</v>
      </c>
      <c r="Q222">
        <v>1458598</v>
      </c>
      <c r="R222">
        <v>1468564</v>
      </c>
      <c r="S222">
        <v>1022902</v>
      </c>
      <c r="T222">
        <v>1063898</v>
      </c>
      <c r="U222">
        <v>1312462</v>
      </c>
    </row>
    <row r="223" spans="2:21" x14ac:dyDescent="0.25">
      <c r="B223" s="1">
        <v>2113211</v>
      </c>
      <c r="C223">
        <v>1014797</v>
      </c>
      <c r="D223">
        <v>1485239</v>
      </c>
      <c r="E223">
        <v>1252584</v>
      </c>
      <c r="F223">
        <v>1263619</v>
      </c>
      <c r="G223">
        <v>1623838</v>
      </c>
      <c r="H223">
        <v>1615946</v>
      </c>
      <c r="I223">
        <v>1439124</v>
      </c>
      <c r="J223">
        <v>1422667</v>
      </c>
      <c r="K223">
        <v>1310479</v>
      </c>
      <c r="L223">
        <v>1441478</v>
      </c>
      <c r="M223">
        <v>1372327</v>
      </c>
      <c r="N223">
        <v>1380302</v>
      </c>
      <c r="O223">
        <v>1400967</v>
      </c>
      <c r="P223">
        <v>1415855</v>
      </c>
      <c r="Q223">
        <v>1460679</v>
      </c>
      <c r="R223">
        <v>1458296</v>
      </c>
      <c r="S223">
        <v>1024765</v>
      </c>
      <c r="T223">
        <v>1030744</v>
      </c>
      <c r="U223">
        <v>1300631</v>
      </c>
    </row>
    <row r="224" spans="2:21" x14ac:dyDescent="0.25">
      <c r="B224" s="1">
        <v>2135121</v>
      </c>
      <c r="C224">
        <v>1006747</v>
      </c>
      <c r="D224">
        <v>1459222</v>
      </c>
      <c r="E224">
        <v>1227187</v>
      </c>
      <c r="F224">
        <v>1238198</v>
      </c>
      <c r="G224">
        <v>1586475</v>
      </c>
      <c r="H224">
        <v>1579725</v>
      </c>
      <c r="I224">
        <v>1384570</v>
      </c>
      <c r="J224">
        <v>1378123</v>
      </c>
      <c r="K224">
        <v>1295375</v>
      </c>
      <c r="L224">
        <v>1444829</v>
      </c>
      <c r="M224">
        <v>1358128</v>
      </c>
      <c r="N224">
        <v>1308230</v>
      </c>
      <c r="O224">
        <v>1480421</v>
      </c>
      <c r="P224">
        <v>1477303</v>
      </c>
      <c r="Q224">
        <v>1355135</v>
      </c>
      <c r="R224">
        <v>1383590</v>
      </c>
      <c r="S224">
        <v>1008248</v>
      </c>
      <c r="T224">
        <v>1020674</v>
      </c>
      <c r="U224">
        <v>1263872</v>
      </c>
    </row>
    <row r="225" spans="2:21" x14ac:dyDescent="0.25">
      <c r="B225" s="1">
        <v>2108585</v>
      </c>
      <c r="C225">
        <v>1005568</v>
      </c>
      <c r="D225">
        <v>1485043</v>
      </c>
      <c r="E225">
        <v>1232910</v>
      </c>
      <c r="F225">
        <v>1261387</v>
      </c>
      <c r="G225">
        <v>1621721</v>
      </c>
      <c r="H225">
        <v>1608903</v>
      </c>
      <c r="I225">
        <v>1452317</v>
      </c>
      <c r="J225">
        <v>1430895</v>
      </c>
      <c r="K225">
        <v>1324546</v>
      </c>
      <c r="L225">
        <v>1484604</v>
      </c>
      <c r="M225">
        <v>1426788</v>
      </c>
      <c r="N225">
        <v>1436840</v>
      </c>
      <c r="O225">
        <v>1442331</v>
      </c>
      <c r="P225">
        <v>1450128</v>
      </c>
      <c r="Q225">
        <v>1398690</v>
      </c>
      <c r="R225">
        <v>1397194</v>
      </c>
      <c r="S225">
        <v>1106973</v>
      </c>
      <c r="T225">
        <v>1016362</v>
      </c>
      <c r="U225">
        <v>1295917</v>
      </c>
    </row>
    <row r="226" spans="2:21" x14ac:dyDescent="0.25">
      <c r="B226" s="1">
        <v>2241466</v>
      </c>
      <c r="C226">
        <v>1032633</v>
      </c>
      <c r="D226">
        <v>1488550</v>
      </c>
      <c r="E226">
        <v>1273373</v>
      </c>
      <c r="F226">
        <v>1297143</v>
      </c>
      <c r="G226">
        <v>1663929</v>
      </c>
      <c r="H226">
        <v>1655942</v>
      </c>
      <c r="I226">
        <v>1441732</v>
      </c>
      <c r="J226">
        <v>1421254</v>
      </c>
      <c r="K226">
        <v>1355671</v>
      </c>
      <c r="L226">
        <v>1473707</v>
      </c>
      <c r="M226">
        <v>1470242</v>
      </c>
      <c r="N226">
        <v>1451929</v>
      </c>
      <c r="O226">
        <v>1475226</v>
      </c>
      <c r="P226">
        <v>1475496</v>
      </c>
      <c r="Q226">
        <v>1440089</v>
      </c>
      <c r="R226">
        <v>1428852</v>
      </c>
      <c r="S226">
        <v>1269987</v>
      </c>
      <c r="T226">
        <v>1063968</v>
      </c>
      <c r="U226">
        <v>1338759</v>
      </c>
    </row>
    <row r="227" spans="2:21" x14ac:dyDescent="0.25">
      <c r="B227" s="1">
        <v>2145917</v>
      </c>
      <c r="C227">
        <v>1090424</v>
      </c>
      <c r="D227">
        <v>1541482</v>
      </c>
      <c r="E227">
        <v>1291807</v>
      </c>
      <c r="F227">
        <v>1312922</v>
      </c>
      <c r="G227">
        <v>1666603</v>
      </c>
      <c r="H227">
        <v>1658760</v>
      </c>
      <c r="I227">
        <v>1463104</v>
      </c>
      <c r="J227">
        <v>1446456</v>
      </c>
      <c r="K227">
        <v>1356829</v>
      </c>
      <c r="L227">
        <v>1488566</v>
      </c>
      <c r="M227">
        <v>1400229</v>
      </c>
      <c r="N227">
        <v>1434340</v>
      </c>
      <c r="O227">
        <v>1523944</v>
      </c>
      <c r="P227">
        <v>1501090</v>
      </c>
      <c r="Q227">
        <v>1469233</v>
      </c>
      <c r="R227">
        <v>1480831</v>
      </c>
      <c r="S227">
        <v>1087949</v>
      </c>
      <c r="T227">
        <v>1086355</v>
      </c>
      <c r="U227">
        <v>1392091</v>
      </c>
    </row>
    <row r="228" spans="2:21" x14ac:dyDescent="0.25">
      <c r="B228" s="1">
        <v>2134556</v>
      </c>
      <c r="C228">
        <v>1022054</v>
      </c>
      <c r="D228">
        <v>1540708</v>
      </c>
      <c r="E228">
        <v>1245651</v>
      </c>
      <c r="F228">
        <v>1300533</v>
      </c>
      <c r="G228">
        <v>1684087</v>
      </c>
      <c r="H228">
        <v>1669086</v>
      </c>
      <c r="I228">
        <v>1456436</v>
      </c>
      <c r="J228">
        <v>1452221</v>
      </c>
      <c r="K228">
        <v>1355243</v>
      </c>
      <c r="L228">
        <v>1548102</v>
      </c>
      <c r="M228">
        <v>1476012</v>
      </c>
      <c r="N228">
        <v>1486794</v>
      </c>
      <c r="O228">
        <v>1540899</v>
      </c>
      <c r="P228">
        <v>1555578</v>
      </c>
      <c r="Q228">
        <v>1448211</v>
      </c>
      <c r="R228">
        <v>1470953</v>
      </c>
      <c r="S228">
        <v>1028244</v>
      </c>
      <c r="T228">
        <v>1028343</v>
      </c>
      <c r="U228">
        <v>1220360</v>
      </c>
    </row>
    <row r="229" spans="2:21" x14ac:dyDescent="0.25">
      <c r="B229" s="1">
        <v>2161409</v>
      </c>
      <c r="C229">
        <v>1077527</v>
      </c>
      <c r="D229">
        <v>1513027</v>
      </c>
      <c r="E229">
        <v>1284512</v>
      </c>
      <c r="F229">
        <v>1300099</v>
      </c>
      <c r="G229">
        <v>1654574</v>
      </c>
      <c r="H229">
        <v>1636990</v>
      </c>
      <c r="I229">
        <v>1447343</v>
      </c>
      <c r="J229">
        <v>1433308</v>
      </c>
      <c r="K229">
        <v>1390363</v>
      </c>
      <c r="L229">
        <v>1523093</v>
      </c>
      <c r="M229">
        <v>1455581</v>
      </c>
      <c r="N229">
        <v>1456739</v>
      </c>
      <c r="O229">
        <v>1519219</v>
      </c>
      <c r="P229">
        <v>1514579</v>
      </c>
      <c r="Q229">
        <v>1469213</v>
      </c>
      <c r="R229">
        <v>1486892</v>
      </c>
      <c r="S229">
        <v>1301754</v>
      </c>
      <c r="T229">
        <v>1122978</v>
      </c>
      <c r="U229">
        <v>1321977</v>
      </c>
    </row>
    <row r="230" spans="2:21" x14ac:dyDescent="0.25">
      <c r="B230" s="1">
        <v>2174190</v>
      </c>
      <c r="C230">
        <v>995256</v>
      </c>
      <c r="D230">
        <v>1483027</v>
      </c>
      <c r="E230">
        <v>1197792</v>
      </c>
      <c r="F230">
        <v>1253087</v>
      </c>
      <c r="G230">
        <v>1637903</v>
      </c>
      <c r="H230">
        <v>1628989</v>
      </c>
      <c r="I230">
        <v>1438523</v>
      </c>
      <c r="J230">
        <v>1434703</v>
      </c>
      <c r="K230">
        <v>1330649</v>
      </c>
      <c r="L230">
        <v>1460832</v>
      </c>
      <c r="M230">
        <v>1399680</v>
      </c>
      <c r="N230">
        <v>1358849</v>
      </c>
      <c r="O230">
        <v>1446223</v>
      </c>
      <c r="P230">
        <v>1455863</v>
      </c>
      <c r="Q230">
        <v>1415340</v>
      </c>
      <c r="R230">
        <v>1421739</v>
      </c>
      <c r="S230">
        <v>989026</v>
      </c>
      <c r="T230">
        <v>1021168</v>
      </c>
      <c r="U230">
        <v>1273576</v>
      </c>
    </row>
    <row r="231" spans="2:21" x14ac:dyDescent="0.25">
      <c r="B231" s="1">
        <v>2289116</v>
      </c>
      <c r="C231">
        <v>1104808</v>
      </c>
      <c r="D231">
        <v>1538872</v>
      </c>
      <c r="E231">
        <v>1324300</v>
      </c>
      <c r="F231">
        <v>1331051</v>
      </c>
      <c r="G231">
        <v>1702655</v>
      </c>
      <c r="H231">
        <v>1692686</v>
      </c>
      <c r="I231">
        <v>1471113</v>
      </c>
      <c r="J231">
        <v>1480580</v>
      </c>
      <c r="K231">
        <v>1416194</v>
      </c>
      <c r="L231">
        <v>1529258</v>
      </c>
      <c r="M231">
        <v>1476336</v>
      </c>
      <c r="N231">
        <v>1493913</v>
      </c>
      <c r="O231">
        <v>1515741</v>
      </c>
      <c r="P231">
        <v>1508923</v>
      </c>
      <c r="Q231">
        <v>1535789</v>
      </c>
      <c r="R231">
        <v>1521525</v>
      </c>
      <c r="S231">
        <v>1329346</v>
      </c>
      <c r="T231">
        <v>1145276</v>
      </c>
      <c r="U231">
        <v>1380012</v>
      </c>
    </row>
    <row r="232" spans="2:21" x14ac:dyDescent="0.25">
      <c r="B232" s="1">
        <v>1949107</v>
      </c>
      <c r="C232">
        <v>975885</v>
      </c>
      <c r="D232">
        <v>1437929</v>
      </c>
      <c r="E232">
        <v>1196109</v>
      </c>
      <c r="F232">
        <v>1217123</v>
      </c>
      <c r="G232">
        <v>1572814</v>
      </c>
      <c r="H232">
        <v>1563755</v>
      </c>
      <c r="I232">
        <v>1324086</v>
      </c>
      <c r="J232">
        <v>1320618</v>
      </c>
      <c r="K232">
        <v>1226375</v>
      </c>
      <c r="L232">
        <v>1399481</v>
      </c>
      <c r="M232">
        <v>1318102</v>
      </c>
      <c r="N232">
        <v>1322727</v>
      </c>
      <c r="O232">
        <v>1474283</v>
      </c>
      <c r="P232">
        <v>1447277</v>
      </c>
      <c r="Q232">
        <v>1326802</v>
      </c>
      <c r="R232">
        <v>1316424</v>
      </c>
      <c r="S232">
        <v>985459</v>
      </c>
      <c r="T232">
        <v>987517</v>
      </c>
      <c r="U232">
        <v>1243692</v>
      </c>
    </row>
    <row r="233" spans="2:21" x14ac:dyDescent="0.25">
      <c r="B233" s="1">
        <v>2211721</v>
      </c>
      <c r="C233">
        <v>1027971</v>
      </c>
      <c r="D233">
        <v>1527219</v>
      </c>
      <c r="E233">
        <v>1271967</v>
      </c>
      <c r="F233">
        <v>1297462</v>
      </c>
      <c r="G233">
        <v>1659626</v>
      </c>
      <c r="H233">
        <v>1642125</v>
      </c>
      <c r="I233">
        <v>1444199</v>
      </c>
      <c r="J233">
        <v>1447735</v>
      </c>
      <c r="K233">
        <v>1397668</v>
      </c>
      <c r="L233">
        <v>1485873</v>
      </c>
      <c r="M233">
        <v>1408908</v>
      </c>
      <c r="N233">
        <v>1382922</v>
      </c>
      <c r="O233">
        <v>1428545</v>
      </c>
      <c r="P233">
        <v>1440305</v>
      </c>
      <c r="Q233">
        <v>1439961</v>
      </c>
      <c r="R233">
        <v>1487215</v>
      </c>
      <c r="S233">
        <v>1383451</v>
      </c>
      <c r="T233">
        <v>1050766</v>
      </c>
      <c r="U233">
        <v>1253566</v>
      </c>
    </row>
    <row r="234" spans="2:21" x14ac:dyDescent="0.25">
      <c r="B234" s="1">
        <v>2143246</v>
      </c>
      <c r="C234">
        <v>1010575</v>
      </c>
      <c r="D234">
        <v>1479218</v>
      </c>
      <c r="E234">
        <v>1251639</v>
      </c>
      <c r="F234">
        <v>1262252</v>
      </c>
      <c r="G234">
        <v>1628949</v>
      </c>
      <c r="H234">
        <v>1616842</v>
      </c>
      <c r="I234">
        <v>1417131</v>
      </c>
      <c r="J234">
        <v>1410628</v>
      </c>
      <c r="K234">
        <v>1295461</v>
      </c>
      <c r="L234">
        <v>1481038</v>
      </c>
      <c r="M234">
        <v>1411241</v>
      </c>
      <c r="N234">
        <v>1430739</v>
      </c>
      <c r="O234">
        <v>1493871</v>
      </c>
      <c r="P234">
        <v>1453879</v>
      </c>
      <c r="Q234">
        <v>1421814</v>
      </c>
      <c r="R234">
        <v>1431811</v>
      </c>
      <c r="S234">
        <v>1002008</v>
      </c>
      <c r="T234">
        <v>1017691</v>
      </c>
      <c r="U234">
        <v>1317537</v>
      </c>
    </row>
    <row r="235" spans="2:21" x14ac:dyDescent="0.25">
      <c r="B235" s="1">
        <v>2139457</v>
      </c>
      <c r="C235">
        <v>1035866</v>
      </c>
      <c r="D235">
        <v>1545541</v>
      </c>
      <c r="E235">
        <v>1279957</v>
      </c>
      <c r="F235">
        <v>1300157</v>
      </c>
      <c r="G235">
        <v>1665018</v>
      </c>
      <c r="H235">
        <v>1652540</v>
      </c>
      <c r="I235">
        <v>1458041</v>
      </c>
      <c r="J235">
        <v>1458238</v>
      </c>
      <c r="K235">
        <v>1301424</v>
      </c>
      <c r="L235">
        <v>1496556</v>
      </c>
      <c r="M235">
        <v>1433614</v>
      </c>
      <c r="N235">
        <v>1431019</v>
      </c>
      <c r="O235">
        <v>1533828</v>
      </c>
      <c r="P235">
        <v>1536211</v>
      </c>
      <c r="Q235">
        <v>1437367</v>
      </c>
      <c r="R235">
        <v>1430648</v>
      </c>
      <c r="S235">
        <v>1116357</v>
      </c>
      <c r="T235">
        <v>1056234</v>
      </c>
      <c r="U235">
        <v>1268074</v>
      </c>
    </row>
    <row r="236" spans="2:21" x14ac:dyDescent="0.25">
      <c r="B236" s="1">
        <v>2124826</v>
      </c>
      <c r="C236">
        <v>1035551</v>
      </c>
      <c r="D236">
        <v>1497149</v>
      </c>
      <c r="E236">
        <v>1235735</v>
      </c>
      <c r="F236">
        <v>1291145</v>
      </c>
      <c r="G236">
        <v>1636995</v>
      </c>
      <c r="H236">
        <v>1608581</v>
      </c>
      <c r="I236">
        <v>1367020</v>
      </c>
      <c r="J236">
        <v>1394747</v>
      </c>
      <c r="K236">
        <v>1323957</v>
      </c>
      <c r="L236">
        <v>1501353</v>
      </c>
      <c r="M236">
        <v>1413969</v>
      </c>
      <c r="N236">
        <v>1377286</v>
      </c>
      <c r="O236">
        <v>1470051</v>
      </c>
      <c r="P236">
        <v>1503309</v>
      </c>
      <c r="Q236">
        <v>1452058</v>
      </c>
      <c r="R236">
        <v>1406573</v>
      </c>
      <c r="S236">
        <v>1189271</v>
      </c>
      <c r="T236">
        <v>1065993</v>
      </c>
      <c r="U236">
        <v>1281196</v>
      </c>
    </row>
    <row r="237" spans="2:21" x14ac:dyDescent="0.25">
      <c r="B237" s="1">
        <v>2323044</v>
      </c>
      <c r="C237">
        <v>1046561</v>
      </c>
      <c r="D237">
        <v>1537537</v>
      </c>
      <c r="E237">
        <v>1273377</v>
      </c>
      <c r="F237">
        <v>1284676</v>
      </c>
      <c r="G237">
        <v>1665053</v>
      </c>
      <c r="H237">
        <v>1658790</v>
      </c>
      <c r="I237">
        <v>1444130</v>
      </c>
      <c r="J237">
        <v>1444986</v>
      </c>
      <c r="K237">
        <v>1342218</v>
      </c>
      <c r="L237">
        <v>1476446</v>
      </c>
      <c r="M237">
        <v>1401004</v>
      </c>
      <c r="N237">
        <v>1407748</v>
      </c>
      <c r="O237">
        <v>1491601</v>
      </c>
      <c r="P237">
        <v>1484994</v>
      </c>
      <c r="Q237">
        <v>1495016</v>
      </c>
      <c r="R237">
        <v>1506485</v>
      </c>
      <c r="S237">
        <v>1244231</v>
      </c>
      <c r="T237">
        <v>1077214</v>
      </c>
      <c r="U237">
        <v>1325116</v>
      </c>
    </row>
    <row r="238" spans="2:21" x14ac:dyDescent="0.25">
      <c r="B238" s="1">
        <v>2274725</v>
      </c>
      <c r="C238">
        <v>1072634</v>
      </c>
      <c r="D238">
        <v>1527624</v>
      </c>
      <c r="E238">
        <v>1296214</v>
      </c>
      <c r="F238">
        <v>1325095</v>
      </c>
      <c r="G238">
        <v>1693967</v>
      </c>
      <c r="H238">
        <v>1683225</v>
      </c>
      <c r="I238">
        <v>1492600</v>
      </c>
      <c r="J238">
        <v>1491219</v>
      </c>
      <c r="K238">
        <v>1395456</v>
      </c>
      <c r="L238">
        <v>1499770</v>
      </c>
      <c r="M238">
        <v>1482397</v>
      </c>
      <c r="N238">
        <v>1433513</v>
      </c>
      <c r="O238">
        <v>1437781</v>
      </c>
      <c r="P238">
        <v>1427894</v>
      </c>
      <c r="Q238">
        <v>1527614</v>
      </c>
      <c r="R238">
        <v>1510234</v>
      </c>
      <c r="S238">
        <v>1239897</v>
      </c>
      <c r="T238">
        <v>1075498</v>
      </c>
      <c r="U238">
        <v>1318615</v>
      </c>
    </row>
    <row r="239" spans="2:21" x14ac:dyDescent="0.25">
      <c r="B239" s="1">
        <v>2047059</v>
      </c>
      <c r="C239">
        <v>931927</v>
      </c>
      <c r="D239">
        <v>1466825</v>
      </c>
      <c r="E239">
        <v>1192227</v>
      </c>
      <c r="F239">
        <v>1208202</v>
      </c>
      <c r="G239">
        <v>1612078</v>
      </c>
      <c r="H239">
        <v>1603277</v>
      </c>
      <c r="I239">
        <v>1389742</v>
      </c>
      <c r="J239">
        <v>1381740</v>
      </c>
      <c r="K239">
        <v>1234263</v>
      </c>
      <c r="L239">
        <v>1489696</v>
      </c>
      <c r="M239">
        <v>1335879</v>
      </c>
      <c r="N239">
        <v>1376549</v>
      </c>
      <c r="O239">
        <v>1517363</v>
      </c>
      <c r="P239">
        <v>1499936</v>
      </c>
      <c r="Q239">
        <v>1386198</v>
      </c>
      <c r="R239">
        <v>1353428</v>
      </c>
      <c r="S239">
        <v>953583</v>
      </c>
      <c r="T239">
        <v>966265</v>
      </c>
      <c r="U239">
        <v>1209015</v>
      </c>
    </row>
    <row r="240" spans="2:21" x14ac:dyDescent="0.25">
      <c r="B240" s="1">
        <v>2239610</v>
      </c>
      <c r="C240">
        <v>1056912</v>
      </c>
      <c r="D240">
        <v>1521288</v>
      </c>
      <c r="E240">
        <v>1273466</v>
      </c>
      <c r="F240">
        <v>1293386</v>
      </c>
      <c r="G240">
        <v>1667954</v>
      </c>
      <c r="H240">
        <v>1643782</v>
      </c>
      <c r="I240">
        <v>1423165</v>
      </c>
      <c r="J240">
        <v>1434785</v>
      </c>
      <c r="K240">
        <v>1306873</v>
      </c>
      <c r="L240">
        <v>1514639</v>
      </c>
      <c r="M240">
        <v>1429629</v>
      </c>
      <c r="N240">
        <v>1415217</v>
      </c>
      <c r="O240">
        <v>1480554</v>
      </c>
      <c r="P240">
        <v>1524179</v>
      </c>
      <c r="Q240">
        <v>1430601</v>
      </c>
      <c r="R240">
        <v>1419143</v>
      </c>
      <c r="S240">
        <v>1332888</v>
      </c>
      <c r="T240">
        <v>1084484</v>
      </c>
      <c r="U240">
        <v>1327493</v>
      </c>
    </row>
    <row r="241" spans="2:21" x14ac:dyDescent="0.25">
      <c r="B241" s="1">
        <v>2109591</v>
      </c>
      <c r="C241">
        <v>1045772</v>
      </c>
      <c r="D241">
        <v>1478542</v>
      </c>
      <c r="E241">
        <v>1249673</v>
      </c>
      <c r="F241">
        <v>1261710</v>
      </c>
      <c r="G241">
        <v>1624979</v>
      </c>
      <c r="H241">
        <v>1607228</v>
      </c>
      <c r="I241">
        <v>1386315</v>
      </c>
      <c r="J241">
        <v>1403378</v>
      </c>
      <c r="K241">
        <v>1277488</v>
      </c>
      <c r="L241">
        <v>1520504</v>
      </c>
      <c r="M241">
        <v>1391357</v>
      </c>
      <c r="N241">
        <v>1366153</v>
      </c>
      <c r="O241">
        <v>1455906</v>
      </c>
      <c r="P241">
        <v>1450518</v>
      </c>
      <c r="Q241">
        <v>1376146</v>
      </c>
      <c r="R241">
        <v>1396766</v>
      </c>
      <c r="S241">
        <v>1042409</v>
      </c>
      <c r="T241">
        <v>1062067</v>
      </c>
      <c r="U241">
        <v>1280046</v>
      </c>
    </row>
    <row r="242" spans="2:21" x14ac:dyDescent="0.25">
      <c r="B242" s="1">
        <v>2217698.9999998002</v>
      </c>
      <c r="C242">
        <v>1021387</v>
      </c>
      <c r="D242">
        <v>1490409</v>
      </c>
      <c r="E242">
        <v>1233786</v>
      </c>
      <c r="F242">
        <v>1276037</v>
      </c>
      <c r="G242">
        <v>1643757</v>
      </c>
      <c r="H242">
        <v>1626867</v>
      </c>
      <c r="I242">
        <v>1433537</v>
      </c>
      <c r="J242">
        <v>1426610</v>
      </c>
      <c r="K242">
        <v>1307370</v>
      </c>
      <c r="L242">
        <v>1491016</v>
      </c>
      <c r="M242">
        <v>1379259</v>
      </c>
      <c r="N242">
        <v>1436590</v>
      </c>
      <c r="O242">
        <v>1474550</v>
      </c>
      <c r="P242">
        <v>1464316</v>
      </c>
      <c r="Q242">
        <v>1400986</v>
      </c>
      <c r="R242">
        <v>1388463</v>
      </c>
      <c r="S242">
        <v>1141500</v>
      </c>
      <c r="T242">
        <v>1012701</v>
      </c>
      <c r="U242">
        <v>1277984</v>
      </c>
    </row>
    <row r="243" spans="2:21" x14ac:dyDescent="0.25">
      <c r="B243" s="1">
        <v>2263242</v>
      </c>
      <c r="C243">
        <v>1082200</v>
      </c>
      <c r="D243">
        <v>1512633</v>
      </c>
      <c r="E243">
        <v>1311113</v>
      </c>
      <c r="F243">
        <v>1309194</v>
      </c>
      <c r="G243">
        <v>1658933</v>
      </c>
      <c r="H243">
        <v>1643623</v>
      </c>
      <c r="I243">
        <v>1488714</v>
      </c>
      <c r="J243">
        <v>1481515</v>
      </c>
      <c r="K243">
        <v>1402829</v>
      </c>
      <c r="L243">
        <v>1485272</v>
      </c>
      <c r="M243">
        <v>1457574</v>
      </c>
      <c r="N243">
        <v>1418040</v>
      </c>
      <c r="O243">
        <v>1449995</v>
      </c>
      <c r="P243">
        <v>1467791</v>
      </c>
      <c r="Q243">
        <v>1504720</v>
      </c>
      <c r="R243">
        <v>1492107</v>
      </c>
      <c r="S243">
        <v>1310293</v>
      </c>
      <c r="T243">
        <v>1109442</v>
      </c>
      <c r="U243">
        <v>1373571</v>
      </c>
    </row>
    <row r="244" spans="2:21" x14ac:dyDescent="0.25">
      <c r="B244" s="1">
        <v>2185305</v>
      </c>
      <c r="C244">
        <v>1095748</v>
      </c>
      <c r="D244">
        <v>1514437</v>
      </c>
      <c r="E244">
        <v>1283924</v>
      </c>
      <c r="F244">
        <v>1307099</v>
      </c>
      <c r="G244">
        <v>1628458</v>
      </c>
      <c r="H244">
        <v>1615538</v>
      </c>
      <c r="I244">
        <v>1418514</v>
      </c>
      <c r="J244">
        <v>1416711</v>
      </c>
      <c r="K244">
        <v>1362023</v>
      </c>
      <c r="L244">
        <v>1553657</v>
      </c>
      <c r="M244">
        <v>1434930</v>
      </c>
      <c r="N244">
        <v>1430560</v>
      </c>
      <c r="O244">
        <v>1512717</v>
      </c>
      <c r="P244">
        <v>1499460</v>
      </c>
      <c r="Q244">
        <v>1478104</v>
      </c>
      <c r="R244">
        <v>1471201</v>
      </c>
      <c r="S244">
        <v>1099857</v>
      </c>
      <c r="T244">
        <v>1153553</v>
      </c>
      <c r="U244">
        <v>1359400</v>
      </c>
    </row>
    <row r="245" spans="2:21" x14ac:dyDescent="0.25">
      <c r="B245" s="1">
        <v>2216970</v>
      </c>
      <c r="C245">
        <v>1040617</v>
      </c>
      <c r="D245">
        <v>1487403</v>
      </c>
      <c r="E245">
        <v>1263351</v>
      </c>
      <c r="F245">
        <v>1275125</v>
      </c>
      <c r="G245">
        <v>1624475</v>
      </c>
      <c r="H245">
        <v>1610266</v>
      </c>
      <c r="I245">
        <v>1439444</v>
      </c>
      <c r="J245">
        <v>1439620</v>
      </c>
      <c r="K245">
        <v>1335539</v>
      </c>
      <c r="L245">
        <v>1483044</v>
      </c>
      <c r="M245">
        <v>1429545</v>
      </c>
      <c r="N245">
        <v>1369221</v>
      </c>
      <c r="O245">
        <v>1445693</v>
      </c>
      <c r="P245">
        <v>1435735</v>
      </c>
      <c r="Q245">
        <v>1482767</v>
      </c>
      <c r="R245">
        <v>1530084</v>
      </c>
      <c r="S245">
        <v>1049402</v>
      </c>
      <c r="T245">
        <v>1047181</v>
      </c>
      <c r="U245">
        <v>1279930</v>
      </c>
    </row>
    <row r="246" spans="2:21" x14ac:dyDescent="0.25">
      <c r="B246" s="1">
        <v>2070521.9999998</v>
      </c>
      <c r="C246">
        <v>1018229</v>
      </c>
      <c r="D246">
        <v>1450541</v>
      </c>
      <c r="E246">
        <v>1222785</v>
      </c>
      <c r="F246">
        <v>1262487</v>
      </c>
      <c r="G246">
        <v>1611829</v>
      </c>
      <c r="H246">
        <v>1595768</v>
      </c>
      <c r="I246">
        <v>1423134</v>
      </c>
      <c r="J246">
        <v>1428463</v>
      </c>
      <c r="K246">
        <v>1263739</v>
      </c>
      <c r="L246">
        <v>1453925</v>
      </c>
      <c r="M246">
        <v>1375616</v>
      </c>
      <c r="N246">
        <v>1361893</v>
      </c>
      <c r="O246">
        <v>1440939</v>
      </c>
      <c r="P246">
        <v>1414485</v>
      </c>
      <c r="Q246">
        <v>1401207</v>
      </c>
      <c r="R246">
        <v>1418723</v>
      </c>
      <c r="S246">
        <v>1016365</v>
      </c>
      <c r="T246">
        <v>1031051</v>
      </c>
      <c r="U246">
        <v>1294337</v>
      </c>
    </row>
    <row r="247" spans="2:21" x14ac:dyDescent="0.25">
      <c r="B247" s="1">
        <v>2255153</v>
      </c>
      <c r="C247">
        <v>1080929</v>
      </c>
      <c r="D247">
        <v>1530732</v>
      </c>
      <c r="E247">
        <v>1312834</v>
      </c>
      <c r="F247">
        <v>1315161</v>
      </c>
      <c r="G247">
        <v>1687357</v>
      </c>
      <c r="H247">
        <v>1659764</v>
      </c>
      <c r="I247">
        <v>1392726</v>
      </c>
      <c r="J247">
        <v>1406958</v>
      </c>
      <c r="K247">
        <v>1317949</v>
      </c>
      <c r="L247">
        <v>1587149</v>
      </c>
      <c r="M247">
        <v>1435600</v>
      </c>
      <c r="N247">
        <v>1451174</v>
      </c>
      <c r="O247">
        <v>1520995</v>
      </c>
      <c r="P247">
        <v>1512475</v>
      </c>
      <c r="Q247">
        <v>1395825</v>
      </c>
      <c r="R247">
        <v>1393453</v>
      </c>
      <c r="S247">
        <v>1322443</v>
      </c>
      <c r="T247">
        <v>1111068</v>
      </c>
      <c r="U247">
        <v>1351026</v>
      </c>
    </row>
    <row r="248" spans="2:21" x14ac:dyDescent="0.25">
      <c r="B248" s="1">
        <v>2328391</v>
      </c>
      <c r="C248">
        <v>1068824</v>
      </c>
      <c r="D248">
        <v>1548490</v>
      </c>
      <c r="E248">
        <v>1293337</v>
      </c>
      <c r="F248">
        <v>1319219</v>
      </c>
      <c r="G248">
        <v>1700947</v>
      </c>
      <c r="H248">
        <v>1679232</v>
      </c>
      <c r="I248">
        <v>1484351</v>
      </c>
      <c r="J248">
        <v>1498037</v>
      </c>
      <c r="K248">
        <v>1320748</v>
      </c>
      <c r="L248">
        <v>1547335</v>
      </c>
      <c r="M248">
        <v>1419431</v>
      </c>
      <c r="N248">
        <v>1390083</v>
      </c>
      <c r="O248">
        <v>1478161</v>
      </c>
      <c r="P248">
        <v>1489048</v>
      </c>
      <c r="Q248">
        <v>1456767</v>
      </c>
      <c r="R248">
        <v>1455617</v>
      </c>
      <c r="S248">
        <v>1311351</v>
      </c>
      <c r="T248">
        <v>1119480</v>
      </c>
      <c r="U248">
        <v>1359495</v>
      </c>
    </row>
    <row r="249" spans="2:21" x14ac:dyDescent="0.25">
      <c r="B249" s="1">
        <v>2122681</v>
      </c>
      <c r="C249">
        <v>1028273</v>
      </c>
      <c r="D249">
        <v>1497799</v>
      </c>
      <c r="E249">
        <v>1215182</v>
      </c>
      <c r="F249">
        <v>1257422</v>
      </c>
      <c r="G249">
        <v>1655522</v>
      </c>
      <c r="H249">
        <v>1642458</v>
      </c>
      <c r="I249">
        <v>1406399</v>
      </c>
      <c r="J249">
        <v>1394368</v>
      </c>
      <c r="K249">
        <v>1249677</v>
      </c>
      <c r="L249">
        <v>1507464</v>
      </c>
      <c r="M249">
        <v>1398449</v>
      </c>
      <c r="N249">
        <v>1415749</v>
      </c>
      <c r="O249">
        <v>1504309</v>
      </c>
      <c r="P249">
        <v>1490495</v>
      </c>
      <c r="Q249">
        <v>1402556</v>
      </c>
      <c r="R249">
        <v>1390493</v>
      </c>
      <c r="S249">
        <v>1022342</v>
      </c>
      <c r="T249">
        <v>1039762</v>
      </c>
      <c r="U249">
        <v>1283746</v>
      </c>
    </row>
    <row r="250" spans="2:21" x14ac:dyDescent="0.25">
      <c r="B250" s="1">
        <v>2130139</v>
      </c>
      <c r="C250">
        <v>1088106</v>
      </c>
      <c r="D250">
        <v>1521336</v>
      </c>
      <c r="E250">
        <v>1301199</v>
      </c>
      <c r="F250">
        <v>1321858</v>
      </c>
      <c r="G250">
        <v>1647956</v>
      </c>
      <c r="H250">
        <v>1638016</v>
      </c>
      <c r="I250">
        <v>1428767</v>
      </c>
      <c r="J250">
        <v>1415318</v>
      </c>
      <c r="K250">
        <v>1371514</v>
      </c>
      <c r="L250">
        <v>1522085</v>
      </c>
      <c r="M250">
        <v>1431978</v>
      </c>
      <c r="N250">
        <v>1443666</v>
      </c>
      <c r="O250">
        <v>1598552</v>
      </c>
      <c r="P250">
        <v>1580398</v>
      </c>
      <c r="Q250">
        <v>1425980</v>
      </c>
      <c r="R250">
        <v>1457361</v>
      </c>
      <c r="S250">
        <v>1158603</v>
      </c>
      <c r="T250">
        <v>1104431</v>
      </c>
      <c r="U250">
        <v>1296853</v>
      </c>
    </row>
    <row r="251" spans="2:21" x14ac:dyDescent="0.25">
      <c r="B251" s="1">
        <v>2035967.9999998</v>
      </c>
      <c r="C251">
        <v>993443</v>
      </c>
      <c r="D251">
        <v>1459246</v>
      </c>
      <c r="E251">
        <v>1204827</v>
      </c>
      <c r="F251">
        <v>1237094</v>
      </c>
      <c r="G251">
        <v>1624594</v>
      </c>
      <c r="H251">
        <v>1616801</v>
      </c>
      <c r="I251">
        <v>1367079</v>
      </c>
      <c r="J251">
        <v>1367698</v>
      </c>
      <c r="K251">
        <v>1275448</v>
      </c>
      <c r="L251">
        <v>1479660</v>
      </c>
      <c r="M251">
        <v>1330869</v>
      </c>
      <c r="N251">
        <v>1382049</v>
      </c>
      <c r="O251">
        <v>1512635</v>
      </c>
      <c r="P251">
        <v>1492034</v>
      </c>
      <c r="Q251">
        <v>1364559</v>
      </c>
      <c r="R251">
        <v>1325348</v>
      </c>
      <c r="S251">
        <v>988779</v>
      </c>
      <c r="T251">
        <v>1002929</v>
      </c>
      <c r="U251">
        <v>1273177</v>
      </c>
    </row>
    <row r="252" spans="2:21" x14ac:dyDescent="0.25">
      <c r="B252" s="1">
        <v>2305903</v>
      </c>
      <c r="C252">
        <v>1084621</v>
      </c>
      <c r="D252">
        <v>1560598</v>
      </c>
      <c r="E252">
        <v>1304333</v>
      </c>
      <c r="F252">
        <v>1332765</v>
      </c>
      <c r="G252">
        <v>1676604</v>
      </c>
      <c r="H252">
        <v>1662479</v>
      </c>
      <c r="I252">
        <v>1504399</v>
      </c>
      <c r="J252">
        <v>1486083</v>
      </c>
      <c r="K252">
        <v>1412722</v>
      </c>
      <c r="L252">
        <v>1501426</v>
      </c>
      <c r="M252">
        <v>1454257</v>
      </c>
      <c r="N252">
        <v>1496962</v>
      </c>
      <c r="O252">
        <v>1404826</v>
      </c>
      <c r="P252">
        <v>1436705</v>
      </c>
      <c r="Q252">
        <v>1478674</v>
      </c>
      <c r="R252">
        <v>1466046</v>
      </c>
      <c r="S252">
        <v>1380742</v>
      </c>
      <c r="T252">
        <v>1141626</v>
      </c>
      <c r="U252">
        <v>1345695</v>
      </c>
    </row>
    <row r="253" spans="2:21" x14ac:dyDescent="0.25">
      <c r="B253" s="1">
        <v>2276017</v>
      </c>
      <c r="C253">
        <v>1039658</v>
      </c>
      <c r="D253">
        <v>1523878</v>
      </c>
      <c r="E253">
        <v>1244483</v>
      </c>
      <c r="F253">
        <v>1286374</v>
      </c>
      <c r="G253">
        <v>1663933</v>
      </c>
      <c r="H253">
        <v>1646163</v>
      </c>
      <c r="I253">
        <v>1439178</v>
      </c>
      <c r="J253">
        <v>1451237</v>
      </c>
      <c r="K253">
        <v>1357930</v>
      </c>
      <c r="L253">
        <v>1497145</v>
      </c>
      <c r="M253">
        <v>1411955</v>
      </c>
      <c r="N253">
        <v>1430316</v>
      </c>
      <c r="O253">
        <v>1497597</v>
      </c>
      <c r="P253">
        <v>1511759</v>
      </c>
      <c r="Q253">
        <v>1432264</v>
      </c>
      <c r="R253">
        <v>1447769</v>
      </c>
      <c r="S253">
        <v>1026984</v>
      </c>
      <c r="T253">
        <v>1094344</v>
      </c>
      <c r="U253">
        <v>1305142</v>
      </c>
    </row>
    <row r="254" spans="2:21" x14ac:dyDescent="0.25">
      <c r="B254" s="1">
        <v>2093460</v>
      </c>
      <c r="C254">
        <v>982426</v>
      </c>
      <c r="D254">
        <v>1479959</v>
      </c>
      <c r="E254">
        <v>1221682</v>
      </c>
      <c r="F254">
        <v>1252384</v>
      </c>
      <c r="G254">
        <v>1669242</v>
      </c>
      <c r="H254">
        <v>1658079</v>
      </c>
      <c r="I254">
        <v>1407486</v>
      </c>
      <c r="J254">
        <v>1406915</v>
      </c>
      <c r="K254">
        <v>1276579</v>
      </c>
      <c r="L254">
        <v>1508859</v>
      </c>
      <c r="M254">
        <v>1424826</v>
      </c>
      <c r="N254">
        <v>1438604</v>
      </c>
      <c r="O254">
        <v>1471916</v>
      </c>
      <c r="P254">
        <v>1485710</v>
      </c>
      <c r="Q254">
        <v>1388287</v>
      </c>
      <c r="R254">
        <v>1393761</v>
      </c>
      <c r="S254">
        <v>990188</v>
      </c>
      <c r="T254">
        <v>1018292</v>
      </c>
      <c r="U254">
        <v>1268037</v>
      </c>
    </row>
    <row r="255" spans="2:21" x14ac:dyDescent="0.25">
      <c r="B255" s="1">
        <v>2157175</v>
      </c>
      <c r="C255">
        <v>1018622</v>
      </c>
      <c r="D255">
        <v>1469533</v>
      </c>
      <c r="E255">
        <v>1212467</v>
      </c>
      <c r="F255">
        <v>1272409</v>
      </c>
      <c r="G255">
        <v>1619097</v>
      </c>
      <c r="H255">
        <v>1604781</v>
      </c>
      <c r="I255">
        <v>1403228</v>
      </c>
      <c r="J255">
        <v>1415366</v>
      </c>
      <c r="K255">
        <v>1303244</v>
      </c>
      <c r="L255">
        <v>1447689</v>
      </c>
      <c r="M255">
        <v>1443796</v>
      </c>
      <c r="N255">
        <v>1409490</v>
      </c>
      <c r="O255">
        <v>1444504</v>
      </c>
      <c r="P255">
        <v>1449024</v>
      </c>
      <c r="Q255">
        <v>1428057</v>
      </c>
      <c r="R255">
        <v>1407119</v>
      </c>
      <c r="S255">
        <v>1050388</v>
      </c>
      <c r="T255">
        <v>1048481</v>
      </c>
      <c r="U255">
        <v>1293006</v>
      </c>
    </row>
    <row r="256" spans="2:21" x14ac:dyDescent="0.25">
      <c r="B256" s="1">
        <v>2177620</v>
      </c>
      <c r="C256">
        <v>1027458</v>
      </c>
      <c r="D256">
        <v>1489323</v>
      </c>
      <c r="E256">
        <v>1237885</v>
      </c>
      <c r="F256">
        <v>1279322</v>
      </c>
      <c r="G256">
        <v>1676950</v>
      </c>
      <c r="H256">
        <v>1656313</v>
      </c>
      <c r="I256">
        <v>1415020</v>
      </c>
      <c r="J256">
        <v>1422219</v>
      </c>
      <c r="K256">
        <v>1324415</v>
      </c>
      <c r="L256">
        <v>1540441</v>
      </c>
      <c r="M256">
        <v>1443546</v>
      </c>
      <c r="N256">
        <v>1435841</v>
      </c>
      <c r="O256">
        <v>1493378</v>
      </c>
      <c r="P256">
        <v>1502141</v>
      </c>
      <c r="Q256">
        <v>1391483</v>
      </c>
      <c r="R256">
        <v>1413036</v>
      </c>
      <c r="S256">
        <v>1218411</v>
      </c>
      <c r="T256">
        <v>1052146</v>
      </c>
      <c r="U256">
        <v>1387943</v>
      </c>
    </row>
    <row r="257" spans="2:21" x14ac:dyDescent="0.25">
      <c r="B257" s="1">
        <v>2122734</v>
      </c>
      <c r="C257">
        <v>1027629</v>
      </c>
      <c r="D257">
        <v>1489635</v>
      </c>
      <c r="E257">
        <v>1250337</v>
      </c>
      <c r="F257">
        <v>1276763</v>
      </c>
      <c r="G257">
        <v>1604397</v>
      </c>
      <c r="H257">
        <v>1586854</v>
      </c>
      <c r="I257">
        <v>1389840</v>
      </c>
      <c r="J257">
        <v>1387001</v>
      </c>
      <c r="K257">
        <v>1314727</v>
      </c>
      <c r="L257">
        <v>1449649</v>
      </c>
      <c r="M257">
        <v>1401168</v>
      </c>
      <c r="N257">
        <v>1351814</v>
      </c>
      <c r="O257">
        <v>1509569</v>
      </c>
      <c r="P257">
        <v>1505351</v>
      </c>
      <c r="Q257">
        <v>1372658</v>
      </c>
      <c r="R257">
        <v>1360664</v>
      </c>
      <c r="S257">
        <v>1029991</v>
      </c>
      <c r="T257">
        <v>1046573</v>
      </c>
      <c r="U257">
        <v>1279811</v>
      </c>
    </row>
    <row r="258" spans="2:21" x14ac:dyDescent="0.25">
      <c r="B258" s="1">
        <v>2183937</v>
      </c>
      <c r="C258">
        <v>1044461</v>
      </c>
      <c r="D258">
        <v>1531032</v>
      </c>
      <c r="E258">
        <v>1269246</v>
      </c>
      <c r="F258">
        <v>1278215</v>
      </c>
      <c r="G258">
        <v>1678804</v>
      </c>
      <c r="H258">
        <v>1664669</v>
      </c>
      <c r="I258">
        <v>1474299</v>
      </c>
      <c r="J258">
        <v>1466457</v>
      </c>
      <c r="K258">
        <v>1346789</v>
      </c>
      <c r="L258">
        <v>1556955</v>
      </c>
      <c r="M258">
        <v>1461812</v>
      </c>
      <c r="N258">
        <v>1507252</v>
      </c>
      <c r="O258">
        <v>1493042</v>
      </c>
      <c r="P258">
        <v>1481159</v>
      </c>
      <c r="Q258">
        <v>1459698</v>
      </c>
      <c r="R258">
        <v>1453600</v>
      </c>
      <c r="S258">
        <v>1314063</v>
      </c>
      <c r="T258">
        <v>1051745</v>
      </c>
      <c r="U258">
        <v>1323605</v>
      </c>
    </row>
    <row r="259" spans="2:21" x14ac:dyDescent="0.25">
      <c r="B259" s="1">
        <v>2277670</v>
      </c>
      <c r="C259">
        <v>1022675</v>
      </c>
      <c r="D259">
        <v>1541445</v>
      </c>
      <c r="E259">
        <v>1265258</v>
      </c>
      <c r="F259">
        <v>1267094</v>
      </c>
      <c r="G259">
        <v>1708734</v>
      </c>
      <c r="H259">
        <v>1698763</v>
      </c>
      <c r="I259">
        <v>1542580</v>
      </c>
      <c r="J259">
        <v>1528395</v>
      </c>
      <c r="K259">
        <v>1412168</v>
      </c>
      <c r="L259">
        <v>1491591</v>
      </c>
      <c r="M259">
        <v>1425758</v>
      </c>
      <c r="N259">
        <v>1413991</v>
      </c>
      <c r="O259">
        <v>1436544</v>
      </c>
      <c r="P259">
        <v>1469192</v>
      </c>
      <c r="Q259">
        <v>1496453</v>
      </c>
      <c r="R259">
        <v>1480362</v>
      </c>
      <c r="S259">
        <v>1257449</v>
      </c>
      <c r="T259">
        <v>1044013</v>
      </c>
      <c r="U259">
        <v>1342480</v>
      </c>
    </row>
    <row r="260" spans="2:21" x14ac:dyDescent="0.25">
      <c r="B260" s="1">
        <v>2161684</v>
      </c>
      <c r="C260">
        <v>1056591</v>
      </c>
      <c r="D260">
        <v>1508849</v>
      </c>
      <c r="E260">
        <v>1262325</v>
      </c>
      <c r="F260">
        <v>1300787</v>
      </c>
      <c r="G260">
        <v>1655489</v>
      </c>
      <c r="H260">
        <v>1638255</v>
      </c>
      <c r="I260">
        <v>1453407</v>
      </c>
      <c r="J260">
        <v>1458227</v>
      </c>
      <c r="K260">
        <v>1351419</v>
      </c>
      <c r="L260">
        <v>1527259</v>
      </c>
      <c r="M260">
        <v>1411132</v>
      </c>
      <c r="N260">
        <v>1487671</v>
      </c>
      <c r="O260">
        <v>1544072</v>
      </c>
      <c r="P260">
        <v>1519652</v>
      </c>
      <c r="Q260">
        <v>1464206</v>
      </c>
      <c r="R260">
        <v>1429354</v>
      </c>
      <c r="S260">
        <v>1058292</v>
      </c>
      <c r="T260">
        <v>1092578</v>
      </c>
      <c r="U260">
        <v>1355421</v>
      </c>
    </row>
    <row r="261" spans="2:21" x14ac:dyDescent="0.25">
      <c r="B261" s="1">
        <v>2154060</v>
      </c>
      <c r="C261">
        <v>1051148</v>
      </c>
      <c r="D261">
        <v>1500274</v>
      </c>
      <c r="E261">
        <v>1293448</v>
      </c>
      <c r="F261">
        <v>1302889</v>
      </c>
      <c r="G261">
        <v>1657616</v>
      </c>
      <c r="H261">
        <v>1649762</v>
      </c>
      <c r="I261">
        <v>1460421</v>
      </c>
      <c r="J261">
        <v>1457986</v>
      </c>
      <c r="K261">
        <v>1335157</v>
      </c>
      <c r="L261">
        <v>1567363</v>
      </c>
      <c r="M261">
        <v>1397462</v>
      </c>
      <c r="N261">
        <v>1404632</v>
      </c>
      <c r="O261">
        <v>1522982</v>
      </c>
      <c r="P261">
        <v>1521298</v>
      </c>
      <c r="Q261">
        <v>1436543</v>
      </c>
      <c r="R261">
        <v>1443620</v>
      </c>
      <c r="S261">
        <v>1036624</v>
      </c>
      <c r="T261">
        <v>1040606</v>
      </c>
      <c r="U261">
        <v>1334920</v>
      </c>
    </row>
    <row r="262" spans="2:21" x14ac:dyDescent="0.25">
      <c r="B262" s="1">
        <v>2317656</v>
      </c>
      <c r="C262">
        <v>1126429</v>
      </c>
      <c r="D262">
        <v>1531339</v>
      </c>
      <c r="E262">
        <v>1297128</v>
      </c>
      <c r="F262">
        <v>1325654</v>
      </c>
      <c r="G262">
        <v>1644211</v>
      </c>
      <c r="H262">
        <v>1640198</v>
      </c>
      <c r="I262">
        <v>1477164</v>
      </c>
      <c r="J262">
        <v>1459313</v>
      </c>
      <c r="K262">
        <v>1354923</v>
      </c>
      <c r="L262">
        <v>1478313</v>
      </c>
      <c r="M262">
        <v>1431198</v>
      </c>
      <c r="N262">
        <v>1443326</v>
      </c>
      <c r="O262">
        <v>1451366</v>
      </c>
      <c r="P262">
        <v>1456588</v>
      </c>
      <c r="Q262">
        <v>1443779</v>
      </c>
      <c r="R262">
        <v>1468769</v>
      </c>
      <c r="S262">
        <v>1345855</v>
      </c>
      <c r="T262">
        <v>1132509</v>
      </c>
      <c r="U262">
        <v>1324874</v>
      </c>
    </row>
    <row r="263" spans="2:21" x14ac:dyDescent="0.25">
      <c r="B263" s="1">
        <v>2095913</v>
      </c>
      <c r="C263">
        <v>1033609</v>
      </c>
      <c r="D263">
        <v>1503863</v>
      </c>
      <c r="E263">
        <v>1267323</v>
      </c>
      <c r="F263">
        <v>1279450</v>
      </c>
      <c r="G263">
        <v>1613241</v>
      </c>
      <c r="H263">
        <v>1602464</v>
      </c>
      <c r="I263">
        <v>1430471</v>
      </c>
      <c r="J263">
        <v>1407883</v>
      </c>
      <c r="K263">
        <v>1311197</v>
      </c>
      <c r="L263">
        <v>1565157</v>
      </c>
      <c r="M263">
        <v>1408863</v>
      </c>
      <c r="N263">
        <v>1446455</v>
      </c>
      <c r="O263">
        <v>1522564</v>
      </c>
      <c r="P263">
        <v>1469468</v>
      </c>
      <c r="Q263">
        <v>1366285</v>
      </c>
      <c r="R263">
        <v>1398385</v>
      </c>
      <c r="S263">
        <v>1026113</v>
      </c>
      <c r="T263">
        <v>1031547</v>
      </c>
      <c r="U263">
        <v>1307718</v>
      </c>
    </row>
    <row r="264" spans="2:21" x14ac:dyDescent="0.25">
      <c r="B264" s="1">
        <v>2165070</v>
      </c>
      <c r="C264">
        <v>1054167</v>
      </c>
      <c r="D264">
        <v>1524718</v>
      </c>
      <c r="E264">
        <v>1247853</v>
      </c>
      <c r="F264">
        <v>1303718</v>
      </c>
      <c r="G264">
        <v>1660300</v>
      </c>
      <c r="H264">
        <v>1635601</v>
      </c>
      <c r="I264">
        <v>1436800</v>
      </c>
      <c r="J264">
        <v>1447988</v>
      </c>
      <c r="K264">
        <v>1300937</v>
      </c>
      <c r="L264">
        <v>1557671</v>
      </c>
      <c r="M264">
        <v>1423437</v>
      </c>
      <c r="N264">
        <v>1438333</v>
      </c>
      <c r="O264">
        <v>1489961</v>
      </c>
      <c r="P264">
        <v>1482769</v>
      </c>
      <c r="Q264">
        <v>1447732</v>
      </c>
      <c r="R264">
        <v>1406768</v>
      </c>
      <c r="S264">
        <v>1180224</v>
      </c>
      <c r="T264">
        <v>1054436</v>
      </c>
      <c r="U264">
        <v>1321564</v>
      </c>
    </row>
    <row r="265" spans="2:21" x14ac:dyDescent="0.25">
      <c r="B265" s="1">
        <v>2059824</v>
      </c>
      <c r="C265">
        <v>1017530</v>
      </c>
      <c r="D265">
        <v>1460506</v>
      </c>
      <c r="E265">
        <v>1231143</v>
      </c>
      <c r="F265">
        <v>1243818</v>
      </c>
      <c r="G265">
        <v>1606458</v>
      </c>
      <c r="H265">
        <v>1590674</v>
      </c>
      <c r="I265">
        <v>1377557</v>
      </c>
      <c r="J265">
        <v>1377422</v>
      </c>
      <c r="K265">
        <v>1228667</v>
      </c>
      <c r="L265">
        <v>1436332</v>
      </c>
      <c r="M265">
        <v>1341709</v>
      </c>
      <c r="N265">
        <v>1359304</v>
      </c>
      <c r="O265">
        <v>1463704</v>
      </c>
      <c r="P265">
        <v>1492128</v>
      </c>
      <c r="Q265">
        <v>1352535</v>
      </c>
      <c r="R265">
        <v>1357234</v>
      </c>
      <c r="S265">
        <v>1015783</v>
      </c>
      <c r="T265">
        <v>1021341</v>
      </c>
      <c r="U265">
        <v>1246879</v>
      </c>
    </row>
    <row r="266" spans="2:21" x14ac:dyDescent="0.25">
      <c r="B266" s="1">
        <v>2108646.9999998002</v>
      </c>
      <c r="C266">
        <v>1045960</v>
      </c>
      <c r="D266">
        <v>1517171</v>
      </c>
      <c r="E266">
        <v>1251532</v>
      </c>
      <c r="F266">
        <v>1280739</v>
      </c>
      <c r="G266">
        <v>1674114</v>
      </c>
      <c r="H266">
        <v>1653511</v>
      </c>
      <c r="I266">
        <v>1416205</v>
      </c>
      <c r="J266">
        <v>1419665</v>
      </c>
      <c r="K266">
        <v>1336143</v>
      </c>
      <c r="L266">
        <v>1488538</v>
      </c>
      <c r="M266">
        <v>1443478</v>
      </c>
      <c r="N266">
        <v>1404873</v>
      </c>
      <c r="O266">
        <v>1451796</v>
      </c>
      <c r="P266">
        <v>1468002</v>
      </c>
      <c r="Q266">
        <v>1499263</v>
      </c>
      <c r="R266">
        <v>1492376</v>
      </c>
      <c r="S266">
        <v>1293569</v>
      </c>
      <c r="T266">
        <v>1064894</v>
      </c>
      <c r="U266">
        <v>1327418</v>
      </c>
    </row>
    <row r="267" spans="2:21" x14ac:dyDescent="0.25">
      <c r="B267" s="1">
        <v>2232619</v>
      </c>
      <c r="C267">
        <v>994244</v>
      </c>
      <c r="D267">
        <v>1473791</v>
      </c>
      <c r="E267">
        <v>1257279</v>
      </c>
      <c r="F267">
        <v>1283393</v>
      </c>
      <c r="G267">
        <v>1661743</v>
      </c>
      <c r="H267">
        <v>1641502</v>
      </c>
      <c r="I267">
        <v>1405389</v>
      </c>
      <c r="J267">
        <v>1419881</v>
      </c>
      <c r="K267">
        <v>1292023</v>
      </c>
      <c r="L267">
        <v>1508795</v>
      </c>
      <c r="M267">
        <v>1386954</v>
      </c>
      <c r="N267">
        <v>1416829</v>
      </c>
      <c r="O267">
        <v>1487661</v>
      </c>
      <c r="P267">
        <v>1467936</v>
      </c>
      <c r="Q267">
        <v>1363817</v>
      </c>
      <c r="R267">
        <v>1385432</v>
      </c>
      <c r="S267">
        <v>1091749</v>
      </c>
      <c r="T267">
        <v>1048689</v>
      </c>
      <c r="U267">
        <v>1304995</v>
      </c>
    </row>
    <row r="268" spans="2:21" x14ac:dyDescent="0.25">
      <c r="B268" s="1">
        <v>2236575</v>
      </c>
      <c r="C268">
        <v>1121709</v>
      </c>
      <c r="D268">
        <v>1569224</v>
      </c>
      <c r="E268">
        <v>1337532</v>
      </c>
      <c r="F268">
        <v>1344744</v>
      </c>
      <c r="G268">
        <v>1700086</v>
      </c>
      <c r="H268">
        <v>1683328</v>
      </c>
      <c r="I268">
        <v>1505788</v>
      </c>
      <c r="J268">
        <v>1514405</v>
      </c>
      <c r="K268">
        <v>1421430</v>
      </c>
      <c r="L268">
        <v>1474240</v>
      </c>
      <c r="M268">
        <v>1471625</v>
      </c>
      <c r="N268">
        <v>1399263</v>
      </c>
      <c r="O268">
        <v>1439952</v>
      </c>
      <c r="P268">
        <v>1473276</v>
      </c>
      <c r="Q268">
        <v>1578364</v>
      </c>
      <c r="R268">
        <v>1557421</v>
      </c>
      <c r="S268">
        <v>1316845</v>
      </c>
      <c r="T268">
        <v>1108504</v>
      </c>
      <c r="U268">
        <v>1370015</v>
      </c>
    </row>
    <row r="269" spans="2:21" x14ac:dyDescent="0.25">
      <c r="B269" s="1">
        <v>2210243</v>
      </c>
      <c r="C269">
        <v>1046977</v>
      </c>
      <c r="D269">
        <v>1522934</v>
      </c>
      <c r="E269">
        <v>1273765</v>
      </c>
      <c r="F269">
        <v>1296764</v>
      </c>
      <c r="G269">
        <v>1670529</v>
      </c>
      <c r="H269">
        <v>1656410</v>
      </c>
      <c r="I269">
        <v>1469946</v>
      </c>
      <c r="J269">
        <v>1481968</v>
      </c>
      <c r="K269">
        <v>1374027</v>
      </c>
      <c r="L269">
        <v>1480198</v>
      </c>
      <c r="M269">
        <v>1449753</v>
      </c>
      <c r="N269">
        <v>1403068</v>
      </c>
      <c r="O269">
        <v>1511456</v>
      </c>
      <c r="P269">
        <v>1542061</v>
      </c>
      <c r="Q269">
        <v>1421085</v>
      </c>
      <c r="R269">
        <v>1428586</v>
      </c>
      <c r="S269">
        <v>1047849</v>
      </c>
      <c r="T269">
        <v>1061877</v>
      </c>
      <c r="U269">
        <v>1320459</v>
      </c>
    </row>
    <row r="270" spans="2:21" x14ac:dyDescent="0.25">
      <c r="B270" s="1">
        <v>2199695</v>
      </c>
      <c r="C270">
        <v>1081989</v>
      </c>
      <c r="D270">
        <v>1497004</v>
      </c>
      <c r="E270">
        <v>1269021</v>
      </c>
      <c r="F270">
        <v>1300675</v>
      </c>
      <c r="G270">
        <v>1660595</v>
      </c>
      <c r="H270">
        <v>1640801</v>
      </c>
      <c r="I270">
        <v>1425260</v>
      </c>
      <c r="J270">
        <v>1421764</v>
      </c>
      <c r="K270">
        <v>1285399</v>
      </c>
      <c r="L270">
        <v>1544756</v>
      </c>
      <c r="M270">
        <v>1413097</v>
      </c>
      <c r="N270">
        <v>1482207</v>
      </c>
      <c r="O270">
        <v>1522496</v>
      </c>
      <c r="P270">
        <v>1519414</v>
      </c>
      <c r="Q270">
        <v>1469690</v>
      </c>
      <c r="R270">
        <v>1430529</v>
      </c>
      <c r="S270">
        <v>1086701</v>
      </c>
      <c r="T270">
        <v>1081638</v>
      </c>
      <c r="U270">
        <v>1297779</v>
      </c>
    </row>
    <row r="271" spans="2:21" x14ac:dyDescent="0.25">
      <c r="B271" s="1">
        <v>2120474</v>
      </c>
      <c r="C271">
        <v>1015782</v>
      </c>
      <c r="D271">
        <v>1455325</v>
      </c>
      <c r="E271">
        <v>1232203</v>
      </c>
      <c r="F271">
        <v>1256893</v>
      </c>
      <c r="G271">
        <v>1598082</v>
      </c>
      <c r="H271">
        <v>1569606</v>
      </c>
      <c r="I271">
        <v>1374509</v>
      </c>
      <c r="J271">
        <v>1400929</v>
      </c>
      <c r="K271">
        <v>1307207</v>
      </c>
      <c r="L271">
        <v>1502562</v>
      </c>
      <c r="M271">
        <v>1416914</v>
      </c>
      <c r="N271">
        <v>1385079</v>
      </c>
      <c r="O271">
        <v>1487364</v>
      </c>
      <c r="P271">
        <v>1494606</v>
      </c>
      <c r="Q271">
        <v>1390033</v>
      </c>
      <c r="R271">
        <v>1413400</v>
      </c>
      <c r="S271">
        <v>1030322</v>
      </c>
      <c r="T271">
        <v>1049137</v>
      </c>
      <c r="U271">
        <v>1240476</v>
      </c>
    </row>
    <row r="272" spans="2:21" x14ac:dyDescent="0.25">
      <c r="B272" s="1">
        <v>2111856</v>
      </c>
      <c r="C272">
        <v>964066</v>
      </c>
      <c r="D272">
        <v>1478323</v>
      </c>
      <c r="E272">
        <v>1172581</v>
      </c>
      <c r="F272">
        <v>1224381</v>
      </c>
      <c r="G272">
        <v>1626002</v>
      </c>
      <c r="H272">
        <v>1611510</v>
      </c>
      <c r="I272">
        <v>1369737</v>
      </c>
      <c r="J272">
        <v>1371691</v>
      </c>
      <c r="K272">
        <v>1240015</v>
      </c>
      <c r="L272">
        <v>1440102</v>
      </c>
      <c r="M272">
        <v>1319836</v>
      </c>
      <c r="N272">
        <v>1349881</v>
      </c>
      <c r="O272">
        <v>1497330</v>
      </c>
      <c r="P272">
        <v>1508534</v>
      </c>
      <c r="Q272">
        <v>1385720</v>
      </c>
      <c r="R272">
        <v>1359210</v>
      </c>
      <c r="S272">
        <v>1095273</v>
      </c>
      <c r="T272">
        <v>1010657</v>
      </c>
      <c r="U272">
        <v>1239898</v>
      </c>
    </row>
    <row r="273" spans="1:21" x14ac:dyDescent="0.25">
      <c r="B273" s="1">
        <v>2203860</v>
      </c>
      <c r="C273">
        <v>989752</v>
      </c>
      <c r="D273">
        <v>1474541</v>
      </c>
      <c r="E273">
        <v>1201869</v>
      </c>
      <c r="F273">
        <v>1242118</v>
      </c>
      <c r="G273">
        <v>1610894</v>
      </c>
      <c r="H273">
        <v>1593121</v>
      </c>
      <c r="I273">
        <v>1407484</v>
      </c>
      <c r="J273">
        <v>1418312</v>
      </c>
      <c r="K273">
        <v>1305615</v>
      </c>
      <c r="L273">
        <v>1459630</v>
      </c>
      <c r="M273">
        <v>1423569</v>
      </c>
      <c r="N273">
        <v>1394844</v>
      </c>
      <c r="O273">
        <v>1418302</v>
      </c>
      <c r="P273">
        <v>1447575</v>
      </c>
      <c r="Q273">
        <v>1425731</v>
      </c>
      <c r="R273">
        <v>1436748</v>
      </c>
      <c r="S273">
        <v>1153881</v>
      </c>
      <c r="T273">
        <v>1036387</v>
      </c>
      <c r="U273">
        <v>1286760</v>
      </c>
    </row>
    <row r="274" spans="1:21" x14ac:dyDescent="0.25">
      <c r="B274" s="1">
        <v>2228908</v>
      </c>
      <c r="C274">
        <v>1034024</v>
      </c>
      <c r="D274">
        <v>1509760</v>
      </c>
      <c r="E274">
        <v>1290043</v>
      </c>
      <c r="F274">
        <v>1288616</v>
      </c>
      <c r="G274">
        <v>1665980</v>
      </c>
      <c r="H274">
        <v>1647635</v>
      </c>
      <c r="I274">
        <v>1450893</v>
      </c>
      <c r="J274">
        <v>1436623</v>
      </c>
      <c r="K274">
        <v>1407571</v>
      </c>
      <c r="L274">
        <v>1504194</v>
      </c>
      <c r="M274">
        <v>1415984</v>
      </c>
      <c r="N274">
        <v>1414532</v>
      </c>
      <c r="O274">
        <v>1499357</v>
      </c>
      <c r="P274">
        <v>1488302</v>
      </c>
      <c r="Q274">
        <v>1492755</v>
      </c>
      <c r="R274">
        <v>1477000</v>
      </c>
      <c r="S274">
        <v>1217360</v>
      </c>
      <c r="T274">
        <v>1066894</v>
      </c>
      <c r="U274">
        <v>1325876</v>
      </c>
    </row>
    <row r="275" spans="1:21" x14ac:dyDescent="0.25">
      <c r="B275" s="1">
        <v>2066440.9999998</v>
      </c>
      <c r="C275">
        <v>942492</v>
      </c>
      <c r="D275">
        <v>1486041</v>
      </c>
      <c r="E275">
        <v>1187430</v>
      </c>
      <c r="F275">
        <v>1239458</v>
      </c>
      <c r="G275">
        <v>1653431</v>
      </c>
      <c r="H275">
        <v>1634657</v>
      </c>
      <c r="I275">
        <v>1369342</v>
      </c>
      <c r="J275">
        <v>1380761</v>
      </c>
      <c r="K275">
        <v>1248723</v>
      </c>
      <c r="L275">
        <v>1439468</v>
      </c>
      <c r="M275">
        <v>1382687</v>
      </c>
      <c r="N275">
        <v>1388206</v>
      </c>
      <c r="O275">
        <v>1529850</v>
      </c>
      <c r="P275">
        <v>1503671</v>
      </c>
      <c r="Q275">
        <v>1316546</v>
      </c>
      <c r="R275">
        <v>1321890</v>
      </c>
      <c r="S275">
        <v>956087</v>
      </c>
      <c r="T275">
        <v>1017214</v>
      </c>
      <c r="U275">
        <v>1270600</v>
      </c>
    </row>
    <row r="276" spans="1:21" x14ac:dyDescent="0.25">
      <c r="B276" s="1">
        <v>2195726</v>
      </c>
      <c r="C276">
        <v>1057477</v>
      </c>
      <c r="D276">
        <v>1484954</v>
      </c>
      <c r="E276">
        <v>1254966</v>
      </c>
      <c r="F276">
        <v>1278196</v>
      </c>
      <c r="G276">
        <v>1602160</v>
      </c>
      <c r="H276">
        <v>1595230</v>
      </c>
      <c r="I276">
        <v>1421860</v>
      </c>
      <c r="J276">
        <v>1413230</v>
      </c>
      <c r="K276">
        <v>1328653</v>
      </c>
      <c r="L276">
        <v>1488928</v>
      </c>
      <c r="M276">
        <v>1402299</v>
      </c>
      <c r="N276">
        <v>1435742</v>
      </c>
      <c r="O276">
        <v>1465296</v>
      </c>
      <c r="P276">
        <v>1452577</v>
      </c>
      <c r="Q276">
        <v>1420173</v>
      </c>
      <c r="R276">
        <v>1424322</v>
      </c>
      <c r="S276">
        <v>1046746</v>
      </c>
      <c r="T276">
        <v>1089766</v>
      </c>
      <c r="U276">
        <v>1313595</v>
      </c>
    </row>
    <row r="277" spans="1:21" x14ac:dyDescent="0.25">
      <c r="B277" s="1">
        <v>2079004</v>
      </c>
      <c r="C277">
        <v>1015614</v>
      </c>
      <c r="D277">
        <v>1481334</v>
      </c>
      <c r="E277">
        <v>1245550</v>
      </c>
      <c r="F277">
        <v>1251593</v>
      </c>
      <c r="G277">
        <v>1624889</v>
      </c>
      <c r="H277">
        <v>1604074</v>
      </c>
      <c r="I277">
        <v>1395283</v>
      </c>
      <c r="J277">
        <v>1398445</v>
      </c>
      <c r="K277">
        <v>1293145</v>
      </c>
      <c r="L277">
        <v>1459763</v>
      </c>
      <c r="M277">
        <v>1425532</v>
      </c>
      <c r="N277">
        <v>1423161</v>
      </c>
      <c r="O277">
        <v>1497697</v>
      </c>
      <c r="P277">
        <v>1470808</v>
      </c>
      <c r="Q277">
        <v>1409788</v>
      </c>
      <c r="R277">
        <v>1413532</v>
      </c>
      <c r="S277">
        <v>1016921</v>
      </c>
      <c r="T277">
        <v>1024147</v>
      </c>
      <c r="U277">
        <v>1302878</v>
      </c>
    </row>
    <row r="278" spans="1:21" x14ac:dyDescent="0.25">
      <c r="B278" s="1">
        <v>2199807</v>
      </c>
      <c r="C278">
        <v>1088823</v>
      </c>
      <c r="D278">
        <v>1532189</v>
      </c>
      <c r="E278">
        <v>1315072</v>
      </c>
      <c r="F278">
        <v>1323473</v>
      </c>
      <c r="G278">
        <v>1690070</v>
      </c>
      <c r="H278">
        <v>1669014</v>
      </c>
      <c r="I278">
        <v>1515933</v>
      </c>
      <c r="J278">
        <v>1518579</v>
      </c>
      <c r="K278">
        <v>1376473</v>
      </c>
      <c r="L278">
        <v>1433876</v>
      </c>
      <c r="M278">
        <v>1450724</v>
      </c>
      <c r="N278">
        <v>1472417</v>
      </c>
      <c r="O278">
        <v>1492469</v>
      </c>
      <c r="P278">
        <v>1509794</v>
      </c>
      <c r="Q278">
        <v>1482361</v>
      </c>
      <c r="R278">
        <v>1469229</v>
      </c>
      <c r="S278">
        <v>1371783</v>
      </c>
      <c r="T278">
        <v>1114949</v>
      </c>
      <c r="U278">
        <v>1351339</v>
      </c>
    </row>
    <row r="279" spans="1:21" x14ac:dyDescent="0.25">
      <c r="B279" s="1">
        <v>2234832</v>
      </c>
      <c r="C279">
        <v>1065835</v>
      </c>
      <c r="D279">
        <v>1533642</v>
      </c>
      <c r="E279">
        <v>1269548</v>
      </c>
      <c r="F279">
        <v>1305921</v>
      </c>
      <c r="G279">
        <v>1676407</v>
      </c>
      <c r="H279">
        <v>1665857</v>
      </c>
      <c r="I279">
        <v>1465519</v>
      </c>
      <c r="J279">
        <v>1450019</v>
      </c>
      <c r="K279">
        <v>1354543</v>
      </c>
      <c r="L279">
        <v>1497445</v>
      </c>
      <c r="M279">
        <v>1394721</v>
      </c>
      <c r="N279">
        <v>1446215</v>
      </c>
      <c r="O279">
        <v>1439283</v>
      </c>
      <c r="P279">
        <v>1446812</v>
      </c>
      <c r="Q279">
        <v>1492836</v>
      </c>
      <c r="R279">
        <v>1500260</v>
      </c>
      <c r="S279">
        <v>1053459</v>
      </c>
      <c r="T279">
        <v>1102153</v>
      </c>
      <c r="U279">
        <v>1353818</v>
      </c>
    </row>
    <row r="280" spans="1:21" x14ac:dyDescent="0.25">
      <c r="A280" t="s">
        <v>1026</v>
      </c>
      <c r="B280" s="1">
        <f>AVERAGE(B190:B279)</f>
        <v>2167970.1444444247</v>
      </c>
      <c r="C280">
        <f t="shared" ref="C280:U280" si="4">AVERAGE(C190:C279)</f>
        <v>1032197.2333333333</v>
      </c>
      <c r="D280">
        <f t="shared" si="4"/>
        <v>1501774.2555555555</v>
      </c>
      <c r="E280">
        <f t="shared" si="4"/>
        <v>1255078.4777777777</v>
      </c>
      <c r="F280">
        <f t="shared" si="4"/>
        <v>1279575.6333333333</v>
      </c>
      <c r="G280">
        <f t="shared" si="4"/>
        <v>1649075.4444444445</v>
      </c>
      <c r="H280">
        <f t="shared" si="4"/>
        <v>1633790.888888889</v>
      </c>
      <c r="I280">
        <f t="shared" si="4"/>
        <v>1432780.388888889</v>
      </c>
      <c r="J280">
        <f t="shared" si="4"/>
        <v>1432860.2333333334</v>
      </c>
      <c r="K280">
        <f t="shared" si="4"/>
        <v>1323980.1777777779</v>
      </c>
      <c r="L280">
        <f t="shared" si="4"/>
        <v>1497152.1444444444</v>
      </c>
      <c r="M280">
        <f t="shared" si="4"/>
        <v>1412616.6777777779</v>
      </c>
      <c r="N280">
        <f t="shared" si="4"/>
        <v>1412287.8333333333</v>
      </c>
      <c r="O280">
        <f t="shared" si="4"/>
        <v>1484409.3</v>
      </c>
      <c r="P280">
        <f t="shared" si="4"/>
        <v>1483425.6222222222</v>
      </c>
      <c r="Q280">
        <f t="shared" si="4"/>
        <v>1435056.3777777778</v>
      </c>
      <c r="R280">
        <f t="shared" si="4"/>
        <v>1432975.1888888888</v>
      </c>
      <c r="S280">
        <f t="shared" si="4"/>
        <v>1126797.6333333333</v>
      </c>
      <c r="T280">
        <f t="shared" si="4"/>
        <v>1054271.4444444445</v>
      </c>
      <c r="U280">
        <f t="shared" si="4"/>
        <v>1302174.0888888889</v>
      </c>
    </row>
    <row r="281" spans="1:21" x14ac:dyDescent="0.25">
      <c r="A281" t="s">
        <v>1027</v>
      </c>
      <c r="B281">
        <f>MEDIAN(B190:B279)</f>
        <v>2166462.9999999003</v>
      </c>
      <c r="C281">
        <f t="shared" ref="C281:U281" si="5">MEDIAN(C190:C279)</f>
        <v>1027800</v>
      </c>
      <c r="D281">
        <f t="shared" si="5"/>
        <v>1499824.5</v>
      </c>
      <c r="E281">
        <f t="shared" si="5"/>
        <v>1252315.5</v>
      </c>
      <c r="F281">
        <f t="shared" si="5"/>
        <v>1279386</v>
      </c>
      <c r="G281">
        <f t="shared" si="5"/>
        <v>1654041</v>
      </c>
      <c r="H281">
        <f t="shared" si="5"/>
        <v>1637503</v>
      </c>
      <c r="I281">
        <f t="shared" si="5"/>
        <v>1431800.5</v>
      </c>
      <c r="J281">
        <f t="shared" si="5"/>
        <v>1426035.5</v>
      </c>
      <c r="K281">
        <f t="shared" si="5"/>
        <v>1323857.5</v>
      </c>
      <c r="L281">
        <f t="shared" si="5"/>
        <v>1496499</v>
      </c>
      <c r="M281">
        <f t="shared" si="5"/>
        <v>1414976.5</v>
      </c>
      <c r="N281">
        <f t="shared" si="5"/>
        <v>1414874.5</v>
      </c>
      <c r="O281">
        <f t="shared" si="5"/>
        <v>1487512.5</v>
      </c>
      <c r="P281">
        <f t="shared" si="5"/>
        <v>1484547.5</v>
      </c>
      <c r="Q281">
        <f t="shared" si="5"/>
        <v>1436955</v>
      </c>
      <c r="R281">
        <f t="shared" si="5"/>
        <v>1429941.5</v>
      </c>
      <c r="S281">
        <f t="shared" si="5"/>
        <v>1079853.5</v>
      </c>
      <c r="T281">
        <f t="shared" si="5"/>
        <v>1050280.5</v>
      </c>
      <c r="U281">
        <f t="shared" si="5"/>
        <v>1301690</v>
      </c>
    </row>
    <row r="283" spans="1:21" x14ac:dyDescent="0.25">
      <c r="B283" t="s">
        <v>1024</v>
      </c>
    </row>
    <row r="284" spans="1:21" x14ac:dyDescent="0.25">
      <c r="B284" s="1">
        <v>1934910</v>
      </c>
      <c r="C284">
        <v>995198</v>
      </c>
      <c r="D284">
        <v>1468883</v>
      </c>
      <c r="E284">
        <v>1228851</v>
      </c>
      <c r="F284">
        <v>1247686</v>
      </c>
      <c r="G284">
        <v>1362101</v>
      </c>
      <c r="H284">
        <v>1334204</v>
      </c>
      <c r="I284">
        <v>1358940</v>
      </c>
      <c r="J284">
        <v>1336247</v>
      </c>
      <c r="K284">
        <v>1212526</v>
      </c>
      <c r="L284">
        <v>1392911</v>
      </c>
      <c r="M284">
        <v>1297925</v>
      </c>
      <c r="N284">
        <v>1371966</v>
      </c>
      <c r="O284">
        <v>1456012</v>
      </c>
      <c r="P284">
        <v>1440152</v>
      </c>
      <c r="Q284">
        <v>1357447</v>
      </c>
      <c r="R284">
        <v>1355544</v>
      </c>
      <c r="S284">
        <v>983237</v>
      </c>
      <c r="T284">
        <v>1026399</v>
      </c>
      <c r="U284">
        <v>1252524</v>
      </c>
    </row>
    <row r="285" spans="1:21" x14ac:dyDescent="0.25">
      <c r="B285" s="1">
        <v>2195646</v>
      </c>
      <c r="C285">
        <v>979167</v>
      </c>
      <c r="D285">
        <v>1478503</v>
      </c>
      <c r="E285">
        <v>1234207</v>
      </c>
      <c r="F285">
        <v>1237829</v>
      </c>
      <c r="G285">
        <v>1350044</v>
      </c>
      <c r="H285">
        <v>1376531</v>
      </c>
      <c r="I285">
        <v>1327354</v>
      </c>
      <c r="J285">
        <v>1306365</v>
      </c>
      <c r="K285">
        <v>1263538</v>
      </c>
      <c r="L285">
        <v>1406705</v>
      </c>
      <c r="M285">
        <v>1348810</v>
      </c>
      <c r="N285">
        <v>1353321</v>
      </c>
      <c r="O285">
        <v>1380327</v>
      </c>
      <c r="P285">
        <v>1376644</v>
      </c>
      <c r="Q285">
        <v>1423655</v>
      </c>
      <c r="R285">
        <v>1432699</v>
      </c>
      <c r="S285">
        <v>1288430</v>
      </c>
      <c r="T285">
        <v>1009175</v>
      </c>
      <c r="U285">
        <v>1289178</v>
      </c>
    </row>
    <row r="286" spans="1:21" x14ac:dyDescent="0.25">
      <c r="B286" s="1">
        <v>2305834</v>
      </c>
      <c r="C286">
        <v>1007515</v>
      </c>
      <c r="D286">
        <v>1515202</v>
      </c>
      <c r="E286">
        <v>1253628</v>
      </c>
      <c r="F286">
        <v>1281292</v>
      </c>
      <c r="G286">
        <v>1385186</v>
      </c>
      <c r="H286">
        <v>1362746</v>
      </c>
      <c r="I286">
        <v>1361174</v>
      </c>
      <c r="J286">
        <v>1366054</v>
      </c>
      <c r="K286">
        <v>1321924</v>
      </c>
      <c r="L286">
        <v>1413881</v>
      </c>
      <c r="M286">
        <v>1368905</v>
      </c>
      <c r="N286">
        <v>1345302</v>
      </c>
      <c r="O286">
        <v>1424658</v>
      </c>
      <c r="P286">
        <v>1439288</v>
      </c>
      <c r="Q286">
        <v>1426331</v>
      </c>
      <c r="R286">
        <v>1420672</v>
      </c>
      <c r="S286">
        <v>1053272</v>
      </c>
      <c r="T286">
        <v>1034408</v>
      </c>
      <c r="U286">
        <v>1291844</v>
      </c>
    </row>
    <row r="287" spans="1:21" x14ac:dyDescent="0.25">
      <c r="B287" s="1">
        <v>2085901</v>
      </c>
      <c r="C287">
        <v>1072442</v>
      </c>
      <c r="D287">
        <v>1500044</v>
      </c>
      <c r="E287">
        <v>1276713</v>
      </c>
      <c r="F287">
        <v>1291822</v>
      </c>
      <c r="G287">
        <v>1343946</v>
      </c>
      <c r="H287">
        <v>1357018</v>
      </c>
      <c r="I287">
        <v>1376557</v>
      </c>
      <c r="J287">
        <v>1387695</v>
      </c>
      <c r="K287">
        <v>1337841</v>
      </c>
      <c r="L287">
        <v>1425221</v>
      </c>
      <c r="M287">
        <v>1405490</v>
      </c>
      <c r="N287">
        <v>1388980</v>
      </c>
      <c r="O287">
        <v>1450951</v>
      </c>
      <c r="P287">
        <v>1456964</v>
      </c>
      <c r="Q287">
        <v>1381628</v>
      </c>
      <c r="R287">
        <v>1399239</v>
      </c>
      <c r="S287">
        <v>1053383</v>
      </c>
      <c r="T287">
        <v>1066156</v>
      </c>
      <c r="U287">
        <v>1307758</v>
      </c>
    </row>
    <row r="288" spans="1:21" x14ac:dyDescent="0.25">
      <c r="B288" s="1">
        <v>2092711</v>
      </c>
      <c r="C288">
        <v>994966</v>
      </c>
      <c r="D288">
        <v>1479742</v>
      </c>
      <c r="E288">
        <v>1222796</v>
      </c>
      <c r="F288">
        <v>1283447</v>
      </c>
      <c r="G288">
        <v>1295771</v>
      </c>
      <c r="H288">
        <v>1307295</v>
      </c>
      <c r="I288">
        <v>1258227</v>
      </c>
      <c r="J288">
        <v>1280140</v>
      </c>
      <c r="K288">
        <v>1213767</v>
      </c>
      <c r="L288">
        <v>1389413</v>
      </c>
      <c r="M288">
        <v>1284982</v>
      </c>
      <c r="N288">
        <v>1312253</v>
      </c>
      <c r="O288">
        <v>1531154</v>
      </c>
      <c r="P288">
        <v>1483004</v>
      </c>
      <c r="Q288">
        <v>1278043</v>
      </c>
      <c r="R288">
        <v>1283660</v>
      </c>
      <c r="S288">
        <v>1005448</v>
      </c>
      <c r="T288">
        <v>975999</v>
      </c>
      <c r="U288">
        <v>1208206</v>
      </c>
    </row>
    <row r="289" spans="2:21" x14ac:dyDescent="0.25">
      <c r="B289" s="1">
        <v>2130902</v>
      </c>
      <c r="C289">
        <v>1012173</v>
      </c>
      <c r="D289">
        <v>1467226</v>
      </c>
      <c r="E289">
        <v>1235334</v>
      </c>
      <c r="F289">
        <v>1258818</v>
      </c>
      <c r="G289">
        <v>1329693</v>
      </c>
      <c r="H289">
        <v>1316166</v>
      </c>
      <c r="I289">
        <v>1308269</v>
      </c>
      <c r="J289">
        <v>1292326</v>
      </c>
      <c r="K289">
        <v>1250856</v>
      </c>
      <c r="L289">
        <v>1337525</v>
      </c>
      <c r="M289">
        <v>1290793</v>
      </c>
      <c r="N289">
        <v>1311964</v>
      </c>
      <c r="O289">
        <v>1439334</v>
      </c>
      <c r="P289">
        <v>1423734</v>
      </c>
      <c r="Q289">
        <v>1372227</v>
      </c>
      <c r="R289">
        <v>1364352</v>
      </c>
      <c r="S289">
        <v>1155008</v>
      </c>
      <c r="T289">
        <v>1018418</v>
      </c>
      <c r="U289">
        <v>1243433</v>
      </c>
    </row>
    <row r="290" spans="2:21" x14ac:dyDescent="0.25">
      <c r="B290" s="1">
        <v>2198073</v>
      </c>
      <c r="C290">
        <v>1038502</v>
      </c>
      <c r="D290">
        <v>1520114</v>
      </c>
      <c r="E290">
        <v>1253650</v>
      </c>
      <c r="F290">
        <v>1277160</v>
      </c>
      <c r="G290">
        <v>1377242</v>
      </c>
      <c r="H290">
        <v>1349952</v>
      </c>
      <c r="I290">
        <v>1329576</v>
      </c>
      <c r="J290">
        <v>1356485</v>
      </c>
      <c r="K290">
        <v>1272935</v>
      </c>
      <c r="L290">
        <v>1423096</v>
      </c>
      <c r="M290">
        <v>1378414</v>
      </c>
      <c r="N290">
        <v>1425891</v>
      </c>
      <c r="O290">
        <v>1452956</v>
      </c>
      <c r="P290">
        <v>1440659</v>
      </c>
      <c r="Q290">
        <v>1426521</v>
      </c>
      <c r="R290">
        <v>1397873</v>
      </c>
      <c r="S290">
        <v>1287102</v>
      </c>
      <c r="T290">
        <v>1058506</v>
      </c>
      <c r="U290">
        <v>1317901</v>
      </c>
    </row>
    <row r="291" spans="2:21" x14ac:dyDescent="0.25">
      <c r="B291" s="1">
        <v>2036482</v>
      </c>
      <c r="C291">
        <v>1002878</v>
      </c>
      <c r="D291">
        <v>1439757</v>
      </c>
      <c r="E291">
        <v>1206545</v>
      </c>
      <c r="F291">
        <v>1220270</v>
      </c>
      <c r="G291">
        <v>1337615</v>
      </c>
      <c r="H291">
        <v>1285178</v>
      </c>
      <c r="I291">
        <v>1276767</v>
      </c>
      <c r="J291">
        <v>1296392</v>
      </c>
      <c r="K291">
        <v>1207131</v>
      </c>
      <c r="L291">
        <v>1407959</v>
      </c>
      <c r="M291">
        <v>1292998</v>
      </c>
      <c r="N291">
        <v>1298133</v>
      </c>
      <c r="O291">
        <v>1400350</v>
      </c>
      <c r="P291">
        <v>1387574</v>
      </c>
      <c r="Q291">
        <v>1327291</v>
      </c>
      <c r="R291">
        <v>1352321</v>
      </c>
      <c r="S291">
        <v>1001986</v>
      </c>
      <c r="T291">
        <v>1030063</v>
      </c>
      <c r="U291">
        <v>1208712</v>
      </c>
    </row>
    <row r="292" spans="2:21" x14ac:dyDescent="0.25">
      <c r="B292" s="1">
        <v>2127586</v>
      </c>
      <c r="C292">
        <v>1081045</v>
      </c>
      <c r="D292">
        <v>1499605</v>
      </c>
      <c r="E292">
        <v>1283641</v>
      </c>
      <c r="F292">
        <v>1289298</v>
      </c>
      <c r="G292">
        <v>1386830</v>
      </c>
      <c r="H292">
        <v>1354354</v>
      </c>
      <c r="I292">
        <v>1360233</v>
      </c>
      <c r="J292">
        <v>1336997</v>
      </c>
      <c r="K292">
        <v>1261297</v>
      </c>
      <c r="L292">
        <v>1401422</v>
      </c>
      <c r="M292">
        <v>1338039</v>
      </c>
      <c r="N292">
        <v>1398844</v>
      </c>
      <c r="O292">
        <v>1446911</v>
      </c>
      <c r="P292">
        <v>1417589</v>
      </c>
      <c r="Q292">
        <v>1424297</v>
      </c>
      <c r="R292">
        <v>1426391</v>
      </c>
      <c r="S292">
        <v>1280144</v>
      </c>
      <c r="T292">
        <v>1080104</v>
      </c>
      <c r="U292">
        <v>1275679</v>
      </c>
    </row>
    <row r="293" spans="2:21" x14ac:dyDescent="0.25">
      <c r="B293" s="1">
        <v>2064520</v>
      </c>
      <c r="C293">
        <v>1021998</v>
      </c>
      <c r="D293">
        <v>1452518</v>
      </c>
      <c r="E293">
        <v>1229202</v>
      </c>
      <c r="F293">
        <v>1269046</v>
      </c>
      <c r="G293">
        <v>1370214</v>
      </c>
      <c r="H293">
        <v>1349110</v>
      </c>
      <c r="I293">
        <v>1307286</v>
      </c>
      <c r="J293">
        <v>1326639</v>
      </c>
      <c r="K293">
        <v>1252846</v>
      </c>
      <c r="L293">
        <v>1425862</v>
      </c>
      <c r="M293">
        <v>1336967</v>
      </c>
      <c r="N293">
        <v>1344873</v>
      </c>
      <c r="O293">
        <v>1477994</v>
      </c>
      <c r="P293">
        <v>1473655</v>
      </c>
      <c r="Q293">
        <v>1339998</v>
      </c>
      <c r="R293">
        <v>1347061</v>
      </c>
      <c r="S293">
        <v>1000370</v>
      </c>
      <c r="T293">
        <v>1039319</v>
      </c>
      <c r="U293">
        <v>1219702</v>
      </c>
    </row>
    <row r="294" spans="2:21" x14ac:dyDescent="0.25">
      <c r="B294" s="1">
        <v>2096880</v>
      </c>
      <c r="C294">
        <v>962206</v>
      </c>
      <c r="D294">
        <v>1461259</v>
      </c>
      <c r="E294">
        <v>1209726</v>
      </c>
      <c r="F294">
        <v>1220264</v>
      </c>
      <c r="G294">
        <v>1331878</v>
      </c>
      <c r="H294">
        <v>1321765</v>
      </c>
      <c r="I294">
        <v>1307963</v>
      </c>
      <c r="J294">
        <v>1287066</v>
      </c>
      <c r="K294">
        <v>1204854</v>
      </c>
      <c r="L294">
        <v>1368413</v>
      </c>
      <c r="M294">
        <v>1299479</v>
      </c>
      <c r="N294">
        <v>1270121</v>
      </c>
      <c r="O294">
        <v>1417896</v>
      </c>
      <c r="P294">
        <v>1421983</v>
      </c>
      <c r="Q294">
        <v>1349521</v>
      </c>
      <c r="R294">
        <v>1313670</v>
      </c>
      <c r="S294">
        <v>981766</v>
      </c>
      <c r="T294">
        <v>1000849</v>
      </c>
      <c r="U294">
        <v>1237323</v>
      </c>
    </row>
    <row r="295" spans="2:21" x14ac:dyDescent="0.25">
      <c r="B295" s="1">
        <v>2158764</v>
      </c>
      <c r="C295">
        <v>1007572</v>
      </c>
      <c r="D295">
        <v>1486250</v>
      </c>
      <c r="E295">
        <v>1222613</v>
      </c>
      <c r="F295">
        <v>1258537</v>
      </c>
      <c r="G295">
        <v>1359141</v>
      </c>
      <c r="H295">
        <v>1336438</v>
      </c>
      <c r="I295">
        <v>1346723</v>
      </c>
      <c r="J295">
        <v>1362422</v>
      </c>
      <c r="K295">
        <v>1297428</v>
      </c>
      <c r="L295">
        <v>1376803</v>
      </c>
      <c r="M295">
        <v>1346319</v>
      </c>
      <c r="N295">
        <v>1322067</v>
      </c>
      <c r="O295">
        <v>1497189</v>
      </c>
      <c r="P295">
        <v>1457078</v>
      </c>
      <c r="Q295">
        <v>1386690</v>
      </c>
      <c r="R295">
        <v>1412399</v>
      </c>
      <c r="S295">
        <v>1123982</v>
      </c>
      <c r="T295">
        <v>1023516</v>
      </c>
      <c r="U295">
        <v>1295720</v>
      </c>
    </row>
    <row r="296" spans="2:21" x14ac:dyDescent="0.25">
      <c r="B296" s="1">
        <v>2154785</v>
      </c>
      <c r="C296">
        <v>1057757</v>
      </c>
      <c r="D296">
        <v>1508246</v>
      </c>
      <c r="E296">
        <v>1266650</v>
      </c>
      <c r="F296">
        <v>1283306</v>
      </c>
      <c r="G296">
        <v>1382872</v>
      </c>
      <c r="H296">
        <v>1372747</v>
      </c>
      <c r="I296">
        <v>1371518</v>
      </c>
      <c r="J296">
        <v>1332826</v>
      </c>
      <c r="K296">
        <v>1255275</v>
      </c>
      <c r="L296">
        <v>1365057</v>
      </c>
      <c r="M296">
        <v>1324577</v>
      </c>
      <c r="N296">
        <v>1343196</v>
      </c>
      <c r="O296">
        <v>1438863</v>
      </c>
      <c r="P296">
        <v>1418789</v>
      </c>
      <c r="Q296">
        <v>1385725</v>
      </c>
      <c r="R296">
        <v>1328595</v>
      </c>
      <c r="S296">
        <v>1209398</v>
      </c>
      <c r="T296">
        <v>1059840</v>
      </c>
      <c r="U296">
        <v>1333828</v>
      </c>
    </row>
    <row r="297" spans="2:21" x14ac:dyDescent="0.25">
      <c r="B297" s="1">
        <v>2233772</v>
      </c>
      <c r="C297">
        <v>1009472</v>
      </c>
      <c r="D297">
        <v>1527419</v>
      </c>
      <c r="E297">
        <v>1265546</v>
      </c>
      <c r="F297">
        <v>1296804</v>
      </c>
      <c r="G297">
        <v>1407443</v>
      </c>
      <c r="H297">
        <v>1379928</v>
      </c>
      <c r="I297">
        <v>1407698</v>
      </c>
      <c r="J297">
        <v>1403165</v>
      </c>
      <c r="K297">
        <v>1329451</v>
      </c>
      <c r="L297">
        <v>1357840</v>
      </c>
      <c r="M297">
        <v>1371168</v>
      </c>
      <c r="N297">
        <v>1424475</v>
      </c>
      <c r="O297">
        <v>1406220</v>
      </c>
      <c r="P297">
        <v>1378932</v>
      </c>
      <c r="Q297">
        <v>1412647</v>
      </c>
      <c r="R297">
        <v>1398738</v>
      </c>
      <c r="S297">
        <v>1263964</v>
      </c>
      <c r="T297">
        <v>1035608</v>
      </c>
      <c r="U297">
        <v>1326786</v>
      </c>
    </row>
    <row r="298" spans="2:21" x14ac:dyDescent="0.25">
      <c r="B298" s="1">
        <v>2243482</v>
      </c>
      <c r="C298">
        <v>1127560</v>
      </c>
      <c r="D298">
        <v>1543990</v>
      </c>
      <c r="E298">
        <v>1346170</v>
      </c>
      <c r="F298">
        <v>1351195</v>
      </c>
      <c r="G298">
        <v>1451243</v>
      </c>
      <c r="H298">
        <v>1464877</v>
      </c>
      <c r="I298">
        <v>1414970</v>
      </c>
      <c r="J298">
        <v>1441907</v>
      </c>
      <c r="K298">
        <v>1393806</v>
      </c>
      <c r="L298">
        <v>1431044</v>
      </c>
      <c r="M298">
        <v>1444064</v>
      </c>
      <c r="N298">
        <v>1426132</v>
      </c>
      <c r="O298">
        <v>1406529</v>
      </c>
      <c r="P298">
        <v>1390799</v>
      </c>
      <c r="Q298">
        <v>1478884</v>
      </c>
      <c r="R298">
        <v>1487124</v>
      </c>
      <c r="S298">
        <v>1125012</v>
      </c>
      <c r="T298">
        <v>1109501</v>
      </c>
      <c r="U298">
        <v>1342909</v>
      </c>
    </row>
    <row r="299" spans="2:21" x14ac:dyDescent="0.25">
      <c r="B299" s="1">
        <v>2167855.9999998002</v>
      </c>
      <c r="C299">
        <v>1014869</v>
      </c>
      <c r="D299">
        <v>1504811</v>
      </c>
      <c r="E299">
        <v>1220800</v>
      </c>
      <c r="F299">
        <v>1271809</v>
      </c>
      <c r="G299">
        <v>1359298</v>
      </c>
      <c r="H299">
        <v>1338522</v>
      </c>
      <c r="I299">
        <v>1370537</v>
      </c>
      <c r="J299">
        <v>1378637</v>
      </c>
      <c r="K299">
        <v>1276328</v>
      </c>
      <c r="L299">
        <v>1417982</v>
      </c>
      <c r="M299">
        <v>1315870</v>
      </c>
      <c r="N299">
        <v>1399428</v>
      </c>
      <c r="O299">
        <v>1412248</v>
      </c>
      <c r="P299">
        <v>1373059</v>
      </c>
      <c r="Q299">
        <v>1392110</v>
      </c>
      <c r="R299">
        <v>1353094</v>
      </c>
      <c r="S299">
        <v>1011056</v>
      </c>
      <c r="T299">
        <v>1042161</v>
      </c>
      <c r="U299">
        <v>1286357</v>
      </c>
    </row>
    <row r="300" spans="2:21" x14ac:dyDescent="0.25">
      <c r="B300" s="1">
        <v>2186457</v>
      </c>
      <c r="C300">
        <v>1047228</v>
      </c>
      <c r="D300">
        <v>1505854</v>
      </c>
      <c r="E300">
        <v>1287779</v>
      </c>
      <c r="F300">
        <v>1295008</v>
      </c>
      <c r="G300">
        <v>1367780</v>
      </c>
      <c r="H300">
        <v>1324739</v>
      </c>
      <c r="I300">
        <v>1333551</v>
      </c>
      <c r="J300">
        <v>1327508</v>
      </c>
      <c r="K300">
        <v>1308897</v>
      </c>
      <c r="L300">
        <v>1396988</v>
      </c>
      <c r="M300">
        <v>1308511</v>
      </c>
      <c r="N300">
        <v>1369698</v>
      </c>
      <c r="O300">
        <v>1456930</v>
      </c>
      <c r="P300">
        <v>1449946</v>
      </c>
      <c r="Q300">
        <v>1381408</v>
      </c>
      <c r="R300">
        <v>1368387</v>
      </c>
      <c r="S300">
        <v>1062716</v>
      </c>
      <c r="T300">
        <v>1057121</v>
      </c>
      <c r="U300">
        <v>1327817</v>
      </c>
    </row>
    <row r="301" spans="2:21" x14ac:dyDescent="0.25">
      <c r="B301" s="1">
        <v>2148244</v>
      </c>
      <c r="C301">
        <v>988599</v>
      </c>
      <c r="D301">
        <v>1490347</v>
      </c>
      <c r="E301">
        <v>1249636</v>
      </c>
      <c r="F301">
        <v>1278675</v>
      </c>
      <c r="G301">
        <v>1386392</v>
      </c>
      <c r="H301">
        <v>1361917</v>
      </c>
      <c r="I301">
        <v>1356547</v>
      </c>
      <c r="J301">
        <v>1338990</v>
      </c>
      <c r="K301">
        <v>1282358</v>
      </c>
      <c r="L301">
        <v>1391120</v>
      </c>
      <c r="M301">
        <v>1307283</v>
      </c>
      <c r="N301">
        <v>1353944</v>
      </c>
      <c r="O301">
        <v>1430420</v>
      </c>
      <c r="P301">
        <v>1402879</v>
      </c>
      <c r="Q301">
        <v>1360263</v>
      </c>
      <c r="R301">
        <v>1373479</v>
      </c>
      <c r="S301">
        <v>1229419</v>
      </c>
      <c r="T301">
        <v>1035399</v>
      </c>
      <c r="U301">
        <v>1269541</v>
      </c>
    </row>
    <row r="302" spans="2:21" x14ac:dyDescent="0.25">
      <c r="B302" s="1">
        <v>1952233</v>
      </c>
      <c r="C302">
        <v>998428</v>
      </c>
      <c r="D302">
        <v>1446507</v>
      </c>
      <c r="E302">
        <v>1205672</v>
      </c>
      <c r="F302">
        <v>1219545</v>
      </c>
      <c r="G302">
        <v>1313985</v>
      </c>
      <c r="H302">
        <v>1319959</v>
      </c>
      <c r="I302">
        <v>1282461</v>
      </c>
      <c r="J302">
        <v>1289650</v>
      </c>
      <c r="K302">
        <v>1214936</v>
      </c>
      <c r="L302">
        <v>1387187</v>
      </c>
      <c r="M302">
        <v>1280082</v>
      </c>
      <c r="N302">
        <v>1266506</v>
      </c>
      <c r="O302">
        <v>1404778</v>
      </c>
      <c r="P302">
        <v>1372225</v>
      </c>
      <c r="Q302">
        <v>1332720</v>
      </c>
      <c r="R302">
        <v>1303691</v>
      </c>
      <c r="S302">
        <v>993520</v>
      </c>
      <c r="T302">
        <v>1016477</v>
      </c>
      <c r="U302">
        <v>1186762</v>
      </c>
    </row>
    <row r="303" spans="2:21" x14ac:dyDescent="0.25">
      <c r="B303" s="1">
        <v>2249586</v>
      </c>
      <c r="C303">
        <v>1019625</v>
      </c>
      <c r="D303">
        <v>1545441</v>
      </c>
      <c r="E303">
        <v>1252047</v>
      </c>
      <c r="F303">
        <v>1309374</v>
      </c>
      <c r="G303">
        <v>1400920</v>
      </c>
      <c r="H303">
        <v>1365141</v>
      </c>
      <c r="I303">
        <v>1393887</v>
      </c>
      <c r="J303">
        <v>1393944</v>
      </c>
      <c r="K303">
        <v>1326987</v>
      </c>
      <c r="L303">
        <v>1414245</v>
      </c>
      <c r="M303">
        <v>1387399</v>
      </c>
      <c r="N303">
        <v>1360661</v>
      </c>
      <c r="O303">
        <v>1402485</v>
      </c>
      <c r="P303">
        <v>1396399</v>
      </c>
      <c r="Q303">
        <v>1439804</v>
      </c>
      <c r="R303">
        <v>1446590</v>
      </c>
      <c r="S303">
        <v>1392985</v>
      </c>
      <c r="T303">
        <v>1069702</v>
      </c>
      <c r="U303">
        <v>1298712</v>
      </c>
    </row>
    <row r="304" spans="2:21" x14ac:dyDescent="0.25">
      <c r="B304" s="1">
        <v>2308030</v>
      </c>
      <c r="C304">
        <v>1042895</v>
      </c>
      <c r="D304">
        <v>1536275</v>
      </c>
      <c r="E304">
        <v>1281206</v>
      </c>
      <c r="F304">
        <v>1293022</v>
      </c>
      <c r="G304">
        <v>1384124</v>
      </c>
      <c r="H304">
        <v>1370700</v>
      </c>
      <c r="I304">
        <v>1371523</v>
      </c>
      <c r="J304">
        <v>1381513</v>
      </c>
      <c r="K304">
        <v>1402107</v>
      </c>
      <c r="L304">
        <v>1384850</v>
      </c>
      <c r="M304">
        <v>1439853</v>
      </c>
      <c r="N304">
        <v>1408146</v>
      </c>
      <c r="O304">
        <v>1490327</v>
      </c>
      <c r="P304">
        <v>1504636</v>
      </c>
      <c r="Q304">
        <v>1460452</v>
      </c>
      <c r="R304">
        <v>1450520</v>
      </c>
      <c r="S304">
        <v>1069182</v>
      </c>
      <c r="T304">
        <v>1058958</v>
      </c>
      <c r="U304">
        <v>1338502</v>
      </c>
    </row>
    <row r="305" spans="2:21" x14ac:dyDescent="0.25">
      <c r="B305" s="1">
        <v>2116613</v>
      </c>
      <c r="C305">
        <v>967854</v>
      </c>
      <c r="D305">
        <v>1472459</v>
      </c>
      <c r="E305">
        <v>1231091</v>
      </c>
      <c r="F305">
        <v>1271909</v>
      </c>
      <c r="G305">
        <v>1358550</v>
      </c>
      <c r="H305">
        <v>1373713</v>
      </c>
      <c r="I305">
        <v>1304506</v>
      </c>
      <c r="J305">
        <v>1355512</v>
      </c>
      <c r="K305">
        <v>1245413</v>
      </c>
      <c r="L305">
        <v>1376800</v>
      </c>
      <c r="M305">
        <v>1343485</v>
      </c>
      <c r="N305">
        <v>1352030</v>
      </c>
      <c r="O305">
        <v>1396533</v>
      </c>
      <c r="P305">
        <v>1392450</v>
      </c>
      <c r="Q305">
        <v>1358178</v>
      </c>
      <c r="R305">
        <v>1374585</v>
      </c>
      <c r="S305">
        <v>974954</v>
      </c>
      <c r="T305">
        <v>1024907</v>
      </c>
      <c r="U305">
        <v>1291280</v>
      </c>
    </row>
    <row r="306" spans="2:21" x14ac:dyDescent="0.25">
      <c r="B306" s="1">
        <v>2172314</v>
      </c>
      <c r="C306">
        <v>1067889</v>
      </c>
      <c r="D306">
        <v>1565811</v>
      </c>
      <c r="E306">
        <v>1317194</v>
      </c>
      <c r="F306">
        <v>1319137</v>
      </c>
      <c r="G306">
        <v>1403303</v>
      </c>
      <c r="H306">
        <v>1389158</v>
      </c>
      <c r="I306">
        <v>1418824</v>
      </c>
      <c r="J306">
        <v>1412503</v>
      </c>
      <c r="K306">
        <v>1362016</v>
      </c>
      <c r="L306">
        <v>1429769</v>
      </c>
      <c r="M306">
        <v>1376851</v>
      </c>
      <c r="N306">
        <v>1315326</v>
      </c>
      <c r="O306">
        <v>1458117</v>
      </c>
      <c r="P306">
        <v>1437270</v>
      </c>
      <c r="Q306">
        <v>1421190</v>
      </c>
      <c r="R306">
        <v>1430891</v>
      </c>
      <c r="S306">
        <v>1075286</v>
      </c>
      <c r="T306">
        <v>1085836</v>
      </c>
      <c r="U306">
        <v>1299477</v>
      </c>
    </row>
    <row r="307" spans="2:21" x14ac:dyDescent="0.25">
      <c r="B307" s="1">
        <v>2071755.9999998</v>
      </c>
      <c r="C307">
        <v>1012817</v>
      </c>
      <c r="D307">
        <v>1480708</v>
      </c>
      <c r="E307">
        <v>1225481</v>
      </c>
      <c r="F307">
        <v>1234387</v>
      </c>
      <c r="G307">
        <v>1283078</v>
      </c>
      <c r="H307">
        <v>1264572</v>
      </c>
      <c r="I307">
        <v>1293195</v>
      </c>
      <c r="J307">
        <v>1284858</v>
      </c>
      <c r="K307">
        <v>1262583</v>
      </c>
      <c r="L307">
        <v>1364271</v>
      </c>
      <c r="M307">
        <v>1289376</v>
      </c>
      <c r="N307">
        <v>1355929</v>
      </c>
      <c r="O307">
        <v>1422863</v>
      </c>
      <c r="P307">
        <v>1387664</v>
      </c>
      <c r="Q307">
        <v>1304028</v>
      </c>
      <c r="R307">
        <v>1322375</v>
      </c>
      <c r="S307">
        <v>993968</v>
      </c>
      <c r="T307">
        <v>1007059</v>
      </c>
      <c r="U307">
        <v>1251367</v>
      </c>
    </row>
    <row r="308" spans="2:21" x14ac:dyDescent="0.25">
      <c r="B308" s="1">
        <v>2270954</v>
      </c>
      <c r="C308">
        <v>1106097</v>
      </c>
      <c r="D308">
        <v>1572816</v>
      </c>
      <c r="E308">
        <v>1308419</v>
      </c>
      <c r="F308">
        <v>1351111</v>
      </c>
      <c r="G308">
        <v>1427604</v>
      </c>
      <c r="H308">
        <v>1407799</v>
      </c>
      <c r="I308">
        <v>1470218</v>
      </c>
      <c r="J308">
        <v>1470031</v>
      </c>
      <c r="K308">
        <v>1425751</v>
      </c>
      <c r="L308">
        <v>1420356</v>
      </c>
      <c r="M308">
        <v>1444320</v>
      </c>
      <c r="N308">
        <v>1385339</v>
      </c>
      <c r="O308">
        <v>1396204</v>
      </c>
      <c r="P308">
        <v>1401444</v>
      </c>
      <c r="Q308">
        <v>1511341</v>
      </c>
      <c r="R308">
        <v>1534388</v>
      </c>
      <c r="S308">
        <v>1422447</v>
      </c>
      <c r="T308">
        <v>1104405</v>
      </c>
      <c r="U308">
        <v>1312427</v>
      </c>
    </row>
    <row r="309" spans="2:21" x14ac:dyDescent="0.25">
      <c r="B309" s="1">
        <v>2109600.9999998002</v>
      </c>
      <c r="C309">
        <v>932932</v>
      </c>
      <c r="D309">
        <v>1457147</v>
      </c>
      <c r="E309">
        <v>1171928</v>
      </c>
      <c r="F309">
        <v>1232484</v>
      </c>
      <c r="G309">
        <v>1347978</v>
      </c>
      <c r="H309">
        <v>1319484</v>
      </c>
      <c r="I309">
        <v>1331738</v>
      </c>
      <c r="J309">
        <v>1309825</v>
      </c>
      <c r="K309">
        <v>1226558</v>
      </c>
      <c r="L309">
        <v>1387488</v>
      </c>
      <c r="M309">
        <v>1300254</v>
      </c>
      <c r="N309">
        <v>1230670</v>
      </c>
      <c r="O309">
        <v>1421383</v>
      </c>
      <c r="P309">
        <v>1439754</v>
      </c>
      <c r="Q309">
        <v>1363298</v>
      </c>
      <c r="R309">
        <v>1402465</v>
      </c>
      <c r="S309">
        <v>960305</v>
      </c>
      <c r="T309">
        <v>981559</v>
      </c>
      <c r="U309">
        <v>1215846</v>
      </c>
    </row>
    <row r="310" spans="2:21" x14ac:dyDescent="0.25">
      <c r="B310" s="1">
        <v>2189195</v>
      </c>
      <c r="C310">
        <v>1024863</v>
      </c>
      <c r="D310">
        <v>1492022</v>
      </c>
      <c r="E310">
        <v>1242682</v>
      </c>
      <c r="F310">
        <v>1274504</v>
      </c>
      <c r="G310">
        <v>1361893</v>
      </c>
      <c r="H310">
        <v>1339880</v>
      </c>
      <c r="I310">
        <v>1330647</v>
      </c>
      <c r="J310">
        <v>1336031</v>
      </c>
      <c r="K310">
        <v>1288569</v>
      </c>
      <c r="L310">
        <v>1372621</v>
      </c>
      <c r="M310">
        <v>1360042</v>
      </c>
      <c r="N310">
        <v>1369132</v>
      </c>
      <c r="O310">
        <v>1396616</v>
      </c>
      <c r="P310">
        <v>1382842</v>
      </c>
      <c r="Q310">
        <v>1410403</v>
      </c>
      <c r="R310">
        <v>1375825</v>
      </c>
      <c r="S310">
        <v>1029208</v>
      </c>
      <c r="T310">
        <v>1050111</v>
      </c>
      <c r="U310">
        <v>1248378</v>
      </c>
    </row>
    <row r="311" spans="2:21" x14ac:dyDescent="0.25">
      <c r="B311" s="1">
        <v>2247213.9999998002</v>
      </c>
      <c r="C311">
        <v>1036856</v>
      </c>
      <c r="D311">
        <v>1537688</v>
      </c>
      <c r="E311">
        <v>1306152</v>
      </c>
      <c r="F311">
        <v>1312448</v>
      </c>
      <c r="G311">
        <v>1406037</v>
      </c>
      <c r="H311">
        <v>1382642</v>
      </c>
      <c r="I311">
        <v>1405089</v>
      </c>
      <c r="J311">
        <v>1417292</v>
      </c>
      <c r="K311">
        <v>1335268</v>
      </c>
      <c r="L311">
        <v>1428492</v>
      </c>
      <c r="M311">
        <v>1402532</v>
      </c>
      <c r="N311">
        <v>1365622</v>
      </c>
      <c r="O311">
        <v>1454450</v>
      </c>
      <c r="P311">
        <v>1459769</v>
      </c>
      <c r="Q311">
        <v>1460993</v>
      </c>
      <c r="R311">
        <v>1437337</v>
      </c>
      <c r="S311">
        <v>1336806</v>
      </c>
      <c r="T311">
        <v>1055162</v>
      </c>
      <c r="U311">
        <v>1353762</v>
      </c>
    </row>
    <row r="312" spans="2:21" x14ac:dyDescent="0.25">
      <c r="B312" s="1">
        <v>2159720</v>
      </c>
      <c r="C312">
        <v>1085992</v>
      </c>
      <c r="D312">
        <v>1517318</v>
      </c>
      <c r="E312">
        <v>1307787</v>
      </c>
      <c r="F312">
        <v>1312373</v>
      </c>
      <c r="G312">
        <v>1419446</v>
      </c>
      <c r="H312">
        <v>1404112</v>
      </c>
      <c r="I312">
        <v>1397305</v>
      </c>
      <c r="J312">
        <v>1395251</v>
      </c>
      <c r="K312">
        <v>1360648</v>
      </c>
      <c r="L312">
        <v>1379908</v>
      </c>
      <c r="M312">
        <v>1402934</v>
      </c>
      <c r="N312">
        <v>1409706</v>
      </c>
      <c r="O312">
        <v>1422852</v>
      </c>
      <c r="P312">
        <v>1400978</v>
      </c>
      <c r="Q312">
        <v>1440903</v>
      </c>
      <c r="R312">
        <v>1421812</v>
      </c>
      <c r="S312">
        <v>1084421</v>
      </c>
      <c r="T312">
        <v>1102146</v>
      </c>
      <c r="U312">
        <v>1332288</v>
      </c>
    </row>
    <row r="313" spans="2:21" x14ac:dyDescent="0.25">
      <c r="B313" s="1">
        <v>2180305</v>
      </c>
      <c r="C313">
        <v>1027029</v>
      </c>
      <c r="D313">
        <v>1507619</v>
      </c>
      <c r="E313">
        <v>1247166</v>
      </c>
      <c r="F313">
        <v>1273430</v>
      </c>
      <c r="G313">
        <v>1365786</v>
      </c>
      <c r="H313">
        <v>1348968</v>
      </c>
      <c r="I313">
        <v>1308641</v>
      </c>
      <c r="J313">
        <v>1337300</v>
      </c>
      <c r="K313">
        <v>1287339</v>
      </c>
      <c r="L313">
        <v>1434834</v>
      </c>
      <c r="M313">
        <v>1357114</v>
      </c>
      <c r="N313">
        <v>1329375</v>
      </c>
      <c r="O313">
        <v>1441707</v>
      </c>
      <c r="P313">
        <v>1442205</v>
      </c>
      <c r="Q313">
        <v>1421077</v>
      </c>
      <c r="R313">
        <v>1380782</v>
      </c>
      <c r="S313">
        <v>1024854</v>
      </c>
      <c r="T313">
        <v>1027091</v>
      </c>
      <c r="U313">
        <v>1295023</v>
      </c>
    </row>
    <row r="314" spans="2:21" x14ac:dyDescent="0.25">
      <c r="B314" s="1">
        <v>2266353</v>
      </c>
      <c r="C314">
        <v>1007475</v>
      </c>
      <c r="D314">
        <v>1509448</v>
      </c>
      <c r="E314">
        <v>1242336</v>
      </c>
      <c r="F314">
        <v>1252073</v>
      </c>
      <c r="G314">
        <v>1373220</v>
      </c>
      <c r="H314">
        <v>1384125</v>
      </c>
      <c r="I314">
        <v>1376038</v>
      </c>
      <c r="J314">
        <v>1387791</v>
      </c>
      <c r="K314">
        <v>1304746</v>
      </c>
      <c r="L314">
        <v>1408193</v>
      </c>
      <c r="M314">
        <v>1389708</v>
      </c>
      <c r="N314">
        <v>1333600</v>
      </c>
      <c r="O314">
        <v>1398239</v>
      </c>
      <c r="P314">
        <v>1414490</v>
      </c>
      <c r="Q314">
        <v>1426199</v>
      </c>
      <c r="R314">
        <v>1418254</v>
      </c>
      <c r="S314">
        <v>1160286</v>
      </c>
      <c r="T314">
        <v>1050450</v>
      </c>
      <c r="U314">
        <v>1318948</v>
      </c>
    </row>
    <row r="315" spans="2:21" x14ac:dyDescent="0.25">
      <c r="B315" s="1">
        <v>2174820</v>
      </c>
      <c r="C315">
        <v>970558</v>
      </c>
      <c r="D315">
        <v>1494829</v>
      </c>
      <c r="E315">
        <v>1212531</v>
      </c>
      <c r="F315">
        <v>1233263</v>
      </c>
      <c r="G315">
        <v>1369359</v>
      </c>
      <c r="H315">
        <v>1382639</v>
      </c>
      <c r="I315">
        <v>1345194</v>
      </c>
      <c r="J315">
        <v>1311202</v>
      </c>
      <c r="K315">
        <v>1294701</v>
      </c>
      <c r="L315">
        <v>1420261</v>
      </c>
      <c r="M315">
        <v>1344487</v>
      </c>
      <c r="N315">
        <v>1368906</v>
      </c>
      <c r="O315">
        <v>1458988</v>
      </c>
      <c r="P315">
        <v>1473950</v>
      </c>
      <c r="Q315">
        <v>1429799</v>
      </c>
      <c r="R315">
        <v>1400400</v>
      </c>
      <c r="S315">
        <v>987721</v>
      </c>
      <c r="T315">
        <v>1012477</v>
      </c>
      <c r="U315">
        <v>1282711</v>
      </c>
    </row>
    <row r="316" spans="2:21" x14ac:dyDescent="0.25">
      <c r="B316" s="1">
        <v>2216377</v>
      </c>
      <c r="C316">
        <v>1015901</v>
      </c>
      <c r="D316">
        <v>1475572</v>
      </c>
      <c r="E316">
        <v>1255369</v>
      </c>
      <c r="F316">
        <v>1260441</v>
      </c>
      <c r="G316">
        <v>1358651</v>
      </c>
      <c r="H316">
        <v>1363258</v>
      </c>
      <c r="I316">
        <v>1382150</v>
      </c>
      <c r="J316">
        <v>1383929</v>
      </c>
      <c r="K316">
        <v>1336961</v>
      </c>
      <c r="L316">
        <v>1411544</v>
      </c>
      <c r="M316">
        <v>1361304</v>
      </c>
      <c r="N316">
        <v>1360617</v>
      </c>
      <c r="O316">
        <v>1388759</v>
      </c>
      <c r="P316">
        <v>1422463</v>
      </c>
      <c r="Q316">
        <v>1447995</v>
      </c>
      <c r="R316">
        <v>1458224</v>
      </c>
      <c r="S316">
        <v>1022902</v>
      </c>
      <c r="T316">
        <v>1063898</v>
      </c>
      <c r="U316">
        <v>1308922</v>
      </c>
    </row>
    <row r="317" spans="2:21" x14ac:dyDescent="0.25">
      <c r="B317" s="1">
        <v>2113211</v>
      </c>
      <c r="C317">
        <v>1014797</v>
      </c>
      <c r="D317">
        <v>1485239</v>
      </c>
      <c r="E317">
        <v>1252584</v>
      </c>
      <c r="F317">
        <v>1263619</v>
      </c>
      <c r="G317">
        <v>1346922</v>
      </c>
      <c r="H317">
        <v>1369797</v>
      </c>
      <c r="I317">
        <v>1359461</v>
      </c>
      <c r="J317">
        <v>1338362</v>
      </c>
      <c r="K317">
        <v>1300176</v>
      </c>
      <c r="L317">
        <v>1404402</v>
      </c>
      <c r="M317">
        <v>1316901</v>
      </c>
      <c r="N317">
        <v>1331973</v>
      </c>
      <c r="O317">
        <v>1351553</v>
      </c>
      <c r="P317">
        <v>1373438</v>
      </c>
      <c r="Q317">
        <v>1416089</v>
      </c>
      <c r="R317">
        <v>1419465</v>
      </c>
      <c r="S317">
        <v>1024765</v>
      </c>
      <c r="T317">
        <v>1030744</v>
      </c>
      <c r="U317">
        <v>1298956</v>
      </c>
    </row>
    <row r="318" spans="2:21" x14ac:dyDescent="0.25">
      <c r="B318" s="1">
        <v>2135121</v>
      </c>
      <c r="C318">
        <v>1006156</v>
      </c>
      <c r="D318">
        <v>1459222</v>
      </c>
      <c r="E318">
        <v>1227187</v>
      </c>
      <c r="F318">
        <v>1238198</v>
      </c>
      <c r="G318">
        <v>1292977</v>
      </c>
      <c r="H318">
        <v>1327711</v>
      </c>
      <c r="I318">
        <v>1306226</v>
      </c>
      <c r="J318">
        <v>1305820</v>
      </c>
      <c r="K318">
        <v>1267593</v>
      </c>
      <c r="L318">
        <v>1304587</v>
      </c>
      <c r="M318">
        <v>1297868</v>
      </c>
      <c r="N318">
        <v>1249453</v>
      </c>
      <c r="O318">
        <v>1422440</v>
      </c>
      <c r="P318">
        <v>1439640</v>
      </c>
      <c r="Q318">
        <v>1321080</v>
      </c>
      <c r="R318">
        <v>1359359</v>
      </c>
      <c r="S318">
        <v>1007657</v>
      </c>
      <c r="T318">
        <v>1020086</v>
      </c>
      <c r="U318">
        <v>1263872</v>
      </c>
    </row>
    <row r="319" spans="2:21" x14ac:dyDescent="0.25">
      <c r="B319" s="1">
        <v>2108585</v>
      </c>
      <c r="C319">
        <v>1005568</v>
      </c>
      <c r="D319">
        <v>1485043</v>
      </c>
      <c r="E319">
        <v>1232910</v>
      </c>
      <c r="F319">
        <v>1261387</v>
      </c>
      <c r="G319">
        <v>1373750</v>
      </c>
      <c r="H319">
        <v>1329662</v>
      </c>
      <c r="I319">
        <v>1368160</v>
      </c>
      <c r="J319">
        <v>1347921</v>
      </c>
      <c r="K319">
        <v>1294473</v>
      </c>
      <c r="L319">
        <v>1342446</v>
      </c>
      <c r="M319">
        <v>1357424</v>
      </c>
      <c r="N319">
        <v>1348658</v>
      </c>
      <c r="O319">
        <v>1364856</v>
      </c>
      <c r="P319">
        <v>1354910</v>
      </c>
      <c r="Q319">
        <v>1365967</v>
      </c>
      <c r="R319">
        <v>1368652</v>
      </c>
      <c r="S319">
        <v>1106941</v>
      </c>
      <c r="T319">
        <v>1016362</v>
      </c>
      <c r="U319">
        <v>1263212</v>
      </c>
    </row>
    <row r="320" spans="2:21" x14ac:dyDescent="0.25">
      <c r="B320" s="1">
        <v>2241466</v>
      </c>
      <c r="C320">
        <v>1032435</v>
      </c>
      <c r="D320">
        <v>1488550</v>
      </c>
      <c r="E320">
        <v>1273373</v>
      </c>
      <c r="F320">
        <v>1297045</v>
      </c>
      <c r="G320">
        <v>1394847</v>
      </c>
      <c r="H320">
        <v>1391392</v>
      </c>
      <c r="I320">
        <v>1373032</v>
      </c>
      <c r="J320">
        <v>1344243</v>
      </c>
      <c r="K320">
        <v>1340555</v>
      </c>
      <c r="L320">
        <v>1394884</v>
      </c>
      <c r="M320">
        <v>1390569</v>
      </c>
      <c r="N320">
        <v>1361259</v>
      </c>
      <c r="O320">
        <v>1437847</v>
      </c>
      <c r="P320">
        <v>1431313</v>
      </c>
      <c r="Q320">
        <v>1396295</v>
      </c>
      <c r="R320">
        <v>1397369</v>
      </c>
      <c r="S320">
        <v>1269946</v>
      </c>
      <c r="T320">
        <v>1063968</v>
      </c>
      <c r="U320">
        <v>1338759</v>
      </c>
    </row>
    <row r="321" spans="2:21" x14ac:dyDescent="0.25">
      <c r="B321" s="1">
        <v>2145917</v>
      </c>
      <c r="C321">
        <v>1090424</v>
      </c>
      <c r="D321">
        <v>1541482</v>
      </c>
      <c r="E321">
        <v>1291807</v>
      </c>
      <c r="F321">
        <v>1312922</v>
      </c>
      <c r="G321">
        <v>1380997</v>
      </c>
      <c r="H321">
        <v>1383107</v>
      </c>
      <c r="I321">
        <v>1389661</v>
      </c>
      <c r="J321">
        <v>1363592</v>
      </c>
      <c r="K321">
        <v>1333475</v>
      </c>
      <c r="L321">
        <v>1412226</v>
      </c>
      <c r="M321">
        <v>1339175</v>
      </c>
      <c r="N321">
        <v>1393522</v>
      </c>
      <c r="O321">
        <v>1494125</v>
      </c>
      <c r="P321">
        <v>1459065</v>
      </c>
      <c r="Q321">
        <v>1405916</v>
      </c>
      <c r="R321">
        <v>1440598</v>
      </c>
      <c r="S321">
        <v>1087949</v>
      </c>
      <c r="T321">
        <v>1086355</v>
      </c>
      <c r="U321">
        <v>1384858</v>
      </c>
    </row>
    <row r="322" spans="2:21" x14ac:dyDescent="0.25">
      <c r="B322" s="1">
        <v>2134556</v>
      </c>
      <c r="C322">
        <v>1022054</v>
      </c>
      <c r="D322">
        <v>1540708</v>
      </c>
      <c r="E322">
        <v>1245651</v>
      </c>
      <c r="F322">
        <v>1300533</v>
      </c>
      <c r="G322">
        <v>1383223</v>
      </c>
      <c r="H322">
        <v>1368899</v>
      </c>
      <c r="I322">
        <v>1363724</v>
      </c>
      <c r="J322">
        <v>1353208</v>
      </c>
      <c r="K322">
        <v>1320339</v>
      </c>
      <c r="L322">
        <v>1472330</v>
      </c>
      <c r="M322">
        <v>1402897</v>
      </c>
      <c r="N322">
        <v>1435178</v>
      </c>
      <c r="O322">
        <v>1477668</v>
      </c>
      <c r="P322">
        <v>1497482</v>
      </c>
      <c r="Q322">
        <v>1409336</v>
      </c>
      <c r="R322">
        <v>1444070</v>
      </c>
      <c r="S322">
        <v>1028244</v>
      </c>
      <c r="T322">
        <v>1027181</v>
      </c>
      <c r="U322">
        <v>1194649</v>
      </c>
    </row>
    <row r="323" spans="2:21" x14ac:dyDescent="0.25">
      <c r="B323" s="1">
        <v>2161409</v>
      </c>
      <c r="C323">
        <v>1077527</v>
      </c>
      <c r="D323">
        <v>1513027</v>
      </c>
      <c r="E323">
        <v>1284512</v>
      </c>
      <c r="F323">
        <v>1300099</v>
      </c>
      <c r="G323">
        <v>1391913</v>
      </c>
      <c r="H323">
        <v>1365136</v>
      </c>
      <c r="I323">
        <v>1372041</v>
      </c>
      <c r="J323">
        <v>1375261</v>
      </c>
      <c r="K323">
        <v>1361223</v>
      </c>
      <c r="L323">
        <v>1473632</v>
      </c>
      <c r="M323">
        <v>1429473</v>
      </c>
      <c r="N323">
        <v>1416367</v>
      </c>
      <c r="O323">
        <v>1472218</v>
      </c>
      <c r="P323">
        <v>1460514</v>
      </c>
      <c r="Q323">
        <v>1449407</v>
      </c>
      <c r="R323">
        <v>1461904</v>
      </c>
      <c r="S323">
        <v>1301754</v>
      </c>
      <c r="T323">
        <v>1122978</v>
      </c>
      <c r="U323">
        <v>1321977</v>
      </c>
    </row>
    <row r="324" spans="2:21" x14ac:dyDescent="0.25">
      <c r="B324" s="1">
        <v>2174190</v>
      </c>
      <c r="C324">
        <v>995256</v>
      </c>
      <c r="D324">
        <v>1483027</v>
      </c>
      <c r="E324">
        <v>1197792</v>
      </c>
      <c r="F324">
        <v>1253087</v>
      </c>
      <c r="G324">
        <v>1353184</v>
      </c>
      <c r="H324">
        <v>1350145</v>
      </c>
      <c r="I324">
        <v>1343782</v>
      </c>
      <c r="J324">
        <v>1339283</v>
      </c>
      <c r="K324">
        <v>1308043</v>
      </c>
      <c r="L324">
        <v>1356946</v>
      </c>
      <c r="M324">
        <v>1355920</v>
      </c>
      <c r="N324">
        <v>1282058</v>
      </c>
      <c r="O324">
        <v>1373426</v>
      </c>
      <c r="P324">
        <v>1384111</v>
      </c>
      <c r="Q324">
        <v>1359426</v>
      </c>
      <c r="R324">
        <v>1363039</v>
      </c>
      <c r="S324">
        <v>989026</v>
      </c>
      <c r="T324">
        <v>1020999</v>
      </c>
      <c r="U324">
        <v>1270431</v>
      </c>
    </row>
    <row r="325" spans="2:21" x14ac:dyDescent="0.25">
      <c r="B325" s="1">
        <v>2289116</v>
      </c>
      <c r="C325">
        <v>1104808</v>
      </c>
      <c r="D325">
        <v>1538872</v>
      </c>
      <c r="E325">
        <v>1324300</v>
      </c>
      <c r="F325">
        <v>1331051</v>
      </c>
      <c r="G325">
        <v>1447581</v>
      </c>
      <c r="H325">
        <v>1420124</v>
      </c>
      <c r="I325">
        <v>1407495</v>
      </c>
      <c r="J325">
        <v>1423965</v>
      </c>
      <c r="K325">
        <v>1389993</v>
      </c>
      <c r="L325">
        <v>1456655</v>
      </c>
      <c r="M325">
        <v>1423845</v>
      </c>
      <c r="N325">
        <v>1397909</v>
      </c>
      <c r="O325">
        <v>1455695</v>
      </c>
      <c r="P325">
        <v>1455524</v>
      </c>
      <c r="Q325">
        <v>1503288</v>
      </c>
      <c r="R325">
        <v>1486330</v>
      </c>
      <c r="S325">
        <v>1329306</v>
      </c>
      <c r="T325">
        <v>1145276</v>
      </c>
      <c r="U325">
        <v>1379772</v>
      </c>
    </row>
    <row r="326" spans="2:21" x14ac:dyDescent="0.25">
      <c r="B326" s="1">
        <v>1949107</v>
      </c>
      <c r="C326">
        <v>975885</v>
      </c>
      <c r="D326">
        <v>1437929</v>
      </c>
      <c r="E326">
        <v>1196109</v>
      </c>
      <c r="F326">
        <v>1217123</v>
      </c>
      <c r="G326">
        <v>1334299</v>
      </c>
      <c r="H326">
        <v>1315182</v>
      </c>
      <c r="I326">
        <v>1251996</v>
      </c>
      <c r="J326">
        <v>1228383</v>
      </c>
      <c r="K326">
        <v>1184143</v>
      </c>
      <c r="L326">
        <v>1335261</v>
      </c>
      <c r="M326">
        <v>1272293</v>
      </c>
      <c r="N326">
        <v>1263949</v>
      </c>
      <c r="O326">
        <v>1412919</v>
      </c>
      <c r="P326">
        <v>1391774</v>
      </c>
      <c r="Q326">
        <v>1286119</v>
      </c>
      <c r="R326">
        <v>1292139</v>
      </c>
      <c r="S326">
        <v>985459</v>
      </c>
      <c r="T326">
        <v>987517</v>
      </c>
      <c r="U326">
        <v>1243692</v>
      </c>
    </row>
    <row r="327" spans="2:21" x14ac:dyDescent="0.25">
      <c r="B327" s="1">
        <v>2211721</v>
      </c>
      <c r="C327">
        <v>1027971</v>
      </c>
      <c r="D327">
        <v>1527219</v>
      </c>
      <c r="E327">
        <v>1270203</v>
      </c>
      <c r="F327">
        <v>1296694</v>
      </c>
      <c r="G327">
        <v>1369798</v>
      </c>
      <c r="H327">
        <v>1346522</v>
      </c>
      <c r="I327">
        <v>1364989</v>
      </c>
      <c r="J327">
        <v>1362108</v>
      </c>
      <c r="K327">
        <v>1371801</v>
      </c>
      <c r="L327">
        <v>1354123</v>
      </c>
      <c r="M327">
        <v>1350061</v>
      </c>
      <c r="N327">
        <v>1357969</v>
      </c>
      <c r="O327">
        <v>1363541</v>
      </c>
      <c r="P327">
        <v>1361389</v>
      </c>
      <c r="Q327">
        <v>1393731</v>
      </c>
      <c r="R327">
        <v>1447278</v>
      </c>
      <c r="S327">
        <v>1383451</v>
      </c>
      <c r="T327">
        <v>1050766</v>
      </c>
      <c r="U327">
        <v>1246276</v>
      </c>
    </row>
    <row r="328" spans="2:21" x14ac:dyDescent="0.25">
      <c r="B328" s="1">
        <v>2143246</v>
      </c>
      <c r="C328">
        <v>1010575</v>
      </c>
      <c r="D328">
        <v>1479218</v>
      </c>
      <c r="E328">
        <v>1251639</v>
      </c>
      <c r="F328">
        <v>1262252</v>
      </c>
      <c r="G328">
        <v>1331829</v>
      </c>
      <c r="H328">
        <v>1321288</v>
      </c>
      <c r="I328">
        <v>1308077</v>
      </c>
      <c r="J328">
        <v>1327151</v>
      </c>
      <c r="K328">
        <v>1275512</v>
      </c>
      <c r="L328">
        <v>1395850</v>
      </c>
      <c r="M328">
        <v>1320138</v>
      </c>
      <c r="N328">
        <v>1370936</v>
      </c>
      <c r="O328">
        <v>1421177</v>
      </c>
      <c r="P328">
        <v>1406708</v>
      </c>
      <c r="Q328">
        <v>1354928</v>
      </c>
      <c r="R328">
        <v>1388005</v>
      </c>
      <c r="S328">
        <v>1002008</v>
      </c>
      <c r="T328">
        <v>1017691</v>
      </c>
      <c r="U328">
        <v>1317537</v>
      </c>
    </row>
    <row r="329" spans="2:21" x14ac:dyDescent="0.25">
      <c r="B329" s="1">
        <v>2139457</v>
      </c>
      <c r="C329">
        <v>1035866</v>
      </c>
      <c r="D329">
        <v>1545541</v>
      </c>
      <c r="E329">
        <v>1279957</v>
      </c>
      <c r="F329">
        <v>1300157</v>
      </c>
      <c r="G329">
        <v>1381386</v>
      </c>
      <c r="H329">
        <v>1361757</v>
      </c>
      <c r="I329">
        <v>1376480</v>
      </c>
      <c r="J329">
        <v>1360014</v>
      </c>
      <c r="K329">
        <v>1271353</v>
      </c>
      <c r="L329">
        <v>1408640</v>
      </c>
      <c r="M329">
        <v>1364455</v>
      </c>
      <c r="N329">
        <v>1345895</v>
      </c>
      <c r="O329">
        <v>1491489</v>
      </c>
      <c r="P329">
        <v>1453288</v>
      </c>
      <c r="Q329">
        <v>1405479</v>
      </c>
      <c r="R329">
        <v>1405576</v>
      </c>
      <c r="S329">
        <v>1116346</v>
      </c>
      <c r="T329">
        <v>1056234</v>
      </c>
      <c r="U329">
        <v>1268074</v>
      </c>
    </row>
    <row r="330" spans="2:21" x14ac:dyDescent="0.25">
      <c r="B330" s="1">
        <v>2124826</v>
      </c>
      <c r="C330">
        <v>1035551</v>
      </c>
      <c r="D330">
        <v>1497149</v>
      </c>
      <c r="E330">
        <v>1235735</v>
      </c>
      <c r="F330">
        <v>1291143</v>
      </c>
      <c r="G330">
        <v>1354954</v>
      </c>
      <c r="H330">
        <v>1349036</v>
      </c>
      <c r="I330">
        <v>1286082</v>
      </c>
      <c r="J330">
        <v>1325248</v>
      </c>
      <c r="K330">
        <v>1298960</v>
      </c>
      <c r="L330">
        <v>1440035</v>
      </c>
      <c r="M330">
        <v>1368821</v>
      </c>
      <c r="N330">
        <v>1342425</v>
      </c>
      <c r="O330">
        <v>1434502</v>
      </c>
      <c r="P330">
        <v>1442312</v>
      </c>
      <c r="Q330">
        <v>1406375</v>
      </c>
      <c r="R330">
        <v>1370287</v>
      </c>
      <c r="S330">
        <v>1189271</v>
      </c>
      <c r="T330">
        <v>1065993</v>
      </c>
      <c r="U330">
        <v>1281196</v>
      </c>
    </row>
    <row r="331" spans="2:21" x14ac:dyDescent="0.25">
      <c r="B331" s="1">
        <v>2323044</v>
      </c>
      <c r="C331">
        <v>1046561</v>
      </c>
      <c r="D331">
        <v>1537537</v>
      </c>
      <c r="E331">
        <v>1273377</v>
      </c>
      <c r="F331">
        <v>1284676</v>
      </c>
      <c r="G331">
        <v>1392667</v>
      </c>
      <c r="H331">
        <v>1397540</v>
      </c>
      <c r="I331">
        <v>1360263</v>
      </c>
      <c r="J331">
        <v>1360422</v>
      </c>
      <c r="K331">
        <v>1318647</v>
      </c>
      <c r="L331">
        <v>1444011</v>
      </c>
      <c r="M331">
        <v>1364749</v>
      </c>
      <c r="N331">
        <v>1361793</v>
      </c>
      <c r="O331">
        <v>1434005</v>
      </c>
      <c r="P331">
        <v>1424576</v>
      </c>
      <c r="Q331">
        <v>1462151</v>
      </c>
      <c r="R331">
        <v>1463379</v>
      </c>
      <c r="S331">
        <v>1244215</v>
      </c>
      <c r="T331">
        <v>1077214</v>
      </c>
      <c r="U331">
        <v>1325116</v>
      </c>
    </row>
    <row r="332" spans="2:21" x14ac:dyDescent="0.25">
      <c r="B332" s="1">
        <v>2274725</v>
      </c>
      <c r="C332">
        <v>1072634</v>
      </c>
      <c r="D332">
        <v>1527624</v>
      </c>
      <c r="E332">
        <v>1296214</v>
      </c>
      <c r="F332">
        <v>1325095</v>
      </c>
      <c r="G332">
        <v>1408696</v>
      </c>
      <c r="H332">
        <v>1407190</v>
      </c>
      <c r="I332">
        <v>1394985</v>
      </c>
      <c r="J332">
        <v>1398728</v>
      </c>
      <c r="K332">
        <v>1361560</v>
      </c>
      <c r="L332">
        <v>1403297</v>
      </c>
      <c r="M332">
        <v>1398631</v>
      </c>
      <c r="N332">
        <v>1307075</v>
      </c>
      <c r="O332">
        <v>1383446</v>
      </c>
      <c r="P332">
        <v>1346889</v>
      </c>
      <c r="Q332">
        <v>1502464</v>
      </c>
      <c r="R332">
        <v>1473315</v>
      </c>
      <c r="S332">
        <v>1239826</v>
      </c>
      <c r="T332">
        <v>1074513</v>
      </c>
      <c r="U332">
        <v>1318615</v>
      </c>
    </row>
    <row r="333" spans="2:21" x14ac:dyDescent="0.25">
      <c r="B333" s="1">
        <v>2047059</v>
      </c>
      <c r="C333">
        <v>931927</v>
      </c>
      <c r="D333">
        <v>1466825</v>
      </c>
      <c r="E333">
        <v>1192227</v>
      </c>
      <c r="F333">
        <v>1208202</v>
      </c>
      <c r="G333">
        <v>1301847</v>
      </c>
      <c r="H333">
        <v>1303738</v>
      </c>
      <c r="I333">
        <v>1301098</v>
      </c>
      <c r="J333">
        <v>1282960</v>
      </c>
      <c r="K333">
        <v>1201737</v>
      </c>
      <c r="L333">
        <v>1383725</v>
      </c>
      <c r="M333">
        <v>1265761</v>
      </c>
      <c r="N333">
        <v>1299072</v>
      </c>
      <c r="O333">
        <v>1450010</v>
      </c>
      <c r="P333">
        <v>1447655</v>
      </c>
      <c r="Q333">
        <v>1342101</v>
      </c>
      <c r="R333">
        <v>1290703</v>
      </c>
      <c r="S333">
        <v>953583</v>
      </c>
      <c r="T333">
        <v>966265</v>
      </c>
      <c r="U333">
        <v>1208542</v>
      </c>
    </row>
    <row r="334" spans="2:21" x14ac:dyDescent="0.25">
      <c r="B334" s="1">
        <v>2239610</v>
      </c>
      <c r="C334">
        <v>1056912</v>
      </c>
      <c r="D334">
        <v>1521288</v>
      </c>
      <c r="E334">
        <v>1273466</v>
      </c>
      <c r="F334">
        <v>1293386</v>
      </c>
      <c r="G334">
        <v>1381355</v>
      </c>
      <c r="H334">
        <v>1381710</v>
      </c>
      <c r="I334">
        <v>1335924</v>
      </c>
      <c r="J334">
        <v>1343760</v>
      </c>
      <c r="K334">
        <v>1276517</v>
      </c>
      <c r="L334">
        <v>1406977</v>
      </c>
      <c r="M334">
        <v>1377138</v>
      </c>
      <c r="N334">
        <v>1362410</v>
      </c>
      <c r="O334">
        <v>1450851</v>
      </c>
      <c r="P334">
        <v>1493229</v>
      </c>
      <c r="Q334">
        <v>1414022</v>
      </c>
      <c r="R334">
        <v>1386700</v>
      </c>
      <c r="S334">
        <v>1332888</v>
      </c>
      <c r="T334">
        <v>1084484</v>
      </c>
      <c r="U334">
        <v>1327493</v>
      </c>
    </row>
    <row r="335" spans="2:21" x14ac:dyDescent="0.25">
      <c r="B335" s="1">
        <v>2109591</v>
      </c>
      <c r="C335">
        <v>1045772</v>
      </c>
      <c r="D335">
        <v>1478542</v>
      </c>
      <c r="E335">
        <v>1249673</v>
      </c>
      <c r="F335">
        <v>1261710</v>
      </c>
      <c r="G335">
        <v>1358677</v>
      </c>
      <c r="H335">
        <v>1351949</v>
      </c>
      <c r="I335">
        <v>1321295</v>
      </c>
      <c r="J335">
        <v>1319715</v>
      </c>
      <c r="K335">
        <v>1244819</v>
      </c>
      <c r="L335">
        <v>1420880</v>
      </c>
      <c r="M335">
        <v>1360941</v>
      </c>
      <c r="N335">
        <v>1319670</v>
      </c>
      <c r="O335">
        <v>1391364</v>
      </c>
      <c r="P335">
        <v>1414819</v>
      </c>
      <c r="Q335">
        <v>1358205</v>
      </c>
      <c r="R335">
        <v>1354586</v>
      </c>
      <c r="S335">
        <v>1042409</v>
      </c>
      <c r="T335">
        <v>1062067</v>
      </c>
      <c r="U335">
        <v>1280046</v>
      </c>
    </row>
    <row r="336" spans="2:21" x14ac:dyDescent="0.25">
      <c r="B336" s="1">
        <v>2217698.9999998002</v>
      </c>
      <c r="C336">
        <v>1021387</v>
      </c>
      <c r="D336">
        <v>1490409</v>
      </c>
      <c r="E336">
        <v>1233786</v>
      </c>
      <c r="F336">
        <v>1276037</v>
      </c>
      <c r="G336">
        <v>1383015</v>
      </c>
      <c r="H336">
        <v>1351276</v>
      </c>
      <c r="I336">
        <v>1370205</v>
      </c>
      <c r="J336">
        <v>1356150</v>
      </c>
      <c r="K336">
        <v>1274450</v>
      </c>
      <c r="L336">
        <v>1346357</v>
      </c>
      <c r="M336">
        <v>1334925</v>
      </c>
      <c r="N336">
        <v>1395362</v>
      </c>
      <c r="O336">
        <v>1424238</v>
      </c>
      <c r="P336">
        <v>1409908</v>
      </c>
      <c r="Q336">
        <v>1357235</v>
      </c>
      <c r="R336">
        <v>1353672</v>
      </c>
      <c r="S336">
        <v>1141493</v>
      </c>
      <c r="T336">
        <v>1012531</v>
      </c>
      <c r="U336">
        <v>1270695</v>
      </c>
    </row>
    <row r="337" spans="2:21" x14ac:dyDescent="0.25">
      <c r="B337" s="1">
        <v>2263242</v>
      </c>
      <c r="C337">
        <v>1082200</v>
      </c>
      <c r="D337">
        <v>1512633</v>
      </c>
      <c r="E337">
        <v>1311113</v>
      </c>
      <c r="F337">
        <v>1309194</v>
      </c>
      <c r="G337">
        <v>1404783</v>
      </c>
      <c r="H337">
        <v>1401297</v>
      </c>
      <c r="I337">
        <v>1426809</v>
      </c>
      <c r="J337">
        <v>1429339</v>
      </c>
      <c r="K337">
        <v>1378219</v>
      </c>
      <c r="L337">
        <v>1431269</v>
      </c>
      <c r="M337">
        <v>1421105</v>
      </c>
      <c r="N337">
        <v>1376810</v>
      </c>
      <c r="O337">
        <v>1390150</v>
      </c>
      <c r="P337">
        <v>1409742</v>
      </c>
      <c r="Q337">
        <v>1439931</v>
      </c>
      <c r="R337">
        <v>1456619</v>
      </c>
      <c r="S337">
        <v>1310293</v>
      </c>
      <c r="T337">
        <v>1109442</v>
      </c>
      <c r="U337">
        <v>1370192</v>
      </c>
    </row>
    <row r="338" spans="2:21" x14ac:dyDescent="0.25">
      <c r="B338" s="1">
        <v>2185305</v>
      </c>
      <c r="C338">
        <v>1095748</v>
      </c>
      <c r="D338">
        <v>1514437</v>
      </c>
      <c r="E338">
        <v>1283924</v>
      </c>
      <c r="F338">
        <v>1307099</v>
      </c>
      <c r="G338">
        <v>1403995</v>
      </c>
      <c r="H338">
        <v>1380626</v>
      </c>
      <c r="I338">
        <v>1359757</v>
      </c>
      <c r="J338">
        <v>1361832</v>
      </c>
      <c r="K338">
        <v>1348212</v>
      </c>
      <c r="L338">
        <v>1468897</v>
      </c>
      <c r="M338">
        <v>1406809</v>
      </c>
      <c r="N338">
        <v>1410313</v>
      </c>
      <c r="O338">
        <v>1456547</v>
      </c>
      <c r="P338">
        <v>1461423</v>
      </c>
      <c r="Q338">
        <v>1455483</v>
      </c>
      <c r="R338">
        <v>1449287</v>
      </c>
      <c r="S338">
        <v>1099857</v>
      </c>
      <c r="T338">
        <v>1153553</v>
      </c>
      <c r="U338">
        <v>1359400</v>
      </c>
    </row>
    <row r="339" spans="2:21" x14ac:dyDescent="0.25">
      <c r="B339" s="1">
        <v>2216970</v>
      </c>
      <c r="C339">
        <v>1040617</v>
      </c>
      <c r="D339">
        <v>1487403</v>
      </c>
      <c r="E339">
        <v>1263351</v>
      </c>
      <c r="F339">
        <v>1275125</v>
      </c>
      <c r="G339">
        <v>1340833</v>
      </c>
      <c r="H339">
        <v>1325685</v>
      </c>
      <c r="I339">
        <v>1372890</v>
      </c>
      <c r="J339">
        <v>1368952</v>
      </c>
      <c r="K339">
        <v>1313116</v>
      </c>
      <c r="L339">
        <v>1386940</v>
      </c>
      <c r="M339">
        <v>1338049</v>
      </c>
      <c r="N339">
        <v>1286825</v>
      </c>
      <c r="O339">
        <v>1386543</v>
      </c>
      <c r="P339">
        <v>1376076</v>
      </c>
      <c r="Q339">
        <v>1437659</v>
      </c>
      <c r="R339">
        <v>1473945</v>
      </c>
      <c r="S339">
        <v>1049402</v>
      </c>
      <c r="T339">
        <v>1046336</v>
      </c>
      <c r="U339">
        <v>1239821</v>
      </c>
    </row>
    <row r="340" spans="2:21" x14ac:dyDescent="0.25">
      <c r="B340" s="1">
        <v>2070521.9999998</v>
      </c>
      <c r="C340">
        <v>1018229</v>
      </c>
      <c r="D340">
        <v>1450541</v>
      </c>
      <c r="E340">
        <v>1222785</v>
      </c>
      <c r="F340">
        <v>1262487</v>
      </c>
      <c r="G340">
        <v>1332688</v>
      </c>
      <c r="H340">
        <v>1324950</v>
      </c>
      <c r="I340">
        <v>1329912</v>
      </c>
      <c r="J340">
        <v>1341316</v>
      </c>
      <c r="K340">
        <v>1239740</v>
      </c>
      <c r="L340">
        <v>1357122</v>
      </c>
      <c r="M340">
        <v>1316098</v>
      </c>
      <c r="N340">
        <v>1308946</v>
      </c>
      <c r="O340">
        <v>1376945</v>
      </c>
      <c r="P340">
        <v>1340102</v>
      </c>
      <c r="Q340">
        <v>1358849</v>
      </c>
      <c r="R340">
        <v>1375663</v>
      </c>
      <c r="S340">
        <v>1016365</v>
      </c>
      <c r="T340">
        <v>1031051</v>
      </c>
      <c r="U340">
        <v>1288883</v>
      </c>
    </row>
    <row r="341" spans="2:21" x14ac:dyDescent="0.25">
      <c r="B341" s="1">
        <v>2255153</v>
      </c>
      <c r="C341">
        <v>1080929</v>
      </c>
      <c r="D341">
        <v>1530732</v>
      </c>
      <c r="E341">
        <v>1312834</v>
      </c>
      <c r="F341">
        <v>1315161</v>
      </c>
      <c r="G341">
        <v>1397605</v>
      </c>
      <c r="H341">
        <v>1376413</v>
      </c>
      <c r="I341">
        <v>1323789</v>
      </c>
      <c r="J341">
        <v>1339131</v>
      </c>
      <c r="K341">
        <v>1281935</v>
      </c>
      <c r="L341">
        <v>1484636</v>
      </c>
      <c r="M341">
        <v>1377107</v>
      </c>
      <c r="N341">
        <v>1394189</v>
      </c>
      <c r="O341">
        <v>1476334</v>
      </c>
      <c r="P341">
        <v>1461338</v>
      </c>
      <c r="Q341">
        <v>1367862</v>
      </c>
      <c r="R341">
        <v>1376128</v>
      </c>
      <c r="S341">
        <v>1322442</v>
      </c>
      <c r="T341">
        <v>1111068</v>
      </c>
      <c r="U341">
        <v>1335096</v>
      </c>
    </row>
    <row r="342" spans="2:21" x14ac:dyDescent="0.25">
      <c r="B342" s="1">
        <v>2328391</v>
      </c>
      <c r="C342">
        <v>1068824</v>
      </c>
      <c r="D342">
        <v>1548490</v>
      </c>
      <c r="E342">
        <v>1293337</v>
      </c>
      <c r="F342">
        <v>1318724</v>
      </c>
      <c r="G342">
        <v>1444860</v>
      </c>
      <c r="H342">
        <v>1415327</v>
      </c>
      <c r="I342">
        <v>1417266</v>
      </c>
      <c r="J342">
        <v>1419976</v>
      </c>
      <c r="K342">
        <v>1293412</v>
      </c>
      <c r="L342">
        <v>1481439</v>
      </c>
      <c r="M342">
        <v>1370889</v>
      </c>
      <c r="N342">
        <v>1339341</v>
      </c>
      <c r="O342">
        <v>1450343</v>
      </c>
      <c r="P342">
        <v>1447900</v>
      </c>
      <c r="Q342">
        <v>1443211</v>
      </c>
      <c r="R342">
        <v>1427061</v>
      </c>
      <c r="S342">
        <v>1311351</v>
      </c>
      <c r="T342">
        <v>1119480</v>
      </c>
      <c r="U342">
        <v>1359495</v>
      </c>
    </row>
    <row r="343" spans="2:21" x14ac:dyDescent="0.25">
      <c r="B343" s="1">
        <v>2122681</v>
      </c>
      <c r="C343">
        <v>1028273</v>
      </c>
      <c r="D343">
        <v>1497799</v>
      </c>
      <c r="E343">
        <v>1215182</v>
      </c>
      <c r="F343">
        <v>1257422</v>
      </c>
      <c r="G343">
        <v>1357328</v>
      </c>
      <c r="H343">
        <v>1342893</v>
      </c>
      <c r="I343">
        <v>1318297</v>
      </c>
      <c r="J343">
        <v>1282076</v>
      </c>
      <c r="K343">
        <v>1233213</v>
      </c>
      <c r="L343">
        <v>1421754</v>
      </c>
      <c r="M343">
        <v>1333429</v>
      </c>
      <c r="N343">
        <v>1347329</v>
      </c>
      <c r="O343">
        <v>1433950</v>
      </c>
      <c r="P343">
        <v>1442099</v>
      </c>
      <c r="Q343">
        <v>1339510</v>
      </c>
      <c r="R343">
        <v>1337230</v>
      </c>
      <c r="S343">
        <v>1022342</v>
      </c>
      <c r="T343">
        <v>1039762</v>
      </c>
      <c r="U343">
        <v>1283746</v>
      </c>
    </row>
    <row r="344" spans="2:21" x14ac:dyDescent="0.25">
      <c r="B344" s="1">
        <v>2130139</v>
      </c>
      <c r="C344">
        <v>1088106</v>
      </c>
      <c r="D344">
        <v>1521336</v>
      </c>
      <c r="E344">
        <v>1301199</v>
      </c>
      <c r="F344">
        <v>1321858</v>
      </c>
      <c r="G344">
        <v>1366166</v>
      </c>
      <c r="H344">
        <v>1376555</v>
      </c>
      <c r="I344">
        <v>1347546</v>
      </c>
      <c r="J344">
        <v>1319606</v>
      </c>
      <c r="K344">
        <v>1344099</v>
      </c>
      <c r="L344">
        <v>1437398</v>
      </c>
      <c r="M344">
        <v>1367391</v>
      </c>
      <c r="N344">
        <v>1396680</v>
      </c>
      <c r="O344">
        <v>1565708</v>
      </c>
      <c r="P344">
        <v>1534945</v>
      </c>
      <c r="Q344">
        <v>1402503</v>
      </c>
      <c r="R344">
        <v>1423728</v>
      </c>
      <c r="S344">
        <v>1158592</v>
      </c>
      <c r="T344">
        <v>1104431</v>
      </c>
      <c r="U344">
        <v>1275258</v>
      </c>
    </row>
    <row r="345" spans="2:21" x14ac:dyDescent="0.25">
      <c r="B345" s="1">
        <v>2035967.9999998</v>
      </c>
      <c r="C345">
        <v>993443</v>
      </c>
      <c r="D345">
        <v>1459246</v>
      </c>
      <c r="E345">
        <v>1204827</v>
      </c>
      <c r="F345">
        <v>1237094</v>
      </c>
      <c r="G345">
        <v>1309947</v>
      </c>
      <c r="H345">
        <v>1301768</v>
      </c>
      <c r="I345">
        <v>1267755</v>
      </c>
      <c r="J345">
        <v>1267670</v>
      </c>
      <c r="K345">
        <v>1253646</v>
      </c>
      <c r="L345">
        <v>1379408</v>
      </c>
      <c r="M345">
        <v>1261474</v>
      </c>
      <c r="N345">
        <v>1309226</v>
      </c>
      <c r="O345">
        <v>1437976</v>
      </c>
      <c r="P345">
        <v>1429012</v>
      </c>
      <c r="Q345">
        <v>1302606</v>
      </c>
      <c r="R345">
        <v>1274067</v>
      </c>
      <c r="S345">
        <v>988779</v>
      </c>
      <c r="T345">
        <v>1002929</v>
      </c>
      <c r="U345">
        <v>1273177</v>
      </c>
    </row>
    <row r="346" spans="2:21" x14ac:dyDescent="0.25">
      <c r="B346" s="1">
        <v>2305903</v>
      </c>
      <c r="C346">
        <v>1084621</v>
      </c>
      <c r="D346">
        <v>1560598</v>
      </c>
      <c r="E346">
        <v>1304333</v>
      </c>
      <c r="F346">
        <v>1332765</v>
      </c>
      <c r="G346">
        <v>1428780</v>
      </c>
      <c r="H346">
        <v>1444515</v>
      </c>
      <c r="I346">
        <v>1435583</v>
      </c>
      <c r="J346">
        <v>1437947</v>
      </c>
      <c r="K346">
        <v>1394169</v>
      </c>
      <c r="L346">
        <v>1449898</v>
      </c>
      <c r="M346">
        <v>1443326</v>
      </c>
      <c r="N346">
        <v>1480347</v>
      </c>
      <c r="O346">
        <v>1364556</v>
      </c>
      <c r="P346">
        <v>1371729</v>
      </c>
      <c r="Q346">
        <v>1443773</v>
      </c>
      <c r="R346">
        <v>1445265</v>
      </c>
      <c r="S346">
        <v>1380736</v>
      </c>
      <c r="T346">
        <v>1141626</v>
      </c>
      <c r="U346">
        <v>1345695</v>
      </c>
    </row>
    <row r="347" spans="2:21" x14ac:dyDescent="0.25">
      <c r="B347" s="1">
        <v>2276017</v>
      </c>
      <c r="C347">
        <v>1039658</v>
      </c>
      <c r="D347">
        <v>1523878</v>
      </c>
      <c r="E347">
        <v>1244483</v>
      </c>
      <c r="F347">
        <v>1286374</v>
      </c>
      <c r="G347">
        <v>1387643</v>
      </c>
      <c r="H347">
        <v>1377696</v>
      </c>
      <c r="I347">
        <v>1362621</v>
      </c>
      <c r="J347">
        <v>1386443</v>
      </c>
      <c r="K347">
        <v>1345998</v>
      </c>
      <c r="L347">
        <v>1430918</v>
      </c>
      <c r="M347">
        <v>1375711</v>
      </c>
      <c r="N347">
        <v>1399373</v>
      </c>
      <c r="O347">
        <v>1442301</v>
      </c>
      <c r="P347">
        <v>1460608</v>
      </c>
      <c r="Q347">
        <v>1410651</v>
      </c>
      <c r="R347">
        <v>1414744</v>
      </c>
      <c r="S347">
        <v>1026984</v>
      </c>
      <c r="T347">
        <v>1094344</v>
      </c>
      <c r="U347">
        <v>1305142</v>
      </c>
    </row>
    <row r="348" spans="2:21" x14ac:dyDescent="0.25">
      <c r="B348" s="1">
        <v>2093460</v>
      </c>
      <c r="C348">
        <v>982426</v>
      </c>
      <c r="D348">
        <v>1479959</v>
      </c>
      <c r="E348">
        <v>1221682</v>
      </c>
      <c r="F348">
        <v>1252384</v>
      </c>
      <c r="G348">
        <v>1368895</v>
      </c>
      <c r="H348">
        <v>1355658</v>
      </c>
      <c r="I348">
        <v>1328570</v>
      </c>
      <c r="J348">
        <v>1313745</v>
      </c>
      <c r="K348">
        <v>1232780</v>
      </c>
      <c r="L348">
        <v>1404729</v>
      </c>
      <c r="M348">
        <v>1308051</v>
      </c>
      <c r="N348">
        <v>1313241</v>
      </c>
      <c r="O348">
        <v>1418177</v>
      </c>
      <c r="P348">
        <v>1414014</v>
      </c>
      <c r="Q348">
        <v>1349219</v>
      </c>
      <c r="R348">
        <v>1364220</v>
      </c>
      <c r="S348">
        <v>990188</v>
      </c>
      <c r="T348">
        <v>1018292</v>
      </c>
      <c r="U348">
        <v>1268037</v>
      </c>
    </row>
    <row r="349" spans="2:21" x14ac:dyDescent="0.25">
      <c r="B349" s="1">
        <v>2157175</v>
      </c>
      <c r="C349">
        <v>1018622</v>
      </c>
      <c r="D349">
        <v>1469533</v>
      </c>
      <c r="E349">
        <v>1212467</v>
      </c>
      <c r="F349">
        <v>1272409</v>
      </c>
      <c r="G349">
        <v>1329234</v>
      </c>
      <c r="H349">
        <v>1306756</v>
      </c>
      <c r="I349">
        <v>1312179</v>
      </c>
      <c r="J349">
        <v>1346981</v>
      </c>
      <c r="K349">
        <v>1276483</v>
      </c>
      <c r="L349">
        <v>1372488</v>
      </c>
      <c r="M349">
        <v>1339460</v>
      </c>
      <c r="N349">
        <v>1308523</v>
      </c>
      <c r="O349">
        <v>1388234</v>
      </c>
      <c r="P349">
        <v>1365198</v>
      </c>
      <c r="Q349">
        <v>1379151</v>
      </c>
      <c r="R349">
        <v>1369072</v>
      </c>
      <c r="S349">
        <v>1050373</v>
      </c>
      <c r="T349">
        <v>1045865</v>
      </c>
      <c r="U349">
        <v>1280922</v>
      </c>
    </row>
    <row r="350" spans="2:21" x14ac:dyDescent="0.25">
      <c r="B350" s="1">
        <v>2177620</v>
      </c>
      <c r="C350">
        <v>1027458</v>
      </c>
      <c r="D350">
        <v>1489323</v>
      </c>
      <c r="E350">
        <v>1237885</v>
      </c>
      <c r="F350">
        <v>1279322</v>
      </c>
      <c r="G350">
        <v>1390852</v>
      </c>
      <c r="H350">
        <v>1371254</v>
      </c>
      <c r="I350">
        <v>1329520</v>
      </c>
      <c r="J350">
        <v>1337682</v>
      </c>
      <c r="K350">
        <v>1300411</v>
      </c>
      <c r="L350">
        <v>1407962</v>
      </c>
      <c r="M350">
        <v>1371172</v>
      </c>
      <c r="N350">
        <v>1386967</v>
      </c>
      <c r="O350">
        <v>1442478</v>
      </c>
      <c r="P350">
        <v>1452239</v>
      </c>
      <c r="Q350">
        <v>1359523</v>
      </c>
      <c r="R350">
        <v>1363591</v>
      </c>
      <c r="S350">
        <v>1218409</v>
      </c>
      <c r="T350">
        <v>1052146</v>
      </c>
      <c r="U350">
        <v>1370153</v>
      </c>
    </row>
    <row r="351" spans="2:21" x14ac:dyDescent="0.25">
      <c r="B351" s="1">
        <v>2122734</v>
      </c>
      <c r="C351">
        <v>1027629</v>
      </c>
      <c r="D351">
        <v>1489635</v>
      </c>
      <c r="E351">
        <v>1250337</v>
      </c>
      <c r="F351">
        <v>1276763</v>
      </c>
      <c r="G351">
        <v>1359315</v>
      </c>
      <c r="H351">
        <v>1339868</v>
      </c>
      <c r="I351">
        <v>1332196</v>
      </c>
      <c r="J351">
        <v>1309692</v>
      </c>
      <c r="K351">
        <v>1287663</v>
      </c>
      <c r="L351">
        <v>1383962</v>
      </c>
      <c r="M351">
        <v>1350973</v>
      </c>
      <c r="N351">
        <v>1306171</v>
      </c>
      <c r="O351">
        <v>1440115</v>
      </c>
      <c r="P351">
        <v>1449958</v>
      </c>
      <c r="Q351">
        <v>1342466</v>
      </c>
      <c r="R351">
        <v>1314432</v>
      </c>
      <c r="S351">
        <v>1029991</v>
      </c>
      <c r="T351">
        <v>1046573</v>
      </c>
      <c r="U351">
        <v>1279811</v>
      </c>
    </row>
    <row r="352" spans="2:21" x14ac:dyDescent="0.25">
      <c r="B352" s="1">
        <v>2183937</v>
      </c>
      <c r="C352">
        <v>1044461</v>
      </c>
      <c r="D352">
        <v>1531032</v>
      </c>
      <c r="E352">
        <v>1269246</v>
      </c>
      <c r="F352">
        <v>1278215</v>
      </c>
      <c r="G352">
        <v>1396395</v>
      </c>
      <c r="H352">
        <v>1371097</v>
      </c>
      <c r="I352">
        <v>1387977</v>
      </c>
      <c r="J352">
        <v>1375740</v>
      </c>
      <c r="K352">
        <v>1325659</v>
      </c>
      <c r="L352">
        <v>1466629</v>
      </c>
      <c r="M352">
        <v>1319913</v>
      </c>
      <c r="N352">
        <v>1396058</v>
      </c>
      <c r="O352">
        <v>1426248</v>
      </c>
      <c r="P352">
        <v>1414380</v>
      </c>
      <c r="Q352">
        <v>1393846</v>
      </c>
      <c r="R352">
        <v>1393043</v>
      </c>
      <c r="S352">
        <v>1314037</v>
      </c>
      <c r="T352">
        <v>1051745</v>
      </c>
      <c r="U352">
        <v>1322820</v>
      </c>
    </row>
    <row r="353" spans="2:21" x14ac:dyDescent="0.25">
      <c r="B353" s="1">
        <v>2277670</v>
      </c>
      <c r="C353">
        <v>1022675</v>
      </c>
      <c r="D353">
        <v>1541445</v>
      </c>
      <c r="E353">
        <v>1265258</v>
      </c>
      <c r="F353">
        <v>1267094</v>
      </c>
      <c r="G353">
        <v>1385621</v>
      </c>
      <c r="H353">
        <v>1401202</v>
      </c>
      <c r="I353">
        <v>1441993</v>
      </c>
      <c r="J353">
        <v>1445010</v>
      </c>
      <c r="K353">
        <v>1395954</v>
      </c>
      <c r="L353">
        <v>1426422</v>
      </c>
      <c r="M353">
        <v>1366753</v>
      </c>
      <c r="N353">
        <v>1330574</v>
      </c>
      <c r="O353">
        <v>1352959</v>
      </c>
      <c r="P353">
        <v>1377769</v>
      </c>
      <c r="Q353">
        <v>1463671</v>
      </c>
      <c r="R353">
        <v>1437595</v>
      </c>
      <c r="S353">
        <v>1257446</v>
      </c>
      <c r="T353">
        <v>1044013</v>
      </c>
      <c r="U353">
        <v>1340770</v>
      </c>
    </row>
    <row r="354" spans="2:21" x14ac:dyDescent="0.25">
      <c r="B354" s="1">
        <v>2161684</v>
      </c>
      <c r="C354">
        <v>1056591</v>
      </c>
      <c r="D354">
        <v>1508849</v>
      </c>
      <c r="E354">
        <v>1262325</v>
      </c>
      <c r="F354">
        <v>1300787</v>
      </c>
      <c r="G354">
        <v>1379792</v>
      </c>
      <c r="H354">
        <v>1357419</v>
      </c>
      <c r="I354">
        <v>1377084</v>
      </c>
      <c r="J354">
        <v>1385287</v>
      </c>
      <c r="K354">
        <v>1332305</v>
      </c>
      <c r="L354">
        <v>1467259</v>
      </c>
      <c r="M354">
        <v>1350224</v>
      </c>
      <c r="N354">
        <v>1422258</v>
      </c>
      <c r="O354">
        <v>1492808</v>
      </c>
      <c r="P354">
        <v>1452756</v>
      </c>
      <c r="Q354">
        <v>1388074</v>
      </c>
      <c r="R354">
        <v>1395466</v>
      </c>
      <c r="S354">
        <v>1058292</v>
      </c>
      <c r="T354">
        <v>1092578</v>
      </c>
      <c r="U354">
        <v>1353727</v>
      </c>
    </row>
    <row r="355" spans="2:21" x14ac:dyDescent="0.25">
      <c r="B355" s="1">
        <v>2154060</v>
      </c>
      <c r="C355">
        <v>1051148</v>
      </c>
      <c r="D355">
        <v>1500274</v>
      </c>
      <c r="E355">
        <v>1293448</v>
      </c>
      <c r="F355">
        <v>1302026</v>
      </c>
      <c r="G355">
        <v>1348082</v>
      </c>
      <c r="H355">
        <v>1336025</v>
      </c>
      <c r="I355">
        <v>1356942</v>
      </c>
      <c r="J355">
        <v>1334443</v>
      </c>
      <c r="K355">
        <v>1287666</v>
      </c>
      <c r="L355">
        <v>1496790</v>
      </c>
      <c r="M355">
        <v>1343543</v>
      </c>
      <c r="N355">
        <v>1340478</v>
      </c>
      <c r="O355">
        <v>1474266</v>
      </c>
      <c r="P355">
        <v>1445354</v>
      </c>
      <c r="Q355">
        <v>1390768</v>
      </c>
      <c r="R355">
        <v>1388190</v>
      </c>
      <c r="S355">
        <v>1036624</v>
      </c>
      <c r="T355">
        <v>1040606</v>
      </c>
      <c r="U355">
        <v>1322580</v>
      </c>
    </row>
    <row r="356" spans="2:21" x14ac:dyDescent="0.25">
      <c r="B356" s="1">
        <v>2317656</v>
      </c>
      <c r="C356">
        <v>1126429</v>
      </c>
      <c r="D356">
        <v>1531339</v>
      </c>
      <c r="E356">
        <v>1297128</v>
      </c>
      <c r="F356">
        <v>1325654</v>
      </c>
      <c r="G356">
        <v>1447904</v>
      </c>
      <c r="H356">
        <v>1442853</v>
      </c>
      <c r="I356">
        <v>1430732</v>
      </c>
      <c r="J356">
        <v>1405618</v>
      </c>
      <c r="K356">
        <v>1331151</v>
      </c>
      <c r="L356">
        <v>1392065</v>
      </c>
      <c r="M356">
        <v>1396280</v>
      </c>
      <c r="N356">
        <v>1395402</v>
      </c>
      <c r="O356">
        <v>1392760</v>
      </c>
      <c r="P356">
        <v>1383857</v>
      </c>
      <c r="Q356">
        <v>1421567</v>
      </c>
      <c r="R356">
        <v>1443517</v>
      </c>
      <c r="S356">
        <v>1345855</v>
      </c>
      <c r="T356">
        <v>1130647</v>
      </c>
      <c r="U356">
        <v>1324874</v>
      </c>
    </row>
    <row r="357" spans="2:21" x14ac:dyDescent="0.25">
      <c r="B357" s="1">
        <v>2095913</v>
      </c>
      <c r="C357">
        <v>1033609</v>
      </c>
      <c r="D357">
        <v>1503863</v>
      </c>
      <c r="E357">
        <v>1267323</v>
      </c>
      <c r="F357">
        <v>1279450</v>
      </c>
      <c r="G357">
        <v>1378655</v>
      </c>
      <c r="H357">
        <v>1343676</v>
      </c>
      <c r="I357">
        <v>1350388</v>
      </c>
      <c r="J357">
        <v>1334503</v>
      </c>
      <c r="K357">
        <v>1290592</v>
      </c>
      <c r="L357">
        <v>1433576</v>
      </c>
      <c r="M357">
        <v>1319388</v>
      </c>
      <c r="N357">
        <v>1389616</v>
      </c>
      <c r="O357">
        <v>1472348</v>
      </c>
      <c r="P357">
        <v>1445913</v>
      </c>
      <c r="Q357">
        <v>1339896</v>
      </c>
      <c r="R357">
        <v>1369890</v>
      </c>
      <c r="S357">
        <v>1026113</v>
      </c>
      <c r="T357">
        <v>1031547</v>
      </c>
      <c r="U357">
        <v>1298346</v>
      </c>
    </row>
    <row r="358" spans="2:21" x14ac:dyDescent="0.25">
      <c r="B358" s="1">
        <v>2165070</v>
      </c>
      <c r="C358">
        <v>1054167</v>
      </c>
      <c r="D358">
        <v>1524718</v>
      </c>
      <c r="E358">
        <v>1247853</v>
      </c>
      <c r="F358">
        <v>1303718</v>
      </c>
      <c r="G358">
        <v>1378021</v>
      </c>
      <c r="H358">
        <v>1361080</v>
      </c>
      <c r="I358">
        <v>1352736</v>
      </c>
      <c r="J358">
        <v>1354528</v>
      </c>
      <c r="K358">
        <v>1261337</v>
      </c>
      <c r="L358">
        <v>1436444</v>
      </c>
      <c r="M358">
        <v>1374243</v>
      </c>
      <c r="N358">
        <v>1378186</v>
      </c>
      <c r="O358">
        <v>1433291</v>
      </c>
      <c r="P358">
        <v>1430459</v>
      </c>
      <c r="Q358">
        <v>1401341</v>
      </c>
      <c r="R358">
        <v>1359791</v>
      </c>
      <c r="S358">
        <v>1180197</v>
      </c>
      <c r="T358">
        <v>1054436</v>
      </c>
      <c r="U358">
        <v>1321564</v>
      </c>
    </row>
    <row r="359" spans="2:21" x14ac:dyDescent="0.25">
      <c r="B359" s="1">
        <v>2059824</v>
      </c>
      <c r="C359">
        <v>1017530</v>
      </c>
      <c r="D359">
        <v>1460506</v>
      </c>
      <c r="E359">
        <v>1231143</v>
      </c>
      <c r="F359">
        <v>1243818</v>
      </c>
      <c r="G359">
        <v>1343639</v>
      </c>
      <c r="H359">
        <v>1332930</v>
      </c>
      <c r="I359">
        <v>1298945</v>
      </c>
      <c r="J359">
        <v>1314076</v>
      </c>
      <c r="K359">
        <v>1205106</v>
      </c>
      <c r="L359">
        <v>1382027</v>
      </c>
      <c r="M359">
        <v>1313608</v>
      </c>
      <c r="N359">
        <v>1318241</v>
      </c>
      <c r="O359">
        <v>1384813</v>
      </c>
      <c r="P359">
        <v>1397054</v>
      </c>
      <c r="Q359">
        <v>1310697</v>
      </c>
      <c r="R359">
        <v>1294211</v>
      </c>
      <c r="S359">
        <v>1015783</v>
      </c>
      <c r="T359">
        <v>1021341</v>
      </c>
      <c r="U359">
        <v>1246879</v>
      </c>
    </row>
    <row r="360" spans="2:21" x14ac:dyDescent="0.25">
      <c r="B360" s="1">
        <v>2108646.9999998002</v>
      </c>
      <c r="C360">
        <v>1045960</v>
      </c>
      <c r="D360">
        <v>1517171</v>
      </c>
      <c r="E360">
        <v>1251532</v>
      </c>
      <c r="F360">
        <v>1280739</v>
      </c>
      <c r="G360">
        <v>1380458</v>
      </c>
      <c r="H360">
        <v>1372234</v>
      </c>
      <c r="I360">
        <v>1325140</v>
      </c>
      <c r="J360">
        <v>1339104</v>
      </c>
      <c r="K360">
        <v>1314212</v>
      </c>
      <c r="L360">
        <v>1412975</v>
      </c>
      <c r="M360">
        <v>1380835</v>
      </c>
      <c r="N360">
        <v>1342531</v>
      </c>
      <c r="O360">
        <v>1390064</v>
      </c>
      <c r="P360">
        <v>1409726</v>
      </c>
      <c r="Q360">
        <v>1481721</v>
      </c>
      <c r="R360">
        <v>1459967</v>
      </c>
      <c r="S360">
        <v>1293568</v>
      </c>
      <c r="T360">
        <v>1064894</v>
      </c>
      <c r="U360">
        <v>1324743</v>
      </c>
    </row>
    <row r="361" spans="2:21" x14ac:dyDescent="0.25">
      <c r="B361" s="1">
        <v>2232619</v>
      </c>
      <c r="C361">
        <v>994244</v>
      </c>
      <c r="D361">
        <v>1473791</v>
      </c>
      <c r="E361">
        <v>1257279</v>
      </c>
      <c r="F361">
        <v>1283393</v>
      </c>
      <c r="G361">
        <v>1407262</v>
      </c>
      <c r="H361">
        <v>1404192</v>
      </c>
      <c r="I361">
        <v>1342764</v>
      </c>
      <c r="J361">
        <v>1360698</v>
      </c>
      <c r="K361">
        <v>1272846</v>
      </c>
      <c r="L361">
        <v>1416002</v>
      </c>
      <c r="M361">
        <v>1352713</v>
      </c>
      <c r="N361">
        <v>1377042</v>
      </c>
      <c r="O361">
        <v>1458881</v>
      </c>
      <c r="P361">
        <v>1442501</v>
      </c>
      <c r="Q361">
        <v>1337528</v>
      </c>
      <c r="R361">
        <v>1361650</v>
      </c>
      <c r="S361">
        <v>1091749</v>
      </c>
      <c r="T361">
        <v>1048689</v>
      </c>
      <c r="U361">
        <v>1304995</v>
      </c>
    </row>
    <row r="362" spans="2:21" x14ac:dyDescent="0.25">
      <c r="B362" s="1">
        <v>2236575</v>
      </c>
      <c r="C362">
        <v>1121709</v>
      </c>
      <c r="D362">
        <v>1569224</v>
      </c>
      <c r="E362">
        <v>1337532</v>
      </c>
      <c r="F362">
        <v>1344744</v>
      </c>
      <c r="G362">
        <v>1400070</v>
      </c>
      <c r="H362">
        <v>1378875</v>
      </c>
      <c r="I362">
        <v>1401938</v>
      </c>
      <c r="J362">
        <v>1424839</v>
      </c>
      <c r="K362">
        <v>1388169</v>
      </c>
      <c r="L362">
        <v>1366880</v>
      </c>
      <c r="M362">
        <v>1412284</v>
      </c>
      <c r="N362">
        <v>1361793</v>
      </c>
      <c r="O362">
        <v>1382414</v>
      </c>
      <c r="P362">
        <v>1402506</v>
      </c>
      <c r="Q362">
        <v>1549257</v>
      </c>
      <c r="R362">
        <v>1533505</v>
      </c>
      <c r="S362">
        <v>1316694</v>
      </c>
      <c r="T362">
        <v>1105180</v>
      </c>
      <c r="U362">
        <v>1305575</v>
      </c>
    </row>
    <row r="363" spans="2:21" x14ac:dyDescent="0.25">
      <c r="B363" s="1">
        <v>2210243</v>
      </c>
      <c r="C363">
        <v>1045809</v>
      </c>
      <c r="D363">
        <v>1522934</v>
      </c>
      <c r="E363">
        <v>1272977</v>
      </c>
      <c r="F363">
        <v>1296764</v>
      </c>
      <c r="G363">
        <v>1420502</v>
      </c>
      <c r="H363">
        <v>1382185</v>
      </c>
      <c r="I363">
        <v>1396302</v>
      </c>
      <c r="J363">
        <v>1412085</v>
      </c>
      <c r="K363">
        <v>1346568</v>
      </c>
      <c r="L363">
        <v>1390705</v>
      </c>
      <c r="M363">
        <v>1386663</v>
      </c>
      <c r="N363">
        <v>1366900</v>
      </c>
      <c r="O363">
        <v>1449048</v>
      </c>
      <c r="P363">
        <v>1488070</v>
      </c>
      <c r="Q363">
        <v>1364070</v>
      </c>
      <c r="R363">
        <v>1396205</v>
      </c>
      <c r="S363">
        <v>1047849</v>
      </c>
      <c r="T363">
        <v>1061877</v>
      </c>
      <c r="U363">
        <v>1320459</v>
      </c>
    </row>
    <row r="364" spans="2:21" x14ac:dyDescent="0.25">
      <c r="B364" s="1">
        <v>2199695</v>
      </c>
      <c r="C364">
        <v>1081988</v>
      </c>
      <c r="D364">
        <v>1497004</v>
      </c>
      <c r="E364">
        <v>1269021</v>
      </c>
      <c r="F364">
        <v>1300578</v>
      </c>
      <c r="G364">
        <v>1400073</v>
      </c>
      <c r="H364">
        <v>1386914</v>
      </c>
      <c r="I364">
        <v>1349001</v>
      </c>
      <c r="J364">
        <v>1342598</v>
      </c>
      <c r="K364">
        <v>1251878</v>
      </c>
      <c r="L364">
        <v>1431895</v>
      </c>
      <c r="M364">
        <v>1330308</v>
      </c>
      <c r="N364">
        <v>1427918</v>
      </c>
      <c r="O364">
        <v>1473175</v>
      </c>
      <c r="P364">
        <v>1440672</v>
      </c>
      <c r="Q364">
        <v>1433025</v>
      </c>
      <c r="R364">
        <v>1376615</v>
      </c>
      <c r="S364">
        <v>1086701</v>
      </c>
      <c r="T364">
        <v>1081441</v>
      </c>
      <c r="U364">
        <v>1296303</v>
      </c>
    </row>
    <row r="365" spans="2:21" x14ac:dyDescent="0.25">
      <c r="B365" s="1">
        <v>2120474</v>
      </c>
      <c r="C365">
        <v>1015782</v>
      </c>
      <c r="D365">
        <v>1455325</v>
      </c>
      <c r="E365">
        <v>1232203</v>
      </c>
      <c r="F365">
        <v>1256893</v>
      </c>
      <c r="G365">
        <v>1359373</v>
      </c>
      <c r="H365">
        <v>1299312</v>
      </c>
      <c r="I365">
        <v>1312057</v>
      </c>
      <c r="J365">
        <v>1317831</v>
      </c>
      <c r="K365">
        <v>1290662</v>
      </c>
      <c r="L365">
        <v>1443110</v>
      </c>
      <c r="M365">
        <v>1363028</v>
      </c>
      <c r="N365">
        <v>1320542</v>
      </c>
      <c r="O365">
        <v>1418939</v>
      </c>
      <c r="P365">
        <v>1448381</v>
      </c>
      <c r="Q365">
        <v>1368289</v>
      </c>
      <c r="R365">
        <v>1378230</v>
      </c>
      <c r="S365">
        <v>1030322</v>
      </c>
      <c r="T365">
        <v>1049137</v>
      </c>
      <c r="U365">
        <v>1236248</v>
      </c>
    </row>
    <row r="366" spans="2:21" x14ac:dyDescent="0.25">
      <c r="B366" s="1">
        <v>2111856</v>
      </c>
      <c r="C366">
        <v>964066</v>
      </c>
      <c r="D366">
        <v>1478323</v>
      </c>
      <c r="E366">
        <v>1172581</v>
      </c>
      <c r="F366">
        <v>1224381</v>
      </c>
      <c r="G366">
        <v>1355927</v>
      </c>
      <c r="H366">
        <v>1334898</v>
      </c>
      <c r="I366">
        <v>1306479</v>
      </c>
      <c r="J366">
        <v>1297768</v>
      </c>
      <c r="K366">
        <v>1227782</v>
      </c>
      <c r="L366">
        <v>1367607</v>
      </c>
      <c r="M366">
        <v>1283324</v>
      </c>
      <c r="N366">
        <v>1333145</v>
      </c>
      <c r="O366">
        <v>1432641</v>
      </c>
      <c r="P366">
        <v>1452596</v>
      </c>
      <c r="Q366">
        <v>1346797</v>
      </c>
      <c r="R366">
        <v>1314990</v>
      </c>
      <c r="S366">
        <v>1095263</v>
      </c>
      <c r="T366">
        <v>1010657</v>
      </c>
      <c r="U366">
        <v>1239898</v>
      </c>
    </row>
    <row r="367" spans="2:21" x14ac:dyDescent="0.25">
      <c r="B367" s="1">
        <v>2203860</v>
      </c>
      <c r="C367">
        <v>989752</v>
      </c>
      <c r="D367">
        <v>1474541</v>
      </c>
      <c r="E367">
        <v>1201869</v>
      </c>
      <c r="F367">
        <v>1241881</v>
      </c>
      <c r="G367">
        <v>1326282</v>
      </c>
      <c r="H367">
        <v>1340462</v>
      </c>
      <c r="I367">
        <v>1334653</v>
      </c>
      <c r="J367">
        <v>1336984</v>
      </c>
      <c r="K367">
        <v>1283988</v>
      </c>
      <c r="L367">
        <v>1382173</v>
      </c>
      <c r="M367">
        <v>1352716</v>
      </c>
      <c r="N367">
        <v>1344624</v>
      </c>
      <c r="O367">
        <v>1377319</v>
      </c>
      <c r="P367">
        <v>1407432</v>
      </c>
      <c r="Q367">
        <v>1356886</v>
      </c>
      <c r="R367">
        <v>1384423</v>
      </c>
      <c r="S367">
        <v>1153881</v>
      </c>
      <c r="T367">
        <v>1036387</v>
      </c>
      <c r="U367">
        <v>1284168</v>
      </c>
    </row>
    <row r="368" spans="2:21" x14ac:dyDescent="0.25">
      <c r="B368" s="1">
        <v>2228908</v>
      </c>
      <c r="C368">
        <v>1034024</v>
      </c>
      <c r="D368">
        <v>1509760</v>
      </c>
      <c r="E368">
        <v>1290043</v>
      </c>
      <c r="F368">
        <v>1288616</v>
      </c>
      <c r="G368">
        <v>1385549</v>
      </c>
      <c r="H368">
        <v>1372225</v>
      </c>
      <c r="I368">
        <v>1381347</v>
      </c>
      <c r="J368">
        <v>1369568</v>
      </c>
      <c r="K368">
        <v>1384016</v>
      </c>
      <c r="L368">
        <v>1374001</v>
      </c>
      <c r="M368">
        <v>1347958</v>
      </c>
      <c r="N368">
        <v>1356506</v>
      </c>
      <c r="O368">
        <v>1444383</v>
      </c>
      <c r="P368">
        <v>1436956</v>
      </c>
      <c r="Q368">
        <v>1472373</v>
      </c>
      <c r="R368">
        <v>1455242</v>
      </c>
      <c r="S368">
        <v>1217358</v>
      </c>
      <c r="T368">
        <v>1066894</v>
      </c>
      <c r="U368">
        <v>1325876</v>
      </c>
    </row>
    <row r="369" spans="1:21" x14ac:dyDescent="0.25">
      <c r="B369" s="1">
        <v>2066440.9999998</v>
      </c>
      <c r="C369">
        <v>942492</v>
      </c>
      <c r="D369">
        <v>1486041</v>
      </c>
      <c r="E369">
        <v>1187430</v>
      </c>
      <c r="F369">
        <v>1239458</v>
      </c>
      <c r="G369">
        <v>1352125</v>
      </c>
      <c r="H369">
        <v>1357451</v>
      </c>
      <c r="I369">
        <v>1287199</v>
      </c>
      <c r="J369">
        <v>1293752</v>
      </c>
      <c r="K369">
        <v>1231566</v>
      </c>
      <c r="L369">
        <v>1399338</v>
      </c>
      <c r="M369">
        <v>1318248</v>
      </c>
      <c r="N369">
        <v>1298141</v>
      </c>
      <c r="O369">
        <v>1476403</v>
      </c>
      <c r="P369">
        <v>1430896</v>
      </c>
      <c r="Q369">
        <v>1266654</v>
      </c>
      <c r="R369">
        <v>1278278</v>
      </c>
      <c r="S369">
        <v>956087</v>
      </c>
      <c r="T369">
        <v>1017214</v>
      </c>
      <c r="U369">
        <v>1270600</v>
      </c>
    </row>
    <row r="370" spans="1:21" x14ac:dyDescent="0.25">
      <c r="B370" s="1">
        <v>2195726</v>
      </c>
      <c r="C370">
        <v>1057477</v>
      </c>
      <c r="D370">
        <v>1484954</v>
      </c>
      <c r="E370">
        <v>1254965</v>
      </c>
      <c r="F370">
        <v>1278191</v>
      </c>
      <c r="G370">
        <v>1350724</v>
      </c>
      <c r="H370">
        <v>1368978</v>
      </c>
      <c r="I370">
        <v>1353725</v>
      </c>
      <c r="J370">
        <v>1367797</v>
      </c>
      <c r="K370">
        <v>1301284</v>
      </c>
      <c r="L370">
        <v>1419292</v>
      </c>
      <c r="M370">
        <v>1327441</v>
      </c>
      <c r="N370">
        <v>1386656</v>
      </c>
      <c r="O370">
        <v>1428778</v>
      </c>
      <c r="P370">
        <v>1418854</v>
      </c>
      <c r="Q370">
        <v>1399116</v>
      </c>
      <c r="R370">
        <v>1381148</v>
      </c>
      <c r="S370">
        <v>1046746</v>
      </c>
      <c r="T370">
        <v>1089766</v>
      </c>
      <c r="U370">
        <v>1310873</v>
      </c>
    </row>
    <row r="371" spans="1:21" x14ac:dyDescent="0.25">
      <c r="B371" s="1">
        <v>2079004</v>
      </c>
      <c r="C371">
        <v>1015614</v>
      </c>
      <c r="D371">
        <v>1481334</v>
      </c>
      <c r="E371">
        <v>1245550</v>
      </c>
      <c r="F371">
        <v>1251593</v>
      </c>
      <c r="G371">
        <v>1321146</v>
      </c>
      <c r="H371">
        <v>1304914</v>
      </c>
      <c r="I371">
        <v>1299653</v>
      </c>
      <c r="J371">
        <v>1315035</v>
      </c>
      <c r="K371">
        <v>1261270</v>
      </c>
      <c r="L371">
        <v>1351232</v>
      </c>
      <c r="M371">
        <v>1340733</v>
      </c>
      <c r="N371">
        <v>1373593</v>
      </c>
      <c r="O371">
        <v>1430276</v>
      </c>
      <c r="P371">
        <v>1432556</v>
      </c>
      <c r="Q371">
        <v>1362612</v>
      </c>
      <c r="R371">
        <v>1381868</v>
      </c>
      <c r="S371">
        <v>1016921</v>
      </c>
      <c r="T371">
        <v>1023901</v>
      </c>
      <c r="U371">
        <v>1302878</v>
      </c>
    </row>
    <row r="372" spans="1:21" x14ac:dyDescent="0.25">
      <c r="B372" s="1">
        <v>2199807</v>
      </c>
      <c r="C372">
        <v>1088823</v>
      </c>
      <c r="D372">
        <v>1532189</v>
      </c>
      <c r="E372">
        <v>1315072</v>
      </c>
      <c r="F372">
        <v>1322780</v>
      </c>
      <c r="G372">
        <v>1432553</v>
      </c>
      <c r="H372">
        <v>1433859</v>
      </c>
      <c r="I372">
        <v>1446878</v>
      </c>
      <c r="J372">
        <v>1451256</v>
      </c>
      <c r="K372">
        <v>1365704</v>
      </c>
      <c r="L372">
        <v>1374524</v>
      </c>
      <c r="M372">
        <v>1399943</v>
      </c>
      <c r="N372">
        <v>1420321</v>
      </c>
      <c r="O372">
        <v>1431628</v>
      </c>
      <c r="P372">
        <v>1437525</v>
      </c>
      <c r="Q372">
        <v>1429360</v>
      </c>
      <c r="R372">
        <v>1430452</v>
      </c>
      <c r="S372">
        <v>1371770</v>
      </c>
      <c r="T372">
        <v>1114949</v>
      </c>
      <c r="U372">
        <v>1350871</v>
      </c>
    </row>
    <row r="373" spans="1:21" x14ac:dyDescent="0.25">
      <c r="B373" s="1">
        <v>2234832</v>
      </c>
      <c r="C373">
        <v>1065835</v>
      </c>
      <c r="D373">
        <v>1533642</v>
      </c>
      <c r="E373">
        <v>1269548</v>
      </c>
      <c r="F373">
        <v>1305913</v>
      </c>
      <c r="G373">
        <v>1390917</v>
      </c>
      <c r="H373">
        <v>1394333</v>
      </c>
      <c r="I373">
        <v>1381837</v>
      </c>
      <c r="J373">
        <v>1378156</v>
      </c>
      <c r="K373">
        <v>1322526</v>
      </c>
      <c r="L373">
        <v>1413475</v>
      </c>
      <c r="M373">
        <v>1369490</v>
      </c>
      <c r="N373">
        <v>1421630</v>
      </c>
      <c r="O373">
        <v>1393962</v>
      </c>
      <c r="P373">
        <v>1386204</v>
      </c>
      <c r="Q373">
        <v>1462174</v>
      </c>
      <c r="R373">
        <v>1470526</v>
      </c>
      <c r="S373">
        <v>1053459</v>
      </c>
      <c r="T373">
        <v>1102153</v>
      </c>
      <c r="U373">
        <v>1339706</v>
      </c>
    </row>
    <row r="374" spans="1:21" x14ac:dyDescent="0.25">
      <c r="A374" t="s">
        <v>1026</v>
      </c>
      <c r="B374" s="1">
        <f>AVERAGE(B284:B373)</f>
        <v>2167970.1444444247</v>
      </c>
      <c r="C374">
        <f t="shared" ref="C374:U374" si="6">AVERAGE(C284:C373)</f>
        <v>1032171.0222222222</v>
      </c>
      <c r="D374">
        <f t="shared" si="6"/>
        <v>1501774.2555555555</v>
      </c>
      <c r="E374">
        <f t="shared" si="6"/>
        <v>1255045.7222222222</v>
      </c>
      <c r="F374">
        <f t="shared" si="6"/>
        <v>1279522.7777777778</v>
      </c>
      <c r="G374">
        <f t="shared" si="6"/>
        <v>1372072.6</v>
      </c>
      <c r="H374">
        <f t="shared" si="6"/>
        <v>1360235.2555555555</v>
      </c>
      <c r="I374">
        <f t="shared" si="6"/>
        <v>1352452.6888888888</v>
      </c>
      <c r="J374">
        <f t="shared" si="6"/>
        <v>1352220.5666666667</v>
      </c>
      <c r="K374">
        <f t="shared" si="6"/>
        <v>1297870.5222222223</v>
      </c>
      <c r="L374">
        <f t="shared" si="6"/>
        <v>1405006.2888888889</v>
      </c>
      <c r="M374">
        <f t="shared" si="6"/>
        <v>1352922.2222222222</v>
      </c>
      <c r="N374">
        <f t="shared" si="6"/>
        <v>1356461.3555555556</v>
      </c>
      <c r="O374">
        <f t="shared" si="6"/>
        <v>1429737.4888888889</v>
      </c>
      <c r="P374">
        <f t="shared" si="6"/>
        <v>1424540.1222222222</v>
      </c>
      <c r="Q374">
        <f t="shared" si="6"/>
        <v>1395719.9888888889</v>
      </c>
      <c r="R374">
        <f t="shared" si="6"/>
        <v>1394330.1888888888</v>
      </c>
      <c r="S374">
        <f t="shared" si="6"/>
        <v>1126776.6000000001</v>
      </c>
      <c r="T374">
        <f t="shared" si="6"/>
        <v>1053988.3777777778</v>
      </c>
      <c r="U374">
        <f t="shared" si="6"/>
        <v>1295033.0222222223</v>
      </c>
    </row>
    <row r="375" spans="1:21" x14ac:dyDescent="0.25">
      <c r="A375" t="s">
        <v>1027</v>
      </c>
      <c r="B375">
        <f>MEDIAN(B284:B373)</f>
        <v>2166462.9999999003</v>
      </c>
      <c r="C375">
        <f t="shared" ref="C375:U375" si="7">MEDIAN(C284:C373)</f>
        <v>1027800</v>
      </c>
      <c r="D375">
        <f t="shared" si="7"/>
        <v>1499824.5</v>
      </c>
      <c r="E375">
        <f t="shared" si="7"/>
        <v>1252315.5</v>
      </c>
      <c r="F375">
        <f t="shared" si="7"/>
        <v>1279386</v>
      </c>
      <c r="G375">
        <f t="shared" si="7"/>
        <v>1373485</v>
      </c>
      <c r="H375">
        <f t="shared" si="7"/>
        <v>1361837</v>
      </c>
      <c r="I375">
        <f t="shared" si="7"/>
        <v>1355136</v>
      </c>
      <c r="J375">
        <f t="shared" si="7"/>
        <v>1345612</v>
      </c>
      <c r="K375">
        <f t="shared" si="7"/>
        <v>1293942.5</v>
      </c>
      <c r="L375">
        <f t="shared" si="7"/>
        <v>1406841</v>
      </c>
      <c r="M375">
        <f t="shared" si="7"/>
        <v>1352714.5</v>
      </c>
      <c r="N375">
        <f t="shared" si="7"/>
        <v>1359293</v>
      </c>
      <c r="O375">
        <f t="shared" si="7"/>
        <v>1431024</v>
      </c>
      <c r="P375">
        <f t="shared" si="7"/>
        <v>1429735.5</v>
      </c>
      <c r="Q375">
        <f t="shared" si="7"/>
        <v>1395070.5</v>
      </c>
      <c r="R375">
        <f t="shared" si="7"/>
        <v>1390616.5</v>
      </c>
      <c r="S375">
        <f t="shared" si="7"/>
        <v>1079853.5</v>
      </c>
      <c r="T375">
        <f t="shared" si="7"/>
        <v>1050280.5</v>
      </c>
      <c r="U375">
        <f t="shared" si="7"/>
        <v>1298529</v>
      </c>
    </row>
  </sheetData>
  <pageMargins left="0.7" right="0.7" top="0.78740157499999996" bottom="0.78740157499999996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370"/>
  <sheetViews>
    <sheetView topLeftCell="A264" workbookViewId="0">
      <selection activeCell="U289" sqref="U289"/>
    </sheetView>
  </sheetViews>
  <sheetFormatPr baseColWidth="10" defaultRowHeight="15" x14ac:dyDescent="0.25"/>
  <cols>
    <col min="1" max="1" width="13" customWidth="1"/>
  </cols>
  <sheetData>
    <row r="1" spans="1:17" x14ac:dyDescent="0.25">
      <c r="A1" t="s">
        <v>101</v>
      </c>
    </row>
    <row r="2" spans="1:17" x14ac:dyDescent="0.25">
      <c r="B2">
        <v>0.83468583352654768</v>
      </c>
      <c r="C2">
        <v>1.4761573537367649</v>
      </c>
      <c r="D2">
        <v>0</v>
      </c>
      <c r="E2">
        <v>1.9398717056959578</v>
      </c>
      <c r="F2">
        <v>16.214545173506455</v>
      </c>
      <c r="G2">
        <v>15.642630806090116</v>
      </c>
      <c r="H2">
        <v>16.129530875647269</v>
      </c>
      <c r="I2">
        <v>16.54687379241054</v>
      </c>
      <c r="J2">
        <v>5.20905788700827</v>
      </c>
      <c r="K2">
        <v>5.5877579411082774</v>
      </c>
      <c r="L2">
        <v>7.9217868459695504</v>
      </c>
      <c r="M2">
        <v>6.9479867068552439</v>
      </c>
      <c r="N2">
        <v>13.354973336424763</v>
      </c>
      <c r="O2">
        <v>13.022644717520674</v>
      </c>
      <c r="P2">
        <v>11.731973104567587</v>
      </c>
      <c r="Q2">
        <v>11.020944431563489</v>
      </c>
    </row>
    <row r="3" spans="1:17" x14ac:dyDescent="0.25">
      <c r="B3">
        <v>0.34719482364081117</v>
      </c>
      <c r="C3">
        <v>0.58391856703227329</v>
      </c>
      <c r="D3">
        <v>0</v>
      </c>
      <c r="E3">
        <v>1.6018306636155606</v>
      </c>
      <c r="F3">
        <v>22.764933322812279</v>
      </c>
      <c r="G3">
        <v>22.078434466977036</v>
      </c>
      <c r="H3">
        <v>22.488755622188904</v>
      </c>
      <c r="I3">
        <v>21.833819932139193</v>
      </c>
      <c r="J3">
        <v>8.1432967726662984</v>
      </c>
      <c r="K3">
        <v>10.478971040795392</v>
      </c>
      <c r="L3">
        <v>11.094452773613193</v>
      </c>
      <c r="M3">
        <v>11.141797522291485</v>
      </c>
      <c r="N3">
        <v>18.369762487177464</v>
      </c>
      <c r="O3">
        <v>19.182514006154815</v>
      </c>
      <c r="P3">
        <v>15.702674978300324</v>
      </c>
      <c r="Q3">
        <v>16.515426497277677</v>
      </c>
    </row>
    <row r="4" spans="1:17" x14ac:dyDescent="0.25">
      <c r="B4">
        <v>0.50738007380073802</v>
      </c>
      <c r="C4">
        <v>1.0224477244772447</v>
      </c>
      <c r="D4">
        <v>0</v>
      </c>
      <c r="E4">
        <v>0.62269372693726932</v>
      </c>
      <c r="F4">
        <v>20.771832718327182</v>
      </c>
      <c r="G4">
        <v>20.864083640836409</v>
      </c>
      <c r="H4">
        <v>20.664206642066421</v>
      </c>
      <c r="I4">
        <v>20.664206642066421</v>
      </c>
      <c r="J4">
        <v>7.2647601476014758</v>
      </c>
      <c r="K4">
        <v>6.4114391143911442</v>
      </c>
      <c r="L4">
        <v>5.304428044280443</v>
      </c>
      <c r="M4">
        <v>5.681119311193112</v>
      </c>
      <c r="N4">
        <v>14.10670356703567</v>
      </c>
      <c r="O4">
        <v>15.290590405904059</v>
      </c>
      <c r="P4">
        <v>13.860701107011069</v>
      </c>
      <c r="Q4">
        <v>13.299507995079951</v>
      </c>
    </row>
    <row r="5" spans="1:17" x14ac:dyDescent="0.25">
      <c r="B5">
        <v>0</v>
      </c>
      <c r="C5">
        <v>0.7538067239559777</v>
      </c>
      <c r="D5">
        <v>0.2336800844263531</v>
      </c>
      <c r="E5">
        <v>1.620684456505352</v>
      </c>
      <c r="F5">
        <v>17.90290969395447</v>
      </c>
      <c r="G5">
        <v>16.953113221769939</v>
      </c>
      <c r="H5">
        <v>17.684305744007236</v>
      </c>
      <c r="I5">
        <v>17.737072214684154</v>
      </c>
      <c r="J5">
        <v>5.5480174883159954</v>
      </c>
      <c r="K5">
        <v>5.2766470676918438</v>
      </c>
      <c r="L5">
        <v>6.7390321121664405</v>
      </c>
      <c r="M5">
        <v>7.2290064827378266</v>
      </c>
      <c r="N5">
        <v>9.9502487562189064</v>
      </c>
      <c r="O5">
        <v>11.420171867933062</v>
      </c>
      <c r="P5">
        <v>11.201567917985829</v>
      </c>
      <c r="Q5">
        <v>10.975425900799035</v>
      </c>
    </row>
    <row r="6" spans="1:17" x14ac:dyDescent="0.25">
      <c r="B6">
        <v>0.64424890006285351</v>
      </c>
      <c r="C6">
        <v>0.95851665619107485</v>
      </c>
      <c r="D6">
        <v>0</v>
      </c>
      <c r="E6">
        <v>1.9248900062853551</v>
      </c>
      <c r="F6">
        <v>18.706788183532367</v>
      </c>
      <c r="G6">
        <v>17.591137649277183</v>
      </c>
      <c r="H6">
        <v>18.903205531112508</v>
      </c>
      <c r="I6">
        <v>18.361093651791329</v>
      </c>
      <c r="J6">
        <v>4.2269013199245764</v>
      </c>
      <c r="K6">
        <v>3.3940917661847898</v>
      </c>
      <c r="L6">
        <v>4.6904462602137018</v>
      </c>
      <c r="M6">
        <v>6.9296040226272781</v>
      </c>
      <c r="N6">
        <v>13.694217473287241</v>
      </c>
      <c r="O6">
        <v>13.827781269641735</v>
      </c>
      <c r="P6">
        <v>13.065681961030798</v>
      </c>
      <c r="Q6">
        <v>11.203645505971087</v>
      </c>
    </row>
    <row r="7" spans="1:17" x14ac:dyDescent="0.25">
      <c r="B7">
        <v>0.5791953046567303</v>
      </c>
      <c r="C7">
        <v>0.96532550776121717</v>
      </c>
      <c r="D7">
        <v>0</v>
      </c>
      <c r="E7">
        <v>0.97304811182330686</v>
      </c>
      <c r="F7">
        <v>17.854660591551472</v>
      </c>
      <c r="G7">
        <v>16.958838520349062</v>
      </c>
      <c r="H7">
        <v>17.831492779365202</v>
      </c>
      <c r="I7">
        <v>16.7039925863001</v>
      </c>
      <c r="J7">
        <v>5.8305660668777515</v>
      </c>
      <c r="K7">
        <v>5.9850181481195461</v>
      </c>
      <c r="L7">
        <v>7.9774499961386987</v>
      </c>
      <c r="M7">
        <v>9.6146420573017224</v>
      </c>
      <c r="N7">
        <v>11.576183489072516</v>
      </c>
      <c r="O7">
        <v>10.471851108193682</v>
      </c>
      <c r="P7">
        <v>11.684299945941772</v>
      </c>
      <c r="Q7">
        <v>12.425669935902386</v>
      </c>
    </row>
    <row r="8" spans="1:17" x14ac:dyDescent="0.25">
      <c r="B8">
        <v>0.48091603053435117</v>
      </c>
      <c r="C8">
        <v>1.0610687022900764</v>
      </c>
      <c r="D8">
        <v>0</v>
      </c>
      <c r="E8">
        <v>1.0610687022900764</v>
      </c>
      <c r="F8">
        <v>17.63358778625954</v>
      </c>
      <c r="G8">
        <v>17.694656488549619</v>
      </c>
      <c r="H8">
        <v>17.595419847328245</v>
      </c>
      <c r="I8">
        <v>17.274809160305342</v>
      </c>
      <c r="J8">
        <v>5.6030534351145036</v>
      </c>
      <c r="K8">
        <v>7.557251908396946</v>
      </c>
      <c r="L8">
        <v>7.8091603053435117</v>
      </c>
      <c r="M8">
        <v>9.0610687022900755</v>
      </c>
      <c r="N8">
        <v>10.099236641221374</v>
      </c>
      <c r="O8">
        <v>11.641221374045802</v>
      </c>
      <c r="P8">
        <v>8.4885496183206115</v>
      </c>
      <c r="Q8">
        <v>9.2748091603053435</v>
      </c>
    </row>
    <row r="9" spans="1:17" x14ac:dyDescent="0.25">
      <c r="B9">
        <v>0</v>
      </c>
      <c r="C9">
        <v>0.83130734844325938</v>
      </c>
      <c r="D9">
        <v>0.33722845267037882</v>
      </c>
      <c r="E9">
        <v>1.1371657124931378</v>
      </c>
      <c r="F9">
        <v>13.842051603795779</v>
      </c>
      <c r="G9">
        <v>13.23817739785115</v>
      </c>
      <c r="H9">
        <v>13.30091757509215</v>
      </c>
      <c r="I9">
        <v>11.928476197945258</v>
      </c>
      <c r="J9">
        <v>2.0547408046427731</v>
      </c>
      <c r="K9">
        <v>2.9252607638616581</v>
      </c>
      <c r="L9">
        <v>6.4543957336679476</v>
      </c>
      <c r="M9">
        <v>5.8348364834130653</v>
      </c>
      <c r="N9">
        <v>10.563877342953495</v>
      </c>
      <c r="O9">
        <v>9.7011999058897338</v>
      </c>
      <c r="P9">
        <v>10.63446004234962</v>
      </c>
      <c r="Q9">
        <v>9.8345227825268609</v>
      </c>
    </row>
    <row r="10" spans="1:17" x14ac:dyDescent="0.25">
      <c r="B10">
        <v>0.34732709151313801</v>
      </c>
      <c r="C10">
        <v>0.98157656297191176</v>
      </c>
      <c r="D10">
        <v>0</v>
      </c>
      <c r="E10">
        <v>1.1552401087284809</v>
      </c>
      <c r="F10">
        <v>15.237088492902446</v>
      </c>
      <c r="G10">
        <v>15.659921473874963</v>
      </c>
      <c r="H10">
        <v>15.327695560253698</v>
      </c>
      <c r="I10">
        <v>15.297493204469948</v>
      </c>
      <c r="J10">
        <v>2.6049531863485353</v>
      </c>
      <c r="K10">
        <v>3.7601932950770163</v>
      </c>
      <c r="L10">
        <v>3.964059196617336</v>
      </c>
      <c r="M10">
        <v>6.704922983992752</v>
      </c>
      <c r="N10">
        <v>9.7402597402597415</v>
      </c>
      <c r="O10">
        <v>8.5548172757475083</v>
      </c>
      <c r="P10">
        <v>10.608577469042585</v>
      </c>
      <c r="Q10">
        <v>9.2419208698278474</v>
      </c>
    </row>
    <row r="11" spans="1:17" x14ac:dyDescent="0.25">
      <c r="B11">
        <v>0.71288679984332159</v>
      </c>
      <c r="C11">
        <v>1.0967489228358793</v>
      </c>
      <c r="D11">
        <v>0</v>
      </c>
      <c r="E11">
        <v>1.018409714061888</v>
      </c>
      <c r="F11">
        <v>17.767332549941244</v>
      </c>
      <c r="G11">
        <v>18.629063846455153</v>
      </c>
      <c r="H11">
        <v>17.83000391696044</v>
      </c>
      <c r="I11">
        <v>19.130434782608695</v>
      </c>
      <c r="J11">
        <v>5.8049353701527613</v>
      </c>
      <c r="K11">
        <v>5.4289071680376031</v>
      </c>
      <c r="L11">
        <v>8.9698394046220145</v>
      </c>
      <c r="M11">
        <v>6.3141402271837048</v>
      </c>
      <c r="N11">
        <v>12.769291030160595</v>
      </c>
      <c r="O11">
        <v>14.437916177046612</v>
      </c>
      <c r="P11">
        <v>11.445358401880142</v>
      </c>
      <c r="Q11">
        <v>13.521347434390913</v>
      </c>
    </row>
    <row r="12" spans="1:17" x14ac:dyDescent="0.25">
      <c r="B12">
        <v>0</v>
      </c>
      <c r="C12">
        <v>1.0306034143655103</v>
      </c>
      <c r="D12">
        <v>0.32255526709149557</v>
      </c>
      <c r="E12">
        <v>1.5498387223664543</v>
      </c>
      <c r="F12">
        <v>16.92235071984895</v>
      </c>
      <c r="G12">
        <v>16.410982613484386</v>
      </c>
      <c r="H12">
        <v>16.733537880575881</v>
      </c>
      <c r="I12">
        <v>17.764141294941389</v>
      </c>
      <c r="J12">
        <v>5.1215482652820397</v>
      </c>
      <c r="K12">
        <v>4.4371017229171583</v>
      </c>
      <c r="L12">
        <v>7.6075839823774682</v>
      </c>
      <c r="M12">
        <v>10.746597435292268</v>
      </c>
      <c r="N12">
        <v>13.429313193297144</v>
      </c>
      <c r="O12">
        <v>12.689796239477619</v>
      </c>
      <c r="P12">
        <v>11.084887105656518</v>
      </c>
      <c r="Q12">
        <v>11.619856816930218</v>
      </c>
    </row>
    <row r="13" spans="1:17" x14ac:dyDescent="0.25">
      <c r="B13">
        <v>0</v>
      </c>
      <c r="C13">
        <v>0.8488435480102795</v>
      </c>
      <c r="D13">
        <v>0.12460088778132544</v>
      </c>
      <c r="E13">
        <v>8.5663110349661231E-2</v>
      </c>
      <c r="F13">
        <v>17.490849622303557</v>
      </c>
      <c r="G13">
        <v>16.743244295615607</v>
      </c>
      <c r="H13">
        <v>17.646600732030215</v>
      </c>
      <c r="I13">
        <v>17.389611400981231</v>
      </c>
      <c r="J13">
        <v>6.00420527996262</v>
      </c>
      <c r="K13">
        <v>5.7550035043999683</v>
      </c>
      <c r="L13">
        <v>11.432131453936609</v>
      </c>
      <c r="M13">
        <v>10.692313682734991</v>
      </c>
      <c r="N13">
        <v>15.730862082392338</v>
      </c>
      <c r="O13">
        <v>13.051942995093841</v>
      </c>
      <c r="P13">
        <v>13.106455883498169</v>
      </c>
      <c r="Q13">
        <v>13.464683435869482</v>
      </c>
    </row>
    <row r="14" spans="1:17" x14ac:dyDescent="0.25">
      <c r="B14">
        <v>0</v>
      </c>
      <c r="C14">
        <v>0.7171435041896278</v>
      </c>
      <c r="D14">
        <v>0.24911300671850231</v>
      </c>
      <c r="E14">
        <v>1.0719408167887068</v>
      </c>
      <c r="F14">
        <v>16.645278176190835</v>
      </c>
      <c r="G14">
        <v>16.562240507284667</v>
      </c>
      <c r="H14">
        <v>15.52049520646184</v>
      </c>
      <c r="I14">
        <v>15.437457537555673</v>
      </c>
      <c r="J14">
        <v>4.0537480184192649</v>
      </c>
      <c r="K14">
        <v>5.0124556503359248</v>
      </c>
      <c r="L14">
        <v>4.8086359175662414</v>
      </c>
      <c r="M14">
        <v>5.5182305427643996</v>
      </c>
      <c r="N14">
        <v>10.508039556125915</v>
      </c>
      <c r="O14">
        <v>11.730957952744017</v>
      </c>
      <c r="P14">
        <v>11.066656601494678</v>
      </c>
      <c r="Q14">
        <v>10.877934626707935</v>
      </c>
    </row>
    <row r="15" spans="1:17" x14ac:dyDescent="0.25">
      <c r="B15">
        <v>0.14679749671637177</v>
      </c>
      <c r="C15">
        <v>0.33222591362126247</v>
      </c>
      <c r="D15">
        <v>0</v>
      </c>
      <c r="E15">
        <v>1.6920343042571273</v>
      </c>
      <c r="F15">
        <v>22.235957660511474</v>
      </c>
      <c r="G15">
        <v>21.53287491308043</v>
      </c>
      <c r="H15">
        <v>21.973267403229546</v>
      </c>
      <c r="I15">
        <v>21.787838986324655</v>
      </c>
      <c r="J15">
        <v>6.0727806536351698</v>
      </c>
      <c r="K15">
        <v>6.4977207757088777</v>
      </c>
      <c r="L15">
        <v>8.5992428339643041</v>
      </c>
      <c r="M15">
        <v>7.8111720621185192</v>
      </c>
      <c r="N15">
        <v>13.667619562697983</v>
      </c>
      <c r="O15">
        <v>13.814417059414355</v>
      </c>
      <c r="P15">
        <v>12.524144325117826</v>
      </c>
      <c r="Q15">
        <v>12.933632079116125</v>
      </c>
    </row>
    <row r="16" spans="1:17" x14ac:dyDescent="0.25">
      <c r="B16">
        <v>0.5698211194460473</v>
      </c>
      <c r="C16">
        <v>1.63733410271206</v>
      </c>
      <c r="D16">
        <v>0</v>
      </c>
      <c r="E16">
        <v>1.3199653779572995</v>
      </c>
      <c r="F16">
        <v>15.406809001731103</v>
      </c>
      <c r="G16">
        <v>14.772071552221581</v>
      </c>
      <c r="H16">
        <v>15.154356607039816</v>
      </c>
      <c r="I16">
        <v>15.695326024235429</v>
      </c>
      <c r="J16">
        <v>2.784189267166763</v>
      </c>
      <c r="K16">
        <v>3.2169648009232548</v>
      </c>
      <c r="L16">
        <v>5.611656087709175</v>
      </c>
      <c r="M16">
        <v>4.5802077322562029</v>
      </c>
      <c r="N16">
        <v>7.8620888632429313</v>
      </c>
      <c r="O16">
        <v>8.9728793998845937</v>
      </c>
      <c r="P16">
        <v>9.3912290825158689</v>
      </c>
      <c r="Q16">
        <v>8.7204270051933062</v>
      </c>
    </row>
    <row r="17" spans="2:17" x14ac:dyDescent="0.25">
      <c r="B17">
        <v>0.16021972991531241</v>
      </c>
      <c r="C17">
        <v>0.69428549629968717</v>
      </c>
      <c r="D17">
        <v>0</v>
      </c>
      <c r="E17">
        <v>0.99183642328526733</v>
      </c>
      <c r="F17">
        <v>20.096131837949187</v>
      </c>
      <c r="G17">
        <v>19.417105363546199</v>
      </c>
      <c r="H17">
        <v>19.600213626306555</v>
      </c>
      <c r="I17">
        <v>19.401846341649502</v>
      </c>
      <c r="J17">
        <v>5.1880674448767836</v>
      </c>
      <c r="K17">
        <v>4.6311131456473644</v>
      </c>
      <c r="L17">
        <v>6.7521171892881666</v>
      </c>
      <c r="M17">
        <v>8.1712062256809332</v>
      </c>
      <c r="N17">
        <v>11.612115663385977</v>
      </c>
      <c r="O17">
        <v>10.177767605096513</v>
      </c>
      <c r="P17">
        <v>9.819180590524148</v>
      </c>
      <c r="Q17">
        <v>9.4453345540550853</v>
      </c>
    </row>
    <row r="18" spans="2:17" x14ac:dyDescent="0.25">
      <c r="B18">
        <v>0</v>
      </c>
      <c r="C18">
        <v>0.99916100983906653</v>
      </c>
      <c r="D18">
        <v>0.28983296468614139</v>
      </c>
      <c r="E18">
        <v>1.6245900388986347</v>
      </c>
      <c r="F18">
        <v>16.505224620547633</v>
      </c>
      <c r="G18">
        <v>16.329799405079704</v>
      </c>
      <c r="H18">
        <v>16.459461520860348</v>
      </c>
      <c r="I18">
        <v>17.237434215544202</v>
      </c>
      <c r="J18">
        <v>3.9585081229501946</v>
      </c>
      <c r="K18">
        <v>4.0805430554496223</v>
      </c>
      <c r="L18">
        <v>6.9636183357486088</v>
      </c>
      <c r="M18">
        <v>7.085653268248036</v>
      </c>
      <c r="N18">
        <v>10.495004194950805</v>
      </c>
      <c r="O18">
        <v>11.433147738540157</v>
      </c>
      <c r="P18">
        <v>10.067881931202807</v>
      </c>
      <c r="Q18">
        <v>12.62298833040958</v>
      </c>
    </row>
    <row r="19" spans="2:17" x14ac:dyDescent="0.25">
      <c r="B19">
        <v>0.27243714485872189</v>
      </c>
      <c r="C19">
        <v>0.28800498170779171</v>
      </c>
      <c r="D19">
        <v>0</v>
      </c>
      <c r="E19">
        <v>1.043045068887678</v>
      </c>
      <c r="F19">
        <v>20.284891414337977</v>
      </c>
      <c r="G19">
        <v>19.989102514205651</v>
      </c>
      <c r="H19">
        <v>20.471705456526816</v>
      </c>
      <c r="I19">
        <v>19.615474429827977</v>
      </c>
      <c r="J19">
        <v>6.009185023740951</v>
      </c>
      <c r="K19">
        <v>4.2733712150696661</v>
      </c>
      <c r="L19">
        <v>9.1461041488285204</v>
      </c>
      <c r="M19">
        <v>9.3251342725928232</v>
      </c>
      <c r="N19">
        <v>10.780727017980851</v>
      </c>
      <c r="O19">
        <v>11.808204250019459</v>
      </c>
      <c r="P19">
        <v>15.131937417295866</v>
      </c>
      <c r="Q19">
        <v>12.851249318907138</v>
      </c>
    </row>
    <row r="20" spans="2:17" x14ac:dyDescent="0.25">
      <c r="B20">
        <v>0.49292415328351086</v>
      </c>
      <c r="C20">
        <v>1.4231197328669105</v>
      </c>
      <c r="D20">
        <v>0</v>
      </c>
      <c r="E20">
        <v>1.8524407695977101</v>
      </c>
      <c r="F20">
        <v>16.441405628875817</v>
      </c>
      <c r="G20">
        <v>15.320400699634282</v>
      </c>
      <c r="H20">
        <v>15.76562251550326</v>
      </c>
      <c r="I20">
        <v>15.304499920496104</v>
      </c>
      <c r="J20">
        <v>3.6253776435045322</v>
      </c>
      <c r="K20">
        <v>4.3011607568770867</v>
      </c>
      <c r="L20">
        <v>4.722531404038798</v>
      </c>
      <c r="M20">
        <v>5.1995547781841314</v>
      </c>
      <c r="N20">
        <v>11.011289553188105</v>
      </c>
      <c r="O20">
        <v>11.48036253776435</v>
      </c>
      <c r="P20">
        <v>10.049292415328351</v>
      </c>
      <c r="Q20">
        <v>11.520114485609795</v>
      </c>
    </row>
    <row r="21" spans="2:17" x14ac:dyDescent="0.25">
      <c r="B21">
        <v>0</v>
      </c>
      <c r="C21">
        <v>0.89628681177976954</v>
      </c>
      <c r="D21">
        <v>0.18076372674549973</v>
      </c>
      <c r="E21">
        <v>1.0243277848911652</v>
      </c>
      <c r="F21">
        <v>22.226406567748739</v>
      </c>
      <c r="G21">
        <v>21.85734729231001</v>
      </c>
      <c r="H21">
        <v>22.007983731264595</v>
      </c>
      <c r="I21">
        <v>22.136024704375991</v>
      </c>
      <c r="J21">
        <v>4.157565715146494</v>
      </c>
      <c r="K21">
        <v>3.7583791519168486</v>
      </c>
      <c r="L21">
        <v>6.1610303532424489</v>
      </c>
      <c r="M21">
        <v>5.7543119680650747</v>
      </c>
      <c r="N21">
        <v>11.373051141071025</v>
      </c>
      <c r="O21">
        <v>10.634932590193568</v>
      </c>
      <c r="P21">
        <v>9.0080590494840695</v>
      </c>
      <c r="Q21">
        <v>11.651728553137005</v>
      </c>
    </row>
    <row r="22" spans="2:17" x14ac:dyDescent="0.25">
      <c r="B22">
        <v>0</v>
      </c>
      <c r="C22">
        <v>0.93254117470106035</v>
      </c>
      <c r="D22">
        <v>0.76709032112506581</v>
      </c>
      <c r="E22">
        <v>0.66932390764834171</v>
      </c>
      <c r="F22">
        <v>20.673836203654961</v>
      </c>
      <c r="G22">
        <v>20.34293449650297</v>
      </c>
      <c r="H22">
        <v>21.237873204482213</v>
      </c>
      <c r="I22">
        <v>20.177483642926976</v>
      </c>
      <c r="J22">
        <v>8.2048582387004583</v>
      </c>
      <c r="K22">
        <v>8.8140181995938942</v>
      </c>
      <c r="L22">
        <v>11.995186884259608</v>
      </c>
      <c r="M22">
        <v>11.506354816875987</v>
      </c>
      <c r="N22">
        <v>11.130330149657818</v>
      </c>
      <c r="O22">
        <v>13.431601113033015</v>
      </c>
      <c r="P22">
        <v>12.687072271941039</v>
      </c>
      <c r="Q22">
        <v>11.784613070617432</v>
      </c>
    </row>
    <row r="23" spans="2:17" x14ac:dyDescent="0.25">
      <c r="B23">
        <v>0.32992930086410055</v>
      </c>
      <c r="C23">
        <v>1.4846818538884525</v>
      </c>
      <c r="D23">
        <v>0</v>
      </c>
      <c r="E23">
        <v>0.77769049489395137</v>
      </c>
      <c r="F23">
        <v>19.442262372348782</v>
      </c>
      <c r="G23">
        <v>20.094265514532601</v>
      </c>
      <c r="H23">
        <v>19.371563236449333</v>
      </c>
      <c r="I23">
        <v>19.489395129615083</v>
      </c>
      <c r="J23">
        <v>9.190887666928516</v>
      </c>
      <c r="K23">
        <v>6.7556952081696782</v>
      </c>
      <c r="L23">
        <v>7.0463472113118613</v>
      </c>
      <c r="M23">
        <v>7.0777690494893948</v>
      </c>
      <c r="N23">
        <v>14.312647289866456</v>
      </c>
      <c r="O23">
        <v>12.010997643362137</v>
      </c>
      <c r="P23">
        <v>10.494893951296151</v>
      </c>
      <c r="Q23">
        <v>10.864100549882167</v>
      </c>
    </row>
    <row r="24" spans="2:17" x14ac:dyDescent="0.25">
      <c r="B24">
        <v>0</v>
      </c>
      <c r="C24">
        <v>1.5441999254009697</v>
      </c>
      <c r="D24">
        <v>0.4625139873181649</v>
      </c>
      <c r="E24">
        <v>1.3129429317418875</v>
      </c>
      <c r="F24">
        <v>19.433047370384184</v>
      </c>
      <c r="G24">
        <v>18.04550540842969</v>
      </c>
      <c r="H24">
        <v>19.022752704214845</v>
      </c>
      <c r="I24">
        <v>19.239089891831405</v>
      </c>
      <c r="J24">
        <v>7.0346885490488624</v>
      </c>
      <c r="K24">
        <v>8.3625512868332716</v>
      </c>
      <c r="L24">
        <v>11.22715404699739</v>
      </c>
      <c r="M24">
        <v>11.443491234613951</v>
      </c>
      <c r="N24">
        <v>11.883625512868333</v>
      </c>
      <c r="O24">
        <v>13.465124953375607</v>
      </c>
      <c r="P24">
        <v>12.778813875419621</v>
      </c>
      <c r="Q24">
        <v>12.532637075718014</v>
      </c>
    </row>
    <row r="25" spans="2:17" x14ac:dyDescent="0.25">
      <c r="B25">
        <v>0</v>
      </c>
      <c r="C25">
        <v>1.4731369150779896</v>
      </c>
      <c r="D25">
        <v>3.93886875689302E-2</v>
      </c>
      <c r="E25">
        <v>1.1028832519300458</v>
      </c>
      <c r="F25">
        <v>19.442256184023947</v>
      </c>
      <c r="G25">
        <v>18.150307231763037</v>
      </c>
      <c r="H25">
        <v>19.135024420986294</v>
      </c>
      <c r="I25">
        <v>19.631321884354811</v>
      </c>
      <c r="J25">
        <v>5.0811406963919961</v>
      </c>
      <c r="K25">
        <v>5.5144162596502282</v>
      </c>
      <c r="L25">
        <v>9.1933196785883098</v>
      </c>
      <c r="M25">
        <v>9.0042539782574433</v>
      </c>
      <c r="N25">
        <v>12.4153143217268</v>
      </c>
      <c r="O25">
        <v>13.203088073105404</v>
      </c>
      <c r="P25">
        <v>12.11596029620293</v>
      </c>
      <c r="Q25">
        <v>11.966283283440996</v>
      </c>
    </row>
    <row r="26" spans="2:17" x14ac:dyDescent="0.25">
      <c r="B26">
        <v>0.67128785114921563</v>
      </c>
      <c r="C26">
        <v>1.6344399854067857</v>
      </c>
      <c r="D26">
        <v>0</v>
      </c>
      <c r="E26">
        <v>1.6344399854067857</v>
      </c>
      <c r="F26">
        <v>18.095585552717985</v>
      </c>
      <c r="G26">
        <v>18.029916089018606</v>
      </c>
      <c r="H26">
        <v>17.489967165268151</v>
      </c>
      <c r="I26">
        <v>18.110178766873403</v>
      </c>
      <c r="J26">
        <v>4.2393287121488505</v>
      </c>
      <c r="K26">
        <v>5.33381977380518</v>
      </c>
      <c r="L26">
        <v>7.5082086829624224</v>
      </c>
      <c r="M26">
        <v>5.9978110178766872</v>
      </c>
      <c r="N26">
        <v>10.726012404232034</v>
      </c>
      <c r="O26">
        <v>11.353520612914995</v>
      </c>
      <c r="P26">
        <v>9.456402772710689</v>
      </c>
      <c r="Q26">
        <v>10.572783655600146</v>
      </c>
    </row>
    <row r="27" spans="2:17" x14ac:dyDescent="0.25">
      <c r="B27">
        <v>0.61971830985915488</v>
      </c>
      <c r="C27">
        <v>1.0945674044265594</v>
      </c>
      <c r="D27">
        <v>0</v>
      </c>
      <c r="E27">
        <v>1.2233400402414487</v>
      </c>
      <c r="F27">
        <v>21.48088531187123</v>
      </c>
      <c r="G27">
        <v>22.985915492957744</v>
      </c>
      <c r="H27">
        <v>21.207243460764587</v>
      </c>
      <c r="I27">
        <v>21.609657947686117</v>
      </c>
      <c r="J27">
        <v>7.2595573440643868</v>
      </c>
      <c r="K27">
        <v>9.1589537223340045</v>
      </c>
      <c r="L27">
        <v>9.7142857142857135</v>
      </c>
      <c r="M27">
        <v>8.8209255533199187</v>
      </c>
      <c r="N27">
        <v>13.641851106639837</v>
      </c>
      <c r="O27">
        <v>14.792756539235413</v>
      </c>
      <c r="P27">
        <v>13.440643863179075</v>
      </c>
      <c r="Q27">
        <v>13.150905432595572</v>
      </c>
    </row>
    <row r="28" spans="2:17" x14ac:dyDescent="0.25">
      <c r="B28">
        <v>8.5034013605442174E-2</v>
      </c>
      <c r="C28">
        <v>0.69573283858998147</v>
      </c>
      <c r="D28">
        <v>0</v>
      </c>
      <c r="E28">
        <v>1.0822510822510822</v>
      </c>
      <c r="F28">
        <v>16.743970315398887</v>
      </c>
      <c r="G28">
        <v>16.226035868893014</v>
      </c>
      <c r="H28">
        <v>16.349721706864564</v>
      </c>
      <c r="I28">
        <v>16.612554112554111</v>
      </c>
      <c r="J28">
        <v>5.5426716141001853</v>
      </c>
      <c r="K28">
        <v>4.700061842918986</v>
      </c>
      <c r="L28">
        <v>8.7971552257266552</v>
      </c>
      <c r="M28">
        <v>9.8484848484848477</v>
      </c>
      <c r="N28">
        <v>11.765615337043908</v>
      </c>
      <c r="O28">
        <v>12.275819418676562</v>
      </c>
      <c r="P28">
        <v>11.495052566481139</v>
      </c>
      <c r="Q28">
        <v>13.504947433518863</v>
      </c>
    </row>
    <row r="29" spans="2:17" x14ac:dyDescent="0.25">
      <c r="B29">
        <v>0</v>
      </c>
      <c r="C29">
        <v>1.3963317986263113</v>
      </c>
      <c r="D29">
        <v>1.0189448260246057</v>
      </c>
      <c r="E29">
        <v>1.879387123556495</v>
      </c>
      <c r="F29">
        <v>21.699750924598082</v>
      </c>
      <c r="G29">
        <v>21.571439353913501</v>
      </c>
      <c r="H29">
        <v>21.609178051173675</v>
      </c>
      <c r="I29">
        <v>21.812967016378597</v>
      </c>
      <c r="J29">
        <v>5.3136085742320178</v>
      </c>
      <c r="K29">
        <v>5.2683221375198128</v>
      </c>
      <c r="L29">
        <v>11.072533776134048</v>
      </c>
      <c r="M29">
        <v>9.1780511736734844</v>
      </c>
      <c r="N29">
        <v>15.193599516944674</v>
      </c>
      <c r="O29">
        <v>14.03124764133142</v>
      </c>
      <c r="P29">
        <v>13.359498830100385</v>
      </c>
      <c r="Q29">
        <v>15.057740206808063</v>
      </c>
    </row>
    <row r="30" spans="2:17" x14ac:dyDescent="0.25">
      <c r="B30">
        <v>0.51489518205222506</v>
      </c>
      <c r="C30">
        <v>0.68407502758367045</v>
      </c>
      <c r="D30">
        <v>0</v>
      </c>
      <c r="E30">
        <v>1.6844428098565651</v>
      </c>
      <c r="F30">
        <v>15.285031261493195</v>
      </c>
      <c r="G30">
        <v>15.402721588819418</v>
      </c>
      <c r="H30">
        <v>15.439499816108865</v>
      </c>
      <c r="I30">
        <v>15.380654652445752</v>
      </c>
      <c r="J30">
        <v>2.7657226921662375</v>
      </c>
      <c r="K30">
        <v>3.3909525560867966</v>
      </c>
      <c r="L30">
        <v>4.5237219566016913</v>
      </c>
      <c r="M30">
        <v>2.3611621919823462</v>
      </c>
      <c r="N30">
        <v>6.796616403089371</v>
      </c>
      <c r="O30">
        <v>10.114012504597278</v>
      </c>
      <c r="P30">
        <v>9.680029422581832</v>
      </c>
      <c r="Q30">
        <v>9.4740713497609423</v>
      </c>
    </row>
    <row r="31" spans="2:17" x14ac:dyDescent="0.25">
      <c r="B31">
        <v>0.45139699587516541</v>
      </c>
      <c r="C31">
        <v>1.4008872285780996</v>
      </c>
      <c r="D31">
        <v>0</v>
      </c>
      <c r="E31">
        <v>1.2763639193711573</v>
      </c>
      <c r="F31">
        <v>20.102731730095726</v>
      </c>
      <c r="G31">
        <v>19.293330220250603</v>
      </c>
      <c r="H31">
        <v>20.554128725970894</v>
      </c>
      <c r="I31">
        <v>20.912133239940854</v>
      </c>
      <c r="J31">
        <v>8.2652346486107859</v>
      </c>
      <c r="K31">
        <v>6.7631722313020459</v>
      </c>
      <c r="L31">
        <v>10.280955716398163</v>
      </c>
      <c r="M31">
        <v>10.210911354969259</v>
      </c>
      <c r="N31">
        <v>13.425169273873452</v>
      </c>
      <c r="O31">
        <v>12.849248968791347</v>
      </c>
      <c r="P31">
        <v>13.440734687524323</v>
      </c>
      <c r="Q31">
        <v>12.600202350377462</v>
      </c>
    </row>
    <row r="32" spans="2:17" x14ac:dyDescent="0.25">
      <c r="B32">
        <v>0.82326690774794187</v>
      </c>
      <c r="C32">
        <v>1.7234746479956913</v>
      </c>
      <c r="D32">
        <v>0</v>
      </c>
      <c r="E32">
        <v>1.0233130722474417</v>
      </c>
      <c r="F32">
        <v>20.443179195198894</v>
      </c>
      <c r="G32">
        <v>20.573978610448567</v>
      </c>
      <c r="H32">
        <v>19.773793952450568</v>
      </c>
      <c r="I32">
        <v>20.181580364699549</v>
      </c>
      <c r="J32">
        <v>9.0559359852273609</v>
      </c>
      <c r="K32">
        <v>7.7633299992305922</v>
      </c>
      <c r="L32">
        <v>9.4483342309763803</v>
      </c>
      <c r="M32">
        <v>7.8556589982303606</v>
      </c>
      <c r="N32">
        <v>12.587520196968532</v>
      </c>
      <c r="O32">
        <v>13.326152188966683</v>
      </c>
      <c r="P32">
        <v>14.110948680464722</v>
      </c>
      <c r="Q32">
        <v>12.495191197968762</v>
      </c>
    </row>
    <row r="33" spans="2:17" x14ac:dyDescent="0.25">
      <c r="B33">
        <v>0.26731661294126896</v>
      </c>
      <c r="C33">
        <v>0.98278166522525368</v>
      </c>
      <c r="D33">
        <v>0</v>
      </c>
      <c r="E33">
        <v>1.0614041984432738</v>
      </c>
      <c r="F33">
        <v>22.541080273606415</v>
      </c>
      <c r="G33">
        <v>22.100794087585502</v>
      </c>
      <c r="H33">
        <v>21.479676075163141</v>
      </c>
      <c r="I33">
        <v>22.501769006997403</v>
      </c>
      <c r="J33">
        <v>8.8450349870272831</v>
      </c>
      <c r="K33">
        <v>7.8229420551930193</v>
      </c>
      <c r="L33">
        <v>10.566868464501926</v>
      </c>
      <c r="M33">
        <v>11.203710983567891</v>
      </c>
      <c r="N33">
        <v>15.441465524019184</v>
      </c>
      <c r="O33">
        <v>14.961868071389258</v>
      </c>
      <c r="P33">
        <v>16.038996776476139</v>
      </c>
      <c r="Q33">
        <v>18.625678119349008</v>
      </c>
    </row>
    <row r="34" spans="2:17" x14ac:dyDescent="0.25">
      <c r="B34">
        <v>0</v>
      </c>
      <c r="C34">
        <v>0.82993929147775303</v>
      </c>
      <c r="D34">
        <v>0.91447014523937598</v>
      </c>
      <c r="E34">
        <v>1.4908168754322599</v>
      </c>
      <c r="F34">
        <v>18.097287328056559</v>
      </c>
      <c r="G34">
        <v>17.766848536079305</v>
      </c>
      <c r="H34">
        <v>18.573733958349344</v>
      </c>
      <c r="I34">
        <v>17.551679090140627</v>
      </c>
      <c r="J34">
        <v>6.516560362714209</v>
      </c>
      <c r="K34">
        <v>7.2927072927072931</v>
      </c>
      <c r="L34">
        <v>7.400292015676631</v>
      </c>
      <c r="M34">
        <v>6.6933066933066927</v>
      </c>
      <c r="N34">
        <v>10.843003150695459</v>
      </c>
      <c r="O34">
        <v>10.912164758318605</v>
      </c>
      <c r="P34">
        <v>11.296395911780527</v>
      </c>
      <c r="Q34">
        <v>8.6298317067547838</v>
      </c>
    </row>
    <row r="35" spans="2:17" x14ac:dyDescent="0.25">
      <c r="B35">
        <v>0.11667703795892967</v>
      </c>
      <c r="C35">
        <v>0.79340385812072189</v>
      </c>
      <c r="D35">
        <v>0</v>
      </c>
      <c r="E35">
        <v>1.2445550715619167</v>
      </c>
      <c r="F35">
        <v>19.531736154324829</v>
      </c>
      <c r="G35">
        <v>18.481642812694464</v>
      </c>
      <c r="H35">
        <v>18.831673926571252</v>
      </c>
      <c r="I35">
        <v>18.637212196639702</v>
      </c>
      <c r="J35">
        <v>4.449284380833852</v>
      </c>
      <c r="K35">
        <v>6.1838830118232737</v>
      </c>
      <c r="L35">
        <v>10.827629122588675</v>
      </c>
      <c r="M35">
        <v>9.9253266957062856</v>
      </c>
      <c r="N35">
        <v>9.7308649657747353</v>
      </c>
      <c r="O35">
        <v>11.16210329807094</v>
      </c>
      <c r="P35">
        <v>11.076540136901059</v>
      </c>
      <c r="Q35">
        <v>10.493154947106408</v>
      </c>
    </row>
    <row r="36" spans="2:17" x14ac:dyDescent="0.25">
      <c r="B36">
        <v>0.84873482985642901</v>
      </c>
      <c r="C36">
        <v>0.84080272864281747</v>
      </c>
      <c r="D36">
        <v>0</v>
      </c>
      <c r="E36">
        <v>1.3563893075275639</v>
      </c>
      <c r="F36">
        <v>18.918061394463393</v>
      </c>
      <c r="G36">
        <v>18.711826762909496</v>
      </c>
      <c r="H36">
        <v>19.076703418735626</v>
      </c>
      <c r="I36">
        <v>18.870468787181725</v>
      </c>
      <c r="J36">
        <v>6.8691996509875466</v>
      </c>
      <c r="K36">
        <v>6.4963908939478063</v>
      </c>
      <c r="L36">
        <v>8.4238914888553982</v>
      </c>
      <c r="M36">
        <v>8.0114222257476015</v>
      </c>
      <c r="N36">
        <v>11.612596176727214</v>
      </c>
      <c r="O36">
        <v>13.476639961925915</v>
      </c>
      <c r="P36">
        <v>13.151423812167842</v>
      </c>
      <c r="Q36">
        <v>11.660188784008882</v>
      </c>
    </row>
    <row r="37" spans="2:17" x14ac:dyDescent="0.25">
      <c r="B37">
        <v>1.1092883368486839</v>
      </c>
      <c r="C37">
        <v>1.6326849464885556</v>
      </c>
      <c r="D37">
        <v>0</v>
      </c>
      <c r="E37">
        <v>1.1639715647215061</v>
      </c>
      <c r="F37">
        <v>19.514100460901492</v>
      </c>
      <c r="G37">
        <v>19.006327630653853</v>
      </c>
      <c r="H37">
        <v>19.506288571205374</v>
      </c>
      <c r="I37">
        <v>18.77197093977033</v>
      </c>
      <c r="J37">
        <v>5.7651745957347078</v>
      </c>
      <c r="K37">
        <v>4.8589953909850792</v>
      </c>
      <c r="L37">
        <v>8.7493164596515882</v>
      </c>
      <c r="M37">
        <v>8.6477618936020626</v>
      </c>
      <c r="N37">
        <v>12.749003984063744</v>
      </c>
      <c r="O37">
        <v>10.475744082493556</v>
      </c>
      <c r="P37">
        <v>11.678775095695649</v>
      </c>
      <c r="Q37">
        <v>12.311538161081167</v>
      </c>
    </row>
    <row r="38" spans="2:17" x14ac:dyDescent="0.25">
      <c r="B38">
        <v>0.82866569477480245</v>
      </c>
      <c r="C38">
        <v>1.6880227115783013</v>
      </c>
      <c r="D38">
        <v>0</v>
      </c>
      <c r="E38">
        <v>1.3350725082482928</v>
      </c>
      <c r="F38">
        <v>18.882835878155451</v>
      </c>
      <c r="G38">
        <v>18.936545691705671</v>
      </c>
      <c r="H38">
        <v>19.097675132356326</v>
      </c>
      <c r="I38">
        <v>19.78055704749482</v>
      </c>
      <c r="J38">
        <v>6.2687025243612373</v>
      </c>
      <c r="K38">
        <v>4.6267167958259803</v>
      </c>
      <c r="L38">
        <v>6.5525972531266783</v>
      </c>
      <c r="M38">
        <v>6.7981278293562504</v>
      </c>
      <c r="N38">
        <v>10.412030998235249</v>
      </c>
      <c r="O38">
        <v>9.5833653034604467</v>
      </c>
      <c r="P38">
        <v>8.8544464052789067</v>
      </c>
      <c r="Q38">
        <v>10.435049489756771</v>
      </c>
    </row>
    <row r="39" spans="2:17" x14ac:dyDescent="0.25">
      <c r="B39">
        <v>0</v>
      </c>
      <c r="C39">
        <v>1.2952409148101547</v>
      </c>
      <c r="D39">
        <v>0.2220412996817408</v>
      </c>
      <c r="E39">
        <v>1.1916216416253422</v>
      </c>
      <c r="F39">
        <v>15.609503367626379</v>
      </c>
      <c r="G39">
        <v>14.240248686255644</v>
      </c>
      <c r="H39">
        <v>15.009991858485677</v>
      </c>
      <c r="I39">
        <v>14.684331285619127</v>
      </c>
      <c r="J39">
        <v>2.8273258826141663</v>
      </c>
      <c r="K39">
        <v>2.8939382725186884</v>
      </c>
      <c r="L39">
        <v>4.0633557841758563</v>
      </c>
      <c r="M39">
        <v>4.0041447709273923</v>
      </c>
      <c r="N39">
        <v>8.1933239582562347</v>
      </c>
      <c r="O39">
        <v>7.9046702686699719</v>
      </c>
      <c r="P39">
        <v>9.1332987935756051</v>
      </c>
      <c r="Q39">
        <v>8.8890533639256901</v>
      </c>
    </row>
    <row r="40" spans="2:17" x14ac:dyDescent="0.25">
      <c r="B40">
        <v>4.5637788088537308E-2</v>
      </c>
      <c r="C40">
        <v>0.32707081463451737</v>
      </c>
      <c r="D40">
        <v>0</v>
      </c>
      <c r="E40">
        <v>1.3691336426561194</v>
      </c>
      <c r="F40">
        <v>19.15265840115616</v>
      </c>
      <c r="G40">
        <v>18.58218605004944</v>
      </c>
      <c r="H40">
        <v>18.483304175857608</v>
      </c>
      <c r="I40">
        <v>18.939682056742981</v>
      </c>
      <c r="J40">
        <v>5.9633376435688747</v>
      </c>
      <c r="K40">
        <v>5.9557313455541188</v>
      </c>
      <c r="L40">
        <v>10.314140108009431</v>
      </c>
      <c r="M40">
        <v>9.7512740549174719</v>
      </c>
      <c r="N40">
        <v>13.630486042443144</v>
      </c>
      <c r="O40">
        <v>12.436297254126416</v>
      </c>
      <c r="P40">
        <v>12.656879896554345</v>
      </c>
      <c r="Q40">
        <v>12.847037346923251</v>
      </c>
    </row>
    <row r="41" spans="2:17" x14ac:dyDescent="0.25">
      <c r="B41">
        <v>0</v>
      </c>
      <c r="C41">
        <v>0.30645040735480977</v>
      </c>
      <c r="D41">
        <v>0.3288736078929666</v>
      </c>
      <c r="E41">
        <v>0.94177442260258615</v>
      </c>
      <c r="F41">
        <v>16.496001195904029</v>
      </c>
      <c r="G41">
        <v>16.376410793033859</v>
      </c>
      <c r="H41">
        <v>16.316615591598772</v>
      </c>
      <c r="I41">
        <v>16.137229987293519</v>
      </c>
      <c r="J41">
        <v>4.2230361013528661</v>
      </c>
      <c r="K41">
        <v>3.296210479109051</v>
      </c>
      <c r="L41">
        <v>7.280065774721578</v>
      </c>
      <c r="M41">
        <v>7.2875401749009638</v>
      </c>
      <c r="N41">
        <v>8.3937514014500341</v>
      </c>
      <c r="O41">
        <v>8.6628298079079151</v>
      </c>
      <c r="P41">
        <v>10.979893863517452</v>
      </c>
      <c r="Q41">
        <v>11.234023469616563</v>
      </c>
    </row>
    <row r="42" spans="2:17" x14ac:dyDescent="0.25">
      <c r="B42">
        <v>0</v>
      </c>
      <c r="C42">
        <v>0.46710782405605294</v>
      </c>
      <c r="D42">
        <v>0.40482678084857926</v>
      </c>
      <c r="E42">
        <v>0.93421564811210589</v>
      </c>
      <c r="F42">
        <v>19.602958349552356</v>
      </c>
      <c r="G42">
        <v>19.727520435967303</v>
      </c>
      <c r="H42">
        <v>20.381471389645778</v>
      </c>
      <c r="I42">
        <v>20.474892954456987</v>
      </c>
      <c r="J42">
        <v>7.2090307512650833</v>
      </c>
      <c r="K42">
        <v>6.1891786687427013</v>
      </c>
      <c r="L42">
        <v>8.0108991825613085</v>
      </c>
      <c r="M42">
        <v>8.4780070066173607</v>
      </c>
      <c r="N42">
        <v>10.61891786687427</v>
      </c>
      <c r="O42">
        <v>10.393149085247178</v>
      </c>
      <c r="P42">
        <v>11.91124951342935</v>
      </c>
      <c r="Q42">
        <v>11.646555079797587</v>
      </c>
    </row>
    <row r="43" spans="2:17" x14ac:dyDescent="0.25">
      <c r="B43">
        <v>0.97514480533763481</v>
      </c>
      <c r="C43">
        <v>1.0044724686560598</v>
      </c>
      <c r="D43">
        <v>0</v>
      </c>
      <c r="E43">
        <v>1.6056895666837747</v>
      </c>
      <c r="F43">
        <v>17.002712808856955</v>
      </c>
      <c r="G43">
        <v>17.60392990688467</v>
      </c>
      <c r="H43">
        <v>16.929393650560893</v>
      </c>
      <c r="I43">
        <v>17.010044724686558</v>
      </c>
      <c r="J43">
        <v>5.1470049123836059</v>
      </c>
      <c r="K43">
        <v>4.6997580467776228</v>
      </c>
      <c r="L43">
        <v>7.3245839137766691</v>
      </c>
      <c r="M43">
        <v>6.8040178898746237</v>
      </c>
      <c r="N43">
        <v>9.6194735684434338</v>
      </c>
      <c r="O43">
        <v>13.072805924187991</v>
      </c>
      <c r="P43">
        <v>9.4655033360217029</v>
      </c>
      <c r="Q43">
        <v>12.12698878216878</v>
      </c>
    </row>
    <row r="44" spans="2:17" x14ac:dyDescent="0.25">
      <c r="B44">
        <v>0.12071463061323032</v>
      </c>
      <c r="C44">
        <v>1.3520038628681796</v>
      </c>
      <c r="D44">
        <v>0</v>
      </c>
      <c r="E44">
        <v>0.64381136327056177</v>
      </c>
      <c r="F44">
        <v>17.680669563817801</v>
      </c>
      <c r="G44">
        <v>17.865765330758087</v>
      </c>
      <c r="H44">
        <v>17.809431836471916</v>
      </c>
      <c r="I44">
        <v>17.946241751166909</v>
      </c>
      <c r="J44">
        <v>3.476581361661033</v>
      </c>
      <c r="K44">
        <v>4.7802993722839204</v>
      </c>
      <c r="L44">
        <v>5.955255110252696</v>
      </c>
      <c r="M44">
        <v>7.6452599388379197</v>
      </c>
      <c r="N44">
        <v>12.063415419282149</v>
      </c>
      <c r="O44">
        <v>11.483985192338645</v>
      </c>
      <c r="P44">
        <v>13.431514566232094</v>
      </c>
      <c r="Q44">
        <v>11.588604538870111</v>
      </c>
    </row>
    <row r="45" spans="2:17" x14ac:dyDescent="0.25">
      <c r="B45">
        <v>1.1052671697537921</v>
      </c>
      <c r="C45">
        <v>1.8294077292476558</v>
      </c>
      <c r="D45">
        <v>0</v>
      </c>
      <c r="E45">
        <v>1.303453007088955</v>
      </c>
      <c r="F45">
        <v>20.840003049012882</v>
      </c>
      <c r="G45">
        <v>20.032014635261834</v>
      </c>
      <c r="H45">
        <v>20.832380516807682</v>
      </c>
      <c r="I45">
        <v>20.458876438752956</v>
      </c>
      <c r="J45">
        <v>7.035597225398277</v>
      </c>
      <c r="K45">
        <v>5.6330512996417417</v>
      </c>
      <c r="L45">
        <v>6.6011128897019589</v>
      </c>
      <c r="M45">
        <v>8.7964021647991473</v>
      </c>
      <c r="N45">
        <v>11.883527707904566</v>
      </c>
      <c r="O45">
        <v>11.853037579083772</v>
      </c>
      <c r="P45">
        <v>11.296592728104276</v>
      </c>
      <c r="Q45">
        <v>11.799679853647381</v>
      </c>
    </row>
    <row r="46" spans="2:17" x14ac:dyDescent="0.25">
      <c r="B46">
        <v>0.38980275980353946</v>
      </c>
      <c r="C46">
        <v>0.88875029235206982</v>
      </c>
      <c r="D46">
        <v>0</v>
      </c>
      <c r="E46">
        <v>1.5592110392141578</v>
      </c>
      <c r="F46">
        <v>18.835269353707023</v>
      </c>
      <c r="G46">
        <v>17.712637405472829</v>
      </c>
      <c r="H46">
        <v>18.733920636158103</v>
      </c>
      <c r="I46">
        <v>18.422078428315274</v>
      </c>
      <c r="J46">
        <v>6.2602323224448435</v>
      </c>
      <c r="K46">
        <v>6.8059561861697979</v>
      </c>
      <c r="L46">
        <v>9.456614952833867</v>
      </c>
      <c r="M46">
        <v>8.9888516410696191</v>
      </c>
      <c r="N46">
        <v>13.112964839791067</v>
      </c>
      <c r="O46">
        <v>11.95135261557652</v>
      </c>
      <c r="P46">
        <v>12.801122631948234</v>
      </c>
      <c r="Q46">
        <v>11.97474078116473</v>
      </c>
    </row>
    <row r="47" spans="2:17" x14ac:dyDescent="0.25">
      <c r="B47">
        <v>0.58550680556611667</v>
      </c>
      <c r="C47">
        <v>1.2394494715230782</v>
      </c>
      <c r="D47">
        <v>0</v>
      </c>
      <c r="E47">
        <v>1.3230933008896661</v>
      </c>
      <c r="F47">
        <v>17.565204166983499</v>
      </c>
      <c r="G47">
        <v>17.306668694395864</v>
      </c>
      <c r="H47">
        <v>17.291460725420123</v>
      </c>
      <c r="I47">
        <v>17.367500570298837</v>
      </c>
      <c r="J47">
        <v>3.8324081818873088</v>
      </c>
      <c r="K47">
        <v>4.2202113907687622</v>
      </c>
      <c r="L47">
        <v>7.5659645654322869</v>
      </c>
      <c r="M47">
        <v>7.9309558208501256</v>
      </c>
      <c r="N47">
        <v>12.782297924112235</v>
      </c>
      <c r="O47">
        <v>12.691050110257777</v>
      </c>
      <c r="P47">
        <v>12.059919397764428</v>
      </c>
      <c r="Q47">
        <v>14.341114744125921</v>
      </c>
    </row>
    <row r="48" spans="2:17" x14ac:dyDescent="0.25">
      <c r="B48">
        <v>0.57984283207446408</v>
      </c>
      <c r="C48">
        <v>1.2054627298390175</v>
      </c>
      <c r="D48">
        <v>0</v>
      </c>
      <c r="E48">
        <v>0.82398718242160685</v>
      </c>
      <c r="F48">
        <v>17.059586480506599</v>
      </c>
      <c r="G48">
        <v>16.533150225070571</v>
      </c>
      <c r="H48">
        <v>15.9838254367895</v>
      </c>
      <c r="I48">
        <v>16.15930418860151</v>
      </c>
      <c r="J48">
        <v>7.3777370870527204</v>
      </c>
      <c r="K48">
        <v>7.4769207293812467</v>
      </c>
      <c r="L48">
        <v>6.2561989776455329</v>
      </c>
      <c r="M48">
        <v>7.6829175249866486</v>
      </c>
      <c r="N48">
        <v>11.772335393301288</v>
      </c>
      <c r="O48">
        <v>10.894941634241246</v>
      </c>
      <c r="P48">
        <v>8.4687571526665142</v>
      </c>
      <c r="Q48">
        <v>9.8725871671625853</v>
      </c>
    </row>
    <row r="49" spans="2:17" x14ac:dyDescent="0.25">
      <c r="B49">
        <v>0.49427095034823632</v>
      </c>
      <c r="C49">
        <v>0.42687036620984053</v>
      </c>
      <c r="D49">
        <v>0</v>
      </c>
      <c r="E49">
        <v>1.4378791282857784</v>
      </c>
      <c r="F49">
        <v>18.392870515988914</v>
      </c>
      <c r="G49">
        <v>18.362914700816297</v>
      </c>
      <c r="H49">
        <v>17.973489103572231</v>
      </c>
      <c r="I49">
        <v>18.520182730472552</v>
      </c>
      <c r="J49">
        <v>5.5193589455553065</v>
      </c>
      <c r="K49">
        <v>4.1264135400284587</v>
      </c>
      <c r="L49">
        <v>10.184977158690931</v>
      </c>
      <c r="M49">
        <v>7.8409346214333864</v>
      </c>
      <c r="N49">
        <v>10.327267280760879</v>
      </c>
      <c r="O49">
        <v>10.634314386280238</v>
      </c>
      <c r="P49">
        <v>11.802591178012433</v>
      </c>
      <c r="Q49">
        <v>10.020220175241519</v>
      </c>
    </row>
    <row r="50" spans="2:17" x14ac:dyDescent="0.25">
      <c r="B50">
        <v>0</v>
      </c>
      <c r="C50">
        <v>0.51907018731663279</v>
      </c>
      <c r="D50">
        <v>0.45136538027533285</v>
      </c>
      <c r="E50">
        <v>1.4518919732189874</v>
      </c>
      <c r="F50">
        <v>19.589257503949447</v>
      </c>
      <c r="G50">
        <v>19.656962310990746</v>
      </c>
      <c r="H50">
        <v>20.349055894079591</v>
      </c>
      <c r="I50">
        <v>19.90521327014218</v>
      </c>
      <c r="J50">
        <v>5.5066576393590614</v>
      </c>
      <c r="K50">
        <v>5.3938162942902279</v>
      </c>
      <c r="L50">
        <v>8.1320996012939144</v>
      </c>
      <c r="M50">
        <v>9.23794478296848</v>
      </c>
      <c r="N50">
        <v>9.741969457609267</v>
      </c>
      <c r="O50">
        <v>10.607086436470322</v>
      </c>
      <c r="P50">
        <v>12.141728729406456</v>
      </c>
      <c r="Q50">
        <v>11.810727450537877</v>
      </c>
    </row>
    <row r="51" spans="2:17" x14ac:dyDescent="0.25">
      <c r="B51">
        <v>0.44563279857397509</v>
      </c>
      <c r="C51">
        <v>1.1991573488899692</v>
      </c>
      <c r="D51">
        <v>0</v>
      </c>
      <c r="E51">
        <v>0.44563279857397509</v>
      </c>
      <c r="F51">
        <v>22.41127856101118</v>
      </c>
      <c r="G51">
        <v>21.763085399449036</v>
      </c>
      <c r="H51">
        <v>22.030465078593419</v>
      </c>
      <c r="I51">
        <v>22.249230270620647</v>
      </c>
      <c r="J51">
        <v>6.0119915734889</v>
      </c>
      <c r="K51">
        <v>6.8708475125587416</v>
      </c>
      <c r="L51">
        <v>8.7830173391670723</v>
      </c>
      <c r="M51">
        <v>8.6695835358936968</v>
      </c>
      <c r="N51">
        <v>15.248744125749472</v>
      </c>
      <c r="O51">
        <v>12.526332847188462</v>
      </c>
      <c r="P51">
        <v>13.766002268676065</v>
      </c>
      <c r="Q51">
        <v>15.905039701831145</v>
      </c>
    </row>
    <row r="52" spans="2:17" x14ac:dyDescent="0.25">
      <c r="B52">
        <v>0.7127151414057169</v>
      </c>
      <c r="C52">
        <v>1.1221472439153839</v>
      </c>
      <c r="D52">
        <v>0</v>
      </c>
      <c r="E52">
        <v>1.7742057775418909</v>
      </c>
      <c r="F52">
        <v>17.916445522784137</v>
      </c>
      <c r="G52">
        <v>18.371370081128212</v>
      </c>
      <c r="H52">
        <v>17.029342634013194</v>
      </c>
      <c r="I52">
        <v>17.878535142922132</v>
      </c>
      <c r="J52">
        <v>7.0740768822503606</v>
      </c>
      <c r="K52">
        <v>6.5205853362650696</v>
      </c>
      <c r="L52">
        <v>8.9695958753506702</v>
      </c>
      <c r="M52">
        <v>10.288877094548488</v>
      </c>
      <c r="N52">
        <v>11.259382819015846</v>
      </c>
      <c r="O52">
        <v>13.321707483508986</v>
      </c>
      <c r="P52">
        <v>11.373113958601865</v>
      </c>
      <c r="Q52">
        <v>11.047084691788612</v>
      </c>
    </row>
    <row r="53" spans="2:17" x14ac:dyDescent="0.25">
      <c r="B53">
        <v>1.9105312208760483</v>
      </c>
      <c r="C53">
        <v>1.9881950916433675</v>
      </c>
      <c r="D53">
        <v>0</v>
      </c>
      <c r="E53">
        <v>2.0891581236408823</v>
      </c>
      <c r="F53">
        <v>16.262814538676608</v>
      </c>
      <c r="G53">
        <v>15.408511960236099</v>
      </c>
      <c r="H53">
        <v>16.262814538676608</v>
      </c>
      <c r="I53">
        <v>16.783162472817644</v>
      </c>
      <c r="J53">
        <v>6.0189499844672252</v>
      </c>
      <c r="K53">
        <v>5.7626592109350732</v>
      </c>
      <c r="L53">
        <v>6.2907735321528424</v>
      </c>
      <c r="M53">
        <v>6.7412239826032936</v>
      </c>
      <c r="N53">
        <v>10.671015843429636</v>
      </c>
      <c r="O53">
        <v>12.822305063684375</v>
      </c>
      <c r="P53">
        <v>10.694315004659833</v>
      </c>
      <c r="Q53">
        <v>12.736874805840323</v>
      </c>
    </row>
    <row r="54" spans="2:17" x14ac:dyDescent="0.25">
      <c r="B54">
        <v>0.56236819495430757</v>
      </c>
      <c r="C54">
        <v>0.89822697805201912</v>
      </c>
      <c r="D54">
        <v>0</v>
      </c>
      <c r="E54">
        <v>1.0388190267905959</v>
      </c>
      <c r="F54">
        <v>18.847145200343672</v>
      </c>
      <c r="G54">
        <v>19.237678669061939</v>
      </c>
      <c r="H54">
        <v>18.472233070374131</v>
      </c>
      <c r="I54">
        <v>19.300164024056862</v>
      </c>
      <c r="J54">
        <v>6.3656955401077866</v>
      </c>
      <c r="K54">
        <v>6.3578848707334217</v>
      </c>
      <c r="L54">
        <v>9.005701788643286</v>
      </c>
      <c r="M54">
        <v>8.1465281574630932</v>
      </c>
      <c r="N54">
        <v>11.341091931578537</v>
      </c>
      <c r="O54">
        <v>11.317659923455441</v>
      </c>
      <c r="P54">
        <v>12.262750917753651</v>
      </c>
      <c r="Q54">
        <v>10.599078341013826</v>
      </c>
    </row>
    <row r="55" spans="2:17" x14ac:dyDescent="0.25">
      <c r="B55">
        <v>0.39750993774844373</v>
      </c>
      <c r="C55">
        <v>0.91502287557188933</v>
      </c>
      <c r="D55">
        <v>0</v>
      </c>
      <c r="E55">
        <v>1.2975324383109577</v>
      </c>
      <c r="F55">
        <v>17.977949448736219</v>
      </c>
      <c r="G55">
        <v>17.302932573314333</v>
      </c>
      <c r="H55">
        <v>17.632940823520588</v>
      </c>
      <c r="I55">
        <v>17.827945698642466</v>
      </c>
      <c r="J55">
        <v>6.5326633165829149</v>
      </c>
      <c r="K55">
        <v>6.1351533788344712</v>
      </c>
      <c r="L55">
        <v>7.1026775669391737</v>
      </c>
      <c r="M55">
        <v>6.4351608790219759</v>
      </c>
      <c r="N55">
        <v>11.842796069901748</v>
      </c>
      <c r="O55">
        <v>10.162754068851722</v>
      </c>
      <c r="P55">
        <v>8.895222380559515</v>
      </c>
      <c r="Q55">
        <v>9.0977274431860788</v>
      </c>
    </row>
    <row r="56" spans="2:17" x14ac:dyDescent="0.25">
      <c r="B56">
        <v>4.372221817386869E-2</v>
      </c>
      <c r="C56">
        <v>0.50280550899948984</v>
      </c>
      <c r="D56">
        <v>0</v>
      </c>
      <c r="E56">
        <v>1.2096480361437003</v>
      </c>
      <c r="F56">
        <v>11.863295197843037</v>
      </c>
      <c r="G56">
        <v>12.336952561393282</v>
      </c>
      <c r="H56">
        <v>11.67383225242294</v>
      </c>
      <c r="I56">
        <v>11.921591488741528</v>
      </c>
      <c r="J56">
        <v>3.3738978357502001</v>
      </c>
      <c r="K56">
        <v>2.7544997449537272</v>
      </c>
      <c r="L56">
        <v>2.8346571449391531</v>
      </c>
      <c r="M56">
        <v>2.76907381767835</v>
      </c>
      <c r="N56">
        <v>9.0213510165415727</v>
      </c>
      <c r="O56">
        <v>8.1687677621511323</v>
      </c>
      <c r="P56">
        <v>6.4490271806456319</v>
      </c>
      <c r="Q56">
        <v>6.8716752896596951</v>
      </c>
    </row>
    <row r="57" spans="2:17" x14ac:dyDescent="0.25">
      <c r="B57">
        <v>1.1920326078597248</v>
      </c>
      <c r="C57">
        <v>1.8918711066676923</v>
      </c>
      <c r="D57">
        <v>0</v>
      </c>
      <c r="E57">
        <v>1.9918480350688303</v>
      </c>
      <c r="F57">
        <v>18.772590940552181</v>
      </c>
      <c r="G57">
        <v>18.180419903099285</v>
      </c>
      <c r="H57">
        <v>18.541874951934169</v>
      </c>
      <c r="I57">
        <v>18.787972006460045</v>
      </c>
      <c r="J57">
        <v>6.3831423517649766</v>
      </c>
      <c r="K57">
        <v>7.1521956471583481</v>
      </c>
      <c r="L57">
        <v>9.2440206106283167</v>
      </c>
      <c r="M57">
        <v>9.5131892640159954</v>
      </c>
      <c r="N57">
        <v>10.297623625317234</v>
      </c>
      <c r="O57">
        <v>10.105360301468892</v>
      </c>
      <c r="P57">
        <v>11.028224255940938</v>
      </c>
      <c r="Q57">
        <v>11.158963316157809</v>
      </c>
    </row>
    <row r="58" spans="2:17" x14ac:dyDescent="0.25">
      <c r="B58">
        <v>0.1245136186770428</v>
      </c>
      <c r="C58">
        <v>1.2996108949416341</v>
      </c>
      <c r="D58">
        <v>0</v>
      </c>
      <c r="E58">
        <v>0.19455252918287938</v>
      </c>
      <c r="F58">
        <v>15.828793774319067</v>
      </c>
      <c r="G58">
        <v>15.937743190661479</v>
      </c>
      <c r="H58">
        <v>15.626459143968871</v>
      </c>
      <c r="I58">
        <v>16.902723735408561</v>
      </c>
      <c r="J58">
        <v>4.43579766536965</v>
      </c>
      <c r="K58">
        <v>2.4280155642023344</v>
      </c>
      <c r="L58">
        <v>8.1789883268482502</v>
      </c>
      <c r="M58">
        <v>7.5019455252918279</v>
      </c>
      <c r="N58">
        <v>11.704280155642023</v>
      </c>
      <c r="O58">
        <v>10.645914396887161</v>
      </c>
      <c r="P58">
        <v>9.3307392996108955</v>
      </c>
      <c r="Q58">
        <v>10.801556420233464</v>
      </c>
    </row>
    <row r="59" spans="2:17" x14ac:dyDescent="0.25">
      <c r="B59">
        <v>0.16464601107618618</v>
      </c>
      <c r="C59">
        <v>0.71845532105972154</v>
      </c>
      <c r="D59">
        <v>0</v>
      </c>
      <c r="E59">
        <v>1.421942822930699</v>
      </c>
      <c r="F59">
        <v>15.222272114952851</v>
      </c>
      <c r="G59">
        <v>15.132465199820386</v>
      </c>
      <c r="H59">
        <v>15.252207753330341</v>
      </c>
      <c r="I59">
        <v>15.132465199820386</v>
      </c>
      <c r="J59">
        <v>6.3613231552162848</v>
      </c>
      <c r="K59">
        <v>3.0384672953150726</v>
      </c>
      <c r="L59">
        <v>8.5765603951504268</v>
      </c>
      <c r="M59">
        <v>7.0797784762760063</v>
      </c>
      <c r="N59">
        <v>11.562640323304894</v>
      </c>
      <c r="O59">
        <v>10.305343511450381</v>
      </c>
      <c r="P59">
        <v>9.9386319413261486</v>
      </c>
      <c r="Q59">
        <v>11.293219577907498</v>
      </c>
    </row>
    <row r="60" spans="2:17" x14ac:dyDescent="0.25">
      <c r="B60">
        <v>0</v>
      </c>
      <c r="C60">
        <v>0.44140366365040828</v>
      </c>
      <c r="D60">
        <v>0.2721989259177518</v>
      </c>
      <c r="E60">
        <v>1.581696461413963</v>
      </c>
      <c r="F60">
        <v>17.641433090561318</v>
      </c>
      <c r="G60">
        <v>17.060251600088279</v>
      </c>
      <c r="H60">
        <v>17.347163981461048</v>
      </c>
      <c r="I60">
        <v>17.376590892371073</v>
      </c>
      <c r="J60">
        <v>3.428235121018171</v>
      </c>
      <c r="K60">
        <v>2.6116383432649157</v>
      </c>
      <c r="L60">
        <v>5.7235341720002939</v>
      </c>
      <c r="M60">
        <v>4.2816155374089604</v>
      </c>
      <c r="N60">
        <v>10.034576620319283</v>
      </c>
      <c r="O60">
        <v>9.6961671448539697</v>
      </c>
      <c r="P60">
        <v>10.880600308982565</v>
      </c>
      <c r="Q60">
        <v>10.887957036710072</v>
      </c>
    </row>
    <row r="61" spans="2:17" x14ac:dyDescent="0.25">
      <c r="B61">
        <v>0.79268292682926833</v>
      </c>
      <c r="C61">
        <v>0.63262195121951226</v>
      </c>
      <c r="D61">
        <v>0</v>
      </c>
      <c r="E61">
        <v>1.2957317073170731</v>
      </c>
      <c r="F61">
        <v>16.996951219512198</v>
      </c>
      <c r="G61">
        <v>16.364329268292682</v>
      </c>
      <c r="H61">
        <v>16.875</v>
      </c>
      <c r="I61">
        <v>17.134146341463417</v>
      </c>
      <c r="J61">
        <v>3.4603658536585371</v>
      </c>
      <c r="K61">
        <v>2.5457317073170729</v>
      </c>
      <c r="L61">
        <v>5.9222560975609753</v>
      </c>
      <c r="M61">
        <v>7.461890243902439</v>
      </c>
      <c r="N61">
        <v>9.7789634146341466</v>
      </c>
      <c r="O61">
        <v>7.3323170731707314</v>
      </c>
      <c r="P61">
        <v>9.0472560975609753</v>
      </c>
      <c r="Q61">
        <v>10.182926829268292</v>
      </c>
    </row>
    <row r="62" spans="2:17" x14ac:dyDescent="0.25">
      <c r="B62">
        <v>0.51763661909339653</v>
      </c>
      <c r="C62">
        <v>1.4271981069289359</v>
      </c>
      <c r="D62">
        <v>0</v>
      </c>
      <c r="E62">
        <v>1.6934112253198255</v>
      </c>
      <c r="F62">
        <v>14.81919692375952</v>
      </c>
      <c r="G62">
        <v>14.190638172003252</v>
      </c>
      <c r="H62">
        <v>14.782222879538566</v>
      </c>
      <c r="I62">
        <v>14.974487909487541</v>
      </c>
      <c r="J62">
        <v>4.8583894106337349</v>
      </c>
      <c r="K62">
        <v>3.5495082452118609</v>
      </c>
      <c r="L62">
        <v>6.4704577386674549</v>
      </c>
      <c r="M62">
        <v>6.9585151223840862</v>
      </c>
      <c r="N62">
        <v>8.2969755231827254</v>
      </c>
      <c r="O62">
        <v>9.4949345559417289</v>
      </c>
      <c r="P62">
        <v>9.2213266287066489</v>
      </c>
      <c r="Q62">
        <v>10.811210530207795</v>
      </c>
    </row>
    <row r="63" spans="2:17" x14ac:dyDescent="0.25">
      <c r="B63">
        <v>0.31768723691525697</v>
      </c>
      <c r="C63">
        <v>0.83392899690254951</v>
      </c>
      <c r="D63">
        <v>0</v>
      </c>
      <c r="E63">
        <v>0.91335080613136366</v>
      </c>
      <c r="F63">
        <v>18.14788340878405</v>
      </c>
      <c r="G63">
        <v>18.854737510920501</v>
      </c>
      <c r="H63">
        <v>18.227305218012866</v>
      </c>
      <c r="I63">
        <v>17.488682392184892</v>
      </c>
      <c r="J63">
        <v>5.5833531887856402</v>
      </c>
      <c r="K63">
        <v>7.0447144785958216</v>
      </c>
      <c r="L63">
        <v>8.1645619887221041</v>
      </c>
      <c r="M63">
        <v>7.8627591136526096</v>
      </c>
      <c r="N63">
        <v>13.374632674132316</v>
      </c>
      <c r="O63">
        <v>15.026606306091653</v>
      </c>
      <c r="P63">
        <v>13.652609006433167</v>
      </c>
      <c r="Q63">
        <v>12.898101818759431</v>
      </c>
    </row>
    <row r="64" spans="2:17" x14ac:dyDescent="0.25">
      <c r="B64">
        <v>0</v>
      </c>
      <c r="C64">
        <v>1.5601892931085477</v>
      </c>
      <c r="D64">
        <v>0.15527950310559005</v>
      </c>
      <c r="E64">
        <v>1.4049097900029577</v>
      </c>
      <c r="F64">
        <v>19.032830523513752</v>
      </c>
      <c r="G64">
        <v>18.108547766932858</v>
      </c>
      <c r="H64">
        <v>18.973676427092574</v>
      </c>
      <c r="I64">
        <v>18.478260869565215</v>
      </c>
      <c r="J64">
        <v>6.329488317065957</v>
      </c>
      <c r="K64">
        <v>4.7766932860100564</v>
      </c>
      <c r="L64">
        <v>6.2481514344868376</v>
      </c>
      <c r="M64">
        <v>5.0576752440106478</v>
      </c>
      <c r="N64">
        <v>11.113575865128659</v>
      </c>
      <c r="O64">
        <v>10.950902099970424</v>
      </c>
      <c r="P64">
        <v>10.070984915705413</v>
      </c>
      <c r="Q64">
        <v>9.9822537710736476</v>
      </c>
    </row>
    <row r="65" spans="2:17" x14ac:dyDescent="0.25">
      <c r="B65">
        <v>0</v>
      </c>
      <c r="C65">
        <v>1.3088806026938591</v>
      </c>
      <c r="D65">
        <v>0.92078228445323784</v>
      </c>
      <c r="E65">
        <v>1.5295639601248003</v>
      </c>
      <c r="F65">
        <v>19.359257286355678</v>
      </c>
      <c r="G65">
        <v>19.45818430865231</v>
      </c>
      <c r="H65">
        <v>19.869111939730612</v>
      </c>
      <c r="I65">
        <v>18.902671029602008</v>
      </c>
      <c r="J65">
        <v>7.1151358344113849</v>
      </c>
      <c r="K65">
        <v>7.0542576668442285</v>
      </c>
      <c r="L65">
        <v>12.434365725591661</v>
      </c>
      <c r="M65">
        <v>9.200213073586486</v>
      </c>
      <c r="N65">
        <v>12.814854272886386</v>
      </c>
      <c r="O65">
        <v>11.909291530324937</v>
      </c>
      <c r="P65">
        <v>12.160413971539457</v>
      </c>
      <c r="Q65">
        <v>15.211932120843164</v>
      </c>
    </row>
    <row r="66" spans="2:17" x14ac:dyDescent="0.25">
      <c r="B66">
        <v>1.0200903286092511</v>
      </c>
      <c r="C66">
        <v>0.66189067123501011</v>
      </c>
      <c r="D66">
        <v>0</v>
      </c>
      <c r="E66">
        <v>2.2582152312723878</v>
      </c>
      <c r="F66">
        <v>18.392773711259927</v>
      </c>
      <c r="G66">
        <v>19.436224887089239</v>
      </c>
      <c r="H66">
        <v>19.179255567668587</v>
      </c>
      <c r="I66">
        <v>19.654259461143127</v>
      </c>
      <c r="J66">
        <v>4.1426569070238282</v>
      </c>
      <c r="K66">
        <v>4.1504438560971808</v>
      </c>
      <c r="L66">
        <v>6.1594767170222706</v>
      </c>
      <c r="M66">
        <v>8.347609406634481</v>
      </c>
      <c r="N66">
        <v>11.252141410995172</v>
      </c>
      <c r="O66">
        <v>13.416913253387323</v>
      </c>
      <c r="P66">
        <v>14.032082230182214</v>
      </c>
      <c r="Q66">
        <v>17.357109484503972</v>
      </c>
    </row>
    <row r="67" spans="2:17" x14ac:dyDescent="0.25">
      <c r="B67">
        <v>0</v>
      </c>
      <c r="C67">
        <v>0.63198458574181116</v>
      </c>
      <c r="D67">
        <v>0.34682080924855491</v>
      </c>
      <c r="E67">
        <v>1.6647398843930634</v>
      </c>
      <c r="F67">
        <v>17.595375722543352</v>
      </c>
      <c r="G67">
        <v>17.279383429672446</v>
      </c>
      <c r="H67">
        <v>17.479768786127167</v>
      </c>
      <c r="I67">
        <v>17.179190751445088</v>
      </c>
      <c r="J67">
        <v>3.3757225433526008</v>
      </c>
      <c r="K67">
        <v>1.7880539499036607</v>
      </c>
      <c r="L67">
        <v>5.0635838150289016</v>
      </c>
      <c r="M67">
        <v>4.3236994219653182</v>
      </c>
      <c r="N67">
        <v>9.5876685934489405</v>
      </c>
      <c r="O67">
        <v>7.4759152215799611</v>
      </c>
      <c r="P67">
        <v>9.7957610789980727</v>
      </c>
      <c r="Q67">
        <v>9.6262042389210016</v>
      </c>
    </row>
    <row r="68" spans="2:17" x14ac:dyDescent="0.25">
      <c r="B68">
        <v>0.12200701540338571</v>
      </c>
      <c r="C68">
        <v>0.10675613847796249</v>
      </c>
      <c r="D68">
        <v>0</v>
      </c>
      <c r="E68">
        <v>1.9597376849168828</v>
      </c>
      <c r="F68">
        <v>18.064663718163796</v>
      </c>
      <c r="G68">
        <v>16.653957602562148</v>
      </c>
      <c r="H68">
        <v>17.98840933353668</v>
      </c>
      <c r="I68">
        <v>18.049412841238372</v>
      </c>
      <c r="J68">
        <v>5.1471709623303337</v>
      </c>
      <c r="K68">
        <v>3.7440902851913984</v>
      </c>
      <c r="L68">
        <v>8.2583498551166681</v>
      </c>
      <c r="M68">
        <v>7.3585481165167002</v>
      </c>
      <c r="N68">
        <v>10.828122617050481</v>
      </c>
      <c r="O68">
        <v>12.032941894158915</v>
      </c>
      <c r="P68">
        <v>9.2344059783437551</v>
      </c>
      <c r="Q68">
        <v>9.333536678359005</v>
      </c>
    </row>
    <row r="69" spans="2:17" x14ac:dyDescent="0.25">
      <c r="B69">
        <v>0.252486610558531</v>
      </c>
      <c r="C69">
        <v>1.369548584544759</v>
      </c>
      <c r="D69">
        <v>0</v>
      </c>
      <c r="E69">
        <v>1.1629686304514155</v>
      </c>
      <c r="F69">
        <v>16.480489671002296</v>
      </c>
      <c r="G69">
        <v>15.455241009946441</v>
      </c>
      <c r="H69">
        <v>16.266258607498088</v>
      </c>
      <c r="I69">
        <v>15.937260902830911</v>
      </c>
      <c r="J69">
        <v>6.6717674062739096</v>
      </c>
      <c r="K69">
        <v>3.886763580719204</v>
      </c>
      <c r="L69">
        <v>6.3580719204284621</v>
      </c>
      <c r="M69">
        <v>8.1637337413925017</v>
      </c>
      <c r="N69">
        <v>12.968630451415455</v>
      </c>
      <c r="O69">
        <v>10.022953328232594</v>
      </c>
      <c r="P69">
        <v>9.1277735271614375</v>
      </c>
      <c r="Q69">
        <v>12.134659525631216</v>
      </c>
    </row>
    <row r="70" spans="2:17" x14ac:dyDescent="0.25">
      <c r="B70">
        <v>0</v>
      </c>
      <c r="C70">
        <v>0.53398428560530931</v>
      </c>
      <c r="D70">
        <v>0.21359371424212373</v>
      </c>
      <c r="E70">
        <v>1.1518803875200245</v>
      </c>
      <c r="F70">
        <v>21.145777709970247</v>
      </c>
      <c r="G70">
        <v>20.291402853001756</v>
      </c>
      <c r="H70">
        <v>20.764360363109311</v>
      </c>
      <c r="I70">
        <v>21.618735220077809</v>
      </c>
      <c r="J70">
        <v>7.3003280189183002</v>
      </c>
      <c r="K70">
        <v>6.5908917537569609</v>
      </c>
      <c r="L70">
        <v>11.709512548630711</v>
      </c>
      <c r="M70">
        <v>9.5278053245861631</v>
      </c>
      <c r="N70">
        <v>13.303837058509421</v>
      </c>
      <c r="O70">
        <v>13.891219772675262</v>
      </c>
      <c r="P70">
        <v>11.953619650621711</v>
      </c>
      <c r="Q70">
        <v>13.700511099244794</v>
      </c>
    </row>
    <row r="71" spans="2:17" x14ac:dyDescent="0.25">
      <c r="B71">
        <v>0</v>
      </c>
      <c r="C71">
        <v>1.7621145374449341</v>
      </c>
      <c r="D71">
        <v>0.53327150475307206</v>
      </c>
      <c r="E71">
        <v>0.97380013911430552</v>
      </c>
      <c r="F71">
        <v>24.800989257284179</v>
      </c>
      <c r="G71">
        <v>24.777803539686218</v>
      </c>
      <c r="H71">
        <v>23.788546255506606</v>
      </c>
      <c r="I71">
        <v>23.997217713888244</v>
      </c>
      <c r="J71">
        <v>5.2013293144756156</v>
      </c>
      <c r="K71">
        <v>5.0854007264858181</v>
      </c>
      <c r="L71">
        <v>12.095216013602288</v>
      </c>
      <c r="M71">
        <v>9.3670299095757006</v>
      </c>
      <c r="N71">
        <v>14.305587757941108</v>
      </c>
      <c r="O71">
        <v>13.463173351881908</v>
      </c>
      <c r="P71">
        <v>16.971945281706468</v>
      </c>
      <c r="Q71">
        <v>12.713501816214546</v>
      </c>
    </row>
    <row r="72" spans="2:17" x14ac:dyDescent="0.25">
      <c r="B72">
        <v>0</v>
      </c>
      <c r="C72">
        <v>0.75418160095579456</v>
      </c>
      <c r="D72">
        <v>0.64964157706093184</v>
      </c>
      <c r="E72">
        <v>1.5979689366786141</v>
      </c>
      <c r="F72">
        <v>17.025089605734767</v>
      </c>
      <c r="G72">
        <v>15.651135005973716</v>
      </c>
      <c r="H72">
        <v>16.689068100358423</v>
      </c>
      <c r="I72">
        <v>16.255973715651134</v>
      </c>
      <c r="J72">
        <v>4.3608124253285547</v>
      </c>
      <c r="K72">
        <v>2.7180406212664274</v>
      </c>
      <c r="L72">
        <v>7.0265830346475502</v>
      </c>
      <c r="M72">
        <v>6.4068100358422937</v>
      </c>
      <c r="N72">
        <v>8.6394862604540013</v>
      </c>
      <c r="O72">
        <v>9.0576463560334517</v>
      </c>
      <c r="P72">
        <v>11.514336917562725</v>
      </c>
      <c r="Q72">
        <v>9.9163679808841092</v>
      </c>
    </row>
    <row r="73" spans="2:17" x14ac:dyDescent="0.25">
      <c r="B73">
        <v>0</v>
      </c>
      <c r="C73">
        <v>0.90721963863688337</v>
      </c>
      <c r="D73">
        <v>0.48029274986658538</v>
      </c>
      <c r="E73">
        <v>1.9211709994663415</v>
      </c>
      <c r="F73">
        <v>18.967751772508958</v>
      </c>
      <c r="G73">
        <v>18.594190744834947</v>
      </c>
      <c r="H73">
        <v>18.502706411527026</v>
      </c>
      <c r="I73">
        <v>17.892810856140887</v>
      </c>
      <c r="J73">
        <v>2.7750247770069376</v>
      </c>
      <c r="K73">
        <v>4.0481817488755052</v>
      </c>
      <c r="L73">
        <v>6.2590531371502625</v>
      </c>
      <c r="M73">
        <v>6.2361820538232822</v>
      </c>
      <c r="N73">
        <v>13.84462910726538</v>
      </c>
      <c r="O73">
        <v>12.556224746512159</v>
      </c>
      <c r="P73">
        <v>11.26782038575894</v>
      </c>
      <c r="Q73">
        <v>11.328809941297553</v>
      </c>
    </row>
    <row r="74" spans="2:17" x14ac:dyDescent="0.25">
      <c r="B74">
        <v>0.54576296187034434</v>
      </c>
      <c r="C74">
        <v>1.2906556530717606</v>
      </c>
      <c r="D74">
        <v>0</v>
      </c>
      <c r="E74">
        <v>0.58263883767239477</v>
      </c>
      <c r="F74">
        <v>15.096983553359392</v>
      </c>
      <c r="G74">
        <v>14.713474445018068</v>
      </c>
      <c r="H74">
        <v>14.72084962017848</v>
      </c>
      <c r="I74">
        <v>14.492219190205768</v>
      </c>
      <c r="J74">
        <v>3.9383435356589716</v>
      </c>
      <c r="K74">
        <v>3.6949627553654398</v>
      </c>
      <c r="L74">
        <v>8.0905671509698358</v>
      </c>
      <c r="M74">
        <v>7.5890552400619509</v>
      </c>
      <c r="N74">
        <v>7.9061877719595843</v>
      </c>
      <c r="O74">
        <v>8.65845563832141</v>
      </c>
      <c r="P74">
        <v>10.376871450696953</v>
      </c>
      <c r="Q74">
        <v>7.6923076923076925</v>
      </c>
    </row>
    <row r="75" spans="2:17" x14ac:dyDescent="0.25">
      <c r="B75">
        <v>3.8399508486291374E-2</v>
      </c>
      <c r="C75">
        <v>0.76799016972582745</v>
      </c>
      <c r="D75">
        <v>0</v>
      </c>
      <c r="E75">
        <v>1.3593426004147147</v>
      </c>
      <c r="F75">
        <v>15.605560248828814</v>
      </c>
      <c r="G75">
        <v>16.043314645572536</v>
      </c>
      <c r="H75">
        <v>15.528761231856233</v>
      </c>
      <c r="I75">
        <v>15.490361723369942</v>
      </c>
      <c r="J75">
        <v>4.4620228861070581</v>
      </c>
      <c r="K75">
        <v>5.4604101067506337</v>
      </c>
      <c r="L75">
        <v>6.3973581138161428</v>
      </c>
      <c r="M75">
        <v>6.7275938867982488</v>
      </c>
      <c r="N75">
        <v>11.512172644190153</v>
      </c>
      <c r="O75">
        <v>10.882420705014976</v>
      </c>
      <c r="P75">
        <v>11.642730973043545</v>
      </c>
      <c r="Q75">
        <v>11.31249520006144</v>
      </c>
    </row>
    <row r="76" spans="2:17" x14ac:dyDescent="0.25">
      <c r="B76">
        <v>0</v>
      </c>
      <c r="C76">
        <v>0.86311326468806793</v>
      </c>
      <c r="D76">
        <v>0.9918231374924289</v>
      </c>
      <c r="E76">
        <v>1.8625075711689885</v>
      </c>
      <c r="F76">
        <v>17.027559055118111</v>
      </c>
      <c r="G76">
        <v>15.861599030890369</v>
      </c>
      <c r="H76">
        <v>16.459721380981225</v>
      </c>
      <c r="I76">
        <v>16.36886735311932</v>
      </c>
      <c r="J76">
        <v>4.0657177468201091</v>
      </c>
      <c r="K76">
        <v>2.4454875832828589</v>
      </c>
      <c r="L76">
        <v>6.276499091459721</v>
      </c>
      <c r="M76">
        <v>4.8606904906117503</v>
      </c>
      <c r="N76">
        <v>12.447001817080556</v>
      </c>
      <c r="O76">
        <v>10.084797092671108</v>
      </c>
      <c r="P76">
        <v>9.9409448818897648</v>
      </c>
      <c r="Q76">
        <v>9.8652331920048457</v>
      </c>
    </row>
    <row r="77" spans="2:17" x14ac:dyDescent="0.25">
      <c r="B77">
        <v>0</v>
      </c>
      <c r="C77">
        <v>0.81061749980131914</v>
      </c>
      <c r="D77">
        <v>0.1271556862433442</v>
      </c>
      <c r="E77">
        <v>1.3828180878963681</v>
      </c>
      <c r="F77">
        <v>17.77000715250735</v>
      </c>
      <c r="G77">
        <v>17.030914726217912</v>
      </c>
      <c r="H77">
        <v>17.62695700548359</v>
      </c>
      <c r="I77">
        <v>17.380592863387108</v>
      </c>
      <c r="J77">
        <v>3.2583644599856951</v>
      </c>
      <c r="K77">
        <v>4.8875466899785422</v>
      </c>
      <c r="L77">
        <v>7.3114519589922908</v>
      </c>
      <c r="M77">
        <v>9.7909878407375022</v>
      </c>
      <c r="N77">
        <v>13.287769212429467</v>
      </c>
      <c r="O77">
        <v>12.596360168481285</v>
      </c>
      <c r="P77">
        <v>12.079790193117699</v>
      </c>
      <c r="Q77">
        <v>12.62814909004212</v>
      </c>
    </row>
    <row r="78" spans="2:17" x14ac:dyDescent="0.25">
      <c r="B78">
        <v>0.60103469263542297</v>
      </c>
      <c r="C78">
        <v>1.2629336579427874</v>
      </c>
      <c r="D78">
        <v>0</v>
      </c>
      <c r="E78">
        <v>1.4835666463785757</v>
      </c>
      <c r="F78">
        <v>19.004869141813753</v>
      </c>
      <c r="G78">
        <v>18.236457699330494</v>
      </c>
      <c r="H78">
        <v>19.073341448569689</v>
      </c>
      <c r="I78">
        <v>18.008216676810711</v>
      </c>
      <c r="J78">
        <v>4.1311625076080345</v>
      </c>
      <c r="K78">
        <v>4.4430919050517348</v>
      </c>
      <c r="L78">
        <v>7.4634814363968349</v>
      </c>
      <c r="M78">
        <v>7.4406573341448565</v>
      </c>
      <c r="N78">
        <v>9.555690809494827</v>
      </c>
      <c r="O78">
        <v>11.191418137553256</v>
      </c>
      <c r="P78">
        <v>11.503347534996957</v>
      </c>
      <c r="Q78">
        <v>11.160986001217285</v>
      </c>
    </row>
    <row r="79" spans="2:17" x14ac:dyDescent="0.25">
      <c r="B79">
        <v>0.57955335754578474</v>
      </c>
      <c r="C79">
        <v>1.0045591530793601</v>
      </c>
      <c r="D79">
        <v>0</v>
      </c>
      <c r="E79">
        <v>0.98137701877752881</v>
      </c>
      <c r="F79">
        <v>19.187079823815779</v>
      </c>
      <c r="G79">
        <v>18.607526466269995</v>
      </c>
      <c r="H79">
        <v>19.187079823815779</v>
      </c>
      <c r="I79">
        <v>18.924348968395023</v>
      </c>
      <c r="J79">
        <v>3.3150452051618888</v>
      </c>
      <c r="K79">
        <v>2.8591298972258712</v>
      </c>
      <c r="L79">
        <v>9.9142261030832231</v>
      </c>
      <c r="M79">
        <v>7.3100996831774987</v>
      </c>
      <c r="N79">
        <v>12.72699173170543</v>
      </c>
      <c r="O79">
        <v>12.796538134610927</v>
      </c>
      <c r="P79">
        <v>11.243335136388223</v>
      </c>
      <c r="Q79">
        <v>11.251062514488835</v>
      </c>
    </row>
    <row r="80" spans="2:17" x14ac:dyDescent="0.25">
      <c r="B80">
        <v>0</v>
      </c>
      <c r="C80">
        <v>1.9567757009345792</v>
      </c>
      <c r="D80">
        <v>0.59141355140186913</v>
      </c>
      <c r="E80">
        <v>1.9202686915887852</v>
      </c>
      <c r="F80">
        <v>18.837616822429908</v>
      </c>
      <c r="G80">
        <v>19.188084112149532</v>
      </c>
      <c r="H80">
        <v>18.917932242990652</v>
      </c>
      <c r="I80">
        <v>18.771904205607477</v>
      </c>
      <c r="J80">
        <v>4.9211448598130838</v>
      </c>
      <c r="K80">
        <v>3.5338785046728973</v>
      </c>
      <c r="L80">
        <v>5.1328855140186915</v>
      </c>
      <c r="M80">
        <v>5.3227219626168232</v>
      </c>
      <c r="N80">
        <v>7.9001168224299061</v>
      </c>
      <c r="O80">
        <v>7.1480724299065423</v>
      </c>
      <c r="P80">
        <v>9.7327686915887845</v>
      </c>
      <c r="Q80">
        <v>9.5721378504672892</v>
      </c>
    </row>
    <row r="81" spans="1:17" x14ac:dyDescent="0.25">
      <c r="B81">
        <v>2.9852974102544966E-2</v>
      </c>
      <c r="C81">
        <v>0.88066273602507639</v>
      </c>
      <c r="D81">
        <v>0</v>
      </c>
      <c r="E81">
        <v>0.64183894320471679</v>
      </c>
      <c r="F81">
        <v>17.441600119411895</v>
      </c>
      <c r="G81">
        <v>16.50123143518173</v>
      </c>
      <c r="H81">
        <v>17.725203373386073</v>
      </c>
      <c r="I81">
        <v>17.187849839540263</v>
      </c>
      <c r="J81">
        <v>4.1943428614075673</v>
      </c>
      <c r="K81">
        <v>5.8437196805731766</v>
      </c>
      <c r="L81">
        <v>6.5452645719829841</v>
      </c>
      <c r="M81">
        <v>6.8512575565340699</v>
      </c>
      <c r="N81">
        <v>9.3812971117247557</v>
      </c>
      <c r="O81">
        <v>8.5678035674304063</v>
      </c>
      <c r="P81">
        <v>9.6872900962758415</v>
      </c>
      <c r="Q81">
        <v>8.269273826404957</v>
      </c>
    </row>
    <row r="82" spans="1:17" x14ac:dyDescent="0.25">
      <c r="B82">
        <v>0.80989876265466809</v>
      </c>
      <c r="C82">
        <v>1.6722909636295462</v>
      </c>
      <c r="D82">
        <v>0</v>
      </c>
      <c r="E82">
        <v>1.2523434570678666</v>
      </c>
      <c r="F82">
        <v>14.71316085489314</v>
      </c>
      <c r="G82">
        <v>15.013123359580053</v>
      </c>
      <c r="H82">
        <v>14.420697412823397</v>
      </c>
      <c r="I82">
        <v>14.758155230596175</v>
      </c>
      <c r="J82">
        <v>4.5069366329208851</v>
      </c>
      <c r="K82">
        <v>4.4919385076865392</v>
      </c>
      <c r="L82">
        <v>6.7191601049868765</v>
      </c>
      <c r="M82">
        <v>4.8068991376077994</v>
      </c>
      <c r="N82">
        <v>9.6362954630671176</v>
      </c>
      <c r="O82">
        <v>8.6164229471316087</v>
      </c>
      <c r="P82">
        <v>10.783652043494563</v>
      </c>
      <c r="Q82">
        <v>9.4038245219347587</v>
      </c>
    </row>
    <row r="83" spans="1:17" x14ac:dyDescent="0.25">
      <c r="B83">
        <v>0.13885674612358251</v>
      </c>
      <c r="C83">
        <v>1.2265679240916456</v>
      </c>
      <c r="D83">
        <v>0</v>
      </c>
      <c r="E83">
        <v>1.4579958342976163</v>
      </c>
      <c r="F83">
        <v>17.657949548715575</v>
      </c>
      <c r="G83">
        <v>15.744812157679549</v>
      </c>
      <c r="H83">
        <v>17.349379001774281</v>
      </c>
      <c r="I83">
        <v>16.261667823806217</v>
      </c>
      <c r="J83">
        <v>3.7722749363573249</v>
      </c>
      <c r="K83">
        <v>4.8059862686106607</v>
      </c>
      <c r="L83">
        <v>5.7934120188228038</v>
      </c>
      <c r="M83">
        <v>6.2562678392347459</v>
      </c>
      <c r="N83">
        <v>10.02854277559207</v>
      </c>
      <c r="O83">
        <v>8.9408315976240065</v>
      </c>
      <c r="P83">
        <v>7.9534058474118652</v>
      </c>
      <c r="Q83">
        <v>8.8328319061945528</v>
      </c>
    </row>
    <row r="84" spans="1:17" x14ac:dyDescent="0.25">
      <c r="B84">
        <v>0</v>
      </c>
      <c r="C84">
        <v>0.7888446215139443</v>
      </c>
      <c r="D84">
        <v>0.46215139442231074</v>
      </c>
      <c r="E84">
        <v>2.0717131474103585</v>
      </c>
      <c r="F84">
        <v>17.776892430278885</v>
      </c>
      <c r="G84">
        <v>19.266932270916335</v>
      </c>
      <c r="H84">
        <v>17.760956175298805</v>
      </c>
      <c r="I84">
        <v>19.107569721115539</v>
      </c>
      <c r="J84">
        <v>5.0517928286852589</v>
      </c>
      <c r="K84">
        <v>6.1035856573705178</v>
      </c>
      <c r="L84">
        <v>9.1633466135458175</v>
      </c>
      <c r="M84">
        <v>8.0557768924302788</v>
      </c>
      <c r="N84">
        <v>14.517928286852587</v>
      </c>
      <c r="O84">
        <v>14.621513944223107</v>
      </c>
      <c r="P84">
        <v>14.701195219123505</v>
      </c>
      <c r="Q84">
        <v>12.908366533864543</v>
      </c>
    </row>
    <row r="85" spans="1:17" x14ac:dyDescent="0.25">
      <c r="B85">
        <v>0</v>
      </c>
      <c r="C85">
        <v>0.42157857756265121</v>
      </c>
      <c r="D85">
        <v>0</v>
      </c>
      <c r="E85">
        <v>1.2647357326879538</v>
      </c>
      <c r="F85">
        <v>18.42454524162698</v>
      </c>
      <c r="G85">
        <v>17.909282535717075</v>
      </c>
      <c r="H85">
        <v>17.409633851198375</v>
      </c>
      <c r="I85">
        <v>18.42454524162698</v>
      </c>
      <c r="J85">
        <v>4.9340307596221402</v>
      </c>
      <c r="K85">
        <v>4.9028027168397221</v>
      </c>
      <c r="L85">
        <v>9.57920212350691</v>
      </c>
      <c r="M85">
        <v>8.2207822624716993</v>
      </c>
      <c r="N85">
        <v>11.710516043406979</v>
      </c>
      <c r="O85">
        <v>11.952533374970724</v>
      </c>
      <c r="P85">
        <v>12.374111952533374</v>
      </c>
      <c r="Q85">
        <v>13.17042704348505</v>
      </c>
    </row>
    <row r="86" spans="1:17" x14ac:dyDescent="0.25">
      <c r="B86">
        <v>9.8611848592884771E-2</v>
      </c>
      <c r="C86">
        <v>0.32617765303800345</v>
      </c>
      <c r="D86">
        <v>0</v>
      </c>
      <c r="E86">
        <v>1.2667829780778275</v>
      </c>
      <c r="F86">
        <v>18.576955169536525</v>
      </c>
      <c r="G86">
        <v>18.652810437684899</v>
      </c>
      <c r="H86">
        <v>17.818402488052794</v>
      </c>
      <c r="I86">
        <v>18.106652507016612</v>
      </c>
      <c r="J86">
        <v>5.6436319502389445</v>
      </c>
      <c r="K86">
        <v>5.1960858681635438</v>
      </c>
      <c r="L86">
        <v>5.6436319502389445</v>
      </c>
      <c r="M86">
        <v>7.7751649852082227</v>
      </c>
      <c r="N86">
        <v>12.341652127740272</v>
      </c>
      <c r="O86">
        <v>13.122961389668514</v>
      </c>
      <c r="P86">
        <v>9.9218690738071746</v>
      </c>
      <c r="Q86">
        <v>10.551467799438671</v>
      </c>
    </row>
    <row r="87" spans="1:17" x14ac:dyDescent="0.25">
      <c r="B87">
        <v>0</v>
      </c>
      <c r="C87">
        <v>1.0075163921317767</v>
      </c>
      <c r="D87">
        <v>0.35982728290420596</v>
      </c>
      <c r="E87">
        <v>0.41580041580041582</v>
      </c>
      <c r="F87">
        <v>23.036942267711499</v>
      </c>
      <c r="G87">
        <v>22.541180233487925</v>
      </c>
      <c r="H87">
        <v>22.637134175595712</v>
      </c>
      <c r="I87">
        <v>22.781065088757398</v>
      </c>
      <c r="J87">
        <v>7.3644650567727492</v>
      </c>
      <c r="K87">
        <v>9.6513673436750373</v>
      </c>
      <c r="L87">
        <v>7.748280825203901</v>
      </c>
      <c r="M87">
        <v>7.9801695186310573</v>
      </c>
      <c r="N87">
        <v>14.537022229329921</v>
      </c>
      <c r="O87">
        <v>14.94482648328802</v>
      </c>
      <c r="P87">
        <v>15.752438829361907</v>
      </c>
      <c r="Q87">
        <v>15.32064608987686</v>
      </c>
    </row>
    <row r="88" spans="1:17" x14ac:dyDescent="0.25">
      <c r="B88">
        <v>0.51718892607240641</v>
      </c>
      <c r="C88">
        <v>1.1712808031639792</v>
      </c>
      <c r="D88">
        <v>0</v>
      </c>
      <c r="E88">
        <v>0.9355034986309706</v>
      </c>
      <c r="F88">
        <v>14.831153027076361</v>
      </c>
      <c r="G88">
        <v>15.325524794645574</v>
      </c>
      <c r="H88">
        <v>14.724672954061454</v>
      </c>
      <c r="I88">
        <v>16.67934286583511</v>
      </c>
      <c r="J88">
        <v>4.1222999695771225</v>
      </c>
      <c r="K88">
        <v>3.0270763614237906</v>
      </c>
      <c r="L88">
        <v>6.6550045634317003</v>
      </c>
      <c r="M88">
        <v>7.3623364770307269</v>
      </c>
      <c r="N88">
        <v>8.8454517797383634</v>
      </c>
      <c r="O88">
        <v>6.7082445999391549</v>
      </c>
      <c r="P88">
        <v>10.054761180407667</v>
      </c>
      <c r="Q88">
        <v>9.1192576817766966</v>
      </c>
    </row>
    <row r="89" spans="1:17" x14ac:dyDescent="0.25">
      <c r="B89">
        <v>1.0875475802066341</v>
      </c>
      <c r="C89">
        <v>1.3438980812553407</v>
      </c>
      <c r="D89">
        <v>0</v>
      </c>
      <c r="E89">
        <v>1.273984308242057</v>
      </c>
      <c r="F89">
        <v>18.472772469509827</v>
      </c>
      <c r="G89">
        <v>17.967839664413891</v>
      </c>
      <c r="H89">
        <v>18.457236075506874</v>
      </c>
      <c r="I89">
        <v>17.983376058416841</v>
      </c>
      <c r="J89">
        <v>4.9017323079313293</v>
      </c>
      <c r="K89">
        <v>3.3558611046376132</v>
      </c>
      <c r="L89">
        <v>7.4419327274139677</v>
      </c>
      <c r="M89">
        <v>8.2109842305600864</v>
      </c>
      <c r="N89">
        <v>12.778684067427951</v>
      </c>
      <c r="O89">
        <v>13.92837722364639</v>
      </c>
      <c r="P89">
        <v>10.70457546803387</v>
      </c>
      <c r="Q89">
        <v>9.8190010098656106</v>
      </c>
    </row>
    <row r="90" spans="1:17" x14ac:dyDescent="0.25">
      <c r="B90">
        <v>1.5627314471930085</v>
      </c>
      <c r="C90">
        <v>1.4812620352540364</v>
      </c>
      <c r="D90">
        <v>0</v>
      </c>
      <c r="E90">
        <v>2.1774551918234337</v>
      </c>
      <c r="F90">
        <v>17.708487631462006</v>
      </c>
      <c r="G90">
        <v>17.641830839875574</v>
      </c>
      <c r="H90">
        <v>17.41964153458747</v>
      </c>
      <c r="I90">
        <v>18.189897792919567</v>
      </c>
      <c r="J90">
        <v>5.9842986224263077</v>
      </c>
      <c r="K90">
        <v>4.4215671752332986</v>
      </c>
      <c r="L90">
        <v>8.6209450451784928</v>
      </c>
      <c r="M90">
        <v>8.7098207672937349</v>
      </c>
      <c r="N90">
        <v>10.931713820174789</v>
      </c>
      <c r="O90">
        <v>12.768478743889794</v>
      </c>
      <c r="P90">
        <v>9.8948303954969639</v>
      </c>
      <c r="Q90">
        <v>10.798400237001927</v>
      </c>
    </row>
    <row r="91" spans="1:17" x14ac:dyDescent="0.25">
      <c r="B91">
        <v>0</v>
      </c>
      <c r="C91">
        <v>0.94451881600475984</v>
      </c>
      <c r="D91">
        <v>0.4239178937974119</v>
      </c>
      <c r="E91">
        <v>1.3312509296445039</v>
      </c>
      <c r="F91">
        <v>20.236501561802768</v>
      </c>
      <c r="G91">
        <v>18.719321731369924</v>
      </c>
      <c r="H91">
        <v>19.321731369924141</v>
      </c>
      <c r="I91">
        <v>18.555704298676186</v>
      </c>
      <c r="J91">
        <v>4.2763647181317861</v>
      </c>
      <c r="K91">
        <v>2.7963706678566118</v>
      </c>
      <c r="L91">
        <v>5.7861073925330953</v>
      </c>
      <c r="M91">
        <v>5.1465119738212106</v>
      </c>
      <c r="N91">
        <v>9.2592592592592595</v>
      </c>
      <c r="O91">
        <v>11.140859735237244</v>
      </c>
      <c r="P91">
        <v>11.750706529822995</v>
      </c>
      <c r="Q91">
        <v>11.713520749665328</v>
      </c>
    </row>
    <row r="92" spans="1:17" x14ac:dyDescent="0.25">
      <c r="A92" t="s">
        <v>102</v>
      </c>
      <c r="B92">
        <f>AVERAGE(B2:B91)</f>
        <v>0.35160149565728177</v>
      </c>
      <c r="C92">
        <f t="shared" ref="C92:Q92" si="0">AVERAGE(C2:C91)</f>
        <v>1.0331064709507403</v>
      </c>
      <c r="D92">
        <f t="shared" si="0"/>
        <v>0.14306066045559865</v>
      </c>
      <c r="E92">
        <f t="shared" si="0"/>
        <v>1.3049927189995361</v>
      </c>
      <c r="F92">
        <f t="shared" si="0"/>
        <v>18.289833923056186</v>
      </c>
      <c r="G92">
        <f t="shared" si="0"/>
        <v>17.94198243404923</v>
      </c>
      <c r="H92">
        <f t="shared" si="0"/>
        <v>18.097266360005225</v>
      </c>
      <c r="I92">
        <f t="shared" si="0"/>
        <v>18.130444527894621</v>
      </c>
      <c r="J92">
        <f t="shared" si="0"/>
        <v>5.3273627491296383</v>
      </c>
      <c r="K92">
        <f t="shared" si="0"/>
        <v>5.1320372653444233</v>
      </c>
      <c r="L92">
        <f t="shared" si="0"/>
        <v>7.7151632490125568</v>
      </c>
      <c r="M92">
        <f t="shared" si="0"/>
        <v>7.6165945839568243</v>
      </c>
      <c r="N92">
        <f t="shared" si="0"/>
        <v>11.554430701958315</v>
      </c>
      <c r="O92">
        <f t="shared" si="0"/>
        <v>11.574781775675696</v>
      </c>
      <c r="P92">
        <f t="shared" si="0"/>
        <v>11.374964875294593</v>
      </c>
      <c r="Q92">
        <f t="shared" si="0"/>
        <v>11.514634563186036</v>
      </c>
    </row>
    <row r="94" spans="1:17" x14ac:dyDescent="0.25">
      <c r="A94" t="s">
        <v>106</v>
      </c>
    </row>
    <row r="95" spans="1:17" x14ac:dyDescent="0.25">
      <c r="B95">
        <v>0.83468583352654768</v>
      </c>
      <c r="C95">
        <v>1.4761573537367649</v>
      </c>
      <c r="D95">
        <v>0</v>
      </c>
      <c r="E95">
        <v>1.9398717056959578</v>
      </c>
      <c r="F95">
        <v>1.2520287502898215</v>
      </c>
      <c r="G95">
        <v>0.70330010047144287</v>
      </c>
      <c r="H95">
        <v>0.37870005410000773</v>
      </c>
      <c r="I95">
        <v>0.55645722235103168</v>
      </c>
      <c r="J95">
        <v>1.9012288430326918</v>
      </c>
      <c r="K95">
        <v>2.7359146765592395</v>
      </c>
      <c r="L95">
        <v>2.9214004173429169</v>
      </c>
      <c r="M95">
        <v>2.5272432181776026</v>
      </c>
      <c r="N95">
        <v>9.9466728495246937</v>
      </c>
      <c r="O95">
        <v>10.279001468428781</v>
      </c>
      <c r="P95">
        <v>7.0948295849756553</v>
      </c>
      <c r="Q95">
        <v>8.4627869232552744</v>
      </c>
    </row>
    <row r="96" spans="1:17" x14ac:dyDescent="0.25">
      <c r="B96">
        <v>0.34719482364081117</v>
      </c>
      <c r="C96">
        <v>0.58391856703227329</v>
      </c>
      <c r="D96">
        <v>0</v>
      </c>
      <c r="E96">
        <v>1.6018306636155606</v>
      </c>
      <c r="F96">
        <v>3.7007811883531918</v>
      </c>
      <c r="G96">
        <v>3.164207369999211</v>
      </c>
      <c r="H96">
        <v>3.9217233488518897</v>
      </c>
      <c r="I96">
        <v>2.6197427601988479</v>
      </c>
      <c r="J96">
        <v>5.0974512743628182</v>
      </c>
      <c r="K96">
        <v>7.6698492858833749</v>
      </c>
      <c r="L96">
        <v>6.1863804939635445</v>
      </c>
      <c r="M96">
        <v>6.8413161840132561</v>
      </c>
      <c r="N96">
        <v>12.356979405034325</v>
      </c>
      <c r="O96">
        <v>14.637418133038743</v>
      </c>
      <c r="P96">
        <v>9.5399668586759248</v>
      </c>
      <c r="Q96">
        <v>11.591572634735265</v>
      </c>
    </row>
    <row r="97" spans="2:17" x14ac:dyDescent="0.25">
      <c r="B97">
        <v>0.50738007380073802</v>
      </c>
      <c r="C97">
        <v>1.0224477244772447</v>
      </c>
      <c r="D97">
        <v>0</v>
      </c>
      <c r="E97">
        <v>0.62269372693726932</v>
      </c>
      <c r="F97">
        <v>2.9904674046740469</v>
      </c>
      <c r="G97">
        <v>3.7515375153751536</v>
      </c>
      <c r="H97">
        <v>3.2057195571955721</v>
      </c>
      <c r="I97">
        <v>3.0058425584255843</v>
      </c>
      <c r="J97">
        <v>3.1903444034440342</v>
      </c>
      <c r="K97">
        <v>1.7450799507995081</v>
      </c>
      <c r="L97">
        <v>0.46125461254612543</v>
      </c>
      <c r="M97">
        <v>1.014760147601476</v>
      </c>
      <c r="N97">
        <v>10.900984009840098</v>
      </c>
      <c r="O97">
        <v>11.285362853628536</v>
      </c>
      <c r="P97">
        <v>10.770295202952029</v>
      </c>
      <c r="Q97">
        <v>9.4480319803198025</v>
      </c>
    </row>
    <row r="98" spans="2:17" x14ac:dyDescent="0.25">
      <c r="B98">
        <v>0</v>
      </c>
      <c r="C98">
        <v>0.7538067239559777</v>
      </c>
      <c r="D98">
        <v>0.2336800844263531</v>
      </c>
      <c r="E98">
        <v>1.620684456505352</v>
      </c>
      <c r="F98">
        <v>2.3518769787426503</v>
      </c>
      <c r="G98">
        <v>1.5829941203075533</v>
      </c>
      <c r="H98">
        <v>2.9926126941052313</v>
      </c>
      <c r="I98">
        <v>1.8242122719734661</v>
      </c>
      <c r="J98">
        <v>0.96487260666365138</v>
      </c>
      <c r="K98">
        <v>0.6558118498417006</v>
      </c>
      <c r="L98">
        <v>0.20352781546811397</v>
      </c>
      <c r="M98">
        <v>1.3493140358811999</v>
      </c>
      <c r="N98">
        <v>5.3369516056083217</v>
      </c>
      <c r="O98">
        <v>6.1510628674807775</v>
      </c>
      <c r="P98">
        <v>6.7767224483642394</v>
      </c>
      <c r="Q98">
        <v>6.6334991708126037</v>
      </c>
    </row>
    <row r="99" spans="2:17" x14ac:dyDescent="0.25">
      <c r="B99">
        <v>0.83438287153652391</v>
      </c>
      <c r="C99">
        <v>1.1492443324937029</v>
      </c>
      <c r="D99">
        <v>0.18891687657430731</v>
      </c>
      <c r="E99">
        <v>2.1174433249370277</v>
      </c>
      <c r="F99">
        <v>0.79502518891687668</v>
      </c>
      <c r="G99">
        <v>0</v>
      </c>
      <c r="H99">
        <v>0.62185138539042828</v>
      </c>
      <c r="I99">
        <v>0.22827455919395465</v>
      </c>
      <c r="J99">
        <v>0.86586901763224189</v>
      </c>
      <c r="K99">
        <v>0.70843828715365231</v>
      </c>
      <c r="L99">
        <v>0.31486146095717887</v>
      </c>
      <c r="M99">
        <v>2.8337531486146093</v>
      </c>
      <c r="N99">
        <v>8.391057934508817</v>
      </c>
      <c r="O99">
        <v>9.1467254408060459</v>
      </c>
      <c r="P99">
        <v>6.0689546599496218</v>
      </c>
      <c r="Q99">
        <v>6.2263853904282112</v>
      </c>
    </row>
    <row r="100" spans="2:17" x14ac:dyDescent="0.25">
      <c r="B100">
        <v>0.5791953046567303</v>
      </c>
      <c r="C100">
        <v>0.96532550776121717</v>
      </c>
      <c r="D100">
        <v>0</v>
      </c>
      <c r="E100">
        <v>0.97304811182330686</v>
      </c>
      <c r="F100">
        <v>1.320565294617345</v>
      </c>
      <c r="G100">
        <v>0.23167812186269207</v>
      </c>
      <c r="H100">
        <v>1.1970036296239093</v>
      </c>
      <c r="I100">
        <v>0.33207197466985866</v>
      </c>
      <c r="J100">
        <v>3.4674492238782917</v>
      </c>
      <c r="K100">
        <v>2.5947949648621513</v>
      </c>
      <c r="L100">
        <v>2.0619352845779595</v>
      </c>
      <c r="M100">
        <v>1.5754112286663062</v>
      </c>
      <c r="N100">
        <v>8.0701212448837758</v>
      </c>
      <c r="O100">
        <v>6.2939223106031355</v>
      </c>
      <c r="P100">
        <v>9.2825700826318638</v>
      </c>
      <c r="Q100">
        <v>9.2671248745076849</v>
      </c>
    </row>
    <row r="101" spans="2:17" x14ac:dyDescent="0.25">
      <c r="B101">
        <v>0.48091603053435117</v>
      </c>
      <c r="C101">
        <v>1.0610687022900764</v>
      </c>
      <c r="D101">
        <v>0</v>
      </c>
      <c r="E101">
        <v>1.0610687022900764</v>
      </c>
      <c r="F101">
        <v>2.3740458015267176</v>
      </c>
      <c r="G101">
        <v>3.8625954198473282</v>
      </c>
      <c r="H101">
        <v>1.6793893129770994</v>
      </c>
      <c r="I101">
        <v>2.2977099236641223</v>
      </c>
      <c r="J101">
        <v>2.1755725190839694</v>
      </c>
      <c r="K101">
        <v>4.343511450381679</v>
      </c>
      <c r="L101">
        <v>1.801526717557252</v>
      </c>
      <c r="M101">
        <v>4.3282442748091601</v>
      </c>
      <c r="N101">
        <v>6.8091603053435117</v>
      </c>
      <c r="O101">
        <v>9.3893129770992374</v>
      </c>
      <c r="P101">
        <v>4.8473282442748094</v>
      </c>
      <c r="Q101">
        <v>5.8625954198473282</v>
      </c>
    </row>
    <row r="102" spans="2:17" x14ac:dyDescent="0.25">
      <c r="B102">
        <v>2.3601188087019347</v>
      </c>
      <c r="C102">
        <v>3.2110459982339243</v>
      </c>
      <c r="D102">
        <v>2.7053062535120813</v>
      </c>
      <c r="E102">
        <v>3.5241229830617322</v>
      </c>
      <c r="F102">
        <v>1.3887773942361725</v>
      </c>
      <c r="G102">
        <v>1.4128602392229268</v>
      </c>
      <c r="H102">
        <v>1.6456610740948865</v>
      </c>
      <c r="I102">
        <v>0</v>
      </c>
      <c r="J102">
        <v>2.6651681785341577</v>
      </c>
      <c r="K102">
        <v>2.2637874287549171</v>
      </c>
      <c r="L102">
        <v>3.6365095929999196</v>
      </c>
      <c r="M102">
        <v>3.1789355382515856</v>
      </c>
      <c r="N102">
        <v>10.122822509432448</v>
      </c>
      <c r="O102">
        <v>9.7374969896443773</v>
      </c>
      <c r="P102">
        <v>10.315485269326482</v>
      </c>
      <c r="Q102">
        <v>7.7787589307216827</v>
      </c>
    </row>
    <row r="103" spans="2:17" x14ac:dyDescent="0.25">
      <c r="B103">
        <v>1.7221584385763489</v>
      </c>
      <c r="C103">
        <v>2.3650975889781862</v>
      </c>
      <c r="D103">
        <v>1.3700727133562955</v>
      </c>
      <c r="E103">
        <v>2.5411404515882126</v>
      </c>
      <c r="F103">
        <v>1.8140068886337544</v>
      </c>
      <c r="G103">
        <v>3.0080367393800227</v>
      </c>
      <c r="H103">
        <v>1.2093379257558361</v>
      </c>
      <c r="I103">
        <v>0.11481056257175661</v>
      </c>
      <c r="J103">
        <v>0.89552238805970152</v>
      </c>
      <c r="K103">
        <v>1.8216609261385379</v>
      </c>
      <c r="L103">
        <v>0</v>
      </c>
      <c r="M103">
        <v>2.357443551473402</v>
      </c>
      <c r="N103">
        <v>7.4244163796402596</v>
      </c>
      <c r="O103">
        <v>7.477994642173746</v>
      </c>
      <c r="P103">
        <v>7.4550325296593956</v>
      </c>
      <c r="Q103">
        <v>6.2992728664370459</v>
      </c>
    </row>
    <row r="104" spans="2:17" x14ac:dyDescent="0.25">
      <c r="B104">
        <v>0.71288679984332159</v>
      </c>
      <c r="C104">
        <v>1.0967489228358793</v>
      </c>
      <c r="D104">
        <v>0</v>
      </c>
      <c r="E104">
        <v>1.018409714061888</v>
      </c>
      <c r="F104">
        <v>4.3243243243243246</v>
      </c>
      <c r="G104">
        <v>5.2487269878574221</v>
      </c>
      <c r="H104">
        <v>3.8699569134351739</v>
      </c>
      <c r="I104">
        <v>3.4860947904426163</v>
      </c>
      <c r="J104">
        <v>3.2745789267528398</v>
      </c>
      <c r="K104">
        <v>3.0787309048178613</v>
      </c>
      <c r="L104">
        <v>5.1547199373286325</v>
      </c>
      <c r="M104">
        <v>3.1335683509596555</v>
      </c>
      <c r="N104">
        <v>10.622796709753231</v>
      </c>
      <c r="O104">
        <v>11.743047395221309</v>
      </c>
      <c r="P104">
        <v>7.9044261652957299</v>
      </c>
      <c r="Q104">
        <v>9.0873482177830009</v>
      </c>
    </row>
    <row r="105" spans="2:17" x14ac:dyDescent="0.25">
      <c r="B105">
        <v>1.2747988208110907</v>
      </c>
      <c r="C105">
        <v>2.3185403553501716</v>
      </c>
      <c r="D105">
        <v>1.6014660186439329</v>
      </c>
      <c r="E105">
        <v>2.8443948689347462</v>
      </c>
      <c r="F105">
        <v>0.92422914508804077</v>
      </c>
      <c r="G105">
        <v>0</v>
      </c>
      <c r="H105">
        <v>0.53382200621464426</v>
      </c>
      <c r="I105">
        <v>0.75691179985658519</v>
      </c>
      <c r="J105">
        <v>2.9081348099753006</v>
      </c>
      <c r="K105">
        <v>3.3622818898892524</v>
      </c>
      <c r="L105">
        <v>1.6572384670544178</v>
      </c>
      <c r="M105">
        <v>4.4060234244283327</v>
      </c>
      <c r="N105">
        <v>9.8876583539160219</v>
      </c>
      <c r="O105">
        <v>9.0431041351286758</v>
      </c>
      <c r="P105">
        <v>9.2104214803601305</v>
      </c>
      <c r="Q105">
        <v>8.4853796510238215</v>
      </c>
    </row>
    <row r="106" spans="2:17" x14ac:dyDescent="0.25">
      <c r="B106">
        <v>0</v>
      </c>
      <c r="C106">
        <v>0.8488435480102795</v>
      </c>
      <c r="D106">
        <v>0.12460088778132544</v>
      </c>
      <c r="E106">
        <v>8.5663110349661231E-2</v>
      </c>
      <c r="F106">
        <v>3.2006853048827972</v>
      </c>
      <c r="G106">
        <v>2.1104275367961995</v>
      </c>
      <c r="H106">
        <v>3.6835137450354334</v>
      </c>
      <c r="I106">
        <v>1.7833502063702205</v>
      </c>
      <c r="J106">
        <v>2.7022817537574952</v>
      </c>
      <c r="K106">
        <v>3.6835137450354334</v>
      </c>
      <c r="L106">
        <v>6.9464994938088926</v>
      </c>
      <c r="M106">
        <v>5.5758897282143138</v>
      </c>
      <c r="N106">
        <v>11.424343898450276</v>
      </c>
      <c r="O106">
        <v>8.5117981465617945</v>
      </c>
      <c r="P106">
        <v>10.964878124756638</v>
      </c>
      <c r="Q106">
        <v>10.069309243828362</v>
      </c>
    </row>
    <row r="107" spans="2:17" x14ac:dyDescent="0.25">
      <c r="B107">
        <v>0.45499355425798133</v>
      </c>
      <c r="C107">
        <v>1.1754000151664519</v>
      </c>
      <c r="D107">
        <v>0.70524000909987106</v>
      </c>
      <c r="E107">
        <v>1.5318116326685371</v>
      </c>
      <c r="F107">
        <v>1.759308409797528</v>
      </c>
      <c r="G107">
        <v>0.79623871995146733</v>
      </c>
      <c r="H107">
        <v>1.3118980814438461</v>
      </c>
      <c r="I107">
        <v>0</v>
      </c>
      <c r="J107">
        <v>2.2294684158641087</v>
      </c>
      <c r="K107">
        <v>1.9640555092136196</v>
      </c>
      <c r="L107">
        <v>3.4882839159778571</v>
      </c>
      <c r="M107">
        <v>2.6162129369833926</v>
      </c>
      <c r="N107">
        <v>9.0998710851596254</v>
      </c>
      <c r="O107">
        <v>10.45726852202927</v>
      </c>
      <c r="P107">
        <v>8.5538788200500502</v>
      </c>
      <c r="Q107">
        <v>9.6610298020778043</v>
      </c>
    </row>
    <row r="108" spans="2:17" x14ac:dyDescent="0.25">
      <c r="B108">
        <v>0.14679749671637177</v>
      </c>
      <c r="C108">
        <v>0.33222591362126247</v>
      </c>
      <c r="D108">
        <v>0</v>
      </c>
      <c r="E108">
        <v>1.6920343042571273</v>
      </c>
      <c r="F108">
        <v>5.470138298694275</v>
      </c>
      <c r="G108">
        <v>4.1412346442092245</v>
      </c>
      <c r="H108">
        <v>5.3619717221664223</v>
      </c>
      <c r="I108">
        <v>4.852043575677973</v>
      </c>
      <c r="J108">
        <v>2.4105694197635787</v>
      </c>
      <c r="K108">
        <v>2.1092482422931313</v>
      </c>
      <c r="L108">
        <v>2.9359499343274358</v>
      </c>
      <c r="M108">
        <v>2.1015220582554277</v>
      </c>
      <c r="N108">
        <v>9.2791470292822371</v>
      </c>
      <c r="O108">
        <v>9.2405161090937185</v>
      </c>
      <c r="P108">
        <v>8.5992428339643041</v>
      </c>
      <c r="Q108">
        <v>8.1047670555512639</v>
      </c>
    </row>
    <row r="109" spans="2:17" x14ac:dyDescent="0.25">
      <c r="B109">
        <v>1.1021680806322964</v>
      </c>
      <c r="C109">
        <v>2.1753317380900588</v>
      </c>
      <c r="D109">
        <v>0.52933072293524763</v>
      </c>
      <c r="E109">
        <v>1.8562830831701835</v>
      </c>
      <c r="F109">
        <v>2.9004423174534118E-2</v>
      </c>
      <c r="G109">
        <v>6.5259952142701763E-2</v>
      </c>
      <c r="H109">
        <v>0</v>
      </c>
      <c r="I109">
        <v>0.77586831991878757</v>
      </c>
      <c r="J109">
        <v>0.34080197230077586</v>
      </c>
      <c r="K109">
        <v>1.2109346675367993</v>
      </c>
      <c r="L109">
        <v>1.0876658690450294</v>
      </c>
      <c r="M109">
        <v>0.84837937785512285</v>
      </c>
      <c r="N109">
        <v>4.604452178957291</v>
      </c>
      <c r="O109">
        <v>3.560292944674063</v>
      </c>
      <c r="P109">
        <v>5.0975273729243709</v>
      </c>
      <c r="Q109">
        <v>3.9881081864984411</v>
      </c>
    </row>
    <row r="110" spans="2:17" x14ac:dyDescent="0.25">
      <c r="B110">
        <v>0.16021972991531241</v>
      </c>
      <c r="C110">
        <v>0.69428549629968717</v>
      </c>
      <c r="D110">
        <v>0</v>
      </c>
      <c r="E110">
        <v>0.99183642328526733</v>
      </c>
      <c r="F110">
        <v>4.7837033646143281</v>
      </c>
      <c r="G110">
        <v>2.1667811093308917</v>
      </c>
      <c r="H110">
        <v>4.9439230945296408</v>
      </c>
      <c r="I110">
        <v>4.6997787441824981</v>
      </c>
      <c r="J110">
        <v>3.6087586785687034</v>
      </c>
      <c r="K110">
        <v>0.82398718242160685</v>
      </c>
      <c r="L110">
        <v>0.52643625543602657</v>
      </c>
      <c r="M110">
        <v>3.2654306858930346</v>
      </c>
      <c r="N110">
        <v>7.362478065156024</v>
      </c>
      <c r="O110">
        <v>4.9057755397878999</v>
      </c>
      <c r="P110">
        <v>5.9891660944533456</v>
      </c>
      <c r="Q110">
        <v>5.3330281528953991</v>
      </c>
    </row>
    <row r="111" spans="2:17" x14ac:dyDescent="0.25">
      <c r="B111">
        <v>1.2041682747973756</v>
      </c>
      <c r="C111">
        <v>2.2153608645310694</v>
      </c>
      <c r="D111">
        <v>1.4974913160941721</v>
      </c>
      <c r="E111">
        <v>2.848321111539946</v>
      </c>
      <c r="F111">
        <v>0</v>
      </c>
      <c r="G111">
        <v>0.7564646854496333</v>
      </c>
      <c r="H111">
        <v>1.0806638363566192</v>
      </c>
      <c r="I111">
        <v>0.90312620609803163</v>
      </c>
      <c r="J111">
        <v>1.9606329602470089</v>
      </c>
      <c r="K111">
        <v>1.5052103434967194</v>
      </c>
      <c r="L111">
        <v>1.7599382477807797</v>
      </c>
      <c r="M111">
        <v>1.7676572751833268</v>
      </c>
      <c r="N111">
        <v>6.653801620995754</v>
      </c>
      <c r="O111">
        <v>8.6916248552682358</v>
      </c>
      <c r="P111">
        <v>6.6615206483983016</v>
      </c>
      <c r="Q111">
        <v>9.8649170204554224</v>
      </c>
    </row>
    <row r="112" spans="2:17" x14ac:dyDescent="0.25">
      <c r="B112">
        <v>0.27243714485872189</v>
      </c>
      <c r="C112">
        <v>0.28800498170779171</v>
      </c>
      <c r="D112">
        <v>0</v>
      </c>
      <c r="E112">
        <v>1.043045068887678</v>
      </c>
      <c r="F112">
        <v>4.5146726862302486</v>
      </c>
      <c r="G112">
        <v>3.9931501517864092</v>
      </c>
      <c r="H112">
        <v>4.966139954853273</v>
      </c>
      <c r="I112">
        <v>3.5494668015879194</v>
      </c>
      <c r="J112">
        <v>4.3278586440414104</v>
      </c>
      <c r="K112">
        <v>2.6932357748890792</v>
      </c>
      <c r="L112">
        <v>3.4171401883708254</v>
      </c>
      <c r="M112">
        <v>4.0087179886354791</v>
      </c>
      <c r="N112">
        <v>7.9629485482992131</v>
      </c>
      <c r="O112">
        <v>9.7376819490931723</v>
      </c>
      <c r="P112">
        <v>12.617731766171088</v>
      </c>
      <c r="Q112">
        <v>9.6831945201214289</v>
      </c>
    </row>
    <row r="113" spans="2:17" x14ac:dyDescent="0.25">
      <c r="B113">
        <v>1.4120667522464698</v>
      </c>
      <c r="C113">
        <v>2.3507702182284982</v>
      </c>
      <c r="D113">
        <v>0.91463414634146334</v>
      </c>
      <c r="E113">
        <v>2.7840179717586651</v>
      </c>
      <c r="F113">
        <v>2.519255455712452</v>
      </c>
      <c r="G113">
        <v>1.3077663671373556</v>
      </c>
      <c r="H113">
        <v>2.0057766367137355</v>
      </c>
      <c r="I113">
        <v>1.8292682926829267</v>
      </c>
      <c r="J113">
        <v>1.9335686777920409</v>
      </c>
      <c r="K113">
        <v>1.8132220795892169</v>
      </c>
      <c r="L113">
        <v>0</v>
      </c>
      <c r="M113">
        <v>1.5003209242618742</v>
      </c>
      <c r="N113">
        <v>10.028883183568677</v>
      </c>
      <c r="O113">
        <v>9.5234274711168165</v>
      </c>
      <c r="P113">
        <v>8.1915917843388968</v>
      </c>
      <c r="Q113">
        <v>9.5073812580231056</v>
      </c>
    </row>
    <row r="114" spans="2:17" x14ac:dyDescent="0.25">
      <c r="B114">
        <v>0</v>
      </c>
      <c r="C114">
        <v>0.89628681177976954</v>
      </c>
      <c r="D114">
        <v>0.18076372674549973</v>
      </c>
      <c r="E114">
        <v>1.0243277848911652</v>
      </c>
      <c r="F114">
        <v>9.9344731490547566</v>
      </c>
      <c r="G114">
        <v>10.514423439029901</v>
      </c>
      <c r="H114">
        <v>9.1135045567522788</v>
      </c>
      <c r="I114">
        <v>9.2942682834977788</v>
      </c>
      <c r="J114">
        <v>2.1013783234164345</v>
      </c>
      <c r="K114">
        <v>0.22595465843187468</v>
      </c>
      <c r="L114">
        <v>2.6888604353393086</v>
      </c>
      <c r="M114">
        <v>1.2804097311139564</v>
      </c>
      <c r="N114">
        <v>8.7745725691044658</v>
      </c>
      <c r="O114">
        <v>7.132635384499511</v>
      </c>
      <c r="P114">
        <v>6.9217443699630943</v>
      </c>
      <c r="Q114">
        <v>9.1737591323341103</v>
      </c>
    </row>
    <row r="115" spans="2:17" x14ac:dyDescent="0.25">
      <c r="B115">
        <v>0</v>
      </c>
      <c r="C115">
        <v>0.93254117470106035</v>
      </c>
      <c r="D115">
        <v>0.76709032112506581</v>
      </c>
      <c r="E115">
        <v>0.66932390764834171</v>
      </c>
      <c r="F115">
        <v>4.0385049259231405</v>
      </c>
      <c r="G115">
        <v>4.5649394600285778</v>
      </c>
      <c r="H115">
        <v>4.7529517936376626</v>
      </c>
      <c r="I115">
        <v>4.0685868993005938</v>
      </c>
      <c r="J115">
        <v>4.993607580657291</v>
      </c>
      <c r="K115">
        <v>4.8281567270812964</v>
      </c>
      <c r="L115">
        <v>6.1141610889674363</v>
      </c>
      <c r="M115">
        <v>6.8662104234037749</v>
      </c>
      <c r="N115">
        <v>7.4001654508535752</v>
      </c>
      <c r="O115">
        <v>10.573813642174928</v>
      </c>
      <c r="P115">
        <v>8.9042641197262551</v>
      </c>
      <c r="Q115">
        <v>7.4377679175753926</v>
      </c>
    </row>
    <row r="116" spans="2:17" x14ac:dyDescent="0.25">
      <c r="B116">
        <v>0.32992930086410055</v>
      </c>
      <c r="C116">
        <v>1.4846818538884525</v>
      </c>
      <c r="D116">
        <v>0</v>
      </c>
      <c r="E116">
        <v>0.77769049489395137</v>
      </c>
      <c r="F116">
        <v>4.0298507462686564</v>
      </c>
      <c r="G116">
        <v>5.0510604870384919</v>
      </c>
      <c r="H116">
        <v>5.0432050274941087</v>
      </c>
      <c r="I116">
        <v>6.1508248232521598</v>
      </c>
      <c r="J116">
        <v>6.3707776904948945</v>
      </c>
      <c r="K116">
        <v>3.2364493322859387</v>
      </c>
      <c r="L116">
        <v>3.0086410054988217</v>
      </c>
      <c r="M116">
        <v>3.8648860958366069</v>
      </c>
      <c r="N116">
        <v>11.547525530243519</v>
      </c>
      <c r="O116">
        <v>9.410840534171248</v>
      </c>
      <c r="P116">
        <v>7.3605655930871956</v>
      </c>
      <c r="Q116">
        <v>7.5412411626080127</v>
      </c>
    </row>
    <row r="117" spans="2:17" x14ac:dyDescent="0.25">
      <c r="B117">
        <v>0</v>
      </c>
      <c r="C117">
        <v>1.5517755893763057</v>
      </c>
      <c r="D117">
        <v>0.47000895255147718</v>
      </c>
      <c r="E117">
        <v>1.3205013428827217</v>
      </c>
      <c r="F117">
        <v>2.5813190092509699</v>
      </c>
      <c r="G117">
        <v>2.5141748731721871</v>
      </c>
      <c r="H117">
        <v>2.9841838257236644</v>
      </c>
      <c r="I117">
        <v>3.7227693225902714</v>
      </c>
      <c r="J117">
        <v>3.7078484034616532</v>
      </c>
      <c r="K117">
        <v>5.6848701880035808</v>
      </c>
      <c r="L117">
        <v>2.9319606087735006</v>
      </c>
      <c r="M117">
        <v>4.2226201133989854</v>
      </c>
      <c r="N117">
        <v>8.4750820650552079</v>
      </c>
      <c r="O117">
        <v>10.57893166219039</v>
      </c>
      <c r="P117">
        <v>9.2658907788719791</v>
      </c>
      <c r="Q117">
        <v>10.407341092211281</v>
      </c>
    </row>
    <row r="118" spans="2:17" x14ac:dyDescent="0.25">
      <c r="B118">
        <v>0</v>
      </c>
      <c r="C118">
        <v>1.4731369150779896</v>
      </c>
      <c r="D118">
        <v>3.93886875689302E-2</v>
      </c>
      <c r="E118">
        <v>1.1028832519300458</v>
      </c>
      <c r="F118">
        <v>3.7261698440207969</v>
      </c>
      <c r="G118">
        <v>6.3021900110288326E-2</v>
      </c>
      <c r="H118">
        <v>3.2298723806522767</v>
      </c>
      <c r="I118">
        <v>1.4022372774539151</v>
      </c>
      <c r="J118">
        <v>0.80352922640617619</v>
      </c>
      <c r="K118">
        <v>0.62234126358909725</v>
      </c>
      <c r="L118">
        <v>1.5676697652434222</v>
      </c>
      <c r="M118">
        <v>2.8832519300456911</v>
      </c>
      <c r="N118">
        <v>9.776272254608477</v>
      </c>
      <c r="O118">
        <v>10.674334331180086</v>
      </c>
      <c r="P118">
        <v>10.075626280132347</v>
      </c>
      <c r="Q118">
        <v>8.0825586891444789</v>
      </c>
    </row>
    <row r="119" spans="2:17" x14ac:dyDescent="0.25">
      <c r="B119">
        <v>0.95119631228506618</v>
      </c>
      <c r="C119">
        <v>1.9170264139899025</v>
      </c>
      <c r="D119">
        <v>0.27804199897563475</v>
      </c>
      <c r="E119">
        <v>1.9170264139899025</v>
      </c>
      <c r="F119">
        <v>0</v>
      </c>
      <c r="G119">
        <v>1.0829004170629983</v>
      </c>
      <c r="H119">
        <v>6.5852052388966131E-2</v>
      </c>
      <c r="I119">
        <v>1.0975342064827687</v>
      </c>
      <c r="J119">
        <v>3.9145386697885423</v>
      </c>
      <c r="K119">
        <v>3.921855564498427</v>
      </c>
      <c r="L119">
        <v>4.3169678788322239</v>
      </c>
      <c r="M119">
        <v>3.6730811443623326</v>
      </c>
      <c r="N119">
        <v>6.8120289749030505</v>
      </c>
      <c r="O119">
        <v>6.2705787663715524</v>
      </c>
      <c r="P119">
        <v>5.5974244530621204</v>
      </c>
      <c r="Q119">
        <v>7.4339650252432872</v>
      </c>
    </row>
    <row r="120" spans="2:17" x14ac:dyDescent="0.25">
      <c r="B120">
        <v>0.61971830985915488</v>
      </c>
      <c r="C120">
        <v>1.0945674044265594</v>
      </c>
      <c r="D120">
        <v>0</v>
      </c>
      <c r="E120">
        <v>1.2233400402414487</v>
      </c>
      <c r="F120">
        <v>3.5895372233400407</v>
      </c>
      <c r="G120">
        <v>4.9416498993963787</v>
      </c>
      <c r="H120">
        <v>3.4366197183098595</v>
      </c>
      <c r="I120">
        <v>3.6941649899396376</v>
      </c>
      <c r="J120">
        <v>4.3299798792756539</v>
      </c>
      <c r="K120">
        <v>6.2615694164989941</v>
      </c>
      <c r="L120">
        <v>3.830985915492958</v>
      </c>
      <c r="M120">
        <v>3.1871227364185106</v>
      </c>
      <c r="N120">
        <v>12.064386317907443</v>
      </c>
      <c r="O120">
        <v>12</v>
      </c>
      <c r="P120">
        <v>10.808853118712273</v>
      </c>
      <c r="Q120">
        <v>11.380281690140844</v>
      </c>
    </row>
    <row r="121" spans="2:17" x14ac:dyDescent="0.25">
      <c r="B121">
        <v>8.5034013605442174E-2</v>
      </c>
      <c r="C121">
        <v>0.69573283858998147</v>
      </c>
      <c r="D121">
        <v>0</v>
      </c>
      <c r="E121">
        <v>1.0822510822510822</v>
      </c>
      <c r="F121">
        <v>0.2319109461966605</v>
      </c>
      <c r="G121">
        <v>1.468769325912183</v>
      </c>
      <c r="H121">
        <v>0</v>
      </c>
      <c r="I121">
        <v>1.9557823129251701</v>
      </c>
      <c r="J121">
        <v>1.80117501546073</v>
      </c>
      <c r="K121">
        <v>1.2677798392084108</v>
      </c>
      <c r="L121">
        <v>1.7625231910946195</v>
      </c>
      <c r="M121">
        <v>3.2854050711193565</v>
      </c>
      <c r="N121">
        <v>8.0318491032776738</v>
      </c>
      <c r="O121">
        <v>7.8849721706864564</v>
      </c>
      <c r="P121">
        <v>8.6116264687693267</v>
      </c>
      <c r="Q121">
        <v>10.590599876314162</v>
      </c>
    </row>
    <row r="122" spans="2:17" x14ac:dyDescent="0.25">
      <c r="B122">
        <v>0</v>
      </c>
      <c r="C122">
        <v>1.3963317986263113</v>
      </c>
      <c r="D122">
        <v>1.0189448260246057</v>
      </c>
      <c r="E122">
        <v>1.879387123556495</v>
      </c>
      <c r="F122">
        <v>5.7589252019020307</v>
      </c>
      <c r="G122">
        <v>5.3060608347799834</v>
      </c>
      <c r="H122">
        <v>5.9325232092988154</v>
      </c>
      <c r="I122">
        <v>6.9061815986112158</v>
      </c>
      <c r="J122">
        <v>4.422975318891992</v>
      </c>
      <c r="K122">
        <v>3.2681711827307725</v>
      </c>
      <c r="L122">
        <v>4.6645029813570833</v>
      </c>
      <c r="M122">
        <v>4.1059702619065588</v>
      </c>
      <c r="N122">
        <v>11.759378066269152</v>
      </c>
      <c r="O122">
        <v>10.453619141067252</v>
      </c>
      <c r="P122">
        <v>9.4950562306589177</v>
      </c>
      <c r="Q122">
        <v>10.046041210657409</v>
      </c>
    </row>
    <row r="123" spans="2:17" x14ac:dyDescent="0.25">
      <c r="B123">
        <v>0.78176856700346631</v>
      </c>
      <c r="C123">
        <v>0.95139759569289761</v>
      </c>
      <c r="D123">
        <v>0.26550630577476214</v>
      </c>
      <c r="E123">
        <v>1.9544214175086658</v>
      </c>
      <c r="F123">
        <v>3.7908400324507707</v>
      </c>
      <c r="G123">
        <v>2.9426948890036142</v>
      </c>
      <c r="H123">
        <v>2.3084298252083486</v>
      </c>
      <c r="I123">
        <v>3.4958330260343682</v>
      </c>
      <c r="J123">
        <v>0.38350910834132307</v>
      </c>
      <c r="K123">
        <v>0.5678884873515746</v>
      </c>
      <c r="L123">
        <v>2.677188583228852</v>
      </c>
      <c r="M123">
        <v>0</v>
      </c>
      <c r="N123">
        <v>4.2628512427170149</v>
      </c>
      <c r="O123">
        <v>4.6832362268603873</v>
      </c>
      <c r="P123">
        <v>6.0992698576591193</v>
      </c>
      <c r="Q123">
        <v>5.8927649531676378</v>
      </c>
    </row>
    <row r="124" spans="2:17" x14ac:dyDescent="0.25">
      <c r="B124">
        <v>0.45139699587516541</v>
      </c>
      <c r="C124">
        <v>1.4008872285780996</v>
      </c>
      <c r="D124">
        <v>0</v>
      </c>
      <c r="E124">
        <v>1.2763639193711573</v>
      </c>
      <c r="F124">
        <v>4.9731496614522532</v>
      </c>
      <c r="G124">
        <v>5.1210210911354972</v>
      </c>
      <c r="H124">
        <v>5.3078060549459103</v>
      </c>
      <c r="I124">
        <v>6.9266090746361586</v>
      </c>
      <c r="J124">
        <v>5.2533271071678733</v>
      </c>
      <c r="K124">
        <v>2.6616857342983891</v>
      </c>
      <c r="L124">
        <v>6.0238150828858279</v>
      </c>
      <c r="M124">
        <v>5.2766752276441746</v>
      </c>
      <c r="N124">
        <v>10.576698575764651</v>
      </c>
      <c r="O124">
        <v>8.0706669779749394</v>
      </c>
      <c r="P124">
        <v>9.6661218771888873</v>
      </c>
      <c r="Q124">
        <v>10.05525721846058</v>
      </c>
    </row>
    <row r="125" spans="2:17" x14ac:dyDescent="0.25">
      <c r="B125">
        <v>0.82326690774794187</v>
      </c>
      <c r="C125">
        <v>1.7234746479956913</v>
      </c>
      <c r="D125">
        <v>0</v>
      </c>
      <c r="E125">
        <v>1.0233130722474417</v>
      </c>
      <c r="F125">
        <v>5.4089405247364777</v>
      </c>
      <c r="G125">
        <v>5.5243517734861891</v>
      </c>
      <c r="H125">
        <v>4.954989612987613</v>
      </c>
      <c r="I125">
        <v>6.1398784334846503</v>
      </c>
      <c r="J125">
        <v>5.5166576902362081</v>
      </c>
      <c r="K125">
        <v>4.7626375317380933</v>
      </c>
      <c r="L125">
        <v>4.6395321997384009</v>
      </c>
      <c r="M125">
        <v>3.7470185427406322</v>
      </c>
      <c r="N125">
        <v>10.263907055474339</v>
      </c>
      <c r="O125">
        <v>11.695006539970763</v>
      </c>
      <c r="P125">
        <v>11.764253289220591</v>
      </c>
      <c r="Q125">
        <v>10.940986381472648</v>
      </c>
    </row>
    <row r="126" spans="2:17" x14ac:dyDescent="0.25">
      <c r="B126">
        <v>0.26731661294126896</v>
      </c>
      <c r="C126">
        <v>0.98278166522525368</v>
      </c>
      <c r="D126">
        <v>0</v>
      </c>
      <c r="E126">
        <v>1.0614041984432738</v>
      </c>
      <c r="F126">
        <v>5.3541945121471812</v>
      </c>
      <c r="G126">
        <v>4.9768063527006845</v>
      </c>
      <c r="H126">
        <v>4.4657598867835517</v>
      </c>
      <c r="I126">
        <v>5.7394449249154809</v>
      </c>
      <c r="J126">
        <v>6.6907775768535265</v>
      </c>
      <c r="K126">
        <v>4.5915559399323849</v>
      </c>
      <c r="L126">
        <v>5.0161176193096946</v>
      </c>
      <c r="M126">
        <v>4.4657598867835517</v>
      </c>
      <c r="N126">
        <v>10.936394370626621</v>
      </c>
      <c r="O126">
        <v>9.9143014387923589</v>
      </c>
      <c r="P126">
        <v>12.217941662080351</v>
      </c>
      <c r="Q126">
        <v>15.449327777340985</v>
      </c>
    </row>
    <row r="127" spans="2:17" x14ac:dyDescent="0.25">
      <c r="B127">
        <v>0</v>
      </c>
      <c r="C127">
        <v>0.82993929147775303</v>
      </c>
      <c r="D127">
        <v>0.91447014523937598</v>
      </c>
      <c r="E127">
        <v>1.4908168754322599</v>
      </c>
      <c r="F127">
        <v>6.0708522246983785</v>
      </c>
      <c r="G127">
        <v>7.20817643894567</v>
      </c>
      <c r="H127">
        <v>6.2168600630139093</v>
      </c>
      <c r="I127">
        <v>5.7250441865826476</v>
      </c>
      <c r="J127">
        <v>3.2659648044263427</v>
      </c>
      <c r="K127">
        <v>3.066164604626143</v>
      </c>
      <c r="L127">
        <v>3.5887189733343581</v>
      </c>
      <c r="M127">
        <v>4.1420118343195274</v>
      </c>
      <c r="N127">
        <v>7.1159609621148077</v>
      </c>
      <c r="O127">
        <v>7.9996926150772305</v>
      </c>
      <c r="P127">
        <v>9.3060785368477674</v>
      </c>
      <c r="Q127">
        <v>6.1400138323215243</v>
      </c>
    </row>
    <row r="128" spans="2:17" x14ac:dyDescent="0.25">
      <c r="B128">
        <v>0.11667703795892967</v>
      </c>
      <c r="C128">
        <v>0.79340385812072189</v>
      </c>
      <c r="D128">
        <v>0</v>
      </c>
      <c r="E128">
        <v>1.2445550715619167</v>
      </c>
      <c r="F128">
        <v>1.8590541381456129</v>
      </c>
      <c r="G128">
        <v>2.0301804604853766</v>
      </c>
      <c r="H128">
        <v>1.9212818917237089</v>
      </c>
      <c r="I128">
        <v>0.51337896701929064</v>
      </c>
      <c r="J128">
        <v>1.065650280024891</v>
      </c>
      <c r="K128">
        <v>1.7423771001866835</v>
      </c>
      <c r="L128">
        <v>4.1225886745488483</v>
      </c>
      <c r="M128">
        <v>3.5392034847542004</v>
      </c>
      <c r="N128">
        <v>6.9617299315494705</v>
      </c>
      <c r="O128">
        <v>8.8130056004978226</v>
      </c>
      <c r="P128">
        <v>8.5952084629744867</v>
      </c>
      <c r="Q128">
        <v>7.3506533914125702</v>
      </c>
    </row>
    <row r="129" spans="2:17" x14ac:dyDescent="0.25">
      <c r="B129">
        <v>0.84873482985642901</v>
      </c>
      <c r="C129">
        <v>0.84080272864281747</v>
      </c>
      <c r="D129">
        <v>0</v>
      </c>
      <c r="E129">
        <v>1.3563893075275639</v>
      </c>
      <c r="F129">
        <v>2.4827476798603954</v>
      </c>
      <c r="G129">
        <v>2.6175934004917902</v>
      </c>
      <c r="H129">
        <v>2.7762354247640197</v>
      </c>
      <c r="I129">
        <v>4.0929642262235264</v>
      </c>
      <c r="J129">
        <v>3.4266677242801622</v>
      </c>
      <c r="K129">
        <v>1.4595066233045133</v>
      </c>
      <c r="L129">
        <v>1.6657412548584118</v>
      </c>
      <c r="M129">
        <v>1.9354326961212025</v>
      </c>
      <c r="N129">
        <v>9.6057745696835095</v>
      </c>
      <c r="O129">
        <v>10.605219322598556</v>
      </c>
      <c r="P129">
        <v>9.8358055048782429</v>
      </c>
      <c r="Q129">
        <v>9.2726263187118274</v>
      </c>
    </row>
    <row r="130" spans="2:17" x14ac:dyDescent="0.25">
      <c r="B130">
        <v>1.1092883368486839</v>
      </c>
      <c r="C130">
        <v>1.6326849464885556</v>
      </c>
      <c r="D130">
        <v>0</v>
      </c>
      <c r="E130">
        <v>1.1639715647215061</v>
      </c>
      <c r="F130">
        <v>2.5857354894148896</v>
      </c>
      <c r="G130">
        <v>4.3902820092180299</v>
      </c>
      <c r="H130">
        <v>3.1013202093586436</v>
      </c>
      <c r="I130">
        <v>3.4997265838606357</v>
      </c>
      <c r="J130">
        <v>1.5858136083118506</v>
      </c>
      <c r="K130">
        <v>1.1874072338098587</v>
      </c>
      <c r="L130">
        <v>3.2263104444965238</v>
      </c>
      <c r="M130">
        <v>3.6481524880868683</v>
      </c>
      <c r="N130">
        <v>6.72603702835716</v>
      </c>
      <c r="O130">
        <v>5.9995312866182333</v>
      </c>
      <c r="P130">
        <v>6.2573236465901099</v>
      </c>
      <c r="Q130">
        <v>7.4759784391844386</v>
      </c>
    </row>
    <row r="131" spans="2:17" x14ac:dyDescent="0.25">
      <c r="B131">
        <v>0.82866569477480245</v>
      </c>
      <c r="C131">
        <v>1.6880227115783013</v>
      </c>
      <c r="D131">
        <v>0</v>
      </c>
      <c r="E131">
        <v>1.3350725082482928</v>
      </c>
      <c r="F131">
        <v>2.3478861351952736</v>
      </c>
      <c r="G131">
        <v>3.3376812706207319</v>
      </c>
      <c r="H131">
        <v>2.6471265249750635</v>
      </c>
      <c r="I131">
        <v>3.659940151922044</v>
      </c>
      <c r="J131">
        <v>3.7827054400368292</v>
      </c>
      <c r="K131">
        <v>2.5550525588889741</v>
      </c>
      <c r="L131">
        <v>3.9131435586587897</v>
      </c>
      <c r="M131">
        <v>4.2047111179314047</v>
      </c>
      <c r="N131">
        <v>7.4272999309445256</v>
      </c>
      <c r="O131">
        <v>5.5934934397299161</v>
      </c>
      <c r="P131">
        <v>6.6523440497199422</v>
      </c>
      <c r="Q131">
        <v>7.4349727614517001</v>
      </c>
    </row>
    <row r="132" spans="2:17" x14ac:dyDescent="0.25">
      <c r="B132">
        <v>2.069955427967062</v>
      </c>
      <c r="C132">
        <v>3.3920072523985794</v>
      </c>
      <c r="D132">
        <v>2.2965928835838936</v>
      </c>
      <c r="E132">
        <v>3.2862431064440583</v>
      </c>
      <c r="F132">
        <v>2.1530558283599004</v>
      </c>
      <c r="G132">
        <v>0</v>
      </c>
      <c r="H132">
        <v>2.2588199743144215</v>
      </c>
      <c r="I132">
        <v>0.57414822089597339</v>
      </c>
      <c r="J132">
        <v>2.6138853214474582</v>
      </c>
      <c r="K132">
        <v>2.2512653924605273</v>
      </c>
      <c r="L132">
        <v>1.5260255344866662</v>
      </c>
      <c r="M132">
        <v>1.4882526252171944</v>
      </c>
      <c r="N132">
        <v>8.4158041852383469</v>
      </c>
      <c r="O132">
        <v>7.2297348341769281</v>
      </c>
      <c r="P132">
        <v>7.6905643272644859</v>
      </c>
      <c r="Q132">
        <v>6.8897786507516807</v>
      </c>
    </row>
    <row r="133" spans="2:17" x14ac:dyDescent="0.25">
      <c r="B133">
        <v>4.5637788088537308E-2</v>
      </c>
      <c r="C133">
        <v>0.32707081463451737</v>
      </c>
      <c r="D133">
        <v>0</v>
      </c>
      <c r="E133">
        <v>1.3691336426561194</v>
      </c>
      <c r="F133">
        <v>3.6510230470829845</v>
      </c>
      <c r="G133">
        <v>4.4801095306914123</v>
      </c>
      <c r="H133">
        <v>3.7803301133338407</v>
      </c>
      <c r="I133">
        <v>3.55974747090591</v>
      </c>
      <c r="J133">
        <v>4.6854795770898301</v>
      </c>
      <c r="K133">
        <v>4.1910702061306759</v>
      </c>
      <c r="L133">
        <v>3.8716056895109152</v>
      </c>
      <c r="M133">
        <v>5.2255267361375219</v>
      </c>
      <c r="N133">
        <v>8.8004868030729444</v>
      </c>
      <c r="O133">
        <v>8.1311325777743964</v>
      </c>
      <c r="P133">
        <v>8.2071955579219598</v>
      </c>
      <c r="Q133">
        <v>9.911006313227352</v>
      </c>
    </row>
    <row r="134" spans="2:17" x14ac:dyDescent="0.25">
      <c r="B134">
        <v>0</v>
      </c>
      <c r="C134">
        <v>0.30645040735480977</v>
      </c>
      <c r="D134">
        <v>0.3288736078929666</v>
      </c>
      <c r="E134">
        <v>0.94177442260258615</v>
      </c>
      <c r="F134">
        <v>3.8567904925629719</v>
      </c>
      <c r="G134">
        <v>3.8642648927423577</v>
      </c>
      <c r="H134">
        <v>4.5220121085282905</v>
      </c>
      <c r="I134">
        <v>2.1451528514836684</v>
      </c>
      <c r="J134">
        <v>2.3693848568652367</v>
      </c>
      <c r="K134">
        <v>0.23918080574033934</v>
      </c>
      <c r="L134">
        <v>3.1242992749831826</v>
      </c>
      <c r="M134">
        <v>4.6191793108603028</v>
      </c>
      <c r="N134">
        <v>6.2336497496075944</v>
      </c>
      <c r="O134">
        <v>5.2171313252111515</v>
      </c>
      <c r="P134">
        <v>8.3414306001943341</v>
      </c>
      <c r="Q134">
        <v>8.7151506091636151</v>
      </c>
    </row>
    <row r="135" spans="2:17" x14ac:dyDescent="0.25">
      <c r="B135">
        <v>0.27322404371584702</v>
      </c>
      <c r="C135">
        <v>0.74160811865729903</v>
      </c>
      <c r="D135">
        <v>0.67915690866510547</v>
      </c>
      <c r="E135">
        <v>1.209992193598751</v>
      </c>
      <c r="F135">
        <v>3.6846213895394229</v>
      </c>
      <c r="G135">
        <v>4.8009367681498825</v>
      </c>
      <c r="H135">
        <v>4.863387978142077</v>
      </c>
      <c r="I135">
        <v>4.2935206869633102</v>
      </c>
      <c r="J135">
        <v>2.9898516783762688</v>
      </c>
      <c r="K135">
        <v>1.9203747072599531</v>
      </c>
      <c r="L135">
        <v>0</v>
      </c>
      <c r="M135">
        <v>2.6385636221701798</v>
      </c>
      <c r="N135">
        <v>8.2435597189695553</v>
      </c>
      <c r="O135">
        <v>7.9781420765027322</v>
      </c>
      <c r="P135">
        <v>9.4067135050741602</v>
      </c>
      <c r="Q135">
        <v>6.2060889929742391</v>
      </c>
    </row>
    <row r="136" spans="2:17" x14ac:dyDescent="0.25">
      <c r="B136">
        <v>0.97514480533763481</v>
      </c>
      <c r="C136">
        <v>1.0044724686560598</v>
      </c>
      <c r="D136">
        <v>0</v>
      </c>
      <c r="E136">
        <v>1.6056895666837747</v>
      </c>
      <c r="F136">
        <v>5.2863113131461246</v>
      </c>
      <c r="G136">
        <v>6.6207199941344674</v>
      </c>
      <c r="H136">
        <v>5.1323410807243928</v>
      </c>
      <c r="I136">
        <v>6.0634943910843901</v>
      </c>
      <c r="J136">
        <v>3.7466089889288066</v>
      </c>
      <c r="K136">
        <v>3.651294083143926</v>
      </c>
      <c r="L136">
        <v>5.2349879023388812</v>
      </c>
      <c r="M136">
        <v>4.0692132854314833</v>
      </c>
      <c r="N136">
        <v>6.7453625632377738</v>
      </c>
      <c r="O136">
        <v>10.074052349879024</v>
      </c>
      <c r="P136">
        <v>6.0414986435955713</v>
      </c>
      <c r="Q136">
        <v>10.052056602390204</v>
      </c>
    </row>
    <row r="137" spans="2:17" x14ac:dyDescent="0.25">
      <c r="B137">
        <v>0.4359409057883265</v>
      </c>
      <c r="C137">
        <v>1.6711068055219183</v>
      </c>
      <c r="D137">
        <v>0.31484620973601357</v>
      </c>
      <c r="E137">
        <v>0.96068458868168238</v>
      </c>
      <c r="F137">
        <v>1.7114717042060226</v>
      </c>
      <c r="G137">
        <v>2.6398643739404215</v>
      </c>
      <c r="H137">
        <v>1.509647210785501</v>
      </c>
      <c r="I137">
        <v>2.5187696778881086</v>
      </c>
      <c r="J137">
        <v>0.72656817631387749</v>
      </c>
      <c r="K137">
        <v>3.3422136110438365</v>
      </c>
      <c r="L137">
        <v>0</v>
      </c>
      <c r="M137">
        <v>2.3088722047307662</v>
      </c>
      <c r="N137">
        <v>10.212319367078388</v>
      </c>
      <c r="O137">
        <v>9.0901751836602891</v>
      </c>
      <c r="P137">
        <v>10.147735529183821</v>
      </c>
      <c r="Q137">
        <v>10.196173407604746</v>
      </c>
    </row>
    <row r="138" spans="2:17" x14ac:dyDescent="0.25">
      <c r="B138">
        <v>1.1052671697537921</v>
      </c>
      <c r="C138">
        <v>1.8294077292476558</v>
      </c>
      <c r="D138">
        <v>0</v>
      </c>
      <c r="E138">
        <v>1.303453007088955</v>
      </c>
      <c r="F138">
        <v>4.1390349874228214</v>
      </c>
      <c r="G138">
        <v>3.5902126686485252</v>
      </c>
      <c r="H138">
        <v>3.7960210381888864</v>
      </c>
      <c r="I138">
        <v>4.2000152450644102</v>
      </c>
      <c r="J138">
        <v>1.9285006479152373</v>
      </c>
      <c r="K138">
        <v>1.2119826206265722</v>
      </c>
      <c r="L138">
        <v>1.5321289732449119</v>
      </c>
      <c r="M138">
        <v>3.5825901364433261</v>
      </c>
      <c r="N138">
        <v>8.651574052900374</v>
      </c>
      <c r="O138">
        <v>7.5920420763777727</v>
      </c>
      <c r="P138">
        <v>7.7521152526869432</v>
      </c>
      <c r="Q138">
        <v>7.9807912188428993</v>
      </c>
    </row>
    <row r="139" spans="2:17" x14ac:dyDescent="0.25">
      <c r="B139">
        <v>0.38980275980353946</v>
      </c>
      <c r="C139">
        <v>0.88875029235206982</v>
      </c>
      <c r="D139">
        <v>0</v>
      </c>
      <c r="E139">
        <v>1.5592110392141578</v>
      </c>
      <c r="F139">
        <v>2.978093084899041</v>
      </c>
      <c r="G139">
        <v>1.3253293833320339</v>
      </c>
      <c r="H139">
        <v>2.7909877601933424</v>
      </c>
      <c r="I139">
        <v>3.1028299680361737</v>
      </c>
      <c r="J139">
        <v>4.0851329227410931</v>
      </c>
      <c r="K139">
        <v>5.7534887347002419</v>
      </c>
      <c r="L139">
        <v>1.917829578233414</v>
      </c>
      <c r="M139">
        <v>2.3310205036251657</v>
      </c>
      <c r="N139">
        <v>8.6536212676385755</v>
      </c>
      <c r="O139">
        <v>8.5444764948935834</v>
      </c>
      <c r="P139">
        <v>8.2560224526389643</v>
      </c>
      <c r="Q139">
        <v>8.0689171279332665</v>
      </c>
    </row>
    <row r="140" spans="2:17" x14ac:dyDescent="0.25">
      <c r="B140">
        <v>0.58550680556611667</v>
      </c>
      <c r="C140">
        <v>1.2394494715230782</v>
      </c>
      <c r="D140">
        <v>0</v>
      </c>
      <c r="E140">
        <v>1.3230933008896661</v>
      </c>
      <c r="F140">
        <v>0.51707094517527186</v>
      </c>
      <c r="G140">
        <v>3.3761691126150102</v>
      </c>
      <c r="H140">
        <v>0.60831875902973154</v>
      </c>
      <c r="I140">
        <v>0.98851798342331387</v>
      </c>
      <c r="J140">
        <v>1.0341418903505437</v>
      </c>
      <c r="K140">
        <v>1.5512128355258155</v>
      </c>
      <c r="L140">
        <v>1.7565204166983501</v>
      </c>
      <c r="M140">
        <v>2.9047220743669682</v>
      </c>
      <c r="N140">
        <v>9.4289407649608403</v>
      </c>
      <c r="O140">
        <v>8.4708387194890129</v>
      </c>
      <c r="P140">
        <v>9.7178921754999621</v>
      </c>
      <c r="Q140">
        <v>9.1551973233974593</v>
      </c>
    </row>
    <row r="141" spans="2:17" x14ac:dyDescent="0.25">
      <c r="B141">
        <v>0.57984283207446408</v>
      </c>
      <c r="C141">
        <v>1.2054627298390175</v>
      </c>
      <c r="D141">
        <v>0</v>
      </c>
      <c r="E141">
        <v>0.82398718242160685</v>
      </c>
      <c r="F141">
        <v>4.0360112916762034</v>
      </c>
      <c r="G141">
        <v>2.1515220874341954</v>
      </c>
      <c r="H141">
        <v>2.8839551384756237</v>
      </c>
      <c r="I141">
        <v>2.3575188830395972</v>
      </c>
      <c r="J141">
        <v>2.7618829633020523</v>
      </c>
      <c r="K141">
        <v>3.1891355764095519</v>
      </c>
      <c r="L141">
        <v>2.0370794232089722</v>
      </c>
      <c r="M141">
        <v>2.7924010070954455</v>
      </c>
      <c r="N141">
        <v>9.9107347219043262</v>
      </c>
      <c r="O141">
        <v>8.1559472037842369</v>
      </c>
      <c r="P141">
        <v>6.3630121309224075</v>
      </c>
      <c r="Q141">
        <v>6.5842679484245066</v>
      </c>
    </row>
    <row r="142" spans="2:17" x14ac:dyDescent="0.25">
      <c r="B142">
        <v>0.49427095034823632</v>
      </c>
      <c r="C142">
        <v>0.42687036620984053</v>
      </c>
      <c r="D142">
        <v>0</v>
      </c>
      <c r="E142">
        <v>1.4378791282857784</v>
      </c>
      <c r="F142">
        <v>5.4894031303826853</v>
      </c>
      <c r="G142">
        <v>5.4294915000374449</v>
      </c>
      <c r="H142">
        <v>4.7479967048603307</v>
      </c>
      <c r="I142">
        <v>6.2158316483187299</v>
      </c>
      <c r="J142">
        <v>3.8493222496817192</v>
      </c>
      <c r="K142">
        <v>2.2317082303602187</v>
      </c>
      <c r="L142">
        <v>4.7030629821014003</v>
      </c>
      <c r="M142">
        <v>2.8682693027784021</v>
      </c>
      <c r="N142">
        <v>5.3471130083127383</v>
      </c>
      <c r="O142">
        <v>6.8224369055642926</v>
      </c>
      <c r="P142">
        <v>7.773534037294989</v>
      </c>
      <c r="Q142">
        <v>6.1409421103871793</v>
      </c>
    </row>
    <row r="143" spans="2:17" x14ac:dyDescent="0.25">
      <c r="B143">
        <v>0</v>
      </c>
      <c r="C143">
        <v>0.51907018731663279</v>
      </c>
      <c r="D143">
        <v>0.45136538027533285</v>
      </c>
      <c r="E143">
        <v>1.4518919732189874</v>
      </c>
      <c r="F143">
        <v>1.8806890844805537</v>
      </c>
      <c r="G143">
        <v>3.896787783043707</v>
      </c>
      <c r="H143">
        <v>3.4529451591062967</v>
      </c>
      <c r="I143">
        <v>2.0687579929286088</v>
      </c>
      <c r="J143">
        <v>1.9559166478597758</v>
      </c>
      <c r="K143">
        <v>2.557737154893553</v>
      </c>
      <c r="L143">
        <v>3.1595576619273298</v>
      </c>
      <c r="M143">
        <v>4.2729255999398177</v>
      </c>
      <c r="N143">
        <v>5.5969307154141283</v>
      </c>
      <c r="O143">
        <v>6.3943428872338819</v>
      </c>
      <c r="P143">
        <v>7.3948694801775368</v>
      </c>
      <c r="Q143">
        <v>8.6887835703001581</v>
      </c>
    </row>
    <row r="144" spans="2:17" x14ac:dyDescent="0.25">
      <c r="B144">
        <v>0.44563279857397509</v>
      </c>
      <c r="C144">
        <v>1.1991573488899692</v>
      </c>
      <c r="D144">
        <v>0</v>
      </c>
      <c r="E144">
        <v>0.44563279857397509</v>
      </c>
      <c r="F144">
        <v>5.4772322152001296</v>
      </c>
      <c r="G144">
        <v>4.6264786906498134</v>
      </c>
      <c r="H144">
        <v>5.8580456976178903</v>
      </c>
      <c r="I144">
        <v>5.5177442877977638</v>
      </c>
      <c r="J144">
        <v>4.7156052503646091</v>
      </c>
      <c r="K144">
        <v>4.0350024307243553</v>
      </c>
      <c r="L144">
        <v>2.6737967914438503</v>
      </c>
      <c r="M144">
        <v>2.730513693080538</v>
      </c>
      <c r="N144">
        <v>12.186031437368335</v>
      </c>
      <c r="O144">
        <v>8.3859990277102572</v>
      </c>
      <c r="P144">
        <v>10.662777507697294</v>
      </c>
      <c r="Q144">
        <v>12.55874250526657</v>
      </c>
    </row>
    <row r="145" spans="2:17" x14ac:dyDescent="0.25">
      <c r="B145">
        <v>0.7127151414057169</v>
      </c>
      <c r="C145">
        <v>1.1221472439153839</v>
      </c>
      <c r="D145">
        <v>0</v>
      </c>
      <c r="E145">
        <v>1.7742057775418909</v>
      </c>
      <c r="F145">
        <v>3.138979452574115</v>
      </c>
      <c r="G145">
        <v>1.8879369171279095</v>
      </c>
      <c r="H145">
        <v>2.153309576161953</v>
      </c>
      <c r="I145">
        <v>1.5391614223974524</v>
      </c>
      <c r="J145">
        <v>2.6688907422852375</v>
      </c>
      <c r="K145">
        <v>3.1162332246569111</v>
      </c>
      <c r="L145">
        <v>2.9039350974296765</v>
      </c>
      <c r="M145">
        <v>4.0867389491242703</v>
      </c>
      <c r="N145">
        <v>8.461596785199788</v>
      </c>
      <c r="O145">
        <v>9.2652968382743204</v>
      </c>
      <c r="P145">
        <v>9.2046402304951087</v>
      </c>
      <c r="Q145">
        <v>8.8331185078474483</v>
      </c>
    </row>
    <row r="146" spans="2:17" x14ac:dyDescent="0.25">
      <c r="B146">
        <v>2.387640449438202</v>
      </c>
      <c r="C146">
        <v>2.4656679151061174</v>
      </c>
      <c r="D146">
        <v>0.46816479400749067</v>
      </c>
      <c r="E146">
        <v>2.5671036204744069</v>
      </c>
      <c r="F146">
        <v>2.1379525593008739</v>
      </c>
      <c r="G146">
        <v>0</v>
      </c>
      <c r="H146">
        <v>2.9494382022471908</v>
      </c>
      <c r="I146">
        <v>1.8960674157303372</v>
      </c>
      <c r="J146">
        <v>3.3161672908863919</v>
      </c>
      <c r="K146">
        <v>3.2069288389513111</v>
      </c>
      <c r="L146">
        <v>0.2808988764044944</v>
      </c>
      <c r="M146">
        <v>1.3498751560549314</v>
      </c>
      <c r="N146">
        <v>9.9875156054931331</v>
      </c>
      <c r="O146">
        <v>11.485642946317103</v>
      </c>
      <c r="P146">
        <v>8.4425717852684148</v>
      </c>
      <c r="Q146">
        <v>10.799001248439451</v>
      </c>
    </row>
    <row r="147" spans="2:17" x14ac:dyDescent="0.25">
      <c r="B147">
        <v>0.56236819495430757</v>
      </c>
      <c r="C147">
        <v>0.89822697805201912</v>
      </c>
      <c r="D147">
        <v>0</v>
      </c>
      <c r="E147">
        <v>1.0388190267905959</v>
      </c>
      <c r="F147">
        <v>2.5072248691712882</v>
      </c>
      <c r="G147">
        <v>3.0930250722486918</v>
      </c>
      <c r="H147">
        <v>2.3510114816839804</v>
      </c>
      <c r="I147">
        <v>3.0774037334999607</v>
      </c>
      <c r="J147">
        <v>3.1164570803717879</v>
      </c>
      <c r="K147">
        <v>1.7652112786065766</v>
      </c>
      <c r="L147">
        <v>3.2648597984847303</v>
      </c>
      <c r="M147">
        <v>2.405686167304538</v>
      </c>
      <c r="N147">
        <v>6.8343357025697102</v>
      </c>
      <c r="O147">
        <v>5.3503085214402875</v>
      </c>
      <c r="P147">
        <v>6.0298367570100755</v>
      </c>
      <c r="Q147">
        <v>5.2800124970709987</v>
      </c>
    </row>
    <row r="148" spans="2:17" x14ac:dyDescent="0.25">
      <c r="B148">
        <v>0.39750993774844373</v>
      </c>
      <c r="C148">
        <v>0.91502287557188933</v>
      </c>
      <c r="D148">
        <v>0</v>
      </c>
      <c r="E148">
        <v>1.2975324383109577</v>
      </c>
      <c r="F148">
        <v>3.8475961899047477</v>
      </c>
      <c r="G148">
        <v>4.0876021900547519</v>
      </c>
      <c r="H148">
        <v>4.0426010650266253</v>
      </c>
      <c r="I148">
        <v>3.4275856896422408</v>
      </c>
      <c r="J148">
        <v>6.082652066301657</v>
      </c>
      <c r="K148">
        <v>5.0326258156453907</v>
      </c>
      <c r="L148">
        <v>2.4900622515562887</v>
      </c>
      <c r="M148">
        <v>1.7475436885922149</v>
      </c>
      <c r="N148">
        <v>8.077701942548563</v>
      </c>
      <c r="O148">
        <v>6.3001575039375979</v>
      </c>
      <c r="P148">
        <v>5.4301357533938344</v>
      </c>
      <c r="Q148">
        <v>6.1951548788719712</v>
      </c>
    </row>
    <row r="149" spans="2:17" x14ac:dyDescent="0.25">
      <c r="B149">
        <v>1.7264374629519859</v>
      </c>
      <c r="C149">
        <v>2.1932424422050976</v>
      </c>
      <c r="D149">
        <v>1.6819798458802608</v>
      </c>
      <c r="E149">
        <v>2.9119739181979845</v>
      </c>
      <c r="F149">
        <v>1.7412566686425608</v>
      </c>
      <c r="G149">
        <v>2.1561944279786602</v>
      </c>
      <c r="H149">
        <v>1.4819205690574984</v>
      </c>
      <c r="I149">
        <v>1.6152934202726736</v>
      </c>
      <c r="J149">
        <v>2.497036158861885</v>
      </c>
      <c r="K149">
        <v>1.8079430942501484</v>
      </c>
      <c r="L149">
        <v>0</v>
      </c>
      <c r="M149">
        <v>0.8595139300533492</v>
      </c>
      <c r="N149">
        <v>7.7133965619442799</v>
      </c>
      <c r="O149">
        <v>6.5426793123888567</v>
      </c>
      <c r="P149">
        <v>5.8906342620035561</v>
      </c>
      <c r="Q149">
        <v>6.8242442205097804</v>
      </c>
    </row>
    <row r="150" spans="2:17" x14ac:dyDescent="0.25">
      <c r="B150">
        <v>1.1920326078597248</v>
      </c>
      <c r="C150">
        <v>1.8918711066676923</v>
      </c>
      <c r="D150">
        <v>0</v>
      </c>
      <c r="E150">
        <v>1.9918480350688303</v>
      </c>
      <c r="F150">
        <v>2.6993770668307313</v>
      </c>
      <c r="G150">
        <v>1.3227716680765977</v>
      </c>
      <c r="H150">
        <v>1.4842728601092057</v>
      </c>
      <c r="I150">
        <v>1.9764669691609629</v>
      </c>
      <c r="J150">
        <v>2.0149196339306314</v>
      </c>
      <c r="K150">
        <v>4.6066292394062911</v>
      </c>
      <c r="L150">
        <v>2.2533261555025765</v>
      </c>
      <c r="M150">
        <v>2.0918249634699686</v>
      </c>
      <c r="N150">
        <v>6.0832115665615625</v>
      </c>
      <c r="O150">
        <v>5.1680381450434512</v>
      </c>
      <c r="P150">
        <v>7.4059832346381613</v>
      </c>
      <c r="Q150">
        <v>7.9981542720910559</v>
      </c>
    </row>
    <row r="151" spans="2:17" x14ac:dyDescent="0.25">
      <c r="B151">
        <v>1.7638218777188959</v>
      </c>
      <c r="C151">
        <v>2.9581586648738432</v>
      </c>
      <c r="D151">
        <v>1.6372696353713516</v>
      </c>
      <c r="E151">
        <v>1.8350075140393896</v>
      </c>
      <c r="F151">
        <v>1.1706082417147827</v>
      </c>
      <c r="G151">
        <v>1.5898125444910225</v>
      </c>
      <c r="H151">
        <v>0</v>
      </c>
      <c r="I151">
        <v>1.9852883018270979</v>
      </c>
      <c r="J151">
        <v>3.2349916950090956</v>
      </c>
      <c r="K151">
        <v>1.3525270900893775</v>
      </c>
      <c r="L151">
        <v>2.7920588467926915</v>
      </c>
      <c r="M151">
        <v>3.8835719370402595</v>
      </c>
      <c r="N151">
        <v>10.899311872182235</v>
      </c>
      <c r="O151">
        <v>9.6654275092936803</v>
      </c>
      <c r="P151">
        <v>8.1942576920034806</v>
      </c>
      <c r="Q151">
        <v>9.4281420548920352</v>
      </c>
    </row>
    <row r="152" spans="2:17" x14ac:dyDescent="0.25">
      <c r="B152">
        <v>0.16464601107618618</v>
      </c>
      <c r="C152">
        <v>0.71845532105972154</v>
      </c>
      <c r="D152">
        <v>0</v>
      </c>
      <c r="E152">
        <v>1.421942822930699</v>
      </c>
      <c r="F152">
        <v>0.85316569375841944</v>
      </c>
      <c r="G152">
        <v>0.94297260889088463</v>
      </c>
      <c r="H152">
        <v>1.4069750037419548</v>
      </c>
      <c r="I152">
        <v>0.35922766052986077</v>
      </c>
      <c r="J152">
        <v>3.3004041311180963</v>
      </c>
      <c r="K152">
        <v>0.88310133213590791</v>
      </c>
      <c r="L152">
        <v>2.8663373746445142</v>
      </c>
      <c r="M152">
        <v>1.0178117048346056</v>
      </c>
      <c r="N152">
        <v>8.0227510851668917</v>
      </c>
      <c r="O152">
        <v>6.5184852566980993</v>
      </c>
      <c r="P152">
        <v>6.6082921718305636</v>
      </c>
      <c r="Q152">
        <v>8.0526867235443795</v>
      </c>
    </row>
    <row r="153" spans="2:17" x14ac:dyDescent="0.25">
      <c r="B153">
        <v>4.4159858688452194E-2</v>
      </c>
      <c r="C153">
        <v>0.48575844557297421</v>
      </c>
      <c r="D153">
        <v>0.31647898726724072</v>
      </c>
      <c r="E153">
        <v>1.6265547950246559</v>
      </c>
      <c r="F153">
        <v>3.3487892838742912</v>
      </c>
      <c r="G153">
        <v>5.1151836314123793</v>
      </c>
      <c r="H153">
        <v>3.6947081769338337</v>
      </c>
      <c r="I153">
        <v>2.9881504379185988</v>
      </c>
      <c r="J153">
        <v>2.4655921101052476</v>
      </c>
      <c r="K153">
        <v>0</v>
      </c>
      <c r="L153">
        <v>0.91263707956134532</v>
      </c>
      <c r="M153">
        <v>0.80959740928829038</v>
      </c>
      <c r="N153">
        <v>6.5871789210274532</v>
      </c>
      <c r="O153">
        <v>6.2854198866563626</v>
      </c>
      <c r="P153">
        <v>8.4345330094943698</v>
      </c>
      <c r="Q153">
        <v>7.8236549643041133</v>
      </c>
    </row>
    <row r="154" spans="2:17" x14ac:dyDescent="0.25">
      <c r="B154">
        <v>1.2557427258805514</v>
      </c>
      <c r="C154">
        <v>1.0949464012251149</v>
      </c>
      <c r="D154">
        <v>0.45941807044410415</v>
      </c>
      <c r="E154">
        <v>1.761102603369066</v>
      </c>
      <c r="F154">
        <v>3.3614088820826957</v>
      </c>
      <c r="G154">
        <v>1.0566615620214395</v>
      </c>
      <c r="H154">
        <v>2.3966309341500769</v>
      </c>
      <c r="I154">
        <v>1.332312404287902</v>
      </c>
      <c r="J154">
        <v>0.76569678407350694</v>
      </c>
      <c r="K154">
        <v>0.23736600306278716</v>
      </c>
      <c r="L154">
        <v>0.30627871362940279</v>
      </c>
      <c r="M154">
        <v>0</v>
      </c>
      <c r="N154">
        <v>5.9724349157733538</v>
      </c>
      <c r="O154">
        <v>2.7335375191424194</v>
      </c>
      <c r="P154">
        <v>7.6799387442572735</v>
      </c>
      <c r="Q154">
        <v>6.9065849923430314</v>
      </c>
    </row>
    <row r="155" spans="2:17" x14ac:dyDescent="0.25">
      <c r="B155">
        <v>0.890670229347584</v>
      </c>
      <c r="C155">
        <v>1.8036072144288577</v>
      </c>
      <c r="D155">
        <v>0.37111259556149334</v>
      </c>
      <c r="E155">
        <v>2.0708082832331329</v>
      </c>
      <c r="F155">
        <v>5.9378015289838937E-2</v>
      </c>
      <c r="G155">
        <v>1.2395160691753879</v>
      </c>
      <c r="H155">
        <v>0</v>
      </c>
      <c r="I155">
        <v>1.4992948860684332</v>
      </c>
      <c r="J155">
        <v>3.1173458027165442</v>
      </c>
      <c r="K155">
        <v>1.9372077488309953</v>
      </c>
      <c r="L155">
        <v>1.6032064128256511</v>
      </c>
      <c r="M155">
        <v>2.464187634528316</v>
      </c>
      <c r="N155">
        <v>4.8838417575892521</v>
      </c>
      <c r="O155">
        <v>6.8062050025977889</v>
      </c>
      <c r="P155">
        <v>6.7097157277518003</v>
      </c>
      <c r="Q155">
        <v>7.9863430564833378</v>
      </c>
    </row>
    <row r="156" spans="2:17" x14ac:dyDescent="0.25">
      <c r="B156">
        <v>0.31768723691525697</v>
      </c>
      <c r="C156">
        <v>0.83392899690254951</v>
      </c>
      <c r="D156">
        <v>0</v>
      </c>
      <c r="E156">
        <v>0.91335080613136366</v>
      </c>
      <c r="F156">
        <v>0.58772138829322529</v>
      </c>
      <c r="G156">
        <v>2.1840997537923914</v>
      </c>
      <c r="H156">
        <v>1.3342863950440791</v>
      </c>
      <c r="I156">
        <v>0.39710904614407111</v>
      </c>
      <c r="J156">
        <v>2.493844809784767</v>
      </c>
      <c r="K156">
        <v>4.8447303629576677</v>
      </c>
      <c r="L156">
        <v>1.9696608688745929</v>
      </c>
      <c r="M156">
        <v>2.7797633230084982</v>
      </c>
      <c r="N156">
        <v>9.737113811452625</v>
      </c>
      <c r="O156">
        <v>12.008577555396711</v>
      </c>
      <c r="P156">
        <v>9.2605829560797392</v>
      </c>
      <c r="Q156">
        <v>10.245413390517037</v>
      </c>
    </row>
    <row r="157" spans="2:17" x14ac:dyDescent="0.25">
      <c r="B157">
        <v>0</v>
      </c>
      <c r="C157">
        <v>1.5601892931085477</v>
      </c>
      <c r="D157">
        <v>0.15527950310559005</v>
      </c>
      <c r="E157">
        <v>1.4049097900029577</v>
      </c>
      <c r="F157">
        <v>5.8636498077491872</v>
      </c>
      <c r="G157">
        <v>4.887607216799764</v>
      </c>
      <c r="H157">
        <v>7.0615202602780247</v>
      </c>
      <c r="I157">
        <v>5.0650695060632946</v>
      </c>
      <c r="J157">
        <v>4.5031055900621118</v>
      </c>
      <c r="K157">
        <v>3.1573498964803313</v>
      </c>
      <c r="L157">
        <v>3.970718722271517</v>
      </c>
      <c r="M157">
        <v>2.9798876072168001</v>
      </c>
      <c r="N157">
        <v>8.3407275953859799</v>
      </c>
      <c r="O157">
        <v>8.5181898846495123</v>
      </c>
      <c r="P157">
        <v>6.5069506063294886</v>
      </c>
      <c r="Q157">
        <v>7.2241940254362618</v>
      </c>
    </row>
    <row r="158" spans="2:17" x14ac:dyDescent="0.25">
      <c r="B158">
        <v>0</v>
      </c>
      <c r="C158">
        <v>1.3088806026938591</v>
      </c>
      <c r="D158">
        <v>0.92078228445323784</v>
      </c>
      <c r="E158">
        <v>1.5295639601248003</v>
      </c>
      <c r="F158">
        <v>6.4759150749562444</v>
      </c>
      <c r="G158">
        <v>6.4150369073890881</v>
      </c>
      <c r="H158">
        <v>7.2216726276539074</v>
      </c>
      <c r="I158">
        <v>4.8626436344266031</v>
      </c>
      <c r="J158">
        <v>5.3192298911802753</v>
      </c>
      <c r="K158">
        <v>4.9463511148314439</v>
      </c>
      <c r="L158">
        <v>6.6433300357659233</v>
      </c>
      <c r="M158">
        <v>4.3527889810516704</v>
      </c>
      <c r="N158">
        <v>10.851533368845597</v>
      </c>
      <c r="O158">
        <v>8.8349440681835478</v>
      </c>
      <c r="P158">
        <v>8.971919945209649</v>
      </c>
      <c r="Q158">
        <v>13.865002663419832</v>
      </c>
    </row>
    <row r="159" spans="2:17" x14ac:dyDescent="0.25">
      <c r="B159">
        <v>1.0200903286092511</v>
      </c>
      <c r="C159">
        <v>0.66189067123501011</v>
      </c>
      <c r="D159">
        <v>0</v>
      </c>
      <c r="E159">
        <v>2.2582152312723878</v>
      </c>
      <c r="F159">
        <v>0.88771219436224891</v>
      </c>
      <c r="G159">
        <v>2.7799408191870425</v>
      </c>
      <c r="H159">
        <v>1.9078025229714999</v>
      </c>
      <c r="I159">
        <v>0.8332035508487774</v>
      </c>
      <c r="J159">
        <v>0.91885999065566115</v>
      </c>
      <c r="K159">
        <v>1.0590250739760161</v>
      </c>
      <c r="L159">
        <v>7.7869490733530597E-2</v>
      </c>
      <c r="M159">
        <v>3.3172403052484034</v>
      </c>
      <c r="N159">
        <v>8.2230182214608316</v>
      </c>
      <c r="O159">
        <v>9.4845039713440276</v>
      </c>
      <c r="P159">
        <v>11.182058869334995</v>
      </c>
      <c r="Q159">
        <v>13.985360535742098</v>
      </c>
    </row>
    <row r="160" spans="2:17" x14ac:dyDescent="0.25">
      <c r="B160">
        <v>0.44124477473293078</v>
      </c>
      <c r="C160">
        <v>1.0760179594364454</v>
      </c>
      <c r="D160">
        <v>0.78959591267998142</v>
      </c>
      <c r="E160">
        <v>2.1133302368787739</v>
      </c>
      <c r="F160">
        <v>1.6488620529493729</v>
      </c>
      <c r="G160">
        <v>1.9894720544976003</v>
      </c>
      <c r="H160">
        <v>1.8269081901223099</v>
      </c>
      <c r="I160">
        <v>2.3765288744387676</v>
      </c>
      <c r="J160">
        <v>0.15482272797646696</v>
      </c>
      <c r="K160">
        <v>0</v>
      </c>
      <c r="L160">
        <v>0.75089023068586469</v>
      </c>
      <c r="M160">
        <v>0.45672704753057747</v>
      </c>
      <c r="N160">
        <v>5.4265366155751664</v>
      </c>
      <c r="O160">
        <v>1.2618052330082057</v>
      </c>
      <c r="P160">
        <v>6.0303452546833878</v>
      </c>
      <c r="Q160">
        <v>6.3941786654280852</v>
      </c>
    </row>
    <row r="161" spans="2:17" x14ac:dyDescent="0.25">
      <c r="B161">
        <v>0.12200701540338571</v>
      </c>
      <c r="C161">
        <v>0.10675613847796249</v>
      </c>
      <c r="D161">
        <v>0</v>
      </c>
      <c r="E161">
        <v>1.9597376849168828</v>
      </c>
      <c r="F161">
        <v>2.7985359158151595</v>
      </c>
      <c r="G161">
        <v>2.0969955772456919</v>
      </c>
      <c r="H161">
        <v>4.2168674698795181</v>
      </c>
      <c r="I161">
        <v>3.2255604697270095</v>
      </c>
      <c r="J161">
        <v>2.4096385542168677</v>
      </c>
      <c r="K161">
        <v>0.68628946164404447</v>
      </c>
      <c r="L161">
        <v>2.1122464541711148</v>
      </c>
      <c r="M161">
        <v>2.9281683696812566</v>
      </c>
      <c r="N161">
        <v>8.1897209089522658</v>
      </c>
      <c r="O161">
        <v>9.1352752783285052</v>
      </c>
      <c r="P161">
        <v>5.8792130547506485</v>
      </c>
      <c r="Q161">
        <v>6.7637639164251944</v>
      </c>
    </row>
    <row r="162" spans="2:17" x14ac:dyDescent="0.25">
      <c r="B162">
        <v>0.76130421408797289</v>
      </c>
      <c r="C162">
        <v>1.8840356813288222</v>
      </c>
      <c r="D162">
        <v>0.50753614272531522</v>
      </c>
      <c r="E162">
        <v>1.6764072593048291</v>
      </c>
      <c r="F162">
        <v>0.46139649338665023</v>
      </c>
      <c r="G162">
        <v>0</v>
      </c>
      <c r="H162">
        <v>1.3226699477083974</v>
      </c>
      <c r="I162">
        <v>0.56136573362042452</v>
      </c>
      <c r="J162">
        <v>2.699169486311904</v>
      </c>
      <c r="K162">
        <v>1.484158720393725</v>
      </c>
      <c r="L162">
        <v>1.1534912334666256</v>
      </c>
      <c r="M162">
        <v>2.7760689018763456</v>
      </c>
      <c r="N162">
        <v>10.096893263611197</v>
      </c>
      <c r="O162">
        <v>7.0824361734850818</v>
      </c>
      <c r="P162">
        <v>6.9286373423561978</v>
      </c>
      <c r="Q162">
        <v>9.1279606274992311</v>
      </c>
    </row>
    <row r="163" spans="2:17" x14ac:dyDescent="0.25">
      <c r="B163">
        <v>0</v>
      </c>
      <c r="C163">
        <v>0.53398428560530931</v>
      </c>
      <c r="D163">
        <v>0.21359371424212373</v>
      </c>
      <c r="E163">
        <v>1.1518803875200245</v>
      </c>
      <c r="F163">
        <v>3.9285986726676332</v>
      </c>
      <c r="G163">
        <v>3.432756121748417</v>
      </c>
      <c r="H163">
        <v>3.6997482645510718</v>
      </c>
      <c r="I163">
        <v>4.9279121214432831</v>
      </c>
      <c r="J163">
        <v>3.0284537340758257</v>
      </c>
      <c r="K163">
        <v>1.4341292241971166</v>
      </c>
      <c r="L163">
        <v>3.9972537951026013</v>
      </c>
      <c r="M163">
        <v>2.6622930810893277</v>
      </c>
      <c r="N163">
        <v>10.221984895873064</v>
      </c>
      <c r="O163">
        <v>11.183156609962621</v>
      </c>
      <c r="P163">
        <v>7.9487375085818908</v>
      </c>
      <c r="Q163">
        <v>10.023647875505377</v>
      </c>
    </row>
    <row r="164" spans="2:17" x14ac:dyDescent="0.25">
      <c r="B164">
        <v>0</v>
      </c>
      <c r="C164">
        <v>1.7621145374449341</v>
      </c>
      <c r="D164">
        <v>0.53327150475307206</v>
      </c>
      <c r="E164">
        <v>0.97380013911430552</v>
      </c>
      <c r="F164">
        <v>7.3112296158899452</v>
      </c>
      <c r="G164">
        <v>7.821315403045058</v>
      </c>
      <c r="H164">
        <v>7.2725867532266788</v>
      </c>
      <c r="I164">
        <v>7.3344153334879048</v>
      </c>
      <c r="J164">
        <v>2.5504289357755625</v>
      </c>
      <c r="K164">
        <v>3.3001004714429247</v>
      </c>
      <c r="L164">
        <v>6.9325295617899378</v>
      </c>
      <c r="M164">
        <v>5.6264008037715429</v>
      </c>
      <c r="N164">
        <v>9.9234871319267342</v>
      </c>
      <c r="O164">
        <v>8.5246155035165003</v>
      </c>
      <c r="P164">
        <v>11.69333024190432</v>
      </c>
      <c r="Q164">
        <v>8.4241440605920097</v>
      </c>
    </row>
    <row r="165" spans="2:17" x14ac:dyDescent="0.25">
      <c r="B165">
        <v>1.6470588235294119</v>
      </c>
      <c r="C165">
        <v>2.413662239089184</v>
      </c>
      <c r="D165">
        <v>2.3074003795066416</v>
      </c>
      <c r="E165">
        <v>3.2713472485768502</v>
      </c>
      <c r="F165">
        <v>5.0929791271347247</v>
      </c>
      <c r="G165">
        <v>3.8861480075901329</v>
      </c>
      <c r="H165">
        <v>4.9943074003795065</v>
      </c>
      <c r="I165">
        <v>4.1593927893738138</v>
      </c>
      <c r="J165">
        <v>1.7077798861480076</v>
      </c>
      <c r="K165">
        <v>0</v>
      </c>
      <c r="L165">
        <v>2.7096774193548385</v>
      </c>
      <c r="M165">
        <v>2.1480075901328273</v>
      </c>
      <c r="N165">
        <v>7.3624288425047437</v>
      </c>
      <c r="O165">
        <v>6.3377609108159403</v>
      </c>
      <c r="P165">
        <v>10.573055028462997</v>
      </c>
      <c r="Q165">
        <v>9.3055028462998095</v>
      </c>
    </row>
    <row r="166" spans="2:17" x14ac:dyDescent="0.25">
      <c r="B166">
        <v>1.9350326391047561</v>
      </c>
      <c r="C166">
        <v>2.8598072738576312</v>
      </c>
      <c r="D166">
        <v>2.4246192104445137</v>
      </c>
      <c r="E166">
        <v>3.8933789244637862</v>
      </c>
      <c r="F166">
        <v>2.6033571650606153</v>
      </c>
      <c r="G166">
        <v>2.2769661175007774</v>
      </c>
      <c r="H166">
        <v>0.24867889337892446</v>
      </c>
      <c r="I166">
        <v>0.48958657133975753</v>
      </c>
      <c r="J166">
        <v>1.056885296860429</v>
      </c>
      <c r="K166">
        <v>4.2119987566055332</v>
      </c>
      <c r="L166">
        <v>0</v>
      </c>
      <c r="M166">
        <v>1.4998445756916381</v>
      </c>
      <c r="N166">
        <v>9.6984768417780547</v>
      </c>
      <c r="O166">
        <v>8.83587193036991</v>
      </c>
      <c r="P166">
        <v>7.7789866335094811</v>
      </c>
      <c r="Q166">
        <v>6.271370842399751</v>
      </c>
    </row>
    <row r="167" spans="2:17" x14ac:dyDescent="0.25">
      <c r="B167">
        <v>0.54576296187034434</v>
      </c>
      <c r="C167">
        <v>1.2906556530717606</v>
      </c>
      <c r="D167">
        <v>0</v>
      </c>
      <c r="E167">
        <v>0.58263883767239477</v>
      </c>
      <c r="F167">
        <v>2.1830518474813774</v>
      </c>
      <c r="G167">
        <v>1.1062762740615091</v>
      </c>
      <c r="H167">
        <v>1.7257909875359541</v>
      </c>
      <c r="I167">
        <v>1.0472748727782284</v>
      </c>
      <c r="J167">
        <v>1.7479165130171841</v>
      </c>
      <c r="K167">
        <v>1.0251493472969984</v>
      </c>
      <c r="L167">
        <v>2.7509403348329524</v>
      </c>
      <c r="M167">
        <v>1.9544214175086658</v>
      </c>
      <c r="N167">
        <v>4.395604395604396</v>
      </c>
      <c r="O167">
        <v>4.3882292204439857</v>
      </c>
      <c r="P167">
        <v>6.8367873737001243</v>
      </c>
      <c r="Q167">
        <v>4.4546057968876767</v>
      </c>
    </row>
    <row r="168" spans="2:17" x14ac:dyDescent="0.25">
      <c r="B168">
        <v>0.20770828525271176</v>
      </c>
      <c r="C168">
        <v>0.93853373336410495</v>
      </c>
      <c r="D168">
        <v>0.16924378798369105</v>
      </c>
      <c r="E168">
        <v>1.5308869913070238</v>
      </c>
      <c r="F168">
        <v>0.60004615739672285</v>
      </c>
      <c r="G168">
        <v>1.5693514885760442</v>
      </c>
      <c r="H168">
        <v>1.046234325717363</v>
      </c>
      <c r="I168">
        <v>1.8693745672744055</v>
      </c>
      <c r="J168">
        <v>1.669359181475498</v>
      </c>
      <c r="K168">
        <v>3.3617970613124082</v>
      </c>
      <c r="L168">
        <v>0</v>
      </c>
      <c r="M168">
        <v>1.3462574044157243</v>
      </c>
      <c r="N168">
        <v>8.6622047849834605</v>
      </c>
      <c r="O168">
        <v>7.0466958996845905</v>
      </c>
      <c r="P168">
        <v>8.3929533041003168</v>
      </c>
      <c r="Q168">
        <v>7.9313793368720669</v>
      </c>
    </row>
    <row r="169" spans="2:17" x14ac:dyDescent="0.25">
      <c r="B169">
        <v>2.2449295556587709</v>
      </c>
      <c r="C169">
        <v>3.1274191051246327</v>
      </c>
      <c r="D169">
        <v>3.2590184239046289</v>
      </c>
      <c r="E169">
        <v>4.1492491097693147</v>
      </c>
      <c r="F169">
        <v>1.8501315993187801</v>
      </c>
      <c r="G169">
        <v>0</v>
      </c>
      <c r="H169">
        <v>1.6566031893481963</v>
      </c>
      <c r="I169">
        <v>1.7494968261340764</v>
      </c>
      <c r="J169">
        <v>3.3983588790834496</v>
      </c>
      <c r="K169">
        <v>2.7248800123858179</v>
      </c>
      <c r="L169">
        <v>3.9944263817928469</v>
      </c>
      <c r="M169">
        <v>2.9725963771481654</v>
      </c>
      <c r="N169">
        <v>12.78835733085617</v>
      </c>
      <c r="O169">
        <v>11.44914073385973</v>
      </c>
      <c r="P169">
        <v>9.7460907261185952</v>
      </c>
      <c r="Q169">
        <v>9.1035764050162555</v>
      </c>
    </row>
    <row r="170" spans="2:17" x14ac:dyDescent="0.25">
      <c r="B170">
        <v>0</v>
      </c>
      <c r="C170">
        <v>0.81061749980131914</v>
      </c>
      <c r="D170">
        <v>0.1271556862433442</v>
      </c>
      <c r="E170">
        <v>1.3828180878963681</v>
      </c>
      <c r="F170">
        <v>2.2252245092585237</v>
      </c>
      <c r="G170">
        <v>1.8517046809186997</v>
      </c>
      <c r="H170">
        <v>2.3046968131606138</v>
      </c>
      <c r="I170">
        <v>1.9470714456012079</v>
      </c>
      <c r="J170">
        <v>6.3577843121672098E-2</v>
      </c>
      <c r="K170">
        <v>2.4874831121354206</v>
      </c>
      <c r="L170">
        <v>2.8133195581339905</v>
      </c>
      <c r="M170">
        <v>3.4173090677898754</v>
      </c>
      <c r="N170">
        <v>10.0532464436144</v>
      </c>
      <c r="O170">
        <v>8.76579512040054</v>
      </c>
      <c r="P170">
        <v>8.2174362234761187</v>
      </c>
      <c r="Q170">
        <v>9.5128347770801867</v>
      </c>
    </row>
    <row r="171" spans="2:17" x14ac:dyDescent="0.25">
      <c r="B171">
        <v>0.90811965811965822</v>
      </c>
      <c r="C171">
        <v>1.572039072039072</v>
      </c>
      <c r="D171">
        <v>0.30525030525030528</v>
      </c>
      <c r="E171">
        <v>1.7933455433455432</v>
      </c>
      <c r="F171">
        <v>5.4105616605616609</v>
      </c>
      <c r="G171">
        <v>3.9148351648351647</v>
      </c>
      <c r="H171">
        <v>5.1129426129426125</v>
      </c>
      <c r="I171">
        <v>3.1746031746031744</v>
      </c>
      <c r="J171">
        <v>2.4954212454212454</v>
      </c>
      <c r="K171">
        <v>2.2664835164835164</v>
      </c>
      <c r="L171">
        <v>1.0225885225885225</v>
      </c>
      <c r="M171">
        <v>0</v>
      </c>
      <c r="N171">
        <v>7.1275946275946271</v>
      </c>
      <c r="O171">
        <v>8.0738705738705736</v>
      </c>
      <c r="P171">
        <v>8.485958485958486</v>
      </c>
      <c r="Q171">
        <v>8.2799145299145298</v>
      </c>
    </row>
    <row r="172" spans="2:17" x14ac:dyDescent="0.25">
      <c r="B172">
        <v>0.57955335754578474</v>
      </c>
      <c r="C172">
        <v>1.0045591530793601</v>
      </c>
      <c r="D172">
        <v>0</v>
      </c>
      <c r="E172">
        <v>0.98137701877752881</v>
      </c>
      <c r="F172">
        <v>4.5359709450583416</v>
      </c>
      <c r="G172">
        <v>4.806429178579708</v>
      </c>
      <c r="H172">
        <v>4.4973340545552896</v>
      </c>
      <c r="I172">
        <v>4.3659686268449116</v>
      </c>
      <c r="J172">
        <v>1.3832006800092729</v>
      </c>
      <c r="K172">
        <v>0.6413723823506684</v>
      </c>
      <c r="L172">
        <v>3.5700486824820339</v>
      </c>
      <c r="M172">
        <v>1.8391159879452901</v>
      </c>
      <c r="N172">
        <v>8.6005718259794453</v>
      </c>
      <c r="O172">
        <v>9.2110346959276725</v>
      </c>
      <c r="P172">
        <v>8.2142029209489227</v>
      </c>
      <c r="Q172">
        <v>8.1060196275403751</v>
      </c>
    </row>
    <row r="173" spans="2:17" x14ac:dyDescent="0.25">
      <c r="B173">
        <v>0.27088366644703127</v>
      </c>
      <c r="C173">
        <v>2.2329599531444471</v>
      </c>
      <c r="D173">
        <v>0.86389926056080235</v>
      </c>
      <c r="E173">
        <v>2.1963540522732266</v>
      </c>
      <c r="F173">
        <v>1.4422724943260854</v>
      </c>
      <c r="G173">
        <v>2.4159894575005492</v>
      </c>
      <c r="H173">
        <v>1.6838714400761405</v>
      </c>
      <c r="I173">
        <v>0.68086975620470014</v>
      </c>
      <c r="J173">
        <v>2.8699026283036826</v>
      </c>
      <c r="K173">
        <v>0</v>
      </c>
      <c r="L173">
        <v>2.2915293945383999</v>
      </c>
      <c r="M173">
        <v>1.1860311882275423</v>
      </c>
      <c r="N173">
        <v>3.748444249212973</v>
      </c>
      <c r="O173">
        <v>3.5727359250311146</v>
      </c>
      <c r="P173">
        <v>6.574419796471191</v>
      </c>
      <c r="Q173">
        <v>5.2346438245845226</v>
      </c>
    </row>
    <row r="174" spans="2:17" x14ac:dyDescent="0.25">
      <c r="B174">
        <v>2.9852974102544966E-2</v>
      </c>
      <c r="C174">
        <v>0.88066273602507639</v>
      </c>
      <c r="D174">
        <v>0</v>
      </c>
      <c r="E174">
        <v>0.64183894320471679</v>
      </c>
      <c r="F174">
        <v>4.6122844988431968</v>
      </c>
      <c r="G174">
        <v>2.9629076796775879</v>
      </c>
      <c r="H174">
        <v>4.7764758564071945</v>
      </c>
      <c r="I174">
        <v>2.5897455033957755</v>
      </c>
      <c r="J174">
        <v>0.91797895365325777</v>
      </c>
      <c r="K174">
        <v>3.9555190685872077</v>
      </c>
      <c r="L174">
        <v>0.93290544070453019</v>
      </c>
      <c r="M174">
        <v>1.4478692439734309</v>
      </c>
      <c r="N174">
        <v>7.7319202925591473</v>
      </c>
      <c r="O174">
        <v>6.0526904992909918</v>
      </c>
      <c r="P174">
        <v>8.5603403239047697</v>
      </c>
      <c r="Q174">
        <v>5.9631315769833568</v>
      </c>
    </row>
    <row r="175" spans="2:17" x14ac:dyDescent="0.25">
      <c r="B175">
        <v>1.9645024271844662</v>
      </c>
      <c r="C175">
        <v>2.8367718446601944</v>
      </c>
      <c r="D175">
        <v>1.1453276699029127</v>
      </c>
      <c r="E175">
        <v>2.412014563106796</v>
      </c>
      <c r="F175">
        <v>0.92536407766990281</v>
      </c>
      <c r="G175">
        <v>1.9493325242718444</v>
      </c>
      <c r="H175">
        <v>0.8874393203883495</v>
      </c>
      <c r="I175">
        <v>0</v>
      </c>
      <c r="J175">
        <v>1.9796723300970875</v>
      </c>
      <c r="K175">
        <v>2.5864684466019416</v>
      </c>
      <c r="L175">
        <v>0.48543689320388345</v>
      </c>
      <c r="M175">
        <v>1.0694781553398058</v>
      </c>
      <c r="N175">
        <v>6.2651699029126222</v>
      </c>
      <c r="O175">
        <v>5.9845266990291259</v>
      </c>
      <c r="P175">
        <v>8.0628033980582519</v>
      </c>
      <c r="Q175">
        <v>7.5546116504854366</v>
      </c>
    </row>
    <row r="176" spans="2:17" x14ac:dyDescent="0.25">
      <c r="B176">
        <v>0.30909512402441852</v>
      </c>
      <c r="C176">
        <v>1.3986554362104937</v>
      </c>
      <c r="D176">
        <v>0.17000231821343018</v>
      </c>
      <c r="E176">
        <v>1.6304767792288077</v>
      </c>
      <c r="F176">
        <v>2.6736728228112199</v>
      </c>
      <c r="G176">
        <v>2.4341241016922961</v>
      </c>
      <c r="H176">
        <v>2.7973108724209874</v>
      </c>
      <c r="I176">
        <v>1.7772969631404063</v>
      </c>
      <c r="J176">
        <v>0.83455683486593002</v>
      </c>
      <c r="K176">
        <v>1.8622981222471215</v>
      </c>
      <c r="L176">
        <v>0</v>
      </c>
      <c r="M176">
        <v>0.69546402905494165</v>
      </c>
      <c r="N176">
        <v>6.8696391314427023</v>
      </c>
      <c r="O176">
        <v>6.575998763619503</v>
      </c>
      <c r="P176">
        <v>6.5064523607140101</v>
      </c>
      <c r="Q176">
        <v>6.2823583957963063</v>
      </c>
    </row>
    <row r="177" spans="1:20" x14ac:dyDescent="0.25">
      <c r="B177">
        <v>0</v>
      </c>
      <c r="C177">
        <v>0.7888446215139443</v>
      </c>
      <c r="D177">
        <v>0.46215139442231074</v>
      </c>
      <c r="E177">
        <v>2.0717131474103585</v>
      </c>
      <c r="F177">
        <v>1.0278884462151394</v>
      </c>
      <c r="G177">
        <v>5.8884462151394423</v>
      </c>
      <c r="H177">
        <v>2.6932270916334664</v>
      </c>
      <c r="I177">
        <v>3.5856573705179287</v>
      </c>
      <c r="J177">
        <v>1.4820717131474104</v>
      </c>
      <c r="K177">
        <v>2.3187250996015938</v>
      </c>
      <c r="L177">
        <v>5.1314741035856573</v>
      </c>
      <c r="M177">
        <v>6.5019920318725095</v>
      </c>
      <c r="N177">
        <v>12.175298804780876</v>
      </c>
      <c r="O177">
        <v>11.171314741035857</v>
      </c>
      <c r="P177">
        <v>11.338645418326692</v>
      </c>
      <c r="Q177">
        <v>9.8326693227091635</v>
      </c>
    </row>
    <row r="178" spans="1:20" x14ac:dyDescent="0.25">
      <c r="B178">
        <v>0</v>
      </c>
      <c r="C178">
        <v>0.42157857756265121</v>
      </c>
      <c r="D178">
        <v>0</v>
      </c>
      <c r="E178">
        <v>1.2647357326879538</v>
      </c>
      <c r="F178">
        <v>5.1213990163166523</v>
      </c>
      <c r="G178">
        <v>3.9581544226715595</v>
      </c>
      <c r="H178">
        <v>3.4116636739792332</v>
      </c>
      <c r="I178">
        <v>4.4265750644078379</v>
      </c>
      <c r="J178">
        <v>1.9985947380747913</v>
      </c>
      <c r="K178">
        <v>3.3257865563275821</v>
      </c>
      <c r="L178">
        <v>4.2938558825825588</v>
      </c>
      <c r="M178">
        <v>2.5216644546803031</v>
      </c>
      <c r="N178">
        <v>8.7594660004684197</v>
      </c>
      <c r="O178">
        <v>8.8375361074244658</v>
      </c>
      <c r="P178">
        <v>8.2442032945585133</v>
      </c>
      <c r="Q178">
        <v>8.8843781715980956</v>
      </c>
    </row>
    <row r="179" spans="1:20" x14ac:dyDescent="0.25">
      <c r="B179">
        <v>1.2429031763081173</v>
      </c>
      <c r="C179">
        <v>1.4730704311799907</v>
      </c>
      <c r="D179">
        <v>1.1431640325303054</v>
      </c>
      <c r="E179">
        <v>2.424428417983735</v>
      </c>
      <c r="F179">
        <v>3.5752646923431026</v>
      </c>
      <c r="G179">
        <v>4.1430105876937242</v>
      </c>
      <c r="H179">
        <v>3.0151910388215435</v>
      </c>
      <c r="I179">
        <v>2.6545956728556082</v>
      </c>
      <c r="J179">
        <v>4.6723952738990331</v>
      </c>
      <c r="K179">
        <v>3.9051710909927881</v>
      </c>
      <c r="L179">
        <v>0</v>
      </c>
      <c r="M179">
        <v>1.342642320085929</v>
      </c>
      <c r="N179">
        <v>10.679760626054934</v>
      </c>
      <c r="O179">
        <v>11.615774129200553</v>
      </c>
      <c r="P179">
        <v>7.9791315022249494</v>
      </c>
      <c r="Q179">
        <v>9.5979745281571276</v>
      </c>
    </row>
    <row r="180" spans="1:20" x14ac:dyDescent="0.25">
      <c r="B180">
        <v>0</v>
      </c>
      <c r="C180">
        <v>1.0075163921317767</v>
      </c>
      <c r="D180">
        <v>0.35982728290420596</v>
      </c>
      <c r="E180">
        <v>0.41580041580041582</v>
      </c>
      <c r="F180">
        <v>5.5733248040940344</v>
      </c>
      <c r="G180">
        <v>6.8766991843914926</v>
      </c>
      <c r="H180">
        <v>6.4768910922757081</v>
      </c>
      <c r="I180">
        <v>8.5878778186470495</v>
      </c>
      <c r="J180">
        <v>4.5818007356468895</v>
      </c>
      <c r="K180">
        <v>6.6128258435950746</v>
      </c>
      <c r="L180">
        <v>2.6467295698064928</v>
      </c>
      <c r="M180">
        <v>2.7746681592835438</v>
      </c>
      <c r="N180">
        <v>12.689908843754999</v>
      </c>
      <c r="O180">
        <v>12.058212058212058</v>
      </c>
      <c r="P180">
        <v>13.809371501679193</v>
      </c>
      <c r="Q180">
        <v>10.946745562130179</v>
      </c>
    </row>
    <row r="181" spans="1:20" x14ac:dyDescent="0.25">
      <c r="B181">
        <v>0.82392432102532798</v>
      </c>
      <c r="C181">
        <v>1.4800122062862373</v>
      </c>
      <c r="D181">
        <v>0.30515715593530668</v>
      </c>
      <c r="E181">
        <v>1.2435154104363748</v>
      </c>
      <c r="F181">
        <v>2.1666158071406776</v>
      </c>
      <c r="G181">
        <v>4.4171498321635649</v>
      </c>
      <c r="H181">
        <v>1.6936222154409522</v>
      </c>
      <c r="I181">
        <v>4.798596277082698</v>
      </c>
      <c r="J181">
        <v>1.4876411351846202</v>
      </c>
      <c r="K181">
        <v>0</v>
      </c>
      <c r="L181">
        <v>1.9606347268843454</v>
      </c>
      <c r="M181">
        <v>3.8678669514800124</v>
      </c>
      <c r="N181">
        <v>5.0350930729325603</v>
      </c>
      <c r="O181">
        <v>5.5462313091241988</v>
      </c>
      <c r="P181">
        <v>7.7281049740616421</v>
      </c>
      <c r="Q181">
        <v>8.0180042722001819</v>
      </c>
    </row>
    <row r="182" spans="1:20" x14ac:dyDescent="0.25">
      <c r="B182">
        <v>1.0875475802066341</v>
      </c>
      <c r="C182">
        <v>1.3438980812553407</v>
      </c>
      <c r="D182">
        <v>0</v>
      </c>
      <c r="E182">
        <v>1.273984308242057</v>
      </c>
      <c r="F182">
        <v>1.2040705352287735</v>
      </c>
      <c r="G182">
        <v>0.91664724617416293</v>
      </c>
      <c r="H182">
        <v>1.2972888992464848</v>
      </c>
      <c r="I182">
        <v>1.2506797172376292</v>
      </c>
      <c r="J182">
        <v>3.4879204536627051</v>
      </c>
      <c r="K182">
        <v>2.400372873456071</v>
      </c>
      <c r="L182">
        <v>1.8177580983453741</v>
      </c>
      <c r="M182">
        <v>3.5500660296745123</v>
      </c>
      <c r="N182">
        <v>8.2964343975763235</v>
      </c>
      <c r="O182">
        <v>7.9468655325099045</v>
      </c>
      <c r="P182">
        <v>6.1058028431601024</v>
      </c>
      <c r="Q182">
        <v>4.6919909888914786</v>
      </c>
    </row>
    <row r="183" spans="1:20" x14ac:dyDescent="0.25">
      <c r="B183">
        <v>1.5627314471930085</v>
      </c>
      <c r="C183">
        <v>1.4812620352540364</v>
      </c>
      <c r="D183">
        <v>0</v>
      </c>
      <c r="E183">
        <v>2.1774551918234337</v>
      </c>
      <c r="F183">
        <v>1.1405717671456082</v>
      </c>
      <c r="G183">
        <v>1.5997629980743593</v>
      </c>
      <c r="H183">
        <v>0.22959561546437565</v>
      </c>
      <c r="I183">
        <v>2.1330173307658127</v>
      </c>
      <c r="J183">
        <v>5.9842986224263077</v>
      </c>
      <c r="K183">
        <v>3.740186639016442</v>
      </c>
      <c r="L183">
        <v>3.0810250333283955</v>
      </c>
      <c r="M183">
        <v>3.1847133757961785</v>
      </c>
      <c r="N183">
        <v>7.5988742408532071</v>
      </c>
      <c r="O183">
        <v>10.013331358317286</v>
      </c>
      <c r="P183">
        <v>6.3842393719448971</v>
      </c>
      <c r="Q183">
        <v>8.2358169160124426</v>
      </c>
    </row>
    <row r="184" spans="1:20" x14ac:dyDescent="0.25">
      <c r="B184">
        <v>0.98385279759669542</v>
      </c>
      <c r="C184">
        <v>1.9376642883965451</v>
      </c>
      <c r="D184">
        <v>1.4119414194517461</v>
      </c>
      <c r="E184">
        <v>2.3282012767555389</v>
      </c>
      <c r="F184">
        <v>4.5888096132181744</v>
      </c>
      <c r="G184">
        <v>4.5287269996244834</v>
      </c>
      <c r="H184">
        <v>4.8817123544874201</v>
      </c>
      <c r="I184">
        <v>3.1393165602703723</v>
      </c>
      <c r="J184">
        <v>2.3507322568531732</v>
      </c>
      <c r="K184">
        <v>0</v>
      </c>
      <c r="L184">
        <v>3.1242959068719491</v>
      </c>
      <c r="M184">
        <v>3.7176117161096505</v>
      </c>
      <c r="N184">
        <v>8.1787457754412323</v>
      </c>
      <c r="O184">
        <v>9.846038302666166</v>
      </c>
      <c r="P184">
        <v>9.2527224934284646</v>
      </c>
      <c r="Q184">
        <v>10.326699211415697</v>
      </c>
    </row>
    <row r="185" spans="1:20" x14ac:dyDescent="0.25">
      <c r="A185" t="s">
        <v>102</v>
      </c>
      <c r="B185">
        <f>AVERAGE(B95:B184)</f>
        <v>0.65692583230754931</v>
      </c>
      <c r="C185">
        <f t="shared" ref="C185:Q185" si="1">AVERAGE(C95:C184)</f>
        <v>1.3410564125290927</v>
      </c>
      <c r="D185">
        <f t="shared" si="1"/>
        <v>0.44871589222965685</v>
      </c>
      <c r="E185">
        <f t="shared" si="1"/>
        <v>1.6140342341565079</v>
      </c>
      <c r="F185">
        <f t="shared" si="1"/>
        <v>3.0280001776282108</v>
      </c>
      <c r="G185">
        <f t="shared" si="1"/>
        <v>3.0484721955053922</v>
      </c>
      <c r="H185">
        <f t="shared" si="1"/>
        <v>3.0258755978041196</v>
      </c>
      <c r="I185">
        <f t="shared" si="1"/>
        <v>2.9001478520715489</v>
      </c>
      <c r="J185">
        <f t="shared" si="1"/>
        <v>2.7847452194352758</v>
      </c>
      <c r="K185">
        <f t="shared" si="1"/>
        <v>2.5233865050621911</v>
      </c>
      <c r="L185">
        <f t="shared" si="1"/>
        <v>2.5751758793678854</v>
      </c>
      <c r="M185">
        <f t="shared" si="1"/>
        <v>2.8558158555888737</v>
      </c>
      <c r="N185">
        <f t="shared" si="1"/>
        <v>8.4942346914728706</v>
      </c>
      <c r="O185">
        <f t="shared" si="1"/>
        <v>8.2859724747121817</v>
      </c>
      <c r="P185">
        <f t="shared" si="1"/>
        <v>8.2706261399333627</v>
      </c>
      <c r="Q185">
        <f t="shared" si="1"/>
        <v>8.4369279589964119</v>
      </c>
    </row>
    <row r="188" spans="1:20" x14ac:dyDescent="0.25">
      <c r="B188">
        <v>2.0523473203157456</v>
      </c>
      <c r="C188">
        <v>1.1383464894058994</v>
      </c>
      <c r="D188">
        <v>0.82260074781886161</v>
      </c>
      <c r="E188">
        <v>2.2434565849605317</v>
      </c>
      <c r="F188">
        <v>24.960531782301622</v>
      </c>
      <c r="G188">
        <v>24.802658911508104</v>
      </c>
      <c r="H188">
        <v>24.628167843788948</v>
      </c>
      <c r="I188">
        <v>25.29289572081429</v>
      </c>
      <c r="J188">
        <v>15.654341503946823</v>
      </c>
      <c r="K188">
        <v>15.355213959285418</v>
      </c>
      <c r="L188">
        <v>10.793518903199002</v>
      </c>
      <c r="M188">
        <v>10.918155380141254</v>
      </c>
      <c r="N188">
        <v>18.961362692147901</v>
      </c>
      <c r="O188">
        <v>18.263398421271294</v>
      </c>
      <c r="P188">
        <v>20.955546323223931</v>
      </c>
      <c r="Q188">
        <v>20.581636892397174</v>
      </c>
      <c r="R188">
        <v>0</v>
      </c>
      <c r="S188">
        <v>4.4786040714582471</v>
      </c>
      <c r="T188">
        <v>3.764021603656003</v>
      </c>
    </row>
    <row r="189" spans="1:20" x14ac:dyDescent="0.25">
      <c r="B189">
        <v>0.17268316750267246</v>
      </c>
      <c r="C189">
        <v>0.19735219143162569</v>
      </c>
      <c r="D189">
        <v>0</v>
      </c>
      <c r="E189">
        <v>0.90453087739495108</v>
      </c>
      <c r="F189">
        <v>25.688676918016611</v>
      </c>
      <c r="G189">
        <v>25.425540662774441</v>
      </c>
      <c r="H189">
        <v>25.573554806348163</v>
      </c>
      <c r="I189">
        <v>25.886029109448238</v>
      </c>
      <c r="J189">
        <v>12.951237562700435</v>
      </c>
      <c r="K189">
        <v>14.069566647479647</v>
      </c>
      <c r="L189">
        <v>12.852561466984621</v>
      </c>
      <c r="M189">
        <v>12.523641147931913</v>
      </c>
      <c r="N189">
        <v>18.806019241838666</v>
      </c>
      <c r="O189">
        <v>17.967272428254255</v>
      </c>
      <c r="P189">
        <v>20.573965956746978</v>
      </c>
      <c r="Q189">
        <v>19.76811117506784</v>
      </c>
      <c r="R189">
        <v>0.72362470191596084</v>
      </c>
      <c r="S189">
        <v>2.6395855603979936</v>
      </c>
      <c r="T189">
        <v>4.6871145465011104</v>
      </c>
    </row>
    <row r="190" spans="1:20" x14ac:dyDescent="0.25">
      <c r="B190">
        <v>0.69427625736659404</v>
      </c>
      <c r="C190">
        <v>1.21901994025995</v>
      </c>
      <c r="D190">
        <v>0</v>
      </c>
      <c r="E190">
        <v>2.3088722047307662</v>
      </c>
      <c r="F190">
        <v>25.938483894405422</v>
      </c>
      <c r="G190">
        <v>25.292645515459753</v>
      </c>
      <c r="H190">
        <v>25.365302333091144</v>
      </c>
      <c r="I190">
        <v>26.011140712036813</v>
      </c>
      <c r="J190">
        <v>14.555582465488012</v>
      </c>
      <c r="K190">
        <v>13.514168079438122</v>
      </c>
      <c r="L190">
        <v>13.699846613385001</v>
      </c>
      <c r="M190">
        <v>13.280051667070317</v>
      </c>
      <c r="N190">
        <v>18.301445063372888</v>
      </c>
      <c r="O190">
        <v>19.124888996528618</v>
      </c>
      <c r="P190">
        <v>17.760555421005893</v>
      </c>
      <c r="Q190">
        <v>16.420440784693628</v>
      </c>
      <c r="R190">
        <v>1.2028739807863083</v>
      </c>
      <c r="S190">
        <v>2.8336158876241222</v>
      </c>
      <c r="T190">
        <v>4.3836279970937273</v>
      </c>
    </row>
    <row r="191" spans="1:20" x14ac:dyDescent="0.25">
      <c r="B191">
        <v>2.3040000000000003</v>
      </c>
      <c r="C191">
        <v>1.4239999999999999</v>
      </c>
      <c r="D191">
        <v>0.66400000000000003</v>
      </c>
      <c r="E191">
        <v>1.1440000000000001</v>
      </c>
      <c r="F191">
        <v>22.704000000000001</v>
      </c>
      <c r="G191">
        <v>22.792000000000002</v>
      </c>
      <c r="H191">
        <v>23.167999999999999</v>
      </c>
      <c r="I191">
        <v>23.047999999999998</v>
      </c>
      <c r="J191">
        <v>13.896000000000001</v>
      </c>
      <c r="K191">
        <v>16.952000000000002</v>
      </c>
      <c r="L191">
        <v>14.024000000000001</v>
      </c>
      <c r="M191">
        <v>13.703999999999999</v>
      </c>
      <c r="N191">
        <v>16.68</v>
      </c>
      <c r="O191">
        <v>17.367999999999999</v>
      </c>
      <c r="P191">
        <v>17.295999999999999</v>
      </c>
      <c r="Q191">
        <v>17.352</v>
      </c>
      <c r="R191">
        <v>0</v>
      </c>
      <c r="S191">
        <v>3.472</v>
      </c>
      <c r="T191">
        <v>2.6480000000000001</v>
      </c>
    </row>
    <row r="192" spans="1:20" x14ac:dyDescent="0.25">
      <c r="B192">
        <v>0.25529111422218564</v>
      </c>
      <c r="C192">
        <v>1.2764555711109282</v>
      </c>
      <c r="D192">
        <v>1.4988058964012188</v>
      </c>
      <c r="E192">
        <v>3.8952482911965745</v>
      </c>
      <c r="F192">
        <v>22.160915753932304</v>
      </c>
      <c r="G192">
        <v>22.05385818990365</v>
      </c>
      <c r="H192">
        <v>21.889154245244175</v>
      </c>
      <c r="I192">
        <v>22.630321996211809</v>
      </c>
      <c r="J192">
        <v>11.45515935106646</v>
      </c>
      <c r="K192">
        <v>11.035164292184797</v>
      </c>
      <c r="L192">
        <v>8.5151939388948374</v>
      </c>
      <c r="M192">
        <v>10.656345219468006</v>
      </c>
      <c r="N192">
        <v>21.872683850778227</v>
      </c>
      <c r="O192">
        <v>20.439759532240799</v>
      </c>
      <c r="P192">
        <v>18.240961871036813</v>
      </c>
      <c r="Q192">
        <v>18.636251338219552</v>
      </c>
      <c r="R192">
        <v>0</v>
      </c>
      <c r="S192">
        <v>0.85646051222926789</v>
      </c>
      <c r="T192">
        <v>3.5246644157127562</v>
      </c>
    </row>
    <row r="193" spans="2:20" x14ac:dyDescent="0.25">
      <c r="B193">
        <v>1.4139242599636181</v>
      </c>
      <c r="C193">
        <v>1.207210186869522</v>
      </c>
      <c r="D193">
        <v>0</v>
      </c>
      <c r="E193">
        <v>2.7038200760707789</v>
      </c>
      <c r="F193">
        <v>22.606251033570366</v>
      </c>
      <c r="G193">
        <v>23.292541756242766</v>
      </c>
      <c r="H193">
        <v>23.085827683148668</v>
      </c>
      <c r="I193">
        <v>22.788159417893169</v>
      </c>
      <c r="J193">
        <v>13.353729121878619</v>
      </c>
      <c r="K193">
        <v>14.4782536795105</v>
      </c>
      <c r="L193">
        <v>13.94079708946585</v>
      </c>
      <c r="M193">
        <v>13.990408467008434</v>
      </c>
      <c r="N193">
        <v>17.562427650074415</v>
      </c>
      <c r="O193">
        <v>17.124193815114932</v>
      </c>
      <c r="P193">
        <v>17.917975855796261</v>
      </c>
      <c r="Q193">
        <v>18.223912683975524</v>
      </c>
      <c r="R193">
        <v>0.16537125847527701</v>
      </c>
      <c r="S193">
        <v>3.7704646932363155</v>
      </c>
      <c r="T193">
        <v>2.7782371423846532</v>
      </c>
    </row>
    <row r="194" spans="2:20" x14ac:dyDescent="0.25">
      <c r="B194">
        <v>1.6592831252517117</v>
      </c>
      <c r="C194">
        <v>2.3922674184454289</v>
      </c>
      <c r="D194">
        <v>0</v>
      </c>
      <c r="E194">
        <v>1.2645992750704791</v>
      </c>
      <c r="F194">
        <v>22.529198550140958</v>
      </c>
      <c r="G194">
        <v>21.89287152637938</v>
      </c>
      <c r="H194">
        <v>21.804269029399919</v>
      </c>
      <c r="I194">
        <v>22.875553765606121</v>
      </c>
      <c r="J194">
        <v>11.180024164317357</v>
      </c>
      <c r="K194">
        <v>11.816351188078936</v>
      </c>
      <c r="L194">
        <v>16.375352396294804</v>
      </c>
      <c r="M194">
        <v>15.682641965364477</v>
      </c>
      <c r="N194">
        <v>16.947241240434956</v>
      </c>
      <c r="O194">
        <v>15.199355618203786</v>
      </c>
      <c r="P194">
        <v>17.188884414015305</v>
      </c>
      <c r="Q194">
        <v>18.340716874748288</v>
      </c>
      <c r="R194">
        <v>1.6995569875151026</v>
      </c>
      <c r="S194">
        <v>2.9480467176802256</v>
      </c>
      <c r="T194">
        <v>2.5775271848570278</v>
      </c>
    </row>
    <row r="195" spans="2:20" x14ac:dyDescent="0.25">
      <c r="B195">
        <v>1.4422270669126278</v>
      </c>
      <c r="C195">
        <v>1.7273184638604728</v>
      </c>
      <c r="D195">
        <v>1.6266979708200568</v>
      </c>
      <c r="E195">
        <v>2.4819721616635921</v>
      </c>
      <c r="F195">
        <v>21.591480798255912</v>
      </c>
      <c r="G195">
        <v>19.10950863659232</v>
      </c>
      <c r="H195">
        <v>18.916652691598188</v>
      </c>
      <c r="I195">
        <v>21.692101291296328</v>
      </c>
      <c r="J195">
        <v>9.6511822907932263</v>
      </c>
      <c r="K195">
        <v>12.124769411370115</v>
      </c>
      <c r="L195">
        <v>11.839678014422271</v>
      </c>
      <c r="M195">
        <v>11.521046453127621</v>
      </c>
      <c r="N195">
        <v>18.564480965956733</v>
      </c>
      <c r="O195">
        <v>17.449270501425456</v>
      </c>
      <c r="P195">
        <v>16.677846721448937</v>
      </c>
      <c r="Q195">
        <v>18.027838336407846</v>
      </c>
      <c r="R195">
        <v>0</v>
      </c>
      <c r="S195">
        <v>3.4546369277209457</v>
      </c>
      <c r="T195">
        <v>3.3875565990273353</v>
      </c>
    </row>
    <row r="196" spans="2:20" x14ac:dyDescent="0.25">
      <c r="B196">
        <v>1.5388276354406281</v>
      </c>
      <c r="C196">
        <v>1.4674387245181248</v>
      </c>
      <c r="D196">
        <v>0</v>
      </c>
      <c r="E196">
        <v>0.7614817165067026</v>
      </c>
      <c r="F196">
        <v>21.035932418497659</v>
      </c>
      <c r="G196">
        <v>21.099389228206551</v>
      </c>
      <c r="H196">
        <v>21.178710240342667</v>
      </c>
      <c r="I196">
        <v>21.083525025779331</v>
      </c>
      <c r="J196">
        <v>10.898707067502182</v>
      </c>
      <c r="K196">
        <v>12.009201237407789</v>
      </c>
      <c r="L196">
        <v>10.859046561434123</v>
      </c>
      <c r="M196">
        <v>10.287935274054098</v>
      </c>
      <c r="N196">
        <v>16.586023637661619</v>
      </c>
      <c r="O196">
        <v>13.849448718965654</v>
      </c>
      <c r="P196">
        <v>15.570714682319348</v>
      </c>
      <c r="Q196">
        <v>16.038708653922424</v>
      </c>
      <c r="R196">
        <v>0.69009280558419928</v>
      </c>
      <c r="S196">
        <v>2.3161735543745539</v>
      </c>
      <c r="T196">
        <v>3.8867295946696281</v>
      </c>
    </row>
    <row r="197" spans="2:20" x14ac:dyDescent="0.25">
      <c r="B197">
        <v>3.0771789753825685</v>
      </c>
      <c r="C197">
        <v>1.3223552894211577</v>
      </c>
      <c r="D197">
        <v>1.6799733865602129</v>
      </c>
      <c r="E197">
        <v>3.243512974051896</v>
      </c>
      <c r="F197">
        <v>24.243180306054558</v>
      </c>
      <c r="G197">
        <v>22.98735861610113</v>
      </c>
      <c r="H197">
        <v>22.937458416500334</v>
      </c>
      <c r="I197">
        <v>24.234863606121092</v>
      </c>
      <c r="J197">
        <v>15.22787757817698</v>
      </c>
      <c r="K197">
        <v>16.192614770459084</v>
      </c>
      <c r="L197">
        <v>13.132069194943446</v>
      </c>
      <c r="M197">
        <v>13.77245508982036</v>
      </c>
      <c r="N197">
        <v>18.92049234863606</v>
      </c>
      <c r="O197">
        <v>19.303060545575516</v>
      </c>
      <c r="P197">
        <v>19.42781104457751</v>
      </c>
      <c r="Q197">
        <v>18.562874251497004</v>
      </c>
      <c r="R197">
        <v>0</v>
      </c>
      <c r="S197">
        <v>4.7821024617431807</v>
      </c>
      <c r="T197">
        <v>3.9337990685296074</v>
      </c>
    </row>
    <row r="198" spans="2:20" x14ac:dyDescent="0.25">
      <c r="B198">
        <v>0.36040566591232925</v>
      </c>
      <c r="C198">
        <v>1.2237029586790713</v>
      </c>
      <c r="D198">
        <v>0.72081133182465851</v>
      </c>
      <c r="E198">
        <v>1.5841086245914004</v>
      </c>
      <c r="F198">
        <v>24.507585282038388</v>
      </c>
      <c r="G198">
        <v>24.65007124298047</v>
      </c>
      <c r="H198">
        <v>24.867990947950716</v>
      </c>
      <c r="I198">
        <v>24.717123459894395</v>
      </c>
      <c r="J198">
        <v>12.974603972843852</v>
      </c>
      <c r="K198">
        <v>12.48847540021792</v>
      </c>
      <c r="L198">
        <v>11.356969239795491</v>
      </c>
      <c r="M198">
        <v>12.237029586790714</v>
      </c>
      <c r="N198">
        <v>17.56768083144749</v>
      </c>
      <c r="O198">
        <v>17.861034280445899</v>
      </c>
      <c r="P198">
        <v>18.221439946358224</v>
      </c>
      <c r="Q198">
        <v>18.690805464755677</v>
      </c>
      <c r="R198">
        <v>0</v>
      </c>
      <c r="S198">
        <v>2.8161931103847118</v>
      </c>
      <c r="T198">
        <v>4.5763138043751574</v>
      </c>
    </row>
    <row r="199" spans="2:20" x14ac:dyDescent="0.25">
      <c r="B199">
        <v>1.3198885063125103</v>
      </c>
      <c r="C199">
        <v>1.4920478767010985</v>
      </c>
      <c r="D199">
        <v>0</v>
      </c>
      <c r="E199">
        <v>1.8691588785046727</v>
      </c>
      <c r="F199">
        <v>23.921954418757174</v>
      </c>
      <c r="G199">
        <v>22.290539432693883</v>
      </c>
      <c r="H199">
        <v>22.388916215773076</v>
      </c>
      <c r="I199">
        <v>23.790785374651584</v>
      </c>
      <c r="J199">
        <v>16.969995081160846</v>
      </c>
      <c r="K199">
        <v>14.453189047384818</v>
      </c>
      <c r="L199">
        <v>11.936383013608788</v>
      </c>
      <c r="M199">
        <v>12.001967535661585</v>
      </c>
      <c r="N199">
        <v>20.003279226102642</v>
      </c>
      <c r="O199">
        <v>17.781603541564191</v>
      </c>
      <c r="P199">
        <v>19.265453353008692</v>
      </c>
      <c r="Q199">
        <v>18.314477783243156</v>
      </c>
      <c r="R199">
        <v>0.58206263321856044</v>
      </c>
      <c r="S199">
        <v>2.4758157074930316</v>
      </c>
      <c r="T199">
        <v>2.451221511723233</v>
      </c>
    </row>
    <row r="200" spans="2:20" x14ac:dyDescent="0.25">
      <c r="B200">
        <v>1.7248263195719875</v>
      </c>
      <c r="C200">
        <v>1.3016050467140461</v>
      </c>
      <c r="D200">
        <v>0</v>
      </c>
      <c r="E200">
        <v>1.8525912321328755</v>
      </c>
      <c r="F200">
        <v>21.943623732332508</v>
      </c>
      <c r="G200">
        <v>22.638345444382338</v>
      </c>
      <c r="H200">
        <v>22.766110356943226</v>
      </c>
      <c r="I200">
        <v>21.751976363491178</v>
      </c>
      <c r="J200">
        <v>8.4005430008783843</v>
      </c>
      <c r="K200">
        <v>6.1007745747824007</v>
      </c>
      <c r="L200">
        <v>10.444781601852592</v>
      </c>
      <c r="M200">
        <v>9.6222949772418751</v>
      </c>
      <c r="N200">
        <v>14.397508584205063</v>
      </c>
      <c r="O200">
        <v>13.846522398786234</v>
      </c>
      <c r="P200">
        <v>15.93068753493572</v>
      </c>
      <c r="Q200">
        <v>12.792461870158908</v>
      </c>
      <c r="R200">
        <v>0.79853070350554978</v>
      </c>
      <c r="S200">
        <v>2.4594745667970934</v>
      </c>
      <c r="T200">
        <v>4.2002715004391922</v>
      </c>
    </row>
    <row r="201" spans="2:20" x14ac:dyDescent="0.25">
      <c r="B201">
        <v>0.62312859108197782</v>
      </c>
      <c r="C201">
        <v>2.4925143643279113</v>
      </c>
      <c r="D201">
        <v>0</v>
      </c>
      <c r="E201">
        <v>2.5248846807477543</v>
      </c>
      <c r="F201">
        <v>26.050012138868656</v>
      </c>
      <c r="G201">
        <v>25.831512503034716</v>
      </c>
      <c r="H201">
        <v>25.880067977664485</v>
      </c>
      <c r="I201">
        <v>26.632677834425834</v>
      </c>
      <c r="J201">
        <v>13.020959779881849</v>
      </c>
      <c r="K201">
        <v>13.506514526179494</v>
      </c>
      <c r="L201">
        <v>15.157400663591487</v>
      </c>
      <c r="M201">
        <v>14.712308812818645</v>
      </c>
      <c r="N201">
        <v>17.658007607024359</v>
      </c>
      <c r="O201">
        <v>14.299587278465648</v>
      </c>
      <c r="P201">
        <v>16.792101642793558</v>
      </c>
      <c r="Q201">
        <v>16.249898842761187</v>
      </c>
      <c r="R201">
        <v>1.3514607105284455</v>
      </c>
      <c r="S201">
        <v>3.0832726389900462</v>
      </c>
      <c r="T201">
        <v>5.1792506271748806</v>
      </c>
    </row>
    <row r="202" spans="2:20" x14ac:dyDescent="0.25">
      <c r="B202">
        <v>1.49561236169401</v>
      </c>
      <c r="C202">
        <v>1.0759252193819153</v>
      </c>
      <c r="D202">
        <v>2.2434185425410149</v>
      </c>
      <c r="E202">
        <v>2.2739412438000763</v>
      </c>
      <c r="F202">
        <v>21.396413582602062</v>
      </c>
      <c r="G202">
        <v>20.923311713086608</v>
      </c>
      <c r="H202">
        <v>21.266692102251049</v>
      </c>
      <c r="I202">
        <v>21.70927127050744</v>
      </c>
      <c r="J202">
        <v>11.484166348721862</v>
      </c>
      <c r="K202">
        <v>11.049217855780237</v>
      </c>
      <c r="L202">
        <v>13.132392216711178</v>
      </c>
      <c r="M202">
        <v>12.430370087752767</v>
      </c>
      <c r="N202">
        <v>12.453262113697063</v>
      </c>
      <c r="O202">
        <v>13.468141930560854</v>
      </c>
      <c r="P202">
        <v>12.682182373140021</v>
      </c>
      <c r="Q202">
        <v>13.109500190766882</v>
      </c>
      <c r="R202">
        <v>0</v>
      </c>
      <c r="S202">
        <v>2.0221289584128193</v>
      </c>
      <c r="T202">
        <v>5.5475009538344144</v>
      </c>
    </row>
    <row r="203" spans="2:20" x14ac:dyDescent="0.25">
      <c r="B203">
        <v>1.3010245568385104</v>
      </c>
      <c r="C203">
        <v>1.6913319238900635</v>
      </c>
      <c r="D203">
        <v>0.69116929582045861</v>
      </c>
      <c r="E203">
        <v>3.0248820946495365</v>
      </c>
      <c r="F203">
        <v>25.524475524475527</v>
      </c>
      <c r="G203">
        <v>24.735729386892178</v>
      </c>
      <c r="H203">
        <v>24.979671491299399</v>
      </c>
      <c r="I203">
        <v>25.418767279232394</v>
      </c>
      <c r="J203">
        <v>14.677183281834443</v>
      </c>
      <c r="K203">
        <v>15.417140998536347</v>
      </c>
      <c r="L203">
        <v>12.733777850056921</v>
      </c>
      <c r="M203">
        <v>12.96145714750366</v>
      </c>
      <c r="N203">
        <v>16.482354854447877</v>
      </c>
      <c r="O203">
        <v>14.26248170434217</v>
      </c>
      <c r="P203">
        <v>16.148967311758007</v>
      </c>
      <c r="Q203">
        <v>13.587575215482191</v>
      </c>
      <c r="R203">
        <v>0</v>
      </c>
      <c r="S203">
        <v>4.2527240201658811</v>
      </c>
      <c r="T203">
        <v>5.244755244755245</v>
      </c>
    </row>
    <row r="204" spans="2:20" x14ac:dyDescent="0.25">
      <c r="B204">
        <v>0.64336775218427322</v>
      </c>
      <c r="C204">
        <v>0.69102462271644161</v>
      </c>
      <c r="D204">
        <v>1.3502779984114377</v>
      </c>
      <c r="E204">
        <v>1.9301032565528196</v>
      </c>
      <c r="F204">
        <v>20.397140587768071</v>
      </c>
      <c r="G204">
        <v>19.761715647339159</v>
      </c>
      <c r="H204">
        <v>20.079428117553615</v>
      </c>
      <c r="I204">
        <v>20.492454328832409</v>
      </c>
      <c r="J204">
        <v>12.406671961874503</v>
      </c>
      <c r="K204">
        <v>10.119142176330422</v>
      </c>
      <c r="L204">
        <v>12.216044479745831</v>
      </c>
      <c r="M204">
        <v>12.44638602065131</v>
      </c>
      <c r="N204">
        <v>14.638602065131057</v>
      </c>
      <c r="O204">
        <v>14.710087370929308</v>
      </c>
      <c r="P204">
        <v>14.519459888800634</v>
      </c>
      <c r="Q204">
        <v>15.297855440826053</v>
      </c>
      <c r="R204">
        <v>0</v>
      </c>
      <c r="S204">
        <v>1.675933280381255</v>
      </c>
      <c r="T204">
        <v>2.4543288324066723</v>
      </c>
    </row>
    <row r="205" spans="2:20" x14ac:dyDescent="0.25">
      <c r="B205">
        <v>0</v>
      </c>
      <c r="C205">
        <v>0.56275997063861016</v>
      </c>
      <c r="D205">
        <v>0.83190604355272824</v>
      </c>
      <c r="E205">
        <v>2.0634532256749041</v>
      </c>
      <c r="F205">
        <v>24.149743087839489</v>
      </c>
      <c r="G205">
        <v>24.296550036701735</v>
      </c>
      <c r="H205">
        <v>24.174210912649865</v>
      </c>
      <c r="I205">
        <v>24.166054971046407</v>
      </c>
      <c r="J205">
        <v>13.79169725144768</v>
      </c>
      <c r="K205">
        <v>14.272897806051709</v>
      </c>
      <c r="L205">
        <v>11.336758828806785</v>
      </c>
      <c r="M205">
        <v>11.295979120789495</v>
      </c>
      <c r="N205">
        <v>16.38528668134736</v>
      </c>
      <c r="O205">
        <v>15.749123236277629</v>
      </c>
      <c r="P205">
        <v>17.103009542451673</v>
      </c>
      <c r="Q205">
        <v>18.367180490987682</v>
      </c>
      <c r="R205">
        <v>0.44857678819019653</v>
      </c>
      <c r="S205">
        <v>2.0552972840714459</v>
      </c>
      <c r="T205">
        <v>5.6357556479895603</v>
      </c>
    </row>
    <row r="206" spans="2:20" x14ac:dyDescent="0.25">
      <c r="B206">
        <v>1.2215528781793841</v>
      </c>
      <c r="C206">
        <v>1.3303212851405624</v>
      </c>
      <c r="D206">
        <v>1.5813253012048192</v>
      </c>
      <c r="E206">
        <v>1.2550200803212852</v>
      </c>
      <c r="F206">
        <v>20.841700133868809</v>
      </c>
      <c r="G206">
        <v>20.021753681392234</v>
      </c>
      <c r="H206">
        <v>19.979919678714857</v>
      </c>
      <c r="I206">
        <v>20.891900937081658</v>
      </c>
      <c r="J206">
        <v>11.027443105756358</v>
      </c>
      <c r="K206">
        <v>10.684404283801873</v>
      </c>
      <c r="L206">
        <v>10.952141900937082</v>
      </c>
      <c r="M206">
        <v>10.51706827309237</v>
      </c>
      <c r="N206">
        <v>14.775769745649264</v>
      </c>
      <c r="O206">
        <v>13.085676037483266</v>
      </c>
      <c r="P206">
        <v>16.064257028112451</v>
      </c>
      <c r="Q206">
        <v>14.951472556894243</v>
      </c>
      <c r="R206">
        <v>0</v>
      </c>
      <c r="S206">
        <v>3.0538821954484607</v>
      </c>
      <c r="T206">
        <v>1.999665327978581</v>
      </c>
    </row>
    <row r="207" spans="2:20" x14ac:dyDescent="0.25">
      <c r="B207">
        <v>1.2418876692572709</v>
      </c>
      <c r="C207">
        <v>2.0350933418796573</v>
      </c>
      <c r="D207">
        <v>0</v>
      </c>
      <c r="E207">
        <v>2.5238362310712281</v>
      </c>
      <c r="F207">
        <v>25.871324413107928</v>
      </c>
      <c r="G207">
        <v>24.605400208316642</v>
      </c>
      <c r="H207">
        <v>24.661485457896003</v>
      </c>
      <c r="I207">
        <v>25.999519269289316</v>
      </c>
      <c r="J207">
        <v>11.962182517426488</v>
      </c>
      <c r="K207">
        <v>12.498998477686083</v>
      </c>
      <c r="L207">
        <v>13.829020110568063</v>
      </c>
      <c r="M207">
        <v>13.123948401570388</v>
      </c>
      <c r="N207">
        <v>17.803060652191331</v>
      </c>
      <c r="O207">
        <v>17.594744010896562</v>
      </c>
      <c r="P207">
        <v>15.591699383062254</v>
      </c>
      <c r="Q207">
        <v>16.128515343321851</v>
      </c>
      <c r="R207">
        <v>1.5703869882220975</v>
      </c>
      <c r="S207">
        <v>4.8073071068023392</v>
      </c>
      <c r="T207">
        <v>6.033170419036936</v>
      </c>
    </row>
    <row r="208" spans="2:20" x14ac:dyDescent="0.25">
      <c r="B208">
        <v>0.5278084134236648</v>
      </c>
      <c r="C208">
        <v>0.83504017646132034</v>
      </c>
      <c r="D208">
        <v>0</v>
      </c>
      <c r="E208">
        <v>1.6622026154088545</v>
      </c>
      <c r="F208">
        <v>24.468252717819443</v>
      </c>
      <c r="G208">
        <v>23.515046478651332</v>
      </c>
      <c r="H208">
        <v>23.404758153458328</v>
      </c>
      <c r="I208">
        <v>24.294942492516149</v>
      </c>
      <c r="J208">
        <v>16.141484165747595</v>
      </c>
      <c r="K208">
        <v>14.786513313376398</v>
      </c>
      <c r="L208">
        <v>16.543248778950687</v>
      </c>
      <c r="M208">
        <v>16.180872853316526</v>
      </c>
      <c r="N208">
        <v>18.347250669607689</v>
      </c>
      <c r="O208">
        <v>19.954309122420042</v>
      </c>
      <c r="P208">
        <v>17.874586418780527</v>
      </c>
      <c r="Q208">
        <v>17.252245155191428</v>
      </c>
      <c r="R208">
        <v>0.63809673861666927</v>
      </c>
      <c r="S208">
        <v>2.1269891287222311</v>
      </c>
      <c r="T208">
        <v>2.3948322041909562</v>
      </c>
    </row>
    <row r="209" spans="2:20" x14ac:dyDescent="0.25">
      <c r="B209">
        <v>0</v>
      </c>
      <c r="C209">
        <v>1.5371762740183794</v>
      </c>
      <c r="D209">
        <v>0.63492063492063489</v>
      </c>
      <c r="E209">
        <v>3.1161236424394319</v>
      </c>
      <c r="F209">
        <v>26.775271512113619</v>
      </c>
      <c r="G209">
        <v>24.319131161236424</v>
      </c>
      <c r="H209">
        <v>24.335839598997495</v>
      </c>
      <c r="I209">
        <v>26.725146198830409</v>
      </c>
      <c r="J209">
        <v>13.592314118629908</v>
      </c>
      <c r="K209">
        <v>10.994152046783626</v>
      </c>
      <c r="L209">
        <v>15.388471177944862</v>
      </c>
      <c r="M209">
        <v>15.421888053467001</v>
      </c>
      <c r="N209">
        <v>16.015037593984964</v>
      </c>
      <c r="O209">
        <v>15.739348370927321</v>
      </c>
      <c r="P209">
        <v>20.225563909774436</v>
      </c>
      <c r="Q209">
        <v>19.390142021720969</v>
      </c>
      <c r="R209">
        <v>0.14202172096908938</v>
      </c>
      <c r="S209">
        <v>4.1771094402673352</v>
      </c>
      <c r="T209">
        <v>6.1236424394319133</v>
      </c>
    </row>
    <row r="210" spans="2:20" x14ac:dyDescent="0.25">
      <c r="B210">
        <v>4.6627292508548336E-2</v>
      </c>
      <c r="C210">
        <v>2.1914827479017718</v>
      </c>
      <c r="D210">
        <v>6.2169723344731115E-2</v>
      </c>
      <c r="E210">
        <v>1.6241840223811006</v>
      </c>
      <c r="F210">
        <v>21.891513832763444</v>
      </c>
      <c r="G210">
        <v>21.953683556108174</v>
      </c>
      <c r="H210">
        <v>22.039166925707178</v>
      </c>
      <c r="I210">
        <v>21.945912340690086</v>
      </c>
      <c r="J210">
        <v>9.8772147963941563</v>
      </c>
      <c r="K210">
        <v>12.659309916070875</v>
      </c>
      <c r="L210">
        <v>7.988809449797948</v>
      </c>
      <c r="M210">
        <v>7.5924774634752872</v>
      </c>
      <c r="N210">
        <v>15.977618899595896</v>
      </c>
      <c r="O210">
        <v>14.260180292197699</v>
      </c>
      <c r="P210">
        <v>13.172210133664905</v>
      </c>
      <c r="Q210">
        <v>13.894933167547405</v>
      </c>
      <c r="R210">
        <v>0</v>
      </c>
      <c r="S210">
        <v>2.1526266708113151</v>
      </c>
      <c r="T210">
        <v>1.2511656823127137</v>
      </c>
    </row>
    <row r="211" spans="2:20" x14ac:dyDescent="0.25">
      <c r="B211">
        <v>2.311566086023281</v>
      </c>
      <c r="C211">
        <v>1.4364732106001816</v>
      </c>
      <c r="D211">
        <v>0.70998101213572196</v>
      </c>
      <c r="E211">
        <v>1.4694955832576571</v>
      </c>
      <c r="F211">
        <v>22.29010154379592</v>
      </c>
      <c r="G211">
        <v>21.852555106084374</v>
      </c>
      <c r="H211">
        <v>22.306612730124659</v>
      </c>
      <c r="I211">
        <v>22.686370015685629</v>
      </c>
      <c r="J211">
        <v>11.788987038718732</v>
      </c>
      <c r="K211">
        <v>12.259555849087757</v>
      </c>
      <c r="L211">
        <v>11.954098902006109</v>
      </c>
      <c r="M211">
        <v>12.267811442252126</v>
      </c>
      <c r="N211">
        <v>17.155122595558492</v>
      </c>
      <c r="O211">
        <v>15.966317179889375</v>
      </c>
      <c r="P211">
        <v>15.025179559151326</v>
      </c>
      <c r="Q211">
        <v>15.281102947246762</v>
      </c>
      <c r="R211">
        <v>0</v>
      </c>
      <c r="S211">
        <v>1.948319986791051</v>
      </c>
      <c r="T211">
        <v>1.9152976141335754</v>
      </c>
    </row>
    <row r="212" spans="2:20" x14ac:dyDescent="0.25">
      <c r="B212">
        <v>0.81239085870473005</v>
      </c>
      <c r="C212">
        <v>1.146458127704806</v>
      </c>
      <c r="D212">
        <v>0</v>
      </c>
      <c r="E212">
        <v>1.6703363450003796</v>
      </c>
      <c r="F212">
        <v>22.458431402323285</v>
      </c>
      <c r="G212">
        <v>22.010477564345912</v>
      </c>
      <c r="H212">
        <v>22.291397767823248</v>
      </c>
      <c r="I212">
        <v>22.503986029914206</v>
      </c>
      <c r="J212">
        <v>11.168476197707083</v>
      </c>
      <c r="K212">
        <v>11.221623263229823</v>
      </c>
      <c r="L212">
        <v>11.798648546048137</v>
      </c>
      <c r="M212">
        <v>10.720522359729708</v>
      </c>
      <c r="N212">
        <v>16.536329815503759</v>
      </c>
      <c r="O212">
        <v>16.042821349935465</v>
      </c>
      <c r="P212">
        <v>15.040619542935236</v>
      </c>
      <c r="Q212">
        <v>16.338926429276441</v>
      </c>
      <c r="R212">
        <v>0.6453572242046921</v>
      </c>
      <c r="S212">
        <v>1.3362690760003035</v>
      </c>
      <c r="T212">
        <v>4.0315845417963709</v>
      </c>
    </row>
    <row r="213" spans="2:20" x14ac:dyDescent="0.25">
      <c r="B213">
        <v>0.55075410947297065</v>
      </c>
      <c r="C213">
        <v>0.75410947297068298</v>
      </c>
      <c r="D213">
        <v>0.6863243518047788</v>
      </c>
      <c r="E213">
        <v>2.9486527707168277</v>
      </c>
      <c r="F213">
        <v>27.834265378749361</v>
      </c>
      <c r="G213">
        <v>26.919166243009656</v>
      </c>
      <c r="H213">
        <v>27.317403829859344</v>
      </c>
      <c r="I213">
        <v>28.063040162684288</v>
      </c>
      <c r="J213">
        <v>16.641247246229451</v>
      </c>
      <c r="K213">
        <v>14.573801050669378</v>
      </c>
      <c r="L213">
        <v>13.929842399593289</v>
      </c>
      <c r="M213">
        <v>13.243518047788511</v>
      </c>
      <c r="N213">
        <v>19.183189289950857</v>
      </c>
      <c r="O213">
        <v>20.581257413997626</v>
      </c>
      <c r="P213">
        <v>20.793085917641076</v>
      </c>
      <c r="Q213">
        <v>22.665649889849178</v>
      </c>
      <c r="R213">
        <v>0</v>
      </c>
      <c r="S213">
        <v>3.3723097780037286</v>
      </c>
      <c r="T213">
        <v>4.4399254363667175</v>
      </c>
    </row>
    <row r="214" spans="2:20" x14ac:dyDescent="0.25">
      <c r="B214">
        <v>0.91542449773169154</v>
      </c>
      <c r="C214">
        <v>0.97213220998055727</v>
      </c>
      <c r="D214">
        <v>0.38075178224238498</v>
      </c>
      <c r="E214">
        <v>1.3690861957226181</v>
      </c>
      <c r="F214">
        <v>22.07550226830849</v>
      </c>
      <c r="G214">
        <v>21.022359040829553</v>
      </c>
      <c r="H214">
        <v>20.925145819831499</v>
      </c>
      <c r="I214">
        <v>21.953985742060919</v>
      </c>
      <c r="J214">
        <v>11.843810758263123</v>
      </c>
      <c r="K214">
        <v>11.195722618276086</v>
      </c>
      <c r="L214">
        <v>14.428062216461438</v>
      </c>
      <c r="M214">
        <v>13.561244329228774</v>
      </c>
      <c r="N214">
        <v>14.46856772521063</v>
      </c>
      <c r="O214">
        <v>12.961762799740765</v>
      </c>
      <c r="P214">
        <v>18.54342190537913</v>
      </c>
      <c r="Q214">
        <v>16.121192482177577</v>
      </c>
      <c r="R214">
        <v>0</v>
      </c>
      <c r="S214">
        <v>3.0460142579390799</v>
      </c>
      <c r="T214">
        <v>1.7174335709656514</v>
      </c>
    </row>
    <row r="215" spans="2:20" x14ac:dyDescent="0.25">
      <c r="B215">
        <v>0.18036386449184441</v>
      </c>
      <c r="C215">
        <v>0</v>
      </c>
      <c r="D215">
        <v>1.411543287327478</v>
      </c>
      <c r="E215">
        <v>1.9369510664993725</v>
      </c>
      <c r="F215">
        <v>25.172521957340027</v>
      </c>
      <c r="G215">
        <v>23.611982434127977</v>
      </c>
      <c r="H215">
        <v>23.902132998745294</v>
      </c>
      <c r="I215">
        <v>25.392095357590964</v>
      </c>
      <c r="J215">
        <v>11.629548306148054</v>
      </c>
      <c r="K215">
        <v>11.653074027603513</v>
      </c>
      <c r="L215">
        <v>14.93099121706399</v>
      </c>
      <c r="M215">
        <v>13.190087829360101</v>
      </c>
      <c r="N215">
        <v>17.816813048933501</v>
      </c>
      <c r="O215">
        <v>17.11888331242158</v>
      </c>
      <c r="P215">
        <v>17.863864491844417</v>
      </c>
      <c r="Q215">
        <v>15.97396486825596</v>
      </c>
      <c r="R215">
        <v>3.1367628607277286E-2</v>
      </c>
      <c r="S215">
        <v>2.038895859473024</v>
      </c>
      <c r="T215">
        <v>4.0228983688833129</v>
      </c>
    </row>
    <row r="216" spans="2:20" x14ac:dyDescent="0.25">
      <c r="B216">
        <v>1.2180746561886051</v>
      </c>
      <c r="C216">
        <v>1.2966601178781925</v>
      </c>
      <c r="D216">
        <v>1.8153241650294698</v>
      </c>
      <c r="E216">
        <v>2.6168958742632613</v>
      </c>
      <c r="F216">
        <v>21.760314341846758</v>
      </c>
      <c r="G216">
        <v>21.81532416502947</v>
      </c>
      <c r="H216">
        <v>21.776031434184677</v>
      </c>
      <c r="I216">
        <v>22.176817288801573</v>
      </c>
      <c r="J216">
        <v>13.563850687622789</v>
      </c>
      <c r="K216">
        <v>10.459724950884086</v>
      </c>
      <c r="L216">
        <v>12.495088408644401</v>
      </c>
      <c r="M216">
        <v>12.290766208251473</v>
      </c>
      <c r="N216">
        <v>14.577603143418468</v>
      </c>
      <c r="O216">
        <v>14.475442043222003</v>
      </c>
      <c r="P216">
        <v>15.528487229862476</v>
      </c>
      <c r="Q216">
        <v>15.897838899803537</v>
      </c>
      <c r="R216">
        <v>0</v>
      </c>
      <c r="S216">
        <v>3.4184675834970526</v>
      </c>
      <c r="T216">
        <v>5.1709233791748526</v>
      </c>
    </row>
    <row r="217" spans="2:20" x14ac:dyDescent="0.25">
      <c r="B217">
        <v>1.3010101010101009</v>
      </c>
      <c r="C217">
        <v>1.6404040404040403</v>
      </c>
      <c r="D217">
        <v>0.27474747474747474</v>
      </c>
      <c r="E217">
        <v>1.7131313131313133</v>
      </c>
      <c r="F217">
        <v>22.634343434343435</v>
      </c>
      <c r="G217">
        <v>20.573737373737373</v>
      </c>
      <c r="H217">
        <v>21.252525252525253</v>
      </c>
      <c r="I217">
        <v>23.224242424242426</v>
      </c>
      <c r="J217">
        <v>12.355555555555556</v>
      </c>
      <c r="K217">
        <v>11.175757575757576</v>
      </c>
      <c r="L217">
        <v>14.828282828282829</v>
      </c>
      <c r="M217">
        <v>14.44040404040404</v>
      </c>
      <c r="N217">
        <v>16.113131313131312</v>
      </c>
      <c r="O217">
        <v>18.812121212121212</v>
      </c>
      <c r="P217">
        <v>18.286868686868686</v>
      </c>
      <c r="Q217">
        <v>16.404040404040405</v>
      </c>
      <c r="R217">
        <v>0</v>
      </c>
      <c r="S217">
        <v>1.494949494949495</v>
      </c>
      <c r="T217">
        <v>3.3616161616161615</v>
      </c>
    </row>
    <row r="218" spans="2:20" x14ac:dyDescent="0.25">
      <c r="B218">
        <v>0</v>
      </c>
      <c r="C218">
        <v>1.7001295336787565</v>
      </c>
      <c r="D218">
        <v>0.29145077720207252</v>
      </c>
      <c r="E218">
        <v>0.49384715025906739</v>
      </c>
      <c r="F218">
        <v>24.797603626943005</v>
      </c>
      <c r="G218">
        <v>23.866580310880828</v>
      </c>
      <c r="H218">
        <v>23.745142487046632</v>
      </c>
      <c r="I218">
        <v>24.684261658031087</v>
      </c>
      <c r="J218">
        <v>15.268782383419687</v>
      </c>
      <c r="K218">
        <v>15.803108808290157</v>
      </c>
      <c r="L218">
        <v>13.835816062176164</v>
      </c>
      <c r="M218">
        <v>13.617227979274613</v>
      </c>
      <c r="N218">
        <v>16.418393782383419</v>
      </c>
      <c r="O218">
        <v>17.657059585492227</v>
      </c>
      <c r="P218">
        <v>16.434585492227978</v>
      </c>
      <c r="Q218">
        <v>16.135038860103627</v>
      </c>
      <c r="R218">
        <v>1.052461139896373</v>
      </c>
      <c r="S218">
        <v>3.1411917098445596</v>
      </c>
      <c r="T218">
        <v>4.0236398963730569</v>
      </c>
    </row>
    <row r="219" spans="2:20" x14ac:dyDescent="0.25">
      <c r="B219">
        <v>0.520016508460586</v>
      </c>
      <c r="C219">
        <v>0.94923648369789515</v>
      </c>
      <c r="D219">
        <v>0</v>
      </c>
      <c r="E219">
        <v>1.2381345439537763</v>
      </c>
      <c r="F219">
        <v>26.628146925299216</v>
      </c>
      <c r="G219">
        <v>26.182418489475857</v>
      </c>
      <c r="H219">
        <v>26.248452331820062</v>
      </c>
      <c r="I219">
        <v>26.661163846471315</v>
      </c>
      <c r="J219">
        <v>17.779612051176226</v>
      </c>
      <c r="K219">
        <v>17.573256293850598</v>
      </c>
      <c r="L219">
        <v>16.93768056128766</v>
      </c>
      <c r="M219">
        <v>16.706562113082953</v>
      </c>
      <c r="N219">
        <v>21.518778373916632</v>
      </c>
      <c r="O219">
        <v>23.375980189847297</v>
      </c>
      <c r="P219">
        <v>22.872472141972761</v>
      </c>
      <c r="Q219">
        <v>21.419727610400329</v>
      </c>
      <c r="R219">
        <v>0.39620305406520839</v>
      </c>
      <c r="S219">
        <v>2.8146925299215848</v>
      </c>
      <c r="T219">
        <v>3.6318613289310768</v>
      </c>
    </row>
    <row r="220" spans="2:20" x14ac:dyDescent="0.25">
      <c r="B220">
        <v>0.17857142857142858</v>
      </c>
      <c r="C220">
        <v>0.47889610389610388</v>
      </c>
      <c r="D220">
        <v>0.1461038961038961</v>
      </c>
      <c r="E220">
        <v>0.99837662337662336</v>
      </c>
      <c r="F220">
        <v>22.11038961038961</v>
      </c>
      <c r="G220">
        <v>21.891233766233768</v>
      </c>
      <c r="H220">
        <v>22.126623376623378</v>
      </c>
      <c r="I220">
        <v>22.378246753246753</v>
      </c>
      <c r="J220">
        <v>15.024350649350648</v>
      </c>
      <c r="K220">
        <v>12.970779220779221</v>
      </c>
      <c r="L220">
        <v>14.107142857142858</v>
      </c>
      <c r="M220">
        <v>13.303571428571429</v>
      </c>
      <c r="N220">
        <v>15.487012987012989</v>
      </c>
      <c r="O220">
        <v>17.491883116883116</v>
      </c>
      <c r="P220">
        <v>17.037337662337663</v>
      </c>
      <c r="Q220">
        <v>17.581168831168831</v>
      </c>
      <c r="R220">
        <v>0</v>
      </c>
      <c r="S220">
        <v>3.7905844155844157</v>
      </c>
      <c r="T220">
        <v>4.2694805194805197</v>
      </c>
    </row>
    <row r="221" spans="2:20" x14ac:dyDescent="0.25">
      <c r="B221">
        <v>0.30911901081916537</v>
      </c>
      <c r="C221">
        <v>0.95989587570161883</v>
      </c>
      <c r="D221">
        <v>4.880826486618401E-2</v>
      </c>
      <c r="E221">
        <v>2.0418124135686977</v>
      </c>
      <c r="F221">
        <v>22.573822500610103</v>
      </c>
      <c r="G221">
        <v>22.939884487106482</v>
      </c>
      <c r="H221">
        <v>23.240868787114618</v>
      </c>
      <c r="I221">
        <v>22.825998535752053</v>
      </c>
      <c r="J221">
        <v>12.413568697632799</v>
      </c>
      <c r="K221">
        <v>10.501911657040592</v>
      </c>
      <c r="L221">
        <v>11.738387700317254</v>
      </c>
      <c r="M221">
        <v>11.665175303017977</v>
      </c>
      <c r="N221">
        <v>14.162531522004393</v>
      </c>
      <c r="O221">
        <v>14.463515822012527</v>
      </c>
      <c r="P221">
        <v>17.009680305865128</v>
      </c>
      <c r="Q221">
        <v>17.383877003172536</v>
      </c>
      <c r="R221">
        <v>0</v>
      </c>
      <c r="S221">
        <v>1.7977710892377776</v>
      </c>
      <c r="T221">
        <v>3.5955421784755552</v>
      </c>
    </row>
    <row r="222" spans="2:20" x14ac:dyDescent="0.25">
      <c r="B222">
        <v>1.3419483101391649</v>
      </c>
      <c r="C222">
        <v>1.3005301524188204</v>
      </c>
      <c r="D222">
        <v>0.82007952286282315</v>
      </c>
      <c r="E222">
        <v>1.7064280980781974</v>
      </c>
      <c r="F222">
        <v>21.529158383035121</v>
      </c>
      <c r="G222">
        <v>21.454605699138501</v>
      </c>
      <c r="H222">
        <v>21.636845593108017</v>
      </c>
      <c r="I222">
        <v>21.595427435387673</v>
      </c>
      <c r="J222">
        <v>13.825381047051028</v>
      </c>
      <c r="K222">
        <v>11.978131212723659</v>
      </c>
      <c r="L222">
        <v>10.801855533465872</v>
      </c>
      <c r="M222">
        <v>9.4930417495029822</v>
      </c>
      <c r="N222">
        <v>16.790921139827699</v>
      </c>
      <c r="O222">
        <v>15.672630881378396</v>
      </c>
      <c r="P222">
        <v>16.103379721669981</v>
      </c>
      <c r="Q222">
        <v>18.083167660702451</v>
      </c>
      <c r="R222">
        <v>0</v>
      </c>
      <c r="S222">
        <v>2.3277004638833665</v>
      </c>
      <c r="T222">
        <v>2.8081510934393639</v>
      </c>
    </row>
    <row r="223" spans="2:20" x14ac:dyDescent="0.25">
      <c r="B223">
        <v>7.3260073260073263E-2</v>
      </c>
      <c r="C223">
        <v>0.79772079772079774</v>
      </c>
      <c r="D223">
        <v>1.0500610500610501</v>
      </c>
      <c r="E223">
        <v>1.4489214489214488</v>
      </c>
      <c r="F223">
        <v>23.32112332112332</v>
      </c>
      <c r="G223">
        <v>23.304843304843303</v>
      </c>
      <c r="H223">
        <v>23.589743589743588</v>
      </c>
      <c r="I223">
        <v>23.23158323158323</v>
      </c>
      <c r="J223">
        <v>14.114774114774114</v>
      </c>
      <c r="K223">
        <v>11.404151404151404</v>
      </c>
      <c r="L223">
        <v>14.415954415954415</v>
      </c>
      <c r="M223">
        <v>13.821733821733822</v>
      </c>
      <c r="N223">
        <v>13.463573463573464</v>
      </c>
      <c r="O223">
        <v>14.92877492877493</v>
      </c>
      <c r="P223">
        <v>14.489214489214488</v>
      </c>
      <c r="Q223">
        <v>14.945054945054945</v>
      </c>
      <c r="R223">
        <v>0</v>
      </c>
      <c r="S223">
        <v>1.7012617012617013</v>
      </c>
      <c r="T223">
        <v>4.1269841269841265</v>
      </c>
    </row>
    <row r="224" spans="2:20" x14ac:dyDescent="0.25">
      <c r="B224">
        <v>0.71531908053367632</v>
      </c>
      <c r="C224">
        <v>0.37775277286609871</v>
      </c>
      <c r="D224">
        <v>0.87606494132776092</v>
      </c>
      <c r="E224">
        <v>3.2711782671596206</v>
      </c>
      <c r="F224">
        <v>22.26330171998071</v>
      </c>
      <c r="G224">
        <v>22.737502009323261</v>
      </c>
      <c r="H224">
        <v>23.372448159459893</v>
      </c>
      <c r="I224">
        <v>22.866098697958527</v>
      </c>
      <c r="J224">
        <v>13.205272464234048</v>
      </c>
      <c r="K224">
        <v>11.621925735412313</v>
      </c>
      <c r="L224">
        <v>16.548786368751003</v>
      </c>
      <c r="M224">
        <v>15.978138562932005</v>
      </c>
      <c r="N224">
        <v>16.05047420028934</v>
      </c>
      <c r="O224">
        <v>16.09869795852757</v>
      </c>
      <c r="P224">
        <v>16.621122006108344</v>
      </c>
      <c r="Q224">
        <v>15.487863687510048</v>
      </c>
      <c r="R224">
        <v>0</v>
      </c>
      <c r="S224">
        <v>2.6442694100626909</v>
      </c>
      <c r="T224">
        <v>6.0520816588972837</v>
      </c>
    </row>
    <row r="225" spans="2:20" x14ac:dyDescent="0.25">
      <c r="B225">
        <v>0.46783625730994155</v>
      </c>
      <c r="C225">
        <v>1.8869395711500974</v>
      </c>
      <c r="D225">
        <v>0</v>
      </c>
      <c r="E225">
        <v>0.68615984405458086</v>
      </c>
      <c r="F225">
        <v>20.350877192982455</v>
      </c>
      <c r="G225">
        <v>20.327485380116958</v>
      </c>
      <c r="H225">
        <v>20.639376218323587</v>
      </c>
      <c r="I225">
        <v>20.210526315789473</v>
      </c>
      <c r="J225">
        <v>9.5672514619883042</v>
      </c>
      <c r="K225">
        <v>8.8109161793372319</v>
      </c>
      <c r="L225">
        <v>8.7875243664717342</v>
      </c>
      <c r="M225">
        <v>9.2085769980506829</v>
      </c>
      <c r="N225">
        <v>14.261208576998049</v>
      </c>
      <c r="O225">
        <v>13.816764132553605</v>
      </c>
      <c r="P225">
        <v>14.198830409356725</v>
      </c>
      <c r="Q225">
        <v>14.604288499025342</v>
      </c>
      <c r="R225">
        <v>0.25730994152046782</v>
      </c>
      <c r="S225">
        <v>1.4580896686159843</v>
      </c>
      <c r="T225">
        <v>5.1150097465886937</v>
      </c>
    </row>
    <row r="226" spans="2:20" x14ac:dyDescent="0.25">
      <c r="B226">
        <v>0.8747993579454254</v>
      </c>
      <c r="C226">
        <v>2.4237560192616372</v>
      </c>
      <c r="D226">
        <v>0</v>
      </c>
      <c r="E226">
        <v>2.2792937399678972</v>
      </c>
      <c r="F226">
        <v>24.325842696629213</v>
      </c>
      <c r="G226">
        <v>23.940609951845907</v>
      </c>
      <c r="H226">
        <v>24.181380417335475</v>
      </c>
      <c r="I226">
        <v>24.606741573033709</v>
      </c>
      <c r="J226">
        <v>14.077046548956663</v>
      </c>
      <c r="K226">
        <v>15.682182985553773</v>
      </c>
      <c r="L226">
        <v>16.845906902086679</v>
      </c>
      <c r="M226">
        <v>17.51203852327448</v>
      </c>
      <c r="N226">
        <v>20.240770465489565</v>
      </c>
      <c r="O226">
        <v>21.067415730337078</v>
      </c>
      <c r="P226">
        <v>17.126805778491171</v>
      </c>
      <c r="Q226">
        <v>17.68860353130016</v>
      </c>
      <c r="R226">
        <v>0.63402889245585869</v>
      </c>
      <c r="S226">
        <v>1.6452648475120384</v>
      </c>
      <c r="T226">
        <v>3.4430176565008028</v>
      </c>
    </row>
    <row r="227" spans="2:20" x14ac:dyDescent="0.25">
      <c r="B227">
        <v>1.9958977595455978</v>
      </c>
      <c r="C227">
        <v>0.4891132849479331</v>
      </c>
      <c r="D227">
        <v>0.39444619753865567</v>
      </c>
      <c r="E227">
        <v>2.1063426948564214</v>
      </c>
      <c r="F227">
        <v>20.242978857683813</v>
      </c>
      <c r="G227">
        <v>20.077311454717574</v>
      </c>
      <c r="H227">
        <v>20.487535500157776</v>
      </c>
      <c r="I227">
        <v>20.597980435468603</v>
      </c>
      <c r="J227">
        <v>13.52950457557589</v>
      </c>
      <c r="K227">
        <v>13.837172609656042</v>
      </c>
      <c r="L227">
        <v>12.827390343957084</v>
      </c>
      <c r="M227">
        <v>13.340170400757337</v>
      </c>
      <c r="N227">
        <v>16.992742189965288</v>
      </c>
      <c r="O227">
        <v>16.259072262543388</v>
      </c>
      <c r="P227">
        <v>16.819185863048279</v>
      </c>
      <c r="Q227">
        <v>17.521300094667087</v>
      </c>
      <c r="R227">
        <v>0</v>
      </c>
      <c r="S227">
        <v>3.8576838119280534</v>
      </c>
      <c r="T227">
        <v>3.6920164089618179</v>
      </c>
    </row>
    <row r="228" spans="2:20" x14ac:dyDescent="0.25">
      <c r="B228">
        <v>1.9039735099337749</v>
      </c>
      <c r="C228">
        <v>1.316225165562914</v>
      </c>
      <c r="D228">
        <v>1.009933774834437</v>
      </c>
      <c r="E228">
        <v>2.7400662251655628</v>
      </c>
      <c r="F228">
        <v>26.009933774834437</v>
      </c>
      <c r="G228">
        <v>25.596026490066226</v>
      </c>
      <c r="H228">
        <v>25.827814569536422</v>
      </c>
      <c r="I228">
        <v>26.009933774834437</v>
      </c>
      <c r="J228">
        <v>14.519867549668874</v>
      </c>
      <c r="K228">
        <v>13.998344370860927</v>
      </c>
      <c r="L228">
        <v>14.197019867549669</v>
      </c>
      <c r="M228">
        <v>13.16225165562914</v>
      </c>
      <c r="N228">
        <v>17.855960264900659</v>
      </c>
      <c r="O228">
        <v>18.14569536423841</v>
      </c>
      <c r="P228">
        <v>16.680463576158942</v>
      </c>
      <c r="Q228">
        <v>17.268211920529801</v>
      </c>
      <c r="R228">
        <v>0</v>
      </c>
      <c r="S228">
        <v>3.4768211920529799</v>
      </c>
      <c r="T228">
        <v>6.8211920529801322</v>
      </c>
    </row>
    <row r="229" spans="2:20" x14ac:dyDescent="0.25">
      <c r="B229">
        <v>1.008002462296091</v>
      </c>
      <c r="C229">
        <v>0</v>
      </c>
      <c r="D229">
        <v>0.32317636195752536</v>
      </c>
      <c r="E229">
        <v>0.9926131117266852</v>
      </c>
      <c r="F229">
        <v>20.921822099107416</v>
      </c>
      <c r="G229">
        <v>20.529393659587566</v>
      </c>
      <c r="H229">
        <v>20.644813788858109</v>
      </c>
      <c r="I229">
        <v>21.329639889196674</v>
      </c>
      <c r="J229">
        <v>12.288396429670669</v>
      </c>
      <c r="K229">
        <v>12.01138811942136</v>
      </c>
      <c r="L229">
        <v>11.88057863958141</v>
      </c>
      <c r="M229">
        <v>11.488150200061558</v>
      </c>
      <c r="N229">
        <v>16.028008618036317</v>
      </c>
      <c r="O229">
        <v>15.058479532163743</v>
      </c>
      <c r="P229">
        <v>17.012927054478304</v>
      </c>
      <c r="Q229">
        <v>16.520467836257311</v>
      </c>
      <c r="R229">
        <v>0.62326869806094187</v>
      </c>
      <c r="S229">
        <v>3.6549707602339181</v>
      </c>
      <c r="T229">
        <v>3.9704524469067408</v>
      </c>
    </row>
    <row r="230" spans="2:20" x14ac:dyDescent="0.25">
      <c r="B230">
        <v>0.11792452830188679</v>
      </c>
      <c r="C230">
        <v>1.4403638814016173</v>
      </c>
      <c r="D230">
        <v>0.33692722371967659</v>
      </c>
      <c r="E230">
        <v>0.83389487870619938</v>
      </c>
      <c r="F230">
        <v>20.872641509433961</v>
      </c>
      <c r="G230">
        <v>20.645215633423181</v>
      </c>
      <c r="H230">
        <v>20.695754716981131</v>
      </c>
      <c r="I230">
        <v>20.847371967654986</v>
      </c>
      <c r="J230">
        <v>11.404986522911051</v>
      </c>
      <c r="K230">
        <v>8.3136792452830193</v>
      </c>
      <c r="L230">
        <v>9.8803908355795151</v>
      </c>
      <c r="M230">
        <v>11.118598382749326</v>
      </c>
      <c r="N230">
        <v>17.006401617250674</v>
      </c>
      <c r="O230">
        <v>14.521563342318059</v>
      </c>
      <c r="P230">
        <v>16.517857142857142</v>
      </c>
      <c r="Q230">
        <v>16.677897574123989</v>
      </c>
      <c r="R230">
        <v>0</v>
      </c>
      <c r="S230">
        <v>1.7772911051212938</v>
      </c>
      <c r="T230">
        <v>4.1273584905660377</v>
      </c>
    </row>
    <row r="231" spans="2:20" x14ac:dyDescent="0.25">
      <c r="B231">
        <v>0</v>
      </c>
      <c r="C231">
        <v>1.6913993936492739</v>
      </c>
      <c r="D231">
        <v>0.52656773575873628</v>
      </c>
      <c r="E231">
        <v>1.7233125897558641</v>
      </c>
      <c r="F231">
        <v>22.458911760012764</v>
      </c>
      <c r="G231">
        <v>21.916387426200735</v>
      </c>
      <c r="H231">
        <v>22.028083612573798</v>
      </c>
      <c r="I231">
        <v>22.809956917185257</v>
      </c>
      <c r="J231">
        <v>13.754587521940323</v>
      </c>
      <c r="K231">
        <v>13.37960746768789</v>
      </c>
      <c r="L231">
        <v>10.754747087920856</v>
      </c>
      <c r="M231">
        <v>10.67496409765438</v>
      </c>
      <c r="N231">
        <v>14.608265517791608</v>
      </c>
      <c r="O231">
        <v>15.134833253550342</v>
      </c>
      <c r="P231">
        <v>12.557842667943195</v>
      </c>
      <c r="Q231">
        <v>14.719961704164671</v>
      </c>
      <c r="R231">
        <v>1.6036381043561514</v>
      </c>
      <c r="S231">
        <v>2.4892292963140257</v>
      </c>
      <c r="T231">
        <v>2.9759055369395249</v>
      </c>
    </row>
    <row r="232" spans="2:20" x14ac:dyDescent="0.25">
      <c r="B232">
        <v>1.3735811811153151</v>
      </c>
      <c r="C232">
        <v>1.3653561441026485</v>
      </c>
      <c r="D232">
        <v>1.2008554038493173</v>
      </c>
      <c r="E232">
        <v>2.8623128804079618</v>
      </c>
      <c r="F232">
        <v>23.786807040631682</v>
      </c>
      <c r="G232">
        <v>23.795032077644347</v>
      </c>
      <c r="H232">
        <v>23.671656522454352</v>
      </c>
      <c r="I232">
        <v>23.852607336733016</v>
      </c>
      <c r="J232">
        <v>14.492515216318475</v>
      </c>
      <c r="K232">
        <v>12.724132258595164</v>
      </c>
      <c r="L232">
        <v>15.372594176673795</v>
      </c>
      <c r="M232">
        <v>15.471294620825793</v>
      </c>
      <c r="N232">
        <v>18.185556835005755</v>
      </c>
      <c r="O232">
        <v>15.183418325382464</v>
      </c>
      <c r="P232">
        <v>17.132752097384436</v>
      </c>
      <c r="Q232">
        <v>17.659154466195098</v>
      </c>
      <c r="R232">
        <v>0</v>
      </c>
      <c r="S232">
        <v>2.6813620661292976</v>
      </c>
      <c r="T232">
        <v>3.8739924329659483</v>
      </c>
    </row>
    <row r="233" spans="2:20" x14ac:dyDescent="0.25">
      <c r="B233">
        <v>0.51481070806272777</v>
      </c>
      <c r="C233">
        <v>1.5998732773641691</v>
      </c>
      <c r="D233">
        <v>0</v>
      </c>
      <c r="E233">
        <v>2.3839695865674004</v>
      </c>
      <c r="F233">
        <v>22.604150166323457</v>
      </c>
      <c r="G233">
        <v>22.279423412006967</v>
      </c>
      <c r="H233">
        <v>22.041818469824172</v>
      </c>
      <c r="I233">
        <v>22.572469507365753</v>
      </c>
      <c r="J233">
        <v>9.1161096150799938</v>
      </c>
      <c r="K233">
        <v>9.4091557104387764</v>
      </c>
      <c r="L233">
        <v>12.759385395216222</v>
      </c>
      <c r="M233">
        <v>12.925708854744178</v>
      </c>
      <c r="N233">
        <v>14.763187074291146</v>
      </c>
      <c r="O233">
        <v>15.697766513543481</v>
      </c>
      <c r="P233">
        <v>16.553144305401553</v>
      </c>
      <c r="Q233">
        <v>16.727387929668939</v>
      </c>
      <c r="R233">
        <v>0.1267226358308253</v>
      </c>
      <c r="S233">
        <v>2.1463646443846032</v>
      </c>
      <c r="T233">
        <v>1.9325201964200855</v>
      </c>
    </row>
    <row r="234" spans="2:20" x14ac:dyDescent="0.25">
      <c r="B234">
        <v>0.47442907687359281</v>
      </c>
      <c r="C234">
        <v>0.69958185911868775</v>
      </c>
      <c r="D234">
        <v>0</v>
      </c>
      <c r="E234">
        <v>2.2756513348343521</v>
      </c>
      <c r="F234">
        <v>20.215503377291732</v>
      </c>
      <c r="G234">
        <v>18.50273399807012</v>
      </c>
      <c r="H234">
        <v>18.454486973303315</v>
      </c>
      <c r="I234">
        <v>20.673850112576392</v>
      </c>
      <c r="J234">
        <v>11.555162431650048</v>
      </c>
      <c r="K234">
        <v>13.082984882598906</v>
      </c>
      <c r="L234">
        <v>11.973303312962367</v>
      </c>
      <c r="M234">
        <v>12.093920874879382</v>
      </c>
      <c r="N234">
        <v>16.042135734963011</v>
      </c>
      <c r="O234">
        <v>17.21614667095529</v>
      </c>
      <c r="P234">
        <v>17.891605017690576</v>
      </c>
      <c r="Q234">
        <v>15.961724027018334</v>
      </c>
      <c r="R234">
        <v>0.12865873271148279</v>
      </c>
      <c r="S234">
        <v>3.240591830170473</v>
      </c>
      <c r="T234">
        <v>3.1440977806368604</v>
      </c>
    </row>
    <row r="235" spans="2:20" x14ac:dyDescent="0.25">
      <c r="B235">
        <v>0</v>
      </c>
      <c r="C235">
        <v>1.825798292760038</v>
      </c>
      <c r="D235">
        <v>8.6942775845716094E-2</v>
      </c>
      <c r="E235">
        <v>0.76667720518495097</v>
      </c>
      <c r="F235">
        <v>21.909579513120455</v>
      </c>
      <c r="G235">
        <v>21.680366740436295</v>
      </c>
      <c r="H235">
        <v>21.482769522605121</v>
      </c>
      <c r="I235">
        <v>21.767309516282012</v>
      </c>
      <c r="J235">
        <v>8.4966803667404367</v>
      </c>
      <c r="K235">
        <v>10.670249762883339</v>
      </c>
      <c r="L235">
        <v>10.63863420803035</v>
      </c>
      <c r="M235">
        <v>9.919380335124881</v>
      </c>
      <c r="N235">
        <v>17.586152386974391</v>
      </c>
      <c r="O235">
        <v>15.760354094214355</v>
      </c>
      <c r="P235">
        <v>17.554536832121403</v>
      </c>
      <c r="Q235">
        <v>17.293708504584256</v>
      </c>
      <c r="R235">
        <v>0.68763831805248177</v>
      </c>
      <c r="S235">
        <v>2.7900727157761618</v>
      </c>
      <c r="T235">
        <v>3.6436926968068288</v>
      </c>
    </row>
    <row r="236" spans="2:20" x14ac:dyDescent="0.25">
      <c r="B236">
        <v>1.3215514544885831</v>
      </c>
      <c r="C236">
        <v>0</v>
      </c>
      <c r="D236">
        <v>0.60994682514857679</v>
      </c>
      <c r="E236">
        <v>2.0175164216452925</v>
      </c>
      <c r="F236">
        <v>23.279637159837346</v>
      </c>
      <c r="G236">
        <v>22.904285267438222</v>
      </c>
      <c r="H236">
        <v>23.162339693462624</v>
      </c>
      <c r="I236">
        <v>23.475132937128556</v>
      </c>
      <c r="J236">
        <v>13.927119174225835</v>
      </c>
      <c r="K236">
        <v>11.127619643415702</v>
      </c>
      <c r="L236">
        <v>14.427588364091335</v>
      </c>
      <c r="M236">
        <v>12.832342821395057</v>
      </c>
      <c r="N236">
        <v>13.934939005317485</v>
      </c>
      <c r="O236">
        <v>12.808883328120114</v>
      </c>
      <c r="P236">
        <v>16.054113231154208</v>
      </c>
      <c r="Q236">
        <v>14.177353769158586</v>
      </c>
      <c r="R236">
        <v>3.1279324366593683E-2</v>
      </c>
      <c r="S236">
        <v>1.5874257116046293</v>
      </c>
      <c r="T236">
        <v>3.9490147012824521</v>
      </c>
    </row>
    <row r="237" spans="2:20" x14ac:dyDescent="0.25">
      <c r="B237">
        <v>0</v>
      </c>
      <c r="C237">
        <v>1.6344598620924491</v>
      </c>
      <c r="D237">
        <v>0.39158934195964934</v>
      </c>
      <c r="E237">
        <v>1.5918958031837915</v>
      </c>
      <c r="F237">
        <v>25.95556312249936</v>
      </c>
      <c r="G237">
        <v>26.508895888311912</v>
      </c>
      <c r="H237">
        <v>26.287562781986889</v>
      </c>
      <c r="I237">
        <v>26.29607559376862</v>
      </c>
      <c r="J237">
        <v>14.531369711415682</v>
      </c>
      <c r="K237">
        <v>15.118753724355155</v>
      </c>
      <c r="L237">
        <v>13.152294202775177</v>
      </c>
      <c r="M237">
        <v>14.965523112283988</v>
      </c>
      <c r="N237">
        <v>21.307567889673958</v>
      </c>
      <c r="O237">
        <v>20.975568230186433</v>
      </c>
      <c r="P237">
        <v>21.256491018983571</v>
      </c>
      <c r="Q237">
        <v>19.332595556312249</v>
      </c>
      <c r="R237">
        <v>0.59589682472120542</v>
      </c>
      <c r="S237">
        <v>3.0560994296416104</v>
      </c>
      <c r="T237">
        <v>3.098663488550268</v>
      </c>
    </row>
    <row r="238" spans="2:20" x14ac:dyDescent="0.25">
      <c r="B238">
        <v>0.68867252434101167</v>
      </c>
      <c r="C238">
        <v>1.5277447953771865</v>
      </c>
      <c r="D238">
        <v>0</v>
      </c>
      <c r="E238">
        <v>1.0607140030079949</v>
      </c>
      <c r="F238">
        <v>21.230111612443601</v>
      </c>
      <c r="G238">
        <v>19.971503205889338</v>
      </c>
      <c r="H238">
        <v>20.478112878967782</v>
      </c>
      <c r="I238">
        <v>21.681310852529091</v>
      </c>
      <c r="J238">
        <v>11.778674899073854</v>
      </c>
      <c r="K238">
        <v>10.963349956463231</v>
      </c>
      <c r="L238">
        <v>10.195519670703712</v>
      </c>
      <c r="M238">
        <v>10.504234940235889</v>
      </c>
      <c r="N238">
        <v>14.29589171218238</v>
      </c>
      <c r="O238">
        <v>16.061109791815088</v>
      </c>
      <c r="P238">
        <v>14.865827594395631</v>
      </c>
      <c r="Q238">
        <v>15.174542863927808</v>
      </c>
      <c r="R238">
        <v>0.75991450961766804</v>
      </c>
      <c r="S238">
        <v>2.1372595582996912</v>
      </c>
      <c r="T238">
        <v>4.1003720414786669</v>
      </c>
    </row>
    <row r="239" spans="2:20" x14ac:dyDescent="0.25">
      <c r="B239">
        <v>0.97777777777777775</v>
      </c>
      <c r="C239">
        <v>0.92121212121212115</v>
      </c>
      <c r="D239">
        <v>0</v>
      </c>
      <c r="E239">
        <v>2.1090909090909089</v>
      </c>
      <c r="F239">
        <v>21.22020202020202</v>
      </c>
      <c r="G239">
        <v>19.943434343434344</v>
      </c>
      <c r="H239">
        <v>19.935353535353535</v>
      </c>
      <c r="I239">
        <v>21.3010101010101</v>
      </c>
      <c r="J239">
        <v>12.032323232323233</v>
      </c>
      <c r="K239">
        <v>12.137373737373737</v>
      </c>
      <c r="L239">
        <v>10.222222222222223</v>
      </c>
      <c r="M239">
        <v>9.2848484848484851</v>
      </c>
      <c r="N239">
        <v>13.050505050505052</v>
      </c>
      <c r="O239">
        <v>13.785858585858584</v>
      </c>
      <c r="P239">
        <v>13.147474747474746</v>
      </c>
      <c r="Q239">
        <v>14.917171717171717</v>
      </c>
      <c r="R239">
        <v>4.0404040404040401E-2</v>
      </c>
      <c r="S239">
        <v>2.1737373737373735</v>
      </c>
      <c r="T239">
        <v>3.4020202020202022</v>
      </c>
    </row>
    <row r="240" spans="2:20" x14ac:dyDescent="0.25">
      <c r="B240">
        <v>0.43583535108958837</v>
      </c>
      <c r="C240">
        <v>0.75867635189669091</v>
      </c>
      <c r="D240">
        <v>0.16142050040355124</v>
      </c>
      <c r="E240">
        <v>1.6868442292171104</v>
      </c>
      <c r="F240">
        <v>22.929782082324454</v>
      </c>
      <c r="G240">
        <v>21.840193704600484</v>
      </c>
      <c r="H240">
        <v>22.429378531073446</v>
      </c>
      <c r="I240">
        <v>22.808716707021791</v>
      </c>
      <c r="J240">
        <v>11.638418079096045</v>
      </c>
      <c r="K240">
        <v>11.121872477804681</v>
      </c>
      <c r="L240">
        <v>11.170298627925748</v>
      </c>
      <c r="M240">
        <v>11.945117029862793</v>
      </c>
      <c r="N240">
        <v>16.246973365617436</v>
      </c>
      <c r="O240">
        <v>15.69007263922518</v>
      </c>
      <c r="P240">
        <v>12.913640032284098</v>
      </c>
      <c r="Q240">
        <v>13.026634382566584</v>
      </c>
      <c r="R240">
        <v>0.14527845036319612</v>
      </c>
      <c r="S240">
        <v>0</v>
      </c>
      <c r="T240">
        <v>2.5423728813559325</v>
      </c>
    </row>
    <row r="241" spans="2:20" x14ac:dyDescent="0.25">
      <c r="B241">
        <v>0.70549502234067574</v>
      </c>
      <c r="C241">
        <v>0.43113584698596846</v>
      </c>
      <c r="D241">
        <v>0</v>
      </c>
      <c r="E241">
        <v>1.4658618797522929</v>
      </c>
      <c r="F241">
        <v>22.121188367170966</v>
      </c>
      <c r="G241">
        <v>21.807635023908443</v>
      </c>
      <c r="H241">
        <v>21.846829191816258</v>
      </c>
      <c r="I241">
        <v>22.027122364192209</v>
      </c>
      <c r="J241">
        <v>13.467116093125341</v>
      </c>
      <c r="K241">
        <v>11.342792192521753</v>
      </c>
      <c r="L241">
        <v>12.299129889472447</v>
      </c>
      <c r="M241">
        <v>11.429019361918947</v>
      </c>
      <c r="N241">
        <v>15.473857490005487</v>
      </c>
      <c r="O241">
        <v>15.40330798777142</v>
      </c>
      <c r="P241">
        <v>15.034882809437955</v>
      </c>
      <c r="Q241">
        <v>14.635102296778241</v>
      </c>
      <c r="R241">
        <v>7.8388335815630636E-2</v>
      </c>
      <c r="S241">
        <v>2.3202947401426668</v>
      </c>
      <c r="T241">
        <v>4.3583914713490639</v>
      </c>
    </row>
    <row r="242" spans="2:20" x14ac:dyDescent="0.25">
      <c r="B242">
        <v>1.1131286018788979</v>
      </c>
      <c r="C242">
        <v>2.202573616483777</v>
      </c>
      <c r="D242">
        <v>0</v>
      </c>
      <c r="E242">
        <v>1.8078471619167917</v>
      </c>
      <c r="F242">
        <v>18.623194126470356</v>
      </c>
      <c r="G242">
        <v>18.591616010104996</v>
      </c>
      <c r="H242">
        <v>18.591616010104996</v>
      </c>
      <c r="I242">
        <v>19.017920581037341</v>
      </c>
      <c r="J242">
        <v>12.078629509749742</v>
      </c>
      <c r="K242">
        <v>14.525933528065051</v>
      </c>
      <c r="L242">
        <v>12.125996684297782</v>
      </c>
      <c r="M242">
        <v>12.307570853398595</v>
      </c>
      <c r="N242">
        <v>16.041683113602272</v>
      </c>
      <c r="O242">
        <v>14.225941422594143</v>
      </c>
      <c r="P242">
        <v>17.028499250019735</v>
      </c>
      <c r="Q242">
        <v>17.257440593668587</v>
      </c>
      <c r="R242">
        <v>1.1131286018788979</v>
      </c>
      <c r="S242">
        <v>5.5261703639377915</v>
      </c>
      <c r="T242">
        <v>5.0840767348227676</v>
      </c>
    </row>
    <row r="243" spans="2:20" x14ac:dyDescent="0.25">
      <c r="B243">
        <v>1.1550888529886914</v>
      </c>
      <c r="C243">
        <v>1.0904684975767367</v>
      </c>
      <c r="D243">
        <v>1.122778675282714</v>
      </c>
      <c r="E243">
        <v>1.9789983844911148</v>
      </c>
      <c r="F243">
        <v>22.576736672051698</v>
      </c>
      <c r="G243">
        <v>21.978998384491113</v>
      </c>
      <c r="H243">
        <v>21.954765751211632</v>
      </c>
      <c r="I243">
        <v>22.504038772213246</v>
      </c>
      <c r="J243">
        <v>12.988691437802908</v>
      </c>
      <c r="K243">
        <v>12.754442649434573</v>
      </c>
      <c r="L243">
        <v>13.222940226171245</v>
      </c>
      <c r="M243">
        <v>13.012924071082391</v>
      </c>
      <c r="N243">
        <v>17.463651050080774</v>
      </c>
      <c r="O243">
        <v>17.504038772213249</v>
      </c>
      <c r="P243">
        <v>17.843295638126012</v>
      </c>
      <c r="Q243">
        <v>19.563812600969303</v>
      </c>
      <c r="R243">
        <v>0</v>
      </c>
      <c r="S243">
        <v>2.8352180936995151</v>
      </c>
      <c r="T243">
        <v>3.5137318255250403</v>
      </c>
    </row>
    <row r="244" spans="2:20" x14ac:dyDescent="0.25">
      <c r="B244">
        <v>1.5170355632927133</v>
      </c>
      <c r="C244">
        <v>1.085965348586587</v>
      </c>
      <c r="D244">
        <v>0.99477741855259882</v>
      </c>
      <c r="E244">
        <v>2.9345933847301668</v>
      </c>
      <c r="F244">
        <v>24.993782641134047</v>
      </c>
      <c r="G244">
        <v>23.659122937909309</v>
      </c>
      <c r="H244">
        <v>24.10677277625798</v>
      </c>
      <c r="I244">
        <v>24.910884522921332</v>
      </c>
      <c r="J244">
        <v>10.494901765729917</v>
      </c>
      <c r="K244">
        <v>12.434717731907485</v>
      </c>
      <c r="L244">
        <v>12.990135123932687</v>
      </c>
      <c r="M244">
        <v>13.678189505098235</v>
      </c>
      <c r="N244">
        <v>16.165133051479732</v>
      </c>
      <c r="O244">
        <v>14.722705794578465</v>
      </c>
      <c r="P244">
        <v>17.930862969410594</v>
      </c>
      <c r="Q244">
        <v>18.85932189339302</v>
      </c>
      <c r="R244">
        <v>0</v>
      </c>
      <c r="S244">
        <v>3.6806764486446162</v>
      </c>
      <c r="T244">
        <v>4.7666417972312027</v>
      </c>
    </row>
    <row r="245" spans="2:20" x14ac:dyDescent="0.25">
      <c r="B245">
        <v>6.9913773013283623E-2</v>
      </c>
      <c r="C245">
        <v>0.70690592713431211</v>
      </c>
      <c r="D245">
        <v>0.45832362308708147</v>
      </c>
      <c r="E245">
        <v>0.8311970791579274</v>
      </c>
      <c r="F245">
        <v>19.234055775654472</v>
      </c>
      <c r="G245">
        <v>17.540588829332712</v>
      </c>
      <c r="H245">
        <v>17.424065874310575</v>
      </c>
      <c r="I245">
        <v>18.923327895595431</v>
      </c>
      <c r="J245">
        <v>8.9256583546958765</v>
      </c>
      <c r="K245">
        <v>13.446749009554882</v>
      </c>
      <c r="L245">
        <v>11.403713198166706</v>
      </c>
      <c r="M245">
        <v>11.434785986172608</v>
      </c>
      <c r="N245">
        <v>12.786452264429427</v>
      </c>
      <c r="O245">
        <v>12.064009943292161</v>
      </c>
      <c r="P245">
        <v>11.100753515109144</v>
      </c>
      <c r="Q245">
        <v>11.225044667132758</v>
      </c>
      <c r="R245">
        <v>0</v>
      </c>
      <c r="S245">
        <v>1.7633807193350424</v>
      </c>
      <c r="T245">
        <v>2.0274994173852248</v>
      </c>
    </row>
    <row r="246" spans="2:20" x14ac:dyDescent="0.25">
      <c r="B246">
        <v>0.42681980443892598</v>
      </c>
      <c r="C246">
        <v>0.64410988669874281</v>
      </c>
      <c r="D246">
        <v>0</v>
      </c>
      <c r="E246">
        <v>0.58978736613378857</v>
      </c>
      <c r="F246">
        <v>22.893062238087847</v>
      </c>
      <c r="G246">
        <v>21.550519944125409</v>
      </c>
      <c r="H246">
        <v>21.713487505820268</v>
      </c>
      <c r="I246">
        <v>23.040509079621295</v>
      </c>
      <c r="J246">
        <v>9.3434735371721249</v>
      </c>
      <c r="K246">
        <v>10.46096538879404</v>
      </c>
      <c r="L246">
        <v>8.7536861710383356</v>
      </c>
      <c r="M246">
        <v>8.1871798851466711</v>
      </c>
      <c r="N246">
        <v>13.619431941642093</v>
      </c>
      <c r="O246">
        <v>13.960887785193233</v>
      </c>
      <c r="P246">
        <v>13.619431941642093</v>
      </c>
      <c r="Q246">
        <v>13.270215738010243</v>
      </c>
      <c r="R246">
        <v>0.90796212944280619</v>
      </c>
      <c r="S246">
        <v>3.0963836722023901</v>
      </c>
      <c r="T246">
        <v>5.1528790935899424</v>
      </c>
    </row>
    <row r="247" spans="2:20" x14ac:dyDescent="0.25">
      <c r="B247">
        <v>0.61593321987195071</v>
      </c>
      <c r="C247">
        <v>1.6127725099278709</v>
      </c>
      <c r="D247">
        <v>0</v>
      </c>
      <c r="E247">
        <v>0.43763676148796499</v>
      </c>
      <c r="F247">
        <v>22.570710754518196</v>
      </c>
      <c r="G247">
        <v>22.513980063214198</v>
      </c>
      <c r="H247">
        <v>22.424831834022203</v>
      </c>
      <c r="I247">
        <v>22.408623065078206</v>
      </c>
      <c r="J247">
        <v>10.786935732231138</v>
      </c>
      <c r="K247">
        <v>10.657265580679146</v>
      </c>
      <c r="L247">
        <v>11.864818867007051</v>
      </c>
      <c r="M247">
        <v>11.937758327255045</v>
      </c>
      <c r="N247">
        <v>17.578409919766592</v>
      </c>
      <c r="O247">
        <v>16.330334711078692</v>
      </c>
      <c r="P247">
        <v>16.695032012318663</v>
      </c>
      <c r="Q247">
        <v>16.079098792446715</v>
      </c>
      <c r="R247">
        <v>4.0521922359996757E-2</v>
      </c>
      <c r="S247">
        <v>2.723073182591782</v>
      </c>
      <c r="T247">
        <v>4.3844719993516499</v>
      </c>
    </row>
    <row r="248" spans="2:20" x14ac:dyDescent="0.25">
      <c r="B248">
        <v>0.484677923702314</v>
      </c>
      <c r="C248">
        <v>1.6181988742964351</v>
      </c>
      <c r="D248">
        <v>0</v>
      </c>
      <c r="E248">
        <v>1.9230769230769231</v>
      </c>
      <c r="F248">
        <v>18.542839274546591</v>
      </c>
      <c r="G248">
        <v>18.683552220137585</v>
      </c>
      <c r="H248">
        <v>18.707004377736087</v>
      </c>
      <c r="I248">
        <v>18.488117573483425</v>
      </c>
      <c r="J248">
        <v>11.014696685428394</v>
      </c>
      <c r="K248">
        <v>11.765165728580362</v>
      </c>
      <c r="L248">
        <v>10.873983739837398</v>
      </c>
      <c r="M248">
        <v>11.092870544090056</v>
      </c>
      <c r="N248">
        <v>16.78392745465916</v>
      </c>
      <c r="O248">
        <v>16.752657911194497</v>
      </c>
      <c r="P248">
        <v>15.329893683552221</v>
      </c>
      <c r="Q248">
        <v>16.830831769856161</v>
      </c>
      <c r="R248">
        <v>0.37523452157598497</v>
      </c>
      <c r="S248">
        <v>2.9315196998123829</v>
      </c>
      <c r="T248">
        <v>1.7354596622889307</v>
      </c>
    </row>
    <row r="249" spans="2:20" x14ac:dyDescent="0.25">
      <c r="B249">
        <v>1.6775708773695688</v>
      </c>
      <c r="C249">
        <v>1.4594866633115249</v>
      </c>
      <c r="D249">
        <v>0.69619191410837111</v>
      </c>
      <c r="E249">
        <v>2.4576413353464184</v>
      </c>
      <c r="F249">
        <v>23.989263546384834</v>
      </c>
      <c r="G249">
        <v>23.603422244589833</v>
      </c>
      <c r="H249">
        <v>23.997651400771684</v>
      </c>
      <c r="I249">
        <v>24.308002013085055</v>
      </c>
      <c r="J249">
        <v>14.569703069954706</v>
      </c>
      <c r="K249">
        <v>13.949001845327965</v>
      </c>
      <c r="L249">
        <v>11.491360509981547</v>
      </c>
      <c r="M249">
        <v>12.623720852206006</v>
      </c>
      <c r="N249">
        <v>18.839120952860259</v>
      </c>
      <c r="O249">
        <v>16.742157356148297</v>
      </c>
      <c r="P249">
        <v>19.032041603757762</v>
      </c>
      <c r="Q249">
        <v>17.144774366716995</v>
      </c>
      <c r="R249">
        <v>0</v>
      </c>
      <c r="S249">
        <v>2.7763798020466366</v>
      </c>
      <c r="T249">
        <v>5.1417547391377285</v>
      </c>
    </row>
    <row r="250" spans="2:20" x14ac:dyDescent="0.25">
      <c r="B250">
        <v>0.49226982539804631</v>
      </c>
      <c r="C250">
        <v>0.46919467733251286</v>
      </c>
      <c r="D250">
        <v>0.50765325744173517</v>
      </c>
      <c r="E250">
        <v>0.30766864087377893</v>
      </c>
      <c r="F250">
        <v>20.506114914237365</v>
      </c>
      <c r="G250">
        <v>20.321513729713097</v>
      </c>
      <c r="H250">
        <v>20.767633258980077</v>
      </c>
      <c r="I250">
        <v>20.567648642412124</v>
      </c>
      <c r="J250">
        <v>12.099069302361357</v>
      </c>
      <c r="K250">
        <v>10.637643258210906</v>
      </c>
      <c r="L250">
        <v>10.460733789708485</v>
      </c>
      <c r="M250">
        <v>9.8992385201138369</v>
      </c>
      <c r="N250">
        <v>8.7839396969463888</v>
      </c>
      <c r="O250">
        <v>10.253057457118683</v>
      </c>
      <c r="P250">
        <v>11.406814860395356</v>
      </c>
      <c r="Q250">
        <v>10.683793554341973</v>
      </c>
      <c r="R250">
        <v>0</v>
      </c>
      <c r="S250">
        <v>2.9305438043227445</v>
      </c>
      <c r="T250">
        <v>4.2381355280363051</v>
      </c>
    </row>
    <row r="251" spans="2:20" x14ac:dyDescent="0.25">
      <c r="B251">
        <v>1.6042351808775164</v>
      </c>
      <c r="C251">
        <v>1.5641293013555788</v>
      </c>
      <c r="D251">
        <v>0</v>
      </c>
      <c r="E251">
        <v>1.5400657736424159</v>
      </c>
      <c r="F251">
        <v>23.694553621560921</v>
      </c>
      <c r="G251">
        <v>22.507419587711556</v>
      </c>
      <c r="H251">
        <v>22.651800753990535</v>
      </c>
      <c r="I251">
        <v>23.806850084222347</v>
      </c>
      <c r="J251">
        <v>13.563808454319403</v>
      </c>
      <c r="K251">
        <v>13.531723750701852</v>
      </c>
      <c r="L251">
        <v>14.277693109809897</v>
      </c>
      <c r="M251">
        <v>14.654688377316113</v>
      </c>
      <c r="N251">
        <v>17.173337611293814</v>
      </c>
      <c r="O251">
        <v>17.815031683644822</v>
      </c>
      <c r="P251">
        <v>17.205422314911367</v>
      </c>
      <c r="Q251">
        <v>18.135878719820326</v>
      </c>
      <c r="R251">
        <v>0.22459292532285235</v>
      </c>
      <c r="S251">
        <v>4.31539263656052</v>
      </c>
      <c r="T251">
        <v>4.7004090799711236</v>
      </c>
    </row>
    <row r="252" spans="2:20" x14ac:dyDescent="0.25">
      <c r="B252">
        <v>1.1429981087081655</v>
      </c>
      <c r="C252">
        <v>0.73184770989227865</v>
      </c>
      <c r="D252">
        <v>4.9338047857906422E-2</v>
      </c>
      <c r="E252">
        <v>1.3485733081161089</v>
      </c>
      <c r="F252">
        <v>25.466655702656034</v>
      </c>
      <c r="G252">
        <v>24.965052216100649</v>
      </c>
      <c r="H252">
        <v>25.014390263958557</v>
      </c>
      <c r="I252">
        <v>25.409094646821806</v>
      </c>
      <c r="J252">
        <v>14.645177205821891</v>
      </c>
      <c r="K252">
        <v>13.017021626510978</v>
      </c>
      <c r="L252">
        <v>14.414932982484993</v>
      </c>
      <c r="M252">
        <v>15.895074418222185</v>
      </c>
      <c r="N252">
        <v>15.73061425869583</v>
      </c>
      <c r="O252">
        <v>17.597237069319956</v>
      </c>
      <c r="P252">
        <v>18.444206890880686</v>
      </c>
      <c r="Q252">
        <v>18.575775018501766</v>
      </c>
      <c r="R252">
        <v>0</v>
      </c>
      <c r="S252">
        <v>3.3714332702902721</v>
      </c>
      <c r="T252">
        <v>5.7807746073513684</v>
      </c>
    </row>
    <row r="253" spans="2:20" x14ac:dyDescent="0.25">
      <c r="B253">
        <v>1.7546750144163441</v>
      </c>
      <c r="C253">
        <v>1.9688606969272593</v>
      </c>
      <c r="D253">
        <v>0</v>
      </c>
      <c r="E253">
        <v>1.9688606969272593</v>
      </c>
      <c r="F253">
        <v>23.321525661092345</v>
      </c>
      <c r="G253">
        <v>22.225883515940357</v>
      </c>
      <c r="H253">
        <v>22.670730702693799</v>
      </c>
      <c r="I253">
        <v>23.758134936979982</v>
      </c>
      <c r="J253">
        <v>12.076777329269298</v>
      </c>
      <c r="K253">
        <v>11.80492627069775</v>
      </c>
      <c r="L253">
        <v>16.912431007496497</v>
      </c>
      <c r="M253">
        <v>16.376966801219211</v>
      </c>
      <c r="N253">
        <v>14.976521954032457</v>
      </c>
      <c r="O253">
        <v>16.302825603426971</v>
      </c>
      <c r="P253">
        <v>16.920668918362303</v>
      </c>
      <c r="Q253">
        <v>15.503748249443941</v>
      </c>
      <c r="R253">
        <v>1.3510173819919269</v>
      </c>
      <c r="S253">
        <v>4.2507620067550871</v>
      </c>
      <c r="T253">
        <v>4.8521294999588109</v>
      </c>
    </row>
    <row r="254" spans="2:20" x14ac:dyDescent="0.25">
      <c r="B254">
        <v>1.2344682911086009</v>
      </c>
      <c r="C254">
        <v>0.33080522833629172</v>
      </c>
      <c r="D254">
        <v>8.0684202033241892E-2</v>
      </c>
      <c r="E254">
        <v>1.8476682265612394</v>
      </c>
      <c r="F254">
        <v>23.583992254316605</v>
      </c>
      <c r="G254">
        <v>22.430208165241243</v>
      </c>
      <c r="H254">
        <v>22.78521865418751</v>
      </c>
      <c r="I254">
        <v>23.874455381636274</v>
      </c>
      <c r="J254">
        <v>11.98160400193642</v>
      </c>
      <c r="K254">
        <v>14.805551073099888</v>
      </c>
      <c r="L254">
        <v>15.096014200419559</v>
      </c>
      <c r="M254">
        <v>14.224624818460546</v>
      </c>
      <c r="N254">
        <v>17.92802969178635</v>
      </c>
      <c r="O254">
        <v>17.419719218976926</v>
      </c>
      <c r="P254">
        <v>13.821203808294335</v>
      </c>
      <c r="Q254">
        <v>15.241245764079391</v>
      </c>
      <c r="R254">
        <v>0</v>
      </c>
      <c r="S254">
        <v>2.4366629014039054</v>
      </c>
      <c r="T254">
        <v>5.8334678070033892</v>
      </c>
    </row>
    <row r="255" spans="2:20" x14ac:dyDescent="0.25">
      <c r="B255">
        <v>1.0817405449369661</v>
      </c>
      <c r="C255">
        <v>1.5616104107360715</v>
      </c>
      <c r="D255">
        <v>0.96787311915412766</v>
      </c>
      <c r="E255">
        <v>2.5457503050020334</v>
      </c>
      <c r="F255">
        <v>20.073200488003256</v>
      </c>
      <c r="G255">
        <v>19.47946319642131</v>
      </c>
      <c r="H255">
        <v>19.918666124440829</v>
      </c>
      <c r="I255">
        <v>20.471736478243187</v>
      </c>
      <c r="J255">
        <v>12.354615697437984</v>
      </c>
      <c r="K255">
        <v>10.540870272468483</v>
      </c>
      <c r="L255">
        <v>11.712078080520536</v>
      </c>
      <c r="M255">
        <v>10.866205774705165</v>
      </c>
      <c r="N255">
        <v>15.746238308255389</v>
      </c>
      <c r="O255">
        <v>15.315168767791784</v>
      </c>
      <c r="P255">
        <v>15.721838145587638</v>
      </c>
      <c r="Q255">
        <v>15.778771858479057</v>
      </c>
      <c r="R255">
        <v>0</v>
      </c>
      <c r="S255">
        <v>3.074420496136641</v>
      </c>
      <c r="T255">
        <v>2.1390809272061815</v>
      </c>
    </row>
    <row r="256" spans="2:20" x14ac:dyDescent="0.25">
      <c r="B256">
        <v>1.2621050960469915</v>
      </c>
      <c r="C256">
        <v>1.6589934910303223</v>
      </c>
      <c r="D256">
        <v>0</v>
      </c>
      <c r="E256">
        <v>0.69852357517066199</v>
      </c>
      <c r="F256">
        <v>23.63073503730751</v>
      </c>
      <c r="G256">
        <v>23.384664232417844</v>
      </c>
      <c r="H256">
        <v>23.479917447213843</v>
      </c>
      <c r="I256">
        <v>23.670423876805842</v>
      </c>
      <c r="J256">
        <v>14.200666772503572</v>
      </c>
      <c r="K256">
        <v>14.264168915700907</v>
      </c>
      <c r="L256">
        <v>16.391490712811557</v>
      </c>
      <c r="M256">
        <v>16.637561517701222</v>
      </c>
      <c r="N256">
        <v>16.732814732497221</v>
      </c>
      <c r="O256">
        <v>15.970789014129227</v>
      </c>
      <c r="P256">
        <v>15.431020796951897</v>
      </c>
      <c r="Q256">
        <v>15.129385616764566</v>
      </c>
      <c r="R256">
        <v>1.0319098269566598</v>
      </c>
      <c r="S256">
        <v>2.1590728687093188</v>
      </c>
      <c r="T256">
        <v>3.5084934116526432</v>
      </c>
    </row>
    <row r="257" spans="2:20" x14ac:dyDescent="0.25">
      <c r="B257">
        <v>1.5880616072141089</v>
      </c>
      <c r="C257">
        <v>1.0853084350809992</v>
      </c>
      <c r="D257">
        <v>0.56659484478493338</v>
      </c>
      <c r="E257">
        <v>0</v>
      </c>
      <c r="F257">
        <v>27.874870321602423</v>
      </c>
      <c r="G257">
        <v>28.026494294150506</v>
      </c>
      <c r="H257">
        <v>28.345702657409621</v>
      </c>
      <c r="I257">
        <v>28.098316175883809</v>
      </c>
      <c r="J257">
        <v>15.274120181948767</v>
      </c>
      <c r="K257">
        <v>15.058654536748865</v>
      </c>
      <c r="L257">
        <v>13.446652302290321</v>
      </c>
      <c r="M257">
        <v>12.576809512409227</v>
      </c>
      <c r="N257">
        <v>16.981884925385046</v>
      </c>
      <c r="O257">
        <v>17.301093288644161</v>
      </c>
      <c r="P257">
        <v>17.843747506184663</v>
      </c>
      <c r="Q257">
        <v>17.755965206288405</v>
      </c>
      <c r="R257">
        <v>0.52669379937754368</v>
      </c>
      <c r="S257">
        <v>2.8888356874950123</v>
      </c>
      <c r="T257">
        <v>5.3946213390790838</v>
      </c>
    </row>
    <row r="258" spans="2:20" x14ac:dyDescent="0.25">
      <c r="B258">
        <v>1.0049449672994097</v>
      </c>
      <c r="C258">
        <v>1.308023608230978</v>
      </c>
      <c r="D258">
        <v>0.55032700590205774</v>
      </c>
      <c r="E258">
        <v>2.0816717179773492</v>
      </c>
      <c r="F258">
        <v>22.986122188546819</v>
      </c>
      <c r="G258">
        <v>22.05295900462594</v>
      </c>
      <c r="H258">
        <v>22.172595310256817</v>
      </c>
      <c r="I258">
        <v>23.041952464507894</v>
      </c>
      <c r="J258">
        <v>13.351411708406443</v>
      </c>
      <c r="K258">
        <v>13.415217738076249</v>
      </c>
      <c r="L258">
        <v>11.923751794544584</v>
      </c>
      <c r="M258">
        <v>12.155048652097623</v>
      </c>
      <c r="N258">
        <v>18.200669963311533</v>
      </c>
      <c r="O258">
        <v>16.972403892167808</v>
      </c>
      <c r="P258">
        <v>17.618439942574575</v>
      </c>
      <c r="Q258">
        <v>15.337374381879087</v>
      </c>
      <c r="R258">
        <v>0</v>
      </c>
      <c r="S258">
        <v>4.2590524804594034</v>
      </c>
      <c r="T258">
        <v>5.0646036050406762</v>
      </c>
    </row>
    <row r="259" spans="2:20" x14ac:dyDescent="0.25">
      <c r="B259">
        <v>2.2526855860189192</v>
      </c>
      <c r="C259">
        <v>0.90588423921757255</v>
      </c>
      <c r="D259">
        <v>1.3788680455347122</v>
      </c>
      <c r="E259">
        <v>2.6775693442360109</v>
      </c>
      <c r="F259">
        <v>23.585056918390251</v>
      </c>
      <c r="G259">
        <v>23.504890171556838</v>
      </c>
      <c r="H259">
        <v>23.641173641173641</v>
      </c>
      <c r="I259">
        <v>23.809523809523807</v>
      </c>
      <c r="J259">
        <v>13.516113516113515</v>
      </c>
      <c r="K259">
        <v>16.009299342632676</v>
      </c>
      <c r="L259">
        <v>11.095077761744429</v>
      </c>
      <c r="M259">
        <v>11.127144460477794</v>
      </c>
      <c r="N259">
        <v>17.492384159050825</v>
      </c>
      <c r="O259">
        <v>17.404200737534069</v>
      </c>
      <c r="P259">
        <v>17.348084014750683</v>
      </c>
      <c r="Q259">
        <v>17.620650953984288</v>
      </c>
      <c r="R259">
        <v>0</v>
      </c>
      <c r="S259">
        <v>2.1324354657687992</v>
      </c>
      <c r="T259">
        <v>4.2408209074875742</v>
      </c>
    </row>
    <row r="260" spans="2:20" x14ac:dyDescent="0.25">
      <c r="B260">
        <v>1.8670591881004026</v>
      </c>
      <c r="C260">
        <v>2.3318872017353578</v>
      </c>
      <c r="D260">
        <v>0</v>
      </c>
      <c r="E260">
        <v>1.7431050511310817</v>
      </c>
      <c r="F260">
        <v>18.76355748373102</v>
      </c>
      <c r="G260">
        <v>19.298109699411217</v>
      </c>
      <c r="H260">
        <v>19.56925937403161</v>
      </c>
      <c r="I260">
        <v>19.003718624109077</v>
      </c>
      <c r="J260">
        <v>8.4676169817167644</v>
      </c>
      <c r="K260">
        <v>9.6684226836070657</v>
      </c>
      <c r="L260">
        <v>10.629067245119305</v>
      </c>
      <c r="M260">
        <v>9.7613882863340571</v>
      </c>
      <c r="N260">
        <v>10.79175704989154</v>
      </c>
      <c r="O260">
        <v>11.217849395723583</v>
      </c>
      <c r="P260">
        <v>11.403780601177564</v>
      </c>
      <c r="Q260">
        <v>11.984815618221258</v>
      </c>
      <c r="R260">
        <v>1.8903005887821505</v>
      </c>
      <c r="S260">
        <v>2.7347381468856522</v>
      </c>
      <c r="T260">
        <v>4.2609234583204216</v>
      </c>
    </row>
    <row r="261" spans="2:20" x14ac:dyDescent="0.25">
      <c r="B261">
        <v>0.93586123436869695</v>
      </c>
      <c r="C261">
        <v>1.427995159338443</v>
      </c>
      <c r="D261">
        <v>0.29043969342476805</v>
      </c>
      <c r="E261">
        <v>1.7749092375958047</v>
      </c>
      <c r="F261">
        <v>20.82291246470351</v>
      </c>
      <c r="G261">
        <v>21.137555465913675</v>
      </c>
      <c r="H261">
        <v>21.274707543364261</v>
      </c>
      <c r="I261">
        <v>20.766438079870916</v>
      </c>
      <c r="J261">
        <v>12.158128277531263</v>
      </c>
      <c r="K261">
        <v>14.82855990318677</v>
      </c>
      <c r="L261">
        <v>13.424768051633723</v>
      </c>
      <c r="M261">
        <v>13.90883420734167</v>
      </c>
      <c r="N261">
        <v>16.498588140379187</v>
      </c>
      <c r="O261">
        <v>12.763210972166197</v>
      </c>
      <c r="P261">
        <v>13.666801129487697</v>
      </c>
      <c r="Q261">
        <v>15.054457442517144</v>
      </c>
      <c r="R261">
        <v>0</v>
      </c>
      <c r="S261">
        <v>1.3715207745058491</v>
      </c>
      <c r="T261">
        <v>2.8237192416296892</v>
      </c>
    </row>
    <row r="262" spans="2:20" x14ac:dyDescent="0.25">
      <c r="B262">
        <v>1.693690801091668</v>
      </c>
      <c r="C262">
        <v>2.4723069513565581</v>
      </c>
      <c r="D262">
        <v>0</v>
      </c>
      <c r="E262">
        <v>2.2074169208540697</v>
      </c>
      <c r="F262">
        <v>23.583239685342754</v>
      </c>
      <c r="G262">
        <v>22.082196179161983</v>
      </c>
      <c r="H262">
        <v>22.186546797238719</v>
      </c>
      <c r="I262">
        <v>23.591266655964038</v>
      </c>
      <c r="J262">
        <v>12.481939316102103</v>
      </c>
      <c r="K262">
        <v>13.637823085567508</v>
      </c>
      <c r="L262">
        <v>13.469256702520468</v>
      </c>
      <c r="M262">
        <v>13.85455129234227</v>
      </c>
      <c r="N262">
        <v>14.087333440359609</v>
      </c>
      <c r="O262">
        <v>15.122812650505699</v>
      </c>
      <c r="P262">
        <v>16.037887301332475</v>
      </c>
      <c r="Q262">
        <v>15.08267779739926</v>
      </c>
      <c r="R262">
        <v>0.61807673783913952</v>
      </c>
      <c r="S262">
        <v>3.0020870123615349</v>
      </c>
      <c r="T262">
        <v>4.8563172258789535</v>
      </c>
    </row>
    <row r="263" spans="2:20" x14ac:dyDescent="0.25">
      <c r="B263">
        <v>1.3200231004042571</v>
      </c>
      <c r="C263">
        <v>1.4602755548222095</v>
      </c>
      <c r="D263">
        <v>0.51975909578417623</v>
      </c>
      <c r="E263">
        <v>1.4437752660671563</v>
      </c>
      <c r="F263">
        <v>21.631878557874764</v>
      </c>
      <c r="G263">
        <v>20.897615708274895</v>
      </c>
      <c r="H263">
        <v>21.409124659681545</v>
      </c>
      <c r="I263">
        <v>22.011385199240987</v>
      </c>
      <c r="J263">
        <v>8.8029040508208887</v>
      </c>
      <c r="K263">
        <v>8.9679069383714207</v>
      </c>
      <c r="L263">
        <v>8.8276544839534683</v>
      </c>
      <c r="M263">
        <v>8.7864037620658362</v>
      </c>
      <c r="N263">
        <v>14.94926161207821</v>
      </c>
      <c r="O263">
        <v>16.822044385776753</v>
      </c>
      <c r="P263">
        <v>16.219783846217307</v>
      </c>
      <c r="Q263">
        <v>16.640541209471166</v>
      </c>
      <c r="R263">
        <v>0</v>
      </c>
      <c r="S263">
        <v>1.0395181915683525</v>
      </c>
      <c r="T263">
        <v>2.1450375381569176</v>
      </c>
    </row>
    <row r="264" spans="2:20" x14ac:dyDescent="0.25">
      <c r="B264">
        <v>1.1270983213429258</v>
      </c>
      <c r="C264">
        <v>1.9584332533972821</v>
      </c>
      <c r="D264">
        <v>0</v>
      </c>
      <c r="E264">
        <v>1.4948041566746604</v>
      </c>
      <c r="F264">
        <v>22.533972821742605</v>
      </c>
      <c r="G264">
        <v>21.550759392486011</v>
      </c>
      <c r="H264">
        <v>21.638689048760991</v>
      </c>
      <c r="I264">
        <v>22.549960031974418</v>
      </c>
      <c r="J264">
        <v>13.101518784972022</v>
      </c>
      <c r="K264">
        <v>12.094324540367705</v>
      </c>
      <c r="L264">
        <v>14.076738609112709</v>
      </c>
      <c r="M264">
        <v>13.541167066346924</v>
      </c>
      <c r="N264">
        <v>15.7154276578737</v>
      </c>
      <c r="O264">
        <v>16.418864908073541</v>
      </c>
      <c r="P264">
        <v>17.545963229416468</v>
      </c>
      <c r="Q264">
        <v>17.474020783373302</v>
      </c>
      <c r="R264">
        <v>1.5587529976019185</v>
      </c>
      <c r="S264">
        <v>2.5019984012789767</v>
      </c>
      <c r="T264">
        <v>5.2118305355715426</v>
      </c>
    </row>
    <row r="265" spans="2:20" x14ac:dyDescent="0.25">
      <c r="B265">
        <v>0</v>
      </c>
      <c r="C265">
        <v>0.69672131147540983</v>
      </c>
      <c r="D265">
        <v>2.6065573770491803</v>
      </c>
      <c r="E265">
        <v>4.8934426229508192</v>
      </c>
      <c r="F265">
        <v>24.852459016393443</v>
      </c>
      <c r="G265">
        <v>23.418032786885245</v>
      </c>
      <c r="H265">
        <v>23.811475409836067</v>
      </c>
      <c r="I265">
        <v>25.204918032786882</v>
      </c>
      <c r="J265">
        <v>12.860655737704917</v>
      </c>
      <c r="K265">
        <v>14.065573770491804</v>
      </c>
      <c r="L265">
        <v>13.565573770491804</v>
      </c>
      <c r="M265">
        <v>13.721311475409836</v>
      </c>
      <c r="N265">
        <v>18.122950819672131</v>
      </c>
      <c r="O265">
        <v>15.737704918032788</v>
      </c>
      <c r="P265">
        <v>13.344262295081968</v>
      </c>
      <c r="Q265">
        <v>14.598360655737705</v>
      </c>
      <c r="R265">
        <v>8.1967213114754092E-2</v>
      </c>
      <c r="S265">
        <v>3.7950819672131146</v>
      </c>
      <c r="T265">
        <v>5.581967213114754</v>
      </c>
    </row>
    <row r="266" spans="2:20" x14ac:dyDescent="0.25">
      <c r="B266">
        <v>0.91479549406516969</v>
      </c>
      <c r="C266">
        <v>1.1642851742647615</v>
      </c>
      <c r="D266">
        <v>0</v>
      </c>
      <c r="E266">
        <v>1.3457322144099191</v>
      </c>
      <c r="F266">
        <v>20.458153776366522</v>
      </c>
      <c r="G266">
        <v>19.558478868980117</v>
      </c>
      <c r="H266">
        <v>19.414833295531867</v>
      </c>
      <c r="I266">
        <v>20.3447493762758</v>
      </c>
      <c r="J266">
        <v>7.5829742193997127</v>
      </c>
      <c r="K266">
        <v>9.200876994027368</v>
      </c>
      <c r="L266">
        <v>9.533529900960156</v>
      </c>
      <c r="M266">
        <v>8.8304226203976715</v>
      </c>
      <c r="N266">
        <v>12.028426702956075</v>
      </c>
      <c r="O266">
        <v>14.402358811521887</v>
      </c>
      <c r="P266">
        <v>13.858017691086413</v>
      </c>
      <c r="Q266">
        <v>12.088909049671127</v>
      </c>
      <c r="R266">
        <v>0.42337642700536782</v>
      </c>
      <c r="S266">
        <v>1.2701292810161036</v>
      </c>
      <c r="T266">
        <v>2.5856203220684959</v>
      </c>
    </row>
    <row r="267" spans="2:20" x14ac:dyDescent="0.25">
      <c r="B267">
        <v>1.4421161660425463</v>
      </c>
      <c r="C267">
        <v>1.3066687913313679</v>
      </c>
      <c r="D267">
        <v>1.6731734523145567</v>
      </c>
      <c r="E267">
        <v>1.8245558122858736</v>
      </c>
      <c r="F267">
        <v>24.061827742809339</v>
      </c>
      <c r="G267">
        <v>23.528005736594693</v>
      </c>
      <c r="H267">
        <v>23.408493347143654</v>
      </c>
      <c r="I267">
        <v>24.428332403792528</v>
      </c>
      <c r="J267">
        <v>14.405226675165325</v>
      </c>
      <c r="K267">
        <v>10.27806549278942</v>
      </c>
      <c r="L267">
        <v>13.943112102621305</v>
      </c>
      <c r="M267">
        <v>12.309776113457096</v>
      </c>
      <c r="N267">
        <v>15.64815552545614</v>
      </c>
      <c r="O267">
        <v>16.763604493665841</v>
      </c>
      <c r="P267">
        <v>14.700023902477891</v>
      </c>
      <c r="Q267">
        <v>15.178073460282048</v>
      </c>
      <c r="R267">
        <v>0</v>
      </c>
      <c r="S267">
        <v>2.9718747510158554</v>
      </c>
      <c r="T267">
        <v>4.9637479085331844</v>
      </c>
    </row>
    <row r="268" spans="2:20" x14ac:dyDescent="0.25">
      <c r="B268">
        <v>2.1518987341772151</v>
      </c>
      <c r="C268">
        <v>0.53006329113924044</v>
      </c>
      <c r="D268">
        <v>3.9556962025316458E-2</v>
      </c>
      <c r="E268">
        <v>1.6218354430379747</v>
      </c>
      <c r="F268">
        <v>20.719936708860757</v>
      </c>
      <c r="G268">
        <v>19.825949367088608</v>
      </c>
      <c r="H268">
        <v>20.221518987341771</v>
      </c>
      <c r="I268">
        <v>20.806962025316455</v>
      </c>
      <c r="J268">
        <v>8.0617088607594933</v>
      </c>
      <c r="K268">
        <v>11.787974683544304</v>
      </c>
      <c r="L268">
        <v>12.310126582278482</v>
      </c>
      <c r="M268">
        <v>12.365506329113925</v>
      </c>
      <c r="N268">
        <v>16.6376582278481</v>
      </c>
      <c r="O268">
        <v>17.223101265822784</v>
      </c>
      <c r="P268">
        <v>16.360759493670887</v>
      </c>
      <c r="Q268">
        <v>13.924050632911392</v>
      </c>
      <c r="R268">
        <v>0</v>
      </c>
      <c r="S268">
        <v>2.3734177215189876</v>
      </c>
      <c r="T268">
        <v>4.46993670886076</v>
      </c>
    </row>
    <row r="269" spans="2:20" x14ac:dyDescent="0.25">
      <c r="B269">
        <v>0</v>
      </c>
      <c r="C269">
        <v>8.1799591002044994E-2</v>
      </c>
      <c r="D269">
        <v>0.22903885480572597</v>
      </c>
      <c r="E269">
        <v>1.4560327198364009</v>
      </c>
      <c r="F269">
        <v>21.316973415132924</v>
      </c>
      <c r="G269">
        <v>18.952965235173824</v>
      </c>
      <c r="H269">
        <v>19.18200408997955</v>
      </c>
      <c r="I269">
        <v>21.406952965235174</v>
      </c>
      <c r="J269">
        <v>14.118609406952965</v>
      </c>
      <c r="K269">
        <v>13.284253578732105</v>
      </c>
      <c r="L269">
        <v>14.257668711656441</v>
      </c>
      <c r="M269">
        <v>13.513292433537833</v>
      </c>
      <c r="N269">
        <v>17.349693251533743</v>
      </c>
      <c r="O269">
        <v>16.687116564417177</v>
      </c>
      <c r="P269">
        <v>17.873210633946833</v>
      </c>
      <c r="Q269">
        <v>19.255623721881392</v>
      </c>
      <c r="R269">
        <v>0.38445807770961149</v>
      </c>
      <c r="S269">
        <v>2.9693251533742333</v>
      </c>
      <c r="T269">
        <v>2.8793456032719837</v>
      </c>
    </row>
    <row r="270" spans="2:20" x14ac:dyDescent="0.25">
      <c r="B270">
        <v>0.71742066171505736</v>
      </c>
      <c r="C270">
        <v>2.6080351114112088</v>
      </c>
      <c r="D270">
        <v>0</v>
      </c>
      <c r="E270">
        <v>1.6120864280891287</v>
      </c>
      <c r="F270">
        <v>24.974679270762998</v>
      </c>
      <c r="G270">
        <v>24.299459824442941</v>
      </c>
      <c r="H270">
        <v>24.577987846049968</v>
      </c>
      <c r="I270">
        <v>25.270087778528023</v>
      </c>
      <c r="J270">
        <v>14.053004726536125</v>
      </c>
      <c r="K270">
        <v>10.955435516542876</v>
      </c>
      <c r="L270">
        <v>10.516542876434841</v>
      </c>
      <c r="M270">
        <v>11.495611073598919</v>
      </c>
      <c r="N270">
        <v>17.260297096556382</v>
      </c>
      <c r="O270">
        <v>19.463200540175556</v>
      </c>
      <c r="P270">
        <v>22.341323430114787</v>
      </c>
      <c r="Q270">
        <v>20.73767724510466</v>
      </c>
      <c r="R270">
        <v>1.5276839972991223</v>
      </c>
      <c r="S270">
        <v>4.1188386225523299</v>
      </c>
      <c r="T270">
        <v>4.5408507765023636</v>
      </c>
    </row>
    <row r="271" spans="2:20" x14ac:dyDescent="0.25">
      <c r="B271">
        <v>0.58735936465916616</v>
      </c>
      <c r="C271">
        <v>0.98444738583719393</v>
      </c>
      <c r="D271">
        <v>0</v>
      </c>
      <c r="E271">
        <v>1.1664460622104567</v>
      </c>
      <c r="F271">
        <v>23.891462607544671</v>
      </c>
      <c r="G271">
        <v>22.609199205823955</v>
      </c>
      <c r="H271">
        <v>22.989741892786235</v>
      </c>
      <c r="I271">
        <v>24.13964262078094</v>
      </c>
      <c r="J271">
        <v>12.582726671078756</v>
      </c>
      <c r="K271">
        <v>14.832892124420912</v>
      </c>
      <c r="L271">
        <v>16.363335539377896</v>
      </c>
      <c r="M271">
        <v>15.329252150893449</v>
      </c>
      <c r="N271">
        <v>15.825612177365983</v>
      </c>
      <c r="O271">
        <v>17.033421575115817</v>
      </c>
      <c r="P271">
        <v>18.638318994043679</v>
      </c>
      <c r="Q271">
        <v>18.15023163467902</v>
      </c>
      <c r="R271">
        <v>0.18199867637326275</v>
      </c>
      <c r="S271">
        <v>3.4166115155526144</v>
      </c>
      <c r="T271">
        <v>3.805426869622766</v>
      </c>
    </row>
    <row r="272" spans="2:20" x14ac:dyDescent="0.25">
      <c r="B272">
        <v>0.32721468475658416</v>
      </c>
      <c r="C272">
        <v>0.85395051875498795</v>
      </c>
      <c r="D272">
        <v>1.1013567438148444</v>
      </c>
      <c r="E272">
        <v>1.8036711891460495</v>
      </c>
      <c r="F272">
        <v>22.673583399840382</v>
      </c>
      <c r="G272">
        <v>22.529928172386274</v>
      </c>
      <c r="H272">
        <v>22.529928172386274</v>
      </c>
      <c r="I272">
        <v>22.705506783719073</v>
      </c>
      <c r="J272">
        <v>15.235434956105347</v>
      </c>
      <c r="K272">
        <v>14.20590582601756</v>
      </c>
      <c r="L272">
        <v>12.370311252992817</v>
      </c>
      <c r="M272">
        <v>11.500399042298485</v>
      </c>
      <c r="N272">
        <v>18.858739026336792</v>
      </c>
      <c r="O272">
        <v>16.568236233040704</v>
      </c>
      <c r="P272">
        <v>16.983240223463685</v>
      </c>
      <c r="Q272">
        <v>16.839584996009577</v>
      </c>
      <c r="R272">
        <v>0</v>
      </c>
      <c r="S272">
        <v>2.5618515562649642</v>
      </c>
      <c r="T272">
        <v>4.5730247406225066</v>
      </c>
    </row>
    <row r="273" spans="2:20" x14ac:dyDescent="0.25">
      <c r="B273">
        <v>0.6831983805668016</v>
      </c>
      <c r="C273">
        <v>1.9989878542510122</v>
      </c>
      <c r="D273">
        <v>0</v>
      </c>
      <c r="E273">
        <v>2.8930499325236165</v>
      </c>
      <c r="F273">
        <v>27.049595141700404</v>
      </c>
      <c r="G273">
        <v>25.750674763832659</v>
      </c>
      <c r="H273">
        <v>25.657894736842106</v>
      </c>
      <c r="I273">
        <v>26.889338731443996</v>
      </c>
      <c r="J273">
        <v>13.62179487179487</v>
      </c>
      <c r="K273">
        <v>11.276990553306343</v>
      </c>
      <c r="L273">
        <v>14.549595141700406</v>
      </c>
      <c r="M273">
        <v>15.207489878542511</v>
      </c>
      <c r="N273">
        <v>20.29352226720648</v>
      </c>
      <c r="O273">
        <v>18.151147098515519</v>
      </c>
      <c r="P273">
        <v>17.712550607287451</v>
      </c>
      <c r="Q273">
        <v>17.898110661268557</v>
      </c>
      <c r="R273">
        <v>0.91936572199730093</v>
      </c>
      <c r="S273">
        <v>5.4571524966261808</v>
      </c>
      <c r="T273">
        <v>5.0522941970310393</v>
      </c>
    </row>
    <row r="274" spans="2:20" x14ac:dyDescent="0.25">
      <c r="B274">
        <v>1.6125131016689511</v>
      </c>
      <c r="C274">
        <v>1.2900104813351609</v>
      </c>
      <c r="D274">
        <v>0.66919293719261475</v>
      </c>
      <c r="E274">
        <v>1.7898895428525357</v>
      </c>
      <c r="F274">
        <v>20.374103039587197</v>
      </c>
      <c r="G274">
        <v>20.478916391195678</v>
      </c>
      <c r="H274">
        <v>20.543416915262437</v>
      </c>
      <c r="I274">
        <v>20.462791260178989</v>
      </c>
      <c r="J274">
        <v>11.432717890832864</v>
      </c>
      <c r="K274">
        <v>13.085543820043538</v>
      </c>
      <c r="L274">
        <v>11.868096428283479</v>
      </c>
      <c r="M274">
        <v>12.819479158268161</v>
      </c>
      <c r="N274">
        <v>15.149560590179794</v>
      </c>
      <c r="O274">
        <v>14.044989115536563</v>
      </c>
      <c r="P274">
        <v>15.899379182455858</v>
      </c>
      <c r="Q274">
        <v>15.125372893654761</v>
      </c>
      <c r="R274">
        <v>0</v>
      </c>
      <c r="S274">
        <v>4.3054099814560995</v>
      </c>
      <c r="T274">
        <v>3.9990324921389986</v>
      </c>
    </row>
    <row r="275" spans="2:20" x14ac:dyDescent="0.25">
      <c r="B275">
        <v>1.1943717277486912</v>
      </c>
      <c r="C275">
        <v>1.4806937172774868</v>
      </c>
      <c r="D275">
        <v>0</v>
      </c>
      <c r="E275">
        <v>1.5379581151832462</v>
      </c>
      <c r="F275">
        <v>22.316753926701573</v>
      </c>
      <c r="G275">
        <v>21.016034031413614</v>
      </c>
      <c r="H275">
        <v>21.547774869109947</v>
      </c>
      <c r="I275">
        <v>22.50490837696335</v>
      </c>
      <c r="J275">
        <v>12.090968586387435</v>
      </c>
      <c r="K275">
        <v>11.436518324607329</v>
      </c>
      <c r="L275">
        <v>14.340641361256544</v>
      </c>
      <c r="M275">
        <v>15.854057591623036</v>
      </c>
      <c r="N275">
        <v>18.668193717277486</v>
      </c>
      <c r="O275">
        <v>16.287630890052355</v>
      </c>
      <c r="P275">
        <v>15.919502617801049</v>
      </c>
      <c r="Q275">
        <v>16.819371727748692</v>
      </c>
      <c r="R275">
        <v>0.27814136125654448</v>
      </c>
      <c r="S275">
        <v>2.7895942408376966</v>
      </c>
      <c r="T275">
        <v>3.8039921465968587</v>
      </c>
    </row>
    <row r="276" spans="2:20" x14ac:dyDescent="0.25">
      <c r="B276">
        <v>0</v>
      </c>
      <c r="C276">
        <v>0.36327098469624364</v>
      </c>
      <c r="D276">
        <v>0.60287525119802132</v>
      </c>
      <c r="E276">
        <v>1.7004173751739065</v>
      </c>
      <c r="F276">
        <v>22.491884371618486</v>
      </c>
      <c r="G276">
        <v>21.641675684031537</v>
      </c>
      <c r="H276">
        <v>21.997217498840623</v>
      </c>
      <c r="I276">
        <v>22.847426186427576</v>
      </c>
      <c r="J276">
        <v>8.3165867985778323</v>
      </c>
      <c r="K276">
        <v>7.5204823002009586</v>
      </c>
      <c r="L276">
        <v>11.400525583552326</v>
      </c>
      <c r="M276">
        <v>9.6305456793940323</v>
      </c>
      <c r="N276">
        <v>14.345339310558048</v>
      </c>
      <c r="O276">
        <v>15.04869377028907</v>
      </c>
      <c r="P276">
        <v>13.425568093986707</v>
      </c>
      <c r="Q276">
        <v>12.3821301592209</v>
      </c>
      <c r="R276">
        <v>0.75745864894110371</v>
      </c>
      <c r="S276">
        <v>2.968001236667182</v>
      </c>
      <c r="T276">
        <v>4.6993352913897048</v>
      </c>
    </row>
    <row r="277" spans="2:20" x14ac:dyDescent="0.25">
      <c r="B277">
        <v>1.9865453106450337</v>
      </c>
      <c r="C277">
        <v>1.9153146022952119</v>
      </c>
      <c r="D277">
        <v>1.4721013058963197</v>
      </c>
      <c r="E277">
        <v>2.5959635931935101</v>
      </c>
      <c r="F277">
        <v>22.184408389394537</v>
      </c>
      <c r="G277">
        <v>22.912544519192718</v>
      </c>
      <c r="H277">
        <v>22.722595963593193</v>
      </c>
      <c r="I277">
        <v>22.500989315393745</v>
      </c>
      <c r="J277">
        <v>11.381084289671547</v>
      </c>
      <c r="K277">
        <v>12.560348239018598</v>
      </c>
      <c r="L277">
        <v>11.009101701622477</v>
      </c>
      <c r="M277">
        <v>11.143648595172142</v>
      </c>
      <c r="N277">
        <v>15.488721804511279</v>
      </c>
      <c r="O277">
        <v>16.778789077958052</v>
      </c>
      <c r="P277">
        <v>14.8397309062129</v>
      </c>
      <c r="Q277">
        <v>14.174910961614561</v>
      </c>
      <c r="R277">
        <v>0</v>
      </c>
      <c r="S277">
        <v>4.4954491491887616</v>
      </c>
      <c r="T277">
        <v>5.0415512465373968</v>
      </c>
    </row>
    <row r="281" spans="2:20" x14ac:dyDescent="0.25">
      <c r="B281">
        <v>2.0523473203157456</v>
      </c>
      <c r="C281">
        <v>1.1383464894058994</v>
      </c>
      <c r="D281">
        <v>0.82260074781886161</v>
      </c>
      <c r="E281">
        <v>2.2434565849605317</v>
      </c>
      <c r="F281">
        <v>11.665974241794766</v>
      </c>
      <c r="G281">
        <v>9.8213543830494388</v>
      </c>
      <c r="H281">
        <v>11.906938097216452</v>
      </c>
      <c r="I281">
        <v>9.5056086414624019</v>
      </c>
      <c r="J281">
        <v>8.2592438720398835</v>
      </c>
      <c r="K281">
        <v>7.3784794349813039</v>
      </c>
      <c r="L281">
        <v>5.6751142501038636</v>
      </c>
      <c r="M281">
        <v>6.7386788533444122</v>
      </c>
      <c r="N281">
        <v>15.770668882426255</v>
      </c>
      <c r="O281">
        <v>13.917739925218115</v>
      </c>
      <c r="P281">
        <v>17.606979642708769</v>
      </c>
      <c r="Q281">
        <v>17.266306605733277</v>
      </c>
      <c r="R281">
        <v>0</v>
      </c>
      <c r="S281">
        <v>4.4370585791441632</v>
      </c>
      <c r="T281">
        <v>3.764021603656003</v>
      </c>
    </row>
    <row r="282" spans="2:20" x14ac:dyDescent="0.25">
      <c r="B282">
        <v>0.17268316750267246</v>
      </c>
      <c r="C282">
        <v>0.19735219143162569</v>
      </c>
      <c r="D282">
        <v>0</v>
      </c>
      <c r="E282">
        <v>0.90453087739495108</v>
      </c>
      <c r="F282">
        <v>7.8200805854781672</v>
      </c>
      <c r="G282">
        <v>9.9827316832497335</v>
      </c>
      <c r="H282">
        <v>9.0946468218074177</v>
      </c>
      <c r="I282">
        <v>7.5816133541649542</v>
      </c>
      <c r="J282">
        <v>7.408930186662281</v>
      </c>
      <c r="K282">
        <v>9.0206397500205586</v>
      </c>
      <c r="L282">
        <v>8.6917194309678472</v>
      </c>
      <c r="M282">
        <v>9.3331140531206316</v>
      </c>
      <c r="N282">
        <v>14.75207630951402</v>
      </c>
      <c r="O282">
        <v>13.181481786037333</v>
      </c>
      <c r="P282">
        <v>15.031658580708823</v>
      </c>
      <c r="Q282">
        <v>15.039881588685141</v>
      </c>
      <c r="R282">
        <v>0.72362470191596084</v>
      </c>
      <c r="S282">
        <v>2.6395855603979936</v>
      </c>
      <c r="T282">
        <v>3.8319217169640654</v>
      </c>
    </row>
    <row r="283" spans="2:20" x14ac:dyDescent="0.25">
      <c r="B283">
        <v>0.69427625736659404</v>
      </c>
      <c r="C283">
        <v>1.21901994025995</v>
      </c>
      <c r="D283">
        <v>0</v>
      </c>
      <c r="E283">
        <v>2.3088722047307662</v>
      </c>
      <c r="F283">
        <v>10.107370630499718</v>
      </c>
      <c r="G283">
        <v>8.9125696294502301</v>
      </c>
      <c r="H283">
        <v>8.8964236699765884</v>
      </c>
      <c r="I283">
        <v>9.5341890691854356</v>
      </c>
      <c r="J283">
        <v>11.124566077339146</v>
      </c>
      <c r="K283">
        <v>7.863082263663518</v>
      </c>
      <c r="L283">
        <v>10.067005731815613</v>
      </c>
      <c r="M283">
        <v>9.6472107855009295</v>
      </c>
      <c r="N283">
        <v>14.935012513118592</v>
      </c>
      <c r="O283">
        <v>14.604020343908935</v>
      </c>
      <c r="P283">
        <v>13.683700653911361</v>
      </c>
      <c r="Q283">
        <v>13.376927423912166</v>
      </c>
      <c r="R283">
        <v>0.98490352789214497</v>
      </c>
      <c r="S283">
        <v>2.8336158876241222</v>
      </c>
      <c r="T283">
        <v>4.3836279970937273</v>
      </c>
    </row>
    <row r="284" spans="2:20" x14ac:dyDescent="0.25">
      <c r="B284">
        <v>2.3040000000000003</v>
      </c>
      <c r="C284">
        <v>1.4239999999999999</v>
      </c>
      <c r="D284">
        <v>0.66400000000000003</v>
      </c>
      <c r="E284">
        <v>1.1440000000000001</v>
      </c>
      <c r="F284">
        <v>7.1279999999999992</v>
      </c>
      <c r="G284">
        <v>8.3840000000000003</v>
      </c>
      <c r="H284">
        <v>6.8320000000000007</v>
      </c>
      <c r="I284">
        <v>8.5440000000000005</v>
      </c>
      <c r="J284">
        <v>7.5120000000000005</v>
      </c>
      <c r="K284">
        <v>10.456</v>
      </c>
      <c r="L284">
        <v>11.24</v>
      </c>
      <c r="M284">
        <v>10.784000000000001</v>
      </c>
      <c r="N284">
        <v>12.44</v>
      </c>
      <c r="O284">
        <v>13.416</v>
      </c>
      <c r="P284">
        <v>13.864000000000001</v>
      </c>
      <c r="Q284">
        <v>13.919999999999998</v>
      </c>
      <c r="R284">
        <v>0</v>
      </c>
      <c r="S284">
        <v>3.472</v>
      </c>
      <c r="T284">
        <v>2.6480000000000001</v>
      </c>
    </row>
    <row r="285" spans="2:20" x14ac:dyDescent="0.25">
      <c r="B285">
        <v>0.25529111422218564</v>
      </c>
      <c r="C285">
        <v>1.2764555711109282</v>
      </c>
      <c r="D285">
        <v>1.4988058964012188</v>
      </c>
      <c r="E285">
        <v>3.8952482911965745</v>
      </c>
      <c r="F285">
        <v>3.9199538828954954</v>
      </c>
      <c r="G285">
        <v>5.0234703121139752</v>
      </c>
      <c r="H285">
        <v>3.4917236267808613</v>
      </c>
      <c r="I285">
        <v>5.41052458206374</v>
      </c>
      <c r="J285">
        <v>6.2916906859919299</v>
      </c>
      <c r="K285">
        <v>4.9987647204150543</v>
      </c>
      <c r="L285">
        <v>4.3564193362431034</v>
      </c>
      <c r="M285">
        <v>5.8881660215762164</v>
      </c>
      <c r="N285">
        <v>17.755085234291361</v>
      </c>
      <c r="O285">
        <v>14.97158856954624</v>
      </c>
      <c r="P285">
        <v>12.328090257761673</v>
      </c>
      <c r="Q285">
        <v>12.649262949847648</v>
      </c>
      <c r="R285">
        <v>0</v>
      </c>
      <c r="S285">
        <v>0.71646215926871448</v>
      </c>
      <c r="T285">
        <v>0.31293749485300176</v>
      </c>
    </row>
    <row r="286" spans="2:20" x14ac:dyDescent="0.25">
      <c r="B286">
        <v>1.4139242599636181</v>
      </c>
      <c r="C286">
        <v>1.207210186869522</v>
      </c>
      <c r="D286">
        <v>0</v>
      </c>
      <c r="E286">
        <v>2.7038200760707789</v>
      </c>
      <c r="F286">
        <v>7.2515296841408965</v>
      </c>
      <c r="G286">
        <v>7.0117413593517446</v>
      </c>
      <c r="H286">
        <v>7.1688440549032579</v>
      </c>
      <c r="I286">
        <v>6.4081362659169834</v>
      </c>
      <c r="J286">
        <v>6.8463701008764675</v>
      </c>
      <c r="K286">
        <v>5.4489829667603766</v>
      </c>
      <c r="L286">
        <v>5.6556970398544726</v>
      </c>
      <c r="M286">
        <v>6.3915991400694567</v>
      </c>
      <c r="N286">
        <v>14.205391103026294</v>
      </c>
      <c r="O286">
        <v>13.469489002811311</v>
      </c>
      <c r="P286">
        <v>14.850339011079875</v>
      </c>
      <c r="Q286">
        <v>14.122705473788654</v>
      </c>
      <c r="R286">
        <v>0.16537125847527701</v>
      </c>
      <c r="S286">
        <v>3.73739044154126</v>
      </c>
      <c r="T286">
        <v>1.2485530014883415</v>
      </c>
    </row>
    <row r="287" spans="2:20" x14ac:dyDescent="0.25">
      <c r="B287">
        <v>1.6592831252517117</v>
      </c>
      <c r="C287">
        <v>2.3922674184454289</v>
      </c>
      <c r="D287">
        <v>0</v>
      </c>
      <c r="E287">
        <v>1.2645992750704791</v>
      </c>
      <c r="F287">
        <v>8.1192106322996374</v>
      </c>
      <c r="G287">
        <v>7.0479258960934352</v>
      </c>
      <c r="H287">
        <v>6.2424486508256143</v>
      </c>
      <c r="I287">
        <v>8.9569069673781705</v>
      </c>
      <c r="J287">
        <v>5.8316552557390251</v>
      </c>
      <c r="K287">
        <v>8.3527990334273046</v>
      </c>
      <c r="L287">
        <v>11.453886427708419</v>
      </c>
      <c r="M287">
        <v>10.76923076923077</v>
      </c>
      <c r="N287">
        <v>13.491743858236005</v>
      </c>
      <c r="O287">
        <v>11.80024164317358</v>
      </c>
      <c r="P287">
        <v>15.537656061216271</v>
      </c>
      <c r="Q287">
        <v>14.345549738219896</v>
      </c>
      <c r="R287">
        <v>1.6995569875151026</v>
      </c>
      <c r="S287">
        <v>2.9480467176802256</v>
      </c>
      <c r="T287">
        <v>2.5775271848570278</v>
      </c>
    </row>
    <row r="288" spans="2:20" x14ac:dyDescent="0.25">
      <c r="B288">
        <v>1.4422270669126278</v>
      </c>
      <c r="C288">
        <v>1.7273184638604728</v>
      </c>
      <c r="D288">
        <v>1.6266979708200568</v>
      </c>
      <c r="E288">
        <v>2.456817038403488</v>
      </c>
      <c r="F288">
        <v>9.8188831125272511</v>
      </c>
      <c r="G288">
        <v>6.1881603219855776</v>
      </c>
      <c r="H288">
        <v>6.7331879926211631</v>
      </c>
      <c r="I288">
        <v>8.3347308401811162</v>
      </c>
      <c r="J288">
        <v>6.825423444574878</v>
      </c>
      <c r="K288">
        <v>9.7014925373134329</v>
      </c>
      <c r="L288">
        <v>7.6723125943317125</v>
      </c>
      <c r="M288">
        <v>7.5465369780311917</v>
      </c>
      <c r="N288">
        <v>14.724132148247527</v>
      </c>
      <c r="O288">
        <v>13.390910615462015</v>
      </c>
      <c r="P288">
        <v>11.613281905081335</v>
      </c>
      <c r="Q288">
        <v>13.894013080664095</v>
      </c>
      <c r="R288">
        <v>0</v>
      </c>
      <c r="S288">
        <v>3.4546369277209457</v>
      </c>
      <c r="T288">
        <v>3.3875565990273353</v>
      </c>
    </row>
    <row r="289" spans="2:20" x14ac:dyDescent="0.25">
      <c r="B289">
        <v>1.8459579885423298</v>
      </c>
      <c r="C289">
        <v>1.7823042647994909</v>
      </c>
      <c r="D289">
        <v>0.31031190324633995</v>
      </c>
      <c r="E289">
        <v>1.0741565881604074</v>
      </c>
      <c r="F289">
        <v>7.4554423933800127</v>
      </c>
      <c r="G289">
        <v>6.2301082113303634</v>
      </c>
      <c r="H289">
        <v>7.6782304264799501</v>
      </c>
      <c r="I289">
        <v>6.3335455124124769</v>
      </c>
      <c r="J289">
        <v>3.803309993634628</v>
      </c>
      <c r="K289">
        <v>5.426479949077021</v>
      </c>
      <c r="L289">
        <v>6.3494589433481865</v>
      </c>
      <c r="M289">
        <v>5.5458306810948441</v>
      </c>
      <c r="N289">
        <v>13.844684914067473</v>
      </c>
      <c r="O289">
        <v>10.391470401018459</v>
      </c>
      <c r="P289">
        <v>12.428389560789306</v>
      </c>
      <c r="Q289">
        <v>14.019732654360281</v>
      </c>
      <c r="R289">
        <v>0.70019096117122859</v>
      </c>
      <c r="S289">
        <v>2.6018459579885422</v>
      </c>
      <c r="T289">
        <v>0</v>
      </c>
    </row>
    <row r="290" spans="2:20" x14ac:dyDescent="0.25">
      <c r="B290">
        <v>3.0771789753825685</v>
      </c>
      <c r="C290">
        <v>1.3223552894211577</v>
      </c>
      <c r="D290">
        <v>1.6799733865602129</v>
      </c>
      <c r="E290">
        <v>3.2102461743180308</v>
      </c>
      <c r="F290">
        <v>10.803393213572853</v>
      </c>
      <c r="G290">
        <v>9.0069860279441123</v>
      </c>
      <c r="H290">
        <v>9.1151031270791751</v>
      </c>
      <c r="I290">
        <v>10.703592814371257</v>
      </c>
      <c r="J290">
        <v>9.9218230206254159</v>
      </c>
      <c r="K290">
        <v>10.570525615435795</v>
      </c>
      <c r="L290">
        <v>10.187957418496341</v>
      </c>
      <c r="M290">
        <v>11.277445109780439</v>
      </c>
      <c r="N290">
        <v>16.683300066533597</v>
      </c>
      <c r="O290">
        <v>16.674983366600131</v>
      </c>
      <c r="P290">
        <v>15.934797072521622</v>
      </c>
      <c r="Q290">
        <v>16.317365269461078</v>
      </c>
      <c r="R290">
        <v>0</v>
      </c>
      <c r="S290">
        <v>4.7654690618762476</v>
      </c>
      <c r="T290">
        <v>3.9337990685296074</v>
      </c>
    </row>
    <row r="291" spans="2:20" x14ac:dyDescent="0.25">
      <c r="B291">
        <v>0.36040566591232925</v>
      </c>
      <c r="C291">
        <v>1.2237029586790713</v>
      </c>
      <c r="D291">
        <v>0.71242980471041828</v>
      </c>
      <c r="E291">
        <v>1.5841086245914004</v>
      </c>
      <c r="F291">
        <v>8.8173665241807058</v>
      </c>
      <c r="G291">
        <v>8.4485793311541357</v>
      </c>
      <c r="H291">
        <v>8.9095633224373483</v>
      </c>
      <c r="I291">
        <v>7.7864386891291586</v>
      </c>
      <c r="J291">
        <v>7.5182298214734722</v>
      </c>
      <c r="K291">
        <v>6.7974184896488143</v>
      </c>
      <c r="L291">
        <v>7.3086916436174665</v>
      </c>
      <c r="M291">
        <v>7.8367278518146009</v>
      </c>
      <c r="N291">
        <v>12.92431481015841</v>
      </c>
      <c r="O291">
        <v>12.438186237532477</v>
      </c>
      <c r="P291">
        <v>15.832704718799764</v>
      </c>
      <c r="Q291">
        <v>14.533568016092532</v>
      </c>
      <c r="R291">
        <v>0</v>
      </c>
      <c r="S291">
        <v>2.8161931103847118</v>
      </c>
      <c r="T291">
        <v>4.5763138043751574</v>
      </c>
    </row>
    <row r="292" spans="2:20" x14ac:dyDescent="0.25">
      <c r="B292">
        <v>1.3198885063125103</v>
      </c>
      <c r="C292">
        <v>1.4920478767010985</v>
      </c>
      <c r="D292">
        <v>0</v>
      </c>
      <c r="E292">
        <v>1.8691588785046727</v>
      </c>
      <c r="F292">
        <v>9.9934415477947205</v>
      </c>
      <c r="G292">
        <v>8.6571569109690127</v>
      </c>
      <c r="H292">
        <v>8.7391375635350066</v>
      </c>
      <c r="I292">
        <v>10.518117724217085</v>
      </c>
      <c r="J292">
        <v>9.1244466305951804</v>
      </c>
      <c r="K292">
        <v>8.2226594523692409</v>
      </c>
      <c r="L292">
        <v>8.2144613871126406</v>
      </c>
      <c r="M292">
        <v>8.8375143466141992</v>
      </c>
      <c r="N292">
        <v>16.994589276930643</v>
      </c>
      <c r="O292">
        <v>13.936710936219052</v>
      </c>
      <c r="P292">
        <v>14.699131005082799</v>
      </c>
      <c r="Q292">
        <v>16.264961469093294</v>
      </c>
      <c r="R292">
        <v>0.25414002295458271</v>
      </c>
      <c r="S292">
        <v>2.4758157074930316</v>
      </c>
      <c r="T292">
        <v>1.7625840301688802</v>
      </c>
    </row>
    <row r="293" spans="2:20" x14ac:dyDescent="0.25">
      <c r="B293">
        <v>1.7248263195719875</v>
      </c>
      <c r="C293">
        <v>1.3016050467140461</v>
      </c>
      <c r="D293">
        <v>0</v>
      </c>
      <c r="E293">
        <v>1.8525912321328755</v>
      </c>
      <c r="F293">
        <v>8.0172482631957198</v>
      </c>
      <c r="G293">
        <v>8.1689690968617743</v>
      </c>
      <c r="H293">
        <v>8.280763395352551</v>
      </c>
      <c r="I293">
        <v>6.228539487343288</v>
      </c>
      <c r="J293">
        <v>6.1407011099576785</v>
      </c>
      <c r="K293">
        <v>2.8188133833745908</v>
      </c>
      <c r="L293">
        <v>5.8053182144853475</v>
      </c>
      <c r="M293">
        <v>5.789347600415236</v>
      </c>
      <c r="N293">
        <v>11.22734169128803</v>
      </c>
      <c r="O293">
        <v>8.847720194841493</v>
      </c>
      <c r="P293">
        <v>12.425137746546355</v>
      </c>
      <c r="Q293">
        <v>7.9054539647049431</v>
      </c>
      <c r="R293">
        <v>0.79853070350554978</v>
      </c>
      <c r="S293">
        <v>2.4594745667970934</v>
      </c>
      <c r="T293">
        <v>4.2002715004391922</v>
      </c>
    </row>
    <row r="294" spans="2:20" x14ac:dyDescent="0.25">
      <c r="B294">
        <v>0.62312859108197782</v>
      </c>
      <c r="C294">
        <v>2.4925143643279113</v>
      </c>
      <c r="D294">
        <v>0</v>
      </c>
      <c r="E294">
        <v>2.5248846807477543</v>
      </c>
      <c r="F294">
        <v>12.770089827628064</v>
      </c>
      <c r="G294">
        <v>11.394351379784737</v>
      </c>
      <c r="H294">
        <v>12.308812818645302</v>
      </c>
      <c r="I294">
        <v>11.232499797685522</v>
      </c>
      <c r="J294">
        <v>9.7758355587925863</v>
      </c>
      <c r="K294">
        <v>6.5630816541231694</v>
      </c>
      <c r="L294">
        <v>11.143481427530954</v>
      </c>
      <c r="M294">
        <v>11.718054543983166</v>
      </c>
      <c r="N294">
        <v>14.590920126244233</v>
      </c>
      <c r="O294">
        <v>9.8810390871570775</v>
      </c>
      <c r="P294">
        <v>12.681071457473497</v>
      </c>
      <c r="Q294">
        <v>10.852148579752367</v>
      </c>
      <c r="R294">
        <v>1.1572388120093873</v>
      </c>
      <c r="S294">
        <v>3.0832726389900462</v>
      </c>
      <c r="T294">
        <v>5.1792506271748806</v>
      </c>
    </row>
    <row r="295" spans="2:20" x14ac:dyDescent="0.25">
      <c r="B295">
        <v>1.49561236169401</v>
      </c>
      <c r="C295">
        <v>1.0759252193819153</v>
      </c>
      <c r="D295">
        <v>2.2434185425410149</v>
      </c>
      <c r="E295">
        <v>2.2739412438000763</v>
      </c>
      <c r="F295">
        <v>8.6989698588325073</v>
      </c>
      <c r="G295">
        <v>9.6375429225486453</v>
      </c>
      <c r="H295">
        <v>7.0354826402136581</v>
      </c>
      <c r="I295">
        <v>9.2331171308660824</v>
      </c>
      <c r="J295">
        <v>7.6383059900801218</v>
      </c>
      <c r="K295">
        <v>5.5780236550934763</v>
      </c>
      <c r="L295">
        <v>8.4471575734452511</v>
      </c>
      <c r="M295">
        <v>8.4624189240747807</v>
      </c>
      <c r="N295">
        <v>8.6760778328882111</v>
      </c>
      <c r="O295">
        <v>7.6459366653948866</v>
      </c>
      <c r="P295">
        <v>7.1652041205646695</v>
      </c>
      <c r="Q295">
        <v>9.1949637542922549</v>
      </c>
      <c r="R295">
        <v>0</v>
      </c>
      <c r="S295">
        <v>1.6863792445631436</v>
      </c>
      <c r="T295">
        <v>0.84700495993895453</v>
      </c>
    </row>
    <row r="296" spans="2:20" x14ac:dyDescent="0.25">
      <c r="B296">
        <v>1.3010245568385104</v>
      </c>
      <c r="C296">
        <v>1.6913319238900635</v>
      </c>
      <c r="D296">
        <v>0.69116929582045861</v>
      </c>
      <c r="E296">
        <v>3.0167506911692956</v>
      </c>
      <c r="F296">
        <v>10.066677508537973</v>
      </c>
      <c r="G296">
        <v>7.9362497967149128</v>
      </c>
      <c r="H296">
        <v>9.1803545291917388</v>
      </c>
      <c r="I296">
        <v>10.953000487884209</v>
      </c>
      <c r="J296">
        <v>6.2855748902260533</v>
      </c>
      <c r="K296">
        <v>8.8957554073833141</v>
      </c>
      <c r="L296">
        <v>7.9850382175963572</v>
      </c>
      <c r="M296">
        <v>8.1476662872011705</v>
      </c>
      <c r="N296">
        <v>11.896243291592128</v>
      </c>
      <c r="O296">
        <v>10.351276630346398</v>
      </c>
      <c r="P296">
        <v>14.099853634737356</v>
      </c>
      <c r="Q296">
        <v>10.822898032200358</v>
      </c>
      <c r="R296">
        <v>0</v>
      </c>
      <c r="S296">
        <v>4.2527240201658811</v>
      </c>
      <c r="T296">
        <v>4.2933810375670838</v>
      </c>
    </row>
    <row r="297" spans="2:20" x14ac:dyDescent="0.25">
      <c r="B297">
        <v>0.64336775218427322</v>
      </c>
      <c r="C297">
        <v>0.69102462271644161</v>
      </c>
      <c r="D297">
        <v>1.3502779984114377</v>
      </c>
      <c r="E297">
        <v>1.9301032565528196</v>
      </c>
      <c r="F297">
        <v>6.1080222398729154</v>
      </c>
      <c r="G297">
        <v>3.3359809372517866</v>
      </c>
      <c r="H297">
        <v>5.0198570293884037</v>
      </c>
      <c r="I297">
        <v>5.7188244638602068</v>
      </c>
      <c r="J297">
        <v>8.0778395552025408</v>
      </c>
      <c r="K297">
        <v>4.7815726767275617</v>
      </c>
      <c r="L297">
        <v>4.5194598888006352</v>
      </c>
      <c r="M297">
        <v>3.5186656076250995</v>
      </c>
      <c r="N297">
        <v>11.747418586179508</v>
      </c>
      <c r="O297">
        <v>10.984908657664812</v>
      </c>
      <c r="P297">
        <v>11.53296266878475</v>
      </c>
      <c r="Q297">
        <v>10.500397140587769</v>
      </c>
      <c r="R297">
        <v>0</v>
      </c>
      <c r="S297">
        <v>1.675933280381255</v>
      </c>
      <c r="T297">
        <v>2.4543288324066723</v>
      </c>
    </row>
    <row r="298" spans="2:20" x14ac:dyDescent="0.25">
      <c r="B298">
        <v>0</v>
      </c>
      <c r="C298">
        <v>0.56275997063861016</v>
      </c>
      <c r="D298">
        <v>0.83190604355272824</v>
      </c>
      <c r="E298">
        <v>2.0634532256749041</v>
      </c>
      <c r="F298">
        <v>10.521164668460974</v>
      </c>
      <c r="G298">
        <v>9.844221515373949</v>
      </c>
      <c r="H298">
        <v>10.031808172253488</v>
      </c>
      <c r="I298">
        <v>8.735013457303646</v>
      </c>
      <c r="J298">
        <v>8.0580703042166224</v>
      </c>
      <c r="K298">
        <v>7.9928227713889566</v>
      </c>
      <c r="L298">
        <v>6.5247532827664951</v>
      </c>
      <c r="M298">
        <v>6.7694315308702384</v>
      </c>
      <c r="N298">
        <v>12.388875295652884</v>
      </c>
      <c r="O298">
        <v>10.53747655166789</v>
      </c>
      <c r="P298">
        <v>14.248429981241333</v>
      </c>
      <c r="Q298">
        <v>14.819345893483401</v>
      </c>
      <c r="R298">
        <v>0.19574259848299486</v>
      </c>
      <c r="S298">
        <v>2.0552972840714459</v>
      </c>
      <c r="T298">
        <v>5.6357556479895603</v>
      </c>
    </row>
    <row r="299" spans="2:20" x14ac:dyDescent="0.25">
      <c r="B299">
        <v>1.3063138502763356</v>
      </c>
      <c r="C299">
        <v>1.4151733377993636</v>
      </c>
      <c r="D299">
        <v>1.6663875397755818</v>
      </c>
      <c r="E299">
        <v>1.3398090772064981</v>
      </c>
      <c r="F299">
        <v>7.7625188410651482</v>
      </c>
      <c r="G299">
        <v>8.3905543460056933</v>
      </c>
      <c r="H299">
        <v>7.0758666889968183</v>
      </c>
      <c r="I299">
        <v>7.5531736727516323</v>
      </c>
      <c r="J299">
        <v>7.7792664545302301</v>
      </c>
      <c r="K299">
        <v>7.0088762351364933</v>
      </c>
      <c r="L299">
        <v>4.8316864846759335</v>
      </c>
      <c r="M299">
        <v>4.3962485345838216</v>
      </c>
      <c r="N299">
        <v>11.321386702394909</v>
      </c>
      <c r="O299">
        <v>10.031820465583655</v>
      </c>
      <c r="P299">
        <v>13.841902528889632</v>
      </c>
      <c r="Q299">
        <v>10.79383687824485</v>
      </c>
      <c r="R299">
        <v>8.3738067325406132E-2</v>
      </c>
      <c r="S299">
        <v>3.1401775247027301</v>
      </c>
      <c r="T299">
        <v>0</v>
      </c>
    </row>
    <row r="300" spans="2:20" x14ac:dyDescent="0.25">
      <c r="B300">
        <v>1.2418876692572709</v>
      </c>
      <c r="C300">
        <v>2.0350933418796573</v>
      </c>
      <c r="D300">
        <v>0</v>
      </c>
      <c r="E300">
        <v>2.5238362310712281</v>
      </c>
      <c r="F300">
        <v>11.329220415030846</v>
      </c>
      <c r="G300">
        <v>9.3502123227305507</v>
      </c>
      <c r="H300">
        <v>9.9190769970354928</v>
      </c>
      <c r="I300">
        <v>9.3742488582645631</v>
      </c>
      <c r="J300">
        <v>7.1228266965788007</v>
      </c>
      <c r="K300">
        <v>8.4768848649947923</v>
      </c>
      <c r="L300">
        <v>9.0858104318564212</v>
      </c>
      <c r="M300">
        <v>8.3647143658360701</v>
      </c>
      <c r="N300">
        <v>13.164009294127075</v>
      </c>
      <c r="O300">
        <v>12.70731511898085</v>
      </c>
      <c r="P300">
        <v>10.808428811793927</v>
      </c>
      <c r="Q300">
        <v>11.69778062655236</v>
      </c>
      <c r="R300">
        <v>1.5703869882220975</v>
      </c>
      <c r="S300">
        <v>4.8073071068023392</v>
      </c>
      <c r="T300">
        <v>6.033170419036936</v>
      </c>
    </row>
    <row r="301" spans="2:20" x14ac:dyDescent="0.25">
      <c r="B301">
        <v>0.5278084134236648</v>
      </c>
      <c r="C301">
        <v>0.83504017646132034</v>
      </c>
      <c r="D301">
        <v>0</v>
      </c>
      <c r="E301">
        <v>1.6622026154088545</v>
      </c>
      <c r="F301">
        <v>8.0668032141169057</v>
      </c>
      <c r="G301">
        <v>7.003308649755791</v>
      </c>
      <c r="H301">
        <v>6.1997794233496144</v>
      </c>
      <c r="I301">
        <v>8.0116590515204038</v>
      </c>
      <c r="J301">
        <v>11.24153143217268</v>
      </c>
      <c r="K301">
        <v>8.2243579643926275</v>
      </c>
      <c r="L301">
        <v>12.037182921065071</v>
      </c>
      <c r="M301">
        <v>10.556168268473295</v>
      </c>
      <c r="N301">
        <v>15.109500551441627</v>
      </c>
      <c r="O301">
        <v>16.826847329446984</v>
      </c>
      <c r="P301">
        <v>14.94406806365212</v>
      </c>
      <c r="Q301">
        <v>13.919962186859932</v>
      </c>
      <c r="R301">
        <v>0.63809673861666927</v>
      </c>
      <c r="S301">
        <v>2.1269891287222311</v>
      </c>
      <c r="T301">
        <v>2.3948322041909562</v>
      </c>
    </row>
    <row r="302" spans="2:20" x14ac:dyDescent="0.25">
      <c r="B302">
        <v>0</v>
      </c>
      <c r="C302">
        <v>1.5371762740183794</v>
      </c>
      <c r="D302">
        <v>0.63492063492063489</v>
      </c>
      <c r="E302">
        <v>3.1161236424394319</v>
      </c>
      <c r="F302">
        <v>11.403508771929824</v>
      </c>
      <c r="G302">
        <v>11.888053467000836</v>
      </c>
      <c r="H302">
        <v>9.1896407685881361</v>
      </c>
      <c r="I302">
        <v>13.333333333333334</v>
      </c>
      <c r="J302">
        <v>9.4736842105263168</v>
      </c>
      <c r="K302">
        <v>7.0676691729323311</v>
      </c>
      <c r="L302">
        <v>10.292397660818715</v>
      </c>
      <c r="M302">
        <v>10.325814536340852</v>
      </c>
      <c r="N302">
        <v>12.205513784461154</v>
      </c>
      <c r="O302">
        <v>11.570593149540517</v>
      </c>
      <c r="P302">
        <v>16.374269005847953</v>
      </c>
      <c r="Q302">
        <v>17.360066833751045</v>
      </c>
      <c r="R302">
        <v>0.14202172096908938</v>
      </c>
      <c r="S302">
        <v>4.1771094402673352</v>
      </c>
      <c r="T302">
        <v>6.1236424394319133</v>
      </c>
    </row>
    <row r="303" spans="2:20" x14ac:dyDescent="0.25">
      <c r="B303">
        <v>4.6627292508548336E-2</v>
      </c>
      <c r="C303">
        <v>2.1914827479017718</v>
      </c>
      <c r="D303">
        <v>6.2169723344731115E-2</v>
      </c>
      <c r="E303">
        <v>1.6241840223811006</v>
      </c>
      <c r="F303">
        <v>8.3618277898663358</v>
      </c>
      <c r="G303">
        <v>7.5924774634752872</v>
      </c>
      <c r="H303">
        <v>8.0509791731426787</v>
      </c>
      <c r="I303">
        <v>7.7012744793285668</v>
      </c>
      <c r="J303">
        <v>5.4631644389182474</v>
      </c>
      <c r="K303">
        <v>8.0509791731426787</v>
      </c>
      <c r="L303">
        <v>5.237799191793596</v>
      </c>
      <c r="M303">
        <v>4.4684488654025492</v>
      </c>
      <c r="N303">
        <v>12.068697544295928</v>
      </c>
      <c r="O303">
        <v>11.330432079577246</v>
      </c>
      <c r="P303">
        <v>9.9860118122474368</v>
      </c>
      <c r="Q303">
        <v>10.234690705626361</v>
      </c>
      <c r="R303">
        <v>0</v>
      </c>
      <c r="S303">
        <v>2.1526266708113151</v>
      </c>
      <c r="T303">
        <v>1.2511656823127137</v>
      </c>
    </row>
    <row r="304" spans="2:20" x14ac:dyDescent="0.25">
      <c r="B304">
        <v>2.311566086023281</v>
      </c>
      <c r="C304">
        <v>1.4364732106001816</v>
      </c>
      <c r="D304">
        <v>0.70998101213572196</v>
      </c>
      <c r="E304">
        <v>1.4694955832576571</v>
      </c>
      <c r="F304">
        <v>4.6231321720465619</v>
      </c>
      <c r="G304">
        <v>4.1112853958556919</v>
      </c>
      <c r="H304">
        <v>4.0617518368694787</v>
      </c>
      <c r="I304">
        <v>4.7552216626764636</v>
      </c>
      <c r="J304">
        <v>7.7602575745067277</v>
      </c>
      <c r="K304">
        <v>6.1091389416329562</v>
      </c>
      <c r="L304">
        <v>6.5631965656732429</v>
      </c>
      <c r="M304">
        <v>7.0667877486997446</v>
      </c>
      <c r="N304">
        <v>13.233715842483281</v>
      </c>
      <c r="O304">
        <v>11.689919920746306</v>
      </c>
      <c r="P304">
        <v>10.014034508379426</v>
      </c>
      <c r="Q304">
        <v>10.971683315446215</v>
      </c>
      <c r="R304">
        <v>0</v>
      </c>
      <c r="S304">
        <v>1.948319986791051</v>
      </c>
      <c r="T304">
        <v>1.9152976141335754</v>
      </c>
    </row>
    <row r="305" spans="2:20" x14ac:dyDescent="0.25">
      <c r="B305">
        <v>0.81239085870473005</v>
      </c>
      <c r="C305">
        <v>1.146458127704806</v>
      </c>
      <c r="D305">
        <v>0</v>
      </c>
      <c r="E305">
        <v>1.6475590312049198</v>
      </c>
      <c r="F305">
        <v>8.5263077974337556</v>
      </c>
      <c r="G305">
        <v>7.4557740490471494</v>
      </c>
      <c r="H305">
        <v>8.2833497836155185</v>
      </c>
      <c r="I305">
        <v>8.7540809353883535</v>
      </c>
      <c r="J305">
        <v>6.818009262774277</v>
      </c>
      <c r="K305">
        <v>6.7117151317287984</v>
      </c>
      <c r="L305">
        <v>7.2052235972970919</v>
      </c>
      <c r="M305">
        <v>6.1954293523650446</v>
      </c>
      <c r="N305">
        <v>10.492749221775112</v>
      </c>
      <c r="O305">
        <v>10.963480373547945</v>
      </c>
      <c r="P305">
        <v>9.4298079113203244</v>
      </c>
      <c r="Q305">
        <v>10.902740870093387</v>
      </c>
      <c r="R305">
        <v>0.6453572242046921</v>
      </c>
      <c r="S305">
        <v>1.3362690760003035</v>
      </c>
      <c r="T305">
        <v>0.26573532761369678</v>
      </c>
    </row>
    <row r="306" spans="2:20" x14ac:dyDescent="0.25">
      <c r="B306">
        <v>0.55075410947297065</v>
      </c>
      <c r="C306">
        <v>0.75410947297068298</v>
      </c>
      <c r="D306">
        <v>0.6863243518047788</v>
      </c>
      <c r="E306">
        <v>2.9486527707168277</v>
      </c>
      <c r="F306">
        <v>12.201321809862735</v>
      </c>
      <c r="G306">
        <v>10.320284697508896</v>
      </c>
      <c r="H306">
        <v>11.794611082867311</v>
      </c>
      <c r="I306">
        <v>9.0154211150652426</v>
      </c>
      <c r="J306">
        <v>10.294865277071683</v>
      </c>
      <c r="K306">
        <v>9.2272496187086936</v>
      </c>
      <c r="L306">
        <v>9.0154211150652426</v>
      </c>
      <c r="M306">
        <v>8.5409252669039155</v>
      </c>
      <c r="N306">
        <v>15.175394001016777</v>
      </c>
      <c r="O306">
        <v>15.607524148449414</v>
      </c>
      <c r="P306">
        <v>18.539230638874766</v>
      </c>
      <c r="Q306">
        <v>20.589730554143365</v>
      </c>
      <c r="R306">
        <v>0</v>
      </c>
      <c r="S306">
        <v>3.3723097780037286</v>
      </c>
      <c r="T306">
        <v>4.4399254363667175</v>
      </c>
    </row>
    <row r="307" spans="2:20" x14ac:dyDescent="0.25">
      <c r="B307">
        <v>0.91549866320991646</v>
      </c>
      <c r="C307">
        <v>0.98031272786194612</v>
      </c>
      <c r="D307">
        <v>0.38078262983067324</v>
      </c>
      <c r="E307">
        <v>1.3772988738556267</v>
      </c>
      <c r="F307">
        <v>8.3529125820302994</v>
      </c>
      <c r="G307">
        <v>6.797375030381593</v>
      </c>
      <c r="H307">
        <v>7.1781576602122659</v>
      </c>
      <c r="I307">
        <v>7.3320910637608359</v>
      </c>
      <c r="J307">
        <v>9.0658672932026239</v>
      </c>
      <c r="K307">
        <v>6.1330308676982908</v>
      </c>
      <c r="L307">
        <v>9.7869237624564533</v>
      </c>
      <c r="M307">
        <v>8.920035647735558</v>
      </c>
      <c r="N307">
        <v>9.6978044235599121</v>
      </c>
      <c r="O307">
        <v>8.8552215830835301</v>
      </c>
      <c r="P307">
        <v>14.615571579032649</v>
      </c>
      <c r="Q307">
        <v>12.57392854249372</v>
      </c>
      <c r="R307">
        <v>0</v>
      </c>
      <c r="S307">
        <v>3.0543627967268896</v>
      </c>
      <c r="T307">
        <v>1.7256744713602852</v>
      </c>
    </row>
    <row r="308" spans="2:20" x14ac:dyDescent="0.25">
      <c r="B308">
        <v>0.26685503492661483</v>
      </c>
      <c r="C308">
        <v>8.6335452476257749E-2</v>
      </c>
      <c r="D308">
        <v>1.4990974020877483</v>
      </c>
      <c r="E308">
        <v>2.0249587944431364</v>
      </c>
      <c r="F308">
        <v>9.3477748999293624</v>
      </c>
      <c r="G308">
        <v>7.2443293305078091</v>
      </c>
      <c r="H308">
        <v>8.9160976375480736</v>
      </c>
      <c r="I308">
        <v>9.795149517306335</v>
      </c>
      <c r="J308">
        <v>6.6870732281610543</v>
      </c>
      <c r="K308">
        <v>7.5425790754257909</v>
      </c>
      <c r="L308">
        <v>8.9396436700415993</v>
      </c>
      <c r="M308">
        <v>7.8015854328545648</v>
      </c>
      <c r="N308">
        <v>13.264264971352327</v>
      </c>
      <c r="O308">
        <v>12.581430029040105</v>
      </c>
      <c r="P308">
        <v>13.256416293854487</v>
      </c>
      <c r="Q308">
        <v>11.992779216701987</v>
      </c>
      <c r="R308">
        <v>0</v>
      </c>
      <c r="S308">
        <v>2.0798995369280275</v>
      </c>
      <c r="T308">
        <v>4.0734636213797977</v>
      </c>
    </row>
    <row r="309" spans="2:20" x14ac:dyDescent="0.25">
      <c r="B309">
        <v>1.2180746561886051</v>
      </c>
      <c r="C309">
        <v>1.2966601178781925</v>
      </c>
      <c r="D309">
        <v>1.8153241650294698</v>
      </c>
      <c r="E309">
        <v>2.6168958742632613</v>
      </c>
      <c r="F309">
        <v>8.9194499017681732</v>
      </c>
      <c r="G309">
        <v>8.8094302554027504</v>
      </c>
      <c r="H309">
        <v>9.0216110019646365</v>
      </c>
      <c r="I309">
        <v>8.8880157170923368</v>
      </c>
      <c r="J309">
        <v>8.1257367387033401</v>
      </c>
      <c r="K309">
        <v>5.8467583497053051</v>
      </c>
      <c r="L309">
        <v>10.616895874263262</v>
      </c>
      <c r="M309">
        <v>10.294695481335953</v>
      </c>
      <c r="N309">
        <v>11.324165029469548</v>
      </c>
      <c r="O309">
        <v>9.5402750491159143</v>
      </c>
      <c r="P309">
        <v>11.269155206286836</v>
      </c>
      <c r="Q309">
        <v>12.086444007858546</v>
      </c>
      <c r="R309">
        <v>0</v>
      </c>
      <c r="S309">
        <v>3.4184675834970526</v>
      </c>
      <c r="T309">
        <v>4.5029469548133596</v>
      </c>
    </row>
    <row r="310" spans="2:20" x14ac:dyDescent="0.25">
      <c r="B310">
        <v>1.3010101010101009</v>
      </c>
      <c r="C310">
        <v>1.6404040404040403</v>
      </c>
      <c r="D310">
        <v>0.27474747474747474</v>
      </c>
      <c r="E310">
        <v>1.7131313131313133</v>
      </c>
      <c r="F310">
        <v>7.2646464646464644</v>
      </c>
      <c r="G310">
        <v>5.3171717171717168</v>
      </c>
      <c r="H310">
        <v>5.8181818181818183</v>
      </c>
      <c r="I310">
        <v>8.1696969696969699</v>
      </c>
      <c r="J310">
        <v>8.3959595959595958</v>
      </c>
      <c r="K310">
        <v>7.2646464646464644</v>
      </c>
      <c r="L310">
        <v>9.5353535353535364</v>
      </c>
      <c r="M310">
        <v>8.6464646464646471</v>
      </c>
      <c r="N310">
        <v>12.589898989898989</v>
      </c>
      <c r="O310">
        <v>13.93131313131313</v>
      </c>
      <c r="P310">
        <v>15.006060606060606</v>
      </c>
      <c r="Q310">
        <v>12.266666666666666</v>
      </c>
      <c r="R310">
        <v>0</v>
      </c>
      <c r="S310">
        <v>1.494949494949495</v>
      </c>
      <c r="T310">
        <v>3.3616161616161615</v>
      </c>
    </row>
    <row r="311" spans="2:20" x14ac:dyDescent="0.25">
      <c r="B311">
        <v>0</v>
      </c>
      <c r="C311">
        <v>1.7001295336787565</v>
      </c>
      <c r="D311">
        <v>0.29145077720207252</v>
      </c>
      <c r="E311">
        <v>0.49384715025906739</v>
      </c>
      <c r="F311">
        <v>10.605569948186529</v>
      </c>
      <c r="G311">
        <v>11.220854922279793</v>
      </c>
      <c r="H311">
        <v>9.8283678756476682</v>
      </c>
      <c r="I311">
        <v>10.913212435233161</v>
      </c>
      <c r="J311">
        <v>6.7762305699481873</v>
      </c>
      <c r="K311">
        <v>9.7555051813471501</v>
      </c>
      <c r="L311">
        <v>10.581282383419689</v>
      </c>
      <c r="M311">
        <v>9.1321243523316067</v>
      </c>
      <c r="N311">
        <v>12.969559585492227</v>
      </c>
      <c r="O311">
        <v>14.167746113989638</v>
      </c>
      <c r="P311">
        <v>13.657707253886011</v>
      </c>
      <c r="Q311">
        <v>13.860103626943005</v>
      </c>
      <c r="R311">
        <v>0.59099740932642486</v>
      </c>
      <c r="S311">
        <v>3.1411917098445596</v>
      </c>
      <c r="T311">
        <v>4.0236398963730569</v>
      </c>
    </row>
    <row r="312" spans="2:20" x14ac:dyDescent="0.25">
      <c r="B312">
        <v>0.520016508460586</v>
      </c>
      <c r="C312">
        <v>0.94923648369789515</v>
      </c>
      <c r="D312">
        <v>0</v>
      </c>
      <c r="E312">
        <v>1.2051176227816756</v>
      </c>
      <c r="F312">
        <v>9.4676021460998765</v>
      </c>
      <c r="G312">
        <v>11.291787040858441</v>
      </c>
      <c r="H312">
        <v>10.936855138258357</v>
      </c>
      <c r="I312">
        <v>8.6917044985555094</v>
      </c>
      <c r="J312">
        <v>10.590177465951299</v>
      </c>
      <c r="K312">
        <v>10.491126702434999</v>
      </c>
      <c r="L312">
        <v>9.2860090796533221</v>
      </c>
      <c r="M312">
        <v>10.36731324803962</v>
      </c>
      <c r="N312">
        <v>17.375154766817992</v>
      </c>
      <c r="O312">
        <v>18.679323153115973</v>
      </c>
      <c r="P312">
        <v>19.314898885678911</v>
      </c>
      <c r="Q312">
        <v>17.185307470078413</v>
      </c>
      <c r="R312">
        <v>0.37969459347915807</v>
      </c>
      <c r="S312">
        <v>2.8146925299215848</v>
      </c>
      <c r="T312">
        <v>3.6318613289310768</v>
      </c>
    </row>
    <row r="313" spans="2:20" x14ac:dyDescent="0.25">
      <c r="B313">
        <v>0.17857142857142858</v>
      </c>
      <c r="C313">
        <v>0.47889610389610388</v>
      </c>
      <c r="D313">
        <v>0.1461038961038961</v>
      </c>
      <c r="E313">
        <v>0.99837662337662336</v>
      </c>
      <c r="F313">
        <v>9.3506493506493502</v>
      </c>
      <c r="G313">
        <v>10.332792207792208</v>
      </c>
      <c r="H313">
        <v>9.4561688311688297</v>
      </c>
      <c r="I313">
        <v>11.282467532467532</v>
      </c>
      <c r="J313">
        <v>10.275974025974026</v>
      </c>
      <c r="K313">
        <v>10.86038961038961</v>
      </c>
      <c r="L313">
        <v>9.3100649350649345</v>
      </c>
      <c r="M313">
        <v>8.5064935064935057</v>
      </c>
      <c r="N313">
        <v>12.029220779220779</v>
      </c>
      <c r="O313">
        <v>14.448051948051949</v>
      </c>
      <c r="P313">
        <v>14.951298701298702</v>
      </c>
      <c r="Q313">
        <v>15.965909090909092</v>
      </c>
      <c r="R313">
        <v>0</v>
      </c>
      <c r="S313">
        <v>3.7905844155844157</v>
      </c>
      <c r="T313">
        <v>3.5633116883116887</v>
      </c>
    </row>
    <row r="314" spans="2:20" x14ac:dyDescent="0.25">
      <c r="B314">
        <v>0.30911901081916537</v>
      </c>
      <c r="C314">
        <v>0.95989587570161883</v>
      </c>
      <c r="D314">
        <v>4.880826486618401E-2</v>
      </c>
      <c r="E314">
        <v>2.0418124135686977</v>
      </c>
      <c r="F314">
        <v>8.0533637029203611</v>
      </c>
      <c r="G314">
        <v>10.038233140811844</v>
      </c>
      <c r="H314">
        <v>8.5577157732042615</v>
      </c>
      <c r="I314">
        <v>7.4269909704709995</v>
      </c>
      <c r="J314">
        <v>10.518181078662654</v>
      </c>
      <c r="K314">
        <v>8.3950215569836484</v>
      </c>
      <c r="L314">
        <v>7.329374440738631</v>
      </c>
      <c r="M314">
        <v>6.2881314569267062</v>
      </c>
      <c r="N314">
        <v>10.632067030017083</v>
      </c>
      <c r="O314">
        <v>11.396729846253965</v>
      </c>
      <c r="P314">
        <v>13.406003416578541</v>
      </c>
      <c r="Q314">
        <v>13.780200113885952</v>
      </c>
      <c r="R314">
        <v>0</v>
      </c>
      <c r="S314">
        <v>1.7977710892377776</v>
      </c>
      <c r="T314">
        <v>3.0505165541365007</v>
      </c>
    </row>
    <row r="315" spans="2:20" x14ac:dyDescent="0.25">
      <c r="B315">
        <v>1.3422818791946309</v>
      </c>
      <c r="C315">
        <v>1.3257104979700058</v>
      </c>
      <c r="D315">
        <v>0.8451404424558786</v>
      </c>
      <c r="E315">
        <v>1.7317093379733202</v>
      </c>
      <c r="F315">
        <v>5.8082691192310882</v>
      </c>
      <c r="G315">
        <v>8.4431187339464735</v>
      </c>
      <c r="H315">
        <v>6.2391250310713398</v>
      </c>
      <c r="I315">
        <v>7.0594084016902814</v>
      </c>
      <c r="J315">
        <v>8.177976634352472</v>
      </c>
      <c r="K315">
        <v>4.6897008865688958</v>
      </c>
      <c r="L315">
        <v>5.567984091474024</v>
      </c>
      <c r="M315">
        <v>4.8222719363658957</v>
      </c>
      <c r="N315">
        <v>12.983677189493745</v>
      </c>
      <c r="O315">
        <v>12.51139282459193</v>
      </c>
      <c r="P315">
        <v>12.826249067859807</v>
      </c>
      <c r="Q315">
        <v>15.958240119313945</v>
      </c>
      <c r="R315">
        <v>0</v>
      </c>
      <c r="S315">
        <v>2.3282790620598228</v>
      </c>
      <c r="T315">
        <v>2.8337061894108873</v>
      </c>
    </row>
    <row r="316" spans="2:20" x14ac:dyDescent="0.25">
      <c r="B316">
        <v>0.33461193177181098</v>
      </c>
      <c r="C316">
        <v>1.0609646617154982</v>
      </c>
      <c r="D316">
        <v>1.3139639272015016</v>
      </c>
      <c r="E316">
        <v>1.7138659920019585</v>
      </c>
      <c r="F316">
        <v>10.242389618868849</v>
      </c>
      <c r="G316">
        <v>8.4224271606953387</v>
      </c>
      <c r="H316">
        <v>9.5731657553252258</v>
      </c>
      <c r="I316">
        <v>8.7488778258385711</v>
      </c>
      <c r="J316">
        <v>8.2265567616094017</v>
      </c>
      <c r="K316">
        <v>4.3254713131478004</v>
      </c>
      <c r="L316">
        <v>8.5938137598955358</v>
      </c>
      <c r="M316">
        <v>7.3124948992083576</v>
      </c>
      <c r="N316">
        <v>9.2385538235534153</v>
      </c>
      <c r="O316">
        <v>9.3772953562392889</v>
      </c>
      <c r="P316">
        <v>11.254386680812862</v>
      </c>
      <c r="Q316">
        <v>12.111319676813842</v>
      </c>
      <c r="R316">
        <v>0</v>
      </c>
      <c r="S316">
        <v>1.9668652574879621</v>
      </c>
      <c r="T316">
        <v>2.1300905900595772</v>
      </c>
    </row>
    <row r="317" spans="2:20" x14ac:dyDescent="0.25">
      <c r="B317">
        <v>1.0402386904281913</v>
      </c>
      <c r="C317">
        <v>0.70962019192000647</v>
      </c>
      <c r="D317">
        <v>1.2095798725909201</v>
      </c>
      <c r="E317">
        <v>3.6045480203209421</v>
      </c>
      <c r="F317">
        <v>8.8944439964518995</v>
      </c>
      <c r="G317">
        <v>9.4347230062091771</v>
      </c>
      <c r="H317">
        <v>10.136279332311911</v>
      </c>
      <c r="I317">
        <v>8.8783162648173519</v>
      </c>
      <c r="J317">
        <v>10.716877671155551</v>
      </c>
      <c r="K317">
        <v>8.1041851463591641</v>
      </c>
      <c r="L317">
        <v>10.499153294089187</v>
      </c>
      <c r="M317">
        <v>9.9266188210628172</v>
      </c>
      <c r="N317">
        <v>13.99080719296831</v>
      </c>
      <c r="O317">
        <v>13.99887105878558</v>
      </c>
      <c r="P317">
        <v>12.886057576001935</v>
      </c>
      <c r="Q317">
        <v>12.797355052011936</v>
      </c>
      <c r="R317">
        <v>0</v>
      </c>
      <c r="S317">
        <v>2.9836303523909362</v>
      </c>
      <c r="T317">
        <v>6.402709458914603</v>
      </c>
    </row>
    <row r="318" spans="2:20" x14ac:dyDescent="0.25">
      <c r="B318">
        <v>0.46783625730994155</v>
      </c>
      <c r="C318">
        <v>1.8869395711500974</v>
      </c>
      <c r="D318">
        <v>0</v>
      </c>
      <c r="E318">
        <v>0.68615984405458086</v>
      </c>
      <c r="F318">
        <v>6.3079922027290447</v>
      </c>
      <c r="G318">
        <v>6.3157894736842106</v>
      </c>
      <c r="H318">
        <v>6.8849902534113063</v>
      </c>
      <c r="I318">
        <v>4.6393762183235872</v>
      </c>
      <c r="J318">
        <v>5.9337231968810915</v>
      </c>
      <c r="K318">
        <v>4.9200779727095512</v>
      </c>
      <c r="L318">
        <v>4.3274853801169595</v>
      </c>
      <c r="M318">
        <v>5.871345029239766</v>
      </c>
      <c r="N318">
        <v>12.265107212475632</v>
      </c>
      <c r="O318">
        <v>10.471734892787524</v>
      </c>
      <c r="P318">
        <v>8.654970760233919</v>
      </c>
      <c r="Q318">
        <v>10.354775828460038</v>
      </c>
      <c r="R318">
        <v>0.25730994152046782</v>
      </c>
      <c r="S318">
        <v>1.4580896686159843</v>
      </c>
      <c r="T318">
        <v>4.7563352826510723</v>
      </c>
    </row>
    <row r="319" spans="2:20" x14ac:dyDescent="0.25">
      <c r="B319">
        <v>0.8747993579454254</v>
      </c>
      <c r="C319">
        <v>2.4237560192616372</v>
      </c>
      <c r="D319">
        <v>0</v>
      </c>
      <c r="E319">
        <v>2.2792937399678972</v>
      </c>
      <c r="F319">
        <v>8.7078651685393265</v>
      </c>
      <c r="G319">
        <v>8.4430176565008015</v>
      </c>
      <c r="H319">
        <v>8.26645264847512</v>
      </c>
      <c r="I319">
        <v>7.4398073836276088</v>
      </c>
      <c r="J319">
        <v>8.7640449438202239</v>
      </c>
      <c r="K319">
        <v>11.677367576243981</v>
      </c>
      <c r="L319">
        <v>11.115569823434992</v>
      </c>
      <c r="M319">
        <v>12.479935794542536</v>
      </c>
      <c r="N319">
        <v>15.609951845906902</v>
      </c>
      <c r="O319">
        <v>17.51203852327448</v>
      </c>
      <c r="P319">
        <v>13.210272873194221</v>
      </c>
      <c r="Q319">
        <v>14.438202247191011</v>
      </c>
      <c r="R319">
        <v>0.63402889245585869</v>
      </c>
      <c r="S319">
        <v>1.5890850722311396</v>
      </c>
      <c r="T319">
        <v>1.9903691813804174</v>
      </c>
    </row>
    <row r="320" spans="2:20" x14ac:dyDescent="0.25">
      <c r="B320">
        <v>1.9958977595455978</v>
      </c>
      <c r="C320">
        <v>0.4891132849479331</v>
      </c>
      <c r="D320">
        <v>0.39444619753865567</v>
      </c>
      <c r="E320">
        <v>2.1063426948564214</v>
      </c>
      <c r="F320">
        <v>6.2953613127169463</v>
      </c>
      <c r="G320">
        <v>6.0271378983906594</v>
      </c>
      <c r="H320">
        <v>7.6995897759545597</v>
      </c>
      <c r="I320">
        <v>8.3938150836225933</v>
      </c>
      <c r="J320">
        <v>10.389712843168192</v>
      </c>
      <c r="K320">
        <v>11.115493846639318</v>
      </c>
      <c r="L320">
        <v>10.113600504891133</v>
      </c>
      <c r="M320">
        <v>10.697380877248342</v>
      </c>
      <c r="N320">
        <v>14.294730198800885</v>
      </c>
      <c r="O320">
        <v>12.693278636793941</v>
      </c>
      <c r="P320">
        <v>13.703060902492901</v>
      </c>
      <c r="Q320">
        <v>14.255285579047017</v>
      </c>
      <c r="R320">
        <v>0</v>
      </c>
      <c r="S320">
        <v>3.8576838119280534</v>
      </c>
      <c r="T320">
        <v>3.6920164089618179</v>
      </c>
    </row>
    <row r="321" spans="2:20" x14ac:dyDescent="0.25">
      <c r="B321">
        <v>1.9039735099337749</v>
      </c>
      <c r="C321">
        <v>1.316225165562914</v>
      </c>
      <c r="D321">
        <v>1.009933774834437</v>
      </c>
      <c r="E321">
        <v>2.7400662251655628</v>
      </c>
      <c r="F321">
        <v>10.562913907284768</v>
      </c>
      <c r="G321">
        <v>10.844370860927151</v>
      </c>
      <c r="H321">
        <v>9.4701986754966878</v>
      </c>
      <c r="I321">
        <v>9.8096026490066226</v>
      </c>
      <c r="J321">
        <v>9.4205298013245038</v>
      </c>
      <c r="K321">
        <v>8.75</v>
      </c>
      <c r="L321">
        <v>9.8923841059602662</v>
      </c>
      <c r="M321">
        <v>8.8658940397350996</v>
      </c>
      <c r="N321">
        <v>12.127483443708609</v>
      </c>
      <c r="O321">
        <v>13.269867549668874</v>
      </c>
      <c r="P321">
        <v>10.935430463576159</v>
      </c>
      <c r="Q321">
        <v>11.3658940397351</v>
      </c>
      <c r="R321">
        <v>0</v>
      </c>
      <c r="S321">
        <v>3.4685430463576159</v>
      </c>
      <c r="T321">
        <v>6.1175496688741715</v>
      </c>
    </row>
    <row r="322" spans="2:20" x14ac:dyDescent="0.25">
      <c r="B322">
        <v>1.008002462296091</v>
      </c>
      <c r="C322">
        <v>0</v>
      </c>
      <c r="D322">
        <v>0.32317636195752536</v>
      </c>
      <c r="E322">
        <v>0.9926131117266852</v>
      </c>
      <c r="F322">
        <v>8.9719913819636812</v>
      </c>
      <c r="G322">
        <v>7.425361649738381</v>
      </c>
      <c r="H322">
        <v>8.0024622960911049</v>
      </c>
      <c r="I322">
        <v>8.8104032009849185</v>
      </c>
      <c r="J322">
        <v>7.3407202216066487</v>
      </c>
      <c r="K322">
        <v>8.6026469682979378</v>
      </c>
      <c r="L322">
        <v>7.6023391812865491</v>
      </c>
      <c r="M322">
        <v>6.6712834718374889</v>
      </c>
      <c r="N322">
        <v>12.58079409048938</v>
      </c>
      <c r="O322">
        <v>11.603570329332102</v>
      </c>
      <c r="P322">
        <v>13.457987072945521</v>
      </c>
      <c r="Q322">
        <v>12.819329024315174</v>
      </c>
      <c r="R322">
        <v>0.31548168667282239</v>
      </c>
      <c r="S322">
        <v>3.6549707602339181</v>
      </c>
      <c r="T322">
        <v>3.7857802400738687</v>
      </c>
    </row>
    <row r="323" spans="2:20" x14ac:dyDescent="0.25">
      <c r="B323">
        <v>0.11792452830188679</v>
      </c>
      <c r="C323">
        <v>1.4403638814016173</v>
      </c>
      <c r="D323">
        <v>0.33692722371967659</v>
      </c>
      <c r="E323">
        <v>0.83389487870619938</v>
      </c>
      <c r="F323">
        <v>8.0778301886792452</v>
      </c>
      <c r="G323">
        <v>6.9659703504043131</v>
      </c>
      <c r="H323">
        <v>7.2776280323450138</v>
      </c>
      <c r="I323">
        <v>5.0960242587601075</v>
      </c>
      <c r="J323">
        <v>5.6772237196765492</v>
      </c>
      <c r="K323">
        <v>4.4053234501347713</v>
      </c>
      <c r="L323">
        <v>5.8119946091644206</v>
      </c>
      <c r="M323">
        <v>6.6964285714285712</v>
      </c>
      <c r="N323">
        <v>12.769541778975741</v>
      </c>
      <c r="O323">
        <v>11.0427897574124</v>
      </c>
      <c r="P323">
        <v>12.213611859838275</v>
      </c>
      <c r="Q323">
        <v>13.29177897574124</v>
      </c>
      <c r="R323">
        <v>0</v>
      </c>
      <c r="S323">
        <v>1.7772911051212938</v>
      </c>
      <c r="T323">
        <v>4.1273584905660377</v>
      </c>
    </row>
    <row r="324" spans="2:20" x14ac:dyDescent="0.25">
      <c r="B324">
        <v>0</v>
      </c>
      <c r="C324">
        <v>1.6913993936492739</v>
      </c>
      <c r="D324">
        <v>0.45476304451890859</v>
      </c>
      <c r="E324">
        <v>1.6594861975426838</v>
      </c>
      <c r="F324">
        <v>7.6591670655816184</v>
      </c>
      <c r="G324">
        <v>6.5262486037976704</v>
      </c>
      <c r="H324">
        <v>6.9969682463698737</v>
      </c>
      <c r="I324">
        <v>7.2841870113291849</v>
      </c>
      <c r="J324">
        <v>8.4569969682463704</v>
      </c>
      <c r="K324">
        <v>6.7815541726503907</v>
      </c>
      <c r="L324">
        <v>6.3826392213180148</v>
      </c>
      <c r="M324">
        <v>7.603318972395086</v>
      </c>
      <c r="N324">
        <v>10.315940641455242</v>
      </c>
      <c r="O324">
        <v>10.491463220041487</v>
      </c>
      <c r="P324">
        <v>7.0607946385830536</v>
      </c>
      <c r="Q324">
        <v>10.132439763842349</v>
      </c>
      <c r="R324">
        <v>1.6036381043561514</v>
      </c>
      <c r="S324">
        <v>2.4892292963140257</v>
      </c>
      <c r="T324">
        <v>2.138184139141535</v>
      </c>
    </row>
    <row r="325" spans="2:20" x14ac:dyDescent="0.25">
      <c r="B325">
        <v>1.3735811811153151</v>
      </c>
      <c r="C325">
        <v>1.3653561441026485</v>
      </c>
      <c r="D325">
        <v>1.2008554038493173</v>
      </c>
      <c r="E325">
        <v>2.8623128804079618</v>
      </c>
      <c r="F325">
        <v>7.1475571640072388</v>
      </c>
      <c r="G325">
        <v>7.6410593847672317</v>
      </c>
      <c r="H325">
        <v>6.4895542029939133</v>
      </c>
      <c r="I325">
        <v>8.447113012008554</v>
      </c>
      <c r="J325">
        <v>10.815923671656522</v>
      </c>
      <c r="K325">
        <v>8.5129133081098853</v>
      </c>
      <c r="L325">
        <v>8.4717881230465526</v>
      </c>
      <c r="M325">
        <v>8.4882381970718868</v>
      </c>
      <c r="N325">
        <v>12.288205296923836</v>
      </c>
      <c r="O325">
        <v>11.202500411251851</v>
      </c>
      <c r="P325">
        <v>11.095574930087185</v>
      </c>
      <c r="Q325">
        <v>13.431485441684487</v>
      </c>
      <c r="R325">
        <v>0</v>
      </c>
      <c r="S325">
        <v>2.6813620661292976</v>
      </c>
      <c r="T325">
        <v>3.8739924329659483</v>
      </c>
    </row>
    <row r="326" spans="2:20" x14ac:dyDescent="0.25">
      <c r="B326">
        <v>0.51481070806272777</v>
      </c>
      <c r="C326">
        <v>1.5998732773641691</v>
      </c>
      <c r="D326">
        <v>0</v>
      </c>
      <c r="E326">
        <v>2.3839695865674004</v>
      </c>
      <c r="F326">
        <v>7.6746396325043555</v>
      </c>
      <c r="G326">
        <v>6.7400601932520194</v>
      </c>
      <c r="H326">
        <v>8.1894503405670847</v>
      </c>
      <c r="I326">
        <v>6.5816568984634882</v>
      </c>
      <c r="J326">
        <v>5.0926659274512911</v>
      </c>
      <c r="K326">
        <v>4.720418184698242</v>
      </c>
      <c r="L326">
        <v>7.3261523839695863</v>
      </c>
      <c r="M326">
        <v>8.1736100110882308</v>
      </c>
      <c r="N326">
        <v>11.309995247901156</v>
      </c>
      <c r="O326">
        <v>11.032789482021226</v>
      </c>
      <c r="P326">
        <v>13.250435609060668</v>
      </c>
      <c r="Q326">
        <v>13.98701092982734</v>
      </c>
      <c r="R326">
        <v>3.96008236971329E-2</v>
      </c>
      <c r="S326">
        <v>2.1463646443846032</v>
      </c>
      <c r="T326">
        <v>1.9325201964200855</v>
      </c>
    </row>
    <row r="327" spans="2:20" x14ac:dyDescent="0.25">
      <c r="B327">
        <v>0.47442907687359281</v>
      </c>
      <c r="C327">
        <v>0.69958185911868775</v>
      </c>
      <c r="D327">
        <v>0</v>
      </c>
      <c r="E327">
        <v>2.2756513348343521</v>
      </c>
      <c r="F327">
        <v>5.7816018012222585</v>
      </c>
      <c r="G327">
        <v>5.2830492119652623</v>
      </c>
      <c r="H327">
        <v>3.8919266645223543</v>
      </c>
      <c r="I327">
        <v>6.8752010292698618</v>
      </c>
      <c r="J327">
        <v>7.3255065937600516</v>
      </c>
      <c r="K327">
        <v>9.593116757799935</v>
      </c>
      <c r="L327">
        <v>8.3869411386297852</v>
      </c>
      <c r="M327">
        <v>9.2473464136378265</v>
      </c>
      <c r="N327">
        <v>13.718237375361852</v>
      </c>
      <c r="O327">
        <v>13.348343518816339</v>
      </c>
      <c r="P327">
        <v>13.251849469282728</v>
      </c>
      <c r="Q327">
        <v>11.707944676744935</v>
      </c>
      <c r="R327">
        <v>0.12865873271148279</v>
      </c>
      <c r="S327">
        <v>3.240591830170473</v>
      </c>
      <c r="T327">
        <v>3.1440977806368604</v>
      </c>
    </row>
    <row r="328" spans="2:20" x14ac:dyDescent="0.25">
      <c r="B328">
        <v>0</v>
      </c>
      <c r="C328">
        <v>1.825798292760038</v>
      </c>
      <c r="D328">
        <v>8.6942775845716094E-2</v>
      </c>
      <c r="E328">
        <v>0.76667720518495097</v>
      </c>
      <c r="F328">
        <v>8.3386025924754978</v>
      </c>
      <c r="G328">
        <v>8.4176414796079673</v>
      </c>
      <c r="H328">
        <v>7.2083465064811891</v>
      </c>
      <c r="I328">
        <v>7.3031931710401521</v>
      </c>
      <c r="J328">
        <v>5.3983559911476444</v>
      </c>
      <c r="K328">
        <v>8.8918748024027821</v>
      </c>
      <c r="L328">
        <v>7.3427126146063868</v>
      </c>
      <c r="M328">
        <v>6.6234587417009179</v>
      </c>
      <c r="N328">
        <v>13.594688586784699</v>
      </c>
      <c r="O328">
        <v>11.942775845716094</v>
      </c>
      <c r="P328">
        <v>12.432816945937402</v>
      </c>
      <c r="Q328">
        <v>13.073031931710402</v>
      </c>
      <c r="R328">
        <v>0.56117609864053108</v>
      </c>
      <c r="S328">
        <v>2.7900727157761618</v>
      </c>
      <c r="T328">
        <v>3.6436926968068288</v>
      </c>
    </row>
    <row r="329" spans="2:20" x14ac:dyDescent="0.25">
      <c r="B329">
        <v>1.8552000628881378</v>
      </c>
      <c r="C329">
        <v>0.52668815344705611</v>
      </c>
      <c r="D329">
        <v>1.139847496266017</v>
      </c>
      <c r="E329">
        <v>2.5548305950790033</v>
      </c>
      <c r="F329">
        <v>9.0480308151874862</v>
      </c>
      <c r="G329">
        <v>9.6690511752220729</v>
      </c>
      <c r="H329">
        <v>8.6471189371904718</v>
      </c>
      <c r="I329">
        <v>8.2462070591934591</v>
      </c>
      <c r="J329">
        <v>9.2760003144406884</v>
      </c>
      <c r="K329">
        <v>6.626837512774153</v>
      </c>
      <c r="L329">
        <v>7.5858816130807334</v>
      </c>
      <c r="M329">
        <v>6.2730917380709057</v>
      </c>
      <c r="N329">
        <v>10.9818410502319</v>
      </c>
      <c r="O329">
        <v>7.5780205958651052</v>
      </c>
      <c r="P329">
        <v>13.450200455938999</v>
      </c>
      <c r="Q329">
        <v>11.131200377328826</v>
      </c>
      <c r="R329">
        <v>0</v>
      </c>
      <c r="S329">
        <v>2.0831695621413413</v>
      </c>
      <c r="T329">
        <v>4.4965018473390455</v>
      </c>
    </row>
    <row r="330" spans="2:20" x14ac:dyDescent="0.25">
      <c r="B330">
        <v>0</v>
      </c>
      <c r="C330">
        <v>1.6344598620924491</v>
      </c>
      <c r="D330">
        <v>0.39158934195964934</v>
      </c>
      <c r="E330">
        <v>1.5918958031837915</v>
      </c>
      <c r="F330">
        <v>8.9129139354728864</v>
      </c>
      <c r="G330">
        <v>10.096194773133565</v>
      </c>
      <c r="H330">
        <v>9.1172214182344433</v>
      </c>
      <c r="I330">
        <v>8.0446071337362728</v>
      </c>
      <c r="J330">
        <v>7.2614284498169743</v>
      </c>
      <c r="K330">
        <v>9.2449135949604155</v>
      </c>
      <c r="L330">
        <v>7.0656337788371495</v>
      </c>
      <c r="M330">
        <v>8.7256320762747936</v>
      </c>
      <c r="N330">
        <v>16.599982974376438</v>
      </c>
      <c r="O330">
        <v>16.463777985868731</v>
      </c>
      <c r="P330">
        <v>16.872392951391845</v>
      </c>
      <c r="Q330">
        <v>13.041627649612666</v>
      </c>
      <c r="R330">
        <v>0.59589682472120542</v>
      </c>
      <c r="S330">
        <v>3.0560994296416104</v>
      </c>
      <c r="T330">
        <v>2.9539456882608324</v>
      </c>
    </row>
    <row r="331" spans="2:20" x14ac:dyDescent="0.25">
      <c r="B331">
        <v>0.68867252434101167</v>
      </c>
      <c r="C331">
        <v>1.5277447953771865</v>
      </c>
      <c r="D331">
        <v>0</v>
      </c>
      <c r="E331">
        <v>1.0607140030079949</v>
      </c>
      <c r="F331">
        <v>6.1822211667854035</v>
      </c>
      <c r="G331">
        <v>6.3167893611968662</v>
      </c>
      <c r="H331">
        <v>6.0318214200902398</v>
      </c>
      <c r="I331">
        <v>6.7284097205731017</v>
      </c>
      <c r="J331">
        <v>6.3247051373387171</v>
      </c>
      <c r="K331">
        <v>5.3194015673236761</v>
      </c>
      <c r="L331">
        <v>5.7151903744162116</v>
      </c>
      <c r="M331">
        <v>6.2930420327713135</v>
      </c>
      <c r="N331">
        <v>11.786590675215706</v>
      </c>
      <c r="O331">
        <v>14.105913084777963</v>
      </c>
      <c r="P331">
        <v>13.140188395472178</v>
      </c>
      <c r="Q331">
        <v>12.419852766563762</v>
      </c>
      <c r="R331">
        <v>0.75991450961766804</v>
      </c>
      <c r="S331">
        <v>2.1372595582996912</v>
      </c>
      <c r="T331">
        <v>4.1003720414786669</v>
      </c>
    </row>
    <row r="332" spans="2:20" x14ac:dyDescent="0.25">
      <c r="B332">
        <v>0.97777777777777775</v>
      </c>
      <c r="C332">
        <v>0.92121212121212115</v>
      </c>
      <c r="D332">
        <v>0</v>
      </c>
      <c r="E332">
        <v>2.1090909090909089</v>
      </c>
      <c r="F332">
        <v>7.8949494949494952</v>
      </c>
      <c r="G332">
        <v>6.8767676767676766</v>
      </c>
      <c r="H332">
        <v>6.4080808080808085</v>
      </c>
      <c r="I332">
        <v>6.8767676767676766</v>
      </c>
      <c r="J332">
        <v>5.2606060606060607</v>
      </c>
      <c r="K332">
        <v>6.7070707070707076</v>
      </c>
      <c r="L332">
        <v>7.5717171717171707</v>
      </c>
      <c r="M332">
        <v>5.6484848484848484</v>
      </c>
      <c r="N332">
        <v>8.5171717171717169</v>
      </c>
      <c r="O332">
        <v>11.111111111111111</v>
      </c>
      <c r="P332">
        <v>11.402020202020202</v>
      </c>
      <c r="Q332">
        <v>12.347474747474747</v>
      </c>
      <c r="R332">
        <v>4.0404040404040401E-2</v>
      </c>
      <c r="S332">
        <v>2.1737373737373735</v>
      </c>
      <c r="T332">
        <v>3.4020202020202022</v>
      </c>
    </row>
    <row r="333" spans="2:20" x14ac:dyDescent="0.25">
      <c r="B333">
        <v>0.4439422067963516</v>
      </c>
      <c r="C333">
        <v>0.76680926628460733</v>
      </c>
      <c r="D333">
        <v>0.16950520623133425</v>
      </c>
      <c r="E333">
        <v>1.6950520623133423</v>
      </c>
      <c r="F333">
        <v>9.4922915489547179</v>
      </c>
      <c r="G333">
        <v>7.1353620146904513</v>
      </c>
      <c r="H333">
        <v>9.6617967551860513</v>
      </c>
      <c r="I333">
        <v>9.2662846073129383</v>
      </c>
      <c r="J333">
        <v>4.8752925982726607</v>
      </c>
      <c r="K333">
        <v>3.8986197433206882</v>
      </c>
      <c r="L333">
        <v>7.8053111631285823</v>
      </c>
      <c r="M333">
        <v>9.1855678424408751</v>
      </c>
      <c r="N333">
        <v>12.511098555169909</v>
      </c>
      <c r="O333">
        <v>11.946081201065461</v>
      </c>
      <c r="P333">
        <v>8.8384857534909997</v>
      </c>
      <c r="Q333">
        <v>9.7425135200581163</v>
      </c>
      <c r="R333">
        <v>9.6860117846476704E-2</v>
      </c>
      <c r="S333">
        <v>0</v>
      </c>
      <c r="T333">
        <v>1.9372023569295342</v>
      </c>
    </row>
    <row r="334" spans="2:20" x14ac:dyDescent="0.25">
      <c r="B334">
        <v>0.70549502234067574</v>
      </c>
      <c r="C334">
        <v>0.43113584698596846</v>
      </c>
      <c r="D334">
        <v>0</v>
      </c>
      <c r="E334">
        <v>1.4658618797522929</v>
      </c>
      <c r="F334">
        <v>9.2184682919181622</v>
      </c>
      <c r="G334">
        <v>9.79854197695383</v>
      </c>
      <c r="H334">
        <v>9.8690914791878974</v>
      </c>
      <c r="I334">
        <v>10.958689347025162</v>
      </c>
      <c r="J334">
        <v>10.41780982989731</v>
      </c>
      <c r="K334">
        <v>8.3561965979462247</v>
      </c>
      <c r="L334">
        <v>9.0695304538684649</v>
      </c>
      <c r="M334">
        <v>8.5051344359959238</v>
      </c>
      <c r="N334">
        <v>11.954221211883672</v>
      </c>
      <c r="O334">
        <v>11.922865877557419</v>
      </c>
      <c r="P334">
        <v>9.9553186485850897</v>
      </c>
      <c r="Q334">
        <v>10.935172846280473</v>
      </c>
      <c r="R334">
        <v>7.8388335815630636E-2</v>
      </c>
      <c r="S334">
        <v>2.3202947401426668</v>
      </c>
      <c r="T334">
        <v>4.1153876303206083</v>
      </c>
    </row>
    <row r="335" spans="2:20" x14ac:dyDescent="0.25">
      <c r="B335">
        <v>1.1131286018788979</v>
      </c>
      <c r="C335">
        <v>2.202573616483777</v>
      </c>
      <c r="D335">
        <v>0</v>
      </c>
      <c r="E335">
        <v>1.8078471619167917</v>
      </c>
      <c r="F335">
        <v>7.8787400331570225</v>
      </c>
      <c r="G335">
        <v>6.6392989658166899</v>
      </c>
      <c r="H335">
        <v>6.8682403094655395</v>
      </c>
      <c r="I335">
        <v>7.9103181495223813</v>
      </c>
      <c r="J335">
        <v>9.3313333859635286</v>
      </c>
      <c r="K335">
        <v>10.60235256966922</v>
      </c>
      <c r="L335">
        <v>10.0813136496408</v>
      </c>
      <c r="M335">
        <v>10.262887818741612</v>
      </c>
      <c r="N335">
        <v>12.891766006157731</v>
      </c>
      <c r="O335">
        <v>12.125996684297782</v>
      </c>
      <c r="P335">
        <v>13.404910397094813</v>
      </c>
      <c r="Q335">
        <v>14.202257835320124</v>
      </c>
      <c r="R335">
        <v>1.1131286018788979</v>
      </c>
      <c r="S335">
        <v>5.5261703639377915</v>
      </c>
      <c r="T335">
        <v>5.0840767348227676</v>
      </c>
    </row>
    <row r="336" spans="2:20" x14ac:dyDescent="0.25">
      <c r="B336">
        <v>1.245048104131296</v>
      </c>
      <c r="C336">
        <v>1.1803702805400598</v>
      </c>
      <c r="D336">
        <v>1.2127091923356779</v>
      </c>
      <c r="E336">
        <v>2.0696903549195569</v>
      </c>
      <c r="F336">
        <v>8.1979141401891837</v>
      </c>
      <c r="G336">
        <v>7.1630689627294046</v>
      </c>
      <c r="H336">
        <v>8.1817446842913739</v>
      </c>
      <c r="I336">
        <v>8.1413210445468511</v>
      </c>
      <c r="J336">
        <v>7.5430511763279169</v>
      </c>
      <c r="K336">
        <v>7.6238984558169616</v>
      </c>
      <c r="L336">
        <v>5.5542081008974051</v>
      </c>
      <c r="M336">
        <v>5.4005982698682189</v>
      </c>
      <c r="N336">
        <v>13.105344005174228</v>
      </c>
      <c r="O336">
        <v>13.452987306977121</v>
      </c>
      <c r="P336">
        <v>13.727868057239872</v>
      </c>
      <c r="Q336">
        <v>15.47416929420325</v>
      </c>
      <c r="R336">
        <v>8.8932007437949712E-2</v>
      </c>
      <c r="S336">
        <v>2.8862478777589131</v>
      </c>
      <c r="T336">
        <v>0</v>
      </c>
    </row>
    <row r="337" spans="2:20" x14ac:dyDescent="0.25">
      <c r="B337">
        <v>1.5170355632927133</v>
      </c>
      <c r="C337">
        <v>1.085965348586587</v>
      </c>
      <c r="D337">
        <v>0.99477741855259882</v>
      </c>
      <c r="E337">
        <v>2.9345933847301668</v>
      </c>
      <c r="F337">
        <v>9.9477741855259882</v>
      </c>
      <c r="G337">
        <v>9.1353726270413667</v>
      </c>
      <c r="H337">
        <v>8.273232197629115</v>
      </c>
      <c r="I337">
        <v>9.3260382989306141</v>
      </c>
      <c r="J337">
        <v>7.6349166873911969</v>
      </c>
      <c r="K337">
        <v>7.062919671723451</v>
      </c>
      <c r="L337">
        <v>7.9665091602420617</v>
      </c>
      <c r="M337">
        <v>8.9115477078670313</v>
      </c>
      <c r="N337">
        <v>12.368399237337313</v>
      </c>
      <c r="O337">
        <v>9.0773439442924637</v>
      </c>
      <c r="P337">
        <v>13.719638564204592</v>
      </c>
      <c r="Q337">
        <v>15.236674127497304</v>
      </c>
      <c r="R337">
        <v>0</v>
      </c>
      <c r="S337">
        <v>3.6806764486446162</v>
      </c>
      <c r="T337">
        <v>4.3189919588825338</v>
      </c>
    </row>
    <row r="338" spans="2:20" x14ac:dyDescent="0.25">
      <c r="B338">
        <v>7.7688004972032321E-2</v>
      </c>
      <c r="C338">
        <v>0.71472964574269726</v>
      </c>
      <c r="D338">
        <v>0.46612802983219392</v>
      </c>
      <c r="E338">
        <v>0.83903045369794893</v>
      </c>
      <c r="F338">
        <v>5.1118707271597268</v>
      </c>
      <c r="G338">
        <v>3.9154754505904292</v>
      </c>
      <c r="H338">
        <v>3.5581106277190799</v>
      </c>
      <c r="I338">
        <v>4.5913610938471097</v>
      </c>
      <c r="J338">
        <v>2.0043505282784335</v>
      </c>
      <c r="K338">
        <v>8.1106277190801741</v>
      </c>
      <c r="L338">
        <v>6.9220012430080802</v>
      </c>
      <c r="M338">
        <v>7.6678060907395897</v>
      </c>
      <c r="N338">
        <v>9.8275326289620875</v>
      </c>
      <c r="O338">
        <v>9.4080174021131135</v>
      </c>
      <c r="P338">
        <v>7.9863269111249222</v>
      </c>
      <c r="Q338">
        <v>8.747669359850839</v>
      </c>
      <c r="R338">
        <v>0</v>
      </c>
      <c r="S338">
        <v>1.7712865133623368</v>
      </c>
      <c r="T338">
        <v>1.3983840894965818</v>
      </c>
    </row>
    <row r="339" spans="2:20" x14ac:dyDescent="0.25">
      <c r="B339">
        <v>0.42681980443892598</v>
      </c>
      <c r="C339">
        <v>0.64410988669874281</v>
      </c>
      <c r="D339">
        <v>0</v>
      </c>
      <c r="E339">
        <v>0.55098556573024993</v>
      </c>
      <c r="F339">
        <v>10.065187024677945</v>
      </c>
      <c r="G339">
        <v>7.9854105230482695</v>
      </c>
      <c r="H339">
        <v>9.1805059754772635</v>
      </c>
      <c r="I339">
        <v>10.04966630451653</v>
      </c>
      <c r="J339">
        <v>3.9577836411609502</v>
      </c>
      <c r="K339">
        <v>6.9610429923948471</v>
      </c>
      <c r="L339">
        <v>4.9976718919757879</v>
      </c>
      <c r="M339">
        <v>4.4311656060841225</v>
      </c>
      <c r="N339">
        <v>12.25360856743753</v>
      </c>
      <c r="O339">
        <v>11.345646437994723</v>
      </c>
      <c r="P339">
        <v>12.183765326711161</v>
      </c>
      <c r="Q339">
        <v>10.344559987583423</v>
      </c>
      <c r="R339">
        <v>0.90796212944280619</v>
      </c>
      <c r="S339">
        <v>3.0963836722023901</v>
      </c>
      <c r="T339">
        <v>5.1528790935899424</v>
      </c>
    </row>
    <row r="340" spans="2:20" x14ac:dyDescent="0.25">
      <c r="B340">
        <v>0.61593321987195071</v>
      </c>
      <c r="C340">
        <v>1.6127725099278709</v>
      </c>
      <c r="D340">
        <v>0</v>
      </c>
      <c r="E340">
        <v>0.43763676148796499</v>
      </c>
      <c r="F340">
        <v>6.8644136477834499</v>
      </c>
      <c r="G340">
        <v>7.0670232595834337</v>
      </c>
      <c r="H340">
        <v>6.5402382689034768</v>
      </c>
      <c r="I340">
        <v>4.1089229273036718</v>
      </c>
      <c r="J340">
        <v>6.5726558067914747</v>
      </c>
      <c r="K340">
        <v>6.5726558067914747</v>
      </c>
      <c r="L340">
        <v>6.5807601912634741</v>
      </c>
      <c r="M340">
        <v>6.6861171893994653</v>
      </c>
      <c r="N340">
        <v>12.367290704271012</v>
      </c>
      <c r="O340">
        <v>12.756301158926981</v>
      </c>
      <c r="P340">
        <v>12.107950401167031</v>
      </c>
      <c r="Q340">
        <v>12.464543317935004</v>
      </c>
      <c r="R340">
        <v>4.0521922359996757E-2</v>
      </c>
      <c r="S340">
        <v>2.723073182591782</v>
      </c>
      <c r="T340">
        <v>4.3844719993516499</v>
      </c>
    </row>
    <row r="341" spans="2:20" x14ac:dyDescent="0.25">
      <c r="B341">
        <v>0.484677923702314</v>
      </c>
      <c r="C341">
        <v>1.6181988742964351</v>
      </c>
      <c r="D341">
        <v>0</v>
      </c>
      <c r="E341">
        <v>1.9230769230769231</v>
      </c>
      <c r="F341">
        <v>4.5653533458411504</v>
      </c>
      <c r="G341">
        <v>5.5737961225766099</v>
      </c>
      <c r="H341">
        <v>4.4715447154471546</v>
      </c>
      <c r="I341">
        <v>2.8220762976860536</v>
      </c>
      <c r="J341">
        <v>7.3092557848655408</v>
      </c>
      <c r="K341">
        <v>7.4421513445903686</v>
      </c>
      <c r="L341">
        <v>6.1679174484052535</v>
      </c>
      <c r="M341">
        <v>7.3014383989993741</v>
      </c>
      <c r="N341">
        <v>13.938398999374609</v>
      </c>
      <c r="O341">
        <v>13.696060037523452</v>
      </c>
      <c r="P341">
        <v>13.148843026891807</v>
      </c>
      <c r="Q341">
        <v>13.907129455909944</v>
      </c>
      <c r="R341">
        <v>0.28924327704815511</v>
      </c>
      <c r="S341">
        <v>2.9315196998123829</v>
      </c>
      <c r="T341">
        <v>0.46122576610381483</v>
      </c>
    </row>
    <row r="342" spans="2:20" x14ac:dyDescent="0.25">
      <c r="B342">
        <v>1.6775708773695688</v>
      </c>
      <c r="C342">
        <v>1.4594866633115249</v>
      </c>
      <c r="D342">
        <v>0.69619191410837111</v>
      </c>
      <c r="E342">
        <v>2.4576413353464184</v>
      </c>
      <c r="F342">
        <v>6.8780405972152323</v>
      </c>
      <c r="G342">
        <v>6.1482972655594699</v>
      </c>
      <c r="H342">
        <v>6.0895822848515353</v>
      </c>
      <c r="I342">
        <v>6.7438349270256674</v>
      </c>
      <c r="J342">
        <v>9.5873175641670869</v>
      </c>
      <c r="K342">
        <v>8.4801207851031712</v>
      </c>
      <c r="L342">
        <v>5.5611474584801206</v>
      </c>
      <c r="M342">
        <v>7.2387183358496889</v>
      </c>
      <c r="N342">
        <v>13.898674719006879</v>
      </c>
      <c r="O342">
        <v>12.573393725884918</v>
      </c>
      <c r="P342">
        <v>12.992786445227312</v>
      </c>
      <c r="Q342">
        <v>11.415869820499916</v>
      </c>
      <c r="R342">
        <v>0</v>
      </c>
      <c r="S342">
        <v>2.7763798020466366</v>
      </c>
      <c r="T342">
        <v>5.1417547391377285</v>
      </c>
    </row>
    <row r="343" spans="2:20" x14ac:dyDescent="0.25">
      <c r="B343">
        <v>0.53866871873797617</v>
      </c>
      <c r="C343">
        <v>0.51558291650634858</v>
      </c>
      <c r="D343">
        <v>0.55405925355906116</v>
      </c>
      <c r="E343">
        <v>0.35398230088495575</v>
      </c>
      <c r="F343">
        <v>8.4109272797229693</v>
      </c>
      <c r="G343">
        <v>9.8576375529049631</v>
      </c>
      <c r="H343">
        <v>8.8341669873028099</v>
      </c>
      <c r="I343">
        <v>10.373220469411311</v>
      </c>
      <c r="J343">
        <v>7.9338207002693339</v>
      </c>
      <c r="K343">
        <v>8.2416313966910355</v>
      </c>
      <c r="L343">
        <v>9.6960369372835711</v>
      </c>
      <c r="M343">
        <v>8.9803770681031168</v>
      </c>
      <c r="N343">
        <v>6.8718737976144668</v>
      </c>
      <c r="O343">
        <v>6.5948441708349366</v>
      </c>
      <c r="P343">
        <v>7.8491727587533671</v>
      </c>
      <c r="Q343">
        <v>8.1031165833012704</v>
      </c>
      <c r="R343">
        <v>0</v>
      </c>
      <c r="S343">
        <v>2.9780684878799537</v>
      </c>
      <c r="T343">
        <v>4.2862639476721816</v>
      </c>
    </row>
    <row r="344" spans="2:20" x14ac:dyDescent="0.25">
      <c r="B344">
        <v>1.6042351808775164</v>
      </c>
      <c r="C344">
        <v>1.5641293013555788</v>
      </c>
      <c r="D344">
        <v>0</v>
      </c>
      <c r="E344">
        <v>1.5400657736424159</v>
      </c>
      <c r="F344">
        <v>9.4890510948905096</v>
      </c>
      <c r="G344">
        <v>8.975695837009706</v>
      </c>
      <c r="H344">
        <v>8.6468276249298146</v>
      </c>
      <c r="I344">
        <v>10.283147509424882</v>
      </c>
      <c r="J344">
        <v>10.700248656453036</v>
      </c>
      <c r="K344">
        <v>10.210956926285393</v>
      </c>
      <c r="L344">
        <v>11.333921552899655</v>
      </c>
      <c r="M344">
        <v>11.710916820405872</v>
      </c>
      <c r="N344">
        <v>13.796422555546641</v>
      </c>
      <c r="O344">
        <v>15.079810700248656</v>
      </c>
      <c r="P344">
        <v>14.133311943530922</v>
      </c>
      <c r="Q344">
        <v>15.111895403866207</v>
      </c>
      <c r="R344">
        <v>0.22459292532285235</v>
      </c>
      <c r="S344">
        <v>4.31539263656052</v>
      </c>
      <c r="T344">
        <v>4.7004090799711236</v>
      </c>
    </row>
    <row r="345" spans="2:20" x14ac:dyDescent="0.25">
      <c r="B345">
        <v>1.1429981087081655</v>
      </c>
      <c r="C345">
        <v>0.73184770989227865</v>
      </c>
      <c r="D345">
        <v>4.9338047857906422E-2</v>
      </c>
      <c r="E345">
        <v>1.3485733081161089</v>
      </c>
      <c r="F345">
        <v>9.5469122605048931</v>
      </c>
      <c r="G345">
        <v>9.0041937340679219</v>
      </c>
      <c r="H345">
        <v>9.8264945316996961</v>
      </c>
      <c r="I345">
        <v>8.0749938327440187</v>
      </c>
      <c r="J345">
        <v>7.8447496094071214</v>
      </c>
      <c r="K345">
        <v>7.0224488117753472</v>
      </c>
      <c r="L345">
        <v>5.3202861606775755</v>
      </c>
      <c r="M345">
        <v>6.2001480141435739</v>
      </c>
      <c r="N345">
        <v>12.770331387221445</v>
      </c>
      <c r="O345">
        <v>12.852561466984621</v>
      </c>
      <c r="P345">
        <v>14.694515253679796</v>
      </c>
      <c r="Q345">
        <v>15.73061425869583</v>
      </c>
      <c r="R345">
        <v>0</v>
      </c>
      <c r="S345">
        <v>3.3714332702902721</v>
      </c>
      <c r="T345">
        <v>5.7807746073513684</v>
      </c>
    </row>
    <row r="346" spans="2:20" x14ac:dyDescent="0.25">
      <c r="B346">
        <v>1.7546750144163441</v>
      </c>
      <c r="C346">
        <v>1.9688606969272593</v>
      </c>
      <c r="D346">
        <v>0</v>
      </c>
      <c r="E346">
        <v>1.9688606969272593</v>
      </c>
      <c r="F346">
        <v>8.2131971332070197</v>
      </c>
      <c r="G346">
        <v>6.2196227036823464</v>
      </c>
      <c r="H346">
        <v>6.7221352664964167</v>
      </c>
      <c r="I346">
        <v>9.7701622868440552</v>
      </c>
      <c r="J346">
        <v>6.2360985254139552</v>
      </c>
      <c r="K346">
        <v>7.5376884422110546</v>
      </c>
      <c r="L346">
        <v>8.4685723700469566</v>
      </c>
      <c r="M346">
        <v>8.4191449048521303</v>
      </c>
      <c r="N346">
        <v>10.725759947277371</v>
      </c>
      <c r="O346">
        <v>10.593953373424499</v>
      </c>
      <c r="P346">
        <v>11.500123568662987</v>
      </c>
      <c r="Q346">
        <v>11.837877914160968</v>
      </c>
      <c r="R346">
        <v>1.2274487190048604</v>
      </c>
      <c r="S346">
        <v>4.1271933437680204</v>
      </c>
      <c r="T346">
        <v>4.2260482741576739</v>
      </c>
    </row>
    <row r="347" spans="2:20" x14ac:dyDescent="0.25">
      <c r="B347">
        <v>1.2508069722401549</v>
      </c>
      <c r="C347">
        <v>0.34699806326662364</v>
      </c>
      <c r="D347">
        <v>9.6836668818592639E-2</v>
      </c>
      <c r="E347">
        <v>1.8641058747579085</v>
      </c>
      <c r="F347">
        <v>8.9009038089089731</v>
      </c>
      <c r="G347">
        <v>7.9002582311168492</v>
      </c>
      <c r="H347">
        <v>7.5129115558424786</v>
      </c>
      <c r="I347">
        <v>8.1181407359586828</v>
      </c>
      <c r="J347">
        <v>7.8760490639122009</v>
      </c>
      <c r="K347">
        <v>8.2553260167850215</v>
      </c>
      <c r="L347">
        <v>9.304389928986442</v>
      </c>
      <c r="M347">
        <v>8.1988379599741776</v>
      </c>
      <c r="N347">
        <v>13.670109748224659</v>
      </c>
      <c r="O347">
        <v>13.823434473854098</v>
      </c>
      <c r="P347">
        <v>10.434151065203356</v>
      </c>
      <c r="Q347">
        <v>10.813428018076179</v>
      </c>
      <c r="R347">
        <v>0</v>
      </c>
      <c r="S347">
        <v>2.4531956100710137</v>
      </c>
      <c r="T347">
        <v>3.7524209167204647</v>
      </c>
    </row>
    <row r="348" spans="2:20" x14ac:dyDescent="0.25">
      <c r="B348">
        <v>1.0817405449369661</v>
      </c>
      <c r="C348">
        <v>1.5616104107360715</v>
      </c>
      <c r="D348">
        <v>0.96787311915412766</v>
      </c>
      <c r="E348">
        <v>2.5457503050020334</v>
      </c>
      <c r="F348">
        <v>7.4095160634404227</v>
      </c>
      <c r="G348">
        <v>6.4985766571777139</v>
      </c>
      <c r="H348">
        <v>7.6779178527856855</v>
      </c>
      <c r="I348">
        <v>6.7263115087433922</v>
      </c>
      <c r="J348">
        <v>8.1740544936966248</v>
      </c>
      <c r="K348">
        <v>6.8401789345262296</v>
      </c>
      <c r="L348">
        <v>7.8731191541276946</v>
      </c>
      <c r="M348">
        <v>6.7751118340788938</v>
      </c>
      <c r="N348">
        <v>11.687677917852787</v>
      </c>
      <c r="O348">
        <v>11.988613257421717</v>
      </c>
      <c r="P348">
        <v>12.411549410329402</v>
      </c>
      <c r="Q348">
        <v>10.915006100040667</v>
      </c>
      <c r="R348">
        <v>0</v>
      </c>
      <c r="S348">
        <v>3.074420496136641</v>
      </c>
      <c r="T348">
        <v>2.1390809272061815</v>
      </c>
    </row>
    <row r="349" spans="2:20" x14ac:dyDescent="0.25">
      <c r="B349">
        <v>1.2621050960469915</v>
      </c>
      <c r="C349">
        <v>1.6589934910303223</v>
      </c>
      <c r="D349">
        <v>0</v>
      </c>
      <c r="E349">
        <v>0.69852357517066199</v>
      </c>
      <c r="F349">
        <v>9.09668201301794</v>
      </c>
      <c r="G349">
        <v>7.7075726305762817</v>
      </c>
      <c r="H349">
        <v>8.7077313859342755</v>
      </c>
      <c r="I349">
        <v>7.9853945070646137</v>
      </c>
      <c r="J349">
        <v>10.803302111446261</v>
      </c>
      <c r="K349">
        <v>9.5015081759009377</v>
      </c>
      <c r="L349">
        <v>5.5643752976662961</v>
      </c>
      <c r="M349">
        <v>6.5486585172249558</v>
      </c>
      <c r="N349">
        <v>12.859183997459914</v>
      </c>
      <c r="O349">
        <v>10.715986664549929</v>
      </c>
      <c r="P349">
        <v>10.73186220034926</v>
      </c>
      <c r="Q349">
        <v>10.215907286870932</v>
      </c>
      <c r="R349">
        <v>0.82552786156532776</v>
      </c>
      <c r="S349">
        <v>2.1590728687093188</v>
      </c>
      <c r="T349">
        <v>3.3814891252579775</v>
      </c>
    </row>
    <row r="350" spans="2:20" x14ac:dyDescent="0.25">
      <c r="B350">
        <v>1.5880616072141089</v>
      </c>
      <c r="C350">
        <v>1.0853084350809992</v>
      </c>
      <c r="D350">
        <v>0.56659484478493338</v>
      </c>
      <c r="E350">
        <v>0</v>
      </c>
      <c r="F350">
        <v>10.573777032958263</v>
      </c>
      <c r="G350">
        <v>12.121937594764983</v>
      </c>
      <c r="H350">
        <v>11.954353204053946</v>
      </c>
      <c r="I350">
        <v>13.135424148112682</v>
      </c>
      <c r="J350">
        <v>12.385284494453755</v>
      </c>
      <c r="K350">
        <v>11.172292714069108</v>
      </c>
      <c r="L350">
        <v>8.315377862900009</v>
      </c>
      <c r="M350">
        <v>8.0041497087223696</v>
      </c>
      <c r="N350">
        <v>12.074056340276115</v>
      </c>
      <c r="O350">
        <v>12.018194876705769</v>
      </c>
      <c r="P350">
        <v>13.582315856675445</v>
      </c>
      <c r="Q350">
        <v>12.648631394142527</v>
      </c>
      <c r="R350">
        <v>0.50275317213310988</v>
      </c>
      <c r="S350">
        <v>2.8888356874950123</v>
      </c>
      <c r="T350">
        <v>5.0434921394940542</v>
      </c>
    </row>
    <row r="351" spans="2:20" x14ac:dyDescent="0.25">
      <c r="B351">
        <v>1.0049449672994097</v>
      </c>
      <c r="C351">
        <v>1.308023608230978</v>
      </c>
      <c r="D351">
        <v>0.55032700590205774</v>
      </c>
      <c r="E351">
        <v>2.0816717179773492</v>
      </c>
      <c r="F351">
        <v>9.0764077205295912</v>
      </c>
      <c r="G351">
        <v>7.3695964268623388</v>
      </c>
      <c r="H351">
        <v>8.0874142606476305</v>
      </c>
      <c r="I351">
        <v>8.3187111182006692</v>
      </c>
      <c r="J351">
        <v>8.773329079598021</v>
      </c>
      <c r="K351">
        <v>10.400382836178018</v>
      </c>
      <c r="L351">
        <v>7.050566278513319</v>
      </c>
      <c r="M351">
        <v>7.1702025841442012</v>
      </c>
      <c r="N351">
        <v>14.268623384909873</v>
      </c>
      <c r="O351">
        <v>13.423193491784973</v>
      </c>
      <c r="P351">
        <v>12.753230180252034</v>
      </c>
      <c r="Q351">
        <v>12.713351411708407</v>
      </c>
      <c r="R351">
        <v>0</v>
      </c>
      <c r="S351">
        <v>4.2590524804594034</v>
      </c>
      <c r="T351">
        <v>4.9529430531185197</v>
      </c>
    </row>
    <row r="352" spans="2:20" x14ac:dyDescent="0.25">
      <c r="B352">
        <v>2.2526855860189192</v>
      </c>
      <c r="C352">
        <v>0.90588423921757255</v>
      </c>
      <c r="D352">
        <v>1.3788680455347122</v>
      </c>
      <c r="E352">
        <v>2.6054192720859386</v>
      </c>
      <c r="F352">
        <v>7.1989738656405313</v>
      </c>
      <c r="G352">
        <v>6.5496232162898833</v>
      </c>
      <c r="H352">
        <v>6.7340067340067336</v>
      </c>
      <c r="I352">
        <v>5.3150553150553153</v>
      </c>
      <c r="J352">
        <v>7.7441077441077439</v>
      </c>
      <c r="K352">
        <v>11.640211640211639</v>
      </c>
      <c r="L352">
        <v>6.6538399871733214</v>
      </c>
      <c r="M352">
        <v>6.3011063011063015</v>
      </c>
      <c r="N352">
        <v>14.285714285714285</v>
      </c>
      <c r="O352">
        <v>12.193362193362194</v>
      </c>
      <c r="P352">
        <v>13.892897226230561</v>
      </c>
      <c r="Q352">
        <v>13.668430335097002</v>
      </c>
      <c r="R352">
        <v>0</v>
      </c>
      <c r="S352">
        <v>2.1324354657687992</v>
      </c>
      <c r="T352">
        <v>3.3429533429533427</v>
      </c>
    </row>
    <row r="353" spans="2:20" x14ac:dyDescent="0.25">
      <c r="B353">
        <v>1.8670591881004026</v>
      </c>
      <c r="C353">
        <v>2.3318872017353578</v>
      </c>
      <c r="D353">
        <v>0</v>
      </c>
      <c r="E353">
        <v>1.7431050511310817</v>
      </c>
      <c r="F353">
        <v>9.0021691973969631</v>
      </c>
      <c r="G353">
        <v>9.6994112178493967</v>
      </c>
      <c r="H353">
        <v>10.241710567090177</v>
      </c>
      <c r="I353">
        <v>8.7697551905794846</v>
      </c>
      <c r="J353">
        <v>5.0666253486210104</v>
      </c>
      <c r="K353">
        <v>5.3455221568019828</v>
      </c>
      <c r="L353">
        <v>7.8865819646730717</v>
      </c>
      <c r="M353">
        <v>7.0189030058878217</v>
      </c>
      <c r="N353">
        <v>7.4527424852804458</v>
      </c>
      <c r="O353">
        <v>6.8872017353579178</v>
      </c>
      <c r="P353">
        <v>8.6535481871707471</v>
      </c>
      <c r="Q353">
        <v>9.1881004028509441</v>
      </c>
      <c r="R353">
        <v>1.8903005887821505</v>
      </c>
      <c r="S353">
        <v>2.6495196777192436</v>
      </c>
      <c r="T353">
        <v>4.2609234583204216</v>
      </c>
    </row>
    <row r="354" spans="2:20" x14ac:dyDescent="0.25">
      <c r="B354">
        <v>0.93586123436869695</v>
      </c>
      <c r="C354">
        <v>1.427995159338443</v>
      </c>
      <c r="D354">
        <v>0.29043969342476805</v>
      </c>
      <c r="E354">
        <v>1.7749092375958047</v>
      </c>
      <c r="F354">
        <v>8.6728519564340445</v>
      </c>
      <c r="G354">
        <v>7.2045179507866068</v>
      </c>
      <c r="H354">
        <v>7.8983461073013306</v>
      </c>
      <c r="I354">
        <v>7.1077047196450183</v>
      </c>
      <c r="J354">
        <v>6.841468334005647</v>
      </c>
      <c r="K354">
        <v>8.5276321097216634</v>
      </c>
      <c r="L354">
        <v>6.2605889471561111</v>
      </c>
      <c r="M354">
        <v>6.7527228721258572</v>
      </c>
      <c r="N354">
        <v>13.17466720451795</v>
      </c>
      <c r="O354">
        <v>11.012505042355789</v>
      </c>
      <c r="P354">
        <v>11.077047196450183</v>
      </c>
      <c r="Q354">
        <v>12.279144816458249</v>
      </c>
      <c r="R354">
        <v>0</v>
      </c>
      <c r="S354">
        <v>1.3715207745058491</v>
      </c>
      <c r="T354">
        <v>2.2347720855183542</v>
      </c>
    </row>
    <row r="355" spans="2:20" x14ac:dyDescent="0.25">
      <c r="B355">
        <v>1.693690801091668</v>
      </c>
      <c r="C355">
        <v>2.4723069513565581</v>
      </c>
      <c r="D355">
        <v>0</v>
      </c>
      <c r="E355">
        <v>2.2074169208540697</v>
      </c>
      <c r="F355">
        <v>8.4042382404880396</v>
      </c>
      <c r="G355">
        <v>7.9226200032107883</v>
      </c>
      <c r="H355">
        <v>8.0269706212875249</v>
      </c>
      <c r="I355">
        <v>6.9914914111414355</v>
      </c>
      <c r="J355">
        <v>5.7312570235992935</v>
      </c>
      <c r="K355">
        <v>7.6978648258147375</v>
      </c>
      <c r="L355">
        <v>9.0704768020549036</v>
      </c>
      <c r="M355">
        <v>9.8330390110772203</v>
      </c>
      <c r="N355">
        <v>10.234387542141596</v>
      </c>
      <c r="O355">
        <v>10.619682131963398</v>
      </c>
      <c r="P355">
        <v>12.979611494621929</v>
      </c>
      <c r="Q355">
        <v>10.563493337614384</v>
      </c>
      <c r="R355">
        <v>0.40134853106437629</v>
      </c>
      <c r="S355">
        <v>3.0020870123615349</v>
      </c>
      <c r="T355">
        <v>4.8563172258789535</v>
      </c>
    </row>
    <row r="356" spans="2:20" x14ac:dyDescent="0.25">
      <c r="B356">
        <v>1.3200231004042571</v>
      </c>
      <c r="C356">
        <v>1.4602755548222095</v>
      </c>
      <c r="D356">
        <v>0.51975909578417623</v>
      </c>
      <c r="E356">
        <v>1.4437752660671563</v>
      </c>
      <c r="F356">
        <v>7.8211368698952235</v>
      </c>
      <c r="G356">
        <v>7.6478838379671652</v>
      </c>
      <c r="H356">
        <v>6.8806204108571896</v>
      </c>
      <c r="I356">
        <v>9.0504083821466885</v>
      </c>
      <c r="J356">
        <v>5.2553419684844487</v>
      </c>
      <c r="K356">
        <v>6.245359293787641</v>
      </c>
      <c r="L356">
        <v>6.0886065506146361</v>
      </c>
      <c r="M356">
        <v>6.1958584275224817</v>
      </c>
      <c r="N356">
        <v>8.9431565052388411</v>
      </c>
      <c r="O356">
        <v>10.06517614058246</v>
      </c>
      <c r="P356">
        <v>11.57495256166983</v>
      </c>
      <c r="Q356">
        <v>11.682204438577676</v>
      </c>
      <c r="R356">
        <v>0</v>
      </c>
      <c r="S356">
        <v>1.0395181915683525</v>
      </c>
      <c r="T356">
        <v>2.1450375381569176</v>
      </c>
    </row>
    <row r="357" spans="2:20" x14ac:dyDescent="0.25">
      <c r="B357">
        <v>1.1270983213429258</v>
      </c>
      <c r="C357">
        <v>1.9584332533972821</v>
      </c>
      <c r="D357">
        <v>0</v>
      </c>
      <c r="E357">
        <v>1.4948041566746604</v>
      </c>
      <c r="F357">
        <v>7.577937649880095</v>
      </c>
      <c r="G357">
        <v>6.8824940047961638</v>
      </c>
      <c r="H357">
        <v>5.9152677857713831</v>
      </c>
      <c r="I357">
        <v>6.9464428457234213</v>
      </c>
      <c r="J357">
        <v>7.274180655475619</v>
      </c>
      <c r="K357">
        <v>8.2014388489208638</v>
      </c>
      <c r="L357">
        <v>8.8249400479616309</v>
      </c>
      <c r="M357">
        <v>8.2893685051958439</v>
      </c>
      <c r="N357">
        <v>11.87849720223821</v>
      </c>
      <c r="O357">
        <v>12.509992006394885</v>
      </c>
      <c r="P357">
        <v>15.411670663469224</v>
      </c>
      <c r="Q357">
        <v>14.348521183053556</v>
      </c>
      <c r="R357">
        <v>1.5507593924860112</v>
      </c>
      <c r="S357">
        <v>2.5019984012789767</v>
      </c>
      <c r="T357">
        <v>5.0599520383693042</v>
      </c>
    </row>
    <row r="358" spans="2:20" x14ac:dyDescent="0.25">
      <c r="B358">
        <v>0</v>
      </c>
      <c r="C358">
        <v>0.69672131147540983</v>
      </c>
      <c r="D358">
        <v>2.6065573770491803</v>
      </c>
      <c r="E358">
        <v>4.8934426229508192</v>
      </c>
      <c r="F358">
        <v>11.778688524590164</v>
      </c>
      <c r="G358">
        <v>11.098360655737704</v>
      </c>
      <c r="H358">
        <v>10.639344262295083</v>
      </c>
      <c r="I358">
        <v>12.778688524590166</v>
      </c>
      <c r="J358">
        <v>9.4754098360655732</v>
      </c>
      <c r="K358">
        <v>8.6721311475409824</v>
      </c>
      <c r="L358">
        <v>10.631147540983607</v>
      </c>
      <c r="M358">
        <v>10.204918032786885</v>
      </c>
      <c r="N358">
        <v>16.07377049180328</v>
      </c>
      <c r="O358">
        <v>14.008196721311474</v>
      </c>
      <c r="P358">
        <v>10.459016393442623</v>
      </c>
      <c r="Q358">
        <v>11.647540983606557</v>
      </c>
      <c r="R358">
        <v>8.1967213114754092E-2</v>
      </c>
      <c r="S358">
        <v>3.7950819672131146</v>
      </c>
      <c r="T358">
        <v>5.581967213114754</v>
      </c>
    </row>
    <row r="359" spans="2:20" x14ac:dyDescent="0.25">
      <c r="B359">
        <v>2.9699915143099593</v>
      </c>
      <c r="C359">
        <v>3.224562215536527</v>
      </c>
      <c r="D359">
        <v>2.0365656098125435</v>
      </c>
      <c r="E359">
        <v>3.4097045437013036</v>
      </c>
      <c r="F359">
        <v>7.7142636735323604</v>
      </c>
      <c r="G359">
        <v>6.2639821029082778</v>
      </c>
      <c r="H359">
        <v>5.5851268996374301</v>
      </c>
      <c r="I359">
        <v>7.6294067731235051</v>
      </c>
      <c r="J359">
        <v>3.4714186530895628</v>
      </c>
      <c r="K359">
        <v>6.1251253567846948</v>
      </c>
      <c r="L359">
        <v>7.6216925094499732</v>
      </c>
      <c r="M359">
        <v>6.9042659878114625</v>
      </c>
      <c r="N359">
        <v>11.062254107845407</v>
      </c>
      <c r="O359">
        <v>12.689963742960733</v>
      </c>
      <c r="P359">
        <v>12.358250404998843</v>
      </c>
      <c r="Q359">
        <v>11.247396436010183</v>
      </c>
      <c r="R359">
        <v>1.303710560826969</v>
      </c>
      <c r="S359">
        <v>3.1705623698218006</v>
      </c>
      <c r="T359">
        <v>0</v>
      </c>
    </row>
    <row r="360" spans="2:20" x14ac:dyDescent="0.25">
      <c r="B360">
        <v>1.3943112102621305</v>
      </c>
      <c r="C360">
        <v>1.3066687913313679</v>
      </c>
      <c r="D360">
        <v>1.6413034817942793</v>
      </c>
      <c r="E360">
        <v>1.8245558122858736</v>
      </c>
      <c r="F360">
        <v>10.987172336865589</v>
      </c>
      <c r="G360">
        <v>9.0431041351286758</v>
      </c>
      <c r="H360">
        <v>10.445382838020874</v>
      </c>
      <c r="I360">
        <v>11.847661540913075</v>
      </c>
      <c r="J360">
        <v>8.7244044299259027</v>
      </c>
      <c r="K360">
        <v>5.7047247231296314</v>
      </c>
      <c r="L360">
        <v>9.4016413034817941</v>
      </c>
      <c r="M360">
        <v>7.5292805354155039</v>
      </c>
      <c r="N360">
        <v>10.60473269062226</v>
      </c>
      <c r="O360">
        <v>13.034817942793403</v>
      </c>
      <c r="P360">
        <v>9.5211536929328329</v>
      </c>
      <c r="Q360">
        <v>12.429288502908136</v>
      </c>
      <c r="R360">
        <v>0</v>
      </c>
      <c r="S360">
        <v>2.9718747510158554</v>
      </c>
      <c r="T360">
        <v>4.9637479085331844</v>
      </c>
    </row>
    <row r="361" spans="2:20" x14ac:dyDescent="0.25">
      <c r="B361">
        <v>2.1518987341772151</v>
      </c>
      <c r="C361">
        <v>0.53006329113924044</v>
      </c>
      <c r="D361">
        <v>3.9556962025316458E-2</v>
      </c>
      <c r="E361">
        <v>1.6139240506329113</v>
      </c>
      <c r="F361">
        <v>7.1914556962025316</v>
      </c>
      <c r="G361">
        <v>7.1123417721518996</v>
      </c>
      <c r="H361">
        <v>7.1360759493670889</v>
      </c>
      <c r="I361">
        <v>6.3291139240506329</v>
      </c>
      <c r="J361">
        <v>3.8291139240506333</v>
      </c>
      <c r="K361">
        <v>6.0838607594936711</v>
      </c>
      <c r="L361">
        <v>6.5743670886075956</v>
      </c>
      <c r="M361">
        <v>6.6772151898734169</v>
      </c>
      <c r="N361">
        <v>12.468354430379748</v>
      </c>
      <c r="O361">
        <v>12.254746835443038</v>
      </c>
      <c r="P361">
        <v>12.373417721518987</v>
      </c>
      <c r="Q361">
        <v>8.4889240506329102</v>
      </c>
      <c r="R361">
        <v>0</v>
      </c>
      <c r="S361">
        <v>2.365506329113924</v>
      </c>
      <c r="T361">
        <v>4.2246835443037973</v>
      </c>
    </row>
    <row r="362" spans="2:20" x14ac:dyDescent="0.25">
      <c r="B362">
        <v>0</v>
      </c>
      <c r="C362">
        <v>8.1799591002044994E-2</v>
      </c>
      <c r="D362">
        <v>0.22903885480572597</v>
      </c>
      <c r="E362">
        <v>1.4560327198364009</v>
      </c>
      <c r="F362">
        <v>9.0715746421267891</v>
      </c>
      <c r="G362">
        <v>4.5889570552147241</v>
      </c>
      <c r="H362">
        <v>6.8711656441717794</v>
      </c>
      <c r="I362">
        <v>6.8139059304703471</v>
      </c>
      <c r="J362">
        <v>10.29038854805726</v>
      </c>
      <c r="K362">
        <v>10.110429447852761</v>
      </c>
      <c r="L362">
        <v>9.4723926380368102</v>
      </c>
      <c r="M362">
        <v>8.7198364008179965</v>
      </c>
      <c r="N362">
        <v>12.302658486707568</v>
      </c>
      <c r="O362">
        <v>13.186094069529652</v>
      </c>
      <c r="P362">
        <v>15.231083844580779</v>
      </c>
      <c r="Q362">
        <v>15.918200408997954</v>
      </c>
      <c r="R362">
        <v>0.38445807770961149</v>
      </c>
      <c r="S362">
        <v>2.9693251533742333</v>
      </c>
      <c r="T362">
        <v>2.6503067484662575</v>
      </c>
    </row>
    <row r="363" spans="2:20" x14ac:dyDescent="0.25">
      <c r="B363">
        <v>0.71742066171505736</v>
      </c>
      <c r="C363">
        <v>2.6080351114112088</v>
      </c>
      <c r="D363">
        <v>0</v>
      </c>
      <c r="E363">
        <v>1.6120864280891287</v>
      </c>
      <c r="F363">
        <v>10.617825793382849</v>
      </c>
      <c r="G363">
        <v>9.258946657663742</v>
      </c>
      <c r="H363">
        <v>11.014517218095882</v>
      </c>
      <c r="I363">
        <v>10.75286968264686</v>
      </c>
      <c r="J363">
        <v>10.854152599594869</v>
      </c>
      <c r="K363">
        <v>6.88723835246455</v>
      </c>
      <c r="L363">
        <v>7.3430114787305882</v>
      </c>
      <c r="M363">
        <v>8.7694125590817009</v>
      </c>
      <c r="N363">
        <v>12.770087778528023</v>
      </c>
      <c r="O363">
        <v>14.821066846725186</v>
      </c>
      <c r="P363">
        <v>18.585415259959486</v>
      </c>
      <c r="Q363">
        <v>17.251856853477378</v>
      </c>
      <c r="R363">
        <v>1.4432815665091154</v>
      </c>
      <c r="S363">
        <v>4.1188386225523299</v>
      </c>
      <c r="T363">
        <v>4.5408507765023636</v>
      </c>
    </row>
    <row r="364" spans="2:20" x14ac:dyDescent="0.25">
      <c r="B364">
        <v>0.58735936465916616</v>
      </c>
      <c r="C364">
        <v>0.98444738583719393</v>
      </c>
      <c r="D364">
        <v>0</v>
      </c>
      <c r="E364">
        <v>1.1416280608868299</v>
      </c>
      <c r="F364">
        <v>8.760754467240238</v>
      </c>
      <c r="G364">
        <v>9.6376571806750491</v>
      </c>
      <c r="H364">
        <v>8.5953011250827274</v>
      </c>
      <c r="I364">
        <v>8.371939113170086</v>
      </c>
      <c r="J364">
        <v>8.1237590999338174</v>
      </c>
      <c r="K364">
        <v>10.969556585043017</v>
      </c>
      <c r="L364">
        <v>10.589013898080742</v>
      </c>
      <c r="M364">
        <v>10.696558570483123</v>
      </c>
      <c r="N364">
        <v>12.210456651224355</v>
      </c>
      <c r="O364">
        <v>14.096624751819986</v>
      </c>
      <c r="P364">
        <v>12.276637988087359</v>
      </c>
      <c r="Q364">
        <v>13.732627399073461</v>
      </c>
      <c r="R364">
        <v>0.18199867637326275</v>
      </c>
      <c r="S364">
        <v>3.4166115155526144</v>
      </c>
      <c r="T364">
        <v>3.6730641958967571</v>
      </c>
    </row>
    <row r="365" spans="2:20" x14ac:dyDescent="0.25">
      <c r="B365">
        <v>0.34323116219667943</v>
      </c>
      <c r="C365">
        <v>0.87005108556832689</v>
      </c>
      <c r="D365">
        <v>1.1174968071519795</v>
      </c>
      <c r="E365">
        <v>1.8199233716475096</v>
      </c>
      <c r="F365">
        <v>8.6845466155810982</v>
      </c>
      <c r="G365">
        <v>8.6925287356321839</v>
      </c>
      <c r="H365">
        <v>8.5089399744572169</v>
      </c>
      <c r="I365">
        <v>8.6765644955300125</v>
      </c>
      <c r="J365">
        <v>8.7084929757343552</v>
      </c>
      <c r="K365">
        <v>7.9342273307790547</v>
      </c>
      <c r="L365">
        <v>7.1679438058748408</v>
      </c>
      <c r="M365">
        <v>5.8828224776500644</v>
      </c>
      <c r="N365">
        <v>15.429438058748405</v>
      </c>
      <c r="O365">
        <v>14.208173690932311</v>
      </c>
      <c r="P365">
        <v>14.19220945083014</v>
      </c>
      <c r="Q365">
        <v>13.801085568326949</v>
      </c>
      <c r="R365">
        <v>0</v>
      </c>
      <c r="S365">
        <v>2.5782247765006385</v>
      </c>
      <c r="T365">
        <v>4.5897190293742023</v>
      </c>
    </row>
    <row r="366" spans="2:20" x14ac:dyDescent="0.25">
      <c r="B366">
        <v>0.6831983805668016</v>
      </c>
      <c r="C366">
        <v>1.9989878542510122</v>
      </c>
      <c r="D366">
        <v>0</v>
      </c>
      <c r="E366">
        <v>2.8930499325236165</v>
      </c>
      <c r="F366">
        <v>10.855263157894738</v>
      </c>
      <c r="G366">
        <v>11.336032388663968</v>
      </c>
      <c r="H366">
        <v>9.6406882591093126</v>
      </c>
      <c r="I366">
        <v>10.138326585695006</v>
      </c>
      <c r="J366">
        <v>11.62280701754386</v>
      </c>
      <c r="K366">
        <v>8.9574898785425106</v>
      </c>
      <c r="L366">
        <v>8.7803643724696361</v>
      </c>
      <c r="M366">
        <v>9.9696356275303639</v>
      </c>
      <c r="N366">
        <v>16.852226720647774</v>
      </c>
      <c r="O366">
        <v>13.689271255060728</v>
      </c>
      <c r="P366">
        <v>12.112010796221323</v>
      </c>
      <c r="Q366">
        <v>13.723009446693657</v>
      </c>
      <c r="R366">
        <v>0.91936572199730093</v>
      </c>
      <c r="S366">
        <v>5.4571524966261808</v>
      </c>
      <c r="T366">
        <v>5.0522941970310393</v>
      </c>
    </row>
    <row r="367" spans="2:20" x14ac:dyDescent="0.25">
      <c r="B367">
        <v>1.6125131016689511</v>
      </c>
      <c r="C367">
        <v>1.2900104813351609</v>
      </c>
      <c r="D367">
        <v>0.66919293719261475</v>
      </c>
      <c r="E367">
        <v>1.7898895428525357</v>
      </c>
      <c r="F367">
        <v>7.4175602676771746</v>
      </c>
      <c r="G367">
        <v>8.7398210110457146</v>
      </c>
      <c r="H367">
        <v>7.6433121019108281</v>
      </c>
      <c r="I367">
        <v>9.6186406514552925</v>
      </c>
      <c r="J367">
        <v>6.4500524066758045</v>
      </c>
      <c r="K367">
        <v>9.2961380311215027</v>
      </c>
      <c r="L367">
        <v>5.8534225590582922</v>
      </c>
      <c r="M367">
        <v>7.2885592195436582</v>
      </c>
      <c r="N367">
        <v>12.900104813351609</v>
      </c>
      <c r="O367">
        <v>11.980972345400307</v>
      </c>
      <c r="P367">
        <v>13.738611626219463</v>
      </c>
      <c r="Q367">
        <v>11.634282028541481</v>
      </c>
      <c r="R367">
        <v>0</v>
      </c>
      <c r="S367">
        <v>4.3054099814560995</v>
      </c>
      <c r="T367">
        <v>2.62839635572039</v>
      </c>
    </row>
    <row r="368" spans="2:20" x14ac:dyDescent="0.25">
      <c r="B368">
        <v>1.1943717277486912</v>
      </c>
      <c r="C368">
        <v>1.4806937172774868</v>
      </c>
      <c r="D368">
        <v>0</v>
      </c>
      <c r="E368">
        <v>1.5379581151832462</v>
      </c>
      <c r="F368">
        <v>5.7837041884816749</v>
      </c>
      <c r="G368">
        <v>5.4482984293193715</v>
      </c>
      <c r="H368">
        <v>5.1946989528795813</v>
      </c>
      <c r="I368">
        <v>6.364528795811518</v>
      </c>
      <c r="J368">
        <v>4.6793193717277486</v>
      </c>
      <c r="K368">
        <v>5.767342931937173</v>
      </c>
      <c r="L368">
        <v>8.5160340314136125</v>
      </c>
      <c r="M368">
        <v>8.5814790575916238</v>
      </c>
      <c r="N368">
        <v>13.563481675392669</v>
      </c>
      <c r="O368">
        <v>13.162630890052357</v>
      </c>
      <c r="P368">
        <v>11.894633507853403</v>
      </c>
      <c r="Q368">
        <v>13.301701570680629</v>
      </c>
      <c r="R368">
        <v>0.27814136125654448</v>
      </c>
      <c r="S368">
        <v>2.7732329842931938</v>
      </c>
      <c r="T368">
        <v>3.8039921465968587</v>
      </c>
    </row>
    <row r="369" spans="2:20" x14ac:dyDescent="0.25">
      <c r="B369">
        <v>0</v>
      </c>
      <c r="C369">
        <v>0.36327098469624364</v>
      </c>
      <c r="D369">
        <v>0.60287525119802132</v>
      </c>
      <c r="E369">
        <v>1.6463131859638276</v>
      </c>
      <c r="F369">
        <v>10.140670891946204</v>
      </c>
      <c r="G369">
        <v>10.194775081156283</v>
      </c>
      <c r="H369">
        <v>9.0044829185345492</v>
      </c>
      <c r="I369">
        <v>10.473025197093833</v>
      </c>
      <c r="J369">
        <v>5.1553563147317982</v>
      </c>
      <c r="K369">
        <v>4.7070644612768584</v>
      </c>
      <c r="L369">
        <v>7.4122739217808</v>
      </c>
      <c r="M369">
        <v>7.1340238058432526</v>
      </c>
      <c r="N369">
        <v>10.279795949914979</v>
      </c>
      <c r="O369">
        <v>10.774462822692843</v>
      </c>
      <c r="P369">
        <v>8.4093368372236821</v>
      </c>
      <c r="Q369">
        <v>8.1078992116246713</v>
      </c>
      <c r="R369">
        <v>0.65697944040810019</v>
      </c>
      <c r="S369">
        <v>2.968001236667182</v>
      </c>
      <c r="T369">
        <v>4.0964600401916833</v>
      </c>
    </row>
    <row r="370" spans="2:20" x14ac:dyDescent="0.25">
      <c r="B370">
        <v>1.9865453106450337</v>
      </c>
      <c r="C370">
        <v>1.9153146022952119</v>
      </c>
      <c r="D370">
        <v>1.4721013058963197</v>
      </c>
      <c r="E370">
        <v>2.5959635931935101</v>
      </c>
      <c r="F370">
        <v>7.6691729323308273</v>
      </c>
      <c r="G370">
        <v>9.4657696873763353</v>
      </c>
      <c r="H370">
        <v>8.0807281361297978</v>
      </c>
      <c r="I370">
        <v>8.5793430945785527</v>
      </c>
      <c r="J370">
        <v>5.5718242975860708</v>
      </c>
      <c r="K370">
        <v>8.1361297981796596</v>
      </c>
      <c r="L370">
        <v>8.6822318955282949</v>
      </c>
      <c r="M370">
        <v>9.734863474475663</v>
      </c>
      <c r="N370">
        <v>12.449544914918876</v>
      </c>
      <c r="O370">
        <v>13.478432924416303</v>
      </c>
      <c r="P370">
        <v>11.151563118322121</v>
      </c>
      <c r="Q370">
        <v>10.779580530273051</v>
      </c>
      <c r="R370">
        <v>0</v>
      </c>
      <c r="S370">
        <v>4.4954491491887616</v>
      </c>
      <c r="T370">
        <v>4.4717055797388205</v>
      </c>
    </row>
  </sheetData>
  <pageMargins left="0.7" right="0.7" top="0.78740157499999996" bottom="0.78740157499999996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cols>
    <col min="1" max="1" width="14" customWidth="1"/>
  </cols>
  <sheetData>
    <row r="1" spans="1:17" x14ac:dyDescent="0.25">
      <c r="A1" t="s">
        <v>103</v>
      </c>
    </row>
    <row r="2" spans="1:17" x14ac:dyDescent="0.25">
      <c r="B2">
        <v>0</v>
      </c>
      <c r="C2">
        <v>27.40814727433979</v>
      </c>
      <c r="D2">
        <v>13.751517604208821</v>
      </c>
      <c r="E2">
        <v>15.881157598353667</v>
      </c>
      <c r="F2">
        <v>43.610046755125417</v>
      </c>
      <c r="G2">
        <v>42.323979438077444</v>
      </c>
      <c r="H2">
        <v>18.547921850917451</v>
      </c>
      <c r="I2">
        <v>18.808476196216535</v>
      </c>
      <c r="J2">
        <v>10.647166708284182</v>
      </c>
      <c r="K2">
        <v>27.26159621825947</v>
      </c>
      <c r="L2">
        <v>20.806547439661781</v>
      </c>
      <c r="M2">
        <v>20.755142633269326</v>
      </c>
      <c r="N2">
        <v>31.92608729345514</v>
      </c>
      <c r="O2">
        <v>30.859329929307627</v>
      </c>
      <c r="P2">
        <v>20.196061547999346</v>
      </c>
      <c r="Q2">
        <v>18.896561819230737</v>
      </c>
    </row>
    <row r="3" spans="1:17" x14ac:dyDescent="0.25">
      <c r="B3">
        <v>0</v>
      </c>
      <c r="C3">
        <v>37.508816801388924</v>
      </c>
      <c r="D3">
        <v>19.31637864347114</v>
      </c>
      <c r="E3">
        <v>20.25822048595904</v>
      </c>
      <c r="F3">
        <v>58.619166735049703</v>
      </c>
      <c r="G3">
        <v>57.00369821598651</v>
      </c>
      <c r="H3">
        <v>31.615643702567915</v>
      </c>
      <c r="I3">
        <v>30.549882580950914</v>
      </c>
      <c r="J3">
        <v>19.087533665198507</v>
      </c>
      <c r="K3">
        <v>37.179103005134721</v>
      </c>
      <c r="L3">
        <v>29.598820554004</v>
      </c>
      <c r="M3">
        <v>30.510143585932582</v>
      </c>
      <c r="N3">
        <v>37.310029624452667</v>
      </c>
      <c r="O3">
        <v>39.235388543183198</v>
      </c>
      <c r="P3">
        <v>37.395316330698513</v>
      </c>
      <c r="Q3">
        <v>37.968442996670589</v>
      </c>
    </row>
    <row r="4" spans="1:17" x14ac:dyDescent="0.25">
      <c r="B4">
        <v>0</v>
      </c>
      <c r="C4">
        <v>35.441899210142573</v>
      </c>
      <c r="D4">
        <v>19.735423515975654</v>
      </c>
      <c r="E4">
        <v>18.342027626360316</v>
      </c>
      <c r="F4">
        <v>54.656286799771934</v>
      </c>
      <c r="G4">
        <v>53.422656315218298</v>
      </c>
      <c r="H4">
        <v>27.45060948859085</v>
      </c>
      <c r="I4">
        <v>26.89449444328994</v>
      </c>
      <c r="J4">
        <v>19.201155213112308</v>
      </c>
      <c r="K4">
        <v>29.647716837799482</v>
      </c>
      <c r="L4">
        <v>20.857422475147111</v>
      </c>
      <c r="M4">
        <v>25.346661622378168</v>
      </c>
      <c r="N4">
        <v>33.2515412610366</v>
      </c>
      <c r="O4">
        <v>33.605174303257648</v>
      </c>
      <c r="P4">
        <v>34.614920081774308</v>
      </c>
      <c r="Q4">
        <v>33.472850538087037</v>
      </c>
    </row>
    <row r="5" spans="1:17" x14ac:dyDescent="0.25">
      <c r="B5">
        <v>0</v>
      </c>
      <c r="C5">
        <v>29.23684230736739</v>
      </c>
      <c r="D5">
        <v>14.432438105916898</v>
      </c>
      <c r="E5">
        <v>16.829524499501229</v>
      </c>
      <c r="F5">
        <v>44.156189920307611</v>
      </c>
      <c r="G5">
        <v>42.447825333800957</v>
      </c>
      <c r="H5">
        <v>25.838630372879155</v>
      </c>
      <c r="I5">
        <v>25.224148185694624</v>
      </c>
      <c r="J5">
        <v>14.836660036300614</v>
      </c>
      <c r="K5">
        <v>26.331342516859646</v>
      </c>
      <c r="L5">
        <v>19.094088904931471</v>
      </c>
      <c r="M5">
        <v>25.948453810583157</v>
      </c>
      <c r="N5">
        <v>29.839975219326874</v>
      </c>
      <c r="O5">
        <v>31.243189368203765</v>
      </c>
      <c r="P5">
        <v>22.9835623241609</v>
      </c>
      <c r="Q5">
        <v>23.128628248090035</v>
      </c>
    </row>
    <row r="6" spans="1:17" x14ac:dyDescent="0.25">
      <c r="B6">
        <v>0</v>
      </c>
      <c r="C6">
        <v>32.160338787931579</v>
      </c>
      <c r="D6">
        <v>14.564971619506528</v>
      </c>
      <c r="E6">
        <v>17.558101214331316</v>
      </c>
      <c r="F6">
        <v>50.829953206533304</v>
      </c>
      <c r="G6">
        <v>49.43387178895437</v>
      </c>
      <c r="H6">
        <v>23.735718833315225</v>
      </c>
      <c r="I6">
        <v>22.913084121381051</v>
      </c>
      <c r="J6">
        <v>12.071564999456726</v>
      </c>
      <c r="K6">
        <v>28.500732298447311</v>
      </c>
      <c r="L6">
        <v>18.985521952340886</v>
      </c>
      <c r="M6">
        <v>23.070050115973444</v>
      </c>
      <c r="N6">
        <v>38.769523094564832</v>
      </c>
      <c r="O6">
        <v>38.638688166577914</v>
      </c>
      <c r="P6">
        <v>23.023445223986343</v>
      </c>
      <c r="Q6">
        <v>20.768181520217453</v>
      </c>
    </row>
    <row r="7" spans="1:17" x14ac:dyDescent="0.25">
      <c r="B7">
        <v>0</v>
      </c>
      <c r="C7">
        <v>30.38680940162347</v>
      </c>
      <c r="D7">
        <v>15.004393077733432</v>
      </c>
      <c r="E7">
        <v>15.27943034239779</v>
      </c>
      <c r="F7">
        <v>46.012353072313118</v>
      </c>
      <c r="G7">
        <v>44.251187879476674</v>
      </c>
      <c r="H7">
        <v>23.595592060113042</v>
      </c>
      <c r="I7">
        <v>21.974131110421428</v>
      </c>
      <c r="J7">
        <v>14.166080194431938</v>
      </c>
      <c r="K7">
        <v>28.438381074358848</v>
      </c>
      <c r="L7">
        <v>26.585420227390948</v>
      </c>
      <c r="M7">
        <v>27.403275793486003</v>
      </c>
      <c r="N7">
        <v>34.790815189120906</v>
      </c>
      <c r="O7">
        <v>33.771009183936634</v>
      </c>
      <c r="P7">
        <v>21.555368078716956</v>
      </c>
      <c r="Q7">
        <v>22.042846714371265</v>
      </c>
    </row>
    <row r="8" spans="1:17" x14ac:dyDescent="0.25">
      <c r="B8">
        <v>0</v>
      </c>
      <c r="C8">
        <v>30.552250164308692</v>
      </c>
      <c r="D8">
        <v>16.802639316475837</v>
      </c>
      <c r="E8">
        <v>16.300114151302363</v>
      </c>
      <c r="F8">
        <v>45.917447853609602</v>
      </c>
      <c r="G8">
        <v>45.061226607630843</v>
      </c>
      <c r="H8">
        <v>23.914697844961776</v>
      </c>
      <c r="I8">
        <v>22.546438825279324</v>
      </c>
      <c r="J8">
        <v>14.418866097063198</v>
      </c>
      <c r="K8">
        <v>30.930073679476976</v>
      </c>
      <c r="L8">
        <v>25.122020823964856</v>
      </c>
      <c r="M8">
        <v>22.845307689646823</v>
      </c>
      <c r="N8">
        <v>32.344166176623197</v>
      </c>
      <c r="O8">
        <v>32.570393303123595</v>
      </c>
      <c r="P8">
        <v>19.589747137569617</v>
      </c>
      <c r="Q8">
        <v>20.230291604690581</v>
      </c>
    </row>
    <row r="9" spans="1:17" x14ac:dyDescent="0.25">
      <c r="B9">
        <v>0</v>
      </c>
      <c r="C9">
        <v>24.903401957557804</v>
      </c>
      <c r="D9">
        <v>11.966751815729767</v>
      </c>
      <c r="E9">
        <v>14.923287485177273</v>
      </c>
      <c r="F9">
        <v>40.541314708499407</v>
      </c>
      <c r="G9">
        <v>38.913208900776091</v>
      </c>
      <c r="H9">
        <v>15.901805194963496</v>
      </c>
      <c r="I9">
        <v>12.789772361206156</v>
      </c>
      <c r="J9">
        <v>7.6663758712978005</v>
      </c>
      <c r="K9">
        <v>23.255793705934487</v>
      </c>
      <c r="L9">
        <v>19.372543693310142</v>
      </c>
      <c r="M9">
        <v>20.919331275128986</v>
      </c>
      <c r="N9">
        <v>28.968007285555831</v>
      </c>
      <c r="O9">
        <v>27.802388004603966</v>
      </c>
      <c r="P9">
        <v>18.533938605610086</v>
      </c>
      <c r="Q9">
        <v>17.969760764217195</v>
      </c>
    </row>
    <row r="10" spans="1:17" x14ac:dyDescent="0.25">
      <c r="B10">
        <v>0</v>
      </c>
      <c r="C10">
        <v>26.432912395126344</v>
      </c>
      <c r="D10">
        <v>11.359276940451693</v>
      </c>
      <c r="E10">
        <v>13.810232187350998</v>
      </c>
      <c r="F10">
        <v>42.590666255174831</v>
      </c>
      <c r="G10">
        <v>41.838208025940801</v>
      </c>
      <c r="H10">
        <v>17.314612136710593</v>
      </c>
      <c r="I10">
        <v>17.186371323167691</v>
      </c>
      <c r="J10">
        <v>8.9914890145975885</v>
      </c>
      <c r="K10">
        <v>23.180977640688582</v>
      </c>
      <c r="L10">
        <v>15.690452744731825</v>
      </c>
      <c r="M10">
        <v>19.693752528025872</v>
      </c>
      <c r="N10">
        <v>27.098419148161447</v>
      </c>
      <c r="O10">
        <v>25.014022397152967</v>
      </c>
      <c r="P10">
        <v>22.36561834356597</v>
      </c>
      <c r="Q10">
        <v>19.949561416417684</v>
      </c>
    </row>
    <row r="11" spans="1:17" x14ac:dyDescent="0.25">
      <c r="B11">
        <v>0</v>
      </c>
      <c r="C11">
        <v>31.769077782221206</v>
      </c>
      <c r="D11">
        <v>14.715118687157222</v>
      </c>
      <c r="E11">
        <v>16.705288791133455</v>
      </c>
      <c r="F11">
        <v>49.064410277650822</v>
      </c>
      <c r="G11">
        <v>48.77706524223035</v>
      </c>
      <c r="H11">
        <v>22.790237231489947</v>
      </c>
      <c r="I11">
        <v>23.93381512797075</v>
      </c>
      <c r="J11">
        <v>14.028311385968923</v>
      </c>
      <c r="K11">
        <v>29.342132512568558</v>
      </c>
      <c r="L11">
        <v>24.518502913619745</v>
      </c>
      <c r="M11">
        <v>23.03589536677331</v>
      </c>
      <c r="N11">
        <v>35.705410191956119</v>
      </c>
      <c r="O11">
        <v>35.955531592778797</v>
      </c>
      <c r="P11">
        <v>22.207156221435103</v>
      </c>
      <c r="Q11">
        <v>25.817491716179159</v>
      </c>
    </row>
    <row r="12" spans="1:17" x14ac:dyDescent="0.25">
      <c r="B12">
        <v>0</v>
      </c>
      <c r="C12">
        <v>31.909546834750824</v>
      </c>
      <c r="D12">
        <v>15.449747442041186</v>
      </c>
      <c r="E12">
        <v>16.247805408050194</v>
      </c>
      <c r="F12">
        <v>49.66811293873851</v>
      </c>
      <c r="G12">
        <v>48.194138640648163</v>
      </c>
      <c r="H12">
        <v>21.699117845990013</v>
      </c>
      <c r="I12">
        <v>22.223751241203644</v>
      </c>
      <c r="J12">
        <v>12.590931658248067</v>
      </c>
      <c r="K12">
        <v>29.15830203341536</v>
      </c>
      <c r="L12">
        <v>24.033839888327648</v>
      </c>
      <c r="M12">
        <v>28.517822964785793</v>
      </c>
      <c r="N12">
        <v>36.17047302450748</v>
      </c>
      <c r="O12">
        <v>34.38278000834665</v>
      </c>
      <c r="P12">
        <v>23.627300723855573</v>
      </c>
      <c r="Q12">
        <v>23.91628531134424</v>
      </c>
    </row>
    <row r="13" spans="1:17" x14ac:dyDescent="0.25">
      <c r="B13">
        <v>0</v>
      </c>
      <c r="C13">
        <v>33.144673259160307</v>
      </c>
      <c r="D13">
        <v>12.162792157144011</v>
      </c>
      <c r="E13">
        <v>17.880958571287689</v>
      </c>
      <c r="F13">
        <v>49.905415945706061</v>
      </c>
      <c r="G13">
        <v>47.872441523744627</v>
      </c>
      <c r="H13">
        <v>23.959889188728809</v>
      </c>
      <c r="I13">
        <v>23.267767009440472</v>
      </c>
      <c r="J13">
        <v>16.658538116029085</v>
      </c>
      <c r="K13">
        <v>29.50950771465201</v>
      </c>
      <c r="L13">
        <v>31.16925614796353</v>
      </c>
      <c r="M13">
        <v>30.14066576415847</v>
      </c>
      <c r="N13">
        <v>38.337561972727521</v>
      </c>
      <c r="O13">
        <v>34.106830672129526</v>
      </c>
      <c r="P13">
        <v>27.260648550757121</v>
      </c>
      <c r="Q13">
        <v>26.517962005002644</v>
      </c>
    </row>
    <row r="14" spans="1:17" x14ac:dyDescent="0.25">
      <c r="B14">
        <v>0</v>
      </c>
      <c r="C14">
        <v>28.038339981680611</v>
      </c>
      <c r="D14">
        <v>16.873191300073771</v>
      </c>
      <c r="E14">
        <v>14.453555090166532</v>
      </c>
      <c r="F14">
        <v>46.024446789310922</v>
      </c>
      <c r="G14">
        <v>45.039376495665913</v>
      </c>
      <c r="H14">
        <v>18.613702867688691</v>
      </c>
      <c r="I14">
        <v>17.565983325792221</v>
      </c>
      <c r="J14">
        <v>9.5995117093821918</v>
      </c>
      <c r="K14">
        <v>28.793611474489957</v>
      </c>
      <c r="L14">
        <v>18.973214475202187</v>
      </c>
      <c r="M14">
        <v>19.557686120475012</v>
      </c>
      <c r="N14">
        <v>29.893878285583796</v>
      </c>
      <c r="O14">
        <v>30.736587076088277</v>
      </c>
      <c r="P14">
        <v>20.771536527992243</v>
      </c>
      <c r="Q14">
        <v>20.873659896076951</v>
      </c>
    </row>
    <row r="15" spans="1:17" x14ac:dyDescent="0.25">
      <c r="B15">
        <v>0</v>
      </c>
      <c r="C15">
        <v>36.032069679779894</v>
      </c>
      <c r="D15">
        <v>20.149231581475206</v>
      </c>
      <c r="E15">
        <v>20.98973852993581</v>
      </c>
      <c r="F15">
        <v>55.161899896476882</v>
      </c>
      <c r="G15">
        <v>53.488261234416449</v>
      </c>
      <c r="H15">
        <v>32.759803890706216</v>
      </c>
      <c r="I15">
        <v>31.923883978561452</v>
      </c>
      <c r="J15">
        <v>21.896712534031764</v>
      </c>
      <c r="K15">
        <v>28.692811574441752</v>
      </c>
      <c r="L15">
        <v>28.816391729303696</v>
      </c>
      <c r="M15">
        <v>26.421239237328763</v>
      </c>
      <c r="N15">
        <v>31.68041128626794</v>
      </c>
      <c r="O15">
        <v>33.286773415696118</v>
      </c>
      <c r="P15">
        <v>32.95371860241098</v>
      </c>
      <c r="Q15">
        <v>34.881622983390429</v>
      </c>
    </row>
    <row r="16" spans="1:17" x14ac:dyDescent="0.25">
      <c r="B16">
        <v>0</v>
      </c>
      <c r="C16">
        <v>25.132717701641681</v>
      </c>
      <c r="D16">
        <v>10.269928367492607</v>
      </c>
      <c r="E16">
        <v>12.815383781992454</v>
      </c>
      <c r="F16">
        <v>39.390709442235142</v>
      </c>
      <c r="G16">
        <v>38.265397165290096</v>
      </c>
      <c r="H16">
        <v>17.617597761802795</v>
      </c>
      <c r="I16">
        <v>18.780271744672174</v>
      </c>
      <c r="J16">
        <v>10.240532910166209</v>
      </c>
      <c r="K16">
        <v>18.946208702967269</v>
      </c>
      <c r="L16">
        <v>16.182398414397877</v>
      </c>
      <c r="M16">
        <v>19.254422861221578</v>
      </c>
      <c r="N16">
        <v>18.096289640053023</v>
      </c>
      <c r="O16">
        <v>19.582950953400633</v>
      </c>
      <c r="P16">
        <v>24.158047185683696</v>
      </c>
      <c r="Q16">
        <v>23.955784133781993</v>
      </c>
    </row>
    <row r="17" spans="2:17" x14ac:dyDescent="0.25">
      <c r="B17">
        <v>0</v>
      </c>
      <c r="C17">
        <v>34.373812142319792</v>
      </c>
      <c r="D17">
        <v>17.336482433155858</v>
      </c>
      <c r="E17">
        <v>17.329338750772795</v>
      </c>
      <c r="F17">
        <v>52.287433557139316</v>
      </c>
      <c r="G17">
        <v>50.639976928551711</v>
      </c>
      <c r="H17">
        <v>27.908955972868117</v>
      </c>
      <c r="I17">
        <v>26.955671245972862</v>
      </c>
      <c r="J17">
        <v>17.280920459065378</v>
      </c>
      <c r="K17">
        <v>27.388349095001274</v>
      </c>
      <c r="L17">
        <v>24.537578856111246</v>
      </c>
      <c r="M17">
        <v>26.900991207979054</v>
      </c>
      <c r="N17">
        <v>31.760194519825479</v>
      </c>
      <c r="O17">
        <v>29.241825995771997</v>
      </c>
      <c r="P17">
        <v>26.754148847882782</v>
      </c>
      <c r="Q17">
        <v>27.357481331617674</v>
      </c>
    </row>
    <row r="18" spans="2:17" x14ac:dyDescent="0.25">
      <c r="B18">
        <v>0</v>
      </c>
      <c r="C18">
        <v>29.109174138257416</v>
      </c>
      <c r="D18">
        <v>14.855788259994149</v>
      </c>
      <c r="E18">
        <v>17.412707153797175</v>
      </c>
      <c r="F18">
        <v>45.317420709356554</v>
      </c>
      <c r="G18">
        <v>44.152540914488291</v>
      </c>
      <c r="H18">
        <v>21.253076115575901</v>
      </c>
      <c r="I18">
        <v>21.891617477499182</v>
      </c>
      <c r="J18">
        <v>10.710561186735273</v>
      </c>
      <c r="K18">
        <v>27.289146259615549</v>
      </c>
      <c r="L18">
        <v>26.233457812042886</v>
      </c>
      <c r="M18">
        <v>21.938340016176497</v>
      </c>
      <c r="N18">
        <v>31.683043934674494</v>
      </c>
      <c r="O18">
        <v>32.660087077733223</v>
      </c>
      <c r="P18">
        <v>20.04044123973911</v>
      </c>
      <c r="Q18">
        <v>23.903870312688223</v>
      </c>
    </row>
    <row r="19" spans="2:17" x14ac:dyDescent="0.25">
      <c r="B19">
        <v>0</v>
      </c>
      <c r="C19">
        <v>32.566835522753642</v>
      </c>
      <c r="D19">
        <v>16.30402302080239</v>
      </c>
      <c r="E19">
        <v>17.354445250220103</v>
      </c>
      <c r="F19">
        <v>52.432892416461726</v>
      </c>
      <c r="G19">
        <v>50.949581338592573</v>
      </c>
      <c r="H19">
        <v>27.232214137705572</v>
      </c>
      <c r="I19">
        <v>25.450617399580583</v>
      </c>
      <c r="J19">
        <v>16.534338085031035</v>
      </c>
      <c r="K19">
        <v>27.055597628343559</v>
      </c>
      <c r="L19">
        <v>27.921375325246441</v>
      </c>
      <c r="M19">
        <v>28.185051285687905</v>
      </c>
      <c r="N19">
        <v>32.287460317035553</v>
      </c>
      <c r="O19">
        <v>33.624482973008895</v>
      </c>
      <c r="P19">
        <v>28.293786399279973</v>
      </c>
      <c r="Q19">
        <v>25.883417047774763</v>
      </c>
    </row>
    <row r="20" spans="2:17" x14ac:dyDescent="0.25">
      <c r="B20">
        <v>0</v>
      </c>
      <c r="C20">
        <v>25.779409568814831</v>
      </c>
      <c r="D20">
        <v>9.3656509938602888</v>
      </c>
      <c r="E20">
        <v>13.312282057813418</v>
      </c>
      <c r="F20">
        <v>41.12605292975784</v>
      </c>
      <c r="G20">
        <v>39.316814376937877</v>
      </c>
      <c r="H20">
        <v>19.378123655016733</v>
      </c>
      <c r="I20">
        <v>17.658389621340547</v>
      </c>
      <c r="J20">
        <v>8.3190893200642968</v>
      </c>
      <c r="K20">
        <v>24.696747446178708</v>
      </c>
      <c r="L20">
        <v>17.178016495533559</v>
      </c>
      <c r="M20">
        <v>15.296225702465547</v>
      </c>
      <c r="N20">
        <v>30.088274820156524</v>
      </c>
      <c r="O20">
        <v>28.770915862238578</v>
      </c>
      <c r="P20">
        <v>18.567400679847868</v>
      </c>
      <c r="Q20">
        <v>19.510228460504702</v>
      </c>
    </row>
    <row r="21" spans="2:17" x14ac:dyDescent="0.25">
      <c r="B21">
        <v>0</v>
      </c>
      <c r="C21">
        <v>37.952451304381633</v>
      </c>
      <c r="D21">
        <v>14.106531274409662</v>
      </c>
      <c r="E21">
        <v>21.022263378703641</v>
      </c>
      <c r="F21">
        <v>55.217526534738148</v>
      </c>
      <c r="G21">
        <v>53.794741474069653</v>
      </c>
      <c r="H21">
        <v>34.889690419218823</v>
      </c>
      <c r="I21">
        <v>33.696820072738582</v>
      </c>
      <c r="J21">
        <v>22.118997211334211</v>
      </c>
      <c r="K21">
        <v>24.049679957304075</v>
      </c>
      <c r="L21">
        <v>25.154012815845562</v>
      </c>
      <c r="M21">
        <v>24.731559991658745</v>
      </c>
      <c r="N21">
        <v>33.112048520664047</v>
      </c>
      <c r="O21">
        <v>33.090223411361777</v>
      </c>
      <c r="P21">
        <v>28.504034552594092</v>
      </c>
      <c r="Q21">
        <v>31.584821034103722</v>
      </c>
    </row>
    <row r="22" spans="2:17" x14ac:dyDescent="0.25">
      <c r="B22">
        <v>0</v>
      </c>
      <c r="C22">
        <v>34.677319793776789</v>
      </c>
      <c r="D22">
        <v>17.399779170760119</v>
      </c>
      <c r="E22">
        <v>18.033663417984542</v>
      </c>
      <c r="F22">
        <v>52.697681292981279</v>
      </c>
      <c r="G22">
        <v>51.452430425748339</v>
      </c>
      <c r="H22">
        <v>30.346197650863754</v>
      </c>
      <c r="I22">
        <v>28.225280600933743</v>
      </c>
      <c r="J22">
        <v>22.04467010372019</v>
      </c>
      <c r="K22">
        <v>31.040592587440553</v>
      </c>
      <c r="L22">
        <v>32.472070317594174</v>
      </c>
      <c r="M22">
        <v>29.260569808991399</v>
      </c>
      <c r="N22">
        <v>29.499134940576067</v>
      </c>
      <c r="O22">
        <v>32.196207649038001</v>
      </c>
      <c r="P22">
        <v>30.504690447831269</v>
      </c>
      <c r="Q22">
        <v>29.639457142608737</v>
      </c>
    </row>
    <row r="23" spans="2:17" x14ac:dyDescent="0.25">
      <c r="B23">
        <v>0</v>
      </c>
      <c r="C23">
        <v>34.831849179295098</v>
      </c>
      <c r="D23">
        <v>17.543008484931867</v>
      </c>
      <c r="E23">
        <v>17.863162144205823</v>
      </c>
      <c r="F23">
        <v>53.410175039057485</v>
      </c>
      <c r="G23">
        <v>52.50863971353624</v>
      </c>
      <c r="H23">
        <v>25.694480902114623</v>
      </c>
      <c r="I23">
        <v>24.869612285500668</v>
      </c>
      <c r="J23">
        <v>20.150310196943831</v>
      </c>
      <c r="K23">
        <v>30.331142252498683</v>
      </c>
      <c r="L23">
        <v>25.525669317566724</v>
      </c>
      <c r="M23">
        <v>25.461493760760039</v>
      </c>
      <c r="N23">
        <v>35.541672474750676</v>
      </c>
      <c r="O23">
        <v>32.774339190899198</v>
      </c>
      <c r="P23">
        <v>27.840877204733605</v>
      </c>
      <c r="Q23">
        <v>28.362880640705583</v>
      </c>
    </row>
    <row r="24" spans="2:17" x14ac:dyDescent="0.25">
      <c r="B24">
        <v>0</v>
      </c>
      <c r="C24">
        <v>32.219622534392514</v>
      </c>
      <c r="D24">
        <v>15.166699670331631</v>
      </c>
      <c r="E24">
        <v>16.733623029022546</v>
      </c>
      <c r="F24">
        <v>47.77888167718676</v>
      </c>
      <c r="G24">
        <v>46.091530353031565</v>
      </c>
      <c r="H24">
        <v>26.772997959438637</v>
      </c>
      <c r="I24">
        <v>27.239242009217797</v>
      </c>
      <c r="J24">
        <v>18.90030655163827</v>
      </c>
      <c r="K24">
        <v>29.690465283685626</v>
      </c>
      <c r="L24">
        <v>26.738492840187757</v>
      </c>
      <c r="M24">
        <v>28.400687722721624</v>
      </c>
      <c r="N24">
        <v>30.453062414321497</v>
      </c>
      <c r="O24">
        <v>32.336990932632581</v>
      </c>
      <c r="P24">
        <v>29.180792376918284</v>
      </c>
      <c r="Q24">
        <v>27.680159641418722</v>
      </c>
    </row>
    <row r="25" spans="2:17" x14ac:dyDescent="0.25">
      <c r="B25">
        <v>0</v>
      </c>
      <c r="C25">
        <v>34.72527292918415</v>
      </c>
      <c r="D25">
        <v>18.406182550874288</v>
      </c>
      <c r="E25">
        <v>20.011023406123527</v>
      </c>
      <c r="F25">
        <v>50.74453392512256</v>
      </c>
      <c r="G25">
        <v>48.844403805345173</v>
      </c>
      <c r="H25">
        <v>27.417771655681094</v>
      </c>
      <c r="I25">
        <v>27.930714169616987</v>
      </c>
      <c r="J25">
        <v>15.566974456388991</v>
      </c>
      <c r="K25">
        <v>30.744679208893544</v>
      </c>
      <c r="L25">
        <v>27.19911958034783</v>
      </c>
      <c r="M25">
        <v>24.749907608601891</v>
      </c>
      <c r="N25">
        <v>35.110365724652745</v>
      </c>
      <c r="O25">
        <v>35.57699903658699</v>
      </c>
      <c r="P25">
        <v>25.244871255878316</v>
      </c>
      <c r="Q25">
        <v>25.972107332017906</v>
      </c>
    </row>
    <row r="26" spans="2:17" x14ac:dyDescent="0.25">
      <c r="B26">
        <v>0</v>
      </c>
      <c r="C26">
        <v>29.923508497914053</v>
      </c>
      <c r="D26">
        <v>15.638710207772458</v>
      </c>
      <c r="E26">
        <v>16.153969460942477</v>
      </c>
      <c r="F26">
        <v>44.893483219959307</v>
      </c>
      <c r="G26">
        <v>43.898888181014819</v>
      </c>
      <c r="H26">
        <v>24.330627427608459</v>
      </c>
      <c r="I26">
        <v>24.764010768819748</v>
      </c>
      <c r="J26">
        <v>18.292443330113649</v>
      </c>
      <c r="K26">
        <v>21.100474732320844</v>
      </c>
      <c r="L26">
        <v>21.805626913828892</v>
      </c>
      <c r="M26">
        <v>21.907478575392012</v>
      </c>
      <c r="N26">
        <v>23.907273063564809</v>
      </c>
      <c r="O26">
        <v>24.626482254053723</v>
      </c>
      <c r="P26">
        <v>26.511601142645759</v>
      </c>
      <c r="Q26">
        <v>28.82344478924762</v>
      </c>
    </row>
    <row r="27" spans="2:17" x14ac:dyDescent="0.25">
      <c r="B27">
        <v>0</v>
      </c>
      <c r="C27">
        <v>39.118667172669788</v>
      </c>
      <c r="D27">
        <v>20.048391268802831</v>
      </c>
      <c r="E27">
        <v>21.31575916517037</v>
      </c>
      <c r="F27">
        <v>58.129185618182873</v>
      </c>
      <c r="G27">
        <v>58.048281760664302</v>
      </c>
      <c r="H27">
        <v>30.731854218234616</v>
      </c>
      <c r="I27">
        <v>30.399648063499619</v>
      </c>
      <c r="J27">
        <v>20.806357513863162</v>
      </c>
      <c r="K27">
        <v>36.565428280665586</v>
      </c>
      <c r="L27">
        <v>30.843911253094074</v>
      </c>
      <c r="M27">
        <v>27.146973138408846</v>
      </c>
      <c r="N27">
        <v>40.419359528435301</v>
      </c>
      <c r="O27">
        <v>41.645850679988897</v>
      </c>
      <c r="P27">
        <v>29.49478986709866</v>
      </c>
      <c r="Q27">
        <v>29.29522072498164</v>
      </c>
    </row>
    <row r="28" spans="2:17" x14ac:dyDescent="0.25">
      <c r="B28">
        <v>0</v>
      </c>
      <c r="C28">
        <v>30.879241487077131</v>
      </c>
      <c r="D28">
        <v>15.267063281639498</v>
      </c>
      <c r="E28">
        <v>15.986096748450155</v>
      </c>
      <c r="F28">
        <v>46.315867358893101</v>
      </c>
      <c r="G28">
        <v>44.874100877849756</v>
      </c>
      <c r="H28">
        <v>22.450439277214134</v>
      </c>
      <c r="I28">
        <v>22.152097202965983</v>
      </c>
      <c r="J28">
        <v>15.522684391609426</v>
      </c>
      <c r="K28">
        <v>26.466033750442623</v>
      </c>
      <c r="L28">
        <v>25.030433181769336</v>
      </c>
      <c r="M28">
        <v>28.377907007471325</v>
      </c>
      <c r="N28">
        <v>31.280201960055461</v>
      </c>
      <c r="O28">
        <v>31.37744720657744</v>
      </c>
      <c r="P28">
        <v>24.964986426184339</v>
      </c>
      <c r="Q28">
        <v>26.511573417518591</v>
      </c>
    </row>
    <row r="29" spans="2:17" x14ac:dyDescent="0.25">
      <c r="B29">
        <v>0</v>
      </c>
      <c r="C29">
        <v>37.483922801255872</v>
      </c>
      <c r="D29">
        <v>18.119311314471769</v>
      </c>
      <c r="E29">
        <v>20.592645188116439</v>
      </c>
      <c r="F29">
        <v>56.084228664456091</v>
      </c>
      <c r="G29">
        <v>54.830030973934676</v>
      </c>
      <c r="H29">
        <v>31.709609672042767</v>
      </c>
      <c r="I29">
        <v>31.44999594766497</v>
      </c>
      <c r="J29">
        <v>19.847984579984285</v>
      </c>
      <c r="K29">
        <v>29.022471078661109</v>
      </c>
      <c r="L29">
        <v>28.366609464140357</v>
      </c>
      <c r="M29">
        <v>27.995820809268924</v>
      </c>
      <c r="N29">
        <v>33.935751109106477</v>
      </c>
      <c r="O29">
        <v>32.509152991504195</v>
      </c>
      <c r="P29">
        <v>36.517352803334894</v>
      </c>
      <c r="Q29">
        <v>38.125777431665298</v>
      </c>
    </row>
    <row r="30" spans="2:17" x14ac:dyDescent="0.25">
      <c r="B30">
        <v>0</v>
      </c>
      <c r="C30">
        <v>25.537306044974251</v>
      </c>
      <c r="D30">
        <v>11.614270344568032</v>
      </c>
      <c r="E30">
        <v>14.583781616765732</v>
      </c>
      <c r="F30">
        <v>40.133114611926317</v>
      </c>
      <c r="G30">
        <v>39.256292672151069</v>
      </c>
      <c r="H30">
        <v>19.12775975553383</v>
      </c>
      <c r="I30">
        <v>18.927637849712212</v>
      </c>
      <c r="J30">
        <v>11.73224899877685</v>
      </c>
      <c r="K30">
        <v>19.640500550212519</v>
      </c>
      <c r="L30">
        <v>16.340207239896749</v>
      </c>
      <c r="M30">
        <v>13.64027964704583</v>
      </c>
      <c r="N30">
        <v>21.444461262175242</v>
      </c>
      <c r="O30">
        <v>25.152443639011501</v>
      </c>
      <c r="P30">
        <v>23.63500251584162</v>
      </c>
      <c r="Q30">
        <v>22.133842774216507</v>
      </c>
    </row>
    <row r="31" spans="2:17" x14ac:dyDescent="0.25">
      <c r="B31">
        <v>0</v>
      </c>
      <c r="C31">
        <v>32.31451709207029</v>
      </c>
      <c r="D31">
        <v>15.085073352823319</v>
      </c>
      <c r="E31">
        <v>16.969026842223979</v>
      </c>
      <c r="F31">
        <v>51.16732051004206</v>
      </c>
      <c r="G31">
        <v>49.369612426414974</v>
      </c>
      <c r="H31">
        <v>25.585075564243979</v>
      </c>
      <c r="I31">
        <v>26.372695146816216</v>
      </c>
      <c r="J31">
        <v>16.781675283835842</v>
      </c>
      <c r="K31">
        <v>29.125648499108799</v>
      </c>
      <c r="L31">
        <v>27.338909061959583</v>
      </c>
      <c r="M31">
        <v>26.937491983600104</v>
      </c>
      <c r="N31">
        <v>32.109385711568827</v>
      </c>
      <c r="O31">
        <v>31.969800839455282</v>
      </c>
      <c r="P31">
        <v>28.231349983856628</v>
      </c>
      <c r="Q31">
        <v>26.333243402226458</v>
      </c>
    </row>
    <row r="32" spans="2:17" x14ac:dyDescent="0.25">
      <c r="B32">
        <v>0</v>
      </c>
      <c r="C32">
        <v>33.606259448961993</v>
      </c>
      <c r="D32">
        <v>13.830295325606182</v>
      </c>
      <c r="E32">
        <v>16.651858537296292</v>
      </c>
      <c r="F32">
        <v>49.392456984725385</v>
      </c>
      <c r="G32">
        <v>48.39870273763097</v>
      </c>
      <c r="H32">
        <v>27.323895931042113</v>
      </c>
      <c r="I32">
        <v>28.365674170817918</v>
      </c>
      <c r="J32">
        <v>21.645563619059992</v>
      </c>
      <c r="K32">
        <v>27.022670485174018</v>
      </c>
      <c r="L32">
        <v>27.231798731183289</v>
      </c>
      <c r="M32">
        <v>25.252542988936042</v>
      </c>
      <c r="N32">
        <v>29.696562114249691</v>
      </c>
      <c r="O32">
        <v>30.238609885392105</v>
      </c>
      <c r="P32">
        <v>32.037446422958801</v>
      </c>
      <c r="Q32">
        <v>29.224926120311078</v>
      </c>
    </row>
    <row r="33" spans="2:17" x14ac:dyDescent="0.25">
      <c r="B33">
        <v>0</v>
      </c>
      <c r="C33">
        <v>38.125975890998852</v>
      </c>
      <c r="D33">
        <v>16.795556481391014</v>
      </c>
      <c r="E33">
        <v>19.788165979356737</v>
      </c>
      <c r="F33">
        <v>58.207254822076749</v>
      </c>
      <c r="G33">
        <v>57.293903803647503</v>
      </c>
      <c r="H33">
        <v>30.995035514597578</v>
      </c>
      <c r="I33">
        <v>32.127852551280938</v>
      </c>
      <c r="J33">
        <v>20.73073611907391</v>
      </c>
      <c r="K33">
        <v>35.70585838773129</v>
      </c>
      <c r="L33">
        <v>31.352670185251075</v>
      </c>
      <c r="M33">
        <v>30.368806145417203</v>
      </c>
      <c r="N33">
        <v>38.067906343959748</v>
      </c>
      <c r="O33">
        <v>37.887153357065031</v>
      </c>
      <c r="P33">
        <v>34.072537159901408</v>
      </c>
      <c r="Q33">
        <v>38.674318328039483</v>
      </c>
    </row>
    <row r="34" spans="2:17" x14ac:dyDescent="0.25">
      <c r="B34">
        <v>0</v>
      </c>
      <c r="C34">
        <v>29.43177286553183</v>
      </c>
      <c r="D34">
        <v>16.178613224488945</v>
      </c>
      <c r="E34">
        <v>15.874443202047608</v>
      </c>
      <c r="F34">
        <v>45.653565896119986</v>
      </c>
      <c r="G34">
        <v>44.746529325343765</v>
      </c>
      <c r="H34">
        <v>25.005712419016142</v>
      </c>
      <c r="I34">
        <v>23.361752074933037</v>
      </c>
      <c r="J34">
        <v>16.489559956941825</v>
      </c>
      <c r="K34">
        <v>27.132904315461065</v>
      </c>
      <c r="L34">
        <v>23.367833737763913</v>
      </c>
      <c r="M34">
        <v>17.348551391354132</v>
      </c>
      <c r="N34">
        <v>26.506753686573685</v>
      </c>
      <c r="O34">
        <v>27.192070206715719</v>
      </c>
      <c r="P34">
        <v>24.974174653193177</v>
      </c>
      <c r="Q34">
        <v>22.623698849957556</v>
      </c>
    </row>
    <row r="35" spans="2:17" x14ac:dyDescent="0.25">
      <c r="B35">
        <v>0</v>
      </c>
      <c r="C35">
        <v>31.826907865384239</v>
      </c>
      <c r="D35">
        <v>14.368737546193513</v>
      </c>
      <c r="E35">
        <v>16.289801076826542</v>
      </c>
      <c r="F35">
        <v>49.825535613664925</v>
      </c>
      <c r="G35">
        <v>47.967129949749285</v>
      </c>
      <c r="H35">
        <v>25.900095808766416</v>
      </c>
      <c r="I35">
        <v>25.14224668890947</v>
      </c>
      <c r="J35">
        <v>15.656201173524073</v>
      </c>
      <c r="K35">
        <v>28.861724308941501</v>
      </c>
      <c r="L35">
        <v>28.430851489301944</v>
      </c>
      <c r="M35">
        <v>26.752776054563004</v>
      </c>
      <c r="N35">
        <v>26.745043807180856</v>
      </c>
      <c r="O35">
        <v>28.112762829753692</v>
      </c>
      <c r="P35">
        <v>26.830098528384461</v>
      </c>
      <c r="Q35">
        <v>26.326791437291476</v>
      </c>
    </row>
    <row r="36" spans="2:17" x14ac:dyDescent="0.25">
      <c r="B36">
        <v>0</v>
      </c>
      <c r="C36">
        <v>30.490380440048664</v>
      </c>
      <c r="D36">
        <v>14.005063681809862</v>
      </c>
      <c r="E36">
        <v>16.474371166800047</v>
      </c>
      <c r="F36">
        <v>48.187607437260226</v>
      </c>
      <c r="G36">
        <v>47.128935478430009</v>
      </c>
      <c r="H36">
        <v>24.344430847188779</v>
      </c>
      <c r="I36">
        <v>24.208238979942653</v>
      </c>
      <c r="J36">
        <v>16.175341197411814</v>
      </c>
      <c r="K36">
        <v>28.735317655418424</v>
      </c>
      <c r="L36">
        <v>22.449497758845293</v>
      </c>
      <c r="M36">
        <v>22.781364502549785</v>
      </c>
      <c r="N36">
        <v>34.152308802049873</v>
      </c>
      <c r="O36">
        <v>34.016206652766364</v>
      </c>
      <c r="P36">
        <v>24.454066197501533</v>
      </c>
      <c r="Q36">
        <v>22.967260121083363</v>
      </c>
    </row>
    <row r="37" spans="2:17" x14ac:dyDescent="0.25">
      <c r="B37">
        <v>0</v>
      </c>
      <c r="C37">
        <v>30.205178652988092</v>
      </c>
      <c r="D37">
        <v>13.615658925622739</v>
      </c>
      <c r="E37">
        <v>16.090538593964094</v>
      </c>
      <c r="F37">
        <v>48.385096440993571</v>
      </c>
      <c r="G37">
        <v>46.595843726943755</v>
      </c>
      <c r="H37">
        <v>23.963391069107264</v>
      </c>
      <c r="I37">
        <v>22.848610476759301</v>
      </c>
      <c r="J37">
        <v>15.24593331693778</v>
      </c>
      <c r="K37">
        <v>25.28150581456628</v>
      </c>
      <c r="L37">
        <v>22.507817166145522</v>
      </c>
      <c r="M37">
        <v>26.588377894108138</v>
      </c>
      <c r="N37">
        <v>30.901696939886868</v>
      </c>
      <c r="O37">
        <v>29.157151389523239</v>
      </c>
      <c r="P37">
        <v>26.115571092295259</v>
      </c>
      <c r="Q37">
        <v>25.931560271229316</v>
      </c>
    </row>
    <row r="38" spans="2:17" x14ac:dyDescent="0.25">
      <c r="B38">
        <v>0</v>
      </c>
      <c r="C38">
        <v>32.164495336818263</v>
      </c>
      <c r="D38">
        <v>13.894390675553565</v>
      </c>
      <c r="E38">
        <v>16.339739998100395</v>
      </c>
      <c r="F38">
        <v>49.531939069733802</v>
      </c>
      <c r="G38">
        <v>48.583530773165378</v>
      </c>
      <c r="H38">
        <v>24.952008832291892</v>
      </c>
      <c r="I38">
        <v>25.043416430886182</v>
      </c>
      <c r="J38">
        <v>16.382350403927475</v>
      </c>
      <c r="K38">
        <v>24.731114397176039</v>
      </c>
      <c r="L38">
        <v>21.832561146803737</v>
      </c>
      <c r="M38">
        <v>21.502482992871251</v>
      </c>
      <c r="N38">
        <v>27.400582255075122</v>
      </c>
      <c r="O38">
        <v>25.771365981559889</v>
      </c>
      <c r="P38">
        <v>25.161749623346669</v>
      </c>
      <c r="Q38">
        <v>27.530243367285141</v>
      </c>
    </row>
    <row r="39" spans="2:17" x14ac:dyDescent="0.25">
      <c r="B39">
        <v>0</v>
      </c>
      <c r="C39">
        <v>25.007892844285866</v>
      </c>
      <c r="D39">
        <v>9.4099924638712729</v>
      </c>
      <c r="E39">
        <v>13.782915210761493</v>
      </c>
      <c r="F39">
        <v>41.242386992920629</v>
      </c>
      <c r="G39">
        <v>39.673412554255613</v>
      </c>
      <c r="H39">
        <v>17.139075606477956</v>
      </c>
      <c r="I39">
        <v>16.958995751394674</v>
      </c>
      <c r="J39">
        <v>7.381387976143519</v>
      </c>
      <c r="K39">
        <v>22.889904457632444</v>
      </c>
      <c r="L39">
        <v>15.49555991632355</v>
      </c>
      <c r="M39">
        <v>14.948924072068023</v>
      </c>
      <c r="N39">
        <v>25.875326681749861</v>
      </c>
      <c r="O39">
        <v>24.726128553727513</v>
      </c>
      <c r="P39">
        <v>19.8492938261967</v>
      </c>
      <c r="Q39">
        <v>17.924751877676904</v>
      </c>
    </row>
    <row r="40" spans="2:17" x14ac:dyDescent="0.25">
      <c r="B40">
        <v>0</v>
      </c>
      <c r="C40">
        <v>31.995853288727417</v>
      </c>
      <c r="D40">
        <v>15.407700362619265</v>
      </c>
      <c r="E40">
        <v>17.358816949202787</v>
      </c>
      <c r="F40">
        <v>50.047910383605668</v>
      </c>
      <c r="G40">
        <v>48.492980845437359</v>
      </c>
      <c r="H40">
        <v>26.186708377908737</v>
      </c>
      <c r="I40">
        <v>25.996374679253275</v>
      </c>
      <c r="J40">
        <v>16.719546826187752</v>
      </c>
      <c r="K40">
        <v>29.508349659483162</v>
      </c>
      <c r="L40">
        <v>29.283053151317468</v>
      </c>
      <c r="M40">
        <v>27.763347989812832</v>
      </c>
      <c r="N40">
        <v>35.761025273490255</v>
      </c>
      <c r="O40">
        <v>35.000911125584494</v>
      </c>
      <c r="P40">
        <v>26.73565064393474</v>
      </c>
      <c r="Q40">
        <v>26.173630020236576</v>
      </c>
    </row>
    <row r="41" spans="2:17" x14ac:dyDescent="0.25">
      <c r="B41">
        <v>0</v>
      </c>
      <c r="C41">
        <v>27.242059046405831</v>
      </c>
      <c r="D41">
        <v>11.901423165908467</v>
      </c>
      <c r="E41">
        <v>15.976566728682092</v>
      </c>
      <c r="F41">
        <v>43.399301298463712</v>
      </c>
      <c r="G41">
        <v>42.264645584778613</v>
      </c>
      <c r="H41">
        <v>21.052097153584263</v>
      </c>
      <c r="I41">
        <v>20.276610617812945</v>
      </c>
      <c r="J41">
        <v>11.699348544315855</v>
      </c>
      <c r="K41">
        <v>22.301720571414666</v>
      </c>
      <c r="L41">
        <v>22.804809174590627</v>
      </c>
      <c r="M41">
        <v>22.089911458084202</v>
      </c>
      <c r="N41">
        <v>25.042399585780593</v>
      </c>
      <c r="O41">
        <v>25.406855599724416</v>
      </c>
      <c r="P41">
        <v>23.471370104536692</v>
      </c>
      <c r="Q41">
        <v>24.782757194083107</v>
      </c>
    </row>
    <row r="42" spans="2:17" x14ac:dyDescent="0.25">
      <c r="B42">
        <v>0</v>
      </c>
      <c r="C42">
        <v>34.083274526182386</v>
      </c>
      <c r="D42">
        <v>17.283181634886802</v>
      </c>
      <c r="E42">
        <v>17.948902586554524</v>
      </c>
      <c r="F42">
        <v>52.159272567544214</v>
      </c>
      <c r="G42">
        <v>50.83377138660061</v>
      </c>
      <c r="H42">
        <v>28.368209574284229</v>
      </c>
      <c r="I42">
        <v>28.49089449277032</v>
      </c>
      <c r="J42">
        <v>19.521573823376922</v>
      </c>
      <c r="K42">
        <v>29.44068998790253</v>
      </c>
      <c r="L42">
        <v>27.028756696814334</v>
      </c>
      <c r="M42">
        <v>28.619070078921599</v>
      </c>
      <c r="N42">
        <v>25.403249035082666</v>
      </c>
      <c r="O42">
        <v>26.628658044818248</v>
      </c>
      <c r="P42">
        <v>33.346984993375195</v>
      </c>
      <c r="Q42">
        <v>32.402950198744165</v>
      </c>
    </row>
    <row r="43" spans="2:17" x14ac:dyDescent="0.25">
      <c r="B43">
        <v>0</v>
      </c>
      <c r="C43">
        <v>27.980223267178577</v>
      </c>
      <c r="D43">
        <v>11.667616419935799</v>
      </c>
      <c r="E43">
        <v>15.035974467352403</v>
      </c>
      <c r="F43">
        <v>43.398777483058176</v>
      </c>
      <c r="G43">
        <v>42.742586799932766</v>
      </c>
      <c r="H43">
        <v>20.952349716918864</v>
      </c>
      <c r="I43">
        <v>20.652910959606103</v>
      </c>
      <c r="J43">
        <v>14.070751835620257</v>
      </c>
      <c r="K43">
        <v>23.157307838949176</v>
      </c>
      <c r="L43">
        <v>21.359281412576919</v>
      </c>
      <c r="M43">
        <v>18.878416549484879</v>
      </c>
      <c r="N43">
        <v>23.497743140253277</v>
      </c>
      <c r="O43">
        <v>26.762051959019857</v>
      </c>
      <c r="P43">
        <v>23.116475281133798</v>
      </c>
      <c r="Q43">
        <v>26.949898123588184</v>
      </c>
    </row>
    <row r="44" spans="2:17" x14ac:dyDescent="0.25">
      <c r="B44">
        <v>0</v>
      </c>
      <c r="C44">
        <v>33.230687642974083</v>
      </c>
      <c r="D44">
        <v>15.458939876049094</v>
      </c>
      <c r="E44">
        <v>16.696139191621302</v>
      </c>
      <c r="F44">
        <v>50.715840512064339</v>
      </c>
      <c r="G44">
        <v>49.664900162976593</v>
      </c>
      <c r="H44">
        <v>22.943205797679894</v>
      </c>
      <c r="I44">
        <v>22.544726173449966</v>
      </c>
      <c r="J44">
        <v>12.150718242661434</v>
      </c>
      <c r="K44">
        <v>29.555861059680478</v>
      </c>
      <c r="L44">
        <v>22.078247243995548</v>
      </c>
      <c r="M44">
        <v>24.324626465773065</v>
      </c>
      <c r="N44">
        <v>38.342738672017916</v>
      </c>
      <c r="O44">
        <v>36.761662435188164</v>
      </c>
      <c r="P44">
        <v>24.07498771208207</v>
      </c>
      <c r="Q44">
        <v>20.926601402116109</v>
      </c>
    </row>
    <row r="45" spans="2:17" x14ac:dyDescent="0.25">
      <c r="B45">
        <v>0</v>
      </c>
      <c r="C45">
        <v>33.755977823124283</v>
      </c>
      <c r="D45">
        <v>17.021639328291869</v>
      </c>
      <c r="E45">
        <v>18.071335500919396</v>
      </c>
      <c r="F45">
        <v>49.624412655501686</v>
      </c>
      <c r="G45">
        <v>48.164075479313126</v>
      </c>
      <c r="H45">
        <v>29.810223143069379</v>
      </c>
      <c r="I45">
        <v>27.906974721353855</v>
      </c>
      <c r="J45">
        <v>19.789225740345458</v>
      </c>
      <c r="K45">
        <v>24.503812411604763</v>
      </c>
      <c r="L45">
        <v>22.66119029352873</v>
      </c>
      <c r="M45">
        <v>24.300970890676073</v>
      </c>
      <c r="N45">
        <v>28.814542658476462</v>
      </c>
      <c r="O45">
        <v>29.906859905398615</v>
      </c>
      <c r="P45">
        <v>28.096942938209878</v>
      </c>
      <c r="Q45">
        <v>28.856119951359787</v>
      </c>
    </row>
    <row r="46" spans="2:17" x14ac:dyDescent="0.25">
      <c r="B46">
        <v>0</v>
      </c>
      <c r="C46">
        <v>32.640374385238772</v>
      </c>
      <c r="D46">
        <v>15.553604145081421</v>
      </c>
      <c r="E46">
        <v>17.972847432125274</v>
      </c>
      <c r="F46">
        <v>50.491764363615601</v>
      </c>
      <c r="G46">
        <v>48.661156906788321</v>
      </c>
      <c r="H46">
        <v>25.036923601387524</v>
      </c>
      <c r="I46">
        <v>24.518788423971294</v>
      </c>
      <c r="J46">
        <v>16.594515049212134</v>
      </c>
      <c r="K46">
        <v>30.003203763842446</v>
      </c>
      <c r="L46">
        <v>28.117355922099456</v>
      </c>
      <c r="M46">
        <v>23.724719045974457</v>
      </c>
      <c r="N46">
        <v>31.742963544023194</v>
      </c>
      <c r="O46">
        <v>30.182311118488393</v>
      </c>
      <c r="P46">
        <v>29.921547944459764</v>
      </c>
      <c r="Q46">
        <v>27.898893139751035</v>
      </c>
    </row>
    <row r="47" spans="2:17" x14ac:dyDescent="0.25">
      <c r="B47">
        <v>0</v>
      </c>
      <c r="C47">
        <v>30.621975433861387</v>
      </c>
      <c r="D47">
        <v>14.49445155966615</v>
      </c>
      <c r="E47">
        <v>15.98277447803402</v>
      </c>
      <c r="F47">
        <v>47.704381161949136</v>
      </c>
      <c r="G47">
        <v>45.972889572714223</v>
      </c>
      <c r="H47">
        <v>22.367477801940879</v>
      </c>
      <c r="I47">
        <v>21.645278023706581</v>
      </c>
      <c r="J47">
        <v>11.810227008999561</v>
      </c>
      <c r="K47">
        <v>26.016641023216636</v>
      </c>
      <c r="L47">
        <v>21.48849482976474</v>
      </c>
      <c r="M47">
        <v>24.825037175839572</v>
      </c>
      <c r="N47">
        <v>34.744238819312528</v>
      </c>
      <c r="O47">
        <v>32.782987648166134</v>
      </c>
      <c r="P47">
        <v>23.481807476426649</v>
      </c>
      <c r="Q47">
        <v>24.865264442706227</v>
      </c>
    </row>
    <row r="48" spans="2:17" x14ac:dyDescent="0.25">
      <c r="B48">
        <v>0</v>
      </c>
      <c r="C48">
        <v>28.939065459001363</v>
      </c>
      <c r="D48">
        <v>12.007814976992091</v>
      </c>
      <c r="E48">
        <v>14.878447972990344</v>
      </c>
      <c r="F48">
        <v>44.850341476790717</v>
      </c>
      <c r="G48">
        <v>43.036529876005794</v>
      </c>
      <c r="H48">
        <v>20.851506868096557</v>
      </c>
      <c r="I48">
        <v>20.154242966949159</v>
      </c>
      <c r="J48">
        <v>15.126864840315685</v>
      </c>
      <c r="K48">
        <v>28.779595369283374</v>
      </c>
      <c r="L48">
        <v>20.252187250961875</v>
      </c>
      <c r="M48">
        <v>19.771634718378049</v>
      </c>
      <c r="N48">
        <v>28.819784231227345</v>
      </c>
      <c r="O48">
        <v>26.596800315341181</v>
      </c>
      <c r="P48">
        <v>20.799835474168589</v>
      </c>
      <c r="Q48">
        <v>23.028903418195529</v>
      </c>
    </row>
    <row r="49" spans="2:17" x14ac:dyDescent="0.25">
      <c r="B49">
        <v>0</v>
      </c>
      <c r="C49">
        <v>30.718359945101763</v>
      </c>
      <c r="D49">
        <v>15.989068120383742</v>
      </c>
      <c r="E49">
        <v>18.178429497650448</v>
      </c>
      <c r="F49">
        <v>47.338211849522885</v>
      </c>
      <c r="G49">
        <v>45.933171891353361</v>
      </c>
      <c r="H49">
        <v>25.06297175504606</v>
      </c>
      <c r="I49">
        <v>24.957883773716233</v>
      </c>
      <c r="J49">
        <v>17.003354797326057</v>
      </c>
      <c r="K49">
        <v>22.960444440274287</v>
      </c>
      <c r="L49">
        <v>25.799867104646989</v>
      </c>
      <c r="M49">
        <v>23.56777108562197</v>
      </c>
      <c r="N49">
        <v>27.211475061649626</v>
      </c>
      <c r="O49">
        <v>28.783188652545181</v>
      </c>
      <c r="P49">
        <v>28.006032323084128</v>
      </c>
      <c r="Q49">
        <v>24.863543426840597</v>
      </c>
    </row>
    <row r="50" spans="2:17" x14ac:dyDescent="0.25">
      <c r="B50">
        <v>0</v>
      </c>
      <c r="C50">
        <v>31.555204478521816</v>
      </c>
      <c r="D50">
        <v>12.480874410777302</v>
      </c>
      <c r="E50">
        <v>18.121871431392584</v>
      </c>
      <c r="F50">
        <v>50.565310345419732</v>
      </c>
      <c r="G50">
        <v>49.426790421321058</v>
      </c>
      <c r="H50">
        <v>26.801497419870007</v>
      </c>
      <c r="I50">
        <v>26.058282603655968</v>
      </c>
      <c r="J50">
        <v>17.57708192020057</v>
      </c>
      <c r="K50">
        <v>25.945031639863654</v>
      </c>
      <c r="L50">
        <v>24.13499102750135</v>
      </c>
      <c r="M50">
        <v>24.91624236908309</v>
      </c>
      <c r="N50">
        <v>22.964273141748308</v>
      </c>
      <c r="O50">
        <v>23.28462139490156</v>
      </c>
      <c r="P50">
        <v>32.27995913005401</v>
      </c>
      <c r="Q50">
        <v>30.951342440347911</v>
      </c>
    </row>
    <row r="51" spans="2:17" x14ac:dyDescent="0.25">
      <c r="B51">
        <v>0</v>
      </c>
      <c r="C51">
        <v>39.613042002448523</v>
      </c>
      <c r="D51">
        <v>19.509037029126734</v>
      </c>
      <c r="E51">
        <v>20.44611154123395</v>
      </c>
      <c r="F51">
        <v>59.076502961491087</v>
      </c>
      <c r="G51">
        <v>57.515951624529457</v>
      </c>
      <c r="H51">
        <v>32.150389589586538</v>
      </c>
      <c r="I51">
        <v>31.626646173326368</v>
      </c>
      <c r="J51">
        <v>19.083024725494756</v>
      </c>
      <c r="K51">
        <v>35.135812874953757</v>
      </c>
      <c r="L51">
        <v>28.591546878515938</v>
      </c>
      <c r="M51">
        <v>27.92907295603721</v>
      </c>
      <c r="N51">
        <v>47.491218501977507</v>
      </c>
      <c r="O51">
        <v>43.792691810418802</v>
      </c>
      <c r="P51">
        <v>26.829812470680665</v>
      </c>
      <c r="Q51">
        <v>27.849553201957296</v>
      </c>
    </row>
    <row r="52" spans="2:17" x14ac:dyDescent="0.25">
      <c r="B52">
        <v>0</v>
      </c>
      <c r="C52">
        <v>28.187197782907425</v>
      </c>
      <c r="D52">
        <v>13.884728825086794</v>
      </c>
      <c r="E52">
        <v>14.870480206105485</v>
      </c>
      <c r="F52">
        <v>45.576245630519622</v>
      </c>
      <c r="G52">
        <v>44.680555155096414</v>
      </c>
      <c r="H52">
        <v>20.326882077879787</v>
      </c>
      <c r="I52">
        <v>21.065771598080733</v>
      </c>
      <c r="J52">
        <v>13.224621396503739</v>
      </c>
      <c r="K52">
        <v>26.601718789486451</v>
      </c>
      <c r="L52">
        <v>22.195688270542284</v>
      </c>
      <c r="M52">
        <v>22.797366354534677</v>
      </c>
      <c r="N52">
        <v>28.527936689388245</v>
      </c>
      <c r="O52">
        <v>31.38071339770455</v>
      </c>
      <c r="P52">
        <v>21.440686158944779</v>
      </c>
      <c r="Q52">
        <v>21.919654138985518</v>
      </c>
    </row>
    <row r="53" spans="2:17" x14ac:dyDescent="0.25">
      <c r="B53">
        <v>0</v>
      </c>
      <c r="C53">
        <v>24.648657175399599</v>
      </c>
      <c r="D53">
        <v>8.0674639285771832</v>
      </c>
      <c r="E53">
        <v>13.119964990810937</v>
      </c>
      <c r="F53">
        <v>41.532788463250952</v>
      </c>
      <c r="G53">
        <v>40.173553305476375</v>
      </c>
      <c r="H53">
        <v>15.690952312701262</v>
      </c>
      <c r="I53">
        <v>16.495790501213197</v>
      </c>
      <c r="J53">
        <v>8.3855827952903823</v>
      </c>
      <c r="K53">
        <v>26.068530826829182</v>
      </c>
      <c r="L53">
        <v>17.20258939089269</v>
      </c>
      <c r="M53">
        <v>18.033209540343258</v>
      </c>
      <c r="N53">
        <v>27.25602759348293</v>
      </c>
      <c r="O53">
        <v>28.782506261030484</v>
      </c>
      <c r="P53">
        <v>16.493076610588076</v>
      </c>
      <c r="Q53">
        <v>18.809891113619575</v>
      </c>
    </row>
    <row r="54" spans="2:17" x14ac:dyDescent="0.25">
      <c r="B54">
        <v>0</v>
      </c>
      <c r="C54">
        <v>31.970216117801016</v>
      </c>
      <c r="D54">
        <v>12.678577959677398</v>
      </c>
      <c r="E54">
        <v>17.913415503354567</v>
      </c>
      <c r="F54">
        <v>50.645177692596576</v>
      </c>
      <c r="G54">
        <v>49.706380591056806</v>
      </c>
      <c r="H54">
        <v>23.836383115568207</v>
      </c>
      <c r="I54">
        <v>24.099984924295882</v>
      </c>
      <c r="J54">
        <v>15.678999900982063</v>
      </c>
      <c r="K54">
        <v>30.463180937887209</v>
      </c>
      <c r="L54">
        <v>26.108978607665058</v>
      </c>
      <c r="M54">
        <v>24.889719886281021</v>
      </c>
      <c r="N54">
        <v>28.45820149526007</v>
      </c>
      <c r="O54">
        <v>27.568288925423435</v>
      </c>
      <c r="P54">
        <v>30.44846205516637</v>
      </c>
      <c r="Q54">
        <v>28.690403020849963</v>
      </c>
    </row>
    <row r="55" spans="2:17" x14ac:dyDescent="0.25">
      <c r="B55">
        <v>0</v>
      </c>
      <c r="C55">
        <v>26.959842722971349</v>
      </c>
      <c r="D55">
        <v>12.129230517291365</v>
      </c>
      <c r="E55">
        <v>14.403831998322289</v>
      </c>
      <c r="F55">
        <v>42.893499622765738</v>
      </c>
      <c r="G55">
        <v>41.711081162600081</v>
      </c>
      <c r="H55">
        <v>22.905012996409798</v>
      </c>
      <c r="I55">
        <v>22.989817599085612</v>
      </c>
      <c r="J55">
        <v>15.011751494942219</v>
      </c>
      <c r="K55">
        <v>23.816223830678211</v>
      </c>
      <c r="L55">
        <v>21.007395128455997</v>
      </c>
      <c r="M55">
        <v>19.568056320282338</v>
      </c>
      <c r="N55">
        <v>22.870422744677992</v>
      </c>
      <c r="O55">
        <v>21.719586688267469</v>
      </c>
      <c r="P55">
        <v>25.318643895029446</v>
      </c>
      <c r="Q55">
        <v>25.145358431039654</v>
      </c>
    </row>
    <row r="56" spans="2:17" x14ac:dyDescent="0.25">
      <c r="B56">
        <v>0</v>
      </c>
      <c r="C56">
        <v>20.804262740581127</v>
      </c>
      <c r="D56">
        <v>9.0936661463478305</v>
      </c>
      <c r="E56">
        <v>12.646056097322175</v>
      </c>
      <c r="F56">
        <v>33.880716177352042</v>
      </c>
      <c r="G56">
        <v>33.029871501678365</v>
      </c>
      <c r="H56">
        <v>13.473418765387679</v>
      </c>
      <c r="I56">
        <v>13.832892481857165</v>
      </c>
      <c r="J56">
        <v>6.5997177383085468</v>
      </c>
      <c r="K56">
        <v>20.663450294957897</v>
      </c>
      <c r="L56">
        <v>13.106860646622851</v>
      </c>
      <c r="M56">
        <v>12.665319303563455</v>
      </c>
      <c r="N56">
        <v>25.408567032375718</v>
      </c>
      <c r="O56">
        <v>23.119031490566204</v>
      </c>
      <c r="P56">
        <v>14.280085426747679</v>
      </c>
      <c r="Q56">
        <v>14.657946749174746</v>
      </c>
    </row>
    <row r="57" spans="2:17" x14ac:dyDescent="0.25">
      <c r="B57">
        <v>0</v>
      </c>
      <c r="C57">
        <v>31.688871568794603</v>
      </c>
      <c r="D57">
        <v>16.322255818565825</v>
      </c>
      <c r="E57">
        <v>17.752236437844253</v>
      </c>
      <c r="F57">
        <v>46.773997125946856</v>
      </c>
      <c r="G57">
        <v>45.693008674351688</v>
      </c>
      <c r="H57">
        <v>24.100031663297365</v>
      </c>
      <c r="I57">
        <v>24.724424928409633</v>
      </c>
      <c r="J57">
        <v>18.993890027453123</v>
      </c>
      <c r="K57">
        <v>25.491129057512378</v>
      </c>
      <c r="L57">
        <v>27.844129589873312</v>
      </c>
      <c r="M57">
        <v>23.044356452179724</v>
      </c>
      <c r="N57">
        <v>26.442854707218881</v>
      </c>
      <c r="O57">
        <v>25.102557768120278</v>
      </c>
      <c r="P57">
        <v>27.720346974067411</v>
      </c>
      <c r="Q57">
        <v>27.980003409893563</v>
      </c>
    </row>
    <row r="58" spans="2:17" x14ac:dyDescent="0.25">
      <c r="B58">
        <v>0</v>
      </c>
      <c r="C58">
        <v>27.686169378314023</v>
      </c>
      <c r="D58">
        <v>9.2222737398422172</v>
      </c>
      <c r="E58">
        <v>14.199021087749999</v>
      </c>
      <c r="F58">
        <v>43.330550219802056</v>
      </c>
      <c r="G58">
        <v>42.90767965026896</v>
      </c>
      <c r="H58">
        <v>18.18404456700215</v>
      </c>
      <c r="I58">
        <v>20.02299119048698</v>
      </c>
      <c r="J58">
        <v>9.830346279749973</v>
      </c>
      <c r="K58">
        <v>24.377198456330682</v>
      </c>
      <c r="L58">
        <v>25.286997688679406</v>
      </c>
      <c r="M58">
        <v>20.141346143789939</v>
      </c>
      <c r="N58">
        <v>31.708058943904284</v>
      </c>
      <c r="O58">
        <v>29.713281203699509</v>
      </c>
      <c r="P58">
        <v>19.187272746288116</v>
      </c>
      <c r="Q58">
        <v>20.508699699144849</v>
      </c>
    </row>
    <row r="59" spans="2:17" x14ac:dyDescent="0.25">
      <c r="B59">
        <v>0</v>
      </c>
      <c r="C59">
        <v>24.85545148468475</v>
      </c>
      <c r="D59">
        <v>16.25113986117363</v>
      </c>
      <c r="E59">
        <v>12.914274134743634</v>
      </c>
      <c r="F59">
        <v>41.468357121620073</v>
      </c>
      <c r="G59">
        <v>40.623987828192817</v>
      </c>
      <c r="H59">
        <v>17.211114746855312</v>
      </c>
      <c r="I59">
        <v>17.044599508011832</v>
      </c>
      <c r="J59">
        <v>10.627160337980257</v>
      </c>
      <c r="K59">
        <v>23.319026587625221</v>
      </c>
      <c r="L59">
        <v>22.659028281845107</v>
      </c>
      <c r="M59">
        <v>19.501799693379422</v>
      </c>
      <c r="N59">
        <v>29.955800792961345</v>
      </c>
      <c r="O59">
        <v>28.514883389502817</v>
      </c>
      <c r="P59">
        <v>16.460342797157033</v>
      </c>
      <c r="Q59">
        <v>19.230807561535894</v>
      </c>
    </row>
    <row r="60" spans="2:17" x14ac:dyDescent="0.25">
      <c r="B60">
        <v>0</v>
      </c>
      <c r="C60">
        <v>29.659155725872683</v>
      </c>
      <c r="D60">
        <v>14.00159574735004</v>
      </c>
      <c r="E60">
        <v>16.846676111795986</v>
      </c>
      <c r="F60">
        <v>46.864122280413291</v>
      </c>
      <c r="G60">
        <v>45.443338423890047</v>
      </c>
      <c r="H60">
        <v>23.167274132333286</v>
      </c>
      <c r="I60">
        <v>23.365488032731221</v>
      </c>
      <c r="J60">
        <v>12.117810982555504</v>
      </c>
      <c r="K60">
        <v>23.974598512308496</v>
      </c>
      <c r="L60">
        <v>20.924362579222837</v>
      </c>
      <c r="M60">
        <v>18.532163341635457</v>
      </c>
      <c r="N60">
        <v>26.716390198698981</v>
      </c>
      <c r="O60">
        <v>26.612599713300739</v>
      </c>
      <c r="P60">
        <v>26.26509812842588</v>
      </c>
      <c r="Q60">
        <v>26.807050058627823</v>
      </c>
    </row>
    <row r="61" spans="2:17" x14ac:dyDescent="0.25">
      <c r="B61">
        <v>0</v>
      </c>
      <c r="C61">
        <v>27.540201320659424</v>
      </c>
      <c r="D61">
        <v>13.606278729726288</v>
      </c>
      <c r="E61">
        <v>14.683811709892469</v>
      </c>
      <c r="F61">
        <v>44.246619944230467</v>
      </c>
      <c r="G61">
        <v>42.788288569297016</v>
      </c>
      <c r="H61">
        <v>20.9318622118268</v>
      </c>
      <c r="I61">
        <v>20.469622867729814</v>
      </c>
      <c r="J61">
        <v>11.339605340406932</v>
      </c>
      <c r="K61">
        <v>22.895845315179891</v>
      </c>
      <c r="L61">
        <v>19.249375946975363</v>
      </c>
      <c r="M61">
        <v>22.359172532608426</v>
      </c>
      <c r="N61">
        <v>32.939317519717171</v>
      </c>
      <c r="O61">
        <v>28.245139821205921</v>
      </c>
      <c r="P61">
        <v>14.978554453059505</v>
      </c>
      <c r="Q61">
        <v>17.014749101201275</v>
      </c>
    </row>
    <row r="62" spans="2:17" x14ac:dyDescent="0.25">
      <c r="B62">
        <v>0</v>
      </c>
      <c r="C62">
        <v>25.740389460875697</v>
      </c>
      <c r="D62">
        <v>14.221836193722575</v>
      </c>
      <c r="E62">
        <v>13.659891593364499</v>
      </c>
      <c r="F62">
        <v>39.113081313170625</v>
      </c>
      <c r="G62">
        <v>37.698223130845911</v>
      </c>
      <c r="H62">
        <v>18.440599637005747</v>
      </c>
      <c r="I62">
        <v>18.44748259799001</v>
      </c>
      <c r="J62">
        <v>10.906707199659129</v>
      </c>
      <c r="K62">
        <v>22.362166657789832</v>
      </c>
      <c r="L62">
        <v>19.153805498994185</v>
      </c>
      <c r="M62">
        <v>18.896595802213202</v>
      </c>
      <c r="N62">
        <v>29.470790434323028</v>
      </c>
      <c r="O62">
        <v>29.035443152068368</v>
      </c>
      <c r="P62">
        <v>16.047869354845318</v>
      </c>
      <c r="Q62">
        <v>16.519843822337666</v>
      </c>
    </row>
    <row r="63" spans="2:17" x14ac:dyDescent="0.25">
      <c r="B63">
        <v>0</v>
      </c>
      <c r="C63">
        <v>29.935284105833965</v>
      </c>
      <c r="D63">
        <v>12.39470398370678</v>
      </c>
      <c r="E63">
        <v>16.41493377280889</v>
      </c>
      <c r="F63">
        <v>49.60715275253952</v>
      </c>
      <c r="G63">
        <v>48.547535686398682</v>
      </c>
      <c r="H63">
        <v>21.675506554350914</v>
      </c>
      <c r="I63">
        <v>20.204330945244273</v>
      </c>
      <c r="J63">
        <v>10.60498656025217</v>
      </c>
      <c r="K63">
        <v>32.672800613154763</v>
      </c>
      <c r="L63">
        <v>23.19588927231052</v>
      </c>
      <c r="M63">
        <v>22.459491844393987</v>
      </c>
      <c r="N63">
        <v>38.89916410885656</v>
      </c>
      <c r="O63">
        <v>38.757030229537222</v>
      </c>
      <c r="P63">
        <v>22.132493963808038</v>
      </c>
      <c r="Q63">
        <v>21.470851759761359</v>
      </c>
    </row>
    <row r="64" spans="2:17" x14ac:dyDescent="0.25">
      <c r="B64">
        <v>0</v>
      </c>
      <c r="C64">
        <v>31.04506562098528</v>
      </c>
      <c r="D64">
        <v>14.185552467399425</v>
      </c>
      <c r="E64">
        <v>17.160874274726474</v>
      </c>
      <c r="F64">
        <v>46.490893671332486</v>
      </c>
      <c r="G64">
        <v>45.028507133080872</v>
      </c>
      <c r="H64">
        <v>26.682844499676722</v>
      </c>
      <c r="I64">
        <v>25.867431335175034</v>
      </c>
      <c r="J64">
        <v>18.419974305794632</v>
      </c>
      <c r="K64">
        <v>22.974650063395831</v>
      </c>
      <c r="L64">
        <v>22.391744267085386</v>
      </c>
      <c r="M64">
        <v>21.418723182722747</v>
      </c>
      <c r="N64">
        <v>24.073035358921182</v>
      </c>
      <c r="O64">
        <v>25.00633958335083</v>
      </c>
      <c r="P64">
        <v>29.271241802624836</v>
      </c>
      <c r="Q64">
        <v>27.760573669317257</v>
      </c>
    </row>
    <row r="65" spans="2:17" x14ac:dyDescent="0.25">
      <c r="B65">
        <v>0</v>
      </c>
      <c r="C65">
        <v>34.258167940002387</v>
      </c>
      <c r="D65">
        <v>18.122233213366165</v>
      </c>
      <c r="E65">
        <v>18.930783855646524</v>
      </c>
      <c r="F65">
        <v>50.985958228975925</v>
      </c>
      <c r="G65">
        <v>49.893537908923172</v>
      </c>
      <c r="H65">
        <v>28.166151018317791</v>
      </c>
      <c r="I65">
        <v>26.5212503244726</v>
      </c>
      <c r="J65">
        <v>19.493612274535391</v>
      </c>
      <c r="K65">
        <v>29.560593942710415</v>
      </c>
      <c r="L65">
        <v>30.727292179684156</v>
      </c>
      <c r="M65">
        <v>28.614449378766516</v>
      </c>
      <c r="N65">
        <v>32.976939644588498</v>
      </c>
      <c r="O65">
        <v>30.880145083100064</v>
      </c>
      <c r="P65">
        <v>30.849539424297912</v>
      </c>
      <c r="Q65">
        <v>34.03963125881338</v>
      </c>
    </row>
    <row r="66" spans="2:17" x14ac:dyDescent="0.25">
      <c r="B66">
        <v>0</v>
      </c>
      <c r="C66">
        <v>31.529492522329249</v>
      </c>
      <c r="D66">
        <v>13.81500003990929</v>
      </c>
      <c r="E66">
        <v>18.650054941790081</v>
      </c>
      <c r="F66">
        <v>51.101452077367263</v>
      </c>
      <c r="G66">
        <v>50.576777936725151</v>
      </c>
      <c r="H66">
        <v>23.77360967117405</v>
      </c>
      <c r="I66">
        <v>23.330350483390198</v>
      </c>
      <c r="J66">
        <v>12.365051168144936</v>
      </c>
      <c r="K66">
        <v>28.18589215445428</v>
      </c>
      <c r="L66">
        <v>22.670782940463322</v>
      </c>
      <c r="M66">
        <v>26.548724366040922</v>
      </c>
      <c r="N66">
        <v>36.146199260879932</v>
      </c>
      <c r="O66">
        <v>38.069383632046986</v>
      </c>
      <c r="P66">
        <v>21.565384277690619</v>
      </c>
      <c r="Q66">
        <v>26.875271050598769</v>
      </c>
    </row>
    <row r="67" spans="2:17" x14ac:dyDescent="0.25">
      <c r="B67">
        <v>0</v>
      </c>
      <c r="C67">
        <v>30.044582979621836</v>
      </c>
      <c r="D67">
        <v>14.421266668243584</v>
      </c>
      <c r="E67">
        <v>17.095194166804646</v>
      </c>
      <c r="F67">
        <v>46.062742067882823</v>
      </c>
      <c r="G67">
        <v>44.888638918164084</v>
      </c>
      <c r="H67">
        <v>24.011907483965807</v>
      </c>
      <c r="I67">
        <v>23.009250376927234</v>
      </c>
      <c r="J67">
        <v>15.067014639932649</v>
      </c>
      <c r="K67">
        <v>20.425382424546658</v>
      </c>
      <c r="L67">
        <v>20.473653640446898</v>
      </c>
      <c r="M67">
        <v>20.764419821159962</v>
      </c>
      <c r="N67">
        <v>27.167846289029818</v>
      </c>
      <c r="O67">
        <v>24.600097944136799</v>
      </c>
      <c r="P67">
        <v>23.008987557239937</v>
      </c>
      <c r="Q67">
        <v>24.215767954745953</v>
      </c>
    </row>
    <row r="68" spans="2:17" x14ac:dyDescent="0.25">
      <c r="B68">
        <v>0</v>
      </c>
      <c r="C68">
        <v>28.280392454287213</v>
      </c>
      <c r="D68">
        <v>11.028727350450923</v>
      </c>
      <c r="E68">
        <v>16.923643095507323</v>
      </c>
      <c r="F68">
        <v>47.992481177087072</v>
      </c>
      <c r="G68">
        <v>46.048998179762265</v>
      </c>
      <c r="H68">
        <v>22.013069169033894</v>
      </c>
      <c r="I68">
        <v>22.311098623789956</v>
      </c>
      <c r="J68">
        <v>12.724771780799248</v>
      </c>
      <c r="K68">
        <v>25.5364185443614</v>
      </c>
      <c r="L68">
        <v>24.097120714857002</v>
      </c>
      <c r="M68">
        <v>19.711313053310903</v>
      </c>
      <c r="N68">
        <v>28.352012603767342</v>
      </c>
      <c r="O68">
        <v>28.347013844838525</v>
      </c>
      <c r="P68">
        <v>24.114185443614002</v>
      </c>
      <c r="Q68">
        <v>22.83622686781213</v>
      </c>
    </row>
    <row r="69" spans="2:17" x14ac:dyDescent="0.25">
      <c r="B69">
        <v>0</v>
      </c>
      <c r="C69">
        <v>27.820071875187622</v>
      </c>
      <c r="D69">
        <v>14.353166196361641</v>
      </c>
      <c r="E69">
        <v>15.37202700036881</v>
      </c>
      <c r="F69">
        <v>42.588621763257883</v>
      </c>
      <c r="G69">
        <v>40.94784331552178</v>
      </c>
      <c r="H69">
        <v>21.781269566261546</v>
      </c>
      <c r="I69">
        <v>21.118525443644877</v>
      </c>
      <c r="J69">
        <v>13.963341938914667</v>
      </c>
      <c r="K69">
        <v>22.54119100102066</v>
      </c>
      <c r="L69">
        <v>20.465044471700217</v>
      </c>
      <c r="M69">
        <v>21.193659887984492</v>
      </c>
      <c r="N69">
        <v>32.410306112821743</v>
      </c>
      <c r="O69">
        <v>29.008070948872554</v>
      </c>
      <c r="P69">
        <v>19.622783919856595</v>
      </c>
      <c r="Q69">
        <v>22.350953332589992</v>
      </c>
    </row>
    <row r="70" spans="2:17" x14ac:dyDescent="0.25">
      <c r="B70">
        <v>0</v>
      </c>
      <c r="C70">
        <v>35.210710158978927</v>
      </c>
      <c r="D70">
        <v>17.528765400944753</v>
      </c>
      <c r="E70">
        <v>19.453601264393768</v>
      </c>
      <c r="F70">
        <v>53.991207681989032</v>
      </c>
      <c r="G70">
        <v>52.223092894868493</v>
      </c>
      <c r="H70">
        <v>29.464801951487303</v>
      </c>
      <c r="I70">
        <v>30.61072521128569</v>
      </c>
      <c r="J70">
        <v>20.132283213578951</v>
      </c>
      <c r="K70">
        <v>30.078758981578634</v>
      </c>
      <c r="L70">
        <v>30.902385790622411</v>
      </c>
      <c r="M70">
        <v>28.815427729005354</v>
      </c>
      <c r="N70">
        <v>33.143674268081583</v>
      </c>
      <c r="O70">
        <v>34.286144351621886</v>
      </c>
      <c r="P70">
        <v>28.791255495198758</v>
      </c>
      <c r="Q70">
        <v>30.273022281841161</v>
      </c>
    </row>
    <row r="71" spans="2:17" x14ac:dyDescent="0.25">
      <c r="B71">
        <v>0</v>
      </c>
      <c r="C71">
        <v>41.730189974822615</v>
      </c>
      <c r="D71">
        <v>19.583245593957425</v>
      </c>
      <c r="E71">
        <v>21.70189974822614</v>
      </c>
      <c r="F71">
        <v>61.621972991531237</v>
      </c>
      <c r="G71">
        <v>60.319523918516829</v>
      </c>
      <c r="H71">
        <v>36.966170748455021</v>
      </c>
      <c r="I71">
        <v>36.495765621423665</v>
      </c>
      <c r="J71">
        <v>23.304829480430307</v>
      </c>
      <c r="K71">
        <v>27.318745708400094</v>
      </c>
      <c r="L71">
        <v>34.586037994964528</v>
      </c>
      <c r="M71">
        <v>30.702494850080107</v>
      </c>
      <c r="N71">
        <v>32.910780498970013</v>
      </c>
      <c r="O71">
        <v>31.407003891050582</v>
      </c>
      <c r="P71">
        <v>44.44678416113527</v>
      </c>
      <c r="Q71">
        <v>39.421194781414506</v>
      </c>
    </row>
    <row r="72" spans="2:17" x14ac:dyDescent="0.25">
      <c r="B72">
        <v>0</v>
      </c>
      <c r="C72">
        <v>27.857136258544134</v>
      </c>
      <c r="D72">
        <v>13.056455331145877</v>
      </c>
      <c r="E72">
        <v>17.974954838590477</v>
      </c>
      <c r="F72">
        <v>44.120366598949047</v>
      </c>
      <c r="G72">
        <v>42.582233236949804</v>
      </c>
      <c r="H72">
        <v>22.101250578427166</v>
      </c>
      <c r="I72">
        <v>21.109841114141002</v>
      </c>
      <c r="J72">
        <v>11.964771161196207</v>
      </c>
      <c r="K72">
        <v>22.44851683296535</v>
      </c>
      <c r="L72">
        <v>20.824301751280096</v>
      </c>
      <c r="M72">
        <v>21.185593027464687</v>
      </c>
      <c r="N72">
        <v>26.874712885971537</v>
      </c>
      <c r="O72">
        <v>26.298595230316892</v>
      </c>
      <c r="P72">
        <v>25.772111034500711</v>
      </c>
      <c r="Q72">
        <v>22.048929689291182</v>
      </c>
    </row>
    <row r="73" spans="2:17" x14ac:dyDescent="0.25">
      <c r="B73">
        <v>0</v>
      </c>
      <c r="C73">
        <v>29.187250893237191</v>
      </c>
      <c r="D73">
        <v>11.0154311831147</v>
      </c>
      <c r="E73">
        <v>16.822096387925068</v>
      </c>
      <c r="F73">
        <v>47.885854820471145</v>
      </c>
      <c r="G73">
        <v>46.446958264002646</v>
      </c>
      <c r="H73">
        <v>23.287628826086397</v>
      </c>
      <c r="I73">
        <v>22.053908100833688</v>
      </c>
      <c r="J73">
        <v>10.118023398299947</v>
      </c>
      <c r="K73">
        <v>25.687222945984413</v>
      </c>
      <c r="L73">
        <v>19.526186575859594</v>
      </c>
      <c r="M73">
        <v>22.441557994849106</v>
      </c>
      <c r="N73">
        <v>31.50988257854253</v>
      </c>
      <c r="O73">
        <v>30.34572901483784</v>
      </c>
      <c r="P73">
        <v>23.272666296903015</v>
      </c>
      <c r="Q73">
        <v>24.459521629023868</v>
      </c>
    </row>
    <row r="74" spans="2:17" x14ac:dyDescent="0.25">
      <c r="B74">
        <v>0</v>
      </c>
      <c r="C74">
        <v>25.408766883849548</v>
      </c>
      <c r="D74">
        <v>13.393515166930808</v>
      </c>
      <c r="E74">
        <v>12.597014876701429</v>
      </c>
      <c r="F74">
        <v>38.891633567473441</v>
      </c>
      <c r="G74">
        <v>37.613564473315201</v>
      </c>
      <c r="H74">
        <v>18.572723655977093</v>
      </c>
      <c r="I74">
        <v>17.763342398925172</v>
      </c>
      <c r="J74">
        <v>13.099372582780594</v>
      </c>
      <c r="K74">
        <v>18.306788758666119</v>
      </c>
      <c r="L74">
        <v>21.914763870681615</v>
      </c>
      <c r="M74">
        <v>20.732486776627731</v>
      </c>
      <c r="N74">
        <v>16.798248188512137</v>
      </c>
      <c r="O74">
        <v>19.20584763283701</v>
      </c>
      <c r="P74">
        <v>25.231531302379878</v>
      </c>
      <c r="Q74">
        <v>22.589221076522726</v>
      </c>
    </row>
    <row r="75" spans="2:17" x14ac:dyDescent="0.25">
      <c r="B75">
        <v>0</v>
      </c>
      <c r="C75">
        <v>27.554203007784032</v>
      </c>
      <c r="D75">
        <v>13.387985899775522</v>
      </c>
      <c r="E75">
        <v>15.453804728926885</v>
      </c>
      <c r="F75">
        <v>44.139088716636934</v>
      </c>
      <c r="G75">
        <v>43.59290721195336</v>
      </c>
      <c r="H75">
        <v>18.448940891425348</v>
      </c>
      <c r="I75">
        <v>17.681722794817986</v>
      </c>
      <c r="J75">
        <v>11.211433674825834</v>
      </c>
      <c r="K75">
        <v>27.305375516992459</v>
      </c>
      <c r="L75">
        <v>21.424545988775229</v>
      </c>
      <c r="M75">
        <v>24.194515642490305</v>
      </c>
      <c r="N75">
        <v>31.342025087524121</v>
      </c>
      <c r="O75">
        <v>29.521506111846751</v>
      </c>
      <c r="P75">
        <v>24.704646414586868</v>
      </c>
      <c r="Q75">
        <v>23.289633650562571</v>
      </c>
    </row>
    <row r="76" spans="2:17" x14ac:dyDescent="0.25">
      <c r="B76">
        <v>0</v>
      </c>
      <c r="C76">
        <v>27.902092665459449</v>
      </c>
      <c r="D76">
        <v>10.86804090024099</v>
      </c>
      <c r="E76">
        <v>16.116553433087805</v>
      </c>
      <c r="F76">
        <v>46.371107737552251</v>
      </c>
      <c r="G76">
        <v>44.070298991109233</v>
      </c>
      <c r="H76">
        <v>19.189857992838373</v>
      </c>
      <c r="I76">
        <v>18.880366114340955</v>
      </c>
      <c r="J76">
        <v>10.704402494315628</v>
      </c>
      <c r="K76">
        <v>23.919714215692949</v>
      </c>
      <c r="L76">
        <v>21.346600269582147</v>
      </c>
      <c r="M76">
        <v>19.576956853241111</v>
      </c>
      <c r="N76">
        <v>34.358704235707386</v>
      </c>
      <c r="O76">
        <v>31.093339414816125</v>
      </c>
      <c r="P76">
        <v>17.325758710362575</v>
      </c>
      <c r="Q76">
        <v>17.722132966628998</v>
      </c>
    </row>
    <row r="77" spans="2:17" x14ac:dyDescent="0.25">
      <c r="B77">
        <v>0</v>
      </c>
      <c r="C77">
        <v>29.222406262765006</v>
      </c>
      <c r="D77">
        <v>13.144534669198347</v>
      </c>
      <c r="E77">
        <v>16.944029231024746</v>
      </c>
      <c r="F77">
        <v>48.679621325361232</v>
      </c>
      <c r="G77">
        <v>46.737140728172115</v>
      </c>
      <c r="H77">
        <v>20.190504405751042</v>
      </c>
      <c r="I77">
        <v>20.185117853279287</v>
      </c>
      <c r="J77">
        <v>9.7418494727911771</v>
      </c>
      <c r="K77">
        <v>29.099951969907128</v>
      </c>
      <c r="L77">
        <v>22.201035115833324</v>
      </c>
      <c r="M77">
        <v>26.396800387831775</v>
      </c>
      <c r="N77">
        <v>35.215484542838801</v>
      </c>
      <c r="O77">
        <v>33.132774029635016</v>
      </c>
      <c r="P77">
        <v>24.071964341022635</v>
      </c>
      <c r="Q77">
        <v>24.371815761950291</v>
      </c>
    </row>
    <row r="78" spans="2:17" x14ac:dyDescent="0.25">
      <c r="B78">
        <v>0</v>
      </c>
      <c r="C78">
        <v>30.104521168202041</v>
      </c>
      <c r="D78">
        <v>16.290375557386042</v>
      </c>
      <c r="E78">
        <v>15.806634119162386</v>
      </c>
      <c r="F78">
        <v>47.513022154429251</v>
      </c>
      <c r="G78">
        <v>45.973493101568508</v>
      </c>
      <c r="H78">
        <v>24.903913782933714</v>
      </c>
      <c r="I78">
        <v>22.595780976734666</v>
      </c>
      <c r="J78">
        <v>14.633995346589648</v>
      </c>
      <c r="K78">
        <v>25.024978117277634</v>
      </c>
      <c r="L78">
        <v>23.016582718410206</v>
      </c>
      <c r="M78">
        <v>22.256405317888458</v>
      </c>
      <c r="N78">
        <v>24.033419947068747</v>
      </c>
      <c r="O78">
        <v>26.491507440125606</v>
      </c>
      <c r="P78">
        <v>29.109867603080954</v>
      </c>
      <c r="Q78">
        <v>27.253490487679464</v>
      </c>
    </row>
    <row r="79" spans="2:17" x14ac:dyDescent="0.25">
      <c r="B79">
        <v>0</v>
      </c>
      <c r="C79">
        <v>31.358144030932817</v>
      </c>
      <c r="D79">
        <v>14.200184542378839</v>
      </c>
      <c r="E79">
        <v>16.202732984753286</v>
      </c>
      <c r="F79">
        <v>49.807724416714265</v>
      </c>
      <c r="G79">
        <v>48.631398567599632</v>
      </c>
      <c r="H79">
        <v>24.912430247374665</v>
      </c>
      <c r="I79">
        <v>24.208972274704514</v>
      </c>
      <c r="J79">
        <v>11.617909398479723</v>
      </c>
      <c r="K79">
        <v>25.738740717957732</v>
      </c>
      <c r="L79">
        <v>27.440221450854608</v>
      </c>
      <c r="M79">
        <v>21.450854606968672</v>
      </c>
      <c r="N79">
        <v>32.552045344698797</v>
      </c>
      <c r="O79">
        <v>33.225976536754693</v>
      </c>
      <c r="P79">
        <v>25.772837119381343</v>
      </c>
      <c r="Q79">
        <v>25.746473922404324</v>
      </c>
    </row>
    <row r="80" spans="2:17" x14ac:dyDescent="0.25">
      <c r="B80">
        <v>0</v>
      </c>
      <c r="C80">
        <v>31.886352053309512</v>
      </c>
      <c r="D80">
        <v>19.536695945508484</v>
      </c>
      <c r="E80">
        <v>16.565012475741614</v>
      </c>
      <c r="F80">
        <v>46.619513952411232</v>
      </c>
      <c r="G80">
        <v>45.871218472398148</v>
      </c>
      <c r="H80">
        <v>26.869410610439783</v>
      </c>
      <c r="I80">
        <v>26.146348832692251</v>
      </c>
      <c r="J80">
        <v>19.894118057204139</v>
      </c>
      <c r="K80">
        <v>18.92652178315949</v>
      </c>
      <c r="L80">
        <v>21.109320034729542</v>
      </c>
      <c r="M80">
        <v>20.253781320087853</v>
      </c>
      <c r="N80">
        <v>19.941846276949843</v>
      </c>
      <c r="O80">
        <v>19.990238541492008</v>
      </c>
      <c r="P80">
        <v>30.242509159667915</v>
      </c>
      <c r="Q80">
        <v>29.985523823437127</v>
      </c>
    </row>
    <row r="81" spans="1:17" x14ac:dyDescent="0.25">
      <c r="B81">
        <v>0</v>
      </c>
      <c r="C81">
        <v>28.774154436838518</v>
      </c>
      <c r="D81">
        <v>11.840747008849259</v>
      </c>
      <c r="E81">
        <v>15.549268736265123</v>
      </c>
      <c r="F81">
        <v>45.508179881616947</v>
      </c>
      <c r="G81">
        <v>44.010204854883931</v>
      </c>
      <c r="H81">
        <v>23.218402418180133</v>
      </c>
      <c r="I81">
        <v>22.035666473010178</v>
      </c>
      <c r="J81">
        <v>12.399067080923153</v>
      </c>
      <c r="K81">
        <v>28.431887645558106</v>
      </c>
      <c r="L81">
        <v>20.202413128225853</v>
      </c>
      <c r="M81">
        <v>24.013572793789521</v>
      </c>
      <c r="N81">
        <v>27.772276810898649</v>
      </c>
      <c r="O81">
        <v>25.889935756565375</v>
      </c>
      <c r="P81">
        <v>22.030193572288599</v>
      </c>
      <c r="Q81">
        <v>19.452120538533432</v>
      </c>
    </row>
    <row r="82" spans="1:17" x14ac:dyDescent="0.25">
      <c r="B82">
        <v>0</v>
      </c>
      <c r="C82">
        <v>25.700879959877476</v>
      </c>
      <c r="D82">
        <v>12.895329124889642</v>
      </c>
      <c r="E82">
        <v>13.85619723038535</v>
      </c>
      <c r="F82">
        <v>40.807009835820956</v>
      </c>
      <c r="G82">
        <v>40.038547465193297</v>
      </c>
      <c r="H82">
        <v>15.665606956781245</v>
      </c>
      <c r="I82">
        <v>15.595641235011046</v>
      </c>
      <c r="J82">
        <v>9.403840653897646</v>
      </c>
      <c r="K82">
        <v>24.957286921632587</v>
      </c>
      <c r="L82">
        <v>20.369806972531823</v>
      </c>
      <c r="M82">
        <v>16.337825011087578</v>
      </c>
      <c r="N82">
        <v>23.737943554905268</v>
      </c>
      <c r="O82">
        <v>22.642946850091807</v>
      </c>
      <c r="P82">
        <v>22.520589734768571</v>
      </c>
      <c r="Q82">
        <v>20.699491422152771</v>
      </c>
    </row>
    <row r="83" spans="1:17" x14ac:dyDescent="0.25">
      <c r="B83">
        <v>0</v>
      </c>
      <c r="C83">
        <v>27.613513497188215</v>
      </c>
      <c r="D83">
        <v>12.711768609275753</v>
      </c>
      <c r="E83">
        <v>13.915440113696864</v>
      </c>
      <c r="F83">
        <v>42.890623719119731</v>
      </c>
      <c r="G83">
        <v>40.852087937311396</v>
      </c>
      <c r="H83">
        <v>23.116895668284045</v>
      </c>
      <c r="I83">
        <v>21.154641025618901</v>
      </c>
      <c r="J83">
        <v>11.117803448356202</v>
      </c>
      <c r="K83">
        <v>25.022802365405639</v>
      </c>
      <c r="L83">
        <v>20.926660517003189</v>
      </c>
      <c r="M83">
        <v>20.231501176576167</v>
      </c>
      <c r="N83">
        <v>30.651642848945222</v>
      </c>
      <c r="O83">
        <v>29.355553810562174</v>
      </c>
      <c r="P83">
        <v>17.06911295562664</v>
      </c>
      <c r="Q83">
        <v>16.782799811195552</v>
      </c>
    </row>
    <row r="84" spans="1:17" x14ac:dyDescent="0.25">
      <c r="B84">
        <v>0</v>
      </c>
      <c r="C84">
        <v>34.582686267304588</v>
      </c>
      <c r="D84">
        <v>14.929452106650023</v>
      </c>
      <c r="E84">
        <v>19.952007858966997</v>
      </c>
      <c r="F84">
        <v>53.610028307792298</v>
      </c>
      <c r="G84">
        <v>53.235730232094348</v>
      </c>
      <c r="H84">
        <v>24.113604174706904</v>
      </c>
      <c r="I84">
        <v>25.820842881596612</v>
      </c>
      <c r="J84">
        <v>13.171063638059117</v>
      </c>
      <c r="K84">
        <v>34.85311524207502</v>
      </c>
      <c r="L84">
        <v>27.834980158693522</v>
      </c>
      <c r="M84">
        <v>26.080100157511723</v>
      </c>
      <c r="N84">
        <v>44.243251278282401</v>
      </c>
      <c r="O84">
        <v>42.131523210358473</v>
      </c>
      <c r="P84">
        <v>26.269372741424107</v>
      </c>
      <c r="Q84">
        <v>24.605897549058533</v>
      </c>
    </row>
    <row r="85" spans="1:17" x14ac:dyDescent="0.25">
      <c r="B85">
        <v>0</v>
      </c>
      <c r="C85">
        <v>32.705459370078884</v>
      </c>
      <c r="D85">
        <v>16.57748409351144</v>
      </c>
      <c r="E85">
        <v>17.848660291836058</v>
      </c>
      <c r="F85">
        <v>48.796370983986527</v>
      </c>
      <c r="G85">
        <v>47.290279203972794</v>
      </c>
      <c r="H85">
        <v>24.688427990406421</v>
      </c>
      <c r="I85">
        <v>26.22737572258475</v>
      </c>
      <c r="J85">
        <v>17.452419299246102</v>
      </c>
      <c r="K85">
        <v>24.405437078165832</v>
      </c>
      <c r="L85">
        <v>27.693628541526969</v>
      </c>
      <c r="M85">
        <v>24.595410730736074</v>
      </c>
      <c r="N85">
        <v>29.72246120625212</v>
      </c>
      <c r="O85">
        <v>30.634460074646576</v>
      </c>
      <c r="P85">
        <v>28.895690856824146</v>
      </c>
      <c r="Q85">
        <v>30.375641116314544</v>
      </c>
    </row>
    <row r="86" spans="1:17" x14ac:dyDescent="0.25">
      <c r="B86">
        <v>0</v>
      </c>
      <c r="C86">
        <v>30.356719023892602</v>
      </c>
      <c r="D86">
        <v>15.069266374543325</v>
      </c>
      <c r="E86">
        <v>17.749643332760826</v>
      </c>
      <c r="F86">
        <v>47.059793223624538</v>
      </c>
      <c r="G86">
        <v>46.268867977452935</v>
      </c>
      <c r="H86">
        <v>24.960319960505522</v>
      </c>
      <c r="I86">
        <v>24.826283851022275</v>
      </c>
      <c r="J86">
        <v>16.861017586953015</v>
      </c>
      <c r="K86">
        <v>24.869783013404472</v>
      </c>
      <c r="L86">
        <v>21.485220210194168</v>
      </c>
      <c r="M86">
        <v>21.951886819322258</v>
      </c>
      <c r="N86">
        <v>28.913651573435477</v>
      </c>
      <c r="O86">
        <v>29.824458439743733</v>
      </c>
      <c r="P86">
        <v>26.89836299878392</v>
      </c>
      <c r="Q86">
        <v>26.789874016414029</v>
      </c>
    </row>
    <row r="87" spans="1:17" x14ac:dyDescent="0.25">
      <c r="B87">
        <v>0</v>
      </c>
      <c r="C87">
        <v>41.830039228453145</v>
      </c>
      <c r="D87">
        <v>19.564822139278622</v>
      </c>
      <c r="E87">
        <v>21.68178785031694</v>
      </c>
      <c r="F87">
        <v>62.367529007256451</v>
      </c>
      <c r="G87">
        <v>61.080253171545706</v>
      </c>
      <c r="H87">
        <v>33.756745513858469</v>
      </c>
      <c r="I87">
        <v>33.330001627776149</v>
      </c>
      <c r="J87">
        <v>21.527291904050688</v>
      </c>
      <c r="K87">
        <v>40.700876619327893</v>
      </c>
      <c r="L87">
        <v>27.747681370911163</v>
      </c>
      <c r="M87">
        <v>31.490709777032745</v>
      </c>
      <c r="N87">
        <v>45.77154209419588</v>
      </c>
      <c r="O87">
        <v>46.329555179231477</v>
      </c>
      <c r="P87">
        <v>31.852437808956196</v>
      </c>
      <c r="Q87">
        <v>32.612828208694225</v>
      </c>
    </row>
    <row r="88" spans="1:17" x14ac:dyDescent="0.25">
      <c r="B88">
        <v>0</v>
      </c>
      <c r="C88">
        <v>26.253846994452196</v>
      </c>
      <c r="D88">
        <v>12.726827602974078</v>
      </c>
      <c r="E88">
        <v>14.898595216977686</v>
      </c>
      <c r="F88">
        <v>40.423323989573618</v>
      </c>
      <c r="G88">
        <v>39.992138704427994</v>
      </c>
      <c r="H88">
        <v>18.133755539121381</v>
      </c>
      <c r="I88">
        <v>20.426492227228714</v>
      </c>
      <c r="J88">
        <v>10.695512877530671</v>
      </c>
      <c r="K88">
        <v>21.464386552101839</v>
      </c>
      <c r="L88">
        <v>20.656909511235806</v>
      </c>
      <c r="M88">
        <v>21.711746283462393</v>
      </c>
      <c r="N88">
        <v>26.017838702818462</v>
      </c>
      <c r="O88">
        <v>21.900739283690267</v>
      </c>
      <c r="P88">
        <v>21.089704328880011</v>
      </c>
      <c r="Q88">
        <v>18.801457389321342</v>
      </c>
    </row>
    <row r="89" spans="1:17" x14ac:dyDescent="0.25">
      <c r="B89">
        <v>0</v>
      </c>
      <c r="C89">
        <v>29.828123759270298</v>
      </c>
      <c r="D89">
        <v>13.879506003059339</v>
      </c>
      <c r="E89">
        <v>14.062228675592211</v>
      </c>
      <c r="F89">
        <v>46.874997273121529</v>
      </c>
      <c r="G89">
        <v>45.30920184049026</v>
      </c>
      <c r="H89">
        <v>22.329600636649772</v>
      </c>
      <c r="I89">
        <v>21.96590049380497</v>
      </c>
      <c r="J89">
        <v>14.034741740612338</v>
      </c>
      <c r="K89">
        <v>22.914243380666129</v>
      </c>
      <c r="L89">
        <v>23.135535022281868</v>
      </c>
      <c r="M89">
        <v>23.138152825613286</v>
      </c>
      <c r="N89">
        <v>33.349505540580751</v>
      </c>
      <c r="O89">
        <v>33.760849704057335</v>
      </c>
      <c r="P89">
        <v>22.296180014118686</v>
      </c>
      <c r="Q89">
        <v>19.630907182292482</v>
      </c>
    </row>
    <row r="90" spans="1:17" x14ac:dyDescent="0.25">
      <c r="B90">
        <v>0</v>
      </c>
      <c r="C90">
        <v>27.453716770249709</v>
      </c>
      <c r="D90">
        <v>11.926628151822324</v>
      </c>
      <c r="E90">
        <v>15.531285151103976</v>
      </c>
      <c r="F90">
        <v>42.864536748049233</v>
      </c>
      <c r="G90">
        <v>42.243696766777283</v>
      </c>
      <c r="H90">
        <v>21.458434989537466</v>
      </c>
      <c r="I90">
        <v>22.671973497661874</v>
      </c>
      <c r="J90">
        <v>14.573735136251543</v>
      </c>
      <c r="K90">
        <v>21.367592399832468</v>
      </c>
      <c r="L90">
        <v>23.977095160081266</v>
      </c>
      <c r="M90">
        <v>22.001186549043066</v>
      </c>
      <c r="N90">
        <v>21.9449036402041</v>
      </c>
      <c r="O90">
        <v>24.265997635130411</v>
      </c>
      <c r="P90">
        <v>24.723501981833127</v>
      </c>
      <c r="Q90">
        <v>26.719899546527614</v>
      </c>
    </row>
    <row r="91" spans="1:17" x14ac:dyDescent="0.25">
      <c r="B91">
        <v>0</v>
      </c>
      <c r="C91">
        <v>31.935870422788792</v>
      </c>
      <c r="D91">
        <v>12.847996290417507</v>
      </c>
      <c r="E91">
        <v>17.434273382981271</v>
      </c>
      <c r="F91">
        <v>49.510781823385486</v>
      </c>
      <c r="G91">
        <v>47.187706742556848</v>
      </c>
      <c r="H91">
        <v>27.983143820207545</v>
      </c>
      <c r="I91">
        <v>25.662106971518256</v>
      </c>
      <c r="J91">
        <v>16.99766707346383</v>
      </c>
      <c r="K91">
        <v>20.27616346961463</v>
      </c>
      <c r="L91">
        <v>20.630985714540493</v>
      </c>
      <c r="M91">
        <v>21.557022516520298</v>
      </c>
      <c r="N91">
        <v>24.426513663374074</v>
      </c>
      <c r="O91">
        <v>27.876900969943719</v>
      </c>
      <c r="P91">
        <v>29.498569415817187</v>
      </c>
      <c r="Q91">
        <v>29.926343386064097</v>
      </c>
    </row>
    <row r="92" spans="1:17" x14ac:dyDescent="0.25">
      <c r="A92" t="s">
        <v>102</v>
      </c>
      <c r="B92">
        <f>AVERAGE(B2:B91)</f>
        <v>0</v>
      </c>
      <c r="C92">
        <f t="shared" ref="C92:Q92" si="0">AVERAGE(C2:C91)</f>
        <v>30.79884411619258</v>
      </c>
      <c r="D92">
        <f t="shared" si="0"/>
        <v>14.538435336010661</v>
      </c>
      <c r="E92">
        <f t="shared" si="0"/>
        <v>16.695372864721126</v>
      </c>
      <c r="F92">
        <f t="shared" si="0"/>
        <v>47.835453722947385</v>
      </c>
      <c r="G92">
        <f t="shared" si="0"/>
        <v>46.549068886217739</v>
      </c>
      <c r="H92">
        <f t="shared" si="0"/>
        <v>23.912179633679237</v>
      </c>
      <c r="I92">
        <f t="shared" si="0"/>
        <v>23.553584924824154</v>
      </c>
      <c r="J92">
        <f t="shared" si="0"/>
        <v>14.795293264242154</v>
      </c>
      <c r="K92">
        <f t="shared" si="0"/>
        <v>26.6232622923226</v>
      </c>
      <c r="L92">
        <f t="shared" si="0"/>
        <v>23.627488232917013</v>
      </c>
      <c r="M92">
        <f t="shared" si="0"/>
        <v>23.365123916815243</v>
      </c>
      <c r="N92">
        <f t="shared" si="0"/>
        <v>30.566759306559497</v>
      </c>
      <c r="O92">
        <f t="shared" si="0"/>
        <v>30.28232257455419</v>
      </c>
      <c r="P92">
        <f t="shared" si="0"/>
        <v>25.336328425142224</v>
      </c>
      <c r="Q92">
        <f t="shared" si="0"/>
        <v>25.362804085791556</v>
      </c>
    </row>
    <row r="94" spans="1:17" x14ac:dyDescent="0.25">
      <c r="A94" t="s">
        <v>107</v>
      </c>
    </row>
    <row r="95" spans="1:17" x14ac:dyDescent="0.25">
      <c r="B95">
        <v>0</v>
      </c>
      <c r="C95">
        <v>27.40814727433979</v>
      </c>
      <c r="D95">
        <v>13.751517604208821</v>
      </c>
      <c r="E95">
        <v>15.881157598353667</v>
      </c>
      <c r="F95">
        <v>17.214668882440563</v>
      </c>
      <c r="G95">
        <v>16.701654080956114</v>
      </c>
      <c r="H95">
        <v>11.167672662458992</v>
      </c>
      <c r="I95">
        <v>10.790445766637678</v>
      </c>
      <c r="J95">
        <v>8.4800709506875496</v>
      </c>
      <c r="K95">
        <v>22.784039539509372</v>
      </c>
      <c r="L95">
        <v>14.838509691140636</v>
      </c>
      <c r="M95">
        <v>16.914161722792908</v>
      </c>
      <c r="N95">
        <v>27.619535548533197</v>
      </c>
      <c r="O95">
        <v>27.498729948250773</v>
      </c>
      <c r="P95">
        <v>15.282468119548465</v>
      </c>
      <c r="Q95">
        <v>15.994213730335725</v>
      </c>
    </row>
    <row r="96" spans="1:17" x14ac:dyDescent="0.25">
      <c r="B96">
        <v>0</v>
      </c>
      <c r="C96">
        <v>37.508816801388924</v>
      </c>
      <c r="D96">
        <v>19.31637864347114</v>
      </c>
      <c r="E96">
        <v>20.25822048595904</v>
      </c>
      <c r="F96">
        <v>24.479313133138543</v>
      </c>
      <c r="G96">
        <v>23.013119400466724</v>
      </c>
      <c r="H96">
        <v>21.365195832107815</v>
      </c>
      <c r="I96">
        <v>20.16841588932828</v>
      </c>
      <c r="J96">
        <v>17.470036705554332</v>
      </c>
      <c r="K96">
        <v>32.007593743920445</v>
      </c>
      <c r="L96">
        <v>23.702604794311515</v>
      </c>
      <c r="M96">
        <v>26.965996881733616</v>
      </c>
      <c r="N96">
        <v>30.395813298640849</v>
      </c>
      <c r="O96">
        <v>33.922718257901465</v>
      </c>
      <c r="P96">
        <v>29.766996718536355</v>
      </c>
      <c r="Q96">
        <v>32.65863096857116</v>
      </c>
    </row>
    <row r="97" spans="2:17" x14ac:dyDescent="0.25">
      <c r="B97">
        <v>0</v>
      </c>
      <c r="C97">
        <v>35.441899210142573</v>
      </c>
      <c r="D97">
        <v>19.735423515975654</v>
      </c>
      <c r="E97">
        <v>18.342027626360316</v>
      </c>
      <c r="F97">
        <v>22.910927456382002</v>
      </c>
      <c r="G97">
        <v>22.730913851012321</v>
      </c>
      <c r="H97">
        <v>18.269293959464523</v>
      </c>
      <c r="I97">
        <v>17.350398658645538</v>
      </c>
      <c r="J97">
        <v>16.765687470804405</v>
      </c>
      <c r="K97">
        <v>21.583693449351969</v>
      </c>
      <c r="L97">
        <v>14.896014834470964</v>
      </c>
      <c r="M97">
        <v>18.772213075008924</v>
      </c>
      <c r="N97">
        <v>30.665011287483591</v>
      </c>
      <c r="O97">
        <v>29.777820405567901</v>
      </c>
      <c r="P97">
        <v>30.520698456341151</v>
      </c>
      <c r="Q97">
        <v>27.978217199247617</v>
      </c>
    </row>
    <row r="98" spans="2:17" x14ac:dyDescent="0.25">
      <c r="B98">
        <v>0</v>
      </c>
      <c r="C98">
        <v>29.23684230736739</v>
      </c>
      <c r="D98">
        <v>14.432438105916898</v>
      </c>
      <c r="E98">
        <v>16.829524499501229</v>
      </c>
      <c r="F98">
        <v>17.654096277693725</v>
      </c>
      <c r="G98">
        <v>16.605184314789643</v>
      </c>
      <c r="H98">
        <v>17.366609749624747</v>
      </c>
      <c r="I98">
        <v>16.068013731769692</v>
      </c>
      <c r="J98">
        <v>12.283073110665674</v>
      </c>
      <c r="K98">
        <v>19.118920777792283</v>
      </c>
      <c r="L98">
        <v>12.190401585143885</v>
      </c>
      <c r="M98">
        <v>20.040345393431586</v>
      </c>
      <c r="N98">
        <v>26.175609980876896</v>
      </c>
      <c r="O98">
        <v>26.112804969105223</v>
      </c>
      <c r="P98">
        <v>16.126210767134204</v>
      </c>
      <c r="Q98">
        <v>17.412177516317783</v>
      </c>
    </row>
    <row r="99" spans="2:17" x14ac:dyDescent="0.25">
      <c r="B99">
        <v>0</v>
      </c>
      <c r="C99">
        <v>32.160338787931579</v>
      </c>
      <c r="D99">
        <v>14.564971619506528</v>
      </c>
      <c r="E99">
        <v>17.558101214331316</v>
      </c>
      <c r="F99">
        <v>19.254375606694222</v>
      </c>
      <c r="G99">
        <v>18.403005701241991</v>
      </c>
      <c r="H99">
        <v>13.711087384621463</v>
      </c>
      <c r="I99">
        <v>12.912338802299175</v>
      </c>
      <c r="J99">
        <v>9.8001377493339277</v>
      </c>
      <c r="K99">
        <v>23.929501794602633</v>
      </c>
      <c r="L99">
        <v>13.499075534946037</v>
      </c>
      <c r="M99">
        <v>18.467570089177876</v>
      </c>
      <c r="N99">
        <v>32.292341083155165</v>
      </c>
      <c r="O99">
        <v>34.021122163185368</v>
      </c>
      <c r="P99">
        <v>15.974163469128074</v>
      </c>
      <c r="Q99">
        <v>13.827195525930369</v>
      </c>
    </row>
    <row r="100" spans="2:17" x14ac:dyDescent="0.25">
      <c r="B100">
        <v>0</v>
      </c>
      <c r="C100">
        <v>30.38680940162347</v>
      </c>
      <c r="D100">
        <v>15.004393077733432</v>
      </c>
      <c r="E100">
        <v>15.27943034239779</v>
      </c>
      <c r="F100">
        <v>17.453938252123322</v>
      </c>
      <c r="G100">
        <v>15.459349824495453</v>
      </c>
      <c r="H100">
        <v>14.552233912811612</v>
      </c>
      <c r="I100">
        <v>13.318762594582308</v>
      </c>
      <c r="J100">
        <v>12.800597983118342</v>
      </c>
      <c r="K100">
        <v>22.449282901092367</v>
      </c>
      <c r="L100">
        <v>19.738513522374099</v>
      </c>
      <c r="M100">
        <v>18.233414492348178</v>
      </c>
      <c r="N100">
        <v>31.471484335727308</v>
      </c>
      <c r="O100">
        <v>28.640156664583049</v>
      </c>
      <c r="P100">
        <v>18.342607608548363</v>
      </c>
      <c r="Q100">
        <v>17.669177204953467</v>
      </c>
    </row>
    <row r="101" spans="2:17" x14ac:dyDescent="0.25">
      <c r="B101">
        <v>0</v>
      </c>
      <c r="C101">
        <v>30.552250164308692</v>
      </c>
      <c r="D101">
        <v>16.802639316475837</v>
      </c>
      <c r="E101">
        <v>16.300114151302363</v>
      </c>
      <c r="F101">
        <v>19.595281746169015</v>
      </c>
      <c r="G101">
        <v>21.024334982185479</v>
      </c>
      <c r="H101">
        <v>15.41155003632087</v>
      </c>
      <c r="I101">
        <v>14.397765401777992</v>
      </c>
      <c r="J101">
        <v>13.139766162786676</v>
      </c>
      <c r="K101">
        <v>24.79167387318828</v>
      </c>
      <c r="L101">
        <v>18.518022069251792</v>
      </c>
      <c r="M101">
        <v>16.595005015739041</v>
      </c>
      <c r="N101">
        <v>29.648206440900758</v>
      </c>
      <c r="O101">
        <v>30.405237123387181</v>
      </c>
      <c r="P101">
        <v>15.346518385277941</v>
      </c>
      <c r="Q101">
        <v>16.161316545020583</v>
      </c>
    </row>
    <row r="102" spans="2:17" x14ac:dyDescent="0.25">
      <c r="B102">
        <v>0</v>
      </c>
      <c r="C102">
        <v>24.903401957557804</v>
      </c>
      <c r="D102">
        <v>11.966751815729767</v>
      </c>
      <c r="E102">
        <v>14.923287485177273</v>
      </c>
      <c r="F102">
        <v>14.065354082540612</v>
      </c>
      <c r="G102">
        <v>13.855006294762026</v>
      </c>
      <c r="H102">
        <v>9.6333366417836377</v>
      </c>
      <c r="I102">
        <v>6.610370772801752</v>
      </c>
      <c r="J102">
        <v>6.9043875274906101</v>
      </c>
      <c r="K102">
        <v>17.997882591805141</v>
      </c>
      <c r="L102">
        <v>12.788031071572229</v>
      </c>
      <c r="M102">
        <v>16.377873780879597</v>
      </c>
      <c r="N102">
        <v>25.899245499201619</v>
      </c>
      <c r="O102">
        <v>24.22630148340464</v>
      </c>
      <c r="P102">
        <v>15.946643403037159</v>
      </c>
      <c r="Q102">
        <v>14.141274310579902</v>
      </c>
    </row>
    <row r="103" spans="2:17" x14ac:dyDescent="0.25">
      <c r="B103">
        <v>0</v>
      </c>
      <c r="C103">
        <v>26.432912395126344</v>
      </c>
      <c r="D103">
        <v>11.359276940451693</v>
      </c>
      <c r="E103">
        <v>13.810232187350998</v>
      </c>
      <c r="F103">
        <v>16.701831278817391</v>
      </c>
      <c r="G103">
        <v>17.054178169797567</v>
      </c>
      <c r="H103">
        <v>9.8126506829559137</v>
      </c>
      <c r="I103">
        <v>8.5488269539485149</v>
      </c>
      <c r="J103">
        <v>7.634238699461557</v>
      </c>
      <c r="K103">
        <v>17.403665921328255</v>
      </c>
      <c r="L103">
        <v>9.8342624135005199</v>
      </c>
      <c r="M103">
        <v>13.907442928633357</v>
      </c>
      <c r="N103">
        <v>22.452485727428144</v>
      </c>
      <c r="O103">
        <v>21.997462093276901</v>
      </c>
      <c r="P103">
        <v>17.937652259687226</v>
      </c>
      <c r="Q103">
        <v>15.685659481537106</v>
      </c>
    </row>
    <row r="104" spans="2:17" x14ac:dyDescent="0.25">
      <c r="B104">
        <v>0</v>
      </c>
      <c r="C104">
        <v>31.769077782221206</v>
      </c>
      <c r="D104">
        <v>14.715118687157222</v>
      </c>
      <c r="E104">
        <v>16.705288791133455</v>
      </c>
      <c r="F104">
        <v>24.464140339351008</v>
      </c>
      <c r="G104">
        <v>24.407546132312614</v>
      </c>
      <c r="H104">
        <v>16.76384683500914</v>
      </c>
      <c r="I104">
        <v>16.523009026508227</v>
      </c>
      <c r="J104">
        <v>12.993815699268737</v>
      </c>
      <c r="K104">
        <v>25.138093435786107</v>
      </c>
      <c r="L104">
        <v>20.387929187614258</v>
      </c>
      <c r="M104">
        <v>19.68764282449726</v>
      </c>
      <c r="N104">
        <v>32.902479433272397</v>
      </c>
      <c r="O104">
        <v>33.65105832952468</v>
      </c>
      <c r="P104">
        <v>17.780846520795247</v>
      </c>
      <c r="Q104">
        <v>19.545800245658135</v>
      </c>
    </row>
    <row r="105" spans="2:17" x14ac:dyDescent="0.25">
      <c r="B105">
        <v>0</v>
      </c>
      <c r="C105">
        <v>31.909546834750824</v>
      </c>
      <c r="D105">
        <v>15.449747442041186</v>
      </c>
      <c r="E105">
        <v>16.247805408050194</v>
      </c>
      <c r="F105">
        <v>18.98088186619465</v>
      </c>
      <c r="G105">
        <v>17.387464202967376</v>
      </c>
      <c r="H105">
        <v>12.513221517074644</v>
      </c>
      <c r="I105">
        <v>12.29556116795464</v>
      </c>
      <c r="J105">
        <v>10.32897293096749</v>
      </c>
      <c r="K105">
        <v>25.346008001266391</v>
      </c>
      <c r="L105">
        <v>15.305300119443366</v>
      </c>
      <c r="M105">
        <v>19.87742664306581</v>
      </c>
      <c r="N105">
        <v>31.628297284462288</v>
      </c>
      <c r="O105">
        <v>28.67135445897912</v>
      </c>
      <c r="P105">
        <v>18.756835614269885</v>
      </c>
      <c r="Q105">
        <v>18.580368835355234</v>
      </c>
    </row>
    <row r="106" spans="2:17" x14ac:dyDescent="0.25">
      <c r="B106">
        <v>0</v>
      </c>
      <c r="C106">
        <v>33.144673259160307</v>
      </c>
      <c r="D106">
        <v>12.162792157144011</v>
      </c>
      <c r="E106">
        <v>17.880958571287689</v>
      </c>
      <c r="F106">
        <v>23.990909172411939</v>
      </c>
      <c r="G106">
        <v>22.064621977568784</v>
      </c>
      <c r="H106">
        <v>17.065652988587157</v>
      </c>
      <c r="I106">
        <v>15.478075326561532</v>
      </c>
      <c r="J106">
        <v>15.344492159833603</v>
      </c>
      <c r="K106">
        <v>25.433248760545453</v>
      </c>
      <c r="L106">
        <v>25.752593216844033</v>
      </c>
      <c r="M106">
        <v>21.830447996700762</v>
      </c>
      <c r="N106">
        <v>33.528478317390018</v>
      </c>
      <c r="O106">
        <v>30.871249137088601</v>
      </c>
      <c r="P106">
        <v>25.183385481571797</v>
      </c>
      <c r="Q106">
        <v>22.052967070404605</v>
      </c>
    </row>
    <row r="107" spans="2:17" x14ac:dyDescent="0.25">
      <c r="B107">
        <v>0</v>
      </c>
      <c r="C107">
        <v>28.038339981680611</v>
      </c>
      <c r="D107">
        <v>16.873191300073771</v>
      </c>
      <c r="E107">
        <v>14.453555090166532</v>
      </c>
      <c r="F107">
        <v>18.920836987165394</v>
      </c>
      <c r="G107">
        <v>16.829302870065629</v>
      </c>
      <c r="H107">
        <v>11.464812430018329</v>
      </c>
      <c r="I107">
        <v>10.240775152866712</v>
      </c>
      <c r="J107">
        <v>8.328190379010973</v>
      </c>
      <c r="K107">
        <v>23.194143908209515</v>
      </c>
      <c r="L107">
        <v>17.033210043913897</v>
      </c>
      <c r="M107">
        <v>14.451942169141086</v>
      </c>
      <c r="N107">
        <v>27.494615814945327</v>
      </c>
      <c r="O107">
        <v>28.638940837207883</v>
      </c>
      <c r="P107">
        <v>17.095349948683644</v>
      </c>
      <c r="Q107">
        <v>19.139345340822945</v>
      </c>
    </row>
    <row r="108" spans="2:17" x14ac:dyDescent="0.25">
      <c r="B108">
        <v>0</v>
      </c>
      <c r="C108">
        <v>36.032069679779894</v>
      </c>
      <c r="D108">
        <v>20.149231581475206</v>
      </c>
      <c r="E108">
        <v>20.98973852993581</v>
      </c>
      <c r="F108">
        <v>25.14541354830644</v>
      </c>
      <c r="G108">
        <v>23.482208145317308</v>
      </c>
      <c r="H108">
        <v>23.428512837855461</v>
      </c>
      <c r="I108">
        <v>22.600777637568367</v>
      </c>
      <c r="J108">
        <v>19.92869407076088</v>
      </c>
      <c r="K108">
        <v>19.93409058407363</v>
      </c>
      <c r="L108">
        <v>22.140904761433639</v>
      </c>
      <c r="M108">
        <v>20.753101421171781</v>
      </c>
      <c r="N108">
        <v>26.678562980458327</v>
      </c>
      <c r="O108">
        <v>28.435577773200738</v>
      </c>
      <c r="P108">
        <v>29.184254053456058</v>
      </c>
      <c r="Q108">
        <v>29.333917355996292</v>
      </c>
    </row>
    <row r="109" spans="2:17" x14ac:dyDescent="0.25">
      <c r="B109">
        <v>0</v>
      </c>
      <c r="C109">
        <v>25.132717701641681</v>
      </c>
      <c r="D109">
        <v>10.269928367492607</v>
      </c>
      <c r="E109">
        <v>12.815383781992454</v>
      </c>
      <c r="F109">
        <v>12.025689558478637</v>
      </c>
      <c r="G109">
        <v>11.852025339043539</v>
      </c>
      <c r="H109">
        <v>10.033410446619762</v>
      </c>
      <c r="I109">
        <v>11.67206778321607</v>
      </c>
      <c r="J109">
        <v>8.662817375344142</v>
      </c>
      <c r="K109">
        <v>14.337255914142959</v>
      </c>
      <c r="L109">
        <v>10.485335729580912</v>
      </c>
      <c r="M109">
        <v>14.068395023962477</v>
      </c>
      <c r="N109">
        <v>14.219992734781279</v>
      </c>
      <c r="O109">
        <v>12.568828387886205</v>
      </c>
      <c r="P109">
        <v>19.900804272458448</v>
      </c>
      <c r="Q109">
        <v>19.3661096665647</v>
      </c>
    </row>
    <row r="110" spans="2:17" x14ac:dyDescent="0.25">
      <c r="B110">
        <v>0</v>
      </c>
      <c r="C110">
        <v>34.373812142319792</v>
      </c>
      <c r="D110">
        <v>17.336482433155858</v>
      </c>
      <c r="E110">
        <v>17.329338750772795</v>
      </c>
      <c r="F110">
        <v>23.570888700546536</v>
      </c>
      <c r="G110">
        <v>19.505516069316648</v>
      </c>
      <c r="H110">
        <v>21.194247307228615</v>
      </c>
      <c r="I110">
        <v>20.478027003119408</v>
      </c>
      <c r="J110">
        <v>16.435672904012723</v>
      </c>
      <c r="K110">
        <v>20.095443124382093</v>
      </c>
      <c r="L110">
        <v>16.981944122292784</v>
      </c>
      <c r="M110">
        <v>21.633627870591752</v>
      </c>
      <c r="N110">
        <v>27.315853947854645</v>
      </c>
      <c r="O110">
        <v>24.79166464556311</v>
      </c>
      <c r="P110">
        <v>21.945127699937117</v>
      </c>
      <c r="Q110">
        <v>21.820245548648039</v>
      </c>
    </row>
    <row r="111" spans="2:17" x14ac:dyDescent="0.25">
      <c r="B111">
        <v>0</v>
      </c>
      <c r="C111">
        <v>29.109174138257416</v>
      </c>
      <c r="D111">
        <v>14.855788259994149</v>
      </c>
      <c r="E111">
        <v>17.412707153797175</v>
      </c>
      <c r="F111">
        <v>13.22127381300659</v>
      </c>
      <c r="G111">
        <v>14.144968937686073</v>
      </c>
      <c r="H111">
        <v>14.048770414221549</v>
      </c>
      <c r="I111">
        <v>14.557039357070334</v>
      </c>
      <c r="J111">
        <v>9.6322428539468934</v>
      </c>
      <c r="K111">
        <v>20.354506186649228</v>
      </c>
      <c r="L111">
        <v>18.120686984804419</v>
      </c>
      <c r="M111">
        <v>14.154778089452581</v>
      </c>
      <c r="N111">
        <v>26.792665507924763</v>
      </c>
      <c r="O111">
        <v>27.943950162625409</v>
      </c>
      <c r="P111">
        <v>14.63740556540295</v>
      </c>
      <c r="Q111">
        <v>18.695554905436335</v>
      </c>
    </row>
    <row r="112" spans="2:17" x14ac:dyDescent="0.25">
      <c r="B112">
        <v>0</v>
      </c>
      <c r="C112">
        <v>32.566835522753642</v>
      </c>
      <c r="D112">
        <v>16.30402302080239</v>
      </c>
      <c r="E112">
        <v>17.354445250220103</v>
      </c>
      <c r="F112">
        <v>23.99112279039813</v>
      </c>
      <c r="G112">
        <v>23.381885033356436</v>
      </c>
      <c r="H112">
        <v>19.866502894994348</v>
      </c>
      <c r="I112">
        <v>17.62989564461904</v>
      </c>
      <c r="J112">
        <v>15.764539864932969</v>
      </c>
      <c r="K112">
        <v>24.085139861543361</v>
      </c>
      <c r="L112">
        <v>21.358287997302583</v>
      </c>
      <c r="M112">
        <v>21.434197416225349</v>
      </c>
      <c r="N112">
        <v>28.89347972879554</v>
      </c>
      <c r="O112">
        <v>31.919330855350186</v>
      </c>
      <c r="P112">
        <v>24.663425129318071</v>
      </c>
      <c r="Q112">
        <v>21.33750433736251</v>
      </c>
    </row>
    <row r="113" spans="2:17" x14ac:dyDescent="0.25">
      <c r="B113">
        <v>0</v>
      </c>
      <c r="C113">
        <v>25.779409568814831</v>
      </c>
      <c r="D113">
        <v>9.3656509938602888</v>
      </c>
      <c r="E113">
        <v>13.312282057813418</v>
      </c>
      <c r="F113">
        <v>14.989240133861518</v>
      </c>
      <c r="G113">
        <v>13.147765900447084</v>
      </c>
      <c r="H113">
        <v>12.383595815510018</v>
      </c>
      <c r="I113">
        <v>11.081783766216656</v>
      </c>
      <c r="J113">
        <v>7.2308057163435775</v>
      </c>
      <c r="K113">
        <v>18.430552749694769</v>
      </c>
      <c r="L113">
        <v>11.473355058015441</v>
      </c>
      <c r="M113">
        <v>9.4908167836344628</v>
      </c>
      <c r="N113">
        <v>28.132526416569313</v>
      </c>
      <c r="O113">
        <v>25.661621972964188</v>
      </c>
      <c r="P113">
        <v>15.062670730529035</v>
      </c>
      <c r="Q113">
        <v>16.590308215267591</v>
      </c>
    </row>
    <row r="114" spans="2:17" x14ac:dyDescent="0.25">
      <c r="B114">
        <v>0</v>
      </c>
      <c r="C114">
        <v>37.952451304381633</v>
      </c>
      <c r="D114">
        <v>14.106531274409662</v>
      </c>
      <c r="E114">
        <v>21.022263378703641</v>
      </c>
      <c r="F114">
        <v>31.908663242981504</v>
      </c>
      <c r="G114">
        <v>32.069479837840319</v>
      </c>
      <c r="H114">
        <v>28.936383782618375</v>
      </c>
      <c r="I114">
        <v>27.931721868582798</v>
      </c>
      <c r="J114">
        <v>21.268966638509035</v>
      </c>
      <c r="K114">
        <v>17.426510350580177</v>
      </c>
      <c r="L114">
        <v>20.883625336212717</v>
      </c>
      <c r="M114">
        <v>20.334904976831808</v>
      </c>
      <c r="N114">
        <v>30.298023192933965</v>
      </c>
      <c r="O114">
        <v>28.948312486083179</v>
      </c>
      <c r="P114">
        <v>26.062891659097094</v>
      </c>
      <c r="Q114">
        <v>28.508982755512829</v>
      </c>
    </row>
    <row r="115" spans="2:17" x14ac:dyDescent="0.25">
      <c r="B115">
        <v>0</v>
      </c>
      <c r="C115">
        <v>34.677319793776789</v>
      </c>
      <c r="D115">
        <v>17.399779170760119</v>
      </c>
      <c r="E115">
        <v>18.033663417984542</v>
      </c>
      <c r="F115">
        <v>24.181149529216402</v>
      </c>
      <c r="G115">
        <v>23.805565940132674</v>
      </c>
      <c r="H115">
        <v>20.615018127124614</v>
      </c>
      <c r="I115">
        <v>19.29438972013806</v>
      </c>
      <c r="J115">
        <v>20.230566592187511</v>
      </c>
      <c r="K115">
        <v>23.635162274715054</v>
      </c>
      <c r="L115">
        <v>25.309812990671272</v>
      </c>
      <c r="M115">
        <v>24.85633058311091</v>
      </c>
      <c r="N115">
        <v>23.340520426704689</v>
      </c>
      <c r="O115">
        <v>28.145208266316583</v>
      </c>
      <c r="P115">
        <v>26.016292676989423</v>
      </c>
      <c r="Q115">
        <v>24.429191191173786</v>
      </c>
    </row>
    <row r="116" spans="2:17" x14ac:dyDescent="0.25">
      <c r="B116">
        <v>0</v>
      </c>
      <c r="C116">
        <v>34.831849179295098</v>
      </c>
      <c r="D116">
        <v>17.543008484931867</v>
      </c>
      <c r="E116">
        <v>17.863162144205823</v>
      </c>
      <c r="F116">
        <v>25.34554328365234</v>
      </c>
      <c r="G116">
        <v>25.443481157368602</v>
      </c>
      <c r="H116">
        <v>18.652367616416633</v>
      </c>
      <c r="I116">
        <v>18.746322803955895</v>
      </c>
      <c r="J116">
        <v>18.680065388465778</v>
      </c>
      <c r="K116">
        <v>24.054247806354557</v>
      </c>
      <c r="L116">
        <v>20.896068183587349</v>
      </c>
      <c r="M116">
        <v>20.032187345557766</v>
      </c>
      <c r="N116">
        <v>31.575007558052175</v>
      </c>
      <c r="O116">
        <v>28.614876056995858</v>
      </c>
      <c r="P116">
        <v>25.221989496570362</v>
      </c>
      <c r="Q116">
        <v>25.925838762760435</v>
      </c>
    </row>
    <row r="117" spans="2:17" x14ac:dyDescent="0.25">
      <c r="B117">
        <v>0</v>
      </c>
      <c r="C117">
        <v>32.239964775563216</v>
      </c>
      <c r="D117">
        <v>15.184418286786755</v>
      </c>
      <c r="E117">
        <v>16.751582719625723</v>
      </c>
      <c r="F117">
        <v>19.547097384007561</v>
      </c>
      <c r="G117">
        <v>19.962157530753384</v>
      </c>
      <c r="H117">
        <v>17.077816764927885</v>
      </c>
      <c r="I117">
        <v>18.134974873688435</v>
      </c>
      <c r="J117">
        <v>17.116577245557846</v>
      </c>
      <c r="K117">
        <v>24.798632503043038</v>
      </c>
      <c r="L117">
        <v>16.583365633733855</v>
      </c>
      <c r="M117">
        <v>21.10066164820444</v>
      </c>
      <c r="N117">
        <v>27.422445038318479</v>
      </c>
      <c r="O117">
        <v>29.035085035054436</v>
      </c>
      <c r="P117">
        <v>24.621235303317761</v>
      </c>
      <c r="Q117">
        <v>25.545876768871935</v>
      </c>
    </row>
    <row r="118" spans="2:17" x14ac:dyDescent="0.25">
      <c r="B118">
        <v>0</v>
      </c>
      <c r="C118">
        <v>34.72527292918415</v>
      </c>
      <c r="D118">
        <v>18.406182550874288</v>
      </c>
      <c r="E118">
        <v>20.011023406123527</v>
      </c>
      <c r="F118">
        <v>22.167670184047296</v>
      </c>
      <c r="G118">
        <v>16.879613327243522</v>
      </c>
      <c r="H118">
        <v>19.404554464615682</v>
      </c>
      <c r="I118">
        <v>18.177088204501434</v>
      </c>
      <c r="J118">
        <v>13.241253689980779</v>
      </c>
      <c r="K118">
        <v>21.910336304689125</v>
      </c>
      <c r="L118">
        <v>17.884886220106729</v>
      </c>
      <c r="M118">
        <v>16.048317750135521</v>
      </c>
      <c r="N118">
        <v>32.357601473903856</v>
      </c>
      <c r="O118">
        <v>32.560907950926776</v>
      </c>
      <c r="P118">
        <v>22.247757862803084</v>
      </c>
      <c r="Q118">
        <v>21.108188284135103</v>
      </c>
    </row>
    <row r="119" spans="2:17" x14ac:dyDescent="0.25">
      <c r="B119">
        <v>0</v>
      </c>
      <c r="C119">
        <v>29.923508497914053</v>
      </c>
      <c r="D119">
        <v>15.638710207772458</v>
      </c>
      <c r="E119">
        <v>16.153969460942477</v>
      </c>
      <c r="F119">
        <v>13.074580242092932</v>
      </c>
      <c r="G119">
        <v>14.21689718243285</v>
      </c>
      <c r="H119">
        <v>14.663104461661769</v>
      </c>
      <c r="I119">
        <v>16.204114346780656</v>
      </c>
      <c r="J119">
        <v>17.840563924453853</v>
      </c>
      <c r="K119">
        <v>18.204813086993159</v>
      </c>
      <c r="L119">
        <v>17.837193530487681</v>
      </c>
      <c r="M119">
        <v>18.50255862224871</v>
      </c>
      <c r="N119">
        <v>17.650259972461416</v>
      </c>
      <c r="O119">
        <v>17.671222178836395</v>
      </c>
      <c r="P119">
        <v>23.424155860169755</v>
      </c>
      <c r="Q119">
        <v>25.608088945518816</v>
      </c>
    </row>
    <row r="120" spans="2:17" x14ac:dyDescent="0.25">
      <c r="B120">
        <v>0</v>
      </c>
      <c r="C120">
        <v>39.118667172669788</v>
      </c>
      <c r="D120">
        <v>20.048391268802831</v>
      </c>
      <c r="E120">
        <v>21.31575916517037</v>
      </c>
      <c r="F120">
        <v>24.805009430916414</v>
      </c>
      <c r="G120">
        <v>24.41247939642135</v>
      </c>
      <c r="H120">
        <v>22.065323492705435</v>
      </c>
      <c r="I120">
        <v>21.759078319087834</v>
      </c>
      <c r="J120">
        <v>19.07716736430903</v>
      </c>
      <c r="K120">
        <v>31.860448870083697</v>
      </c>
      <c r="L120">
        <v>24.1950679800091</v>
      </c>
      <c r="M120">
        <v>18.911866717266978</v>
      </c>
      <c r="N120">
        <v>38.605961396493093</v>
      </c>
      <c r="O120">
        <v>38.361739366854152</v>
      </c>
      <c r="P120">
        <v>26.626903883951581</v>
      </c>
      <c r="Q120">
        <v>27.064181209536269</v>
      </c>
    </row>
    <row r="121" spans="2:17" x14ac:dyDescent="0.25">
      <c r="B121">
        <v>0</v>
      </c>
      <c r="C121">
        <v>30.879241487077131</v>
      </c>
      <c r="D121">
        <v>15.267063281639498</v>
      </c>
      <c r="E121">
        <v>15.986096748450155</v>
      </c>
      <c r="F121">
        <v>17.589410133588895</v>
      </c>
      <c r="G121">
        <v>18.945294263763639</v>
      </c>
      <c r="H121">
        <v>13.647013848639183</v>
      </c>
      <c r="I121">
        <v>15.474766444047869</v>
      </c>
      <c r="J121">
        <v>13.663045220801322</v>
      </c>
      <c r="K121">
        <v>20.584017602798969</v>
      </c>
      <c r="L121">
        <v>16.809686472164429</v>
      </c>
      <c r="M121">
        <v>21.720395252599815</v>
      </c>
      <c r="N121">
        <v>27.421750167800901</v>
      </c>
      <c r="O121">
        <v>27.169476267403287</v>
      </c>
      <c r="P121">
        <v>21.897268853157918</v>
      </c>
      <c r="Q121">
        <v>22.478714389653952</v>
      </c>
    </row>
    <row r="122" spans="2:17" x14ac:dyDescent="0.25">
      <c r="B122">
        <v>0</v>
      </c>
      <c r="C122">
        <v>37.483922801255872</v>
      </c>
      <c r="D122">
        <v>18.119311314471769</v>
      </c>
      <c r="E122">
        <v>20.592645188116439</v>
      </c>
      <c r="F122">
        <v>27.419596387431415</v>
      </c>
      <c r="G122">
        <v>26.293135344466094</v>
      </c>
      <c r="H122">
        <v>23.098397741968448</v>
      </c>
      <c r="I122">
        <v>23.925514558454054</v>
      </c>
      <c r="J122">
        <v>18.933478277722376</v>
      </c>
      <c r="K122">
        <v>26.030085944740243</v>
      </c>
      <c r="L122">
        <v>20.432930331551479</v>
      </c>
      <c r="M122">
        <v>21.460725826059683</v>
      </c>
      <c r="N122">
        <v>28.968381215489082</v>
      </c>
      <c r="O122">
        <v>27.524164249948026</v>
      </c>
      <c r="P122">
        <v>32.685165282412513</v>
      </c>
      <c r="Q122">
        <v>32.133078682251124</v>
      </c>
    </row>
    <row r="123" spans="2:17" x14ac:dyDescent="0.25">
      <c r="B123">
        <v>0</v>
      </c>
      <c r="C123">
        <v>25.537306044974251</v>
      </c>
      <c r="D123">
        <v>11.614270344568032</v>
      </c>
      <c r="E123">
        <v>14.583781616765732</v>
      </c>
      <c r="F123">
        <v>19.7289436328753</v>
      </c>
      <c r="G123">
        <v>16.898846803653903</v>
      </c>
      <c r="H123">
        <v>12.437911892362887</v>
      </c>
      <c r="I123">
        <v>12.990251625070053</v>
      </c>
      <c r="J123">
        <v>10.407157262600684</v>
      </c>
      <c r="K123">
        <v>14.146311530736222</v>
      </c>
      <c r="L123">
        <v>13.71955933909045</v>
      </c>
      <c r="M123">
        <v>11.859227411628506</v>
      </c>
      <c r="N123">
        <v>17.846766836707562</v>
      </c>
      <c r="O123">
        <v>18.692335069195874</v>
      </c>
      <c r="P123">
        <v>19.454041914330482</v>
      </c>
      <c r="Q123">
        <v>18.739215630126282</v>
      </c>
    </row>
    <row r="124" spans="2:17" x14ac:dyDescent="0.25">
      <c r="B124">
        <v>0</v>
      </c>
      <c r="C124">
        <v>32.31451709207029</v>
      </c>
      <c r="D124">
        <v>15.085073352823319</v>
      </c>
      <c r="E124">
        <v>16.969026842223979</v>
      </c>
      <c r="F124">
        <v>24.161009115475967</v>
      </c>
      <c r="G124">
        <v>23.750746354473041</v>
      </c>
      <c r="H124">
        <v>18.319585668224981</v>
      </c>
      <c r="I124">
        <v>20.314729388453731</v>
      </c>
      <c r="J124">
        <v>15.198209633832969</v>
      </c>
      <c r="K124">
        <v>22.146670263910941</v>
      </c>
      <c r="L124">
        <v>22.477233424296436</v>
      </c>
      <c r="M124">
        <v>20.356215640051481</v>
      </c>
      <c r="N124">
        <v>28.385264861852548</v>
      </c>
      <c r="O124">
        <v>25.496441824156673</v>
      </c>
      <c r="P124">
        <v>24.414261009557762</v>
      </c>
      <c r="Q124">
        <v>24.405592240567184</v>
      </c>
    </row>
    <row r="125" spans="2:17" x14ac:dyDescent="0.25">
      <c r="B125">
        <v>0</v>
      </c>
      <c r="C125">
        <v>33.606259448961993</v>
      </c>
      <c r="D125">
        <v>13.830295325606182</v>
      </c>
      <c r="E125">
        <v>16.651858537296292</v>
      </c>
      <c r="F125">
        <v>22.352051862400288</v>
      </c>
      <c r="G125">
        <v>21.036967060984324</v>
      </c>
      <c r="H125">
        <v>19.909149492455754</v>
      </c>
      <c r="I125">
        <v>21.544950281559313</v>
      </c>
      <c r="J125">
        <v>20.379731943593317</v>
      </c>
      <c r="K125">
        <v>21.250660659131494</v>
      </c>
      <c r="L125">
        <v>21.919133566400411</v>
      </c>
      <c r="M125">
        <v>19.428382794241337</v>
      </c>
      <c r="N125">
        <v>26.008459948692465</v>
      </c>
      <c r="O125">
        <v>27.700361891952163</v>
      </c>
      <c r="P125">
        <v>29.84274117789597</v>
      </c>
      <c r="Q125">
        <v>28.590078787442476</v>
      </c>
    </row>
    <row r="126" spans="2:17" x14ac:dyDescent="0.25">
      <c r="B126">
        <v>0</v>
      </c>
      <c r="C126">
        <v>38.125975890998852</v>
      </c>
      <c r="D126">
        <v>16.795556481391014</v>
      </c>
      <c r="E126">
        <v>19.788165979356737</v>
      </c>
      <c r="F126">
        <v>27.728669580590392</v>
      </c>
      <c r="G126">
        <v>26.863802025244581</v>
      </c>
      <c r="H126">
        <v>21.364800268410349</v>
      </c>
      <c r="I126">
        <v>22.78750417086826</v>
      </c>
      <c r="J126">
        <v>19.254755711554733</v>
      </c>
      <c r="K126">
        <v>29.763776769600312</v>
      </c>
      <c r="L126">
        <v>25.106230401527874</v>
      </c>
      <c r="M126">
        <v>22.937194558791269</v>
      </c>
      <c r="N126">
        <v>33.578300792879752</v>
      </c>
      <c r="O126">
        <v>32.202605571358255</v>
      </c>
      <c r="P126">
        <v>28.864528355451991</v>
      </c>
      <c r="Q126">
        <v>34.267577098845429</v>
      </c>
    </row>
    <row r="127" spans="2:17" x14ac:dyDescent="0.25">
      <c r="B127">
        <v>0</v>
      </c>
      <c r="C127">
        <v>29.43177286553183</v>
      </c>
      <c r="D127">
        <v>16.178613224488945</v>
      </c>
      <c r="E127">
        <v>15.874443202047608</v>
      </c>
      <c r="F127">
        <v>24.633775296459344</v>
      </c>
      <c r="G127">
        <v>25.552888311999727</v>
      </c>
      <c r="H127">
        <v>18.793467599072461</v>
      </c>
      <c r="I127">
        <v>17.650462510458286</v>
      </c>
      <c r="J127">
        <v>14.875225998934841</v>
      </c>
      <c r="K127">
        <v>18.959149470765013</v>
      </c>
      <c r="L127">
        <v>19.395986623817009</v>
      </c>
      <c r="M127">
        <v>15.228309966715928</v>
      </c>
      <c r="N127">
        <v>22.348373285514086</v>
      </c>
      <c r="O127">
        <v>23.06444564340083</v>
      </c>
      <c r="P127">
        <v>23.738554527754538</v>
      </c>
      <c r="Q127">
        <v>19.719617967317145</v>
      </c>
    </row>
    <row r="128" spans="2:17" x14ac:dyDescent="0.25">
      <c r="B128">
        <v>0</v>
      </c>
      <c r="C128">
        <v>31.826907865384239</v>
      </c>
      <c r="D128">
        <v>14.368737546193513</v>
      </c>
      <c r="E128">
        <v>16.289801076826542</v>
      </c>
      <c r="F128">
        <v>18.848730578283227</v>
      </c>
      <c r="G128">
        <v>19.18450564276306</v>
      </c>
      <c r="H128">
        <v>16.453866923578733</v>
      </c>
      <c r="I128">
        <v>15.595320834940516</v>
      </c>
      <c r="J128">
        <v>14.589328787601385</v>
      </c>
      <c r="K128">
        <v>19.796952961272996</v>
      </c>
      <c r="L128">
        <v>20.603417475590096</v>
      </c>
      <c r="M128">
        <v>21.382330303832884</v>
      </c>
      <c r="N128">
        <v>23.493322715565281</v>
      </c>
      <c r="O128">
        <v>25.754871760232785</v>
      </c>
      <c r="P128">
        <v>24.772609713480239</v>
      </c>
      <c r="Q128">
        <v>21.498847273005214</v>
      </c>
    </row>
    <row r="129" spans="2:17" x14ac:dyDescent="0.25">
      <c r="B129">
        <v>0</v>
      </c>
      <c r="C129">
        <v>30.490380440048664</v>
      </c>
      <c r="D129">
        <v>14.005063681809862</v>
      </c>
      <c r="E129">
        <v>16.474371166800047</v>
      </c>
      <c r="F129">
        <v>19.334400378968674</v>
      </c>
      <c r="G129">
        <v>18.846693534205873</v>
      </c>
      <c r="H129">
        <v>16.029280354278292</v>
      </c>
      <c r="I129">
        <v>17.665915428259723</v>
      </c>
      <c r="J129">
        <v>15.080423181686051</v>
      </c>
      <c r="K129">
        <v>19.360598024051594</v>
      </c>
      <c r="L129">
        <v>14.927364337468733</v>
      </c>
      <c r="M129">
        <v>15.305435831918778</v>
      </c>
      <c r="N129">
        <v>32.275588460116779</v>
      </c>
      <c r="O129">
        <v>31.044478577144886</v>
      </c>
      <c r="P129">
        <v>20.836637944956234</v>
      </c>
      <c r="Q129">
        <v>21.127324143821482</v>
      </c>
    </row>
    <row r="130" spans="2:17" x14ac:dyDescent="0.25">
      <c r="B130">
        <v>0</v>
      </c>
      <c r="C130">
        <v>30.205178652988092</v>
      </c>
      <c r="D130">
        <v>13.615571092295262</v>
      </c>
      <c r="E130">
        <v>16.090538593964094</v>
      </c>
      <c r="F130">
        <v>19.009767066015527</v>
      </c>
      <c r="G130">
        <v>21.129800091346659</v>
      </c>
      <c r="H130">
        <v>15.345887643607488</v>
      </c>
      <c r="I130">
        <v>15.402540139830656</v>
      </c>
      <c r="J130">
        <v>12.993008467132769</v>
      </c>
      <c r="K130">
        <v>18.945473070301798</v>
      </c>
      <c r="L130">
        <v>16.769753715349754</v>
      </c>
      <c r="M130">
        <v>20.78988511400766</v>
      </c>
      <c r="N130">
        <v>24.513139865790677</v>
      </c>
      <c r="O130">
        <v>23.303323613111758</v>
      </c>
      <c r="P130">
        <v>20.757386782840882</v>
      </c>
      <c r="Q130">
        <v>22.033517197765519</v>
      </c>
    </row>
    <row r="131" spans="2:17" x14ac:dyDescent="0.25">
      <c r="B131">
        <v>0</v>
      </c>
      <c r="C131">
        <v>32.164495336818263</v>
      </c>
      <c r="D131">
        <v>13.894390675553565</v>
      </c>
      <c r="E131">
        <v>16.339652860256169</v>
      </c>
      <c r="F131">
        <v>19.873092443667563</v>
      </c>
      <c r="G131">
        <v>20.485671488584504</v>
      </c>
      <c r="H131">
        <v>16.950663423977026</v>
      </c>
      <c r="I131">
        <v>17.526296022941651</v>
      </c>
      <c r="J131">
        <v>15.053324003774812</v>
      </c>
      <c r="K131">
        <v>21.066619496046993</v>
      </c>
      <c r="L131">
        <v>19.30835207523133</v>
      </c>
      <c r="M131">
        <v>18.017753464382842</v>
      </c>
      <c r="N131">
        <v>23.092138685107358</v>
      </c>
      <c r="O131">
        <v>19.885553155392046</v>
      </c>
      <c r="P131">
        <v>23.921342410773025</v>
      </c>
      <c r="Q131">
        <v>24.755164442182735</v>
      </c>
    </row>
    <row r="132" spans="2:17" x14ac:dyDescent="0.25">
      <c r="B132">
        <v>0</v>
      </c>
      <c r="C132">
        <v>25.007892844285866</v>
      </c>
      <c r="D132">
        <v>9.4099924638712729</v>
      </c>
      <c r="E132">
        <v>13.782915210761493</v>
      </c>
      <c r="F132">
        <v>14.248613524521939</v>
      </c>
      <c r="G132">
        <v>11.860095337358615</v>
      </c>
      <c r="H132">
        <v>10.127605766163519</v>
      </c>
      <c r="I132">
        <v>8.1541896857540923</v>
      </c>
      <c r="J132">
        <v>6.247360509865441</v>
      </c>
      <c r="K132">
        <v>18.018235955452376</v>
      </c>
      <c r="L132">
        <v>10.059870811564799</v>
      </c>
      <c r="M132">
        <v>11.190208116878059</v>
      </c>
      <c r="N132">
        <v>23.775625092766546</v>
      </c>
      <c r="O132">
        <v>20.976022974122131</v>
      </c>
      <c r="P132">
        <v>16.411211857061208</v>
      </c>
      <c r="Q132">
        <v>12.801906419158005</v>
      </c>
    </row>
    <row r="133" spans="2:17" x14ac:dyDescent="0.25">
      <c r="B133">
        <v>0</v>
      </c>
      <c r="C133">
        <v>31.995853288727417</v>
      </c>
      <c r="D133">
        <v>15.407700362619265</v>
      </c>
      <c r="E133">
        <v>17.358816949202787</v>
      </c>
      <c r="F133">
        <v>22.734370708663889</v>
      </c>
      <c r="G133">
        <v>23.304063968863044</v>
      </c>
      <c r="H133">
        <v>18.195570273067389</v>
      </c>
      <c r="I133">
        <v>17.546186220119221</v>
      </c>
      <c r="J133">
        <v>16.234862890857617</v>
      </c>
      <c r="K133">
        <v>26.137359374959129</v>
      </c>
      <c r="L133">
        <v>21.835364402279819</v>
      </c>
      <c r="M133">
        <v>21.174558583631303</v>
      </c>
      <c r="N133">
        <v>30.735361176284925</v>
      </c>
      <c r="O133">
        <v>29.985884092619187</v>
      </c>
      <c r="P133">
        <v>21.327749746497833</v>
      </c>
      <c r="Q133">
        <v>22.682057277975261</v>
      </c>
    </row>
    <row r="134" spans="2:17" x14ac:dyDescent="0.25">
      <c r="B134">
        <v>0</v>
      </c>
      <c r="C134">
        <v>27.242059046405831</v>
      </c>
      <c r="D134">
        <v>11.901423165908467</v>
      </c>
      <c r="E134">
        <v>15.976566728682092</v>
      </c>
      <c r="F134">
        <v>20.782804188181153</v>
      </c>
      <c r="G134">
        <v>20.333507043660035</v>
      </c>
      <c r="H134">
        <v>15.6324188785362</v>
      </c>
      <c r="I134">
        <v>13.239915779862862</v>
      </c>
      <c r="J134">
        <v>10.884756205528689</v>
      </c>
      <c r="K134">
        <v>16.198865596040413</v>
      </c>
      <c r="L134">
        <v>17.785923421438877</v>
      </c>
      <c r="M134">
        <v>19.702359523312012</v>
      </c>
      <c r="N134">
        <v>23.322919105534478</v>
      </c>
      <c r="O134">
        <v>22.011364179923618</v>
      </c>
      <c r="P134">
        <v>20.28265271613299</v>
      </c>
      <c r="Q134">
        <v>20.898527154616456</v>
      </c>
    </row>
    <row r="135" spans="2:17" x14ac:dyDescent="0.25">
      <c r="B135">
        <v>0</v>
      </c>
      <c r="C135">
        <v>34.083274526182386</v>
      </c>
      <c r="D135">
        <v>17.283181634886802</v>
      </c>
      <c r="E135">
        <v>17.948902586554524</v>
      </c>
      <c r="F135">
        <v>23.18609942969065</v>
      </c>
      <c r="G135">
        <v>23.106259721182095</v>
      </c>
      <c r="H135">
        <v>20.144539576012445</v>
      </c>
      <c r="I135">
        <v>19.864605536033181</v>
      </c>
      <c r="J135">
        <v>17.009368339190047</v>
      </c>
      <c r="K135">
        <v>21.589395270464891</v>
      </c>
      <c r="L135">
        <v>17.354200270752923</v>
      </c>
      <c r="M135">
        <v>19.613565009505155</v>
      </c>
      <c r="N135">
        <v>22.30795264704188</v>
      </c>
      <c r="O135">
        <v>22.95234100466617</v>
      </c>
      <c r="P135">
        <v>31.216335906446226</v>
      </c>
      <c r="Q135">
        <v>26.054478224552106</v>
      </c>
    </row>
    <row r="136" spans="2:17" x14ac:dyDescent="0.25">
      <c r="B136">
        <v>0</v>
      </c>
      <c r="C136">
        <v>27.980223267178577</v>
      </c>
      <c r="D136">
        <v>11.667616419935799</v>
      </c>
      <c r="E136">
        <v>15.035974467352403</v>
      </c>
      <c r="F136">
        <v>22.257597684515197</v>
      </c>
      <c r="G136">
        <v>22.672892675147484</v>
      </c>
      <c r="H136">
        <v>15.939620290009552</v>
      </c>
      <c r="I136">
        <v>16.623032678345215</v>
      </c>
      <c r="J136">
        <v>13.324696728065824</v>
      </c>
      <c r="K136">
        <v>21.408313279190562</v>
      </c>
      <c r="L136">
        <v>18.90875399203847</v>
      </c>
      <c r="M136">
        <v>15.406091266506234</v>
      </c>
      <c r="N136">
        <v>19.461141425777807</v>
      </c>
      <c r="O136">
        <v>23.038991812990165</v>
      </c>
      <c r="P136">
        <v>19.887013524759865</v>
      </c>
      <c r="Q136">
        <v>25.119074462022851</v>
      </c>
    </row>
    <row r="137" spans="2:17" x14ac:dyDescent="0.25">
      <c r="B137">
        <v>0</v>
      </c>
      <c r="C137">
        <v>33.230687642974083</v>
      </c>
      <c r="D137">
        <v>15.458939876049094</v>
      </c>
      <c r="E137">
        <v>16.696139191621302</v>
      </c>
      <c r="F137">
        <v>20.797347287973363</v>
      </c>
      <c r="G137">
        <v>20.941383859773609</v>
      </c>
      <c r="H137">
        <v>15.384565635959808</v>
      </c>
      <c r="I137">
        <v>15.590226578119745</v>
      </c>
      <c r="J137">
        <v>10.589505933308942</v>
      </c>
      <c r="K137">
        <v>26.401838937732592</v>
      </c>
      <c r="L137">
        <v>14.91392914028922</v>
      </c>
      <c r="M137">
        <v>19.236781711143387</v>
      </c>
      <c r="N137">
        <v>35.658059580695593</v>
      </c>
      <c r="O137">
        <v>33.808774127742609</v>
      </c>
      <c r="P137">
        <v>18.823150067814527</v>
      </c>
      <c r="Q137">
        <v>18.929029420786353</v>
      </c>
    </row>
    <row r="138" spans="2:17" x14ac:dyDescent="0.25">
      <c r="B138">
        <v>0</v>
      </c>
      <c r="C138">
        <v>33.755977823124283</v>
      </c>
      <c r="D138">
        <v>17.021639328291869</v>
      </c>
      <c r="E138">
        <v>18.071335500919396</v>
      </c>
      <c r="F138">
        <v>20.578063541933048</v>
      </c>
      <c r="G138">
        <v>18.932368183455019</v>
      </c>
      <c r="H138">
        <v>20.674352377125182</v>
      </c>
      <c r="I138">
        <v>19.531672677107963</v>
      </c>
      <c r="J138">
        <v>17.148719715117259</v>
      </c>
      <c r="K138">
        <v>16.135294946532298</v>
      </c>
      <c r="L138">
        <v>17.082787522637013</v>
      </c>
      <c r="M138">
        <v>17.724191199878923</v>
      </c>
      <c r="N138">
        <v>23.628601698232359</v>
      </c>
      <c r="O138">
        <v>23.421150142737108</v>
      </c>
      <c r="P138">
        <v>25.025355190116084</v>
      </c>
      <c r="Q138">
        <v>24.932719589863492</v>
      </c>
    </row>
    <row r="139" spans="2:17" x14ac:dyDescent="0.25">
      <c r="B139">
        <v>0</v>
      </c>
      <c r="C139">
        <v>32.640374385238772</v>
      </c>
      <c r="D139">
        <v>15.553604145081421</v>
      </c>
      <c r="E139">
        <v>17.972847432125274</v>
      </c>
      <c r="F139">
        <v>23.167228440855752</v>
      </c>
      <c r="G139">
        <v>20.976799930748726</v>
      </c>
      <c r="H139">
        <v>15.943231803469168</v>
      </c>
      <c r="I139">
        <v>15.669885601535666</v>
      </c>
      <c r="J139">
        <v>15.554407317075347</v>
      </c>
      <c r="K139">
        <v>28.25541226372242</v>
      </c>
      <c r="L139">
        <v>19.715016728287807</v>
      </c>
      <c r="M139">
        <v>18.495980124170391</v>
      </c>
      <c r="N139">
        <v>28.246488130456548</v>
      </c>
      <c r="O139">
        <v>26.855304995640562</v>
      </c>
      <c r="P139">
        <v>24.518699182638635</v>
      </c>
      <c r="Q139">
        <v>23.498403026352076</v>
      </c>
    </row>
    <row r="140" spans="2:17" x14ac:dyDescent="0.25">
      <c r="B140">
        <v>0</v>
      </c>
      <c r="C140">
        <v>30.621975433861387</v>
      </c>
      <c r="D140">
        <v>14.49445155966615</v>
      </c>
      <c r="E140">
        <v>15.98277447803402</v>
      </c>
      <c r="F140">
        <v>18.775303208726221</v>
      </c>
      <c r="G140">
        <v>21.11089144654845</v>
      </c>
      <c r="H140">
        <v>13.029938369764224</v>
      </c>
      <c r="I140">
        <v>13.054865522309802</v>
      </c>
      <c r="J140">
        <v>10.742657234461358</v>
      </c>
      <c r="K140">
        <v>21.086222161098171</v>
      </c>
      <c r="L140">
        <v>14.468836761533105</v>
      </c>
      <c r="M140">
        <v>20.349925648320855</v>
      </c>
      <c r="N140">
        <v>31.779626780357408</v>
      </c>
      <c r="O140">
        <v>28.020354309388939</v>
      </c>
      <c r="P140">
        <v>20.127128477982449</v>
      </c>
      <c r="Q140">
        <v>17.429065059868144</v>
      </c>
    </row>
    <row r="141" spans="2:17" x14ac:dyDescent="0.25">
      <c r="B141">
        <v>0</v>
      </c>
      <c r="C141">
        <v>28.939065459001363</v>
      </c>
      <c r="D141">
        <v>12.007814976992091</v>
      </c>
      <c r="E141">
        <v>14.878447972990344</v>
      </c>
      <c r="F141">
        <v>20.953221535745808</v>
      </c>
      <c r="G141">
        <v>17.057986786519162</v>
      </c>
      <c r="H141">
        <v>15.306643587348647</v>
      </c>
      <c r="I141">
        <v>13.822911935834926</v>
      </c>
      <c r="J141">
        <v>12.838156282401734</v>
      </c>
      <c r="K141">
        <v>21.341656740846108</v>
      </c>
      <c r="L141">
        <v>15.812903281090668</v>
      </c>
      <c r="M141">
        <v>13.965672370800092</v>
      </c>
      <c r="N141">
        <v>26.273661299582685</v>
      </c>
      <c r="O141">
        <v>22.565660374124885</v>
      </c>
      <c r="P141">
        <v>19.469918336918056</v>
      </c>
      <c r="Q141">
        <v>19.211647057815405</v>
      </c>
    </row>
    <row r="142" spans="2:17" x14ac:dyDescent="0.25">
      <c r="B142">
        <v>0</v>
      </c>
      <c r="C142">
        <v>30.718359945101763</v>
      </c>
      <c r="D142">
        <v>15.989068120383742</v>
      </c>
      <c r="E142">
        <v>18.178429497650448</v>
      </c>
      <c r="F142">
        <v>24.253231327477863</v>
      </c>
      <c r="G142">
        <v>23.294644692587799</v>
      </c>
      <c r="H142">
        <v>18.711034493935692</v>
      </c>
      <c r="I142">
        <v>19.609059061663274</v>
      </c>
      <c r="J142">
        <v>15.894301280077382</v>
      </c>
      <c r="K142">
        <v>20.037514362166277</v>
      </c>
      <c r="L142">
        <v>19.914001864629281</v>
      </c>
      <c r="M142">
        <v>14.974696144755281</v>
      </c>
      <c r="N142">
        <v>21.248158614612858</v>
      </c>
      <c r="O142">
        <v>24.686975146521817</v>
      </c>
      <c r="P142">
        <v>23.442808510420516</v>
      </c>
      <c r="Q142">
        <v>19.981387826683306</v>
      </c>
    </row>
    <row r="143" spans="2:17" x14ac:dyDescent="0.25">
      <c r="B143">
        <v>0</v>
      </c>
      <c r="C143">
        <v>31.555204478521816</v>
      </c>
      <c r="D143">
        <v>12.480874410777302</v>
      </c>
      <c r="E143">
        <v>18.121871431392584</v>
      </c>
      <c r="F143">
        <v>19.066946001871774</v>
      </c>
      <c r="G143">
        <v>20.99650544789511</v>
      </c>
      <c r="H143">
        <v>18.172186112804486</v>
      </c>
      <c r="I143">
        <v>16.952098019181399</v>
      </c>
      <c r="J143">
        <v>15.61592554114041</v>
      </c>
      <c r="K143">
        <v>20.847707934436364</v>
      </c>
      <c r="L143">
        <v>19.182000051516741</v>
      </c>
      <c r="M143">
        <v>18.830999338868519</v>
      </c>
      <c r="N143">
        <v>18.022529987034954</v>
      </c>
      <c r="O143">
        <v>18.933260065082813</v>
      </c>
      <c r="P143">
        <v>26.290193788798543</v>
      </c>
      <c r="Q143">
        <v>27.606618183691516</v>
      </c>
    </row>
    <row r="144" spans="2:17" x14ac:dyDescent="0.25">
      <c r="B144">
        <v>0</v>
      </c>
      <c r="C144">
        <v>39.613042002448523</v>
      </c>
      <c r="D144">
        <v>19.509037029126734</v>
      </c>
      <c r="E144">
        <v>20.44611154123395</v>
      </c>
      <c r="F144">
        <v>27.503346694686098</v>
      </c>
      <c r="G144">
        <v>26.24390253204627</v>
      </c>
      <c r="H144">
        <v>24.136056964366759</v>
      </c>
      <c r="I144">
        <v>23.379475131484099</v>
      </c>
      <c r="J144">
        <v>18.557469708122458</v>
      </c>
      <c r="K144">
        <v>29.882741734331557</v>
      </c>
      <c r="L144">
        <v>21.122220145767145</v>
      </c>
      <c r="M144">
        <v>20.196682672321405</v>
      </c>
      <c r="N144">
        <v>43.947059294657876</v>
      </c>
      <c r="O144">
        <v>37.478308460367884</v>
      </c>
      <c r="P144">
        <v>23.322838759873228</v>
      </c>
      <c r="Q144">
        <v>23.47377373674194</v>
      </c>
    </row>
    <row r="145" spans="2:17" x14ac:dyDescent="0.25">
      <c r="B145">
        <v>0</v>
      </c>
      <c r="C145">
        <v>28.187197782907425</v>
      </c>
      <c r="D145">
        <v>13.884728825086794</v>
      </c>
      <c r="E145">
        <v>14.870480206105485</v>
      </c>
      <c r="F145">
        <v>19.199170286346188</v>
      </c>
      <c r="G145">
        <v>16.382689310228443</v>
      </c>
      <c r="H145">
        <v>12.900334293869923</v>
      </c>
      <c r="I145">
        <v>12.983780556681552</v>
      </c>
      <c r="J145">
        <v>11.034750619486736</v>
      </c>
      <c r="K145">
        <v>20.373778199155019</v>
      </c>
      <c r="L145">
        <v>14.767614030505374</v>
      </c>
      <c r="M145">
        <v>17.076039558955973</v>
      </c>
      <c r="N145">
        <v>25.618850714296613</v>
      </c>
      <c r="O145">
        <v>27.506143985508846</v>
      </c>
      <c r="P145">
        <v>18.844947684959827</v>
      </c>
      <c r="Q145">
        <v>19.099696235250619</v>
      </c>
    </row>
    <row r="146" spans="2:17" x14ac:dyDescent="0.25">
      <c r="B146">
        <v>0</v>
      </c>
      <c r="C146">
        <v>24.648657175399599</v>
      </c>
      <c r="D146">
        <v>8.0674639285771832</v>
      </c>
      <c r="E146">
        <v>13.119964990810937</v>
      </c>
      <c r="F146">
        <v>16.271216051984574</v>
      </c>
      <c r="G146">
        <v>13.42621058603924</v>
      </c>
      <c r="H146">
        <v>9.1771907670048574</v>
      </c>
      <c r="I146">
        <v>9.1770211488407867</v>
      </c>
      <c r="J146">
        <v>7.5372375476945068</v>
      </c>
      <c r="K146">
        <v>20.624466232839943</v>
      </c>
      <c r="L146">
        <v>10.709945306622997</v>
      </c>
      <c r="M146">
        <v>12.353121271050673</v>
      </c>
      <c r="N146">
        <v>26.510979807805658</v>
      </c>
      <c r="O146">
        <v>27.365516118390087</v>
      </c>
      <c r="P146">
        <v>12.628326742254176</v>
      </c>
      <c r="Q146">
        <v>14.911472039717788</v>
      </c>
    </row>
    <row r="147" spans="2:17" x14ac:dyDescent="0.25">
      <c r="B147">
        <v>0</v>
      </c>
      <c r="C147">
        <v>31.970216117801016</v>
      </c>
      <c r="D147">
        <v>12.678577959677398</v>
      </c>
      <c r="E147">
        <v>17.913415503354567</v>
      </c>
      <c r="F147">
        <v>21.332388946029869</v>
      </c>
      <c r="G147">
        <v>21.199829796192539</v>
      </c>
      <c r="H147">
        <v>15.75741140347669</v>
      </c>
      <c r="I147">
        <v>16.160084352578792</v>
      </c>
      <c r="J147">
        <v>14.972136708982712</v>
      </c>
      <c r="K147">
        <v>21.493315397110997</v>
      </c>
      <c r="L147">
        <v>19.776826055812219</v>
      </c>
      <c r="M147">
        <v>16.724040574161315</v>
      </c>
      <c r="N147">
        <v>23.446466531490824</v>
      </c>
      <c r="O147">
        <v>20.457908901712653</v>
      </c>
      <c r="P147">
        <v>23.934419795023949</v>
      </c>
      <c r="Q147">
        <v>22.303389178855834</v>
      </c>
    </row>
    <row r="148" spans="2:17" x14ac:dyDescent="0.25">
      <c r="B148">
        <v>0</v>
      </c>
      <c r="C148">
        <v>26.959842722971349</v>
      </c>
      <c r="D148">
        <v>12.129230517291365</v>
      </c>
      <c r="E148">
        <v>14.403831998322289</v>
      </c>
      <c r="F148">
        <v>18.881765673603375</v>
      </c>
      <c r="G148">
        <v>19.054382726931685</v>
      </c>
      <c r="H148">
        <v>15.45641168749462</v>
      </c>
      <c r="I148">
        <v>15.570960564606487</v>
      </c>
      <c r="J148">
        <v>14.742131344366008</v>
      </c>
      <c r="K148">
        <v>22.061896498280095</v>
      </c>
      <c r="L148">
        <v>16.089730789250954</v>
      </c>
      <c r="M148">
        <v>13.877625705068809</v>
      </c>
      <c r="N148">
        <v>17.841300927670449</v>
      </c>
      <c r="O148">
        <v>16.584438230081989</v>
      </c>
      <c r="P148">
        <v>22.410138452913394</v>
      </c>
      <c r="Q148">
        <v>22.201761429195678</v>
      </c>
    </row>
    <row r="149" spans="2:17" x14ac:dyDescent="0.25">
      <c r="B149">
        <v>0</v>
      </c>
      <c r="C149">
        <v>20.804262740581127</v>
      </c>
      <c r="D149">
        <v>9.0936661463478305</v>
      </c>
      <c r="E149">
        <v>12.646056097322175</v>
      </c>
      <c r="F149">
        <v>13.818007277034358</v>
      </c>
      <c r="G149">
        <v>12.641916895981073</v>
      </c>
      <c r="H149">
        <v>7.7926833248293974</v>
      </c>
      <c r="I149">
        <v>8.2210110636075839</v>
      </c>
      <c r="J149">
        <v>5.6574126330016936</v>
      </c>
      <c r="K149">
        <v>16.029295993491903</v>
      </c>
      <c r="L149">
        <v>8.095561422961902</v>
      </c>
      <c r="M149">
        <v>9.5645002988980981</v>
      </c>
      <c r="N149">
        <v>22.352403642178782</v>
      </c>
      <c r="O149">
        <v>19.656032368554488</v>
      </c>
      <c r="P149">
        <v>12.131123530484023</v>
      </c>
      <c r="Q149">
        <v>12.179759146241963</v>
      </c>
    </row>
    <row r="150" spans="2:17" x14ac:dyDescent="0.25">
      <c r="B150">
        <v>0</v>
      </c>
      <c r="C150">
        <v>31.688871568794603</v>
      </c>
      <c r="D150">
        <v>16.322255818565825</v>
      </c>
      <c r="E150">
        <v>17.752236437844253</v>
      </c>
      <c r="F150">
        <v>18.326960079888934</v>
      </c>
      <c r="G150">
        <v>16.555468181865628</v>
      </c>
      <c r="H150">
        <v>15.898889696902216</v>
      </c>
      <c r="I150">
        <v>16.487705246016862</v>
      </c>
      <c r="J150">
        <v>16.223438494914735</v>
      </c>
      <c r="K150">
        <v>21.462670364197507</v>
      </c>
      <c r="L150">
        <v>19.37976471734418</v>
      </c>
      <c r="M150">
        <v>18.281204875451898</v>
      </c>
      <c r="N150">
        <v>22.283828405805171</v>
      </c>
      <c r="O150">
        <v>20.289127658760119</v>
      </c>
      <c r="P150">
        <v>23.111162530141023</v>
      </c>
      <c r="Q150">
        <v>24.273744863412887</v>
      </c>
    </row>
    <row r="151" spans="2:17" x14ac:dyDescent="0.25">
      <c r="B151">
        <v>0</v>
      </c>
      <c r="C151">
        <v>27.686169378314023</v>
      </c>
      <c r="D151">
        <v>9.2222737398422172</v>
      </c>
      <c r="E151">
        <v>14.199021087749999</v>
      </c>
      <c r="F151">
        <v>16.1564098184062</v>
      </c>
      <c r="G151">
        <v>15.842481584387604</v>
      </c>
      <c r="H151">
        <v>8.3672942907243879</v>
      </c>
      <c r="I151">
        <v>11.274485879330239</v>
      </c>
      <c r="J151">
        <v>8.5741975743335352</v>
      </c>
      <c r="K151">
        <v>19.833082911218096</v>
      </c>
      <c r="L151">
        <v>17.179770541295248</v>
      </c>
      <c r="M151">
        <v>14.584676955471346</v>
      </c>
      <c r="N151">
        <v>29.528340694930083</v>
      </c>
      <c r="O151">
        <v>28.206129357257652</v>
      </c>
      <c r="P151">
        <v>16.077709875230521</v>
      </c>
      <c r="Q151">
        <v>16.581720696254823</v>
      </c>
    </row>
    <row r="152" spans="2:17" x14ac:dyDescent="0.25">
      <c r="B152">
        <v>0</v>
      </c>
      <c r="C152">
        <v>24.85545148468475</v>
      </c>
      <c r="D152">
        <v>16.25113986117363</v>
      </c>
      <c r="E152">
        <v>12.914274134743634</v>
      </c>
      <c r="F152">
        <v>16.385016452203899</v>
      </c>
      <c r="G152">
        <v>16.28585475884773</v>
      </c>
      <c r="H152">
        <v>10.671259885025588</v>
      </c>
      <c r="I152">
        <v>9.8249804417263107</v>
      </c>
      <c r="J152">
        <v>9.2796741782618302</v>
      </c>
      <c r="K152">
        <v>19.133306868068438</v>
      </c>
      <c r="L152">
        <v>16.092763521784846</v>
      </c>
      <c r="M152">
        <v>14.1544597016512</v>
      </c>
      <c r="N152">
        <v>24.912672930850913</v>
      </c>
      <c r="O152">
        <v>24.228257926706721</v>
      </c>
      <c r="P152">
        <v>13.069660674332734</v>
      </c>
      <c r="Q152">
        <v>15.12996493629235</v>
      </c>
    </row>
    <row r="153" spans="2:17" x14ac:dyDescent="0.25">
      <c r="B153">
        <v>0</v>
      </c>
      <c r="C153">
        <v>29.659155725872683</v>
      </c>
      <c r="D153">
        <v>14.00159574735004</v>
      </c>
      <c r="E153">
        <v>16.846676111795986</v>
      </c>
      <c r="F153">
        <v>20.848673305020249</v>
      </c>
      <c r="G153">
        <v>23.767686617969051</v>
      </c>
      <c r="H153">
        <v>16.613586601074871</v>
      </c>
      <c r="I153">
        <v>17.176028997773649</v>
      </c>
      <c r="J153">
        <v>11.702899944633923</v>
      </c>
      <c r="K153">
        <v>19.340324067181967</v>
      </c>
      <c r="L153">
        <v>15.346690329670698</v>
      </c>
      <c r="M153">
        <v>15.305040320219993</v>
      </c>
      <c r="N153">
        <v>22.541687645001414</v>
      </c>
      <c r="O153">
        <v>22.717571118645655</v>
      </c>
      <c r="P153">
        <v>23.379287734657659</v>
      </c>
      <c r="Q153">
        <v>23.392083821898538</v>
      </c>
    </row>
    <row r="154" spans="2:17" x14ac:dyDescent="0.25">
      <c r="B154">
        <v>0</v>
      </c>
      <c r="C154">
        <v>27.540201320659424</v>
      </c>
      <c r="D154">
        <v>13.606278729726288</v>
      </c>
      <c r="E154">
        <v>14.683811709892469</v>
      </c>
      <c r="F154">
        <v>19.181180902311027</v>
      </c>
      <c r="G154">
        <v>15.708190156498228</v>
      </c>
      <c r="H154">
        <v>14.023481997960985</v>
      </c>
      <c r="I154">
        <v>12.112397055819951</v>
      </c>
      <c r="J154">
        <v>9.6636138417140032</v>
      </c>
      <c r="K154">
        <v>19.004454896840038</v>
      </c>
      <c r="L154">
        <v>12.080435969724135</v>
      </c>
      <c r="M154">
        <v>12.563868761285724</v>
      </c>
      <c r="N154">
        <v>29.069120548841926</v>
      </c>
      <c r="O154">
        <v>22.637592902929736</v>
      </c>
      <c r="P154">
        <v>12.996710742770516</v>
      </c>
      <c r="Q154">
        <v>12.733159968654206</v>
      </c>
    </row>
    <row r="155" spans="2:17" x14ac:dyDescent="0.25">
      <c r="B155">
        <v>0</v>
      </c>
      <c r="C155">
        <v>25.740389460875697</v>
      </c>
      <c r="D155">
        <v>14.221836193722575</v>
      </c>
      <c r="E155">
        <v>13.659891593364499</v>
      </c>
      <c r="F155">
        <v>13.65030461199356</v>
      </c>
      <c r="G155">
        <v>14.728225466136241</v>
      </c>
      <c r="H155">
        <v>10.269869428591329</v>
      </c>
      <c r="I155">
        <v>12.012815417832606</v>
      </c>
      <c r="J155">
        <v>9.8581208697112839</v>
      </c>
      <c r="K155">
        <v>19.059164785460563</v>
      </c>
      <c r="L155">
        <v>12.889983243267602</v>
      </c>
      <c r="M155">
        <v>14.428734723309066</v>
      </c>
      <c r="N155">
        <v>24.907387301756383</v>
      </c>
      <c r="O155">
        <v>26.093960611436369</v>
      </c>
      <c r="P155">
        <v>13.225199831203577</v>
      </c>
      <c r="Q155">
        <v>14.254448318386109</v>
      </c>
    </row>
    <row r="156" spans="2:17" x14ac:dyDescent="0.25">
      <c r="B156">
        <v>0</v>
      </c>
      <c r="C156">
        <v>29.935284105833965</v>
      </c>
      <c r="D156">
        <v>12.39470398370678</v>
      </c>
      <c r="E156">
        <v>16.41493377280889</v>
      </c>
      <c r="F156">
        <v>19.927709629480368</v>
      </c>
      <c r="G156">
        <v>20.896468962638583</v>
      </c>
      <c r="H156">
        <v>11.691141281076044</v>
      </c>
      <c r="I156">
        <v>10.566484471423895</v>
      </c>
      <c r="J156">
        <v>8.7254009434810929</v>
      </c>
      <c r="K156">
        <v>28.900045698740946</v>
      </c>
      <c r="L156">
        <v>16.839266373283149</v>
      </c>
      <c r="M156">
        <v>15.189613791664117</v>
      </c>
      <c r="N156">
        <v>34.73419165404254</v>
      </c>
      <c r="O156">
        <v>35.522674851659005</v>
      </c>
      <c r="P156">
        <v>17.950789292820978</v>
      </c>
      <c r="Q156">
        <v>17.786975498997869</v>
      </c>
    </row>
    <row r="157" spans="2:17" x14ac:dyDescent="0.25">
      <c r="B157">
        <v>0</v>
      </c>
      <c r="C157">
        <v>31.04506562098528</v>
      </c>
      <c r="D157">
        <v>14.185552467399425</v>
      </c>
      <c r="E157">
        <v>17.160874274726474</v>
      </c>
      <c r="F157">
        <v>21.799350087746554</v>
      </c>
      <c r="G157">
        <v>20.502464460547639</v>
      </c>
      <c r="H157">
        <v>22.010697522104575</v>
      </c>
      <c r="I157">
        <v>20.538318792876158</v>
      </c>
      <c r="J157">
        <v>17.682903277270704</v>
      </c>
      <c r="K157">
        <v>19.726768155978942</v>
      </c>
      <c r="L157">
        <v>19.759851544591204</v>
      </c>
      <c r="M157">
        <v>18.564987026945328</v>
      </c>
      <c r="N157">
        <v>19.39383507007129</v>
      </c>
      <c r="O157">
        <v>20.468541392021361</v>
      </c>
      <c r="P157">
        <v>26.620540250056678</v>
      </c>
      <c r="Q157">
        <v>25.797402030346035</v>
      </c>
    </row>
    <row r="158" spans="2:17" x14ac:dyDescent="0.25">
      <c r="B158">
        <v>0</v>
      </c>
      <c r="C158">
        <v>34.258167940002387</v>
      </c>
      <c r="D158">
        <v>18.122233213366165</v>
      </c>
      <c r="E158">
        <v>18.930783855646524</v>
      </c>
      <c r="F158">
        <v>26.449252485284731</v>
      </c>
      <c r="G158">
        <v>25.30447807266783</v>
      </c>
      <c r="H158">
        <v>23.332912395905684</v>
      </c>
      <c r="I158">
        <v>19.978654964606175</v>
      </c>
      <c r="J158">
        <v>18.789945207978167</v>
      </c>
      <c r="K158">
        <v>25.27580171040908</v>
      </c>
      <c r="L158">
        <v>23.603715474361405</v>
      </c>
      <c r="M158">
        <v>22.926356997032389</v>
      </c>
      <c r="N158">
        <v>29.397480689495509</v>
      </c>
      <c r="O158">
        <v>27.943054181662564</v>
      </c>
      <c r="P158">
        <v>28.575424971411334</v>
      </c>
      <c r="Q158">
        <v>32.843467401904043</v>
      </c>
    </row>
    <row r="159" spans="2:17" x14ac:dyDescent="0.25">
      <c r="B159">
        <v>0</v>
      </c>
      <c r="C159">
        <v>31.529492522329249</v>
      </c>
      <c r="D159">
        <v>13.81500003990929</v>
      </c>
      <c r="E159">
        <v>18.650054941790081</v>
      </c>
      <c r="F159">
        <v>19.797846139929067</v>
      </c>
      <c r="G159">
        <v>20.498741970472445</v>
      </c>
      <c r="H159">
        <v>15.268762466110362</v>
      </c>
      <c r="I159">
        <v>14.252051115819423</v>
      </c>
      <c r="J159">
        <v>10.694625637550919</v>
      </c>
      <c r="K159">
        <v>22.920615099724447</v>
      </c>
      <c r="L159">
        <v>16.090184354316456</v>
      </c>
      <c r="M159">
        <v>19.046309853958601</v>
      </c>
      <c r="N159">
        <v>32.698036551588963</v>
      </c>
      <c r="O159">
        <v>34.667249637934042</v>
      </c>
      <c r="P159">
        <v>18.454588105080276</v>
      </c>
      <c r="Q159">
        <v>22.732065873388219</v>
      </c>
    </row>
    <row r="160" spans="2:17" x14ac:dyDescent="0.25">
      <c r="B160">
        <v>0</v>
      </c>
      <c r="C160">
        <v>30.044582979621836</v>
      </c>
      <c r="D160">
        <v>14.421266668243584</v>
      </c>
      <c r="E160">
        <v>17.095194166804646</v>
      </c>
      <c r="F160">
        <v>16.718485948345418</v>
      </c>
      <c r="G160">
        <v>16.070810632282843</v>
      </c>
      <c r="H160">
        <v>16.56937957908551</v>
      </c>
      <c r="I160">
        <v>16.526452363493643</v>
      </c>
      <c r="J160">
        <v>13.095341345829533</v>
      </c>
      <c r="K160">
        <v>16.828607397322919</v>
      </c>
      <c r="L160">
        <v>14.886282301634651</v>
      </c>
      <c r="M160">
        <v>17.486620287752515</v>
      </c>
      <c r="N160">
        <v>20.77721037927509</v>
      </c>
      <c r="O160">
        <v>16.74722090082324</v>
      </c>
      <c r="P160">
        <v>19.141508252100149</v>
      </c>
      <c r="Q160">
        <v>20.340929698361844</v>
      </c>
    </row>
    <row r="161" spans="2:17" x14ac:dyDescent="0.25">
      <c r="B161">
        <v>0</v>
      </c>
      <c r="C161">
        <v>28.280392454287213</v>
      </c>
      <c r="D161">
        <v>11.028727350450923</v>
      </c>
      <c r="E161">
        <v>16.923643095507323</v>
      </c>
      <c r="F161">
        <v>20.774497366171158</v>
      </c>
      <c r="G161">
        <v>20.974964836316502</v>
      </c>
      <c r="H161">
        <v>15.310336743980804</v>
      </c>
      <c r="I161">
        <v>15.172095203949365</v>
      </c>
      <c r="J161">
        <v>11.231349458065583</v>
      </c>
      <c r="K161">
        <v>20.457420916186326</v>
      </c>
      <c r="L161">
        <v>16.644833006977578</v>
      </c>
      <c r="M161">
        <v>15.877782067900384</v>
      </c>
      <c r="N161">
        <v>25.425325436443362</v>
      </c>
      <c r="O161">
        <v>25.281395653492929</v>
      </c>
      <c r="P161">
        <v>20.493963567665961</v>
      </c>
      <c r="Q161">
        <v>21.628509473510025</v>
      </c>
    </row>
    <row r="162" spans="2:17" x14ac:dyDescent="0.25">
      <c r="B162">
        <v>0</v>
      </c>
      <c r="C162">
        <v>27.820071875187622</v>
      </c>
      <c r="D162">
        <v>14.353166196361641</v>
      </c>
      <c r="E162">
        <v>15.37202700036881</v>
      </c>
      <c r="F162">
        <v>13.913766928836701</v>
      </c>
      <c r="G162">
        <v>13.987700594385503</v>
      </c>
      <c r="H162">
        <v>13.648137506325531</v>
      </c>
      <c r="I162">
        <v>12.923810585722739</v>
      </c>
      <c r="J162">
        <v>11.790704256760813</v>
      </c>
      <c r="K162">
        <v>18.028149685653265</v>
      </c>
      <c r="L162">
        <v>13.97946668267705</v>
      </c>
      <c r="M162">
        <v>17.33427108438902</v>
      </c>
      <c r="N162">
        <v>29.668241974080335</v>
      </c>
      <c r="O162">
        <v>26.361983343482777</v>
      </c>
      <c r="P162">
        <v>15.287715175270819</v>
      </c>
      <c r="Q162">
        <v>18.447650333216114</v>
      </c>
    </row>
    <row r="163" spans="2:17" x14ac:dyDescent="0.25">
      <c r="B163">
        <v>0</v>
      </c>
      <c r="C163">
        <v>35.210710158978927</v>
      </c>
      <c r="D163">
        <v>17.528765400944753</v>
      </c>
      <c r="E163">
        <v>19.453601264393768</v>
      </c>
      <c r="F163">
        <v>22.744566781329826</v>
      </c>
      <c r="G163">
        <v>21.746598842743239</v>
      </c>
      <c r="H163">
        <v>20.960160085709607</v>
      </c>
      <c r="I163">
        <v>22.682852323589177</v>
      </c>
      <c r="J163">
        <v>17.730289225647361</v>
      </c>
      <c r="K163">
        <v>21.401104130972779</v>
      </c>
      <c r="L163">
        <v>21.647519247030488</v>
      </c>
      <c r="M163">
        <v>19.014782250674035</v>
      </c>
      <c r="N163">
        <v>29.689789666148691</v>
      </c>
      <c r="O163">
        <v>31.550166239446781</v>
      </c>
      <c r="P163">
        <v>24.10122233585238</v>
      </c>
      <c r="Q163">
        <v>24.978240562425018</v>
      </c>
    </row>
    <row r="164" spans="2:17" x14ac:dyDescent="0.25">
      <c r="B164">
        <v>0</v>
      </c>
      <c r="C164">
        <v>41.730189974822615</v>
      </c>
      <c r="D164">
        <v>19.583245593957425</v>
      </c>
      <c r="E164">
        <v>21.70189974822614</v>
      </c>
      <c r="F164">
        <v>29.426047150377659</v>
      </c>
      <c r="G164">
        <v>28.869031815060652</v>
      </c>
      <c r="H164">
        <v>28.138979171435114</v>
      </c>
      <c r="I164">
        <v>28.651956969558253</v>
      </c>
      <c r="J164">
        <v>21.547447928587776</v>
      </c>
      <c r="K164">
        <v>24.501625085832</v>
      </c>
      <c r="L164">
        <v>27.279285877775234</v>
      </c>
      <c r="M164">
        <v>27.92117189288167</v>
      </c>
      <c r="N164">
        <v>25.966674296177615</v>
      </c>
      <c r="O164">
        <v>24.140993362325474</v>
      </c>
      <c r="P164">
        <v>40.068024719615472</v>
      </c>
      <c r="Q164">
        <v>35.012222476539257</v>
      </c>
    </row>
    <row r="165" spans="2:17" x14ac:dyDescent="0.25">
      <c r="B165">
        <v>0</v>
      </c>
      <c r="C165">
        <v>27.857136258544134</v>
      </c>
      <c r="D165">
        <v>13.056455331145877</v>
      </c>
      <c r="E165">
        <v>17.974954838590477</v>
      </c>
      <c r="F165">
        <v>20.776012006090387</v>
      </c>
      <c r="G165">
        <v>19.872111958304533</v>
      </c>
      <c r="H165">
        <v>14.54478726897556</v>
      </c>
      <c r="I165">
        <v>14.177029366043827</v>
      </c>
      <c r="J165">
        <v>10.401107220870575</v>
      </c>
      <c r="K165">
        <v>14.55360539635803</v>
      </c>
      <c r="L165">
        <v>13.789955565036207</v>
      </c>
      <c r="M165">
        <v>17.195264413649117</v>
      </c>
      <c r="N165">
        <v>23.12709273058773</v>
      </c>
      <c r="O165">
        <v>20.342915978362836</v>
      </c>
      <c r="P165">
        <v>23.133895285997067</v>
      </c>
      <c r="Q165">
        <v>19.928547973552334</v>
      </c>
    </row>
    <row r="166" spans="2:17" x14ac:dyDescent="0.25">
      <c r="B166">
        <v>0</v>
      </c>
      <c r="C166">
        <v>29.187250893237191</v>
      </c>
      <c r="D166">
        <v>11.0154311831147</v>
      </c>
      <c r="E166">
        <v>16.822096387925068</v>
      </c>
      <c r="F166">
        <v>17.662749751699408</v>
      </c>
      <c r="G166">
        <v>16.209578598423775</v>
      </c>
      <c r="H166">
        <v>11.111225766507152</v>
      </c>
      <c r="I166">
        <v>10.236777724749658</v>
      </c>
      <c r="J166">
        <v>8.4275155752189566</v>
      </c>
      <c r="K166">
        <v>22.519724311100219</v>
      </c>
      <c r="L166">
        <v>11.12773614353709</v>
      </c>
      <c r="M166">
        <v>16.475980411125587</v>
      </c>
      <c r="N166">
        <v>25.845619375615374</v>
      </c>
      <c r="O166">
        <v>26.508012262394608</v>
      </c>
      <c r="P166">
        <v>15.209582898001125</v>
      </c>
      <c r="Q166">
        <v>13.289907602082716</v>
      </c>
    </row>
    <row r="167" spans="2:17" x14ac:dyDescent="0.25">
      <c r="B167">
        <v>0</v>
      </c>
      <c r="C167">
        <v>25.408766883849548</v>
      </c>
      <c r="D167">
        <v>13.393515166930808</v>
      </c>
      <c r="E167">
        <v>12.597014876701429</v>
      </c>
      <c r="F167">
        <v>16.11726897415328</v>
      </c>
      <c r="G167">
        <v>13.420907602705329</v>
      </c>
      <c r="H167">
        <v>12.711720701507238</v>
      </c>
      <c r="I167">
        <v>11.656296673123455</v>
      </c>
      <c r="J167">
        <v>11.881550542305009</v>
      </c>
      <c r="K167">
        <v>13.68211404384094</v>
      </c>
      <c r="L167">
        <v>15.974926138253537</v>
      </c>
      <c r="M167">
        <v>12.688893671695133</v>
      </c>
      <c r="N167">
        <v>11.956961265791413</v>
      </c>
      <c r="O167">
        <v>13.844919681465104</v>
      </c>
      <c r="P167">
        <v>22.044959465717064</v>
      </c>
      <c r="Q167">
        <v>19.357891956406895</v>
      </c>
    </row>
    <row r="168" spans="2:17" x14ac:dyDescent="0.25">
      <c r="B168">
        <v>0</v>
      </c>
      <c r="C168">
        <v>27.554203007784032</v>
      </c>
      <c r="D168">
        <v>13.387985899775522</v>
      </c>
      <c r="E168">
        <v>15.453804728926885</v>
      </c>
      <c r="F168">
        <v>17.924957689862172</v>
      </c>
      <c r="G168">
        <v>17.713987770283698</v>
      </c>
      <c r="H168">
        <v>11.114466668559546</v>
      </c>
      <c r="I168">
        <v>10.916230659298206</v>
      </c>
      <c r="J168">
        <v>9.988978284380913</v>
      </c>
      <c r="K168">
        <v>23.264079789993726</v>
      </c>
      <c r="L168">
        <v>14.4198628351363</v>
      </c>
      <c r="M168">
        <v>17.226743620784152</v>
      </c>
      <c r="N168">
        <v>26.923530287347567</v>
      </c>
      <c r="O168">
        <v>25.402860483664892</v>
      </c>
      <c r="P168">
        <v>21.927879606040349</v>
      </c>
      <c r="Q168">
        <v>20.508048605679839</v>
      </c>
    </row>
    <row r="169" spans="2:17" x14ac:dyDescent="0.25">
      <c r="B169">
        <v>0</v>
      </c>
      <c r="C169">
        <v>27.902092665459449</v>
      </c>
      <c r="D169">
        <v>10.86804090024099</v>
      </c>
      <c r="E169">
        <v>16.116553433087805</v>
      </c>
      <c r="F169">
        <v>15.880158481626205</v>
      </c>
      <c r="G169">
        <v>13.209269949759692</v>
      </c>
      <c r="H169">
        <v>10.513278282298801</v>
      </c>
      <c r="I169">
        <v>10.571908995602271</v>
      </c>
      <c r="J169">
        <v>9.1736217953081809</v>
      </c>
      <c r="K169">
        <v>20.265038054651654</v>
      </c>
      <c r="L169">
        <v>16.040733454055307</v>
      </c>
      <c r="M169">
        <v>14.759367298868572</v>
      </c>
      <c r="N169">
        <v>33.26276090241943</v>
      </c>
      <c r="O169">
        <v>30.045645159094313</v>
      </c>
      <c r="P169">
        <v>13.900414584666493</v>
      </c>
      <c r="Q169">
        <v>13.005126145383747</v>
      </c>
    </row>
    <row r="170" spans="2:17" x14ac:dyDescent="0.25">
      <c r="B170">
        <v>0</v>
      </c>
      <c r="C170">
        <v>29.222406262765006</v>
      </c>
      <c r="D170">
        <v>13.144534669198347</v>
      </c>
      <c r="E170">
        <v>16.944029231024746</v>
      </c>
      <c r="F170">
        <v>20.75734927752865</v>
      </c>
      <c r="G170">
        <v>20.185297405028347</v>
      </c>
      <c r="H170">
        <v>13.316455468921836</v>
      </c>
      <c r="I170">
        <v>13.060055571266332</v>
      </c>
      <c r="J170">
        <v>8.1793003766097936</v>
      </c>
      <c r="K170">
        <v>24.554240338993701</v>
      </c>
      <c r="L170">
        <v>17.148808000825937</v>
      </c>
      <c r="M170">
        <v>19.64080672600852</v>
      </c>
      <c r="N170">
        <v>31.645816219807248</v>
      </c>
      <c r="O170">
        <v>29.82965027808077</v>
      </c>
      <c r="P170">
        <v>19.80922626662537</v>
      </c>
      <c r="Q170">
        <v>20.612181688414871</v>
      </c>
    </row>
    <row r="171" spans="2:17" x14ac:dyDescent="0.25">
      <c r="B171">
        <v>0</v>
      </c>
      <c r="C171">
        <v>30.104521168202041</v>
      </c>
      <c r="D171">
        <v>16.290375557386042</v>
      </c>
      <c r="E171">
        <v>15.806634119162386</v>
      </c>
      <c r="F171">
        <v>22.47738212134292</v>
      </c>
      <c r="G171">
        <v>20.067187266233198</v>
      </c>
      <c r="H171">
        <v>18.47615428136108</v>
      </c>
      <c r="I171">
        <v>15.24206848045344</v>
      </c>
      <c r="J171">
        <v>13.642437176380762</v>
      </c>
      <c r="K171">
        <v>20.746884399037675</v>
      </c>
      <c r="L171">
        <v>15.176721254529166</v>
      </c>
      <c r="M171">
        <v>16.140678820104245</v>
      </c>
      <c r="N171">
        <v>20.469416638435519</v>
      </c>
      <c r="O171">
        <v>21.646440553800545</v>
      </c>
      <c r="P171">
        <v>25.296255088055386</v>
      </c>
      <c r="Q171">
        <v>24.241155338954339</v>
      </c>
    </row>
    <row r="172" spans="2:17" x14ac:dyDescent="0.25">
      <c r="B172">
        <v>0</v>
      </c>
      <c r="C172">
        <v>31.358144030932817</v>
      </c>
      <c r="D172">
        <v>14.200184542378839</v>
      </c>
      <c r="E172">
        <v>16.202732984753286</v>
      </c>
      <c r="F172">
        <v>23.4296761720638</v>
      </c>
      <c r="G172">
        <v>23.560086119776791</v>
      </c>
      <c r="H172">
        <v>17.84287534601696</v>
      </c>
      <c r="I172">
        <v>16.624016872446067</v>
      </c>
      <c r="J172">
        <v>11.044685618876048</v>
      </c>
      <c r="K172">
        <v>21.144602135418957</v>
      </c>
      <c r="L172">
        <v>20.427698932290522</v>
      </c>
      <c r="M172">
        <v>15.773803769937167</v>
      </c>
      <c r="N172">
        <v>27.682147721780392</v>
      </c>
      <c r="O172">
        <v>28.845643481699547</v>
      </c>
      <c r="P172">
        <v>22.781756667691901</v>
      </c>
      <c r="Q172">
        <v>22.422689924864887</v>
      </c>
    </row>
    <row r="173" spans="2:17" x14ac:dyDescent="0.25">
      <c r="B173">
        <v>0</v>
      </c>
      <c r="C173">
        <v>31.886352053309512</v>
      </c>
      <c r="D173">
        <v>19.536695945508484</v>
      </c>
      <c r="E173">
        <v>16.565012475741614</v>
      </c>
      <c r="F173">
        <v>15.600653420079718</v>
      </c>
      <c r="G173">
        <v>15.660168434962623</v>
      </c>
      <c r="H173">
        <v>17.71854129279561</v>
      </c>
      <c r="I173">
        <v>16.791285740136029</v>
      </c>
      <c r="J173">
        <v>18.729798512207633</v>
      </c>
      <c r="K173">
        <v>12.367585317305506</v>
      </c>
      <c r="L173">
        <v>17.293801639858625</v>
      </c>
      <c r="M173">
        <v>15.26174155708544</v>
      </c>
      <c r="N173">
        <v>13.611922260275676</v>
      </c>
      <c r="O173">
        <v>14.366194143456918</v>
      </c>
      <c r="P173">
        <v>28.146202742837033</v>
      </c>
      <c r="Q173">
        <v>26.45214146146299</v>
      </c>
    </row>
    <row r="174" spans="2:17" x14ac:dyDescent="0.25">
      <c r="B174">
        <v>0</v>
      </c>
      <c r="C174">
        <v>28.774154436838518</v>
      </c>
      <c r="D174">
        <v>11.840747008849259</v>
      </c>
      <c r="E174">
        <v>15.549268736265123</v>
      </c>
      <c r="F174">
        <v>22.52309143112144</v>
      </c>
      <c r="G174">
        <v>20.314818089199864</v>
      </c>
      <c r="H174">
        <v>17.13295780814536</v>
      </c>
      <c r="I174">
        <v>13.911861038840756</v>
      </c>
      <c r="J174">
        <v>10.69101686495407</v>
      </c>
      <c r="K174">
        <v>25.319406905958726</v>
      </c>
      <c r="L174">
        <v>13.855869054535349</v>
      </c>
      <c r="M174">
        <v>18.507413675515927</v>
      </c>
      <c r="N174">
        <v>25.662094689602334</v>
      </c>
      <c r="O174">
        <v>22.011417312889943</v>
      </c>
      <c r="P174">
        <v>20.339656638628576</v>
      </c>
      <c r="Q174">
        <v>16.51376224035296</v>
      </c>
    </row>
    <row r="175" spans="2:17" x14ac:dyDescent="0.25">
      <c r="B175">
        <v>0</v>
      </c>
      <c r="C175">
        <v>25.700879959877476</v>
      </c>
      <c r="D175">
        <v>12.895329124889642</v>
      </c>
      <c r="E175">
        <v>13.85619723038535</v>
      </c>
      <c r="F175">
        <v>14.677548381213706</v>
      </c>
      <c r="G175">
        <v>15.10289686273372</v>
      </c>
      <c r="H175">
        <v>8.772656998022887</v>
      </c>
      <c r="I175">
        <v>8.2184853747601156</v>
      </c>
      <c r="J175">
        <v>7.9037225245688276</v>
      </c>
      <c r="K175">
        <v>19.540166044242543</v>
      </c>
      <c r="L175">
        <v>11.873862746154581</v>
      </c>
      <c r="M175">
        <v>10.022589643581018</v>
      </c>
      <c r="N175">
        <v>18.998429087171154</v>
      </c>
      <c r="O175">
        <v>18.27945668798521</v>
      </c>
      <c r="P175">
        <v>17.766319463154012</v>
      </c>
      <c r="Q175">
        <v>16.741288480110754</v>
      </c>
    </row>
    <row r="176" spans="2:17" x14ac:dyDescent="0.25">
      <c r="B176">
        <v>0</v>
      </c>
      <c r="C176">
        <v>27.613513497188215</v>
      </c>
      <c r="D176">
        <v>12.711768609275753</v>
      </c>
      <c r="E176">
        <v>13.915440113696864</v>
      </c>
      <c r="F176">
        <v>17.404957065971967</v>
      </c>
      <c r="G176">
        <v>18.012099707387623</v>
      </c>
      <c r="H176">
        <v>14.987259151363697</v>
      </c>
      <c r="I176">
        <v>13.530841655369752</v>
      </c>
      <c r="J176">
        <v>10.058755461134156</v>
      </c>
      <c r="K176">
        <v>19.25235854551542</v>
      </c>
      <c r="L176">
        <v>14.641664171422015</v>
      </c>
      <c r="M176">
        <v>13.074017729324488</v>
      </c>
      <c r="N176">
        <v>28.131086203727595</v>
      </c>
      <c r="O176">
        <v>26.733777961481476</v>
      </c>
      <c r="P176">
        <v>14.925388589411593</v>
      </c>
      <c r="Q176">
        <v>13.464915421992613</v>
      </c>
    </row>
    <row r="177" spans="1:20" x14ac:dyDescent="0.25">
      <c r="B177">
        <v>0</v>
      </c>
      <c r="C177">
        <v>34.582686267304588</v>
      </c>
      <c r="D177">
        <v>14.929452106650023</v>
      </c>
      <c r="E177">
        <v>19.952007858966997</v>
      </c>
      <c r="F177">
        <v>22.81464028052967</v>
      </c>
      <c r="G177">
        <v>28.361342598149374</v>
      </c>
      <c r="H177">
        <v>16.735481869533022</v>
      </c>
      <c r="I177">
        <v>18.344206504698576</v>
      </c>
      <c r="J177">
        <v>12.00819134811937</v>
      </c>
      <c r="K177">
        <v>27.346287579840716</v>
      </c>
      <c r="L177">
        <v>23.28782174031063</v>
      </c>
      <c r="M177">
        <v>24.573952030017708</v>
      </c>
      <c r="N177">
        <v>41.590757588907337</v>
      </c>
      <c r="O177">
        <v>38.660356349495054</v>
      </c>
      <c r="P177">
        <v>22.213861400764845</v>
      </c>
      <c r="Q177">
        <v>20.481971093921672</v>
      </c>
    </row>
    <row r="178" spans="1:20" x14ac:dyDescent="0.25">
      <c r="B178">
        <v>0</v>
      </c>
      <c r="C178">
        <v>32.705459370078884</v>
      </c>
      <c r="D178">
        <v>16.57748409351144</v>
      </c>
      <c r="E178">
        <v>17.848660291836058</v>
      </c>
      <c r="F178">
        <v>24.9003354530048</v>
      </c>
      <c r="G178">
        <v>22.555745449629676</v>
      </c>
      <c r="H178">
        <v>17.585275519987967</v>
      </c>
      <c r="I178">
        <v>18.810345954375883</v>
      </c>
      <c r="J178">
        <v>16.179810688838018</v>
      </c>
      <c r="K178">
        <v>21.343029569461692</v>
      </c>
      <c r="L178">
        <v>21.232286210258398</v>
      </c>
      <c r="M178">
        <v>17.467101523101675</v>
      </c>
      <c r="N178">
        <v>27.049938361517533</v>
      </c>
      <c r="O178">
        <v>27.590315820006676</v>
      </c>
      <c r="P178">
        <v>23.926921916531558</v>
      </c>
      <c r="Q178">
        <v>24.311793138208966</v>
      </c>
    </row>
    <row r="179" spans="1:20" x14ac:dyDescent="0.25">
      <c r="B179">
        <v>0</v>
      </c>
      <c r="C179">
        <v>30.356719023892602</v>
      </c>
      <c r="D179">
        <v>15.069266374543325</v>
      </c>
      <c r="E179">
        <v>17.749643332760826</v>
      </c>
      <c r="F179">
        <v>18.122838527484308</v>
      </c>
      <c r="G179">
        <v>17.895503619320188</v>
      </c>
      <c r="H179">
        <v>17.229034309964327</v>
      </c>
      <c r="I179">
        <v>16.634977296716936</v>
      </c>
      <c r="J179">
        <v>15.879006734602461</v>
      </c>
      <c r="K179">
        <v>20.178260257905155</v>
      </c>
      <c r="L179">
        <v>14.136019464149008</v>
      </c>
      <c r="M179">
        <v>12.191071796921053</v>
      </c>
      <c r="N179">
        <v>23.971749710652894</v>
      </c>
      <c r="O179">
        <v>26.160689703385771</v>
      </c>
      <c r="P179">
        <v>24.496328895095385</v>
      </c>
      <c r="Q179">
        <v>24.957730724649437</v>
      </c>
    </row>
    <row r="180" spans="1:20" x14ac:dyDescent="0.25">
      <c r="B180">
        <v>0</v>
      </c>
      <c r="C180">
        <v>41.830039228453145</v>
      </c>
      <c r="D180">
        <v>19.564822139278622</v>
      </c>
      <c r="E180">
        <v>21.68178785031694</v>
      </c>
      <c r="F180">
        <v>30.609140486600356</v>
      </c>
      <c r="G180">
        <v>31.959147578373614</v>
      </c>
      <c r="H180">
        <v>24.458907219615558</v>
      </c>
      <c r="I180">
        <v>26.333515149265168</v>
      </c>
      <c r="J180">
        <v>19.606706437711861</v>
      </c>
      <c r="K180">
        <v>35.514077407895002</v>
      </c>
      <c r="L180">
        <v>21.615344122347842</v>
      </c>
      <c r="M180">
        <v>23.221131009325919</v>
      </c>
      <c r="N180">
        <v>44.335862573809173</v>
      </c>
      <c r="O180">
        <v>43.40831574668757</v>
      </c>
      <c r="P180">
        <v>29.40382460759648</v>
      </c>
      <c r="Q180">
        <v>26.348555420066194</v>
      </c>
    </row>
    <row r="181" spans="1:20" x14ac:dyDescent="0.25">
      <c r="B181">
        <v>0</v>
      </c>
      <c r="C181">
        <v>26.253846994452196</v>
      </c>
      <c r="D181">
        <v>12.726827602974078</v>
      </c>
      <c r="E181">
        <v>14.898595216977686</v>
      </c>
      <c r="F181">
        <v>18.484294774864523</v>
      </c>
      <c r="G181">
        <v>20.336697256255363</v>
      </c>
      <c r="H181">
        <v>11.385663470473974</v>
      </c>
      <c r="I181">
        <v>14.945102234962942</v>
      </c>
      <c r="J181">
        <v>9.2607417234026883</v>
      </c>
      <c r="K181">
        <v>15.809844747883679</v>
      </c>
      <c r="L181">
        <v>15.453968641224195</v>
      </c>
      <c r="M181">
        <v>17.873858396719264</v>
      </c>
      <c r="N181">
        <v>21.374761005602018</v>
      </c>
      <c r="O181">
        <v>20.052657126374562</v>
      </c>
      <c r="P181">
        <v>17.600153159724073</v>
      </c>
      <c r="Q181">
        <v>17.262405471732798</v>
      </c>
    </row>
    <row r="182" spans="1:20" x14ac:dyDescent="0.25">
      <c r="B182">
        <v>0</v>
      </c>
      <c r="C182">
        <v>29.828123759270298</v>
      </c>
      <c r="D182">
        <v>13.879506003059339</v>
      </c>
      <c r="E182">
        <v>14.062228675592211</v>
      </c>
      <c r="F182">
        <v>17.271219259353629</v>
      </c>
      <c r="G182">
        <v>16.569037145756671</v>
      </c>
      <c r="H182">
        <v>13.325927858575792</v>
      </c>
      <c r="I182">
        <v>13.329156482684541</v>
      </c>
      <c r="J182">
        <v>12.81554346906062</v>
      </c>
      <c r="K182">
        <v>21.425324105867457</v>
      </c>
      <c r="L182">
        <v>16.648182066476497</v>
      </c>
      <c r="M182">
        <v>18.418078898847206</v>
      </c>
      <c r="N182">
        <v>29.101334294358022</v>
      </c>
      <c r="O182">
        <v>28.229780305218416</v>
      </c>
      <c r="P182">
        <v>15.47723863633389</v>
      </c>
      <c r="Q182">
        <v>14.904376007308906</v>
      </c>
    </row>
    <row r="183" spans="1:20" x14ac:dyDescent="0.25">
      <c r="B183">
        <v>0</v>
      </c>
      <c r="C183">
        <v>27.453716770249709</v>
      </c>
      <c r="D183">
        <v>11.926628151822324</v>
      </c>
      <c r="E183">
        <v>15.531285151103976</v>
      </c>
      <c r="F183">
        <v>14.880658016323689</v>
      </c>
      <c r="G183">
        <v>14.866669574068389</v>
      </c>
      <c r="H183">
        <v>12.588939750133507</v>
      </c>
      <c r="I183">
        <v>14.820836854443675</v>
      </c>
      <c r="J183">
        <v>14.539586880157723</v>
      </c>
      <c r="K183">
        <v>20.060825038324218</v>
      </c>
      <c r="L183">
        <v>17.482590560763736</v>
      </c>
      <c r="M183">
        <v>14.714360123394519</v>
      </c>
      <c r="N183">
        <v>17.03101073078091</v>
      </c>
      <c r="O183">
        <v>19.850833834585849</v>
      </c>
      <c r="P183">
        <v>20.93814722259479</v>
      </c>
      <c r="Q183">
        <v>24.693303403552573</v>
      </c>
    </row>
    <row r="184" spans="1:20" x14ac:dyDescent="0.25">
      <c r="B184">
        <v>0</v>
      </c>
      <c r="C184">
        <v>31.935870422788792</v>
      </c>
      <c r="D184">
        <v>12.847996290417507</v>
      </c>
      <c r="E184">
        <v>17.434273382981271</v>
      </c>
      <c r="F184">
        <v>18.5791653609242</v>
      </c>
      <c r="G184">
        <v>18.955473969652424</v>
      </c>
      <c r="H184">
        <v>21.144874992675103</v>
      </c>
      <c r="I184">
        <v>18.558273481495824</v>
      </c>
      <c r="J184">
        <v>15.481137435445365</v>
      </c>
      <c r="K184">
        <v>13.75042357011646</v>
      </c>
      <c r="L184">
        <v>15.914431617736359</v>
      </c>
      <c r="M184">
        <v>21.017400557626342</v>
      </c>
      <c r="N184">
        <v>21.725346520695275</v>
      </c>
      <c r="O184">
        <v>23.86268769782529</v>
      </c>
      <c r="P184">
        <v>25.969285540186721</v>
      </c>
      <c r="Q184">
        <v>27.565391157979125</v>
      </c>
    </row>
    <row r="185" spans="1:20" x14ac:dyDescent="0.25">
      <c r="A185" t="s">
        <v>102</v>
      </c>
      <c r="B185">
        <f>AVERAGE(B95:B184)</f>
        <v>0</v>
      </c>
      <c r="C185">
        <f t="shared" ref="C185:Q185" si="1">AVERAGE(C95:C184)</f>
        <v>30.799070141094475</v>
      </c>
      <c r="D185">
        <f t="shared" si="1"/>
        <v>14.538631233600967</v>
      </c>
      <c r="E185">
        <f t="shared" si="1"/>
        <v>16.695571448640671</v>
      </c>
      <c r="F185">
        <f t="shared" si="1"/>
        <v>20.279335886971072</v>
      </c>
      <c r="G185">
        <f t="shared" si="1"/>
        <v>19.743684459682775</v>
      </c>
      <c r="H185">
        <f t="shared" si="1"/>
        <v>16.130777402206675</v>
      </c>
      <c r="I185">
        <f t="shared" si="1"/>
        <v>15.843262622589444</v>
      </c>
      <c r="J185">
        <f t="shared" si="1"/>
        <v>13.387556811562916</v>
      </c>
      <c r="K185">
        <f t="shared" si="1"/>
        <v>21.430994825778331</v>
      </c>
      <c r="L185">
        <f t="shared" si="1"/>
        <v>17.366024821320764</v>
      </c>
      <c r="M185">
        <f t="shared" si="1"/>
        <v>17.681225097869124</v>
      </c>
      <c r="N185">
        <f t="shared" si="1"/>
        <v>26.689518212585099</v>
      </c>
      <c r="O185">
        <f t="shared" si="1"/>
        <v>26.152936218112583</v>
      </c>
      <c r="P185">
        <f t="shared" si="1"/>
        <v>21.586829421379235</v>
      </c>
      <c r="Q185">
        <f t="shared" si="1"/>
        <v>21.46932882726837</v>
      </c>
    </row>
    <row r="188" spans="1:20" x14ac:dyDescent="0.25">
      <c r="B188">
        <v>1.2164920563404347</v>
      </c>
      <c r="C188">
        <v>49.392567610860858</v>
      </c>
      <c r="D188">
        <v>24.980142122397751</v>
      </c>
      <c r="E188">
        <v>26.896058630828577</v>
      </c>
      <c r="F188">
        <v>64.362407029027594</v>
      </c>
      <c r="G188">
        <v>63.296845012952119</v>
      </c>
      <c r="H188">
        <v>44.393060879523446</v>
      </c>
      <c r="I188">
        <v>44.976338359927468</v>
      </c>
      <c r="J188">
        <v>27.294640051177893</v>
      </c>
      <c r="K188">
        <v>57.094474679044829</v>
      </c>
      <c r="L188">
        <v>38.633310178522571</v>
      </c>
      <c r="M188">
        <v>43.003060299805639</v>
      </c>
      <c r="N188">
        <v>52.902809800688942</v>
      </c>
      <c r="O188">
        <v>51.845384174924256</v>
      </c>
      <c r="P188">
        <v>42.12016024620717</v>
      </c>
      <c r="Q188">
        <v>41.26400857575539</v>
      </c>
      <c r="R188">
        <v>0</v>
      </c>
      <c r="S188">
        <v>4.4848800441805992</v>
      </c>
      <c r="T188">
        <v>27.387801720236322</v>
      </c>
    </row>
    <row r="189" spans="1:20" x14ac:dyDescent="0.25">
      <c r="B189">
        <v>0</v>
      </c>
      <c r="C189">
        <v>50.995999660936285</v>
      </c>
      <c r="D189">
        <v>26.046731558559472</v>
      </c>
      <c r="E189">
        <v>26.416535687987853</v>
      </c>
      <c r="F189">
        <v>71.023431140959616</v>
      </c>
      <c r="G189">
        <v>69.819346444477802</v>
      </c>
      <c r="H189">
        <v>44.806044321346619</v>
      </c>
      <c r="I189">
        <v>44.462078480994563</v>
      </c>
      <c r="J189">
        <v>31.551921173814069</v>
      </c>
      <c r="K189">
        <v>53.6683732192772</v>
      </c>
      <c r="L189">
        <v>43.154334245333018</v>
      </c>
      <c r="M189">
        <v>40.623713830225078</v>
      </c>
      <c r="N189">
        <v>46.683967086309075</v>
      </c>
      <c r="O189">
        <v>45.480903666075342</v>
      </c>
      <c r="P189">
        <v>53.135675528280672</v>
      </c>
      <c r="Q189">
        <v>51.940680190406738</v>
      </c>
      <c r="R189">
        <v>31.584295630878085</v>
      </c>
      <c r="S189">
        <v>3.0646457652269739</v>
      </c>
      <c r="T189">
        <v>33.046661090498354</v>
      </c>
    </row>
    <row r="190" spans="1:20" x14ac:dyDescent="0.25">
      <c r="B190">
        <v>0</v>
      </c>
      <c r="C190">
        <v>50.390019007161179</v>
      </c>
      <c r="D190">
        <v>24.42772564180186</v>
      </c>
      <c r="E190">
        <v>27.173491213530319</v>
      </c>
      <c r="F190">
        <v>67.52455298432281</v>
      </c>
      <c r="G190">
        <v>65.832667503709615</v>
      </c>
      <c r="H190">
        <v>45.049751120330718</v>
      </c>
      <c r="I190">
        <v>45.02583088092981</v>
      </c>
      <c r="J190">
        <v>33.251514865783641</v>
      </c>
      <c r="K190">
        <v>50.285702942387957</v>
      </c>
      <c r="L190">
        <v>41.020629965806961</v>
      </c>
      <c r="M190">
        <v>36.534046639504126</v>
      </c>
      <c r="N190">
        <v>46.131025344535814</v>
      </c>
      <c r="O190">
        <v>49.23410569569684</v>
      </c>
      <c r="P190">
        <v>45.638129457129672</v>
      </c>
      <c r="Q190">
        <v>44.286090033399006</v>
      </c>
      <c r="R190">
        <v>4.5442499615390339</v>
      </c>
      <c r="S190">
        <v>2.6692406564666529</v>
      </c>
      <c r="T190">
        <v>28.220820533689324</v>
      </c>
    </row>
    <row r="191" spans="1:20" x14ac:dyDescent="0.25">
      <c r="B191">
        <v>1.8093134216139808</v>
      </c>
      <c r="C191">
        <v>42.402525956845707</v>
      </c>
      <c r="D191">
        <v>21.20121551230654</v>
      </c>
      <c r="E191">
        <v>22.635546615048845</v>
      </c>
      <c r="F191">
        <v>55.574468165899773</v>
      </c>
      <c r="G191">
        <v>54.987976832737949</v>
      </c>
      <c r="H191">
        <v>40.11855137210302</v>
      </c>
      <c r="I191">
        <v>39.342480370387598</v>
      </c>
      <c r="J191">
        <v>30.889999174089578</v>
      </c>
      <c r="K191">
        <v>47.21464082864447</v>
      </c>
      <c r="L191">
        <v>36.59760979624695</v>
      </c>
      <c r="M191">
        <v>35.713980574966556</v>
      </c>
      <c r="N191">
        <v>43.089930253288685</v>
      </c>
      <c r="O191">
        <v>43.130466316619881</v>
      </c>
      <c r="P191">
        <v>35.498769203604006</v>
      </c>
      <c r="Q191">
        <v>36.080229128436663</v>
      </c>
      <c r="R191">
        <v>0</v>
      </c>
      <c r="S191">
        <v>1.2125694073285784</v>
      </c>
      <c r="T191">
        <v>24.148386674172642</v>
      </c>
    </row>
    <row r="192" spans="1:20" x14ac:dyDescent="0.25">
      <c r="B192">
        <v>1.6520296364104472</v>
      </c>
      <c r="C192">
        <v>51.179816836194668</v>
      </c>
      <c r="D192">
        <v>24.928585731858323</v>
      </c>
      <c r="E192">
        <v>31.125076113919548</v>
      </c>
      <c r="F192">
        <v>66.471869521330291</v>
      </c>
      <c r="G192">
        <v>65.052166130633964</v>
      </c>
      <c r="H192">
        <v>40.058704776071828</v>
      </c>
      <c r="I192">
        <v>40.512731968663537</v>
      </c>
      <c r="J192">
        <v>27.835933126003788</v>
      </c>
      <c r="K192">
        <v>52.711494530014427</v>
      </c>
      <c r="L192">
        <v>37.099456883763317</v>
      </c>
      <c r="M192">
        <v>37.406058054998184</v>
      </c>
      <c r="N192">
        <v>61.074830710382969</v>
      </c>
      <c r="O192">
        <v>59.409928115766718</v>
      </c>
      <c r="P192">
        <v>38.111312265272844</v>
      </c>
      <c r="Q192">
        <v>38.596704522699312</v>
      </c>
      <c r="R192">
        <v>2.7229371595306886</v>
      </c>
      <c r="S192">
        <v>0</v>
      </c>
      <c r="T192">
        <v>29.394684898589695</v>
      </c>
    </row>
    <row r="193" spans="2:20" x14ac:dyDescent="0.25">
      <c r="B193">
        <v>0</v>
      </c>
      <c r="C193">
        <v>44.958025950109324</v>
      </c>
      <c r="D193">
        <v>22.047713187370142</v>
      </c>
      <c r="E193">
        <v>24.367869919470291</v>
      </c>
      <c r="F193">
        <v>59.164589452593574</v>
      </c>
      <c r="G193">
        <v>58.53149609799906</v>
      </c>
      <c r="H193">
        <v>38.396894602009738</v>
      </c>
      <c r="I193">
        <v>37.079728465390801</v>
      </c>
      <c r="J193">
        <v>27.503302301088844</v>
      </c>
      <c r="K193">
        <v>48.390443135709013</v>
      </c>
      <c r="L193">
        <v>37.027267077861197</v>
      </c>
      <c r="M193">
        <v>38.478995191533457</v>
      </c>
      <c r="N193">
        <v>47.035734009897517</v>
      </c>
      <c r="O193">
        <v>46.042227959054429</v>
      </c>
      <c r="P193">
        <v>38.775387211474715</v>
      </c>
      <c r="Q193">
        <v>37.771211047913745</v>
      </c>
      <c r="R193">
        <v>14.111718056103056</v>
      </c>
      <c r="S193">
        <v>0.67271108792666867</v>
      </c>
      <c r="T193">
        <v>25.064292368992259</v>
      </c>
    </row>
    <row r="194" spans="2:20" x14ac:dyDescent="0.25">
      <c r="B194">
        <v>0</v>
      </c>
      <c r="C194">
        <v>46.375644919316478</v>
      </c>
      <c r="D194">
        <v>20.717148354071536</v>
      </c>
      <c r="E194">
        <v>22.980986074172222</v>
      </c>
      <c r="F194">
        <v>58.578799077902602</v>
      </c>
      <c r="G194">
        <v>56.724686134451353</v>
      </c>
      <c r="H194">
        <v>37.386254431864359</v>
      </c>
      <c r="I194">
        <v>38.189526837695063</v>
      </c>
      <c r="J194">
        <v>25.225757870471121</v>
      </c>
      <c r="K194">
        <v>43.670883638163431</v>
      </c>
      <c r="L194">
        <v>39.200117091734057</v>
      </c>
      <c r="M194">
        <v>41.932706918234146</v>
      </c>
      <c r="N194">
        <v>43.804730274953727</v>
      </c>
      <c r="O194">
        <v>42.932512407294354</v>
      </c>
      <c r="P194">
        <v>38.613214033290262</v>
      </c>
      <c r="Q194">
        <v>39.244219077093739</v>
      </c>
      <c r="R194">
        <v>23.938326551128451</v>
      </c>
      <c r="S194">
        <v>1.9262360592468768</v>
      </c>
      <c r="T194">
        <v>26.904040627750359</v>
      </c>
    </row>
    <row r="195" spans="2:20" x14ac:dyDescent="0.25">
      <c r="B195">
        <v>8.9023199924949059E-2</v>
      </c>
      <c r="C195">
        <v>43.690331002628781</v>
      </c>
      <c r="D195">
        <v>20.415355104761943</v>
      </c>
      <c r="E195">
        <v>21.81477585515167</v>
      </c>
      <c r="F195">
        <v>56.787220579928267</v>
      </c>
      <c r="G195">
        <v>53.082278594710907</v>
      </c>
      <c r="H195">
        <v>32.517719808460399</v>
      </c>
      <c r="I195">
        <v>35.628342112564447</v>
      </c>
      <c r="J195">
        <v>22.068372212785409</v>
      </c>
      <c r="K195">
        <v>44.585153884385612</v>
      </c>
      <c r="L195">
        <v>34.170836718277506</v>
      </c>
      <c r="M195">
        <v>34.226126911952868</v>
      </c>
      <c r="N195">
        <v>46.104935597902561</v>
      </c>
      <c r="O195">
        <v>44.054008738645052</v>
      </c>
      <c r="P195">
        <v>36.186034535412674</v>
      </c>
      <c r="Q195">
        <v>38.130872088033172</v>
      </c>
      <c r="R195">
        <v>0</v>
      </c>
      <c r="S195">
        <v>2.8021349599695005</v>
      </c>
      <c r="T195">
        <v>20.63162559157513</v>
      </c>
    </row>
    <row r="196" spans="2:20" x14ac:dyDescent="0.25">
      <c r="B196">
        <v>3.7471029343054213E-2</v>
      </c>
      <c r="C196">
        <v>38.745044340718053</v>
      </c>
      <c r="D196">
        <v>18.763826115919635</v>
      </c>
      <c r="E196">
        <v>19.287217752941014</v>
      </c>
      <c r="F196">
        <v>53.651389897625442</v>
      </c>
      <c r="G196">
        <v>52.443619978997724</v>
      </c>
      <c r="H196">
        <v>32.59470687015132</v>
      </c>
      <c r="I196">
        <v>31.282018069363037</v>
      </c>
      <c r="J196">
        <v>20.448912183635802</v>
      </c>
      <c r="K196">
        <v>42.715678156240315</v>
      </c>
      <c r="L196">
        <v>29.739044349970161</v>
      </c>
      <c r="M196">
        <v>32.348785892388754</v>
      </c>
      <c r="N196">
        <v>39.416192110729206</v>
      </c>
      <c r="O196">
        <v>36.883520611379168</v>
      </c>
      <c r="P196">
        <v>33.994735551679952</v>
      </c>
      <c r="Q196">
        <v>34.15711001216652</v>
      </c>
      <c r="R196">
        <v>18.443795769011924</v>
      </c>
      <c r="S196">
        <v>0</v>
      </c>
      <c r="T196">
        <v>24.020872751159985</v>
      </c>
    </row>
    <row r="197" spans="2:20" x14ac:dyDescent="0.25">
      <c r="B197">
        <v>2.162000059977808</v>
      </c>
      <c r="C197">
        <v>45.1980767116167</v>
      </c>
      <c r="D197">
        <v>22.874736347551405</v>
      </c>
      <c r="E197">
        <v>26.897248018233256</v>
      </c>
      <c r="F197">
        <v>62.872337235222965</v>
      </c>
      <c r="G197">
        <v>61.118486160120753</v>
      </c>
      <c r="H197">
        <v>37.29650029489089</v>
      </c>
      <c r="I197">
        <v>38.677689254975661</v>
      </c>
      <c r="J197">
        <v>27.594689964713055</v>
      </c>
      <c r="K197">
        <v>52.932614932474984</v>
      </c>
      <c r="L197">
        <v>36.946329857952556</v>
      </c>
      <c r="M197">
        <v>38.000139948219157</v>
      </c>
      <c r="N197">
        <v>50.836390535501863</v>
      </c>
      <c r="O197">
        <v>51.087797514919473</v>
      </c>
      <c r="P197">
        <v>38.008336915341324</v>
      </c>
      <c r="Q197">
        <v>37.15635214970461</v>
      </c>
      <c r="R197">
        <v>0</v>
      </c>
      <c r="S197">
        <v>3.9264472145306235</v>
      </c>
      <c r="T197">
        <v>21.925087717544507</v>
      </c>
    </row>
    <row r="198" spans="2:20" x14ac:dyDescent="0.25">
      <c r="B198">
        <v>0</v>
      </c>
      <c r="C198">
        <v>51.865504891883859</v>
      </c>
      <c r="D198">
        <v>25.74469500294116</v>
      </c>
      <c r="E198">
        <v>26.819516818643823</v>
      </c>
      <c r="F198">
        <v>68.582819063693222</v>
      </c>
      <c r="G198">
        <v>67.051338278913235</v>
      </c>
      <c r="H198">
        <v>45.065817506854039</v>
      </c>
      <c r="I198">
        <v>43.32783208585272</v>
      </c>
      <c r="J198">
        <v>28.120901345449933</v>
      </c>
      <c r="K198">
        <v>52.590401639565741</v>
      </c>
      <c r="L198">
        <v>40.772765914991176</v>
      </c>
      <c r="M198">
        <v>36.591852472339603</v>
      </c>
      <c r="N198">
        <v>54.443331261704877</v>
      </c>
      <c r="O198">
        <v>54.906329829579114</v>
      </c>
      <c r="P198">
        <v>42.587034377253936</v>
      </c>
      <c r="Q198">
        <v>42.329085455713226</v>
      </c>
      <c r="R198">
        <v>2.0328287289831906</v>
      </c>
      <c r="S198">
        <v>4.016083873931362</v>
      </c>
      <c r="T198">
        <v>28.592318069103705</v>
      </c>
    </row>
    <row r="199" spans="2:20" x14ac:dyDescent="0.25">
      <c r="B199">
        <v>0</v>
      </c>
      <c r="C199">
        <v>47.508068902271994</v>
      </c>
      <c r="D199">
        <v>21.342494630656667</v>
      </c>
      <c r="E199">
        <v>24.907897400880533</v>
      </c>
      <c r="F199">
        <v>60.651447241487453</v>
      </c>
      <c r="G199">
        <v>58.391162120424141</v>
      </c>
      <c r="H199">
        <v>40.647616249756844</v>
      </c>
      <c r="I199">
        <v>42.047416958788055</v>
      </c>
      <c r="J199">
        <v>32.62615475618616</v>
      </c>
      <c r="K199">
        <v>49.133461430051653</v>
      </c>
      <c r="L199">
        <v>38.379490497949526</v>
      </c>
      <c r="M199">
        <v>34.814881715649108</v>
      </c>
      <c r="N199">
        <v>51.283580726737142</v>
      </c>
      <c r="O199">
        <v>48.835517461779403</v>
      </c>
      <c r="P199">
        <v>42.872370411246045</v>
      </c>
      <c r="Q199">
        <v>42.092972015895633</v>
      </c>
      <c r="R199">
        <v>11.557486710627131</v>
      </c>
      <c r="S199">
        <v>1.5824179314232629</v>
      </c>
      <c r="T199">
        <v>28.810248796115811</v>
      </c>
    </row>
    <row r="200" spans="2:20" x14ac:dyDescent="0.25">
      <c r="B200">
        <v>0</v>
      </c>
      <c r="C200">
        <v>42.589082369580161</v>
      </c>
      <c r="D200">
        <v>19.748675735542285</v>
      </c>
      <c r="E200">
        <v>21.323990292666466</v>
      </c>
      <c r="F200">
        <v>57.108201600178489</v>
      </c>
      <c r="G200">
        <v>56.217637888475338</v>
      </c>
      <c r="H200">
        <v>36.904695501896938</v>
      </c>
      <c r="I200">
        <v>33.689684870910803</v>
      </c>
      <c r="J200">
        <v>20.245292633374206</v>
      </c>
      <c r="K200">
        <v>35.068924147984845</v>
      </c>
      <c r="L200">
        <v>31.09589442565731</v>
      </c>
      <c r="M200">
        <v>31.436899023121569</v>
      </c>
      <c r="N200">
        <v>40.180495142078946</v>
      </c>
      <c r="O200">
        <v>40.600345826120744</v>
      </c>
      <c r="P200">
        <v>34.836640173499205</v>
      </c>
      <c r="Q200">
        <v>30.960986313491663</v>
      </c>
      <c r="R200">
        <v>14.336090425305622</v>
      </c>
      <c r="S200">
        <v>0.19692613709954174</v>
      </c>
      <c r="T200">
        <v>26.099661831592702</v>
      </c>
    </row>
    <row r="201" spans="2:20" x14ac:dyDescent="0.25">
      <c r="B201">
        <v>0</v>
      </c>
      <c r="C201">
        <v>51.308703956127552</v>
      </c>
      <c r="D201">
        <v>25.36712261459456</v>
      </c>
      <c r="E201">
        <v>28.463592848538642</v>
      </c>
      <c r="F201">
        <v>65.163273473657512</v>
      </c>
      <c r="G201">
        <v>63.884486147213593</v>
      </c>
      <c r="H201">
        <v>46.574149654472834</v>
      </c>
      <c r="I201">
        <v>47.338410575033286</v>
      </c>
      <c r="J201">
        <v>33.378439421796742</v>
      </c>
      <c r="K201">
        <v>47.525439041399856</v>
      </c>
      <c r="L201">
        <v>41.475345527166681</v>
      </c>
      <c r="M201">
        <v>43.360291320611175</v>
      </c>
      <c r="N201">
        <v>43.860453781778993</v>
      </c>
      <c r="O201">
        <v>42.53451309199265</v>
      </c>
      <c r="P201">
        <v>44.166752520129336</v>
      </c>
      <c r="Q201">
        <v>43.453607430419069</v>
      </c>
      <c r="R201">
        <v>25.212784505167058</v>
      </c>
      <c r="S201">
        <v>2.5890762695745897</v>
      </c>
      <c r="T201">
        <v>31.433660368984974</v>
      </c>
    </row>
    <row r="202" spans="2:20" x14ac:dyDescent="0.25">
      <c r="B202">
        <v>0.99638492488597652</v>
      </c>
      <c r="C202">
        <v>38.296328674460518</v>
      </c>
      <c r="D202">
        <v>20.577444654239024</v>
      </c>
      <c r="E202">
        <v>21.02753762866837</v>
      </c>
      <c r="F202">
        <v>53.314923560329476</v>
      </c>
      <c r="G202">
        <v>52.440533984930617</v>
      </c>
      <c r="H202">
        <v>34.966267658871622</v>
      </c>
      <c r="I202">
        <v>35.220200710116835</v>
      </c>
      <c r="J202">
        <v>26.704979058360713</v>
      </c>
      <c r="K202">
        <v>38.507088628456984</v>
      </c>
      <c r="L202">
        <v>34.966894654059885</v>
      </c>
      <c r="M202">
        <v>33.127917766893937</v>
      </c>
      <c r="N202">
        <v>31.917817053552554</v>
      </c>
      <c r="O202">
        <v>32.98908311806499</v>
      </c>
      <c r="P202">
        <v>36.647600041560821</v>
      </c>
      <c r="Q202">
        <v>36.649570597866784</v>
      </c>
      <c r="R202">
        <v>0.76815867635941515</v>
      </c>
      <c r="S202">
        <v>0</v>
      </c>
      <c r="T202">
        <v>24.930045251138445</v>
      </c>
    </row>
    <row r="203" spans="2:20" x14ac:dyDescent="0.25">
      <c r="B203">
        <v>0.37713044579133104</v>
      </c>
      <c r="C203">
        <v>48.835573895016694</v>
      </c>
      <c r="D203">
        <v>20.745042806728804</v>
      </c>
      <c r="E203">
        <v>25.799856783402696</v>
      </c>
      <c r="F203">
        <v>63.542672215980126</v>
      </c>
      <c r="G203">
        <v>62.460338497570852</v>
      </c>
      <c r="H203">
        <v>44.093996771692176</v>
      </c>
      <c r="I203">
        <v>44.144043455555384</v>
      </c>
      <c r="J203">
        <v>30.928257188523684</v>
      </c>
      <c r="K203">
        <v>52.660090044468355</v>
      </c>
      <c r="L203">
        <v>36.428249276004493</v>
      </c>
      <c r="M203">
        <v>43.367132977797475</v>
      </c>
      <c r="N203">
        <v>45.286710132772072</v>
      </c>
      <c r="O203">
        <v>41.245489864062925</v>
      </c>
      <c r="P203">
        <v>40.497558987830544</v>
      </c>
      <c r="Q203">
        <v>37.285175104049628</v>
      </c>
      <c r="R203">
        <v>0</v>
      </c>
      <c r="S203">
        <v>3.0764863667294393</v>
      </c>
      <c r="T203">
        <v>28.620175341425202</v>
      </c>
    </row>
    <row r="204" spans="2:20" x14ac:dyDescent="0.25">
      <c r="B204">
        <v>0</v>
      </c>
      <c r="C204">
        <v>43.794283575305471</v>
      </c>
      <c r="D204">
        <v>22.97026053543259</v>
      </c>
      <c r="E204">
        <v>23.660559114156612</v>
      </c>
      <c r="F204">
        <v>57.722100631381132</v>
      </c>
      <c r="G204">
        <v>55.960688598853359</v>
      </c>
      <c r="H204">
        <v>35.310648683954213</v>
      </c>
      <c r="I204">
        <v>34.615098144816599</v>
      </c>
      <c r="J204">
        <v>27.84398430905209</v>
      </c>
      <c r="K204">
        <v>42.895529913256716</v>
      </c>
      <c r="L204">
        <v>34.359088947201563</v>
      </c>
      <c r="M204">
        <v>40.900071426661626</v>
      </c>
      <c r="N204">
        <v>42.574873857459885</v>
      </c>
      <c r="O204">
        <v>43.771079459296352</v>
      </c>
      <c r="P204">
        <v>35.665203756966008</v>
      </c>
      <c r="Q204">
        <v>36.173784505379921</v>
      </c>
      <c r="R204">
        <v>1.4789520524661295</v>
      </c>
      <c r="S204">
        <v>0.94468444312031385</v>
      </c>
      <c r="T204">
        <v>26.793496736145329</v>
      </c>
    </row>
    <row r="205" spans="2:20" x14ac:dyDescent="0.25">
      <c r="B205">
        <v>0</v>
      </c>
      <c r="C205">
        <v>50.753439969087566</v>
      </c>
      <c r="D205">
        <v>26.404740445822828</v>
      </c>
      <c r="E205">
        <v>29.342129619795287</v>
      </c>
      <c r="F205">
        <v>66.385359483471049</v>
      </c>
      <c r="G205">
        <v>65.096363641881084</v>
      </c>
      <c r="H205">
        <v>45.527559708233575</v>
      </c>
      <c r="I205">
        <v>44.324746434095118</v>
      </c>
      <c r="J205">
        <v>33.446018051808664</v>
      </c>
      <c r="K205">
        <v>52.538390186516473</v>
      </c>
      <c r="L205">
        <v>38.129818055652493</v>
      </c>
      <c r="M205">
        <v>42.280034675333475</v>
      </c>
      <c r="N205">
        <v>51.151478000685827</v>
      </c>
      <c r="O205">
        <v>49.556190123599151</v>
      </c>
      <c r="P205">
        <v>40.828182104169635</v>
      </c>
      <c r="Q205">
        <v>42.623449952913163</v>
      </c>
      <c r="R205">
        <v>24.362860978010296</v>
      </c>
      <c r="S205">
        <v>4.7339720149423581</v>
      </c>
      <c r="T205">
        <v>28.418195850896065</v>
      </c>
    </row>
    <row r="206" spans="2:20" x14ac:dyDescent="0.25">
      <c r="B206">
        <v>0.49400112730493601</v>
      </c>
      <c r="C206">
        <v>45.594150092600053</v>
      </c>
      <c r="D206">
        <v>21.353571140993637</v>
      </c>
      <c r="E206">
        <v>22.749919478218857</v>
      </c>
      <c r="F206">
        <v>56.170484741122472</v>
      </c>
      <c r="G206">
        <v>54.479929946050412</v>
      </c>
      <c r="H206">
        <v>36.76866092277961</v>
      </c>
      <c r="I206">
        <v>37.391295595458573</v>
      </c>
      <c r="J206">
        <v>23.781806103551009</v>
      </c>
      <c r="K206">
        <v>46.293985022948711</v>
      </c>
      <c r="L206">
        <v>37.014956920847091</v>
      </c>
      <c r="M206">
        <v>33.405568081165953</v>
      </c>
      <c r="N206">
        <v>46.838010306787986</v>
      </c>
      <c r="O206">
        <v>43.538227715597067</v>
      </c>
      <c r="P206">
        <v>35.987498993477736</v>
      </c>
      <c r="Q206">
        <v>34.744041388195505</v>
      </c>
      <c r="R206">
        <v>0</v>
      </c>
      <c r="S206">
        <v>2.3106731620903456</v>
      </c>
      <c r="T206">
        <v>22.116716321765036</v>
      </c>
    </row>
    <row r="207" spans="2:20" x14ac:dyDescent="0.25">
      <c r="B207">
        <v>0</v>
      </c>
      <c r="C207">
        <v>51.569547627804333</v>
      </c>
      <c r="D207">
        <v>22.794851048179478</v>
      </c>
      <c r="E207">
        <v>28.417212210371463</v>
      </c>
      <c r="F207">
        <v>65.277136202035052</v>
      </c>
      <c r="G207">
        <v>63.338874586244941</v>
      </c>
      <c r="H207">
        <v>44.602476400637492</v>
      </c>
      <c r="I207">
        <v>46.032413877651095</v>
      </c>
      <c r="J207">
        <v>32.205271545911486</v>
      </c>
      <c r="K207">
        <v>45.913448571778844</v>
      </c>
      <c r="L207">
        <v>41.461713865391687</v>
      </c>
      <c r="M207">
        <v>38.625082751011405</v>
      </c>
      <c r="N207">
        <v>44.168395243349273</v>
      </c>
      <c r="O207">
        <v>44.946328306975602</v>
      </c>
      <c r="P207">
        <v>45.111487066323406</v>
      </c>
      <c r="Q207">
        <v>46.985411303175191</v>
      </c>
      <c r="R207">
        <v>36.61738384209881</v>
      </c>
      <c r="S207">
        <v>4.9113154345960526</v>
      </c>
      <c r="T207">
        <v>27.371533652077968</v>
      </c>
    </row>
    <row r="208" spans="2:20" x14ac:dyDescent="0.25">
      <c r="B208">
        <v>0</v>
      </c>
      <c r="C208">
        <v>47.30869358852042</v>
      </c>
      <c r="D208">
        <v>22.850910206684276</v>
      </c>
      <c r="E208">
        <v>23.983910173123853</v>
      </c>
      <c r="F208">
        <v>63.475517669564056</v>
      </c>
      <c r="G208">
        <v>61.656254944169831</v>
      </c>
      <c r="H208">
        <v>41.619626136859416</v>
      </c>
      <c r="I208">
        <v>41.967024484727609</v>
      </c>
      <c r="J208">
        <v>37.045244247982779</v>
      </c>
      <c r="K208">
        <v>45.137813490332199</v>
      </c>
      <c r="L208">
        <v>42.855225118540218</v>
      </c>
      <c r="M208">
        <v>43.235896231164212</v>
      </c>
      <c r="N208">
        <v>47.971559936522851</v>
      </c>
      <c r="O208">
        <v>49.01317965854664</v>
      </c>
      <c r="P208">
        <v>42.450102838732569</v>
      </c>
      <c r="Q208">
        <v>41.843618005647741</v>
      </c>
      <c r="R208">
        <v>2.520579732379578</v>
      </c>
      <c r="S208">
        <v>1.5402317587101291</v>
      </c>
      <c r="T208">
        <v>28.344847755526679</v>
      </c>
    </row>
    <row r="209" spans="2:20" x14ac:dyDescent="0.25">
      <c r="B209">
        <v>0</v>
      </c>
      <c r="C209">
        <v>52.136479262368084</v>
      </c>
      <c r="D209">
        <v>27.19800713744015</v>
      </c>
      <c r="E209">
        <v>31.415378765805585</v>
      </c>
      <c r="F209">
        <v>69.93131195407571</v>
      </c>
      <c r="G209">
        <v>67.032527633300063</v>
      </c>
      <c r="H209">
        <v>43.010102763433331</v>
      </c>
      <c r="I209">
        <v>46.186718244693928</v>
      </c>
      <c r="J209">
        <v>30.225736526376913</v>
      </c>
      <c r="K209">
        <v>50.299012041072309</v>
      </c>
      <c r="L209">
        <v>45.556251252771595</v>
      </c>
      <c r="M209">
        <v>44.295317268926922</v>
      </c>
      <c r="N209">
        <v>48.971849059878863</v>
      </c>
      <c r="O209">
        <v>48.84104420708082</v>
      </c>
      <c r="P209">
        <v>46.439338991211478</v>
      </c>
      <c r="Q209">
        <v>44.650742777319721</v>
      </c>
      <c r="R209">
        <v>0.73358171790373339</v>
      </c>
      <c r="S209">
        <v>5.8947940495157329</v>
      </c>
      <c r="T209">
        <v>33.421053175375626</v>
      </c>
    </row>
    <row r="210" spans="2:20" x14ac:dyDescent="0.25">
      <c r="B210">
        <v>0</v>
      </c>
      <c r="C210">
        <v>46.626756151622502</v>
      </c>
      <c r="D210">
        <v>23.345591161628221</v>
      </c>
      <c r="E210">
        <v>23.527538910879315</v>
      </c>
      <c r="F210">
        <v>56.803094703663028</v>
      </c>
      <c r="G210">
        <v>55.974263242715303</v>
      </c>
      <c r="H210">
        <v>40.87119541450469</v>
      </c>
      <c r="I210">
        <v>39.993857039448855</v>
      </c>
      <c r="J210">
        <v>29.812929995533246</v>
      </c>
      <c r="K210">
        <v>42.733280331570036</v>
      </c>
      <c r="L210">
        <v>32.388104007064406</v>
      </c>
      <c r="M210">
        <v>27.6465999743419</v>
      </c>
      <c r="N210">
        <v>40.758917827601934</v>
      </c>
      <c r="O210">
        <v>38.344341031698988</v>
      </c>
      <c r="P210">
        <v>37.181673376165506</v>
      </c>
      <c r="Q210">
        <v>39.82614297927968</v>
      </c>
      <c r="R210">
        <v>0.69267498775621816</v>
      </c>
      <c r="S210">
        <v>1.6806053812708999</v>
      </c>
      <c r="T210">
        <v>21.686523599362857</v>
      </c>
    </row>
    <row r="211" spans="2:20" x14ac:dyDescent="0.25">
      <c r="B211">
        <v>1.8963387151296622</v>
      </c>
      <c r="C211">
        <v>48.969383320187369</v>
      </c>
      <c r="D211">
        <v>23.291796114160618</v>
      </c>
      <c r="E211">
        <v>24.187800814513142</v>
      </c>
      <c r="F211">
        <v>60.946227645155581</v>
      </c>
      <c r="G211">
        <v>59.21850602836308</v>
      </c>
      <c r="H211">
        <v>41.485138354554671</v>
      </c>
      <c r="I211">
        <v>40.724148061104579</v>
      </c>
      <c r="J211">
        <v>28.646294448111004</v>
      </c>
      <c r="K211">
        <v>48.927631473045409</v>
      </c>
      <c r="L211">
        <v>37.221117782463821</v>
      </c>
      <c r="M211">
        <v>40.143545868679873</v>
      </c>
      <c r="N211">
        <v>48.238474478051607</v>
      </c>
      <c r="O211">
        <v>45.975121935515027</v>
      </c>
      <c r="P211">
        <v>37.475150105435986</v>
      </c>
      <c r="Q211">
        <v>37.415691450831417</v>
      </c>
      <c r="R211">
        <v>0</v>
      </c>
      <c r="S211">
        <v>1.3170444118925357</v>
      </c>
      <c r="T211">
        <v>25.896105307213109</v>
      </c>
    </row>
    <row r="212" spans="2:20" x14ac:dyDescent="0.25">
      <c r="B212">
        <v>0.15320466676626782</v>
      </c>
      <c r="C212">
        <v>42.412973501568715</v>
      </c>
      <c r="D212">
        <v>18.472752296485435</v>
      </c>
      <c r="E212">
        <v>22.365255499567642</v>
      </c>
      <c r="F212">
        <v>54.959457807597758</v>
      </c>
      <c r="G212">
        <v>53.679492577451207</v>
      </c>
      <c r="H212">
        <v>40.63020359379032</v>
      </c>
      <c r="I212">
        <v>40.019286403085822</v>
      </c>
      <c r="J212">
        <v>31.384501156731453</v>
      </c>
      <c r="K212">
        <v>36.883932977485614</v>
      </c>
      <c r="L212">
        <v>35.783883629646738</v>
      </c>
      <c r="M212">
        <v>29.87889406513009</v>
      </c>
      <c r="N212">
        <v>35.659201108289082</v>
      </c>
      <c r="O212">
        <v>34.999117171689733</v>
      </c>
      <c r="P212">
        <v>42.666503682978615</v>
      </c>
      <c r="Q212">
        <v>44.275152684024427</v>
      </c>
      <c r="R212">
        <v>28.79758784141687</v>
      </c>
      <c r="S212">
        <v>0</v>
      </c>
      <c r="T212">
        <v>23.806302941402837</v>
      </c>
    </row>
    <row r="213" spans="2:20" x14ac:dyDescent="0.25">
      <c r="B213">
        <v>0</v>
      </c>
      <c r="C213">
        <v>56.190054580612525</v>
      </c>
      <c r="D213">
        <v>25.617729909575402</v>
      </c>
      <c r="E213">
        <v>32.108663868320519</v>
      </c>
      <c r="F213">
        <v>74.590966972941217</v>
      </c>
      <c r="G213">
        <v>73.048089249805997</v>
      </c>
      <c r="H213">
        <v>51.785553502291705</v>
      </c>
      <c r="I213">
        <v>52.140884866206747</v>
      </c>
      <c r="J213">
        <v>34.094660704102765</v>
      </c>
      <c r="K213">
        <v>59.496619260567762</v>
      </c>
      <c r="L213">
        <v>44.544511282708712</v>
      </c>
      <c r="M213">
        <v>40.192211222254144</v>
      </c>
      <c r="N213">
        <v>57.285954388958679</v>
      </c>
      <c r="O213">
        <v>60.432485968966652</v>
      </c>
      <c r="P213">
        <v>48.758966355532877</v>
      </c>
      <c r="Q213">
        <v>51.888240514849961</v>
      </c>
      <c r="R213">
        <v>2.9340830842976766</v>
      </c>
      <c r="S213">
        <v>5.212276993392873</v>
      </c>
      <c r="T213">
        <v>30.325254144996634</v>
      </c>
    </row>
    <row r="214" spans="2:20" x14ac:dyDescent="0.25">
      <c r="B214">
        <v>0</v>
      </c>
      <c r="C214">
        <v>45.554459685813818</v>
      </c>
      <c r="D214">
        <v>21.248979329035052</v>
      </c>
      <c r="E214">
        <v>24.334454242235338</v>
      </c>
      <c r="F214">
        <v>59.17462472965024</v>
      </c>
      <c r="G214">
        <v>57.669933789306192</v>
      </c>
      <c r="H214">
        <v>36.391395243795252</v>
      </c>
      <c r="I214">
        <v>37.445478854429147</v>
      </c>
      <c r="J214">
        <v>27.092046229443906</v>
      </c>
      <c r="K214">
        <v>44.00547869834088</v>
      </c>
      <c r="L214">
        <v>38.218701130957086</v>
      </c>
      <c r="M214">
        <v>40.628021161667455</v>
      </c>
      <c r="N214">
        <v>42.999002010612053</v>
      </c>
      <c r="O214">
        <v>41.450606354158438</v>
      </c>
      <c r="P214">
        <v>41.409438072465932</v>
      </c>
      <c r="Q214">
        <v>38.058905762681441</v>
      </c>
      <c r="R214">
        <v>0.42309677180187327</v>
      </c>
      <c r="S214">
        <v>2.4437570056806375</v>
      </c>
      <c r="T214">
        <v>21.785727873755807</v>
      </c>
    </row>
    <row r="215" spans="2:20" x14ac:dyDescent="0.25">
      <c r="B215">
        <v>0</v>
      </c>
      <c r="C215">
        <v>48.30294660010648</v>
      </c>
      <c r="D215">
        <v>25.972362603871709</v>
      </c>
      <c r="E215">
        <v>26.5795828928993</v>
      </c>
      <c r="F215">
        <v>65.325078892343782</v>
      </c>
      <c r="G215">
        <v>63.48952988650305</v>
      </c>
      <c r="H215">
        <v>43.961456557130404</v>
      </c>
      <c r="I215">
        <v>45.829507665481032</v>
      </c>
      <c r="J215">
        <v>31.663413241568744</v>
      </c>
      <c r="K215">
        <v>45.567079710200836</v>
      </c>
      <c r="L215">
        <v>42.820507380002624</v>
      </c>
      <c r="M215">
        <v>37.886938977061426</v>
      </c>
      <c r="N215">
        <v>46.645435817509856</v>
      </c>
      <c r="O215">
        <v>45.645489826938359</v>
      </c>
      <c r="P215">
        <v>45.231449690217353</v>
      </c>
      <c r="Q215">
        <v>43.180152306588376</v>
      </c>
      <c r="R215">
        <v>28.930246823088257</v>
      </c>
      <c r="S215">
        <v>1.8639039558048562</v>
      </c>
      <c r="T215">
        <v>30.611386730654981</v>
      </c>
    </row>
    <row r="216" spans="2:20" x14ac:dyDescent="0.25">
      <c r="B216">
        <v>0.14486993520044339</v>
      </c>
      <c r="C216">
        <v>39.919643754593466</v>
      </c>
      <c r="D216">
        <v>20.597719889231211</v>
      </c>
      <c r="E216">
        <v>21.0206183760735</v>
      </c>
      <c r="F216">
        <v>54.860981113423655</v>
      </c>
      <c r="G216">
        <v>53.441698380979339</v>
      </c>
      <c r="H216">
        <v>34.929607597049483</v>
      </c>
      <c r="I216">
        <v>34.588227265978801</v>
      </c>
      <c r="J216">
        <v>27.403748175293547</v>
      </c>
      <c r="K216">
        <v>36.08709163691961</v>
      </c>
      <c r="L216">
        <v>31.583951251405129</v>
      </c>
      <c r="M216">
        <v>31.715081135463073</v>
      </c>
      <c r="N216">
        <v>35.017949670838171</v>
      </c>
      <c r="O216">
        <v>36.109592123354304</v>
      </c>
      <c r="P216">
        <v>38.423269191577809</v>
      </c>
      <c r="Q216">
        <v>36.75565117237678</v>
      </c>
      <c r="R216">
        <v>0</v>
      </c>
      <c r="S216">
        <v>1.6345127953073575</v>
      </c>
      <c r="T216">
        <v>23.72058453312874</v>
      </c>
    </row>
    <row r="217" spans="2:20" x14ac:dyDescent="0.25">
      <c r="B217">
        <v>0.21222535112318439</v>
      </c>
      <c r="C217">
        <v>47.105734085050166</v>
      </c>
      <c r="D217">
        <v>21.692358131011833</v>
      </c>
      <c r="E217">
        <v>24.254771899216866</v>
      </c>
      <c r="F217">
        <v>61.712107285525555</v>
      </c>
      <c r="G217">
        <v>59.159743729350723</v>
      </c>
      <c r="H217">
        <v>36.381767549328977</v>
      </c>
      <c r="I217">
        <v>38.650383371680256</v>
      </c>
      <c r="J217">
        <v>27.459911362984386</v>
      </c>
      <c r="K217">
        <v>47.214920369145261</v>
      </c>
      <c r="L217">
        <v>38.901931397057531</v>
      </c>
      <c r="M217">
        <v>37.104114342140441</v>
      </c>
      <c r="N217">
        <v>46.064317453998328</v>
      </c>
      <c r="O217">
        <v>48.306880784970346</v>
      </c>
      <c r="P217">
        <v>41.903529673494958</v>
      </c>
      <c r="Q217">
        <v>38.871000161974287</v>
      </c>
      <c r="R217">
        <v>0</v>
      </c>
      <c r="S217">
        <v>0.21827499331612113</v>
      </c>
      <c r="T217">
        <v>26.361706155218208</v>
      </c>
    </row>
    <row r="218" spans="2:20" x14ac:dyDescent="0.25">
      <c r="B218">
        <v>0</v>
      </c>
      <c r="C218">
        <v>49.824859177647092</v>
      </c>
      <c r="D218">
        <v>23.311843966351521</v>
      </c>
      <c r="E218">
        <v>24.278319561279435</v>
      </c>
      <c r="F218">
        <v>63.468969453336314</v>
      </c>
      <c r="G218">
        <v>61.842824883992151</v>
      </c>
      <c r="H218">
        <v>44.360207449316356</v>
      </c>
      <c r="I218">
        <v>45.041316161691356</v>
      </c>
      <c r="J218">
        <v>33.159731010695054</v>
      </c>
      <c r="K218">
        <v>51.101813940792574</v>
      </c>
      <c r="L218">
        <v>41.840541948931737</v>
      </c>
      <c r="M218">
        <v>37.520831782426363</v>
      </c>
      <c r="N218">
        <v>43.956624233851954</v>
      </c>
      <c r="O218">
        <v>46.950842452666322</v>
      </c>
      <c r="P218">
        <v>43.575671852899575</v>
      </c>
      <c r="Q218">
        <v>42.753318940916643</v>
      </c>
      <c r="R218">
        <v>15.173378992034541</v>
      </c>
      <c r="S218">
        <v>4.2656145313779499</v>
      </c>
      <c r="T218">
        <v>30.916201394575548</v>
      </c>
    </row>
    <row r="219" spans="2:20" x14ac:dyDescent="0.25">
      <c r="B219">
        <v>0</v>
      </c>
      <c r="C219">
        <v>54.016213219914974</v>
      </c>
      <c r="D219">
        <v>24.930298403199782</v>
      </c>
      <c r="E219">
        <v>27.10676038517731</v>
      </c>
      <c r="F219">
        <v>72.90405804448126</v>
      </c>
      <c r="G219">
        <v>70.872356954601742</v>
      </c>
      <c r="H219">
        <v>47.228421354137687</v>
      </c>
      <c r="I219">
        <v>46.313079172359224</v>
      </c>
      <c r="J219">
        <v>37.720567174205563</v>
      </c>
      <c r="K219">
        <v>60.317587881710253</v>
      </c>
      <c r="L219">
        <v>48.057319131311012</v>
      </c>
      <c r="M219">
        <v>48.729401194766766</v>
      </c>
      <c r="N219">
        <v>56.368551958341826</v>
      </c>
      <c r="O219">
        <v>58.409629020592114</v>
      </c>
      <c r="P219">
        <v>51.61709765229773</v>
      </c>
      <c r="Q219">
        <v>49.361094454163855</v>
      </c>
      <c r="R219">
        <v>1.8081202102690597</v>
      </c>
      <c r="S219">
        <v>4.3182019563842129</v>
      </c>
      <c r="T219">
        <v>32.16216104829553</v>
      </c>
    </row>
    <row r="220" spans="2:20" x14ac:dyDescent="0.25">
      <c r="B220">
        <v>0</v>
      </c>
      <c r="C220">
        <v>45.247617632033041</v>
      </c>
      <c r="D220">
        <v>23.57198191556067</v>
      </c>
      <c r="E220">
        <v>24.071243162473507</v>
      </c>
      <c r="F220">
        <v>58.291211446784672</v>
      </c>
      <c r="G220">
        <v>56.857213448948272</v>
      </c>
      <c r="H220">
        <v>42.213266843914909</v>
      </c>
      <c r="I220">
        <v>41.354029575716531</v>
      </c>
      <c r="J220">
        <v>33.484463545168282</v>
      </c>
      <c r="K220">
        <v>43.29791977761613</v>
      </c>
      <c r="L220">
        <v>40.027916105998514</v>
      </c>
      <c r="M220">
        <v>39.852013139075559</v>
      </c>
      <c r="N220">
        <v>41.750820207874582</v>
      </c>
      <c r="O220">
        <v>45.171921279730995</v>
      </c>
      <c r="P220">
        <v>43.576785533236013</v>
      </c>
      <c r="Q220">
        <v>44.557786634721296</v>
      </c>
      <c r="R220">
        <v>0.68914195379274168</v>
      </c>
      <c r="S220">
        <v>4.7245745402357118</v>
      </c>
      <c r="T220">
        <v>29.191919291348274</v>
      </c>
    </row>
    <row r="221" spans="2:20" x14ac:dyDescent="0.25">
      <c r="B221">
        <v>0</v>
      </c>
      <c r="C221">
        <v>46.358237164674314</v>
      </c>
      <c r="D221">
        <v>23.43197703580125</v>
      </c>
      <c r="E221">
        <v>24.519386635947878</v>
      </c>
      <c r="F221">
        <v>60.016042617390475</v>
      </c>
      <c r="G221">
        <v>59.238350133080807</v>
      </c>
      <c r="H221">
        <v>41.813978559258651</v>
      </c>
      <c r="I221">
        <v>40.192274908183606</v>
      </c>
      <c r="J221">
        <v>29.137058938881371</v>
      </c>
      <c r="K221">
        <v>42.045946135039813</v>
      </c>
      <c r="L221">
        <v>35.231676877247367</v>
      </c>
      <c r="M221">
        <v>36.017548337253658</v>
      </c>
      <c r="N221">
        <v>38.053916201959602</v>
      </c>
      <c r="O221">
        <v>39.521007649805824</v>
      </c>
      <c r="P221">
        <v>43.938048693482543</v>
      </c>
      <c r="Q221">
        <v>43.703223403301351</v>
      </c>
      <c r="R221">
        <v>0.98226541860096162</v>
      </c>
      <c r="S221">
        <v>1.5714472943849853</v>
      </c>
      <c r="T221">
        <v>28.166618545383955</v>
      </c>
    </row>
    <row r="222" spans="2:20" x14ac:dyDescent="0.25">
      <c r="B222">
        <v>0</v>
      </c>
      <c r="C222">
        <v>44.944261070556948</v>
      </c>
      <c r="D222">
        <v>21.896265894013094</v>
      </c>
      <c r="E222">
        <v>22.989986560675124</v>
      </c>
      <c r="F222">
        <v>57.584278870461006</v>
      </c>
      <c r="G222">
        <v>56.913802574032999</v>
      </c>
      <c r="H222">
        <v>37.529091221528347</v>
      </c>
      <c r="I222">
        <v>36.88871186107334</v>
      </c>
      <c r="J222">
        <v>28.669367775617904</v>
      </c>
      <c r="K222">
        <v>43.514606946929071</v>
      </c>
      <c r="L222">
        <v>34.902612076321063</v>
      </c>
      <c r="M222">
        <v>29.946252633481897</v>
      </c>
      <c r="N222">
        <v>47.049953960627647</v>
      </c>
      <c r="O222">
        <v>46.74024357658876</v>
      </c>
      <c r="P222">
        <v>34.605317919993801</v>
      </c>
      <c r="Q222">
        <v>37.431747996269173</v>
      </c>
      <c r="R222">
        <v>0.14909406236124867</v>
      </c>
      <c r="S222">
        <v>1.3833664267189274</v>
      </c>
      <c r="T222">
        <v>25.540180402822159</v>
      </c>
    </row>
    <row r="223" spans="2:20" x14ac:dyDescent="0.25">
      <c r="B223">
        <v>0</v>
      </c>
      <c r="C223">
        <v>47.682006587321787</v>
      </c>
      <c r="D223">
        <v>22.608316891547862</v>
      </c>
      <c r="E223">
        <v>25.440248695264767</v>
      </c>
      <c r="F223">
        <v>61.274125668279019</v>
      </c>
      <c r="G223">
        <v>59.999423211558046</v>
      </c>
      <c r="H223">
        <v>44.427527526731161</v>
      </c>
      <c r="I223">
        <v>42.297189250254583</v>
      </c>
      <c r="J223">
        <v>31.721176489307535</v>
      </c>
      <c r="K223">
        <v>47.638349669042768</v>
      </c>
      <c r="L223">
        <v>41.888763365580452</v>
      </c>
      <c r="M223">
        <v>42.888397403258658</v>
      </c>
      <c r="N223">
        <v>43.434456943737274</v>
      </c>
      <c r="O223">
        <v>44.209839613034625</v>
      </c>
      <c r="P223">
        <v>39.094521703156822</v>
      </c>
      <c r="Q223">
        <v>38.945750063645626</v>
      </c>
      <c r="R223">
        <v>10.084350337321792</v>
      </c>
      <c r="S223">
        <v>1.0734231797352343</v>
      </c>
      <c r="T223">
        <v>28.874128850560083</v>
      </c>
    </row>
    <row r="224" spans="2:20" x14ac:dyDescent="0.25">
      <c r="B224">
        <v>0</v>
      </c>
      <c r="C224">
        <v>44.150922931961304</v>
      </c>
      <c r="D224">
        <v>23.313219701481554</v>
      </c>
      <c r="E224">
        <v>25.615102364538028</v>
      </c>
      <c r="F224">
        <v>61.134594768906283</v>
      </c>
      <c r="G224">
        <v>60.361135078968033</v>
      </c>
      <c r="H224">
        <v>39.617075960191087</v>
      </c>
      <c r="I224">
        <v>37.633990004193166</v>
      </c>
      <c r="J224">
        <v>31.282943698293586</v>
      </c>
      <c r="K224">
        <v>42.713529395244969</v>
      </c>
      <c r="L224">
        <v>42.377979398295423</v>
      </c>
      <c r="M224">
        <v>40.604551665499741</v>
      </c>
      <c r="N224">
        <v>42.860629090877403</v>
      </c>
      <c r="O224">
        <v>42.886775843886454</v>
      </c>
      <c r="P224">
        <v>39.45796812613969</v>
      </c>
      <c r="Q224">
        <v>38.369779001833173</v>
      </c>
      <c r="R224">
        <v>22.985320050782803</v>
      </c>
      <c r="S224">
        <v>3.0344759464398288</v>
      </c>
      <c r="T224">
        <v>29.645188561667119</v>
      </c>
    </row>
    <row r="225" spans="2:20" x14ac:dyDescent="0.25">
      <c r="B225">
        <v>0.37455527889133849</v>
      </c>
      <c r="C225">
        <v>41.894868620294474</v>
      </c>
      <c r="D225">
        <v>18.912049928430395</v>
      </c>
      <c r="E225">
        <v>20.855705547449961</v>
      </c>
      <c r="F225">
        <v>53.41237440799739</v>
      </c>
      <c r="G225">
        <v>52.690418877806977</v>
      </c>
      <c r="H225">
        <v>34.680099967321915</v>
      </c>
      <c r="I225">
        <v>33.147635901708007</v>
      </c>
      <c r="J225">
        <v>24.897386213530567</v>
      </c>
      <c r="K225">
        <v>37.023901026828248</v>
      </c>
      <c r="L225">
        <v>28.892397052528867</v>
      </c>
      <c r="M225">
        <v>32.032346700664149</v>
      </c>
      <c r="N225">
        <v>40.280479217198803</v>
      </c>
      <c r="O225">
        <v>38.17674701179633</v>
      </c>
      <c r="P225">
        <v>35.244280184654187</v>
      </c>
      <c r="Q225">
        <v>36.311886998264839</v>
      </c>
      <c r="R225">
        <v>0.14672919993924638</v>
      </c>
      <c r="S225">
        <v>0</v>
      </c>
      <c r="T225">
        <v>28.143286494746196</v>
      </c>
    </row>
    <row r="226" spans="2:20" x14ac:dyDescent="0.25">
      <c r="B226">
        <v>0</v>
      </c>
      <c r="C226">
        <v>50.746242370755354</v>
      </c>
      <c r="D226">
        <v>21.877219794648813</v>
      </c>
      <c r="E226">
        <v>27.246994777183986</v>
      </c>
      <c r="F226">
        <v>64.774757498136097</v>
      </c>
      <c r="G226">
        <v>63.307026830284897</v>
      </c>
      <c r="H226">
        <v>42.500885471804814</v>
      </c>
      <c r="I226">
        <v>42.088480647793567</v>
      </c>
      <c r="J226">
        <v>32.59994090331822</v>
      </c>
      <c r="K226">
        <v>51.469687511618758</v>
      </c>
      <c r="L226">
        <v>44.416244151483191</v>
      </c>
      <c r="M226">
        <v>45.471178626569639</v>
      </c>
      <c r="N226">
        <v>50.764930228735473</v>
      </c>
      <c r="O226">
        <v>52.201155711929118</v>
      </c>
      <c r="P226">
        <v>41.696133472399701</v>
      </c>
      <c r="Q226">
        <v>43.921260520481304</v>
      </c>
      <c r="R226">
        <v>0.60564314605686198</v>
      </c>
      <c r="S226">
        <v>0.61532952270623664</v>
      </c>
      <c r="T226">
        <v>19.402693008392902</v>
      </c>
    </row>
    <row r="227" spans="2:20" x14ac:dyDescent="0.25">
      <c r="B227">
        <v>0</v>
      </c>
      <c r="C227">
        <v>40.416620650805037</v>
      </c>
      <c r="D227">
        <v>19.209263433770104</v>
      </c>
      <c r="E227">
        <v>20.655816513182501</v>
      </c>
      <c r="F227">
        <v>53.552904010757963</v>
      </c>
      <c r="G227">
        <v>51.921019148476091</v>
      </c>
      <c r="H227">
        <v>34.320810522613357</v>
      </c>
      <c r="I227">
        <v>33.01829095697834</v>
      </c>
      <c r="J227">
        <v>29.032775976843272</v>
      </c>
      <c r="K227">
        <v>41.350796778178179</v>
      </c>
      <c r="L227">
        <v>35.085338928862107</v>
      </c>
      <c r="M227">
        <v>35.192807233600639</v>
      </c>
      <c r="N227">
        <v>40.99126982432923</v>
      </c>
      <c r="O227">
        <v>40.560654164582424</v>
      </c>
      <c r="P227">
        <v>36.350458039566526</v>
      </c>
      <c r="Q227">
        <v>37.991159386261316</v>
      </c>
      <c r="R227">
        <v>20.809408952165466</v>
      </c>
      <c r="S227">
        <v>4.2180845584379787</v>
      </c>
      <c r="T227">
        <v>22.68620647092834</v>
      </c>
    </row>
    <row r="228" spans="2:20" x14ac:dyDescent="0.25">
      <c r="B228">
        <v>0.62991266154782577</v>
      </c>
      <c r="C228">
        <v>49.948231896835878</v>
      </c>
      <c r="D228">
        <v>21.108241846018203</v>
      </c>
      <c r="E228">
        <v>26.699095878167007</v>
      </c>
      <c r="F228">
        <v>65.607678665677142</v>
      </c>
      <c r="G228">
        <v>64.706387900823643</v>
      </c>
      <c r="H228">
        <v>45.448451304616867</v>
      </c>
      <c r="I228">
        <v>45.062212722415786</v>
      </c>
      <c r="J228">
        <v>34.541356850072695</v>
      </c>
      <c r="K228">
        <v>47.704104846586439</v>
      </c>
      <c r="L228">
        <v>41.521052024921488</v>
      </c>
      <c r="M228">
        <v>37.392646907159168</v>
      </c>
      <c r="N228">
        <v>46.226995043608561</v>
      </c>
      <c r="O228">
        <v>47.201691360995568</v>
      </c>
      <c r="P228">
        <v>43.104427992792907</v>
      </c>
      <c r="Q228">
        <v>43.751428172767952</v>
      </c>
      <c r="R228">
        <v>0</v>
      </c>
      <c r="S228">
        <v>3.2498640076196175</v>
      </c>
      <c r="T228">
        <v>28.770729990920358</v>
      </c>
    </row>
    <row r="229" spans="2:20" x14ac:dyDescent="0.25">
      <c r="B229">
        <v>0</v>
      </c>
      <c r="C229">
        <v>39.288636577577279</v>
      </c>
      <c r="D229">
        <v>19.866981412154871</v>
      </c>
      <c r="E229">
        <v>20.478037812905047</v>
      </c>
      <c r="F229">
        <v>54.113203380134834</v>
      </c>
      <c r="G229">
        <v>53.210874649712892</v>
      </c>
      <c r="H229">
        <v>33.155534717344551</v>
      </c>
      <c r="I229">
        <v>34.012425688445411</v>
      </c>
      <c r="J229">
        <v>28.184625744925818</v>
      </c>
      <c r="K229">
        <v>38.41844012715331</v>
      </c>
      <c r="L229">
        <v>33.62828654390627</v>
      </c>
      <c r="M229">
        <v>35.219241714397434</v>
      </c>
      <c r="N229">
        <v>37.194969623681217</v>
      </c>
      <c r="O229">
        <v>36.577848820790578</v>
      </c>
      <c r="P229">
        <v>39.009583565651226</v>
      </c>
      <c r="Q229">
        <v>37.718499503986216</v>
      </c>
      <c r="R229">
        <v>20.323712355449995</v>
      </c>
      <c r="S229">
        <v>3.6628988928392987</v>
      </c>
      <c r="T229">
        <v>24.909667562146545</v>
      </c>
    </row>
    <row r="230" spans="2:20" x14ac:dyDescent="0.25">
      <c r="B230">
        <v>0</v>
      </c>
      <c r="C230">
        <v>47.346152466735326</v>
      </c>
      <c r="D230">
        <v>22.566593399837071</v>
      </c>
      <c r="E230">
        <v>24.719920892318253</v>
      </c>
      <c r="F230">
        <v>61.167965487736772</v>
      </c>
      <c r="G230">
        <v>60.239679880313766</v>
      </c>
      <c r="H230">
        <v>35.680536128744677</v>
      </c>
      <c r="I230">
        <v>35.325166387432944</v>
      </c>
      <c r="J230">
        <v>25.667983420177581</v>
      </c>
      <c r="K230">
        <v>43.406343985203172</v>
      </c>
      <c r="L230">
        <v>35.067349124128356</v>
      </c>
      <c r="M230">
        <v>35.541277916967672</v>
      </c>
      <c r="N230">
        <v>51.071386485087899</v>
      </c>
      <c r="O230">
        <v>48.304052219267639</v>
      </c>
      <c r="P230">
        <v>35.958847610117992</v>
      </c>
      <c r="Q230">
        <v>34.895402634531727</v>
      </c>
      <c r="R230">
        <v>0.98105821894997869</v>
      </c>
      <c r="S230">
        <v>1.1919437228771832</v>
      </c>
      <c r="T230">
        <v>27.44247529165834</v>
      </c>
    </row>
    <row r="231" spans="2:20" x14ac:dyDescent="0.25">
      <c r="B231">
        <v>0</v>
      </c>
      <c r="C231">
        <v>48.566350607166939</v>
      </c>
      <c r="D231">
        <v>23.73568904181149</v>
      </c>
      <c r="E231">
        <v>26.215817372279957</v>
      </c>
      <c r="F231">
        <v>61.446772331126077</v>
      </c>
      <c r="G231">
        <v>59.744292397353625</v>
      </c>
      <c r="H231">
        <v>40.490247292968377</v>
      </c>
      <c r="I231">
        <v>40.834225868239471</v>
      </c>
      <c r="J231">
        <v>35.963757732465218</v>
      </c>
      <c r="K231">
        <v>44.544252707518012</v>
      </c>
      <c r="L231">
        <v>37.057173791867669</v>
      </c>
      <c r="M231">
        <v>34.529281468056979</v>
      </c>
      <c r="N231">
        <v>38.967441688530123</v>
      </c>
      <c r="O231">
        <v>40.111442832531267</v>
      </c>
      <c r="P231">
        <v>40.077978853489057</v>
      </c>
      <c r="Q231">
        <v>44.674801137386169</v>
      </c>
      <c r="R231">
        <v>34.580742063735258</v>
      </c>
      <c r="S231">
        <v>2.2174750065906528</v>
      </c>
      <c r="T231">
        <v>21.945658000079767</v>
      </c>
    </row>
    <row r="232" spans="2:20" x14ac:dyDescent="0.25">
      <c r="B232">
        <v>0.85498319374695608</v>
      </c>
      <c r="C232">
        <v>47.625368260532852</v>
      </c>
      <c r="D232">
        <v>24.913074546311005</v>
      </c>
      <c r="E232">
        <v>25.972247726565058</v>
      </c>
      <c r="F232">
        <v>62.568462527245295</v>
      </c>
      <c r="G232">
        <v>61.360188741008059</v>
      </c>
      <c r="H232">
        <v>41.42911034642438</v>
      </c>
      <c r="I232">
        <v>40.780113532027691</v>
      </c>
      <c r="J232">
        <v>29.286492722612994</v>
      </c>
      <c r="K232">
        <v>47.807003536897909</v>
      </c>
      <c r="L232">
        <v>40.841290688297896</v>
      </c>
      <c r="M232">
        <v>42.787183335861592</v>
      </c>
      <c r="N232">
        <v>49.087731834476372</v>
      </c>
      <c r="O232">
        <v>45.0965461353602</v>
      </c>
      <c r="P232">
        <v>41.896471884456012</v>
      </c>
      <c r="Q232">
        <v>42.894168509632657</v>
      </c>
      <c r="R232">
        <v>0</v>
      </c>
      <c r="S232">
        <v>1.5651571644138569</v>
      </c>
      <c r="T232">
        <v>31.489668745159722</v>
      </c>
    </row>
    <row r="233" spans="2:20" x14ac:dyDescent="0.25">
      <c r="B233">
        <v>0</v>
      </c>
      <c r="C233">
        <v>49.202792639202372</v>
      </c>
      <c r="D233">
        <v>23.563955183392444</v>
      </c>
      <c r="E233">
        <v>25.514014360930855</v>
      </c>
      <c r="F233">
        <v>60.736813448843776</v>
      </c>
      <c r="G233">
        <v>59.532217487590088</v>
      </c>
      <c r="H233">
        <v>40.755754122637484</v>
      </c>
      <c r="I233">
        <v>40.774772026497637</v>
      </c>
      <c r="J233">
        <v>25.63632747865071</v>
      </c>
      <c r="K233">
        <v>44.473899133671729</v>
      </c>
      <c r="L233">
        <v>38.397630581561707</v>
      </c>
      <c r="M233">
        <v>38.147115553556155</v>
      </c>
      <c r="N233">
        <v>48.072047928979231</v>
      </c>
      <c r="O233">
        <v>48.302096989378931</v>
      </c>
      <c r="P233">
        <v>38.759936130735056</v>
      </c>
      <c r="Q233">
        <v>38.111300110245921</v>
      </c>
      <c r="R233">
        <v>7.7704065969922755</v>
      </c>
      <c r="S233">
        <v>1.9662774914902119</v>
      </c>
      <c r="T233">
        <v>22.416799084051412</v>
      </c>
    </row>
    <row r="234" spans="2:20" x14ac:dyDescent="0.25">
      <c r="B234">
        <v>0</v>
      </c>
      <c r="C234">
        <v>44.575110255313355</v>
      </c>
      <c r="D234">
        <v>19.33115800187533</v>
      </c>
      <c r="E234">
        <v>24.681932613652055</v>
      </c>
      <c r="F234">
        <v>58.079611723613809</v>
      </c>
      <c r="G234">
        <v>55.335758451297913</v>
      </c>
      <c r="H234">
        <v>32.008949824779272</v>
      </c>
      <c r="I234">
        <v>34.686461603532805</v>
      </c>
      <c r="J234">
        <v>27.850487325105185</v>
      </c>
      <c r="K234">
        <v>44.981077706457725</v>
      </c>
      <c r="L234">
        <v>36.542671486001169</v>
      </c>
      <c r="M234">
        <v>33.000306117226479</v>
      </c>
      <c r="N234">
        <v>41.958339087114013</v>
      </c>
      <c r="O234">
        <v>45.169962657561044</v>
      </c>
      <c r="P234">
        <v>40.220809984249932</v>
      </c>
      <c r="Q234">
        <v>35.828462335510274</v>
      </c>
      <c r="R234">
        <v>14.844271310635593</v>
      </c>
      <c r="S234">
        <v>2.9396910437052353</v>
      </c>
      <c r="T234">
        <v>23.721188043852983</v>
      </c>
    </row>
    <row r="235" spans="2:20" x14ac:dyDescent="0.25">
      <c r="B235">
        <v>0</v>
      </c>
      <c r="C235">
        <v>46.913271180561864</v>
      </c>
      <c r="D235">
        <v>21.672506428196733</v>
      </c>
      <c r="E235">
        <v>22.752137715813987</v>
      </c>
      <c r="F235">
        <v>59.097558575180997</v>
      </c>
      <c r="G235">
        <v>58.499122363627151</v>
      </c>
      <c r="H235">
        <v>37.988134470900405</v>
      </c>
      <c r="I235">
        <v>38.069926167705468</v>
      </c>
      <c r="J235">
        <v>28.250336100810173</v>
      </c>
      <c r="K235">
        <v>41.075962127386745</v>
      </c>
      <c r="L235">
        <v>33.867399989107184</v>
      </c>
      <c r="M235">
        <v>34.511796254590031</v>
      </c>
      <c r="N235">
        <v>42.524038254817441</v>
      </c>
      <c r="O235">
        <v>41.892732482865306</v>
      </c>
      <c r="P235">
        <v>42.850345082608662</v>
      </c>
      <c r="Q235">
        <v>43.946220048329721</v>
      </c>
      <c r="R235">
        <v>18.887575592822586</v>
      </c>
      <c r="S235">
        <v>2.928926264212024</v>
      </c>
      <c r="T235">
        <v>26.616222083567038</v>
      </c>
    </row>
    <row r="236" spans="2:20" x14ac:dyDescent="0.25">
      <c r="B236">
        <v>0</v>
      </c>
      <c r="C236">
        <v>42.418010243941552</v>
      </c>
      <c r="D236">
        <v>20.844015759336362</v>
      </c>
      <c r="E236">
        <v>23.536546482770451</v>
      </c>
      <c r="F236">
        <v>57.925909490096338</v>
      </c>
      <c r="G236">
        <v>56.924449532645802</v>
      </c>
      <c r="H236">
        <v>39.152777182151596</v>
      </c>
      <c r="I236">
        <v>39.024028699444543</v>
      </c>
      <c r="J236">
        <v>30.096193109672075</v>
      </c>
      <c r="K236">
        <v>39.821225133642976</v>
      </c>
      <c r="L236">
        <v>38.201567356619314</v>
      </c>
      <c r="M236">
        <v>33.644188045502936</v>
      </c>
      <c r="N236">
        <v>34.042087049263777</v>
      </c>
      <c r="O236">
        <v>33.120337412388565</v>
      </c>
      <c r="P236">
        <v>42.417077959490371</v>
      </c>
      <c r="Q236">
        <v>40.796767583350892</v>
      </c>
      <c r="R236">
        <v>15.593669415662751</v>
      </c>
      <c r="S236">
        <v>0.26700626681608081</v>
      </c>
      <c r="T236">
        <v>22.932426158410042</v>
      </c>
    </row>
    <row r="237" spans="2:20" x14ac:dyDescent="0.25">
      <c r="B237">
        <v>0</v>
      </c>
      <c r="C237">
        <v>57.396984956976247</v>
      </c>
      <c r="D237">
        <v>27.931372307058382</v>
      </c>
      <c r="E237">
        <v>29.645562367009433</v>
      </c>
      <c r="F237">
        <v>72.983291609750552</v>
      </c>
      <c r="G237">
        <v>72.038904334781577</v>
      </c>
      <c r="H237">
        <v>49.125628938747347</v>
      </c>
      <c r="I237">
        <v>48.266977992911464</v>
      </c>
      <c r="J237">
        <v>32.442026038520183</v>
      </c>
      <c r="K237">
        <v>59.851147139207249</v>
      </c>
      <c r="L237">
        <v>43.345884387940259</v>
      </c>
      <c r="M237">
        <v>47.709960114901705</v>
      </c>
      <c r="N237">
        <v>62.81994190532091</v>
      </c>
      <c r="O237">
        <v>60.949945650249425</v>
      </c>
      <c r="P237">
        <v>48.745341641566348</v>
      </c>
      <c r="Q237">
        <v>45.228971797147196</v>
      </c>
      <c r="R237">
        <v>2.3237871635868474</v>
      </c>
      <c r="S237">
        <v>3.684623366422477</v>
      </c>
      <c r="T237">
        <v>29.732800959731826</v>
      </c>
    </row>
    <row r="238" spans="2:20" x14ac:dyDescent="0.25">
      <c r="B238">
        <v>0</v>
      </c>
      <c r="C238">
        <v>43.937054362141787</v>
      </c>
      <c r="D238">
        <v>20.4893122606234</v>
      </c>
      <c r="E238">
        <v>22.374048170519401</v>
      </c>
      <c r="F238">
        <v>57.813895575033683</v>
      </c>
      <c r="G238">
        <v>55.526855594410883</v>
      </c>
      <c r="H238">
        <v>34.653121546543133</v>
      </c>
      <c r="I238">
        <v>35.752550827315801</v>
      </c>
      <c r="J238">
        <v>23.650124135216554</v>
      </c>
      <c r="K238">
        <v>43.307957521534433</v>
      </c>
      <c r="L238">
        <v>35.264714564694124</v>
      </c>
      <c r="M238">
        <v>33.901119487715157</v>
      </c>
      <c r="N238">
        <v>40.082996503020119</v>
      </c>
      <c r="O238">
        <v>44.210587068743664</v>
      </c>
      <c r="P238">
        <v>35.356680594032426</v>
      </c>
      <c r="Q238">
        <v>34.272578984816143</v>
      </c>
      <c r="R238">
        <v>26.111540033607341</v>
      </c>
      <c r="S238">
        <v>2.6087318527937993</v>
      </c>
      <c r="T238">
        <v>25.601090724677171</v>
      </c>
    </row>
    <row r="239" spans="2:20" x14ac:dyDescent="0.25">
      <c r="B239">
        <v>0.32261808944473813</v>
      </c>
      <c r="C239">
        <v>41.838951889325593</v>
      </c>
      <c r="D239">
        <v>19.883174454556706</v>
      </c>
      <c r="E239">
        <v>21.037903548415258</v>
      </c>
      <c r="F239">
        <v>55.886892764740139</v>
      </c>
      <c r="G239">
        <v>54.184010306894891</v>
      </c>
      <c r="H239">
        <v>32.991464962409189</v>
      </c>
      <c r="I239">
        <v>34.628346455182182</v>
      </c>
      <c r="J239">
        <v>22.551512889854173</v>
      </c>
      <c r="K239">
        <v>45.864435168921219</v>
      </c>
      <c r="L239">
        <v>33.475152267488099</v>
      </c>
      <c r="M239">
        <v>31.05729133190523</v>
      </c>
      <c r="N239">
        <v>39.66744339314031</v>
      </c>
      <c r="O239">
        <v>39.150563742254718</v>
      </c>
      <c r="P239">
        <v>32.015936163252618</v>
      </c>
      <c r="Q239">
        <v>33.994046482714559</v>
      </c>
      <c r="R239">
        <v>0</v>
      </c>
      <c r="S239">
        <v>1.8858240863231228</v>
      </c>
      <c r="T239">
        <v>22.796906012898969</v>
      </c>
    </row>
    <row r="240" spans="2:20" x14ac:dyDescent="0.25">
      <c r="B240">
        <v>0.85770627263130983</v>
      </c>
      <c r="C240">
        <v>47.171672586479133</v>
      </c>
      <c r="D240">
        <v>21.831221653775398</v>
      </c>
      <c r="E240">
        <v>26.003331684277985</v>
      </c>
      <c r="F240">
        <v>62.314148006173589</v>
      </c>
      <c r="G240">
        <v>60.646330950596472</v>
      </c>
      <c r="H240">
        <v>41.555799786906498</v>
      </c>
      <c r="I240">
        <v>40.871787427878516</v>
      </c>
      <c r="J240">
        <v>29.097334751323441</v>
      </c>
      <c r="K240">
        <v>47.231611304817513</v>
      </c>
      <c r="L240">
        <v>36.196073668338435</v>
      </c>
      <c r="M240">
        <v>41.857270803524436</v>
      </c>
      <c r="N240">
        <v>45.605662480830965</v>
      </c>
      <c r="O240">
        <v>44.595097664562395</v>
      </c>
      <c r="P240">
        <v>38.341524299867388</v>
      </c>
      <c r="Q240">
        <v>37.104930280507276</v>
      </c>
      <c r="R240">
        <v>12.718364058098096</v>
      </c>
      <c r="S240">
        <v>0</v>
      </c>
      <c r="T240">
        <v>26.195589813775239</v>
      </c>
    </row>
    <row r="241" spans="2:20" x14ac:dyDescent="0.25">
      <c r="B241">
        <v>0</v>
      </c>
      <c r="C241">
        <v>39.773886527444098</v>
      </c>
      <c r="D241">
        <v>21.152559600813159</v>
      </c>
      <c r="E241">
        <v>20.975235631121787</v>
      </c>
      <c r="F241">
        <v>53.292644612825725</v>
      </c>
      <c r="G241">
        <v>51.877933838477176</v>
      </c>
      <c r="H241">
        <v>37.563666605063759</v>
      </c>
      <c r="I241">
        <v>36.898447606727039</v>
      </c>
      <c r="J241">
        <v>29.627518018850491</v>
      </c>
      <c r="K241">
        <v>37.245610792829417</v>
      </c>
      <c r="L241">
        <v>34.686194788394012</v>
      </c>
      <c r="M241">
        <v>31.033080761411941</v>
      </c>
      <c r="N241">
        <v>33.98586213269266</v>
      </c>
      <c r="O241">
        <v>35.630290149695064</v>
      </c>
      <c r="P241">
        <v>39.042690815006473</v>
      </c>
      <c r="Q241">
        <v>37.877194603585288</v>
      </c>
      <c r="R241">
        <v>21.076788024394752</v>
      </c>
      <c r="S241">
        <v>2.5172796155978561</v>
      </c>
      <c r="T241">
        <v>26.923951210497137</v>
      </c>
    </row>
    <row r="242" spans="2:20" x14ac:dyDescent="0.25">
      <c r="B242">
        <v>0</v>
      </c>
      <c r="C242">
        <v>38.210336683251988</v>
      </c>
      <c r="D242">
        <v>17.173291669252418</v>
      </c>
      <c r="E242">
        <v>19.288285262669884</v>
      </c>
      <c r="F242">
        <v>48.616105162865914</v>
      </c>
      <c r="G242">
        <v>47.437001938401899</v>
      </c>
      <c r="H242">
        <v>29.456225336482479</v>
      </c>
      <c r="I242">
        <v>29.291680203842489</v>
      </c>
      <c r="J242">
        <v>24.300751632674668</v>
      </c>
      <c r="K242">
        <v>41.789626812004222</v>
      </c>
      <c r="L242">
        <v>30.954380021683818</v>
      </c>
      <c r="M242">
        <v>30.555565695762166</v>
      </c>
      <c r="N242">
        <v>38.05336628494873</v>
      </c>
      <c r="O242">
        <v>36.843507813840411</v>
      </c>
      <c r="P242">
        <v>34.894519542814592</v>
      </c>
      <c r="Q242">
        <v>34.264538926833545</v>
      </c>
      <c r="R242">
        <v>0.37499498059772868</v>
      </c>
      <c r="S242">
        <v>5.275391787162742</v>
      </c>
      <c r="T242">
        <v>24.061371775262195</v>
      </c>
    </row>
    <row r="243" spans="2:20" x14ac:dyDescent="0.25">
      <c r="B243">
        <v>0</v>
      </c>
      <c r="C243">
        <v>42.934720459112235</v>
      </c>
      <c r="D243">
        <v>21.404032415384332</v>
      </c>
      <c r="E243">
        <v>22.535476549008905</v>
      </c>
      <c r="F243">
        <v>56.106905806843443</v>
      </c>
      <c r="G243">
        <v>54.741465880338303</v>
      </c>
      <c r="H243">
        <v>38.326012356131031</v>
      </c>
      <c r="I243">
        <v>38.342925399066132</v>
      </c>
      <c r="J243">
        <v>28.341070730153362</v>
      </c>
      <c r="K243">
        <v>42.515834355963818</v>
      </c>
      <c r="L243">
        <v>37.374749787866236</v>
      </c>
      <c r="M243">
        <v>31.577804321859048</v>
      </c>
      <c r="N243">
        <v>38.926521477162105</v>
      </c>
      <c r="O243">
        <v>37.969589195640665</v>
      </c>
      <c r="P243">
        <v>42.489215532707995</v>
      </c>
      <c r="Q243">
        <v>47.036229467710022</v>
      </c>
      <c r="R243">
        <v>0.84421069423236406</v>
      </c>
      <c r="S243">
        <v>0.63077962401152399</v>
      </c>
      <c r="T243">
        <v>22.997221840504238</v>
      </c>
    </row>
    <row r="244" spans="2:20" x14ac:dyDescent="0.25">
      <c r="B244">
        <v>0.18339868059211012</v>
      </c>
      <c r="C244">
        <v>42.718511558347636</v>
      </c>
      <c r="D244">
        <v>20.309632858274341</v>
      </c>
      <c r="E244">
        <v>24.215906687066163</v>
      </c>
      <c r="F244">
        <v>58.587613701770522</v>
      </c>
      <c r="G244">
        <v>57.007374319265224</v>
      </c>
      <c r="H244">
        <v>40.021940936572982</v>
      </c>
      <c r="I244">
        <v>40.546260447772212</v>
      </c>
      <c r="J244">
        <v>24.339090779395196</v>
      </c>
      <c r="K244">
        <v>43.051462811096407</v>
      </c>
      <c r="L244">
        <v>35.34665203937562</v>
      </c>
      <c r="M244">
        <v>33.996448126411281</v>
      </c>
      <c r="N244">
        <v>41.773772217658028</v>
      </c>
      <c r="O244">
        <v>39.170967123031588</v>
      </c>
      <c r="P244">
        <v>37.86454669336311</v>
      </c>
      <c r="Q244">
        <v>39.58794330776837</v>
      </c>
      <c r="R244">
        <v>0</v>
      </c>
      <c r="S244">
        <v>1.4449533386135887</v>
      </c>
      <c r="T244">
        <v>27.349623412848729</v>
      </c>
    </row>
    <row r="245" spans="2:20" x14ac:dyDescent="0.25">
      <c r="B245">
        <v>0</v>
      </c>
      <c r="C245">
        <v>41.612631356916133</v>
      </c>
      <c r="D245">
        <v>21.454230573885983</v>
      </c>
      <c r="E245">
        <v>21.669508358088272</v>
      </c>
      <c r="F245">
        <v>56.102482216685836</v>
      </c>
      <c r="G245">
        <v>53.549770613981117</v>
      </c>
      <c r="H245">
        <v>28.845280309807581</v>
      </c>
      <c r="I245">
        <v>30.161925528873773</v>
      </c>
      <c r="J245">
        <v>21.927434641868246</v>
      </c>
      <c r="K245">
        <v>46.831938082889813</v>
      </c>
      <c r="L245">
        <v>32.811683283545911</v>
      </c>
      <c r="M245">
        <v>34.252480967760143</v>
      </c>
      <c r="N245">
        <v>40.711832136985869</v>
      </c>
      <c r="O245">
        <v>39.923621255420102</v>
      </c>
      <c r="P245">
        <v>29.131978141024987</v>
      </c>
      <c r="Q245">
        <v>28.912537271180621</v>
      </c>
      <c r="R245">
        <v>22.343188127989905</v>
      </c>
      <c r="S245">
        <v>2.7882497370317569</v>
      </c>
      <c r="T245">
        <v>24.987487614820214</v>
      </c>
    </row>
    <row r="246" spans="2:20" x14ac:dyDescent="0.25">
      <c r="B246">
        <v>0</v>
      </c>
      <c r="C246">
        <v>44.877921902951279</v>
      </c>
      <c r="D246">
        <v>21.005609903969223</v>
      </c>
      <c r="E246">
        <v>23.427149839449712</v>
      </c>
      <c r="F246">
        <v>59.141916723426867</v>
      </c>
      <c r="G246">
        <v>57.110244530437193</v>
      </c>
      <c r="H246">
        <v>38.877027461958193</v>
      </c>
      <c r="I246">
        <v>40.157500205833699</v>
      </c>
      <c r="J246">
        <v>23.570204261880349</v>
      </c>
      <c r="K246">
        <v>44.769859209748283</v>
      </c>
      <c r="L246">
        <v>32.803062056989738</v>
      </c>
      <c r="M246">
        <v>30.057240481126925</v>
      </c>
      <c r="N246">
        <v>38.2978862750088</v>
      </c>
      <c r="O246">
        <v>39.316482414317043</v>
      </c>
      <c r="P246">
        <v>36.296247090259946</v>
      </c>
      <c r="Q246">
        <v>36.188652200923634</v>
      </c>
      <c r="R246">
        <v>22.69101367484263</v>
      </c>
      <c r="S246">
        <v>4.7394145341047729</v>
      </c>
      <c r="T246">
        <v>27.195403546327551</v>
      </c>
    </row>
    <row r="247" spans="2:20" x14ac:dyDescent="0.25">
      <c r="B247">
        <v>0.5801385446357481</v>
      </c>
      <c r="C247">
        <v>46.506648460104351</v>
      </c>
      <c r="D247">
        <v>18.862572407276627</v>
      </c>
      <c r="E247">
        <v>22.994262194060305</v>
      </c>
      <c r="F247">
        <v>61.934264658988866</v>
      </c>
      <c r="G247">
        <v>60.656414389705205</v>
      </c>
      <c r="H247">
        <v>37.566391677149134</v>
      </c>
      <c r="I247">
        <v>36.389583916145476</v>
      </c>
      <c r="J247">
        <v>22.236687918524328</v>
      </c>
      <c r="K247">
        <v>47.45202681685776</v>
      </c>
      <c r="L247">
        <v>36.78876540335817</v>
      </c>
      <c r="M247">
        <v>38.480958426827812</v>
      </c>
      <c r="N247">
        <v>47.143421672982235</v>
      </c>
      <c r="O247">
        <v>45.792210434472999</v>
      </c>
      <c r="P247">
        <v>37.190490070837349</v>
      </c>
      <c r="Q247">
        <v>36.010552241813407</v>
      </c>
      <c r="R247">
        <v>0</v>
      </c>
      <c r="S247">
        <v>1.7039307785457314</v>
      </c>
      <c r="T247">
        <v>25.569134399251915</v>
      </c>
    </row>
    <row r="248" spans="2:20" x14ac:dyDescent="0.25">
      <c r="B248">
        <v>0</v>
      </c>
      <c r="C248">
        <v>39.815054783265602</v>
      </c>
      <c r="D248">
        <v>19.583845691504319</v>
      </c>
      <c r="E248">
        <v>21.482465862700874</v>
      </c>
      <c r="F248">
        <v>51.451788704409317</v>
      </c>
      <c r="G248">
        <v>50.538274763671922</v>
      </c>
      <c r="H248">
        <v>31.307703477418556</v>
      </c>
      <c r="I248">
        <v>30.0717025730949</v>
      </c>
      <c r="J248">
        <v>26.045991842706499</v>
      </c>
      <c r="K248">
        <v>39.883889988659192</v>
      </c>
      <c r="L248">
        <v>31.602803403344893</v>
      </c>
      <c r="M248">
        <v>32.676963457604316</v>
      </c>
      <c r="N248">
        <v>46.911422232760415</v>
      </c>
      <c r="O248">
        <v>45.243018602966991</v>
      </c>
      <c r="P248">
        <v>31.051570343330521</v>
      </c>
      <c r="Q248">
        <v>33.935572453419063</v>
      </c>
      <c r="R248">
        <v>6.4788724627931478</v>
      </c>
      <c r="S248">
        <v>1.5003133885853033</v>
      </c>
      <c r="T248">
        <v>19.184436075161795</v>
      </c>
    </row>
    <row r="249" spans="2:20" x14ac:dyDescent="0.25">
      <c r="B249">
        <v>0.47169286564540713</v>
      </c>
      <c r="C249">
        <v>47.580601934304831</v>
      </c>
      <c r="D249">
        <v>21.849978609982614</v>
      </c>
      <c r="E249">
        <v>25.113296297757131</v>
      </c>
      <c r="F249">
        <v>64.303044461907049</v>
      </c>
      <c r="G249">
        <v>63.514900700763263</v>
      </c>
      <c r="H249">
        <v>38.259307691607532</v>
      </c>
      <c r="I249">
        <v>38.3219101538362</v>
      </c>
      <c r="J249">
        <v>28.992221719919215</v>
      </c>
      <c r="K249">
        <v>49.645168435009239</v>
      </c>
      <c r="L249">
        <v>34.597215353481417</v>
      </c>
      <c r="M249">
        <v>39.773296156168364</v>
      </c>
      <c r="N249">
        <v>52.980089585235937</v>
      </c>
      <c r="O249">
        <v>50.896610870578762</v>
      </c>
      <c r="P249">
        <v>38.004447909998092</v>
      </c>
      <c r="Q249">
        <v>34.038849935122009</v>
      </c>
      <c r="R249">
        <v>0</v>
      </c>
      <c r="S249">
        <v>1.4310579007037973</v>
      </c>
      <c r="T249">
        <v>28.762544511968802</v>
      </c>
    </row>
    <row r="250" spans="2:20" x14ac:dyDescent="0.25">
      <c r="B250">
        <v>0</v>
      </c>
      <c r="C250">
        <v>43.884177053551426</v>
      </c>
      <c r="D250">
        <v>20.257029874951712</v>
      </c>
      <c r="E250">
        <v>22.878406374208133</v>
      </c>
      <c r="F250">
        <v>54.579710331996154</v>
      </c>
      <c r="G250">
        <v>53.277412109852193</v>
      </c>
      <c r="H250">
        <v>38.702735794346601</v>
      </c>
      <c r="I250">
        <v>37.014035317405799</v>
      </c>
      <c r="J250">
        <v>30.25029019353304</v>
      </c>
      <c r="K250">
        <v>38.428630830492864</v>
      </c>
      <c r="L250">
        <v>34.079738452417942</v>
      </c>
      <c r="M250">
        <v>38.017058493243262</v>
      </c>
      <c r="N250">
        <v>29.52229396259154</v>
      </c>
      <c r="O250">
        <v>32.461477327103196</v>
      </c>
      <c r="P250">
        <v>36.330939563220696</v>
      </c>
      <c r="Q250">
        <v>35.166661903097953</v>
      </c>
      <c r="R250">
        <v>27.301794820494901</v>
      </c>
      <c r="S250">
        <v>5.2557529312082281</v>
      </c>
      <c r="T250">
        <v>24.070527861806106</v>
      </c>
    </row>
    <row r="251" spans="2:20" x14ac:dyDescent="0.25">
      <c r="B251">
        <v>1.2340990706768555</v>
      </c>
      <c r="C251">
        <v>48.383811237565531</v>
      </c>
      <c r="D251">
        <v>21.178421474920739</v>
      </c>
      <c r="E251">
        <v>25.257452891184286</v>
      </c>
      <c r="F251">
        <v>62.021316787798057</v>
      </c>
      <c r="G251">
        <v>60.291007454838628</v>
      </c>
      <c r="H251">
        <v>40.136360449627254</v>
      </c>
      <c r="I251">
        <v>41.310575432528644</v>
      </c>
      <c r="J251">
        <v>32.225039533235183</v>
      </c>
      <c r="K251">
        <v>45.780752183091458</v>
      </c>
      <c r="L251">
        <v>37.485588869933714</v>
      </c>
      <c r="M251">
        <v>39.273445350657852</v>
      </c>
      <c r="N251">
        <v>45.824764553293917</v>
      </c>
      <c r="O251">
        <v>47.203753904637267</v>
      </c>
      <c r="P251">
        <v>39.46312698153038</v>
      </c>
      <c r="Q251">
        <v>40.972887600975284</v>
      </c>
      <c r="R251">
        <v>0</v>
      </c>
      <c r="S251">
        <v>6.5590116301714536</v>
      </c>
      <c r="T251">
        <v>27.084939979590722</v>
      </c>
    </row>
    <row r="252" spans="2:20" x14ac:dyDescent="0.25">
      <c r="B252">
        <v>0</v>
      </c>
      <c r="C252">
        <v>50.643305449977916</v>
      </c>
      <c r="D252">
        <v>24.353589990492921</v>
      </c>
      <c r="E252">
        <v>27.47871086473689</v>
      </c>
      <c r="F252">
        <v>69.910201887979355</v>
      </c>
      <c r="G252">
        <v>68.773933100304745</v>
      </c>
      <c r="H252">
        <v>43.266363064495444</v>
      </c>
      <c r="I252">
        <v>43.208241638555982</v>
      </c>
      <c r="J252">
        <v>29.941491776479857</v>
      </c>
      <c r="K252">
        <v>53.585002839908555</v>
      </c>
      <c r="L252">
        <v>45.031381498453825</v>
      </c>
      <c r="M252">
        <v>46.43382809494048</v>
      </c>
      <c r="N252">
        <v>49.824617833811402</v>
      </c>
      <c r="O252">
        <v>51.228693051690414</v>
      </c>
      <c r="P252">
        <v>41.312119182513491</v>
      </c>
      <c r="Q252">
        <v>41.869311276370944</v>
      </c>
      <c r="R252">
        <v>0.79008495296337844</v>
      </c>
      <c r="S252">
        <v>3.6507584286246493</v>
      </c>
      <c r="T252">
        <v>29.072011530639458</v>
      </c>
    </row>
    <row r="253" spans="2:20" x14ac:dyDescent="0.25">
      <c r="B253">
        <v>0</v>
      </c>
      <c r="C253">
        <v>44.266764314927421</v>
      </c>
      <c r="D253">
        <v>19.030121085152292</v>
      </c>
      <c r="E253">
        <v>24.914737753553329</v>
      </c>
      <c r="F253">
        <v>58.949737979348569</v>
      </c>
      <c r="G253">
        <v>57.544309861754407</v>
      </c>
      <c r="H253">
        <v>37.757480203647674</v>
      </c>
      <c r="I253">
        <v>38.949090045178679</v>
      </c>
      <c r="J253">
        <v>27.941866560902866</v>
      </c>
      <c r="K253">
        <v>42.122298556284868</v>
      </c>
      <c r="L253">
        <v>41.740115567894662</v>
      </c>
      <c r="M253">
        <v>38.372232290290214</v>
      </c>
      <c r="N253">
        <v>41.80962123339178</v>
      </c>
      <c r="O253">
        <v>42.253357967921367</v>
      </c>
      <c r="P253">
        <v>40.19498891639882</v>
      </c>
      <c r="Q253">
        <v>38.139466848350025</v>
      </c>
      <c r="R253">
        <v>3.1185267940413617</v>
      </c>
      <c r="S253">
        <v>2.9313130876812008</v>
      </c>
      <c r="T253">
        <v>26.936783222824563</v>
      </c>
    </row>
    <row r="254" spans="2:20" x14ac:dyDescent="0.25">
      <c r="B254">
        <v>0</v>
      </c>
      <c r="C254">
        <v>44.952202425792585</v>
      </c>
      <c r="D254">
        <v>20.480350535009702</v>
      </c>
      <c r="E254">
        <v>24.513313439576116</v>
      </c>
      <c r="F254">
        <v>63.213484152150258</v>
      </c>
      <c r="G254">
        <v>61.204934897582184</v>
      </c>
      <c r="H254">
        <v>37.720471299070127</v>
      </c>
      <c r="I254">
        <v>38.421132542644074</v>
      </c>
      <c r="J254">
        <v>28.902105974161472</v>
      </c>
      <c r="K254">
        <v>49.927393625822177</v>
      </c>
      <c r="L254">
        <v>40.496837826947669</v>
      </c>
      <c r="M254">
        <v>39.746928828234338</v>
      </c>
      <c r="N254">
        <v>45.346865759962938</v>
      </c>
      <c r="O254">
        <v>46.199747337604066</v>
      </c>
      <c r="P254">
        <v>35.429672064454216</v>
      </c>
      <c r="Q254">
        <v>37.527373381685678</v>
      </c>
      <c r="R254">
        <v>18.584993255198754</v>
      </c>
      <c r="S254">
        <v>2.402823278421113</v>
      </c>
      <c r="T254">
        <v>35.085132433637192</v>
      </c>
    </row>
    <row r="255" spans="2:20" x14ac:dyDescent="0.25">
      <c r="B255">
        <v>0</v>
      </c>
      <c r="C255">
        <v>44.958443173557768</v>
      </c>
      <c r="D255">
        <v>21.672023658343623</v>
      </c>
      <c r="E255">
        <v>24.243574286050706</v>
      </c>
      <c r="F255">
        <v>56.126092198643676</v>
      </c>
      <c r="G255">
        <v>54.418958593033082</v>
      </c>
      <c r="H255">
        <v>35.247253629471338</v>
      </c>
      <c r="I255">
        <v>34.970986610926708</v>
      </c>
      <c r="J255">
        <v>27.937903659783832</v>
      </c>
      <c r="K255">
        <v>41.06735018182632</v>
      </c>
      <c r="L255">
        <v>36.349596984904089</v>
      </c>
      <c r="M255">
        <v>31.546890949943997</v>
      </c>
      <c r="N255">
        <v>46.898248297780619</v>
      </c>
      <c r="O255">
        <v>46.487788881006665</v>
      </c>
      <c r="P255">
        <v>33.575249433404473</v>
      </c>
      <c r="Q255">
        <v>32.408096696375836</v>
      </c>
      <c r="R255">
        <v>0.22984948848271117</v>
      </c>
      <c r="S255">
        <v>1.8434668542830146</v>
      </c>
      <c r="T255">
        <v>24.540179383804855</v>
      </c>
    </row>
    <row r="256" spans="2:20" x14ac:dyDescent="0.25">
      <c r="B256">
        <v>0</v>
      </c>
      <c r="C256">
        <v>46.585846671153831</v>
      </c>
      <c r="D256">
        <v>21.521626944423964</v>
      </c>
      <c r="E256">
        <v>22.380347375344794</v>
      </c>
      <c r="F256">
        <v>60.734005386510361</v>
      </c>
      <c r="G256">
        <v>59.380675774394639</v>
      </c>
      <c r="H256">
        <v>41.154049792189461</v>
      </c>
      <c r="I256">
        <v>40.403231906217655</v>
      </c>
      <c r="J256">
        <v>28.945839049998039</v>
      </c>
      <c r="K256">
        <v>49.067796691307763</v>
      </c>
      <c r="L256">
        <v>39.958504913060423</v>
      </c>
      <c r="M256">
        <v>44.309074249780508</v>
      </c>
      <c r="N256">
        <v>42.948563900423281</v>
      </c>
      <c r="O256">
        <v>41.810847891879163</v>
      </c>
      <c r="P256">
        <v>39.756103866013184</v>
      </c>
      <c r="Q256">
        <v>39.172262056697186</v>
      </c>
      <c r="R256">
        <v>25.812548290457947</v>
      </c>
      <c r="S256">
        <v>0.69739320089500711</v>
      </c>
      <c r="T256">
        <v>26.726129553903881</v>
      </c>
    </row>
    <row r="257" spans="2:20" x14ac:dyDescent="0.25">
      <c r="B257">
        <v>0</v>
      </c>
      <c r="C257">
        <v>50.726770479380058</v>
      </c>
      <c r="D257">
        <v>23.720439044662285</v>
      </c>
      <c r="E257">
        <v>23.899968220597941</v>
      </c>
      <c r="F257">
        <v>67.084753220720174</v>
      </c>
      <c r="G257">
        <v>66.109761165570674</v>
      </c>
      <c r="H257">
        <v>50.837753929645288</v>
      </c>
      <c r="I257">
        <v>49.450705258268755</v>
      </c>
      <c r="J257">
        <v>38.085706602781919</v>
      </c>
      <c r="K257">
        <v>45.8519079864082</v>
      </c>
      <c r="L257">
        <v>39.414574522697826</v>
      </c>
      <c r="M257">
        <v>38.263964602635248</v>
      </c>
      <c r="N257">
        <v>40.46925953993204</v>
      </c>
      <c r="O257">
        <v>43.661671596548267</v>
      </c>
      <c r="P257">
        <v>46.32732784120077</v>
      </c>
      <c r="Q257">
        <v>44.753905199599089</v>
      </c>
      <c r="R257">
        <v>22.956853350282348</v>
      </c>
      <c r="S257">
        <v>2.0864888649864328</v>
      </c>
      <c r="T257">
        <v>31.271420539272004</v>
      </c>
    </row>
    <row r="258" spans="2:20" x14ac:dyDescent="0.25">
      <c r="B258">
        <v>0</v>
      </c>
      <c r="C258">
        <v>42.803506749536957</v>
      </c>
      <c r="D258">
        <v>19.471488967821987</v>
      </c>
      <c r="E258">
        <v>23.111686546639142</v>
      </c>
      <c r="F258">
        <v>56.682103103282152</v>
      </c>
      <c r="G258">
        <v>55.05100838451208</v>
      </c>
      <c r="H258">
        <v>37.556254028285309</v>
      </c>
      <c r="I258">
        <v>38.012438114653634</v>
      </c>
      <c r="J258">
        <v>27.903701621535674</v>
      </c>
      <c r="K258">
        <v>44.545902813860806</v>
      </c>
      <c r="L258">
        <v>33.555178872430297</v>
      </c>
      <c r="M258">
        <v>40.799136089555937</v>
      </c>
      <c r="N258">
        <v>46.137152408074648</v>
      </c>
      <c r="O258">
        <v>43.8259458958102</v>
      </c>
      <c r="P258">
        <v>38.57831459855327</v>
      </c>
      <c r="Q258">
        <v>35.279781864505757</v>
      </c>
      <c r="R258">
        <v>0.16098944624741265</v>
      </c>
      <c r="S258">
        <v>3.4059536755471131</v>
      </c>
      <c r="T258">
        <v>28.282466914823239</v>
      </c>
    </row>
    <row r="259" spans="2:20" x14ac:dyDescent="0.25">
      <c r="B259">
        <v>1.4010866042075043</v>
      </c>
      <c r="C259">
        <v>44.726921236629671</v>
      </c>
      <c r="D259">
        <v>24.775038972665111</v>
      </c>
      <c r="E259">
        <v>25.68578385219713</v>
      </c>
      <c r="F259">
        <v>59.905230826220503</v>
      </c>
      <c r="G259">
        <v>59.147579064347347</v>
      </c>
      <c r="H259">
        <v>40.882422170430168</v>
      </c>
      <c r="I259">
        <v>40.647525042831347</v>
      </c>
      <c r="J259">
        <v>28.798580777601135</v>
      </c>
      <c r="K259">
        <v>51.198795320193248</v>
      </c>
      <c r="L259">
        <v>34.808956767352484</v>
      </c>
      <c r="M259">
        <v>35.500625106113695</v>
      </c>
      <c r="N259">
        <v>46.917493710352062</v>
      </c>
      <c r="O259">
        <v>46.755043294386397</v>
      </c>
      <c r="P259">
        <v>38.578983315068918</v>
      </c>
      <c r="Q259">
        <v>39.261680223494729</v>
      </c>
      <c r="R259">
        <v>0</v>
      </c>
      <c r="S259">
        <v>0.38413156554353362</v>
      </c>
      <c r="T259">
        <v>28.775718100294799</v>
      </c>
    </row>
    <row r="260" spans="2:20" x14ac:dyDescent="0.25">
      <c r="B260">
        <v>0</v>
      </c>
      <c r="C260">
        <v>35.946340159921306</v>
      </c>
      <c r="D260">
        <v>15.153995502601584</v>
      </c>
      <c r="E260">
        <v>17.686423201107214</v>
      </c>
      <c r="F260">
        <v>45.966678769811502</v>
      </c>
      <c r="G260">
        <v>45.610420186270062</v>
      </c>
      <c r="H260">
        <v>31.13689367017362</v>
      </c>
      <c r="I260">
        <v>29.552151089860079</v>
      </c>
      <c r="J260">
        <v>20.284811559361486</v>
      </c>
      <c r="K260">
        <v>31.238897436056778</v>
      </c>
      <c r="L260">
        <v>27.056210378106389</v>
      </c>
      <c r="M260">
        <v>28.132887203720784</v>
      </c>
      <c r="N260">
        <v>28.846647236532441</v>
      </c>
      <c r="O260">
        <v>29.31023615336608</v>
      </c>
      <c r="P260">
        <v>28.173102787659055</v>
      </c>
      <c r="Q260">
        <v>30.391618113525134</v>
      </c>
      <c r="R260">
        <v>19.479789671608241</v>
      </c>
      <c r="S260">
        <v>0.53975883078294329</v>
      </c>
      <c r="T260">
        <v>17.617177824789668</v>
      </c>
    </row>
    <row r="261" spans="2:20" x14ac:dyDescent="0.25">
      <c r="B261">
        <v>0.73052383119597941</v>
      </c>
      <c r="C261">
        <v>46.559199620314722</v>
      </c>
      <c r="D261">
        <v>23.507157593754293</v>
      </c>
      <c r="E261">
        <v>24.688996241154726</v>
      </c>
      <c r="F261">
        <v>57.218649408008673</v>
      </c>
      <c r="G261">
        <v>56.168375217934084</v>
      </c>
      <c r="H261">
        <v>39.406770989160059</v>
      </c>
      <c r="I261">
        <v>37.205453980214656</v>
      </c>
      <c r="J261">
        <v>27.78290500169085</v>
      </c>
      <c r="K261">
        <v>52.53261580352261</v>
      </c>
      <c r="L261">
        <v>37.300960030717867</v>
      </c>
      <c r="M261">
        <v>40.964494163898131</v>
      </c>
      <c r="N261">
        <v>48.381708447315255</v>
      </c>
      <c r="O261">
        <v>43.207229613112787</v>
      </c>
      <c r="P261">
        <v>33.151514501814127</v>
      </c>
      <c r="Q261">
        <v>36.279824931562118</v>
      </c>
      <c r="R261">
        <v>0</v>
      </c>
      <c r="S261">
        <v>0.52957130452494017</v>
      </c>
      <c r="T261">
        <v>27.443858522404451</v>
      </c>
    </row>
    <row r="262" spans="2:20" x14ac:dyDescent="0.25">
      <c r="B262">
        <v>0</v>
      </c>
      <c r="C262">
        <v>44.637234897317029</v>
      </c>
      <c r="D262">
        <v>18.373369684309981</v>
      </c>
      <c r="E262">
        <v>23.672814648912365</v>
      </c>
      <c r="F262">
        <v>57.498764427268171</v>
      </c>
      <c r="G262">
        <v>55.15577702584126</v>
      </c>
      <c r="H262">
        <v>36.297190103655304</v>
      </c>
      <c r="I262">
        <v>37.358502021027029</v>
      </c>
      <c r="J262">
        <v>23.409004455650763</v>
      </c>
      <c r="K262">
        <v>47.763210193451322</v>
      </c>
      <c r="L262">
        <v>35.029554140852447</v>
      </c>
      <c r="M262">
        <v>36.442612982572967</v>
      </c>
      <c r="N262">
        <v>41.340129220512502</v>
      </c>
      <c r="O262">
        <v>40.657884376953554</v>
      </c>
      <c r="P262">
        <v>37.334217443725706</v>
      </c>
      <c r="Q262">
        <v>33.44830562899427</v>
      </c>
      <c r="R262">
        <v>11.957972503407904</v>
      </c>
      <c r="S262">
        <v>2.5517778492402058E-2</v>
      </c>
      <c r="T262">
        <v>25.365715299378561</v>
      </c>
    </row>
    <row r="263" spans="2:20" x14ac:dyDescent="0.25">
      <c r="B263">
        <v>0.17198555203227461</v>
      </c>
      <c r="C263">
        <v>43.781299746107187</v>
      </c>
      <c r="D263">
        <v>21.201378640910509</v>
      </c>
      <c r="E263">
        <v>22.44918452070964</v>
      </c>
      <c r="F263">
        <v>58.14972292310464</v>
      </c>
      <c r="G263">
        <v>56.595847735195413</v>
      </c>
      <c r="H263">
        <v>35.615283973053302</v>
      </c>
      <c r="I263">
        <v>35.601993732913428</v>
      </c>
      <c r="J263">
        <v>20.957625792122926</v>
      </c>
      <c r="K263">
        <v>41.40146074506071</v>
      </c>
      <c r="L263">
        <v>32.086183761689256</v>
      </c>
      <c r="M263">
        <v>33.818345059919288</v>
      </c>
      <c r="N263">
        <v>44.096130768087278</v>
      </c>
      <c r="O263">
        <v>46.894366217981599</v>
      </c>
      <c r="P263">
        <v>33.151962574683772</v>
      </c>
      <c r="Q263">
        <v>33.614561377774585</v>
      </c>
      <c r="R263">
        <v>0</v>
      </c>
      <c r="S263">
        <v>0.54716410886970945</v>
      </c>
      <c r="T263">
        <v>22.750528410103339</v>
      </c>
    </row>
    <row r="264" spans="2:20" x14ac:dyDescent="0.25">
      <c r="B264">
        <v>0</v>
      </c>
      <c r="C264">
        <v>45.050575547822099</v>
      </c>
      <c r="D264">
        <v>19.653906459138017</v>
      </c>
      <c r="E264">
        <v>22.446269455810931</v>
      </c>
      <c r="F264">
        <v>60.055260239397299</v>
      </c>
      <c r="G264">
        <v>58.085490840949937</v>
      </c>
      <c r="H264">
        <v>35.397625148189221</v>
      </c>
      <c r="I264">
        <v>35.728421736968905</v>
      </c>
      <c r="J264">
        <v>27.743221538108532</v>
      </c>
      <c r="K264">
        <v>42.313090366744426</v>
      </c>
      <c r="L264">
        <v>38.005086236567365</v>
      </c>
      <c r="M264">
        <v>34.314218516960494</v>
      </c>
      <c r="N264">
        <v>38.800336532945813</v>
      </c>
      <c r="O264">
        <v>40.349726566981531</v>
      </c>
      <c r="P264">
        <v>43.338464186010938</v>
      </c>
      <c r="Q264">
        <v>42.680026004818536</v>
      </c>
      <c r="R264">
        <v>23.67289380091017</v>
      </c>
      <c r="S264">
        <v>1.8102030670388927</v>
      </c>
      <c r="T264">
        <v>26.909059619870739</v>
      </c>
    </row>
    <row r="265" spans="2:20" x14ac:dyDescent="0.25">
      <c r="B265">
        <v>0</v>
      </c>
      <c r="C265">
        <v>48.232325264220854</v>
      </c>
      <c r="D265">
        <v>26.455779466609808</v>
      </c>
      <c r="E265">
        <v>29.082297705593398</v>
      </c>
      <c r="F265">
        <v>67.136336754358084</v>
      </c>
      <c r="G265">
        <v>65.10051858497512</v>
      </c>
      <c r="H265">
        <v>41.35252513467519</v>
      </c>
      <c r="I265">
        <v>42.810115022067016</v>
      </c>
      <c r="J265">
        <v>29.950293891640285</v>
      </c>
      <c r="K265">
        <v>51.7529902116583</v>
      </c>
      <c r="L265">
        <v>39.498352517088357</v>
      </c>
      <c r="M265">
        <v>42.503148120582068</v>
      </c>
      <c r="N265">
        <v>49.627355055700612</v>
      </c>
      <c r="O265">
        <v>47.643435615402261</v>
      </c>
      <c r="P265">
        <v>37.171257759664627</v>
      </c>
      <c r="Q265">
        <v>39.345271382075225</v>
      </c>
      <c r="R265">
        <v>9.8069487972771281</v>
      </c>
      <c r="S265">
        <v>5.4760199709528043</v>
      </c>
      <c r="T265">
        <v>31.255003801883639</v>
      </c>
    </row>
    <row r="266" spans="2:20" x14ac:dyDescent="0.25">
      <c r="B266">
        <v>1.1912451375908433</v>
      </c>
      <c r="C266">
        <v>41.562321831946477</v>
      </c>
      <c r="D266">
        <v>20.660998967978465</v>
      </c>
      <c r="E266">
        <v>21.31160555126549</v>
      </c>
      <c r="F266">
        <v>53.367601740724439</v>
      </c>
      <c r="G266">
        <v>51.855834530141522</v>
      </c>
      <c r="H266">
        <v>35.839654164531659</v>
      </c>
      <c r="I266">
        <v>36.61700814791827</v>
      </c>
      <c r="J266">
        <v>28.229577881541246</v>
      </c>
      <c r="K266">
        <v>32.99365631517793</v>
      </c>
      <c r="L266">
        <v>32.757752791149152</v>
      </c>
      <c r="M266">
        <v>26.229855733493068</v>
      </c>
      <c r="N266">
        <v>29.900478482711833</v>
      </c>
      <c r="O266">
        <v>32.906692262725258</v>
      </c>
      <c r="P266">
        <v>42.386856520138856</v>
      </c>
      <c r="Q266">
        <v>40.497553459437228</v>
      </c>
      <c r="R266">
        <v>18.794790095480035</v>
      </c>
      <c r="S266">
        <v>0</v>
      </c>
      <c r="T266">
        <v>23.59134473127747</v>
      </c>
    </row>
    <row r="267" spans="2:20" x14ac:dyDescent="0.25">
      <c r="B267">
        <v>0</v>
      </c>
      <c r="C267">
        <v>45.460119945328316</v>
      </c>
      <c r="D267">
        <v>21.661220829110857</v>
      </c>
      <c r="E267">
        <v>23.857926200862099</v>
      </c>
      <c r="F267">
        <v>59.557373275630695</v>
      </c>
      <c r="G267">
        <v>58.208824071588964</v>
      </c>
      <c r="H267">
        <v>40.39907275900044</v>
      </c>
      <c r="I267">
        <v>41.547331030194549</v>
      </c>
      <c r="J267">
        <v>31.237553451508486</v>
      </c>
      <c r="K267">
        <v>41.378272875144347</v>
      </c>
      <c r="L267">
        <v>38.470377095198842</v>
      </c>
      <c r="M267">
        <v>34.011348864397213</v>
      </c>
      <c r="N267">
        <v>44.363820790714598</v>
      </c>
      <c r="O267">
        <v>47.286998663771982</v>
      </c>
      <c r="P267">
        <v>35.732208061877195</v>
      </c>
      <c r="Q267">
        <v>36.448651689578668</v>
      </c>
      <c r="R267">
        <v>8.3287407459762722E-2</v>
      </c>
      <c r="S267">
        <v>1.4231449210441107</v>
      </c>
      <c r="T267">
        <v>26.121108677650035</v>
      </c>
    </row>
    <row r="268" spans="2:20" x14ac:dyDescent="0.25">
      <c r="B268">
        <v>3.2450782979148288E-2</v>
      </c>
      <c r="C268">
        <v>38.401572429962705</v>
      </c>
      <c r="D268">
        <v>17.324003039834029</v>
      </c>
      <c r="E268">
        <v>20.250490459839611</v>
      </c>
      <c r="F268">
        <v>53.525948607574804</v>
      </c>
      <c r="G268">
        <v>51.695946333246425</v>
      </c>
      <c r="H268">
        <v>31.768669369974056</v>
      </c>
      <c r="I268">
        <v>31.445455873406814</v>
      </c>
      <c r="J268">
        <v>18.838188007447961</v>
      </c>
      <c r="K268">
        <v>42.816358153097433</v>
      </c>
      <c r="L268">
        <v>30.644171155229383</v>
      </c>
      <c r="M268">
        <v>37.033554664314678</v>
      </c>
      <c r="N268">
        <v>40.758368326556578</v>
      </c>
      <c r="O268">
        <v>40.473430112477558</v>
      </c>
      <c r="P268">
        <v>35.876328309471376</v>
      </c>
      <c r="Q268">
        <v>32.255800924153924</v>
      </c>
      <c r="R268">
        <v>0.46808636530891112</v>
      </c>
      <c r="S268">
        <v>0</v>
      </c>
      <c r="T268">
        <v>19.98274838716835</v>
      </c>
    </row>
    <row r="269" spans="2:20" x14ac:dyDescent="0.25">
      <c r="B269">
        <v>0</v>
      </c>
      <c r="C269">
        <v>43.271390908679223</v>
      </c>
      <c r="D269">
        <v>21.30585105859328</v>
      </c>
      <c r="E269">
        <v>23.736490703713987</v>
      </c>
      <c r="F269">
        <v>57.325292237901436</v>
      </c>
      <c r="G269">
        <v>54.521934824598198</v>
      </c>
      <c r="H269">
        <v>35.315353097416576</v>
      </c>
      <c r="I269">
        <v>37.916304876440023</v>
      </c>
      <c r="J269">
        <v>28.689718856998841</v>
      </c>
      <c r="K269">
        <v>47.921699734785612</v>
      </c>
      <c r="L269">
        <v>39.489969304437366</v>
      </c>
      <c r="M269">
        <v>36.355930701666303</v>
      </c>
      <c r="N269">
        <v>46.425512560765995</v>
      </c>
      <c r="O269">
        <v>47.138460811473323</v>
      </c>
      <c r="P269">
        <v>36.843633771813245</v>
      </c>
      <c r="Q269">
        <v>39.144028935342426</v>
      </c>
      <c r="R269">
        <v>1.4314094953444736</v>
      </c>
      <c r="S269">
        <v>3.2836770094370644</v>
      </c>
      <c r="T269">
        <v>22.120297465401041</v>
      </c>
    </row>
    <row r="270" spans="2:20" x14ac:dyDescent="0.25">
      <c r="B270">
        <v>0</v>
      </c>
      <c r="C270">
        <v>53.34250974518342</v>
      </c>
      <c r="D270">
        <v>21.628705918474463</v>
      </c>
      <c r="E270">
        <v>27.001782035669759</v>
      </c>
      <c r="F270">
        <v>68.66085931876033</v>
      </c>
      <c r="G270">
        <v>67.157642734003687</v>
      </c>
      <c r="H270">
        <v>42.079173002678239</v>
      </c>
      <c r="I270">
        <v>42.281856221462014</v>
      </c>
      <c r="J270">
        <v>28.623455240616309</v>
      </c>
      <c r="K270">
        <v>49.377947152995752</v>
      </c>
      <c r="L270">
        <v>36.90307510066738</v>
      </c>
      <c r="M270">
        <v>40.019562975978822</v>
      </c>
      <c r="N270">
        <v>55.314055261776687</v>
      </c>
      <c r="O270">
        <v>56.476216358631049</v>
      </c>
      <c r="P270">
        <v>43.737047048646048</v>
      </c>
      <c r="Q270">
        <v>40.987235313764828</v>
      </c>
      <c r="R270">
        <v>13.609752859244075</v>
      </c>
      <c r="S270">
        <v>4.8327604126688417</v>
      </c>
      <c r="T270">
        <v>28.611319142050441</v>
      </c>
    </row>
    <row r="271" spans="2:20" x14ac:dyDescent="0.25">
      <c r="B271">
        <v>0</v>
      </c>
      <c r="C271">
        <v>48.980855810344408</v>
      </c>
      <c r="D271">
        <v>21.431328251925734</v>
      </c>
      <c r="E271">
        <v>25.497902504869906</v>
      </c>
      <c r="F271">
        <v>62.757337191538888</v>
      </c>
      <c r="G271">
        <v>60.961634833776543</v>
      </c>
      <c r="H271">
        <v>42.205724262239428</v>
      </c>
      <c r="I271">
        <v>43.299735691365107</v>
      </c>
      <c r="J271">
        <v>31.913347990203604</v>
      </c>
      <c r="K271">
        <v>47.474316798551556</v>
      </c>
      <c r="L271">
        <v>43.830878846418095</v>
      </c>
      <c r="M271">
        <v>40.928636668579607</v>
      </c>
      <c r="N271">
        <v>43.298725337256201</v>
      </c>
      <c r="O271">
        <v>46.256334920262852</v>
      </c>
      <c r="P271">
        <v>44.049317404764018</v>
      </c>
      <c r="Q271">
        <v>45.162424526548065</v>
      </c>
      <c r="R271">
        <v>16.582840954097591</v>
      </c>
      <c r="S271">
        <v>4.7117863868928778</v>
      </c>
      <c r="T271">
        <v>30.008325317857405</v>
      </c>
    </row>
    <row r="272" spans="2:20" x14ac:dyDescent="0.25">
      <c r="B272">
        <v>0</v>
      </c>
      <c r="C272">
        <v>46.008216443718908</v>
      </c>
      <c r="D272">
        <v>24.759483338878013</v>
      </c>
      <c r="E272">
        <v>24.621478805134117</v>
      </c>
      <c r="F272">
        <v>61.116182989949941</v>
      </c>
      <c r="G272">
        <v>59.342046219430109</v>
      </c>
      <c r="H272">
        <v>40.315215120732205</v>
      </c>
      <c r="I272">
        <v>38.935169783293233</v>
      </c>
      <c r="J272">
        <v>36.125563816700577</v>
      </c>
      <c r="K272">
        <v>45.469931065429812</v>
      </c>
      <c r="L272">
        <v>36.939181295598559</v>
      </c>
      <c r="M272">
        <v>36.798759023001395</v>
      </c>
      <c r="N272">
        <v>45.00214695210169</v>
      </c>
      <c r="O272">
        <v>43.933022831191536</v>
      </c>
      <c r="P272">
        <v>44.363670475733642</v>
      </c>
      <c r="Q272">
        <v>42.840011450411211</v>
      </c>
      <c r="R272">
        <v>17.730342816027481</v>
      </c>
      <c r="S272">
        <v>3.1788430442620288</v>
      </c>
      <c r="T272">
        <v>28.224876792028038</v>
      </c>
    </row>
    <row r="273" spans="2:20" x14ac:dyDescent="0.25">
      <c r="B273">
        <v>0</v>
      </c>
      <c r="C273">
        <v>57.671470951477573</v>
      </c>
      <c r="D273">
        <v>25.988337301536781</v>
      </c>
      <c r="E273">
        <v>31.508596359438595</v>
      </c>
      <c r="F273">
        <v>75.431833904160456</v>
      </c>
      <c r="G273">
        <v>73.439880656811937</v>
      </c>
      <c r="H273">
        <v>45.289509088671309</v>
      </c>
      <c r="I273">
        <v>46.501084359336737</v>
      </c>
      <c r="J273">
        <v>32.49162857615768</v>
      </c>
      <c r="K273">
        <v>52.729996647186397</v>
      </c>
      <c r="L273">
        <v>46.705436226514394</v>
      </c>
      <c r="M273">
        <v>47.29101148869168</v>
      </c>
      <c r="N273">
        <v>62.319680167046506</v>
      </c>
      <c r="O273">
        <v>59.542043858197204</v>
      </c>
      <c r="P273">
        <v>39.687763927969684</v>
      </c>
      <c r="Q273">
        <v>40.25477139328504</v>
      </c>
      <c r="R273">
        <v>1.44245256193156</v>
      </c>
      <c r="S273">
        <v>7.928130954957707</v>
      </c>
      <c r="T273">
        <v>34.81281538729241</v>
      </c>
    </row>
    <row r="274" spans="2:20" x14ac:dyDescent="0.25">
      <c r="B274">
        <v>1.0251770725658373</v>
      </c>
      <c r="C274">
        <v>41.863833250855507</v>
      </c>
      <c r="D274">
        <v>19.892122826359021</v>
      </c>
      <c r="E274">
        <v>22.111381366635268</v>
      </c>
      <c r="F274">
        <v>53.061010025354769</v>
      </c>
      <c r="G274">
        <v>52.39895829551773</v>
      </c>
      <c r="H274">
        <v>35.836200950373822</v>
      </c>
      <c r="I274">
        <v>35.011741148282397</v>
      </c>
      <c r="J274">
        <v>26.931748485305889</v>
      </c>
      <c r="K274">
        <v>42.243486003290201</v>
      </c>
      <c r="L274">
        <v>33.967457243686624</v>
      </c>
      <c r="M274">
        <v>37.162406161571191</v>
      </c>
      <c r="N274">
        <v>39.985822730633792</v>
      </c>
      <c r="O274">
        <v>38.770723747690461</v>
      </c>
      <c r="P274">
        <v>35.675034822201376</v>
      </c>
      <c r="Q274">
        <v>36.071406052662255</v>
      </c>
      <c r="R274">
        <v>0</v>
      </c>
      <c r="S274">
        <v>4.1098795696377151</v>
      </c>
      <c r="T274">
        <v>25.493195101772542</v>
      </c>
    </row>
    <row r="275" spans="2:20" x14ac:dyDescent="0.25">
      <c r="B275">
        <v>0</v>
      </c>
      <c r="C275">
        <v>45.856004348108634</v>
      </c>
      <c r="D275">
        <v>22.640097517363881</v>
      </c>
      <c r="E275">
        <v>23.235107038697773</v>
      </c>
      <c r="F275">
        <v>59.990803592703521</v>
      </c>
      <c r="G275">
        <v>57.94130447197459</v>
      </c>
      <c r="H275">
        <v>37.383198734952451</v>
      </c>
      <c r="I275">
        <v>37.694537491606063</v>
      </c>
      <c r="J275">
        <v>27.326425196974441</v>
      </c>
      <c r="K275">
        <v>43.732067498084902</v>
      </c>
      <c r="L275">
        <v>40.361594070188083</v>
      </c>
      <c r="M275">
        <v>40.128139234000322</v>
      </c>
      <c r="N275">
        <v>47.467147951879355</v>
      </c>
      <c r="O275">
        <v>44.819586969065014</v>
      </c>
      <c r="P275">
        <v>38.811398818842591</v>
      </c>
      <c r="Q275">
        <v>39.180042811540602</v>
      </c>
      <c r="R275">
        <v>0.12869062458768785</v>
      </c>
      <c r="S275">
        <v>0.84018140750324422</v>
      </c>
      <c r="T275">
        <v>28.284761730342435</v>
      </c>
    </row>
    <row r="276" spans="2:20" x14ac:dyDescent="0.25">
      <c r="B276">
        <v>0</v>
      </c>
      <c r="C276">
        <v>40.719749674648682</v>
      </c>
      <c r="D276">
        <v>20.779226743005978</v>
      </c>
      <c r="E276">
        <v>21.550793838851678</v>
      </c>
      <c r="F276">
        <v>55.219902592065004</v>
      </c>
      <c r="G276">
        <v>53.286071289823965</v>
      </c>
      <c r="H276">
        <v>39.226761374438269</v>
      </c>
      <c r="I276">
        <v>39.469776079307657</v>
      </c>
      <c r="J276">
        <v>26.418435319606587</v>
      </c>
      <c r="K276">
        <v>31.690458412432509</v>
      </c>
      <c r="L276">
        <v>33.237817349560025</v>
      </c>
      <c r="M276">
        <v>35.230152191862224</v>
      </c>
      <c r="N276">
        <v>37.071773832845189</v>
      </c>
      <c r="O276">
        <v>38.662941543299503</v>
      </c>
      <c r="P276">
        <v>36.143431944402352</v>
      </c>
      <c r="Q276">
        <v>34.937358964680207</v>
      </c>
      <c r="R276">
        <v>25.987694969705821</v>
      </c>
      <c r="S276">
        <v>2.3994717231359002</v>
      </c>
      <c r="T276">
        <v>24.110071150223682</v>
      </c>
    </row>
    <row r="277" spans="2:20" x14ac:dyDescent="0.25">
      <c r="B277">
        <v>1.1747965511709522</v>
      </c>
      <c r="C277">
        <v>45.581555618206309</v>
      </c>
      <c r="D277">
        <v>20.512331281995788</v>
      </c>
      <c r="E277">
        <v>23.965052270662646</v>
      </c>
      <c r="F277">
        <v>59.133578050973036</v>
      </c>
      <c r="G277">
        <v>58.132115250807104</v>
      </c>
      <c r="H277">
        <v>39.114953690651468</v>
      </c>
      <c r="I277">
        <v>37.643610240170716</v>
      </c>
      <c r="J277">
        <v>28.580514286744908</v>
      </c>
      <c r="K277">
        <v>42.145541497106201</v>
      </c>
      <c r="L277">
        <v>32.394426361158814</v>
      </c>
      <c r="M277">
        <v>37.282514079807569</v>
      </c>
      <c r="N277">
        <v>36.62449131859902</v>
      </c>
      <c r="O277">
        <v>37.339184533997049</v>
      </c>
      <c r="P277">
        <v>41.708030402701958</v>
      </c>
      <c r="Q277">
        <v>42.412756452790283</v>
      </c>
      <c r="R277">
        <v>0</v>
      </c>
      <c r="S277">
        <v>4.6222966437232014</v>
      </c>
      <c r="T277">
        <v>28.511693383415963</v>
      </c>
    </row>
    <row r="281" spans="2:20" x14ac:dyDescent="0.25">
      <c r="B281">
        <v>1.2164920563404347</v>
      </c>
      <c r="C281">
        <v>49.392567610860858</v>
      </c>
      <c r="D281">
        <v>24.980142122397751</v>
      </c>
      <c r="E281">
        <v>26.895753516191924</v>
      </c>
      <c r="F281">
        <v>38.532317233790017</v>
      </c>
      <c r="G281">
        <v>35.695056227542295</v>
      </c>
      <c r="H281">
        <v>38.210828111635344</v>
      </c>
      <c r="I281">
        <v>35.902839295103831</v>
      </c>
      <c r="J281">
        <v>23.31980997460429</v>
      </c>
      <c r="K281">
        <v>41.665844552229018</v>
      </c>
      <c r="L281">
        <v>32.00530492648263</v>
      </c>
      <c r="M281">
        <v>39.535635863988034</v>
      </c>
      <c r="N281">
        <v>48.083524114735312</v>
      </c>
      <c r="O281">
        <v>46.470484735623252</v>
      </c>
      <c r="P281">
        <v>38.058982727460418</v>
      </c>
      <c r="Q281">
        <v>37.865438342942745</v>
      </c>
      <c r="R281">
        <v>0</v>
      </c>
      <c r="S281">
        <v>4.3897859824233629</v>
      </c>
      <c r="T281">
        <v>27.387801720236322</v>
      </c>
    </row>
    <row r="282" spans="2:20" x14ac:dyDescent="0.25">
      <c r="B282">
        <v>0</v>
      </c>
      <c r="C282">
        <v>50.995999660936285</v>
      </c>
      <c r="D282">
        <v>26.046629430934658</v>
      </c>
      <c r="E282">
        <v>26.416535687987853</v>
      </c>
      <c r="F282">
        <v>37.876787105774604</v>
      </c>
      <c r="G282">
        <v>40.581841504053955</v>
      </c>
      <c r="H282">
        <v>35.559511298889774</v>
      </c>
      <c r="I282">
        <v>33.415954581802701</v>
      </c>
      <c r="J282">
        <v>29.042134794166881</v>
      </c>
      <c r="K282">
        <v>43.663440454998991</v>
      </c>
      <c r="L282">
        <v>37.750761616761999</v>
      </c>
      <c r="M282">
        <v>38.211459332269165</v>
      </c>
      <c r="N282">
        <v>40.96951796782367</v>
      </c>
      <c r="O282">
        <v>40.593381925657219</v>
      </c>
      <c r="P282">
        <v>45.394503695488105</v>
      </c>
      <c r="Q282">
        <v>46.318145934248193</v>
      </c>
      <c r="R282">
        <v>31.584295630878085</v>
      </c>
      <c r="S282">
        <v>3.0646457652269739</v>
      </c>
      <c r="T282">
        <v>31.660687094234181</v>
      </c>
    </row>
    <row r="283" spans="2:20" x14ac:dyDescent="0.25">
      <c r="B283">
        <v>0</v>
      </c>
      <c r="C283">
        <v>50.390019007161179</v>
      </c>
      <c r="D283">
        <v>24.42772564180186</v>
      </c>
      <c r="E283">
        <v>27.173491213530319</v>
      </c>
      <c r="F283">
        <v>37.485397239743328</v>
      </c>
      <c r="G283">
        <v>35.258135114613673</v>
      </c>
      <c r="H283">
        <v>35.10210766092812</v>
      </c>
      <c r="I283">
        <v>35.586467695270045</v>
      </c>
      <c r="J283">
        <v>31.206384024059197</v>
      </c>
      <c r="K283">
        <v>40.333493794137063</v>
      </c>
      <c r="L283">
        <v>35.86944114975956</v>
      </c>
      <c r="M283">
        <v>33.526746500052106</v>
      </c>
      <c r="N283">
        <v>41.403155288010602</v>
      </c>
      <c r="O283">
        <v>42.855242849982382</v>
      </c>
      <c r="P283">
        <v>41.569207406341349</v>
      </c>
      <c r="Q283">
        <v>41.007528423894435</v>
      </c>
      <c r="R283">
        <v>4.5415701006932903</v>
      </c>
      <c r="S283">
        <v>2.6692406564666529</v>
      </c>
      <c r="T283">
        <v>28.220820533689324</v>
      </c>
    </row>
    <row r="284" spans="2:20" x14ac:dyDescent="0.25">
      <c r="B284">
        <v>1.8093134216139808</v>
      </c>
      <c r="C284">
        <v>42.402525956845707</v>
      </c>
      <c r="D284">
        <v>21.20121551230654</v>
      </c>
      <c r="E284">
        <v>22.635546615048845</v>
      </c>
      <c r="F284">
        <v>27.583794308432925</v>
      </c>
      <c r="G284">
        <v>28.824748453316602</v>
      </c>
      <c r="H284">
        <v>30.679629346590936</v>
      </c>
      <c r="I284">
        <v>31.736984553576431</v>
      </c>
      <c r="J284">
        <v>27.004233028252784</v>
      </c>
      <c r="K284">
        <v>35.29941151508995</v>
      </c>
      <c r="L284">
        <v>33.426303633151477</v>
      </c>
      <c r="M284">
        <v>31.858972472500508</v>
      </c>
      <c r="N284">
        <v>37.742017860550249</v>
      </c>
      <c r="O284">
        <v>38.31284537532882</v>
      </c>
      <c r="P284">
        <v>31.161030698236065</v>
      </c>
      <c r="Q284">
        <v>32.832882247007973</v>
      </c>
      <c r="R284">
        <v>0</v>
      </c>
      <c r="S284">
        <v>1.2125694073285784</v>
      </c>
      <c r="T284">
        <v>24.148386674172642</v>
      </c>
    </row>
    <row r="285" spans="2:20" x14ac:dyDescent="0.25">
      <c r="B285">
        <v>1.9433421550636834</v>
      </c>
      <c r="C285">
        <v>51.613065177320884</v>
      </c>
      <c r="D285">
        <v>25.286603777257969</v>
      </c>
      <c r="E285">
        <v>31.50085194759421</v>
      </c>
      <c r="F285">
        <v>32.763558159383358</v>
      </c>
      <c r="G285">
        <v>33.944297074074868</v>
      </c>
      <c r="H285">
        <v>28.916832906591093</v>
      </c>
      <c r="I285">
        <v>31.162019633216836</v>
      </c>
      <c r="J285">
        <v>24.361500370389724</v>
      </c>
      <c r="K285">
        <v>42.358035202904922</v>
      </c>
      <c r="L285">
        <v>31.658126698900308</v>
      </c>
      <c r="M285">
        <v>34.452289397837497</v>
      </c>
      <c r="N285">
        <v>56.880693525300742</v>
      </c>
      <c r="O285">
        <v>51.947286831236504</v>
      </c>
      <c r="P285">
        <v>30.947162855699645</v>
      </c>
      <c r="Q285">
        <v>31.522675740446456</v>
      </c>
      <c r="R285">
        <v>3.0173186652855177</v>
      </c>
      <c r="S285">
        <v>0</v>
      </c>
      <c r="T285">
        <v>23.791725196439749</v>
      </c>
    </row>
    <row r="286" spans="2:20" x14ac:dyDescent="0.25">
      <c r="B286">
        <v>0</v>
      </c>
      <c r="C286">
        <v>44.958025950109324</v>
      </c>
      <c r="D286">
        <v>22.047713187370142</v>
      </c>
      <c r="E286">
        <v>24.367869919470291</v>
      </c>
      <c r="F286">
        <v>31.37013139058244</v>
      </c>
      <c r="G286">
        <v>30.033699772667322</v>
      </c>
      <c r="H286">
        <v>29.253497178841958</v>
      </c>
      <c r="I286">
        <v>27.678371187534147</v>
      </c>
      <c r="J286">
        <v>23.581245498546195</v>
      </c>
      <c r="K286">
        <v>32.143912157309082</v>
      </c>
      <c r="L286">
        <v>27.526914865344164</v>
      </c>
      <c r="M286">
        <v>29.618553350069604</v>
      </c>
      <c r="N286">
        <v>42.202370543375487</v>
      </c>
      <c r="O286">
        <v>40.661132039680965</v>
      </c>
      <c r="P286">
        <v>35.572377449309556</v>
      </c>
      <c r="Q286">
        <v>34.794348396963755</v>
      </c>
      <c r="R286">
        <v>14.111718056103056</v>
      </c>
      <c r="S286">
        <v>0.61698938817771276</v>
      </c>
      <c r="T286">
        <v>22.847872843871553</v>
      </c>
    </row>
    <row r="287" spans="2:20" x14ac:dyDescent="0.25">
      <c r="B287">
        <v>0</v>
      </c>
      <c r="C287">
        <v>46.375644919316478</v>
      </c>
      <c r="D287">
        <v>20.717148354071536</v>
      </c>
      <c r="E287">
        <v>22.980986074172222</v>
      </c>
      <c r="F287">
        <v>32.618136508162721</v>
      </c>
      <c r="G287">
        <v>29.990312970027983</v>
      </c>
      <c r="H287">
        <v>28.028256084244425</v>
      </c>
      <c r="I287">
        <v>30.619392162942393</v>
      </c>
      <c r="J287">
        <v>22.57415007385638</v>
      </c>
      <c r="K287">
        <v>37.033534841531356</v>
      </c>
      <c r="L287">
        <v>32.73099137026216</v>
      </c>
      <c r="M287">
        <v>37.302672503278764</v>
      </c>
      <c r="N287">
        <v>39.908830218911476</v>
      </c>
      <c r="O287">
        <v>38.724720799767361</v>
      </c>
      <c r="P287">
        <v>37.363336806284437</v>
      </c>
      <c r="Q287">
        <v>34.60474799278191</v>
      </c>
      <c r="R287">
        <v>23.938326551128451</v>
      </c>
      <c r="S287">
        <v>1.9262360592468768</v>
      </c>
      <c r="T287">
        <v>26.904040627750359</v>
      </c>
    </row>
    <row r="288" spans="2:20" x14ac:dyDescent="0.25">
      <c r="B288">
        <v>8.9023199924949059E-2</v>
      </c>
      <c r="C288">
        <v>43.690331002628781</v>
      </c>
      <c r="D288">
        <v>20.415355104761943</v>
      </c>
      <c r="E288">
        <v>21.785134722441232</v>
      </c>
      <c r="F288">
        <v>33.496376196873015</v>
      </c>
      <c r="G288">
        <v>28.263069543885845</v>
      </c>
      <c r="H288">
        <v>27.42363665759801</v>
      </c>
      <c r="I288">
        <v>29.38224685774053</v>
      </c>
      <c r="J288">
        <v>20.473838955833713</v>
      </c>
      <c r="K288">
        <v>40.516833568532896</v>
      </c>
      <c r="L288">
        <v>29.043519570133714</v>
      </c>
      <c r="M288">
        <v>29.556001780463998</v>
      </c>
      <c r="N288">
        <v>39.757441720742605</v>
      </c>
      <c r="O288">
        <v>38.482374005225623</v>
      </c>
      <c r="P288">
        <v>32.466022479355999</v>
      </c>
      <c r="Q288">
        <v>34.964061374111019</v>
      </c>
      <c r="R288">
        <v>0</v>
      </c>
      <c r="S288">
        <v>2.8021349599695005</v>
      </c>
      <c r="T288">
        <v>20.63162559157513</v>
      </c>
    </row>
    <row r="289" spans="2:20" x14ac:dyDescent="0.25">
      <c r="B289">
        <v>8.7121240176871853E-2</v>
      </c>
      <c r="C289">
        <v>38.838945138616282</v>
      </c>
      <c r="D289">
        <v>18.844203891477118</v>
      </c>
      <c r="E289">
        <v>19.36794975298675</v>
      </c>
      <c r="F289">
        <v>28.397820950575131</v>
      </c>
      <c r="G289">
        <v>25.391073452186085</v>
      </c>
      <c r="H289">
        <v>25.935372890017998</v>
      </c>
      <c r="I289">
        <v>23.784098568286016</v>
      </c>
      <c r="J289">
        <v>16.775514209742763</v>
      </c>
      <c r="K289">
        <v>29.748801967217968</v>
      </c>
      <c r="L289">
        <v>23.880570759852755</v>
      </c>
      <c r="M289">
        <v>29.510121247583566</v>
      </c>
      <c r="N289">
        <v>33.960340856065713</v>
      </c>
      <c r="O289">
        <v>31.245602275336449</v>
      </c>
      <c r="P289">
        <v>31.866653581506966</v>
      </c>
      <c r="Q289">
        <v>32.060523801411719</v>
      </c>
      <c r="R289">
        <v>18.520438772562642</v>
      </c>
      <c r="S289">
        <v>0</v>
      </c>
      <c r="T289">
        <v>18.107052654188855</v>
      </c>
    </row>
    <row r="290" spans="2:20" x14ac:dyDescent="0.25">
      <c r="B290">
        <v>2.162000059977808</v>
      </c>
      <c r="C290">
        <v>45.1980767116167</v>
      </c>
      <c r="D290">
        <v>22.874736347551405</v>
      </c>
      <c r="E290">
        <v>26.857662664814018</v>
      </c>
      <c r="F290">
        <v>36.970720833291679</v>
      </c>
      <c r="G290">
        <v>34.861101392484777</v>
      </c>
      <c r="H290">
        <v>30.680248308125996</v>
      </c>
      <c r="I290">
        <v>32.614832511970569</v>
      </c>
      <c r="J290">
        <v>25.23826184311805</v>
      </c>
      <c r="K290">
        <v>42.533462618831031</v>
      </c>
      <c r="L290">
        <v>33.647250517308599</v>
      </c>
      <c r="M290">
        <v>34.437558103501701</v>
      </c>
      <c r="N290">
        <v>47.744734448254142</v>
      </c>
      <c r="O290">
        <v>47.310994931875207</v>
      </c>
      <c r="P290">
        <v>33.950238411787637</v>
      </c>
      <c r="Q290">
        <v>34.656277177444345</v>
      </c>
      <c r="R290">
        <v>0</v>
      </c>
      <c r="S290">
        <v>3.8934594200145947</v>
      </c>
      <c r="T290">
        <v>21.925087717544507</v>
      </c>
    </row>
    <row r="291" spans="2:20" x14ac:dyDescent="0.25">
      <c r="B291">
        <v>0</v>
      </c>
      <c r="C291">
        <v>51.865504891883859</v>
      </c>
      <c r="D291">
        <v>25.724221216662546</v>
      </c>
      <c r="E291">
        <v>26.819412890794698</v>
      </c>
      <c r="F291">
        <v>38.419215843592745</v>
      </c>
      <c r="G291">
        <v>37.368193505340855</v>
      </c>
      <c r="H291">
        <v>35.933781331648319</v>
      </c>
      <c r="I291">
        <v>33.762001068378289</v>
      </c>
      <c r="J291">
        <v>25.217884735701084</v>
      </c>
      <c r="K291">
        <v>42.216219811558027</v>
      </c>
      <c r="L291">
        <v>35.052057459629225</v>
      </c>
      <c r="M291">
        <v>32.0009436648701</v>
      </c>
      <c r="N291">
        <v>47.358881570058806</v>
      </c>
      <c r="O291">
        <v>47.783634689453194</v>
      </c>
      <c r="P291">
        <v>40.252814885793683</v>
      </c>
      <c r="Q291">
        <v>36.526897566633345</v>
      </c>
      <c r="R291">
        <v>2.0328287289831906</v>
      </c>
      <c r="S291">
        <v>4.016083873931362</v>
      </c>
      <c r="T291">
        <v>28.592318069103705</v>
      </c>
    </row>
    <row r="292" spans="2:20" x14ac:dyDescent="0.25">
      <c r="B292">
        <v>0</v>
      </c>
      <c r="C292">
        <v>47.508068902271994</v>
      </c>
      <c r="D292">
        <v>21.342494630656667</v>
      </c>
      <c r="E292">
        <v>24.907897400880533</v>
      </c>
      <c r="F292">
        <v>34.892692532146583</v>
      </c>
      <c r="G292">
        <v>32.63945405390384</v>
      </c>
      <c r="H292">
        <v>33.660224777981128</v>
      </c>
      <c r="I292">
        <v>35.218326829248923</v>
      </c>
      <c r="J292">
        <v>28.767770442211578</v>
      </c>
      <c r="K292">
        <v>36.645619370129381</v>
      </c>
      <c r="L292">
        <v>33.620128387847217</v>
      </c>
      <c r="M292">
        <v>31.213153997927691</v>
      </c>
      <c r="N292">
        <v>48.593748139090806</v>
      </c>
      <c r="O292">
        <v>44.612791939434601</v>
      </c>
      <c r="P292">
        <v>37.626889195015345</v>
      </c>
      <c r="Q292">
        <v>40.178468635492052</v>
      </c>
      <c r="R292">
        <v>11.553516771009912</v>
      </c>
      <c r="S292">
        <v>1.5824179314232629</v>
      </c>
      <c r="T292">
        <v>28.598254020556347</v>
      </c>
    </row>
    <row r="293" spans="2:20" x14ac:dyDescent="0.25">
      <c r="B293">
        <v>0</v>
      </c>
      <c r="C293">
        <v>42.589082369580161</v>
      </c>
      <c r="D293">
        <v>19.748675735542285</v>
      </c>
      <c r="E293">
        <v>21.323328514961375</v>
      </c>
      <c r="F293">
        <v>30.736265512778456</v>
      </c>
      <c r="G293">
        <v>29.779051332205793</v>
      </c>
      <c r="H293">
        <v>29.662862075126895</v>
      </c>
      <c r="I293">
        <v>26.00493308009306</v>
      </c>
      <c r="J293">
        <v>18.673286964775464</v>
      </c>
      <c r="K293">
        <v>29.052041253331339</v>
      </c>
      <c r="L293">
        <v>25.225075324483793</v>
      </c>
      <c r="M293">
        <v>26.985309480343783</v>
      </c>
      <c r="N293">
        <v>36.029636296427256</v>
      </c>
      <c r="O293">
        <v>34.131846917581257</v>
      </c>
      <c r="P293">
        <v>31.005987197437594</v>
      </c>
      <c r="Q293">
        <v>25.604935727203888</v>
      </c>
      <c r="R293">
        <v>14.336090425305622</v>
      </c>
      <c r="S293">
        <v>0.19692613709954174</v>
      </c>
      <c r="T293">
        <v>26.099661831592702</v>
      </c>
    </row>
    <row r="294" spans="2:20" x14ac:dyDescent="0.25">
      <c r="B294">
        <v>0</v>
      </c>
      <c r="C294">
        <v>51.308703956127552</v>
      </c>
      <c r="D294">
        <v>25.36712261459456</v>
      </c>
      <c r="E294">
        <v>28.463592848538642</v>
      </c>
      <c r="F294">
        <v>39.423678913332907</v>
      </c>
      <c r="G294">
        <v>36.697996576428068</v>
      </c>
      <c r="H294">
        <v>39.448939643694921</v>
      </c>
      <c r="I294">
        <v>38.999893013377289</v>
      </c>
      <c r="J294">
        <v>31.697659766689913</v>
      </c>
      <c r="K294">
        <v>34.50992201863945</v>
      </c>
      <c r="L294">
        <v>35.830216192227219</v>
      </c>
      <c r="M294">
        <v>41.110897578139863</v>
      </c>
      <c r="N294">
        <v>39.302526469282952</v>
      </c>
      <c r="O294">
        <v>36.59933113548469</v>
      </c>
      <c r="P294">
        <v>39.939195936093327</v>
      </c>
      <c r="Q294">
        <v>38.561346921955241</v>
      </c>
      <c r="R294">
        <v>25.210407024662395</v>
      </c>
      <c r="S294">
        <v>2.5890762695745897</v>
      </c>
      <c r="T294">
        <v>31.433660368984974</v>
      </c>
    </row>
    <row r="295" spans="2:20" x14ac:dyDescent="0.25">
      <c r="B295">
        <v>1.6276686546474497</v>
      </c>
      <c r="C295">
        <v>39.16075785420653</v>
      </c>
      <c r="D295">
        <v>21.331120927335803</v>
      </c>
      <c r="E295">
        <v>21.784027233864592</v>
      </c>
      <c r="F295">
        <v>30.801414329504883</v>
      </c>
      <c r="G295">
        <v>32.030255042582205</v>
      </c>
      <c r="H295">
        <v>27.532106775928998</v>
      </c>
      <c r="I295">
        <v>29.959954970748111</v>
      </c>
      <c r="J295">
        <v>25.624582582620477</v>
      </c>
      <c r="K295">
        <v>28.980866173171542</v>
      </c>
      <c r="L295">
        <v>30.154366692774499</v>
      </c>
      <c r="M295">
        <v>28.538144625376631</v>
      </c>
      <c r="N295">
        <v>26.771314311568894</v>
      </c>
      <c r="O295">
        <v>25.353559843569318</v>
      </c>
      <c r="P295">
        <v>33.292714472542158</v>
      </c>
      <c r="Q295">
        <v>34.035390684641115</v>
      </c>
      <c r="R295">
        <v>1.3980158647896666</v>
      </c>
      <c r="S295">
        <v>0</v>
      </c>
      <c r="T295">
        <v>21.037205013785474</v>
      </c>
    </row>
    <row r="296" spans="2:20" x14ac:dyDescent="0.25">
      <c r="B296">
        <v>0.37713044579133104</v>
      </c>
      <c r="C296">
        <v>48.835573895016694</v>
      </c>
      <c r="D296">
        <v>20.745042806728804</v>
      </c>
      <c r="E296">
        <v>25.79016394739757</v>
      </c>
      <c r="F296">
        <v>34.443393837730056</v>
      </c>
      <c r="G296">
        <v>32.388512604643068</v>
      </c>
      <c r="H296">
        <v>35.555003877134403</v>
      </c>
      <c r="I296">
        <v>36.356146444905129</v>
      </c>
      <c r="J296">
        <v>26.237122375021759</v>
      </c>
      <c r="K296">
        <v>40.247622287984051</v>
      </c>
      <c r="L296">
        <v>30.148082796600782</v>
      </c>
      <c r="M296">
        <v>38.412511275339845</v>
      </c>
      <c r="N296">
        <v>39.680492475194249</v>
      </c>
      <c r="O296">
        <v>35.804446044531659</v>
      </c>
      <c r="P296">
        <v>37.688713582630442</v>
      </c>
      <c r="Q296">
        <v>33.82977797471159</v>
      </c>
      <c r="R296">
        <v>0</v>
      </c>
      <c r="S296">
        <v>3.0764863667294393</v>
      </c>
      <c r="T296">
        <v>27.229055561709735</v>
      </c>
    </row>
    <row r="297" spans="2:20" x14ac:dyDescent="0.25">
      <c r="B297">
        <v>0</v>
      </c>
      <c r="C297">
        <v>43.794283575305471</v>
      </c>
      <c r="D297">
        <v>22.97026053543259</v>
      </c>
      <c r="E297">
        <v>23.660559114156612</v>
      </c>
      <c r="F297">
        <v>30.609571172657724</v>
      </c>
      <c r="G297">
        <v>26.499577933363128</v>
      </c>
      <c r="H297">
        <v>27.341037481809117</v>
      </c>
      <c r="I297">
        <v>26.763990267639905</v>
      </c>
      <c r="J297">
        <v>24.986822353871364</v>
      </c>
      <c r="K297">
        <v>33.39864862284049</v>
      </c>
      <c r="L297">
        <v>24.949963140786917</v>
      </c>
      <c r="M297">
        <v>30.792721355807906</v>
      </c>
      <c r="N297">
        <v>39.122521552135737</v>
      </c>
      <c r="O297">
        <v>38.455618069799506</v>
      </c>
      <c r="P297">
        <v>31.910911472955267</v>
      </c>
      <c r="Q297">
        <v>30.667533717585854</v>
      </c>
      <c r="R297">
        <v>1.4789520524661295</v>
      </c>
      <c r="S297">
        <v>0.94468444312031385</v>
      </c>
      <c r="T297">
        <v>26.793496736145329</v>
      </c>
    </row>
    <row r="298" spans="2:20" x14ac:dyDescent="0.25">
      <c r="B298">
        <v>0</v>
      </c>
      <c r="C298">
        <v>50.753439969087566</v>
      </c>
      <c r="D298">
        <v>26.404740445822828</v>
      </c>
      <c r="E298">
        <v>29.342129619795287</v>
      </c>
      <c r="F298">
        <v>40.238054054272766</v>
      </c>
      <c r="G298">
        <v>37.762328305005369</v>
      </c>
      <c r="H298">
        <v>37.219135362265185</v>
      </c>
      <c r="I298">
        <v>35.443187783924522</v>
      </c>
      <c r="J298">
        <v>29.71467703285154</v>
      </c>
      <c r="K298">
        <v>40.716306611679762</v>
      </c>
      <c r="L298">
        <v>32.235921743801079</v>
      </c>
      <c r="M298">
        <v>36.955833457246065</v>
      </c>
      <c r="N298">
        <v>44.691629265253155</v>
      </c>
      <c r="O298">
        <v>41.905767657058121</v>
      </c>
      <c r="P298">
        <v>37.595020832511459</v>
      </c>
      <c r="Q298">
        <v>38.931862160491768</v>
      </c>
      <c r="R298">
        <v>24.359725227316638</v>
      </c>
      <c r="S298">
        <v>4.7339720149423581</v>
      </c>
      <c r="T298">
        <v>28.418195850896065</v>
      </c>
    </row>
    <row r="299" spans="2:20" x14ac:dyDescent="0.25">
      <c r="B299">
        <v>0.49400112730493601</v>
      </c>
      <c r="C299">
        <v>45.594150092600053</v>
      </c>
      <c r="D299">
        <v>21.353571140993637</v>
      </c>
      <c r="E299">
        <v>22.749919478218857</v>
      </c>
      <c r="F299">
        <v>32.255515742008214</v>
      </c>
      <c r="G299">
        <v>32.856812142684596</v>
      </c>
      <c r="H299">
        <v>29.082554956115629</v>
      </c>
      <c r="I299">
        <v>29.806143811901119</v>
      </c>
      <c r="J299">
        <v>22.28601336661567</v>
      </c>
      <c r="K299">
        <v>39.623460020935667</v>
      </c>
      <c r="L299">
        <v>28.843103309445205</v>
      </c>
      <c r="M299">
        <v>27.476648683468881</v>
      </c>
      <c r="N299">
        <v>41.394033336017394</v>
      </c>
      <c r="O299">
        <v>38.117501409131172</v>
      </c>
      <c r="P299">
        <v>34.141235204122715</v>
      </c>
      <c r="Q299">
        <v>31.219401723166119</v>
      </c>
      <c r="R299">
        <v>0</v>
      </c>
      <c r="S299">
        <v>2.3106731620903456</v>
      </c>
      <c r="T299">
        <v>19.450237539254367</v>
      </c>
    </row>
    <row r="300" spans="2:20" x14ac:dyDescent="0.25">
      <c r="B300">
        <v>0</v>
      </c>
      <c r="C300">
        <v>51.569547627804333</v>
      </c>
      <c r="D300">
        <v>22.794851048179478</v>
      </c>
      <c r="E300">
        <v>28.417212210371463</v>
      </c>
      <c r="F300">
        <v>37.395611131543461</v>
      </c>
      <c r="G300">
        <v>33.886575947039354</v>
      </c>
      <c r="H300">
        <v>36.70584773813902</v>
      </c>
      <c r="I300">
        <v>36.711438028687013</v>
      </c>
      <c r="J300">
        <v>30.144611989702096</v>
      </c>
      <c r="K300">
        <v>38.70246414122839</v>
      </c>
      <c r="L300">
        <v>36.069535368395243</v>
      </c>
      <c r="M300">
        <v>33.447198725021451</v>
      </c>
      <c r="N300">
        <v>37.549098933431409</v>
      </c>
      <c r="O300">
        <v>36.95221282334191</v>
      </c>
      <c r="P300">
        <v>41.209170038004167</v>
      </c>
      <c r="Q300">
        <v>41.874708839033957</v>
      </c>
      <c r="R300">
        <v>36.61738384209881</v>
      </c>
      <c r="S300">
        <v>4.9113154345960526</v>
      </c>
      <c r="T300">
        <v>27.371533652077968</v>
      </c>
    </row>
    <row r="301" spans="2:20" x14ac:dyDescent="0.25">
      <c r="B301">
        <v>0</v>
      </c>
      <c r="C301">
        <v>47.30869358852042</v>
      </c>
      <c r="D301">
        <v>22.850910206684276</v>
      </c>
      <c r="E301">
        <v>23.983910173123853</v>
      </c>
      <c r="F301">
        <v>32.719401282008256</v>
      </c>
      <c r="G301">
        <v>31.432215131916447</v>
      </c>
      <c r="H301">
        <v>31.511130075415071</v>
      </c>
      <c r="I301">
        <v>32.469040507433633</v>
      </c>
      <c r="J301">
        <v>34.443735946571799</v>
      </c>
      <c r="K301">
        <v>32.789015193284079</v>
      </c>
      <c r="L301">
        <v>38.063084011333835</v>
      </c>
      <c r="M301">
        <v>35.022797117638881</v>
      </c>
      <c r="N301">
        <v>42.902880922815818</v>
      </c>
      <c r="O301">
        <v>44.274927006074435</v>
      </c>
      <c r="P301">
        <v>40.038258885122666</v>
      </c>
      <c r="Q301">
        <v>39.085909895051756</v>
      </c>
      <c r="R301">
        <v>2.520579732379578</v>
      </c>
      <c r="S301">
        <v>1.5402317587101291</v>
      </c>
      <c r="T301">
        <v>28.344847755526679</v>
      </c>
    </row>
    <row r="302" spans="2:20" x14ac:dyDescent="0.25">
      <c r="B302">
        <v>0</v>
      </c>
      <c r="C302">
        <v>52.136479262368084</v>
      </c>
      <c r="D302">
        <v>27.19800713744015</v>
      </c>
      <c r="E302">
        <v>31.415378765805585</v>
      </c>
      <c r="F302">
        <v>40.367245472974226</v>
      </c>
      <c r="G302">
        <v>41.933907386857932</v>
      </c>
      <c r="H302">
        <v>34.783345421933475</v>
      </c>
      <c r="I302">
        <v>40.053355154806411</v>
      </c>
      <c r="J302">
        <v>28.677775780231318</v>
      </c>
      <c r="K302">
        <v>42.252860452092982</v>
      </c>
      <c r="L302">
        <v>38.810709053224969</v>
      </c>
      <c r="M302">
        <v>39.69359014892742</v>
      </c>
      <c r="N302">
        <v>44.291701021021765</v>
      </c>
      <c r="O302">
        <v>43.869839872542762</v>
      </c>
      <c r="P302">
        <v>40.328809923810823</v>
      </c>
      <c r="Q302">
        <v>42.024003620380761</v>
      </c>
      <c r="R302">
        <v>0.73358171790373339</v>
      </c>
      <c r="S302">
        <v>5.8947940495157329</v>
      </c>
      <c r="T302">
        <v>33.416816999258153</v>
      </c>
    </row>
    <row r="303" spans="2:20" x14ac:dyDescent="0.25">
      <c r="B303">
        <v>0</v>
      </c>
      <c r="C303">
        <v>46.626756151622502</v>
      </c>
      <c r="D303">
        <v>23.345591161628221</v>
      </c>
      <c r="E303">
        <v>23.527538910879315</v>
      </c>
      <c r="F303">
        <v>31.409069669225921</v>
      </c>
      <c r="G303">
        <v>30.084493800385619</v>
      </c>
      <c r="H303">
        <v>32.862497881334107</v>
      </c>
      <c r="I303">
        <v>32.270582429447252</v>
      </c>
      <c r="J303">
        <v>27.54284387235003</v>
      </c>
      <c r="K303">
        <v>33.887417137923507</v>
      </c>
      <c r="L303">
        <v>28.932033198206931</v>
      </c>
      <c r="M303">
        <v>23.170666614226761</v>
      </c>
      <c r="N303">
        <v>36.54200015170116</v>
      </c>
      <c r="O303">
        <v>34.589830965577882</v>
      </c>
      <c r="P303">
        <v>33.084056489017115</v>
      </c>
      <c r="Q303">
        <v>33.992484237593985</v>
      </c>
      <c r="R303">
        <v>0.69267498775621816</v>
      </c>
      <c r="S303">
        <v>1.6806053812708999</v>
      </c>
      <c r="T303">
        <v>21.686523599362857</v>
      </c>
    </row>
    <row r="304" spans="2:20" x14ac:dyDescent="0.25">
      <c r="B304">
        <v>1.8963387151296622</v>
      </c>
      <c r="C304">
        <v>48.969383320187369</v>
      </c>
      <c r="D304">
        <v>23.291796114160618</v>
      </c>
      <c r="E304">
        <v>24.187800814513142</v>
      </c>
      <c r="F304">
        <v>29.086449463161792</v>
      </c>
      <c r="G304">
        <v>27.224618901212111</v>
      </c>
      <c r="H304">
        <v>30.104289071680373</v>
      </c>
      <c r="I304">
        <v>29.265529674999595</v>
      </c>
      <c r="J304">
        <v>27.024511855512451</v>
      </c>
      <c r="K304">
        <v>37.255022294480305</v>
      </c>
      <c r="L304">
        <v>29.720071471113759</v>
      </c>
      <c r="M304">
        <v>36.415759863496611</v>
      </c>
      <c r="N304">
        <v>43.149779469761604</v>
      </c>
      <c r="O304">
        <v>39.608518584099286</v>
      </c>
      <c r="P304">
        <v>31.194163192376411</v>
      </c>
      <c r="Q304">
        <v>33.03999726349339</v>
      </c>
      <c r="R304">
        <v>0</v>
      </c>
      <c r="S304">
        <v>1.3170444118925357</v>
      </c>
      <c r="T304">
        <v>25.896105307213109</v>
      </c>
    </row>
    <row r="305" spans="2:20" x14ac:dyDescent="0.25">
      <c r="B305">
        <v>0.15320466676626782</v>
      </c>
      <c r="C305">
        <v>42.412973501568715</v>
      </c>
      <c r="D305">
        <v>18.472752296485435</v>
      </c>
      <c r="E305">
        <v>22.33836319103952</v>
      </c>
      <c r="F305">
        <v>29.264536107677891</v>
      </c>
      <c r="G305">
        <v>27.471262806669657</v>
      </c>
      <c r="H305">
        <v>33.123084375749841</v>
      </c>
      <c r="I305">
        <v>33.106152181491396</v>
      </c>
      <c r="J305">
        <v>29.096753455480552</v>
      </c>
      <c r="K305">
        <v>28.60825512379969</v>
      </c>
      <c r="L305">
        <v>30.778111290694987</v>
      </c>
      <c r="M305">
        <v>25.437588565788815</v>
      </c>
      <c r="N305">
        <v>26.421376216152588</v>
      </c>
      <c r="O305">
        <v>26.895839841362545</v>
      </c>
      <c r="P305">
        <v>36.846627822221016</v>
      </c>
      <c r="Q305">
        <v>38.933452854704569</v>
      </c>
      <c r="R305">
        <v>28.79758784141687</v>
      </c>
      <c r="S305">
        <v>0</v>
      </c>
      <c r="T305">
        <v>18.835662641875036</v>
      </c>
    </row>
    <row r="306" spans="2:20" x14ac:dyDescent="0.25">
      <c r="B306">
        <v>0</v>
      </c>
      <c r="C306">
        <v>56.190054580612525</v>
      </c>
      <c r="D306">
        <v>25.617729909575402</v>
      </c>
      <c r="E306">
        <v>32.108663868320519</v>
      </c>
      <c r="F306">
        <v>44.488344273751999</v>
      </c>
      <c r="G306">
        <v>41.434102378308388</v>
      </c>
      <c r="H306">
        <v>42.747595751887594</v>
      </c>
      <c r="I306">
        <v>40.398764325802958</v>
      </c>
      <c r="J306">
        <v>31.473462160157439</v>
      </c>
      <c r="K306">
        <v>48.723379624667182</v>
      </c>
      <c r="L306">
        <v>39.372858900755894</v>
      </c>
      <c r="M306">
        <v>31.914223115939855</v>
      </c>
      <c r="N306">
        <v>52.356549030368768</v>
      </c>
      <c r="O306">
        <v>54.325717201253688</v>
      </c>
      <c r="P306">
        <v>46.130478963096991</v>
      </c>
      <c r="Q306">
        <v>50.32874850471417</v>
      </c>
      <c r="R306">
        <v>2.9340830842976766</v>
      </c>
      <c r="S306">
        <v>5.212276993392873</v>
      </c>
      <c r="T306">
        <v>30.325254144996634</v>
      </c>
    </row>
    <row r="307" spans="2:20" x14ac:dyDescent="0.25">
      <c r="B307">
        <v>0</v>
      </c>
      <c r="C307">
        <v>45.582580305855515</v>
      </c>
      <c r="D307">
        <v>21.253474854687894</v>
      </c>
      <c r="E307">
        <v>24.35847523034786</v>
      </c>
      <c r="F307">
        <v>32.885371020321742</v>
      </c>
      <c r="G307">
        <v>30.737474179475694</v>
      </c>
      <c r="H307">
        <v>29.836573278574797</v>
      </c>
      <c r="I307">
        <v>30.361911787234003</v>
      </c>
      <c r="J307">
        <v>25.730853782407991</v>
      </c>
      <c r="K307">
        <v>33.932145076951748</v>
      </c>
      <c r="L307">
        <v>32.704761514465837</v>
      </c>
      <c r="M307">
        <v>33.591709330905687</v>
      </c>
      <c r="N307">
        <v>36.273433619908225</v>
      </c>
      <c r="O307">
        <v>34.929449106856232</v>
      </c>
      <c r="P307">
        <v>37.618686595183945</v>
      </c>
      <c r="Q307">
        <v>34.244772228092927</v>
      </c>
      <c r="R307">
        <v>0.42395910477790688</v>
      </c>
      <c r="S307">
        <v>2.4635487865207351</v>
      </c>
      <c r="T307">
        <v>21.809256456716653</v>
      </c>
    </row>
    <row r="308" spans="2:20" x14ac:dyDescent="0.25">
      <c r="B308">
        <v>0</v>
      </c>
      <c r="C308">
        <v>48.30294660010648</v>
      </c>
      <c r="D308">
        <v>25.972362603871709</v>
      </c>
      <c r="E308">
        <v>26.5795828928993</v>
      </c>
      <c r="F308">
        <v>35.605812186070196</v>
      </c>
      <c r="G308">
        <v>33.349471864945571</v>
      </c>
      <c r="H308">
        <v>35.514381939247109</v>
      </c>
      <c r="I308">
        <v>36.691305253574271</v>
      </c>
      <c r="J308">
        <v>28.780467104400227</v>
      </c>
      <c r="K308">
        <v>37.771493823636071</v>
      </c>
      <c r="L308">
        <v>35.267771030885676</v>
      </c>
      <c r="M308">
        <v>31.707971020083793</v>
      </c>
      <c r="N308">
        <v>40.275023725570378</v>
      </c>
      <c r="O308">
        <v>40.788016850941695</v>
      </c>
      <c r="P308">
        <v>40.906066030384167</v>
      </c>
      <c r="Q308">
        <v>38.624553457760769</v>
      </c>
      <c r="R308">
        <v>28.928800141967642</v>
      </c>
      <c r="S308">
        <v>1.7655296396027993</v>
      </c>
      <c r="T308">
        <v>30.564128480714775</v>
      </c>
    </row>
    <row r="309" spans="2:20" x14ac:dyDescent="0.25">
      <c r="B309">
        <v>0.14486993520044339</v>
      </c>
      <c r="C309">
        <v>39.919643754593466</v>
      </c>
      <c r="D309">
        <v>20.597719889231211</v>
      </c>
      <c r="E309">
        <v>21.0206183760735</v>
      </c>
      <c r="F309">
        <v>30.894366671246683</v>
      </c>
      <c r="G309">
        <v>29.480340199977682</v>
      </c>
      <c r="H309">
        <v>28.852631957514657</v>
      </c>
      <c r="I309">
        <v>28.663222124986515</v>
      </c>
      <c r="J309">
        <v>25.472302731134867</v>
      </c>
      <c r="K309">
        <v>27.248365717742463</v>
      </c>
      <c r="L309">
        <v>29.371710802354436</v>
      </c>
      <c r="M309">
        <v>29.996191516025601</v>
      </c>
      <c r="N309">
        <v>31.208451330249044</v>
      </c>
      <c r="O309">
        <v>29.191338050443509</v>
      </c>
      <c r="P309">
        <v>32.873026250874894</v>
      </c>
      <c r="Q309">
        <v>31.112547617576571</v>
      </c>
      <c r="R309">
        <v>0</v>
      </c>
      <c r="S309">
        <v>1.6345127953073575</v>
      </c>
      <c r="T309">
        <v>22.857082258643089</v>
      </c>
    </row>
    <row r="310" spans="2:20" x14ac:dyDescent="0.25">
      <c r="B310">
        <v>0.21222535112318439</v>
      </c>
      <c r="C310">
        <v>47.105734085050166</v>
      </c>
      <c r="D310">
        <v>21.692065406389595</v>
      </c>
      <c r="E310">
        <v>24.254771899216866</v>
      </c>
      <c r="F310">
        <v>33.266396969714712</v>
      </c>
      <c r="G310">
        <v>31.625382737443573</v>
      </c>
      <c r="H310">
        <v>27.690480790434542</v>
      </c>
      <c r="I310">
        <v>30.486879106682512</v>
      </c>
      <c r="J310">
        <v>25.61194082279037</v>
      </c>
      <c r="K310">
        <v>40.003746875164659</v>
      </c>
      <c r="L310">
        <v>32.420227661696202</v>
      </c>
      <c r="M310">
        <v>29.713598229601484</v>
      </c>
      <c r="N310">
        <v>40.674378984713918</v>
      </c>
      <c r="O310">
        <v>40.722971272005573</v>
      </c>
      <c r="P310">
        <v>38.661409332451257</v>
      </c>
      <c r="Q310">
        <v>34.729629781412768</v>
      </c>
      <c r="R310">
        <v>0</v>
      </c>
      <c r="S310">
        <v>0.21827499331612113</v>
      </c>
      <c r="T310">
        <v>26.361706155218208</v>
      </c>
    </row>
    <row r="311" spans="2:20" x14ac:dyDescent="0.25">
      <c r="B311">
        <v>0</v>
      </c>
      <c r="C311">
        <v>49.824859177647092</v>
      </c>
      <c r="D311">
        <v>23.311843966351521</v>
      </c>
      <c r="E311">
        <v>24.278319561279435</v>
      </c>
      <c r="F311">
        <v>36.303134072805776</v>
      </c>
      <c r="G311">
        <v>37.385543065584756</v>
      </c>
      <c r="H311">
        <v>36.58284324673069</v>
      </c>
      <c r="I311">
        <v>37.749423062607015</v>
      </c>
      <c r="J311">
        <v>29.506538623787193</v>
      </c>
      <c r="K311">
        <v>39.774485719248617</v>
      </c>
      <c r="L311">
        <v>37.939700736990993</v>
      </c>
      <c r="M311">
        <v>32.370530286111318</v>
      </c>
      <c r="N311">
        <v>38.786471128315839</v>
      </c>
      <c r="O311">
        <v>40.399513635574088</v>
      </c>
      <c r="P311">
        <v>41.561726097421769</v>
      </c>
      <c r="Q311">
        <v>40.773120921114668</v>
      </c>
      <c r="R311">
        <v>15.167721283406536</v>
      </c>
      <c r="S311">
        <v>4.2656145313779499</v>
      </c>
      <c r="T311">
        <v>30.916201394575548</v>
      </c>
    </row>
    <row r="312" spans="2:20" x14ac:dyDescent="0.25">
      <c r="B312">
        <v>0</v>
      </c>
      <c r="C312">
        <v>54.017482726431595</v>
      </c>
      <c r="D312">
        <v>24.931328163798558</v>
      </c>
      <c r="E312">
        <v>27.067418948687248</v>
      </c>
      <c r="F312">
        <v>41.089867890430043</v>
      </c>
      <c r="G312">
        <v>42.458152938824881</v>
      </c>
      <c r="H312">
        <v>38.600063056509761</v>
      </c>
      <c r="I312">
        <v>35.097747893479834</v>
      </c>
      <c r="J312">
        <v>33.397591900741638</v>
      </c>
      <c r="K312">
        <v>46.33447975288442</v>
      </c>
      <c r="L312">
        <v>38.52721836304476</v>
      </c>
      <c r="M312">
        <v>41.04319370918585</v>
      </c>
      <c r="N312">
        <v>50.324658598455727</v>
      </c>
      <c r="O312">
        <v>51.866246015178895</v>
      </c>
      <c r="P312">
        <v>47.317213396829452</v>
      </c>
      <c r="Q312">
        <v>44.288131157540299</v>
      </c>
      <c r="R312">
        <v>1.7683641781325796</v>
      </c>
      <c r="S312">
        <v>4.3190618180469382</v>
      </c>
      <c r="T312">
        <v>32.162220083704426</v>
      </c>
    </row>
    <row r="313" spans="2:20" x14ac:dyDescent="0.25">
      <c r="B313">
        <v>0</v>
      </c>
      <c r="C313">
        <v>45.247617632033041</v>
      </c>
      <c r="D313">
        <v>23.57198191556067</v>
      </c>
      <c r="E313">
        <v>24.071243162473507</v>
      </c>
      <c r="F313">
        <v>33.738523734104014</v>
      </c>
      <c r="G313">
        <v>34.19201280439728</v>
      </c>
      <c r="H313">
        <v>36.051642827401487</v>
      </c>
      <c r="I313">
        <v>36.226758316017019</v>
      </c>
      <c r="J313">
        <v>31.603473173074935</v>
      </c>
      <c r="K313">
        <v>38.945034998489028</v>
      </c>
      <c r="L313">
        <v>33.999671227806644</v>
      </c>
      <c r="M313">
        <v>33.932046528155794</v>
      </c>
      <c r="N313">
        <v>36.702198344129989</v>
      </c>
      <c r="O313">
        <v>40.019844453347325</v>
      </c>
      <c r="P313">
        <v>42.533081471521342</v>
      </c>
      <c r="Q313">
        <v>43.539970922363494</v>
      </c>
      <c r="R313">
        <v>0.68914195379274168</v>
      </c>
      <c r="S313">
        <v>4.7245745402357118</v>
      </c>
      <c r="T313">
        <v>28.843460140308945</v>
      </c>
    </row>
    <row r="314" spans="2:20" x14ac:dyDescent="0.25">
      <c r="B314">
        <v>0</v>
      </c>
      <c r="C314">
        <v>46.358237164674314</v>
      </c>
      <c r="D314">
        <v>23.43197703580125</v>
      </c>
      <c r="E314">
        <v>24.519386635947878</v>
      </c>
      <c r="F314">
        <v>32.728220520951481</v>
      </c>
      <c r="G314">
        <v>34.982365931314341</v>
      </c>
      <c r="H314">
        <v>33.96383710239585</v>
      </c>
      <c r="I314">
        <v>31.884702063565424</v>
      </c>
      <c r="J314">
        <v>28.121781991866353</v>
      </c>
      <c r="K314">
        <v>38.392407545548515</v>
      </c>
      <c r="L314">
        <v>29.76989486567264</v>
      </c>
      <c r="M314">
        <v>31.255118018677624</v>
      </c>
      <c r="N314">
        <v>33.184567948072377</v>
      </c>
      <c r="O314">
        <v>35.341156901331004</v>
      </c>
      <c r="P314">
        <v>39.544066448757732</v>
      </c>
      <c r="Q314">
        <v>39.876743821670743</v>
      </c>
      <c r="R314">
        <v>0.98226541860096162</v>
      </c>
      <c r="S314">
        <v>1.5714472943849853</v>
      </c>
      <c r="T314">
        <v>28.001560903313667</v>
      </c>
    </row>
    <row r="315" spans="2:20" x14ac:dyDescent="0.25">
      <c r="B315">
        <v>0</v>
      </c>
      <c r="C315">
        <v>45.029399019635122</v>
      </c>
      <c r="D315">
        <v>21.967865818024244</v>
      </c>
      <c r="E315">
        <v>23.062228918776015</v>
      </c>
      <c r="F315">
        <v>28.506613288595407</v>
      </c>
      <c r="G315">
        <v>31.958761861977663</v>
      </c>
      <c r="H315">
        <v>29.823407105856347</v>
      </c>
      <c r="I315">
        <v>29.783055510278722</v>
      </c>
      <c r="J315">
        <v>25.983744071495874</v>
      </c>
      <c r="K315">
        <v>29.660509901049142</v>
      </c>
      <c r="L315">
        <v>28.992720810689399</v>
      </c>
      <c r="M315">
        <v>24.180842732140938</v>
      </c>
      <c r="N315">
        <v>41.373703481368693</v>
      </c>
      <c r="O315">
        <v>43.083179944263115</v>
      </c>
      <c r="P315">
        <v>31.299718930265286</v>
      </c>
      <c r="Q315">
        <v>35.104198553703405</v>
      </c>
      <c r="R315">
        <v>0.14918163783747251</v>
      </c>
      <c r="S315">
        <v>1.3844771586115869</v>
      </c>
      <c r="T315">
        <v>25.613920704145283</v>
      </c>
    </row>
    <row r="316" spans="2:20" x14ac:dyDescent="0.25">
      <c r="B316">
        <v>0</v>
      </c>
      <c r="C316">
        <v>47.682006587321787</v>
      </c>
      <c r="D316">
        <v>22.608316891547862</v>
      </c>
      <c r="E316">
        <v>25.440248695264767</v>
      </c>
      <c r="F316">
        <v>36.614331402749492</v>
      </c>
      <c r="G316">
        <v>32.229943673625257</v>
      </c>
      <c r="H316">
        <v>36.058426680244402</v>
      </c>
      <c r="I316">
        <v>34.045733356670063</v>
      </c>
      <c r="J316">
        <v>28.730528417769857</v>
      </c>
      <c r="K316">
        <v>33.501264956720981</v>
      </c>
      <c r="L316">
        <v>34.990771384928713</v>
      </c>
      <c r="M316">
        <v>34.119025267311606</v>
      </c>
      <c r="N316">
        <v>35.729856160896126</v>
      </c>
      <c r="O316">
        <v>34.740763429226071</v>
      </c>
      <c r="P316">
        <v>35.84034098141548</v>
      </c>
      <c r="Q316">
        <v>36.107354251527497</v>
      </c>
      <c r="R316">
        <v>10.081168056262729</v>
      </c>
      <c r="S316">
        <v>1.0734231797352343</v>
      </c>
      <c r="T316">
        <v>25.621738161914458</v>
      </c>
    </row>
    <row r="317" spans="2:20" x14ac:dyDescent="0.25">
      <c r="B317">
        <v>0</v>
      </c>
      <c r="C317">
        <v>44.178568142304357</v>
      </c>
      <c r="D317">
        <v>23.336868664855416</v>
      </c>
      <c r="E317">
        <v>25.629700659121397</v>
      </c>
      <c r="F317">
        <v>35.102645687137688</v>
      </c>
      <c r="G317">
        <v>34.767999922513283</v>
      </c>
      <c r="H317">
        <v>32.989679737707462</v>
      </c>
      <c r="I317">
        <v>30.201223321565042</v>
      </c>
      <c r="J317">
        <v>29.844009550238031</v>
      </c>
      <c r="K317">
        <v>35.106229447858709</v>
      </c>
      <c r="L317">
        <v>34.688285461070187</v>
      </c>
      <c r="M317">
        <v>31.849365819639981</v>
      </c>
      <c r="N317">
        <v>39.267556795343047</v>
      </c>
      <c r="O317">
        <v>38.634684023691563</v>
      </c>
      <c r="P317">
        <v>35.24289664724656</v>
      </c>
      <c r="Q317">
        <v>35.346922566553829</v>
      </c>
      <c r="R317">
        <v>23.004934935371235</v>
      </c>
      <c r="S317">
        <v>3.0542358598846415</v>
      </c>
      <c r="T317">
        <v>29.670051867672058</v>
      </c>
    </row>
    <row r="318" spans="2:20" x14ac:dyDescent="0.25">
      <c r="B318">
        <v>0.37455527889133849</v>
      </c>
      <c r="C318">
        <v>41.894868620294474</v>
      </c>
      <c r="D318">
        <v>18.912049928430395</v>
      </c>
      <c r="E318">
        <v>20.855705547449961</v>
      </c>
      <c r="F318">
        <v>27.122073355394878</v>
      </c>
      <c r="G318">
        <v>27.316300840885344</v>
      </c>
      <c r="H318">
        <v>27.919602708138687</v>
      </c>
      <c r="I318">
        <v>25.519926727450969</v>
      </c>
      <c r="J318">
        <v>22.747628537632725</v>
      </c>
      <c r="K318">
        <v>29.996732191594827</v>
      </c>
      <c r="L318">
        <v>23.272318901279966</v>
      </c>
      <c r="M318">
        <v>28.275011391303948</v>
      </c>
      <c r="N318">
        <v>37.535612207795793</v>
      </c>
      <c r="O318">
        <v>34.308306216660299</v>
      </c>
      <c r="P318">
        <v>29.415890753943231</v>
      </c>
      <c r="Q318">
        <v>32.608401489384228</v>
      </c>
      <c r="R318">
        <v>0.14672919993924638</v>
      </c>
      <c r="S318">
        <v>0</v>
      </c>
      <c r="T318">
        <v>27.47748203856014</v>
      </c>
    </row>
    <row r="319" spans="2:20" x14ac:dyDescent="0.25">
      <c r="B319">
        <v>0</v>
      </c>
      <c r="C319">
        <v>50.746242370755354</v>
      </c>
      <c r="D319">
        <v>21.877219794648813</v>
      </c>
      <c r="E319">
        <v>27.246994777183986</v>
      </c>
      <c r="F319">
        <v>35.337565334121294</v>
      </c>
      <c r="G319">
        <v>33.936073827801664</v>
      </c>
      <c r="H319">
        <v>33.429740502947986</v>
      </c>
      <c r="I319">
        <v>32.400832049969964</v>
      </c>
      <c r="J319">
        <v>29.184857160189186</v>
      </c>
      <c r="K319">
        <v>44.055989213877154</v>
      </c>
      <c r="L319">
        <v>37.262512548260659</v>
      </c>
      <c r="M319">
        <v>40.420956231275454</v>
      </c>
      <c r="N319">
        <v>44.578270815436369</v>
      </c>
      <c r="O319">
        <v>46.516915935948589</v>
      </c>
      <c r="P319">
        <v>37.892518399223526</v>
      </c>
      <c r="Q319">
        <v>41.290968970328379</v>
      </c>
      <c r="R319">
        <v>0.60564314605686198</v>
      </c>
      <c r="S319">
        <v>0.5016368998115559</v>
      </c>
      <c r="T319">
        <v>16.887072503018434</v>
      </c>
    </row>
    <row r="320" spans="2:20" x14ac:dyDescent="0.25">
      <c r="B320">
        <v>0</v>
      </c>
      <c r="C320">
        <v>40.416620650805037</v>
      </c>
      <c r="D320">
        <v>19.209263433770104</v>
      </c>
      <c r="E320">
        <v>20.655816513182501</v>
      </c>
      <c r="F320">
        <v>29.176623880422486</v>
      </c>
      <c r="G320">
        <v>26.691581742267246</v>
      </c>
      <c r="H320">
        <v>27.332400951437876</v>
      </c>
      <c r="I320">
        <v>27.631233370486306</v>
      </c>
      <c r="J320">
        <v>26.328435389554045</v>
      </c>
      <c r="K320">
        <v>36.760563772415914</v>
      </c>
      <c r="L320">
        <v>32.662383401993637</v>
      </c>
      <c r="M320">
        <v>31.446079773407071</v>
      </c>
      <c r="N320">
        <v>36.629337362312036</v>
      </c>
      <c r="O320">
        <v>35.543146482640338</v>
      </c>
      <c r="P320">
        <v>34.512360247121414</v>
      </c>
      <c r="Q320">
        <v>35.672145570366219</v>
      </c>
      <c r="R320">
        <v>20.809408952165466</v>
      </c>
      <c r="S320">
        <v>4.2180845584379787</v>
      </c>
      <c r="T320">
        <v>22.68620647092834</v>
      </c>
    </row>
    <row r="321" spans="2:20" x14ac:dyDescent="0.25">
      <c r="B321">
        <v>0.62991266154782577</v>
      </c>
      <c r="C321">
        <v>49.948231896835878</v>
      </c>
      <c r="D321">
        <v>21.108241846018203</v>
      </c>
      <c r="E321">
        <v>26.699095878167007</v>
      </c>
      <c r="F321">
        <v>36.819861156329559</v>
      </c>
      <c r="G321">
        <v>36.512589153369071</v>
      </c>
      <c r="H321">
        <v>35.869228918147755</v>
      </c>
      <c r="I321">
        <v>35.414336933508324</v>
      </c>
      <c r="J321">
        <v>32.255673763884872</v>
      </c>
      <c r="K321">
        <v>37.200235383094075</v>
      </c>
      <c r="L321">
        <v>37.096496957612842</v>
      </c>
      <c r="M321">
        <v>29.628341418729132</v>
      </c>
      <c r="N321">
        <v>38.866521203689288</v>
      </c>
      <c r="O321">
        <v>39.946877028510883</v>
      </c>
      <c r="P321">
        <v>37.450987132795291</v>
      </c>
      <c r="Q321">
        <v>37.816296032662436</v>
      </c>
      <c r="R321">
        <v>0</v>
      </c>
      <c r="S321">
        <v>3.2327764891923976</v>
      </c>
      <c r="T321">
        <v>28.452740372851675</v>
      </c>
    </row>
    <row r="322" spans="2:20" x14ac:dyDescent="0.25">
      <c r="B322">
        <v>0</v>
      </c>
      <c r="C322">
        <v>39.288636577577279</v>
      </c>
      <c r="D322">
        <v>19.866981412154871</v>
      </c>
      <c r="E322">
        <v>20.478037812905047</v>
      </c>
      <c r="F322">
        <v>31.0255718640705</v>
      </c>
      <c r="G322">
        <v>28.540343661523089</v>
      </c>
      <c r="H322">
        <v>27.397249114778315</v>
      </c>
      <c r="I322">
        <v>28.888005879754676</v>
      </c>
      <c r="J322">
        <v>25.813082454145881</v>
      </c>
      <c r="K322">
        <v>31.846891043511633</v>
      </c>
      <c r="L322">
        <v>28.877144263980707</v>
      </c>
      <c r="M322">
        <v>26.529587041368274</v>
      </c>
      <c r="N322">
        <v>31.759998117319931</v>
      </c>
      <c r="O322">
        <v>31.744520314842035</v>
      </c>
      <c r="P322">
        <v>36.067805446738255</v>
      </c>
      <c r="Q322">
        <v>34.532878110947784</v>
      </c>
      <c r="R322">
        <v>20.320091816858678</v>
      </c>
      <c r="S322">
        <v>3.6628988928392987</v>
      </c>
      <c r="T322">
        <v>24.887944330598618</v>
      </c>
    </row>
    <row r="323" spans="2:20" x14ac:dyDescent="0.25">
      <c r="B323">
        <v>0</v>
      </c>
      <c r="C323">
        <v>47.346152466735326</v>
      </c>
      <c r="D323">
        <v>22.566593399837071</v>
      </c>
      <c r="E323">
        <v>24.719920892318253</v>
      </c>
      <c r="F323">
        <v>36.727073374424243</v>
      </c>
      <c r="G323">
        <v>34.768133540324939</v>
      </c>
      <c r="H323">
        <v>28.293395225871905</v>
      </c>
      <c r="I323">
        <v>25.873745369587603</v>
      </c>
      <c r="J323">
        <v>21.340424332785112</v>
      </c>
      <c r="K323">
        <v>36.825650563334818</v>
      </c>
      <c r="L323">
        <v>30.373250946576697</v>
      </c>
      <c r="M323">
        <v>29.518232168749392</v>
      </c>
      <c r="N323">
        <v>44.783350497240967</v>
      </c>
      <c r="O323">
        <v>42.616599291924764</v>
      </c>
      <c r="P323">
        <v>31.790016241667818</v>
      </c>
      <c r="Q323">
        <v>32.406892205536515</v>
      </c>
      <c r="R323">
        <v>0.98105821894997869</v>
      </c>
      <c r="S323">
        <v>1.1919437228771832</v>
      </c>
      <c r="T323">
        <v>27.44247529165834</v>
      </c>
    </row>
    <row r="324" spans="2:20" x14ac:dyDescent="0.25">
      <c r="B324">
        <v>0</v>
      </c>
      <c r="C324">
        <v>48.566350607166939</v>
      </c>
      <c r="D324">
        <v>23.564088870211318</v>
      </c>
      <c r="E324">
        <v>26.141107093488046</v>
      </c>
      <c r="F324">
        <v>33.252591755993116</v>
      </c>
      <c r="G324">
        <v>30.988325546148676</v>
      </c>
      <c r="H324">
        <v>32.784777002464075</v>
      </c>
      <c r="I324">
        <v>32.504516177985565</v>
      </c>
      <c r="J324">
        <v>33.447441610706917</v>
      </c>
      <c r="K324">
        <v>31.727743292369144</v>
      </c>
      <c r="L324">
        <v>31.332595958446298</v>
      </c>
      <c r="M324">
        <v>32.101878360381761</v>
      </c>
      <c r="N324">
        <v>32.643916997658494</v>
      </c>
      <c r="O324">
        <v>32.43457257062699</v>
      </c>
      <c r="P324">
        <v>35.580770274647826</v>
      </c>
      <c r="Q324">
        <v>40.789769361197934</v>
      </c>
      <c r="R324">
        <v>34.580742063735258</v>
      </c>
      <c r="S324">
        <v>2.2174750065906528</v>
      </c>
      <c r="T324">
        <v>21.236494025609673</v>
      </c>
    </row>
    <row r="325" spans="2:20" x14ac:dyDescent="0.25">
      <c r="B325">
        <v>0.85498319374695608</v>
      </c>
      <c r="C325">
        <v>47.625368260532852</v>
      </c>
      <c r="D325">
        <v>24.913074546311005</v>
      </c>
      <c r="E325">
        <v>25.972247726565058</v>
      </c>
      <c r="F325">
        <v>32.91600466263742</v>
      </c>
      <c r="G325">
        <v>31.864017053756054</v>
      </c>
      <c r="H325">
        <v>30.545564506471006</v>
      </c>
      <c r="I325">
        <v>32.449142122617786</v>
      </c>
      <c r="J325">
        <v>27.29559045436763</v>
      </c>
      <c r="K325">
        <v>39.305275007784367</v>
      </c>
      <c r="L325">
        <v>31.749247510997918</v>
      </c>
      <c r="M325">
        <v>36.818867713631029</v>
      </c>
      <c r="N325">
        <v>41.832899537728238</v>
      </c>
      <c r="O325">
        <v>40.388899090626026</v>
      </c>
      <c r="P325">
        <v>35.221275678437699</v>
      </c>
      <c r="Q325">
        <v>38.522347126969045</v>
      </c>
      <c r="R325">
        <v>0</v>
      </c>
      <c r="S325">
        <v>1.5651571644138569</v>
      </c>
      <c r="T325">
        <v>31.489668745159722</v>
      </c>
    </row>
    <row r="326" spans="2:20" x14ac:dyDescent="0.25">
      <c r="B326">
        <v>0</v>
      </c>
      <c r="C326">
        <v>49.202792639202372</v>
      </c>
      <c r="D326">
        <v>23.563955183392444</v>
      </c>
      <c r="E326">
        <v>25.514014360930855</v>
      </c>
      <c r="F326">
        <v>33.35566569421141</v>
      </c>
      <c r="G326">
        <v>31.46072947659253</v>
      </c>
      <c r="H326">
        <v>32.8820523117855</v>
      </c>
      <c r="I326">
        <v>31.292464469342562</v>
      </c>
      <c r="J326">
        <v>22.733345818860741</v>
      </c>
      <c r="K326">
        <v>35.986700982559519</v>
      </c>
      <c r="L326">
        <v>31.721187875651868</v>
      </c>
      <c r="M326">
        <v>29.929450334309649</v>
      </c>
      <c r="N326">
        <v>43.984743200375334</v>
      </c>
      <c r="O326">
        <v>40.296910990417679</v>
      </c>
      <c r="P326">
        <v>35.681545682549675</v>
      </c>
      <c r="Q326">
        <v>35.690909828105177</v>
      </c>
      <c r="R326">
        <v>7.7693446835787645</v>
      </c>
      <c r="S326">
        <v>1.9662774914902119</v>
      </c>
      <c r="T326">
        <v>22.416799084051412</v>
      </c>
    </row>
    <row r="327" spans="2:20" x14ac:dyDescent="0.25">
      <c r="B327">
        <v>0</v>
      </c>
      <c r="C327">
        <v>44.575110255313355</v>
      </c>
      <c r="D327">
        <v>19.33115800187533</v>
      </c>
      <c r="E327">
        <v>24.681739479755223</v>
      </c>
      <c r="F327">
        <v>30.843773025181765</v>
      </c>
      <c r="G327">
        <v>30.272289824450944</v>
      </c>
      <c r="H327">
        <v>24.193014153817629</v>
      </c>
      <c r="I327">
        <v>27.975155255511318</v>
      </c>
      <c r="J327">
        <v>25.436603315529606</v>
      </c>
      <c r="K327">
        <v>39.059785563434346</v>
      </c>
      <c r="L327">
        <v>32.18286689887799</v>
      </c>
      <c r="M327">
        <v>29.633885728467263</v>
      </c>
      <c r="N327">
        <v>38.525480637844005</v>
      </c>
      <c r="O327">
        <v>39.279668504979476</v>
      </c>
      <c r="P327">
        <v>35.809342079723741</v>
      </c>
      <c r="Q327">
        <v>32.324434045257064</v>
      </c>
      <c r="R327">
        <v>14.844271310635593</v>
      </c>
      <c r="S327">
        <v>2.9396910437052353</v>
      </c>
      <c r="T327">
        <v>23.721188043852983</v>
      </c>
    </row>
    <row r="328" spans="2:20" x14ac:dyDescent="0.25">
      <c r="B328">
        <v>0</v>
      </c>
      <c r="C328">
        <v>46.913271180561864</v>
      </c>
      <c r="D328">
        <v>21.672506428196733</v>
      </c>
      <c r="E328">
        <v>22.752137715813987</v>
      </c>
      <c r="F328">
        <v>33.070790904686874</v>
      </c>
      <c r="G328">
        <v>33.536411159980162</v>
      </c>
      <c r="H328">
        <v>29.974554756005624</v>
      </c>
      <c r="I328">
        <v>29.989747372585068</v>
      </c>
      <c r="J328">
        <v>25.998102356193286</v>
      </c>
      <c r="K328">
        <v>37.976763896227737</v>
      </c>
      <c r="L328">
        <v>30.403196755850832</v>
      </c>
      <c r="M328">
        <v>30.1207478589399</v>
      </c>
      <c r="N328">
        <v>37.020680113247103</v>
      </c>
      <c r="O328">
        <v>36.119729284771743</v>
      </c>
      <c r="P328">
        <v>39.710059900951784</v>
      </c>
      <c r="Q328">
        <v>39.827396587489886</v>
      </c>
      <c r="R328">
        <v>18.886046776059874</v>
      </c>
      <c r="S328">
        <v>2.928926264212024</v>
      </c>
      <c r="T328">
        <v>26.616222083567038</v>
      </c>
    </row>
    <row r="329" spans="2:20" x14ac:dyDescent="0.25">
      <c r="B329">
        <v>0</v>
      </c>
      <c r="C329">
        <v>42.418010243941552</v>
      </c>
      <c r="D329">
        <v>20.844015759336362</v>
      </c>
      <c r="E329">
        <v>23.536546482770451</v>
      </c>
      <c r="F329">
        <v>31.330537723025749</v>
      </c>
      <c r="G329">
        <v>31.190135684679021</v>
      </c>
      <c r="H329">
        <v>30.052282512021812</v>
      </c>
      <c r="I329">
        <v>30.401236582096036</v>
      </c>
      <c r="J329">
        <v>26.936121733974495</v>
      </c>
      <c r="K329">
        <v>30.827197347837192</v>
      </c>
      <c r="L329">
        <v>30.392193422919654</v>
      </c>
      <c r="M329">
        <v>21.856569901755865</v>
      </c>
      <c r="N329">
        <v>28.976519483812744</v>
      </c>
      <c r="O329">
        <v>25.568367215657904</v>
      </c>
      <c r="P329">
        <v>40.072382564789102</v>
      </c>
      <c r="Q329">
        <v>37.354866618063568</v>
      </c>
      <c r="R329">
        <v>15.587050196059421</v>
      </c>
      <c r="S329">
        <v>0.17517624837549434</v>
      </c>
      <c r="T329">
        <v>22.932426158410042</v>
      </c>
    </row>
    <row r="330" spans="2:20" x14ac:dyDescent="0.25">
      <c r="B330">
        <v>0</v>
      </c>
      <c r="C330">
        <v>57.396984956976247</v>
      </c>
      <c r="D330">
        <v>27.931372307058382</v>
      </c>
      <c r="E330">
        <v>29.645562367009433</v>
      </c>
      <c r="F330">
        <v>39.694096211398531</v>
      </c>
      <c r="G330">
        <v>39.897009100498217</v>
      </c>
      <c r="H330">
        <v>39.613725109370158</v>
      </c>
      <c r="I330">
        <v>37.667435324869871</v>
      </c>
      <c r="J330">
        <v>28.951838502371967</v>
      </c>
      <c r="K330">
        <v>48.479977508967977</v>
      </c>
      <c r="L330">
        <v>35.821904505395807</v>
      </c>
      <c r="M330">
        <v>39.396326107087788</v>
      </c>
      <c r="N330">
        <v>55.592659081666262</v>
      </c>
      <c r="O330">
        <v>55.339956885034994</v>
      </c>
      <c r="P330">
        <v>44.013533248848887</v>
      </c>
      <c r="Q330">
        <v>38.498294394303414</v>
      </c>
      <c r="R330">
        <v>2.3237871635868474</v>
      </c>
      <c r="S330">
        <v>3.684623366422477</v>
      </c>
      <c r="T330">
        <v>29.682045911321381</v>
      </c>
    </row>
    <row r="331" spans="2:20" x14ac:dyDescent="0.25">
      <c r="B331">
        <v>0</v>
      </c>
      <c r="C331">
        <v>43.937054362141787</v>
      </c>
      <c r="D331">
        <v>20.4893122606234</v>
      </c>
      <c r="E331">
        <v>22.374048170519401</v>
      </c>
      <c r="F331">
        <v>30.697257671404998</v>
      </c>
      <c r="G331">
        <v>30.73084608746991</v>
      </c>
      <c r="H331">
        <v>26.398791952404743</v>
      </c>
      <c r="I331">
        <v>27.140197102502384</v>
      </c>
      <c r="J331">
        <v>20.777983408268614</v>
      </c>
      <c r="K331">
        <v>33.121489773983079</v>
      </c>
      <c r="L331">
        <v>30.298265134656432</v>
      </c>
      <c r="M331">
        <v>28.904771636616861</v>
      </c>
      <c r="N331">
        <v>37.272639538580314</v>
      </c>
      <c r="O331">
        <v>41.282244879422322</v>
      </c>
      <c r="P331">
        <v>33.7880542561727</v>
      </c>
      <c r="Q331">
        <v>31.202976217509121</v>
      </c>
      <c r="R331">
        <v>26.111540033607341</v>
      </c>
      <c r="S331">
        <v>2.6087318527937993</v>
      </c>
      <c r="T331">
        <v>25.601090724677171</v>
      </c>
    </row>
    <row r="332" spans="2:20" x14ac:dyDescent="0.25">
      <c r="B332">
        <v>0.32261808944473813</v>
      </c>
      <c r="C332">
        <v>41.838951889325593</v>
      </c>
      <c r="D332">
        <v>19.883174454556706</v>
      </c>
      <c r="E332">
        <v>21.037903548415258</v>
      </c>
      <c r="F332">
        <v>30.340106426556179</v>
      </c>
      <c r="G332">
        <v>29.694678384396145</v>
      </c>
      <c r="H332">
        <v>26.753990036540358</v>
      </c>
      <c r="I332">
        <v>26.602418052798853</v>
      </c>
      <c r="J332">
        <v>19.417522296910331</v>
      </c>
      <c r="K332">
        <v>36.307341935842842</v>
      </c>
      <c r="L332">
        <v>30.55729564882882</v>
      </c>
      <c r="M332">
        <v>26.598101129211276</v>
      </c>
      <c r="N332">
        <v>33.475823788935053</v>
      </c>
      <c r="O332">
        <v>35.725900294414188</v>
      </c>
      <c r="P332">
        <v>30.294826694704284</v>
      </c>
      <c r="Q332">
        <v>29.947650106628011</v>
      </c>
      <c r="R332">
        <v>0</v>
      </c>
      <c r="S332">
        <v>1.8858240863231228</v>
      </c>
      <c r="T332">
        <v>22.796906012898969</v>
      </c>
    </row>
    <row r="333" spans="2:20" x14ac:dyDescent="0.25">
      <c r="B333">
        <v>0.87463988756887445</v>
      </c>
      <c r="C333">
        <v>47.196382135460546</v>
      </c>
      <c r="D333">
        <v>21.851676640023861</v>
      </c>
      <c r="E333">
        <v>26.024487151504498</v>
      </c>
      <c r="F333">
        <v>36.589892062564012</v>
      </c>
      <c r="G333">
        <v>33.455271986734232</v>
      </c>
      <c r="H333">
        <v>35.324745612726922</v>
      </c>
      <c r="I333">
        <v>33.936639964603557</v>
      </c>
      <c r="J333">
        <v>25.867751209592594</v>
      </c>
      <c r="K333">
        <v>32.969459700493118</v>
      </c>
      <c r="L333">
        <v>31.84040784924116</v>
      </c>
      <c r="M333">
        <v>37.809311517375768</v>
      </c>
      <c r="N333">
        <v>40.661174818351242</v>
      </c>
      <c r="O333">
        <v>39.245909507955808</v>
      </c>
      <c r="P333">
        <v>34.043797177567896</v>
      </c>
      <c r="Q333">
        <v>33.691906716930148</v>
      </c>
      <c r="R333">
        <v>12.736597694292817</v>
      </c>
      <c r="S333">
        <v>0</v>
      </c>
      <c r="T333">
        <v>25.496898366568534</v>
      </c>
    </row>
    <row r="334" spans="2:20" x14ac:dyDescent="0.25">
      <c r="B334">
        <v>0</v>
      </c>
      <c r="C334">
        <v>39.773886527444098</v>
      </c>
      <c r="D334">
        <v>21.152559600813159</v>
      </c>
      <c r="E334">
        <v>20.975235631121787</v>
      </c>
      <c r="F334">
        <v>29.808076141193862</v>
      </c>
      <c r="G334">
        <v>29.485954537054148</v>
      </c>
      <c r="H334">
        <v>31.843374607281465</v>
      </c>
      <c r="I334">
        <v>32.077157641840692</v>
      </c>
      <c r="J334">
        <v>27.353446682683426</v>
      </c>
      <c r="K334">
        <v>32.255498059508412</v>
      </c>
      <c r="L334">
        <v>31.316300129366105</v>
      </c>
      <c r="M334">
        <v>27.223248937349844</v>
      </c>
      <c r="N334">
        <v>28.455923119571242</v>
      </c>
      <c r="O334">
        <v>30.266309369802251</v>
      </c>
      <c r="P334">
        <v>33.055904638698948</v>
      </c>
      <c r="Q334">
        <v>34.597948623175014</v>
      </c>
      <c r="R334">
        <v>21.076788024394752</v>
      </c>
      <c r="S334">
        <v>2.5172796155978561</v>
      </c>
      <c r="T334">
        <v>26.611716873036407</v>
      </c>
    </row>
    <row r="335" spans="2:20" x14ac:dyDescent="0.25">
      <c r="B335">
        <v>0</v>
      </c>
      <c r="C335">
        <v>38.210336683251988</v>
      </c>
      <c r="D335">
        <v>17.173291669252418</v>
      </c>
      <c r="E335">
        <v>19.288285262669884</v>
      </c>
      <c r="F335">
        <v>28.131194398712111</v>
      </c>
      <c r="G335">
        <v>25.998496004555793</v>
      </c>
      <c r="H335">
        <v>24.093952259096067</v>
      </c>
      <c r="I335">
        <v>24.283320617514246</v>
      </c>
      <c r="J335">
        <v>23.040334091415179</v>
      </c>
      <c r="K335">
        <v>34.054271602594753</v>
      </c>
      <c r="L335">
        <v>28.388005271285007</v>
      </c>
      <c r="M335">
        <v>28.707786826898158</v>
      </c>
      <c r="N335">
        <v>32.927187638033558</v>
      </c>
      <c r="O335">
        <v>33.372180464851411</v>
      </c>
      <c r="P335">
        <v>32.830085019548285</v>
      </c>
      <c r="Q335">
        <v>32.264626538218643</v>
      </c>
      <c r="R335">
        <v>0.37499498059772868</v>
      </c>
      <c r="S335">
        <v>5.275391787162742</v>
      </c>
      <c r="T335">
        <v>24.061371775262195</v>
      </c>
    </row>
    <row r="336" spans="2:20" x14ac:dyDescent="0.25">
      <c r="B336">
        <v>0</v>
      </c>
      <c r="C336">
        <v>42.934720459112235</v>
      </c>
      <c r="D336">
        <v>21.404032415384332</v>
      </c>
      <c r="E336">
        <v>22.535476549008905</v>
      </c>
      <c r="F336">
        <v>28.849807373894524</v>
      </c>
      <c r="G336">
        <v>27.394132519457209</v>
      </c>
      <c r="H336">
        <v>31.930383608955072</v>
      </c>
      <c r="I336">
        <v>31.551954273282099</v>
      </c>
      <c r="J336">
        <v>26.186291402120087</v>
      </c>
      <c r="K336">
        <v>33.280544138717701</v>
      </c>
      <c r="L336">
        <v>28.582273785648322</v>
      </c>
      <c r="M336">
        <v>23.659809516853944</v>
      </c>
      <c r="N336">
        <v>33.242393695278864</v>
      </c>
      <c r="O336">
        <v>32.236548124814412</v>
      </c>
      <c r="P336">
        <v>38.154479505908512</v>
      </c>
      <c r="Q336">
        <v>41.641449255585869</v>
      </c>
      <c r="R336">
        <v>0.84421069423236406</v>
      </c>
      <c r="S336">
        <v>0.54957779855604894</v>
      </c>
      <c r="T336">
        <v>19.142873891162644</v>
      </c>
    </row>
    <row r="337" spans="2:20" x14ac:dyDescent="0.25">
      <c r="B337">
        <v>0.18339868059211012</v>
      </c>
      <c r="C337">
        <v>42.718511558347636</v>
      </c>
      <c r="D337">
        <v>20.309632858274341</v>
      </c>
      <c r="E337">
        <v>24.215906687066163</v>
      </c>
      <c r="F337">
        <v>31.122972554151314</v>
      </c>
      <c r="G337">
        <v>30.361631894053808</v>
      </c>
      <c r="H337">
        <v>30.849842330265208</v>
      </c>
      <c r="I337">
        <v>31.971880180840547</v>
      </c>
      <c r="J337">
        <v>21.97783276677178</v>
      </c>
      <c r="K337">
        <v>33.527030151569562</v>
      </c>
      <c r="L337">
        <v>29.490684940941492</v>
      </c>
      <c r="M337">
        <v>28.78700073300438</v>
      </c>
      <c r="N337">
        <v>35.477412150162593</v>
      </c>
      <c r="O337">
        <v>31.852434902815425</v>
      </c>
      <c r="P337">
        <v>33.69694942269755</v>
      </c>
      <c r="Q337">
        <v>35.351276362330466</v>
      </c>
      <c r="R337">
        <v>0</v>
      </c>
      <c r="S337">
        <v>1.4449533386135887</v>
      </c>
      <c r="T337">
        <v>26.813005170386621</v>
      </c>
    </row>
    <row r="338" spans="2:20" x14ac:dyDescent="0.25">
      <c r="B338">
        <v>0</v>
      </c>
      <c r="C338">
        <v>41.612631356916133</v>
      </c>
      <c r="D338">
        <v>21.454230573885983</v>
      </c>
      <c r="E338">
        <v>21.669508358088272</v>
      </c>
      <c r="F338">
        <v>29.296651306422532</v>
      </c>
      <c r="G338">
        <v>27.336115508049097</v>
      </c>
      <c r="H338">
        <v>22.467710645195012</v>
      </c>
      <c r="I338">
        <v>23.887045310098998</v>
      </c>
      <c r="J338">
        <v>18.59567094601033</v>
      </c>
      <c r="K338">
        <v>37.348151451205396</v>
      </c>
      <c r="L338">
        <v>27.400319539951283</v>
      </c>
      <c r="M338">
        <v>28.980626849682078</v>
      </c>
      <c r="N338">
        <v>36.580108406750114</v>
      </c>
      <c r="O338">
        <v>35.192783244782959</v>
      </c>
      <c r="P338">
        <v>26.545036723041015</v>
      </c>
      <c r="Q338">
        <v>27.309749298982634</v>
      </c>
      <c r="R338">
        <v>22.343095614975635</v>
      </c>
      <c r="S338">
        <v>2.7882497370317569</v>
      </c>
      <c r="T338">
        <v>23.51375529752648</v>
      </c>
    </row>
    <row r="339" spans="2:20" x14ac:dyDescent="0.25">
      <c r="B339">
        <v>0</v>
      </c>
      <c r="C339">
        <v>44.877921902951279</v>
      </c>
      <c r="D339">
        <v>21.005609903969223</v>
      </c>
      <c r="E339">
        <v>23.38083725664843</v>
      </c>
      <c r="F339">
        <v>35.182218962149051</v>
      </c>
      <c r="G339">
        <v>32.419088643219091</v>
      </c>
      <c r="H339">
        <v>32.600502982717458</v>
      </c>
      <c r="I339">
        <v>32.854052678457819</v>
      </c>
      <c r="J339">
        <v>21.012626961969417</v>
      </c>
      <c r="K339">
        <v>38.604578490003966</v>
      </c>
      <c r="L339">
        <v>28.261434997717117</v>
      </c>
      <c r="M339">
        <v>25.309779720515259</v>
      </c>
      <c r="N339">
        <v>35.695212682349947</v>
      </c>
      <c r="O339">
        <v>35.466643713090271</v>
      </c>
      <c r="P339">
        <v>35.027937246918107</v>
      </c>
      <c r="Q339">
        <v>33.516930757542866</v>
      </c>
      <c r="R339">
        <v>22.69101367484263</v>
      </c>
      <c r="S339">
        <v>4.7394145341047729</v>
      </c>
      <c r="T339">
        <v>27.195403546327551</v>
      </c>
    </row>
    <row r="340" spans="2:20" x14ac:dyDescent="0.25">
      <c r="B340">
        <v>0.5801385446357481</v>
      </c>
      <c r="C340">
        <v>46.506648460104351</v>
      </c>
      <c r="D340">
        <v>18.862572407276627</v>
      </c>
      <c r="E340">
        <v>22.994262194060305</v>
      </c>
      <c r="F340">
        <v>32.766530182659032</v>
      </c>
      <c r="G340">
        <v>31.35457606163104</v>
      </c>
      <c r="H340">
        <v>28.94872752953513</v>
      </c>
      <c r="I340">
        <v>25.405783974442997</v>
      </c>
      <c r="J340">
        <v>20.626267922084782</v>
      </c>
      <c r="K340">
        <v>39.06833525376048</v>
      </c>
      <c r="L340">
        <v>30.428858444630073</v>
      </c>
      <c r="M340">
        <v>31.78848174094383</v>
      </c>
      <c r="N340">
        <v>40.261282427993763</v>
      </c>
      <c r="O340">
        <v>41.058373812285907</v>
      </c>
      <c r="P340">
        <v>31.023669183110936</v>
      </c>
      <c r="Q340">
        <v>30.800651836665228</v>
      </c>
      <c r="R340">
        <v>0</v>
      </c>
      <c r="S340">
        <v>1.7039307785457314</v>
      </c>
      <c r="T340">
        <v>25.569134399251915</v>
      </c>
    </row>
    <row r="341" spans="2:20" x14ac:dyDescent="0.25">
      <c r="B341">
        <v>0</v>
      </c>
      <c r="C341">
        <v>39.815054783265602</v>
      </c>
      <c r="D341">
        <v>19.583845691504319</v>
      </c>
      <c r="E341">
        <v>21.482465862700874</v>
      </c>
      <c r="F341">
        <v>25.554495609802718</v>
      </c>
      <c r="G341">
        <v>26.509273912651892</v>
      </c>
      <c r="H341">
        <v>23.843265270111552</v>
      </c>
      <c r="I341">
        <v>21.275500732465403</v>
      </c>
      <c r="J341">
        <v>23.526476280803525</v>
      </c>
      <c r="K341">
        <v>32.100916638636313</v>
      </c>
      <c r="L341">
        <v>25.667076553203454</v>
      </c>
      <c r="M341">
        <v>28.358817982806823</v>
      </c>
      <c r="N341">
        <v>43.892966310267568</v>
      </c>
      <c r="O341">
        <v>41.065760137339566</v>
      </c>
      <c r="P341">
        <v>28.893968050906803</v>
      </c>
      <c r="Q341">
        <v>30.844605213095051</v>
      </c>
      <c r="R341">
        <v>6.4778615318728141</v>
      </c>
      <c r="S341">
        <v>1.5003133885853033</v>
      </c>
      <c r="T341">
        <v>17.199794872925985</v>
      </c>
    </row>
    <row r="342" spans="2:20" x14ac:dyDescent="0.25">
      <c r="B342">
        <v>0.47169286564540713</v>
      </c>
      <c r="C342">
        <v>47.580601934304831</v>
      </c>
      <c r="D342">
        <v>21.849978609982614</v>
      </c>
      <c r="E342">
        <v>25.113296297757131</v>
      </c>
      <c r="F342">
        <v>32.481272357119231</v>
      </c>
      <c r="G342">
        <v>31.654090550062246</v>
      </c>
      <c r="H342">
        <v>28.21419144217262</v>
      </c>
      <c r="I342">
        <v>28.205594981285</v>
      </c>
      <c r="J342">
        <v>26.787280069661673</v>
      </c>
      <c r="K342">
        <v>39.50619905964831</v>
      </c>
      <c r="L342">
        <v>27.578963549994491</v>
      </c>
      <c r="M342">
        <v>32.408354141825427</v>
      </c>
      <c r="N342">
        <v>45.429464015720399</v>
      </c>
      <c r="O342">
        <v>44.522891363995392</v>
      </c>
      <c r="P342">
        <v>31.738841540930785</v>
      </c>
      <c r="Q342">
        <v>28.852554514203881</v>
      </c>
      <c r="R342">
        <v>0</v>
      </c>
      <c r="S342">
        <v>1.4310579007037973</v>
      </c>
      <c r="T342">
        <v>28.762544511968802</v>
      </c>
    </row>
    <row r="343" spans="2:20" x14ac:dyDescent="0.25">
      <c r="B343">
        <v>0</v>
      </c>
      <c r="C343">
        <v>43.884177053551426</v>
      </c>
      <c r="D343">
        <v>20.257029874951712</v>
      </c>
      <c r="E343">
        <v>22.878406374208133</v>
      </c>
      <c r="F343">
        <v>31.730807351139244</v>
      </c>
      <c r="G343">
        <v>33.181544521081555</v>
      </c>
      <c r="H343">
        <v>32.358031054165465</v>
      </c>
      <c r="I343">
        <v>32.575987372547644</v>
      </c>
      <c r="J343">
        <v>28.539738765891499</v>
      </c>
      <c r="K343">
        <v>33.677846916111712</v>
      </c>
      <c r="L343">
        <v>33.071920975160907</v>
      </c>
      <c r="M343">
        <v>36.485186991585081</v>
      </c>
      <c r="N343">
        <v>25.809476305548205</v>
      </c>
      <c r="O343">
        <v>26.47081330713678</v>
      </c>
      <c r="P343">
        <v>33.113133527748403</v>
      </c>
      <c r="Q343">
        <v>33.250693099248494</v>
      </c>
      <c r="R343">
        <v>27.301241631869566</v>
      </c>
      <c r="S343">
        <v>5.2557529312082281</v>
      </c>
      <c r="T343">
        <v>24.070527861806106</v>
      </c>
    </row>
    <row r="344" spans="2:20" x14ac:dyDescent="0.25">
      <c r="B344">
        <v>1.2340990706768555</v>
      </c>
      <c r="C344">
        <v>48.383811237565531</v>
      </c>
      <c r="D344">
        <v>21.178421474920739</v>
      </c>
      <c r="E344">
        <v>25.257452891184286</v>
      </c>
      <c r="F344">
        <v>35.11826863904404</v>
      </c>
      <c r="G344">
        <v>34.149704377088639</v>
      </c>
      <c r="H344">
        <v>32.681813932836349</v>
      </c>
      <c r="I344">
        <v>35.001421638506542</v>
      </c>
      <c r="J344">
        <v>31.063190857890678</v>
      </c>
      <c r="K344">
        <v>39.332063595927494</v>
      </c>
      <c r="L344">
        <v>33.956419963699531</v>
      </c>
      <c r="M344">
        <v>36.260448069298064</v>
      </c>
      <c r="N344">
        <v>40.440454768526088</v>
      </c>
      <c r="O344">
        <v>42.223053134226049</v>
      </c>
      <c r="P344">
        <v>37.35861512934963</v>
      </c>
      <c r="Q344">
        <v>37.757160773682941</v>
      </c>
      <c r="R344">
        <v>0</v>
      </c>
      <c r="S344">
        <v>6.5590116301714536</v>
      </c>
      <c r="T344">
        <v>27.084939979590722</v>
      </c>
    </row>
    <row r="345" spans="2:20" x14ac:dyDescent="0.25">
      <c r="B345">
        <v>0</v>
      </c>
      <c r="C345">
        <v>50.643305449977916</v>
      </c>
      <c r="D345">
        <v>24.353589990492921</v>
      </c>
      <c r="E345">
        <v>27.47871086473689</v>
      </c>
      <c r="F345">
        <v>39.338230054986326</v>
      </c>
      <c r="G345">
        <v>37.990851219328484</v>
      </c>
      <c r="H345">
        <v>35.233595202081382</v>
      </c>
      <c r="I345">
        <v>33.724575693232872</v>
      </c>
      <c r="J345">
        <v>25.483242503761101</v>
      </c>
      <c r="K345">
        <v>42.985731240826283</v>
      </c>
      <c r="L345">
        <v>33.144990055230622</v>
      </c>
      <c r="M345">
        <v>33.673274119373872</v>
      </c>
      <c r="N345">
        <v>44.354587521095738</v>
      </c>
      <c r="O345">
        <v>43.930840592573894</v>
      </c>
      <c r="P345">
        <v>37.335432897744965</v>
      </c>
      <c r="Q345">
        <v>38.862367241909311</v>
      </c>
      <c r="R345">
        <v>0.79008495296337844</v>
      </c>
      <c r="S345">
        <v>3.6507584286246493</v>
      </c>
      <c r="T345">
        <v>29.072011530639458</v>
      </c>
    </row>
    <row r="346" spans="2:20" x14ac:dyDescent="0.25">
      <c r="B346">
        <v>0</v>
      </c>
      <c r="C346">
        <v>44.266764314927421</v>
      </c>
      <c r="D346">
        <v>19.030121085152292</v>
      </c>
      <c r="E346">
        <v>24.914737753553329</v>
      </c>
      <c r="F346">
        <v>30.493352784448007</v>
      </c>
      <c r="G346">
        <v>28.286646076758604</v>
      </c>
      <c r="H346">
        <v>28.819031986350186</v>
      </c>
      <c r="I346">
        <v>32.235608498540188</v>
      </c>
      <c r="J346">
        <v>25.314689845693493</v>
      </c>
      <c r="K346">
        <v>34.73967772147077</v>
      </c>
      <c r="L346">
        <v>31.497258060399247</v>
      </c>
      <c r="M346">
        <v>28.460115724969615</v>
      </c>
      <c r="N346">
        <v>36.285491575874076</v>
      </c>
      <c r="O346">
        <v>34.024004979275922</v>
      </c>
      <c r="P346">
        <v>35.393796717526229</v>
      </c>
      <c r="Q346">
        <v>34.404322702631596</v>
      </c>
      <c r="R346">
        <v>3.1170542163825248</v>
      </c>
      <c r="S346">
        <v>2.6744955439800044</v>
      </c>
      <c r="T346">
        <v>25.750474660865365</v>
      </c>
    </row>
    <row r="347" spans="2:20" x14ac:dyDescent="0.25">
      <c r="B347">
        <v>0</v>
      </c>
      <c r="C347">
        <v>44.952202425792585</v>
      </c>
      <c r="D347">
        <v>20.480350535009702</v>
      </c>
      <c r="E347">
        <v>24.513313439576116</v>
      </c>
      <c r="F347">
        <v>35.368258361898981</v>
      </c>
      <c r="G347">
        <v>33.460832462251503</v>
      </c>
      <c r="H347">
        <v>29.39896326662501</v>
      </c>
      <c r="I347">
        <v>30.193350969090709</v>
      </c>
      <c r="J347">
        <v>26.565854759999922</v>
      </c>
      <c r="K347">
        <v>37.033533244181271</v>
      </c>
      <c r="L347">
        <v>33.452851600746698</v>
      </c>
      <c r="M347">
        <v>34.990140716214192</v>
      </c>
      <c r="N347">
        <v>40.3928919722266</v>
      </c>
      <c r="O347">
        <v>41.342906474035921</v>
      </c>
      <c r="P347">
        <v>32.319082629168292</v>
      </c>
      <c r="Q347">
        <v>32.715011221869894</v>
      </c>
      <c r="R347">
        <v>18.584798600040099</v>
      </c>
      <c r="S347">
        <v>2.402823278421113</v>
      </c>
      <c r="T347">
        <v>33.353674797412644</v>
      </c>
    </row>
    <row r="348" spans="2:20" x14ac:dyDescent="0.25">
      <c r="B348">
        <v>0</v>
      </c>
      <c r="C348">
        <v>44.958443173557768</v>
      </c>
      <c r="D348">
        <v>21.672023658343623</v>
      </c>
      <c r="E348">
        <v>24.243574286050706</v>
      </c>
      <c r="F348">
        <v>32.276823639659838</v>
      </c>
      <c r="G348">
        <v>30.384409159336691</v>
      </c>
      <c r="H348">
        <v>29.637836222994874</v>
      </c>
      <c r="I348">
        <v>27.447940842463574</v>
      </c>
      <c r="J348">
        <v>25.304268369226634</v>
      </c>
      <c r="K348">
        <v>34.67525731562656</v>
      </c>
      <c r="L348">
        <v>31.465052076187028</v>
      </c>
      <c r="M348">
        <v>27.105307460182615</v>
      </c>
      <c r="N348">
        <v>40.139583448890605</v>
      </c>
      <c r="O348">
        <v>41.097419399413603</v>
      </c>
      <c r="P348">
        <v>30.637224134390912</v>
      </c>
      <c r="Q348">
        <v>27.909196801569436</v>
      </c>
      <c r="R348">
        <v>0.22984948848271117</v>
      </c>
      <c r="S348">
        <v>1.8434668542830146</v>
      </c>
      <c r="T348">
        <v>24.540179383804855</v>
      </c>
    </row>
    <row r="349" spans="2:20" x14ac:dyDescent="0.25">
      <c r="B349">
        <v>0</v>
      </c>
      <c r="C349">
        <v>46.585846671153831</v>
      </c>
      <c r="D349">
        <v>21.521626944423964</v>
      </c>
      <c r="E349">
        <v>22.380347375344794</v>
      </c>
      <c r="F349">
        <v>33.695274404692945</v>
      </c>
      <c r="G349">
        <v>31.273163861551556</v>
      </c>
      <c r="H349">
        <v>32.889308456706381</v>
      </c>
      <c r="I349">
        <v>31.717699368382352</v>
      </c>
      <c r="J349">
        <v>26.922786011157907</v>
      </c>
      <c r="K349">
        <v>40.419699730291505</v>
      </c>
      <c r="L349">
        <v>26.372645795295373</v>
      </c>
      <c r="M349">
        <v>33.663008958687783</v>
      </c>
      <c r="N349">
        <v>36.553495056301763</v>
      </c>
      <c r="O349">
        <v>35.417215195205948</v>
      </c>
      <c r="P349">
        <v>33.451225081644978</v>
      </c>
      <c r="Q349">
        <v>33.374343321579261</v>
      </c>
      <c r="R349">
        <v>25.810058968214229</v>
      </c>
      <c r="S349">
        <v>0.69739320089500711</v>
      </c>
      <c r="T349">
        <v>26.650971170776121</v>
      </c>
    </row>
    <row r="350" spans="2:20" x14ac:dyDescent="0.25">
      <c r="B350">
        <v>0</v>
      </c>
      <c r="C350">
        <v>50.726770479380058</v>
      </c>
      <c r="D350">
        <v>23.720439044662285</v>
      </c>
      <c r="E350">
        <v>23.899968220597941</v>
      </c>
      <c r="F350">
        <v>35.489867259882175</v>
      </c>
      <c r="G350">
        <v>37.013420685946166</v>
      </c>
      <c r="H350">
        <v>41.002077883980739</v>
      </c>
      <c r="I350">
        <v>41.297088517857574</v>
      </c>
      <c r="J350">
        <v>36.500256679785856</v>
      </c>
      <c r="K350">
        <v>39.479502285672382</v>
      </c>
      <c r="L350">
        <v>33.644901850539028</v>
      </c>
      <c r="M350">
        <v>30.107218813406018</v>
      </c>
      <c r="N350">
        <v>32.296086244408045</v>
      </c>
      <c r="O350">
        <v>34.722076906152985</v>
      </c>
      <c r="P350">
        <v>43.121812892658959</v>
      </c>
      <c r="Q350">
        <v>40.572029237049897</v>
      </c>
      <c r="R350">
        <v>22.956560001955655</v>
      </c>
      <c r="S350">
        <v>2.0864888649864328</v>
      </c>
      <c r="T350">
        <v>31.104211993057422</v>
      </c>
    </row>
    <row r="351" spans="2:20" x14ac:dyDescent="0.25">
      <c r="B351">
        <v>0</v>
      </c>
      <c r="C351">
        <v>42.803506749536957</v>
      </c>
      <c r="D351">
        <v>19.471488967821987</v>
      </c>
      <c r="E351">
        <v>23.111686546639142</v>
      </c>
      <c r="F351">
        <v>30.58903587102294</v>
      </c>
      <c r="G351">
        <v>28.471565629463058</v>
      </c>
      <c r="H351">
        <v>30.33273991544505</v>
      </c>
      <c r="I351">
        <v>31.109104658283098</v>
      </c>
      <c r="J351">
        <v>26.094676180281677</v>
      </c>
      <c r="K351">
        <v>38.867262734586987</v>
      </c>
      <c r="L351">
        <v>27.790602039956802</v>
      </c>
      <c r="M351">
        <v>34.608188031130304</v>
      </c>
      <c r="N351">
        <v>41.285322324343099</v>
      </c>
      <c r="O351">
        <v>37.49464078342519</v>
      </c>
      <c r="P351">
        <v>31.372877489965369</v>
      </c>
      <c r="Q351">
        <v>32.072485947731906</v>
      </c>
      <c r="R351">
        <v>0.16098944624741265</v>
      </c>
      <c r="S351">
        <v>3.4059536755471131</v>
      </c>
      <c r="T351">
        <v>28.122139976585075</v>
      </c>
    </row>
    <row r="352" spans="2:20" x14ac:dyDescent="0.25">
      <c r="B352">
        <v>1.4010866042075043</v>
      </c>
      <c r="C352">
        <v>44.726921236629671</v>
      </c>
      <c r="D352">
        <v>24.775038972665111</v>
      </c>
      <c r="E352">
        <v>25.602532837364368</v>
      </c>
      <c r="F352">
        <v>30.045416660235535</v>
      </c>
      <c r="G352">
        <v>28.882314127398168</v>
      </c>
      <c r="H352">
        <v>30.90011421691954</v>
      </c>
      <c r="I352">
        <v>28.729703344703577</v>
      </c>
      <c r="J352">
        <v>24.217266819984872</v>
      </c>
      <c r="K352">
        <v>44.390830233527296</v>
      </c>
      <c r="L352">
        <v>29.607552979672473</v>
      </c>
      <c r="M352">
        <v>29.311881646575809</v>
      </c>
      <c r="N352">
        <v>42.21800768648999</v>
      </c>
      <c r="O352">
        <v>39.428953989103086</v>
      </c>
      <c r="P352">
        <v>34.163206717189645</v>
      </c>
      <c r="Q352">
        <v>33.914514809612747</v>
      </c>
      <c r="R352">
        <v>0</v>
      </c>
      <c r="S352">
        <v>0.38413156554353362</v>
      </c>
      <c r="T352">
        <v>27.585315408479833</v>
      </c>
    </row>
    <row r="353" spans="2:20" x14ac:dyDescent="0.25">
      <c r="B353">
        <v>0</v>
      </c>
      <c r="C353">
        <v>35.946340159921306</v>
      </c>
      <c r="D353">
        <v>15.153995502601584</v>
      </c>
      <c r="E353">
        <v>17.686423201107214</v>
      </c>
      <c r="F353">
        <v>28.539304297030704</v>
      </c>
      <c r="G353">
        <v>28.090896097312836</v>
      </c>
      <c r="H353">
        <v>27.014840704562825</v>
      </c>
      <c r="I353">
        <v>24.785317139384727</v>
      </c>
      <c r="J353">
        <v>18.174425551898963</v>
      </c>
      <c r="K353">
        <v>23.582134337805581</v>
      </c>
      <c r="L353">
        <v>23.956325698290794</v>
      </c>
      <c r="M353">
        <v>23.878380261871808</v>
      </c>
      <c r="N353">
        <v>23.643833743626985</v>
      </c>
      <c r="O353">
        <v>22.853459916248607</v>
      </c>
      <c r="P353">
        <v>26.201207532831628</v>
      </c>
      <c r="Q353">
        <v>28.149843443306239</v>
      </c>
      <c r="R353">
        <v>19.479789671608241</v>
      </c>
      <c r="S353">
        <v>0.37445768885566694</v>
      </c>
      <c r="T353">
        <v>17.617177824789668</v>
      </c>
    </row>
    <row r="354" spans="2:20" x14ac:dyDescent="0.25">
      <c r="B354">
        <v>0.73052383119597941</v>
      </c>
      <c r="C354">
        <v>46.559199620314722</v>
      </c>
      <c r="D354">
        <v>23.507157593754293</v>
      </c>
      <c r="E354">
        <v>24.688996241154726</v>
      </c>
      <c r="F354">
        <v>34.357034751533213</v>
      </c>
      <c r="G354">
        <v>30.94815093464365</v>
      </c>
      <c r="H354">
        <v>31.60226992543706</v>
      </c>
      <c r="I354">
        <v>30.054194810902889</v>
      </c>
      <c r="J354">
        <v>25.774841562284074</v>
      </c>
      <c r="K354">
        <v>39.709369241009519</v>
      </c>
      <c r="L354">
        <v>28.581160164621245</v>
      </c>
      <c r="M354">
        <v>35.425240689865539</v>
      </c>
      <c r="N354">
        <v>43.487900455407939</v>
      </c>
      <c r="O354">
        <v>40.911673470660638</v>
      </c>
      <c r="P354">
        <v>30.579770454131271</v>
      </c>
      <c r="Q354">
        <v>33.502840330450937</v>
      </c>
      <c r="R354">
        <v>0</v>
      </c>
      <c r="S354">
        <v>0.52957130452494017</v>
      </c>
      <c r="T354">
        <v>26.530508823102327</v>
      </c>
    </row>
    <row r="355" spans="2:20" x14ac:dyDescent="0.25">
      <c r="B355">
        <v>0</v>
      </c>
      <c r="C355">
        <v>44.637234897317029</v>
      </c>
      <c r="D355">
        <v>18.373369684309981</v>
      </c>
      <c r="E355">
        <v>23.672814648912365</v>
      </c>
      <c r="F355">
        <v>30.721318348990245</v>
      </c>
      <c r="G355">
        <v>29.114267473749418</v>
      </c>
      <c r="H355">
        <v>28.322742032334535</v>
      </c>
      <c r="I355">
        <v>28.492734073443771</v>
      </c>
      <c r="J355">
        <v>19.652483904352916</v>
      </c>
      <c r="K355">
        <v>36.263419363345655</v>
      </c>
      <c r="L355">
        <v>30.362931110535619</v>
      </c>
      <c r="M355">
        <v>30.736970517953988</v>
      </c>
      <c r="N355">
        <v>35.964320643693078</v>
      </c>
      <c r="O355">
        <v>35.695672507297232</v>
      </c>
      <c r="P355">
        <v>32.933491562532311</v>
      </c>
      <c r="Q355">
        <v>28.991990832572068</v>
      </c>
      <c r="R355">
        <v>11.955411239395655</v>
      </c>
      <c r="S355">
        <v>2.5517778492402058E-2</v>
      </c>
      <c r="T355">
        <v>25.365715299378561</v>
      </c>
    </row>
    <row r="356" spans="2:20" x14ac:dyDescent="0.25">
      <c r="B356">
        <v>0.17198555203227461</v>
      </c>
      <c r="C356">
        <v>43.781299746107187</v>
      </c>
      <c r="D356">
        <v>21.201378640910509</v>
      </c>
      <c r="E356">
        <v>22.44918452070964</v>
      </c>
      <c r="F356">
        <v>32.276184972577802</v>
      </c>
      <c r="G356">
        <v>31.221924367704517</v>
      </c>
      <c r="H356">
        <v>27.876229470270719</v>
      </c>
      <c r="I356">
        <v>29.365819274392269</v>
      </c>
      <c r="J356">
        <v>18.638134325933787</v>
      </c>
      <c r="K356">
        <v>36.055338591017964</v>
      </c>
      <c r="L356">
        <v>29.319746441907373</v>
      </c>
      <c r="M356">
        <v>29.775847794263143</v>
      </c>
      <c r="N356">
        <v>36.329609769015626</v>
      </c>
      <c r="O356">
        <v>37.53468998792065</v>
      </c>
      <c r="P356">
        <v>29.033169486002425</v>
      </c>
      <c r="Q356">
        <v>27.410185049365861</v>
      </c>
      <c r="R356">
        <v>0</v>
      </c>
      <c r="S356">
        <v>0.54716410886970945</v>
      </c>
      <c r="T356">
        <v>22.750528410103339</v>
      </c>
    </row>
    <row r="357" spans="2:20" x14ac:dyDescent="0.25">
      <c r="B357">
        <v>0</v>
      </c>
      <c r="C357">
        <v>45.050575547822099</v>
      </c>
      <c r="D357">
        <v>19.653906459138017</v>
      </c>
      <c r="E357">
        <v>22.446269455810931</v>
      </c>
      <c r="F357">
        <v>31.979999235152395</v>
      </c>
      <c r="G357">
        <v>31.193735898122299</v>
      </c>
      <c r="H357">
        <v>26.691269264599025</v>
      </c>
      <c r="I357">
        <v>28.026310757581552</v>
      </c>
      <c r="J357">
        <v>25.646487437378102</v>
      </c>
      <c r="K357">
        <v>35.088817928027837</v>
      </c>
      <c r="L357">
        <v>32.016042678496312</v>
      </c>
      <c r="M357">
        <v>28.353952349994266</v>
      </c>
      <c r="N357">
        <v>32.898389995793337</v>
      </c>
      <c r="O357">
        <v>34.77819419480668</v>
      </c>
      <c r="P357">
        <v>41.661344602088036</v>
      </c>
      <c r="Q357">
        <v>39.581532754598648</v>
      </c>
      <c r="R357">
        <v>23.672798194959654</v>
      </c>
      <c r="S357">
        <v>1.8102030670388927</v>
      </c>
      <c r="T357">
        <v>26.65331370224483</v>
      </c>
    </row>
    <row r="358" spans="2:20" x14ac:dyDescent="0.25">
      <c r="B358">
        <v>0</v>
      </c>
      <c r="C358">
        <v>48.232325264220854</v>
      </c>
      <c r="D358">
        <v>26.455779466609808</v>
      </c>
      <c r="E358">
        <v>29.082297705593398</v>
      </c>
      <c r="F358">
        <v>41.540909474937742</v>
      </c>
      <c r="G358">
        <v>41.232132152670772</v>
      </c>
      <c r="H358">
        <v>35.053769497226035</v>
      </c>
      <c r="I358">
        <v>36.857552069713265</v>
      </c>
      <c r="J358">
        <v>28.021491706261241</v>
      </c>
      <c r="K358">
        <v>42.419969343541425</v>
      </c>
      <c r="L358">
        <v>36.054429295022153</v>
      </c>
      <c r="M358">
        <v>38.501414139788622</v>
      </c>
      <c r="N358">
        <v>46.732693383113201</v>
      </c>
      <c r="O358">
        <v>45.0852104714738</v>
      </c>
      <c r="P358">
        <v>34.527138207522498</v>
      </c>
      <c r="Q358">
        <v>36.953303213295726</v>
      </c>
      <c r="R358">
        <v>9.8069487972771281</v>
      </c>
      <c r="S358">
        <v>5.4760199709528043</v>
      </c>
      <c r="T358">
        <v>31.255003801883639</v>
      </c>
    </row>
    <row r="359" spans="2:20" x14ac:dyDescent="0.25">
      <c r="B359">
        <v>1.4955934779854865</v>
      </c>
      <c r="C359">
        <v>41.988092437431007</v>
      </c>
      <c r="D359">
        <v>21.023905608136232</v>
      </c>
      <c r="E359">
        <v>21.676468991476501</v>
      </c>
      <c r="F359">
        <v>26.68253135235889</v>
      </c>
      <c r="G359">
        <v>24.764744204563964</v>
      </c>
      <c r="H359">
        <v>26.851553593079856</v>
      </c>
      <c r="I359">
        <v>28.923704735880129</v>
      </c>
      <c r="J359">
        <v>25.60569319024955</v>
      </c>
      <c r="K359">
        <v>23.679400640619626</v>
      </c>
      <c r="L359">
        <v>27.787690692918797</v>
      </c>
      <c r="M359">
        <v>23.219113628549195</v>
      </c>
      <c r="N359">
        <v>25.084963535351708</v>
      </c>
      <c r="O359">
        <v>26.902947936082811</v>
      </c>
      <c r="P359">
        <v>40.181418411480486</v>
      </c>
      <c r="Q359">
        <v>38.756130223131073</v>
      </c>
      <c r="R359">
        <v>19.138420890714634</v>
      </c>
      <c r="S359">
        <v>0</v>
      </c>
      <c r="T359">
        <v>18.132340433232596</v>
      </c>
    </row>
    <row r="360" spans="2:20" x14ac:dyDescent="0.25">
      <c r="B360">
        <v>0</v>
      </c>
      <c r="C360">
        <v>45.622575441595927</v>
      </c>
      <c r="D360">
        <v>21.721748426337889</v>
      </c>
      <c r="E360">
        <v>23.996255530407559</v>
      </c>
      <c r="F360">
        <v>35.828052732382297</v>
      </c>
      <c r="G360">
        <v>32.164190593119777</v>
      </c>
      <c r="H360">
        <v>33.514054669638526</v>
      </c>
      <c r="I360">
        <v>35.023221257418896</v>
      </c>
      <c r="J360">
        <v>28.758501791436103</v>
      </c>
      <c r="K360">
        <v>32.978870902813043</v>
      </c>
      <c r="L360">
        <v>32.592375854482029</v>
      </c>
      <c r="M360">
        <v>30.702642643159507</v>
      </c>
      <c r="N360">
        <v>38.557614248873364</v>
      </c>
      <c r="O360">
        <v>42.288888315170361</v>
      </c>
      <c r="P360">
        <v>30.432038737475008</v>
      </c>
      <c r="Q360">
        <v>33.50477955343662</v>
      </c>
      <c r="R360">
        <v>0.19506429950402032</v>
      </c>
      <c r="S360">
        <v>1.5364182178581365</v>
      </c>
      <c r="T360">
        <v>26.26196561704862</v>
      </c>
    </row>
    <row r="361" spans="2:20" x14ac:dyDescent="0.25">
      <c r="B361">
        <v>5.0580660433625135E-2</v>
      </c>
      <c r="C361">
        <v>38.426784262849289</v>
      </c>
      <c r="D361">
        <v>17.345375290931266</v>
      </c>
      <c r="E361">
        <v>20.263426298799473</v>
      </c>
      <c r="F361">
        <v>29.463650814052734</v>
      </c>
      <c r="G361">
        <v>28.246848417990439</v>
      </c>
      <c r="H361">
        <v>24.741063081573568</v>
      </c>
      <c r="I361">
        <v>24.148982699934624</v>
      </c>
      <c r="J361">
        <v>15.760175543557162</v>
      </c>
      <c r="K361">
        <v>32.406206163812911</v>
      </c>
      <c r="L361">
        <v>23.012536051435077</v>
      </c>
      <c r="M361">
        <v>32.038456097003902</v>
      </c>
      <c r="N361">
        <v>36.223335346079907</v>
      </c>
      <c r="O361">
        <v>33.217808461118082</v>
      </c>
      <c r="P361">
        <v>32.51069637640888</v>
      </c>
      <c r="Q361">
        <v>27.294507975932113</v>
      </c>
      <c r="R361">
        <v>0.48638806925204431</v>
      </c>
      <c r="S361">
        <v>0</v>
      </c>
      <c r="T361">
        <v>19.86812040601383</v>
      </c>
    </row>
    <row r="362" spans="2:20" x14ac:dyDescent="0.25">
      <c r="B362">
        <v>0</v>
      </c>
      <c r="C362">
        <v>43.271390908679223</v>
      </c>
      <c r="D362">
        <v>21.30585105859328</v>
      </c>
      <c r="E362">
        <v>23.736490703713987</v>
      </c>
      <c r="F362">
        <v>33.825269595247796</v>
      </c>
      <c r="G362">
        <v>27.912485159217233</v>
      </c>
      <c r="H362">
        <v>29.167183509847582</v>
      </c>
      <c r="I362">
        <v>29.735612562538027</v>
      </c>
      <c r="J362">
        <v>27.060924489703496</v>
      </c>
      <c r="K362">
        <v>42.068869107741627</v>
      </c>
      <c r="L362">
        <v>34.18509089548742</v>
      </c>
      <c r="M362">
        <v>30.002500536532445</v>
      </c>
      <c r="N362">
        <v>39.689323102791739</v>
      </c>
      <c r="O362">
        <v>42.58777966138404</v>
      </c>
      <c r="P362">
        <v>34.70301698592808</v>
      </c>
      <c r="Q362">
        <v>35.681671854787737</v>
      </c>
      <c r="R362">
        <v>1.4314094953444736</v>
      </c>
      <c r="S362">
        <v>3.2836770094370644</v>
      </c>
      <c r="T362">
        <v>21.70406642370115</v>
      </c>
    </row>
    <row r="363" spans="2:20" x14ac:dyDescent="0.25">
      <c r="B363">
        <v>0</v>
      </c>
      <c r="C363">
        <v>53.34250974518342</v>
      </c>
      <c r="D363">
        <v>21.628705918474463</v>
      </c>
      <c r="E363">
        <v>27.001782035669759</v>
      </c>
      <c r="F363">
        <v>40.646698462553395</v>
      </c>
      <c r="G363">
        <v>38.46541626818081</v>
      </c>
      <c r="H363">
        <v>35.517589044733448</v>
      </c>
      <c r="I363">
        <v>34.614020201936377</v>
      </c>
      <c r="J363">
        <v>27.354558712785227</v>
      </c>
      <c r="K363">
        <v>41.858233772376579</v>
      </c>
      <c r="L363">
        <v>33.115782529411888</v>
      </c>
      <c r="M363">
        <v>38.283582244369164</v>
      </c>
      <c r="N363">
        <v>48.604037482910925</v>
      </c>
      <c r="O363">
        <v>50.673916516089143</v>
      </c>
      <c r="P363">
        <v>39.699667865063184</v>
      </c>
      <c r="Q363">
        <v>36.400412419896561</v>
      </c>
      <c r="R363">
        <v>13.608715585862379</v>
      </c>
      <c r="S363">
        <v>4.8327604126688417</v>
      </c>
      <c r="T363">
        <v>28.611319142050441</v>
      </c>
    </row>
    <row r="364" spans="2:20" x14ac:dyDescent="0.25">
      <c r="B364">
        <v>0</v>
      </c>
      <c r="C364">
        <v>48.980855810344408</v>
      </c>
      <c r="D364">
        <v>21.431328251925734</v>
      </c>
      <c r="E364">
        <v>25.473957112488787</v>
      </c>
      <c r="F364">
        <v>34.00144682708396</v>
      </c>
      <c r="G364">
        <v>35.434128953515625</v>
      </c>
      <c r="H364">
        <v>34.847214251650918</v>
      </c>
      <c r="I364">
        <v>35.082727794437396</v>
      </c>
      <c r="J364">
        <v>29.728255158868077</v>
      </c>
      <c r="K364">
        <v>39.648416977182158</v>
      </c>
      <c r="L364">
        <v>36.672216878571604</v>
      </c>
      <c r="M364">
        <v>35.854638333643173</v>
      </c>
      <c r="N364">
        <v>39.157991092718177</v>
      </c>
      <c r="O364">
        <v>42.20047042087311</v>
      </c>
      <c r="P364">
        <v>37.093534541986273</v>
      </c>
      <c r="Q364">
        <v>39.875746651686484</v>
      </c>
      <c r="R364">
        <v>16.582840954097591</v>
      </c>
      <c r="S364">
        <v>4.7117863868928778</v>
      </c>
      <c r="T364">
        <v>29.746441532828428</v>
      </c>
    </row>
    <row r="365" spans="2:20" x14ac:dyDescent="0.25">
      <c r="B365">
        <v>0</v>
      </c>
      <c r="C365">
        <v>46.008216443718908</v>
      </c>
      <c r="D365">
        <v>24.759483338878013</v>
      </c>
      <c r="E365">
        <v>24.621478805134117</v>
      </c>
      <c r="F365">
        <v>33.995826015643736</v>
      </c>
      <c r="G365">
        <v>32.707267916412</v>
      </c>
      <c r="H365">
        <v>33.589452469188338</v>
      </c>
      <c r="I365">
        <v>32.450310631087866</v>
      </c>
      <c r="J365">
        <v>33.847570269162034</v>
      </c>
      <c r="K365">
        <v>32.87902408454736</v>
      </c>
      <c r="L365">
        <v>30.360417166332699</v>
      </c>
      <c r="M365">
        <v>31.187090435038257</v>
      </c>
      <c r="N365">
        <v>39.685635923344137</v>
      </c>
      <c r="O365">
        <v>38.967374064818614</v>
      </c>
      <c r="P365">
        <v>42.392536343450445</v>
      </c>
      <c r="Q365">
        <v>40.735804971644754</v>
      </c>
      <c r="R365">
        <v>17.73014939691922</v>
      </c>
      <c r="S365">
        <v>3.1788430442620288</v>
      </c>
      <c r="T365">
        <v>28.224876792028038</v>
      </c>
    </row>
    <row r="366" spans="2:20" x14ac:dyDescent="0.25">
      <c r="B366">
        <v>0</v>
      </c>
      <c r="C366">
        <v>57.671470951477573</v>
      </c>
      <c r="D366">
        <v>25.988337301536781</v>
      </c>
      <c r="E366">
        <v>31.508596359438595</v>
      </c>
      <c r="F366">
        <v>43.462756182545846</v>
      </c>
      <c r="G366">
        <v>44.027853817326836</v>
      </c>
      <c r="H366">
        <v>36.57399744507115</v>
      </c>
      <c r="I366">
        <v>37.269281861278394</v>
      </c>
      <c r="J366">
        <v>30.671241771813445</v>
      </c>
      <c r="K366">
        <v>48.472135572503532</v>
      </c>
      <c r="L366">
        <v>39.868349015164057</v>
      </c>
      <c r="M366">
        <v>37.734962206575759</v>
      </c>
      <c r="N366">
        <v>56.648862802018471</v>
      </c>
      <c r="O366">
        <v>51.820492906040585</v>
      </c>
      <c r="P366">
        <v>34.394138093479839</v>
      </c>
      <c r="Q366">
        <v>35.627464211897816</v>
      </c>
      <c r="R366">
        <v>1.44245256193156</v>
      </c>
      <c r="S366">
        <v>7.928130954957707</v>
      </c>
      <c r="T366">
        <v>34.81281538729241</v>
      </c>
    </row>
    <row r="367" spans="2:20" x14ac:dyDescent="0.25">
      <c r="B367">
        <v>1.0251770725658373</v>
      </c>
      <c r="C367">
        <v>41.863833250855507</v>
      </c>
      <c r="D367">
        <v>19.892027292198872</v>
      </c>
      <c r="E367">
        <v>22.110903695834519</v>
      </c>
      <c r="F367">
        <v>29.040282933968697</v>
      </c>
      <c r="G367">
        <v>30.784163493340316</v>
      </c>
      <c r="H367">
        <v>29.326980948577784</v>
      </c>
      <c r="I367">
        <v>30.671337650203583</v>
      </c>
      <c r="J367">
        <v>24.317074056170267</v>
      </c>
      <c r="K367">
        <v>35.590869227109536</v>
      </c>
      <c r="L367">
        <v>26.81596108320452</v>
      </c>
      <c r="M367">
        <v>32.473016376465736</v>
      </c>
      <c r="N367">
        <v>36.497106270289066</v>
      </c>
      <c r="O367">
        <v>35.549025264963987</v>
      </c>
      <c r="P367">
        <v>33.663372011930306</v>
      </c>
      <c r="Q367">
        <v>31.946814222361493</v>
      </c>
      <c r="R367">
        <v>0</v>
      </c>
      <c r="S367">
        <v>4.1098795696377151</v>
      </c>
      <c r="T367">
        <v>25.23315111784521</v>
      </c>
    </row>
    <row r="368" spans="2:20" x14ac:dyDescent="0.25">
      <c r="B368">
        <v>0</v>
      </c>
      <c r="C368">
        <v>45.856004348108634</v>
      </c>
      <c r="D368">
        <v>22.640097517363881</v>
      </c>
      <c r="E368">
        <v>23.235107038697773</v>
      </c>
      <c r="F368">
        <v>30.083476596423441</v>
      </c>
      <c r="G368">
        <v>28.485231593892955</v>
      </c>
      <c r="H368">
        <v>27.967219829580927</v>
      </c>
      <c r="I368">
        <v>29.481771617957214</v>
      </c>
      <c r="J368">
        <v>24.187929666192076</v>
      </c>
      <c r="K368">
        <v>33.045822527062448</v>
      </c>
      <c r="L368">
        <v>32.012063638350789</v>
      </c>
      <c r="M368">
        <v>35.247544834947135</v>
      </c>
      <c r="N368">
        <v>40.82870066777339</v>
      </c>
      <c r="O368">
        <v>41.053195406916409</v>
      </c>
      <c r="P368">
        <v>34.166326970679805</v>
      </c>
      <c r="Q368">
        <v>36.06232289038946</v>
      </c>
      <c r="R368">
        <v>0.12869062458768785</v>
      </c>
      <c r="S368">
        <v>0.81595960670097101</v>
      </c>
      <c r="T368">
        <v>28.284761730342435</v>
      </c>
    </row>
    <row r="369" spans="2:20" x14ac:dyDescent="0.25">
      <c r="B369">
        <v>0</v>
      </c>
      <c r="C369">
        <v>40.719749674648682</v>
      </c>
      <c r="D369">
        <v>20.779226743005978</v>
      </c>
      <c r="E369">
        <v>21.487147130433502</v>
      </c>
      <c r="F369">
        <v>31.568951059997811</v>
      </c>
      <c r="G369">
        <v>31.688897093466984</v>
      </c>
      <c r="H369">
        <v>32.884591894182982</v>
      </c>
      <c r="I369">
        <v>33.286677448951757</v>
      </c>
      <c r="J369">
        <v>25.429385676092441</v>
      </c>
      <c r="K369">
        <v>26.239434692323734</v>
      </c>
      <c r="L369">
        <v>28.573973914952198</v>
      </c>
      <c r="M369">
        <v>30.445536143156417</v>
      </c>
      <c r="N369">
        <v>31.48399693981483</v>
      </c>
      <c r="O369">
        <v>32.025590936267875</v>
      </c>
      <c r="P369">
        <v>31.275698621355353</v>
      </c>
      <c r="Q369">
        <v>31.375990404317321</v>
      </c>
      <c r="R369">
        <v>25.986501019908655</v>
      </c>
      <c r="S369">
        <v>2.3994717231359002</v>
      </c>
      <c r="T369">
        <v>24.067088957525694</v>
      </c>
    </row>
    <row r="370" spans="2:20" x14ac:dyDescent="0.25">
      <c r="B370">
        <v>1.1747965511709522</v>
      </c>
      <c r="C370">
        <v>45.581555618206309</v>
      </c>
      <c r="D370">
        <v>20.512331281995788</v>
      </c>
      <c r="E370">
        <v>23.964292867591432</v>
      </c>
      <c r="F370">
        <v>32.03333020079566</v>
      </c>
      <c r="G370">
        <v>32.357595312204843</v>
      </c>
      <c r="H370">
        <v>31.17140771496565</v>
      </c>
      <c r="I370">
        <v>30.821987376822445</v>
      </c>
      <c r="J370">
        <v>25.541288270355089</v>
      </c>
      <c r="K370">
        <v>34.17465701085662</v>
      </c>
      <c r="L370">
        <v>29.999363999927859</v>
      </c>
      <c r="M370">
        <v>34.94877351657729</v>
      </c>
      <c r="N370">
        <v>32.322377994777206</v>
      </c>
      <c r="O370">
        <v>31.585946866465616</v>
      </c>
      <c r="P370">
        <v>38.797428281499329</v>
      </c>
      <c r="Q370">
        <v>39.5902450878487</v>
      </c>
      <c r="R370">
        <v>0</v>
      </c>
      <c r="S370">
        <v>4.6222966437232014</v>
      </c>
      <c r="T370">
        <v>27.172106365791173</v>
      </c>
    </row>
  </sheetData>
  <pageMargins left="0.7" right="0.7" top="0.78740157499999996" bottom="0.78740157499999996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370"/>
  <sheetViews>
    <sheetView workbookViewId="0">
      <selection activeCell="H121" sqref="H121"/>
    </sheetView>
  </sheetViews>
  <sheetFormatPr baseColWidth="10" defaultRowHeight="15" x14ac:dyDescent="0.25"/>
  <sheetData>
    <row r="1" spans="1:17" x14ac:dyDescent="0.25">
      <c r="A1" t="s">
        <v>97</v>
      </c>
    </row>
    <row r="2" spans="1:17" x14ac:dyDescent="0.25">
      <c r="A2">
        <f>SUM(B2:Q2)</f>
        <v>1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 t="shared" si="0"/>
        <v>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f t="shared" si="0"/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f t="shared" si="0"/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f t="shared" si="0"/>
        <v>1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1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f t="shared" si="0"/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f t="shared" si="0"/>
        <v>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1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f t="shared" si="0"/>
        <v>1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>
        <f t="shared" si="0"/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>
        <f t="shared" si="1"/>
        <v>1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f t="shared" si="1"/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1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2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91</v>
      </c>
      <c r="B92">
        <f>SUM(B2:B91)</f>
        <v>31</v>
      </c>
      <c r="C92">
        <f>SUM(C2:C91)</f>
        <v>0</v>
      </c>
      <c r="D92">
        <f>SUM(D2:D91)</f>
        <v>60</v>
      </c>
      <c r="E92">
        <f>SUM(E2:E91)</f>
        <v>0</v>
      </c>
      <c r="F92">
        <f t="shared" ref="F92:Q92" si="2">SUM(F2:F91)</f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 x14ac:dyDescent="0.25">
      <c r="A94" t="s">
        <v>108</v>
      </c>
    </row>
    <row r="95" spans="1:17" x14ac:dyDescent="0.25">
      <c r="A95">
        <f>SUM(B95:Q95)</f>
        <v>1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f t="shared" si="3"/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f t="shared" si="3"/>
        <v>1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f t="shared" si="3"/>
        <v>1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>
        <f t="shared" si="3"/>
        <v>1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2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f t="shared" si="3"/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f t="shared" si="3"/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f t="shared" si="3"/>
        <v>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f t="shared" si="3"/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f t="shared" si="3"/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f t="shared" si="3"/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f t="shared" si="3"/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>
        <f t="shared" si="3"/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>
        <f t="shared" si="3"/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4"/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f t="shared" si="4"/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f t="shared" si="4"/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f t="shared" si="4"/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2</v>
      </c>
      <c r="B178">
        <v>1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 x14ac:dyDescent="0.25">
      <c r="A179">
        <f t="shared" si="4"/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92</v>
      </c>
      <c r="B185">
        <f t="shared" ref="B185:Q185" si="5">SUM(B95:B184)</f>
        <v>18</v>
      </c>
      <c r="C185">
        <f t="shared" si="5"/>
        <v>0</v>
      </c>
      <c r="D185">
        <f t="shared" si="5"/>
        <v>41</v>
      </c>
      <c r="E185">
        <f t="shared" si="5"/>
        <v>0</v>
      </c>
      <c r="F185">
        <f t="shared" si="5"/>
        <v>2</v>
      </c>
      <c r="G185">
        <f t="shared" si="5"/>
        <v>6</v>
      </c>
      <c r="H185">
        <f t="shared" si="5"/>
        <v>4</v>
      </c>
      <c r="I185">
        <f t="shared" si="5"/>
        <v>3</v>
      </c>
      <c r="J185">
        <f t="shared" si="5"/>
        <v>0</v>
      </c>
      <c r="K185">
        <f t="shared" si="5"/>
        <v>6</v>
      </c>
      <c r="L185">
        <f t="shared" si="5"/>
        <v>9</v>
      </c>
      <c r="M185">
        <f t="shared" si="5"/>
        <v>3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 x14ac:dyDescent="0.25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</row>
    <row r="189" spans="1:20" x14ac:dyDescent="0.25"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</row>
    <row r="192" spans="1:20" x14ac:dyDescent="0.25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</row>
    <row r="193" spans="2:20" x14ac:dyDescent="0.25"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2:20" x14ac:dyDescent="0.25"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 x14ac:dyDescent="0.25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</row>
    <row r="196" spans="2:20" x14ac:dyDescent="0.25"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2:20" x14ac:dyDescent="0.25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</row>
    <row r="198" spans="2:20" x14ac:dyDescent="0.25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2:20" x14ac:dyDescent="0.25"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2:20" x14ac:dyDescent="0.25"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2:20" x14ac:dyDescent="0.25"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2:20" x14ac:dyDescent="0.25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2:20" x14ac:dyDescent="0.25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</row>
    <row r="204" spans="2:20" x14ac:dyDescent="0.25"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</row>
    <row r="205" spans="2:20" x14ac:dyDescent="0.25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2:20" x14ac:dyDescent="0.25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2:20" x14ac:dyDescent="0.25"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2:20" x14ac:dyDescent="0.25"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 x14ac:dyDescent="0.25"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2:20" x14ac:dyDescent="0.25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</row>
    <row r="211" spans="2:20" x14ac:dyDescent="0.25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2:20" x14ac:dyDescent="0.25"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2:20" x14ac:dyDescent="0.25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</row>
    <row r="214" spans="2:20" x14ac:dyDescent="0.25"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2:20" x14ac:dyDescent="0.25"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2:20" x14ac:dyDescent="0.25"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</row>
    <row r="217" spans="2:20" x14ac:dyDescent="0.25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2:20" x14ac:dyDescent="0.25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 x14ac:dyDescent="0.25"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2:20" x14ac:dyDescent="0.25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</row>
    <row r="221" spans="2:20" x14ac:dyDescent="0.25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2:20" x14ac:dyDescent="0.25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2:20" x14ac:dyDescent="0.25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</row>
    <row r="224" spans="2:20" x14ac:dyDescent="0.25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</row>
    <row r="225" spans="2:20" x14ac:dyDescent="0.25"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2:20" x14ac:dyDescent="0.25"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2:20" x14ac:dyDescent="0.25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</row>
    <row r="228" spans="2:20" x14ac:dyDescent="0.25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</row>
    <row r="229" spans="2:20" x14ac:dyDescent="0.25"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2:20" x14ac:dyDescent="0.25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</row>
    <row r="231" spans="2:20" x14ac:dyDescent="0.25"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2:20" x14ac:dyDescent="0.25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2:20" x14ac:dyDescent="0.25"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 x14ac:dyDescent="0.25"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2:20" x14ac:dyDescent="0.25"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 x14ac:dyDescent="0.25"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2:20" x14ac:dyDescent="0.25"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 x14ac:dyDescent="0.25"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2:20" x14ac:dyDescent="0.25"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2:20" x14ac:dyDescent="0.25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</row>
    <row r="241" spans="2:20" x14ac:dyDescent="0.25"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2:20" x14ac:dyDescent="0.25"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 x14ac:dyDescent="0.25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</row>
    <row r="244" spans="2:20" x14ac:dyDescent="0.25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</row>
    <row r="245" spans="2:20" x14ac:dyDescent="0.25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2:20" x14ac:dyDescent="0.25"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2:20" x14ac:dyDescent="0.25"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2:20" x14ac:dyDescent="0.25"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2:20" x14ac:dyDescent="0.25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</row>
    <row r="250" spans="2:20" x14ac:dyDescent="0.25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</row>
    <row r="251" spans="2:20" x14ac:dyDescent="0.25"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2:20" x14ac:dyDescent="0.25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</row>
    <row r="253" spans="2:20" x14ac:dyDescent="0.25"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2:20" x14ac:dyDescent="0.25"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</row>
    <row r="255" spans="2:20" x14ac:dyDescent="0.25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</row>
    <row r="256" spans="2:20" x14ac:dyDescent="0.25"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2:20" x14ac:dyDescent="0.25"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 x14ac:dyDescent="0.25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2:20" x14ac:dyDescent="0.25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</row>
    <row r="260" spans="2:20" x14ac:dyDescent="0.25"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2:20" x14ac:dyDescent="0.25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2:20" x14ac:dyDescent="0.25"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2:20" x14ac:dyDescent="0.25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2:20" x14ac:dyDescent="0.25"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2:20" x14ac:dyDescent="0.25"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2:20" x14ac:dyDescent="0.25"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2:20" x14ac:dyDescent="0.25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</row>
    <row r="268" spans="2:20" x14ac:dyDescent="0.25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</row>
    <row r="269" spans="2:20" x14ac:dyDescent="0.25"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2:20" x14ac:dyDescent="0.25"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2:20" x14ac:dyDescent="0.25"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2:20" x14ac:dyDescent="0.25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2:20" x14ac:dyDescent="0.25"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 x14ac:dyDescent="0.25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2:20" x14ac:dyDescent="0.25"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2:20" x14ac:dyDescent="0.25"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 x14ac:dyDescent="0.25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81" spans="2:20" x14ac:dyDescent="0.25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</row>
    <row r="282" spans="2:20" x14ac:dyDescent="0.25"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2:20" x14ac:dyDescent="0.25"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2:20" x14ac:dyDescent="0.25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</row>
    <row r="285" spans="2:20" x14ac:dyDescent="0.25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</row>
    <row r="286" spans="2:20" x14ac:dyDescent="0.25"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2:20" x14ac:dyDescent="0.25"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 x14ac:dyDescent="0.25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</row>
    <row r="289" spans="2:20" x14ac:dyDescent="0.25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</row>
    <row r="290" spans="2:20" x14ac:dyDescent="0.25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2:20" x14ac:dyDescent="0.25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2:20" x14ac:dyDescent="0.25"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2:20" x14ac:dyDescent="0.25"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 x14ac:dyDescent="0.25"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2:20" x14ac:dyDescent="0.25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2:20" x14ac:dyDescent="0.25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</row>
    <row r="297" spans="2:20" x14ac:dyDescent="0.25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2:20" x14ac:dyDescent="0.25"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2:20" x14ac:dyDescent="0.25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</row>
    <row r="300" spans="2:20" x14ac:dyDescent="0.25"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 x14ac:dyDescent="0.25"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2:20" x14ac:dyDescent="0.25"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2:20" x14ac:dyDescent="0.25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</row>
    <row r="304" spans="2:20" x14ac:dyDescent="0.25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2:20" x14ac:dyDescent="0.25"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2:20" x14ac:dyDescent="0.25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2:20" x14ac:dyDescent="0.25"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</row>
    <row r="308" spans="2:20" x14ac:dyDescent="0.25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</row>
    <row r="309" spans="2:20" x14ac:dyDescent="0.25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</row>
    <row r="310" spans="2:20" x14ac:dyDescent="0.25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2:20" x14ac:dyDescent="0.25"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 x14ac:dyDescent="0.25"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2:20" x14ac:dyDescent="0.25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</row>
    <row r="314" spans="2:20" x14ac:dyDescent="0.25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</row>
    <row r="315" spans="2:20" x14ac:dyDescent="0.25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2:20" x14ac:dyDescent="0.25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</row>
    <row r="317" spans="2:20" x14ac:dyDescent="0.25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</row>
    <row r="318" spans="2:20" x14ac:dyDescent="0.25"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2:20" x14ac:dyDescent="0.25"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2:20" x14ac:dyDescent="0.25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</row>
    <row r="321" spans="2:20" x14ac:dyDescent="0.25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</row>
    <row r="322" spans="2:20" x14ac:dyDescent="0.25"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2:20" x14ac:dyDescent="0.25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2:20" x14ac:dyDescent="0.25"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2:20" x14ac:dyDescent="0.25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2:20" x14ac:dyDescent="0.25"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 x14ac:dyDescent="0.25"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2:20" x14ac:dyDescent="0.25"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 x14ac:dyDescent="0.25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2:20" x14ac:dyDescent="0.25"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 x14ac:dyDescent="0.25"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2:20" x14ac:dyDescent="0.25"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2:20" x14ac:dyDescent="0.25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</row>
    <row r="334" spans="2:20" x14ac:dyDescent="0.25"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2:20" x14ac:dyDescent="0.25"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 x14ac:dyDescent="0.25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</row>
    <row r="337" spans="2:20" x14ac:dyDescent="0.25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2:20" x14ac:dyDescent="0.25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2:20" x14ac:dyDescent="0.25"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2:20" x14ac:dyDescent="0.25"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2:20" x14ac:dyDescent="0.25"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2:20" x14ac:dyDescent="0.25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</row>
    <row r="343" spans="2:20" x14ac:dyDescent="0.25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</row>
    <row r="344" spans="2:20" x14ac:dyDescent="0.25"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2:20" x14ac:dyDescent="0.25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</row>
    <row r="346" spans="2:20" x14ac:dyDescent="0.25"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2:20" x14ac:dyDescent="0.25"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</row>
    <row r="348" spans="2:20" x14ac:dyDescent="0.25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</row>
    <row r="349" spans="2:20" x14ac:dyDescent="0.25"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2:20" x14ac:dyDescent="0.25"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 x14ac:dyDescent="0.25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2:20" x14ac:dyDescent="0.25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</row>
    <row r="353" spans="2:20" x14ac:dyDescent="0.25"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2:20" x14ac:dyDescent="0.25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</row>
    <row r="355" spans="2:20" x14ac:dyDescent="0.25"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2:20" x14ac:dyDescent="0.25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2:20" x14ac:dyDescent="0.25"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2:20" x14ac:dyDescent="0.25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2:20" x14ac:dyDescent="0.25"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</row>
    <row r="360" spans="2:20" x14ac:dyDescent="0.25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</row>
    <row r="361" spans="2:20" x14ac:dyDescent="0.25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</row>
    <row r="362" spans="2:20" x14ac:dyDescent="0.25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 x14ac:dyDescent="0.25"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2:20" x14ac:dyDescent="0.25"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 x14ac:dyDescent="0.25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2:20" x14ac:dyDescent="0.25"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2:20" x14ac:dyDescent="0.25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2:20" x14ac:dyDescent="0.25"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2:20" x14ac:dyDescent="0.25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 x14ac:dyDescent="0.25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370"/>
  <sheetViews>
    <sheetView topLeftCell="A264" workbookViewId="0">
      <selection activeCell="B281" sqref="B281:T370"/>
    </sheetView>
  </sheetViews>
  <sheetFormatPr baseColWidth="10" defaultRowHeight="15" x14ac:dyDescent="0.25"/>
  <sheetData>
    <row r="1" spans="1:17" x14ac:dyDescent="0.25">
      <c r="A1" t="s">
        <v>98</v>
      </c>
    </row>
    <row r="2" spans="1:17" x14ac:dyDescent="0.25">
      <c r="A2">
        <f>SUM(B2:Q2)</f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f t="shared" ref="A3:A66" si="0">SUM(B3:Q3)</f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f t="shared" si="0"/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f t="shared" si="0"/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f t="shared" si="0"/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f t="shared" si="0"/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f t="shared" si="0"/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f t="shared" si="0"/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f t="shared" si="0"/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f t="shared" si="0"/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f t="shared" si="0"/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f t="shared" si="0"/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f t="shared" si="0"/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f t="shared" si="0"/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f t="shared" si="0"/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f t="shared" si="0"/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f t="shared" si="0"/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f t="shared" si="0"/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f t="shared" si="0"/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f t="shared" si="0"/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f t="shared" si="0"/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f t="shared" si="0"/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f t="shared" si="0"/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f t="shared" si="0"/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f t="shared" si="0"/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f t="shared" si="0"/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f t="shared" si="0"/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f t="shared" si="0"/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f t="shared" si="0"/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f t="shared" si="0"/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f t="shared" si="0"/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f t="shared" si="0"/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f t="shared" si="0"/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f t="shared" si="0"/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f t="shared" si="0"/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f t="shared" si="0"/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f t="shared" si="0"/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f t="shared" si="0"/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f t="shared" si="0"/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f t="shared" si="0"/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f t="shared" si="0"/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f t="shared" si="0"/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f t="shared" si="0"/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>
        <f t="shared" si="0"/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f t="shared" si="0"/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>
        <f t="shared" si="0"/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f t="shared" si="0"/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>
        <f t="shared" si="0"/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f t="shared" si="0"/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f t="shared" si="0"/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f t="shared" si="0"/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f t="shared" si="0"/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f t="shared" si="0"/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f t="shared" si="0"/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f t="shared" si="0"/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f t="shared" si="0"/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f t="shared" si="0"/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f t="shared" si="0"/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f t="shared" si="0"/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>
        <f t="shared" si="0"/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f t="shared" si="0"/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f t="shared" si="0"/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f t="shared" si="0"/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>
        <f t="shared" si="0"/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>
        <f t="shared" si="0"/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>
        <f t="shared" ref="A67:A91" si="1">SUM(B67:Q67)</f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>
        <f t="shared" si="1"/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>
        <f t="shared" si="1"/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>
        <f t="shared" si="1"/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>
        <f t="shared" si="1"/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>
        <f t="shared" si="1"/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f t="shared" si="1"/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>
        <f t="shared" si="1"/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>
        <f t="shared" si="1"/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>
        <f t="shared" si="1"/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>
        <f t="shared" si="1"/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>
        <f t="shared" si="1"/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f t="shared" si="1"/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f t="shared" si="1"/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f t="shared" si="1"/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f t="shared" si="1"/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f t="shared" si="1"/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f t="shared" si="1"/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f t="shared" si="1"/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f t="shared" si="1"/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f t="shared" si="1"/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f t="shared" si="1"/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f t="shared" si="1"/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f t="shared" si="1"/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f t="shared" si="1"/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f>SUM(A2:A91)</f>
        <v>90</v>
      </c>
      <c r="B92">
        <f t="shared" ref="B92:Q92" si="2">SUM(B2:B91)</f>
        <v>90</v>
      </c>
      <c r="C92">
        <f t="shared" si="2"/>
        <v>0</v>
      </c>
      <c r="D92">
        <f t="shared" si="2"/>
        <v>0</v>
      </c>
      <c r="E92">
        <f t="shared" si="2"/>
        <v>0</v>
      </c>
      <c r="F92">
        <f t="shared" si="2"/>
        <v>0</v>
      </c>
      <c r="G92">
        <f t="shared" si="2"/>
        <v>0</v>
      </c>
      <c r="H92">
        <f t="shared" si="2"/>
        <v>0</v>
      </c>
      <c r="I92">
        <f t="shared" si="2"/>
        <v>0</v>
      </c>
      <c r="J92">
        <f t="shared" si="2"/>
        <v>0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4" spans="1:17" x14ac:dyDescent="0.25">
      <c r="A94" t="s">
        <v>109</v>
      </c>
    </row>
    <row r="95" spans="1:17" x14ac:dyDescent="0.25">
      <c r="A95">
        <f>SUM(B95:Q95)</f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f t="shared" ref="A96:A159" si="3">SUM(B96:Q96)</f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f t="shared" si="3"/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f t="shared" si="3"/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f t="shared" si="3"/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f t="shared" si="3"/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f t="shared" si="3"/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f t="shared" si="3"/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f t="shared" si="3"/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f t="shared" si="3"/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f t="shared" si="3"/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f t="shared" si="3"/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f t="shared" si="3"/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f t="shared" si="3"/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f t="shared" si="3"/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f t="shared" si="3"/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>
        <f t="shared" si="3"/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f t="shared" si="3"/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f t="shared" si="3"/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f t="shared" si="3"/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f t="shared" si="3"/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f t="shared" si="3"/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f t="shared" si="3"/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f t="shared" si="3"/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f t="shared" si="3"/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f t="shared" si="3"/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f t="shared" si="3"/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f t="shared" si="3"/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f t="shared" si="3"/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f t="shared" si="3"/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f t="shared" si="3"/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f t="shared" si="3"/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f t="shared" si="3"/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f t="shared" si="3"/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f t="shared" si="3"/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f t="shared" si="3"/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f t="shared" si="3"/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f t="shared" si="3"/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f t="shared" si="3"/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f t="shared" si="3"/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f t="shared" si="3"/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f t="shared" si="3"/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f t="shared" si="3"/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f t="shared" si="3"/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f t="shared" si="3"/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f t="shared" si="3"/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f t="shared" si="3"/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f t="shared" si="3"/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f t="shared" si="3"/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f t="shared" si="3"/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f t="shared" si="3"/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>
        <f t="shared" si="3"/>
        <v>1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>
        <f t="shared" si="3"/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>
        <f t="shared" si="3"/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f t="shared" si="3"/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f t="shared" si="3"/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f t="shared" si="3"/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>
        <f t="shared" si="3"/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>
        <f t="shared" si="3"/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>
        <f t="shared" si="3"/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f t="shared" si="3"/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f t="shared" si="3"/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f t="shared" si="3"/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>
        <f t="shared" si="3"/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f t="shared" si="3"/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f t="shared" ref="A160:A184" si="4">SUM(B160:Q160)</f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f t="shared" si="4"/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f t="shared" si="4"/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f t="shared" si="4"/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f t="shared" si="4"/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f t="shared" si="4"/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f t="shared" si="4"/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f t="shared" si="4"/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f t="shared" si="4"/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f t="shared" si="4"/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f t="shared" si="4"/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f t="shared" si="4"/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f t="shared" si="4"/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f t="shared" si="4"/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f t="shared" si="4"/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f t="shared" si="4"/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f t="shared" si="4"/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0" x14ac:dyDescent="0.25">
      <c r="A177">
        <f t="shared" si="4"/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0" x14ac:dyDescent="0.25">
      <c r="A178">
        <f t="shared" si="4"/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0" x14ac:dyDescent="0.25">
      <c r="A179">
        <f t="shared" si="4"/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0" x14ac:dyDescent="0.25">
      <c r="A180">
        <f t="shared" si="4"/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0" x14ac:dyDescent="0.25">
      <c r="A181">
        <f t="shared" si="4"/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0" x14ac:dyDescent="0.25">
      <c r="A182">
        <f t="shared" si="4"/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0" x14ac:dyDescent="0.25">
      <c r="A183">
        <f t="shared" si="4"/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0" x14ac:dyDescent="0.25">
      <c r="A184">
        <f t="shared" si="4"/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0" x14ac:dyDescent="0.25">
      <c r="A185">
        <f>SUM(A95:A184)</f>
        <v>90</v>
      </c>
      <c r="B185">
        <f t="shared" ref="B185:Q185" si="5">SUM(B95:B184)</f>
        <v>90</v>
      </c>
      <c r="C185">
        <f t="shared" si="5"/>
        <v>0</v>
      </c>
      <c r="D185">
        <f t="shared" si="5"/>
        <v>0</v>
      </c>
      <c r="E185">
        <f t="shared" si="5"/>
        <v>0</v>
      </c>
      <c r="F185">
        <f t="shared" si="5"/>
        <v>0</v>
      </c>
      <c r="G185">
        <f t="shared" si="5"/>
        <v>0</v>
      </c>
      <c r="H185">
        <f t="shared" si="5"/>
        <v>0</v>
      </c>
      <c r="I185">
        <f t="shared" si="5"/>
        <v>0</v>
      </c>
      <c r="J185">
        <f t="shared" si="5"/>
        <v>0</v>
      </c>
      <c r="K185">
        <f t="shared" si="5"/>
        <v>0</v>
      </c>
      <c r="L185">
        <f t="shared" si="5"/>
        <v>0</v>
      </c>
      <c r="M185">
        <f t="shared" si="5"/>
        <v>0</v>
      </c>
      <c r="N185">
        <f t="shared" si="5"/>
        <v>0</v>
      </c>
      <c r="O185">
        <f t="shared" si="5"/>
        <v>0</v>
      </c>
      <c r="P185">
        <f t="shared" si="5"/>
        <v>0</v>
      </c>
      <c r="Q185">
        <f t="shared" si="5"/>
        <v>0</v>
      </c>
    </row>
    <row r="188" spans="1:20" x14ac:dyDescent="0.25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</row>
    <row r="189" spans="1:20" x14ac:dyDescent="0.25"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</row>
    <row r="192" spans="1:20" x14ac:dyDescent="0.25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2:20" x14ac:dyDescent="0.25"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2:20" x14ac:dyDescent="0.25"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2:20" x14ac:dyDescent="0.25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</row>
    <row r="196" spans="2:20" x14ac:dyDescent="0.25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</row>
    <row r="197" spans="2:20" x14ac:dyDescent="0.25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</row>
    <row r="198" spans="2:20" x14ac:dyDescent="0.25"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2:20" x14ac:dyDescent="0.25"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2:20" x14ac:dyDescent="0.25"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2:20" x14ac:dyDescent="0.25"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2:20" x14ac:dyDescent="0.25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</row>
    <row r="203" spans="2:20" x14ac:dyDescent="0.25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</row>
    <row r="204" spans="2:20" x14ac:dyDescent="0.25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2:20" x14ac:dyDescent="0.25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2:20" x14ac:dyDescent="0.25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2:20" x14ac:dyDescent="0.25"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2:20" x14ac:dyDescent="0.25"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2:20" x14ac:dyDescent="0.25"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2:20" x14ac:dyDescent="0.25"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2:20" x14ac:dyDescent="0.25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2:20" x14ac:dyDescent="0.25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</row>
    <row r="213" spans="2:20" x14ac:dyDescent="0.25"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2:20" x14ac:dyDescent="0.25"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2:20" x14ac:dyDescent="0.25"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2:20" x14ac:dyDescent="0.25"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</row>
    <row r="217" spans="2:20" x14ac:dyDescent="0.25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2:20" x14ac:dyDescent="0.25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2:20" x14ac:dyDescent="0.25"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2:20" x14ac:dyDescent="0.25"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2:20" x14ac:dyDescent="0.25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2:20" x14ac:dyDescent="0.25"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2:20" x14ac:dyDescent="0.25"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2:20" x14ac:dyDescent="0.25"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2:20" x14ac:dyDescent="0.25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</row>
    <row r="226" spans="2:20" x14ac:dyDescent="0.25"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2:20" x14ac:dyDescent="0.25"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2:20" x14ac:dyDescent="0.25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</row>
    <row r="229" spans="2:20" x14ac:dyDescent="0.25"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2:20" x14ac:dyDescent="0.25"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2:20" x14ac:dyDescent="0.25"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2:20" x14ac:dyDescent="0.25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2:20" x14ac:dyDescent="0.25"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2:20" x14ac:dyDescent="0.25"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2:20" x14ac:dyDescent="0.25"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2:20" x14ac:dyDescent="0.25"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2:20" x14ac:dyDescent="0.25"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2:20" x14ac:dyDescent="0.25"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2:20" x14ac:dyDescent="0.25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</row>
    <row r="240" spans="2:20" x14ac:dyDescent="0.25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</row>
    <row r="241" spans="2:20" x14ac:dyDescent="0.25"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2:20" x14ac:dyDescent="0.25"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2:20" x14ac:dyDescent="0.25"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2:20" x14ac:dyDescent="0.25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</row>
    <row r="245" spans="2:20" x14ac:dyDescent="0.25"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2:20" x14ac:dyDescent="0.25"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2:20" x14ac:dyDescent="0.25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2:20" x14ac:dyDescent="0.25"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2:20" x14ac:dyDescent="0.25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</row>
    <row r="250" spans="2:20" x14ac:dyDescent="0.25"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2:20" x14ac:dyDescent="0.25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</row>
    <row r="252" spans="2:20" x14ac:dyDescent="0.25"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2:20" x14ac:dyDescent="0.25"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2:20" x14ac:dyDescent="0.25"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2:20" x14ac:dyDescent="0.25"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2:20" x14ac:dyDescent="0.25"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2:20" x14ac:dyDescent="0.25"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2:20" x14ac:dyDescent="0.25"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2:20" x14ac:dyDescent="0.25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</row>
    <row r="260" spans="2:20" x14ac:dyDescent="0.25"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2:20" x14ac:dyDescent="0.25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2:20" x14ac:dyDescent="0.25"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2:20" x14ac:dyDescent="0.25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2:20" x14ac:dyDescent="0.25"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2:20" x14ac:dyDescent="0.25"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2:20" x14ac:dyDescent="0.25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</row>
    <row r="267" spans="2:20" x14ac:dyDescent="0.25"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2:20" x14ac:dyDescent="0.25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</row>
    <row r="269" spans="2:20" x14ac:dyDescent="0.25"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2:20" x14ac:dyDescent="0.25"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2:20" x14ac:dyDescent="0.25"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2:20" x14ac:dyDescent="0.25"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2:20" x14ac:dyDescent="0.25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2:20" x14ac:dyDescent="0.25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2:20" x14ac:dyDescent="0.25"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2:20" x14ac:dyDescent="0.25"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2:20" x14ac:dyDescent="0.25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81" spans="2:20" x14ac:dyDescent="0.25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</row>
    <row r="282" spans="2:20" x14ac:dyDescent="0.25"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2:20" x14ac:dyDescent="0.25"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2:20" x14ac:dyDescent="0.25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</row>
    <row r="285" spans="2:20" x14ac:dyDescent="0.25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</row>
    <row r="286" spans="2:20" x14ac:dyDescent="0.25"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2:20" x14ac:dyDescent="0.25"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2:20" x14ac:dyDescent="0.25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</row>
    <row r="289" spans="2:20" x14ac:dyDescent="0.25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</row>
    <row r="290" spans="2:20" x14ac:dyDescent="0.25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2:20" x14ac:dyDescent="0.25"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2:20" x14ac:dyDescent="0.25"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2:20" x14ac:dyDescent="0.25"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2:20" x14ac:dyDescent="0.25"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2:20" x14ac:dyDescent="0.25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</row>
    <row r="296" spans="2:20" x14ac:dyDescent="0.25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</row>
    <row r="297" spans="2:20" x14ac:dyDescent="0.25"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2:20" x14ac:dyDescent="0.25"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2:20" x14ac:dyDescent="0.25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</row>
    <row r="300" spans="2:20" x14ac:dyDescent="0.25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2:20" x14ac:dyDescent="0.25"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2:20" x14ac:dyDescent="0.25"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2:20" x14ac:dyDescent="0.25"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2:20" x14ac:dyDescent="0.25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2:20" x14ac:dyDescent="0.25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</row>
    <row r="306" spans="2:20" x14ac:dyDescent="0.25"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2:20" x14ac:dyDescent="0.25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2:20" x14ac:dyDescent="0.25"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2:20" x14ac:dyDescent="0.25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</row>
    <row r="310" spans="2:20" x14ac:dyDescent="0.25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2:20" x14ac:dyDescent="0.25"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2:20" x14ac:dyDescent="0.25"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2:20" x14ac:dyDescent="0.25"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2:20" x14ac:dyDescent="0.25"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2:20" x14ac:dyDescent="0.25"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2:20" x14ac:dyDescent="0.25"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2:20" x14ac:dyDescent="0.25"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2:20" x14ac:dyDescent="0.25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</row>
    <row r="319" spans="2:20" x14ac:dyDescent="0.25"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2:20" x14ac:dyDescent="0.25"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2:20" x14ac:dyDescent="0.25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</row>
    <row r="322" spans="2:20" x14ac:dyDescent="0.25"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2:20" x14ac:dyDescent="0.25"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2:20" x14ac:dyDescent="0.25"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2:20" x14ac:dyDescent="0.25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2:20" x14ac:dyDescent="0.25"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2:20" x14ac:dyDescent="0.25"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2:20" x14ac:dyDescent="0.25"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2:20" x14ac:dyDescent="0.25"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2:20" x14ac:dyDescent="0.25"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2:20" x14ac:dyDescent="0.25"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2:20" x14ac:dyDescent="0.25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</row>
    <row r="333" spans="2:20" x14ac:dyDescent="0.25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</row>
    <row r="334" spans="2:20" x14ac:dyDescent="0.25"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2:20" x14ac:dyDescent="0.25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2:20" x14ac:dyDescent="0.25"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2:20" x14ac:dyDescent="0.25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2:20" x14ac:dyDescent="0.25"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2:20" x14ac:dyDescent="0.25"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2:20" x14ac:dyDescent="0.25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2:20" x14ac:dyDescent="0.25"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2:20" x14ac:dyDescent="0.25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</row>
    <row r="343" spans="2:20" x14ac:dyDescent="0.25"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2:20" x14ac:dyDescent="0.25"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</row>
    <row r="345" spans="2:20" x14ac:dyDescent="0.25"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2:20" x14ac:dyDescent="0.25"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2:20" x14ac:dyDescent="0.25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2:20" x14ac:dyDescent="0.25"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2:20" x14ac:dyDescent="0.25"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2:20" x14ac:dyDescent="0.25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2:20" x14ac:dyDescent="0.25"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2:20" x14ac:dyDescent="0.25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</row>
    <row r="353" spans="2:20" x14ac:dyDescent="0.25"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2:20" x14ac:dyDescent="0.25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</row>
    <row r="355" spans="2:20" x14ac:dyDescent="0.25"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2:20" x14ac:dyDescent="0.25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2:20" x14ac:dyDescent="0.25"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2:20" x14ac:dyDescent="0.25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2:20" x14ac:dyDescent="0.25"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</row>
    <row r="360" spans="2:20" x14ac:dyDescent="0.25"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2:20" x14ac:dyDescent="0.25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</row>
    <row r="362" spans="2:20" x14ac:dyDescent="0.25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2:20" x14ac:dyDescent="0.25"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2:20" x14ac:dyDescent="0.25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2:20" x14ac:dyDescent="0.25"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2:20" x14ac:dyDescent="0.25"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2:20" x14ac:dyDescent="0.25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2:20" x14ac:dyDescent="0.25"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2:20" x14ac:dyDescent="0.25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2:20" x14ac:dyDescent="0.25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</sheetData>
  <pageMargins left="0.7" right="0.7" top="0.78740157499999996" bottom="0.78740157499999996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D236"/>
  <sheetViews>
    <sheetView topLeftCell="AC47" zoomScale="40" zoomScaleNormal="40" zoomScaleSheetLayoutView="44" workbookViewId="0">
      <selection activeCell="AN160" sqref="AN160"/>
    </sheetView>
  </sheetViews>
  <sheetFormatPr baseColWidth="10" defaultRowHeight="15" x14ac:dyDescent="0.25"/>
  <cols>
    <col min="1" max="1" width="12.7109375" customWidth="1"/>
    <col min="2" max="17" width="15.7109375" hidden="1" customWidth="1"/>
    <col min="18" max="37" width="15.7109375" customWidth="1"/>
    <col min="38" max="38" width="11.42578125" customWidth="1"/>
    <col min="39" max="47" width="16.7109375" customWidth="1"/>
    <col min="48" max="49" width="11.42578125" customWidth="1"/>
    <col min="59" max="60" width="22.7109375" customWidth="1"/>
    <col min="61" max="73" width="16.7109375" customWidth="1"/>
    <col min="77" max="77" width="14.5703125" bestFit="1" customWidth="1"/>
  </cols>
  <sheetData>
    <row r="1" spans="1:36" ht="31.5" x14ac:dyDescent="0.5">
      <c r="A1" s="14" t="s">
        <v>215</v>
      </c>
    </row>
    <row r="2" spans="1:36" ht="31.5" x14ac:dyDescent="0.5">
      <c r="A2" s="14"/>
    </row>
    <row r="3" spans="1:36" x14ac:dyDescent="0.25">
      <c r="A3" s="3"/>
      <c r="B3" s="585" t="s">
        <v>53</v>
      </c>
      <c r="C3" s="585"/>
      <c r="D3" s="585"/>
      <c r="E3" s="585"/>
      <c r="F3" s="585"/>
      <c r="G3" s="585"/>
      <c r="H3" s="585"/>
      <c r="I3" s="585"/>
      <c r="J3" s="585"/>
      <c r="K3" s="585"/>
      <c r="L3" s="585"/>
      <c r="M3" s="585"/>
      <c r="N3" s="585"/>
      <c r="O3" s="585"/>
      <c r="P3" s="585"/>
      <c r="Q3" s="585"/>
      <c r="R3" s="583" t="s">
        <v>38</v>
      </c>
      <c r="S3" s="583"/>
      <c r="T3" s="583"/>
      <c r="U3" s="583"/>
      <c r="V3" s="583"/>
      <c r="W3" s="583"/>
      <c r="X3" s="583"/>
      <c r="Y3" s="583"/>
      <c r="Z3" s="583"/>
      <c r="AA3" s="583"/>
      <c r="AB3" s="583"/>
      <c r="AC3" s="583"/>
      <c r="AD3" s="583"/>
      <c r="AE3" s="583"/>
      <c r="AF3" s="583"/>
      <c r="AG3" s="583"/>
      <c r="AH3" s="45"/>
    </row>
    <row r="4" spans="1:36" ht="35.25" customHeight="1" x14ac:dyDescent="0.25">
      <c r="A4" s="76" t="s">
        <v>67</v>
      </c>
      <c r="B4" s="72" t="s">
        <v>187</v>
      </c>
      <c r="C4" s="72" t="s">
        <v>188</v>
      </c>
      <c r="D4" s="72" t="s">
        <v>189</v>
      </c>
      <c r="E4" s="72" t="s">
        <v>190</v>
      </c>
      <c r="F4" s="72" t="s">
        <v>191</v>
      </c>
      <c r="G4" s="72" t="s">
        <v>192</v>
      </c>
      <c r="H4" s="72" t="s">
        <v>193</v>
      </c>
      <c r="I4" s="72" t="s">
        <v>194</v>
      </c>
      <c r="J4" s="74" t="s">
        <v>195</v>
      </c>
      <c r="K4" s="74" t="s">
        <v>196</v>
      </c>
      <c r="L4" s="74" t="s">
        <v>197</v>
      </c>
      <c r="M4" s="74" t="s">
        <v>198</v>
      </c>
      <c r="N4" s="74" t="s">
        <v>199</v>
      </c>
      <c r="O4" s="74" t="s">
        <v>200</v>
      </c>
      <c r="P4" s="74" t="s">
        <v>201</v>
      </c>
      <c r="Q4" s="74" t="s">
        <v>202</v>
      </c>
      <c r="R4" s="28" t="s">
        <v>0</v>
      </c>
      <c r="S4" s="28" t="s">
        <v>1</v>
      </c>
      <c r="T4" s="39" t="s">
        <v>90</v>
      </c>
      <c r="U4" s="28" t="s">
        <v>3</v>
      </c>
      <c r="V4" s="28" t="s">
        <v>9</v>
      </c>
      <c r="W4" s="28" t="s">
        <v>10</v>
      </c>
      <c r="X4" s="28" t="s">
        <v>11</v>
      </c>
      <c r="Y4" s="28" t="s">
        <v>12</v>
      </c>
      <c r="Z4" s="38" t="s">
        <v>74</v>
      </c>
      <c r="AA4" s="38" t="s">
        <v>75</v>
      </c>
      <c r="AB4" s="38" t="s">
        <v>89</v>
      </c>
      <c r="AC4" s="38" t="s">
        <v>77</v>
      </c>
      <c r="AD4" s="38" t="s">
        <v>83</v>
      </c>
      <c r="AE4" s="38" t="s">
        <v>85</v>
      </c>
      <c r="AF4" s="38" t="s">
        <v>80</v>
      </c>
      <c r="AG4" s="38" t="s">
        <v>88</v>
      </c>
      <c r="AH4" s="38"/>
      <c r="AI4" s="75"/>
      <c r="AJ4" s="216"/>
    </row>
    <row r="5" spans="1:36" ht="20.100000000000001" customHeight="1" x14ac:dyDescent="0.25">
      <c r="A5" s="76">
        <v>10</v>
      </c>
      <c r="B5" s="89">
        <f>'10'!B5</f>
        <v>700.26666666666665</v>
      </c>
      <c r="C5" s="89">
        <f>'10'!C5</f>
        <v>777.75555555555559</v>
      </c>
      <c r="D5" s="89">
        <f>'10'!D5</f>
        <v>692.71111111111111</v>
      </c>
      <c r="E5" s="89">
        <f>'10'!E5</f>
        <v>799.8</v>
      </c>
      <c r="F5" s="89">
        <f>'10'!F5</f>
        <v>865.56666666666672</v>
      </c>
      <c r="G5" s="89">
        <f>'10'!G5</f>
        <v>812.16666666666663</v>
      </c>
      <c r="H5" s="89">
        <f>'10'!H5</f>
        <v>840.95555555555552</v>
      </c>
      <c r="I5" s="89">
        <f>'10'!I5</f>
        <v>828.07777777777778</v>
      </c>
      <c r="J5" s="89">
        <f>'10'!J5</f>
        <v>787.74444444444441</v>
      </c>
      <c r="K5" s="89">
        <f>'10'!K5</f>
        <v>778.84444444444443</v>
      </c>
      <c r="L5" s="89">
        <f>'10'!L5</f>
        <v>777.51111111111106</v>
      </c>
      <c r="M5" s="89">
        <f>'10'!M5</f>
        <v>778.57777777777778</v>
      </c>
      <c r="N5" s="89">
        <f>'10'!N5</f>
        <v>785.23333333333335</v>
      </c>
      <c r="O5" s="89">
        <f>'10'!O5</f>
        <v>798.37777777777774</v>
      </c>
      <c r="P5" s="89">
        <f>'10'!P5</f>
        <v>792.38888888888891</v>
      </c>
      <c r="Q5" s="89">
        <f>'10'!Q5</f>
        <v>789.85555555555561</v>
      </c>
      <c r="R5" s="89">
        <f>'10'!R5</f>
        <v>699.73333333333335</v>
      </c>
      <c r="S5" s="89">
        <f>'10'!S5</f>
        <v>777.75555555555559</v>
      </c>
      <c r="T5" s="89">
        <f>'10'!T5</f>
        <v>692.4666666666667</v>
      </c>
      <c r="U5" s="89">
        <f>'10'!U5</f>
        <v>796.33333333333337</v>
      </c>
      <c r="V5" s="89">
        <f>'10'!V5</f>
        <v>804.36666666666667</v>
      </c>
      <c r="W5" s="89">
        <f>'10'!W5</f>
        <v>771.5</v>
      </c>
      <c r="X5" s="89">
        <f>'10'!X5</f>
        <v>786.3</v>
      </c>
      <c r="Y5" s="89">
        <f>'10'!Y5</f>
        <v>748.14444444444439</v>
      </c>
      <c r="Z5" s="89">
        <f>'10'!Z5</f>
        <v>757.02222222222224</v>
      </c>
      <c r="AA5" s="89">
        <f>'10'!AA5</f>
        <v>760.86666666666667</v>
      </c>
      <c r="AB5" s="89">
        <f>'10'!AB5</f>
        <v>748.07777777777778</v>
      </c>
      <c r="AC5" s="89">
        <f>'10'!AC5</f>
        <v>763.85555555555561</v>
      </c>
      <c r="AD5" s="89">
        <f>'10'!AD5</f>
        <v>771.56666666666672</v>
      </c>
      <c r="AE5" s="89">
        <f>'10'!AE5</f>
        <v>774.65555555555557</v>
      </c>
      <c r="AF5" s="89">
        <f>'10'!AF5</f>
        <v>762.14444444444439</v>
      </c>
      <c r="AG5" s="89">
        <f>'10'!AG5</f>
        <v>773.16666666666663</v>
      </c>
      <c r="AH5" s="89"/>
      <c r="AI5" s="17"/>
      <c r="AJ5" s="37"/>
    </row>
    <row r="6" spans="1:36" ht="20.100000000000001" customHeight="1" x14ac:dyDescent="0.25">
      <c r="A6" s="76">
        <v>15</v>
      </c>
      <c r="B6" s="89">
        <f>'15'!B5</f>
        <v>1017.9555555555555</v>
      </c>
      <c r="C6" s="89">
        <f>'15'!C5</f>
        <v>1106.4666666666667</v>
      </c>
      <c r="D6" s="89">
        <f>'15'!D5</f>
        <v>1004.6777777777778</v>
      </c>
      <c r="E6" s="89">
        <f>'15'!E5</f>
        <v>1126.5999999999999</v>
      </c>
      <c r="F6" s="89">
        <f>'15'!F5</f>
        <v>1236.7333333333333</v>
      </c>
      <c r="G6" s="89">
        <f>'15'!G5</f>
        <v>1173.9444444444443</v>
      </c>
      <c r="H6" s="89">
        <f>'15'!H5</f>
        <v>1205.8444444444444</v>
      </c>
      <c r="I6" s="89">
        <f>'15'!I5</f>
        <v>1191.2666666666667</v>
      </c>
      <c r="J6" s="89">
        <f>'15'!J5</f>
        <v>1114.2</v>
      </c>
      <c r="K6" s="89">
        <f>'15'!K5</f>
        <v>1121.0222222222221</v>
      </c>
      <c r="L6" s="89">
        <f>'15'!L5</f>
        <v>1118.2444444444445</v>
      </c>
      <c r="M6" s="89">
        <f>'15'!M5</f>
        <v>1122.5555555555557</v>
      </c>
      <c r="N6" s="89">
        <f>'15'!N5</f>
        <v>1138.0111111111112</v>
      </c>
      <c r="O6" s="89">
        <f>'15'!O5</f>
        <v>1132.911111111111</v>
      </c>
      <c r="P6" s="89">
        <f>'15'!P5</f>
        <v>1132.6111111111111</v>
      </c>
      <c r="Q6" s="89">
        <f>'15'!Q5</f>
        <v>1131.0333333333333</v>
      </c>
      <c r="R6" s="89">
        <f>'15'!R5</f>
        <v>1017.7111111111111</v>
      </c>
      <c r="S6" s="89">
        <f>'15'!S5</f>
        <v>1106.4666666666667</v>
      </c>
      <c r="T6" s="89">
        <f>'15'!T5</f>
        <v>1004.6222222222223</v>
      </c>
      <c r="U6" s="89">
        <f>'15'!U5</f>
        <v>1125.5111111111112</v>
      </c>
      <c r="V6" s="89">
        <f>'15'!V5</f>
        <v>1119.1444444444444</v>
      </c>
      <c r="W6" s="89">
        <f>'15'!W5</f>
        <v>1080.2777777777778</v>
      </c>
      <c r="X6" s="89">
        <f>'15'!X5</f>
        <v>1074.7777777777778</v>
      </c>
      <c r="Y6" s="89">
        <f>'15'!Y5</f>
        <v>1084.3666666666666</v>
      </c>
      <c r="Z6" s="89">
        <f>'15'!Z5</f>
        <v>1068.3444444444444</v>
      </c>
      <c r="AA6" s="89">
        <f>'15'!AA5</f>
        <v>1088.3333333333333</v>
      </c>
      <c r="AB6" s="89">
        <f>'15'!AB5</f>
        <v>1076.6444444444444</v>
      </c>
      <c r="AC6" s="89">
        <f>'15'!AC5</f>
        <v>1091.8555555555556</v>
      </c>
      <c r="AD6" s="89">
        <f>'15'!AD5</f>
        <v>1121.9888888888888</v>
      </c>
      <c r="AE6" s="89">
        <f>'15'!AE5</f>
        <v>1108.1444444444444</v>
      </c>
      <c r="AF6" s="89">
        <f>'15'!AF5</f>
        <v>1107.411111111111</v>
      </c>
      <c r="AG6" s="89">
        <f>'15'!AG5</f>
        <v>1102.2111111111112</v>
      </c>
      <c r="AH6" s="89"/>
      <c r="AI6" s="17"/>
      <c r="AJ6" s="37"/>
    </row>
    <row r="7" spans="1:36" ht="20.100000000000001" customHeight="1" x14ac:dyDescent="0.25">
      <c r="A7" s="76">
        <v>20</v>
      </c>
      <c r="B7" s="89">
        <f>'20'!B5</f>
        <v>1324.8</v>
      </c>
      <c r="C7" s="89">
        <f>'20'!C5</f>
        <v>1417.4777777777779</v>
      </c>
      <c r="D7" s="89">
        <f>'20'!D5</f>
        <v>1314.7444444444445</v>
      </c>
      <c r="E7" s="89">
        <f>'20'!E5</f>
        <v>1437.911111111111</v>
      </c>
      <c r="F7" s="89">
        <f>'20'!F5</f>
        <v>1619.7777777777778</v>
      </c>
      <c r="G7" s="89">
        <f>'20'!G5</f>
        <v>1565.6444444444444</v>
      </c>
      <c r="H7" s="89">
        <f>'20'!H5</f>
        <v>1597.6222222222223</v>
      </c>
      <c r="I7" s="89">
        <f>'20'!I5</f>
        <v>1587.6555555555556</v>
      </c>
      <c r="J7" s="89">
        <f>'20'!J5</f>
        <v>1463.7777777777778</v>
      </c>
      <c r="K7" s="89">
        <f>'20'!K5</f>
        <v>1446.8111111111111</v>
      </c>
      <c r="L7" s="89">
        <f>'20'!L5</f>
        <v>1453.3666666666666</v>
      </c>
      <c r="M7" s="89">
        <f>'20'!M5</f>
        <v>1454.8555555555556</v>
      </c>
      <c r="N7" s="89">
        <f>'20'!N5</f>
        <v>1508.588888888889</v>
      </c>
      <c r="O7" s="89">
        <f>'20'!O5</f>
        <v>1505.6</v>
      </c>
      <c r="P7" s="89">
        <f>'20'!P5</f>
        <v>1511.3777777777777</v>
      </c>
      <c r="Q7" s="89">
        <f>'20'!Q5</f>
        <v>1513.6888888888889</v>
      </c>
      <c r="R7" s="89">
        <f>'20'!R5</f>
        <v>1324.7</v>
      </c>
      <c r="S7" s="89">
        <f>'20'!S5</f>
        <v>1417.4777777777779</v>
      </c>
      <c r="T7" s="89">
        <f>'20'!T5</f>
        <v>1314.6444444444444</v>
      </c>
      <c r="U7" s="89">
        <f>'20'!U5</f>
        <v>1437.6444444444444</v>
      </c>
      <c r="V7" s="89">
        <f>'20'!V5</f>
        <v>1446.8333333333333</v>
      </c>
      <c r="W7" s="89">
        <f>'20'!W5</f>
        <v>1417.6444444444444</v>
      </c>
      <c r="X7" s="89">
        <f>'20'!X5</f>
        <v>1442.9222222222222</v>
      </c>
      <c r="Y7" s="89">
        <f>'20'!Y5</f>
        <v>1406.0555555555557</v>
      </c>
      <c r="Z7" s="89">
        <f>'20'!Z5</f>
        <v>1412.6333333333334</v>
      </c>
      <c r="AA7" s="89">
        <f>'20'!AA5</f>
        <v>1404.1888888888889</v>
      </c>
      <c r="AB7" s="89">
        <f>'20'!AB5</f>
        <v>1397.2888888888888</v>
      </c>
      <c r="AC7" s="89">
        <f>'20'!AC5</f>
        <v>1414.1888888888889</v>
      </c>
      <c r="AD7" s="89">
        <f>'20'!AD5</f>
        <v>1468.911111111111</v>
      </c>
      <c r="AE7" s="89">
        <f>'20'!AE5</f>
        <v>1458.7666666666667</v>
      </c>
      <c r="AF7" s="89">
        <f>'20'!AF5</f>
        <v>1457.411111111111</v>
      </c>
      <c r="AG7" s="89">
        <f>'20'!AG5</f>
        <v>1468.8222222222223</v>
      </c>
      <c r="AH7" s="89"/>
      <c r="AI7" s="17"/>
      <c r="AJ7" s="37"/>
    </row>
    <row r="8" spans="1:36" ht="20.100000000000001" customHeight="1" x14ac:dyDescent="0.25">
      <c r="A8" s="76">
        <v>50</v>
      </c>
      <c r="B8" s="89">
        <f>'50'!B5</f>
        <v>3290.9666666666667</v>
      </c>
      <c r="C8" s="89">
        <f>'50'!C5</f>
        <v>3384.1777777777779</v>
      </c>
      <c r="D8" s="89">
        <f>'50'!D5</f>
        <v>3276.3333333333335</v>
      </c>
      <c r="E8" s="89">
        <f>'50'!E5</f>
        <v>3410.088888888889</v>
      </c>
      <c r="F8" s="89">
        <f>'50'!F5</f>
        <v>3915.8777777777777</v>
      </c>
      <c r="G8" s="89">
        <f>'50'!G5</f>
        <v>3859.088888888889</v>
      </c>
      <c r="H8" s="89">
        <f>'50'!H5</f>
        <v>3895.3333333333335</v>
      </c>
      <c r="I8" s="89">
        <f>'50'!I5</f>
        <v>3895.9</v>
      </c>
      <c r="J8" s="89">
        <f>'50'!J5</f>
        <v>3529.3111111111111</v>
      </c>
      <c r="K8" s="89">
        <f>'50'!K5</f>
        <v>3520.1777777777779</v>
      </c>
      <c r="L8" s="89">
        <f>'50'!L5</f>
        <v>3545.3333333333335</v>
      </c>
      <c r="M8" s="89">
        <f>'50'!M5</f>
        <v>3529.4888888888891</v>
      </c>
      <c r="N8" s="89">
        <f>'50'!N5</f>
        <v>3643.6111111111113</v>
      </c>
      <c r="O8" s="89">
        <f>'50'!O5</f>
        <v>3643.6111111111113</v>
      </c>
      <c r="P8" s="89">
        <f>'50'!P5</f>
        <v>3663.4444444444443</v>
      </c>
      <c r="Q8" s="89">
        <f>'50'!Q5</f>
        <v>3660.3333333333335</v>
      </c>
      <c r="R8" s="89">
        <f>'50'!R5</f>
        <v>3290.8888888888887</v>
      </c>
      <c r="S8" s="89">
        <f>'50'!S5</f>
        <v>3384.1777777777779</v>
      </c>
      <c r="T8" s="89">
        <f>'50'!T5</f>
        <v>3276.2888888888888</v>
      </c>
      <c r="U8" s="89">
        <f>'50'!U5</f>
        <v>3409.9222222222224</v>
      </c>
      <c r="V8" s="89">
        <f>'50'!V5</f>
        <v>3453.5444444444443</v>
      </c>
      <c r="W8" s="89">
        <f>'50'!W5</f>
        <v>3421.411111111111</v>
      </c>
      <c r="X8" s="89">
        <f>'50'!X5</f>
        <v>3444.8111111111111</v>
      </c>
      <c r="Y8" s="89">
        <f>'50'!Y5</f>
        <v>3418.2222222222222</v>
      </c>
      <c r="Z8" s="89">
        <f>'50'!Z5</f>
        <v>3397.0555555555557</v>
      </c>
      <c r="AA8" s="89">
        <f>'50'!AA5</f>
        <v>3393.9333333333334</v>
      </c>
      <c r="AB8" s="89">
        <f>'50'!AB5</f>
        <v>3404.1333333333332</v>
      </c>
      <c r="AC8" s="89">
        <f>'50'!AC5</f>
        <v>3404.3666666666668</v>
      </c>
      <c r="AD8" s="89">
        <f>'50'!AD5</f>
        <v>3539.3555555555554</v>
      </c>
      <c r="AE8" s="89">
        <f>'50'!AE5</f>
        <v>3532.6111111111113</v>
      </c>
      <c r="AF8" s="89">
        <f>'50'!AF5</f>
        <v>3548.088888888889</v>
      </c>
      <c r="AG8" s="89">
        <f>'50'!AG5</f>
        <v>3558.8888888888887</v>
      </c>
      <c r="AH8" s="89"/>
      <c r="AI8" s="17"/>
      <c r="AJ8" s="37"/>
    </row>
    <row r="9" spans="1:36" ht="20.100000000000001" customHeight="1" x14ac:dyDescent="0.25">
      <c r="A9" s="76">
        <v>100</v>
      </c>
      <c r="B9" s="89">
        <f>'100'!B5</f>
        <v>6530.833333333333</v>
      </c>
      <c r="C9" s="89">
        <f>'100'!C5</f>
        <v>6623.5888888888885</v>
      </c>
      <c r="D9" s="89">
        <f>'100'!D5</f>
        <v>6509.1</v>
      </c>
      <c r="E9" s="89">
        <f>'100'!E5</f>
        <v>6651.5888888888885</v>
      </c>
      <c r="F9" s="89">
        <f>'100'!F5</f>
        <v>7754.3888888888887</v>
      </c>
      <c r="G9" s="89">
        <f>'100'!G5</f>
        <v>7696.6222222222223</v>
      </c>
      <c r="H9" s="89">
        <f>'100'!H5</f>
        <v>7723.2666666666664</v>
      </c>
      <c r="I9" s="89">
        <f>'100'!I5</f>
        <v>7724.2888888888892</v>
      </c>
      <c r="J9" s="89">
        <f>'100'!J5</f>
        <v>6945.2444444444445</v>
      </c>
      <c r="K9" s="89">
        <f>'100'!K5</f>
        <v>6926.7666666666664</v>
      </c>
      <c r="L9" s="89">
        <f>'100'!L5</f>
        <v>7019.9666666666662</v>
      </c>
      <c r="M9" s="89">
        <f>'100'!M5</f>
        <v>7028.1333333333332</v>
      </c>
      <c r="N9" s="89">
        <f>'100'!N5</f>
        <v>7284.6</v>
      </c>
      <c r="O9" s="89">
        <f>'100'!O5</f>
        <v>7240.6444444444442</v>
      </c>
      <c r="P9" s="89">
        <f>'100'!P5</f>
        <v>7232.4222222222224</v>
      </c>
      <c r="Q9" s="89">
        <f>'100'!Q5</f>
        <v>7252.9777777777781</v>
      </c>
      <c r="R9" s="89">
        <f>'100'!R5</f>
        <v>6530.833333333333</v>
      </c>
      <c r="S9" s="89">
        <f>'100'!S5</f>
        <v>6623.5888888888885</v>
      </c>
      <c r="T9" s="89">
        <f>'100'!T5</f>
        <v>6509.0444444444447</v>
      </c>
      <c r="U9" s="89">
        <f>'100'!U5</f>
        <v>6651.4666666666662</v>
      </c>
      <c r="V9" s="89">
        <f>'100'!V5</f>
        <v>6770.3777777777777</v>
      </c>
      <c r="W9" s="89">
        <f>'100'!W5</f>
        <v>6740.2777777777774</v>
      </c>
      <c r="X9" s="89">
        <f>'100'!X5</f>
        <v>6750.7111111111108</v>
      </c>
      <c r="Y9" s="89">
        <f>'100'!Y5</f>
        <v>6711.4111111111115</v>
      </c>
      <c r="Z9" s="89">
        <f>'100'!Z5</f>
        <v>6680.9888888888891</v>
      </c>
      <c r="AA9" s="89">
        <f>'100'!AA5</f>
        <v>6672.7333333333336</v>
      </c>
      <c r="AB9" s="89">
        <f>'100'!AB5</f>
        <v>6663.0444444444447</v>
      </c>
      <c r="AC9" s="89">
        <f>'100'!AC5</f>
        <v>6680.1333333333332</v>
      </c>
      <c r="AD9" s="89">
        <f>'100'!AD5</f>
        <v>7080.3111111111111</v>
      </c>
      <c r="AE9" s="89">
        <f>'100'!AE5</f>
        <v>7039.2</v>
      </c>
      <c r="AF9" s="89">
        <f>'100'!AF5</f>
        <v>7001.9222222222224</v>
      </c>
      <c r="AG9" s="89">
        <f>'100'!AG5</f>
        <v>7039.7777777777774</v>
      </c>
      <c r="AH9" s="89"/>
      <c r="AI9" s="17"/>
      <c r="AJ9" s="37"/>
    </row>
    <row r="10" spans="1:36" ht="20.100000000000001" customHeight="1" x14ac:dyDescent="0.25">
      <c r="A10" s="76">
        <v>150</v>
      </c>
      <c r="B10" s="89">
        <f>'150'!B5</f>
        <v>9834.9666666666672</v>
      </c>
      <c r="C10" s="89">
        <f>'150'!C5</f>
        <v>9937.9</v>
      </c>
      <c r="D10" s="89">
        <f>'150'!D5</f>
        <v>9805.3888888888887</v>
      </c>
      <c r="E10" s="89">
        <f>'150'!E5</f>
        <v>9943.2999999999993</v>
      </c>
      <c r="F10" s="89">
        <f>'150'!F5</f>
        <v>11614.088888888889</v>
      </c>
      <c r="G10" s="89">
        <f>'150'!G5</f>
        <v>11548.333333333334</v>
      </c>
      <c r="H10" s="89">
        <f>'150'!H5</f>
        <v>11583.844444444445</v>
      </c>
      <c r="I10" s="89">
        <f>'150'!I5</f>
        <v>11583.566666666668</v>
      </c>
      <c r="J10" s="89">
        <f>'150'!J5</f>
        <v>10391</v>
      </c>
      <c r="K10" s="89">
        <f>'150'!K5</f>
        <v>10368.544444444444</v>
      </c>
      <c r="L10" s="89">
        <f>'150'!L5</f>
        <v>10552.233333333334</v>
      </c>
      <c r="M10" s="89">
        <f>'150'!M5</f>
        <v>10572.044444444444</v>
      </c>
      <c r="N10" s="89">
        <f>'150'!N5</f>
        <v>10889.9</v>
      </c>
      <c r="O10" s="89">
        <f>'150'!O5</f>
        <v>10863.1</v>
      </c>
      <c r="P10" s="89">
        <f>'150'!P5</f>
        <v>10888.433333333332</v>
      </c>
      <c r="Q10" s="89">
        <f>'150'!Q5</f>
        <v>10903.5</v>
      </c>
      <c r="R10" s="89">
        <f>'150'!R5</f>
        <v>9834.9666666666672</v>
      </c>
      <c r="S10" s="89">
        <f>'150'!S5</f>
        <v>9937.9</v>
      </c>
      <c r="T10" s="89">
        <f>'150'!T5</f>
        <v>9805.3888888888887</v>
      </c>
      <c r="U10" s="89">
        <f>'150'!U5</f>
        <v>9943.2888888888883</v>
      </c>
      <c r="V10" s="89">
        <f>'150'!V5</f>
        <v>10114.644444444444</v>
      </c>
      <c r="W10" s="89">
        <f>'150'!W5</f>
        <v>10075.344444444445</v>
      </c>
      <c r="X10" s="89">
        <f>'150'!X5</f>
        <v>10101.933333333332</v>
      </c>
      <c r="Y10" s="89">
        <f>'150'!Y5</f>
        <v>10042.333333333334</v>
      </c>
      <c r="Z10" s="89">
        <f>'150'!Z5</f>
        <v>10019.677777777777</v>
      </c>
      <c r="AA10" s="89">
        <f>'150'!AA5</f>
        <v>10008.511111111111</v>
      </c>
      <c r="AB10" s="89">
        <f>'150'!AB5</f>
        <v>10032.288888888888</v>
      </c>
      <c r="AC10" s="89">
        <f>'150'!AC5</f>
        <v>10040.677777777777</v>
      </c>
      <c r="AD10" s="89">
        <f>'150'!AD5</f>
        <v>10574.355555555556</v>
      </c>
      <c r="AE10" s="89">
        <f>'150'!AE5</f>
        <v>10538.511111111111</v>
      </c>
      <c r="AF10" s="89">
        <f>'150'!AF5</f>
        <v>10556.333333333334</v>
      </c>
      <c r="AG10" s="89">
        <f>'150'!AG5</f>
        <v>10591.8</v>
      </c>
      <c r="AH10" s="89"/>
      <c r="AI10" s="17"/>
      <c r="AJ10" s="37"/>
    </row>
    <row r="11" spans="1:36" ht="20.100000000000001" customHeight="1" x14ac:dyDescent="0.25">
      <c r="A11" s="76">
        <v>200</v>
      </c>
      <c r="B11" s="89">
        <f>'200'!B5</f>
        <v>13113.155555555555</v>
      </c>
      <c r="C11" s="89">
        <f>'200'!C5</f>
        <v>13202.333333333334</v>
      </c>
      <c r="D11" s="89">
        <f>'200'!D5</f>
        <v>13086.088888888889</v>
      </c>
      <c r="E11" s="89">
        <f>'200'!E5</f>
        <v>13238.088888888889</v>
      </c>
      <c r="F11" s="89">
        <f>'200'!F5</f>
        <v>15454.544444444444</v>
      </c>
      <c r="G11" s="89">
        <f>'200'!G5</f>
        <v>15408.9</v>
      </c>
      <c r="H11" s="89">
        <f>'200'!H5</f>
        <v>15429.31111111111</v>
      </c>
      <c r="I11" s="89">
        <f>'200'!I5</f>
        <v>15433.566666666668</v>
      </c>
      <c r="J11" s="89">
        <f>'200'!J5</f>
        <v>13761.988888888889</v>
      </c>
      <c r="K11" s="89">
        <f>'200'!K5</f>
        <v>13735.5</v>
      </c>
      <c r="L11" s="89">
        <f>'200'!L5</f>
        <v>14073.444444444445</v>
      </c>
      <c r="M11" s="89">
        <f>'200'!M5</f>
        <v>14059.788888888888</v>
      </c>
      <c r="N11" s="89">
        <f>'200'!N5</f>
        <v>14572.711111111112</v>
      </c>
      <c r="O11" s="89">
        <f>'200'!O5</f>
        <v>14576.1</v>
      </c>
      <c r="P11" s="89">
        <f>'200'!P5</f>
        <v>14550.133333333333</v>
      </c>
      <c r="Q11" s="89">
        <f>'200'!Q5</f>
        <v>14568.488888888889</v>
      </c>
      <c r="R11" s="89">
        <f>'200'!R5</f>
        <v>13113.144444444444</v>
      </c>
      <c r="S11" s="89">
        <f>'200'!S5</f>
        <v>13202.333333333334</v>
      </c>
      <c r="T11" s="89">
        <f>'200'!T5</f>
        <v>13086.088888888889</v>
      </c>
      <c r="U11" s="89">
        <f>'200'!U5</f>
        <v>13238.088888888889</v>
      </c>
      <c r="V11" s="89">
        <f>'200'!V5</f>
        <v>13422.266666666666</v>
      </c>
      <c r="W11" s="89">
        <f>'200'!W5</f>
        <v>13424.933333333332</v>
      </c>
      <c r="X11" s="89">
        <f>'200'!X5</f>
        <v>13421.9</v>
      </c>
      <c r="Y11" s="89">
        <f>'200'!Y5</f>
        <v>13405.211111111112</v>
      </c>
      <c r="Z11" s="89">
        <f>'200'!Z5</f>
        <v>13390.388888888889</v>
      </c>
      <c r="AA11" s="89">
        <f>'200'!AA5</f>
        <v>13355.077777777778</v>
      </c>
      <c r="AB11" s="89">
        <f>'200'!AB5</f>
        <v>13363.18888888889</v>
      </c>
      <c r="AC11" s="89">
        <f>'200'!AC5</f>
        <v>13398.722222222223</v>
      </c>
      <c r="AD11" s="89">
        <f>'200'!AD5</f>
        <v>14129.9</v>
      </c>
      <c r="AE11" s="89">
        <f>'200'!AE5</f>
        <v>14103.588888888889</v>
      </c>
      <c r="AF11" s="89">
        <f>'200'!AF5</f>
        <v>14102.111111111111</v>
      </c>
      <c r="AG11" s="89">
        <f>'200'!AG5</f>
        <v>14124.144444444444</v>
      </c>
      <c r="AH11" s="89"/>
      <c r="AI11" s="17"/>
      <c r="AJ11" s="37"/>
    </row>
    <row r="12" spans="1:36" x14ac:dyDescent="0.25">
      <c r="A12" s="77"/>
      <c r="AI12" s="17"/>
      <c r="AJ12" s="37"/>
    </row>
    <row r="13" spans="1:36" ht="31.5" x14ac:dyDescent="0.5">
      <c r="A13" s="78" t="s">
        <v>66</v>
      </c>
      <c r="AI13" s="17"/>
      <c r="AJ13" s="37"/>
    </row>
    <row r="14" spans="1:36" x14ac:dyDescent="0.25">
      <c r="A14" s="17"/>
      <c r="B14" s="585" t="s">
        <v>53</v>
      </c>
      <c r="C14" s="585"/>
      <c r="D14" s="585"/>
      <c r="E14" s="585"/>
      <c r="F14" s="585"/>
      <c r="G14" s="585"/>
      <c r="H14" s="585"/>
      <c r="I14" s="585"/>
      <c r="J14" s="585"/>
      <c r="K14" s="585"/>
      <c r="L14" s="585"/>
      <c r="M14" s="585"/>
      <c r="N14" s="585"/>
      <c r="O14" s="585"/>
      <c r="P14" s="585"/>
      <c r="Q14" s="585"/>
      <c r="R14" s="583" t="s">
        <v>38</v>
      </c>
      <c r="S14" s="583"/>
      <c r="T14" s="583"/>
      <c r="U14" s="583"/>
      <c r="V14" s="583"/>
      <c r="W14" s="583"/>
      <c r="X14" s="583"/>
      <c r="Y14" s="583"/>
      <c r="Z14" s="583"/>
      <c r="AA14" s="583"/>
      <c r="AB14" s="583"/>
      <c r="AC14" s="583"/>
      <c r="AD14" s="583"/>
      <c r="AE14" s="583"/>
      <c r="AF14" s="583"/>
      <c r="AG14" s="583"/>
      <c r="AH14" s="234"/>
      <c r="AI14" s="17"/>
      <c r="AJ14" s="37"/>
    </row>
    <row r="15" spans="1:36" ht="30" x14ac:dyDescent="0.25">
      <c r="A15" s="17" t="s">
        <v>67</v>
      </c>
      <c r="B15" s="28" t="s">
        <v>0</v>
      </c>
      <c r="C15" s="28" t="s">
        <v>1</v>
      </c>
      <c r="D15" s="28" t="s">
        <v>2</v>
      </c>
      <c r="E15" s="28" t="s">
        <v>3</v>
      </c>
      <c r="F15" s="28" t="s">
        <v>9</v>
      </c>
      <c r="G15" s="28" t="s">
        <v>10</v>
      </c>
      <c r="H15" s="28" t="s">
        <v>11</v>
      </c>
      <c r="I15" s="28" t="s">
        <v>12</v>
      </c>
      <c r="J15" s="36" t="s">
        <v>74</v>
      </c>
      <c r="K15" s="36" t="s">
        <v>75</v>
      </c>
      <c r="L15" s="36" t="s">
        <v>76</v>
      </c>
      <c r="M15" s="36" t="s">
        <v>82</v>
      </c>
      <c r="N15" s="36" t="s">
        <v>83</v>
      </c>
      <c r="O15" s="36" t="s">
        <v>85</v>
      </c>
      <c r="P15" s="36" t="s">
        <v>84</v>
      </c>
      <c r="Q15" s="36" t="s">
        <v>81</v>
      </c>
      <c r="R15" s="28" t="s">
        <v>0</v>
      </c>
      <c r="S15" s="28" t="s">
        <v>1</v>
      </c>
      <c r="T15" s="28" t="s">
        <v>2</v>
      </c>
      <c r="U15" s="28" t="s">
        <v>3</v>
      </c>
      <c r="V15" s="28" t="s">
        <v>9</v>
      </c>
      <c r="W15" s="28" t="s">
        <v>10</v>
      </c>
      <c r="X15" s="28" t="s">
        <v>11</v>
      </c>
      <c r="Y15" s="28" t="s">
        <v>12</v>
      </c>
      <c r="Z15" s="38" t="s">
        <v>86</v>
      </c>
      <c r="AA15" s="38" t="s">
        <v>87</v>
      </c>
      <c r="AB15" s="38" t="s">
        <v>76</v>
      </c>
      <c r="AC15" s="38" t="s">
        <v>82</v>
      </c>
      <c r="AD15" s="38" t="s">
        <v>83</v>
      </c>
      <c r="AE15" s="38" t="s">
        <v>79</v>
      </c>
      <c r="AF15" s="38" t="s">
        <v>80</v>
      </c>
      <c r="AG15" s="38" t="s">
        <v>81</v>
      </c>
      <c r="AH15" s="38"/>
      <c r="AI15" s="17"/>
      <c r="AJ15" s="37"/>
    </row>
    <row r="16" spans="1:36" x14ac:dyDescent="0.25">
      <c r="A16" s="17">
        <v>10</v>
      </c>
      <c r="B16" s="15">
        <f>'10'!B15</f>
        <v>4.1217522246546325</v>
      </c>
      <c r="C16" s="15">
        <f>'10'!C15</f>
        <v>15.805058029614894</v>
      </c>
      <c r="D16" s="15">
        <f>'10'!D15</f>
        <v>2.9370706036364189</v>
      </c>
      <c r="E16" s="15">
        <f>'10'!E15</f>
        <v>19.150489977660214</v>
      </c>
      <c r="F16" s="15">
        <f>'10'!F15</f>
        <v>29.136834806611322</v>
      </c>
      <c r="G16" s="15">
        <f>'10'!G15</f>
        <v>21.121070600289155</v>
      </c>
      <c r="H16" s="15">
        <f>'10'!H15</f>
        <v>25.228732684382944</v>
      </c>
      <c r="I16" s="15">
        <f>'10'!I15</f>
        <v>23.400044406618598</v>
      </c>
      <c r="J16" s="15">
        <f>'10'!J15</f>
        <v>17.437023260148827</v>
      </c>
      <c r="K16" s="15">
        <f>'10'!K15</f>
        <v>16.495408780248692</v>
      </c>
      <c r="L16" s="15">
        <f>'10'!L15</f>
        <v>15.763543677340266</v>
      </c>
      <c r="M16" s="15">
        <f>'10'!M15</f>
        <v>16.559734639246631</v>
      </c>
      <c r="N16" s="15">
        <f>'10'!N15</f>
        <v>17.514334435770973</v>
      </c>
      <c r="O16" s="15">
        <f>'10'!O15</f>
        <v>18.981181636228602</v>
      </c>
      <c r="P16" s="15">
        <f>'10'!P15</f>
        <v>18.12358169739294</v>
      </c>
      <c r="Q16" s="15">
        <f>'10'!Q15</f>
        <v>17.743247205089165</v>
      </c>
      <c r="R16" s="15">
        <f>'10'!R15</f>
        <v>5.2119355220826957</v>
      </c>
      <c r="S16" s="15">
        <f>'10'!S15</f>
        <v>17.102766055026709</v>
      </c>
      <c r="T16" s="28">
        <f>'10'!T15</f>
        <v>4.0570278107246134</v>
      </c>
      <c r="U16" s="15">
        <f>'10'!U15</f>
        <v>19.989700133987206</v>
      </c>
      <c r="V16" s="15">
        <f>'10'!V15</f>
        <v>21.087993446812394</v>
      </c>
      <c r="W16" s="15">
        <f>'10'!W15</f>
        <v>16.011298156058167</v>
      </c>
      <c r="X16" s="15">
        <f>'10'!X15</f>
        <v>17.967023735470864</v>
      </c>
      <c r="Y16" s="15">
        <f>'10'!Y15</f>
        <v>12.341108570031498</v>
      </c>
      <c r="Z16" s="15">
        <f>'10'!Z15</f>
        <v>13.79245011997663</v>
      </c>
      <c r="AA16" s="15">
        <f>'10'!AA15</f>
        <v>14.87985135988267</v>
      </c>
      <c r="AB16" s="15">
        <f>'10'!AB15</f>
        <v>12.429582113093717</v>
      </c>
      <c r="AC16" s="15">
        <f>'10'!AC15</f>
        <v>15.546479104233827</v>
      </c>
      <c r="AD16" s="15">
        <f>'10'!AD15</f>
        <v>16.698358482343778</v>
      </c>
      <c r="AE16" s="15">
        <f>'10'!AE15</f>
        <v>16.629227684914778</v>
      </c>
      <c r="AF16" s="15">
        <f>'10'!AF15</f>
        <v>14.691654133511644</v>
      </c>
      <c r="AG16" s="15">
        <f>'10'!AG15</f>
        <v>16.438867024098506</v>
      </c>
      <c r="AH16" s="15"/>
      <c r="AI16" s="17"/>
      <c r="AJ16" s="37"/>
    </row>
    <row r="17" spans="1:36" x14ac:dyDescent="0.25">
      <c r="A17" s="17">
        <v>15</v>
      </c>
      <c r="B17" s="15">
        <f>'15'!B15</f>
        <v>2.9528239939628853</v>
      </c>
      <c r="C17" s="15">
        <f>'15'!C15</f>
        <v>11.990349914487027</v>
      </c>
      <c r="D17" s="15">
        <f>'15'!D15</f>
        <v>1.5722524505476387</v>
      </c>
      <c r="E17" s="15">
        <f>'15'!E15</f>
        <v>14.044303390044108</v>
      </c>
      <c r="F17" s="15">
        <f>'15'!F15</f>
        <v>25.322708834963215</v>
      </c>
      <c r="G17" s="15">
        <f>'15'!G15</f>
        <v>18.98189048269472</v>
      </c>
      <c r="H17" s="15">
        <f>'15'!H15</f>
        <v>22.095154572559842</v>
      </c>
      <c r="I17" s="15">
        <f>'15'!I15</f>
        <v>20.620979555415477</v>
      </c>
      <c r="J17" s="15">
        <f>'15'!J15</f>
        <v>12.900417759651873</v>
      </c>
      <c r="K17" s="15">
        <f>'15'!K15</f>
        <v>13.730792250905187</v>
      </c>
      <c r="L17" s="15">
        <f>'15'!L15</f>
        <v>13.210539738615509</v>
      </c>
      <c r="M17" s="15">
        <f>'15'!M15</f>
        <v>13.751784291029175</v>
      </c>
      <c r="N17" s="15">
        <f>'15'!N15</f>
        <v>15.351162376977497</v>
      </c>
      <c r="O17" s="15">
        <f>'15'!O15</f>
        <v>14.76698212233334</v>
      </c>
      <c r="P17" s="15">
        <f>'15'!P15</f>
        <v>14.759972284815467</v>
      </c>
      <c r="Q17" s="15">
        <f>'15'!Q15</f>
        <v>14.64076056054528</v>
      </c>
      <c r="R17" s="15">
        <f>'15'!R15</f>
        <v>4.6423339723942911</v>
      </c>
      <c r="S17" s="15">
        <f>'15'!S15</f>
        <v>13.862789380656833</v>
      </c>
      <c r="T17" s="28">
        <f>'15'!T15</f>
        <v>3.2759836058105432</v>
      </c>
      <c r="U17" s="15">
        <f>'15'!U15</f>
        <v>15.837383253068742</v>
      </c>
      <c r="V17" s="15">
        <f>'15'!V15</f>
        <v>15.102967824102215</v>
      </c>
      <c r="W17" s="15">
        <f>'15'!W15</f>
        <v>11.137443767096022</v>
      </c>
      <c r="X17" s="15">
        <f>'15'!X15</f>
        <v>10.3563147384672</v>
      </c>
      <c r="Y17" s="15">
        <f>'15'!Y15</f>
        <v>11.432363455653707</v>
      </c>
      <c r="Z17" s="15">
        <f>'15'!Z15</f>
        <v>9.8180544457676042</v>
      </c>
      <c r="AA17" s="15">
        <f>'15'!AA15</f>
        <v>12.155212499043596</v>
      </c>
      <c r="AB17" s="15">
        <f>'15'!AB15</f>
        <v>10.678855525835708</v>
      </c>
      <c r="AC17" s="15">
        <f>'15'!AC15</f>
        <v>12.442832022959685</v>
      </c>
      <c r="AD17" s="15">
        <f>'15'!AD15</f>
        <v>15.574987328652997</v>
      </c>
      <c r="AE17" s="15">
        <f>'15'!AE15</f>
        <v>14.03034022434958</v>
      </c>
      <c r="AF17" s="15">
        <f>'15'!AF15</f>
        <v>13.995354738045929</v>
      </c>
      <c r="AG17" s="15">
        <f>'15'!AG15</f>
        <v>13.49720647465492</v>
      </c>
      <c r="AH17" s="15"/>
      <c r="AI17" s="17"/>
      <c r="AJ17" s="37"/>
    </row>
    <row r="18" spans="1:36" x14ac:dyDescent="0.25">
      <c r="A18" s="17">
        <v>20</v>
      </c>
      <c r="B18" s="15">
        <f>'20'!B15</f>
        <v>2.1650243298021454</v>
      </c>
      <c r="C18" s="15">
        <f>'20'!C15</f>
        <v>9.3346534388755327</v>
      </c>
      <c r="D18" s="15">
        <f>'20'!D15</f>
        <v>1.3812090427683905</v>
      </c>
      <c r="E18" s="15">
        <f>'20'!E15</f>
        <v>10.984029017836907</v>
      </c>
      <c r="F18" s="15">
        <f>'20'!F15</f>
        <v>24.994535275515585</v>
      </c>
      <c r="G18" s="15">
        <f>'20'!G15</f>
        <v>20.849370491664519</v>
      </c>
      <c r="H18" s="15">
        <f>'20'!H15</f>
        <v>23.233039239834543</v>
      </c>
      <c r="I18" s="15">
        <f>'20'!I15</f>
        <v>22.457273996890674</v>
      </c>
      <c r="J18" s="15">
        <f>'20'!J15</f>
        <v>12.959419272179922</v>
      </c>
      <c r="K18" s="15">
        <f>'20'!K15</f>
        <v>11.792161016630983</v>
      </c>
      <c r="L18" s="15">
        <f>'20'!L15</f>
        <v>12.16683401361103</v>
      </c>
      <c r="M18" s="15">
        <f>'20'!M15</f>
        <v>12.438740034879599</v>
      </c>
      <c r="N18" s="15">
        <f>'20'!N15</f>
        <v>16.642023263625411</v>
      </c>
      <c r="O18" s="15">
        <f>'20'!O15</f>
        <v>16.237446422826736</v>
      </c>
      <c r="P18" s="15">
        <f>'20'!P15</f>
        <v>16.608186145320968</v>
      </c>
      <c r="Q18" s="15">
        <f>'20'!Q15</f>
        <v>16.878513907174373</v>
      </c>
      <c r="R18" s="15">
        <f>'20'!R15</f>
        <v>2.9175864346814255</v>
      </c>
      <c r="S18" s="15">
        <f>'20'!S15</f>
        <v>10.145158611364897</v>
      </c>
      <c r="T18" s="15">
        <f>'20'!T15</f>
        <v>2.1302482600719652</v>
      </c>
      <c r="U18" s="15">
        <f>'20'!U15</f>
        <v>11.786227459989709</v>
      </c>
      <c r="V18" s="15">
        <f>'20'!V15</f>
        <v>12.414731150650303</v>
      </c>
      <c r="W18" s="15">
        <f>'20'!W15</f>
        <v>10.170118097797163</v>
      </c>
      <c r="X18" s="15">
        <f>'20'!X15</f>
        <v>12.057531511225996</v>
      </c>
      <c r="Y18" s="15">
        <f>'20'!Y15</f>
        <v>9.2129014956130995</v>
      </c>
      <c r="Z18" s="15">
        <f>'20'!Z15</f>
        <v>9.7059724108048666</v>
      </c>
      <c r="AA18" s="15">
        <f>'20'!AA15</f>
        <v>9.2689306443257422</v>
      </c>
      <c r="AB18" s="15">
        <f>'20'!AB15</f>
        <v>8.5897485298743401</v>
      </c>
      <c r="AC18" s="15">
        <f>'20'!AC15</f>
        <v>10.042893591792399</v>
      </c>
      <c r="AD18" s="15">
        <f>'20'!AD15</f>
        <v>14.325946483531617</v>
      </c>
      <c r="AE18" s="15">
        <f>'20'!AE15</f>
        <v>13.440019325686034</v>
      </c>
      <c r="AF18" s="15">
        <f>'20'!AF15</f>
        <v>13.235884366120452</v>
      </c>
      <c r="AG18" s="15">
        <f>'20'!AG15</f>
        <v>14.181507964071445</v>
      </c>
      <c r="AH18" s="15"/>
      <c r="AI18" s="17"/>
      <c r="AJ18" s="37"/>
    </row>
    <row r="19" spans="1:36" x14ac:dyDescent="0.25">
      <c r="A19" s="17">
        <v>50</v>
      </c>
      <c r="B19" s="15">
        <f>'50'!B15</f>
        <v>0.87220707292310728</v>
      </c>
      <c r="C19" s="15">
        <f>'50'!C15</f>
        <v>3.7307082281654287</v>
      </c>
      <c r="D19" s="15">
        <f>'50'!D15</f>
        <v>0.42359613738199164</v>
      </c>
      <c r="E19" s="15">
        <f>'50'!E15</f>
        <v>4.5361345806181577</v>
      </c>
      <c r="F19" s="15">
        <f>'50'!F15</f>
        <v>20.122813371216065</v>
      </c>
      <c r="G19" s="15">
        <f>'50'!G15</f>
        <v>18.383916923514121</v>
      </c>
      <c r="H19" s="15">
        <f>'50'!H15</f>
        <v>19.494876939305207</v>
      </c>
      <c r="I19" s="15">
        <f>'50'!I15</f>
        <v>19.517313952449641</v>
      </c>
      <c r="J19" s="15">
        <f>'50'!J15</f>
        <v>8.2470174363270221</v>
      </c>
      <c r="K19" s="15">
        <f>'50'!K15</f>
        <v>8.0012867138998907</v>
      </c>
      <c r="L19" s="15">
        <f>'50'!L15</f>
        <v>8.7100101170261333</v>
      </c>
      <c r="M19" s="15">
        <f>'50'!M15</f>
        <v>8.2748268866432042</v>
      </c>
      <c r="N19" s="15">
        <f>'50'!N15</f>
        <v>11.837704413246726</v>
      </c>
      <c r="O19" s="15">
        <f>'50'!O15</f>
        <v>11.803396144941296</v>
      </c>
      <c r="P19" s="15">
        <f>'50'!P15</f>
        <v>12.41055657653585</v>
      </c>
      <c r="Q19" s="15">
        <f>'50'!Q15</f>
        <v>12.35808835495061</v>
      </c>
      <c r="R19" s="15">
        <f>'50'!R15</f>
        <v>1.7861237364049982</v>
      </c>
      <c r="S19" s="15">
        <f>'50'!S15</f>
        <v>4.6780380790934908</v>
      </c>
      <c r="T19" s="15">
        <f>'50'!T15</f>
        <v>1.3386184143154911</v>
      </c>
      <c r="U19" s="15">
        <f>'50'!U15</f>
        <v>5.4856421373919391</v>
      </c>
      <c r="V19" s="15">
        <f>'50'!V15</f>
        <v>6.8259876377033102</v>
      </c>
      <c r="W19" s="15">
        <f>'50'!W15</f>
        <v>5.8053262553917229</v>
      </c>
      <c r="X19" s="15">
        <f>'50'!X15</f>
        <v>6.5446914662170377</v>
      </c>
      <c r="Y19" s="15">
        <f>'50'!Y15</f>
        <v>5.7436315593085476</v>
      </c>
      <c r="Z19" s="15">
        <f>'50'!Z15</f>
        <v>5.0773666317478074</v>
      </c>
      <c r="AA19" s="15">
        <f>'50'!AA15</f>
        <v>5.0303996577702517</v>
      </c>
      <c r="AB19" s="15">
        <f>'50'!AB15</f>
        <v>5.2933318104171887</v>
      </c>
      <c r="AC19" s="15">
        <f>'50'!AC15</f>
        <v>5.338124525088352</v>
      </c>
      <c r="AD19" s="15">
        <f>'50'!AD15</f>
        <v>9.5818594578796876</v>
      </c>
      <c r="AE19" s="15">
        <f>'50'!AE15</f>
        <v>9.3553833526272587</v>
      </c>
      <c r="AF19" s="15">
        <f>'50'!AF15</f>
        <v>9.8252774755032224</v>
      </c>
      <c r="AG19" s="15">
        <f>'50'!AG15</f>
        <v>10.2026309252958</v>
      </c>
      <c r="AH19" s="15"/>
      <c r="AI19" s="17"/>
      <c r="AJ19" s="37"/>
    </row>
    <row r="20" spans="1:36" x14ac:dyDescent="0.25">
      <c r="A20" s="17">
        <v>100</v>
      </c>
      <c r="B20" s="15">
        <f>'100'!B15</f>
        <v>0.57781703570791376</v>
      </c>
      <c r="C20" s="15">
        <f>'100'!C15</f>
        <v>2.003305316424381</v>
      </c>
      <c r="D20" s="15">
        <f>'100'!D15</f>
        <v>0.23795042395096641</v>
      </c>
      <c r="E20" s="15">
        <f>'100'!E15</f>
        <v>2.4401550490227564</v>
      </c>
      <c r="F20" s="15">
        <f>'100'!F15</f>
        <v>19.456781465191181</v>
      </c>
      <c r="G20" s="15">
        <f>'100'!G15</f>
        <v>18.572837937598486</v>
      </c>
      <c r="H20" s="15">
        <f>'100'!H15</f>
        <v>18.981764904113263</v>
      </c>
      <c r="I20" s="15">
        <f>'100'!I15</f>
        <v>18.992444488010449</v>
      </c>
      <c r="J20" s="15">
        <f>'100'!J15</f>
        <v>6.9730608900980631</v>
      </c>
      <c r="K20" s="15">
        <f>'100'!K15</f>
        <v>6.7171777547266638</v>
      </c>
      <c r="L20" s="15">
        <f>'100'!L15</f>
        <v>8.1289315062725542</v>
      </c>
      <c r="M20" s="15">
        <f>'100'!M15</f>
        <v>8.2766531317718588</v>
      </c>
      <c r="N20" s="15">
        <f>'100'!N15</f>
        <v>12.23894310207241</v>
      </c>
      <c r="O20" s="15">
        <f>'100'!O15</f>
        <v>11.538492835881275</v>
      </c>
      <c r="P20" s="15">
        <f>'100'!P15</f>
        <v>11.413753293329016</v>
      </c>
      <c r="Q20" s="15">
        <f>'100'!Q15</f>
        <v>11.729992993166725</v>
      </c>
      <c r="R20" s="15">
        <f>'100'!R15</f>
        <v>1.2019527429757637</v>
      </c>
      <c r="S20" s="15">
        <f>'100'!S15</f>
        <v>2.6379499372192452</v>
      </c>
      <c r="T20" s="15">
        <f>'100'!T15</f>
        <v>0.86062422704963648</v>
      </c>
      <c r="U20" s="15">
        <f>'100'!U15</f>
        <v>3.0735367352029912</v>
      </c>
      <c r="V20" s="15">
        <f>'100'!V15</f>
        <v>4.9032698515199158</v>
      </c>
      <c r="W20" s="15">
        <f>'100'!W15</f>
        <v>4.4476834682136399</v>
      </c>
      <c r="X20" s="15">
        <f>'100'!X15</f>
        <v>4.6043168283890727</v>
      </c>
      <c r="Y20" s="15">
        <f>'100'!Y15</f>
        <v>3.9961852885462519</v>
      </c>
      <c r="Z20" s="15">
        <f>'100'!Z15</f>
        <v>3.5189910807579232</v>
      </c>
      <c r="AA20" s="15">
        <f>'100'!AA15</f>
        <v>3.4195686863689017</v>
      </c>
      <c r="AB20" s="15">
        <f>'100'!AB15</f>
        <v>3.2393640555594994</v>
      </c>
      <c r="AC20" s="15">
        <f>'100'!AC15</f>
        <v>3.5237047459869593</v>
      </c>
      <c r="AD20" s="15">
        <f>'100'!AD15</f>
        <v>9.7507395821680287</v>
      </c>
      <c r="AE20" s="15">
        <f>'100'!AE15</f>
        <v>9.0882020510137362</v>
      </c>
      <c r="AF20" s="15">
        <f>'100'!AF15</f>
        <v>8.5151069001234383</v>
      </c>
      <c r="AG20" s="15">
        <f>'100'!AG15</f>
        <v>9.0938398828789246</v>
      </c>
      <c r="AH20" s="15"/>
      <c r="AI20" s="17"/>
      <c r="AJ20" s="37"/>
    </row>
    <row r="21" spans="1:36" x14ac:dyDescent="0.25">
      <c r="A21" s="17">
        <v>150</v>
      </c>
      <c r="B21" s="15">
        <f>'150'!B15</f>
        <v>0.48093059431822271</v>
      </c>
      <c r="C21" s="15">
        <f>'150'!C15</f>
        <v>1.5303006301204878</v>
      </c>
      <c r="D21" s="15">
        <f>'150'!D15</f>
        <v>0.17875132413669118</v>
      </c>
      <c r="E21" s="15">
        <f>'150'!E15</f>
        <v>1.5919541780731012</v>
      </c>
      <c r="F21" s="15">
        <f>'150'!F15</f>
        <v>18.690786047045421</v>
      </c>
      <c r="G21" s="15">
        <f>'150'!G15</f>
        <v>18.016976770618474</v>
      </c>
      <c r="H21" s="15">
        <f>'150'!H15</f>
        <v>18.381794977261354</v>
      </c>
      <c r="I21" s="15">
        <f>'150'!I15</f>
        <v>18.375433534532252</v>
      </c>
      <c r="J21" s="15">
        <f>'150'!J15</f>
        <v>6.1795281177151056</v>
      </c>
      <c r="K21" s="15">
        <f>'150'!K15</f>
        <v>5.9564764210461156</v>
      </c>
      <c r="L21" s="15">
        <f>'150'!L15</f>
        <v>7.8310465811578629</v>
      </c>
      <c r="M21" s="15">
        <f>'150'!M15</f>
        <v>8.0393946984092661</v>
      </c>
      <c r="N21" s="15">
        <f>'150'!N15</f>
        <v>11.30144365075869</v>
      </c>
      <c r="O21" s="15">
        <f>'150'!O15</f>
        <v>11.011113054102413</v>
      </c>
      <c r="P21" s="15">
        <f>'150'!P15</f>
        <v>11.279891424741979</v>
      </c>
      <c r="Q21" s="15">
        <f>'150'!Q15</f>
        <v>11.430901871377332</v>
      </c>
      <c r="R21" s="15">
        <f>'150'!R15</f>
        <v>1.0656359371968236</v>
      </c>
      <c r="S21" s="15">
        <f>'150'!S15</f>
        <v>2.120261073949131</v>
      </c>
      <c r="T21" s="15">
        <f>'150'!T15</f>
        <v>0.76204523738508878</v>
      </c>
      <c r="U21" s="15">
        <f>'150'!U15</f>
        <v>2.1819692274256441</v>
      </c>
      <c r="V21" s="15">
        <f>'150'!V15</f>
        <v>3.9421606035095849</v>
      </c>
      <c r="W21" s="15">
        <f>'150'!W15</f>
        <v>3.5299737696258431</v>
      </c>
      <c r="X21" s="15">
        <f>'150'!X15</f>
        <v>3.8096309497157153</v>
      </c>
      <c r="Y21" s="15">
        <f>'150'!Y15</f>
        <v>3.1915007449607748</v>
      </c>
      <c r="Z21" s="15">
        <f>'150'!Z15</f>
        <v>2.9638506828490274</v>
      </c>
      <c r="AA21" s="15">
        <f>'150'!AA15</f>
        <v>2.861367602453162</v>
      </c>
      <c r="AB21" s="15">
        <f>'150'!AB15</f>
        <v>3.09134187230466</v>
      </c>
      <c r="AC21" s="15">
        <f>'150'!AC15</f>
        <v>3.1838993931612145</v>
      </c>
      <c r="AD21" s="15">
        <f>'150'!AD15</f>
        <v>8.681011439299489</v>
      </c>
      <c r="AE21" s="15">
        <f>'150'!AE15</f>
        <v>8.3051580377905196</v>
      </c>
      <c r="AF21" s="15">
        <f>'150'!AF15</f>
        <v>8.499304567134196</v>
      </c>
      <c r="AG21" s="15">
        <f>'150'!AG15</f>
        <v>8.8605835575337792</v>
      </c>
      <c r="AH21" s="15"/>
      <c r="AI21" s="17"/>
      <c r="AJ21" s="37"/>
    </row>
    <row r="22" spans="1:36" x14ac:dyDescent="0.25">
      <c r="A22" s="17">
        <v>200</v>
      </c>
      <c r="B22" s="15">
        <f>'200'!B15</f>
        <v>0.35160149565728177</v>
      </c>
      <c r="C22" s="15">
        <f>'200'!C15</f>
        <v>1.0331064709507403</v>
      </c>
      <c r="D22" s="15">
        <f>'200'!D15</f>
        <v>0.14306066045559865</v>
      </c>
      <c r="E22" s="15">
        <f>'200'!E15</f>
        <v>1.3049927189995361</v>
      </c>
      <c r="F22" s="15">
        <f>'200'!F15</f>
        <v>18.289833923056186</v>
      </c>
      <c r="G22" s="15">
        <f>'200'!G15</f>
        <v>17.94198243404923</v>
      </c>
      <c r="H22" s="15">
        <f>'200'!H15</f>
        <v>18.097266360005225</v>
      </c>
      <c r="I22" s="15">
        <f>'200'!I15</f>
        <v>18.130444527894621</v>
      </c>
      <c r="J22" s="15">
        <f>'200'!J15</f>
        <v>5.3273627491296383</v>
      </c>
      <c r="K22" s="15">
        <f>'200'!K15</f>
        <v>5.1320372653444233</v>
      </c>
      <c r="L22" s="15">
        <f>'200'!L15</f>
        <v>7.7151632490125568</v>
      </c>
      <c r="M22" s="15">
        <f>'200'!M15</f>
        <v>7.6165945839568243</v>
      </c>
      <c r="N22" s="15">
        <f>'200'!N15</f>
        <v>11.554430701958315</v>
      </c>
      <c r="O22" s="15">
        <f>'200'!O15</f>
        <v>11.574781775675696</v>
      </c>
      <c r="P22" s="15">
        <f>'200'!P15</f>
        <v>11.374964875294593</v>
      </c>
      <c r="Q22" s="15">
        <f>'200'!Q15</f>
        <v>11.514634563186036</v>
      </c>
      <c r="R22" s="15">
        <f>'200'!R15</f>
        <v>0.65692583230754931</v>
      </c>
      <c r="S22" s="15">
        <f>'200'!S15</f>
        <v>1.3410564125290927</v>
      </c>
      <c r="T22" s="15">
        <f>'200'!T15</f>
        <v>0.44871589222965685</v>
      </c>
      <c r="U22" s="15">
        <f>'200'!U15</f>
        <v>1.6140342341565079</v>
      </c>
      <c r="V22" s="15">
        <f>'200'!V15</f>
        <v>3.0280001776282108</v>
      </c>
      <c r="W22" s="15">
        <f>'200'!W15</f>
        <v>3.0484721955053922</v>
      </c>
      <c r="X22" s="15">
        <f>'200'!X15</f>
        <v>3.0258755978041196</v>
      </c>
      <c r="Y22" s="15">
        <f>'200'!Y15</f>
        <v>2.9001478520715489</v>
      </c>
      <c r="Z22" s="15">
        <f>'200'!Z15</f>
        <v>2.7847452194352758</v>
      </c>
      <c r="AA22" s="15">
        <f>'200'!AA15</f>
        <v>2.5233865050621911</v>
      </c>
      <c r="AB22" s="15">
        <f>'200'!AB15</f>
        <v>2.5751758793678854</v>
      </c>
      <c r="AC22" s="15">
        <f>'200'!AC15</f>
        <v>2.8558158555888737</v>
      </c>
      <c r="AD22" s="15">
        <f>'200'!AD15</f>
        <v>8.4942346914728706</v>
      </c>
      <c r="AE22" s="15">
        <f>'200'!AE15</f>
        <v>8.2859724747121817</v>
      </c>
      <c r="AF22" s="15">
        <f>'200'!AF15</f>
        <v>8.2706261399333627</v>
      </c>
      <c r="AG22" s="15">
        <f>'200'!AG15</f>
        <v>8.4369279589964119</v>
      </c>
      <c r="AH22" s="15"/>
      <c r="AI22" s="17"/>
      <c r="AJ22" s="37"/>
    </row>
    <row r="23" spans="1:36" x14ac:dyDescent="0.25">
      <c r="A23" s="3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17"/>
      <c r="AJ23" s="37"/>
    </row>
    <row r="24" spans="1:36" ht="31.5" x14ac:dyDescent="0.5">
      <c r="A24" s="78" t="s">
        <v>216</v>
      </c>
      <c r="AI24" s="17"/>
      <c r="AJ24" s="37"/>
    </row>
    <row r="25" spans="1:36" x14ac:dyDescent="0.25">
      <c r="A25" s="17"/>
      <c r="B25" s="585" t="s">
        <v>53</v>
      </c>
      <c r="C25" s="585"/>
      <c r="D25" s="585"/>
      <c r="E25" s="585"/>
      <c r="F25" s="585"/>
      <c r="G25" s="585"/>
      <c r="H25" s="585"/>
      <c r="I25" s="585"/>
      <c r="J25" s="585"/>
      <c r="K25" s="585"/>
      <c r="L25" s="585"/>
      <c r="M25" s="585"/>
      <c r="N25" s="585"/>
      <c r="O25" s="585"/>
      <c r="P25" s="585"/>
      <c r="Q25" s="585"/>
      <c r="R25" s="583" t="s">
        <v>38</v>
      </c>
      <c r="S25" s="583"/>
      <c r="T25" s="583"/>
      <c r="U25" s="583"/>
      <c r="V25" s="583"/>
      <c r="W25" s="583"/>
      <c r="X25" s="583"/>
      <c r="Y25" s="583"/>
      <c r="Z25" s="583"/>
      <c r="AA25" s="583"/>
      <c r="AB25" s="583"/>
      <c r="AC25" s="583"/>
      <c r="AD25" s="583"/>
      <c r="AE25" s="583"/>
      <c r="AF25" s="583"/>
      <c r="AG25" s="583"/>
      <c r="AH25" s="234"/>
      <c r="AI25" s="17"/>
      <c r="AJ25" s="37"/>
    </row>
    <row r="26" spans="1:36" ht="30" x14ac:dyDescent="0.25">
      <c r="A26" s="34" t="s">
        <v>67</v>
      </c>
      <c r="B26" s="32" t="s">
        <v>0</v>
      </c>
      <c r="C26" s="32" t="s">
        <v>1</v>
      </c>
      <c r="D26" s="32" t="s">
        <v>2</v>
      </c>
      <c r="E26" s="32" t="s">
        <v>3</v>
      </c>
      <c r="F26" s="32" t="s">
        <v>9</v>
      </c>
      <c r="G26" s="32" t="s">
        <v>10</v>
      </c>
      <c r="H26" s="32" t="s">
        <v>11</v>
      </c>
      <c r="I26" s="32" t="s">
        <v>12</v>
      </c>
      <c r="J26" s="33" t="s">
        <v>74</v>
      </c>
      <c r="K26" s="33" t="s">
        <v>75</v>
      </c>
      <c r="L26" s="33" t="s">
        <v>76</v>
      </c>
      <c r="M26" s="33" t="s">
        <v>77</v>
      </c>
      <c r="N26" s="33" t="s">
        <v>78</v>
      </c>
      <c r="O26" s="33" t="s">
        <v>79</v>
      </c>
      <c r="P26" s="33" t="s">
        <v>80</v>
      </c>
      <c r="Q26" s="33" t="s">
        <v>81</v>
      </c>
      <c r="R26" s="28" t="s">
        <v>0</v>
      </c>
      <c r="S26" s="28" t="s">
        <v>1</v>
      </c>
      <c r="T26" s="28" t="s">
        <v>2</v>
      </c>
      <c r="U26" s="28" t="s">
        <v>3</v>
      </c>
      <c r="V26" s="28" t="s">
        <v>9</v>
      </c>
      <c r="W26" s="28" t="s">
        <v>10</v>
      </c>
      <c r="X26" s="28" t="s">
        <v>11</v>
      </c>
      <c r="Y26" s="28" t="s">
        <v>12</v>
      </c>
      <c r="Z26" s="38" t="s">
        <v>74</v>
      </c>
      <c r="AA26" s="38" t="s">
        <v>75</v>
      </c>
      <c r="AB26" s="38" t="s">
        <v>89</v>
      </c>
      <c r="AC26" s="38" t="s">
        <v>82</v>
      </c>
      <c r="AD26" s="38" t="s">
        <v>78</v>
      </c>
      <c r="AE26" s="38" t="s">
        <v>79</v>
      </c>
      <c r="AF26" s="38" t="s">
        <v>80</v>
      </c>
      <c r="AG26" s="38" t="s">
        <v>81</v>
      </c>
      <c r="AH26" s="38"/>
      <c r="AI26" s="17"/>
      <c r="AJ26" s="37"/>
    </row>
    <row r="27" spans="1:36" ht="15.75" x14ac:dyDescent="0.25">
      <c r="A27" s="73">
        <v>10</v>
      </c>
      <c r="B27" s="79">
        <f>'10'!B50</f>
        <v>26</v>
      </c>
      <c r="C27" s="79">
        <f>'10'!C50</f>
        <v>0</v>
      </c>
      <c r="D27" s="79">
        <f>'10'!D50</f>
        <v>41</v>
      </c>
      <c r="E27" s="79">
        <f>'10'!E50</f>
        <v>0</v>
      </c>
      <c r="F27" s="79">
        <f>'10'!F50</f>
        <v>0</v>
      </c>
      <c r="G27" s="79">
        <f>'10'!G50</f>
        <v>0</v>
      </c>
      <c r="H27" s="79">
        <f>'10'!H50</f>
        <v>0</v>
      </c>
      <c r="I27" s="79">
        <f>'10'!I50</f>
        <v>0</v>
      </c>
      <c r="J27" s="79">
        <f>'10'!J50</f>
        <v>2</v>
      </c>
      <c r="K27" s="79">
        <f>'10'!K50</f>
        <v>3</v>
      </c>
      <c r="L27" s="79">
        <f>'10'!L50</f>
        <v>1</v>
      </c>
      <c r="M27" s="79">
        <f>'10'!M50</f>
        <v>7</v>
      </c>
      <c r="N27" s="79">
        <f>'10'!N50</f>
        <v>5</v>
      </c>
      <c r="O27" s="79">
        <f>'10'!O50</f>
        <v>3</v>
      </c>
      <c r="P27" s="79">
        <f>'10'!P50</f>
        <v>1</v>
      </c>
      <c r="Q27" s="79">
        <f>'10'!Q50</f>
        <v>2</v>
      </c>
      <c r="R27" s="79">
        <f>'10'!R50</f>
        <v>24</v>
      </c>
      <c r="S27" s="79">
        <f>'10'!S50</f>
        <v>0</v>
      </c>
      <c r="T27" s="79">
        <f>'10'!T50</f>
        <v>26</v>
      </c>
      <c r="U27" s="79">
        <f>'10'!U50</f>
        <v>0</v>
      </c>
      <c r="V27" s="79">
        <f>'10'!V50</f>
        <v>0</v>
      </c>
      <c r="W27" s="79">
        <f>'10'!W50</f>
        <v>0</v>
      </c>
      <c r="X27" s="79">
        <f>'10'!X50</f>
        <v>2</v>
      </c>
      <c r="Y27" s="79">
        <f>'10'!Y50</f>
        <v>7</v>
      </c>
      <c r="Z27" s="79">
        <f>'10'!Z50</f>
        <v>4</v>
      </c>
      <c r="AA27" s="79">
        <f>'10'!AA50</f>
        <v>5</v>
      </c>
      <c r="AB27" s="79">
        <f>'10'!AB50</f>
        <v>4</v>
      </c>
      <c r="AC27" s="79">
        <f>'10'!AC50</f>
        <v>8</v>
      </c>
      <c r="AD27" s="79">
        <f>'10'!AD50</f>
        <v>6</v>
      </c>
      <c r="AE27" s="79">
        <f>'10'!AE50</f>
        <v>2</v>
      </c>
      <c r="AF27" s="79">
        <f>'10'!AF50</f>
        <v>1</v>
      </c>
      <c r="AG27" s="79">
        <f>'10'!AG50</f>
        <v>2</v>
      </c>
      <c r="AH27" s="79"/>
      <c r="AI27" s="80">
        <f t="shared" ref="AI27:AI34" si="0">SUM(B27:Q27)</f>
        <v>91</v>
      </c>
      <c r="AJ27" s="217"/>
    </row>
    <row r="28" spans="1:36" ht="15.75" x14ac:dyDescent="0.25">
      <c r="A28" s="73">
        <v>15</v>
      </c>
      <c r="B28" s="79">
        <f>'15'!B50</f>
        <v>24</v>
      </c>
      <c r="C28" s="79">
        <f>'15'!C50</f>
        <v>0</v>
      </c>
      <c r="D28" s="79">
        <f>'15'!D50</f>
        <v>44</v>
      </c>
      <c r="E28" s="79">
        <f>'15'!E50</f>
        <v>0</v>
      </c>
      <c r="F28" s="79">
        <f>'15'!F50</f>
        <v>0</v>
      </c>
      <c r="G28" s="79">
        <f>'15'!G50</f>
        <v>1</v>
      </c>
      <c r="H28" s="79">
        <f>'15'!H50</f>
        <v>0</v>
      </c>
      <c r="I28" s="79">
        <f>'15'!I50</f>
        <v>0</v>
      </c>
      <c r="J28" s="79">
        <f>'15'!J50</f>
        <v>5</v>
      </c>
      <c r="K28" s="79">
        <f>'15'!K50</f>
        <v>2</v>
      </c>
      <c r="L28" s="79">
        <f>'15'!L50</f>
        <v>1</v>
      </c>
      <c r="M28" s="79">
        <f>'15'!M50</f>
        <v>2</v>
      </c>
      <c r="N28" s="79">
        <f>'15'!N50</f>
        <v>4</v>
      </c>
      <c r="O28" s="79">
        <f>'15'!O50</f>
        <v>1</v>
      </c>
      <c r="P28" s="79">
        <f>'15'!P50</f>
        <v>2</v>
      </c>
      <c r="Q28" s="79">
        <f>'15'!Q50</f>
        <v>4</v>
      </c>
      <c r="R28" s="79">
        <f>'15'!R50</f>
        <v>14</v>
      </c>
      <c r="S28" s="79">
        <f>'15'!S50</f>
        <v>0</v>
      </c>
      <c r="T28" s="79">
        <f>'15'!T50</f>
        <v>33</v>
      </c>
      <c r="U28" s="79">
        <f>'15'!U50</f>
        <v>0</v>
      </c>
      <c r="V28" s="79">
        <f>'15'!V50</f>
        <v>0</v>
      </c>
      <c r="W28" s="79">
        <f>'15'!W50</f>
        <v>4</v>
      </c>
      <c r="X28" s="79">
        <f>'15'!X50</f>
        <v>8</v>
      </c>
      <c r="Y28" s="79">
        <f>'15'!Y50</f>
        <v>5</v>
      </c>
      <c r="Z28" s="79">
        <f>'15'!Z50</f>
        <v>3</v>
      </c>
      <c r="AA28" s="79">
        <f>'15'!AA50</f>
        <v>6</v>
      </c>
      <c r="AB28" s="79">
        <f>'15'!AB50</f>
        <v>2</v>
      </c>
      <c r="AC28" s="79">
        <f>'15'!AC50</f>
        <v>6</v>
      </c>
      <c r="AD28" s="79">
        <f>'15'!AD50</f>
        <v>1</v>
      </c>
      <c r="AE28" s="79">
        <f>'15'!AE50</f>
        <v>1</v>
      </c>
      <c r="AF28" s="79">
        <f>'15'!AF50</f>
        <v>2</v>
      </c>
      <c r="AG28" s="79">
        <f>'15'!AG50</f>
        <v>5</v>
      </c>
      <c r="AH28" s="79"/>
      <c r="AI28" s="80">
        <f t="shared" si="0"/>
        <v>90</v>
      </c>
      <c r="AJ28" s="217"/>
    </row>
    <row r="29" spans="1:36" ht="15.75" x14ac:dyDescent="0.25">
      <c r="A29" s="73">
        <v>20</v>
      </c>
      <c r="B29" s="79">
        <f>'20'!B50</f>
        <v>27</v>
      </c>
      <c r="C29" s="79">
        <f>'20'!C50</f>
        <v>0</v>
      </c>
      <c r="D29" s="79">
        <f>'20'!D50</f>
        <v>48</v>
      </c>
      <c r="E29" s="79">
        <f>'20'!E50</f>
        <v>0</v>
      </c>
      <c r="F29" s="79">
        <f>'20'!F50</f>
        <v>0</v>
      </c>
      <c r="G29" s="79">
        <f>'20'!G50</f>
        <v>0</v>
      </c>
      <c r="H29" s="79">
        <f>'20'!H50</f>
        <v>0</v>
      </c>
      <c r="I29" s="79">
        <f>'20'!I50</f>
        <v>0</v>
      </c>
      <c r="J29" s="79">
        <f>'20'!J50</f>
        <v>3</v>
      </c>
      <c r="K29" s="79">
        <f>'20'!K50</f>
        <v>4</v>
      </c>
      <c r="L29" s="79">
        <f>'20'!L50</f>
        <v>2</v>
      </c>
      <c r="M29" s="79">
        <f>'20'!M50</f>
        <v>4</v>
      </c>
      <c r="N29" s="79">
        <f>'20'!N50</f>
        <v>1</v>
      </c>
      <c r="O29" s="79">
        <f>'20'!O50</f>
        <v>1</v>
      </c>
      <c r="P29" s="79">
        <f>'20'!P50</f>
        <v>1</v>
      </c>
      <c r="Q29" s="79">
        <f>'20'!Q50</f>
        <v>0</v>
      </c>
      <c r="R29" s="79">
        <f>'20'!R50</f>
        <v>19</v>
      </c>
      <c r="S29" s="79">
        <f>'20'!S50</f>
        <v>0</v>
      </c>
      <c r="T29" s="79">
        <f>'20'!T50</f>
        <v>37</v>
      </c>
      <c r="U29" s="79">
        <f>'20'!U50</f>
        <v>0</v>
      </c>
      <c r="V29" s="79">
        <f>'20'!V50</f>
        <v>0</v>
      </c>
      <c r="W29" s="79">
        <f>'20'!W50</f>
        <v>4</v>
      </c>
      <c r="X29" s="79">
        <f>'20'!X50</f>
        <v>0</v>
      </c>
      <c r="Y29" s="79">
        <f>'20'!Y50</f>
        <v>6</v>
      </c>
      <c r="Z29" s="79">
        <f>'20'!Z50</f>
        <v>4</v>
      </c>
      <c r="AA29" s="79">
        <f>'20'!AA50</f>
        <v>7</v>
      </c>
      <c r="AB29" s="79">
        <f>'20'!AB50</f>
        <v>2</v>
      </c>
      <c r="AC29" s="79">
        <f>'20'!AC50</f>
        <v>5</v>
      </c>
      <c r="AD29" s="79">
        <f>'20'!AD50</f>
        <v>1</v>
      </c>
      <c r="AE29" s="79">
        <f>'20'!AE50</f>
        <v>1</v>
      </c>
      <c r="AF29" s="79">
        <f>'20'!AF50</f>
        <v>3</v>
      </c>
      <c r="AG29" s="79">
        <f>'20'!AG50</f>
        <v>1</v>
      </c>
      <c r="AH29" s="79"/>
      <c r="AI29" s="80">
        <f t="shared" si="0"/>
        <v>91</v>
      </c>
      <c r="AJ29" s="217"/>
    </row>
    <row r="30" spans="1:36" ht="15.75" x14ac:dyDescent="0.25">
      <c r="A30" s="73">
        <v>50</v>
      </c>
      <c r="B30" s="79">
        <f>'50'!B50</f>
        <v>32</v>
      </c>
      <c r="C30" s="79">
        <f>'50'!C50</f>
        <v>0</v>
      </c>
      <c r="D30" s="79">
        <f>'50'!D50</f>
        <v>55</v>
      </c>
      <c r="E30" s="79">
        <f>'50'!E50</f>
        <v>0</v>
      </c>
      <c r="F30" s="79">
        <f>'50'!F50</f>
        <v>0</v>
      </c>
      <c r="G30" s="79">
        <f>'50'!G50</f>
        <v>0</v>
      </c>
      <c r="H30" s="79">
        <f>'50'!H50</f>
        <v>0</v>
      </c>
      <c r="I30" s="79">
        <f>'50'!I50</f>
        <v>0</v>
      </c>
      <c r="J30" s="79">
        <f>'50'!J50</f>
        <v>2</v>
      </c>
      <c r="K30" s="79">
        <f>'50'!K50</f>
        <v>0</v>
      </c>
      <c r="L30" s="79">
        <f>'50'!L50</f>
        <v>1</v>
      </c>
      <c r="M30" s="79">
        <f>'50'!M50</f>
        <v>2</v>
      </c>
      <c r="N30" s="79">
        <f>'50'!N50</f>
        <v>0</v>
      </c>
      <c r="O30" s="79">
        <f>'50'!O50</f>
        <v>0</v>
      </c>
      <c r="P30" s="79">
        <f>'50'!P50</f>
        <v>0</v>
      </c>
      <c r="Q30" s="79">
        <f>'50'!Q50</f>
        <v>0</v>
      </c>
      <c r="R30" s="79">
        <f>'50'!R50</f>
        <v>11</v>
      </c>
      <c r="S30" s="79">
        <f>'50'!S50</f>
        <v>0</v>
      </c>
      <c r="T30" s="79">
        <f>'50'!T50</f>
        <v>39</v>
      </c>
      <c r="U30" s="79">
        <f>'50'!U50</f>
        <v>0</v>
      </c>
      <c r="V30" s="79">
        <f>'50'!V50</f>
        <v>2</v>
      </c>
      <c r="W30" s="79">
        <f>'50'!W50</f>
        <v>6</v>
      </c>
      <c r="X30" s="79">
        <f>'50'!X50</f>
        <v>2</v>
      </c>
      <c r="Y30" s="79">
        <f>'50'!Y50</f>
        <v>3</v>
      </c>
      <c r="Z30" s="79">
        <f>'50'!Z50</f>
        <v>5</v>
      </c>
      <c r="AA30" s="79">
        <f>'50'!AA50</f>
        <v>8</v>
      </c>
      <c r="AB30" s="79">
        <f>'50'!AB50</f>
        <v>8</v>
      </c>
      <c r="AC30" s="79">
        <f>'50'!AC50</f>
        <v>5</v>
      </c>
      <c r="AD30" s="79">
        <f>'50'!AD50</f>
        <v>0</v>
      </c>
      <c r="AE30" s="79">
        <f>'50'!AE50</f>
        <v>2</v>
      </c>
      <c r="AF30" s="79">
        <f>'50'!AF50</f>
        <v>0</v>
      </c>
      <c r="AG30" s="79">
        <f>'50'!AG50</f>
        <v>0</v>
      </c>
      <c r="AH30" s="79"/>
      <c r="AI30" s="80">
        <f t="shared" si="0"/>
        <v>92</v>
      </c>
      <c r="AJ30" s="217"/>
    </row>
    <row r="31" spans="1:36" ht="15.75" x14ac:dyDescent="0.25">
      <c r="A31" s="73">
        <v>100</v>
      </c>
      <c r="B31" s="81">
        <f>'100'!B50</f>
        <v>35</v>
      </c>
      <c r="C31" s="81">
        <f>'100'!C50</f>
        <v>0</v>
      </c>
      <c r="D31" s="81">
        <f>'100'!D50</f>
        <v>56</v>
      </c>
      <c r="E31" s="81">
        <f>'100'!E50</f>
        <v>0</v>
      </c>
      <c r="F31" s="81">
        <f>'100'!F50</f>
        <v>0</v>
      </c>
      <c r="G31" s="81">
        <f>'100'!G50</f>
        <v>0</v>
      </c>
      <c r="H31" s="81">
        <f>'100'!H50</f>
        <v>0</v>
      </c>
      <c r="I31" s="81">
        <f>'100'!I50</f>
        <v>0</v>
      </c>
      <c r="J31" s="81">
        <f>'100'!J50</f>
        <v>0</v>
      </c>
      <c r="K31" s="81">
        <f>'100'!K50</f>
        <v>1</v>
      </c>
      <c r="L31" s="81">
        <f>'100'!L50</f>
        <v>0</v>
      </c>
      <c r="M31" s="81">
        <f>'100'!M50</f>
        <v>0</v>
      </c>
      <c r="N31" s="81">
        <f>'100'!N50</f>
        <v>0</v>
      </c>
      <c r="O31" s="81">
        <f>'100'!O50</f>
        <v>0</v>
      </c>
      <c r="P31" s="81">
        <f>'100'!P50</f>
        <v>0</v>
      </c>
      <c r="Q31" s="81">
        <f>'100'!Q50</f>
        <v>0</v>
      </c>
      <c r="R31" s="81">
        <f>'100'!R50</f>
        <v>15</v>
      </c>
      <c r="S31" s="81">
        <f>'100'!S50</f>
        <v>0</v>
      </c>
      <c r="T31" s="81">
        <f>'100'!T50</f>
        <v>38</v>
      </c>
      <c r="U31" s="81">
        <f>'100'!U50</f>
        <v>0</v>
      </c>
      <c r="V31" s="81">
        <f>'100'!V50</f>
        <v>1</v>
      </c>
      <c r="W31" s="81">
        <f>'100'!W50</f>
        <v>3</v>
      </c>
      <c r="X31" s="81">
        <f>'100'!X50</f>
        <v>3</v>
      </c>
      <c r="Y31" s="81">
        <f>'100'!Y50</f>
        <v>5</v>
      </c>
      <c r="Z31" s="81">
        <f>'100'!Z50</f>
        <v>5</v>
      </c>
      <c r="AA31" s="81">
        <f>'100'!AA50</f>
        <v>8</v>
      </c>
      <c r="AB31" s="81">
        <f>'100'!AB50</f>
        <v>9</v>
      </c>
      <c r="AC31" s="81">
        <f>'100'!AC50</f>
        <v>5</v>
      </c>
      <c r="AD31" s="81">
        <f>'100'!AD50</f>
        <v>0</v>
      </c>
      <c r="AE31" s="81">
        <f>'100'!AE50</f>
        <v>0</v>
      </c>
      <c r="AF31" s="81">
        <f>'100'!AF50</f>
        <v>0</v>
      </c>
      <c r="AG31" s="81">
        <f>'100'!AG50</f>
        <v>0</v>
      </c>
      <c r="AH31" s="81"/>
      <c r="AI31" s="80">
        <f t="shared" si="0"/>
        <v>92</v>
      </c>
      <c r="AJ31" s="217"/>
    </row>
    <row r="32" spans="1:36" ht="15.75" x14ac:dyDescent="0.25">
      <c r="A32" s="73">
        <v>150</v>
      </c>
      <c r="B32" s="81">
        <f>'150'!B50</f>
        <v>27</v>
      </c>
      <c r="C32" s="81">
        <f>'150'!C50</f>
        <v>1</v>
      </c>
      <c r="D32" s="81">
        <f>'150'!D50</f>
        <v>61</v>
      </c>
      <c r="E32" s="81">
        <f>'150'!E50</f>
        <v>1</v>
      </c>
      <c r="F32" s="81">
        <f>'150'!F50</f>
        <v>0</v>
      </c>
      <c r="G32" s="81">
        <f>'150'!G50</f>
        <v>0</v>
      </c>
      <c r="H32" s="81">
        <f>'150'!H50</f>
        <v>0</v>
      </c>
      <c r="I32" s="81">
        <f>'150'!I50</f>
        <v>0</v>
      </c>
      <c r="J32" s="81">
        <f>'150'!J50</f>
        <v>0</v>
      </c>
      <c r="K32" s="81">
        <f>'150'!K50</f>
        <v>0</v>
      </c>
      <c r="L32" s="81">
        <f>'150'!L50</f>
        <v>0</v>
      </c>
      <c r="M32" s="81">
        <f>'150'!M50</f>
        <v>0</v>
      </c>
      <c r="N32" s="81">
        <f>'150'!N50</f>
        <v>0</v>
      </c>
      <c r="O32" s="81">
        <f>'150'!O50</f>
        <v>0</v>
      </c>
      <c r="P32" s="81">
        <f>'150'!P50</f>
        <v>0</v>
      </c>
      <c r="Q32" s="81">
        <f>'150'!Q50</f>
        <v>0</v>
      </c>
      <c r="R32" s="81">
        <f>'150'!R50</f>
        <v>17</v>
      </c>
      <c r="S32" s="81">
        <f>'150'!S50</f>
        <v>0</v>
      </c>
      <c r="T32" s="81">
        <f>'150'!T50</f>
        <v>33</v>
      </c>
      <c r="U32" s="81">
        <f>'150'!U50</f>
        <v>0</v>
      </c>
      <c r="V32" s="81">
        <f>'150'!V50</f>
        <v>1</v>
      </c>
      <c r="W32" s="81">
        <f>'150'!W50</f>
        <v>5</v>
      </c>
      <c r="X32" s="81">
        <f>'150'!X50</f>
        <v>2</v>
      </c>
      <c r="Y32" s="81">
        <f>'150'!Y50</f>
        <v>9</v>
      </c>
      <c r="Z32" s="81">
        <f>'150'!Z50</f>
        <v>5</v>
      </c>
      <c r="AA32" s="81">
        <f>'150'!AA50</f>
        <v>8</v>
      </c>
      <c r="AB32" s="81">
        <f>'150'!AB50</f>
        <v>5</v>
      </c>
      <c r="AC32" s="81">
        <f>'150'!AC50</f>
        <v>5</v>
      </c>
      <c r="AD32" s="81">
        <f>'150'!AD50</f>
        <v>0</v>
      </c>
      <c r="AE32" s="81">
        <f>'150'!AE50</f>
        <v>0</v>
      </c>
      <c r="AF32" s="81">
        <f>'150'!AF50</f>
        <v>0</v>
      </c>
      <c r="AG32" s="81">
        <f>'150'!AG50</f>
        <v>0</v>
      </c>
      <c r="AH32" s="81"/>
      <c r="AI32" s="80">
        <f t="shared" si="0"/>
        <v>90</v>
      </c>
      <c r="AJ32" s="217"/>
    </row>
    <row r="33" spans="1:37" ht="16.5" thickBot="1" x14ac:dyDescent="0.3">
      <c r="A33" s="82">
        <v>200</v>
      </c>
      <c r="B33" s="83">
        <f>'200'!B50</f>
        <v>31</v>
      </c>
      <c r="C33" s="83">
        <f>'200'!C50</f>
        <v>0</v>
      </c>
      <c r="D33" s="83">
        <f>'200'!D50</f>
        <v>60</v>
      </c>
      <c r="E33" s="83">
        <f>'200'!E50</f>
        <v>0</v>
      </c>
      <c r="F33" s="83">
        <f>'200'!F50</f>
        <v>0</v>
      </c>
      <c r="G33" s="83">
        <f>'200'!G50</f>
        <v>0</v>
      </c>
      <c r="H33" s="83">
        <f>'200'!H50</f>
        <v>0</v>
      </c>
      <c r="I33" s="83">
        <f>'200'!I50</f>
        <v>0</v>
      </c>
      <c r="J33" s="83">
        <f>'200'!J50</f>
        <v>0</v>
      </c>
      <c r="K33" s="83">
        <f>'200'!K50</f>
        <v>0</v>
      </c>
      <c r="L33" s="83">
        <f>'200'!L50</f>
        <v>0</v>
      </c>
      <c r="M33" s="83">
        <f>'200'!M50</f>
        <v>0</v>
      </c>
      <c r="N33" s="83">
        <f>'200'!N50</f>
        <v>0</v>
      </c>
      <c r="O33" s="83">
        <f>'200'!O50</f>
        <v>0</v>
      </c>
      <c r="P33" s="83">
        <f>'200'!P50</f>
        <v>0</v>
      </c>
      <c r="Q33" s="83">
        <f>'200'!Q50</f>
        <v>0</v>
      </c>
      <c r="R33" s="83">
        <f>'200'!R50</f>
        <v>18</v>
      </c>
      <c r="S33" s="83">
        <f>'200'!S50</f>
        <v>0</v>
      </c>
      <c r="T33" s="83">
        <f>'200'!T50</f>
        <v>41</v>
      </c>
      <c r="U33" s="83">
        <f>'200'!U50</f>
        <v>0</v>
      </c>
      <c r="V33" s="83">
        <f>'200'!V50</f>
        <v>2</v>
      </c>
      <c r="W33" s="83">
        <f>'200'!W50</f>
        <v>6</v>
      </c>
      <c r="X33" s="83">
        <f>'200'!X50</f>
        <v>4</v>
      </c>
      <c r="Y33" s="83">
        <f>'200'!Y50</f>
        <v>3</v>
      </c>
      <c r="Z33" s="83">
        <f>'200'!Z50</f>
        <v>0</v>
      </c>
      <c r="AA33" s="83">
        <f>'200'!AA50</f>
        <v>6</v>
      </c>
      <c r="AB33" s="83">
        <f>'200'!AB50</f>
        <v>9</v>
      </c>
      <c r="AC33" s="83">
        <f>'200'!AC50</f>
        <v>3</v>
      </c>
      <c r="AD33" s="83">
        <f>'200'!AD50</f>
        <v>0</v>
      </c>
      <c r="AE33" s="83">
        <f>'200'!AE50</f>
        <v>0</v>
      </c>
      <c r="AF33" s="83">
        <f>'200'!AF50</f>
        <v>0</v>
      </c>
      <c r="AG33" s="83">
        <f>'200'!AG50</f>
        <v>0</v>
      </c>
      <c r="AH33" s="198"/>
      <c r="AI33" s="80">
        <f t="shared" si="0"/>
        <v>91</v>
      </c>
      <c r="AJ33" s="217"/>
    </row>
    <row r="34" spans="1:37" ht="16.5" thickBot="1" x14ac:dyDescent="0.3">
      <c r="A34" s="84"/>
      <c r="B34" s="85">
        <f>SUM(B27:B33)</f>
        <v>202</v>
      </c>
      <c r="C34" s="85">
        <f>SUM(C27:C33)</f>
        <v>1</v>
      </c>
      <c r="D34" s="85">
        <f>SUM(D27:D33)</f>
        <v>365</v>
      </c>
      <c r="E34" s="85">
        <f t="shared" ref="E34:AG34" si="1">SUM(E27:E33)</f>
        <v>1</v>
      </c>
      <c r="F34" s="85">
        <f t="shared" si="1"/>
        <v>0</v>
      </c>
      <c r="G34" s="85">
        <f t="shared" si="1"/>
        <v>1</v>
      </c>
      <c r="H34" s="85">
        <f t="shared" si="1"/>
        <v>0</v>
      </c>
      <c r="I34" s="85">
        <f t="shared" si="1"/>
        <v>0</v>
      </c>
      <c r="J34" s="85">
        <f t="shared" si="1"/>
        <v>12</v>
      </c>
      <c r="K34" s="85">
        <f t="shared" si="1"/>
        <v>10</v>
      </c>
      <c r="L34" s="85">
        <f t="shared" si="1"/>
        <v>5</v>
      </c>
      <c r="M34" s="85">
        <f t="shared" si="1"/>
        <v>15</v>
      </c>
      <c r="N34" s="85">
        <f t="shared" si="1"/>
        <v>10</v>
      </c>
      <c r="O34" s="85">
        <f t="shared" si="1"/>
        <v>5</v>
      </c>
      <c r="P34" s="85">
        <f t="shared" si="1"/>
        <v>4</v>
      </c>
      <c r="Q34" s="85">
        <f>SUM(Q27:Q33)</f>
        <v>6</v>
      </c>
      <c r="R34" s="85">
        <f t="shared" si="1"/>
        <v>118</v>
      </c>
      <c r="S34" s="85">
        <f t="shared" si="1"/>
        <v>0</v>
      </c>
      <c r="T34" s="85">
        <f t="shared" si="1"/>
        <v>247</v>
      </c>
      <c r="U34" s="85">
        <f t="shared" si="1"/>
        <v>0</v>
      </c>
      <c r="V34" s="85">
        <f t="shared" si="1"/>
        <v>6</v>
      </c>
      <c r="W34" s="85">
        <f t="shared" si="1"/>
        <v>28</v>
      </c>
      <c r="X34" s="85">
        <f t="shared" si="1"/>
        <v>21</v>
      </c>
      <c r="Y34" s="85">
        <f t="shared" si="1"/>
        <v>38</v>
      </c>
      <c r="Z34" s="85">
        <f t="shared" si="1"/>
        <v>26</v>
      </c>
      <c r="AA34" s="85">
        <f t="shared" si="1"/>
        <v>48</v>
      </c>
      <c r="AB34" s="85">
        <f t="shared" si="1"/>
        <v>39</v>
      </c>
      <c r="AC34" s="85">
        <f t="shared" si="1"/>
        <v>37</v>
      </c>
      <c r="AD34" s="85">
        <f t="shared" si="1"/>
        <v>8</v>
      </c>
      <c r="AE34" s="85">
        <f t="shared" si="1"/>
        <v>6</v>
      </c>
      <c r="AF34" s="85">
        <f t="shared" si="1"/>
        <v>6</v>
      </c>
      <c r="AG34" s="85">
        <f t="shared" si="1"/>
        <v>8</v>
      </c>
      <c r="AH34" s="85"/>
      <c r="AI34" s="86">
        <f t="shared" si="0"/>
        <v>637</v>
      </c>
      <c r="AJ34" s="217"/>
      <c r="AK34" s="49">
        <f>SUM(R34:AG34)</f>
        <v>636</v>
      </c>
    </row>
    <row r="35" spans="1:37" ht="15.75" thickTop="1" x14ac:dyDescent="0.25">
      <c r="A35" s="7" t="s">
        <v>235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25">
        <f>R34*100/$AK$34</f>
        <v>18.553459119496857</v>
      </c>
      <c r="S35" s="25">
        <f t="shared" ref="S35:AG35" si="2">S34*100/$AK$34</f>
        <v>0</v>
      </c>
      <c r="T35" s="25">
        <f t="shared" si="2"/>
        <v>38.836477987421382</v>
      </c>
      <c r="U35" s="25">
        <f t="shared" si="2"/>
        <v>0</v>
      </c>
      <c r="V35" s="25">
        <f t="shared" si="2"/>
        <v>0.94339622641509435</v>
      </c>
      <c r="W35" s="25">
        <f t="shared" si="2"/>
        <v>4.4025157232704402</v>
      </c>
      <c r="X35" s="25">
        <f t="shared" si="2"/>
        <v>3.3018867924528301</v>
      </c>
      <c r="Y35" s="25">
        <f t="shared" si="2"/>
        <v>5.9748427672955975</v>
      </c>
      <c r="Z35" s="25">
        <f t="shared" si="2"/>
        <v>4.0880503144654092</v>
      </c>
      <c r="AA35" s="25">
        <f t="shared" si="2"/>
        <v>7.5471698113207548</v>
      </c>
      <c r="AB35" s="25">
        <f t="shared" si="2"/>
        <v>6.132075471698113</v>
      </c>
      <c r="AC35" s="25">
        <f t="shared" si="2"/>
        <v>5.817610062893082</v>
      </c>
      <c r="AD35" s="25">
        <f t="shared" si="2"/>
        <v>1.2578616352201257</v>
      </c>
      <c r="AE35" s="25">
        <f t="shared" si="2"/>
        <v>0.94339622641509435</v>
      </c>
      <c r="AF35" s="25">
        <f t="shared" si="2"/>
        <v>0.94339622641509435</v>
      </c>
      <c r="AG35" s="25">
        <f t="shared" si="2"/>
        <v>1.2578616352201257</v>
      </c>
      <c r="AH35" s="25"/>
    </row>
    <row r="36" spans="1:37" ht="31.5" x14ac:dyDescent="0.5">
      <c r="A36" s="14" t="s">
        <v>68</v>
      </c>
    </row>
    <row r="37" spans="1:37" x14ac:dyDescent="0.25">
      <c r="A37" s="3"/>
      <c r="B37" s="585" t="s">
        <v>53</v>
      </c>
      <c r="C37" s="585"/>
      <c r="D37" s="585"/>
      <c r="E37" s="585"/>
      <c r="F37" s="585"/>
      <c r="G37" s="585"/>
      <c r="H37" s="585"/>
      <c r="I37" s="585"/>
      <c r="J37" s="585"/>
      <c r="K37" s="585"/>
      <c r="L37" s="585"/>
      <c r="M37" s="585"/>
      <c r="N37" s="585"/>
      <c r="O37" s="585"/>
      <c r="P37" s="585"/>
      <c r="Q37" s="585"/>
      <c r="R37" s="583" t="s">
        <v>38</v>
      </c>
      <c r="S37" s="583"/>
      <c r="T37" s="583"/>
      <c r="U37" s="583"/>
      <c r="V37" s="583"/>
      <c r="W37" s="583"/>
      <c r="X37" s="583"/>
      <c r="Y37" s="583"/>
      <c r="Z37" s="583"/>
      <c r="AA37" s="583"/>
      <c r="AB37" s="583"/>
      <c r="AC37" s="583"/>
      <c r="AD37" s="583"/>
      <c r="AE37" s="583"/>
      <c r="AF37" s="583"/>
      <c r="AG37" s="583"/>
      <c r="AH37" s="45"/>
    </row>
    <row r="38" spans="1:37" ht="30" x14ac:dyDescent="0.25">
      <c r="A38" s="3" t="s">
        <v>67</v>
      </c>
      <c r="B38" s="39" t="s">
        <v>92</v>
      </c>
      <c r="C38" s="28" t="s">
        <v>1</v>
      </c>
      <c r="D38" s="28" t="s">
        <v>2</v>
      </c>
      <c r="E38" s="28" t="s">
        <v>3</v>
      </c>
      <c r="F38" s="28" t="s">
        <v>9</v>
      </c>
      <c r="G38" s="28" t="s">
        <v>10</v>
      </c>
      <c r="H38" s="28" t="s">
        <v>11</v>
      </c>
      <c r="I38" s="28" t="s">
        <v>12</v>
      </c>
      <c r="J38" s="36" t="s">
        <v>86</v>
      </c>
      <c r="K38" s="36" t="s">
        <v>87</v>
      </c>
      <c r="L38" s="36" t="s">
        <v>76</v>
      </c>
      <c r="M38" s="36" t="s">
        <v>82</v>
      </c>
      <c r="N38" s="36" t="s">
        <v>83</v>
      </c>
      <c r="O38" s="36" t="s">
        <v>79</v>
      </c>
      <c r="P38" s="36" t="s">
        <v>80</v>
      </c>
      <c r="Q38" s="36" t="s">
        <v>88</v>
      </c>
      <c r="R38" s="39" t="s">
        <v>93</v>
      </c>
      <c r="S38" s="28" t="s">
        <v>1</v>
      </c>
      <c r="T38" s="28" t="s">
        <v>2</v>
      </c>
      <c r="U38" s="28" t="s">
        <v>3</v>
      </c>
      <c r="V38" s="28" t="s">
        <v>9</v>
      </c>
      <c r="W38" s="28" t="s">
        <v>10</v>
      </c>
      <c r="X38" s="28" t="s">
        <v>11</v>
      </c>
      <c r="Y38" s="28" t="s">
        <v>12</v>
      </c>
      <c r="Z38" s="38" t="s">
        <v>74</v>
      </c>
      <c r="AA38" s="38" t="s">
        <v>87</v>
      </c>
      <c r="AB38" s="38" t="s">
        <v>89</v>
      </c>
      <c r="AC38" s="38" t="s">
        <v>82</v>
      </c>
      <c r="AD38" s="38" t="s">
        <v>83</v>
      </c>
      <c r="AE38" s="38" t="s">
        <v>85</v>
      </c>
      <c r="AF38" s="38" t="s">
        <v>80</v>
      </c>
      <c r="AG38" s="38" t="s">
        <v>81</v>
      </c>
      <c r="AH38" s="242"/>
    </row>
    <row r="39" spans="1:37" x14ac:dyDescent="0.25">
      <c r="A39" s="17">
        <v>10</v>
      </c>
      <c r="B39" s="28">
        <f>'10'!B7</f>
        <v>3537.6222222222223</v>
      </c>
      <c r="C39" s="28">
        <f>'10'!C7</f>
        <v>5198.333333333333</v>
      </c>
      <c r="D39" s="28">
        <f>'10'!D7</f>
        <v>3888.7777777777778</v>
      </c>
      <c r="E39" s="28">
        <f>'10'!E7</f>
        <v>4976.5777777777776</v>
      </c>
      <c r="F39" s="28">
        <f>'10'!F7</f>
        <v>5592</v>
      </c>
      <c r="G39" s="28">
        <f>'10'!G7</f>
        <v>4800.6444444444442</v>
      </c>
      <c r="H39" s="28">
        <f>'10'!H7</f>
        <v>4865.6888888888889</v>
      </c>
      <c r="I39" s="28">
        <f>'10'!I7</f>
        <v>4501.2555555555555</v>
      </c>
      <c r="J39" s="28">
        <f>'10'!J7</f>
        <v>4528.9777777777781</v>
      </c>
      <c r="K39" s="28">
        <f>'10'!K7</f>
        <v>4780.5666666666666</v>
      </c>
      <c r="L39" s="28">
        <f>'10'!L7</f>
        <v>4640.5333333333338</v>
      </c>
      <c r="M39" s="28">
        <f>'10'!M7</f>
        <v>4662.4888888888891</v>
      </c>
      <c r="N39" s="28">
        <f>'10'!N7</f>
        <v>4747.0111111111109</v>
      </c>
      <c r="O39" s="28">
        <f>'10'!O7</f>
        <v>4774.9666666666662</v>
      </c>
      <c r="P39" s="28">
        <f>'10'!P7</f>
        <v>4686.7111111111108</v>
      </c>
      <c r="Q39" s="28">
        <f>'10'!Q7</f>
        <v>4612.0555555555557</v>
      </c>
      <c r="R39" s="28">
        <f>'10'!R7</f>
        <v>3533.7</v>
      </c>
      <c r="S39" s="28">
        <f>'10'!S7</f>
        <v>5198.333333333333</v>
      </c>
      <c r="T39" s="28">
        <f>'10'!T7</f>
        <v>3884.4777777777776</v>
      </c>
      <c r="U39" s="28">
        <f>'10'!U7</f>
        <v>4966.9333333333334</v>
      </c>
      <c r="V39" s="28">
        <f>'10'!V7</f>
        <v>5159.1888888888889</v>
      </c>
      <c r="W39" s="28">
        <f>'10'!W7</f>
        <v>4553.3444444444449</v>
      </c>
      <c r="X39" s="28">
        <f>'10'!X7</f>
        <v>4696.9111111111115</v>
      </c>
      <c r="Y39" s="28">
        <f>'10'!Y7</f>
        <v>4300.9222222222224</v>
      </c>
      <c r="Z39" s="28">
        <f>'10'!Z7</f>
        <v>4444.9888888888891</v>
      </c>
      <c r="AA39" s="28">
        <f>'10'!AA7</f>
        <v>4661.8111111111111</v>
      </c>
      <c r="AB39" s="28">
        <f>'10'!AB7</f>
        <v>4488.6333333333332</v>
      </c>
      <c r="AC39" s="28">
        <f>'10'!AC7</f>
        <v>4613.8777777777777</v>
      </c>
      <c r="AD39" s="28">
        <f>'10'!AD7</f>
        <v>4671.2444444444445</v>
      </c>
      <c r="AE39" s="28">
        <f>'10'!AE7</f>
        <v>4636.2555555555555</v>
      </c>
      <c r="AF39" s="28">
        <f>'10'!AF7</f>
        <v>4582.7</v>
      </c>
      <c r="AG39" s="28">
        <f>'10'!AG7</f>
        <v>4549.2222222222226</v>
      </c>
      <c r="AH39" s="200"/>
    </row>
    <row r="40" spans="1:37" x14ac:dyDescent="0.25">
      <c r="A40" s="17">
        <v>15</v>
      </c>
      <c r="B40" s="28">
        <f>'15'!B7</f>
        <v>7405.4444444444443</v>
      </c>
      <c r="C40" s="28">
        <f>'15'!C7</f>
        <v>10520.155555555555</v>
      </c>
      <c r="D40" s="28">
        <f>'15'!D7</f>
        <v>8123.7777777777774</v>
      </c>
      <c r="E40" s="28">
        <f>'15'!E7</f>
        <v>9891.4666666666672</v>
      </c>
      <c r="F40" s="28">
        <f>'15'!F7</f>
        <v>11362.211111111112</v>
      </c>
      <c r="G40" s="28">
        <f>'15'!G7</f>
        <v>10193.488888888889</v>
      </c>
      <c r="H40" s="28">
        <f>'15'!H7</f>
        <v>9438.9111111111106</v>
      </c>
      <c r="I40" s="28">
        <f>'15'!I7</f>
        <v>9577.2777777777774</v>
      </c>
      <c r="J40" s="28">
        <f>'15'!J7</f>
        <v>9092.2666666666664</v>
      </c>
      <c r="K40" s="28">
        <f>'15'!K7</f>
        <v>9899.7222222222226</v>
      </c>
      <c r="L40" s="28">
        <f>'15'!L7</f>
        <v>9533.7222222222226</v>
      </c>
      <c r="M40" s="28">
        <f>'15'!M7</f>
        <v>9577.0333333333328</v>
      </c>
      <c r="N40" s="28">
        <f>'15'!N7</f>
        <v>9850</v>
      </c>
      <c r="O40" s="28">
        <f>'15'!O7</f>
        <v>9715.4444444444453</v>
      </c>
      <c r="P40" s="28">
        <f>'15'!P7</f>
        <v>9342.1444444444442</v>
      </c>
      <c r="Q40" s="28">
        <f>'15'!Q7</f>
        <v>9401.7555555555555</v>
      </c>
      <c r="R40" s="28">
        <f>'15'!R7</f>
        <v>7402.4333333333334</v>
      </c>
      <c r="S40" s="28">
        <f>'15'!S7</f>
        <v>10520.155555555555</v>
      </c>
      <c r="T40" s="28">
        <f>'15'!T7</f>
        <v>8121.8111111111111</v>
      </c>
      <c r="U40" s="28">
        <f>'15'!U7</f>
        <v>9885.7666666666664</v>
      </c>
      <c r="V40" s="28">
        <f>'15'!V7</f>
        <v>10062.411111111111</v>
      </c>
      <c r="W40" s="28">
        <f>'15'!W7</f>
        <v>9256.322222222223</v>
      </c>
      <c r="X40" s="28">
        <f>'15'!X7</f>
        <v>8981.7111111111117</v>
      </c>
      <c r="Y40" s="28">
        <f>'15'!Y7</f>
        <v>9132.8333333333339</v>
      </c>
      <c r="Z40" s="28">
        <f>'15'!Z7</f>
        <v>8921.4555555555562</v>
      </c>
      <c r="AA40" s="28">
        <f>'15'!AA7</f>
        <v>9547.0555555555547</v>
      </c>
      <c r="AB40" s="28">
        <f>'15'!AB7</f>
        <v>9216.9888888888891</v>
      </c>
      <c r="AC40" s="28">
        <f>'15'!AC7</f>
        <v>9436.7777777777774</v>
      </c>
      <c r="AD40" s="28">
        <f>'15'!AD7</f>
        <v>9735.1</v>
      </c>
      <c r="AE40" s="28">
        <f>'15'!AE7</f>
        <v>9505.7333333333336</v>
      </c>
      <c r="AF40" s="28">
        <f>'15'!AF7</f>
        <v>9199.5111111111109</v>
      </c>
      <c r="AG40" s="28">
        <f>'15'!AG7</f>
        <v>9235.6666666666661</v>
      </c>
      <c r="AH40" s="200"/>
    </row>
    <row r="41" spans="1:37" x14ac:dyDescent="0.25">
      <c r="A41" s="17">
        <v>20</v>
      </c>
      <c r="B41" s="28">
        <f>'20'!B7</f>
        <v>12265.322222222223</v>
      </c>
      <c r="C41" s="28">
        <f>'20'!C7</f>
        <v>17743.555555555555</v>
      </c>
      <c r="D41" s="28">
        <f>'20'!D7</f>
        <v>13997.522222222222</v>
      </c>
      <c r="E41" s="28">
        <f>'20'!E7</f>
        <v>16329.411111111111</v>
      </c>
      <c r="F41" s="28">
        <f>'20'!F7</f>
        <v>19478.844444444443</v>
      </c>
      <c r="G41" s="28">
        <f>'20'!G7</f>
        <v>17931.87777777778</v>
      </c>
      <c r="H41" s="28">
        <f>'20'!H7</f>
        <v>16473.711111111112</v>
      </c>
      <c r="I41" s="28">
        <f>'20'!I7</f>
        <v>15825.377777777778</v>
      </c>
      <c r="J41" s="28">
        <f>'20'!J7</f>
        <v>15319.033333333333</v>
      </c>
      <c r="K41" s="28">
        <f>'20'!K7</f>
        <v>16630.755555555555</v>
      </c>
      <c r="L41" s="28">
        <f>'20'!L7</f>
        <v>16057.077777777778</v>
      </c>
      <c r="M41" s="28">
        <f>'20'!M7</f>
        <v>16045.466666666667</v>
      </c>
      <c r="N41" s="28">
        <f>'20'!N7</f>
        <v>17067</v>
      </c>
      <c r="O41" s="28">
        <f>'20'!O7</f>
        <v>16916.31111111111</v>
      </c>
      <c r="P41" s="28">
        <f>'20'!P7</f>
        <v>16139.466666666667</v>
      </c>
      <c r="Q41" s="28">
        <f>'20'!Q7</f>
        <v>15931.18888888889</v>
      </c>
      <c r="R41" s="28">
        <f>'20'!R7</f>
        <v>12263.18888888889</v>
      </c>
      <c r="S41" s="28">
        <f>'20'!S7</f>
        <v>17743.555555555555</v>
      </c>
      <c r="T41" s="28">
        <f>'20'!T7</f>
        <v>13994.611111111111</v>
      </c>
      <c r="U41" s="28">
        <f>'20'!U7</f>
        <v>16326.044444444444</v>
      </c>
      <c r="V41" s="28">
        <f>'20'!V7</f>
        <v>16867.655555555557</v>
      </c>
      <c r="W41" s="28">
        <f>'20'!W7</f>
        <v>15823.366666666667</v>
      </c>
      <c r="X41" s="28">
        <f>'20'!X7</f>
        <v>15675.922222222222</v>
      </c>
      <c r="Y41" s="28">
        <f>'20'!Y7</f>
        <v>14969.955555555556</v>
      </c>
      <c r="Z41" s="28">
        <f>'20'!Z7</f>
        <v>15034.244444444445</v>
      </c>
      <c r="AA41" s="28">
        <f>'20'!AA7</f>
        <v>16021.655555555555</v>
      </c>
      <c r="AB41" s="28">
        <f>'20'!AB7</f>
        <v>15478.722222222223</v>
      </c>
      <c r="AC41" s="28">
        <f>'20'!AC7</f>
        <v>15802.866666666667</v>
      </c>
      <c r="AD41" s="28">
        <f>'20'!AD7</f>
        <v>16659.522222222222</v>
      </c>
      <c r="AE41" s="28">
        <f>'20'!AE7</f>
        <v>16397.444444444445</v>
      </c>
      <c r="AF41" s="28">
        <f>'20'!AF7</f>
        <v>15719.577777777778</v>
      </c>
      <c r="AG41" s="28">
        <f>'20'!AG7</f>
        <v>15564.166666666666</v>
      </c>
      <c r="AH41" s="200"/>
    </row>
    <row r="42" spans="1:37" x14ac:dyDescent="0.25">
      <c r="A42" s="17">
        <v>50</v>
      </c>
      <c r="B42" s="28">
        <f>'50'!B7</f>
        <v>73978.977777777778</v>
      </c>
      <c r="C42" s="28">
        <f>'50'!C7</f>
        <v>99326.866666666669</v>
      </c>
      <c r="D42" s="28">
        <f>'50'!D7</f>
        <v>84408.222222222219</v>
      </c>
      <c r="E42" s="28">
        <f>'50'!E7</f>
        <v>90093.222222222219</v>
      </c>
      <c r="F42" s="28">
        <f>'50'!F7</f>
        <v>111170.97777777778</v>
      </c>
      <c r="G42" s="28">
        <f>'50'!G7</f>
        <v>107270.23333333334</v>
      </c>
      <c r="H42" s="28">
        <f>'50'!H7</f>
        <v>93534.2</v>
      </c>
      <c r="I42" s="28">
        <f>'50'!I7</f>
        <v>92371.977777777778</v>
      </c>
      <c r="J42" s="28">
        <f>'50'!J7</f>
        <v>87254.322222222225</v>
      </c>
      <c r="K42" s="28">
        <f>'50'!K7</f>
        <v>96153.055555555562</v>
      </c>
      <c r="L42" s="28">
        <f>'50'!L7</f>
        <v>92801.911111111112</v>
      </c>
      <c r="M42" s="28">
        <f>'50'!M7</f>
        <v>91626.066666666666</v>
      </c>
      <c r="N42" s="28">
        <f>'50'!N7</f>
        <v>97159.933333333334</v>
      </c>
      <c r="O42" s="28">
        <f>'50'!O7</f>
        <v>96607.6</v>
      </c>
      <c r="P42" s="28">
        <f>'50'!P7</f>
        <v>93237.7</v>
      </c>
      <c r="Q42" s="28">
        <f>'50'!Q7</f>
        <v>92720.833333333328</v>
      </c>
      <c r="R42" s="28">
        <f>'50'!R7</f>
        <v>73975.455555555556</v>
      </c>
      <c r="S42" s="28">
        <f>'50'!S7</f>
        <v>99326.866666666669</v>
      </c>
      <c r="T42" s="28">
        <f>'50'!T7</f>
        <v>84406.166666666672</v>
      </c>
      <c r="U42" s="28">
        <f>'50'!U7</f>
        <v>90089.933333333334</v>
      </c>
      <c r="V42" s="28">
        <f>'50'!V7</f>
        <v>93430.177777777775</v>
      </c>
      <c r="W42" s="28">
        <f>'50'!W7</f>
        <v>90844.511111111118</v>
      </c>
      <c r="X42" s="28">
        <f>'50'!X7</f>
        <v>88217.4</v>
      </c>
      <c r="Y42" s="28">
        <f>'50'!Y7</f>
        <v>87078.022222222222</v>
      </c>
      <c r="Z42" s="28">
        <f>'50'!Z7</f>
        <v>85759.055555555562</v>
      </c>
      <c r="AA42" s="28">
        <f>'50'!AA7</f>
        <v>91348.833333333328</v>
      </c>
      <c r="AB42" s="28">
        <f>'50'!AB7</f>
        <v>89233.822222222225</v>
      </c>
      <c r="AC42" s="28">
        <f>'50'!AC7</f>
        <v>88963.511111111118</v>
      </c>
      <c r="AD42" s="28">
        <f>'50'!AD7</f>
        <v>94338.488888888882</v>
      </c>
      <c r="AE42" s="28">
        <f>'50'!AE7</f>
        <v>93351.211111111115</v>
      </c>
      <c r="AF42" s="28">
        <f>'50'!AF7</f>
        <v>90726.3</v>
      </c>
      <c r="AG42" s="28">
        <f>'50'!AG7</f>
        <v>90717.222222222219</v>
      </c>
      <c r="AH42" s="200"/>
    </row>
    <row r="43" spans="1:37" x14ac:dyDescent="0.25">
      <c r="A43" s="17">
        <v>100</v>
      </c>
      <c r="B43" s="28">
        <f>'100'!B7</f>
        <v>287745.85555555555</v>
      </c>
      <c r="C43" s="28">
        <f>'100'!C7</f>
        <v>382526.81111111114</v>
      </c>
      <c r="D43" s="28">
        <f>'100'!D7</f>
        <v>329791.37777777779</v>
      </c>
      <c r="E43" s="28">
        <f>'100'!E7</f>
        <v>341617.1</v>
      </c>
      <c r="F43" s="28">
        <f>'100'!F7</f>
        <v>431951.73333333334</v>
      </c>
      <c r="G43" s="28">
        <f>'100'!G7</f>
        <v>424197.01111111109</v>
      </c>
      <c r="H43" s="28">
        <f>'100'!H7</f>
        <v>361000.75555555557</v>
      </c>
      <c r="I43" s="28">
        <f>'100'!I7</f>
        <v>358221.08888888889</v>
      </c>
      <c r="J43" s="28">
        <f>'100'!J7</f>
        <v>335333.65555555554</v>
      </c>
      <c r="K43" s="28">
        <f>'100'!K7</f>
        <v>372527.47777777776</v>
      </c>
      <c r="L43" s="28">
        <f>'100'!L7</f>
        <v>358039.5777777778</v>
      </c>
      <c r="M43" s="28">
        <f>'100'!M7</f>
        <v>358543.5</v>
      </c>
      <c r="N43" s="28">
        <f>'100'!N7</f>
        <v>381864</v>
      </c>
      <c r="O43" s="28">
        <f>'100'!O7</f>
        <v>378066.58888888889</v>
      </c>
      <c r="P43" s="28">
        <f>'100'!P7</f>
        <v>360165.68888888886</v>
      </c>
      <c r="Q43" s="28">
        <f>'100'!Q7</f>
        <v>360055.3</v>
      </c>
      <c r="R43" s="28">
        <f>'100'!R7</f>
        <v>287745.83333333331</v>
      </c>
      <c r="S43" s="28">
        <f>'100'!S7</f>
        <v>382526.81111111114</v>
      </c>
      <c r="T43" s="28">
        <f>'100'!T7</f>
        <v>329786.43333333335</v>
      </c>
      <c r="U43" s="28">
        <f>'100'!U7</f>
        <v>341611.73333333334</v>
      </c>
      <c r="V43" s="28">
        <f>'100'!V7</f>
        <v>355606.7</v>
      </c>
      <c r="W43" s="28">
        <f>'100'!W7</f>
        <v>350860.27777777775</v>
      </c>
      <c r="X43" s="28">
        <f>'100'!X7</f>
        <v>338952.77777777775</v>
      </c>
      <c r="Y43" s="28">
        <f>'100'!Y7</f>
        <v>335704.33333333331</v>
      </c>
      <c r="Z43" s="28">
        <f>'100'!Z7</f>
        <v>329001</v>
      </c>
      <c r="AA43" s="28">
        <f>'100'!AA7</f>
        <v>352773.91111111111</v>
      </c>
      <c r="AB43" s="28">
        <f>'100'!AB7</f>
        <v>340575.05555555556</v>
      </c>
      <c r="AC43" s="28">
        <f>'100'!AC7</f>
        <v>340424.08888888889</v>
      </c>
      <c r="AD43" s="28">
        <f>'100'!AD7</f>
        <v>371240.86666666664</v>
      </c>
      <c r="AE43" s="28">
        <f>'100'!AE7</f>
        <v>367737.5</v>
      </c>
      <c r="AF43" s="28">
        <f>'100'!AF7</f>
        <v>349711.7888888889</v>
      </c>
      <c r="AG43" s="28">
        <f>'100'!AG7</f>
        <v>350067.25555555557</v>
      </c>
      <c r="AH43" s="200"/>
    </row>
    <row r="44" spans="1:37" x14ac:dyDescent="0.25">
      <c r="A44" s="17">
        <v>150</v>
      </c>
      <c r="B44" s="28">
        <f>'150'!B7</f>
        <v>649644.14444444445</v>
      </c>
      <c r="C44" s="28">
        <f>'150'!C7</f>
        <v>852486.5</v>
      </c>
      <c r="D44" s="28">
        <f>'150'!D7</f>
        <v>739650.5555555555</v>
      </c>
      <c r="E44" s="28">
        <f>'150'!E7</f>
        <v>760117.14444444445</v>
      </c>
      <c r="F44" s="28">
        <f>'150'!F7</f>
        <v>961895.38888888888</v>
      </c>
      <c r="G44" s="28">
        <f>'150'!G7</f>
        <v>949787.7111111111</v>
      </c>
      <c r="H44" s="28">
        <f>'150'!H7</f>
        <v>806117.18888888892</v>
      </c>
      <c r="I44" s="28">
        <f>'150'!I7</f>
        <v>802797.02222222218</v>
      </c>
      <c r="J44" s="28">
        <f>'150'!J7</f>
        <v>749650.22222222225</v>
      </c>
      <c r="K44" s="28">
        <f>'150'!K7</f>
        <v>828462.51111111115</v>
      </c>
      <c r="L44" s="28">
        <f>'150'!L7</f>
        <v>803346.4222222222</v>
      </c>
      <c r="M44" s="28">
        <f>'150'!M7</f>
        <v>802867.87777777773</v>
      </c>
      <c r="N44" s="28">
        <f>'150'!N7</f>
        <v>845925.32222222222</v>
      </c>
      <c r="O44" s="28">
        <f>'150'!O7</f>
        <v>842762.67777777778</v>
      </c>
      <c r="P44" s="28">
        <f>'150'!P7</f>
        <v>809623.1555555556</v>
      </c>
      <c r="Q44" s="28">
        <f>'150'!Q7</f>
        <v>807990.3444444444</v>
      </c>
      <c r="R44" s="28">
        <f>'150'!R7</f>
        <v>649644.14444444445</v>
      </c>
      <c r="S44" s="28">
        <f>'150'!S7</f>
        <v>852486.5</v>
      </c>
      <c r="T44" s="28">
        <f>'150'!T7</f>
        <v>739650.5</v>
      </c>
      <c r="U44" s="28">
        <f>'150'!U7</f>
        <v>760116.32222222222</v>
      </c>
      <c r="V44" s="28">
        <f>'150'!V7</f>
        <v>787225.33333333337</v>
      </c>
      <c r="W44" s="28">
        <f>'150'!W7</f>
        <v>779768.88888888888</v>
      </c>
      <c r="X44" s="28">
        <f>'150'!X7</f>
        <v>756097.25555555557</v>
      </c>
      <c r="Y44" s="28">
        <f>'150'!Y7</f>
        <v>751179.1555555556</v>
      </c>
      <c r="Z44" s="28">
        <f>'150'!Z7</f>
        <v>737419.68888888892</v>
      </c>
      <c r="AA44" s="28">
        <f>'150'!AA7</f>
        <v>786079.54444444447</v>
      </c>
      <c r="AB44" s="28">
        <f>'150'!AB7</f>
        <v>764559.5555555555</v>
      </c>
      <c r="AC44" s="28">
        <f>'150'!AC7</f>
        <v>763256.91111111105</v>
      </c>
      <c r="AD44" s="28">
        <f>'150'!AD7</f>
        <v>821713.04444444447</v>
      </c>
      <c r="AE44" s="28">
        <f>'150'!AE7</f>
        <v>817962.4</v>
      </c>
      <c r="AF44" s="28">
        <f>'150'!AF7</f>
        <v>785492.1333333333</v>
      </c>
      <c r="AG44" s="28">
        <f>'150'!AG7</f>
        <v>784988.6</v>
      </c>
      <c r="AH44" s="200"/>
    </row>
    <row r="45" spans="1:37" x14ac:dyDescent="0.25">
      <c r="A45" s="17">
        <v>200</v>
      </c>
      <c r="B45" s="28">
        <f>'200'!B7</f>
        <v>1151817.3999999999</v>
      </c>
      <c r="C45" s="28">
        <f>'200'!C7</f>
        <v>1505223.0888888889</v>
      </c>
      <c r="D45" s="28">
        <f>'200'!D7</f>
        <v>1318624.8222222221</v>
      </c>
      <c r="E45" s="28">
        <f>'200'!E7</f>
        <v>1343456.5777777778</v>
      </c>
      <c r="F45" s="28">
        <f>'200'!F7</f>
        <v>1700924.0444444444</v>
      </c>
      <c r="G45" s="28">
        <f>'200'!G7</f>
        <v>1686122.0555555555</v>
      </c>
      <c r="H45" s="28">
        <f>'200'!H7</f>
        <v>1426020</v>
      </c>
      <c r="I45" s="28">
        <f>'200'!I7</f>
        <v>1421911.3444444444</v>
      </c>
      <c r="J45" s="28">
        <f>'200'!J7</f>
        <v>1321419.4555555556</v>
      </c>
      <c r="K45" s="28">
        <f>'200'!K7</f>
        <v>1457024.5</v>
      </c>
      <c r="L45" s="28">
        <f>'200'!L7</f>
        <v>1422779.8333333333</v>
      </c>
      <c r="M45" s="28">
        <f>'200'!M7</f>
        <v>1419732.1444444444</v>
      </c>
      <c r="N45" s="28">
        <f>'200'!N7</f>
        <v>1501972.5444444444</v>
      </c>
      <c r="O45" s="28">
        <f>'200'!O7</f>
        <v>1498819.4111111111</v>
      </c>
      <c r="P45" s="28">
        <f>'200'!P7</f>
        <v>1442630</v>
      </c>
      <c r="Q45" s="28">
        <f>'200'!Q7</f>
        <v>1442923.8777777778</v>
      </c>
      <c r="R45" s="28">
        <f>'200'!R7</f>
        <v>1151815.388888889</v>
      </c>
      <c r="S45" s="28">
        <f>'200'!S7</f>
        <v>1505223.0888888889</v>
      </c>
      <c r="T45" s="28">
        <f>'200'!T7</f>
        <v>1318624.8111111112</v>
      </c>
      <c r="U45" s="28">
        <f>'200'!U7</f>
        <v>1343456.5666666667</v>
      </c>
      <c r="V45" s="28">
        <f>'200'!V7</f>
        <v>1384258.388888889</v>
      </c>
      <c r="W45" s="28">
        <f>'200'!W7</f>
        <v>1378061.1888888888</v>
      </c>
      <c r="X45" s="28">
        <f>'200'!X7</f>
        <v>1336587.1333333333</v>
      </c>
      <c r="Y45" s="28">
        <f>'200'!Y7</f>
        <v>1333265.7222222222</v>
      </c>
      <c r="Z45" s="28">
        <f>'200'!Z7</f>
        <v>1305261.6000000001</v>
      </c>
      <c r="AA45" s="28">
        <f>'200'!AA7</f>
        <v>1397385.4444444445</v>
      </c>
      <c r="AB45" s="28">
        <f>'200'!AB7</f>
        <v>1350846.9</v>
      </c>
      <c r="AC45" s="28">
        <f>'200'!AC7</f>
        <v>1354518.7777777778</v>
      </c>
      <c r="AD45" s="28">
        <f>'200'!AD7</f>
        <v>1457270.1666666667</v>
      </c>
      <c r="AE45" s="28">
        <f>'200'!AE7</f>
        <v>1451216.1</v>
      </c>
      <c r="AF45" s="28">
        <f>'200'!AF7</f>
        <v>1399540.9333333333</v>
      </c>
      <c r="AG45" s="28">
        <f>'200'!AG7</f>
        <v>1398246.6</v>
      </c>
      <c r="AH45" s="200"/>
    </row>
    <row r="47" spans="1:37" ht="31.5" x14ac:dyDescent="0.5">
      <c r="A47" s="14" t="s">
        <v>217</v>
      </c>
    </row>
    <row r="48" spans="1:37" x14ac:dyDescent="0.25">
      <c r="A48" s="3"/>
      <c r="B48" s="585" t="s">
        <v>53</v>
      </c>
      <c r="C48" s="585"/>
      <c r="D48" s="585"/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3" t="s">
        <v>38</v>
      </c>
      <c r="S48" s="583"/>
      <c r="T48" s="583"/>
      <c r="U48" s="583"/>
      <c r="V48" s="583"/>
      <c r="W48" s="583"/>
      <c r="X48" s="583"/>
      <c r="Y48" s="583"/>
      <c r="Z48" s="583"/>
      <c r="AA48" s="583"/>
      <c r="AB48" s="583"/>
      <c r="AC48" s="583"/>
      <c r="AD48" s="583"/>
      <c r="AE48" s="583"/>
      <c r="AF48" s="583"/>
      <c r="AG48" s="583"/>
      <c r="AH48" s="45"/>
    </row>
    <row r="49" spans="1:34" ht="30" x14ac:dyDescent="0.25">
      <c r="A49" s="3" t="s">
        <v>67</v>
      </c>
      <c r="B49" s="28" t="s">
        <v>0</v>
      </c>
      <c r="C49" s="28" t="s">
        <v>1</v>
      </c>
      <c r="D49" s="28" t="s">
        <v>2</v>
      </c>
      <c r="E49" s="28" t="s">
        <v>3</v>
      </c>
      <c r="F49" s="28" t="s">
        <v>9</v>
      </c>
      <c r="G49" s="28" t="s">
        <v>10</v>
      </c>
      <c r="H49" s="28" t="s">
        <v>11</v>
      </c>
      <c r="I49" s="28" t="s">
        <v>12</v>
      </c>
      <c r="J49" s="36" t="s">
        <v>86</v>
      </c>
      <c r="K49" s="36" t="s">
        <v>87</v>
      </c>
      <c r="L49" s="36" t="s">
        <v>89</v>
      </c>
      <c r="M49" s="36" t="s">
        <v>82</v>
      </c>
      <c r="N49" s="36" t="s">
        <v>83</v>
      </c>
      <c r="O49" s="36" t="s">
        <v>79</v>
      </c>
      <c r="P49" s="36" t="s">
        <v>84</v>
      </c>
      <c r="Q49" s="36" t="s">
        <v>88</v>
      </c>
      <c r="R49" s="28" t="s">
        <v>0</v>
      </c>
      <c r="S49" s="28" t="s">
        <v>1</v>
      </c>
      <c r="T49" s="28" t="s">
        <v>2</v>
      </c>
      <c r="U49" s="28" t="s">
        <v>3</v>
      </c>
      <c r="V49" s="28" t="s">
        <v>9</v>
      </c>
      <c r="W49" s="28" t="s">
        <v>10</v>
      </c>
      <c r="X49" s="28" t="s">
        <v>11</v>
      </c>
      <c r="Y49" s="28" t="s">
        <v>12</v>
      </c>
      <c r="Z49" s="38" t="s">
        <v>74</v>
      </c>
      <c r="AA49" s="38" t="s">
        <v>75</v>
      </c>
      <c r="AB49" s="38" t="s">
        <v>89</v>
      </c>
      <c r="AC49" s="38" t="s">
        <v>82</v>
      </c>
      <c r="AD49" s="38" t="s">
        <v>83</v>
      </c>
      <c r="AE49" s="38" t="s">
        <v>79</v>
      </c>
      <c r="AF49" s="38" t="s">
        <v>80</v>
      </c>
      <c r="AG49" s="38" t="s">
        <v>88</v>
      </c>
      <c r="AH49" s="242"/>
    </row>
    <row r="50" spans="1:34" x14ac:dyDescent="0.25">
      <c r="A50" s="17">
        <v>10</v>
      </c>
      <c r="B50" s="28">
        <f>'10'!B17</f>
        <v>0.68196853473635222</v>
      </c>
      <c r="C50" s="28">
        <f>'10'!C17</f>
        <v>50.286588503807209</v>
      </c>
      <c r="D50" s="28">
        <f>'10'!D17</f>
        <v>11.337604702115316</v>
      </c>
      <c r="E50" s="28">
        <f>'10'!E17</f>
        <v>43.368705852221076</v>
      </c>
      <c r="F50" s="28">
        <f>'10'!F17</f>
        <v>61.929926205143957</v>
      </c>
      <c r="G50" s="28">
        <f>'10'!G17</f>
        <v>39.059785994721679</v>
      </c>
      <c r="H50" s="28">
        <f>'10'!H17</f>
        <v>39.785263013942519</v>
      </c>
      <c r="I50" s="28">
        <f>'10'!I17</f>
        <v>29.114173493687176</v>
      </c>
      <c r="J50" s="28">
        <f>'10'!J17</f>
        <v>29.6252915680599</v>
      </c>
      <c r="K50" s="28">
        <f>'10'!K17</f>
        <v>39.499257717673842</v>
      </c>
      <c r="L50" s="28">
        <f>'10'!L17</f>
        <v>33.398037787615586</v>
      </c>
      <c r="M50" s="28">
        <f>'10'!M17</f>
        <v>35.725296131537441</v>
      </c>
      <c r="N50" s="28">
        <f>'10'!N17</f>
        <v>38.520373207056508</v>
      </c>
      <c r="O50" s="28">
        <f>'10'!O17</f>
        <v>37.759281050611754</v>
      </c>
      <c r="P50" s="28">
        <f>'10'!P17</f>
        <v>34.511807227642237</v>
      </c>
      <c r="Q50" s="28">
        <f>'10'!Q17</f>
        <v>32.083941032563999</v>
      </c>
      <c r="R50" s="28">
        <f>'10'!R17</f>
        <v>1.0044495825037325</v>
      </c>
      <c r="S50" s="28">
        <f>'10'!S17</f>
        <v>50.950975904936364</v>
      </c>
      <c r="T50" s="28">
        <f>'10'!T17</f>
        <v>11.698846930467433</v>
      </c>
      <c r="U50" s="28">
        <f>'10'!U17</f>
        <v>43.751792993895066</v>
      </c>
      <c r="V50" s="28">
        <f>'10'!V17</f>
        <v>49.520699570132557</v>
      </c>
      <c r="W50" s="28">
        <f>'10'!W17</f>
        <v>31.875135924359302</v>
      </c>
      <c r="X50" s="28">
        <f>'10'!X17</f>
        <v>35.126839653272995</v>
      </c>
      <c r="Y50" s="28">
        <f>'10'!Y17</f>
        <v>23.480336164237855</v>
      </c>
      <c r="Z50" s="28">
        <f>'10'!Z17</f>
        <v>27.434752234544248</v>
      </c>
      <c r="AA50" s="28">
        <f>'10'!AA17</f>
        <v>36.366524664151527</v>
      </c>
      <c r="AB50" s="28">
        <f>'10'!AB17</f>
        <v>29.25282225422302</v>
      </c>
      <c r="AC50" s="28">
        <f>'10'!AC17</f>
        <v>34.823440688766055</v>
      </c>
      <c r="AD50" s="28">
        <f>'10'!AD17</f>
        <v>36.780646488220398</v>
      </c>
      <c r="AE50" s="28">
        <f>'10'!AE17</f>
        <v>34.229964626922104</v>
      </c>
      <c r="AF50" s="28">
        <f>'10'!AF17</f>
        <v>31.848112584200727</v>
      </c>
      <c r="AG50" s="28">
        <f>'10'!AG17</f>
        <v>30.834864512764373</v>
      </c>
      <c r="AH50" s="200"/>
    </row>
    <row r="51" spans="1:34" x14ac:dyDescent="0.25">
      <c r="A51" s="17">
        <v>15</v>
      </c>
      <c r="B51" s="28">
        <f>'15'!B17</f>
        <v>0.45449782493248281</v>
      </c>
      <c r="C51" s="28">
        <f>'15'!C17</f>
        <v>43.632002403931502</v>
      </c>
      <c r="D51" s="28">
        <f>'15'!D17</f>
        <v>10.467897969990904</v>
      </c>
      <c r="E51" s="28">
        <f>'15'!E17</f>
        <v>34.868158997438243</v>
      </c>
      <c r="F51" s="28">
        <f>'15'!F17</f>
        <v>55.189578921483474</v>
      </c>
      <c r="G51" s="28">
        <f>'15'!G17</f>
        <v>39.254132870831775</v>
      </c>
      <c r="H51" s="28">
        <f>'15'!H17</f>
        <v>28.653072237595076</v>
      </c>
      <c r="I51" s="28">
        <f>'15'!I17</f>
        <v>30.631815954155936</v>
      </c>
      <c r="J51" s="28">
        <f>'15'!J17</f>
        <v>24.017715327151073</v>
      </c>
      <c r="K51" s="28">
        <f>'15'!K17</f>
        <v>35.442369631568113</v>
      </c>
      <c r="L51" s="28">
        <f>'15'!L17</f>
        <v>29.88657792101305</v>
      </c>
      <c r="M51" s="28">
        <f>'15'!M17</f>
        <v>30.829216540650744</v>
      </c>
      <c r="N51" s="28">
        <f>'15'!N17</f>
        <v>34.746579925591519</v>
      </c>
      <c r="O51" s="28">
        <f>'15'!O17</f>
        <v>32.709691246864168</v>
      </c>
      <c r="P51" s="28">
        <f>'15'!P17</f>
        <v>27.251771129365924</v>
      </c>
      <c r="Q51" s="28">
        <f>'15'!Q17</f>
        <v>28.181041595503672</v>
      </c>
      <c r="R51" s="28">
        <f>'15'!R17</f>
        <v>0.68416681939231894</v>
      </c>
      <c r="S51" s="28">
        <f>'15'!S17</f>
        <v>43.99977096707552</v>
      </c>
      <c r="T51" s="28">
        <f>'15'!T17</f>
        <v>10.727611147414571</v>
      </c>
      <c r="U51" s="28">
        <f>'15'!U17</f>
        <v>35.150298579923899</v>
      </c>
      <c r="V51" s="28">
        <f>'15'!V17</f>
        <v>37.502124227308428</v>
      </c>
      <c r="W51" s="28">
        <f>'15'!W17</f>
        <v>26.597233687464794</v>
      </c>
      <c r="X51" s="28">
        <f>'15'!X17</f>
        <v>22.506716737807643</v>
      </c>
      <c r="Y51" s="28">
        <f>'15'!Y17</f>
        <v>24.735922477961303</v>
      </c>
      <c r="Z51" s="28">
        <f>'15'!Z17</f>
        <v>21.842810982330093</v>
      </c>
      <c r="AA51" s="28">
        <f>'15'!AA17</f>
        <v>30.825154752035395</v>
      </c>
      <c r="AB51" s="28">
        <f>'15'!AB17</f>
        <v>25.783157387241793</v>
      </c>
      <c r="AC51" s="28">
        <f>'15'!AC17</f>
        <v>29.275974173195724</v>
      </c>
      <c r="AD51" s="28">
        <f>'15'!AD17</f>
        <v>33.522303997543396</v>
      </c>
      <c r="AE51" s="28">
        <f>'15'!AE17</f>
        <v>30.105354322169752</v>
      </c>
      <c r="AF51" s="28">
        <f>'15'!AF17</f>
        <v>25.54544731566526</v>
      </c>
      <c r="AG51" s="28">
        <f>'15'!AG17</f>
        <v>26.137970712291942</v>
      </c>
      <c r="AH51" s="200"/>
    </row>
    <row r="52" spans="1:34" x14ac:dyDescent="0.25">
      <c r="A52" s="17">
        <v>20</v>
      </c>
      <c r="B52" s="28">
        <f>'20'!B17</f>
        <v>0.40799610887534998</v>
      </c>
      <c r="C52" s="28">
        <f>'20'!C17</f>
        <v>46.119512709713923</v>
      </c>
      <c r="D52" s="28">
        <f>'20'!D17</f>
        <v>14.988316144326459</v>
      </c>
      <c r="E52" s="28">
        <f>'20'!E17</f>
        <v>34.253443025053869</v>
      </c>
      <c r="F52" s="28">
        <f>'20'!F17</f>
        <v>60.53332281708321</v>
      </c>
      <c r="G52" s="28">
        <f>'20'!G17</f>
        <v>47.822587213096824</v>
      </c>
      <c r="H52" s="28">
        <f>'20'!H17</f>
        <v>35.358094817942764</v>
      </c>
      <c r="I52" s="28">
        <f>'20'!I17</f>
        <v>29.976735737842162</v>
      </c>
      <c r="J52" s="28">
        <f>'20'!J17</f>
        <v>25.754153617121133</v>
      </c>
      <c r="K52" s="28">
        <f>'20'!K17</f>
        <v>37.509129324378669</v>
      </c>
      <c r="L52" s="28">
        <f>'20'!L17</f>
        <v>32.046338710414439</v>
      </c>
      <c r="M52" s="28">
        <f>'20'!M17</f>
        <v>32.403779153511415</v>
      </c>
      <c r="N52" s="28">
        <f>'20'!N17</f>
        <v>41.235549186775437</v>
      </c>
      <c r="O52" s="28">
        <f>'20'!O17</f>
        <v>39.516814734008562</v>
      </c>
      <c r="P52" s="28">
        <f>'20'!P17</f>
        <v>32.540358256859946</v>
      </c>
      <c r="Q52" s="28">
        <f>'20'!Q17</f>
        <v>30.860836410237045</v>
      </c>
      <c r="R52" s="28">
        <f>'20'!R17</f>
        <v>0.45636263833113144</v>
      </c>
      <c r="S52" s="28">
        <f>'20'!S17</f>
        <v>46.207351849871053</v>
      </c>
      <c r="T52" s="28">
        <f>'20'!T17</f>
        <v>15.038387374738072</v>
      </c>
      <c r="U52" s="28">
        <f>'20'!U17</f>
        <v>34.306750534026513</v>
      </c>
      <c r="V52" s="28">
        <f>'20'!V17</f>
        <v>38.947402977182342</v>
      </c>
      <c r="W52" s="28">
        <f>'20'!W17</f>
        <v>30.414279556169063</v>
      </c>
      <c r="X52" s="28">
        <f>'20'!X17</f>
        <v>28.809412797039371</v>
      </c>
      <c r="Y52" s="28">
        <f>'20'!Y17</f>
        <v>22.968551052855346</v>
      </c>
      <c r="Z52" s="28">
        <f>'20'!Z17</f>
        <v>23.424739847866835</v>
      </c>
      <c r="AA52" s="28">
        <f>'20'!AA17</f>
        <v>32.508783280981582</v>
      </c>
      <c r="AB52" s="28">
        <f>'20'!AB17</f>
        <v>27.336744375800546</v>
      </c>
      <c r="AC52" s="28">
        <f>'20'!AC17</f>
        <v>30.455217638580912</v>
      </c>
      <c r="AD52" s="28">
        <f>'20'!AD17</f>
        <v>37.80207183648789</v>
      </c>
      <c r="AE52" s="28">
        <f>'20'!AE17</f>
        <v>35.274723079540486</v>
      </c>
      <c r="AF52" s="28">
        <f>'20'!AF17</f>
        <v>29.142700512561618</v>
      </c>
      <c r="AG52" s="28">
        <f>'20'!AG17</f>
        <v>27.876416265554948</v>
      </c>
      <c r="AH52" s="200"/>
    </row>
    <row r="53" spans="1:34" x14ac:dyDescent="0.25">
      <c r="A53" s="17">
        <v>50</v>
      </c>
      <c r="B53" s="28">
        <f>'50'!B17</f>
        <v>0</v>
      </c>
      <c r="C53" s="28">
        <f>'50'!C17</f>
        <v>34.83872460099095</v>
      </c>
      <c r="D53" s="28">
        <f>'50'!D17</f>
        <v>14.352312843178252</v>
      </c>
      <c r="E53" s="28">
        <f>'50'!E17</f>
        <v>22.117645989967144</v>
      </c>
      <c r="F53" s="28">
        <f>'50'!F17</f>
        <v>51.036639689069084</v>
      </c>
      <c r="G53" s="28">
        <f>'50'!G17</f>
        <v>45.747080673766042</v>
      </c>
      <c r="H53" s="28">
        <f>'50'!H17</f>
        <v>26.883931384037787</v>
      </c>
      <c r="I53" s="28">
        <f>'50'!I17</f>
        <v>25.331343941607656</v>
      </c>
      <c r="J53" s="28">
        <f>'50'!J17</f>
        <v>18.298800726033171</v>
      </c>
      <c r="K53" s="28">
        <f>'50'!K17</f>
        <v>30.651089169874957</v>
      </c>
      <c r="L53" s="28">
        <f>'50'!L17</f>
        <v>25.890198220040041</v>
      </c>
      <c r="M53" s="28">
        <f>'50'!M17</f>
        <v>24.385400214904081</v>
      </c>
      <c r="N53" s="28">
        <f>'50'!N17</f>
        <v>32.144287820504694</v>
      </c>
      <c r="O53" s="28">
        <f>'50'!O17</f>
        <v>31.342101213214704</v>
      </c>
      <c r="P53" s="28">
        <f>'50'!P17</f>
        <v>26.427373533867744</v>
      </c>
      <c r="Q53" s="28">
        <f>'50'!Q17</f>
        <v>25.766823151609938</v>
      </c>
      <c r="R53" s="28">
        <f>'50'!R17</f>
        <v>5.0586598106975855E-2</v>
      </c>
      <c r="S53" s="28">
        <f>'50'!S17</f>
        <v>34.909026742263983</v>
      </c>
      <c r="T53" s="28">
        <f>'50'!T17</f>
        <v>14.411719424342294</v>
      </c>
      <c r="U53" s="28">
        <f>'50'!U17</f>
        <v>22.178988460304311</v>
      </c>
      <c r="V53" s="28">
        <f>'50'!V17</f>
        <v>26.846576499843628</v>
      </c>
      <c r="W53" s="28">
        <f>'50'!W17</f>
        <v>23.298500621084511</v>
      </c>
      <c r="X53" s="28">
        <f>'50'!X17</f>
        <v>19.663387820034814</v>
      </c>
      <c r="Y53" s="28">
        <f>'50'!Y17</f>
        <v>18.153117480050486</v>
      </c>
      <c r="Z53" s="28">
        <f>'50'!Z17</f>
        <v>16.285738242871876</v>
      </c>
      <c r="AA53" s="28">
        <f>'50'!AA17</f>
        <v>24.123411054920226</v>
      </c>
      <c r="AB53" s="28">
        <f>'50'!AB17</f>
        <v>21.081913191692003</v>
      </c>
      <c r="AC53" s="28">
        <f>'50'!AC17</f>
        <v>20.801672555383316</v>
      </c>
      <c r="AD53" s="28">
        <f>'50'!AD17</f>
        <v>28.313271152324372</v>
      </c>
      <c r="AE53" s="28">
        <f>'50'!AE17</f>
        <v>26.917235661063231</v>
      </c>
      <c r="AF53" s="28">
        <f>'50'!AF17</f>
        <v>23.043279140071693</v>
      </c>
      <c r="AG53" s="28">
        <f>'50'!AG17</f>
        <v>23.093907051012113</v>
      </c>
      <c r="AH53" s="200"/>
    </row>
    <row r="54" spans="1:34" x14ac:dyDescent="0.25">
      <c r="A54" s="17">
        <v>100</v>
      </c>
      <c r="B54" s="28">
        <f>'100'!B17</f>
        <v>0</v>
      </c>
      <c r="C54" s="28">
        <f>'100'!C17</f>
        <v>33.172963830638572</v>
      </c>
      <c r="D54" s="28">
        <f>'100'!D17</f>
        <v>14.719896664809893</v>
      </c>
      <c r="E54" s="28">
        <f>'100'!E17</f>
        <v>18.84632444461861</v>
      </c>
      <c r="F54" s="28">
        <f>'100'!F17</f>
        <v>50.430446582819279</v>
      </c>
      <c r="G54" s="28">
        <f>'100'!G17</f>
        <v>47.730568070240608</v>
      </c>
      <c r="H54" s="28">
        <f>'100'!H17</f>
        <v>25.667141299268344</v>
      </c>
      <c r="I54" s="28">
        <f>'100'!I17</f>
        <v>24.696721393842761</v>
      </c>
      <c r="J54" s="28">
        <f>'100'!J17</f>
        <v>16.678003717573976</v>
      </c>
      <c r="K54" s="28">
        <f>'100'!K17</f>
        <v>29.711806496612102</v>
      </c>
      <c r="L54" s="28">
        <f>'100'!L17</f>
        <v>24.630829884083468</v>
      </c>
      <c r="M54" s="28">
        <f>'100'!M17</f>
        <v>24.827016628513324</v>
      </c>
      <c r="N54" s="28">
        <f>'100'!N17</f>
        <v>33.042848413405224</v>
      </c>
      <c r="O54" s="28">
        <f>'100'!O17</f>
        <v>31.671018470072031</v>
      </c>
      <c r="P54" s="28">
        <f>'100'!P17</f>
        <v>25.318767030161304</v>
      </c>
      <c r="Q54" s="28">
        <f>'100'!Q17</f>
        <v>25.251161269076565</v>
      </c>
      <c r="R54" s="28">
        <f>'100'!R17</f>
        <v>4.952686644767567E-3</v>
      </c>
      <c r="S54" s="28">
        <f>'100'!S17</f>
        <v>33.179038441739571</v>
      </c>
      <c r="T54" s="28">
        <f>'100'!T17</f>
        <v>14.723504810143492</v>
      </c>
      <c r="U54" s="28">
        <f>'100'!U17</f>
        <v>18.850046187102606</v>
      </c>
      <c r="V54" s="28">
        <f>'100'!V17</f>
        <v>23.798511242114177</v>
      </c>
      <c r="W54" s="28">
        <f>'100'!W17</f>
        <v>22.140519524090802</v>
      </c>
      <c r="X54" s="28">
        <f>'100'!X17</f>
        <v>17.96168230096011</v>
      </c>
      <c r="Y54" s="28">
        <f>'100'!Y17</f>
        <v>16.835991516211436</v>
      </c>
      <c r="Z54" s="28">
        <f>'100'!Z17</f>
        <v>14.473595029445564</v>
      </c>
      <c r="AA54" s="28">
        <f>'100'!AA17</f>
        <v>22.831272903338053</v>
      </c>
      <c r="AB54" s="28">
        <f>'100'!AB17</f>
        <v>18.531543357317293</v>
      </c>
      <c r="AC54" s="28">
        <f>'100'!AC17</f>
        <v>18.480198320333134</v>
      </c>
      <c r="AD54" s="28">
        <f>'100'!AD17</f>
        <v>29.320484993414482</v>
      </c>
      <c r="AE54" s="28">
        <f>'100'!AE17</f>
        <v>28.057779393356839</v>
      </c>
      <c r="AF54" s="28">
        <f>'100'!AF17</f>
        <v>21.663474651672924</v>
      </c>
      <c r="AG54" s="28">
        <f>'100'!AG17</f>
        <v>21.752031844247036</v>
      </c>
      <c r="AH54" s="200"/>
    </row>
    <row r="55" spans="1:34" x14ac:dyDescent="0.25">
      <c r="A55" s="17">
        <v>150</v>
      </c>
      <c r="B55" s="28">
        <f>'150'!B17</f>
        <v>0</v>
      </c>
      <c r="C55" s="28">
        <f>'150'!C17</f>
        <v>31.373477797502325</v>
      </c>
      <c r="D55" s="28">
        <f>'150'!D17</f>
        <v>13.926739616040269</v>
      </c>
      <c r="E55" s="28">
        <f>'150'!E17</f>
        <v>17.087964454272132</v>
      </c>
      <c r="F55" s="28">
        <f>'150'!F17</f>
        <v>48.283571348352019</v>
      </c>
      <c r="G55" s="28">
        <f>'150'!G17</f>
        <v>46.413888165612995</v>
      </c>
      <c r="H55" s="28">
        <f>'150'!H17</f>
        <v>24.228496293571055</v>
      </c>
      <c r="I55" s="28">
        <f>'150'!I17</f>
        <v>23.707093388913059</v>
      </c>
      <c r="J55" s="28">
        <f>'150'!J17</f>
        <v>15.485794959586759</v>
      </c>
      <c r="K55" s="28">
        <f>'150'!K17</f>
        <v>27.710310399129735</v>
      </c>
      <c r="L55" s="28">
        <f>'150'!L17</f>
        <v>23.794848536127276</v>
      </c>
      <c r="M55" s="28">
        <f>'150'!M17</f>
        <v>23.732405221730076</v>
      </c>
      <c r="N55" s="28">
        <f>'150'!N17</f>
        <v>30.464127523943247</v>
      </c>
      <c r="O55" s="28">
        <f>'150'!O17</f>
        <v>29.937736465865353</v>
      </c>
      <c r="P55" s="28">
        <f>'150'!P17</f>
        <v>24.737221341915998</v>
      </c>
      <c r="Q55" s="28">
        <f>'150'!Q17</f>
        <v>24.476530397536024</v>
      </c>
      <c r="R55" s="28">
        <f>'150'!R17</f>
        <v>0</v>
      </c>
      <c r="S55" s="28">
        <f>'150'!S17</f>
        <v>31.373477797502325</v>
      </c>
      <c r="T55" s="28">
        <f>'150'!T17</f>
        <v>13.926730821397758</v>
      </c>
      <c r="U55" s="28">
        <f>'150'!U17</f>
        <v>17.087838721516189</v>
      </c>
      <c r="V55" s="28">
        <f>'150'!V17</f>
        <v>21.330397972770633</v>
      </c>
      <c r="W55" s="28">
        <f>'150'!W17</f>
        <v>20.171307672263939</v>
      </c>
      <c r="X55" s="28">
        <f>'150'!X17</f>
        <v>16.499847200643053</v>
      </c>
      <c r="Y55" s="28">
        <f>'150'!Y17</f>
        <v>15.731026548068076</v>
      </c>
      <c r="Z55" s="28">
        <f>'150'!Z17</f>
        <v>13.593253526671843</v>
      </c>
      <c r="AA55" s="28">
        <f>'150'!AA17</f>
        <v>21.166279877040985</v>
      </c>
      <c r="AB55" s="28">
        <f>'150'!AB17</f>
        <v>17.801960466441034</v>
      </c>
      <c r="AC55" s="28">
        <f>'150'!AC17</f>
        <v>17.597828358741449</v>
      </c>
      <c r="AD55" s="28">
        <f>'150'!AD17</f>
        <v>26.704608449736902</v>
      </c>
      <c r="AE55" s="28">
        <f>'150'!AE17</f>
        <v>26.110074972528665</v>
      </c>
      <c r="AF55" s="28">
        <f>'150'!AF17</f>
        <v>20.99417455181727</v>
      </c>
      <c r="AG55" s="28">
        <f>'150'!AG17</f>
        <v>20.903280678825013</v>
      </c>
      <c r="AH55" s="200"/>
    </row>
    <row r="56" spans="1:34" x14ac:dyDescent="0.25">
      <c r="A56" s="17">
        <v>200</v>
      </c>
      <c r="B56" s="28">
        <f>'200'!B17</f>
        <v>0</v>
      </c>
      <c r="C56" s="28">
        <f>'200'!C17</f>
        <v>30.79884411619258</v>
      </c>
      <c r="D56" s="28">
        <f>'200'!D17</f>
        <v>14.538435336010661</v>
      </c>
      <c r="E56" s="28">
        <f>'200'!E17</f>
        <v>16.695372864721126</v>
      </c>
      <c r="F56" s="28">
        <f>'200'!F17</f>
        <v>47.835453722947385</v>
      </c>
      <c r="G56" s="28">
        <f>'200'!G17</f>
        <v>46.549068886217739</v>
      </c>
      <c r="H56" s="28">
        <f>'200'!H17</f>
        <v>23.912179633679237</v>
      </c>
      <c r="I56" s="28">
        <f>'200'!I17</f>
        <v>23.553584924824154</v>
      </c>
      <c r="J56" s="28">
        <f>'200'!J17</f>
        <v>14.795293264242154</v>
      </c>
      <c r="K56" s="28">
        <f>'200'!K17</f>
        <v>26.6232622923226</v>
      </c>
      <c r="L56" s="28">
        <f>'200'!L17</f>
        <v>23.627488232917013</v>
      </c>
      <c r="M56" s="28">
        <f>'200'!M17</f>
        <v>23.365123916815243</v>
      </c>
      <c r="N56" s="28">
        <f>'200'!N17</f>
        <v>30.566759306559497</v>
      </c>
      <c r="O56" s="28">
        <f>'200'!O17</f>
        <v>30.28232257455419</v>
      </c>
      <c r="P56" s="28">
        <f>'200'!P17</f>
        <v>25.336328425142224</v>
      </c>
      <c r="Q56" s="28">
        <f>'200'!Q17</f>
        <v>25.362804085791556</v>
      </c>
      <c r="R56" s="28">
        <f>'200'!R17</f>
        <v>0</v>
      </c>
      <c r="S56" s="28">
        <f>'200'!S17</f>
        <v>30.799070141094475</v>
      </c>
      <c r="T56" s="28">
        <f>'200'!T17</f>
        <v>14.538631233600967</v>
      </c>
      <c r="U56" s="28">
        <f>'200'!U17</f>
        <v>16.695571448640671</v>
      </c>
      <c r="V56" s="28">
        <f>'200'!V17</f>
        <v>20.279335886971072</v>
      </c>
      <c r="W56" s="28">
        <f>'200'!W17</f>
        <v>19.743684459682775</v>
      </c>
      <c r="X56" s="28">
        <f>'200'!X17</f>
        <v>16.130777402206675</v>
      </c>
      <c r="Y56" s="28">
        <f>'200'!Y17</f>
        <v>15.843262622589444</v>
      </c>
      <c r="Z56" s="28">
        <f>'200'!Z17</f>
        <v>13.387556811562916</v>
      </c>
      <c r="AA56" s="28">
        <f>'200'!AA17</f>
        <v>21.430994825778331</v>
      </c>
      <c r="AB56" s="28">
        <f>'200'!AB17</f>
        <v>17.366024821320764</v>
      </c>
      <c r="AC56" s="28">
        <f>'200'!AC17</f>
        <v>17.681225097869124</v>
      </c>
      <c r="AD56" s="28">
        <f>'200'!AD17</f>
        <v>26.689518212585099</v>
      </c>
      <c r="AE56" s="28">
        <f>'200'!AE17</f>
        <v>26.152936218112583</v>
      </c>
      <c r="AF56" s="28">
        <f>'200'!AF17</f>
        <v>21.586829421379235</v>
      </c>
      <c r="AG56" s="28">
        <f>'200'!AG17</f>
        <v>21.46932882726837</v>
      </c>
      <c r="AH56" s="200"/>
    </row>
    <row r="58" spans="1:34" ht="31.5" x14ac:dyDescent="0.5">
      <c r="A58" s="14" t="s">
        <v>73</v>
      </c>
    </row>
    <row r="59" spans="1:34" x14ac:dyDescent="0.25">
      <c r="A59" s="3"/>
      <c r="B59" s="587" t="s">
        <v>53</v>
      </c>
      <c r="C59" s="587"/>
      <c r="D59" s="587"/>
      <c r="E59" s="587"/>
      <c r="F59" s="587"/>
      <c r="G59" s="587"/>
      <c r="H59" s="587"/>
      <c r="I59" s="587"/>
      <c r="J59" s="587"/>
      <c r="K59" s="587"/>
      <c r="L59" s="587"/>
      <c r="M59" s="587"/>
      <c r="N59" s="587"/>
      <c r="O59" s="587"/>
      <c r="P59" s="587"/>
      <c r="Q59" s="587"/>
      <c r="R59" s="583" t="s">
        <v>38</v>
      </c>
      <c r="S59" s="583"/>
      <c r="T59" s="583"/>
      <c r="U59" s="583"/>
      <c r="V59" s="583"/>
      <c r="W59" s="583"/>
      <c r="X59" s="583"/>
      <c r="Y59" s="583"/>
      <c r="Z59" s="583"/>
      <c r="AA59" s="583"/>
      <c r="AB59" s="583"/>
      <c r="AC59" s="583"/>
      <c r="AD59" s="583"/>
      <c r="AE59" s="583"/>
      <c r="AF59" s="583"/>
      <c r="AG59" s="583"/>
      <c r="AH59" s="45"/>
    </row>
    <row r="60" spans="1:34" ht="30" x14ac:dyDescent="0.25">
      <c r="A60" s="3" t="s">
        <v>67</v>
      </c>
      <c r="B60" s="28" t="s">
        <v>0</v>
      </c>
      <c r="C60" s="28" t="s">
        <v>1</v>
      </c>
      <c r="D60" s="28" t="s">
        <v>2</v>
      </c>
      <c r="E60" s="28" t="s">
        <v>3</v>
      </c>
      <c r="F60" s="28" t="s">
        <v>9</v>
      </c>
      <c r="G60" s="28" t="s">
        <v>10</v>
      </c>
      <c r="H60" s="28" t="s">
        <v>11</v>
      </c>
      <c r="I60" s="28" t="s">
        <v>12</v>
      </c>
      <c r="J60" s="36" t="s">
        <v>86</v>
      </c>
      <c r="K60" s="36" t="s">
        <v>87</v>
      </c>
      <c r="L60" s="36" t="s">
        <v>76</v>
      </c>
      <c r="M60" s="36" t="s">
        <v>77</v>
      </c>
      <c r="N60" s="36" t="s">
        <v>83</v>
      </c>
      <c r="O60" s="36" t="s">
        <v>79</v>
      </c>
      <c r="P60" s="36" t="s">
        <v>84</v>
      </c>
      <c r="Q60" s="36" t="s">
        <v>81</v>
      </c>
      <c r="R60" s="28" t="s">
        <v>0</v>
      </c>
      <c r="S60" s="28" t="s">
        <v>1</v>
      </c>
      <c r="T60" s="28" t="s">
        <v>2</v>
      </c>
      <c r="U60" s="28" t="s">
        <v>3</v>
      </c>
      <c r="V60" s="28" t="s">
        <v>9</v>
      </c>
      <c r="W60" s="28" t="s">
        <v>10</v>
      </c>
      <c r="X60" s="28" t="s">
        <v>11</v>
      </c>
      <c r="Y60" s="28" t="s">
        <v>12</v>
      </c>
      <c r="Z60" s="38" t="s">
        <v>86</v>
      </c>
      <c r="AA60" s="38" t="s">
        <v>75</v>
      </c>
      <c r="AB60" s="38" t="s">
        <v>76</v>
      </c>
      <c r="AC60" s="38" t="s">
        <v>77</v>
      </c>
      <c r="AD60" s="38" t="s">
        <v>83</v>
      </c>
      <c r="AE60" s="38" t="s">
        <v>79</v>
      </c>
      <c r="AF60" s="38" t="s">
        <v>80</v>
      </c>
      <c r="AG60" s="38" t="s">
        <v>81</v>
      </c>
      <c r="AH60" s="242"/>
    </row>
    <row r="61" spans="1:34" x14ac:dyDescent="0.25">
      <c r="A61" s="17">
        <v>10</v>
      </c>
      <c r="B61" s="29">
        <f>'10'!B51</f>
        <v>72</v>
      </c>
      <c r="C61" s="29">
        <f>'10'!C51</f>
        <v>0</v>
      </c>
      <c r="D61" s="29">
        <f>'10'!D51</f>
        <v>6</v>
      </c>
      <c r="E61" s="29">
        <f>'10'!E51</f>
        <v>0</v>
      </c>
      <c r="F61" s="29">
        <f>'10'!F51</f>
        <v>0</v>
      </c>
      <c r="G61" s="29">
        <f>'10'!G51</f>
        <v>0</v>
      </c>
      <c r="H61" s="29">
        <f>'10'!H51</f>
        <v>0</v>
      </c>
      <c r="I61" s="29">
        <f>'10'!I51</f>
        <v>2</v>
      </c>
      <c r="J61" s="29">
        <f>'10'!J51</f>
        <v>2</v>
      </c>
      <c r="K61" s="29">
        <f>'10'!K51</f>
        <v>0</v>
      </c>
      <c r="L61" s="29">
        <f>'10'!L51</f>
        <v>0</v>
      </c>
      <c r="M61" s="29">
        <f>'10'!M51</f>
        <v>6</v>
      </c>
      <c r="N61" s="29">
        <f>'10'!N51</f>
        <v>1</v>
      </c>
      <c r="O61" s="29">
        <f>'10'!O51</f>
        <v>0</v>
      </c>
      <c r="P61" s="29">
        <f>'10'!P51</f>
        <v>0</v>
      </c>
      <c r="Q61" s="29">
        <f>'10'!Q51</f>
        <v>1</v>
      </c>
      <c r="R61" s="29">
        <f>'10'!R51</f>
        <v>67</v>
      </c>
      <c r="S61" s="29">
        <f>'10'!S51</f>
        <v>0</v>
      </c>
      <c r="T61" s="29">
        <f>'10'!T51</f>
        <v>5</v>
      </c>
      <c r="U61" s="29">
        <f>'10'!U51</f>
        <v>0</v>
      </c>
      <c r="V61" s="29">
        <f>'10'!V51</f>
        <v>0</v>
      </c>
      <c r="W61" s="29">
        <f>'10'!W51</f>
        <v>0</v>
      </c>
      <c r="X61" s="29">
        <f>'10'!X51</f>
        <v>0</v>
      </c>
      <c r="Y61" s="29">
        <f>'10'!Y51</f>
        <v>4</v>
      </c>
      <c r="Z61" s="29">
        <f>'10'!Z51</f>
        <v>2</v>
      </c>
      <c r="AA61" s="29">
        <f>'10'!AA51</f>
        <v>1</v>
      </c>
      <c r="AB61" s="29">
        <f>'10'!AB51</f>
        <v>0</v>
      </c>
      <c r="AC61" s="29">
        <f>'10'!AC51</f>
        <v>7</v>
      </c>
      <c r="AD61" s="29">
        <f>'10'!AD51</f>
        <v>2</v>
      </c>
      <c r="AE61" s="29">
        <f>'10'!AE51</f>
        <v>0</v>
      </c>
      <c r="AF61" s="29">
        <f>'10'!AF51</f>
        <v>0</v>
      </c>
      <c r="AG61" s="29">
        <f>'10'!AG51</f>
        <v>2</v>
      </c>
      <c r="AH61" s="201"/>
    </row>
    <row r="62" spans="1:34" x14ac:dyDescent="0.25">
      <c r="A62" s="17">
        <v>15</v>
      </c>
      <c r="B62" s="29">
        <f>'15'!B51</f>
        <v>80</v>
      </c>
      <c r="C62" s="29">
        <f>'15'!C51</f>
        <v>0</v>
      </c>
      <c r="D62" s="29">
        <f>'15'!D51</f>
        <v>5</v>
      </c>
      <c r="E62" s="29">
        <f>'15'!E51</f>
        <v>0</v>
      </c>
      <c r="F62" s="29">
        <f>'15'!F51</f>
        <v>0</v>
      </c>
      <c r="G62" s="29">
        <f>'15'!G51</f>
        <v>0</v>
      </c>
      <c r="H62" s="29">
        <f>'15'!H51</f>
        <v>0</v>
      </c>
      <c r="I62" s="29">
        <f>'15'!I51</f>
        <v>0</v>
      </c>
      <c r="J62" s="29">
        <f>'15'!J51</f>
        <v>1</v>
      </c>
      <c r="K62" s="29">
        <f>'15'!K51</f>
        <v>0</v>
      </c>
      <c r="L62" s="29">
        <f>'15'!L51</f>
        <v>0</v>
      </c>
      <c r="M62" s="29">
        <f>'15'!M51</f>
        <v>1</v>
      </c>
      <c r="N62" s="29">
        <f>'15'!N51</f>
        <v>0</v>
      </c>
      <c r="O62" s="29">
        <f>'15'!O51</f>
        <v>0</v>
      </c>
      <c r="P62" s="29">
        <f>'15'!P51</f>
        <v>1</v>
      </c>
      <c r="Q62" s="29">
        <f>'15'!Q51</f>
        <v>2</v>
      </c>
      <c r="R62" s="29">
        <f>'15'!R51</f>
        <v>74</v>
      </c>
      <c r="S62" s="29">
        <f>'15'!S51</f>
        <v>0</v>
      </c>
      <c r="T62" s="29">
        <f>'15'!T51</f>
        <v>5</v>
      </c>
      <c r="U62" s="29">
        <f>'15'!U51</f>
        <v>0</v>
      </c>
      <c r="V62" s="29">
        <f>'15'!V51</f>
        <v>0</v>
      </c>
      <c r="W62" s="29">
        <f>'15'!W51</f>
        <v>0</v>
      </c>
      <c r="X62" s="29">
        <f>'15'!X51</f>
        <v>2</v>
      </c>
      <c r="Y62" s="29">
        <f>'15'!Y51</f>
        <v>0</v>
      </c>
      <c r="Z62" s="29">
        <f>'15'!Z51</f>
        <v>1</v>
      </c>
      <c r="AA62" s="29">
        <f>'15'!AA51</f>
        <v>0</v>
      </c>
      <c r="AB62" s="29">
        <f>'15'!AB51</f>
        <v>0</v>
      </c>
      <c r="AC62" s="29">
        <f>'15'!AC51</f>
        <v>1</v>
      </c>
      <c r="AD62" s="29">
        <f>'15'!AD51</f>
        <v>1</v>
      </c>
      <c r="AE62" s="29">
        <f>'15'!AE51</f>
        <v>1</v>
      </c>
      <c r="AF62" s="29">
        <f>'15'!AF51</f>
        <v>2</v>
      </c>
      <c r="AG62" s="29">
        <f>'15'!AG51</f>
        <v>3</v>
      </c>
      <c r="AH62" s="201"/>
    </row>
    <row r="63" spans="1:34" x14ac:dyDescent="0.25">
      <c r="A63" s="17">
        <v>20</v>
      </c>
      <c r="B63" s="29">
        <f>'20'!B51</f>
        <v>83</v>
      </c>
      <c r="C63" s="29">
        <f>'20'!C51</f>
        <v>0</v>
      </c>
      <c r="D63" s="29">
        <f>'20'!D51</f>
        <v>1</v>
      </c>
      <c r="E63" s="29">
        <f>'20'!E51</f>
        <v>0</v>
      </c>
      <c r="F63" s="29">
        <f>'20'!F51</f>
        <v>0</v>
      </c>
      <c r="G63" s="29">
        <f>'20'!G51</f>
        <v>0</v>
      </c>
      <c r="H63" s="29">
        <f>'20'!H51</f>
        <v>0</v>
      </c>
      <c r="I63" s="29">
        <f>'20'!I51</f>
        <v>0</v>
      </c>
      <c r="J63" s="29">
        <f>'20'!J51</f>
        <v>3</v>
      </c>
      <c r="K63" s="29">
        <f>'20'!K51</f>
        <v>0</v>
      </c>
      <c r="L63" s="29">
        <f>'20'!L51</f>
        <v>0</v>
      </c>
      <c r="M63" s="29">
        <f>'20'!M51</f>
        <v>1</v>
      </c>
      <c r="N63" s="29">
        <f>'20'!N51</f>
        <v>1</v>
      </c>
      <c r="O63" s="29">
        <f>'20'!O51</f>
        <v>0</v>
      </c>
      <c r="P63" s="29">
        <f>'20'!P51</f>
        <v>1</v>
      </c>
      <c r="Q63" s="29">
        <f>'20'!Q51</f>
        <v>0</v>
      </c>
      <c r="R63" s="29">
        <f>'20'!R51</f>
        <v>81</v>
      </c>
      <c r="S63" s="29">
        <f>'20'!S51</f>
        <v>0</v>
      </c>
      <c r="T63" s="29">
        <f>'20'!T51</f>
        <v>1</v>
      </c>
      <c r="U63" s="29">
        <f>'20'!U51</f>
        <v>0</v>
      </c>
      <c r="V63" s="29">
        <f>'20'!V51</f>
        <v>0</v>
      </c>
      <c r="W63" s="29">
        <f>'20'!W51</f>
        <v>0</v>
      </c>
      <c r="X63" s="29">
        <f>'20'!X51</f>
        <v>0</v>
      </c>
      <c r="Y63" s="29">
        <f>'20'!Y51</f>
        <v>0</v>
      </c>
      <c r="Z63" s="29">
        <f>'20'!Z51</f>
        <v>3</v>
      </c>
      <c r="AA63" s="29">
        <f>'20'!AA51</f>
        <v>0</v>
      </c>
      <c r="AB63" s="29">
        <f>'20'!AB51</f>
        <v>0</v>
      </c>
      <c r="AC63" s="29">
        <f>'20'!AC51</f>
        <v>2</v>
      </c>
      <c r="AD63" s="29">
        <f>'20'!AD51</f>
        <v>1</v>
      </c>
      <c r="AE63" s="29">
        <f>'20'!AE51</f>
        <v>0</v>
      </c>
      <c r="AF63" s="29">
        <f>'20'!AF51</f>
        <v>1</v>
      </c>
      <c r="AG63" s="29">
        <f>'20'!AG51</f>
        <v>1</v>
      </c>
      <c r="AH63" s="201"/>
    </row>
    <row r="64" spans="1:34" x14ac:dyDescent="0.25">
      <c r="A64" s="17">
        <v>50</v>
      </c>
      <c r="B64" s="29">
        <f>'50'!B51</f>
        <v>90</v>
      </c>
      <c r="C64" s="29">
        <f>'50'!C51</f>
        <v>0</v>
      </c>
      <c r="D64" s="29">
        <f>'50'!D51</f>
        <v>0</v>
      </c>
      <c r="E64" s="29">
        <f>'50'!E51</f>
        <v>0</v>
      </c>
      <c r="F64" s="29">
        <f>'50'!F51</f>
        <v>0</v>
      </c>
      <c r="G64" s="29">
        <f>'50'!G51</f>
        <v>0</v>
      </c>
      <c r="H64" s="29">
        <f>'50'!H51</f>
        <v>0</v>
      </c>
      <c r="I64" s="29">
        <f>'50'!I51</f>
        <v>0</v>
      </c>
      <c r="J64" s="29">
        <f>'50'!J51</f>
        <v>0</v>
      </c>
      <c r="K64" s="29">
        <f>'50'!K51</f>
        <v>0</v>
      </c>
      <c r="L64" s="29">
        <f>'50'!L51</f>
        <v>0</v>
      </c>
      <c r="M64" s="29">
        <f>'50'!M51</f>
        <v>0</v>
      </c>
      <c r="N64" s="29">
        <f>'50'!N51</f>
        <v>0</v>
      </c>
      <c r="O64" s="29">
        <f>'50'!O51</f>
        <v>0</v>
      </c>
      <c r="P64" s="29">
        <f>'50'!P51</f>
        <v>0</v>
      </c>
      <c r="Q64" s="29">
        <f>'50'!Q51</f>
        <v>0</v>
      </c>
      <c r="R64" s="29">
        <f>'50'!R51</f>
        <v>87</v>
      </c>
      <c r="S64" s="29">
        <f>'50'!S51</f>
        <v>0</v>
      </c>
      <c r="T64" s="29">
        <f>'50'!T51</f>
        <v>0</v>
      </c>
      <c r="U64" s="29">
        <f>'50'!U51</f>
        <v>0</v>
      </c>
      <c r="V64" s="29">
        <f>'50'!V51</f>
        <v>0</v>
      </c>
      <c r="W64" s="29">
        <f>'50'!W51</f>
        <v>0</v>
      </c>
      <c r="X64" s="29">
        <f>'50'!X51</f>
        <v>0</v>
      </c>
      <c r="Y64" s="29">
        <f>'50'!Y51</f>
        <v>0</v>
      </c>
      <c r="Z64" s="29">
        <f>'50'!Z51</f>
        <v>3</v>
      </c>
      <c r="AA64" s="29">
        <f>'50'!AA51</f>
        <v>0</v>
      </c>
      <c r="AB64" s="29">
        <f>'50'!AB51</f>
        <v>0</v>
      </c>
      <c r="AC64" s="29">
        <f>'50'!AC51</f>
        <v>0</v>
      </c>
      <c r="AD64" s="29">
        <f>'50'!AD51</f>
        <v>0</v>
      </c>
      <c r="AE64" s="29">
        <f>'50'!AE51</f>
        <v>0</v>
      </c>
      <c r="AF64" s="29">
        <f>'50'!AF51</f>
        <v>0</v>
      </c>
      <c r="AG64" s="29">
        <f>'50'!AG51</f>
        <v>0</v>
      </c>
      <c r="AH64" s="201"/>
    </row>
    <row r="65" spans="1:73" x14ac:dyDescent="0.25">
      <c r="A65" s="17">
        <v>100</v>
      </c>
      <c r="B65" s="16">
        <f>'100'!B51</f>
        <v>90</v>
      </c>
      <c r="C65" s="16">
        <f>'100'!C51</f>
        <v>0</v>
      </c>
      <c r="D65" s="16">
        <f>'100'!D51</f>
        <v>0</v>
      </c>
      <c r="E65" s="16">
        <f>'100'!E51</f>
        <v>0</v>
      </c>
      <c r="F65" s="16">
        <f>'100'!F51</f>
        <v>0</v>
      </c>
      <c r="G65" s="16">
        <f>'100'!G51</f>
        <v>0</v>
      </c>
      <c r="H65" s="16">
        <f>'100'!H51</f>
        <v>0</v>
      </c>
      <c r="I65" s="16">
        <f>'100'!I51</f>
        <v>0</v>
      </c>
      <c r="J65" s="16">
        <f>'100'!J51</f>
        <v>0</v>
      </c>
      <c r="K65" s="16">
        <f>'100'!K51</f>
        <v>0</v>
      </c>
      <c r="L65" s="16">
        <f>'100'!L51</f>
        <v>0</v>
      </c>
      <c r="M65" s="16">
        <f>'100'!M51</f>
        <v>0</v>
      </c>
      <c r="N65" s="16">
        <f>'100'!N51</f>
        <v>0</v>
      </c>
      <c r="O65" s="16">
        <f>'100'!O51</f>
        <v>0</v>
      </c>
      <c r="P65" s="16">
        <f>'100'!P51</f>
        <v>0</v>
      </c>
      <c r="Q65" s="16">
        <f>'100'!Q51</f>
        <v>0</v>
      </c>
      <c r="R65" s="16">
        <f>'100'!R51</f>
        <v>89</v>
      </c>
      <c r="S65" s="16">
        <f>'100'!S51</f>
        <v>0</v>
      </c>
      <c r="T65" s="16">
        <f>'100'!T51</f>
        <v>0</v>
      </c>
      <c r="U65" s="16">
        <f>'100'!U51</f>
        <v>0</v>
      </c>
      <c r="V65" s="16">
        <f>'100'!V51</f>
        <v>0</v>
      </c>
      <c r="W65" s="16">
        <f>'100'!W51</f>
        <v>0</v>
      </c>
      <c r="X65" s="16">
        <f>'100'!X51</f>
        <v>0</v>
      </c>
      <c r="Y65" s="16">
        <f>'100'!Y51</f>
        <v>0</v>
      </c>
      <c r="Z65" s="16">
        <f>'100'!Z51</f>
        <v>1</v>
      </c>
      <c r="AA65" s="16">
        <f>'100'!AA51</f>
        <v>0</v>
      </c>
      <c r="AB65" s="16">
        <f>'100'!AB51</f>
        <v>0</v>
      </c>
      <c r="AC65" s="16">
        <f>'100'!AC51</f>
        <v>0</v>
      </c>
      <c r="AD65" s="16">
        <f>'100'!AD51</f>
        <v>0</v>
      </c>
      <c r="AE65" s="16">
        <f>'100'!AE51</f>
        <v>0</v>
      </c>
      <c r="AF65" s="16">
        <f>'100'!AF51</f>
        <v>0</v>
      </c>
      <c r="AG65" s="16">
        <f>'100'!AG51</f>
        <v>0</v>
      </c>
      <c r="AH65" s="202"/>
    </row>
    <row r="66" spans="1:73" x14ac:dyDescent="0.25">
      <c r="A66" s="17">
        <v>150</v>
      </c>
      <c r="B66" s="16">
        <f>'150'!B51</f>
        <v>90</v>
      </c>
      <c r="C66" s="16">
        <f>'150'!C51</f>
        <v>0</v>
      </c>
      <c r="D66" s="16">
        <f>'150'!D51</f>
        <v>0</v>
      </c>
      <c r="E66" s="16">
        <f>'150'!E51</f>
        <v>0</v>
      </c>
      <c r="F66" s="16">
        <f>'150'!F51</f>
        <v>0</v>
      </c>
      <c r="G66" s="16">
        <f>'150'!G51</f>
        <v>0</v>
      </c>
      <c r="H66" s="16">
        <f>'150'!H51</f>
        <v>0</v>
      </c>
      <c r="I66" s="16">
        <f>'150'!I51</f>
        <v>0</v>
      </c>
      <c r="J66" s="16">
        <f>'150'!J51</f>
        <v>0</v>
      </c>
      <c r="K66" s="16">
        <f>'150'!K51</f>
        <v>0</v>
      </c>
      <c r="L66" s="16">
        <f>'150'!L51</f>
        <v>0</v>
      </c>
      <c r="M66" s="16">
        <f>'150'!M51</f>
        <v>0</v>
      </c>
      <c r="N66" s="16">
        <f>'150'!N51</f>
        <v>0</v>
      </c>
      <c r="O66" s="16">
        <f>'150'!O51</f>
        <v>0</v>
      </c>
      <c r="P66" s="16">
        <f>'150'!P51</f>
        <v>0</v>
      </c>
      <c r="Q66" s="16">
        <f>'150'!Q51</f>
        <v>0</v>
      </c>
      <c r="R66" s="16">
        <f>'150'!R51</f>
        <v>90</v>
      </c>
      <c r="S66" s="16">
        <f>'150'!S51</f>
        <v>0</v>
      </c>
      <c r="T66" s="16">
        <f>'150'!T51</f>
        <v>0</v>
      </c>
      <c r="U66" s="16">
        <f>'150'!U51</f>
        <v>0</v>
      </c>
      <c r="V66" s="16">
        <f>'150'!V51</f>
        <v>0</v>
      </c>
      <c r="W66" s="16">
        <f>'150'!W51</f>
        <v>0</v>
      </c>
      <c r="X66" s="16">
        <f>'150'!X51</f>
        <v>0</v>
      </c>
      <c r="Y66" s="16">
        <f>'150'!Y51</f>
        <v>0</v>
      </c>
      <c r="Z66" s="16">
        <f>'150'!Z51</f>
        <v>0</v>
      </c>
      <c r="AA66" s="16">
        <f>'150'!AA51</f>
        <v>0</v>
      </c>
      <c r="AB66" s="16">
        <f>'150'!AB51</f>
        <v>0</v>
      </c>
      <c r="AC66" s="16">
        <f>'150'!AC51</f>
        <v>0</v>
      </c>
      <c r="AD66" s="16">
        <f>'150'!AD51</f>
        <v>0</v>
      </c>
      <c r="AE66" s="16">
        <f>'150'!AE51</f>
        <v>0</v>
      </c>
      <c r="AF66" s="16">
        <f>'150'!AF51</f>
        <v>0</v>
      </c>
      <c r="AG66" s="16">
        <f>'150'!AG51</f>
        <v>0</v>
      </c>
      <c r="AH66" s="202"/>
    </row>
    <row r="67" spans="1:73" ht="15.75" thickBot="1" x14ac:dyDescent="0.3">
      <c r="A67" s="27">
        <v>200</v>
      </c>
      <c r="B67" s="30">
        <f>'200'!B51</f>
        <v>90</v>
      </c>
      <c r="C67" s="30">
        <f>'200'!C51</f>
        <v>0</v>
      </c>
      <c r="D67" s="30">
        <f>'200'!D51</f>
        <v>0</v>
      </c>
      <c r="E67" s="30">
        <f>'200'!E51</f>
        <v>0</v>
      </c>
      <c r="F67" s="30">
        <f>'200'!F51</f>
        <v>0</v>
      </c>
      <c r="G67" s="30">
        <f>'200'!G51</f>
        <v>0</v>
      </c>
      <c r="H67" s="30">
        <f>'200'!H51</f>
        <v>0</v>
      </c>
      <c r="I67" s="30">
        <f>'200'!I51</f>
        <v>0</v>
      </c>
      <c r="J67" s="30">
        <f>'200'!J51</f>
        <v>0</v>
      </c>
      <c r="K67" s="30">
        <f>'200'!K51</f>
        <v>0</v>
      </c>
      <c r="L67" s="30">
        <f>'200'!L51</f>
        <v>0</v>
      </c>
      <c r="M67" s="30">
        <f>'200'!M51</f>
        <v>0</v>
      </c>
      <c r="N67" s="30">
        <f>'200'!N51</f>
        <v>0</v>
      </c>
      <c r="O67" s="30">
        <f>'200'!O51</f>
        <v>0</v>
      </c>
      <c r="P67" s="30">
        <f>'200'!P51</f>
        <v>0</v>
      </c>
      <c r="Q67" s="30">
        <f>'200'!Q51</f>
        <v>0</v>
      </c>
      <c r="R67" s="30">
        <f>'200'!R51</f>
        <v>90</v>
      </c>
      <c r="S67" s="30">
        <f>'200'!S51</f>
        <v>0</v>
      </c>
      <c r="T67" s="30">
        <f>'200'!T51</f>
        <v>0</v>
      </c>
      <c r="U67" s="30">
        <f>'200'!U51</f>
        <v>0</v>
      </c>
      <c r="V67" s="30">
        <f>'200'!V51</f>
        <v>0</v>
      </c>
      <c r="W67" s="30">
        <f>'200'!W51</f>
        <v>0</v>
      </c>
      <c r="X67" s="30">
        <f>'200'!X51</f>
        <v>0</v>
      </c>
      <c r="Y67" s="30">
        <f>'200'!Y51</f>
        <v>0</v>
      </c>
      <c r="Z67" s="30">
        <f>'200'!Z51</f>
        <v>0</v>
      </c>
      <c r="AA67" s="30">
        <f>'200'!AA51</f>
        <v>0</v>
      </c>
      <c r="AB67" s="30">
        <f>'200'!AB51</f>
        <v>0</v>
      </c>
      <c r="AC67" s="30">
        <f>'200'!AC51</f>
        <v>0</v>
      </c>
      <c r="AD67" s="30">
        <f>'200'!AD51</f>
        <v>0</v>
      </c>
      <c r="AE67" s="30">
        <f>'200'!AE51</f>
        <v>0</v>
      </c>
      <c r="AF67" s="30">
        <f>'200'!AF51</f>
        <v>0</v>
      </c>
      <c r="AG67" s="30">
        <f>'200'!AG51</f>
        <v>0</v>
      </c>
      <c r="AH67" s="202"/>
    </row>
    <row r="68" spans="1:73" ht="15.75" thickBot="1" x14ac:dyDescent="0.3">
      <c r="A68" s="35"/>
      <c r="B68" s="31">
        <f>SUM(B61:B67)</f>
        <v>595</v>
      </c>
      <c r="C68" s="31">
        <f>SUM(C61:C67)</f>
        <v>0</v>
      </c>
      <c r="D68" s="31">
        <f>SUM(D61:D67)</f>
        <v>12</v>
      </c>
      <c r="E68" s="31">
        <f t="shared" ref="E68:Q68" si="3">SUM(E61:E67)</f>
        <v>0</v>
      </c>
      <c r="F68" s="31">
        <f t="shared" si="3"/>
        <v>0</v>
      </c>
      <c r="G68" s="31">
        <f t="shared" si="3"/>
        <v>0</v>
      </c>
      <c r="H68" s="31">
        <f t="shared" si="3"/>
        <v>0</v>
      </c>
      <c r="I68" s="31">
        <f t="shared" si="3"/>
        <v>2</v>
      </c>
      <c r="J68" s="31">
        <f t="shared" si="3"/>
        <v>6</v>
      </c>
      <c r="K68" s="31">
        <f t="shared" si="3"/>
        <v>0</v>
      </c>
      <c r="L68" s="31">
        <f t="shared" si="3"/>
        <v>0</v>
      </c>
      <c r="M68" s="31">
        <f t="shared" si="3"/>
        <v>8</v>
      </c>
      <c r="N68" s="31">
        <f t="shared" si="3"/>
        <v>2</v>
      </c>
      <c r="O68" s="31">
        <f t="shared" si="3"/>
        <v>0</v>
      </c>
      <c r="P68" s="31">
        <f t="shared" si="3"/>
        <v>2</v>
      </c>
      <c r="Q68" s="31">
        <f t="shared" si="3"/>
        <v>3</v>
      </c>
      <c r="R68" s="31">
        <f t="shared" ref="R68:AG68" si="4">SUM(R61:R67)</f>
        <v>578</v>
      </c>
      <c r="S68" s="31">
        <f t="shared" si="4"/>
        <v>0</v>
      </c>
      <c r="T68" s="31">
        <f t="shared" si="4"/>
        <v>11</v>
      </c>
      <c r="U68" s="31">
        <f t="shared" si="4"/>
        <v>0</v>
      </c>
      <c r="V68" s="31">
        <f t="shared" si="4"/>
        <v>0</v>
      </c>
      <c r="W68" s="31">
        <f t="shared" si="4"/>
        <v>0</v>
      </c>
      <c r="X68" s="31">
        <f t="shared" si="4"/>
        <v>2</v>
      </c>
      <c r="Y68" s="31">
        <f t="shared" si="4"/>
        <v>4</v>
      </c>
      <c r="Z68" s="31">
        <f t="shared" si="4"/>
        <v>10</v>
      </c>
      <c r="AA68" s="31">
        <f t="shared" si="4"/>
        <v>1</v>
      </c>
      <c r="AB68" s="31">
        <f t="shared" si="4"/>
        <v>0</v>
      </c>
      <c r="AC68" s="31">
        <f t="shared" si="4"/>
        <v>10</v>
      </c>
      <c r="AD68" s="31">
        <f t="shared" si="4"/>
        <v>4</v>
      </c>
      <c r="AE68" s="31">
        <f t="shared" si="4"/>
        <v>1</v>
      </c>
      <c r="AF68" s="31">
        <f t="shared" si="4"/>
        <v>3</v>
      </c>
      <c r="AG68" s="31">
        <f t="shared" si="4"/>
        <v>6</v>
      </c>
      <c r="AH68" s="202"/>
      <c r="AK68" s="49">
        <f>SUM(R68:AG68)</f>
        <v>630</v>
      </c>
    </row>
    <row r="69" spans="1:73" s="1" customFormat="1" ht="15.75" thickTop="1" x14ac:dyDescent="0.25">
      <c r="A69" s="1" t="s">
        <v>235</v>
      </c>
      <c r="R69" s="1">
        <f>R68*100/$AK$68</f>
        <v>91.746031746031747</v>
      </c>
      <c r="S69" s="1">
        <f>S68*100/$AK$68</f>
        <v>0</v>
      </c>
      <c r="T69" s="1">
        <f>T68*100/$AK$68</f>
        <v>1.746031746031746</v>
      </c>
      <c r="U69" s="1">
        <f t="shared" ref="U69:AG69" si="5">U68*100/$AK$68</f>
        <v>0</v>
      </c>
      <c r="V69" s="1">
        <f t="shared" si="5"/>
        <v>0</v>
      </c>
      <c r="W69" s="1">
        <f t="shared" si="5"/>
        <v>0</v>
      </c>
      <c r="X69" s="1">
        <f t="shared" si="5"/>
        <v>0.31746031746031744</v>
      </c>
      <c r="Y69" s="1">
        <f t="shared" si="5"/>
        <v>0.63492063492063489</v>
      </c>
      <c r="Z69" s="1">
        <f t="shared" si="5"/>
        <v>1.5873015873015872</v>
      </c>
      <c r="AA69" s="1">
        <f t="shared" si="5"/>
        <v>0.15873015873015872</v>
      </c>
      <c r="AB69" s="1">
        <f t="shared" si="5"/>
        <v>0</v>
      </c>
      <c r="AC69" s="1">
        <f t="shared" si="5"/>
        <v>1.5873015873015872</v>
      </c>
      <c r="AD69" s="1">
        <f t="shared" si="5"/>
        <v>0.63492063492063489</v>
      </c>
      <c r="AE69" s="1">
        <f t="shared" si="5"/>
        <v>0.15873015873015872</v>
      </c>
      <c r="AF69" s="1">
        <f t="shared" si="5"/>
        <v>0.47619047619047616</v>
      </c>
      <c r="AG69" s="1">
        <f t="shared" si="5"/>
        <v>0.95238095238095233</v>
      </c>
      <c r="AI69" s="1" t="e">
        <f t="shared" ref="AI69" si="6">AI68*100/BA68</f>
        <v>#DIV/0!</v>
      </c>
    </row>
    <row r="72" spans="1:73" x14ac:dyDescent="0.25">
      <c r="A72" t="s">
        <v>204</v>
      </c>
      <c r="R72" t="s">
        <v>218</v>
      </c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</row>
    <row r="73" spans="1:73" ht="34.5" customHeight="1" x14ac:dyDescent="0.25">
      <c r="A73" s="255"/>
      <c r="B73" s="586" t="s">
        <v>29</v>
      </c>
      <c r="C73" s="586"/>
      <c r="D73" s="586" t="s">
        <v>30</v>
      </c>
      <c r="E73" s="586"/>
      <c r="F73" s="586" t="s">
        <v>182</v>
      </c>
      <c r="G73" s="586"/>
      <c r="H73" s="586" t="s">
        <v>91</v>
      </c>
      <c r="I73" s="586"/>
      <c r="J73" s="586" t="s">
        <v>183</v>
      </c>
      <c r="K73" s="586"/>
      <c r="L73" s="586" t="s">
        <v>184</v>
      </c>
      <c r="M73" s="586"/>
      <c r="N73" s="586" t="s">
        <v>185</v>
      </c>
      <c r="O73" s="586"/>
      <c r="P73" s="586" t="s">
        <v>186</v>
      </c>
      <c r="Q73" s="586"/>
      <c r="R73" s="586" t="s">
        <v>29</v>
      </c>
      <c r="S73" s="586"/>
      <c r="T73" s="586" t="s">
        <v>30</v>
      </c>
      <c r="U73" s="586"/>
      <c r="V73" s="586" t="s">
        <v>182</v>
      </c>
      <c r="W73" s="586"/>
      <c r="X73" s="586" t="s">
        <v>91</v>
      </c>
      <c r="Y73" s="586"/>
      <c r="Z73" s="586" t="s">
        <v>183</v>
      </c>
      <c r="AA73" s="586"/>
      <c r="AB73" s="586" t="s">
        <v>184</v>
      </c>
      <c r="AC73" s="586"/>
      <c r="AD73" s="586" t="s">
        <v>185</v>
      </c>
      <c r="AE73" s="586"/>
      <c r="AF73" s="586" t="s">
        <v>186</v>
      </c>
      <c r="AG73" s="586"/>
      <c r="AH73" s="243"/>
      <c r="AI73" s="90"/>
      <c r="AJ73" s="90"/>
      <c r="AK73" s="3"/>
      <c r="AN73" t="s">
        <v>239</v>
      </c>
      <c r="BF73" s="94"/>
      <c r="BG73" s="421"/>
      <c r="BH73" s="422"/>
      <c r="BI73" s="422"/>
      <c r="BJ73" s="422"/>
      <c r="BK73" s="422"/>
      <c r="BL73" s="422"/>
      <c r="BM73" s="422"/>
      <c r="BN73" s="422"/>
      <c r="BO73" s="422"/>
      <c r="BP73" s="422"/>
      <c r="BQ73" s="422"/>
      <c r="BR73" s="422"/>
      <c r="BS73" s="422"/>
      <c r="BT73" s="422"/>
      <c r="BU73" s="422"/>
    </row>
    <row r="74" spans="1:73" ht="34.5" customHeight="1" x14ac:dyDescent="0.25">
      <c r="A74" s="265" t="s">
        <v>67</v>
      </c>
      <c r="B74" s="416" t="s">
        <v>831</v>
      </c>
      <c r="C74" s="416" t="s">
        <v>832</v>
      </c>
      <c r="D74" s="416" t="s">
        <v>831</v>
      </c>
      <c r="E74" s="416" t="s">
        <v>832</v>
      </c>
      <c r="F74" s="416" t="s">
        <v>831</v>
      </c>
      <c r="G74" s="416" t="s">
        <v>832</v>
      </c>
      <c r="H74" s="416" t="s">
        <v>831</v>
      </c>
      <c r="I74" s="416" t="s">
        <v>832</v>
      </c>
      <c r="J74" s="416" t="s">
        <v>831</v>
      </c>
      <c r="K74" s="416" t="s">
        <v>832</v>
      </c>
      <c r="L74" s="416" t="s">
        <v>831</v>
      </c>
      <c r="M74" s="416" t="s">
        <v>832</v>
      </c>
      <c r="N74" s="416" t="s">
        <v>831</v>
      </c>
      <c r="O74" s="416" t="s">
        <v>832</v>
      </c>
      <c r="P74" s="416" t="s">
        <v>831</v>
      </c>
      <c r="Q74" s="416" t="s">
        <v>832</v>
      </c>
      <c r="R74" s="513" t="s">
        <v>831</v>
      </c>
      <c r="S74" s="513" t="s">
        <v>832</v>
      </c>
      <c r="T74" s="513" t="s">
        <v>831</v>
      </c>
      <c r="U74" s="513" t="s">
        <v>832</v>
      </c>
      <c r="V74" s="513" t="s">
        <v>831</v>
      </c>
      <c r="W74" s="513" t="s">
        <v>832</v>
      </c>
      <c r="X74" s="513" t="s">
        <v>831</v>
      </c>
      <c r="Y74" s="513" t="s">
        <v>832</v>
      </c>
      <c r="Z74" s="513" t="s">
        <v>831</v>
      </c>
      <c r="AA74" s="513" t="s">
        <v>832</v>
      </c>
      <c r="AB74" s="513" t="s">
        <v>831</v>
      </c>
      <c r="AC74" s="513" t="s">
        <v>832</v>
      </c>
      <c r="AD74" s="513" t="s">
        <v>831</v>
      </c>
      <c r="AE74" s="513" t="s">
        <v>832</v>
      </c>
      <c r="AF74" s="513" t="s">
        <v>831</v>
      </c>
      <c r="AG74" s="416" t="s">
        <v>832</v>
      </c>
      <c r="AH74" s="203" t="s">
        <v>830</v>
      </c>
      <c r="AI74" s="203" t="s">
        <v>817</v>
      </c>
      <c r="AJ74" s="203" t="s">
        <v>830</v>
      </c>
      <c r="AK74" s="203" t="s">
        <v>817</v>
      </c>
      <c r="AM74" s="12"/>
      <c r="AN74" s="480" t="s">
        <v>29</v>
      </c>
      <c r="AO74" s="480" t="s">
        <v>30</v>
      </c>
      <c r="AP74" s="480" t="s">
        <v>182</v>
      </c>
      <c r="AQ74" s="480" t="s">
        <v>91</v>
      </c>
      <c r="AR74" s="480" t="s">
        <v>183</v>
      </c>
      <c r="AS74" s="480" t="s">
        <v>184</v>
      </c>
      <c r="AT74" s="480" t="s">
        <v>185</v>
      </c>
      <c r="AU74" s="480" t="s">
        <v>186</v>
      </c>
      <c r="BF74" s="94"/>
      <c r="BG74" s="418"/>
      <c r="BH74" s="418"/>
      <c r="BI74" s="588" t="s">
        <v>29</v>
      </c>
      <c r="BJ74" s="588"/>
      <c r="BK74" s="588" t="s">
        <v>30</v>
      </c>
      <c r="BL74" s="588"/>
      <c r="BM74" s="588" t="s">
        <v>182</v>
      </c>
      <c r="BN74" s="588"/>
      <c r="BO74" s="588" t="s">
        <v>91</v>
      </c>
      <c r="BP74" s="588"/>
      <c r="BQ74" s="12"/>
    </row>
    <row r="75" spans="1:73" ht="35.1" hidden="1" customHeight="1" x14ac:dyDescent="0.25">
      <c r="A75" s="218">
        <v>10</v>
      </c>
      <c r="B75" s="207">
        <f>B27</f>
        <v>26</v>
      </c>
      <c r="C75" s="207">
        <f>J27</f>
        <v>2</v>
      </c>
      <c r="D75" s="207">
        <f>C27</f>
        <v>0</v>
      </c>
      <c r="E75" s="207">
        <f>K27</f>
        <v>3</v>
      </c>
      <c r="F75" s="207">
        <f>D27</f>
        <v>41</v>
      </c>
      <c r="G75" s="207">
        <f>L27</f>
        <v>1</v>
      </c>
      <c r="H75" s="207">
        <f>E27</f>
        <v>0</v>
      </c>
      <c r="I75" s="207">
        <f>M27</f>
        <v>7</v>
      </c>
      <c r="J75" s="207">
        <f>F27</f>
        <v>0</v>
      </c>
      <c r="K75" s="207">
        <f>N27</f>
        <v>5</v>
      </c>
      <c r="L75" s="207">
        <f>G27</f>
        <v>0</v>
      </c>
      <c r="M75" s="207">
        <f>O27</f>
        <v>3</v>
      </c>
      <c r="N75" s="207">
        <f>H27</f>
        <v>0</v>
      </c>
      <c r="O75" s="207">
        <f>P27</f>
        <v>1</v>
      </c>
      <c r="P75" s="207">
        <f>I27</f>
        <v>0</v>
      </c>
      <c r="Q75" s="207">
        <f>Q27</f>
        <v>2</v>
      </c>
      <c r="R75" s="207">
        <f>R27</f>
        <v>24</v>
      </c>
      <c r="S75" s="207">
        <f>Z27</f>
        <v>4</v>
      </c>
      <c r="T75" s="207">
        <f>S27</f>
        <v>0</v>
      </c>
      <c r="U75" s="207">
        <f>AA27</f>
        <v>5</v>
      </c>
      <c r="V75" s="207">
        <f>T27</f>
        <v>26</v>
      </c>
      <c r="W75" s="207">
        <f>AB27</f>
        <v>4</v>
      </c>
      <c r="X75" s="207">
        <f>U27</f>
        <v>0</v>
      </c>
      <c r="Y75" s="207">
        <f>AC27</f>
        <v>8</v>
      </c>
      <c r="Z75" s="207">
        <f>V27</f>
        <v>0</v>
      </c>
      <c r="AA75" s="207">
        <f>AD27</f>
        <v>6</v>
      </c>
      <c r="AB75" s="207">
        <f>W27</f>
        <v>0</v>
      </c>
      <c r="AC75" s="207">
        <f>AE27</f>
        <v>2</v>
      </c>
      <c r="AD75" s="207">
        <f>X27</f>
        <v>2</v>
      </c>
      <c r="AE75" s="207">
        <f>AF27</f>
        <v>1</v>
      </c>
      <c r="AF75" s="207">
        <f>Y27</f>
        <v>7</v>
      </c>
      <c r="AG75" s="207">
        <f>AG27</f>
        <v>2</v>
      </c>
      <c r="AH75" s="205">
        <f>B75+C75+D75+E75+F75+H75</f>
        <v>72</v>
      </c>
      <c r="AI75" s="206">
        <f t="shared" ref="AI75:AI81" si="7">SUM(B75:Q75)</f>
        <v>91</v>
      </c>
      <c r="AJ75" s="206">
        <f>R75+S75+U75+V75+W75+AF75</f>
        <v>70</v>
      </c>
      <c r="AK75" s="204">
        <f>SUM(R75:AG75)</f>
        <v>91</v>
      </c>
      <c r="BF75" s="94"/>
      <c r="BG75" s="419" t="s">
        <v>67</v>
      </c>
      <c r="BH75" s="419" t="s">
        <v>67</v>
      </c>
      <c r="BI75" s="420" t="s">
        <v>963</v>
      </c>
      <c r="BJ75" s="420" t="s">
        <v>964</v>
      </c>
      <c r="BK75" s="420" t="s">
        <v>963</v>
      </c>
      <c r="BL75" s="420" t="s">
        <v>964</v>
      </c>
      <c r="BM75" s="420" t="s">
        <v>963</v>
      </c>
      <c r="BN75" s="420" t="s">
        <v>964</v>
      </c>
      <c r="BO75" s="420" t="s">
        <v>963</v>
      </c>
      <c r="BP75" s="420" t="s">
        <v>964</v>
      </c>
      <c r="BQ75" s="420"/>
    </row>
    <row r="76" spans="1:73" ht="35.1" hidden="1" customHeight="1" x14ac:dyDescent="0.25">
      <c r="A76" s="218">
        <v>15</v>
      </c>
      <c r="B76" s="207">
        <f>B28</f>
        <v>24</v>
      </c>
      <c r="C76" s="207">
        <f t="shared" ref="C76:C81" si="8">J28</f>
        <v>5</v>
      </c>
      <c r="D76" s="207">
        <f t="shared" ref="D76:D81" si="9">C28</f>
        <v>0</v>
      </c>
      <c r="E76" s="207">
        <f t="shared" ref="E76:E81" si="10">K28</f>
        <v>2</v>
      </c>
      <c r="F76" s="207">
        <f t="shared" ref="F76:F81" si="11">D28</f>
        <v>44</v>
      </c>
      <c r="G76" s="207">
        <f t="shared" ref="G76:G81" si="12">L28</f>
        <v>1</v>
      </c>
      <c r="H76" s="207">
        <f t="shared" ref="H76:H81" si="13">E28</f>
        <v>0</v>
      </c>
      <c r="I76" s="207">
        <f t="shared" ref="I76:I81" si="14">M28</f>
        <v>2</v>
      </c>
      <c r="J76" s="207">
        <f t="shared" ref="J76:J81" si="15">F28</f>
        <v>0</v>
      </c>
      <c r="K76" s="207">
        <f t="shared" ref="K76:K81" si="16">N28</f>
        <v>4</v>
      </c>
      <c r="L76" s="207">
        <f t="shared" ref="L76:L81" si="17">G28</f>
        <v>1</v>
      </c>
      <c r="M76" s="207">
        <f t="shared" ref="M76:M81" si="18">O28</f>
        <v>1</v>
      </c>
      <c r="N76" s="207">
        <f t="shared" ref="N76:N81" si="19">H28</f>
        <v>0</v>
      </c>
      <c r="O76" s="207">
        <f t="shared" ref="O76:O81" si="20">P28</f>
        <v>2</v>
      </c>
      <c r="P76" s="207">
        <f t="shared" ref="P76:P81" si="21">I28</f>
        <v>0</v>
      </c>
      <c r="Q76" s="207">
        <f t="shared" ref="Q76:R81" si="22">Q28</f>
        <v>4</v>
      </c>
      <c r="R76" s="207">
        <f t="shared" si="22"/>
        <v>14</v>
      </c>
      <c r="S76" s="207">
        <f t="shared" ref="S76:S81" si="23">Z28</f>
        <v>3</v>
      </c>
      <c r="T76" s="207">
        <f t="shared" ref="T76:T81" si="24">S28</f>
        <v>0</v>
      </c>
      <c r="U76" s="207">
        <f t="shared" ref="U76:U81" si="25">AA28</f>
        <v>6</v>
      </c>
      <c r="V76" s="207">
        <f t="shared" ref="V76:V81" si="26">T28</f>
        <v>33</v>
      </c>
      <c r="W76" s="207">
        <f t="shared" ref="W76:W81" si="27">AB28</f>
        <v>2</v>
      </c>
      <c r="X76" s="207">
        <f t="shared" ref="X76:X81" si="28">U28</f>
        <v>0</v>
      </c>
      <c r="Y76" s="207">
        <f t="shared" ref="Y76:Y81" si="29">AC28</f>
        <v>6</v>
      </c>
      <c r="Z76" s="207">
        <f t="shared" ref="Z76:Z81" si="30">V28</f>
        <v>0</v>
      </c>
      <c r="AA76" s="207">
        <f t="shared" ref="AA76:AA81" si="31">AD28</f>
        <v>1</v>
      </c>
      <c r="AB76" s="207">
        <f t="shared" ref="AB76:AB81" si="32">W28</f>
        <v>4</v>
      </c>
      <c r="AC76" s="207">
        <f t="shared" ref="AC76:AC81" si="33">AE28</f>
        <v>1</v>
      </c>
      <c r="AD76" s="207">
        <f t="shared" ref="AD76:AD81" si="34">X28</f>
        <v>8</v>
      </c>
      <c r="AE76" s="207">
        <f t="shared" ref="AE76:AE81" si="35">AF28</f>
        <v>2</v>
      </c>
      <c r="AF76" s="207">
        <f t="shared" ref="AF76:AF81" si="36">Y28</f>
        <v>5</v>
      </c>
      <c r="AG76" s="207">
        <f t="shared" ref="AG76:AG81" si="37">AG28</f>
        <v>5</v>
      </c>
      <c r="AH76" s="205">
        <f t="shared" ref="AH76:AH82" si="38">B76+C76+D76+E76+F76+H76</f>
        <v>75</v>
      </c>
      <c r="AI76" s="204">
        <f t="shared" si="7"/>
        <v>90</v>
      </c>
      <c r="AJ76" s="206">
        <f t="shared" ref="AJ76:AJ82" si="39">R76+S76+U76+V76+W76+AF76</f>
        <v>63</v>
      </c>
      <c r="AK76" s="204">
        <f t="shared" ref="AK76:AK82" si="40">SUM(R76:AG76)</f>
        <v>90</v>
      </c>
      <c r="BF76" s="94"/>
      <c r="BG76" s="218">
        <v>10</v>
      </c>
      <c r="BH76" s="218">
        <v>10</v>
      </c>
      <c r="BI76" s="207">
        <v>24</v>
      </c>
      <c r="BJ76" s="207">
        <v>4</v>
      </c>
      <c r="BK76" s="207">
        <v>0</v>
      </c>
      <c r="BL76" s="207">
        <v>5</v>
      </c>
      <c r="BM76" s="207">
        <v>26</v>
      </c>
      <c r="BN76" s="207">
        <v>4</v>
      </c>
      <c r="BO76" s="207">
        <v>0</v>
      </c>
      <c r="BP76" s="207">
        <v>8</v>
      </c>
      <c r="BQ76" s="207"/>
    </row>
    <row r="77" spans="1:73" ht="35.1" hidden="1" customHeight="1" x14ac:dyDescent="0.25">
      <c r="A77" s="218">
        <v>20</v>
      </c>
      <c r="B77" s="207">
        <f t="shared" ref="B77:B81" si="41">B29</f>
        <v>27</v>
      </c>
      <c r="C77" s="207">
        <f t="shared" si="8"/>
        <v>3</v>
      </c>
      <c r="D77" s="207">
        <f t="shared" si="9"/>
        <v>0</v>
      </c>
      <c r="E77" s="207">
        <f t="shared" si="10"/>
        <v>4</v>
      </c>
      <c r="F77" s="207">
        <f t="shared" si="11"/>
        <v>48</v>
      </c>
      <c r="G77" s="207">
        <f t="shared" si="12"/>
        <v>2</v>
      </c>
      <c r="H77" s="207">
        <f t="shared" si="13"/>
        <v>0</v>
      </c>
      <c r="I77" s="207">
        <f t="shared" si="14"/>
        <v>4</v>
      </c>
      <c r="J77" s="207">
        <f t="shared" si="15"/>
        <v>0</v>
      </c>
      <c r="K77" s="207">
        <f t="shared" si="16"/>
        <v>1</v>
      </c>
      <c r="L77" s="207">
        <f t="shared" si="17"/>
        <v>0</v>
      </c>
      <c r="M77" s="207">
        <f t="shared" si="18"/>
        <v>1</v>
      </c>
      <c r="N77" s="207">
        <f t="shared" si="19"/>
        <v>0</v>
      </c>
      <c r="O77" s="207">
        <f t="shared" si="20"/>
        <v>1</v>
      </c>
      <c r="P77" s="207">
        <f t="shared" si="21"/>
        <v>0</v>
      </c>
      <c r="Q77" s="207">
        <f t="shared" si="22"/>
        <v>0</v>
      </c>
      <c r="R77" s="207">
        <f t="shared" si="22"/>
        <v>19</v>
      </c>
      <c r="S77" s="207">
        <f t="shared" si="23"/>
        <v>4</v>
      </c>
      <c r="T77" s="207">
        <f t="shared" si="24"/>
        <v>0</v>
      </c>
      <c r="U77" s="207">
        <f t="shared" si="25"/>
        <v>7</v>
      </c>
      <c r="V77" s="207">
        <f t="shared" si="26"/>
        <v>37</v>
      </c>
      <c r="W77" s="207">
        <f t="shared" si="27"/>
        <v>2</v>
      </c>
      <c r="X77" s="207">
        <f t="shared" si="28"/>
        <v>0</v>
      </c>
      <c r="Y77" s="207">
        <f t="shared" si="29"/>
        <v>5</v>
      </c>
      <c r="Z77" s="207">
        <f t="shared" si="30"/>
        <v>0</v>
      </c>
      <c r="AA77" s="207">
        <f t="shared" si="31"/>
        <v>1</v>
      </c>
      <c r="AB77" s="207">
        <f t="shared" si="32"/>
        <v>4</v>
      </c>
      <c r="AC77" s="207">
        <f t="shared" si="33"/>
        <v>1</v>
      </c>
      <c r="AD77" s="207">
        <f t="shared" si="34"/>
        <v>0</v>
      </c>
      <c r="AE77" s="207">
        <f t="shared" si="35"/>
        <v>3</v>
      </c>
      <c r="AF77" s="207">
        <f t="shared" si="36"/>
        <v>6</v>
      </c>
      <c r="AG77" s="207">
        <f t="shared" si="37"/>
        <v>1</v>
      </c>
      <c r="AH77" s="205">
        <f t="shared" si="38"/>
        <v>82</v>
      </c>
      <c r="AI77" s="204">
        <f t="shared" si="7"/>
        <v>91</v>
      </c>
      <c r="AJ77" s="206">
        <f t="shared" si="39"/>
        <v>75</v>
      </c>
      <c r="AK77" s="204">
        <f t="shared" si="40"/>
        <v>90</v>
      </c>
      <c r="BF77" s="94"/>
      <c r="BG77" s="218">
        <v>15</v>
      </c>
      <c r="BH77" s="218">
        <v>15</v>
      </c>
      <c r="BI77" s="207">
        <v>14</v>
      </c>
      <c r="BJ77" s="207">
        <v>3</v>
      </c>
      <c r="BK77" s="207">
        <v>0</v>
      </c>
      <c r="BL77" s="207">
        <v>6</v>
      </c>
      <c r="BM77" s="207">
        <v>33</v>
      </c>
      <c r="BN77" s="207">
        <v>2</v>
      </c>
      <c r="BO77" s="207">
        <v>0</v>
      </c>
      <c r="BP77" s="207">
        <v>6</v>
      </c>
      <c r="BQ77" s="207"/>
    </row>
    <row r="78" spans="1:73" ht="35.1" hidden="1" customHeight="1" x14ac:dyDescent="0.25">
      <c r="A78" s="218">
        <v>50</v>
      </c>
      <c r="B78" s="207">
        <f t="shared" si="41"/>
        <v>32</v>
      </c>
      <c r="C78" s="207">
        <f t="shared" si="8"/>
        <v>2</v>
      </c>
      <c r="D78" s="207">
        <f t="shared" si="9"/>
        <v>0</v>
      </c>
      <c r="E78" s="207">
        <f t="shared" si="10"/>
        <v>0</v>
      </c>
      <c r="F78" s="207">
        <f t="shared" si="11"/>
        <v>55</v>
      </c>
      <c r="G78" s="207">
        <f t="shared" si="12"/>
        <v>1</v>
      </c>
      <c r="H78" s="207">
        <f t="shared" si="13"/>
        <v>0</v>
      </c>
      <c r="I78" s="207">
        <f t="shared" si="14"/>
        <v>2</v>
      </c>
      <c r="J78" s="207">
        <f t="shared" si="15"/>
        <v>0</v>
      </c>
      <c r="K78" s="207">
        <f t="shared" si="16"/>
        <v>0</v>
      </c>
      <c r="L78" s="207">
        <f t="shared" si="17"/>
        <v>0</v>
      </c>
      <c r="M78" s="207">
        <f t="shared" si="18"/>
        <v>0</v>
      </c>
      <c r="N78" s="207">
        <f t="shared" si="19"/>
        <v>0</v>
      </c>
      <c r="O78" s="207">
        <f t="shared" si="20"/>
        <v>0</v>
      </c>
      <c r="P78" s="207">
        <f t="shared" si="21"/>
        <v>0</v>
      </c>
      <c r="Q78" s="207">
        <f t="shared" si="22"/>
        <v>0</v>
      </c>
      <c r="R78" s="207">
        <f t="shared" si="22"/>
        <v>11</v>
      </c>
      <c r="S78" s="207">
        <f t="shared" si="23"/>
        <v>5</v>
      </c>
      <c r="T78" s="207">
        <f t="shared" si="24"/>
        <v>0</v>
      </c>
      <c r="U78" s="207">
        <f t="shared" si="25"/>
        <v>8</v>
      </c>
      <c r="V78" s="207">
        <f t="shared" si="26"/>
        <v>39</v>
      </c>
      <c r="W78" s="207">
        <f t="shared" si="27"/>
        <v>8</v>
      </c>
      <c r="X78" s="207">
        <f t="shared" si="28"/>
        <v>0</v>
      </c>
      <c r="Y78" s="207">
        <f t="shared" si="29"/>
        <v>5</v>
      </c>
      <c r="Z78" s="207">
        <f t="shared" si="30"/>
        <v>2</v>
      </c>
      <c r="AA78" s="207">
        <f t="shared" si="31"/>
        <v>0</v>
      </c>
      <c r="AB78" s="207">
        <f t="shared" si="32"/>
        <v>6</v>
      </c>
      <c r="AC78" s="207">
        <f t="shared" si="33"/>
        <v>2</v>
      </c>
      <c r="AD78" s="207">
        <f t="shared" si="34"/>
        <v>2</v>
      </c>
      <c r="AE78" s="207">
        <f t="shared" si="35"/>
        <v>0</v>
      </c>
      <c r="AF78" s="207">
        <f t="shared" si="36"/>
        <v>3</v>
      </c>
      <c r="AG78" s="207">
        <f t="shared" si="37"/>
        <v>0</v>
      </c>
      <c r="AH78" s="205">
        <f t="shared" si="38"/>
        <v>89</v>
      </c>
      <c r="AI78" s="204">
        <f t="shared" si="7"/>
        <v>92</v>
      </c>
      <c r="AJ78" s="206">
        <f t="shared" si="39"/>
        <v>74</v>
      </c>
      <c r="AK78" s="204">
        <f t="shared" si="40"/>
        <v>91</v>
      </c>
      <c r="BF78" s="94"/>
      <c r="BG78" s="218">
        <v>20</v>
      </c>
      <c r="BH78" s="218">
        <v>20</v>
      </c>
      <c r="BI78" s="207">
        <v>19</v>
      </c>
      <c r="BJ78" s="207">
        <v>4</v>
      </c>
      <c r="BK78" s="207">
        <v>0</v>
      </c>
      <c r="BL78" s="207">
        <v>7</v>
      </c>
      <c r="BM78" s="207">
        <v>37</v>
      </c>
      <c r="BN78" s="207">
        <v>2</v>
      </c>
      <c r="BO78" s="207">
        <v>0</v>
      </c>
      <c r="BP78" s="207">
        <v>5</v>
      </c>
      <c r="BQ78" s="207"/>
    </row>
    <row r="79" spans="1:73" ht="35.1" hidden="1" customHeight="1" x14ac:dyDescent="0.25">
      <c r="A79" s="218">
        <v>100</v>
      </c>
      <c r="B79" s="207">
        <f t="shared" si="41"/>
        <v>35</v>
      </c>
      <c r="C79" s="207">
        <f t="shared" si="8"/>
        <v>0</v>
      </c>
      <c r="D79" s="207">
        <f t="shared" si="9"/>
        <v>0</v>
      </c>
      <c r="E79" s="207">
        <f t="shared" si="10"/>
        <v>1</v>
      </c>
      <c r="F79" s="207">
        <f t="shared" si="11"/>
        <v>56</v>
      </c>
      <c r="G79" s="207">
        <f t="shared" si="12"/>
        <v>0</v>
      </c>
      <c r="H79" s="207">
        <f t="shared" si="13"/>
        <v>0</v>
      </c>
      <c r="I79" s="207">
        <f t="shared" si="14"/>
        <v>0</v>
      </c>
      <c r="J79" s="207">
        <f t="shared" si="15"/>
        <v>0</v>
      </c>
      <c r="K79" s="207">
        <f t="shared" si="16"/>
        <v>0</v>
      </c>
      <c r="L79" s="207">
        <f t="shared" si="17"/>
        <v>0</v>
      </c>
      <c r="M79" s="207">
        <f t="shared" si="18"/>
        <v>0</v>
      </c>
      <c r="N79" s="207">
        <f t="shared" si="19"/>
        <v>0</v>
      </c>
      <c r="O79" s="207">
        <f t="shared" si="20"/>
        <v>0</v>
      </c>
      <c r="P79" s="207">
        <f t="shared" si="21"/>
        <v>0</v>
      </c>
      <c r="Q79" s="207">
        <f t="shared" si="22"/>
        <v>0</v>
      </c>
      <c r="R79" s="207">
        <f t="shared" si="22"/>
        <v>15</v>
      </c>
      <c r="S79" s="207">
        <f t="shared" si="23"/>
        <v>5</v>
      </c>
      <c r="T79" s="207">
        <f t="shared" si="24"/>
        <v>0</v>
      </c>
      <c r="U79" s="207">
        <f t="shared" si="25"/>
        <v>8</v>
      </c>
      <c r="V79" s="207">
        <f t="shared" si="26"/>
        <v>38</v>
      </c>
      <c r="W79" s="207">
        <f t="shared" si="27"/>
        <v>9</v>
      </c>
      <c r="X79" s="207">
        <f t="shared" si="28"/>
        <v>0</v>
      </c>
      <c r="Y79" s="207">
        <f t="shared" si="29"/>
        <v>5</v>
      </c>
      <c r="Z79" s="207">
        <f t="shared" si="30"/>
        <v>1</v>
      </c>
      <c r="AA79" s="207">
        <f t="shared" si="31"/>
        <v>0</v>
      </c>
      <c r="AB79" s="207">
        <f t="shared" si="32"/>
        <v>3</v>
      </c>
      <c r="AC79" s="207">
        <f t="shared" si="33"/>
        <v>0</v>
      </c>
      <c r="AD79" s="207">
        <f t="shared" si="34"/>
        <v>3</v>
      </c>
      <c r="AE79" s="207">
        <f t="shared" si="35"/>
        <v>0</v>
      </c>
      <c r="AF79" s="207">
        <f t="shared" si="36"/>
        <v>5</v>
      </c>
      <c r="AG79" s="207">
        <f t="shared" si="37"/>
        <v>0</v>
      </c>
      <c r="AH79" s="205">
        <f t="shared" si="38"/>
        <v>92</v>
      </c>
      <c r="AI79" s="204">
        <f t="shared" si="7"/>
        <v>92</v>
      </c>
      <c r="AJ79" s="206">
        <f t="shared" si="39"/>
        <v>80</v>
      </c>
      <c r="AK79" s="204">
        <f t="shared" si="40"/>
        <v>92</v>
      </c>
      <c r="BF79" s="94"/>
      <c r="BG79" s="218">
        <v>50</v>
      </c>
      <c r="BH79" s="218">
        <v>50</v>
      </c>
      <c r="BI79" s="207">
        <v>11</v>
      </c>
      <c r="BJ79" s="207">
        <v>5</v>
      </c>
      <c r="BK79" s="207">
        <v>0</v>
      </c>
      <c r="BL79" s="207">
        <v>8</v>
      </c>
      <c r="BM79" s="207">
        <v>39</v>
      </c>
      <c r="BN79" s="207">
        <v>8</v>
      </c>
      <c r="BO79" s="207">
        <v>0</v>
      </c>
      <c r="BP79" s="207">
        <v>5</v>
      </c>
      <c r="BQ79" s="207"/>
    </row>
    <row r="80" spans="1:73" ht="35.1" hidden="1" customHeight="1" x14ac:dyDescent="0.25">
      <c r="A80" s="218">
        <v>150</v>
      </c>
      <c r="B80" s="207">
        <f t="shared" si="41"/>
        <v>27</v>
      </c>
      <c r="C80" s="207">
        <f t="shared" si="8"/>
        <v>0</v>
      </c>
      <c r="D80" s="207">
        <f t="shared" si="9"/>
        <v>1</v>
      </c>
      <c r="E80" s="207">
        <f t="shared" si="10"/>
        <v>0</v>
      </c>
      <c r="F80" s="207">
        <f t="shared" si="11"/>
        <v>61</v>
      </c>
      <c r="G80" s="207">
        <f t="shared" si="12"/>
        <v>0</v>
      </c>
      <c r="H80" s="207">
        <f t="shared" si="13"/>
        <v>1</v>
      </c>
      <c r="I80" s="207">
        <f t="shared" si="14"/>
        <v>0</v>
      </c>
      <c r="J80" s="207">
        <f t="shared" si="15"/>
        <v>0</v>
      </c>
      <c r="K80" s="207">
        <f t="shared" si="16"/>
        <v>0</v>
      </c>
      <c r="L80" s="207">
        <f t="shared" si="17"/>
        <v>0</v>
      </c>
      <c r="M80" s="207">
        <f t="shared" si="18"/>
        <v>0</v>
      </c>
      <c r="N80" s="207">
        <f t="shared" si="19"/>
        <v>0</v>
      </c>
      <c r="O80" s="207">
        <f t="shared" si="20"/>
        <v>0</v>
      </c>
      <c r="P80" s="207">
        <f t="shared" si="21"/>
        <v>0</v>
      </c>
      <c r="Q80" s="207">
        <f t="shared" si="22"/>
        <v>0</v>
      </c>
      <c r="R80" s="207">
        <f t="shared" si="22"/>
        <v>17</v>
      </c>
      <c r="S80" s="207">
        <f t="shared" si="23"/>
        <v>5</v>
      </c>
      <c r="T80" s="207">
        <f t="shared" si="24"/>
        <v>0</v>
      </c>
      <c r="U80" s="207">
        <f t="shared" si="25"/>
        <v>8</v>
      </c>
      <c r="V80" s="207">
        <f t="shared" si="26"/>
        <v>33</v>
      </c>
      <c r="W80" s="207">
        <f t="shared" si="27"/>
        <v>5</v>
      </c>
      <c r="X80" s="207">
        <f t="shared" si="28"/>
        <v>0</v>
      </c>
      <c r="Y80" s="207">
        <f t="shared" si="29"/>
        <v>5</v>
      </c>
      <c r="Z80" s="207">
        <f t="shared" si="30"/>
        <v>1</v>
      </c>
      <c r="AA80" s="207">
        <f t="shared" si="31"/>
        <v>0</v>
      </c>
      <c r="AB80" s="207">
        <f t="shared" si="32"/>
        <v>5</v>
      </c>
      <c r="AC80" s="207">
        <f t="shared" si="33"/>
        <v>0</v>
      </c>
      <c r="AD80" s="207">
        <f t="shared" si="34"/>
        <v>2</v>
      </c>
      <c r="AE80" s="207">
        <f t="shared" si="35"/>
        <v>0</v>
      </c>
      <c r="AF80" s="207">
        <f t="shared" si="36"/>
        <v>9</v>
      </c>
      <c r="AG80" s="207">
        <f t="shared" si="37"/>
        <v>0</v>
      </c>
      <c r="AH80" s="205">
        <f t="shared" si="38"/>
        <v>90</v>
      </c>
      <c r="AI80" s="204">
        <f t="shared" si="7"/>
        <v>90</v>
      </c>
      <c r="AJ80" s="206">
        <f t="shared" si="39"/>
        <v>77</v>
      </c>
      <c r="AK80" s="204">
        <f t="shared" si="40"/>
        <v>90</v>
      </c>
      <c r="BF80" s="94"/>
      <c r="BG80" s="218">
        <v>100</v>
      </c>
      <c r="BH80" s="218">
        <v>100</v>
      </c>
      <c r="BI80" s="207">
        <v>15</v>
      </c>
      <c r="BJ80" s="207">
        <v>5</v>
      </c>
      <c r="BK80" s="207">
        <v>0</v>
      </c>
      <c r="BL80" s="207">
        <v>8</v>
      </c>
      <c r="BM80" s="207">
        <v>38</v>
      </c>
      <c r="BN80" s="207">
        <v>9</v>
      </c>
      <c r="BO80" s="207">
        <v>0</v>
      </c>
      <c r="BP80" s="207">
        <v>5</v>
      </c>
      <c r="BQ80" s="207"/>
    </row>
    <row r="81" spans="1:82" ht="35.1" hidden="1" customHeight="1" thickBot="1" x14ac:dyDescent="0.3">
      <c r="A81" s="220">
        <v>200</v>
      </c>
      <c r="B81" s="211">
        <f t="shared" si="41"/>
        <v>31</v>
      </c>
      <c r="C81" s="211">
        <f t="shared" si="8"/>
        <v>0</v>
      </c>
      <c r="D81" s="211">
        <f t="shared" si="9"/>
        <v>0</v>
      </c>
      <c r="E81" s="211">
        <f t="shared" si="10"/>
        <v>0</v>
      </c>
      <c r="F81" s="211">
        <f t="shared" si="11"/>
        <v>60</v>
      </c>
      <c r="G81" s="211">
        <f t="shared" si="12"/>
        <v>0</v>
      </c>
      <c r="H81" s="211">
        <f t="shared" si="13"/>
        <v>0</v>
      </c>
      <c r="I81" s="211">
        <f t="shared" si="14"/>
        <v>0</v>
      </c>
      <c r="J81" s="211">
        <f t="shared" si="15"/>
        <v>0</v>
      </c>
      <c r="K81" s="211">
        <f t="shared" si="16"/>
        <v>0</v>
      </c>
      <c r="L81" s="211">
        <f t="shared" si="17"/>
        <v>0</v>
      </c>
      <c r="M81" s="211">
        <f t="shared" si="18"/>
        <v>0</v>
      </c>
      <c r="N81" s="211">
        <f t="shared" si="19"/>
        <v>0</v>
      </c>
      <c r="O81" s="211">
        <f t="shared" si="20"/>
        <v>0</v>
      </c>
      <c r="P81" s="211">
        <f t="shared" si="21"/>
        <v>0</v>
      </c>
      <c r="Q81" s="211">
        <f t="shared" si="22"/>
        <v>0</v>
      </c>
      <c r="R81" s="207">
        <f t="shared" si="22"/>
        <v>18</v>
      </c>
      <c r="S81" s="207">
        <f t="shared" si="23"/>
        <v>0</v>
      </c>
      <c r="T81" s="207">
        <f t="shared" si="24"/>
        <v>0</v>
      </c>
      <c r="U81" s="207">
        <f t="shared" si="25"/>
        <v>6</v>
      </c>
      <c r="V81" s="207">
        <f t="shared" si="26"/>
        <v>41</v>
      </c>
      <c r="W81" s="207">
        <f t="shared" si="27"/>
        <v>9</v>
      </c>
      <c r="X81" s="207">
        <f t="shared" si="28"/>
        <v>0</v>
      </c>
      <c r="Y81" s="207">
        <f t="shared" si="29"/>
        <v>3</v>
      </c>
      <c r="Z81" s="207">
        <f t="shared" si="30"/>
        <v>2</v>
      </c>
      <c r="AA81" s="207">
        <f t="shared" si="31"/>
        <v>0</v>
      </c>
      <c r="AB81" s="207">
        <f t="shared" si="32"/>
        <v>6</v>
      </c>
      <c r="AC81" s="207">
        <f t="shared" si="33"/>
        <v>0</v>
      </c>
      <c r="AD81" s="207">
        <f t="shared" si="34"/>
        <v>4</v>
      </c>
      <c r="AE81" s="207">
        <f t="shared" si="35"/>
        <v>0</v>
      </c>
      <c r="AF81" s="207">
        <f t="shared" si="36"/>
        <v>3</v>
      </c>
      <c r="AG81" s="207">
        <f t="shared" si="37"/>
        <v>0</v>
      </c>
      <c r="AH81" s="211">
        <f t="shared" si="38"/>
        <v>91</v>
      </c>
      <c r="AI81" s="204">
        <f t="shared" si="7"/>
        <v>91</v>
      </c>
      <c r="AJ81" s="208">
        <f t="shared" si="39"/>
        <v>77</v>
      </c>
      <c r="AK81" s="208">
        <f t="shared" si="40"/>
        <v>92</v>
      </c>
      <c r="BF81" s="94"/>
      <c r="BG81" s="218">
        <v>150</v>
      </c>
      <c r="BH81" s="218">
        <v>150</v>
      </c>
      <c r="BI81" s="207">
        <v>17</v>
      </c>
      <c r="BJ81" s="207">
        <v>5</v>
      </c>
      <c r="BK81" s="207">
        <v>0</v>
      </c>
      <c r="BL81" s="207">
        <v>8</v>
      </c>
      <c r="BM81" s="207">
        <v>33</v>
      </c>
      <c r="BN81" s="207">
        <v>5</v>
      </c>
      <c r="BO81" s="207">
        <v>0</v>
      </c>
      <c r="BP81" s="207">
        <v>5</v>
      </c>
      <c r="BQ81" s="207"/>
    </row>
    <row r="82" spans="1:82" ht="35.1" hidden="1" customHeight="1" thickBot="1" x14ac:dyDescent="0.3">
      <c r="A82" s="266" t="s">
        <v>237</v>
      </c>
      <c r="B82" s="195">
        <f>SUM(B75:B81)</f>
        <v>202</v>
      </c>
      <c r="C82" s="195">
        <f t="shared" ref="C82:AG82" si="42">SUM(C75:C81)</f>
        <v>12</v>
      </c>
      <c r="D82" s="195">
        <f t="shared" si="42"/>
        <v>1</v>
      </c>
      <c r="E82" s="195">
        <f t="shared" si="42"/>
        <v>10</v>
      </c>
      <c r="F82" s="195">
        <f t="shared" si="42"/>
        <v>365</v>
      </c>
      <c r="G82" s="195">
        <f t="shared" si="42"/>
        <v>5</v>
      </c>
      <c r="H82" s="195">
        <f t="shared" si="42"/>
        <v>1</v>
      </c>
      <c r="I82" s="195">
        <f t="shared" si="42"/>
        <v>15</v>
      </c>
      <c r="J82" s="195">
        <f t="shared" si="42"/>
        <v>0</v>
      </c>
      <c r="K82" s="195">
        <f t="shared" si="42"/>
        <v>10</v>
      </c>
      <c r="L82" s="195">
        <f t="shared" si="42"/>
        <v>1</v>
      </c>
      <c r="M82" s="195">
        <f t="shared" si="42"/>
        <v>5</v>
      </c>
      <c r="N82" s="195">
        <f t="shared" si="42"/>
        <v>0</v>
      </c>
      <c r="O82" s="195">
        <f t="shared" si="42"/>
        <v>4</v>
      </c>
      <c r="P82" s="195">
        <f t="shared" si="42"/>
        <v>0</v>
      </c>
      <c r="Q82" s="195">
        <f t="shared" si="42"/>
        <v>6</v>
      </c>
      <c r="R82" s="195">
        <f t="shared" si="42"/>
        <v>118</v>
      </c>
      <c r="S82" s="195">
        <f t="shared" si="42"/>
        <v>26</v>
      </c>
      <c r="T82" s="195">
        <f t="shared" si="42"/>
        <v>0</v>
      </c>
      <c r="U82" s="195">
        <f t="shared" si="42"/>
        <v>48</v>
      </c>
      <c r="V82" s="195">
        <f t="shared" si="42"/>
        <v>247</v>
      </c>
      <c r="W82" s="195">
        <f t="shared" si="42"/>
        <v>39</v>
      </c>
      <c r="X82" s="195">
        <f t="shared" si="42"/>
        <v>0</v>
      </c>
      <c r="Y82" s="195">
        <f t="shared" si="42"/>
        <v>37</v>
      </c>
      <c r="Z82" s="195">
        <f t="shared" si="42"/>
        <v>6</v>
      </c>
      <c r="AA82" s="195">
        <f t="shared" si="42"/>
        <v>8</v>
      </c>
      <c r="AB82" s="195">
        <f t="shared" si="42"/>
        <v>28</v>
      </c>
      <c r="AC82" s="195">
        <f t="shared" si="42"/>
        <v>6</v>
      </c>
      <c r="AD82" s="195">
        <f t="shared" si="42"/>
        <v>21</v>
      </c>
      <c r="AE82" s="195">
        <f t="shared" si="42"/>
        <v>6</v>
      </c>
      <c r="AF82" s="195">
        <f t="shared" si="42"/>
        <v>38</v>
      </c>
      <c r="AG82" s="195">
        <f t="shared" si="42"/>
        <v>8</v>
      </c>
      <c r="AH82" s="195">
        <f t="shared" si="38"/>
        <v>591</v>
      </c>
      <c r="AI82" s="190">
        <f>SUM(AI75:AI81)</f>
        <v>637</v>
      </c>
      <c r="AJ82" s="190">
        <f t="shared" si="39"/>
        <v>516</v>
      </c>
      <c r="AK82" s="248">
        <f t="shared" si="40"/>
        <v>636</v>
      </c>
      <c r="BF82" s="94"/>
      <c r="BG82" s="220">
        <v>200</v>
      </c>
      <c r="BH82" s="220">
        <v>200</v>
      </c>
      <c r="BI82" s="207">
        <v>18</v>
      </c>
      <c r="BJ82" s="207">
        <v>0</v>
      </c>
      <c r="BK82" s="207">
        <v>0</v>
      </c>
      <c r="BL82" s="207">
        <v>6</v>
      </c>
      <c r="BM82" s="207">
        <v>41</v>
      </c>
      <c r="BN82" s="207">
        <v>9</v>
      </c>
      <c r="BO82" s="207">
        <v>0</v>
      </c>
      <c r="BP82" s="207">
        <v>3</v>
      </c>
      <c r="BQ82" s="211"/>
    </row>
    <row r="83" spans="1:82" ht="35.1" hidden="1" customHeight="1" thickBot="1" x14ac:dyDescent="0.3">
      <c r="A83" s="267" t="s">
        <v>235</v>
      </c>
      <c r="B83" s="249">
        <f>B82/$AI$82</f>
        <v>0.31711145996860285</v>
      </c>
      <c r="C83" s="249">
        <f t="shared" ref="C83:Q83" si="43">C82/$AI$82</f>
        <v>1.8838304552590265E-2</v>
      </c>
      <c r="D83" s="249">
        <f t="shared" si="43"/>
        <v>1.5698587127158557E-3</v>
      </c>
      <c r="E83" s="249">
        <f t="shared" si="43"/>
        <v>1.5698587127158554E-2</v>
      </c>
      <c r="F83" s="249">
        <f t="shared" si="43"/>
        <v>0.57299843014128726</v>
      </c>
      <c r="G83" s="249">
        <f t="shared" si="43"/>
        <v>7.8492935635792772E-3</v>
      </c>
      <c r="H83" s="249">
        <f t="shared" si="43"/>
        <v>1.5698587127158557E-3</v>
      </c>
      <c r="I83" s="249">
        <f t="shared" si="43"/>
        <v>2.3547880690737835E-2</v>
      </c>
      <c r="J83" s="249">
        <f t="shared" si="43"/>
        <v>0</v>
      </c>
      <c r="K83" s="249">
        <f t="shared" si="43"/>
        <v>1.5698587127158554E-2</v>
      </c>
      <c r="L83" s="249">
        <f t="shared" si="43"/>
        <v>1.5698587127158557E-3</v>
      </c>
      <c r="M83" s="249">
        <f t="shared" si="43"/>
        <v>7.8492935635792772E-3</v>
      </c>
      <c r="N83" s="249">
        <f t="shared" si="43"/>
        <v>0</v>
      </c>
      <c r="O83" s="249">
        <f t="shared" si="43"/>
        <v>6.2794348508634227E-3</v>
      </c>
      <c r="P83" s="249">
        <f t="shared" si="43"/>
        <v>0</v>
      </c>
      <c r="Q83" s="249">
        <f t="shared" si="43"/>
        <v>9.4191522762951327E-3</v>
      </c>
      <c r="R83" s="249">
        <f>R82/$AK$82</f>
        <v>0.18553459119496854</v>
      </c>
      <c r="S83" s="249">
        <f t="shared" ref="S83:AK83" si="44">S82/$AK$82</f>
        <v>4.0880503144654086E-2</v>
      </c>
      <c r="T83" s="249">
        <f t="shared" si="44"/>
        <v>0</v>
      </c>
      <c r="U83" s="249">
        <f t="shared" si="44"/>
        <v>7.5471698113207544E-2</v>
      </c>
      <c r="V83" s="249">
        <f t="shared" si="44"/>
        <v>0.38836477987421386</v>
      </c>
      <c r="W83" s="249">
        <f t="shared" si="44"/>
        <v>6.1320754716981132E-2</v>
      </c>
      <c r="X83" s="249">
        <f t="shared" si="44"/>
        <v>0</v>
      </c>
      <c r="Y83" s="249">
        <f t="shared" si="44"/>
        <v>5.8176100628930819E-2</v>
      </c>
      <c r="Z83" s="249">
        <f t="shared" si="44"/>
        <v>9.433962264150943E-3</v>
      </c>
      <c r="AA83" s="249">
        <f t="shared" si="44"/>
        <v>1.2578616352201259E-2</v>
      </c>
      <c r="AB83" s="249">
        <f t="shared" si="44"/>
        <v>4.40251572327044E-2</v>
      </c>
      <c r="AC83" s="249">
        <f t="shared" si="44"/>
        <v>9.433962264150943E-3</v>
      </c>
      <c r="AD83" s="249">
        <f t="shared" si="44"/>
        <v>3.3018867924528301E-2</v>
      </c>
      <c r="AE83" s="249">
        <f t="shared" si="44"/>
        <v>9.433962264150943E-3</v>
      </c>
      <c r="AF83" s="249">
        <f t="shared" si="44"/>
        <v>5.9748427672955975E-2</v>
      </c>
      <c r="AG83" s="249">
        <f t="shared" si="44"/>
        <v>1.2578616352201259E-2</v>
      </c>
      <c r="AH83" s="241">
        <f>AH82/AI82</f>
        <v>0.92778649921507061</v>
      </c>
      <c r="AI83" s="241">
        <f>AI82/$AI$82</f>
        <v>1</v>
      </c>
      <c r="AJ83" s="241">
        <f>AJ82/AK82</f>
        <v>0.81132075471698117</v>
      </c>
      <c r="AK83" s="241">
        <f t="shared" si="44"/>
        <v>1</v>
      </c>
      <c r="BF83" s="94"/>
      <c r="BG83" s="266" t="str">
        <f>CHAR(216)</f>
        <v>Ø</v>
      </c>
      <c r="BH83" s="266" t="s">
        <v>237</v>
      </c>
      <c r="BI83" s="195">
        <v>118</v>
      </c>
      <c r="BJ83" s="195">
        <v>26</v>
      </c>
      <c r="BK83" s="195">
        <v>0</v>
      </c>
      <c r="BL83" s="195">
        <v>48</v>
      </c>
      <c r="BM83" s="195">
        <v>247</v>
      </c>
      <c r="BN83" s="195">
        <v>39</v>
      </c>
      <c r="BO83" s="195">
        <v>0</v>
      </c>
      <c r="BP83" s="195">
        <v>37</v>
      </c>
      <c r="BQ83" s="195"/>
    </row>
    <row r="84" spans="1:82" ht="35.1" hidden="1" customHeight="1" thickBot="1" x14ac:dyDescent="0.4">
      <c r="A84" s="227" t="s">
        <v>206</v>
      </c>
      <c r="B84" s="227"/>
      <c r="C84" s="227"/>
      <c r="D84" s="227"/>
      <c r="E84" s="227"/>
      <c r="F84" s="227"/>
      <c r="G84" s="227"/>
      <c r="H84" s="227"/>
      <c r="I84" s="227"/>
      <c r="J84" s="227"/>
      <c r="K84" s="227"/>
      <c r="L84" s="227"/>
      <c r="M84" s="227"/>
      <c r="N84" s="227"/>
      <c r="O84" s="227"/>
      <c r="P84" s="227"/>
      <c r="Q84" s="227"/>
      <c r="R84" s="227" t="s">
        <v>219</v>
      </c>
      <c r="S84" s="227"/>
      <c r="T84" s="227"/>
      <c r="U84" s="227"/>
      <c r="V84" s="227"/>
      <c r="W84" s="227"/>
      <c r="X84" s="227"/>
      <c r="Y84" s="227"/>
      <c r="Z84" s="227"/>
      <c r="AA84" s="227"/>
      <c r="AB84" s="227"/>
      <c r="AC84" s="227"/>
      <c r="AD84" s="227"/>
      <c r="AE84" s="227"/>
      <c r="AF84" s="227"/>
      <c r="AG84" s="227"/>
      <c r="BF84" s="94"/>
      <c r="BG84" s="267" t="s">
        <v>238</v>
      </c>
      <c r="BH84" s="267" t="s">
        <v>235</v>
      </c>
      <c r="BI84" s="249">
        <v>0.18553459119496854</v>
      </c>
      <c r="BJ84" s="249">
        <v>4.0880503144654086E-2</v>
      </c>
      <c r="BK84" s="249">
        <v>0</v>
      </c>
      <c r="BL84" s="249">
        <v>7.5471698113207544E-2</v>
      </c>
      <c r="BM84" s="249">
        <v>0.38836477987421386</v>
      </c>
      <c r="BN84" s="249">
        <v>6.1320754716981132E-2</v>
      </c>
      <c r="BO84" s="249">
        <v>0</v>
      </c>
      <c r="BP84" s="249">
        <v>5.8176100628930819E-2</v>
      </c>
      <c r="BQ84" s="249"/>
    </row>
    <row r="85" spans="1:82" ht="35.1" hidden="1" customHeight="1" x14ac:dyDescent="0.25">
      <c r="A85" s="218">
        <v>10</v>
      </c>
      <c r="B85" s="352">
        <f>B16</f>
        <v>4.1217522246546325</v>
      </c>
      <c r="C85" s="352">
        <f>J16</f>
        <v>17.437023260148827</v>
      </c>
      <c r="D85" s="352">
        <f>C16</f>
        <v>15.805058029614894</v>
      </c>
      <c r="E85" s="352">
        <f>K16</f>
        <v>16.495408780248692</v>
      </c>
      <c r="F85" s="352">
        <f>D16</f>
        <v>2.9370706036364189</v>
      </c>
      <c r="G85" s="352">
        <f>L16</f>
        <v>15.763543677340266</v>
      </c>
      <c r="H85" s="352">
        <f>E16</f>
        <v>19.150489977660214</v>
      </c>
      <c r="I85" s="352">
        <f>M16</f>
        <v>16.559734639246631</v>
      </c>
      <c r="J85" s="352">
        <f>F16</f>
        <v>29.136834806611322</v>
      </c>
      <c r="K85" s="352">
        <f>N16</f>
        <v>17.514334435770973</v>
      </c>
      <c r="L85" s="352">
        <f>G16</f>
        <v>21.121070600289155</v>
      </c>
      <c r="M85" s="352">
        <f>O16</f>
        <v>18.981181636228602</v>
      </c>
      <c r="N85" s="352">
        <f>H16</f>
        <v>25.228732684382944</v>
      </c>
      <c r="O85" s="352">
        <f>P16</f>
        <v>18.12358169739294</v>
      </c>
      <c r="P85" s="352">
        <f>I16</f>
        <v>23.400044406618598</v>
      </c>
      <c r="Q85" s="352">
        <f>Q16</f>
        <v>17.743247205089165</v>
      </c>
      <c r="R85" s="352">
        <f>R16</f>
        <v>5.2119355220826957</v>
      </c>
      <c r="S85" s="352">
        <f>Z16</f>
        <v>13.79245011997663</v>
      </c>
      <c r="T85" s="352">
        <f>S16</f>
        <v>17.102766055026709</v>
      </c>
      <c r="U85" s="352">
        <f>AA16</f>
        <v>14.87985135988267</v>
      </c>
      <c r="V85" s="352">
        <f>T16</f>
        <v>4.0570278107246134</v>
      </c>
      <c r="W85" s="352">
        <f>AB16</f>
        <v>12.429582113093717</v>
      </c>
      <c r="X85" s="352">
        <f>U16</f>
        <v>19.989700133987206</v>
      </c>
      <c r="Y85" s="352">
        <f>AC16</f>
        <v>15.546479104233827</v>
      </c>
      <c r="Z85" s="352">
        <f>V16</f>
        <v>21.087993446812394</v>
      </c>
      <c r="AA85" s="352">
        <f>AD16</f>
        <v>16.698358482343778</v>
      </c>
      <c r="AB85" s="352">
        <f>W16</f>
        <v>16.011298156058167</v>
      </c>
      <c r="AC85" s="352">
        <f>AE16</f>
        <v>16.629227684914778</v>
      </c>
      <c r="AD85" s="352">
        <f>X16</f>
        <v>17.967023735470864</v>
      </c>
      <c r="AE85" s="352">
        <f>AF16</f>
        <v>14.691654133511644</v>
      </c>
      <c r="AF85" s="352">
        <f>Y16</f>
        <v>12.341108570031498</v>
      </c>
      <c r="AG85" s="352">
        <f>AG16</f>
        <v>16.438867024098506</v>
      </c>
      <c r="AH85" s="244"/>
      <c r="BF85" s="94"/>
      <c r="BG85" s="418"/>
      <c r="BH85" s="418"/>
      <c r="BI85" s="588" t="s">
        <v>183</v>
      </c>
      <c r="BJ85" s="588"/>
      <c r="BK85" s="588" t="s">
        <v>184</v>
      </c>
      <c r="BL85" s="588"/>
      <c r="BM85" s="588" t="s">
        <v>185</v>
      </c>
      <c r="BN85" s="588"/>
      <c r="BO85" s="588" t="s">
        <v>186</v>
      </c>
      <c r="BP85" s="588"/>
      <c r="BQ85" s="428"/>
      <c r="BR85" s="228"/>
      <c r="BS85" s="228"/>
      <c r="BT85" s="228"/>
      <c r="BU85" s="228"/>
      <c r="BV85" s="228"/>
      <c r="BW85" s="228"/>
      <c r="BX85" s="228"/>
      <c r="BY85" s="228"/>
      <c r="BZ85" s="228"/>
      <c r="CA85" s="228"/>
      <c r="CB85" s="228"/>
      <c r="CC85" s="228"/>
      <c r="CD85" s="228"/>
    </row>
    <row r="86" spans="1:82" ht="35.1" hidden="1" customHeight="1" x14ac:dyDescent="0.25">
      <c r="A86" s="218">
        <v>15</v>
      </c>
      <c r="B86" s="352">
        <f t="shared" ref="B86:B91" si="45">B17</f>
        <v>2.9528239939628853</v>
      </c>
      <c r="C86" s="352">
        <f t="shared" ref="C86:C91" si="46">J17</f>
        <v>12.900417759651873</v>
      </c>
      <c r="D86" s="352">
        <f t="shared" ref="D86:D91" si="47">C17</f>
        <v>11.990349914487027</v>
      </c>
      <c r="E86" s="352">
        <f t="shared" ref="E86:E91" si="48">K17</f>
        <v>13.730792250905187</v>
      </c>
      <c r="F86" s="352">
        <f t="shared" ref="F86:F91" si="49">D17</f>
        <v>1.5722524505476387</v>
      </c>
      <c r="G86" s="352">
        <f t="shared" ref="G86:G91" si="50">L17</f>
        <v>13.210539738615509</v>
      </c>
      <c r="H86" s="352">
        <f t="shared" ref="H86:H91" si="51">E17</f>
        <v>14.044303390044108</v>
      </c>
      <c r="I86" s="352">
        <f t="shared" ref="I86:I91" si="52">M17</f>
        <v>13.751784291029175</v>
      </c>
      <c r="J86" s="352">
        <f t="shared" ref="J86:J91" si="53">F17</f>
        <v>25.322708834963215</v>
      </c>
      <c r="K86" s="352">
        <f t="shared" ref="K86:K91" si="54">N17</f>
        <v>15.351162376977497</v>
      </c>
      <c r="L86" s="352">
        <f t="shared" ref="L86:L91" si="55">G17</f>
        <v>18.98189048269472</v>
      </c>
      <c r="M86" s="352">
        <f t="shared" ref="M86:M91" si="56">O17</f>
        <v>14.76698212233334</v>
      </c>
      <c r="N86" s="352">
        <f t="shared" ref="N86:N91" si="57">H17</f>
        <v>22.095154572559842</v>
      </c>
      <c r="O86" s="352">
        <f t="shared" ref="O86:O91" si="58">P17</f>
        <v>14.759972284815467</v>
      </c>
      <c r="P86" s="352">
        <f t="shared" ref="P86:P91" si="59">I17</f>
        <v>20.620979555415477</v>
      </c>
      <c r="Q86" s="352">
        <f t="shared" ref="Q86:R91" si="60">Q17</f>
        <v>14.64076056054528</v>
      </c>
      <c r="R86" s="352">
        <f t="shared" si="60"/>
        <v>4.6423339723942911</v>
      </c>
      <c r="S86" s="352">
        <f t="shared" ref="S86:S91" si="61">Z17</f>
        <v>9.8180544457676042</v>
      </c>
      <c r="T86" s="352">
        <f t="shared" ref="T86:T91" si="62">S17</f>
        <v>13.862789380656833</v>
      </c>
      <c r="U86" s="352">
        <f t="shared" ref="U86:U91" si="63">AA17</f>
        <v>12.155212499043596</v>
      </c>
      <c r="V86" s="352">
        <f t="shared" ref="V86:V91" si="64">T17</f>
        <v>3.2759836058105432</v>
      </c>
      <c r="W86" s="352">
        <f t="shared" ref="W86:W91" si="65">AB17</f>
        <v>10.678855525835708</v>
      </c>
      <c r="X86" s="352">
        <f t="shared" ref="X86:X91" si="66">U17</f>
        <v>15.837383253068742</v>
      </c>
      <c r="Y86" s="352">
        <f t="shared" ref="Y86:Y91" si="67">AC17</f>
        <v>12.442832022959685</v>
      </c>
      <c r="Z86" s="352">
        <f t="shared" ref="Z86:Z91" si="68">V17</f>
        <v>15.102967824102215</v>
      </c>
      <c r="AA86" s="352">
        <f t="shared" ref="AA86:AA91" si="69">AD17</f>
        <v>15.574987328652997</v>
      </c>
      <c r="AB86" s="352">
        <f t="shared" ref="AB86:AB91" si="70">W17</f>
        <v>11.137443767096022</v>
      </c>
      <c r="AC86" s="352">
        <f t="shared" ref="AC86:AC91" si="71">AE17</f>
        <v>14.03034022434958</v>
      </c>
      <c r="AD86" s="352">
        <f t="shared" ref="AD86:AD91" si="72">X17</f>
        <v>10.3563147384672</v>
      </c>
      <c r="AE86" s="352">
        <f t="shared" ref="AE86:AE91" si="73">AF17</f>
        <v>13.995354738045929</v>
      </c>
      <c r="AF86" s="352">
        <f t="shared" ref="AF86:AF91" si="74">Y17</f>
        <v>11.432363455653707</v>
      </c>
      <c r="AG86" s="352">
        <f t="shared" ref="AG86:AG91" si="75">AG17</f>
        <v>13.49720647465492</v>
      </c>
      <c r="AH86" s="244"/>
      <c r="BF86" s="94"/>
      <c r="BG86" s="419" t="s">
        <v>67</v>
      </c>
      <c r="BH86" s="419" t="s">
        <v>67</v>
      </c>
      <c r="BI86" s="420" t="s">
        <v>963</v>
      </c>
      <c r="BJ86" s="420" t="s">
        <v>964</v>
      </c>
      <c r="BK86" s="420" t="s">
        <v>963</v>
      </c>
      <c r="BL86" s="420" t="s">
        <v>964</v>
      </c>
      <c r="BM86" s="420" t="s">
        <v>963</v>
      </c>
      <c r="BN86" s="420" t="s">
        <v>964</v>
      </c>
      <c r="BO86" s="420" t="s">
        <v>963</v>
      </c>
      <c r="BP86" s="420" t="s">
        <v>964</v>
      </c>
      <c r="BQ86" s="420" t="s">
        <v>817</v>
      </c>
      <c r="BR86" s="228"/>
      <c r="BS86" s="228"/>
      <c r="BT86" s="228"/>
      <c r="BU86" s="228"/>
      <c r="BV86" s="228"/>
      <c r="BW86" s="228"/>
      <c r="BX86" s="228"/>
      <c r="BY86" s="228"/>
      <c r="BZ86" s="228"/>
      <c r="CA86" s="228"/>
      <c r="CB86" s="228"/>
      <c r="CC86" s="228"/>
      <c r="CD86" s="228"/>
    </row>
    <row r="87" spans="1:82" ht="35.1" hidden="1" customHeight="1" x14ac:dyDescent="0.25">
      <c r="A87" s="218">
        <v>20</v>
      </c>
      <c r="B87" s="352">
        <f t="shared" si="45"/>
        <v>2.1650243298021454</v>
      </c>
      <c r="C87" s="352">
        <f t="shared" si="46"/>
        <v>12.959419272179922</v>
      </c>
      <c r="D87" s="352">
        <f t="shared" si="47"/>
        <v>9.3346534388755327</v>
      </c>
      <c r="E87" s="352">
        <f t="shared" si="48"/>
        <v>11.792161016630983</v>
      </c>
      <c r="F87" s="352">
        <f t="shared" si="49"/>
        <v>1.3812090427683905</v>
      </c>
      <c r="G87" s="352">
        <f t="shared" si="50"/>
        <v>12.16683401361103</v>
      </c>
      <c r="H87" s="352">
        <f t="shared" si="51"/>
        <v>10.984029017836907</v>
      </c>
      <c r="I87" s="352">
        <f t="shared" si="52"/>
        <v>12.438740034879599</v>
      </c>
      <c r="J87" s="352">
        <f t="shared" si="53"/>
        <v>24.994535275515585</v>
      </c>
      <c r="K87" s="352">
        <f t="shared" si="54"/>
        <v>16.642023263625411</v>
      </c>
      <c r="L87" s="352">
        <f t="shared" si="55"/>
        <v>20.849370491664519</v>
      </c>
      <c r="M87" s="352">
        <f t="shared" si="56"/>
        <v>16.237446422826736</v>
      </c>
      <c r="N87" s="352">
        <f t="shared" si="57"/>
        <v>23.233039239834543</v>
      </c>
      <c r="O87" s="352">
        <f t="shared" si="58"/>
        <v>16.608186145320968</v>
      </c>
      <c r="P87" s="352">
        <f t="shared" si="59"/>
        <v>22.457273996890674</v>
      </c>
      <c r="Q87" s="352">
        <f t="shared" si="60"/>
        <v>16.878513907174373</v>
      </c>
      <c r="R87" s="352">
        <f t="shared" si="60"/>
        <v>2.9175864346814255</v>
      </c>
      <c r="S87" s="352">
        <f t="shared" si="61"/>
        <v>9.7059724108048666</v>
      </c>
      <c r="T87" s="352">
        <f t="shared" si="62"/>
        <v>10.145158611364897</v>
      </c>
      <c r="U87" s="352">
        <f t="shared" si="63"/>
        <v>9.2689306443257422</v>
      </c>
      <c r="V87" s="352">
        <f t="shared" si="64"/>
        <v>2.1302482600719652</v>
      </c>
      <c r="W87" s="352">
        <f t="shared" si="65"/>
        <v>8.5897485298743401</v>
      </c>
      <c r="X87" s="352">
        <f t="shared" si="66"/>
        <v>11.786227459989709</v>
      </c>
      <c r="Y87" s="352">
        <f t="shared" si="67"/>
        <v>10.042893591792399</v>
      </c>
      <c r="Z87" s="352">
        <f t="shared" si="68"/>
        <v>12.414731150650303</v>
      </c>
      <c r="AA87" s="352">
        <f t="shared" si="69"/>
        <v>14.325946483531617</v>
      </c>
      <c r="AB87" s="352">
        <f t="shared" si="70"/>
        <v>10.170118097797163</v>
      </c>
      <c r="AC87" s="352">
        <f t="shared" si="71"/>
        <v>13.440019325686034</v>
      </c>
      <c r="AD87" s="352">
        <f t="shared" si="72"/>
        <v>12.057531511225996</v>
      </c>
      <c r="AE87" s="352">
        <f t="shared" si="73"/>
        <v>13.235884366120452</v>
      </c>
      <c r="AF87" s="352">
        <f t="shared" si="74"/>
        <v>9.2129014956130995</v>
      </c>
      <c r="AG87" s="352">
        <f t="shared" si="75"/>
        <v>14.181507964071445</v>
      </c>
      <c r="AH87" s="244"/>
      <c r="BF87" s="94"/>
      <c r="BG87" s="218">
        <v>10</v>
      </c>
      <c r="BH87" s="218">
        <v>10</v>
      </c>
      <c r="BI87" s="207">
        <v>0</v>
      </c>
      <c r="BJ87" s="207">
        <v>6</v>
      </c>
      <c r="BK87" s="207">
        <v>0</v>
      </c>
      <c r="BL87" s="207">
        <v>2</v>
      </c>
      <c r="BM87" s="207">
        <v>2</v>
      </c>
      <c r="BN87" s="207">
        <v>1</v>
      </c>
      <c r="BO87" s="207">
        <v>7</v>
      </c>
      <c r="BP87" s="207">
        <v>2</v>
      </c>
      <c r="BQ87" s="204">
        <v>91</v>
      </c>
      <c r="BR87" s="228"/>
      <c r="BS87" s="228"/>
      <c r="BT87" s="228"/>
      <c r="BU87" s="228"/>
      <c r="BV87" s="228"/>
      <c r="BW87" s="228"/>
      <c r="BX87" s="228"/>
      <c r="BY87" s="228"/>
      <c r="BZ87" s="228"/>
      <c r="CA87" s="228"/>
      <c r="CB87" s="228"/>
      <c r="CC87" s="228"/>
      <c r="CD87" s="228"/>
    </row>
    <row r="88" spans="1:82" ht="35.1" hidden="1" customHeight="1" x14ac:dyDescent="0.25">
      <c r="A88" s="218">
        <v>50</v>
      </c>
      <c r="B88" s="352">
        <f t="shared" si="45"/>
        <v>0.87220707292310728</v>
      </c>
      <c r="C88" s="352">
        <f t="shared" si="46"/>
        <v>8.2470174363270221</v>
      </c>
      <c r="D88" s="352">
        <f t="shared" si="47"/>
        <v>3.7307082281654287</v>
      </c>
      <c r="E88" s="352">
        <f t="shared" si="48"/>
        <v>8.0012867138998907</v>
      </c>
      <c r="F88" s="352">
        <f t="shared" si="49"/>
        <v>0.42359613738199164</v>
      </c>
      <c r="G88" s="352">
        <f t="shared" si="50"/>
        <v>8.7100101170261333</v>
      </c>
      <c r="H88" s="352">
        <f t="shared" si="51"/>
        <v>4.5361345806181577</v>
      </c>
      <c r="I88" s="352">
        <f t="shared" si="52"/>
        <v>8.2748268866432042</v>
      </c>
      <c r="J88" s="352">
        <f t="shared" si="53"/>
        <v>20.122813371216065</v>
      </c>
      <c r="K88" s="352">
        <f t="shared" si="54"/>
        <v>11.837704413246726</v>
      </c>
      <c r="L88" s="352">
        <f t="shared" si="55"/>
        <v>18.383916923514121</v>
      </c>
      <c r="M88" s="352">
        <f t="shared" si="56"/>
        <v>11.803396144941296</v>
      </c>
      <c r="N88" s="352">
        <f t="shared" si="57"/>
        <v>19.494876939305207</v>
      </c>
      <c r="O88" s="352">
        <f t="shared" si="58"/>
        <v>12.41055657653585</v>
      </c>
      <c r="P88" s="352">
        <f t="shared" si="59"/>
        <v>19.517313952449641</v>
      </c>
      <c r="Q88" s="352">
        <f t="shared" si="60"/>
        <v>12.35808835495061</v>
      </c>
      <c r="R88" s="352">
        <f t="shared" si="60"/>
        <v>1.7861237364049982</v>
      </c>
      <c r="S88" s="352">
        <f t="shared" si="61"/>
        <v>5.0773666317478074</v>
      </c>
      <c r="T88" s="352">
        <f t="shared" si="62"/>
        <v>4.6780380790934908</v>
      </c>
      <c r="U88" s="352">
        <f t="shared" si="63"/>
        <v>5.0303996577702517</v>
      </c>
      <c r="V88" s="352">
        <f t="shared" si="64"/>
        <v>1.3386184143154911</v>
      </c>
      <c r="W88" s="352">
        <f t="shared" si="65"/>
        <v>5.2933318104171887</v>
      </c>
      <c r="X88" s="352">
        <f t="shared" si="66"/>
        <v>5.4856421373919391</v>
      </c>
      <c r="Y88" s="352">
        <f t="shared" si="67"/>
        <v>5.338124525088352</v>
      </c>
      <c r="Z88" s="352">
        <f t="shared" si="68"/>
        <v>6.8259876377033102</v>
      </c>
      <c r="AA88" s="352">
        <f t="shared" si="69"/>
        <v>9.5818594578796876</v>
      </c>
      <c r="AB88" s="352">
        <f t="shared" si="70"/>
        <v>5.8053262553917229</v>
      </c>
      <c r="AC88" s="352">
        <f t="shared" si="71"/>
        <v>9.3553833526272587</v>
      </c>
      <c r="AD88" s="352">
        <f t="shared" si="72"/>
        <v>6.5446914662170377</v>
      </c>
      <c r="AE88" s="352">
        <f t="shared" si="73"/>
        <v>9.8252774755032224</v>
      </c>
      <c r="AF88" s="352">
        <f t="shared" si="74"/>
        <v>5.7436315593085476</v>
      </c>
      <c r="AG88" s="352">
        <f t="shared" si="75"/>
        <v>10.2026309252958</v>
      </c>
      <c r="AH88" s="244"/>
      <c r="BF88" s="94"/>
      <c r="BG88" s="218">
        <v>15</v>
      </c>
      <c r="BH88" s="218">
        <v>15</v>
      </c>
      <c r="BI88" s="207">
        <v>0</v>
      </c>
      <c r="BJ88" s="207">
        <v>1</v>
      </c>
      <c r="BK88" s="207">
        <v>4</v>
      </c>
      <c r="BL88" s="207">
        <v>1</v>
      </c>
      <c r="BM88" s="207">
        <v>8</v>
      </c>
      <c r="BN88" s="207">
        <v>2</v>
      </c>
      <c r="BO88" s="207">
        <v>5</v>
      </c>
      <c r="BP88" s="207">
        <v>5</v>
      </c>
      <c r="BQ88" s="204">
        <v>90</v>
      </c>
      <c r="BR88" s="228"/>
      <c r="BS88" s="228"/>
      <c r="BT88" s="228"/>
      <c r="BU88" s="228"/>
      <c r="BV88" s="228"/>
      <c r="BW88" s="228"/>
      <c r="BX88" s="228"/>
      <c r="BY88" s="228"/>
      <c r="BZ88" s="228"/>
      <c r="CA88" s="228"/>
      <c r="CB88" s="228"/>
      <c r="CC88" s="228"/>
      <c r="CD88" s="228"/>
    </row>
    <row r="89" spans="1:82" ht="35.1" hidden="1" customHeight="1" x14ac:dyDescent="0.25">
      <c r="A89" s="218">
        <v>100</v>
      </c>
      <c r="B89" s="352">
        <f t="shared" si="45"/>
        <v>0.57781703570791376</v>
      </c>
      <c r="C89" s="352">
        <f t="shared" si="46"/>
        <v>6.9730608900980631</v>
      </c>
      <c r="D89" s="352">
        <f t="shared" si="47"/>
        <v>2.003305316424381</v>
      </c>
      <c r="E89" s="352">
        <f t="shared" si="48"/>
        <v>6.7171777547266638</v>
      </c>
      <c r="F89" s="352">
        <f t="shared" si="49"/>
        <v>0.23795042395096641</v>
      </c>
      <c r="G89" s="352">
        <f t="shared" si="50"/>
        <v>8.1289315062725542</v>
      </c>
      <c r="H89" s="352">
        <f t="shared" si="51"/>
        <v>2.4401550490227564</v>
      </c>
      <c r="I89" s="352">
        <f t="shared" si="52"/>
        <v>8.2766531317718588</v>
      </c>
      <c r="J89" s="352">
        <f t="shared" si="53"/>
        <v>19.456781465191181</v>
      </c>
      <c r="K89" s="352">
        <f t="shared" si="54"/>
        <v>12.23894310207241</v>
      </c>
      <c r="L89" s="352">
        <f t="shared" si="55"/>
        <v>18.572837937598486</v>
      </c>
      <c r="M89" s="352">
        <f t="shared" si="56"/>
        <v>11.538492835881275</v>
      </c>
      <c r="N89" s="352">
        <f t="shared" si="57"/>
        <v>18.981764904113263</v>
      </c>
      <c r="O89" s="352">
        <f t="shared" si="58"/>
        <v>11.413753293329016</v>
      </c>
      <c r="P89" s="352">
        <f t="shared" si="59"/>
        <v>18.992444488010449</v>
      </c>
      <c r="Q89" s="352">
        <f t="shared" si="60"/>
        <v>11.729992993166725</v>
      </c>
      <c r="R89" s="352">
        <f t="shared" si="60"/>
        <v>1.2019527429757637</v>
      </c>
      <c r="S89" s="352">
        <f t="shared" si="61"/>
        <v>3.5189910807579232</v>
      </c>
      <c r="T89" s="352">
        <f t="shared" si="62"/>
        <v>2.6379499372192452</v>
      </c>
      <c r="U89" s="352">
        <f t="shared" si="63"/>
        <v>3.4195686863689017</v>
      </c>
      <c r="V89" s="352">
        <f t="shared" si="64"/>
        <v>0.86062422704963648</v>
      </c>
      <c r="W89" s="352">
        <f t="shared" si="65"/>
        <v>3.2393640555594994</v>
      </c>
      <c r="X89" s="352">
        <f t="shared" si="66"/>
        <v>3.0735367352029912</v>
      </c>
      <c r="Y89" s="352">
        <f t="shared" si="67"/>
        <v>3.5237047459869593</v>
      </c>
      <c r="Z89" s="352">
        <f t="shared" si="68"/>
        <v>4.9032698515199158</v>
      </c>
      <c r="AA89" s="352">
        <f t="shared" si="69"/>
        <v>9.7507395821680287</v>
      </c>
      <c r="AB89" s="352">
        <f t="shared" si="70"/>
        <v>4.4476834682136399</v>
      </c>
      <c r="AC89" s="352">
        <f t="shared" si="71"/>
        <v>9.0882020510137362</v>
      </c>
      <c r="AD89" s="352">
        <f t="shared" si="72"/>
        <v>4.6043168283890727</v>
      </c>
      <c r="AE89" s="352">
        <f t="shared" si="73"/>
        <v>8.5151069001234383</v>
      </c>
      <c r="AF89" s="352">
        <f t="shared" si="74"/>
        <v>3.9961852885462519</v>
      </c>
      <c r="AG89" s="352">
        <f t="shared" si="75"/>
        <v>9.0938398828789246</v>
      </c>
      <c r="AH89" s="244"/>
      <c r="BF89" s="94"/>
      <c r="BG89" s="218">
        <v>20</v>
      </c>
      <c r="BH89" s="218">
        <v>20</v>
      </c>
      <c r="BI89" s="207">
        <v>0</v>
      </c>
      <c r="BJ89" s="207">
        <v>1</v>
      </c>
      <c r="BK89" s="207">
        <v>4</v>
      </c>
      <c r="BL89" s="207">
        <v>1</v>
      </c>
      <c r="BM89" s="207">
        <v>0</v>
      </c>
      <c r="BN89" s="207">
        <v>3</v>
      </c>
      <c r="BO89" s="207">
        <v>6</v>
      </c>
      <c r="BP89" s="207">
        <v>1</v>
      </c>
      <c r="BQ89" s="204">
        <v>90</v>
      </c>
      <c r="BR89" s="228"/>
      <c r="BS89" s="228"/>
      <c r="BT89" s="228"/>
      <c r="BU89" s="228"/>
      <c r="BV89" s="228"/>
      <c r="BW89" s="228"/>
      <c r="BX89" s="228"/>
      <c r="BY89" s="228"/>
      <c r="BZ89" s="228"/>
      <c r="CA89" s="228"/>
      <c r="CB89" s="228"/>
      <c r="CC89" s="228"/>
      <c r="CD89" s="228"/>
    </row>
    <row r="90" spans="1:82" ht="35.1" hidden="1" customHeight="1" x14ac:dyDescent="0.25">
      <c r="A90" s="218">
        <v>150</v>
      </c>
      <c r="B90" s="352">
        <f t="shared" si="45"/>
        <v>0.48093059431822271</v>
      </c>
      <c r="C90" s="352">
        <f t="shared" si="46"/>
        <v>6.1795281177151056</v>
      </c>
      <c r="D90" s="352">
        <f t="shared" si="47"/>
        <v>1.5303006301204878</v>
      </c>
      <c r="E90" s="352">
        <f t="shared" si="48"/>
        <v>5.9564764210461156</v>
      </c>
      <c r="F90" s="352">
        <f t="shared" si="49"/>
        <v>0.17875132413669118</v>
      </c>
      <c r="G90" s="352">
        <f t="shared" si="50"/>
        <v>7.8310465811578629</v>
      </c>
      <c r="H90" s="352">
        <f t="shared" si="51"/>
        <v>1.5919541780731012</v>
      </c>
      <c r="I90" s="352">
        <f t="shared" si="52"/>
        <v>8.0393946984092661</v>
      </c>
      <c r="J90" s="352">
        <f t="shared" si="53"/>
        <v>18.690786047045421</v>
      </c>
      <c r="K90" s="352">
        <f t="shared" si="54"/>
        <v>11.30144365075869</v>
      </c>
      <c r="L90" s="352">
        <f t="shared" si="55"/>
        <v>18.016976770618474</v>
      </c>
      <c r="M90" s="352">
        <f t="shared" si="56"/>
        <v>11.011113054102413</v>
      </c>
      <c r="N90" s="352">
        <f t="shared" si="57"/>
        <v>18.381794977261354</v>
      </c>
      <c r="O90" s="352">
        <f t="shared" si="58"/>
        <v>11.279891424741979</v>
      </c>
      <c r="P90" s="352">
        <f t="shared" si="59"/>
        <v>18.375433534532252</v>
      </c>
      <c r="Q90" s="352">
        <f t="shared" si="60"/>
        <v>11.430901871377332</v>
      </c>
      <c r="R90" s="352">
        <f t="shared" si="60"/>
        <v>1.0656359371968236</v>
      </c>
      <c r="S90" s="352">
        <f t="shared" si="61"/>
        <v>2.9638506828490274</v>
      </c>
      <c r="T90" s="352">
        <f t="shared" si="62"/>
        <v>2.120261073949131</v>
      </c>
      <c r="U90" s="352">
        <f t="shared" si="63"/>
        <v>2.861367602453162</v>
      </c>
      <c r="V90" s="352">
        <f t="shared" si="64"/>
        <v>0.76204523738508878</v>
      </c>
      <c r="W90" s="352">
        <f t="shared" si="65"/>
        <v>3.09134187230466</v>
      </c>
      <c r="X90" s="352">
        <f t="shared" si="66"/>
        <v>2.1819692274256441</v>
      </c>
      <c r="Y90" s="352">
        <f t="shared" si="67"/>
        <v>3.1838993931612145</v>
      </c>
      <c r="Z90" s="352">
        <f t="shared" si="68"/>
        <v>3.9421606035095849</v>
      </c>
      <c r="AA90" s="352">
        <f t="shared" si="69"/>
        <v>8.681011439299489</v>
      </c>
      <c r="AB90" s="352">
        <f t="shared" si="70"/>
        <v>3.5299737696258431</v>
      </c>
      <c r="AC90" s="352">
        <f t="shared" si="71"/>
        <v>8.3051580377905196</v>
      </c>
      <c r="AD90" s="352">
        <f t="shared" si="72"/>
        <v>3.8096309497157153</v>
      </c>
      <c r="AE90" s="352">
        <f t="shared" si="73"/>
        <v>8.499304567134196</v>
      </c>
      <c r="AF90" s="352">
        <f t="shared" si="74"/>
        <v>3.1915007449607748</v>
      </c>
      <c r="AG90" s="352">
        <f t="shared" si="75"/>
        <v>8.8605835575337792</v>
      </c>
      <c r="AH90" s="244"/>
      <c r="BF90" s="94"/>
      <c r="BG90" s="218">
        <v>50</v>
      </c>
      <c r="BH90" s="218">
        <v>50</v>
      </c>
      <c r="BI90" s="207">
        <v>2</v>
      </c>
      <c r="BJ90" s="207">
        <v>0</v>
      </c>
      <c r="BK90" s="207">
        <v>6</v>
      </c>
      <c r="BL90" s="207">
        <v>2</v>
      </c>
      <c r="BM90" s="207">
        <v>2</v>
      </c>
      <c r="BN90" s="207">
        <v>0</v>
      </c>
      <c r="BO90" s="207">
        <v>3</v>
      </c>
      <c r="BP90" s="207">
        <v>0</v>
      </c>
      <c r="BQ90" s="204">
        <v>91</v>
      </c>
      <c r="BR90" s="228"/>
      <c r="BS90" s="228"/>
      <c r="BT90" s="228"/>
      <c r="BU90" s="228"/>
      <c r="BV90" s="228"/>
      <c r="BW90" s="228"/>
      <c r="BX90" s="228"/>
      <c r="BY90" s="228"/>
      <c r="BZ90" s="228"/>
      <c r="CA90" s="228"/>
      <c r="CB90" s="228"/>
      <c r="CC90" s="228"/>
      <c r="CD90" s="228"/>
    </row>
    <row r="91" spans="1:82" ht="35.1" hidden="1" customHeight="1" thickBot="1" x14ac:dyDescent="0.3">
      <c r="A91" s="220">
        <v>200</v>
      </c>
      <c r="B91" s="193">
        <f t="shared" si="45"/>
        <v>0.35160149565728177</v>
      </c>
      <c r="C91" s="193">
        <f t="shared" si="46"/>
        <v>5.3273627491296383</v>
      </c>
      <c r="D91" s="193">
        <f t="shared" si="47"/>
        <v>1.0331064709507403</v>
      </c>
      <c r="E91" s="193">
        <f t="shared" si="48"/>
        <v>5.1320372653444233</v>
      </c>
      <c r="F91" s="193">
        <f t="shared" si="49"/>
        <v>0.14306066045559865</v>
      </c>
      <c r="G91" s="193">
        <f t="shared" si="50"/>
        <v>7.7151632490125568</v>
      </c>
      <c r="H91" s="193">
        <f t="shared" si="51"/>
        <v>1.3049927189995361</v>
      </c>
      <c r="I91" s="193">
        <f t="shared" si="52"/>
        <v>7.6165945839568243</v>
      </c>
      <c r="J91" s="193">
        <f t="shared" si="53"/>
        <v>18.289833923056186</v>
      </c>
      <c r="K91" s="193">
        <f t="shared" si="54"/>
        <v>11.554430701958315</v>
      </c>
      <c r="L91" s="193">
        <f t="shared" si="55"/>
        <v>17.94198243404923</v>
      </c>
      <c r="M91" s="193">
        <f t="shared" si="56"/>
        <v>11.574781775675696</v>
      </c>
      <c r="N91" s="193">
        <f t="shared" si="57"/>
        <v>18.097266360005225</v>
      </c>
      <c r="O91" s="193">
        <f t="shared" si="58"/>
        <v>11.374964875294593</v>
      </c>
      <c r="P91" s="193">
        <f t="shared" si="59"/>
        <v>18.130444527894621</v>
      </c>
      <c r="Q91" s="193">
        <f t="shared" si="60"/>
        <v>11.514634563186036</v>
      </c>
      <c r="R91" s="193">
        <f t="shared" si="60"/>
        <v>0.65692583230754931</v>
      </c>
      <c r="S91" s="193">
        <f t="shared" si="61"/>
        <v>2.7847452194352758</v>
      </c>
      <c r="T91" s="193">
        <f t="shared" si="62"/>
        <v>1.3410564125290927</v>
      </c>
      <c r="U91" s="193">
        <f t="shared" si="63"/>
        <v>2.5233865050621911</v>
      </c>
      <c r="V91" s="193">
        <f t="shared" si="64"/>
        <v>0.44871589222965685</v>
      </c>
      <c r="W91" s="193">
        <f t="shared" si="65"/>
        <v>2.5751758793678854</v>
      </c>
      <c r="X91" s="193">
        <f t="shared" si="66"/>
        <v>1.6140342341565079</v>
      </c>
      <c r="Y91" s="193">
        <f t="shared" si="67"/>
        <v>2.8558158555888737</v>
      </c>
      <c r="Z91" s="193">
        <f t="shared" si="68"/>
        <v>3.0280001776282108</v>
      </c>
      <c r="AA91" s="193">
        <f t="shared" si="69"/>
        <v>8.4942346914728706</v>
      </c>
      <c r="AB91" s="193">
        <f t="shared" si="70"/>
        <v>3.0484721955053922</v>
      </c>
      <c r="AC91" s="193">
        <f t="shared" si="71"/>
        <v>8.2859724747121817</v>
      </c>
      <c r="AD91" s="193">
        <f t="shared" si="72"/>
        <v>3.0258755978041196</v>
      </c>
      <c r="AE91" s="193">
        <f t="shared" si="73"/>
        <v>8.2706261399333627</v>
      </c>
      <c r="AF91" s="193">
        <f t="shared" si="74"/>
        <v>2.9001478520715489</v>
      </c>
      <c r="AG91" s="193">
        <f t="shared" si="75"/>
        <v>8.4369279589964119</v>
      </c>
      <c r="AH91" s="244"/>
      <c r="BF91" s="94"/>
      <c r="BG91" s="218">
        <v>100</v>
      </c>
      <c r="BH91" s="218">
        <v>100</v>
      </c>
      <c r="BI91" s="207">
        <v>1</v>
      </c>
      <c r="BJ91" s="207">
        <v>0</v>
      </c>
      <c r="BK91" s="207">
        <v>3</v>
      </c>
      <c r="BL91" s="207">
        <v>0</v>
      </c>
      <c r="BM91" s="207">
        <v>3</v>
      </c>
      <c r="BN91" s="207">
        <v>0</v>
      </c>
      <c r="BO91" s="207">
        <v>5</v>
      </c>
      <c r="BP91" s="207">
        <v>0</v>
      </c>
      <c r="BQ91" s="204">
        <v>92</v>
      </c>
      <c r="BR91" s="228"/>
      <c r="BS91" s="228"/>
      <c r="BT91" s="228"/>
      <c r="BU91" s="228"/>
      <c r="BV91" s="228"/>
      <c r="BW91" s="228"/>
      <c r="BX91" s="228"/>
      <c r="BY91" s="228"/>
      <c r="BZ91" s="228"/>
      <c r="CA91" s="228"/>
      <c r="CB91" s="228"/>
      <c r="CC91" s="228"/>
      <c r="CD91" s="228"/>
    </row>
    <row r="92" spans="1:82" ht="35.1" hidden="1" customHeight="1" thickBot="1" x14ac:dyDescent="0.3">
      <c r="A92" s="222" t="str">
        <f>CHAR(216)</f>
        <v>Ø</v>
      </c>
      <c r="B92" s="194">
        <f>SUM(B85:B91)/7</f>
        <v>1.6460223924323125</v>
      </c>
      <c r="C92" s="194">
        <f t="shared" ref="C92:Q92" si="76">SUM(C85:C91)/7</f>
        <v>10.003404212178635</v>
      </c>
      <c r="D92" s="194">
        <f t="shared" si="76"/>
        <v>6.4896402898054983</v>
      </c>
      <c r="E92" s="194">
        <f t="shared" si="76"/>
        <v>9.6893343146859934</v>
      </c>
      <c r="F92" s="194">
        <f t="shared" si="76"/>
        <v>0.98198437755395662</v>
      </c>
      <c r="G92" s="194">
        <f t="shared" si="76"/>
        <v>10.503724126147988</v>
      </c>
      <c r="H92" s="194">
        <f t="shared" si="76"/>
        <v>7.7217227017506831</v>
      </c>
      <c r="I92" s="194">
        <f t="shared" si="76"/>
        <v>10.708246895133794</v>
      </c>
      <c r="J92" s="194">
        <f t="shared" si="76"/>
        <v>22.28775624622843</v>
      </c>
      <c r="K92" s="194">
        <f t="shared" si="76"/>
        <v>13.77714884920143</v>
      </c>
      <c r="L92" s="194">
        <f t="shared" si="76"/>
        <v>19.124006520061243</v>
      </c>
      <c r="M92" s="194">
        <f t="shared" si="76"/>
        <v>13.70191342742705</v>
      </c>
      <c r="N92" s="194">
        <f t="shared" si="76"/>
        <v>20.787518525351768</v>
      </c>
      <c r="O92" s="194">
        <f t="shared" si="76"/>
        <v>13.710129471061544</v>
      </c>
      <c r="P92" s="194">
        <f t="shared" si="76"/>
        <v>20.213419208830242</v>
      </c>
      <c r="Q92" s="194">
        <f t="shared" si="76"/>
        <v>13.756591350784216</v>
      </c>
      <c r="R92" s="194">
        <f>SUM(R85:R91)/7</f>
        <v>2.4974991682919354</v>
      </c>
      <c r="S92" s="194">
        <f t="shared" ref="S92:AG92" si="77">SUM(S85:S91)/7</f>
        <v>6.8087757987627331</v>
      </c>
      <c r="T92" s="194">
        <f t="shared" si="77"/>
        <v>7.4125742214056283</v>
      </c>
      <c r="U92" s="194">
        <f t="shared" si="77"/>
        <v>7.1626738507009318</v>
      </c>
      <c r="V92" s="194">
        <f t="shared" si="77"/>
        <v>1.8390376353695703</v>
      </c>
      <c r="W92" s="194">
        <f t="shared" si="77"/>
        <v>6.5567713980647131</v>
      </c>
      <c r="X92" s="194">
        <f t="shared" si="77"/>
        <v>8.5669275973175356</v>
      </c>
      <c r="Y92" s="194">
        <f t="shared" si="77"/>
        <v>7.5619641769730439</v>
      </c>
      <c r="Z92" s="194">
        <f t="shared" si="77"/>
        <v>9.6150158131322776</v>
      </c>
      <c r="AA92" s="194">
        <f t="shared" si="77"/>
        <v>11.872448209335493</v>
      </c>
      <c r="AB92" s="194">
        <f t="shared" si="77"/>
        <v>7.7357593870982786</v>
      </c>
      <c r="AC92" s="194">
        <f t="shared" si="77"/>
        <v>11.304900450156298</v>
      </c>
      <c r="AD92" s="194">
        <f t="shared" si="77"/>
        <v>8.3379121181842866</v>
      </c>
      <c r="AE92" s="194">
        <f t="shared" si="77"/>
        <v>11.004744045767463</v>
      </c>
      <c r="AF92" s="194">
        <f t="shared" si="77"/>
        <v>6.9739769951693464</v>
      </c>
      <c r="AG92" s="194">
        <f t="shared" si="77"/>
        <v>11.53022339821854</v>
      </c>
      <c r="AH92" s="245"/>
      <c r="BF92" s="94"/>
      <c r="BG92" s="218">
        <v>150</v>
      </c>
      <c r="BH92" s="218">
        <v>150</v>
      </c>
      <c r="BI92" s="207">
        <v>1</v>
      </c>
      <c r="BJ92" s="207">
        <v>0</v>
      </c>
      <c r="BK92" s="207">
        <v>5</v>
      </c>
      <c r="BL92" s="207">
        <v>0</v>
      </c>
      <c r="BM92" s="207">
        <v>2</v>
      </c>
      <c r="BN92" s="207">
        <v>0</v>
      </c>
      <c r="BO92" s="207">
        <v>9</v>
      </c>
      <c r="BP92" s="207">
        <v>0</v>
      </c>
      <c r="BQ92" s="204">
        <v>90</v>
      </c>
      <c r="BR92" s="427"/>
      <c r="BS92" s="427"/>
      <c r="BT92" s="427"/>
      <c r="BU92" s="427"/>
      <c r="BV92" s="427"/>
      <c r="BW92" s="427"/>
      <c r="BX92" s="427"/>
      <c r="BY92" s="427"/>
      <c r="BZ92" s="427"/>
      <c r="CA92" s="427"/>
      <c r="CB92" s="427"/>
      <c r="CC92" s="427"/>
      <c r="CD92" s="427"/>
    </row>
    <row r="93" spans="1:82" ht="35.1" hidden="1" customHeight="1" thickBot="1" x14ac:dyDescent="0.3">
      <c r="A93" s="268" t="s">
        <v>238</v>
      </c>
      <c r="B93" s="250">
        <f>RANK(B92,$B$92:$Q$92,1)</f>
        <v>2</v>
      </c>
      <c r="C93" s="250">
        <f t="shared" ref="C93:Q93" si="78">RANK(C92,$B$92:$Q$92,1)</f>
        <v>6</v>
      </c>
      <c r="D93" s="250">
        <f t="shared" si="78"/>
        <v>3</v>
      </c>
      <c r="E93" s="250">
        <f t="shared" si="78"/>
        <v>5</v>
      </c>
      <c r="F93" s="250">
        <f t="shared" si="78"/>
        <v>1</v>
      </c>
      <c r="G93" s="250">
        <f t="shared" si="78"/>
        <v>7</v>
      </c>
      <c r="H93" s="250">
        <f t="shared" si="78"/>
        <v>4</v>
      </c>
      <c r="I93" s="250">
        <f t="shared" si="78"/>
        <v>8</v>
      </c>
      <c r="J93" s="250">
        <f t="shared" si="78"/>
        <v>16</v>
      </c>
      <c r="K93" s="250">
        <f t="shared" si="78"/>
        <v>12</v>
      </c>
      <c r="L93" s="250">
        <f t="shared" si="78"/>
        <v>13</v>
      </c>
      <c r="M93" s="250">
        <f t="shared" si="78"/>
        <v>9</v>
      </c>
      <c r="N93" s="250">
        <f t="shared" si="78"/>
        <v>15</v>
      </c>
      <c r="O93" s="250">
        <f t="shared" si="78"/>
        <v>10</v>
      </c>
      <c r="P93" s="250">
        <f t="shared" si="78"/>
        <v>14</v>
      </c>
      <c r="Q93" s="250">
        <f t="shared" si="78"/>
        <v>11</v>
      </c>
      <c r="R93" s="195">
        <f>RANK(R92,$R$92:$AG$92,1)</f>
        <v>2</v>
      </c>
      <c r="S93" s="195">
        <f t="shared" ref="S93:AG93" si="79">RANK(S92,$R$92:$AG$92,1)</f>
        <v>4</v>
      </c>
      <c r="T93" s="195">
        <f t="shared" si="79"/>
        <v>7</v>
      </c>
      <c r="U93" s="195">
        <f t="shared" si="79"/>
        <v>6</v>
      </c>
      <c r="V93" s="195">
        <f t="shared" si="79"/>
        <v>1</v>
      </c>
      <c r="W93" s="195">
        <f t="shared" si="79"/>
        <v>3</v>
      </c>
      <c r="X93" s="195">
        <f t="shared" si="79"/>
        <v>11</v>
      </c>
      <c r="Y93" s="195">
        <f t="shared" si="79"/>
        <v>8</v>
      </c>
      <c r="Z93" s="195">
        <f t="shared" si="79"/>
        <v>12</v>
      </c>
      <c r="AA93" s="195">
        <f t="shared" si="79"/>
        <v>16</v>
      </c>
      <c r="AB93" s="195">
        <f t="shared" si="79"/>
        <v>9</v>
      </c>
      <c r="AC93" s="195">
        <f t="shared" si="79"/>
        <v>14</v>
      </c>
      <c r="AD93" s="195">
        <f t="shared" si="79"/>
        <v>10</v>
      </c>
      <c r="AE93" s="195">
        <f t="shared" si="79"/>
        <v>13</v>
      </c>
      <c r="AF93" s="195">
        <f t="shared" si="79"/>
        <v>5</v>
      </c>
      <c r="AG93" s="195">
        <f t="shared" si="79"/>
        <v>15</v>
      </c>
      <c r="AH93" s="246"/>
      <c r="BF93" s="94"/>
      <c r="BG93" s="220">
        <v>200</v>
      </c>
      <c r="BH93" s="220">
        <v>200</v>
      </c>
      <c r="BI93" s="207">
        <v>2</v>
      </c>
      <c r="BJ93" s="207">
        <v>0</v>
      </c>
      <c r="BK93" s="207">
        <v>6</v>
      </c>
      <c r="BL93" s="207">
        <v>0</v>
      </c>
      <c r="BM93" s="207">
        <v>4</v>
      </c>
      <c r="BN93" s="207">
        <v>0</v>
      </c>
      <c r="BO93" s="207">
        <v>3</v>
      </c>
      <c r="BP93" s="207">
        <v>0</v>
      </c>
      <c r="BQ93" s="208">
        <v>92</v>
      </c>
      <c r="BR93" s="424"/>
      <c r="BS93" s="424"/>
      <c r="BT93" s="424"/>
      <c r="BU93" s="424"/>
      <c r="BV93" s="424"/>
      <c r="BW93" s="424"/>
      <c r="BX93" s="424"/>
      <c r="BY93" s="424"/>
      <c r="BZ93" s="424"/>
      <c r="CA93" s="424"/>
      <c r="CB93" s="424"/>
      <c r="CC93" s="424"/>
      <c r="CD93" s="424"/>
    </row>
    <row r="94" spans="1:82" ht="35.1" hidden="1" customHeight="1" thickBot="1" x14ac:dyDescent="0.4">
      <c r="A94" s="227" t="s">
        <v>207</v>
      </c>
      <c r="B94" s="227"/>
      <c r="C94" s="227"/>
      <c r="D94" s="227"/>
      <c r="E94" s="227"/>
      <c r="F94" s="227"/>
      <c r="G94" s="227"/>
      <c r="H94" s="227"/>
      <c r="I94" s="227"/>
      <c r="J94" s="227"/>
      <c r="K94" s="227"/>
      <c r="L94" s="227"/>
      <c r="M94" s="227"/>
      <c r="N94" s="227"/>
      <c r="O94" s="227"/>
      <c r="P94" s="227"/>
      <c r="Q94" s="227"/>
      <c r="R94" s="448" t="s">
        <v>220</v>
      </c>
      <c r="S94" s="448"/>
      <c r="T94" s="227"/>
      <c r="U94" s="227"/>
      <c r="V94" s="448"/>
      <c r="W94" s="448"/>
      <c r="X94" s="227"/>
      <c r="Y94" s="227"/>
      <c r="Z94" s="227"/>
      <c r="AA94" s="227"/>
      <c r="AB94" s="227"/>
      <c r="AC94" s="227"/>
      <c r="AD94" s="448"/>
      <c r="AE94" s="227"/>
      <c r="AF94" s="448"/>
      <c r="AG94" s="227"/>
      <c r="AH94" s="21"/>
      <c r="AN94" t="s">
        <v>99</v>
      </c>
      <c r="AX94" t="s">
        <v>245</v>
      </c>
      <c r="BF94" s="94"/>
      <c r="BG94" s="266" t="str">
        <f>CHAR(216)</f>
        <v>Ø</v>
      </c>
      <c r="BH94" s="266" t="s">
        <v>237</v>
      </c>
      <c r="BI94" s="195">
        <v>6</v>
      </c>
      <c r="BJ94" s="195">
        <v>8</v>
      </c>
      <c r="BK94" s="195">
        <v>28</v>
      </c>
      <c r="BL94" s="195">
        <v>6</v>
      </c>
      <c r="BM94" s="195">
        <v>21</v>
      </c>
      <c r="BN94" s="195">
        <v>6</v>
      </c>
      <c r="BO94" s="195">
        <v>38</v>
      </c>
      <c r="BP94" s="195">
        <v>8</v>
      </c>
      <c r="BQ94" s="248">
        <v>636</v>
      </c>
      <c r="BR94" s="423"/>
      <c r="BS94" s="589"/>
      <c r="BT94" s="589"/>
      <c r="BU94" s="589"/>
      <c r="BV94" s="589"/>
      <c r="BW94" s="94"/>
      <c r="BX94" s="94"/>
      <c r="BY94" s="94"/>
      <c r="BZ94" s="94"/>
      <c r="CA94" s="94"/>
      <c r="CB94" s="94"/>
      <c r="CC94" s="94"/>
      <c r="CD94" s="94"/>
    </row>
    <row r="95" spans="1:82" ht="34.5" hidden="1" customHeight="1" thickBot="1" x14ac:dyDescent="0.3">
      <c r="A95" s="218">
        <v>10</v>
      </c>
      <c r="B95" s="352">
        <f>B5</f>
        <v>700.26666666666665</v>
      </c>
      <c r="C95" s="352">
        <f>J5</f>
        <v>787.74444444444441</v>
      </c>
      <c r="D95" s="352">
        <f>C5</f>
        <v>777.75555555555559</v>
      </c>
      <c r="E95" s="352">
        <f>K5</f>
        <v>778.84444444444443</v>
      </c>
      <c r="F95" s="352">
        <f>D5</f>
        <v>692.71111111111111</v>
      </c>
      <c r="G95" s="352">
        <f>L5</f>
        <v>777.51111111111106</v>
      </c>
      <c r="H95" s="352">
        <f>E5</f>
        <v>799.8</v>
      </c>
      <c r="I95" s="352">
        <f>M5</f>
        <v>778.57777777777778</v>
      </c>
      <c r="J95" s="352">
        <f>F5</f>
        <v>865.56666666666672</v>
      </c>
      <c r="K95" s="352">
        <f>N5</f>
        <v>785.23333333333335</v>
      </c>
      <c r="L95" s="352">
        <f>G5</f>
        <v>812.16666666666663</v>
      </c>
      <c r="M95" s="352">
        <f>O5</f>
        <v>798.37777777777774</v>
      </c>
      <c r="N95" s="352">
        <f>H5</f>
        <v>840.95555555555552</v>
      </c>
      <c r="O95" s="352">
        <f>P5</f>
        <v>792.38888888888891</v>
      </c>
      <c r="P95" s="352">
        <f>I5</f>
        <v>828.07777777777778</v>
      </c>
      <c r="Q95" s="352">
        <f>Q5</f>
        <v>789.85555555555561</v>
      </c>
      <c r="R95" s="449">
        <f>R5</f>
        <v>699.73333333333335</v>
      </c>
      <c r="S95" s="449">
        <f>Z5</f>
        <v>757.02222222222224</v>
      </c>
      <c r="T95" s="352">
        <f>S5</f>
        <v>777.75555555555559</v>
      </c>
      <c r="U95" s="352">
        <f>AA5</f>
        <v>760.86666666666667</v>
      </c>
      <c r="V95" s="449">
        <f>T5</f>
        <v>692.4666666666667</v>
      </c>
      <c r="W95" s="449">
        <f>AB5</f>
        <v>748.07777777777778</v>
      </c>
      <c r="X95" s="352">
        <f>U5</f>
        <v>796.33333333333337</v>
      </c>
      <c r="Y95" s="352">
        <f>AC5</f>
        <v>763.85555555555561</v>
      </c>
      <c r="Z95" s="352">
        <f>V5</f>
        <v>804.36666666666667</v>
      </c>
      <c r="AA95" s="352">
        <f>AD5</f>
        <v>771.56666666666672</v>
      </c>
      <c r="AB95" s="352">
        <f>W5</f>
        <v>771.5</v>
      </c>
      <c r="AC95" s="352">
        <f>AE5</f>
        <v>774.65555555555557</v>
      </c>
      <c r="AD95" s="449">
        <f>X5</f>
        <v>786.3</v>
      </c>
      <c r="AE95" s="352">
        <f>AF5</f>
        <v>762.14444444444439</v>
      </c>
      <c r="AF95" s="449">
        <f>Y5</f>
        <v>748.14444444444439</v>
      </c>
      <c r="AG95" s="352">
        <f>AG5</f>
        <v>773.16666666666663</v>
      </c>
      <c r="AH95" s="270"/>
      <c r="AN95" s="99">
        <f>(C95-B95)/ABS(B95)</f>
        <v>0.1249206651434374</v>
      </c>
      <c r="AO95" s="99">
        <f>(E95-D95)/ABS(D95)</f>
        <v>1.4000400011428345E-3</v>
      </c>
      <c r="AP95" s="99">
        <f>(G95-F95)/ABS(F95)</f>
        <v>0.12241755421532138</v>
      </c>
      <c r="AQ95" s="99">
        <f>(I95-H95)/ABS(H95)</f>
        <v>-2.6534411380622871E-2</v>
      </c>
      <c r="AR95" s="99">
        <f>(K95-J95)/ABS(J95)</f>
        <v>-9.2810105133438639E-2</v>
      </c>
      <c r="AS95" s="99">
        <f>(M95-L95)/ABS(L95)</f>
        <v>-1.697790546549012E-2</v>
      </c>
      <c r="AT95" s="99">
        <f>(O95-N95)/ABS(N95)</f>
        <v>-5.7751763866501001E-2</v>
      </c>
      <c r="AU95" s="99">
        <f>(Q95-P95)/ABS(P95)</f>
        <v>-4.6157768325573223E-2</v>
      </c>
      <c r="BF95" s="94"/>
      <c r="BG95" s="267" t="s">
        <v>238</v>
      </c>
      <c r="BH95" s="267" t="s">
        <v>235</v>
      </c>
      <c r="BI95" s="249">
        <v>9.433962264150943E-3</v>
      </c>
      <c r="BJ95" s="249">
        <v>1.2578616352201259E-2</v>
      </c>
      <c r="BK95" s="249">
        <v>4.40251572327044E-2</v>
      </c>
      <c r="BL95" s="249">
        <v>9.433962264150943E-3</v>
      </c>
      <c r="BM95" s="249">
        <v>3.3018867924528301E-2</v>
      </c>
      <c r="BN95" s="249">
        <v>9.433962264150943E-3</v>
      </c>
      <c r="BO95" s="249">
        <v>5.9748427672955975E-2</v>
      </c>
      <c r="BP95" s="249">
        <v>1.2578616352201259E-2</v>
      </c>
      <c r="BQ95" s="241">
        <v>1</v>
      </c>
      <c r="BR95" s="423"/>
      <c r="BS95" s="423"/>
      <c r="BT95" s="423"/>
      <c r="BU95" s="423"/>
      <c r="BV95" s="423"/>
      <c r="BW95" s="94"/>
      <c r="BX95" s="94"/>
      <c r="BY95" s="94"/>
      <c r="BZ95" s="94"/>
      <c r="CA95" s="94"/>
      <c r="CB95" s="94"/>
      <c r="CC95" s="94"/>
      <c r="CD95" s="94"/>
    </row>
    <row r="96" spans="1:82" ht="34.5" hidden="1" customHeight="1" x14ac:dyDescent="0.25">
      <c r="A96" s="218">
        <v>15</v>
      </c>
      <c r="B96" s="352">
        <f t="shared" ref="B96:B101" si="80">B6</f>
        <v>1017.9555555555555</v>
      </c>
      <c r="C96" s="352">
        <f t="shared" ref="C96:C101" si="81">J6</f>
        <v>1114.2</v>
      </c>
      <c r="D96" s="352">
        <f t="shared" ref="D96:D101" si="82">C6</f>
        <v>1106.4666666666667</v>
      </c>
      <c r="E96" s="352">
        <f t="shared" ref="E96:E101" si="83">K6</f>
        <v>1121.0222222222221</v>
      </c>
      <c r="F96" s="352">
        <f t="shared" ref="F96:F101" si="84">D6</f>
        <v>1004.6777777777778</v>
      </c>
      <c r="G96" s="352">
        <f t="shared" ref="G96:G101" si="85">L6</f>
        <v>1118.2444444444445</v>
      </c>
      <c r="H96" s="352">
        <f t="shared" ref="H96:H101" si="86">E6</f>
        <v>1126.5999999999999</v>
      </c>
      <c r="I96" s="352">
        <f t="shared" ref="I96:I101" si="87">M6</f>
        <v>1122.5555555555557</v>
      </c>
      <c r="J96" s="352">
        <f t="shared" ref="J96:J101" si="88">F6</f>
        <v>1236.7333333333333</v>
      </c>
      <c r="K96" s="352">
        <f t="shared" ref="K96:K101" si="89">N6</f>
        <v>1138.0111111111112</v>
      </c>
      <c r="L96" s="352">
        <f t="shared" ref="L96:L101" si="90">G6</f>
        <v>1173.9444444444443</v>
      </c>
      <c r="M96" s="352">
        <f t="shared" ref="M96:M101" si="91">O6</f>
        <v>1132.911111111111</v>
      </c>
      <c r="N96" s="352">
        <f t="shared" ref="N96:N101" si="92">H6</f>
        <v>1205.8444444444444</v>
      </c>
      <c r="O96" s="352">
        <f t="shared" ref="O96:O101" si="93">P6</f>
        <v>1132.6111111111111</v>
      </c>
      <c r="P96" s="352">
        <f t="shared" ref="P96:P101" si="94">I6</f>
        <v>1191.2666666666667</v>
      </c>
      <c r="Q96" s="352">
        <f t="shared" ref="Q96:R101" si="95">Q6</f>
        <v>1131.0333333333333</v>
      </c>
      <c r="R96" s="449">
        <f t="shared" si="95"/>
        <v>1017.7111111111111</v>
      </c>
      <c r="S96" s="449">
        <f t="shared" ref="S96:S101" si="96">Z6</f>
        <v>1068.3444444444444</v>
      </c>
      <c r="T96" s="352">
        <f t="shared" ref="T96:T101" si="97">S6</f>
        <v>1106.4666666666667</v>
      </c>
      <c r="U96" s="352">
        <f t="shared" ref="U96:U101" si="98">AA6</f>
        <v>1088.3333333333333</v>
      </c>
      <c r="V96" s="449">
        <f t="shared" ref="V96:V101" si="99">T6</f>
        <v>1004.6222222222223</v>
      </c>
      <c r="W96" s="449">
        <f t="shared" ref="W96:W101" si="100">AB6</f>
        <v>1076.6444444444444</v>
      </c>
      <c r="X96" s="352">
        <f t="shared" ref="X96:X101" si="101">U6</f>
        <v>1125.5111111111112</v>
      </c>
      <c r="Y96" s="352">
        <f t="shared" ref="Y96:Y101" si="102">AC6</f>
        <v>1091.8555555555556</v>
      </c>
      <c r="Z96" s="352">
        <f t="shared" ref="Z96:Z101" si="103">V6</f>
        <v>1119.1444444444444</v>
      </c>
      <c r="AA96" s="352">
        <f t="shared" ref="AA96:AA101" si="104">AD6</f>
        <v>1121.9888888888888</v>
      </c>
      <c r="AB96" s="352">
        <f t="shared" ref="AB96:AB101" si="105">W6</f>
        <v>1080.2777777777778</v>
      </c>
      <c r="AC96" s="352">
        <f t="shared" ref="AC96:AC101" si="106">AE6</f>
        <v>1108.1444444444444</v>
      </c>
      <c r="AD96" s="449">
        <f t="shared" ref="AD96:AD101" si="107">X6</f>
        <v>1074.7777777777778</v>
      </c>
      <c r="AE96" s="352">
        <f t="shared" ref="AE96:AE101" si="108">AF6</f>
        <v>1107.411111111111</v>
      </c>
      <c r="AF96" s="449">
        <f t="shared" ref="AF96:AF101" si="109">Y6</f>
        <v>1084.3666666666666</v>
      </c>
      <c r="AG96" s="352">
        <f t="shared" ref="AG96:AG101" si="110">AG6</f>
        <v>1102.2111111111112</v>
      </c>
      <c r="AH96" s="270"/>
      <c r="AN96" s="99">
        <f t="shared" ref="AN96:AN101" si="111">(C96-B96)/ABS(B96)</f>
        <v>9.4546804051694106E-2</v>
      </c>
      <c r="AO96" s="99">
        <f t="shared" ref="AO96:AO101" si="112">(E96-D96)/ABS(D96)</f>
        <v>1.3154987849209583E-2</v>
      </c>
      <c r="AP96" s="99">
        <f t="shared" ref="AP96:AP101" si="113">(G96-F96)/ABS(F96)</f>
        <v>0.11303790048771861</v>
      </c>
      <c r="AQ96" s="99">
        <f t="shared" ref="AQ96:AQ101" si="114">(I96-H96)/ABS(H96)</f>
        <v>-3.5899560131761521E-3</v>
      </c>
      <c r="AR96" s="99">
        <f t="shared" ref="AR96:AR101" si="115">(K96-J96)/ABS(J96)</f>
        <v>-7.9824986972849579E-2</v>
      </c>
      <c r="AS96" s="99">
        <f t="shared" ref="AS96:AS101" si="116">(M96-L96)/ABS(L96)</f>
        <v>-3.4953386020538525E-2</v>
      </c>
      <c r="AT96" s="99">
        <f t="shared" ref="AT96:AT101" si="117">(O96-N96)/ABS(N96)</f>
        <v>-6.0731990490757989E-2</v>
      </c>
      <c r="AU96" s="99">
        <f t="shared" ref="AU96:AU101" si="118">(Q96-P96)/ABS(P96)</f>
        <v>-5.0562426548771626E-2</v>
      </c>
      <c r="BF96" s="94"/>
      <c r="BG96" s="276"/>
      <c r="BH96" s="228"/>
      <c r="BI96" s="228"/>
      <c r="BJ96" s="228"/>
      <c r="BK96" s="228"/>
      <c r="BL96" s="228"/>
      <c r="BM96" s="228"/>
      <c r="BN96" s="94"/>
      <c r="BO96" s="94"/>
      <c r="BP96" s="94"/>
      <c r="BQ96" s="94"/>
      <c r="BR96" s="94"/>
      <c r="BS96" s="94"/>
      <c r="BT96" s="94"/>
      <c r="BU96" s="94"/>
    </row>
    <row r="97" spans="1:73" ht="34.5" hidden="1" customHeight="1" x14ac:dyDescent="0.25">
      <c r="A97" s="218">
        <v>20</v>
      </c>
      <c r="B97" s="352">
        <f t="shared" si="80"/>
        <v>1324.8</v>
      </c>
      <c r="C97" s="352">
        <f t="shared" si="81"/>
        <v>1463.7777777777778</v>
      </c>
      <c r="D97" s="352">
        <f t="shared" si="82"/>
        <v>1417.4777777777779</v>
      </c>
      <c r="E97" s="352">
        <f t="shared" si="83"/>
        <v>1446.8111111111111</v>
      </c>
      <c r="F97" s="352">
        <f t="shared" si="84"/>
        <v>1314.7444444444445</v>
      </c>
      <c r="G97" s="352">
        <f t="shared" si="85"/>
        <v>1453.3666666666666</v>
      </c>
      <c r="H97" s="352">
        <f t="shared" si="86"/>
        <v>1437.911111111111</v>
      </c>
      <c r="I97" s="352">
        <f t="shared" si="87"/>
        <v>1454.8555555555556</v>
      </c>
      <c r="J97" s="352">
        <f t="shared" si="88"/>
        <v>1619.7777777777778</v>
      </c>
      <c r="K97" s="352">
        <f t="shared" si="89"/>
        <v>1508.588888888889</v>
      </c>
      <c r="L97" s="352">
        <f t="shared" si="90"/>
        <v>1565.6444444444444</v>
      </c>
      <c r="M97" s="352">
        <f t="shared" si="91"/>
        <v>1505.6</v>
      </c>
      <c r="N97" s="352">
        <f t="shared" si="92"/>
        <v>1597.6222222222223</v>
      </c>
      <c r="O97" s="352">
        <f t="shared" si="93"/>
        <v>1511.3777777777777</v>
      </c>
      <c r="P97" s="352">
        <f t="shared" si="94"/>
        <v>1587.6555555555556</v>
      </c>
      <c r="Q97" s="352">
        <f t="shared" si="95"/>
        <v>1513.6888888888889</v>
      </c>
      <c r="R97" s="449">
        <f t="shared" si="95"/>
        <v>1324.7</v>
      </c>
      <c r="S97" s="449">
        <f t="shared" si="96"/>
        <v>1412.6333333333334</v>
      </c>
      <c r="T97" s="352">
        <f t="shared" si="97"/>
        <v>1417.4777777777779</v>
      </c>
      <c r="U97" s="352">
        <f t="shared" si="98"/>
        <v>1404.1888888888889</v>
      </c>
      <c r="V97" s="449">
        <f t="shared" si="99"/>
        <v>1314.6444444444444</v>
      </c>
      <c r="W97" s="449">
        <f t="shared" si="100"/>
        <v>1397.2888888888888</v>
      </c>
      <c r="X97" s="352">
        <f t="shared" si="101"/>
        <v>1437.6444444444444</v>
      </c>
      <c r="Y97" s="352">
        <f t="shared" si="102"/>
        <v>1414.1888888888889</v>
      </c>
      <c r="Z97" s="352">
        <f t="shared" si="103"/>
        <v>1446.8333333333333</v>
      </c>
      <c r="AA97" s="352">
        <f t="shared" si="104"/>
        <v>1468.911111111111</v>
      </c>
      <c r="AB97" s="352">
        <f t="shared" si="105"/>
        <v>1417.6444444444444</v>
      </c>
      <c r="AC97" s="352">
        <f t="shared" si="106"/>
        <v>1458.7666666666667</v>
      </c>
      <c r="AD97" s="449">
        <f t="shared" si="107"/>
        <v>1442.9222222222222</v>
      </c>
      <c r="AE97" s="352">
        <f t="shared" si="108"/>
        <v>1457.411111111111</v>
      </c>
      <c r="AF97" s="449">
        <f t="shared" si="109"/>
        <v>1406.0555555555557</v>
      </c>
      <c r="AG97" s="352">
        <f t="shared" si="110"/>
        <v>1468.8222222222223</v>
      </c>
      <c r="AH97" s="270"/>
      <c r="AN97" s="99">
        <f t="shared" si="111"/>
        <v>0.10490472356414393</v>
      </c>
      <c r="AO97" s="99">
        <f t="shared" si="112"/>
        <v>2.0694034004060367E-2</v>
      </c>
      <c r="AP97" s="99">
        <f t="shared" si="113"/>
        <v>0.10543662900267886</v>
      </c>
      <c r="AQ97" s="99">
        <f t="shared" si="114"/>
        <v>1.1784069483510119E-2</v>
      </c>
      <c r="AR97" s="99">
        <f t="shared" si="115"/>
        <v>-6.8644532857730811E-2</v>
      </c>
      <c r="AS97" s="99">
        <f t="shared" si="116"/>
        <v>-3.8351264654952193E-2</v>
      </c>
      <c r="AT97" s="99">
        <f t="shared" si="117"/>
        <v>-5.398300251763042E-2</v>
      </c>
      <c r="AU97" s="99">
        <f t="shared" si="118"/>
        <v>-4.6588610739805039E-2</v>
      </c>
      <c r="BF97" s="94"/>
      <c r="BG97" s="276"/>
      <c r="BH97" s="228"/>
      <c r="BI97" s="228"/>
      <c r="BJ97" s="228"/>
      <c r="BK97" s="228"/>
      <c r="BL97" s="228"/>
      <c r="BM97" s="228"/>
      <c r="BN97" s="94"/>
      <c r="BO97" s="94"/>
      <c r="BP97" s="94"/>
      <c r="BQ97" s="94"/>
      <c r="BR97" s="94"/>
      <c r="BS97" s="94"/>
      <c r="BT97" s="94"/>
      <c r="BU97" s="94"/>
    </row>
    <row r="98" spans="1:73" ht="34.5" hidden="1" customHeight="1" x14ac:dyDescent="0.25">
      <c r="A98" s="218">
        <v>50</v>
      </c>
      <c r="B98" s="352">
        <f t="shared" si="80"/>
        <v>3290.9666666666667</v>
      </c>
      <c r="C98" s="352">
        <f t="shared" si="81"/>
        <v>3529.3111111111111</v>
      </c>
      <c r="D98" s="352">
        <f t="shared" si="82"/>
        <v>3384.1777777777779</v>
      </c>
      <c r="E98" s="352">
        <f t="shared" si="83"/>
        <v>3520.1777777777779</v>
      </c>
      <c r="F98" s="352">
        <f t="shared" si="84"/>
        <v>3276.3333333333335</v>
      </c>
      <c r="G98" s="352">
        <f t="shared" si="85"/>
        <v>3545.3333333333335</v>
      </c>
      <c r="H98" s="352">
        <f t="shared" si="86"/>
        <v>3410.088888888889</v>
      </c>
      <c r="I98" s="352">
        <f t="shared" si="87"/>
        <v>3529.4888888888891</v>
      </c>
      <c r="J98" s="352">
        <f t="shared" si="88"/>
        <v>3915.8777777777777</v>
      </c>
      <c r="K98" s="352">
        <f t="shared" si="89"/>
        <v>3643.6111111111113</v>
      </c>
      <c r="L98" s="352">
        <f t="shared" si="90"/>
        <v>3859.088888888889</v>
      </c>
      <c r="M98" s="352">
        <f t="shared" si="91"/>
        <v>3643.6111111111113</v>
      </c>
      <c r="N98" s="352">
        <f t="shared" si="92"/>
        <v>3895.3333333333335</v>
      </c>
      <c r="O98" s="352">
        <f t="shared" si="93"/>
        <v>3663.4444444444443</v>
      </c>
      <c r="P98" s="352">
        <f t="shared" si="94"/>
        <v>3895.9</v>
      </c>
      <c r="Q98" s="352">
        <f t="shared" si="95"/>
        <v>3660.3333333333335</v>
      </c>
      <c r="R98" s="449">
        <f t="shared" si="95"/>
        <v>3290.8888888888887</v>
      </c>
      <c r="S98" s="449">
        <f t="shared" si="96"/>
        <v>3397.0555555555557</v>
      </c>
      <c r="T98" s="352">
        <f t="shared" si="97"/>
        <v>3384.1777777777779</v>
      </c>
      <c r="U98" s="352">
        <f t="shared" si="98"/>
        <v>3393.9333333333334</v>
      </c>
      <c r="V98" s="449">
        <f t="shared" si="99"/>
        <v>3276.2888888888888</v>
      </c>
      <c r="W98" s="449">
        <f t="shared" si="100"/>
        <v>3404.1333333333332</v>
      </c>
      <c r="X98" s="352">
        <f t="shared" si="101"/>
        <v>3409.9222222222224</v>
      </c>
      <c r="Y98" s="352">
        <f t="shared" si="102"/>
        <v>3404.3666666666668</v>
      </c>
      <c r="Z98" s="352">
        <f t="shared" si="103"/>
        <v>3453.5444444444443</v>
      </c>
      <c r="AA98" s="352">
        <f t="shared" si="104"/>
        <v>3539.3555555555554</v>
      </c>
      <c r="AB98" s="352">
        <f t="shared" si="105"/>
        <v>3421.411111111111</v>
      </c>
      <c r="AC98" s="352">
        <f t="shared" si="106"/>
        <v>3532.6111111111113</v>
      </c>
      <c r="AD98" s="449">
        <f t="shared" si="107"/>
        <v>3444.8111111111111</v>
      </c>
      <c r="AE98" s="352">
        <f t="shared" si="108"/>
        <v>3548.088888888889</v>
      </c>
      <c r="AF98" s="449">
        <f t="shared" si="109"/>
        <v>3418.2222222222222</v>
      </c>
      <c r="AG98" s="352">
        <f t="shared" si="110"/>
        <v>3558.8888888888887</v>
      </c>
      <c r="AH98" s="270"/>
      <c r="AN98" s="99">
        <f t="shared" si="111"/>
        <v>7.2423840344106927E-2</v>
      </c>
      <c r="AO98" s="99">
        <f t="shared" si="112"/>
        <v>4.0187014078587935E-2</v>
      </c>
      <c r="AP98" s="99">
        <f t="shared" si="113"/>
        <v>8.2103978024214055E-2</v>
      </c>
      <c r="AQ98" s="99">
        <f t="shared" si="114"/>
        <v>3.5013750048874609E-2</v>
      </c>
      <c r="AR98" s="99">
        <f t="shared" si="115"/>
        <v>-6.9528898019175431E-2</v>
      </c>
      <c r="AS98" s="99">
        <f t="shared" si="116"/>
        <v>-5.5836438076920826E-2</v>
      </c>
      <c r="AT98" s="99">
        <f t="shared" si="117"/>
        <v>-5.9529921843801764E-2</v>
      </c>
      <c r="AU98" s="99">
        <f t="shared" si="118"/>
        <v>-6.0465275460526859E-2</v>
      </c>
      <c r="BF98" s="94"/>
      <c r="BG98" s="276"/>
      <c r="BH98" s="228"/>
      <c r="BI98" s="228"/>
      <c r="BJ98" s="228"/>
      <c r="BK98" s="228"/>
      <c r="BL98" s="228"/>
      <c r="BM98" s="228"/>
      <c r="BN98" s="94"/>
      <c r="BO98" s="94"/>
      <c r="BP98" s="94"/>
      <c r="BQ98" s="94"/>
      <c r="BR98" s="94"/>
      <c r="BS98" s="94"/>
      <c r="BT98" s="94"/>
      <c r="BU98" s="94"/>
    </row>
    <row r="99" spans="1:73" ht="34.5" hidden="1" customHeight="1" x14ac:dyDescent="0.25">
      <c r="A99" s="218">
        <v>100</v>
      </c>
      <c r="B99" s="352">
        <f t="shared" si="80"/>
        <v>6530.833333333333</v>
      </c>
      <c r="C99" s="352">
        <f t="shared" si="81"/>
        <v>6945.2444444444445</v>
      </c>
      <c r="D99" s="352">
        <f t="shared" si="82"/>
        <v>6623.5888888888885</v>
      </c>
      <c r="E99" s="352">
        <f t="shared" si="83"/>
        <v>6926.7666666666664</v>
      </c>
      <c r="F99" s="352">
        <f t="shared" si="84"/>
        <v>6509.1</v>
      </c>
      <c r="G99" s="352">
        <f t="shared" si="85"/>
        <v>7019.9666666666662</v>
      </c>
      <c r="H99" s="352">
        <f t="shared" si="86"/>
        <v>6651.5888888888885</v>
      </c>
      <c r="I99" s="352">
        <f t="shared" si="87"/>
        <v>7028.1333333333332</v>
      </c>
      <c r="J99" s="352">
        <f t="shared" si="88"/>
        <v>7754.3888888888887</v>
      </c>
      <c r="K99" s="352">
        <f t="shared" si="89"/>
        <v>7284.6</v>
      </c>
      <c r="L99" s="352">
        <f t="shared" si="90"/>
        <v>7696.6222222222223</v>
      </c>
      <c r="M99" s="352">
        <f t="shared" si="91"/>
        <v>7240.6444444444442</v>
      </c>
      <c r="N99" s="352">
        <f t="shared" si="92"/>
        <v>7723.2666666666664</v>
      </c>
      <c r="O99" s="352">
        <f t="shared" si="93"/>
        <v>7232.4222222222224</v>
      </c>
      <c r="P99" s="352">
        <f t="shared" si="94"/>
        <v>7724.2888888888892</v>
      </c>
      <c r="Q99" s="352">
        <f t="shared" si="95"/>
        <v>7252.9777777777781</v>
      </c>
      <c r="R99" s="449">
        <f t="shared" si="95"/>
        <v>6530.833333333333</v>
      </c>
      <c r="S99" s="449">
        <f t="shared" si="96"/>
        <v>6680.9888888888891</v>
      </c>
      <c r="T99" s="352">
        <f t="shared" si="97"/>
        <v>6623.5888888888885</v>
      </c>
      <c r="U99" s="352">
        <f t="shared" si="98"/>
        <v>6672.7333333333336</v>
      </c>
      <c r="V99" s="449">
        <f t="shared" si="99"/>
        <v>6509.0444444444447</v>
      </c>
      <c r="W99" s="449">
        <f t="shared" si="100"/>
        <v>6663.0444444444447</v>
      </c>
      <c r="X99" s="352">
        <f t="shared" si="101"/>
        <v>6651.4666666666662</v>
      </c>
      <c r="Y99" s="352">
        <f t="shared" si="102"/>
        <v>6680.1333333333332</v>
      </c>
      <c r="Z99" s="352">
        <f t="shared" si="103"/>
        <v>6770.3777777777777</v>
      </c>
      <c r="AA99" s="352">
        <f t="shared" si="104"/>
        <v>7080.3111111111111</v>
      </c>
      <c r="AB99" s="352">
        <f t="shared" si="105"/>
        <v>6740.2777777777774</v>
      </c>
      <c r="AC99" s="352">
        <f t="shared" si="106"/>
        <v>7039.2</v>
      </c>
      <c r="AD99" s="449">
        <f t="shared" si="107"/>
        <v>6750.7111111111108</v>
      </c>
      <c r="AE99" s="352">
        <f t="shared" si="108"/>
        <v>7001.9222222222224</v>
      </c>
      <c r="AF99" s="449">
        <f t="shared" si="109"/>
        <v>6711.4111111111115</v>
      </c>
      <c r="AG99" s="352">
        <f t="shared" si="110"/>
        <v>7039.7777777777774</v>
      </c>
      <c r="AH99" s="270"/>
      <c r="AN99" s="99">
        <f t="shared" si="111"/>
        <v>6.3454553187869564E-2</v>
      </c>
      <c r="AO99" s="99">
        <f t="shared" si="112"/>
        <v>4.5772432870397575E-2</v>
      </c>
      <c r="AP99" s="99">
        <f t="shared" si="113"/>
        <v>7.8484992804944753E-2</v>
      </c>
      <c r="AQ99" s="99">
        <f t="shared" si="114"/>
        <v>5.6609698935759754E-2</v>
      </c>
      <c r="AR99" s="99">
        <f t="shared" si="115"/>
        <v>-6.0583612147959147E-2</v>
      </c>
      <c r="AS99" s="99">
        <f t="shared" si="116"/>
        <v>-5.9243881876032238E-2</v>
      </c>
      <c r="AT99" s="99">
        <f t="shared" si="117"/>
        <v>-6.3553994136044845E-2</v>
      </c>
      <c r="AU99" s="99">
        <f t="shared" si="118"/>
        <v>-6.1016763858880933E-2</v>
      </c>
      <c r="BF99" s="94"/>
      <c r="BG99" s="276"/>
      <c r="BH99" s="228"/>
      <c r="BI99" s="228"/>
      <c r="BJ99" s="228"/>
      <c r="BK99" s="228"/>
      <c r="BL99" s="228"/>
      <c r="BM99" s="228"/>
      <c r="BN99" s="94"/>
      <c r="BO99" s="94"/>
      <c r="BP99" s="94"/>
      <c r="BQ99" s="94"/>
      <c r="BR99" s="94"/>
      <c r="BS99" s="94"/>
      <c r="BT99" s="94"/>
      <c r="BU99" s="94"/>
    </row>
    <row r="100" spans="1:73" ht="34.5" hidden="1" customHeight="1" x14ac:dyDescent="0.25">
      <c r="A100" s="218">
        <v>150</v>
      </c>
      <c r="B100" s="352">
        <f t="shared" si="80"/>
        <v>9834.9666666666672</v>
      </c>
      <c r="C100" s="352">
        <f t="shared" si="81"/>
        <v>10391</v>
      </c>
      <c r="D100" s="352">
        <f t="shared" si="82"/>
        <v>9937.9</v>
      </c>
      <c r="E100" s="352">
        <f t="shared" si="83"/>
        <v>10368.544444444444</v>
      </c>
      <c r="F100" s="352">
        <f t="shared" si="84"/>
        <v>9805.3888888888887</v>
      </c>
      <c r="G100" s="352">
        <f t="shared" si="85"/>
        <v>10552.233333333334</v>
      </c>
      <c r="H100" s="352">
        <f t="shared" si="86"/>
        <v>9943.2999999999993</v>
      </c>
      <c r="I100" s="352">
        <f t="shared" si="87"/>
        <v>10572.044444444444</v>
      </c>
      <c r="J100" s="352">
        <f t="shared" si="88"/>
        <v>11614.088888888889</v>
      </c>
      <c r="K100" s="352">
        <f t="shared" si="89"/>
        <v>10889.9</v>
      </c>
      <c r="L100" s="352">
        <f t="shared" si="90"/>
        <v>11548.333333333334</v>
      </c>
      <c r="M100" s="352">
        <f t="shared" si="91"/>
        <v>10863.1</v>
      </c>
      <c r="N100" s="352">
        <f t="shared" si="92"/>
        <v>11583.844444444445</v>
      </c>
      <c r="O100" s="352">
        <f t="shared" si="93"/>
        <v>10888.433333333332</v>
      </c>
      <c r="P100" s="352">
        <f t="shared" si="94"/>
        <v>11583.566666666668</v>
      </c>
      <c r="Q100" s="352">
        <f t="shared" si="95"/>
        <v>10903.5</v>
      </c>
      <c r="R100" s="449">
        <f t="shared" si="95"/>
        <v>9834.9666666666672</v>
      </c>
      <c r="S100" s="449">
        <f t="shared" si="96"/>
        <v>10019.677777777777</v>
      </c>
      <c r="T100" s="352">
        <f t="shared" si="97"/>
        <v>9937.9</v>
      </c>
      <c r="U100" s="352">
        <f t="shared" si="98"/>
        <v>10008.511111111111</v>
      </c>
      <c r="V100" s="449">
        <f t="shared" si="99"/>
        <v>9805.3888888888887</v>
      </c>
      <c r="W100" s="449">
        <f t="shared" si="100"/>
        <v>10032.288888888888</v>
      </c>
      <c r="X100" s="352">
        <f t="shared" si="101"/>
        <v>9943.2888888888883</v>
      </c>
      <c r="Y100" s="352">
        <f t="shared" si="102"/>
        <v>10040.677777777777</v>
      </c>
      <c r="Z100" s="352">
        <f t="shared" si="103"/>
        <v>10114.644444444444</v>
      </c>
      <c r="AA100" s="352">
        <f t="shared" si="104"/>
        <v>10574.355555555556</v>
      </c>
      <c r="AB100" s="352">
        <f t="shared" si="105"/>
        <v>10075.344444444445</v>
      </c>
      <c r="AC100" s="352">
        <f t="shared" si="106"/>
        <v>10538.511111111111</v>
      </c>
      <c r="AD100" s="449">
        <f t="shared" si="107"/>
        <v>10101.933333333332</v>
      </c>
      <c r="AE100" s="352">
        <f t="shared" si="108"/>
        <v>10556.333333333334</v>
      </c>
      <c r="AF100" s="449">
        <f t="shared" si="109"/>
        <v>10042.333333333334</v>
      </c>
      <c r="AG100" s="352">
        <f t="shared" si="110"/>
        <v>10591.8</v>
      </c>
      <c r="AH100" s="270"/>
      <c r="AN100" s="99">
        <f t="shared" si="111"/>
        <v>5.6536371924663306E-2</v>
      </c>
      <c r="AO100" s="99">
        <f t="shared" si="112"/>
        <v>4.3333545763636599E-2</v>
      </c>
      <c r="AP100" s="99">
        <f t="shared" si="113"/>
        <v>7.6166733712187795E-2</v>
      </c>
      <c r="AQ100" s="99">
        <f t="shared" si="114"/>
        <v>6.3232975415047785E-2</v>
      </c>
      <c r="AR100" s="99">
        <f t="shared" si="115"/>
        <v>-6.2354343575044942E-2</v>
      </c>
      <c r="AS100" s="99">
        <f t="shared" si="116"/>
        <v>-5.9336123538750202E-2</v>
      </c>
      <c r="AT100" s="99">
        <f t="shared" si="117"/>
        <v>-6.0032842675527137E-2</v>
      </c>
      <c r="AU100" s="99">
        <f t="shared" si="118"/>
        <v>-5.8709608727306281E-2</v>
      </c>
      <c r="BF100" s="94"/>
      <c r="BG100" s="276"/>
      <c r="BH100" s="228"/>
      <c r="BI100" s="228"/>
      <c r="BJ100" s="228"/>
      <c r="BK100" s="228"/>
      <c r="BL100" s="228"/>
      <c r="BM100" s="228"/>
      <c r="BN100" s="94"/>
      <c r="BO100" s="94"/>
      <c r="BP100" s="94"/>
      <c r="BQ100" s="94"/>
      <c r="BR100" s="94"/>
      <c r="BS100" s="94"/>
      <c r="BT100" s="94"/>
      <c r="BU100" s="94"/>
    </row>
    <row r="101" spans="1:73" ht="34.5" hidden="1" customHeight="1" thickBot="1" x14ac:dyDescent="0.3">
      <c r="A101" s="218">
        <v>200</v>
      </c>
      <c r="B101" s="352">
        <f t="shared" si="80"/>
        <v>13113.155555555555</v>
      </c>
      <c r="C101" s="352">
        <f t="shared" si="81"/>
        <v>13761.988888888889</v>
      </c>
      <c r="D101" s="352">
        <f t="shared" si="82"/>
        <v>13202.333333333334</v>
      </c>
      <c r="E101" s="352">
        <f t="shared" si="83"/>
        <v>13735.5</v>
      </c>
      <c r="F101" s="352">
        <f t="shared" si="84"/>
        <v>13086.088888888889</v>
      </c>
      <c r="G101" s="352">
        <f t="shared" si="85"/>
        <v>14073.444444444445</v>
      </c>
      <c r="H101" s="352">
        <f t="shared" si="86"/>
        <v>13238.088888888889</v>
      </c>
      <c r="I101" s="352">
        <f t="shared" si="87"/>
        <v>14059.788888888888</v>
      </c>
      <c r="J101" s="352">
        <f t="shared" si="88"/>
        <v>15454.544444444444</v>
      </c>
      <c r="K101" s="352">
        <f t="shared" si="89"/>
        <v>14572.711111111112</v>
      </c>
      <c r="L101" s="352">
        <f t="shared" si="90"/>
        <v>15408.9</v>
      </c>
      <c r="M101" s="352">
        <f t="shared" si="91"/>
        <v>14576.1</v>
      </c>
      <c r="N101" s="352">
        <f t="shared" si="92"/>
        <v>15429.31111111111</v>
      </c>
      <c r="O101" s="352">
        <f t="shared" si="93"/>
        <v>14550.133333333333</v>
      </c>
      <c r="P101" s="352">
        <f t="shared" si="94"/>
        <v>15433.566666666668</v>
      </c>
      <c r="Q101" s="352">
        <f t="shared" si="95"/>
        <v>14568.488888888889</v>
      </c>
      <c r="R101" s="449">
        <f t="shared" si="95"/>
        <v>13113.144444444444</v>
      </c>
      <c r="S101" s="449">
        <f t="shared" si="96"/>
        <v>13390.388888888889</v>
      </c>
      <c r="T101" s="352">
        <f t="shared" si="97"/>
        <v>13202.333333333334</v>
      </c>
      <c r="U101" s="352">
        <f t="shared" si="98"/>
        <v>13355.077777777778</v>
      </c>
      <c r="V101" s="449">
        <f t="shared" si="99"/>
        <v>13086.088888888889</v>
      </c>
      <c r="W101" s="449">
        <f t="shared" si="100"/>
        <v>13363.18888888889</v>
      </c>
      <c r="X101" s="352">
        <f t="shared" si="101"/>
        <v>13238.088888888889</v>
      </c>
      <c r="Y101" s="352">
        <f t="shared" si="102"/>
        <v>13398.722222222223</v>
      </c>
      <c r="Z101" s="352">
        <f t="shared" si="103"/>
        <v>13422.266666666666</v>
      </c>
      <c r="AA101" s="352">
        <f t="shared" si="104"/>
        <v>14129.9</v>
      </c>
      <c r="AB101" s="352">
        <f t="shared" si="105"/>
        <v>13424.933333333332</v>
      </c>
      <c r="AC101" s="352">
        <f t="shared" si="106"/>
        <v>14103.588888888889</v>
      </c>
      <c r="AD101" s="449">
        <f t="shared" si="107"/>
        <v>13421.9</v>
      </c>
      <c r="AE101" s="352">
        <f t="shared" si="108"/>
        <v>14102.111111111111</v>
      </c>
      <c r="AF101" s="449">
        <f t="shared" si="109"/>
        <v>13405.211111111112</v>
      </c>
      <c r="AG101" s="352">
        <f t="shared" si="110"/>
        <v>14124.144444444444</v>
      </c>
      <c r="AH101" s="270"/>
      <c r="AN101" s="100">
        <f t="shared" si="111"/>
        <v>4.9479572676802988E-2</v>
      </c>
      <c r="AO101" s="100">
        <f t="shared" si="112"/>
        <v>4.0384275506854798E-2</v>
      </c>
      <c r="AP101" s="100">
        <f t="shared" si="113"/>
        <v>7.5450775547910104E-2</v>
      </c>
      <c r="AQ101" s="100">
        <f t="shared" si="114"/>
        <v>6.207089307956494E-2</v>
      </c>
      <c r="AR101" s="100">
        <f t="shared" si="115"/>
        <v>-5.7059807650967742E-2</v>
      </c>
      <c r="AS101" s="100">
        <f t="shared" si="116"/>
        <v>-5.404668730409045E-2</v>
      </c>
      <c r="AT101" s="100">
        <f t="shared" si="117"/>
        <v>-5.6981013050197343E-2</v>
      </c>
      <c r="AU101" s="100">
        <f t="shared" si="118"/>
        <v>-5.6051708361500696E-2</v>
      </c>
      <c r="BF101" s="94"/>
      <c r="BG101" s="276"/>
      <c r="BH101" s="228"/>
      <c r="BI101" s="228"/>
      <c r="BJ101" s="228"/>
      <c r="BK101" s="228"/>
      <c r="BL101" s="228"/>
      <c r="BM101" s="228"/>
      <c r="BN101" s="94"/>
      <c r="BO101" s="94"/>
      <c r="BP101" s="94"/>
      <c r="BQ101" s="94"/>
      <c r="BR101" s="94"/>
      <c r="BS101" s="94"/>
      <c r="BT101" s="94"/>
      <c r="BU101" s="94"/>
    </row>
    <row r="102" spans="1:73" ht="34.5" hidden="1" customHeight="1" thickBot="1" x14ac:dyDescent="0.4">
      <c r="A102" s="276"/>
      <c r="B102" s="277">
        <f>SUM(B95:B101)/7</f>
        <v>5116.1349206349205</v>
      </c>
      <c r="C102" s="277">
        <f t="shared" ref="C102:Q102" si="119">SUM(C95:C101)/7</f>
        <v>5427.6095238095231</v>
      </c>
      <c r="D102" s="277">
        <f t="shared" si="119"/>
        <v>5207.1000000000004</v>
      </c>
      <c r="E102" s="277">
        <f t="shared" si="119"/>
        <v>5413.9523809523807</v>
      </c>
      <c r="F102" s="277">
        <f t="shared" si="119"/>
        <v>5098.4349206349207</v>
      </c>
      <c r="G102" s="277">
        <f t="shared" si="119"/>
        <v>5505.7285714285726</v>
      </c>
      <c r="H102" s="277">
        <f t="shared" si="119"/>
        <v>5229.6253968253968</v>
      </c>
      <c r="I102" s="277">
        <f t="shared" si="119"/>
        <v>5506.4920634920627</v>
      </c>
      <c r="J102" s="277">
        <f t="shared" si="119"/>
        <v>6065.8539682539686</v>
      </c>
      <c r="K102" s="277">
        <f t="shared" si="119"/>
        <v>5688.9507936507935</v>
      </c>
      <c r="L102" s="277">
        <f t="shared" si="119"/>
        <v>6009.2428571428582</v>
      </c>
      <c r="M102" s="277">
        <f t="shared" si="119"/>
        <v>5680.0492063492065</v>
      </c>
      <c r="N102" s="277">
        <f t="shared" si="119"/>
        <v>6039.453968253968</v>
      </c>
      <c r="O102" s="277">
        <f t="shared" si="119"/>
        <v>5681.5444444444438</v>
      </c>
      <c r="P102" s="277">
        <f t="shared" si="119"/>
        <v>6034.9031746031751</v>
      </c>
      <c r="Q102" s="277">
        <f t="shared" si="119"/>
        <v>5688.5539682539684</v>
      </c>
      <c r="R102" s="465">
        <f>SUM(R95:R101)/7</f>
        <v>5115.9968253968254</v>
      </c>
      <c r="S102" s="465">
        <f t="shared" ref="S102:AG102" si="120">SUM(S95:S101)/7</f>
        <v>5246.5873015873012</v>
      </c>
      <c r="T102" s="277">
        <f t="shared" si="120"/>
        <v>5207.1000000000004</v>
      </c>
      <c r="U102" s="277">
        <f t="shared" si="120"/>
        <v>5240.5206349206346</v>
      </c>
      <c r="V102" s="465">
        <f t="shared" si="120"/>
        <v>5098.3634920634922</v>
      </c>
      <c r="W102" s="465">
        <f t="shared" si="120"/>
        <v>5240.666666666667</v>
      </c>
      <c r="X102" s="277">
        <f t="shared" si="120"/>
        <v>5228.8936507936505</v>
      </c>
      <c r="Y102" s="277">
        <f t="shared" si="120"/>
        <v>5256.2571428571437</v>
      </c>
      <c r="Z102" s="277">
        <f t="shared" si="120"/>
        <v>5304.453968253968</v>
      </c>
      <c r="AA102" s="277">
        <f t="shared" si="120"/>
        <v>5526.6269841269841</v>
      </c>
      <c r="AB102" s="277">
        <f t="shared" si="120"/>
        <v>5275.9126984126988</v>
      </c>
      <c r="AC102" s="277">
        <f t="shared" si="120"/>
        <v>5507.925396825397</v>
      </c>
      <c r="AD102" s="465">
        <f t="shared" si="120"/>
        <v>5289.0507936507938</v>
      </c>
      <c r="AE102" s="277">
        <f t="shared" si="120"/>
        <v>5505.0603174603175</v>
      </c>
      <c r="AF102" s="465">
        <f t="shared" si="120"/>
        <v>5259.3920634920632</v>
      </c>
      <c r="AG102" s="277">
        <f t="shared" si="120"/>
        <v>5522.6873015873007</v>
      </c>
      <c r="AH102" s="238"/>
      <c r="AN102" s="101"/>
      <c r="AO102" s="101"/>
      <c r="AP102" s="101"/>
      <c r="AQ102" s="101"/>
      <c r="AR102" s="101"/>
      <c r="AS102" s="101"/>
      <c r="AT102" s="101"/>
      <c r="AU102" s="101"/>
      <c r="BF102" s="94"/>
      <c r="BG102" s="276"/>
      <c r="BH102" s="228"/>
      <c r="BI102" s="228"/>
      <c r="BJ102" s="228"/>
      <c r="BK102" s="228"/>
      <c r="BL102" s="228"/>
      <c r="BM102" s="228"/>
      <c r="BN102" s="94"/>
      <c r="BO102" s="94"/>
      <c r="BP102" s="94"/>
      <c r="BQ102" s="94"/>
      <c r="BR102" s="94"/>
      <c r="BS102" s="94"/>
      <c r="BT102" s="94"/>
      <c r="BU102" s="94"/>
    </row>
    <row r="103" spans="1:73" ht="34.5" hidden="1" customHeight="1" thickBot="1" x14ac:dyDescent="0.3">
      <c r="A103" s="278" t="str">
        <f>CHAR(216)</f>
        <v>Ø</v>
      </c>
      <c r="B103" s="273">
        <f>RANK(B102,$B$102:$Q$102,1)</f>
        <v>2</v>
      </c>
      <c r="C103" s="273">
        <f t="shared" ref="C103:Q103" si="121">RANK(C102,$B$102:$Q$102,1)</f>
        <v>6</v>
      </c>
      <c r="D103" s="273">
        <f t="shared" si="121"/>
        <v>3</v>
      </c>
      <c r="E103" s="273">
        <f t="shared" si="121"/>
        <v>5</v>
      </c>
      <c r="F103" s="273">
        <f t="shared" si="121"/>
        <v>1</v>
      </c>
      <c r="G103" s="273">
        <f t="shared" si="121"/>
        <v>7</v>
      </c>
      <c r="H103" s="273">
        <f t="shared" si="121"/>
        <v>4</v>
      </c>
      <c r="I103" s="273">
        <f t="shared" si="121"/>
        <v>8</v>
      </c>
      <c r="J103" s="273">
        <f t="shared" si="121"/>
        <v>16</v>
      </c>
      <c r="K103" s="273">
        <f t="shared" si="121"/>
        <v>12</v>
      </c>
      <c r="L103" s="273">
        <f t="shared" si="121"/>
        <v>13</v>
      </c>
      <c r="M103" s="273">
        <f t="shared" si="121"/>
        <v>9</v>
      </c>
      <c r="N103" s="273">
        <f t="shared" si="121"/>
        <v>15</v>
      </c>
      <c r="O103" s="273">
        <f t="shared" si="121"/>
        <v>10</v>
      </c>
      <c r="P103" s="273">
        <f t="shared" si="121"/>
        <v>14</v>
      </c>
      <c r="Q103" s="273">
        <f t="shared" si="121"/>
        <v>11</v>
      </c>
      <c r="R103" s="466">
        <f>RANK(R102,$R$102:$AG$102,1)</f>
        <v>2</v>
      </c>
      <c r="S103" s="466">
        <f t="shared" ref="S103:AG103" si="122">RANK(S102,$R$102:$AG$102,1)</f>
        <v>7</v>
      </c>
      <c r="T103" s="273">
        <f t="shared" si="122"/>
        <v>3</v>
      </c>
      <c r="U103" s="273">
        <f t="shared" si="122"/>
        <v>5</v>
      </c>
      <c r="V103" s="466">
        <f t="shared" si="122"/>
        <v>1</v>
      </c>
      <c r="W103" s="466">
        <f t="shared" si="122"/>
        <v>6</v>
      </c>
      <c r="X103" s="273">
        <f t="shared" si="122"/>
        <v>4</v>
      </c>
      <c r="Y103" s="273">
        <f t="shared" si="122"/>
        <v>8</v>
      </c>
      <c r="Z103" s="273">
        <f t="shared" si="122"/>
        <v>12</v>
      </c>
      <c r="AA103" s="273">
        <f t="shared" si="122"/>
        <v>16</v>
      </c>
      <c r="AB103" s="273">
        <f t="shared" si="122"/>
        <v>10</v>
      </c>
      <c r="AC103" s="273">
        <f t="shared" si="122"/>
        <v>14</v>
      </c>
      <c r="AD103" s="466">
        <f t="shared" si="122"/>
        <v>11</v>
      </c>
      <c r="AE103" s="273">
        <f t="shared" si="122"/>
        <v>13</v>
      </c>
      <c r="AF103" s="466">
        <f t="shared" si="122"/>
        <v>9</v>
      </c>
      <c r="AG103" s="273">
        <f t="shared" si="122"/>
        <v>15</v>
      </c>
      <c r="AH103" s="96"/>
      <c r="AN103" s="102">
        <f t="shared" ref="AN103:AU103" si="123">AVERAGE(AN95:AN101)</f>
        <v>8.0895218698959756E-2</v>
      </c>
      <c r="AO103" s="102">
        <f t="shared" si="123"/>
        <v>2.9275190010555674E-2</v>
      </c>
      <c r="AP103" s="102">
        <f t="shared" si="123"/>
        <v>9.3299794827853652E-2</v>
      </c>
      <c r="AQ103" s="102">
        <f t="shared" si="123"/>
        <v>2.8369574224136884E-2</v>
      </c>
      <c r="AR103" s="102">
        <f t="shared" si="123"/>
        <v>-7.0115183765309466E-2</v>
      </c>
      <c r="AS103" s="102">
        <f t="shared" si="123"/>
        <v>-4.553509813382494E-2</v>
      </c>
      <c r="AT103" s="102">
        <f t="shared" si="123"/>
        <v>-5.8937789797208637E-2</v>
      </c>
      <c r="AU103" s="102">
        <f t="shared" si="123"/>
        <v>-5.4221737431766379E-2</v>
      </c>
      <c r="BF103" s="94"/>
      <c r="BG103" s="426"/>
      <c r="BH103" s="427"/>
      <c r="BI103" s="427"/>
      <c r="BJ103" s="427"/>
      <c r="BK103" s="427"/>
      <c r="BL103" s="427"/>
      <c r="BM103" s="427"/>
      <c r="BN103" s="94"/>
      <c r="BO103" s="94"/>
      <c r="BP103" s="94"/>
      <c r="BQ103" s="94"/>
      <c r="BR103" s="94"/>
      <c r="BS103" s="94"/>
      <c r="BT103" s="94"/>
      <c r="BU103" s="94"/>
    </row>
    <row r="104" spans="1:73" ht="35.1" hidden="1" customHeight="1" x14ac:dyDescent="0.35">
      <c r="A104" s="227" t="s">
        <v>213</v>
      </c>
      <c r="B104" s="227"/>
      <c r="C104" s="227"/>
      <c r="D104" s="227"/>
      <c r="E104" s="227"/>
      <c r="F104" s="227"/>
      <c r="G104" s="227"/>
      <c r="H104" s="227"/>
      <c r="I104" s="227"/>
      <c r="J104" s="227"/>
      <c r="K104" s="227"/>
      <c r="L104" s="227"/>
      <c r="M104" s="227"/>
      <c r="N104" s="227"/>
      <c r="O104" s="227"/>
      <c r="P104" s="227"/>
      <c r="Q104" s="227"/>
      <c r="R104" s="448" t="s">
        <v>221</v>
      </c>
      <c r="S104" s="448"/>
      <c r="T104" s="227"/>
      <c r="U104" s="227"/>
      <c r="V104" s="448"/>
      <c r="W104" s="448"/>
      <c r="X104" s="227"/>
      <c r="Y104" s="227"/>
      <c r="Z104" s="227"/>
      <c r="AA104" s="227"/>
      <c r="AB104" s="227"/>
      <c r="AC104" s="227"/>
      <c r="AD104" s="448"/>
      <c r="AE104" s="227"/>
      <c r="AF104" s="448"/>
      <c r="AG104" s="227"/>
      <c r="AN104" t="s">
        <v>100</v>
      </c>
      <c r="BF104" s="94"/>
      <c r="BG104" s="426"/>
      <c r="BH104" s="424"/>
      <c r="BI104" s="424"/>
      <c r="BJ104" s="424"/>
      <c r="BK104" s="424"/>
      <c r="BL104" s="424"/>
      <c r="BM104" s="424"/>
      <c r="BN104" s="94"/>
      <c r="BO104" s="94"/>
      <c r="BP104" s="94"/>
      <c r="BQ104" s="94"/>
      <c r="BR104" s="94"/>
      <c r="BS104" s="94"/>
      <c r="BT104" s="94"/>
      <c r="BU104" s="94"/>
    </row>
    <row r="105" spans="1:73" ht="35.1" hidden="1" customHeight="1" x14ac:dyDescent="0.35">
      <c r="A105" s="218">
        <v>10</v>
      </c>
      <c r="B105" s="197">
        <f>B39</f>
        <v>3537.6222222222223</v>
      </c>
      <c r="C105" s="197">
        <f>J39</f>
        <v>4528.9777777777781</v>
      </c>
      <c r="D105" s="197">
        <f>C39</f>
        <v>5198.333333333333</v>
      </c>
      <c r="E105" s="197">
        <f>K39</f>
        <v>4780.5666666666666</v>
      </c>
      <c r="F105" s="197">
        <f>D39</f>
        <v>3888.7777777777778</v>
      </c>
      <c r="G105" s="197">
        <f>L39</f>
        <v>4640.5333333333338</v>
      </c>
      <c r="H105" s="197">
        <f>E39</f>
        <v>4976.5777777777776</v>
      </c>
      <c r="I105" s="197">
        <f>M39</f>
        <v>4662.4888888888891</v>
      </c>
      <c r="J105" s="197">
        <f>F39</f>
        <v>5592</v>
      </c>
      <c r="K105" s="197">
        <f>N39</f>
        <v>4747.0111111111109</v>
      </c>
      <c r="L105" s="197">
        <f>G39</f>
        <v>4800.6444444444442</v>
      </c>
      <c r="M105" s="197">
        <f>O39</f>
        <v>4774.9666666666662</v>
      </c>
      <c r="N105" s="197">
        <f>H39</f>
        <v>4865.6888888888889</v>
      </c>
      <c r="O105" s="197">
        <f>P39</f>
        <v>4686.7111111111108</v>
      </c>
      <c r="P105" s="197">
        <f>I39</f>
        <v>4501.2555555555555</v>
      </c>
      <c r="Q105" s="197">
        <f>Q39</f>
        <v>4612.0555555555557</v>
      </c>
      <c r="R105" s="467">
        <f>R39</f>
        <v>3533.7</v>
      </c>
      <c r="S105" s="467">
        <f>Z39</f>
        <v>4444.9888888888891</v>
      </c>
      <c r="T105" s="197">
        <f>S39</f>
        <v>5198.333333333333</v>
      </c>
      <c r="U105" s="197">
        <f>AA39</f>
        <v>4661.8111111111111</v>
      </c>
      <c r="V105" s="467">
        <f>T39</f>
        <v>3884.4777777777776</v>
      </c>
      <c r="W105" s="467">
        <f>AB39</f>
        <v>4488.6333333333332</v>
      </c>
      <c r="X105" s="197">
        <f>U39</f>
        <v>4966.9333333333334</v>
      </c>
      <c r="Y105" s="197">
        <f>AC39</f>
        <v>4613.8777777777777</v>
      </c>
      <c r="Z105" s="197">
        <f>V39</f>
        <v>5159.1888888888889</v>
      </c>
      <c r="AA105" s="197">
        <f>AD39</f>
        <v>4671.2444444444445</v>
      </c>
      <c r="AB105" s="197">
        <f>W39</f>
        <v>4553.3444444444449</v>
      </c>
      <c r="AC105" s="197">
        <f>AE39</f>
        <v>4636.2555555555555</v>
      </c>
      <c r="AD105" s="467">
        <f>X39</f>
        <v>4696.9111111111115</v>
      </c>
      <c r="AE105" s="197">
        <f>AF39</f>
        <v>4582.7</v>
      </c>
      <c r="AF105" s="467">
        <f>Y39</f>
        <v>4300.9222222222224</v>
      </c>
      <c r="AG105" s="197">
        <f>AG39</f>
        <v>4549.2222222222226</v>
      </c>
      <c r="AH105" s="232"/>
      <c r="AI105" s="235"/>
      <c r="AJ105" s="235"/>
      <c r="AK105" s="235"/>
      <c r="AN105" s="99">
        <f>(C105-B105)/ABS(B105)</f>
        <v>0.28023217101254461</v>
      </c>
      <c r="AO105" s="99">
        <f>(E105-D105)/ABS(D105)</f>
        <v>-8.0365501763385652E-2</v>
      </c>
      <c r="AP105" s="99">
        <f>(G105-F105)/ABS(F105)</f>
        <v>0.19331409468841976</v>
      </c>
      <c r="AQ105" s="99">
        <f>(I105-H105)/ABS(H105)</f>
        <v>-6.3113429130236681E-2</v>
      </c>
      <c r="AR105" s="99">
        <f>(K105-J105)/ABS(J105)</f>
        <v>-0.15110673978699732</v>
      </c>
      <c r="AS105" s="99">
        <f>(M105-L105)/ABS(L105)</f>
        <v>-5.3488189085724898E-3</v>
      </c>
      <c r="AT105" s="99">
        <f>(O105-N105)/ABS(N105)</f>
        <v>-3.6783646029339291E-2</v>
      </c>
      <c r="AU105" s="99">
        <f>(Q105-P105)/ABS(P105)</f>
        <v>2.4615354234497577E-2</v>
      </c>
      <c r="BF105" s="94"/>
      <c r="BG105" s="94"/>
      <c r="BH105" s="425"/>
      <c r="BI105" s="425"/>
      <c r="BJ105" s="425"/>
      <c r="BK105" s="425"/>
      <c r="BL105" s="425"/>
      <c r="BM105" s="425"/>
      <c r="BN105" s="94"/>
      <c r="BO105" s="94"/>
      <c r="BP105" s="94"/>
      <c r="BQ105" s="94"/>
      <c r="BR105" s="94"/>
      <c r="BS105" s="94"/>
      <c r="BT105" s="94"/>
      <c r="BU105" s="94"/>
    </row>
    <row r="106" spans="1:73" ht="35.1" hidden="1" customHeight="1" x14ac:dyDescent="0.35">
      <c r="A106" s="218">
        <v>15</v>
      </c>
      <c r="B106" s="197">
        <f t="shared" ref="B106:B111" si="124">B40</f>
        <v>7405.4444444444443</v>
      </c>
      <c r="C106" s="197">
        <f t="shared" ref="C106:C111" si="125">J40</f>
        <v>9092.2666666666664</v>
      </c>
      <c r="D106" s="197">
        <f t="shared" ref="D106:D111" si="126">C40</f>
        <v>10520.155555555555</v>
      </c>
      <c r="E106" s="197">
        <f t="shared" ref="E106:E111" si="127">K40</f>
        <v>9899.7222222222226</v>
      </c>
      <c r="F106" s="197">
        <f t="shared" ref="F106:F111" si="128">D40</f>
        <v>8123.7777777777774</v>
      </c>
      <c r="G106" s="197">
        <f t="shared" ref="G106:G111" si="129">L40</f>
        <v>9533.7222222222226</v>
      </c>
      <c r="H106" s="197">
        <f t="shared" ref="H106:H111" si="130">E40</f>
        <v>9891.4666666666672</v>
      </c>
      <c r="I106" s="197">
        <f t="shared" ref="I106:I111" si="131">M40</f>
        <v>9577.0333333333328</v>
      </c>
      <c r="J106" s="197">
        <f t="shared" ref="J106:J111" si="132">F40</f>
        <v>11362.211111111112</v>
      </c>
      <c r="K106" s="197">
        <f t="shared" ref="K106:K111" si="133">N40</f>
        <v>9850</v>
      </c>
      <c r="L106" s="197">
        <f t="shared" ref="L106:L111" si="134">G40</f>
        <v>10193.488888888889</v>
      </c>
      <c r="M106" s="197">
        <f t="shared" ref="M106:M111" si="135">O40</f>
        <v>9715.4444444444453</v>
      </c>
      <c r="N106" s="197">
        <f t="shared" ref="N106:N111" si="136">H40</f>
        <v>9438.9111111111106</v>
      </c>
      <c r="O106" s="197">
        <f t="shared" ref="O106:O111" si="137">P40</f>
        <v>9342.1444444444442</v>
      </c>
      <c r="P106" s="197">
        <f t="shared" ref="P106:P111" si="138">I40</f>
        <v>9577.2777777777774</v>
      </c>
      <c r="Q106" s="197">
        <f t="shared" ref="Q106:R111" si="139">Q40</f>
        <v>9401.7555555555555</v>
      </c>
      <c r="R106" s="467">
        <f t="shared" si="139"/>
        <v>7402.4333333333334</v>
      </c>
      <c r="S106" s="467">
        <f t="shared" ref="S106:S111" si="140">Z40</f>
        <v>8921.4555555555562</v>
      </c>
      <c r="T106" s="197">
        <f t="shared" ref="T106:T111" si="141">S40</f>
        <v>10520.155555555555</v>
      </c>
      <c r="U106" s="197">
        <f t="shared" ref="U106:U111" si="142">AA40</f>
        <v>9547.0555555555547</v>
      </c>
      <c r="V106" s="467">
        <f t="shared" ref="V106:V111" si="143">T40</f>
        <v>8121.8111111111111</v>
      </c>
      <c r="W106" s="467">
        <f t="shared" ref="W106:W111" si="144">AB40</f>
        <v>9216.9888888888891</v>
      </c>
      <c r="X106" s="197">
        <f t="shared" ref="X106:X111" si="145">U40</f>
        <v>9885.7666666666664</v>
      </c>
      <c r="Y106" s="197">
        <f t="shared" ref="Y106:Y111" si="146">AC40</f>
        <v>9436.7777777777774</v>
      </c>
      <c r="Z106" s="197">
        <f t="shared" ref="Z106:Z111" si="147">V40</f>
        <v>10062.411111111111</v>
      </c>
      <c r="AA106" s="197">
        <f t="shared" ref="AA106:AA111" si="148">AD40</f>
        <v>9735.1</v>
      </c>
      <c r="AB106" s="197">
        <f t="shared" ref="AB106:AB111" si="149">W40</f>
        <v>9256.322222222223</v>
      </c>
      <c r="AC106" s="197">
        <f t="shared" ref="AC106:AC111" si="150">AE40</f>
        <v>9505.7333333333336</v>
      </c>
      <c r="AD106" s="467">
        <f t="shared" ref="AD106:AD111" si="151">X40</f>
        <v>8981.7111111111117</v>
      </c>
      <c r="AE106" s="197">
        <f t="shared" ref="AE106:AE111" si="152">AF40</f>
        <v>9199.5111111111109</v>
      </c>
      <c r="AF106" s="467">
        <f t="shared" ref="AF106:AF111" si="153">Y40</f>
        <v>9132.8333333333339</v>
      </c>
      <c r="AG106" s="197">
        <f t="shared" ref="AG106:AG111" si="154">AG40</f>
        <v>9235.6666666666661</v>
      </c>
      <c r="AH106" s="232"/>
      <c r="AI106" s="235"/>
      <c r="AJ106" s="235"/>
      <c r="AK106" s="235"/>
      <c r="AN106" s="99">
        <f t="shared" ref="AN106:AN111" si="155">(C106-B106)/ABS(B106)</f>
        <v>0.22778136206094612</v>
      </c>
      <c r="AO106" s="99">
        <f t="shared" ref="AO106:AO111" si="156">(E106-D106)/ABS(D106)</f>
        <v>-5.8975680545492487E-2</v>
      </c>
      <c r="AP106" s="99">
        <f t="shared" ref="AP106:AP111" si="157">(G106-F106)/ABS(F106)</f>
        <v>0.17355773176135908</v>
      </c>
      <c r="AQ106" s="99">
        <f t="shared" ref="AQ106:AQ111" si="158">(I106-H106)/ABS(H106)</f>
        <v>-3.1788342814008129E-2</v>
      </c>
      <c r="AR106" s="99">
        <f t="shared" ref="AR106:AR111" si="159">(K106-J106)/ABS(J106)</f>
        <v>-0.13309127038066734</v>
      </c>
      <c r="AS106" s="99">
        <f t="shared" ref="AS106:AS111" si="160">(M106-L106)/ABS(L106)</f>
        <v>-4.6897038850507992E-2</v>
      </c>
      <c r="AT106" s="99">
        <f t="shared" ref="AT106:AT111" si="161">(O106-N106)/ABS(N106)</f>
        <v>-1.0251888753646229E-2</v>
      </c>
      <c r="AU106" s="99">
        <f t="shared" ref="AU106:AU111" si="162">(Q106-P106)/ABS(P106)</f>
        <v>-1.8326942821841014E-2</v>
      </c>
      <c r="BF106" s="94"/>
      <c r="BG106" s="94"/>
      <c r="BH106" s="94"/>
      <c r="BI106" s="94"/>
      <c r="BJ106" s="94"/>
      <c r="BK106" s="94"/>
      <c r="BL106" s="94"/>
      <c r="BM106" s="94"/>
      <c r="BN106" s="94"/>
      <c r="BO106" s="94"/>
      <c r="BP106" s="94"/>
      <c r="BQ106" s="94"/>
      <c r="BR106" s="94"/>
      <c r="BS106" s="94"/>
      <c r="BT106" s="94"/>
      <c r="BU106" s="94"/>
    </row>
    <row r="107" spans="1:73" ht="35.1" hidden="1" customHeight="1" x14ac:dyDescent="0.35">
      <c r="A107" s="218">
        <v>20</v>
      </c>
      <c r="B107" s="197">
        <f t="shared" si="124"/>
        <v>12265.322222222223</v>
      </c>
      <c r="C107" s="197">
        <f t="shared" si="125"/>
        <v>15319.033333333333</v>
      </c>
      <c r="D107" s="197">
        <f t="shared" si="126"/>
        <v>17743.555555555555</v>
      </c>
      <c r="E107" s="197">
        <f t="shared" si="127"/>
        <v>16630.755555555555</v>
      </c>
      <c r="F107" s="197">
        <f t="shared" si="128"/>
        <v>13997.522222222222</v>
      </c>
      <c r="G107" s="197">
        <f t="shared" si="129"/>
        <v>16057.077777777778</v>
      </c>
      <c r="H107" s="197">
        <f t="shared" si="130"/>
        <v>16329.411111111111</v>
      </c>
      <c r="I107" s="197">
        <f t="shared" si="131"/>
        <v>16045.466666666667</v>
      </c>
      <c r="J107" s="197">
        <f t="shared" si="132"/>
        <v>19478.844444444443</v>
      </c>
      <c r="K107" s="197">
        <f t="shared" si="133"/>
        <v>17067</v>
      </c>
      <c r="L107" s="197">
        <f t="shared" si="134"/>
        <v>17931.87777777778</v>
      </c>
      <c r="M107" s="197">
        <f t="shared" si="135"/>
        <v>16916.31111111111</v>
      </c>
      <c r="N107" s="197">
        <f t="shared" si="136"/>
        <v>16473.711111111112</v>
      </c>
      <c r="O107" s="197">
        <f t="shared" si="137"/>
        <v>16139.466666666667</v>
      </c>
      <c r="P107" s="197">
        <f t="shared" si="138"/>
        <v>15825.377777777778</v>
      </c>
      <c r="Q107" s="197">
        <f t="shared" si="139"/>
        <v>15931.18888888889</v>
      </c>
      <c r="R107" s="467">
        <f t="shared" si="139"/>
        <v>12263.18888888889</v>
      </c>
      <c r="S107" s="467">
        <f t="shared" si="140"/>
        <v>15034.244444444445</v>
      </c>
      <c r="T107" s="197">
        <f t="shared" si="141"/>
        <v>17743.555555555555</v>
      </c>
      <c r="U107" s="197">
        <f t="shared" si="142"/>
        <v>16021.655555555555</v>
      </c>
      <c r="V107" s="467">
        <f t="shared" si="143"/>
        <v>13994.611111111111</v>
      </c>
      <c r="W107" s="467">
        <f t="shared" si="144"/>
        <v>15478.722222222223</v>
      </c>
      <c r="X107" s="197">
        <f t="shared" si="145"/>
        <v>16326.044444444444</v>
      </c>
      <c r="Y107" s="197">
        <f t="shared" si="146"/>
        <v>15802.866666666667</v>
      </c>
      <c r="Z107" s="197">
        <f t="shared" si="147"/>
        <v>16867.655555555557</v>
      </c>
      <c r="AA107" s="197">
        <f t="shared" si="148"/>
        <v>16659.522222222222</v>
      </c>
      <c r="AB107" s="197">
        <f t="shared" si="149"/>
        <v>15823.366666666667</v>
      </c>
      <c r="AC107" s="197">
        <f t="shared" si="150"/>
        <v>16397.444444444445</v>
      </c>
      <c r="AD107" s="467">
        <f t="shared" si="151"/>
        <v>15675.922222222222</v>
      </c>
      <c r="AE107" s="197">
        <f t="shared" si="152"/>
        <v>15719.577777777778</v>
      </c>
      <c r="AF107" s="467">
        <f t="shared" si="153"/>
        <v>14969.955555555556</v>
      </c>
      <c r="AG107" s="197">
        <f t="shared" si="154"/>
        <v>15564.166666666666</v>
      </c>
      <c r="AH107" s="232"/>
      <c r="AI107" s="235"/>
      <c r="AJ107" s="235"/>
      <c r="AK107" s="235"/>
      <c r="AN107" s="99">
        <f t="shared" si="155"/>
        <v>0.24897112817618586</v>
      </c>
      <c r="AO107" s="99">
        <f t="shared" si="156"/>
        <v>-6.2715727775968705E-2</v>
      </c>
      <c r="AP107" s="99">
        <f t="shared" si="157"/>
        <v>0.14713715205151395</v>
      </c>
      <c r="AQ107" s="99">
        <f t="shared" si="158"/>
        <v>-1.7388529354327883E-2</v>
      </c>
      <c r="AR107" s="99">
        <f t="shared" si="159"/>
        <v>-0.12381866138534335</v>
      </c>
      <c r="AS107" s="99">
        <f t="shared" si="160"/>
        <v>-5.6634708269382605E-2</v>
      </c>
      <c r="AT107" s="99">
        <f t="shared" si="161"/>
        <v>-2.0289565732338533E-2</v>
      </c>
      <c r="AU107" s="99">
        <f t="shared" si="162"/>
        <v>6.6861665229687927E-3</v>
      </c>
    </row>
    <row r="108" spans="1:73" ht="35.1" hidden="1" customHeight="1" x14ac:dyDescent="0.35">
      <c r="A108" s="218">
        <v>50</v>
      </c>
      <c r="B108" s="197">
        <f t="shared" si="124"/>
        <v>73978.977777777778</v>
      </c>
      <c r="C108" s="197">
        <f t="shared" si="125"/>
        <v>87254.322222222225</v>
      </c>
      <c r="D108" s="197">
        <f t="shared" si="126"/>
        <v>99326.866666666669</v>
      </c>
      <c r="E108" s="197">
        <f t="shared" si="127"/>
        <v>96153.055555555562</v>
      </c>
      <c r="F108" s="197">
        <f t="shared" si="128"/>
        <v>84408.222222222219</v>
      </c>
      <c r="G108" s="197">
        <f t="shared" si="129"/>
        <v>92801.911111111112</v>
      </c>
      <c r="H108" s="197">
        <f t="shared" si="130"/>
        <v>90093.222222222219</v>
      </c>
      <c r="I108" s="197">
        <f t="shared" si="131"/>
        <v>91626.066666666666</v>
      </c>
      <c r="J108" s="197">
        <f t="shared" si="132"/>
        <v>111170.97777777778</v>
      </c>
      <c r="K108" s="197">
        <f t="shared" si="133"/>
        <v>97159.933333333334</v>
      </c>
      <c r="L108" s="197">
        <f t="shared" si="134"/>
        <v>107270.23333333334</v>
      </c>
      <c r="M108" s="197">
        <f t="shared" si="135"/>
        <v>96607.6</v>
      </c>
      <c r="N108" s="197">
        <f t="shared" si="136"/>
        <v>93534.2</v>
      </c>
      <c r="O108" s="197">
        <f t="shared" si="137"/>
        <v>93237.7</v>
      </c>
      <c r="P108" s="197">
        <f t="shared" si="138"/>
        <v>92371.977777777778</v>
      </c>
      <c r="Q108" s="197">
        <f t="shared" si="139"/>
        <v>92720.833333333328</v>
      </c>
      <c r="R108" s="467">
        <f t="shared" si="139"/>
        <v>73975.455555555556</v>
      </c>
      <c r="S108" s="467">
        <f t="shared" si="140"/>
        <v>85759.055555555562</v>
      </c>
      <c r="T108" s="197">
        <f t="shared" si="141"/>
        <v>99326.866666666669</v>
      </c>
      <c r="U108" s="197">
        <f t="shared" si="142"/>
        <v>91348.833333333328</v>
      </c>
      <c r="V108" s="467">
        <f t="shared" si="143"/>
        <v>84406.166666666672</v>
      </c>
      <c r="W108" s="467">
        <f t="shared" si="144"/>
        <v>89233.822222222225</v>
      </c>
      <c r="X108" s="197">
        <f t="shared" si="145"/>
        <v>90089.933333333334</v>
      </c>
      <c r="Y108" s="197">
        <f t="shared" si="146"/>
        <v>88963.511111111118</v>
      </c>
      <c r="Z108" s="197">
        <f t="shared" si="147"/>
        <v>93430.177777777775</v>
      </c>
      <c r="AA108" s="197">
        <f t="shared" si="148"/>
        <v>94338.488888888882</v>
      </c>
      <c r="AB108" s="197">
        <f t="shared" si="149"/>
        <v>90844.511111111118</v>
      </c>
      <c r="AC108" s="197">
        <f t="shared" si="150"/>
        <v>93351.211111111115</v>
      </c>
      <c r="AD108" s="467">
        <f t="shared" si="151"/>
        <v>88217.4</v>
      </c>
      <c r="AE108" s="197">
        <f t="shared" si="152"/>
        <v>90726.3</v>
      </c>
      <c r="AF108" s="467">
        <f t="shared" si="153"/>
        <v>87078.022222222222</v>
      </c>
      <c r="AG108" s="197">
        <f t="shared" si="154"/>
        <v>90717.222222222219</v>
      </c>
      <c r="AH108" s="232"/>
      <c r="AI108" s="235"/>
      <c r="AJ108" s="235"/>
      <c r="AK108" s="236"/>
      <c r="AN108" s="99">
        <f t="shared" si="155"/>
        <v>0.17944752473225128</v>
      </c>
      <c r="AO108" s="99">
        <f t="shared" si="156"/>
        <v>-3.1953198742915877E-2</v>
      </c>
      <c r="AP108" s="99">
        <f t="shared" si="157"/>
        <v>9.9441602582160296E-2</v>
      </c>
      <c r="AQ108" s="99">
        <f t="shared" si="158"/>
        <v>1.7013981813898963E-2</v>
      </c>
      <c r="AR108" s="99">
        <f t="shared" si="159"/>
        <v>-0.12603149423090837</v>
      </c>
      <c r="AS108" s="99">
        <f t="shared" si="160"/>
        <v>-9.9399740282097498E-2</v>
      </c>
      <c r="AT108" s="99">
        <f t="shared" si="161"/>
        <v>-3.1699634999818251E-3</v>
      </c>
      <c r="AU108" s="99">
        <f t="shared" si="162"/>
        <v>3.7766383696449949E-3</v>
      </c>
    </row>
    <row r="109" spans="1:73" ht="35.1" hidden="1" customHeight="1" x14ac:dyDescent="0.35">
      <c r="A109" s="218">
        <v>100</v>
      </c>
      <c r="B109" s="197">
        <f t="shared" si="124"/>
        <v>287745.85555555555</v>
      </c>
      <c r="C109" s="197">
        <f t="shared" si="125"/>
        <v>335333.65555555554</v>
      </c>
      <c r="D109" s="197">
        <f t="shared" si="126"/>
        <v>382526.81111111114</v>
      </c>
      <c r="E109" s="197">
        <f t="shared" si="127"/>
        <v>372527.47777777776</v>
      </c>
      <c r="F109" s="197">
        <f t="shared" si="128"/>
        <v>329791.37777777779</v>
      </c>
      <c r="G109" s="197">
        <f t="shared" si="129"/>
        <v>358039.5777777778</v>
      </c>
      <c r="H109" s="197">
        <f t="shared" si="130"/>
        <v>341617.1</v>
      </c>
      <c r="I109" s="197">
        <f t="shared" si="131"/>
        <v>358543.5</v>
      </c>
      <c r="J109" s="197">
        <f t="shared" si="132"/>
        <v>431951.73333333334</v>
      </c>
      <c r="K109" s="197">
        <f t="shared" si="133"/>
        <v>381864</v>
      </c>
      <c r="L109" s="197">
        <f t="shared" si="134"/>
        <v>424197.01111111109</v>
      </c>
      <c r="M109" s="197">
        <f t="shared" si="135"/>
        <v>378066.58888888889</v>
      </c>
      <c r="N109" s="197">
        <f t="shared" si="136"/>
        <v>361000.75555555557</v>
      </c>
      <c r="O109" s="197">
        <f t="shared" si="137"/>
        <v>360165.68888888886</v>
      </c>
      <c r="P109" s="197">
        <f t="shared" si="138"/>
        <v>358221.08888888889</v>
      </c>
      <c r="Q109" s="197">
        <f t="shared" si="139"/>
        <v>360055.3</v>
      </c>
      <c r="R109" s="467">
        <f t="shared" si="139"/>
        <v>287745.83333333331</v>
      </c>
      <c r="S109" s="467">
        <f t="shared" si="140"/>
        <v>329001</v>
      </c>
      <c r="T109" s="197">
        <f t="shared" si="141"/>
        <v>382526.81111111114</v>
      </c>
      <c r="U109" s="197">
        <f t="shared" si="142"/>
        <v>352773.91111111111</v>
      </c>
      <c r="V109" s="467">
        <f t="shared" si="143"/>
        <v>329786.43333333335</v>
      </c>
      <c r="W109" s="467">
        <f t="shared" si="144"/>
        <v>340575.05555555556</v>
      </c>
      <c r="X109" s="197">
        <f t="shared" si="145"/>
        <v>341611.73333333334</v>
      </c>
      <c r="Y109" s="197">
        <f t="shared" si="146"/>
        <v>340424.08888888889</v>
      </c>
      <c r="Z109" s="197">
        <f t="shared" si="147"/>
        <v>355606.7</v>
      </c>
      <c r="AA109" s="197">
        <f t="shared" si="148"/>
        <v>371240.86666666664</v>
      </c>
      <c r="AB109" s="197">
        <f t="shared" si="149"/>
        <v>350860.27777777775</v>
      </c>
      <c r="AC109" s="197">
        <f t="shared" si="150"/>
        <v>367737.5</v>
      </c>
      <c r="AD109" s="467">
        <f t="shared" si="151"/>
        <v>338952.77777777775</v>
      </c>
      <c r="AE109" s="197">
        <f t="shared" si="152"/>
        <v>349711.7888888889</v>
      </c>
      <c r="AF109" s="467">
        <f t="shared" si="153"/>
        <v>335704.33333333331</v>
      </c>
      <c r="AG109" s="197">
        <f t="shared" si="154"/>
        <v>350067.25555555557</v>
      </c>
      <c r="AH109" s="232"/>
      <c r="AI109" s="235"/>
      <c r="AJ109" s="235"/>
      <c r="AK109" s="235"/>
      <c r="AN109" s="99">
        <f t="shared" si="155"/>
        <v>0.16538135678139121</v>
      </c>
      <c r="AO109" s="99">
        <f t="shared" si="156"/>
        <v>-2.6140215647339038E-2</v>
      </c>
      <c r="AP109" s="99">
        <f t="shared" si="157"/>
        <v>8.5654756016800421E-2</v>
      </c>
      <c r="AQ109" s="99">
        <f t="shared" si="158"/>
        <v>4.9547870993577381E-2</v>
      </c>
      <c r="AR109" s="99">
        <f t="shared" si="159"/>
        <v>-0.11595678282573547</v>
      </c>
      <c r="AS109" s="99">
        <f t="shared" si="160"/>
        <v>-0.10874763615469966</v>
      </c>
      <c r="AT109" s="99">
        <f t="shared" si="161"/>
        <v>-2.3131992213744779E-3</v>
      </c>
      <c r="AU109" s="99">
        <f t="shared" si="162"/>
        <v>5.1203325767345499E-3</v>
      </c>
    </row>
    <row r="110" spans="1:73" ht="35.1" hidden="1" customHeight="1" x14ac:dyDescent="0.35">
      <c r="A110" s="218">
        <v>150</v>
      </c>
      <c r="B110" s="197">
        <f t="shared" si="124"/>
        <v>649644.14444444445</v>
      </c>
      <c r="C110" s="197">
        <f t="shared" si="125"/>
        <v>749650.22222222225</v>
      </c>
      <c r="D110" s="197">
        <f t="shared" si="126"/>
        <v>852486.5</v>
      </c>
      <c r="E110" s="197">
        <f t="shared" si="127"/>
        <v>828462.51111111115</v>
      </c>
      <c r="F110" s="197">
        <f t="shared" si="128"/>
        <v>739650.5555555555</v>
      </c>
      <c r="G110" s="197">
        <f t="shared" si="129"/>
        <v>803346.4222222222</v>
      </c>
      <c r="H110" s="197">
        <f t="shared" si="130"/>
        <v>760117.14444444445</v>
      </c>
      <c r="I110" s="197">
        <f t="shared" si="131"/>
        <v>802867.87777777773</v>
      </c>
      <c r="J110" s="197">
        <f t="shared" si="132"/>
        <v>961895.38888888888</v>
      </c>
      <c r="K110" s="197">
        <f t="shared" si="133"/>
        <v>845925.32222222222</v>
      </c>
      <c r="L110" s="197">
        <f t="shared" si="134"/>
        <v>949787.7111111111</v>
      </c>
      <c r="M110" s="197">
        <f t="shared" si="135"/>
        <v>842762.67777777778</v>
      </c>
      <c r="N110" s="197">
        <f t="shared" si="136"/>
        <v>806117.18888888892</v>
      </c>
      <c r="O110" s="197">
        <f t="shared" si="137"/>
        <v>809623.1555555556</v>
      </c>
      <c r="P110" s="197">
        <f t="shared" si="138"/>
        <v>802797.02222222218</v>
      </c>
      <c r="Q110" s="197">
        <f t="shared" si="139"/>
        <v>807990.3444444444</v>
      </c>
      <c r="R110" s="467">
        <f t="shared" si="139"/>
        <v>649644.14444444445</v>
      </c>
      <c r="S110" s="467">
        <f t="shared" si="140"/>
        <v>737419.68888888892</v>
      </c>
      <c r="T110" s="197">
        <f t="shared" si="141"/>
        <v>852486.5</v>
      </c>
      <c r="U110" s="197">
        <f t="shared" si="142"/>
        <v>786079.54444444447</v>
      </c>
      <c r="V110" s="467">
        <f t="shared" si="143"/>
        <v>739650.5</v>
      </c>
      <c r="W110" s="467">
        <f t="shared" si="144"/>
        <v>764559.5555555555</v>
      </c>
      <c r="X110" s="197">
        <f t="shared" si="145"/>
        <v>760116.32222222222</v>
      </c>
      <c r="Y110" s="197">
        <f t="shared" si="146"/>
        <v>763256.91111111105</v>
      </c>
      <c r="Z110" s="197">
        <f t="shared" si="147"/>
        <v>787225.33333333337</v>
      </c>
      <c r="AA110" s="197">
        <f t="shared" si="148"/>
        <v>821713.04444444447</v>
      </c>
      <c r="AB110" s="197">
        <f t="shared" si="149"/>
        <v>779768.88888888888</v>
      </c>
      <c r="AC110" s="197">
        <f t="shared" si="150"/>
        <v>817962.4</v>
      </c>
      <c r="AD110" s="467">
        <f t="shared" si="151"/>
        <v>756097.25555555557</v>
      </c>
      <c r="AE110" s="197">
        <f t="shared" si="152"/>
        <v>785492.1333333333</v>
      </c>
      <c r="AF110" s="467">
        <f t="shared" si="153"/>
        <v>751179.1555555556</v>
      </c>
      <c r="AG110" s="197">
        <f t="shared" si="154"/>
        <v>784988.6</v>
      </c>
      <c r="AH110" s="232"/>
      <c r="AI110" s="235"/>
      <c r="AJ110" s="235"/>
      <c r="AK110" s="235"/>
      <c r="AN110" s="99">
        <f t="shared" si="155"/>
        <v>0.15393978169894829</v>
      </c>
      <c r="AO110" s="99">
        <f t="shared" si="156"/>
        <v>-2.8181078397005527E-2</v>
      </c>
      <c r="AP110" s="99">
        <f t="shared" si="157"/>
        <v>8.6116161460629725E-2</v>
      </c>
      <c r="AQ110" s="99">
        <f t="shared" si="158"/>
        <v>5.6242295869512321E-2</v>
      </c>
      <c r="AR110" s="99">
        <f t="shared" si="159"/>
        <v>-0.12056411539785712</v>
      </c>
      <c r="AS110" s="99">
        <f t="shared" si="160"/>
        <v>-0.11268311021641865</v>
      </c>
      <c r="AT110" s="99">
        <f t="shared" si="161"/>
        <v>4.349202218971563E-3</v>
      </c>
      <c r="AU110" s="99">
        <f t="shared" si="162"/>
        <v>6.4690352336467206E-3</v>
      </c>
    </row>
    <row r="111" spans="1:73" ht="35.1" hidden="1" customHeight="1" thickBot="1" x14ac:dyDescent="0.4">
      <c r="A111" s="218">
        <v>200</v>
      </c>
      <c r="B111" s="197">
        <f t="shared" si="124"/>
        <v>1151817.3999999999</v>
      </c>
      <c r="C111" s="197">
        <f t="shared" si="125"/>
        <v>1321419.4555555556</v>
      </c>
      <c r="D111" s="197">
        <f t="shared" si="126"/>
        <v>1505223.0888888889</v>
      </c>
      <c r="E111" s="197">
        <f t="shared" si="127"/>
        <v>1457024.5</v>
      </c>
      <c r="F111" s="197">
        <f t="shared" si="128"/>
        <v>1318624.8222222221</v>
      </c>
      <c r="G111" s="197">
        <f t="shared" si="129"/>
        <v>1422779.8333333333</v>
      </c>
      <c r="H111" s="197">
        <f t="shared" si="130"/>
        <v>1343456.5777777778</v>
      </c>
      <c r="I111" s="197">
        <f t="shared" si="131"/>
        <v>1419732.1444444444</v>
      </c>
      <c r="J111" s="197">
        <f t="shared" si="132"/>
        <v>1700924.0444444444</v>
      </c>
      <c r="K111" s="197">
        <f t="shared" si="133"/>
        <v>1501972.5444444444</v>
      </c>
      <c r="L111" s="197">
        <f t="shared" si="134"/>
        <v>1686122.0555555555</v>
      </c>
      <c r="M111" s="197">
        <f t="shared" si="135"/>
        <v>1498819.4111111111</v>
      </c>
      <c r="N111" s="197">
        <f t="shared" si="136"/>
        <v>1426020</v>
      </c>
      <c r="O111" s="197">
        <f t="shared" si="137"/>
        <v>1442630</v>
      </c>
      <c r="P111" s="197">
        <f t="shared" si="138"/>
        <v>1421911.3444444444</v>
      </c>
      <c r="Q111" s="197">
        <f t="shared" si="139"/>
        <v>1442923.8777777778</v>
      </c>
      <c r="R111" s="467">
        <f t="shared" si="139"/>
        <v>1151815.388888889</v>
      </c>
      <c r="S111" s="467">
        <f t="shared" si="140"/>
        <v>1305261.6000000001</v>
      </c>
      <c r="T111" s="197">
        <f t="shared" si="141"/>
        <v>1505223.0888888889</v>
      </c>
      <c r="U111" s="197">
        <f t="shared" si="142"/>
        <v>1397385.4444444445</v>
      </c>
      <c r="V111" s="467">
        <f t="shared" si="143"/>
        <v>1318624.8111111112</v>
      </c>
      <c r="W111" s="467">
        <f t="shared" si="144"/>
        <v>1350846.9</v>
      </c>
      <c r="X111" s="197">
        <f t="shared" si="145"/>
        <v>1343456.5666666667</v>
      </c>
      <c r="Y111" s="197">
        <f t="shared" si="146"/>
        <v>1354518.7777777778</v>
      </c>
      <c r="Z111" s="197">
        <f t="shared" si="147"/>
        <v>1384258.388888889</v>
      </c>
      <c r="AA111" s="197">
        <f t="shared" si="148"/>
        <v>1457270.1666666667</v>
      </c>
      <c r="AB111" s="197">
        <f t="shared" si="149"/>
        <v>1378061.1888888888</v>
      </c>
      <c r="AC111" s="197">
        <f t="shared" si="150"/>
        <v>1451216.1</v>
      </c>
      <c r="AD111" s="467">
        <f t="shared" si="151"/>
        <v>1336587.1333333333</v>
      </c>
      <c r="AE111" s="197">
        <f t="shared" si="152"/>
        <v>1399540.9333333333</v>
      </c>
      <c r="AF111" s="467">
        <f t="shared" si="153"/>
        <v>1333265.7222222222</v>
      </c>
      <c r="AG111" s="197">
        <f t="shared" si="154"/>
        <v>1398246.6</v>
      </c>
      <c r="AH111" s="232"/>
      <c r="AI111" s="235"/>
      <c r="AJ111" s="235"/>
      <c r="AK111" s="235"/>
      <c r="AN111" s="100">
        <f t="shared" si="155"/>
        <v>0.14724734628557942</v>
      </c>
      <c r="AO111" s="100">
        <f t="shared" si="156"/>
        <v>-3.2020893942350907E-2</v>
      </c>
      <c r="AP111" s="100">
        <f t="shared" si="157"/>
        <v>7.8987600836743804E-2</v>
      </c>
      <c r="AQ111" s="100">
        <f t="shared" si="158"/>
        <v>5.6775609966370981E-2</v>
      </c>
      <c r="AR111" s="100">
        <f t="shared" si="159"/>
        <v>-0.11696671620923645</v>
      </c>
      <c r="AS111" s="100">
        <f t="shared" si="160"/>
        <v>-0.11108486709328444</v>
      </c>
      <c r="AT111" s="100">
        <f t="shared" si="161"/>
        <v>1.1647802976115342E-2</v>
      </c>
      <c r="AU111" s="100">
        <f t="shared" si="162"/>
        <v>1.4777667690346235E-2</v>
      </c>
    </row>
    <row r="112" spans="1:73" ht="35.1" hidden="1" customHeight="1" thickBot="1" x14ac:dyDescent="0.4">
      <c r="A112" s="268" t="str">
        <f>CHAR(216)</f>
        <v>Ø</v>
      </c>
      <c r="B112" s="273">
        <f>SUM(B105:B111)/7</f>
        <v>312342.10952380951</v>
      </c>
      <c r="C112" s="273">
        <f t="shared" ref="C112:Q112" si="163">SUM(C105:C111)/7</f>
        <v>360371.13333333336</v>
      </c>
      <c r="D112" s="273">
        <f t="shared" si="163"/>
        <v>410432.18730158731</v>
      </c>
      <c r="E112" s="273">
        <f t="shared" si="163"/>
        <v>397925.51269841276</v>
      </c>
      <c r="F112" s="273">
        <f t="shared" si="163"/>
        <v>356926.43650793651</v>
      </c>
      <c r="G112" s="273">
        <f t="shared" si="163"/>
        <v>386742.72539682541</v>
      </c>
      <c r="H112" s="273">
        <f t="shared" si="163"/>
        <v>366640.21428571426</v>
      </c>
      <c r="I112" s="273">
        <f t="shared" si="163"/>
        <v>386150.65396825399</v>
      </c>
      <c r="J112" s="273">
        <f t="shared" si="163"/>
        <v>463196.45714285719</v>
      </c>
      <c r="K112" s="273">
        <f t="shared" si="163"/>
        <v>408369.40158730157</v>
      </c>
      <c r="L112" s="273">
        <f t="shared" si="163"/>
        <v>457186.14603174606</v>
      </c>
      <c r="M112" s="273">
        <f t="shared" si="163"/>
        <v>406809</v>
      </c>
      <c r="N112" s="273">
        <f t="shared" si="163"/>
        <v>388207.20793650794</v>
      </c>
      <c r="O112" s="273">
        <f t="shared" si="163"/>
        <v>390832.12380952382</v>
      </c>
      <c r="P112" s="273">
        <f t="shared" si="163"/>
        <v>386457.90634920634</v>
      </c>
      <c r="Q112" s="273">
        <f t="shared" si="163"/>
        <v>390519.33650793653</v>
      </c>
      <c r="R112" s="468">
        <f>AVERAGE(R105:R111)</f>
        <v>312340.02063492069</v>
      </c>
      <c r="S112" s="468">
        <f t="shared" ref="S112:AG112" si="164">SUM(S105:S111)/7</f>
        <v>355120.29047619045</v>
      </c>
      <c r="T112" s="271">
        <f t="shared" si="164"/>
        <v>410432.18730158731</v>
      </c>
      <c r="U112" s="271">
        <f t="shared" si="164"/>
        <v>379688.32222222222</v>
      </c>
      <c r="V112" s="468">
        <f t="shared" si="164"/>
        <v>356924.11587301589</v>
      </c>
      <c r="W112" s="468">
        <f t="shared" si="164"/>
        <v>367771.3825396825</v>
      </c>
      <c r="X112" s="271">
        <f t="shared" si="164"/>
        <v>366636.1857142857</v>
      </c>
      <c r="Y112" s="271">
        <f>AVERAGE(Y105:Y111)</f>
        <v>368145.25873015873</v>
      </c>
      <c r="Z112" s="271">
        <f t="shared" si="164"/>
        <v>378944.26507936511</v>
      </c>
      <c r="AA112" s="271">
        <f t="shared" si="164"/>
        <v>396518.34761904768</v>
      </c>
      <c r="AB112" s="271">
        <f t="shared" si="164"/>
        <v>375595.41428571427</v>
      </c>
      <c r="AC112" s="271">
        <f t="shared" si="164"/>
        <v>394400.94920634927</v>
      </c>
      <c r="AD112" s="468">
        <f t="shared" si="164"/>
        <v>364172.73015873012</v>
      </c>
      <c r="AE112" s="271">
        <f t="shared" si="164"/>
        <v>379281.84920634923</v>
      </c>
      <c r="AF112" s="468">
        <f t="shared" si="164"/>
        <v>362232.99206349207</v>
      </c>
      <c r="AG112" s="271">
        <f t="shared" si="164"/>
        <v>379052.67619047622</v>
      </c>
      <c r="AH112" s="233"/>
      <c r="AI112" s="235"/>
      <c r="AJ112" s="235"/>
      <c r="AK112" s="235"/>
      <c r="AN112" s="104"/>
      <c r="AO112" s="104"/>
      <c r="AP112" s="104"/>
      <c r="AQ112" s="104"/>
      <c r="AR112" s="104"/>
      <c r="AS112" s="104"/>
      <c r="AT112" s="104"/>
      <c r="AU112" s="104"/>
    </row>
    <row r="113" spans="1:47" ht="35.1" hidden="1" customHeight="1" thickBot="1" x14ac:dyDescent="0.4">
      <c r="A113" s="272"/>
      <c r="B113" s="271"/>
      <c r="C113" s="271"/>
      <c r="D113" s="271"/>
      <c r="E113" s="271"/>
      <c r="F113" s="271"/>
      <c r="G113" s="271"/>
      <c r="H113" s="271"/>
      <c r="I113" s="271"/>
      <c r="J113" s="271"/>
      <c r="K113" s="271"/>
      <c r="L113" s="271"/>
      <c r="M113" s="271"/>
      <c r="N113" s="271"/>
      <c r="O113" s="271"/>
      <c r="P113" s="271"/>
      <c r="Q113" s="271"/>
      <c r="R113" s="468">
        <f>RANK(R112,$R$112:$AG$112,1)</f>
        <v>1</v>
      </c>
      <c r="S113" s="468">
        <f t="shared" ref="S113:AG113" si="165">RANK(S112,$R$112:$AG$112,1)</f>
        <v>2</v>
      </c>
      <c r="T113" s="271">
        <f t="shared" si="165"/>
        <v>16</v>
      </c>
      <c r="U113" s="271">
        <f t="shared" si="165"/>
        <v>13</v>
      </c>
      <c r="V113" s="468">
        <f t="shared" si="165"/>
        <v>3</v>
      </c>
      <c r="W113" s="468">
        <f t="shared" si="165"/>
        <v>7</v>
      </c>
      <c r="X113" s="271">
        <f t="shared" si="165"/>
        <v>6</v>
      </c>
      <c r="Y113" s="271">
        <f t="shared" si="165"/>
        <v>8</v>
      </c>
      <c r="Z113" s="271">
        <f t="shared" si="165"/>
        <v>10</v>
      </c>
      <c r="AA113" s="271">
        <f t="shared" si="165"/>
        <v>15</v>
      </c>
      <c r="AB113" s="271">
        <f t="shared" si="165"/>
        <v>9</v>
      </c>
      <c r="AC113" s="271">
        <f t="shared" si="165"/>
        <v>14</v>
      </c>
      <c r="AD113" s="468">
        <f t="shared" si="165"/>
        <v>5</v>
      </c>
      <c r="AE113" s="271">
        <f t="shared" si="165"/>
        <v>12</v>
      </c>
      <c r="AF113" s="468">
        <f t="shared" si="165"/>
        <v>4</v>
      </c>
      <c r="AG113" s="271">
        <f t="shared" si="165"/>
        <v>11</v>
      </c>
      <c r="AH113" s="233"/>
      <c r="AI113" s="235"/>
      <c r="AJ113" s="235"/>
      <c r="AK113" s="235"/>
      <c r="AN113" s="105">
        <f>AVERAGE(AN105:AN111)</f>
        <v>0.20042866724969241</v>
      </c>
      <c r="AO113" s="105">
        <f t="shared" ref="AO113:AU113" si="166">AVERAGE(AO105:AO111)</f>
        <v>-4.5764613830636888E-2</v>
      </c>
      <c r="AP113" s="105">
        <f t="shared" si="166"/>
        <v>0.12345844277108957</v>
      </c>
      <c r="AQ113" s="105">
        <f t="shared" si="166"/>
        <v>9.6127796206838499E-3</v>
      </c>
      <c r="AR113" s="105">
        <f t="shared" si="166"/>
        <v>-0.12679082574524939</v>
      </c>
      <c r="AS113" s="105">
        <f t="shared" si="166"/>
        <v>-7.7256559967851898E-2</v>
      </c>
      <c r="AT113" s="105">
        <f t="shared" si="166"/>
        <v>-8.1158940059419243E-3</v>
      </c>
      <c r="AU113" s="105">
        <f t="shared" si="166"/>
        <v>6.159750257999694E-3</v>
      </c>
    </row>
    <row r="114" spans="1:47" ht="23.25" hidden="1" x14ac:dyDescent="0.35">
      <c r="A114" s="275"/>
      <c r="B114" s="275"/>
      <c r="C114" s="275"/>
      <c r="D114" s="275"/>
      <c r="E114" s="275"/>
      <c r="F114" s="275"/>
      <c r="G114" s="275"/>
      <c r="H114" s="275"/>
      <c r="I114" s="275"/>
      <c r="J114" s="275"/>
      <c r="K114" s="275"/>
      <c r="L114" s="275"/>
      <c r="M114" s="275"/>
      <c r="N114" s="275"/>
      <c r="O114" s="275"/>
      <c r="P114" s="275"/>
      <c r="Q114" s="275"/>
      <c r="R114" s="469"/>
      <c r="S114" s="469"/>
      <c r="T114" s="235"/>
      <c r="U114" s="235"/>
      <c r="V114" s="469"/>
      <c r="W114" s="469"/>
      <c r="X114" s="275"/>
      <c r="Y114" s="235"/>
      <c r="Z114" s="235"/>
      <c r="AA114" s="235"/>
      <c r="AB114" s="235"/>
      <c r="AC114" s="235"/>
      <c r="AD114" s="469"/>
      <c r="AE114" s="235"/>
      <c r="AF114" s="469"/>
      <c r="AG114" s="235"/>
      <c r="AH114" s="235"/>
      <c r="AI114" s="235"/>
      <c r="AJ114" s="235"/>
      <c r="AK114" s="235"/>
    </row>
    <row r="115" spans="1:47" ht="35.1" hidden="1" customHeight="1" x14ac:dyDescent="0.35">
      <c r="A115" s="275" t="s">
        <v>214</v>
      </c>
      <c r="B115" s="275"/>
      <c r="C115" s="275"/>
      <c r="D115" s="275"/>
      <c r="E115" s="275"/>
      <c r="F115" s="275"/>
      <c r="G115" s="275"/>
      <c r="H115" s="275"/>
      <c r="I115" s="275"/>
      <c r="J115" s="275"/>
      <c r="K115" s="275"/>
      <c r="L115" s="275"/>
      <c r="M115" s="275"/>
      <c r="N115" s="275"/>
      <c r="O115" s="275"/>
      <c r="P115" s="275"/>
      <c r="Q115" s="275"/>
      <c r="R115" s="469" t="s">
        <v>222</v>
      </c>
      <c r="S115" s="469"/>
      <c r="T115" s="235"/>
      <c r="U115" s="235"/>
      <c r="V115" s="469"/>
      <c r="W115" s="469"/>
      <c r="X115" s="275"/>
      <c r="Y115" s="235"/>
      <c r="Z115" s="235"/>
      <c r="AA115" s="235"/>
      <c r="AB115" s="235"/>
      <c r="AC115" s="235"/>
      <c r="AD115" s="469"/>
      <c r="AE115" s="235"/>
      <c r="AF115" s="469"/>
      <c r="AG115" s="235"/>
      <c r="AH115" s="235"/>
      <c r="AI115" s="235"/>
      <c r="AJ115" s="235"/>
      <c r="AK115" s="235"/>
      <c r="AN115" t="s">
        <v>104</v>
      </c>
    </row>
    <row r="116" spans="1:47" ht="35.1" hidden="1" customHeight="1" x14ac:dyDescent="0.35">
      <c r="A116" s="218">
        <v>10</v>
      </c>
      <c r="B116" s="219">
        <f>B50</f>
        <v>0.68196853473635222</v>
      </c>
      <c r="C116" s="219">
        <f>J50</f>
        <v>29.6252915680599</v>
      </c>
      <c r="D116" s="219">
        <f>C50</f>
        <v>50.286588503807209</v>
      </c>
      <c r="E116" s="219">
        <f>K50</f>
        <v>39.499257717673842</v>
      </c>
      <c r="F116" s="219">
        <f>D50</f>
        <v>11.337604702115316</v>
      </c>
      <c r="G116" s="219">
        <f>L50</f>
        <v>33.398037787615586</v>
      </c>
      <c r="H116" s="219">
        <f>E50</f>
        <v>43.368705852221076</v>
      </c>
      <c r="I116" s="219">
        <f>M50</f>
        <v>35.725296131537441</v>
      </c>
      <c r="J116" s="219">
        <f>F50</f>
        <v>61.929926205143957</v>
      </c>
      <c r="K116" s="219">
        <f>N50</f>
        <v>38.520373207056508</v>
      </c>
      <c r="L116" s="219">
        <f>G50</f>
        <v>39.059785994721679</v>
      </c>
      <c r="M116" s="219">
        <f>O50</f>
        <v>37.759281050611754</v>
      </c>
      <c r="N116" s="219">
        <f>H50</f>
        <v>39.785263013942519</v>
      </c>
      <c r="O116" s="219">
        <f>P50</f>
        <v>34.511807227642237</v>
      </c>
      <c r="P116" s="219">
        <f>I50</f>
        <v>29.114173493687176</v>
      </c>
      <c r="Q116" s="219">
        <f>Q50</f>
        <v>32.083941032563999</v>
      </c>
      <c r="R116" s="352">
        <f>R50</f>
        <v>1.0044495825037325</v>
      </c>
      <c r="S116" s="352">
        <f>Z50</f>
        <v>27.434752234544248</v>
      </c>
      <c r="T116" s="352">
        <f>S50</f>
        <v>50.950975904936364</v>
      </c>
      <c r="U116" s="352">
        <f>AA50</f>
        <v>36.366524664151527</v>
      </c>
      <c r="V116" s="352">
        <f>T50</f>
        <v>11.698846930467433</v>
      </c>
      <c r="W116" s="352">
        <f>AB50</f>
        <v>29.25282225422302</v>
      </c>
      <c r="X116" s="352">
        <f>U50</f>
        <v>43.751792993895066</v>
      </c>
      <c r="Y116" s="352">
        <f>AC50</f>
        <v>34.823440688766055</v>
      </c>
      <c r="Z116" s="352">
        <f>V50</f>
        <v>49.520699570132557</v>
      </c>
      <c r="AA116" s="352">
        <f>AD50</f>
        <v>36.780646488220398</v>
      </c>
      <c r="AB116" s="352">
        <f>W50</f>
        <v>31.875135924359302</v>
      </c>
      <c r="AC116" s="352">
        <f>AE50</f>
        <v>34.229964626922104</v>
      </c>
      <c r="AD116" s="352">
        <f>X50</f>
        <v>35.126839653272995</v>
      </c>
      <c r="AE116" s="352">
        <f>AF50</f>
        <v>31.848112584200727</v>
      </c>
      <c r="AF116" s="352">
        <f>Y50</f>
        <v>23.480336164237855</v>
      </c>
      <c r="AG116" s="186">
        <f>AG50</f>
        <v>30.834864512764373</v>
      </c>
      <c r="AH116" s="229"/>
      <c r="AI116" s="235"/>
      <c r="AJ116" s="235"/>
      <c r="AK116" s="235"/>
      <c r="AN116" s="99">
        <f>(S95-R95)/ABS(R95)</f>
        <v>8.1872459349593502E-2</v>
      </c>
      <c r="AO116" s="99">
        <f>(U95-T95)/ABS(T95)</f>
        <v>-2.1714906140175464E-2</v>
      </c>
      <c r="AP116" s="99">
        <f>(W95-V95)/ABS(V95)</f>
        <v>8.030871923237376E-2</v>
      </c>
      <c r="AQ116" s="99">
        <f>(Y95-X95)/ABS(X95)</f>
        <v>-4.0784149574438378E-2</v>
      </c>
      <c r="AR116" s="99">
        <f>(AA95-Z95)/ABS(Z95)</f>
        <v>-4.0777423231527853E-2</v>
      </c>
      <c r="AS116" s="99">
        <f>(AC95-AB95)/ABS(AB95)</f>
        <v>4.0901562612515431E-3</v>
      </c>
      <c r="AT116" s="99">
        <f>(AE95-AD95)/ABS(AD95)</f>
        <v>-3.072053358203684E-2</v>
      </c>
      <c r="AU116" s="99">
        <f>(AG95-AF95)/ABS(AF95)</f>
        <v>3.3445710127277886E-2</v>
      </c>
    </row>
    <row r="117" spans="1:47" ht="35.1" hidden="1" customHeight="1" x14ac:dyDescent="0.35">
      <c r="A117" s="218">
        <v>15</v>
      </c>
      <c r="B117" s="219">
        <f t="shared" ref="B117:B122" si="167">B51</f>
        <v>0.45449782493248281</v>
      </c>
      <c r="C117" s="219">
        <f t="shared" ref="C117:C122" si="168">J51</f>
        <v>24.017715327151073</v>
      </c>
      <c r="D117" s="219">
        <f t="shared" ref="D117:D122" si="169">C51</f>
        <v>43.632002403931502</v>
      </c>
      <c r="E117" s="219">
        <f t="shared" ref="E117:E122" si="170">K51</f>
        <v>35.442369631568113</v>
      </c>
      <c r="F117" s="219">
        <f t="shared" ref="F117:F122" si="171">D51</f>
        <v>10.467897969990904</v>
      </c>
      <c r="G117" s="219">
        <f t="shared" ref="G117:G122" si="172">L51</f>
        <v>29.88657792101305</v>
      </c>
      <c r="H117" s="219">
        <f t="shared" ref="H117:H122" si="173">E51</f>
        <v>34.868158997438243</v>
      </c>
      <c r="I117" s="219">
        <f t="shared" ref="I117:I122" si="174">M51</f>
        <v>30.829216540650744</v>
      </c>
      <c r="J117" s="219">
        <f t="shared" ref="J117:J122" si="175">F51</f>
        <v>55.189578921483474</v>
      </c>
      <c r="K117" s="219">
        <f t="shared" ref="K117:K122" si="176">N51</f>
        <v>34.746579925591519</v>
      </c>
      <c r="L117" s="219">
        <f t="shared" ref="L117:L122" si="177">G51</f>
        <v>39.254132870831775</v>
      </c>
      <c r="M117" s="219">
        <f t="shared" ref="M117:M122" si="178">O51</f>
        <v>32.709691246864168</v>
      </c>
      <c r="N117" s="219">
        <f t="shared" ref="N117:N122" si="179">H51</f>
        <v>28.653072237595076</v>
      </c>
      <c r="O117" s="219">
        <f t="shared" ref="O117:O122" si="180">P51</f>
        <v>27.251771129365924</v>
      </c>
      <c r="P117" s="219">
        <f t="shared" ref="P117:P122" si="181">I51</f>
        <v>30.631815954155936</v>
      </c>
      <c r="Q117" s="219">
        <f t="shared" ref="Q117:R122" si="182">Q51</f>
        <v>28.181041595503672</v>
      </c>
      <c r="R117" s="352">
        <f t="shared" si="182"/>
        <v>0.68416681939231894</v>
      </c>
      <c r="S117" s="352">
        <f t="shared" ref="S117:S122" si="183">Z51</f>
        <v>21.842810982330093</v>
      </c>
      <c r="T117" s="352">
        <f t="shared" ref="T117:T122" si="184">S51</f>
        <v>43.99977096707552</v>
      </c>
      <c r="U117" s="352">
        <f t="shared" ref="U117:U122" si="185">AA51</f>
        <v>30.825154752035395</v>
      </c>
      <c r="V117" s="352">
        <f t="shared" ref="V117:V122" si="186">T51</f>
        <v>10.727611147414571</v>
      </c>
      <c r="W117" s="352">
        <f t="shared" ref="W117:W122" si="187">AB51</f>
        <v>25.783157387241793</v>
      </c>
      <c r="X117" s="352">
        <f t="shared" ref="X117:X122" si="188">U51</f>
        <v>35.150298579923899</v>
      </c>
      <c r="Y117" s="352">
        <f t="shared" ref="Y117:Y122" si="189">AC51</f>
        <v>29.275974173195724</v>
      </c>
      <c r="Z117" s="352">
        <f t="shared" ref="Z117:Z122" si="190">V51</f>
        <v>37.502124227308428</v>
      </c>
      <c r="AA117" s="352">
        <f t="shared" ref="AA117:AA122" si="191">AD51</f>
        <v>33.522303997543396</v>
      </c>
      <c r="AB117" s="352">
        <f t="shared" ref="AB117:AB122" si="192">W51</f>
        <v>26.597233687464794</v>
      </c>
      <c r="AC117" s="352">
        <f t="shared" ref="AC117:AC122" si="193">AE51</f>
        <v>30.105354322169752</v>
      </c>
      <c r="AD117" s="352">
        <f t="shared" ref="AD117:AD122" si="194">X51</f>
        <v>22.506716737807643</v>
      </c>
      <c r="AE117" s="352">
        <f t="shared" ref="AE117:AE122" si="195">AF51</f>
        <v>25.54544731566526</v>
      </c>
      <c r="AF117" s="352">
        <f t="shared" ref="AF117:AF122" si="196">Y51</f>
        <v>24.735922477961303</v>
      </c>
      <c r="AG117" s="186">
        <f t="shared" ref="AG117:AG122" si="197">AG51</f>
        <v>26.137970712291942</v>
      </c>
      <c r="AH117" s="229"/>
      <c r="AI117" s="235"/>
      <c r="AJ117" s="235"/>
      <c r="AK117" s="235"/>
      <c r="AN117" s="99">
        <f t="shared" ref="AN117:AN122" si="198">(S96-R96)/ABS(R96)</f>
        <v>4.9752167172522212E-2</v>
      </c>
      <c r="AO117" s="99">
        <f t="shared" ref="AO117:AO122" si="199">(U96-T96)/ABS(T96)</f>
        <v>-1.6388503946496449E-2</v>
      </c>
      <c r="AP117" s="99">
        <f t="shared" ref="AP117:AP122" si="200">(W96-V96)/ABS(V96)</f>
        <v>7.1690851176782769E-2</v>
      </c>
      <c r="AQ117" s="99">
        <f t="shared" ref="AQ117:AQ122" si="201">(Y96-X96)/ABS(X96)</f>
        <v>-2.9902464065708425E-2</v>
      </c>
      <c r="AR117" s="99">
        <f t="shared" ref="AR117:AR122" si="202">(AA96-Z96)/ABS(Z96)</f>
        <v>2.5416240580602156E-3</v>
      </c>
      <c r="AS117" s="99">
        <f t="shared" ref="AS117:AS122" si="203">(AC96-AB96)/ABS(AB96)</f>
        <v>2.5795834404731193E-2</v>
      </c>
      <c r="AT117" s="99">
        <f t="shared" ref="AT117:AT122" si="204">(AE96-AD96)/ABS(AD96)</f>
        <v>3.0362865708673515E-2</v>
      </c>
      <c r="AU117" s="99">
        <f t="shared" ref="AU117:AU122" si="205">(AG96-AF96)/ABS(AF96)</f>
        <v>1.6456098285737908E-2</v>
      </c>
    </row>
    <row r="118" spans="1:47" ht="35.1" hidden="1" customHeight="1" x14ac:dyDescent="0.35">
      <c r="A118" s="218">
        <v>20</v>
      </c>
      <c r="B118" s="219">
        <f t="shared" si="167"/>
        <v>0.40799610887534998</v>
      </c>
      <c r="C118" s="219">
        <f t="shared" si="168"/>
        <v>25.754153617121133</v>
      </c>
      <c r="D118" s="219">
        <f t="shared" si="169"/>
        <v>46.119512709713923</v>
      </c>
      <c r="E118" s="219">
        <f t="shared" si="170"/>
        <v>37.509129324378669</v>
      </c>
      <c r="F118" s="219">
        <f t="shared" si="171"/>
        <v>14.988316144326459</v>
      </c>
      <c r="G118" s="219">
        <f t="shared" si="172"/>
        <v>32.046338710414439</v>
      </c>
      <c r="H118" s="219">
        <f t="shared" si="173"/>
        <v>34.253443025053869</v>
      </c>
      <c r="I118" s="219">
        <f t="shared" si="174"/>
        <v>32.403779153511415</v>
      </c>
      <c r="J118" s="219">
        <f t="shared" si="175"/>
        <v>60.53332281708321</v>
      </c>
      <c r="K118" s="219">
        <f t="shared" si="176"/>
        <v>41.235549186775437</v>
      </c>
      <c r="L118" s="219">
        <f t="shared" si="177"/>
        <v>47.822587213096824</v>
      </c>
      <c r="M118" s="219">
        <f t="shared" si="178"/>
        <v>39.516814734008562</v>
      </c>
      <c r="N118" s="219">
        <f t="shared" si="179"/>
        <v>35.358094817942764</v>
      </c>
      <c r="O118" s="219">
        <f t="shared" si="180"/>
        <v>32.540358256859946</v>
      </c>
      <c r="P118" s="219">
        <f t="shared" si="181"/>
        <v>29.976735737842162</v>
      </c>
      <c r="Q118" s="219">
        <f t="shared" si="182"/>
        <v>30.860836410237045</v>
      </c>
      <c r="R118" s="352">
        <f t="shared" si="182"/>
        <v>0.45636263833113144</v>
      </c>
      <c r="S118" s="352">
        <f t="shared" si="183"/>
        <v>23.424739847866835</v>
      </c>
      <c r="T118" s="352">
        <f t="shared" si="184"/>
        <v>46.207351849871053</v>
      </c>
      <c r="U118" s="352">
        <f t="shared" si="185"/>
        <v>32.508783280981582</v>
      </c>
      <c r="V118" s="352">
        <f t="shared" si="186"/>
        <v>15.038387374738072</v>
      </c>
      <c r="W118" s="352">
        <f t="shared" si="187"/>
        <v>27.336744375800546</v>
      </c>
      <c r="X118" s="352">
        <f t="shared" si="188"/>
        <v>34.306750534026513</v>
      </c>
      <c r="Y118" s="352">
        <f t="shared" si="189"/>
        <v>30.455217638580912</v>
      </c>
      <c r="Z118" s="352">
        <f t="shared" si="190"/>
        <v>38.947402977182342</v>
      </c>
      <c r="AA118" s="352">
        <f t="shared" si="191"/>
        <v>37.80207183648789</v>
      </c>
      <c r="AB118" s="352">
        <f t="shared" si="192"/>
        <v>30.414279556169063</v>
      </c>
      <c r="AC118" s="352">
        <f t="shared" si="193"/>
        <v>35.274723079540486</v>
      </c>
      <c r="AD118" s="352">
        <f t="shared" si="194"/>
        <v>28.809412797039371</v>
      </c>
      <c r="AE118" s="352">
        <f t="shared" si="195"/>
        <v>29.142700512561618</v>
      </c>
      <c r="AF118" s="352">
        <f t="shared" si="196"/>
        <v>22.968551052855346</v>
      </c>
      <c r="AG118" s="186">
        <f t="shared" si="197"/>
        <v>27.876416265554948</v>
      </c>
      <c r="AH118" s="229"/>
      <c r="AI118" s="235"/>
      <c r="AJ118" s="235"/>
      <c r="AK118" s="235"/>
      <c r="AN118" s="99">
        <f t="shared" si="198"/>
        <v>6.6379809264990861E-2</v>
      </c>
      <c r="AO118" s="99">
        <f t="shared" si="199"/>
        <v>-9.3750244957789691E-3</v>
      </c>
      <c r="AP118" s="99">
        <f t="shared" si="200"/>
        <v>6.2864483848611333E-2</v>
      </c>
      <c r="AQ118" s="99">
        <f t="shared" si="201"/>
        <v>-1.6315268803907601E-2</v>
      </c>
      <c r="AR118" s="99">
        <f t="shared" si="202"/>
        <v>1.5259378719809549E-2</v>
      </c>
      <c r="AS118" s="99">
        <f t="shared" si="203"/>
        <v>2.9007430165846348E-2</v>
      </c>
      <c r="AT118" s="99">
        <f t="shared" si="204"/>
        <v>1.0041351270184688E-2</v>
      </c>
      <c r="AU118" s="99">
        <f t="shared" si="205"/>
        <v>4.464024655260973E-2</v>
      </c>
    </row>
    <row r="119" spans="1:47" ht="35.1" hidden="1" customHeight="1" x14ac:dyDescent="0.35">
      <c r="A119" s="218">
        <v>50</v>
      </c>
      <c r="B119" s="219">
        <f t="shared" si="167"/>
        <v>0</v>
      </c>
      <c r="C119" s="219">
        <f t="shared" si="168"/>
        <v>18.298800726033171</v>
      </c>
      <c r="D119" s="219">
        <f t="shared" si="169"/>
        <v>34.83872460099095</v>
      </c>
      <c r="E119" s="219">
        <f t="shared" si="170"/>
        <v>30.651089169874957</v>
      </c>
      <c r="F119" s="219">
        <f t="shared" si="171"/>
        <v>14.352312843178252</v>
      </c>
      <c r="G119" s="219">
        <f t="shared" si="172"/>
        <v>25.890198220040041</v>
      </c>
      <c r="H119" s="219">
        <f t="shared" si="173"/>
        <v>22.117645989967144</v>
      </c>
      <c r="I119" s="219">
        <f t="shared" si="174"/>
        <v>24.385400214904081</v>
      </c>
      <c r="J119" s="219">
        <f t="shared" si="175"/>
        <v>51.036639689069084</v>
      </c>
      <c r="K119" s="219">
        <f t="shared" si="176"/>
        <v>32.144287820504694</v>
      </c>
      <c r="L119" s="219">
        <f t="shared" si="177"/>
        <v>45.747080673766042</v>
      </c>
      <c r="M119" s="219">
        <f t="shared" si="178"/>
        <v>31.342101213214704</v>
      </c>
      <c r="N119" s="219">
        <f t="shared" si="179"/>
        <v>26.883931384037787</v>
      </c>
      <c r="O119" s="219">
        <f t="shared" si="180"/>
        <v>26.427373533867744</v>
      </c>
      <c r="P119" s="219">
        <f t="shared" si="181"/>
        <v>25.331343941607656</v>
      </c>
      <c r="Q119" s="219">
        <f t="shared" si="182"/>
        <v>25.766823151609938</v>
      </c>
      <c r="R119" s="352">
        <f t="shared" si="182"/>
        <v>5.0586598106975855E-2</v>
      </c>
      <c r="S119" s="352">
        <f t="shared" si="183"/>
        <v>16.285738242871876</v>
      </c>
      <c r="T119" s="352">
        <f t="shared" si="184"/>
        <v>34.909026742263983</v>
      </c>
      <c r="U119" s="352">
        <f t="shared" si="185"/>
        <v>24.123411054920226</v>
      </c>
      <c r="V119" s="352">
        <f t="shared" si="186"/>
        <v>14.411719424342294</v>
      </c>
      <c r="W119" s="352">
        <f t="shared" si="187"/>
        <v>21.081913191692003</v>
      </c>
      <c r="X119" s="352">
        <f t="shared" si="188"/>
        <v>22.178988460304311</v>
      </c>
      <c r="Y119" s="352">
        <f t="shared" si="189"/>
        <v>20.801672555383316</v>
      </c>
      <c r="Z119" s="352">
        <f t="shared" si="190"/>
        <v>26.846576499843628</v>
      </c>
      <c r="AA119" s="352">
        <f t="shared" si="191"/>
        <v>28.313271152324372</v>
      </c>
      <c r="AB119" s="352">
        <f t="shared" si="192"/>
        <v>23.298500621084511</v>
      </c>
      <c r="AC119" s="352">
        <f t="shared" si="193"/>
        <v>26.917235661063231</v>
      </c>
      <c r="AD119" s="352">
        <f t="shared" si="194"/>
        <v>19.663387820034814</v>
      </c>
      <c r="AE119" s="352">
        <f t="shared" si="195"/>
        <v>23.043279140071693</v>
      </c>
      <c r="AF119" s="352">
        <f t="shared" si="196"/>
        <v>18.153117480050486</v>
      </c>
      <c r="AG119" s="186">
        <f t="shared" si="197"/>
        <v>23.093907051012113</v>
      </c>
      <c r="AH119" s="229"/>
      <c r="AI119" s="235"/>
      <c r="AJ119" s="235"/>
      <c r="AK119" s="235"/>
      <c r="AN119" s="99">
        <f t="shared" si="198"/>
        <v>3.2260787359038513E-2</v>
      </c>
      <c r="AO119" s="99">
        <f t="shared" si="199"/>
        <v>2.8826959445261368E-3</v>
      </c>
      <c r="AP119" s="99">
        <f t="shared" si="200"/>
        <v>3.9021114675818848E-2</v>
      </c>
      <c r="AQ119" s="99">
        <f t="shared" si="201"/>
        <v>-1.629232338306866E-3</v>
      </c>
      <c r="AR119" s="99">
        <f t="shared" si="202"/>
        <v>2.4847258372235937E-2</v>
      </c>
      <c r="AS119" s="99">
        <f t="shared" si="203"/>
        <v>3.2501209702299652E-2</v>
      </c>
      <c r="AT119" s="99">
        <f t="shared" si="204"/>
        <v>2.9980679476055788E-2</v>
      </c>
      <c r="AU119" s="99">
        <f t="shared" si="205"/>
        <v>4.1151995839292639E-2</v>
      </c>
    </row>
    <row r="120" spans="1:47" ht="35.1" hidden="1" customHeight="1" x14ac:dyDescent="0.35">
      <c r="A120" s="218">
        <v>100</v>
      </c>
      <c r="B120" s="219">
        <f t="shared" si="167"/>
        <v>0</v>
      </c>
      <c r="C120" s="219">
        <f t="shared" si="168"/>
        <v>16.678003717573976</v>
      </c>
      <c r="D120" s="219">
        <f t="shared" si="169"/>
        <v>33.172963830638572</v>
      </c>
      <c r="E120" s="219">
        <f t="shared" si="170"/>
        <v>29.711806496612102</v>
      </c>
      <c r="F120" s="219">
        <f t="shared" si="171"/>
        <v>14.719896664809893</v>
      </c>
      <c r="G120" s="219">
        <f t="shared" si="172"/>
        <v>24.630829884083468</v>
      </c>
      <c r="H120" s="219">
        <f t="shared" si="173"/>
        <v>18.84632444461861</v>
      </c>
      <c r="I120" s="219">
        <f t="shared" si="174"/>
        <v>24.827016628513324</v>
      </c>
      <c r="J120" s="219">
        <f t="shared" si="175"/>
        <v>50.430446582819279</v>
      </c>
      <c r="K120" s="219">
        <f t="shared" si="176"/>
        <v>33.042848413405224</v>
      </c>
      <c r="L120" s="219">
        <f t="shared" si="177"/>
        <v>47.730568070240608</v>
      </c>
      <c r="M120" s="219">
        <f t="shared" si="178"/>
        <v>31.671018470072031</v>
      </c>
      <c r="N120" s="219">
        <f t="shared" si="179"/>
        <v>25.667141299268344</v>
      </c>
      <c r="O120" s="219">
        <f t="shared" si="180"/>
        <v>25.318767030161304</v>
      </c>
      <c r="P120" s="219">
        <f t="shared" si="181"/>
        <v>24.696721393842761</v>
      </c>
      <c r="Q120" s="219">
        <f t="shared" si="182"/>
        <v>25.251161269076565</v>
      </c>
      <c r="R120" s="352">
        <f t="shared" si="182"/>
        <v>4.952686644767567E-3</v>
      </c>
      <c r="S120" s="352">
        <f t="shared" si="183"/>
        <v>14.473595029445564</v>
      </c>
      <c r="T120" s="352">
        <f t="shared" si="184"/>
        <v>33.179038441739571</v>
      </c>
      <c r="U120" s="352">
        <f t="shared" si="185"/>
        <v>22.831272903338053</v>
      </c>
      <c r="V120" s="352">
        <f t="shared" si="186"/>
        <v>14.723504810143492</v>
      </c>
      <c r="W120" s="352">
        <f t="shared" si="187"/>
        <v>18.531543357317293</v>
      </c>
      <c r="X120" s="352">
        <f t="shared" si="188"/>
        <v>18.850046187102606</v>
      </c>
      <c r="Y120" s="352">
        <f t="shared" si="189"/>
        <v>18.480198320333134</v>
      </c>
      <c r="Z120" s="352">
        <f t="shared" si="190"/>
        <v>23.798511242114177</v>
      </c>
      <c r="AA120" s="352">
        <f t="shared" si="191"/>
        <v>29.320484993414482</v>
      </c>
      <c r="AB120" s="352">
        <f t="shared" si="192"/>
        <v>22.140519524090802</v>
      </c>
      <c r="AC120" s="352">
        <f t="shared" si="193"/>
        <v>28.057779393356839</v>
      </c>
      <c r="AD120" s="352">
        <f t="shared" si="194"/>
        <v>17.96168230096011</v>
      </c>
      <c r="AE120" s="352">
        <f t="shared" si="195"/>
        <v>21.663474651672924</v>
      </c>
      <c r="AF120" s="352">
        <f t="shared" si="196"/>
        <v>16.835991516211436</v>
      </c>
      <c r="AG120" s="186">
        <f t="shared" si="197"/>
        <v>21.752031844247036</v>
      </c>
      <c r="AH120" s="229"/>
      <c r="AI120" s="235"/>
      <c r="AJ120" s="235"/>
      <c r="AK120" s="235"/>
      <c r="AN120" s="99">
        <f t="shared" si="198"/>
        <v>2.2991791076517446E-2</v>
      </c>
      <c r="AO120" s="99">
        <f t="shared" si="199"/>
        <v>7.4196097114187119E-3</v>
      </c>
      <c r="AP120" s="99">
        <f t="shared" si="200"/>
        <v>2.3659386767813675E-2</v>
      </c>
      <c r="AQ120" s="99">
        <f t="shared" si="201"/>
        <v>4.3098264042016254E-3</v>
      </c>
      <c r="AR120" s="99">
        <f t="shared" si="202"/>
        <v>4.5777849258370626E-2</v>
      </c>
      <c r="AS120" s="99">
        <f t="shared" si="203"/>
        <v>4.4348650319390101E-2</v>
      </c>
      <c r="AT120" s="99">
        <f t="shared" si="204"/>
        <v>3.7212540571857536E-2</v>
      </c>
      <c r="AU120" s="99">
        <f t="shared" si="205"/>
        <v>4.8926620829863446E-2</v>
      </c>
    </row>
    <row r="121" spans="1:47" ht="35.1" hidden="1" customHeight="1" x14ac:dyDescent="0.35">
      <c r="A121" s="218">
        <v>150</v>
      </c>
      <c r="B121" s="219">
        <f t="shared" si="167"/>
        <v>0</v>
      </c>
      <c r="C121" s="219">
        <f t="shared" si="168"/>
        <v>15.485794959586759</v>
      </c>
      <c r="D121" s="219">
        <f t="shared" si="169"/>
        <v>31.373477797502325</v>
      </c>
      <c r="E121" s="219">
        <f t="shared" si="170"/>
        <v>27.710310399129735</v>
      </c>
      <c r="F121" s="219">
        <f t="shared" si="171"/>
        <v>13.926739616040269</v>
      </c>
      <c r="G121" s="219">
        <f t="shared" si="172"/>
        <v>23.794848536127276</v>
      </c>
      <c r="H121" s="219">
        <f t="shared" si="173"/>
        <v>17.087964454272132</v>
      </c>
      <c r="I121" s="219">
        <f t="shared" si="174"/>
        <v>23.732405221730076</v>
      </c>
      <c r="J121" s="219">
        <f t="shared" si="175"/>
        <v>48.283571348352019</v>
      </c>
      <c r="K121" s="219">
        <f t="shared" si="176"/>
        <v>30.464127523943247</v>
      </c>
      <c r="L121" s="219">
        <f t="shared" si="177"/>
        <v>46.413888165612995</v>
      </c>
      <c r="M121" s="219">
        <f t="shared" si="178"/>
        <v>29.937736465865353</v>
      </c>
      <c r="N121" s="219">
        <f t="shared" si="179"/>
        <v>24.228496293571055</v>
      </c>
      <c r="O121" s="219">
        <f t="shared" si="180"/>
        <v>24.737221341915998</v>
      </c>
      <c r="P121" s="219">
        <f t="shared" si="181"/>
        <v>23.707093388913059</v>
      </c>
      <c r="Q121" s="219">
        <f t="shared" si="182"/>
        <v>24.476530397536024</v>
      </c>
      <c r="R121" s="352">
        <f t="shared" si="182"/>
        <v>0</v>
      </c>
      <c r="S121" s="352">
        <f t="shared" si="183"/>
        <v>13.593253526671843</v>
      </c>
      <c r="T121" s="352">
        <f t="shared" si="184"/>
        <v>31.373477797502325</v>
      </c>
      <c r="U121" s="352">
        <f t="shared" si="185"/>
        <v>21.166279877040985</v>
      </c>
      <c r="V121" s="352">
        <f t="shared" si="186"/>
        <v>13.926730821397758</v>
      </c>
      <c r="W121" s="352">
        <f t="shared" si="187"/>
        <v>17.801960466441034</v>
      </c>
      <c r="X121" s="352">
        <f t="shared" si="188"/>
        <v>17.087838721516189</v>
      </c>
      <c r="Y121" s="352">
        <f t="shared" si="189"/>
        <v>17.597828358741449</v>
      </c>
      <c r="Z121" s="352">
        <f t="shared" si="190"/>
        <v>21.330397972770633</v>
      </c>
      <c r="AA121" s="352">
        <f t="shared" si="191"/>
        <v>26.704608449736902</v>
      </c>
      <c r="AB121" s="352">
        <f t="shared" si="192"/>
        <v>20.171307672263939</v>
      </c>
      <c r="AC121" s="352">
        <f t="shared" si="193"/>
        <v>26.110074972528665</v>
      </c>
      <c r="AD121" s="352">
        <f t="shared" si="194"/>
        <v>16.499847200643053</v>
      </c>
      <c r="AE121" s="352">
        <f t="shared" si="195"/>
        <v>20.99417455181727</v>
      </c>
      <c r="AF121" s="352">
        <f t="shared" si="196"/>
        <v>15.731026548068076</v>
      </c>
      <c r="AG121" s="186">
        <f t="shared" si="197"/>
        <v>20.903280678825013</v>
      </c>
      <c r="AH121" s="229"/>
      <c r="AI121" s="235"/>
      <c r="AJ121" s="235"/>
      <c r="AK121" s="235"/>
      <c r="AN121" s="99">
        <f t="shared" si="198"/>
        <v>1.8781061224858567E-2</v>
      </c>
      <c r="AO121" s="99">
        <f t="shared" si="199"/>
        <v>7.105234618089467E-3</v>
      </c>
      <c r="AP121" s="99">
        <f t="shared" si="200"/>
        <v>2.3140336662946077E-2</v>
      </c>
      <c r="AQ121" s="99">
        <f t="shared" si="201"/>
        <v>9.7944342135845748E-3</v>
      </c>
      <c r="AR121" s="99">
        <f t="shared" si="202"/>
        <v>4.5450051520457745E-2</v>
      </c>
      <c r="AS121" s="99">
        <f t="shared" si="203"/>
        <v>4.5970305950389284E-2</v>
      </c>
      <c r="AT121" s="99">
        <f t="shared" si="204"/>
        <v>4.4981488691933705E-2</v>
      </c>
      <c r="AU121" s="99">
        <f t="shared" si="205"/>
        <v>5.4715039665416271E-2</v>
      </c>
    </row>
    <row r="122" spans="1:47" ht="35.1" hidden="1" customHeight="1" thickBot="1" x14ac:dyDescent="0.4">
      <c r="A122" s="220">
        <v>200</v>
      </c>
      <c r="B122" s="221">
        <f t="shared" si="167"/>
        <v>0</v>
      </c>
      <c r="C122" s="221">
        <f t="shared" si="168"/>
        <v>14.795293264242154</v>
      </c>
      <c r="D122" s="221">
        <f t="shared" si="169"/>
        <v>30.79884411619258</v>
      </c>
      <c r="E122" s="221">
        <f t="shared" si="170"/>
        <v>26.6232622923226</v>
      </c>
      <c r="F122" s="221">
        <f t="shared" si="171"/>
        <v>14.538435336010661</v>
      </c>
      <c r="G122" s="221">
        <f t="shared" si="172"/>
        <v>23.627488232917013</v>
      </c>
      <c r="H122" s="221">
        <f t="shared" si="173"/>
        <v>16.695372864721126</v>
      </c>
      <c r="I122" s="221">
        <f t="shared" si="174"/>
        <v>23.365123916815243</v>
      </c>
      <c r="J122" s="221">
        <f t="shared" si="175"/>
        <v>47.835453722947385</v>
      </c>
      <c r="K122" s="221">
        <f t="shared" si="176"/>
        <v>30.566759306559497</v>
      </c>
      <c r="L122" s="221">
        <f t="shared" si="177"/>
        <v>46.549068886217739</v>
      </c>
      <c r="M122" s="221">
        <f t="shared" si="178"/>
        <v>30.28232257455419</v>
      </c>
      <c r="N122" s="221">
        <f t="shared" si="179"/>
        <v>23.912179633679237</v>
      </c>
      <c r="O122" s="221">
        <f t="shared" si="180"/>
        <v>25.336328425142224</v>
      </c>
      <c r="P122" s="221">
        <f t="shared" si="181"/>
        <v>23.553584924824154</v>
      </c>
      <c r="Q122" s="221">
        <f t="shared" si="182"/>
        <v>25.362804085791556</v>
      </c>
      <c r="R122" s="193">
        <f t="shared" si="182"/>
        <v>0</v>
      </c>
      <c r="S122" s="193">
        <f t="shared" si="183"/>
        <v>13.387556811562916</v>
      </c>
      <c r="T122" s="193">
        <f t="shared" si="184"/>
        <v>30.799070141094475</v>
      </c>
      <c r="U122" s="193">
        <f t="shared" si="185"/>
        <v>21.430994825778331</v>
      </c>
      <c r="V122" s="193">
        <f t="shared" si="186"/>
        <v>14.538631233600967</v>
      </c>
      <c r="W122" s="193">
        <f t="shared" si="187"/>
        <v>17.366024821320764</v>
      </c>
      <c r="X122" s="193">
        <f t="shared" si="188"/>
        <v>16.695571448640671</v>
      </c>
      <c r="Y122" s="193">
        <f t="shared" si="189"/>
        <v>17.681225097869124</v>
      </c>
      <c r="Z122" s="193">
        <f t="shared" si="190"/>
        <v>20.279335886971072</v>
      </c>
      <c r="AA122" s="193">
        <f t="shared" si="191"/>
        <v>26.689518212585099</v>
      </c>
      <c r="AB122" s="193">
        <f t="shared" si="192"/>
        <v>19.743684459682775</v>
      </c>
      <c r="AC122" s="193">
        <f t="shared" si="193"/>
        <v>26.152936218112583</v>
      </c>
      <c r="AD122" s="193">
        <f t="shared" si="194"/>
        <v>16.130777402206675</v>
      </c>
      <c r="AE122" s="193">
        <f t="shared" si="195"/>
        <v>21.586829421379235</v>
      </c>
      <c r="AF122" s="193">
        <f t="shared" si="196"/>
        <v>15.843262622589444</v>
      </c>
      <c r="AG122" s="188">
        <f t="shared" si="197"/>
        <v>21.46932882726837</v>
      </c>
      <c r="AH122" s="229"/>
      <c r="AI122" s="235"/>
      <c r="AJ122" s="235"/>
      <c r="AK122" s="235"/>
      <c r="AN122" s="100">
        <f t="shared" si="198"/>
        <v>2.1142483835134049E-2</v>
      </c>
      <c r="AO122" s="100">
        <f t="shared" si="199"/>
        <v>1.156950370725714E-2</v>
      </c>
      <c r="AP122" s="100">
        <f t="shared" si="200"/>
        <v>2.1175158013429046E-2</v>
      </c>
      <c r="AQ122" s="100">
        <f t="shared" si="201"/>
        <v>1.2134178481620366E-2</v>
      </c>
      <c r="AR122" s="100">
        <f t="shared" si="202"/>
        <v>5.2720851917708873E-2</v>
      </c>
      <c r="AS122" s="100">
        <f t="shared" si="203"/>
        <v>5.0551875283469341E-2</v>
      </c>
      <c r="AT122" s="100">
        <f t="shared" si="204"/>
        <v>5.0679196768796647E-2</v>
      </c>
      <c r="AU122" s="100">
        <f t="shared" si="205"/>
        <v>5.3630884838317371E-2</v>
      </c>
    </row>
    <row r="123" spans="1:47" ht="35.1" hidden="1" customHeight="1" thickBot="1" x14ac:dyDescent="0.4">
      <c r="A123" s="222" t="str">
        <f>CHAR(216)</f>
        <v>Ø</v>
      </c>
      <c r="B123" s="223">
        <f>SUM(B116:B122)/7</f>
        <v>0.22063749550631215</v>
      </c>
      <c r="C123" s="223">
        <f t="shared" ref="C123:AG123" si="206">SUM(C116:C122)/7</f>
        <v>20.665007597109739</v>
      </c>
      <c r="D123" s="223">
        <f t="shared" si="206"/>
        <v>38.603159137539578</v>
      </c>
      <c r="E123" s="223">
        <f t="shared" si="206"/>
        <v>32.44960357593714</v>
      </c>
      <c r="F123" s="223">
        <f t="shared" si="206"/>
        <v>13.475886182353108</v>
      </c>
      <c r="G123" s="223">
        <f t="shared" si="206"/>
        <v>27.610617041744415</v>
      </c>
      <c r="H123" s="223">
        <f t="shared" si="206"/>
        <v>26.748230804041743</v>
      </c>
      <c r="I123" s="223">
        <f t="shared" si="206"/>
        <v>27.895462543951759</v>
      </c>
      <c r="J123" s="223">
        <f t="shared" si="206"/>
        <v>53.605562755271201</v>
      </c>
      <c r="K123" s="223">
        <f t="shared" si="206"/>
        <v>34.388646483405168</v>
      </c>
      <c r="L123" s="223">
        <f t="shared" si="206"/>
        <v>44.653873124926811</v>
      </c>
      <c r="M123" s="223">
        <f t="shared" si="206"/>
        <v>33.316995107884395</v>
      </c>
      <c r="N123" s="223">
        <f t="shared" si="206"/>
        <v>29.212596954290969</v>
      </c>
      <c r="O123" s="223">
        <f t="shared" si="206"/>
        <v>28.017660992136481</v>
      </c>
      <c r="P123" s="223">
        <f t="shared" si="206"/>
        <v>26.715924119267555</v>
      </c>
      <c r="Q123" s="223">
        <f t="shared" si="206"/>
        <v>27.426162563188399</v>
      </c>
      <c r="R123" s="223">
        <f t="shared" si="206"/>
        <v>0.31435976071127519</v>
      </c>
      <c r="S123" s="223">
        <f t="shared" si="206"/>
        <v>18.634635239327622</v>
      </c>
      <c r="T123" s="223">
        <f t="shared" si="206"/>
        <v>38.774101692069046</v>
      </c>
      <c r="U123" s="223">
        <f t="shared" si="206"/>
        <v>27.036060194035155</v>
      </c>
      <c r="V123" s="223">
        <f t="shared" si="206"/>
        <v>13.580775963157796</v>
      </c>
      <c r="W123" s="223">
        <f t="shared" si="206"/>
        <v>22.450595122005208</v>
      </c>
      <c r="X123" s="223">
        <f t="shared" si="206"/>
        <v>26.860183846487036</v>
      </c>
      <c r="Y123" s="223">
        <f t="shared" si="206"/>
        <v>24.159365261838531</v>
      </c>
      <c r="Z123" s="223">
        <f t="shared" si="206"/>
        <v>31.175006910903267</v>
      </c>
      <c r="AA123" s="223">
        <f t="shared" si="206"/>
        <v>31.304700732901797</v>
      </c>
      <c r="AB123" s="223">
        <f t="shared" si="206"/>
        <v>24.891523063587886</v>
      </c>
      <c r="AC123" s="223">
        <f t="shared" si="206"/>
        <v>29.54972403909909</v>
      </c>
      <c r="AD123" s="223">
        <f t="shared" si="206"/>
        <v>22.385523415994953</v>
      </c>
      <c r="AE123" s="223">
        <f t="shared" si="206"/>
        <v>24.832002596766962</v>
      </c>
      <c r="AF123" s="223">
        <f t="shared" si="206"/>
        <v>19.678315408853418</v>
      </c>
      <c r="AG123" s="223">
        <f t="shared" si="206"/>
        <v>24.581114270280541</v>
      </c>
      <c r="AH123" s="274"/>
      <c r="AI123" s="235"/>
      <c r="AJ123" s="235"/>
      <c r="AK123" s="235"/>
      <c r="AN123" s="103"/>
      <c r="AO123" s="103"/>
      <c r="AP123" s="103"/>
      <c r="AQ123" s="103"/>
      <c r="AR123" s="103"/>
      <c r="AS123" s="103"/>
      <c r="AT123" s="103"/>
      <c r="AU123" s="103"/>
    </row>
    <row r="124" spans="1:47" ht="35.1" hidden="1" customHeight="1" thickBot="1" x14ac:dyDescent="0.4">
      <c r="A124" s="222" t="s">
        <v>238</v>
      </c>
      <c r="B124" s="224">
        <f>RANK(B123,$B$123:$Q$123,1)</f>
        <v>1</v>
      </c>
      <c r="C124" s="224">
        <f t="shared" ref="C124:Q124" si="207">RANK(C123,$B$123:$Q$123,1)</f>
        <v>3</v>
      </c>
      <c r="D124" s="224">
        <f t="shared" si="207"/>
        <v>14</v>
      </c>
      <c r="E124" s="224">
        <f t="shared" si="207"/>
        <v>11</v>
      </c>
      <c r="F124" s="224">
        <f t="shared" si="207"/>
        <v>2</v>
      </c>
      <c r="G124" s="224">
        <f t="shared" si="207"/>
        <v>7</v>
      </c>
      <c r="H124" s="224">
        <f t="shared" si="207"/>
        <v>5</v>
      </c>
      <c r="I124" s="224">
        <f t="shared" si="207"/>
        <v>8</v>
      </c>
      <c r="J124" s="224">
        <f t="shared" si="207"/>
        <v>16</v>
      </c>
      <c r="K124" s="224">
        <f t="shared" si="207"/>
        <v>13</v>
      </c>
      <c r="L124" s="224">
        <f t="shared" si="207"/>
        <v>15</v>
      </c>
      <c r="M124" s="224">
        <f t="shared" si="207"/>
        <v>12</v>
      </c>
      <c r="N124" s="224">
        <f t="shared" si="207"/>
        <v>10</v>
      </c>
      <c r="O124" s="224">
        <f t="shared" si="207"/>
        <v>9</v>
      </c>
      <c r="P124" s="224">
        <f t="shared" si="207"/>
        <v>4</v>
      </c>
      <c r="Q124" s="224">
        <f t="shared" si="207"/>
        <v>6</v>
      </c>
      <c r="R124" s="195">
        <f>RANK(R123,$R$123:$AG$123,1)</f>
        <v>1</v>
      </c>
      <c r="S124" s="195">
        <f t="shared" ref="S124:AG124" si="208">RANK(S123,$R$123:$AG$123,1)</f>
        <v>3</v>
      </c>
      <c r="T124" s="195">
        <f t="shared" si="208"/>
        <v>16</v>
      </c>
      <c r="U124" s="195">
        <f t="shared" si="208"/>
        <v>12</v>
      </c>
      <c r="V124" s="195">
        <f t="shared" si="208"/>
        <v>2</v>
      </c>
      <c r="W124" s="195">
        <f t="shared" si="208"/>
        <v>6</v>
      </c>
      <c r="X124" s="195">
        <f t="shared" si="208"/>
        <v>11</v>
      </c>
      <c r="Y124" s="195">
        <f t="shared" si="208"/>
        <v>7</v>
      </c>
      <c r="Z124" s="195">
        <f t="shared" si="208"/>
        <v>14</v>
      </c>
      <c r="AA124" s="195">
        <f t="shared" si="208"/>
        <v>15</v>
      </c>
      <c r="AB124" s="195">
        <f t="shared" si="208"/>
        <v>10</v>
      </c>
      <c r="AC124" s="195">
        <f t="shared" si="208"/>
        <v>13</v>
      </c>
      <c r="AD124" s="195">
        <f t="shared" si="208"/>
        <v>5</v>
      </c>
      <c r="AE124" s="195">
        <f t="shared" si="208"/>
        <v>9</v>
      </c>
      <c r="AF124" s="195">
        <f t="shared" si="208"/>
        <v>4</v>
      </c>
      <c r="AG124" s="190">
        <f t="shared" si="208"/>
        <v>8</v>
      </c>
      <c r="AH124" s="231"/>
      <c r="AI124" s="235"/>
      <c r="AJ124" s="235"/>
      <c r="AK124" s="235"/>
      <c r="AN124" s="97">
        <f>AVERAGE(AN116:AN122)</f>
        <v>4.1882937040379313E-2</v>
      </c>
      <c r="AO124" s="97">
        <f t="shared" ref="AO124:AU124" si="209">AVERAGE(AO116:AO122)</f>
        <v>-2.6430558001656326E-3</v>
      </c>
      <c r="AP124" s="97">
        <f t="shared" si="209"/>
        <v>4.5980007196825066E-2</v>
      </c>
      <c r="AQ124" s="97">
        <f t="shared" si="209"/>
        <v>-8.913239383279245E-3</v>
      </c>
      <c r="AR124" s="97">
        <f t="shared" si="209"/>
        <v>2.0831370087873585E-2</v>
      </c>
      <c r="AS124" s="97">
        <f t="shared" si="209"/>
        <v>3.318078029819678E-2</v>
      </c>
      <c r="AT124" s="97">
        <f t="shared" si="209"/>
        <v>2.4648226986495009E-2</v>
      </c>
      <c r="AU124" s="97">
        <f t="shared" si="209"/>
        <v>4.1852370876930757E-2</v>
      </c>
    </row>
    <row r="125" spans="1:47" ht="23.25" hidden="1" x14ac:dyDescent="0.35">
      <c r="A125" s="275"/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469"/>
      <c r="S125" s="469"/>
      <c r="T125" s="275"/>
      <c r="U125" s="275"/>
      <c r="V125" s="469"/>
      <c r="W125" s="469"/>
      <c r="X125" s="275"/>
      <c r="Y125" s="235"/>
      <c r="Z125" s="235"/>
      <c r="AA125" s="235"/>
      <c r="AB125" s="235"/>
      <c r="AC125" s="235"/>
      <c r="AD125" s="275"/>
      <c r="AE125" s="275"/>
      <c r="AF125" s="275"/>
      <c r="AG125" s="235"/>
      <c r="AH125" s="235"/>
      <c r="AI125" s="235"/>
      <c r="AJ125" s="235"/>
      <c r="AK125" s="235"/>
    </row>
    <row r="126" spans="1:47" ht="23.25" hidden="1" x14ac:dyDescent="0.35">
      <c r="A126" s="275" t="s">
        <v>42</v>
      </c>
      <c r="B126" s="275"/>
      <c r="C126" s="275"/>
      <c r="D126" s="275"/>
      <c r="E126" s="275"/>
      <c r="F126" s="275"/>
      <c r="G126" s="275"/>
      <c r="H126" s="275"/>
      <c r="I126" s="275"/>
      <c r="J126" s="275"/>
      <c r="K126" s="275"/>
      <c r="L126" s="275"/>
      <c r="M126" s="275"/>
      <c r="N126" s="275"/>
      <c r="O126" s="275"/>
      <c r="P126" s="275"/>
      <c r="Q126" s="275"/>
      <c r="R126" s="469" t="s">
        <v>223</v>
      </c>
      <c r="S126" s="469"/>
      <c r="T126" s="275"/>
      <c r="U126" s="275"/>
      <c r="V126" s="275"/>
      <c r="W126" s="275"/>
      <c r="X126" s="275"/>
      <c r="Y126" s="235"/>
      <c r="Z126" s="235"/>
      <c r="AA126" s="235"/>
      <c r="AB126" s="235"/>
      <c r="AC126" s="235"/>
      <c r="AD126" s="275"/>
      <c r="AE126" s="275"/>
      <c r="AF126" s="275"/>
      <c r="AG126" s="235"/>
      <c r="AH126" s="235"/>
      <c r="AI126" s="235"/>
      <c r="AJ126" s="235"/>
      <c r="AK126" s="235"/>
      <c r="AN126" t="s">
        <v>105</v>
      </c>
    </row>
    <row r="127" spans="1:47" ht="35.1" hidden="1" customHeight="1" x14ac:dyDescent="0.25">
      <c r="A127" s="218">
        <v>10</v>
      </c>
      <c r="B127" s="207">
        <f>B61</f>
        <v>72</v>
      </c>
      <c r="C127" s="207">
        <f>J61</f>
        <v>2</v>
      </c>
      <c r="D127" s="207">
        <f>C61</f>
        <v>0</v>
      </c>
      <c r="E127" s="207">
        <f>K61</f>
        <v>0</v>
      </c>
      <c r="F127" s="207">
        <f>D61</f>
        <v>6</v>
      </c>
      <c r="G127" s="207">
        <f>L61</f>
        <v>0</v>
      </c>
      <c r="H127" s="207">
        <f>E61</f>
        <v>0</v>
      </c>
      <c r="I127" s="207">
        <f>M61</f>
        <v>6</v>
      </c>
      <c r="J127" s="207">
        <f>F61</f>
        <v>0</v>
      </c>
      <c r="K127" s="207">
        <f>N61</f>
        <v>1</v>
      </c>
      <c r="L127" s="207">
        <f>G61</f>
        <v>0</v>
      </c>
      <c r="M127" s="207">
        <f>O61</f>
        <v>0</v>
      </c>
      <c r="N127" s="207">
        <f>H61</f>
        <v>0</v>
      </c>
      <c r="O127" s="207">
        <f>P61</f>
        <v>0</v>
      </c>
      <c r="P127" s="207">
        <f>I61</f>
        <v>2</v>
      </c>
      <c r="Q127" s="207">
        <f>Q61</f>
        <v>1</v>
      </c>
      <c r="R127" s="207">
        <f>R61</f>
        <v>67</v>
      </c>
      <c r="S127" s="207">
        <f>Z61</f>
        <v>2</v>
      </c>
      <c r="T127" s="207">
        <f>S61</f>
        <v>0</v>
      </c>
      <c r="U127" s="207">
        <f>AA61</f>
        <v>1</v>
      </c>
      <c r="V127" s="207">
        <f>T61</f>
        <v>5</v>
      </c>
      <c r="W127" s="207">
        <f>AB61</f>
        <v>0</v>
      </c>
      <c r="X127" s="207">
        <f>U61</f>
        <v>0</v>
      </c>
      <c r="Y127" s="207">
        <f>AC61</f>
        <v>7</v>
      </c>
      <c r="Z127" s="207">
        <f>V61</f>
        <v>0</v>
      </c>
      <c r="AA127" s="207">
        <f>AD61</f>
        <v>2</v>
      </c>
      <c r="AB127" s="207">
        <f>W61</f>
        <v>0</v>
      </c>
      <c r="AC127" s="207">
        <f>AE61</f>
        <v>0</v>
      </c>
      <c r="AD127" s="207">
        <f>X61</f>
        <v>0</v>
      </c>
      <c r="AE127" s="207">
        <f>AF61</f>
        <v>0</v>
      </c>
      <c r="AF127" s="207">
        <f>Y61</f>
        <v>4</v>
      </c>
      <c r="AG127" s="204">
        <f>AG61</f>
        <v>2</v>
      </c>
      <c r="AH127" s="204">
        <f>B127+C127+F127+H127+P127+Q127</f>
        <v>83</v>
      </c>
      <c r="AI127" s="204">
        <f t="shared" ref="AI127:AI133" si="210">SUM(B127:Q127)</f>
        <v>90</v>
      </c>
      <c r="AJ127" s="204">
        <f>R127+S127+V127+W127+AD127+AF127</f>
        <v>78</v>
      </c>
      <c r="AK127" s="204">
        <f>SUM(R127:AG127)</f>
        <v>90</v>
      </c>
      <c r="AN127" s="99">
        <f>(S105-R105)/ABS(R105)</f>
        <v>0.25788518801508031</v>
      </c>
      <c r="AO127" s="99">
        <f>(U105-T105)/ABS(T105)</f>
        <v>-0.10321043069359832</v>
      </c>
      <c r="AP127" s="99">
        <f>(W105-V105)/ABS(V105)</f>
        <v>0.15553070196766047</v>
      </c>
      <c r="AQ127" s="99">
        <f>(Y105-X105)/ABS(X105)</f>
        <v>-7.1081194745696005E-2</v>
      </c>
      <c r="AR127" s="99">
        <f>(AA105-Z105)/ABS(Z105)</f>
        <v>-9.4577743702175393E-2</v>
      </c>
      <c r="AS127" s="99">
        <f>(AC105-AB105)/ABS(AB105)</f>
        <v>1.8208837948174728E-2</v>
      </c>
      <c r="AT127" s="99">
        <f>(AE105-AD105)/ABS(AD105)</f>
        <v>-2.4316217277548957E-2</v>
      </c>
      <c r="AU127" s="99">
        <f>(AG105-AF105)/ABS(AF105)</f>
        <v>5.7731804290036028E-2</v>
      </c>
    </row>
    <row r="128" spans="1:47" ht="35.1" hidden="1" customHeight="1" x14ac:dyDescent="0.25">
      <c r="A128" s="218">
        <v>15</v>
      </c>
      <c r="B128" s="207">
        <f t="shared" ref="B128:B133" si="211">B62</f>
        <v>80</v>
      </c>
      <c r="C128" s="207">
        <f t="shared" ref="C128:C133" si="212">J62</f>
        <v>1</v>
      </c>
      <c r="D128" s="207">
        <f t="shared" ref="D128:D133" si="213">C62</f>
        <v>0</v>
      </c>
      <c r="E128" s="207">
        <f t="shared" ref="E128:E133" si="214">K62</f>
        <v>0</v>
      </c>
      <c r="F128" s="207">
        <f t="shared" ref="F128:F133" si="215">D62</f>
        <v>5</v>
      </c>
      <c r="G128" s="207">
        <f t="shared" ref="G128:G133" si="216">L62</f>
        <v>0</v>
      </c>
      <c r="H128" s="207">
        <f t="shared" ref="H128:H133" si="217">E62</f>
        <v>0</v>
      </c>
      <c r="I128" s="207">
        <f t="shared" ref="I128:I133" si="218">M62</f>
        <v>1</v>
      </c>
      <c r="J128" s="207">
        <f t="shared" ref="J128:J133" si="219">F62</f>
        <v>0</v>
      </c>
      <c r="K128" s="207">
        <f t="shared" ref="K128:K133" si="220">N62</f>
        <v>0</v>
      </c>
      <c r="L128" s="207">
        <f t="shared" ref="L128:L133" si="221">G62</f>
        <v>0</v>
      </c>
      <c r="M128" s="207">
        <f t="shared" ref="M128:M133" si="222">O62</f>
        <v>0</v>
      </c>
      <c r="N128" s="207">
        <f t="shared" ref="N128:N133" si="223">H62</f>
        <v>0</v>
      </c>
      <c r="O128" s="207">
        <f t="shared" ref="O128:O133" si="224">P62</f>
        <v>1</v>
      </c>
      <c r="P128" s="207">
        <f t="shared" ref="P128:P133" si="225">I62</f>
        <v>0</v>
      </c>
      <c r="Q128" s="207">
        <f t="shared" ref="Q128:R133" si="226">Q62</f>
        <v>2</v>
      </c>
      <c r="R128" s="207">
        <f t="shared" si="226"/>
        <v>74</v>
      </c>
      <c r="S128" s="207">
        <f t="shared" ref="S128:S133" si="227">Z62</f>
        <v>1</v>
      </c>
      <c r="T128" s="207">
        <f t="shared" ref="T128:T133" si="228">S62</f>
        <v>0</v>
      </c>
      <c r="U128" s="207">
        <f t="shared" ref="U128:U133" si="229">AA62</f>
        <v>0</v>
      </c>
      <c r="V128" s="207">
        <f t="shared" ref="V128:V133" si="230">T62</f>
        <v>5</v>
      </c>
      <c r="W128" s="207">
        <f t="shared" ref="W128:W133" si="231">AB62</f>
        <v>0</v>
      </c>
      <c r="X128" s="207">
        <f t="shared" ref="X128:X133" si="232">U62</f>
        <v>0</v>
      </c>
      <c r="Y128" s="207">
        <f t="shared" ref="Y128:Y133" si="233">AC62</f>
        <v>1</v>
      </c>
      <c r="Z128" s="207">
        <f t="shared" ref="Z128:Z133" si="234">V62</f>
        <v>0</v>
      </c>
      <c r="AA128" s="207">
        <f t="shared" ref="AA128:AA133" si="235">AD62</f>
        <v>1</v>
      </c>
      <c r="AB128" s="207">
        <f t="shared" ref="AB128:AB133" si="236">W62</f>
        <v>0</v>
      </c>
      <c r="AC128" s="207">
        <f t="shared" ref="AC128:AC133" si="237">AE62</f>
        <v>1</v>
      </c>
      <c r="AD128" s="207">
        <f t="shared" ref="AD128:AD133" si="238">X62</f>
        <v>2</v>
      </c>
      <c r="AE128" s="207">
        <f t="shared" ref="AE128:AE133" si="239">AF62</f>
        <v>2</v>
      </c>
      <c r="AF128" s="207">
        <f t="shared" ref="AF128:AF133" si="240">Y62</f>
        <v>0</v>
      </c>
      <c r="AG128" s="204">
        <f t="shared" ref="AG128:AG133" si="241">AG62</f>
        <v>3</v>
      </c>
      <c r="AH128" s="204">
        <f t="shared" ref="AH128:AH133" si="242">B128+C128+F128+H128+P128+Q128</f>
        <v>88</v>
      </c>
      <c r="AI128" s="206">
        <f t="shared" si="210"/>
        <v>90</v>
      </c>
      <c r="AJ128" s="204">
        <f t="shared" ref="AJ128:AJ134" si="243">R128+S128+V128+W128+AD128+AF128</f>
        <v>82</v>
      </c>
      <c r="AK128" s="204">
        <f t="shared" ref="AK128:AK133" si="244">SUM(R128:AG128)</f>
        <v>90</v>
      </c>
      <c r="AN128" s="99">
        <f t="shared" ref="AN128:AN133" si="245">(S106-R106)/ABS(R106)</f>
        <v>0.20520579569180714</v>
      </c>
      <c r="AO128" s="99">
        <f t="shared" ref="AO128:AO133" si="246">(U106-T106)/ABS(T106)</f>
        <v>-9.2498632255120894E-2</v>
      </c>
      <c r="AP128" s="99">
        <f t="shared" ref="AP128:AP133" si="247">(W106-V106)/ABS(V106)</f>
        <v>0.13484403451337484</v>
      </c>
      <c r="AQ128" s="99">
        <f t="shared" ref="AQ128:AQ133" si="248">(Y106-X106)/ABS(X106)</f>
        <v>-4.5417710535573606E-2</v>
      </c>
      <c r="AR128" s="99">
        <f t="shared" ref="AR128:AR133" si="249">(AA106-Z106)/ABS(Z106)</f>
        <v>-3.252809962710497E-2</v>
      </c>
      <c r="AS128" s="99">
        <f t="shared" ref="AS128:AS133" si="250">(AC106-AB106)/ABS(AB106)</f>
        <v>2.694494693716841E-2</v>
      </c>
      <c r="AT128" s="99">
        <f t="shared" ref="AT128:AT133" si="251">(AE106-AD106)/ABS(AD106)</f>
        <v>2.4249276925703261E-2</v>
      </c>
      <c r="AU128" s="99">
        <f t="shared" ref="AU128:AU133" si="252">(AG106-AF106)/ABS(AF106)</f>
        <v>1.1259740496742389E-2</v>
      </c>
    </row>
    <row r="129" spans="1:47" ht="35.1" hidden="1" customHeight="1" x14ac:dyDescent="0.25">
      <c r="A129" s="218">
        <v>20</v>
      </c>
      <c r="B129" s="207">
        <f t="shared" si="211"/>
        <v>83</v>
      </c>
      <c r="C129" s="207">
        <f t="shared" si="212"/>
        <v>3</v>
      </c>
      <c r="D129" s="207">
        <f t="shared" si="213"/>
        <v>0</v>
      </c>
      <c r="E129" s="207">
        <f t="shared" si="214"/>
        <v>0</v>
      </c>
      <c r="F129" s="207">
        <f t="shared" si="215"/>
        <v>1</v>
      </c>
      <c r="G129" s="207">
        <f t="shared" si="216"/>
        <v>0</v>
      </c>
      <c r="H129" s="207">
        <f t="shared" si="217"/>
        <v>0</v>
      </c>
      <c r="I129" s="207">
        <f t="shared" si="218"/>
        <v>1</v>
      </c>
      <c r="J129" s="207">
        <f t="shared" si="219"/>
        <v>0</v>
      </c>
      <c r="K129" s="207">
        <f t="shared" si="220"/>
        <v>1</v>
      </c>
      <c r="L129" s="207">
        <f t="shared" si="221"/>
        <v>0</v>
      </c>
      <c r="M129" s="207">
        <f t="shared" si="222"/>
        <v>0</v>
      </c>
      <c r="N129" s="207">
        <f t="shared" si="223"/>
        <v>0</v>
      </c>
      <c r="O129" s="207">
        <f t="shared" si="224"/>
        <v>1</v>
      </c>
      <c r="P129" s="207">
        <f t="shared" si="225"/>
        <v>0</v>
      </c>
      <c r="Q129" s="207">
        <f t="shared" si="226"/>
        <v>0</v>
      </c>
      <c r="R129" s="207">
        <f t="shared" si="226"/>
        <v>81</v>
      </c>
      <c r="S129" s="207">
        <f t="shared" si="227"/>
        <v>3</v>
      </c>
      <c r="T129" s="207">
        <f t="shared" si="228"/>
        <v>0</v>
      </c>
      <c r="U129" s="207">
        <f t="shared" si="229"/>
        <v>0</v>
      </c>
      <c r="V129" s="207">
        <f t="shared" si="230"/>
        <v>1</v>
      </c>
      <c r="W129" s="207">
        <f t="shared" si="231"/>
        <v>0</v>
      </c>
      <c r="X129" s="207">
        <f t="shared" si="232"/>
        <v>0</v>
      </c>
      <c r="Y129" s="207">
        <f t="shared" si="233"/>
        <v>2</v>
      </c>
      <c r="Z129" s="207">
        <f t="shared" si="234"/>
        <v>0</v>
      </c>
      <c r="AA129" s="207">
        <f t="shared" si="235"/>
        <v>1</v>
      </c>
      <c r="AB129" s="207">
        <f t="shared" si="236"/>
        <v>0</v>
      </c>
      <c r="AC129" s="207">
        <f t="shared" si="237"/>
        <v>0</v>
      </c>
      <c r="AD129" s="207">
        <f t="shared" si="238"/>
        <v>0</v>
      </c>
      <c r="AE129" s="207">
        <f t="shared" si="239"/>
        <v>1</v>
      </c>
      <c r="AF129" s="207">
        <f t="shared" si="240"/>
        <v>0</v>
      </c>
      <c r="AG129" s="204">
        <f t="shared" si="241"/>
        <v>1</v>
      </c>
      <c r="AH129" s="204">
        <f t="shared" si="242"/>
        <v>87</v>
      </c>
      <c r="AI129" s="206">
        <f t="shared" si="210"/>
        <v>90</v>
      </c>
      <c r="AJ129" s="204">
        <f t="shared" si="243"/>
        <v>85</v>
      </c>
      <c r="AK129" s="204">
        <f t="shared" si="244"/>
        <v>90</v>
      </c>
      <c r="AN129" s="99">
        <f t="shared" si="245"/>
        <v>0.22596533256258333</v>
      </c>
      <c r="AO129" s="99">
        <f t="shared" si="246"/>
        <v>-9.7043684091876845E-2</v>
      </c>
      <c r="AP129" s="99">
        <f t="shared" si="247"/>
        <v>0.10604875686276068</v>
      </c>
      <c r="AQ129" s="99">
        <f t="shared" si="248"/>
        <v>-3.204559313543999E-2</v>
      </c>
      <c r="AR129" s="99">
        <f t="shared" si="249"/>
        <v>-1.2339197504230747E-2</v>
      </c>
      <c r="AS129" s="99">
        <f t="shared" si="250"/>
        <v>3.6280381404996731E-2</v>
      </c>
      <c r="AT129" s="99">
        <f t="shared" si="251"/>
        <v>2.7848795711470625E-3</v>
      </c>
      <c r="AU129" s="99">
        <f t="shared" si="252"/>
        <v>3.9693578842362694E-2</v>
      </c>
    </row>
    <row r="130" spans="1:47" ht="35.1" hidden="1" customHeight="1" x14ac:dyDescent="0.25">
      <c r="A130" s="218">
        <v>50</v>
      </c>
      <c r="B130" s="207">
        <f t="shared" si="211"/>
        <v>90</v>
      </c>
      <c r="C130" s="207">
        <f t="shared" si="212"/>
        <v>0</v>
      </c>
      <c r="D130" s="207">
        <f t="shared" si="213"/>
        <v>0</v>
      </c>
      <c r="E130" s="207">
        <f t="shared" si="214"/>
        <v>0</v>
      </c>
      <c r="F130" s="207">
        <f t="shared" si="215"/>
        <v>0</v>
      </c>
      <c r="G130" s="207">
        <f t="shared" si="216"/>
        <v>0</v>
      </c>
      <c r="H130" s="207">
        <f t="shared" si="217"/>
        <v>0</v>
      </c>
      <c r="I130" s="207">
        <f t="shared" si="218"/>
        <v>0</v>
      </c>
      <c r="J130" s="207">
        <f t="shared" si="219"/>
        <v>0</v>
      </c>
      <c r="K130" s="207">
        <f t="shared" si="220"/>
        <v>0</v>
      </c>
      <c r="L130" s="207">
        <f t="shared" si="221"/>
        <v>0</v>
      </c>
      <c r="M130" s="207">
        <f t="shared" si="222"/>
        <v>0</v>
      </c>
      <c r="N130" s="207">
        <f t="shared" si="223"/>
        <v>0</v>
      </c>
      <c r="O130" s="207">
        <f t="shared" si="224"/>
        <v>0</v>
      </c>
      <c r="P130" s="207">
        <f t="shared" si="225"/>
        <v>0</v>
      </c>
      <c r="Q130" s="207">
        <f t="shared" si="226"/>
        <v>0</v>
      </c>
      <c r="R130" s="207">
        <f t="shared" si="226"/>
        <v>87</v>
      </c>
      <c r="S130" s="207">
        <f t="shared" si="227"/>
        <v>3</v>
      </c>
      <c r="T130" s="207">
        <f t="shared" si="228"/>
        <v>0</v>
      </c>
      <c r="U130" s="207">
        <f t="shared" si="229"/>
        <v>0</v>
      </c>
      <c r="V130" s="207">
        <f t="shared" si="230"/>
        <v>0</v>
      </c>
      <c r="W130" s="207">
        <f t="shared" si="231"/>
        <v>0</v>
      </c>
      <c r="X130" s="207">
        <f t="shared" si="232"/>
        <v>0</v>
      </c>
      <c r="Y130" s="207">
        <f t="shared" si="233"/>
        <v>0</v>
      </c>
      <c r="Z130" s="207">
        <f t="shared" si="234"/>
        <v>0</v>
      </c>
      <c r="AA130" s="207">
        <f t="shared" si="235"/>
        <v>0</v>
      </c>
      <c r="AB130" s="207">
        <f t="shared" si="236"/>
        <v>0</v>
      </c>
      <c r="AC130" s="207">
        <f t="shared" si="237"/>
        <v>0</v>
      </c>
      <c r="AD130" s="207">
        <f t="shared" si="238"/>
        <v>0</v>
      </c>
      <c r="AE130" s="207">
        <f t="shared" si="239"/>
        <v>0</v>
      </c>
      <c r="AF130" s="207">
        <f t="shared" si="240"/>
        <v>0</v>
      </c>
      <c r="AG130" s="204">
        <f t="shared" si="241"/>
        <v>0</v>
      </c>
      <c r="AH130" s="204">
        <f t="shared" si="242"/>
        <v>90</v>
      </c>
      <c r="AI130" s="206">
        <f t="shared" si="210"/>
        <v>90</v>
      </c>
      <c r="AJ130" s="204">
        <f t="shared" si="243"/>
        <v>90</v>
      </c>
      <c r="AK130" s="204">
        <f t="shared" si="244"/>
        <v>90</v>
      </c>
      <c r="AN130" s="99">
        <f t="shared" si="245"/>
        <v>0.15929067163568225</v>
      </c>
      <c r="AO130" s="99">
        <f t="shared" si="246"/>
        <v>-8.0321000763137002E-2</v>
      </c>
      <c r="AP130" s="99">
        <f t="shared" si="247"/>
        <v>5.7195531395481211E-2</v>
      </c>
      <c r="AQ130" s="99">
        <f t="shared" si="248"/>
        <v>-1.2503308422423254E-2</v>
      </c>
      <c r="AR130" s="99">
        <f t="shared" si="249"/>
        <v>9.7218172191806205E-3</v>
      </c>
      <c r="AS130" s="99">
        <f t="shared" si="250"/>
        <v>2.759330166832066E-2</v>
      </c>
      <c r="AT130" s="99">
        <f t="shared" si="251"/>
        <v>2.8439967625434538E-2</v>
      </c>
      <c r="AU130" s="99">
        <f t="shared" si="252"/>
        <v>4.1792405329473328E-2</v>
      </c>
    </row>
    <row r="131" spans="1:47" ht="35.1" hidden="1" customHeight="1" x14ac:dyDescent="0.25">
      <c r="A131" s="218">
        <v>100</v>
      </c>
      <c r="B131" s="207">
        <f t="shared" si="211"/>
        <v>90</v>
      </c>
      <c r="C131" s="207">
        <f t="shared" si="212"/>
        <v>0</v>
      </c>
      <c r="D131" s="207">
        <f t="shared" si="213"/>
        <v>0</v>
      </c>
      <c r="E131" s="207">
        <f t="shared" si="214"/>
        <v>0</v>
      </c>
      <c r="F131" s="207">
        <f t="shared" si="215"/>
        <v>0</v>
      </c>
      <c r="G131" s="207">
        <f t="shared" si="216"/>
        <v>0</v>
      </c>
      <c r="H131" s="207">
        <f t="shared" si="217"/>
        <v>0</v>
      </c>
      <c r="I131" s="207">
        <f t="shared" si="218"/>
        <v>0</v>
      </c>
      <c r="J131" s="207">
        <f t="shared" si="219"/>
        <v>0</v>
      </c>
      <c r="K131" s="207">
        <f t="shared" si="220"/>
        <v>0</v>
      </c>
      <c r="L131" s="207">
        <f t="shared" si="221"/>
        <v>0</v>
      </c>
      <c r="M131" s="207">
        <f t="shared" si="222"/>
        <v>0</v>
      </c>
      <c r="N131" s="207">
        <f t="shared" si="223"/>
        <v>0</v>
      </c>
      <c r="O131" s="207">
        <f t="shared" si="224"/>
        <v>0</v>
      </c>
      <c r="P131" s="207">
        <f t="shared" si="225"/>
        <v>0</v>
      </c>
      <c r="Q131" s="207">
        <f t="shared" si="226"/>
        <v>0</v>
      </c>
      <c r="R131" s="207">
        <f t="shared" si="226"/>
        <v>89</v>
      </c>
      <c r="S131" s="207">
        <f t="shared" si="227"/>
        <v>1</v>
      </c>
      <c r="T131" s="207">
        <f t="shared" si="228"/>
        <v>0</v>
      </c>
      <c r="U131" s="207">
        <f t="shared" si="229"/>
        <v>0</v>
      </c>
      <c r="V131" s="207">
        <f t="shared" si="230"/>
        <v>0</v>
      </c>
      <c r="W131" s="207">
        <f t="shared" si="231"/>
        <v>0</v>
      </c>
      <c r="X131" s="207">
        <f t="shared" si="232"/>
        <v>0</v>
      </c>
      <c r="Y131" s="207">
        <f t="shared" si="233"/>
        <v>0</v>
      </c>
      <c r="Z131" s="207">
        <f t="shared" si="234"/>
        <v>0</v>
      </c>
      <c r="AA131" s="207">
        <f t="shared" si="235"/>
        <v>0</v>
      </c>
      <c r="AB131" s="207">
        <f t="shared" si="236"/>
        <v>0</v>
      </c>
      <c r="AC131" s="207">
        <f t="shared" si="237"/>
        <v>0</v>
      </c>
      <c r="AD131" s="207">
        <f t="shared" si="238"/>
        <v>0</v>
      </c>
      <c r="AE131" s="207">
        <f t="shared" si="239"/>
        <v>0</v>
      </c>
      <c r="AF131" s="207">
        <f t="shared" si="240"/>
        <v>0</v>
      </c>
      <c r="AG131" s="204">
        <f t="shared" si="241"/>
        <v>0</v>
      </c>
      <c r="AH131" s="204">
        <f t="shared" si="242"/>
        <v>90</v>
      </c>
      <c r="AI131" s="206">
        <f t="shared" si="210"/>
        <v>90</v>
      </c>
      <c r="AJ131" s="204">
        <f t="shared" si="243"/>
        <v>90</v>
      </c>
      <c r="AK131" s="204">
        <f t="shared" si="244"/>
        <v>90</v>
      </c>
      <c r="AN131" s="99">
        <f t="shared" si="245"/>
        <v>0.14337363703499914</v>
      </c>
      <c r="AO131" s="99">
        <f t="shared" si="246"/>
        <v>-7.7779907540540497E-2</v>
      </c>
      <c r="AP131" s="99">
        <f t="shared" si="247"/>
        <v>3.2713966166454028E-2</v>
      </c>
      <c r="AQ131" s="99">
        <f t="shared" si="248"/>
        <v>-3.4765914884006218E-3</v>
      </c>
      <c r="AR131" s="99">
        <f t="shared" si="249"/>
        <v>4.396476969265941E-2</v>
      </c>
      <c r="AS131" s="99">
        <f t="shared" si="250"/>
        <v>4.8102402269976176E-2</v>
      </c>
      <c r="AT131" s="99">
        <f t="shared" si="251"/>
        <v>3.1741917507355277E-2</v>
      </c>
      <c r="AU131" s="99">
        <f t="shared" si="252"/>
        <v>4.2784440938272848E-2</v>
      </c>
    </row>
    <row r="132" spans="1:47" ht="35.1" hidden="1" customHeight="1" x14ac:dyDescent="0.25">
      <c r="A132" s="218">
        <v>150</v>
      </c>
      <c r="B132" s="207">
        <f t="shared" si="211"/>
        <v>90</v>
      </c>
      <c r="C132" s="207">
        <f t="shared" si="212"/>
        <v>0</v>
      </c>
      <c r="D132" s="207">
        <f t="shared" si="213"/>
        <v>0</v>
      </c>
      <c r="E132" s="207">
        <f t="shared" si="214"/>
        <v>0</v>
      </c>
      <c r="F132" s="207">
        <f t="shared" si="215"/>
        <v>0</v>
      </c>
      <c r="G132" s="207">
        <f t="shared" si="216"/>
        <v>0</v>
      </c>
      <c r="H132" s="207">
        <f t="shared" si="217"/>
        <v>0</v>
      </c>
      <c r="I132" s="207">
        <f t="shared" si="218"/>
        <v>0</v>
      </c>
      <c r="J132" s="207">
        <f t="shared" si="219"/>
        <v>0</v>
      </c>
      <c r="K132" s="207">
        <f t="shared" si="220"/>
        <v>0</v>
      </c>
      <c r="L132" s="207">
        <f t="shared" si="221"/>
        <v>0</v>
      </c>
      <c r="M132" s="207">
        <f t="shared" si="222"/>
        <v>0</v>
      </c>
      <c r="N132" s="207">
        <f t="shared" si="223"/>
        <v>0</v>
      </c>
      <c r="O132" s="207">
        <f t="shared" si="224"/>
        <v>0</v>
      </c>
      <c r="P132" s="207">
        <f t="shared" si="225"/>
        <v>0</v>
      </c>
      <c r="Q132" s="207">
        <f t="shared" si="226"/>
        <v>0</v>
      </c>
      <c r="R132" s="207">
        <f t="shared" si="226"/>
        <v>90</v>
      </c>
      <c r="S132" s="207">
        <f t="shared" si="227"/>
        <v>0</v>
      </c>
      <c r="T132" s="207">
        <f t="shared" si="228"/>
        <v>0</v>
      </c>
      <c r="U132" s="207">
        <f t="shared" si="229"/>
        <v>0</v>
      </c>
      <c r="V132" s="207">
        <f t="shared" si="230"/>
        <v>0</v>
      </c>
      <c r="W132" s="207">
        <f t="shared" si="231"/>
        <v>0</v>
      </c>
      <c r="X132" s="207">
        <f t="shared" si="232"/>
        <v>0</v>
      </c>
      <c r="Y132" s="207">
        <f t="shared" si="233"/>
        <v>0</v>
      </c>
      <c r="Z132" s="207">
        <f t="shared" si="234"/>
        <v>0</v>
      </c>
      <c r="AA132" s="207">
        <f t="shared" si="235"/>
        <v>0</v>
      </c>
      <c r="AB132" s="207">
        <f t="shared" si="236"/>
        <v>0</v>
      </c>
      <c r="AC132" s="207">
        <f t="shared" si="237"/>
        <v>0</v>
      </c>
      <c r="AD132" s="207">
        <f t="shared" si="238"/>
        <v>0</v>
      </c>
      <c r="AE132" s="207">
        <f t="shared" si="239"/>
        <v>0</v>
      </c>
      <c r="AF132" s="207">
        <f t="shared" si="240"/>
        <v>0</v>
      </c>
      <c r="AG132" s="204">
        <f t="shared" si="241"/>
        <v>0</v>
      </c>
      <c r="AH132" s="204">
        <f t="shared" si="242"/>
        <v>90</v>
      </c>
      <c r="AI132" s="206">
        <f t="shared" si="210"/>
        <v>90</v>
      </c>
      <c r="AJ132" s="204">
        <f t="shared" si="243"/>
        <v>90</v>
      </c>
      <c r="AK132" s="204">
        <f t="shared" si="244"/>
        <v>90</v>
      </c>
      <c r="AN132" s="99">
        <f t="shared" si="245"/>
        <v>0.1351132696185654</v>
      </c>
      <c r="AO132" s="99">
        <f t="shared" si="246"/>
        <v>-7.7897955633966676E-2</v>
      </c>
      <c r="AP132" s="99">
        <f t="shared" si="247"/>
        <v>3.3676791343418958E-2</v>
      </c>
      <c r="AQ132" s="99">
        <f t="shared" si="248"/>
        <v>4.131721418252441E-3</v>
      </c>
      <c r="AR132" s="99">
        <f t="shared" si="249"/>
        <v>4.3809198778042922E-2</v>
      </c>
      <c r="AS132" s="99">
        <f t="shared" si="250"/>
        <v>4.8980552642378418E-2</v>
      </c>
      <c r="AT132" s="99">
        <f t="shared" si="251"/>
        <v>3.8877112119894329E-2</v>
      </c>
      <c r="AU132" s="99">
        <f t="shared" si="252"/>
        <v>4.5008496567559383E-2</v>
      </c>
    </row>
    <row r="133" spans="1:47" ht="35.1" hidden="1" customHeight="1" thickBot="1" x14ac:dyDescent="0.3">
      <c r="A133" s="220">
        <v>200</v>
      </c>
      <c r="B133" s="207">
        <f t="shared" si="211"/>
        <v>90</v>
      </c>
      <c r="C133" s="207">
        <f t="shared" si="212"/>
        <v>0</v>
      </c>
      <c r="D133" s="207">
        <f t="shared" si="213"/>
        <v>0</v>
      </c>
      <c r="E133" s="207">
        <f t="shared" si="214"/>
        <v>0</v>
      </c>
      <c r="F133" s="207">
        <f t="shared" si="215"/>
        <v>0</v>
      </c>
      <c r="G133" s="207">
        <f t="shared" si="216"/>
        <v>0</v>
      </c>
      <c r="H133" s="207">
        <f t="shared" si="217"/>
        <v>0</v>
      </c>
      <c r="I133" s="207">
        <f t="shared" si="218"/>
        <v>0</v>
      </c>
      <c r="J133" s="207">
        <f t="shared" si="219"/>
        <v>0</v>
      </c>
      <c r="K133" s="207">
        <f t="shared" si="220"/>
        <v>0</v>
      </c>
      <c r="L133" s="207">
        <f t="shared" si="221"/>
        <v>0</v>
      </c>
      <c r="M133" s="207">
        <f t="shared" si="222"/>
        <v>0</v>
      </c>
      <c r="N133" s="207">
        <f t="shared" si="223"/>
        <v>0</v>
      </c>
      <c r="O133" s="207">
        <f t="shared" si="224"/>
        <v>0</v>
      </c>
      <c r="P133" s="207">
        <f t="shared" si="225"/>
        <v>0</v>
      </c>
      <c r="Q133" s="207">
        <f t="shared" si="226"/>
        <v>0</v>
      </c>
      <c r="R133" s="207">
        <f t="shared" si="226"/>
        <v>90</v>
      </c>
      <c r="S133" s="207">
        <f t="shared" si="227"/>
        <v>0</v>
      </c>
      <c r="T133" s="207">
        <f t="shared" si="228"/>
        <v>0</v>
      </c>
      <c r="U133" s="207">
        <f t="shared" si="229"/>
        <v>0</v>
      </c>
      <c r="V133" s="207">
        <f t="shared" si="230"/>
        <v>0</v>
      </c>
      <c r="W133" s="207">
        <f t="shared" si="231"/>
        <v>0</v>
      </c>
      <c r="X133" s="207">
        <f t="shared" si="232"/>
        <v>0</v>
      </c>
      <c r="Y133" s="207">
        <f t="shared" si="233"/>
        <v>0</v>
      </c>
      <c r="Z133" s="207">
        <f t="shared" si="234"/>
        <v>0</v>
      </c>
      <c r="AA133" s="207">
        <f t="shared" si="235"/>
        <v>0</v>
      </c>
      <c r="AB133" s="207">
        <f t="shared" si="236"/>
        <v>0</v>
      </c>
      <c r="AC133" s="207">
        <f t="shared" si="237"/>
        <v>0</v>
      </c>
      <c r="AD133" s="207">
        <f t="shared" si="238"/>
        <v>0</v>
      </c>
      <c r="AE133" s="207">
        <f t="shared" si="239"/>
        <v>0</v>
      </c>
      <c r="AF133" s="207">
        <f t="shared" si="240"/>
        <v>0</v>
      </c>
      <c r="AG133" s="204">
        <f t="shared" si="241"/>
        <v>0</v>
      </c>
      <c r="AH133" s="208">
        <f t="shared" si="242"/>
        <v>90</v>
      </c>
      <c r="AI133" s="206">
        <f t="shared" si="210"/>
        <v>90</v>
      </c>
      <c r="AJ133" s="208">
        <f t="shared" si="243"/>
        <v>90</v>
      </c>
      <c r="AK133" s="208">
        <f t="shared" si="244"/>
        <v>90</v>
      </c>
      <c r="AN133" s="100">
        <f t="shared" si="245"/>
        <v>0.13322118508864048</v>
      </c>
      <c r="AO133" s="100">
        <f t="shared" si="246"/>
        <v>-7.1642300228099073E-2</v>
      </c>
      <c r="AP133" s="100">
        <f t="shared" si="247"/>
        <v>2.4436131200760172E-2</v>
      </c>
      <c r="AQ133" s="100">
        <f t="shared" si="248"/>
        <v>8.2341412335779768E-3</v>
      </c>
      <c r="AR133" s="100">
        <f t="shared" si="249"/>
        <v>5.2744327478038658E-2</v>
      </c>
      <c r="AS133" s="100">
        <f t="shared" si="250"/>
        <v>5.3085386701946853E-2</v>
      </c>
      <c r="AT133" s="100">
        <f t="shared" si="251"/>
        <v>4.7100408518072956E-2</v>
      </c>
      <c r="AU133" s="100">
        <f t="shared" si="252"/>
        <v>4.873812976266343E-2</v>
      </c>
    </row>
    <row r="134" spans="1:47" ht="35.1" hidden="1" customHeight="1" thickBot="1" x14ac:dyDescent="0.3">
      <c r="A134" s="266" t="s">
        <v>237</v>
      </c>
      <c r="B134" s="195">
        <f>SUM(B127:B133)</f>
        <v>595</v>
      </c>
      <c r="C134" s="195">
        <f t="shared" ref="C134:AG134" si="253">SUM(C127:C133)</f>
        <v>6</v>
      </c>
      <c r="D134" s="195">
        <f t="shared" si="253"/>
        <v>0</v>
      </c>
      <c r="E134" s="195">
        <f t="shared" si="253"/>
        <v>0</v>
      </c>
      <c r="F134" s="195">
        <f t="shared" si="253"/>
        <v>12</v>
      </c>
      <c r="G134" s="195">
        <f t="shared" si="253"/>
        <v>0</v>
      </c>
      <c r="H134" s="195">
        <f t="shared" si="253"/>
        <v>0</v>
      </c>
      <c r="I134" s="195">
        <f t="shared" si="253"/>
        <v>8</v>
      </c>
      <c r="J134" s="195">
        <f t="shared" si="253"/>
        <v>0</v>
      </c>
      <c r="K134" s="195">
        <f t="shared" si="253"/>
        <v>2</v>
      </c>
      <c r="L134" s="195">
        <f t="shared" si="253"/>
        <v>0</v>
      </c>
      <c r="M134" s="195">
        <f t="shared" si="253"/>
        <v>0</v>
      </c>
      <c r="N134" s="195">
        <f t="shared" si="253"/>
        <v>0</v>
      </c>
      <c r="O134" s="195">
        <f t="shared" si="253"/>
        <v>2</v>
      </c>
      <c r="P134" s="195">
        <f t="shared" si="253"/>
        <v>2</v>
      </c>
      <c r="Q134" s="195">
        <f t="shared" si="253"/>
        <v>3</v>
      </c>
      <c r="R134" s="195">
        <f t="shared" si="253"/>
        <v>578</v>
      </c>
      <c r="S134" s="195">
        <f t="shared" si="253"/>
        <v>10</v>
      </c>
      <c r="T134" s="195">
        <f t="shared" si="253"/>
        <v>0</v>
      </c>
      <c r="U134" s="195">
        <f t="shared" si="253"/>
        <v>1</v>
      </c>
      <c r="V134" s="195">
        <f t="shared" si="253"/>
        <v>11</v>
      </c>
      <c r="W134" s="195">
        <f t="shared" si="253"/>
        <v>0</v>
      </c>
      <c r="X134" s="195">
        <f t="shared" si="253"/>
        <v>0</v>
      </c>
      <c r="Y134" s="195">
        <f t="shared" si="253"/>
        <v>10</v>
      </c>
      <c r="Z134" s="195">
        <f t="shared" si="253"/>
        <v>0</v>
      </c>
      <c r="AA134" s="195">
        <f t="shared" si="253"/>
        <v>4</v>
      </c>
      <c r="AB134" s="195">
        <f t="shared" si="253"/>
        <v>0</v>
      </c>
      <c r="AC134" s="195">
        <f t="shared" si="253"/>
        <v>1</v>
      </c>
      <c r="AD134" s="195">
        <f t="shared" si="253"/>
        <v>2</v>
      </c>
      <c r="AE134" s="195">
        <f t="shared" si="253"/>
        <v>3</v>
      </c>
      <c r="AF134" s="195">
        <f t="shared" si="253"/>
        <v>4</v>
      </c>
      <c r="AG134" s="190">
        <f t="shared" si="253"/>
        <v>6</v>
      </c>
      <c r="AH134" s="190">
        <f>B134+C134+F134+H134+P134+Q134</f>
        <v>618</v>
      </c>
      <c r="AI134" s="190">
        <f>SUM(AI127:AI133)</f>
        <v>630</v>
      </c>
      <c r="AJ134" s="190">
        <f t="shared" si="243"/>
        <v>605</v>
      </c>
      <c r="AK134" s="190">
        <f>SUM(R134:AG134)</f>
        <v>630</v>
      </c>
      <c r="AN134" s="103"/>
      <c r="AO134" s="103"/>
      <c r="AP134" s="103"/>
      <c r="AQ134" s="103"/>
      <c r="AR134" s="103"/>
      <c r="AS134" s="103"/>
      <c r="AT134" s="103"/>
      <c r="AU134" s="103"/>
    </row>
    <row r="135" spans="1:47" ht="35.1" hidden="1" customHeight="1" thickBot="1" x14ac:dyDescent="0.3">
      <c r="A135" s="267" t="str">
        <f>CHAR(216)</f>
        <v>Ø</v>
      </c>
      <c r="B135" s="249">
        <f>B134/$AI$134</f>
        <v>0.94444444444444442</v>
      </c>
      <c r="C135" s="249">
        <f t="shared" ref="C135:AK135" si="254">C134/$AI$134</f>
        <v>9.5238095238095247E-3</v>
      </c>
      <c r="D135" s="249">
        <f t="shared" si="254"/>
        <v>0</v>
      </c>
      <c r="E135" s="249">
        <f t="shared" si="254"/>
        <v>0</v>
      </c>
      <c r="F135" s="249">
        <f t="shared" si="254"/>
        <v>1.9047619047619049E-2</v>
      </c>
      <c r="G135" s="249">
        <f t="shared" si="254"/>
        <v>0</v>
      </c>
      <c r="H135" s="249">
        <f t="shared" si="254"/>
        <v>0</v>
      </c>
      <c r="I135" s="249">
        <f t="shared" si="254"/>
        <v>1.2698412698412698E-2</v>
      </c>
      <c r="J135" s="249">
        <f t="shared" si="254"/>
        <v>0</v>
      </c>
      <c r="K135" s="249">
        <f t="shared" si="254"/>
        <v>3.1746031746031746E-3</v>
      </c>
      <c r="L135" s="249">
        <f t="shared" si="254"/>
        <v>0</v>
      </c>
      <c r="M135" s="249">
        <f t="shared" si="254"/>
        <v>0</v>
      </c>
      <c r="N135" s="249">
        <f t="shared" si="254"/>
        <v>0</v>
      </c>
      <c r="O135" s="249">
        <f t="shared" si="254"/>
        <v>3.1746031746031746E-3</v>
      </c>
      <c r="P135" s="249">
        <f t="shared" si="254"/>
        <v>3.1746031746031746E-3</v>
      </c>
      <c r="Q135" s="249">
        <f t="shared" si="254"/>
        <v>4.7619047619047623E-3</v>
      </c>
      <c r="R135" s="249">
        <f t="shared" si="254"/>
        <v>0.91746031746031742</v>
      </c>
      <c r="S135" s="249">
        <f t="shared" si="254"/>
        <v>1.5873015873015872E-2</v>
      </c>
      <c r="T135" s="249">
        <f t="shared" si="254"/>
        <v>0</v>
      </c>
      <c r="U135" s="249">
        <f t="shared" si="254"/>
        <v>1.5873015873015873E-3</v>
      </c>
      <c r="V135" s="249">
        <f t="shared" si="254"/>
        <v>1.7460317460317461E-2</v>
      </c>
      <c r="W135" s="249">
        <f t="shared" si="254"/>
        <v>0</v>
      </c>
      <c r="X135" s="249">
        <f t="shared" si="254"/>
        <v>0</v>
      </c>
      <c r="Y135" s="249">
        <f t="shared" si="254"/>
        <v>1.5873015873015872E-2</v>
      </c>
      <c r="Z135" s="249">
        <f t="shared" si="254"/>
        <v>0</v>
      </c>
      <c r="AA135" s="249">
        <f t="shared" si="254"/>
        <v>6.3492063492063492E-3</v>
      </c>
      <c r="AB135" s="249">
        <f t="shared" si="254"/>
        <v>0</v>
      </c>
      <c r="AC135" s="249">
        <f t="shared" si="254"/>
        <v>1.5873015873015873E-3</v>
      </c>
      <c r="AD135" s="249">
        <f t="shared" si="254"/>
        <v>3.1746031746031746E-3</v>
      </c>
      <c r="AE135" s="249">
        <f t="shared" si="254"/>
        <v>4.7619047619047623E-3</v>
      </c>
      <c r="AF135" s="249">
        <f t="shared" si="254"/>
        <v>6.3492063492063492E-3</v>
      </c>
      <c r="AG135" s="241">
        <f t="shared" si="254"/>
        <v>9.5238095238095247E-3</v>
      </c>
      <c r="AH135" s="241">
        <f>AH134/AI134</f>
        <v>0.98095238095238091</v>
      </c>
      <c r="AI135" s="241">
        <f t="shared" si="254"/>
        <v>1</v>
      </c>
      <c r="AJ135" s="241">
        <f>AJ134/AK134</f>
        <v>0.96031746031746035</v>
      </c>
      <c r="AK135" s="241">
        <f t="shared" si="254"/>
        <v>1</v>
      </c>
      <c r="AN135" s="98">
        <f>AVERAGE(AN127:AN133)</f>
        <v>0.18000786852105113</v>
      </c>
      <c r="AO135" s="98">
        <f t="shared" ref="AO135:AU135" si="255">AVERAGE(AO127:AO133)</f>
        <v>-8.5770558743762743E-2</v>
      </c>
      <c r="AP135" s="98">
        <f t="shared" si="255"/>
        <v>7.777798763570147E-2</v>
      </c>
      <c r="AQ135" s="98">
        <f t="shared" si="255"/>
        <v>-2.1736933667957575E-2</v>
      </c>
      <c r="AR135" s="98">
        <f t="shared" si="255"/>
        <v>1.5421531906300706E-3</v>
      </c>
      <c r="AS135" s="98">
        <f t="shared" si="255"/>
        <v>3.7027972796137419E-2</v>
      </c>
      <c r="AT135" s="98">
        <f t="shared" si="255"/>
        <v>2.1268192141436926E-2</v>
      </c>
      <c r="AU135" s="98">
        <f t="shared" si="255"/>
        <v>4.1001228032444305E-2</v>
      </c>
    </row>
    <row r="136" spans="1:47" ht="23.25" hidden="1" x14ac:dyDescent="0.35">
      <c r="A136" s="275"/>
      <c r="B136" s="275"/>
      <c r="C136" s="275"/>
      <c r="D136" s="275"/>
      <c r="E136" s="275"/>
      <c r="F136" s="275"/>
      <c r="G136" s="275"/>
      <c r="H136" s="275"/>
      <c r="I136" s="275"/>
      <c r="J136" s="275"/>
      <c r="K136" s="275"/>
      <c r="L136" s="275"/>
      <c r="M136" s="275"/>
      <c r="N136" s="275"/>
      <c r="O136" s="275"/>
      <c r="P136" s="275"/>
      <c r="Q136" s="275"/>
      <c r="R136" s="235"/>
      <c r="S136" s="235"/>
      <c r="T136" s="235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235"/>
      <c r="AI136" s="235"/>
      <c r="AJ136" s="235"/>
      <c r="AK136" s="235"/>
    </row>
    <row r="137" spans="1:47" hidden="1" x14ac:dyDescent="0.2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</row>
    <row r="138" spans="1:47" hidden="1" x14ac:dyDescent="0.25">
      <c r="A138" s="21" t="s">
        <v>53</v>
      </c>
      <c r="B138" s="21"/>
      <c r="C138" s="21"/>
      <c r="D138" s="21"/>
      <c r="E138" s="21"/>
      <c r="F138" s="21" t="s">
        <v>54</v>
      </c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</row>
    <row r="139" spans="1:47" ht="35.1" hidden="1" customHeight="1" x14ac:dyDescent="0.4">
      <c r="A139" s="253"/>
      <c r="B139" s="251" t="s">
        <v>29</v>
      </c>
      <c r="C139" s="251" t="s">
        <v>182</v>
      </c>
      <c r="D139" s="252"/>
      <c r="E139" s="21"/>
      <c r="F139" s="253"/>
      <c r="G139" s="251" t="s">
        <v>29</v>
      </c>
      <c r="H139" s="251" t="s">
        <v>182</v>
      </c>
      <c r="I139" s="252"/>
      <c r="J139" s="21"/>
      <c r="K139" s="21"/>
      <c r="L139" s="21"/>
      <c r="M139" s="21"/>
      <c r="N139" s="21"/>
      <c r="O139" s="21"/>
      <c r="P139" s="21"/>
      <c r="Q139" s="21"/>
      <c r="AM139" s="485" t="s">
        <v>989</v>
      </c>
    </row>
    <row r="140" spans="1:47" ht="35.1" hidden="1" customHeight="1" x14ac:dyDescent="0.25">
      <c r="A140" s="255" t="s">
        <v>67</v>
      </c>
      <c r="B140" s="254" t="s">
        <v>236</v>
      </c>
      <c r="C140" s="254" t="s">
        <v>236</v>
      </c>
      <c r="D140" s="252"/>
      <c r="E140" s="21"/>
      <c r="F140" s="255" t="s">
        <v>67</v>
      </c>
      <c r="G140" s="254" t="s">
        <v>236</v>
      </c>
      <c r="H140" s="254" t="s">
        <v>236</v>
      </c>
      <c r="I140" s="252"/>
      <c r="J140" s="21"/>
      <c r="K140" s="21"/>
      <c r="L140" s="21"/>
      <c r="M140" s="21"/>
      <c r="N140" s="21"/>
      <c r="O140" s="21"/>
      <c r="P140" s="21"/>
      <c r="Q140" s="21"/>
      <c r="AM140" s="184" t="s">
        <v>949</v>
      </c>
      <c r="AN140" s="488">
        <v>8.0895218698959756E-2</v>
      </c>
      <c r="AO140" s="488">
        <v>2.9275190010555674E-2</v>
      </c>
      <c r="AP140" s="488">
        <v>9.3299794827853652E-2</v>
      </c>
      <c r="AQ140" s="488">
        <v>2.8369574224136884E-2</v>
      </c>
      <c r="AR140" s="486">
        <v>-7.0115183765309466E-2</v>
      </c>
      <c r="AS140" s="486">
        <v>-4.553509813382494E-2</v>
      </c>
      <c r="AT140" s="486">
        <v>-5.8937789797208637E-2</v>
      </c>
      <c r="AU140" s="486">
        <v>-5.4221737431766379E-2</v>
      </c>
    </row>
    <row r="141" spans="1:47" ht="35.1" hidden="1" customHeight="1" thickBot="1" x14ac:dyDescent="0.3">
      <c r="A141" s="91">
        <v>10</v>
      </c>
      <c r="B141" s="239">
        <v>36</v>
      </c>
      <c r="C141" s="239">
        <v>54</v>
      </c>
      <c r="D141" s="256">
        <f>SUM(B141:C141)</f>
        <v>90</v>
      </c>
      <c r="E141" s="21"/>
      <c r="F141" s="91">
        <v>10</v>
      </c>
      <c r="G141" s="239"/>
      <c r="H141" s="239"/>
      <c r="I141" s="256"/>
      <c r="J141" s="21"/>
      <c r="K141" s="21"/>
      <c r="L141" s="21"/>
      <c r="M141" s="21"/>
      <c r="N141" s="21"/>
      <c r="O141" s="21"/>
      <c r="P141" s="21"/>
      <c r="Q141" s="21"/>
      <c r="AM141" s="493" t="s">
        <v>950</v>
      </c>
      <c r="AN141" s="494">
        <v>0.11617455139451029</v>
      </c>
      <c r="AO141" s="494">
        <v>8.6452985687229769E-2</v>
      </c>
      <c r="AP141" s="494">
        <v>0.13049249749677491</v>
      </c>
      <c r="AQ141" s="494">
        <v>5.7412845684450153E-2</v>
      </c>
      <c r="AR141" s="495">
        <v>-5.9623853469618245E-2</v>
      </c>
      <c r="AS141" s="495">
        <v>-3.4810756386775596E-2</v>
      </c>
      <c r="AT141" s="495">
        <v>-5.0332260945115344E-2</v>
      </c>
      <c r="AU141" s="495">
        <v>-5.2368512053517183E-2</v>
      </c>
    </row>
    <row r="142" spans="1:47" ht="35.1" hidden="1" customHeight="1" x14ac:dyDescent="0.25">
      <c r="A142" s="91">
        <v>15</v>
      </c>
      <c r="B142" s="239">
        <v>35</v>
      </c>
      <c r="C142" s="239">
        <v>55</v>
      </c>
      <c r="D142" s="256">
        <f t="shared" ref="D142:D148" si="256">SUM(B142:C142)</f>
        <v>90</v>
      </c>
      <c r="E142" s="21"/>
      <c r="F142" s="91">
        <v>15</v>
      </c>
      <c r="G142" s="239"/>
      <c r="H142" s="239"/>
      <c r="I142" s="256"/>
      <c r="J142" s="21"/>
      <c r="K142" s="21"/>
      <c r="L142" s="21"/>
      <c r="M142" s="21"/>
      <c r="N142" s="21"/>
      <c r="O142" s="21"/>
      <c r="P142" s="21"/>
      <c r="Q142" s="21"/>
      <c r="AM142" s="490" t="s">
        <v>951</v>
      </c>
      <c r="AN142" s="491">
        <v>4.1882937040379313E-2</v>
      </c>
      <c r="AO142" s="492">
        <v>-2.6430558001656326E-3</v>
      </c>
      <c r="AP142" s="491">
        <v>4.5980007196825066E-2</v>
      </c>
      <c r="AQ142" s="492">
        <v>-8.913239383279245E-3</v>
      </c>
      <c r="AR142" s="491">
        <v>2.0831370087873585E-2</v>
      </c>
      <c r="AS142" s="491">
        <v>3.318078029819678E-2</v>
      </c>
      <c r="AT142" s="491">
        <v>2.4648226986495009E-2</v>
      </c>
      <c r="AU142" s="491">
        <v>4.1852370876930757E-2</v>
      </c>
    </row>
    <row r="143" spans="1:47" ht="35.1" hidden="1" customHeight="1" x14ac:dyDescent="0.25">
      <c r="A143" s="91">
        <v>20</v>
      </c>
      <c r="B143" s="239">
        <v>32</v>
      </c>
      <c r="C143" s="239">
        <v>58</v>
      </c>
      <c r="D143" s="256">
        <f t="shared" si="256"/>
        <v>90</v>
      </c>
      <c r="E143" s="21"/>
      <c r="F143" s="91">
        <v>20</v>
      </c>
      <c r="G143" s="239"/>
      <c r="H143" s="239"/>
      <c r="I143" s="256"/>
      <c r="J143" s="21"/>
      <c r="K143" s="21"/>
      <c r="L143" s="21"/>
      <c r="M143" s="21"/>
      <c r="N143" s="21"/>
      <c r="O143" s="21"/>
      <c r="P143" s="21"/>
      <c r="Q143" s="21"/>
      <c r="AM143" s="184" t="s">
        <v>952</v>
      </c>
      <c r="AN143" s="489">
        <v>7.2443347759574589E-2</v>
      </c>
      <c r="AO143" s="489">
        <v>4.9908518712141872E-2</v>
      </c>
      <c r="AP143" s="489">
        <v>8.7445325944668487E-2</v>
      </c>
      <c r="AQ143" s="489">
        <v>2.4381968165971879E-2</v>
      </c>
      <c r="AR143" s="489">
        <v>1.8788137463909917E-2</v>
      </c>
      <c r="AS143" s="489">
        <v>2.9759008335386711E-2</v>
      </c>
      <c r="AT143" s="489">
        <v>2.037473485141943E-2</v>
      </c>
      <c r="AU143" s="489">
        <v>2.9956600470239677E-2</v>
      </c>
    </row>
    <row r="144" spans="1:47" ht="35.1" hidden="1" customHeight="1" x14ac:dyDescent="0.25">
      <c r="A144" s="91">
        <v>50</v>
      </c>
      <c r="B144" s="239">
        <v>34</v>
      </c>
      <c r="C144" s="239">
        <v>57</v>
      </c>
      <c r="D144" s="256">
        <f t="shared" si="256"/>
        <v>91</v>
      </c>
      <c r="E144" s="21"/>
      <c r="F144" s="91">
        <v>50</v>
      </c>
      <c r="G144" s="239"/>
      <c r="H144" s="239"/>
      <c r="I144" s="256"/>
      <c r="J144" s="21"/>
      <c r="K144" s="21"/>
      <c r="L144" s="21"/>
      <c r="M144" s="21"/>
      <c r="N144" s="21"/>
      <c r="O144" s="21"/>
      <c r="P144" s="21"/>
      <c r="Q144" s="21"/>
    </row>
    <row r="145" spans="1:47" ht="35.1" hidden="1" customHeight="1" x14ac:dyDescent="0.4">
      <c r="A145" s="91">
        <v>100</v>
      </c>
      <c r="B145" s="239">
        <v>36</v>
      </c>
      <c r="C145" s="239">
        <v>56</v>
      </c>
      <c r="D145" s="256">
        <f t="shared" si="256"/>
        <v>92</v>
      </c>
      <c r="E145" s="21"/>
      <c r="F145" s="91">
        <v>100</v>
      </c>
      <c r="G145" s="239"/>
      <c r="H145" s="239"/>
      <c r="I145" s="256"/>
      <c r="J145" s="21"/>
      <c r="K145" s="21"/>
      <c r="L145" s="21"/>
      <c r="M145" s="21"/>
      <c r="N145" s="21"/>
      <c r="O145" s="21"/>
      <c r="P145" s="21"/>
      <c r="Q145" s="21"/>
      <c r="AM145" s="485" t="s">
        <v>990</v>
      </c>
    </row>
    <row r="146" spans="1:47" ht="35.1" customHeight="1" x14ac:dyDescent="0.25">
      <c r="A146" s="91">
        <v>150</v>
      </c>
      <c r="B146" s="239">
        <v>28</v>
      </c>
      <c r="C146" s="239">
        <v>62</v>
      </c>
      <c r="D146" s="256">
        <f t="shared" si="256"/>
        <v>90</v>
      </c>
      <c r="E146" s="21"/>
      <c r="F146" s="91">
        <v>150</v>
      </c>
      <c r="G146" s="239"/>
      <c r="H146" s="239"/>
      <c r="I146" s="256"/>
      <c r="J146" s="21"/>
      <c r="K146" s="21"/>
      <c r="L146" s="21"/>
      <c r="M146" s="21"/>
      <c r="N146" s="21"/>
      <c r="O146" s="21"/>
      <c r="P146" s="21"/>
      <c r="Q146" s="21"/>
      <c r="AM146" s="184" t="s">
        <v>949</v>
      </c>
      <c r="AN146" s="488">
        <f>AN113</f>
        <v>0.20042866724969241</v>
      </c>
      <c r="AO146" s="486">
        <f t="shared" ref="AO146:AU146" si="257">AO113</f>
        <v>-4.5764613830636888E-2</v>
      </c>
      <c r="AP146" s="488">
        <f t="shared" si="257"/>
        <v>0.12345844277108957</v>
      </c>
      <c r="AQ146" s="488">
        <f t="shared" si="257"/>
        <v>9.6127796206838499E-3</v>
      </c>
      <c r="AR146" s="486">
        <f t="shared" si="257"/>
        <v>-0.12679082574524939</v>
      </c>
      <c r="AS146" s="486">
        <f t="shared" si="257"/>
        <v>-7.7256559967851898E-2</v>
      </c>
      <c r="AT146" s="486">
        <f t="shared" si="257"/>
        <v>-8.1158940059419243E-3</v>
      </c>
      <c r="AU146" s="488">
        <f t="shared" si="257"/>
        <v>6.159750257999694E-3</v>
      </c>
    </row>
    <row r="147" spans="1:47" ht="35.1" customHeight="1" thickBot="1" x14ac:dyDescent="0.3">
      <c r="A147" s="93">
        <v>200</v>
      </c>
      <c r="B147" s="240">
        <v>31</v>
      </c>
      <c r="C147" s="240">
        <v>60</v>
      </c>
      <c r="D147" s="257">
        <f t="shared" si="256"/>
        <v>91</v>
      </c>
      <c r="E147" s="21"/>
      <c r="F147" s="93">
        <v>200</v>
      </c>
      <c r="G147" s="240"/>
      <c r="H147" s="240"/>
      <c r="I147" s="257"/>
      <c r="J147" s="21"/>
      <c r="K147" s="21"/>
      <c r="L147" s="21"/>
      <c r="M147" s="21"/>
      <c r="N147" s="21"/>
      <c r="O147" s="21"/>
      <c r="P147" s="21"/>
      <c r="Q147" s="21"/>
      <c r="AM147" s="184" t="s">
        <v>950</v>
      </c>
      <c r="AN147" s="489">
        <f>'Gesamt Ansatz2'!BA114</f>
        <v>0.30710152265291041</v>
      </c>
      <c r="AO147" s="487">
        <f>'Gesamt Ansatz2'!BB114</f>
        <v>-3.4384559076713277E-2</v>
      </c>
      <c r="AP147" s="489">
        <f>'Gesamt Ansatz2'!BC114</f>
        <v>0.15455978322140901</v>
      </c>
      <c r="AQ147" s="489">
        <f>'Gesamt Ansatz2'!BD114</f>
        <v>4.1983910743128343E-2</v>
      </c>
      <c r="AR147" s="487">
        <f>'Gesamt Ansatz2'!BE114</f>
        <v>-0.11073151042681706</v>
      </c>
      <c r="AS147" s="487">
        <f>'Gesamt Ansatz2'!BF114</f>
        <v>-5.992414885141651E-2</v>
      </c>
      <c r="AT147" s="487">
        <f>'Gesamt Ansatz2'!BG114</f>
        <v>-1.2784975281240465E-2</v>
      </c>
      <c r="AU147" s="489">
        <f>'Gesamt Ansatz2'!BH114</f>
        <v>1.7538023574785269E-3</v>
      </c>
    </row>
    <row r="148" spans="1:47" ht="35.1" customHeight="1" thickBot="1" x14ac:dyDescent="0.3">
      <c r="A148" s="259" t="s">
        <v>237</v>
      </c>
      <c r="B148" s="247">
        <f>SUM(B141:B147)</f>
        <v>232</v>
      </c>
      <c r="C148" s="247">
        <f>SUM(C141:C147)</f>
        <v>402</v>
      </c>
      <c r="D148" s="258">
        <f t="shared" si="256"/>
        <v>634</v>
      </c>
      <c r="E148" s="21"/>
      <c r="F148" s="259" t="s">
        <v>237</v>
      </c>
      <c r="G148" s="260"/>
      <c r="H148" s="260"/>
      <c r="I148" s="258"/>
      <c r="J148" s="21"/>
      <c r="K148" s="21"/>
      <c r="L148" s="21"/>
      <c r="M148" s="21"/>
      <c r="N148" s="21"/>
      <c r="O148" s="21"/>
      <c r="P148" s="21"/>
      <c r="Q148" s="21"/>
      <c r="AM148" s="184" t="s">
        <v>951</v>
      </c>
      <c r="AN148" s="580">
        <f>AN135</f>
        <v>0.18000786852105113</v>
      </c>
      <c r="AO148" s="581">
        <f t="shared" ref="AO148:AU148" si="258">AO135</f>
        <v>-8.5770558743762743E-2</v>
      </c>
      <c r="AP148" s="580">
        <f t="shared" si="258"/>
        <v>7.777798763570147E-2</v>
      </c>
      <c r="AQ148" s="581">
        <f t="shared" si="258"/>
        <v>-2.1736933667957575E-2</v>
      </c>
      <c r="AR148" s="580">
        <f t="shared" si="258"/>
        <v>1.5421531906300706E-3</v>
      </c>
      <c r="AS148" s="580">
        <f t="shared" si="258"/>
        <v>3.7027972796137419E-2</v>
      </c>
      <c r="AT148" s="580">
        <f t="shared" si="258"/>
        <v>2.1268192141436926E-2</v>
      </c>
      <c r="AU148" s="580">
        <f t="shared" si="258"/>
        <v>4.1001228032444305E-2</v>
      </c>
    </row>
    <row r="149" spans="1:47" ht="35.1" customHeight="1" thickBot="1" x14ac:dyDescent="0.3">
      <c r="A149" s="259" t="s">
        <v>235</v>
      </c>
      <c r="B149" s="261">
        <f>B148/$D$148</f>
        <v>0.36593059936908517</v>
      </c>
      <c r="C149" s="261">
        <f t="shared" ref="C149:D149" si="259">C148/$D$148</f>
        <v>0.63406940063091488</v>
      </c>
      <c r="D149" s="262">
        <f t="shared" si="259"/>
        <v>1</v>
      </c>
      <c r="E149" s="21"/>
      <c r="F149" s="259" t="s">
        <v>235</v>
      </c>
      <c r="G149" s="261"/>
      <c r="H149" s="261"/>
      <c r="I149" s="262"/>
      <c r="J149" s="21"/>
      <c r="K149" s="21"/>
      <c r="L149" s="21"/>
      <c r="M149" s="21"/>
      <c r="N149" s="21"/>
      <c r="O149" s="21"/>
      <c r="P149" s="21"/>
      <c r="Q149" s="21"/>
      <c r="AM149" s="184" t="s">
        <v>952</v>
      </c>
      <c r="AN149" s="489">
        <f>'Gesamt Ansatz2'!BJ114</f>
        <v>0.28297452685333757</v>
      </c>
      <c r="AO149" s="487">
        <f>'Gesamt Ansatz2'!BK114</f>
        <v>-7.7905073625603602E-2</v>
      </c>
      <c r="AP149" s="489">
        <f>'Gesamt Ansatz2'!BL114</f>
        <v>0.11374610302898017</v>
      </c>
      <c r="AQ149" s="489">
        <f>'Gesamt Ansatz2'!BM114</f>
        <v>1.3190875407747394E-2</v>
      </c>
      <c r="AR149" s="489">
        <f>'Gesamt Ansatz2'!BN114</f>
        <v>5.3124209680476182E-4</v>
      </c>
      <c r="AS149" s="489">
        <f>'Gesamt Ansatz2'!BO114</f>
        <v>3.6517045908154341E-2</v>
      </c>
      <c r="AT149" s="489">
        <f>'Gesamt Ansatz2'!BP114</f>
        <v>9.9934418091410411E-3</v>
      </c>
      <c r="AU149" s="489">
        <f>'Gesamt Ansatz2'!BQ114</f>
        <v>3.0650584390226381E-2</v>
      </c>
    </row>
    <row r="150" spans="1:47" x14ac:dyDescent="0.2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</row>
    <row r="151" spans="1:47" x14ac:dyDescent="0.2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</row>
    <row r="152" spans="1:47" x14ac:dyDescent="0.25">
      <c r="A152" s="21"/>
      <c r="B152" s="21">
        <v>82</v>
      </c>
      <c r="C152" s="21">
        <v>8</v>
      </c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</row>
    <row r="153" spans="1:47" x14ac:dyDescent="0.25">
      <c r="A153" s="21"/>
      <c r="B153" s="21">
        <v>84</v>
      </c>
      <c r="C153" s="21">
        <v>6</v>
      </c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</row>
    <row r="154" spans="1:47" x14ac:dyDescent="0.25">
      <c r="A154" s="21"/>
      <c r="B154" s="21">
        <v>88</v>
      </c>
      <c r="C154" s="21">
        <v>2</v>
      </c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</row>
    <row r="155" spans="1:47" x14ac:dyDescent="0.25">
      <c r="A155" s="21"/>
      <c r="B155" s="21">
        <v>90</v>
      </c>
      <c r="C155" s="21">
        <v>0</v>
      </c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</row>
    <row r="156" spans="1:47" x14ac:dyDescent="0.25">
      <c r="A156" s="21"/>
      <c r="B156" s="21">
        <v>90</v>
      </c>
      <c r="C156" s="21">
        <v>0</v>
      </c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</row>
    <row r="157" spans="1:47" x14ac:dyDescent="0.25">
      <c r="A157" s="21"/>
      <c r="B157" s="21">
        <v>90</v>
      </c>
      <c r="C157" s="21">
        <v>0</v>
      </c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</row>
    <row r="158" spans="1:47" x14ac:dyDescent="0.25">
      <c r="A158" s="21"/>
      <c r="B158" s="21">
        <v>90</v>
      </c>
      <c r="C158" s="21">
        <v>0</v>
      </c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</row>
    <row r="159" spans="1:47" x14ac:dyDescent="0.25">
      <c r="A159" s="21" t="s">
        <v>246</v>
      </c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</row>
    <row r="160" spans="1:47" ht="34.5" customHeight="1" x14ac:dyDescent="0.25">
      <c r="A160" s="218">
        <v>10</v>
      </c>
      <c r="B160" s="263">
        <f t="shared" ref="B160:Q166" si="260">(R95-B95)/ABS(B95)</f>
        <v>-7.6161462300071837E-4</v>
      </c>
      <c r="C160" s="263">
        <f t="shared" si="260"/>
        <v>-3.9000239784476011E-2</v>
      </c>
      <c r="D160" s="263">
        <f t="shared" si="260"/>
        <v>0</v>
      </c>
      <c r="E160" s="263">
        <f t="shared" si="260"/>
        <v>-2.3082629536635448E-2</v>
      </c>
      <c r="F160" s="263">
        <f t="shared" si="260"/>
        <v>-3.5288079045292319E-4</v>
      </c>
      <c r="G160" s="263">
        <f t="shared" si="260"/>
        <v>-3.7855836286726813E-2</v>
      </c>
      <c r="H160" s="263">
        <f t="shared" si="260"/>
        <v>-4.3344169375676214E-3</v>
      </c>
      <c r="I160" s="263">
        <f t="shared" si="260"/>
        <v>-1.8909122045895586E-2</v>
      </c>
      <c r="J160" s="263">
        <f t="shared" si="260"/>
        <v>-7.0705125736511776E-2</v>
      </c>
      <c r="K160" s="263">
        <f t="shared" si="260"/>
        <v>-1.7404593114573114E-2</v>
      </c>
      <c r="L160" s="263">
        <f t="shared" si="260"/>
        <v>-5.0071824338189984E-2</v>
      </c>
      <c r="M160" s="263">
        <f t="shared" si="260"/>
        <v>-2.9713029198096076E-2</v>
      </c>
      <c r="N160" s="263">
        <f t="shared" si="260"/>
        <v>-6.4992204634939099E-2</v>
      </c>
      <c r="O160" s="263">
        <f t="shared" si="260"/>
        <v>-3.8168688214260775E-2</v>
      </c>
      <c r="P160" s="263">
        <f t="shared" si="260"/>
        <v>-9.652877480644606E-2</v>
      </c>
      <c r="Q160" s="263">
        <f t="shared" si="260"/>
        <v>-2.1129039064808029E-2</v>
      </c>
    </row>
    <row r="161" spans="1:17" ht="34.5" customHeight="1" x14ac:dyDescent="0.25">
      <c r="A161" s="218">
        <v>15</v>
      </c>
      <c r="B161" s="263">
        <f t="shared" si="260"/>
        <v>-2.4013272790775677E-4</v>
      </c>
      <c r="C161" s="263">
        <f t="shared" si="260"/>
        <v>-4.1155587466842225E-2</v>
      </c>
      <c r="D161" s="263">
        <f t="shared" si="260"/>
        <v>0</v>
      </c>
      <c r="E161" s="263">
        <f t="shared" si="260"/>
        <v>-2.9159893747769876E-2</v>
      </c>
      <c r="F161" s="263">
        <f t="shared" si="260"/>
        <v>-5.5296888997012453E-5</v>
      </c>
      <c r="G161" s="263">
        <f t="shared" si="260"/>
        <v>-3.7201168498241413E-2</v>
      </c>
      <c r="H161" s="263">
        <f t="shared" si="260"/>
        <v>-9.6652661893194779E-4</v>
      </c>
      <c r="I161" s="263">
        <f t="shared" si="260"/>
        <v>-2.7348312382460695E-2</v>
      </c>
      <c r="J161" s="263">
        <f t="shared" si="260"/>
        <v>-9.5080229277846706E-2</v>
      </c>
      <c r="K161" s="263">
        <f t="shared" si="260"/>
        <v>-1.4079143925562256E-2</v>
      </c>
      <c r="L161" s="263">
        <f t="shared" si="260"/>
        <v>-7.9787989210165042E-2</v>
      </c>
      <c r="M161" s="263">
        <f t="shared" si="260"/>
        <v>-2.1861085502442073E-2</v>
      </c>
      <c r="N161" s="263">
        <f t="shared" si="260"/>
        <v>-0.10869284779684125</v>
      </c>
      <c r="O161" s="263">
        <f t="shared" si="260"/>
        <v>-2.2249472703193253E-2</v>
      </c>
      <c r="P161" s="263">
        <f t="shared" si="260"/>
        <v>-8.9736415020426508E-2</v>
      </c>
      <c r="Q161" s="263">
        <f t="shared" si="260"/>
        <v>-2.5483088228070567E-2</v>
      </c>
    </row>
    <row r="162" spans="1:17" ht="34.5" customHeight="1" x14ac:dyDescent="0.25">
      <c r="A162" s="218">
        <v>20</v>
      </c>
      <c r="B162" s="263">
        <f t="shared" si="260"/>
        <v>-7.5483091787370966E-5</v>
      </c>
      <c r="C162" s="263">
        <f t="shared" si="260"/>
        <v>-3.4940033399119441E-2</v>
      </c>
      <c r="D162" s="263">
        <f t="shared" si="260"/>
        <v>0</v>
      </c>
      <c r="E162" s="263">
        <f t="shared" si="260"/>
        <v>-2.9459424174237622E-2</v>
      </c>
      <c r="F162" s="263">
        <f t="shared" si="260"/>
        <v>-7.6060408867057209E-5</v>
      </c>
      <c r="G162" s="263">
        <f t="shared" si="260"/>
        <v>-3.8584741940169573E-2</v>
      </c>
      <c r="H162" s="263">
        <f t="shared" si="260"/>
        <v>-1.8545420826506534E-4</v>
      </c>
      <c r="I162" s="263">
        <f t="shared" si="260"/>
        <v>-2.7952374042478495E-2</v>
      </c>
      <c r="J162" s="263">
        <f t="shared" si="260"/>
        <v>-0.10677047605981624</v>
      </c>
      <c r="K162" s="263">
        <f t="shared" si="260"/>
        <v>-2.6301252826408879E-2</v>
      </c>
      <c r="L162" s="263">
        <f t="shared" si="260"/>
        <v>-9.4529764101399502E-2</v>
      </c>
      <c r="M162" s="263">
        <f t="shared" si="260"/>
        <v>-3.1106092809068318E-2</v>
      </c>
      <c r="N162" s="263">
        <f t="shared" si="260"/>
        <v>-9.683140222274772E-2</v>
      </c>
      <c r="O162" s="263">
        <f t="shared" si="260"/>
        <v>-3.5706934070458177E-2</v>
      </c>
      <c r="P162" s="263">
        <f t="shared" si="260"/>
        <v>-0.11438249270412693</v>
      </c>
      <c r="Q162" s="263">
        <f t="shared" si="260"/>
        <v>-2.9640613071818592E-2</v>
      </c>
    </row>
    <row r="163" spans="1:17" ht="34.5" customHeight="1" x14ac:dyDescent="0.25">
      <c r="A163" s="218">
        <v>50</v>
      </c>
      <c r="B163" s="263">
        <f t="shared" si="260"/>
        <v>-2.3633717887756445E-5</v>
      </c>
      <c r="C163" s="263">
        <f t="shared" si="260"/>
        <v>-3.7473476095429364E-2</v>
      </c>
      <c r="D163" s="263">
        <f t="shared" si="260"/>
        <v>0</v>
      </c>
      <c r="E163" s="263">
        <f t="shared" si="260"/>
        <v>-3.5863087722842302E-2</v>
      </c>
      <c r="F163" s="263">
        <f t="shared" si="260"/>
        <v>-1.3565299962775618E-5</v>
      </c>
      <c r="G163" s="263">
        <f t="shared" si="260"/>
        <v>-3.9827002632568713E-2</v>
      </c>
      <c r="H163" s="263">
        <f t="shared" si="260"/>
        <v>-4.8874581307709014E-5</v>
      </c>
      <c r="I163" s="263">
        <f t="shared" si="260"/>
        <v>-3.545052163674943E-2</v>
      </c>
      <c r="J163" s="263">
        <f t="shared" si="260"/>
        <v>-0.11806633392825225</v>
      </c>
      <c r="K163" s="263">
        <f t="shared" si="260"/>
        <v>-2.8613249980940864E-2</v>
      </c>
      <c r="L163" s="263">
        <f t="shared" si="260"/>
        <v>-0.11341479566276441</v>
      </c>
      <c r="M163" s="263">
        <f t="shared" si="260"/>
        <v>-3.0464282991537698E-2</v>
      </c>
      <c r="N163" s="263">
        <f t="shared" si="260"/>
        <v>-0.11565691140395919</v>
      </c>
      <c r="O163" s="263">
        <f t="shared" si="260"/>
        <v>-3.1488277577264821E-2</v>
      </c>
      <c r="P163" s="263">
        <f t="shared" si="260"/>
        <v>-0.1226103795728273</v>
      </c>
      <c r="Q163" s="263">
        <f t="shared" si="260"/>
        <v>-2.771453723097481E-2</v>
      </c>
    </row>
    <row r="164" spans="1:17" ht="34.5" customHeight="1" x14ac:dyDescent="0.25">
      <c r="A164" s="218">
        <v>100</v>
      </c>
      <c r="B164" s="263">
        <f t="shared" si="260"/>
        <v>0</v>
      </c>
      <c r="C164" s="263">
        <f t="shared" si="260"/>
        <v>-3.8048416822382053E-2</v>
      </c>
      <c r="D164" s="263">
        <f t="shared" si="260"/>
        <v>0</v>
      </c>
      <c r="E164" s="263">
        <f t="shared" si="260"/>
        <v>-3.6674157735932522E-2</v>
      </c>
      <c r="F164" s="263">
        <f t="shared" si="260"/>
        <v>-8.535059463774808E-6</v>
      </c>
      <c r="G164" s="263">
        <f t="shared" si="260"/>
        <v>-5.0843862823026921E-2</v>
      </c>
      <c r="H164" s="263">
        <f t="shared" si="260"/>
        <v>-1.8374891212297879E-5</v>
      </c>
      <c r="I164" s="263">
        <f t="shared" si="260"/>
        <v>-4.9515281440306577E-2</v>
      </c>
      <c r="J164" s="263">
        <f t="shared" si="260"/>
        <v>-0.12689731263298917</v>
      </c>
      <c r="K164" s="263">
        <f t="shared" si="260"/>
        <v>-2.8043940489373365E-2</v>
      </c>
      <c r="L164" s="263">
        <f t="shared" si="260"/>
        <v>-0.12425508448150421</v>
      </c>
      <c r="M164" s="263">
        <f t="shared" si="260"/>
        <v>-2.7821341869508225E-2</v>
      </c>
      <c r="N164" s="263">
        <f t="shared" si="260"/>
        <v>-0.12592541440438274</v>
      </c>
      <c r="O164" s="263">
        <f t="shared" si="260"/>
        <v>-3.1870373841251895E-2</v>
      </c>
      <c r="P164" s="263">
        <f t="shared" si="260"/>
        <v>-0.13112893527775299</v>
      </c>
      <c r="Q164" s="263">
        <f t="shared" si="260"/>
        <v>-2.9394823275650867E-2</v>
      </c>
    </row>
    <row r="165" spans="1:17" ht="34.5" customHeight="1" x14ac:dyDescent="0.25">
      <c r="A165" s="218">
        <v>150</v>
      </c>
      <c r="B165" s="263">
        <f t="shared" si="260"/>
        <v>0</v>
      </c>
      <c r="C165" s="263">
        <f t="shared" si="260"/>
        <v>-3.5734984334734189E-2</v>
      </c>
      <c r="D165" s="263">
        <f t="shared" si="260"/>
        <v>0</v>
      </c>
      <c r="E165" s="263">
        <f t="shared" si="260"/>
        <v>-3.4723613836293271E-2</v>
      </c>
      <c r="F165" s="263">
        <f t="shared" si="260"/>
        <v>0</v>
      </c>
      <c r="G165" s="263">
        <f t="shared" si="260"/>
        <v>-4.9273402892068212E-2</v>
      </c>
      <c r="H165" s="263">
        <f t="shared" si="260"/>
        <v>-1.1174470357878596E-6</v>
      </c>
      <c r="I165" s="263">
        <f t="shared" si="260"/>
        <v>-5.0261486267766997E-2</v>
      </c>
      <c r="J165" s="263">
        <f t="shared" si="260"/>
        <v>-0.12910564563346441</v>
      </c>
      <c r="K165" s="263">
        <f t="shared" si="260"/>
        <v>-2.8975880811067486E-2</v>
      </c>
      <c r="L165" s="263">
        <f t="shared" si="260"/>
        <v>-0.12754991100206861</v>
      </c>
      <c r="M165" s="263">
        <f t="shared" si="260"/>
        <v>-2.9879950372259247E-2</v>
      </c>
      <c r="N165" s="263">
        <f t="shared" si="260"/>
        <v>-0.12792912734785813</v>
      </c>
      <c r="O165" s="263">
        <f t="shared" si="260"/>
        <v>-3.0500255622939197E-2</v>
      </c>
      <c r="P165" s="263">
        <f t="shared" si="260"/>
        <v>-0.13305343489483668</v>
      </c>
      <c r="Q165" s="263">
        <f t="shared" si="260"/>
        <v>-2.8587150914843925E-2</v>
      </c>
    </row>
    <row r="166" spans="1:17" ht="34.5" customHeight="1" thickBot="1" x14ac:dyDescent="0.3">
      <c r="A166" s="220">
        <v>200</v>
      </c>
      <c r="B166" s="264">
        <f t="shared" si="260"/>
        <v>-8.4732550177383193E-7</v>
      </c>
      <c r="C166" s="264">
        <f t="shared" si="260"/>
        <v>-2.7001911060982008E-2</v>
      </c>
      <c r="D166" s="264">
        <f t="shared" si="260"/>
        <v>0</v>
      </c>
      <c r="E166" s="264">
        <f t="shared" si="260"/>
        <v>-2.7696277690817336E-2</v>
      </c>
      <c r="F166" s="264">
        <f t="shared" si="260"/>
        <v>0</v>
      </c>
      <c r="G166" s="264">
        <f t="shared" si="260"/>
        <v>-5.0467784085077481E-2</v>
      </c>
      <c r="H166" s="264">
        <f t="shared" si="260"/>
        <v>0</v>
      </c>
      <c r="I166" s="264">
        <f t="shared" si="260"/>
        <v>-4.7018249839376372E-2</v>
      </c>
      <c r="J166" s="264">
        <f t="shared" si="260"/>
        <v>-0.13150033539217876</v>
      </c>
      <c r="K166" s="264">
        <f t="shared" si="260"/>
        <v>-3.0386323295291718E-2</v>
      </c>
      <c r="L166" s="264">
        <f t="shared" si="260"/>
        <v>-0.12875459420637861</v>
      </c>
      <c r="M166" s="264">
        <f t="shared" si="260"/>
        <v>-3.2416840657728124E-2</v>
      </c>
      <c r="N166" s="264">
        <f t="shared" si="260"/>
        <v>-0.13010374193994401</v>
      </c>
      <c r="O166" s="264">
        <f t="shared" si="260"/>
        <v>-3.0791623139001377E-2</v>
      </c>
      <c r="P166" s="264">
        <f t="shared" si="260"/>
        <v>-0.13142493885981565</v>
      </c>
      <c r="Q166" s="264">
        <f t="shared" si="260"/>
        <v>-3.0500379815187148E-2</v>
      </c>
    </row>
    <row r="167" spans="1:17" ht="34.5" customHeight="1" thickBot="1" x14ac:dyDescent="0.3">
      <c r="A167" s="268" t="str">
        <f>CHAR(216)</f>
        <v>Ø</v>
      </c>
      <c r="B167" s="210">
        <f t="shared" ref="B167:Q167" si="261">AVERAGE(B160:B166)</f>
        <v>-1.5738735515505377E-4</v>
      </c>
      <c r="C167" s="210">
        <f t="shared" si="261"/>
        <v>-3.6193521280566465E-2</v>
      </c>
      <c r="D167" s="210">
        <f t="shared" si="261"/>
        <v>0</v>
      </c>
      <c r="E167" s="210">
        <f t="shared" si="261"/>
        <v>-3.0951297777789769E-2</v>
      </c>
      <c r="F167" s="210">
        <f t="shared" si="261"/>
        <v>-7.2334063963363322E-5</v>
      </c>
      <c r="G167" s="210">
        <f t="shared" si="261"/>
        <v>-4.3436257022554159E-2</v>
      </c>
      <c r="H167" s="210">
        <f t="shared" si="261"/>
        <v>-7.9353781204577576E-4</v>
      </c>
      <c r="I167" s="210">
        <f t="shared" si="261"/>
        <v>-3.6636478236433449E-2</v>
      </c>
      <c r="J167" s="210">
        <f t="shared" si="261"/>
        <v>-0.11116077980872276</v>
      </c>
      <c r="K167" s="210">
        <f t="shared" si="261"/>
        <v>-2.4829197777602528E-2</v>
      </c>
      <c r="L167" s="210">
        <f t="shared" si="261"/>
        <v>-0.10262342328606719</v>
      </c>
      <c r="M167" s="210">
        <f t="shared" si="261"/>
        <v>-2.9037517628662822E-2</v>
      </c>
      <c r="N167" s="210">
        <f t="shared" si="261"/>
        <v>-0.11001880710723887</v>
      </c>
      <c r="O167" s="210">
        <f t="shared" si="261"/>
        <v>-3.1539375024052789E-2</v>
      </c>
      <c r="P167" s="210">
        <f t="shared" si="261"/>
        <v>-0.11698076730517602</v>
      </c>
      <c r="Q167" s="210">
        <f t="shared" si="261"/>
        <v>-2.7492804514479132E-2</v>
      </c>
    </row>
    <row r="168" spans="1:17" x14ac:dyDescent="0.25"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</row>
    <row r="169" spans="1:17" x14ac:dyDescent="0.25">
      <c r="A169" t="s">
        <v>247</v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</row>
    <row r="170" spans="1:17" ht="34.5" customHeight="1" x14ac:dyDescent="0.25">
      <c r="A170" s="185">
        <v>10</v>
      </c>
      <c r="B170" s="263">
        <f>(R105-B105)/ABS(B105)</f>
        <v>-1.1087170918319901E-3</v>
      </c>
      <c r="C170" s="263">
        <f t="shared" ref="C170:Q176" si="262">(S105-C105)/ABS(C105)</f>
        <v>-1.8544778316421696E-2</v>
      </c>
      <c r="D170" s="263">
        <f t="shared" si="262"/>
        <v>0</v>
      </c>
      <c r="E170" s="263">
        <f t="shared" si="262"/>
        <v>-2.4841313558829597E-2</v>
      </c>
      <c r="F170" s="263">
        <f t="shared" si="262"/>
        <v>-1.1057458784537169E-3</v>
      </c>
      <c r="G170" s="263">
        <f t="shared" si="262"/>
        <v>-3.2733306516492471E-2</v>
      </c>
      <c r="H170" s="263">
        <f t="shared" si="262"/>
        <v>-1.937967188518604E-3</v>
      </c>
      <c r="I170" s="263">
        <f t="shared" si="262"/>
        <v>-1.0426000419423145E-2</v>
      </c>
      <c r="J170" s="263">
        <f t="shared" si="262"/>
        <v>-7.7398267366078535E-2</v>
      </c>
      <c r="K170" s="263">
        <f t="shared" si="262"/>
        <v>-1.5960920438825785E-2</v>
      </c>
      <c r="L170" s="263">
        <f t="shared" si="262"/>
        <v>-5.1513917112980055E-2</v>
      </c>
      <c r="M170" s="263">
        <f t="shared" si="262"/>
        <v>-2.9049650142991039E-2</v>
      </c>
      <c r="N170" s="263">
        <f t="shared" si="262"/>
        <v>-3.4687334441622891E-2</v>
      </c>
      <c r="O170" s="263">
        <f t="shared" si="262"/>
        <v>-2.2192771998368877E-2</v>
      </c>
      <c r="P170" s="263">
        <f t="shared" si="262"/>
        <v>-4.4506100766946437E-2</v>
      </c>
      <c r="Q170" s="263">
        <f t="shared" si="262"/>
        <v>-1.3623715624510577E-2</v>
      </c>
    </row>
    <row r="171" spans="1:17" ht="34.5" customHeight="1" x14ac:dyDescent="0.25">
      <c r="A171" s="185">
        <v>15</v>
      </c>
      <c r="B171" s="263">
        <f t="shared" ref="B171:B176" si="263">(R106-B106)/ABS(B106)</f>
        <v>-4.0660775105400747E-4</v>
      </c>
      <c r="C171" s="263">
        <f t="shared" si="262"/>
        <v>-1.8786416783982383E-2</v>
      </c>
      <c r="D171" s="263">
        <f t="shared" si="262"/>
        <v>0</v>
      </c>
      <c r="E171" s="263">
        <f t="shared" si="262"/>
        <v>-3.5623895171020631E-2</v>
      </c>
      <c r="F171" s="263">
        <f t="shared" si="262"/>
        <v>-2.4208769866231066E-4</v>
      </c>
      <c r="G171" s="263">
        <f t="shared" si="262"/>
        <v>-3.322242099681251E-2</v>
      </c>
      <c r="H171" s="263">
        <f t="shared" si="262"/>
        <v>-5.7625427978332108E-4</v>
      </c>
      <c r="I171" s="263">
        <f t="shared" si="262"/>
        <v>-1.4644989807792478E-2</v>
      </c>
      <c r="J171" s="263">
        <f t="shared" si="262"/>
        <v>-0.11439674789433599</v>
      </c>
      <c r="K171" s="263">
        <f t="shared" si="262"/>
        <v>-1.1664974619289304E-2</v>
      </c>
      <c r="L171" s="263">
        <f t="shared" si="262"/>
        <v>-9.1937772913864346E-2</v>
      </c>
      <c r="M171" s="263">
        <f t="shared" si="262"/>
        <v>-2.1585333775546438E-2</v>
      </c>
      <c r="N171" s="263">
        <f t="shared" si="262"/>
        <v>-4.8437790611440469E-2</v>
      </c>
      <c r="O171" s="263">
        <f t="shared" si="262"/>
        <v>-1.5267729393560591E-2</v>
      </c>
      <c r="P171" s="263">
        <f t="shared" si="262"/>
        <v>-4.6406134891032493E-2</v>
      </c>
      <c r="Q171" s="263">
        <f t="shared" si="262"/>
        <v>-1.7665731459136528E-2</v>
      </c>
    </row>
    <row r="172" spans="1:17" ht="34.5" customHeight="1" x14ac:dyDescent="0.25">
      <c r="A172" s="185">
        <v>20</v>
      </c>
      <c r="B172" s="263">
        <f t="shared" si="263"/>
        <v>-1.7393210668921962E-4</v>
      </c>
      <c r="C172" s="263">
        <f t="shared" si="262"/>
        <v>-1.8590526092087296E-2</v>
      </c>
      <c r="D172" s="263">
        <f t="shared" si="262"/>
        <v>0</v>
      </c>
      <c r="E172" s="263">
        <f t="shared" si="262"/>
        <v>-3.6624914482404777E-2</v>
      </c>
      <c r="F172" s="263">
        <f t="shared" si="262"/>
        <v>-2.0797331591222313E-4</v>
      </c>
      <c r="G172" s="263">
        <f t="shared" si="262"/>
        <v>-3.6018730404107031E-2</v>
      </c>
      <c r="H172" s="263">
        <f t="shared" si="262"/>
        <v>-2.0617195830019788E-4</v>
      </c>
      <c r="I172" s="263">
        <f t="shared" si="262"/>
        <v>-1.5119535320464369E-2</v>
      </c>
      <c r="J172" s="263">
        <f t="shared" si="262"/>
        <v>-0.13405255616349576</v>
      </c>
      <c r="K172" s="263">
        <f t="shared" si="262"/>
        <v>-2.3875184729464937E-2</v>
      </c>
      <c r="L172" s="263">
        <f t="shared" si="262"/>
        <v>-0.11758451274545835</v>
      </c>
      <c r="M172" s="263">
        <f t="shared" si="262"/>
        <v>-3.0672565860169046E-2</v>
      </c>
      <c r="N172" s="263">
        <f t="shared" si="262"/>
        <v>-4.8428000437060061E-2</v>
      </c>
      <c r="O172" s="263">
        <f t="shared" si="262"/>
        <v>-2.6016280312167812E-2</v>
      </c>
      <c r="P172" s="263">
        <f t="shared" si="262"/>
        <v>-5.4053826343622435E-2</v>
      </c>
      <c r="Q172" s="263">
        <f t="shared" si="262"/>
        <v>-2.3037968150525234E-2</v>
      </c>
    </row>
    <row r="173" spans="1:17" ht="34.5" customHeight="1" x14ac:dyDescent="0.25">
      <c r="A173" s="185">
        <v>50</v>
      </c>
      <c r="B173" s="263">
        <f t="shared" si="263"/>
        <v>-4.7611123159908326E-5</v>
      </c>
      <c r="C173" s="263">
        <f t="shared" si="262"/>
        <v>-1.7136877905698102E-2</v>
      </c>
      <c r="D173" s="263">
        <f t="shared" si="262"/>
        <v>0</v>
      </c>
      <c r="E173" s="263">
        <f t="shared" si="262"/>
        <v>-4.9964321928869307E-2</v>
      </c>
      <c r="F173" s="263">
        <f t="shared" si="262"/>
        <v>-2.4352551225824815E-5</v>
      </c>
      <c r="G173" s="263">
        <f t="shared" si="262"/>
        <v>-3.8448441914270909E-2</v>
      </c>
      <c r="H173" s="263">
        <f t="shared" si="262"/>
        <v>-3.6505397495633743E-5</v>
      </c>
      <c r="I173" s="263">
        <f t="shared" si="262"/>
        <v>-2.9058931070803876E-2</v>
      </c>
      <c r="J173" s="263">
        <f t="shared" si="262"/>
        <v>-0.15958121763993563</v>
      </c>
      <c r="K173" s="263">
        <f t="shared" si="262"/>
        <v>-2.903917641405462E-2</v>
      </c>
      <c r="L173" s="263">
        <f t="shared" si="262"/>
        <v>-0.15312469929267938</v>
      </c>
      <c r="M173" s="263">
        <f t="shared" si="262"/>
        <v>-3.3707377979464249E-2</v>
      </c>
      <c r="N173" s="263">
        <f t="shared" si="262"/>
        <v>-5.6843379213164846E-2</v>
      </c>
      <c r="O173" s="263">
        <f t="shared" si="262"/>
        <v>-2.693545636582621E-2</v>
      </c>
      <c r="P173" s="263">
        <f t="shared" si="262"/>
        <v>-5.7311272129426466E-2</v>
      </c>
      <c r="Q173" s="263">
        <f t="shared" si="262"/>
        <v>-2.1609071436061039E-2</v>
      </c>
    </row>
    <row r="174" spans="1:17" ht="34.5" customHeight="1" x14ac:dyDescent="0.25">
      <c r="A174" s="185">
        <v>100</v>
      </c>
      <c r="B174" s="263">
        <f t="shared" si="263"/>
        <v>-7.722864398358044E-8</v>
      </c>
      <c r="C174" s="263">
        <f t="shared" si="262"/>
        <v>-1.8884640568105435E-2</v>
      </c>
      <c r="D174" s="263">
        <f t="shared" si="262"/>
        <v>0</v>
      </c>
      <c r="E174" s="263">
        <f t="shared" si="262"/>
        <v>-5.3025797679413497E-2</v>
      </c>
      <c r="F174" s="263">
        <f t="shared" si="262"/>
        <v>-1.4992643160518512E-5</v>
      </c>
      <c r="G174" s="263">
        <f t="shared" si="262"/>
        <v>-4.8778189077917616E-2</v>
      </c>
      <c r="H174" s="263">
        <f t="shared" si="262"/>
        <v>-1.5709596114010403E-5</v>
      </c>
      <c r="I174" s="263">
        <f t="shared" si="262"/>
        <v>-5.053615840507808E-2</v>
      </c>
      <c r="J174" s="263">
        <f t="shared" si="262"/>
        <v>-0.17674436156138432</v>
      </c>
      <c r="K174" s="263">
        <f t="shared" si="262"/>
        <v>-2.7819153765040329E-2</v>
      </c>
      <c r="L174" s="263">
        <f t="shared" si="262"/>
        <v>-0.17288366351578099</v>
      </c>
      <c r="M174" s="263">
        <f t="shared" si="262"/>
        <v>-2.732081911613865E-2</v>
      </c>
      <c r="N174" s="263">
        <f t="shared" si="262"/>
        <v>-6.1074602860172647E-2</v>
      </c>
      <c r="O174" s="263">
        <f t="shared" si="262"/>
        <v>-2.9025252328311022E-2</v>
      </c>
      <c r="P174" s="263">
        <f t="shared" si="262"/>
        <v>-6.2857146756481727E-2</v>
      </c>
      <c r="Q174" s="263">
        <f t="shared" si="262"/>
        <v>-2.7740306681902516E-2</v>
      </c>
    </row>
    <row r="175" spans="1:17" ht="34.5" customHeight="1" x14ac:dyDescent="0.25">
      <c r="A175" s="185">
        <v>150</v>
      </c>
      <c r="B175" s="263">
        <f t="shared" si="263"/>
        <v>0</v>
      </c>
      <c r="C175" s="263">
        <f t="shared" si="262"/>
        <v>-1.6314986604122918E-2</v>
      </c>
      <c r="D175" s="263">
        <f t="shared" si="262"/>
        <v>0</v>
      </c>
      <c r="E175" s="263">
        <f t="shared" si="262"/>
        <v>-5.115858122514657E-2</v>
      </c>
      <c r="F175" s="263">
        <f t="shared" si="262"/>
        <v>-7.5110543873096045E-8</v>
      </c>
      <c r="G175" s="263">
        <f t="shared" si="262"/>
        <v>-4.8281619975818417E-2</v>
      </c>
      <c r="H175" s="263">
        <f t="shared" si="262"/>
        <v>-1.0817046138667958E-6</v>
      </c>
      <c r="I175" s="263">
        <f t="shared" si="262"/>
        <v>-4.9336843287720152E-2</v>
      </c>
      <c r="J175" s="263">
        <f t="shared" si="262"/>
        <v>-0.18158945096651474</v>
      </c>
      <c r="K175" s="263">
        <f t="shared" si="262"/>
        <v>-2.862224021639732E-2</v>
      </c>
      <c r="L175" s="263">
        <f t="shared" si="262"/>
        <v>-0.17900718258749143</v>
      </c>
      <c r="M175" s="263">
        <f t="shared" si="262"/>
        <v>-2.9427356516512904E-2</v>
      </c>
      <c r="N175" s="263">
        <f t="shared" si="262"/>
        <v>-6.2050448771943802E-2</v>
      </c>
      <c r="O175" s="263">
        <f t="shared" si="262"/>
        <v>-2.9805252056635929E-2</v>
      </c>
      <c r="P175" s="263">
        <f t="shared" si="262"/>
        <v>-6.4297531303470934E-2</v>
      </c>
      <c r="Q175" s="263">
        <f t="shared" si="262"/>
        <v>-2.8467845689740139E-2</v>
      </c>
    </row>
    <row r="176" spans="1:17" ht="34.5" customHeight="1" thickBot="1" x14ac:dyDescent="0.3">
      <c r="A176" s="187">
        <v>200</v>
      </c>
      <c r="B176" s="264">
        <f t="shared" si="263"/>
        <v>-1.74603293101363E-6</v>
      </c>
      <c r="C176" s="264">
        <f t="shared" si="262"/>
        <v>-1.2227650718796486E-2</v>
      </c>
      <c r="D176" s="264">
        <f t="shared" si="262"/>
        <v>0</v>
      </c>
      <c r="E176" s="264">
        <f t="shared" si="262"/>
        <v>-4.0932088345498309E-2</v>
      </c>
      <c r="F176" s="263">
        <f t="shared" si="262"/>
        <v>-8.4262867854811696E-9</v>
      </c>
      <c r="G176" s="264">
        <f t="shared" si="262"/>
        <v>-5.0558021450730441E-2</v>
      </c>
      <c r="H176" s="263">
        <f t="shared" si="262"/>
        <v>-8.2705398381451136E-9</v>
      </c>
      <c r="I176" s="264">
        <f t="shared" si="262"/>
        <v>-4.593357058361551E-2</v>
      </c>
      <c r="J176" s="264">
        <f t="shared" si="262"/>
        <v>-0.18617271981653047</v>
      </c>
      <c r="K176" s="264">
        <f t="shared" si="262"/>
        <v>-2.976244668594279E-2</v>
      </c>
      <c r="L176" s="264">
        <f t="shared" si="262"/>
        <v>-0.18270377618965705</v>
      </c>
      <c r="M176" s="264">
        <f t="shared" si="262"/>
        <v>-3.1760538166383551E-2</v>
      </c>
      <c r="N176" s="264">
        <f t="shared" si="262"/>
        <v>-6.271501568467952E-2</v>
      </c>
      <c r="O176" s="264">
        <f t="shared" si="262"/>
        <v>-2.986841162783711E-2</v>
      </c>
      <c r="P176" s="264">
        <f t="shared" si="262"/>
        <v>-6.2342580336368948E-2</v>
      </c>
      <c r="Q176" s="264">
        <f t="shared" si="262"/>
        <v>-3.0963017845809342E-2</v>
      </c>
    </row>
    <row r="177" spans="1:19" ht="34.5" customHeight="1" thickBot="1" x14ac:dyDescent="0.3">
      <c r="A177" s="189" t="str">
        <f>CHAR(216)</f>
        <v>Ø</v>
      </c>
      <c r="B177" s="210">
        <f>AVERAGE(B170:B176)</f>
        <v>-2.4838447633001752E-4</v>
      </c>
      <c r="C177" s="210">
        <f t="shared" ref="C177:Q177" si="264">AVERAGE(C170:C176)</f>
        <v>-1.7212268141316333E-2</v>
      </c>
      <c r="D177" s="269">
        <f t="shared" si="264"/>
        <v>0</v>
      </c>
      <c r="E177" s="210">
        <f t="shared" si="264"/>
        <v>-4.1738701770168959E-2</v>
      </c>
      <c r="F177" s="210">
        <f t="shared" si="264"/>
        <v>-2.2789080346360754E-4</v>
      </c>
      <c r="G177" s="210">
        <f t="shared" si="264"/>
        <v>-4.114867576230706E-2</v>
      </c>
      <c r="H177" s="210">
        <f t="shared" si="264"/>
        <v>-3.9624262790935319E-4</v>
      </c>
      <c r="I177" s="210">
        <f t="shared" si="264"/>
        <v>-3.0722289842128232E-2</v>
      </c>
      <c r="J177" s="210">
        <f t="shared" si="264"/>
        <v>-0.14713361734403935</v>
      </c>
      <c r="K177" s="210">
        <f t="shared" si="264"/>
        <v>-2.3820585267002155E-2</v>
      </c>
      <c r="L177" s="210">
        <f t="shared" si="264"/>
        <v>-0.13553650347970164</v>
      </c>
      <c r="M177" s="210">
        <f t="shared" si="264"/>
        <v>-2.9074805936743695E-2</v>
      </c>
      <c r="N177" s="210">
        <f t="shared" si="264"/>
        <v>-5.3462367431440609E-2</v>
      </c>
      <c r="O177" s="210">
        <f t="shared" si="264"/>
        <v>-2.5587307726101075E-2</v>
      </c>
      <c r="P177" s="210">
        <f t="shared" si="264"/>
        <v>-5.5967798932478496E-2</v>
      </c>
      <c r="Q177" s="210">
        <f t="shared" si="264"/>
        <v>-2.3301093841097912E-2</v>
      </c>
    </row>
    <row r="184" spans="1:19" ht="23.25" x14ac:dyDescent="0.35">
      <c r="A184" s="235" t="s">
        <v>833</v>
      </c>
      <c r="K184" s="235" t="s">
        <v>834</v>
      </c>
    </row>
    <row r="185" spans="1:19" ht="23.25" x14ac:dyDescent="0.35">
      <c r="B185" s="235" t="s">
        <v>29</v>
      </c>
      <c r="C185" s="235" t="s">
        <v>30</v>
      </c>
      <c r="D185" s="235" t="s">
        <v>182</v>
      </c>
      <c r="E185" s="235" t="s">
        <v>91</v>
      </c>
      <c r="F185" s="235" t="s">
        <v>183</v>
      </c>
      <c r="G185" s="235" t="s">
        <v>184</v>
      </c>
      <c r="H185" s="235" t="s">
        <v>185</v>
      </c>
      <c r="I185" s="235" t="s">
        <v>186</v>
      </c>
      <c r="L185" s="235" t="s">
        <v>29</v>
      </c>
      <c r="M185" s="235" t="s">
        <v>30</v>
      </c>
      <c r="N185" s="235" t="s">
        <v>182</v>
      </c>
      <c r="O185" s="235" t="s">
        <v>91</v>
      </c>
      <c r="P185" s="235" t="s">
        <v>183</v>
      </c>
      <c r="Q185" s="235" t="s">
        <v>184</v>
      </c>
      <c r="R185" s="235" t="s">
        <v>185</v>
      </c>
      <c r="S185" s="235" t="s">
        <v>186</v>
      </c>
    </row>
    <row r="186" spans="1:19" ht="24.75" x14ac:dyDescent="0.4">
      <c r="A186" s="235" t="s">
        <v>824</v>
      </c>
      <c r="B186" s="236">
        <f>B102</f>
        <v>5116.1349206349205</v>
      </c>
      <c r="C186" s="236">
        <f>D102</f>
        <v>5207.1000000000004</v>
      </c>
      <c r="D186" s="236">
        <f>F102</f>
        <v>5098.4349206349207</v>
      </c>
      <c r="E186" s="236">
        <f>H102</f>
        <v>5229.6253968253968</v>
      </c>
      <c r="F186" s="236">
        <f>J102</f>
        <v>6065.8539682539686</v>
      </c>
      <c r="G186" s="236">
        <f>L102</f>
        <v>6009.2428571428582</v>
      </c>
      <c r="H186" s="236">
        <f>N102</f>
        <v>6039.453968253968</v>
      </c>
      <c r="I186" s="236">
        <f>P102</f>
        <v>6034.9031746031751</v>
      </c>
      <c r="K186" s="235" t="s">
        <v>824</v>
      </c>
      <c r="L186" s="236">
        <f>R102</f>
        <v>5115.9968253968254</v>
      </c>
      <c r="M186" s="236">
        <f>T102</f>
        <v>5207.1000000000004</v>
      </c>
      <c r="N186" s="236">
        <f>V102</f>
        <v>5098.3634920634922</v>
      </c>
      <c r="O186" s="236">
        <f>X102</f>
        <v>5228.8936507936505</v>
      </c>
      <c r="P186" s="236">
        <f>Z102</f>
        <v>5304.453968253968</v>
      </c>
      <c r="Q186" s="236">
        <f>AB102</f>
        <v>5275.9126984126988</v>
      </c>
      <c r="R186" s="236">
        <f>AD102</f>
        <v>5289.0507936507938</v>
      </c>
      <c r="S186" s="236">
        <f>AF102</f>
        <v>5259.3920634920632</v>
      </c>
    </row>
    <row r="187" spans="1:19" ht="24.75" x14ac:dyDescent="0.4">
      <c r="A187" s="235" t="s">
        <v>825</v>
      </c>
      <c r="B187" s="236">
        <f>C102</f>
        <v>5427.6095238095231</v>
      </c>
      <c r="C187" s="236">
        <f>E102</f>
        <v>5413.9523809523807</v>
      </c>
      <c r="D187" s="236">
        <f>G102</f>
        <v>5505.7285714285726</v>
      </c>
      <c r="E187" s="236">
        <f>I102</f>
        <v>5506.4920634920627</v>
      </c>
      <c r="F187" s="236">
        <f>K102</f>
        <v>5688.9507936507935</v>
      </c>
      <c r="G187" s="236">
        <f>M102</f>
        <v>5680.0492063492065</v>
      </c>
      <c r="H187" s="236">
        <f>O102</f>
        <v>5681.5444444444438</v>
      </c>
      <c r="I187" s="236">
        <f>Q102</f>
        <v>5688.5539682539684</v>
      </c>
      <c r="K187" s="235" t="s">
        <v>825</v>
      </c>
      <c r="L187" s="236">
        <f>S102</f>
        <v>5246.5873015873012</v>
      </c>
      <c r="M187" s="236">
        <f>U102</f>
        <v>5240.5206349206346</v>
      </c>
      <c r="N187" s="236">
        <f>W102</f>
        <v>5240.666666666667</v>
      </c>
      <c r="O187" s="236">
        <f>Y102</f>
        <v>5256.2571428571437</v>
      </c>
      <c r="P187" s="236">
        <f>AA102</f>
        <v>5526.6269841269841</v>
      </c>
      <c r="Q187" s="236">
        <f>AC102</f>
        <v>5507.925396825397</v>
      </c>
      <c r="R187" s="236">
        <f>AE102</f>
        <v>5505.0603174603175</v>
      </c>
      <c r="S187" s="236">
        <f>AG102</f>
        <v>5522.6873015873007</v>
      </c>
    </row>
    <row r="188" spans="1:19" ht="23.25" x14ac:dyDescent="0.35">
      <c r="A188" s="235" t="s">
        <v>235</v>
      </c>
      <c r="B188" s="279">
        <f>(B187-B186)/B186</f>
        <v>6.0880842277698993E-2</v>
      </c>
      <c r="C188" s="279">
        <f t="shared" ref="C188:I188" si="265">(C187-C186)/C186</f>
        <v>3.9725064038021229E-2</v>
      </c>
      <c r="D188" s="279">
        <f t="shared" si="265"/>
        <v>7.9886015440779751E-2</v>
      </c>
      <c r="E188" s="279">
        <f t="shared" si="265"/>
        <v>5.2941969196251729E-2</v>
      </c>
      <c r="F188" s="279">
        <f t="shared" si="265"/>
        <v>-6.2135220626101745E-2</v>
      </c>
      <c r="G188" s="279">
        <f t="shared" si="265"/>
        <v>-5.4781219301589239E-2</v>
      </c>
      <c r="H188" s="279">
        <f t="shared" si="265"/>
        <v>-5.9261901107426997E-2</v>
      </c>
      <c r="I188" s="279">
        <f t="shared" si="265"/>
        <v>-5.7391012967160142E-2</v>
      </c>
      <c r="K188" s="235" t="s">
        <v>235</v>
      </c>
      <c r="L188" s="279">
        <f>(L187-L186)/L186</f>
        <v>2.5525910325471409E-2</v>
      </c>
      <c r="M188" s="279">
        <f t="shared" ref="M188:S188" si="266">(M187-M186)/M186</f>
        <v>6.4182817538810961E-3</v>
      </c>
      <c r="N188" s="279">
        <f t="shared" si="266"/>
        <v>2.7911539619467088E-2</v>
      </c>
      <c r="O188" s="279">
        <f t="shared" si="266"/>
        <v>5.2331322629481786E-3</v>
      </c>
      <c r="P188" s="279">
        <f t="shared" si="266"/>
        <v>4.1884238642219247E-2</v>
      </c>
      <c r="Q188" s="279">
        <f t="shared" si="266"/>
        <v>4.3975841086699774E-2</v>
      </c>
      <c r="R188" s="279">
        <f t="shared" si="266"/>
        <v>4.0840886623518702E-2</v>
      </c>
      <c r="S188" s="279">
        <f t="shared" si="266"/>
        <v>5.0061914935548284E-2</v>
      </c>
    </row>
    <row r="190" spans="1:19" ht="23.25" x14ac:dyDescent="0.35">
      <c r="A190" s="235" t="s">
        <v>827</v>
      </c>
      <c r="K190" s="235" t="s">
        <v>829</v>
      </c>
    </row>
    <row r="191" spans="1:19" ht="23.25" x14ac:dyDescent="0.35">
      <c r="A191" s="235"/>
      <c r="B191" s="235" t="s">
        <v>29</v>
      </c>
      <c r="C191" s="235" t="s">
        <v>30</v>
      </c>
      <c r="D191" s="235" t="s">
        <v>182</v>
      </c>
      <c r="E191" s="235" t="s">
        <v>91</v>
      </c>
      <c r="F191" s="235" t="s">
        <v>183</v>
      </c>
      <c r="G191" s="235" t="s">
        <v>184</v>
      </c>
      <c r="H191" s="235" t="s">
        <v>185</v>
      </c>
      <c r="I191" s="235" t="s">
        <v>186</v>
      </c>
      <c r="K191" s="235"/>
      <c r="L191" s="235" t="s">
        <v>29</v>
      </c>
      <c r="M191" s="235" t="s">
        <v>30</v>
      </c>
      <c r="N191" s="235" t="s">
        <v>182</v>
      </c>
      <c r="O191" s="235" t="s">
        <v>91</v>
      </c>
      <c r="P191" s="235" t="s">
        <v>183</v>
      </c>
      <c r="Q191" s="235" t="s">
        <v>184</v>
      </c>
      <c r="R191" s="235" t="s">
        <v>185</v>
      </c>
      <c r="S191" s="235" t="s">
        <v>186</v>
      </c>
    </row>
    <row r="192" spans="1:19" ht="24.75" x14ac:dyDescent="0.4">
      <c r="A192" s="235" t="s">
        <v>824</v>
      </c>
      <c r="B192" s="236">
        <f>B112</f>
        <v>312342.10952380951</v>
      </c>
      <c r="C192" s="236">
        <f>D112</f>
        <v>410432.18730158731</v>
      </c>
      <c r="D192" s="236">
        <f>F112</f>
        <v>356926.43650793651</v>
      </c>
      <c r="E192" s="236">
        <f>H112</f>
        <v>366640.21428571426</v>
      </c>
      <c r="F192" s="236">
        <f>J112</f>
        <v>463196.45714285719</v>
      </c>
      <c r="G192" s="236">
        <f>L112</f>
        <v>457186.14603174606</v>
      </c>
      <c r="H192" s="236">
        <f>N112</f>
        <v>388207.20793650794</v>
      </c>
      <c r="I192" s="236">
        <f>P112</f>
        <v>386457.90634920634</v>
      </c>
      <c r="K192" s="235" t="s">
        <v>824</v>
      </c>
      <c r="L192" s="236">
        <f>R112</f>
        <v>312340.02063492069</v>
      </c>
      <c r="M192" s="236">
        <f>T112</f>
        <v>410432.18730158731</v>
      </c>
      <c r="N192" s="236">
        <f>V112</f>
        <v>356924.11587301589</v>
      </c>
      <c r="O192" s="236">
        <f>X112</f>
        <v>366636.1857142857</v>
      </c>
      <c r="P192" s="236">
        <f>Z112</f>
        <v>378944.26507936511</v>
      </c>
      <c r="Q192" s="236">
        <f>AB112</f>
        <v>375595.41428571427</v>
      </c>
      <c r="R192" s="236">
        <f>AD112</f>
        <v>364172.73015873012</v>
      </c>
      <c r="S192" s="236">
        <f>AF112</f>
        <v>362232.99206349207</v>
      </c>
    </row>
    <row r="193" spans="1:26" ht="24.75" x14ac:dyDescent="0.4">
      <c r="A193" s="235" t="s">
        <v>825</v>
      </c>
      <c r="B193" s="236">
        <f>C112</f>
        <v>360371.13333333336</v>
      </c>
      <c r="C193" s="236">
        <f>E112</f>
        <v>397925.51269841276</v>
      </c>
      <c r="D193" s="236">
        <f>G112</f>
        <v>386742.72539682541</v>
      </c>
      <c r="E193" s="236">
        <f>I112</f>
        <v>386150.65396825399</v>
      </c>
      <c r="F193" s="236">
        <f>K112</f>
        <v>408369.40158730157</v>
      </c>
      <c r="G193" s="236">
        <f>M112</f>
        <v>406809</v>
      </c>
      <c r="H193" s="236">
        <f>O112</f>
        <v>390832.12380952382</v>
      </c>
      <c r="I193" s="236">
        <f>Q112</f>
        <v>390519.33650793653</v>
      </c>
      <c r="K193" s="235" t="s">
        <v>825</v>
      </c>
      <c r="L193" s="236">
        <f>S112</f>
        <v>355120.29047619045</v>
      </c>
      <c r="M193" s="236">
        <f>U112</f>
        <v>379688.32222222222</v>
      </c>
      <c r="N193" s="236">
        <f>W112</f>
        <v>367771.3825396825</v>
      </c>
      <c r="O193" s="236">
        <f>Y112</f>
        <v>368145.25873015873</v>
      </c>
      <c r="P193" s="236">
        <f>AA112</f>
        <v>396518.34761904768</v>
      </c>
      <c r="Q193" s="236">
        <f>AC112</f>
        <v>394400.94920634927</v>
      </c>
      <c r="R193" s="236">
        <f>AE112</f>
        <v>379281.84920634923</v>
      </c>
      <c r="S193" s="236">
        <f>AG112</f>
        <v>379052.67619047622</v>
      </c>
    </row>
    <row r="194" spans="1:26" ht="23.25" x14ac:dyDescent="0.35">
      <c r="A194" t="s">
        <v>235</v>
      </c>
      <c r="B194" s="279">
        <f>(B193-B192)/B192</f>
        <v>0.15377056869708644</v>
      </c>
      <c r="C194" s="279">
        <f t="shared" ref="C194:I194" si="267">(C193-C192)/C192</f>
        <v>-3.0471963432986311E-2</v>
      </c>
      <c r="D194" s="279">
        <f t="shared" si="267"/>
        <v>8.3536229987900917E-2</v>
      </c>
      <c r="E194" s="279">
        <f t="shared" si="267"/>
        <v>5.3214129062601111E-2</v>
      </c>
      <c r="F194" s="279">
        <f t="shared" si="267"/>
        <v>-0.11836674203802487</v>
      </c>
      <c r="G194" s="279">
        <f t="shared" si="267"/>
        <v>-0.11018957260408319</v>
      </c>
      <c r="H194" s="279">
        <f t="shared" si="267"/>
        <v>6.7616361039983365E-3</v>
      </c>
      <c r="I194" s="279">
        <f t="shared" si="267"/>
        <v>1.0509372669064375E-2</v>
      </c>
      <c r="K194" t="s">
        <v>235</v>
      </c>
      <c r="L194" s="279">
        <f>(L193-L192)/L192</f>
        <v>0.13696698154244402</v>
      </c>
      <c r="M194" s="279">
        <f t="shared" ref="M194:S194" si="268">(M193-M192)/M192</f>
        <v>-7.4906077131748849E-2</v>
      </c>
      <c r="N194" s="279">
        <f t="shared" si="268"/>
        <v>3.0390960387013395E-2</v>
      </c>
      <c r="O194" s="279">
        <f t="shared" si="268"/>
        <v>4.1159958418535052E-3</v>
      </c>
      <c r="P194" s="279">
        <f t="shared" si="268"/>
        <v>4.6376430940317563E-2</v>
      </c>
      <c r="Q194" s="279">
        <f t="shared" si="268"/>
        <v>5.0068595636073659E-2</v>
      </c>
      <c r="R194" s="279">
        <f t="shared" si="268"/>
        <v>4.1488880952271129E-2</v>
      </c>
      <c r="S194" s="279">
        <f t="shared" si="268"/>
        <v>4.6433330192176436E-2</v>
      </c>
    </row>
    <row r="197" spans="1:26" ht="23.25" x14ac:dyDescent="0.35">
      <c r="K197" s="226" t="s">
        <v>921</v>
      </c>
      <c r="U197" s="226"/>
      <c r="Z197" s="226" t="s">
        <v>922</v>
      </c>
    </row>
    <row r="234" spans="11:27" ht="23.25" x14ac:dyDescent="0.35">
      <c r="K234" s="226" t="s">
        <v>924</v>
      </c>
    </row>
    <row r="236" spans="11:27" ht="23.25" x14ac:dyDescent="0.35">
      <c r="AA236" s="226" t="s">
        <v>923</v>
      </c>
    </row>
  </sheetData>
  <mergeCells count="38">
    <mergeCell ref="BO85:BP85"/>
    <mergeCell ref="BS94:BT94"/>
    <mergeCell ref="BU94:BV94"/>
    <mergeCell ref="BI74:BJ74"/>
    <mergeCell ref="BK74:BL74"/>
    <mergeCell ref="BM74:BN74"/>
    <mergeCell ref="BO74:BP74"/>
    <mergeCell ref="BI85:BJ85"/>
    <mergeCell ref="BK85:BL85"/>
    <mergeCell ref="BM85:BN85"/>
    <mergeCell ref="B3:Q3"/>
    <mergeCell ref="R3:AG3"/>
    <mergeCell ref="B14:Q14"/>
    <mergeCell ref="R14:AG14"/>
    <mergeCell ref="B25:Q25"/>
    <mergeCell ref="R25:AG25"/>
    <mergeCell ref="B37:Q37"/>
    <mergeCell ref="R37:AG37"/>
    <mergeCell ref="B48:Q48"/>
    <mergeCell ref="R48:AG48"/>
    <mergeCell ref="B59:Q59"/>
    <mergeCell ref="R59:AG59"/>
    <mergeCell ref="N73:O73"/>
    <mergeCell ref="P73:Q73"/>
    <mergeCell ref="B73:C73"/>
    <mergeCell ref="D73:E73"/>
    <mergeCell ref="F73:G73"/>
    <mergeCell ref="H73:I73"/>
    <mergeCell ref="J73:K73"/>
    <mergeCell ref="L73:M73"/>
    <mergeCell ref="Z73:AA73"/>
    <mergeCell ref="AB73:AC73"/>
    <mergeCell ref="AD73:AE73"/>
    <mergeCell ref="AF73:AG73"/>
    <mergeCell ref="R73:S73"/>
    <mergeCell ref="T73:U73"/>
    <mergeCell ref="V73:W73"/>
    <mergeCell ref="X73:Y73"/>
  </mergeCells>
  <pageMargins left="0.7" right="0.7" top="0.78740157499999996" bottom="0.78740157499999996" header="0.3" footer="0.3"/>
  <pageSetup paperSize="9" scale="41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T29"/>
  <sheetViews>
    <sheetView workbookViewId="0">
      <selection activeCell="E6" sqref="E6"/>
    </sheetView>
  </sheetViews>
  <sheetFormatPr baseColWidth="10" defaultRowHeight="15" x14ac:dyDescent="0.25"/>
  <cols>
    <col min="5" max="17" width="11.42578125" customWidth="1"/>
  </cols>
  <sheetData>
    <row r="2" spans="1:20" x14ac:dyDescent="0.25">
      <c r="A2" t="s">
        <v>241</v>
      </c>
    </row>
    <row r="3" spans="1:20" x14ac:dyDescent="0.25">
      <c r="A3">
        <v>10</v>
      </c>
      <c r="B3">
        <v>2030.3666666666666</v>
      </c>
      <c r="C3">
        <v>3691.0777777777776</v>
      </c>
      <c r="D3">
        <v>2381.5222222222224</v>
      </c>
      <c r="R3">
        <v>2026.4444444444443</v>
      </c>
      <c r="S3">
        <v>3691.0777777777776</v>
      </c>
      <c r="T3">
        <v>2377.2222222222222</v>
      </c>
    </row>
    <row r="4" spans="1:20" x14ac:dyDescent="0.25">
      <c r="A4">
        <v>15</v>
      </c>
    </row>
    <row r="5" spans="1:20" x14ac:dyDescent="0.25">
      <c r="A5">
        <v>20</v>
      </c>
    </row>
    <row r="6" spans="1:20" x14ac:dyDescent="0.25">
      <c r="A6">
        <v>50</v>
      </c>
    </row>
    <row r="7" spans="1:20" x14ac:dyDescent="0.25">
      <c r="A7">
        <v>100</v>
      </c>
    </row>
    <row r="8" spans="1:20" x14ac:dyDescent="0.25">
      <c r="A8">
        <v>150</v>
      </c>
    </row>
    <row r="9" spans="1:20" x14ac:dyDescent="0.25">
      <c r="A9">
        <v>200</v>
      </c>
    </row>
    <row r="12" spans="1:20" x14ac:dyDescent="0.25">
      <c r="A12" t="s">
        <v>242</v>
      </c>
    </row>
    <row r="13" spans="1:20" x14ac:dyDescent="0.25">
      <c r="A13">
        <v>10</v>
      </c>
      <c r="B13">
        <v>0</v>
      </c>
      <c r="C13">
        <v>0</v>
      </c>
      <c r="D13">
        <v>0</v>
      </c>
      <c r="R13">
        <v>0</v>
      </c>
      <c r="S13">
        <v>0</v>
      </c>
      <c r="T13">
        <v>0</v>
      </c>
    </row>
    <row r="14" spans="1:20" x14ac:dyDescent="0.25">
      <c r="A14">
        <v>15</v>
      </c>
    </row>
    <row r="15" spans="1:20" x14ac:dyDescent="0.25">
      <c r="A15">
        <v>20</v>
      </c>
    </row>
    <row r="16" spans="1:20" x14ac:dyDescent="0.25">
      <c r="A16">
        <v>50</v>
      </c>
    </row>
    <row r="17" spans="1:20" x14ac:dyDescent="0.25">
      <c r="A17">
        <v>100</v>
      </c>
    </row>
    <row r="18" spans="1:20" x14ac:dyDescent="0.25">
      <c r="A18">
        <v>150</v>
      </c>
    </row>
    <row r="19" spans="1:20" x14ac:dyDescent="0.25">
      <c r="A19">
        <v>200</v>
      </c>
    </row>
    <row r="22" spans="1:20" x14ac:dyDescent="0.25">
      <c r="A22" t="s">
        <v>243</v>
      </c>
    </row>
    <row r="23" spans="1:20" x14ac:dyDescent="0.25">
      <c r="A23">
        <v>10</v>
      </c>
      <c r="B23">
        <v>3465.0444444444443</v>
      </c>
      <c r="C23">
        <v>2579.2222222222222</v>
      </c>
      <c r="D23">
        <v>3038.3333333333335</v>
      </c>
      <c r="R23">
        <v>3463.6333333333332</v>
      </c>
      <c r="S23">
        <v>2579.2222222222222</v>
      </c>
      <c r="T23">
        <v>3040.1888888888889</v>
      </c>
    </row>
    <row r="24" spans="1:20" x14ac:dyDescent="0.25">
      <c r="A24">
        <v>15</v>
      </c>
    </row>
    <row r="25" spans="1:20" x14ac:dyDescent="0.25">
      <c r="A25">
        <v>20</v>
      </c>
    </row>
    <row r="26" spans="1:20" x14ac:dyDescent="0.25">
      <c r="A26">
        <v>50</v>
      </c>
    </row>
    <row r="27" spans="1:20" x14ac:dyDescent="0.25">
      <c r="A27">
        <v>100</v>
      </c>
    </row>
    <row r="28" spans="1:20" x14ac:dyDescent="0.25">
      <c r="A28">
        <v>150</v>
      </c>
    </row>
    <row r="29" spans="1:20" x14ac:dyDescent="0.25">
      <c r="A29">
        <v>200</v>
      </c>
    </row>
  </sheetData>
  <pageMargins left="0.7" right="0.7" top="0.78740157499999996" bottom="0.78740157499999996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R188"/>
  <sheetViews>
    <sheetView topLeftCell="AP116" zoomScale="40" zoomScaleNormal="40" zoomScaleSheetLayoutView="44" workbookViewId="0">
      <selection activeCell="AZ134" sqref="AZ134:BH149"/>
    </sheetView>
  </sheetViews>
  <sheetFormatPr baseColWidth="10" defaultRowHeight="15" x14ac:dyDescent="0.25"/>
  <cols>
    <col min="1" max="1" width="12.7109375" customWidth="1"/>
    <col min="2" max="43" width="15.7109375" customWidth="1"/>
    <col min="44" max="44" width="11.42578125" customWidth="1"/>
    <col min="45" max="48" width="23.7109375" customWidth="1"/>
    <col min="49" max="51" width="11.42578125" customWidth="1"/>
    <col min="52" max="70" width="16.7109375" customWidth="1"/>
  </cols>
  <sheetData>
    <row r="1" spans="1:42" ht="31.5" x14ac:dyDescent="0.5">
      <c r="A1" s="14" t="s">
        <v>205</v>
      </c>
    </row>
    <row r="2" spans="1:42" ht="31.5" x14ac:dyDescent="0.5">
      <c r="A2" s="14"/>
    </row>
    <row r="3" spans="1:42" x14ac:dyDescent="0.25">
      <c r="A3" s="3"/>
      <c r="B3" s="585" t="s">
        <v>53</v>
      </c>
      <c r="C3" s="585"/>
      <c r="D3" s="585"/>
      <c r="E3" s="585"/>
      <c r="F3" s="585"/>
      <c r="G3" s="585"/>
      <c r="H3" s="585"/>
      <c r="I3" s="585"/>
      <c r="J3" s="585"/>
      <c r="K3" s="585"/>
      <c r="L3" s="585"/>
      <c r="M3" s="585"/>
      <c r="N3" s="585"/>
      <c r="O3" s="585"/>
      <c r="P3" s="585"/>
      <c r="Q3" s="585"/>
      <c r="R3" s="87"/>
      <c r="S3" s="87"/>
      <c r="T3" s="87"/>
      <c r="U3" s="583" t="s">
        <v>38</v>
      </c>
      <c r="V3" s="583"/>
      <c r="W3" s="583"/>
      <c r="X3" s="583"/>
      <c r="Y3" s="583"/>
      <c r="Z3" s="583"/>
      <c r="AA3" s="583"/>
      <c r="AB3" s="583"/>
      <c r="AC3" s="583"/>
      <c r="AD3" s="583"/>
      <c r="AE3" s="583"/>
      <c r="AF3" s="583"/>
      <c r="AG3" s="583"/>
      <c r="AH3" s="583"/>
      <c r="AI3" s="583"/>
      <c r="AJ3" s="583"/>
    </row>
    <row r="4" spans="1:42" ht="35.25" customHeight="1" x14ac:dyDescent="0.25">
      <c r="A4" s="76" t="s">
        <v>67</v>
      </c>
      <c r="B4" s="72" t="s">
        <v>187</v>
      </c>
      <c r="C4" s="72" t="s">
        <v>188</v>
      </c>
      <c r="D4" s="72" t="s">
        <v>189</v>
      </c>
      <c r="E4" s="72" t="s">
        <v>190</v>
      </c>
      <c r="F4" s="72" t="s">
        <v>191</v>
      </c>
      <c r="G4" s="72" t="s">
        <v>192</v>
      </c>
      <c r="H4" s="72" t="s">
        <v>193</v>
      </c>
      <c r="I4" s="72" t="s">
        <v>194</v>
      </c>
      <c r="J4" s="74" t="s">
        <v>195</v>
      </c>
      <c r="K4" s="74" t="s">
        <v>196</v>
      </c>
      <c r="L4" s="74" t="s">
        <v>197</v>
      </c>
      <c r="M4" s="74" t="s">
        <v>198</v>
      </c>
      <c r="N4" s="74" t="s">
        <v>199</v>
      </c>
      <c r="O4" s="74" t="s">
        <v>200</v>
      </c>
      <c r="P4" s="74" t="s">
        <v>201</v>
      </c>
      <c r="Q4" s="74" t="s">
        <v>202</v>
      </c>
      <c r="R4" s="74" t="s">
        <v>33</v>
      </c>
      <c r="S4" s="74" t="s">
        <v>34</v>
      </c>
      <c r="T4" s="74" t="s">
        <v>203</v>
      </c>
      <c r="U4" s="28" t="s">
        <v>0</v>
      </c>
      <c r="V4" s="28" t="s">
        <v>1</v>
      </c>
      <c r="W4" s="39" t="s">
        <v>90</v>
      </c>
      <c r="X4" s="28" t="s">
        <v>3</v>
      </c>
      <c r="Y4" s="28" t="s">
        <v>9</v>
      </c>
      <c r="Z4" s="28" t="s">
        <v>10</v>
      </c>
      <c r="AA4" s="28" t="s">
        <v>11</v>
      </c>
      <c r="AB4" s="28" t="s">
        <v>12</v>
      </c>
      <c r="AC4" s="38" t="s">
        <v>74</v>
      </c>
      <c r="AD4" s="38" t="s">
        <v>75</v>
      </c>
      <c r="AE4" s="38" t="s">
        <v>89</v>
      </c>
      <c r="AF4" s="38" t="s">
        <v>77</v>
      </c>
      <c r="AG4" s="38" t="s">
        <v>83</v>
      </c>
      <c r="AH4" s="38" t="s">
        <v>85</v>
      </c>
      <c r="AI4" s="38" t="s">
        <v>80</v>
      </c>
      <c r="AJ4" s="38" t="s">
        <v>88</v>
      </c>
      <c r="AK4" s="36" t="s">
        <v>33</v>
      </c>
      <c r="AL4" s="36" t="s">
        <v>34</v>
      </c>
      <c r="AM4" s="36" t="s">
        <v>224</v>
      </c>
      <c r="AN4" s="36"/>
      <c r="AO4" s="75"/>
      <c r="AP4" s="216"/>
    </row>
    <row r="5" spans="1:42" ht="20.100000000000001" customHeight="1" x14ac:dyDescent="0.25">
      <c r="A5" s="76">
        <v>10</v>
      </c>
      <c r="B5" s="89">
        <f>'10'!B28</f>
        <v>699.3</v>
      </c>
      <c r="C5" s="89">
        <f>'10'!C28</f>
        <v>743.32222222222219</v>
      </c>
      <c r="D5" s="89">
        <f>'10'!D28</f>
        <v>684.6</v>
      </c>
      <c r="E5" s="89">
        <f>'10'!E28</f>
        <v>790.07777777777778</v>
      </c>
      <c r="F5" s="89">
        <f>'10'!F28</f>
        <v>845.2</v>
      </c>
      <c r="G5" s="89">
        <f>'10'!G28</f>
        <v>798.31111111111113</v>
      </c>
      <c r="H5" s="89">
        <f>'10'!H28</f>
        <v>827.63333333333333</v>
      </c>
      <c r="I5" s="89">
        <f>'10'!I28</f>
        <v>837.16666666666663</v>
      </c>
      <c r="J5" s="89">
        <f>'10'!J28</f>
        <v>786.35555555555561</v>
      </c>
      <c r="K5" s="89">
        <f>'10'!K28</f>
        <v>781.02222222222224</v>
      </c>
      <c r="L5" s="89">
        <f>'10'!L28</f>
        <v>783.54444444444448</v>
      </c>
      <c r="M5" s="89">
        <f>'10'!M28</f>
        <v>776.52222222222224</v>
      </c>
      <c r="N5" s="89">
        <f>'10'!N28</f>
        <v>778.18888888888887</v>
      </c>
      <c r="O5" s="89">
        <f>'10'!O28</f>
        <v>789.98888888888894</v>
      </c>
      <c r="P5" s="89">
        <f>'10'!P28</f>
        <v>788.38888888888891</v>
      </c>
      <c r="Q5" s="89">
        <f>'10'!Q28</f>
        <v>783.67777777777781</v>
      </c>
      <c r="R5" s="89">
        <f>'10'!R28</f>
        <v>663.68888888888887</v>
      </c>
      <c r="S5" s="89">
        <f>'10'!S28</f>
        <v>683.17777777777781</v>
      </c>
      <c r="T5" s="89">
        <f>'10'!T28</f>
        <v>679.08888888888885</v>
      </c>
      <c r="U5" s="89">
        <f>'10'!U28</f>
        <v>697.42222222222222</v>
      </c>
      <c r="V5" s="89">
        <f>'10'!V28</f>
        <v>743.32222222222219</v>
      </c>
      <c r="W5" s="89">
        <f>'10'!W28</f>
        <v>683.54444444444448</v>
      </c>
      <c r="X5" s="89">
        <f>'10'!X28</f>
        <v>787.17777777777781</v>
      </c>
      <c r="Y5" s="89">
        <f>'10'!Y28</f>
        <v>776.97777777777776</v>
      </c>
      <c r="Z5" s="89">
        <f>'10'!Z28</f>
        <v>753.51111111111106</v>
      </c>
      <c r="AA5" s="89">
        <f>'10'!AA28</f>
        <v>774.57777777777778</v>
      </c>
      <c r="AB5" s="89">
        <f>'10'!AB28</f>
        <v>762.82222222222219</v>
      </c>
      <c r="AC5" s="89">
        <f>'10'!AC28</f>
        <v>758.12222222222226</v>
      </c>
      <c r="AD5" s="89">
        <f>'10'!AD28</f>
        <v>765.08888888888885</v>
      </c>
      <c r="AE5" s="89">
        <f>'10'!AE28</f>
        <v>758.11111111111109</v>
      </c>
      <c r="AF5" s="89">
        <f>'10'!AF28</f>
        <v>765.33333333333337</v>
      </c>
      <c r="AG5" s="89">
        <f>'10'!AG28</f>
        <v>760.13333333333333</v>
      </c>
      <c r="AH5" s="89">
        <f>'10'!AH28</f>
        <v>761.51111111111106</v>
      </c>
      <c r="AI5" s="89">
        <f>'10'!AI28</f>
        <v>755.51111111111106</v>
      </c>
      <c r="AJ5" s="89">
        <f>'10'!AJ28</f>
        <v>765.14444444444439</v>
      </c>
      <c r="AK5" s="89">
        <f>'10'!AK28</f>
        <v>658.95555555555552</v>
      </c>
      <c r="AL5" s="89">
        <f>'10'!AL28</f>
        <v>682.93333333333328</v>
      </c>
      <c r="AM5" s="89">
        <f>'10'!AM28</f>
        <v>672.54444444444448</v>
      </c>
      <c r="AN5" s="89"/>
      <c r="AO5" s="17"/>
      <c r="AP5" s="37"/>
    </row>
    <row r="6" spans="1:42" ht="20.100000000000001" customHeight="1" x14ac:dyDescent="0.25">
      <c r="A6" s="76">
        <v>15</v>
      </c>
      <c r="B6" s="89">
        <f>'15'!B28</f>
        <v>1004.2</v>
      </c>
      <c r="C6" s="89">
        <f>'15'!C28</f>
        <v>1052.9444444444443</v>
      </c>
      <c r="D6" s="89">
        <f>'15'!D28</f>
        <v>983.25555555555559</v>
      </c>
      <c r="E6" s="89">
        <f>'15'!E28</f>
        <v>1097.1888888888889</v>
      </c>
      <c r="F6" s="89">
        <f>'15'!F28</f>
        <v>1210.5999999999999</v>
      </c>
      <c r="G6" s="89">
        <f>'15'!G28</f>
        <v>1149.4777777777779</v>
      </c>
      <c r="H6" s="89">
        <f>'15'!H28</f>
        <v>1212.7888888888888</v>
      </c>
      <c r="I6" s="89">
        <f>'15'!I28</f>
        <v>1162.6111111111111</v>
      </c>
      <c r="J6" s="89">
        <f>'15'!J28</f>
        <v>1115.9555555555555</v>
      </c>
      <c r="K6" s="89">
        <f>'15'!K28</f>
        <v>1118.7111111111112</v>
      </c>
      <c r="L6" s="89">
        <f>'15'!L28</f>
        <v>1119.3777777777777</v>
      </c>
      <c r="M6" s="89">
        <f>'15'!M28</f>
        <v>1118.1555555555556</v>
      </c>
      <c r="N6" s="89">
        <f>'15'!N28</f>
        <v>1133.1555555555556</v>
      </c>
      <c r="O6" s="89">
        <f>'15'!O28</f>
        <v>1125.5555555555557</v>
      </c>
      <c r="P6" s="89">
        <f>'15'!P28</f>
        <v>1126.6111111111111</v>
      </c>
      <c r="Q6" s="89">
        <f>'15'!Q28</f>
        <v>1133.4888888888888</v>
      </c>
      <c r="R6" s="89">
        <f>'15'!R28</f>
        <v>969.98888888888894</v>
      </c>
      <c r="S6" s="89">
        <f>'15'!S28</f>
        <v>988.6</v>
      </c>
      <c r="T6" s="89">
        <f>'15'!T28</f>
        <v>985.5333333333333</v>
      </c>
      <c r="U6" s="89">
        <f>'15'!U28</f>
        <v>1003.8111111111111</v>
      </c>
      <c r="V6" s="89">
        <f>'15'!V28</f>
        <v>1052.9444444444443</v>
      </c>
      <c r="W6" s="89">
        <f>'15'!W28</f>
        <v>982.25555555555559</v>
      </c>
      <c r="X6" s="89">
        <f>'15'!X28</f>
        <v>1095.5444444444445</v>
      </c>
      <c r="Y6" s="89">
        <f>'15'!Y28</f>
        <v>1099.7</v>
      </c>
      <c r="Z6" s="89">
        <f>'15'!Z28</f>
        <v>1069.8888888888889</v>
      </c>
      <c r="AA6" s="89">
        <f>'15'!AA28</f>
        <v>1097.9777777777779</v>
      </c>
      <c r="AB6" s="89">
        <f>'15'!AB28</f>
        <v>1062.2222222222222</v>
      </c>
      <c r="AC6" s="89">
        <f>'15'!AC28</f>
        <v>1078.1777777777777</v>
      </c>
      <c r="AD6" s="89">
        <f>'15'!AD28</f>
        <v>1091.2555555555555</v>
      </c>
      <c r="AE6" s="89">
        <f>'15'!AE28</f>
        <v>1078.2888888888888</v>
      </c>
      <c r="AF6" s="89">
        <f>'15'!AF28</f>
        <v>1093.3222222222223</v>
      </c>
      <c r="AG6" s="89">
        <f>'15'!AG28</f>
        <v>1111.4555555555555</v>
      </c>
      <c r="AH6" s="89">
        <f>'15'!AH28</f>
        <v>1091.6333333333334</v>
      </c>
      <c r="AI6" s="89">
        <f>'15'!AI28</f>
        <v>1096.6222222222223</v>
      </c>
      <c r="AJ6" s="89">
        <f>'15'!AJ28</f>
        <v>1099.588888888889</v>
      </c>
      <c r="AK6" s="89">
        <f>'15'!AK28</f>
        <v>965.74444444444441</v>
      </c>
      <c r="AL6" s="89">
        <f>'15'!AL28</f>
        <v>988.16666666666663</v>
      </c>
      <c r="AM6" s="89">
        <f>'15'!AM28</f>
        <v>969.28888888888889</v>
      </c>
      <c r="AN6" s="89"/>
      <c r="AO6" s="17"/>
      <c r="AP6" s="37"/>
    </row>
    <row r="7" spans="1:42" ht="20.100000000000001" customHeight="1" x14ac:dyDescent="0.25">
      <c r="A7" s="76">
        <v>20</v>
      </c>
      <c r="B7" s="89">
        <f>'20'!B28</f>
        <v>1311.7777777777778</v>
      </c>
      <c r="C7" s="89">
        <f>'20'!C28</f>
        <v>1354.7666666666667</v>
      </c>
      <c r="D7" s="89">
        <f>'20'!D28</f>
        <v>1280.5</v>
      </c>
      <c r="E7" s="89">
        <f>'20'!E28</f>
        <v>1402.1777777777777</v>
      </c>
      <c r="F7" s="89">
        <f>'20'!F28</f>
        <v>1597.6333333333334</v>
      </c>
      <c r="G7" s="89">
        <f>'20'!G28</f>
        <v>1546.1666666666667</v>
      </c>
      <c r="H7" s="89">
        <f>'20'!H28</f>
        <v>1575.0333333333333</v>
      </c>
      <c r="I7" s="89">
        <f>'20'!I28</f>
        <v>1593.6222222222223</v>
      </c>
      <c r="J7" s="89">
        <f>'20'!J28</f>
        <v>1467.3666666666666</v>
      </c>
      <c r="K7" s="89">
        <f>'20'!K28</f>
        <v>1451.8666666666666</v>
      </c>
      <c r="L7" s="89">
        <f>'20'!L28</f>
        <v>1458.7222222222222</v>
      </c>
      <c r="M7" s="89">
        <f>'20'!M28</f>
        <v>1447</v>
      </c>
      <c r="N7" s="89">
        <f>'20'!N28</f>
        <v>1499.7444444444445</v>
      </c>
      <c r="O7" s="89">
        <f>'20'!O28</f>
        <v>1503.6666666666667</v>
      </c>
      <c r="P7" s="89">
        <f>'20'!P28</f>
        <v>1504.0444444444445</v>
      </c>
      <c r="Q7" s="89">
        <f>'20'!Q28</f>
        <v>1498.3111111111111</v>
      </c>
      <c r="R7" s="89">
        <f>'20'!R28</f>
        <v>1268.4666666666667</v>
      </c>
      <c r="S7" s="89">
        <f>'20'!S28</f>
        <v>1296.2333333333333</v>
      </c>
      <c r="T7" s="89">
        <f>'20'!T28</f>
        <v>1291.7111111111112</v>
      </c>
      <c r="U7" s="89">
        <f>'20'!U28</f>
        <v>1311.0111111111112</v>
      </c>
      <c r="V7" s="89">
        <f>'20'!V28</f>
        <v>1354.7666666666667</v>
      </c>
      <c r="W7" s="89">
        <f>'20'!W28</f>
        <v>1280.3333333333333</v>
      </c>
      <c r="X7" s="89">
        <f>'20'!X28</f>
        <v>1399.7666666666667</v>
      </c>
      <c r="Y7" s="89">
        <f>'20'!Y28</f>
        <v>1436.6333333333334</v>
      </c>
      <c r="Z7" s="89">
        <f>'20'!Z28</f>
        <v>1410.2333333333333</v>
      </c>
      <c r="AA7" s="89">
        <f>'20'!AA28</f>
        <v>1421.6222222222223</v>
      </c>
      <c r="AB7" s="89">
        <f>'20'!AB28</f>
        <v>1410.5444444444445</v>
      </c>
      <c r="AC7" s="89">
        <f>'20'!AC28</f>
        <v>1412.1666666666667</v>
      </c>
      <c r="AD7" s="89">
        <f>'20'!AD28</f>
        <v>1408.0222222222221</v>
      </c>
      <c r="AE7" s="89">
        <f>'20'!AE28</f>
        <v>1408.911111111111</v>
      </c>
      <c r="AF7" s="89">
        <f>'20'!AF28</f>
        <v>1406.8111111111111</v>
      </c>
      <c r="AG7" s="89">
        <f>'20'!AG28</f>
        <v>1450.7</v>
      </c>
      <c r="AH7" s="89">
        <f>'20'!AH28</f>
        <v>1453.7444444444445</v>
      </c>
      <c r="AI7" s="89">
        <f>'20'!AI28</f>
        <v>1438.0222222222221</v>
      </c>
      <c r="AJ7" s="89">
        <f>'20'!AJ28</f>
        <v>1443.9333333333334</v>
      </c>
      <c r="AK7" s="89">
        <f>'20'!AK28</f>
        <v>1258.9888888888888</v>
      </c>
      <c r="AL7" s="89">
        <f>'20'!AL28</f>
        <v>1296.1777777777777</v>
      </c>
      <c r="AM7" s="89">
        <f>'20'!AM28</f>
        <v>1276.2444444444445</v>
      </c>
      <c r="AN7" s="89"/>
      <c r="AO7" s="17"/>
      <c r="AP7" s="37"/>
    </row>
    <row r="8" spans="1:42" ht="20.100000000000001" customHeight="1" x14ac:dyDescent="0.25">
      <c r="A8" s="76">
        <v>50</v>
      </c>
      <c r="B8" s="89">
        <f>'50'!B28</f>
        <v>3184.5777777777776</v>
      </c>
      <c r="C8" s="89">
        <f>'50'!C28</f>
        <v>3230.3222222222221</v>
      </c>
      <c r="D8" s="89">
        <f>'50'!D28</f>
        <v>3139.1222222222223</v>
      </c>
      <c r="E8" s="89">
        <f>'50'!E28</f>
        <v>3291.4666666666667</v>
      </c>
      <c r="F8" s="89">
        <f>'50'!F28</f>
        <v>3851.4555555555557</v>
      </c>
      <c r="G8" s="89">
        <f>'50'!G28</f>
        <v>3795.5777777777776</v>
      </c>
      <c r="H8" s="89">
        <f>'50'!H28</f>
        <v>3824.1222222222223</v>
      </c>
      <c r="I8" s="89">
        <f>'50'!I28</f>
        <v>3863.4333333333334</v>
      </c>
      <c r="J8" s="89">
        <f>'50'!J28</f>
        <v>3540.4555555555557</v>
      </c>
      <c r="K8" s="89">
        <f>'50'!K28</f>
        <v>3525.7555555555555</v>
      </c>
      <c r="L8" s="89">
        <f>'50'!L28</f>
        <v>3534.6888888888889</v>
      </c>
      <c r="M8" s="89">
        <f>'50'!M28</f>
        <v>3518.0111111111109</v>
      </c>
      <c r="N8" s="89">
        <f>'50'!N28</f>
        <v>3645.411111111111</v>
      </c>
      <c r="O8" s="89">
        <f>'50'!O28</f>
        <v>3654.7888888888888</v>
      </c>
      <c r="P8" s="89">
        <f>'50'!P28</f>
        <v>3662.088888888889</v>
      </c>
      <c r="Q8" s="89">
        <f>'50'!Q28</f>
        <v>3646.8222222222221</v>
      </c>
      <c r="R8" s="89">
        <f>'50'!R28</f>
        <v>3140.5444444444443</v>
      </c>
      <c r="S8" s="89">
        <f>'50'!S28</f>
        <v>3203.1666666666665</v>
      </c>
      <c r="T8" s="89">
        <f>'50'!T28</f>
        <v>3240.2</v>
      </c>
      <c r="U8" s="89">
        <f>'50'!U28</f>
        <v>3184.3666666666668</v>
      </c>
      <c r="V8" s="89">
        <f>'50'!V28</f>
        <v>3230.3222222222221</v>
      </c>
      <c r="W8" s="89">
        <f>'50'!W28</f>
        <v>3138.7</v>
      </c>
      <c r="X8" s="89">
        <f>'50'!X28</f>
        <v>3290.0333333333333</v>
      </c>
      <c r="Y8" s="89">
        <f>'50'!Y28</f>
        <v>3423.0111111111109</v>
      </c>
      <c r="Z8" s="89">
        <f>'50'!Z28</f>
        <v>3399.2</v>
      </c>
      <c r="AA8" s="89">
        <f>'50'!AA28</f>
        <v>3398.8222222222221</v>
      </c>
      <c r="AB8" s="89">
        <f>'50'!AB28</f>
        <v>3423.3444444444444</v>
      </c>
      <c r="AC8" s="89">
        <f>'50'!AC28</f>
        <v>3404.0444444444443</v>
      </c>
      <c r="AD8" s="89">
        <f>'50'!AD28</f>
        <v>3401.4222222222224</v>
      </c>
      <c r="AE8" s="89">
        <f>'50'!AE28</f>
        <v>3404.1555555555556</v>
      </c>
      <c r="AF8" s="89">
        <f>'50'!AF28</f>
        <v>3397.0111111111109</v>
      </c>
      <c r="AG8" s="89">
        <f>'50'!AG28</f>
        <v>3522.8444444444444</v>
      </c>
      <c r="AH8" s="89">
        <f>'50'!AH28</f>
        <v>3516.4555555555557</v>
      </c>
      <c r="AI8" s="89">
        <f>'50'!AI28</f>
        <v>3524.1666666666665</v>
      </c>
      <c r="AJ8" s="89">
        <f>'50'!AJ28</f>
        <v>3533.3888888888887</v>
      </c>
      <c r="AK8" s="89">
        <f>'50'!AK28</f>
        <v>3126.5666666666666</v>
      </c>
      <c r="AL8" s="89">
        <f>'50'!AL28</f>
        <v>3202.3333333333335</v>
      </c>
      <c r="AM8" s="89">
        <f>'50'!AM28</f>
        <v>3207.8666666666668</v>
      </c>
      <c r="AN8" s="89"/>
      <c r="AO8" s="17"/>
      <c r="AP8" s="37"/>
    </row>
    <row r="9" spans="1:42" ht="20.100000000000001" customHeight="1" x14ac:dyDescent="0.25">
      <c r="A9" s="76">
        <v>100</v>
      </c>
      <c r="B9" s="89">
        <f>'100'!B28</f>
        <v>6257.5111111111109</v>
      </c>
      <c r="C9" s="89">
        <f>'100'!C28</f>
        <v>6301.8777777777777</v>
      </c>
      <c r="D9" s="89">
        <f>'100'!D28</f>
        <v>6206.0555555555557</v>
      </c>
      <c r="E9" s="89">
        <f>'100'!E28</f>
        <v>6368.9555555555553</v>
      </c>
      <c r="F9" s="89">
        <f>'100'!F28</f>
        <v>7637.8444444444449</v>
      </c>
      <c r="G9" s="89">
        <f>'100'!G28</f>
        <v>7581.4222222222224</v>
      </c>
      <c r="H9" s="89">
        <f>'100'!H28</f>
        <v>7607.4888888888891</v>
      </c>
      <c r="I9" s="89">
        <f>'100'!I28</f>
        <v>7649.1444444444442</v>
      </c>
      <c r="J9" s="89">
        <f>'100'!J28</f>
        <v>6983.4</v>
      </c>
      <c r="K9" s="89">
        <f>'100'!K28</f>
        <v>6962.7333333333336</v>
      </c>
      <c r="L9" s="89">
        <f>'100'!L28</f>
        <v>6963.0111111111109</v>
      </c>
      <c r="M9" s="89">
        <f>'100'!M28</f>
        <v>6950.3</v>
      </c>
      <c r="N9" s="89">
        <f>'100'!N28</f>
        <v>7219.5111111111109</v>
      </c>
      <c r="O9" s="89">
        <f>'100'!O28</f>
        <v>7202.7666666666664</v>
      </c>
      <c r="P9" s="89">
        <f>'100'!P28</f>
        <v>7247.3111111111111</v>
      </c>
      <c r="Q9" s="89">
        <f>'100'!Q28</f>
        <v>7237.8222222222221</v>
      </c>
      <c r="R9" s="89">
        <f>'100'!R28</f>
        <v>6200.9111111111115</v>
      </c>
      <c r="S9" s="89">
        <f>'100'!S28</f>
        <v>6349.5111111111109</v>
      </c>
      <c r="T9" s="89">
        <f>'100'!T28</f>
        <v>6424.4444444444443</v>
      </c>
      <c r="U9" s="89">
        <f>'100'!U28</f>
        <v>6257.2444444444445</v>
      </c>
      <c r="V9" s="89">
        <f>'100'!V28</f>
        <v>6301.8777777777777</v>
      </c>
      <c r="W9" s="89">
        <f>'100'!W28</f>
        <v>6205.8666666666668</v>
      </c>
      <c r="X9" s="89">
        <f>'100'!X28</f>
        <v>6368.1444444444442</v>
      </c>
      <c r="Y9" s="89">
        <f>'100'!Y28</f>
        <v>6757.6333333333332</v>
      </c>
      <c r="Z9" s="89">
        <f>'100'!Z28</f>
        <v>6717.6888888888889</v>
      </c>
      <c r="AA9" s="89">
        <f>'100'!AA28</f>
        <v>6716.1222222222223</v>
      </c>
      <c r="AB9" s="89">
        <f>'100'!AB28</f>
        <v>6739.8777777777777</v>
      </c>
      <c r="AC9" s="89">
        <f>'100'!AC28</f>
        <v>6684.9777777777781</v>
      </c>
      <c r="AD9" s="89">
        <f>'100'!AD28</f>
        <v>6684.1</v>
      </c>
      <c r="AE9" s="89">
        <f>'100'!AE28</f>
        <v>6665.7111111111108</v>
      </c>
      <c r="AF9" s="89">
        <f>'100'!AF28</f>
        <v>6669.4666666666662</v>
      </c>
      <c r="AG9" s="89">
        <f>'100'!AG28</f>
        <v>6951.3555555555558</v>
      </c>
      <c r="AH9" s="89">
        <f>'100'!AH28</f>
        <v>6939.2</v>
      </c>
      <c r="AI9" s="89">
        <f>'100'!AI28</f>
        <v>6979.4111111111115</v>
      </c>
      <c r="AJ9" s="89">
        <f>'100'!AJ28</f>
        <v>6980.0888888888885</v>
      </c>
      <c r="AK9" s="89">
        <f>'100'!AK28</f>
        <v>6188.6</v>
      </c>
      <c r="AL9" s="89">
        <f>'100'!AL28</f>
        <v>6347.5777777777776</v>
      </c>
      <c r="AM9" s="89">
        <f>'100'!AM28</f>
        <v>6375.0777777777776</v>
      </c>
      <c r="AN9" s="89"/>
      <c r="AO9" s="17"/>
      <c r="AP9" s="37"/>
    </row>
    <row r="10" spans="1:42" ht="20.100000000000001" customHeight="1" x14ac:dyDescent="0.25">
      <c r="A10" s="76">
        <v>150</v>
      </c>
      <c r="B10" s="89">
        <f>'150'!B28</f>
        <v>9400.7999999999993</v>
      </c>
      <c r="C10" s="89">
        <f>'150'!C28</f>
        <v>9452.9333333333325</v>
      </c>
      <c r="D10" s="89">
        <f>'150'!D28</f>
        <v>9347</v>
      </c>
      <c r="E10" s="89">
        <f>'150'!E28</f>
        <v>9512.7888888888883</v>
      </c>
      <c r="F10" s="89">
        <f>'150'!F28</f>
        <v>11430.377777777778</v>
      </c>
      <c r="G10" s="89">
        <f>'150'!G28</f>
        <v>11367.288888888888</v>
      </c>
      <c r="H10" s="89">
        <f>'150'!H28</f>
        <v>11394.9</v>
      </c>
      <c r="I10" s="89">
        <f>'150'!I28</f>
        <v>11449.577777777778</v>
      </c>
      <c r="J10" s="89">
        <f>'150'!J28</f>
        <v>10496.844444444445</v>
      </c>
      <c r="K10" s="89">
        <f>'150'!K28</f>
        <v>10524.988888888889</v>
      </c>
      <c r="L10" s="89">
        <f>'150'!L28</f>
        <v>10485.822222222223</v>
      </c>
      <c r="M10" s="89">
        <f>'150'!M28</f>
        <v>10489.133333333333</v>
      </c>
      <c r="N10" s="89">
        <f>'150'!N28</f>
        <v>10837.066666666668</v>
      </c>
      <c r="O10" s="89">
        <f>'150'!O28</f>
        <v>10823.755555555555</v>
      </c>
      <c r="P10" s="89">
        <f>'150'!P28</f>
        <v>10820.755555555555</v>
      </c>
      <c r="Q10" s="89">
        <f>'150'!Q28</f>
        <v>10832.344444444445</v>
      </c>
      <c r="R10" s="89">
        <f>'150'!R28</f>
        <v>9354.6666666666661</v>
      </c>
      <c r="S10" s="89">
        <f>'150'!S28</f>
        <v>9563.4444444444453</v>
      </c>
      <c r="T10" s="89">
        <f>'150'!T28</f>
        <v>9662.6333333333332</v>
      </c>
      <c r="U10" s="89">
        <f>'150'!U28</f>
        <v>9400.4555555555562</v>
      </c>
      <c r="V10" s="89">
        <f>'150'!V28</f>
        <v>9452.9333333333325</v>
      </c>
      <c r="W10" s="89">
        <f>'150'!W28</f>
        <v>9346.7000000000007</v>
      </c>
      <c r="X10" s="89">
        <f>'150'!X28</f>
        <v>9511.9666666666672</v>
      </c>
      <c r="Y10" s="89">
        <f>'150'!Y28</f>
        <v>10102.888888888889</v>
      </c>
      <c r="Z10" s="89">
        <f>'150'!Z28</f>
        <v>10068.911111111111</v>
      </c>
      <c r="AA10" s="89">
        <f>'150'!AA28</f>
        <v>10064.522222222222</v>
      </c>
      <c r="AB10" s="89">
        <f>'150'!AB28</f>
        <v>10074.411111111111</v>
      </c>
      <c r="AC10" s="89">
        <f>'150'!AC28</f>
        <v>10011.155555555555</v>
      </c>
      <c r="AD10" s="89">
        <f>'150'!AD28</f>
        <v>10092.366666666667</v>
      </c>
      <c r="AE10" s="89">
        <f>'150'!AE28</f>
        <v>10022.200000000001</v>
      </c>
      <c r="AF10" s="89">
        <f>'150'!AF28</f>
        <v>10044.966666666667</v>
      </c>
      <c r="AG10" s="89">
        <f>'150'!AG28</f>
        <v>10472.022222222222</v>
      </c>
      <c r="AH10" s="89">
        <f>'150'!AH28</f>
        <v>10473.133333333333</v>
      </c>
      <c r="AI10" s="89">
        <f>'150'!AI28</f>
        <v>10439.766666666666</v>
      </c>
      <c r="AJ10" s="89">
        <f>'150'!AJ28</f>
        <v>10468</v>
      </c>
      <c r="AK10" s="89">
        <f>'150'!AK28</f>
        <v>9340.7444444444445</v>
      </c>
      <c r="AL10" s="89">
        <f>'150'!AL28</f>
        <v>9562.4111111111106</v>
      </c>
      <c r="AM10" s="89">
        <f>'150'!AM28</f>
        <v>9607.0222222222219</v>
      </c>
      <c r="AN10" s="89"/>
      <c r="AO10" s="17"/>
      <c r="AP10" s="37"/>
    </row>
    <row r="11" spans="1:42" ht="20.100000000000001" customHeight="1" x14ac:dyDescent="0.25">
      <c r="A11" s="76">
        <v>200</v>
      </c>
      <c r="B11" s="89">
        <f>'200'!B28</f>
        <v>12531.18888888889</v>
      </c>
      <c r="C11" s="89">
        <f>'200'!C28</f>
        <v>12565.622222222222</v>
      </c>
      <c r="D11" s="89">
        <f>'200'!D28</f>
        <v>12471.877777777778</v>
      </c>
      <c r="E11" s="89">
        <f>'200'!E28</f>
        <v>12638.333333333334</v>
      </c>
      <c r="F11" s="89">
        <f>'200'!F28</f>
        <v>15250.755555555555</v>
      </c>
      <c r="G11" s="89">
        <f>'200'!G28</f>
        <v>15178.422222222222</v>
      </c>
      <c r="H11" s="89">
        <f>'200'!H28</f>
        <v>15196.655555555555</v>
      </c>
      <c r="I11" s="89">
        <f>'200'!I28</f>
        <v>15268.377777777778</v>
      </c>
      <c r="J11" s="89">
        <f>'200'!J28</f>
        <v>13965.9</v>
      </c>
      <c r="K11" s="89">
        <f>'200'!K28</f>
        <v>13955.222222222223</v>
      </c>
      <c r="L11" s="89">
        <f>'200'!L28</f>
        <v>13986.911111111111</v>
      </c>
      <c r="M11" s="89">
        <f>'200'!M28</f>
        <v>13968.277777777777</v>
      </c>
      <c r="N11" s="89">
        <f>'200'!N28</f>
        <v>14447.588888888889</v>
      </c>
      <c r="O11" s="89">
        <f>'200'!O28</f>
        <v>14418.011111111111</v>
      </c>
      <c r="P11" s="89">
        <f>'200'!P28</f>
        <v>14456.933333333332</v>
      </c>
      <c r="Q11" s="89">
        <f>'200'!Q28</f>
        <v>14442.655555555555</v>
      </c>
      <c r="R11" s="89">
        <f>'200'!R28</f>
        <v>12455.111111111111</v>
      </c>
      <c r="S11" s="89">
        <f>'200'!S28</f>
        <v>12761.944444444445</v>
      </c>
      <c r="T11" s="89">
        <f>'200'!T28</f>
        <v>12905.377777777778</v>
      </c>
      <c r="U11" s="89">
        <f>'200'!U28</f>
        <v>12531.055555555555</v>
      </c>
      <c r="V11" s="89">
        <f>'200'!V28</f>
        <v>12565.622222222222</v>
      </c>
      <c r="W11" s="89">
        <f>'200'!W28</f>
        <v>12471.711111111112</v>
      </c>
      <c r="X11" s="89">
        <f>'200'!X28</f>
        <v>12637.788888888888</v>
      </c>
      <c r="Y11" s="89">
        <f>'200'!Y28</f>
        <v>13464.788888888888</v>
      </c>
      <c r="Z11" s="89">
        <f>'200'!Z28</f>
        <v>13403.6</v>
      </c>
      <c r="AA11" s="89">
        <f>'200'!AA28</f>
        <v>13399.788888888888</v>
      </c>
      <c r="AB11" s="89">
        <f>'200'!AB28</f>
        <v>13434.722222222223</v>
      </c>
      <c r="AC11" s="89">
        <f>'200'!AC28</f>
        <v>13364.577777777778</v>
      </c>
      <c r="AD11" s="89">
        <f>'200'!AD28</f>
        <v>13358.755555555555</v>
      </c>
      <c r="AE11" s="89">
        <f>'200'!AE28</f>
        <v>13393.255555555555</v>
      </c>
      <c r="AF11" s="89">
        <f>'200'!AF28</f>
        <v>13390.4</v>
      </c>
      <c r="AG11" s="89">
        <f>'200'!AG28</f>
        <v>13981.1</v>
      </c>
      <c r="AH11" s="89">
        <f>'200'!AH28</f>
        <v>13925.044444444444</v>
      </c>
      <c r="AI11" s="89">
        <f>'200'!AI28</f>
        <v>13983.644444444444</v>
      </c>
      <c r="AJ11" s="89">
        <f>'200'!AJ28</f>
        <v>13984.866666666667</v>
      </c>
      <c r="AK11" s="89">
        <f>'200'!AK28</f>
        <v>12447.066666666668</v>
      </c>
      <c r="AL11" s="89">
        <f>'200'!AL28</f>
        <v>12760.233333333334</v>
      </c>
      <c r="AM11" s="89">
        <f>'200'!AM28</f>
        <v>12836.3</v>
      </c>
      <c r="AN11" s="89"/>
      <c r="AO11" s="17"/>
      <c r="AP11" s="37"/>
    </row>
    <row r="12" spans="1:42" x14ac:dyDescent="0.25">
      <c r="A12" s="77"/>
      <c r="AO12" s="17"/>
      <c r="AP12" s="37"/>
    </row>
    <row r="13" spans="1:42" ht="31.5" x14ac:dyDescent="0.5">
      <c r="A13" s="78" t="s">
        <v>208</v>
      </c>
      <c r="AO13" s="17"/>
      <c r="AP13" s="37"/>
    </row>
    <row r="14" spans="1:42" x14ac:dyDescent="0.25">
      <c r="A14" s="17"/>
      <c r="B14" s="585" t="s">
        <v>53</v>
      </c>
      <c r="C14" s="585"/>
      <c r="D14" s="585"/>
      <c r="E14" s="585"/>
      <c r="F14" s="585"/>
      <c r="G14" s="585"/>
      <c r="H14" s="585"/>
      <c r="I14" s="585"/>
      <c r="J14" s="585"/>
      <c r="K14" s="585"/>
      <c r="L14" s="585"/>
      <c r="M14" s="585"/>
      <c r="N14" s="585"/>
      <c r="O14" s="585"/>
      <c r="P14" s="585"/>
      <c r="Q14" s="585"/>
      <c r="R14" s="87"/>
      <c r="S14" s="87"/>
      <c r="T14" s="87"/>
      <c r="U14" s="583" t="s">
        <v>38</v>
      </c>
      <c r="V14" s="583"/>
      <c r="W14" s="583"/>
      <c r="X14" s="583"/>
      <c r="Y14" s="583"/>
      <c r="Z14" s="583"/>
      <c r="AA14" s="583"/>
      <c r="AB14" s="583"/>
      <c r="AC14" s="583"/>
      <c r="AD14" s="583"/>
      <c r="AE14" s="583"/>
      <c r="AF14" s="583"/>
      <c r="AG14" s="583"/>
      <c r="AH14" s="583"/>
      <c r="AI14" s="583"/>
      <c r="AJ14" s="583"/>
      <c r="AO14" s="17"/>
      <c r="AP14" s="37"/>
    </row>
    <row r="15" spans="1:42" ht="30" x14ac:dyDescent="0.25">
      <c r="A15" s="17" t="s">
        <v>67</v>
      </c>
      <c r="B15" s="28" t="s">
        <v>0</v>
      </c>
      <c r="C15" s="28" t="s">
        <v>1</v>
      </c>
      <c r="D15" s="28" t="s">
        <v>2</v>
      </c>
      <c r="E15" s="28" t="s">
        <v>3</v>
      </c>
      <c r="F15" s="28" t="s">
        <v>9</v>
      </c>
      <c r="G15" s="28" t="s">
        <v>10</v>
      </c>
      <c r="H15" s="28" t="s">
        <v>11</v>
      </c>
      <c r="I15" s="28" t="s">
        <v>12</v>
      </c>
      <c r="J15" s="36" t="s">
        <v>74</v>
      </c>
      <c r="K15" s="36" t="s">
        <v>75</v>
      </c>
      <c r="L15" s="36" t="s">
        <v>76</v>
      </c>
      <c r="M15" s="36" t="s">
        <v>82</v>
      </c>
      <c r="N15" s="36" t="s">
        <v>83</v>
      </c>
      <c r="O15" s="36" t="s">
        <v>85</v>
      </c>
      <c r="P15" s="36" t="s">
        <v>84</v>
      </c>
      <c r="Q15" s="36" t="s">
        <v>81</v>
      </c>
      <c r="R15" s="74" t="s">
        <v>33</v>
      </c>
      <c r="S15" s="74" t="s">
        <v>34</v>
      </c>
      <c r="T15" s="74" t="s">
        <v>203</v>
      </c>
      <c r="U15" s="28" t="s">
        <v>0</v>
      </c>
      <c r="V15" s="28" t="s">
        <v>1</v>
      </c>
      <c r="W15" s="28" t="s">
        <v>2</v>
      </c>
      <c r="X15" s="28" t="s">
        <v>3</v>
      </c>
      <c r="Y15" s="28" t="s">
        <v>9</v>
      </c>
      <c r="Z15" s="28" t="s">
        <v>10</v>
      </c>
      <c r="AA15" s="28" t="s">
        <v>11</v>
      </c>
      <c r="AB15" s="28" t="s">
        <v>12</v>
      </c>
      <c r="AC15" s="38" t="s">
        <v>86</v>
      </c>
      <c r="AD15" s="38" t="s">
        <v>87</v>
      </c>
      <c r="AE15" s="38" t="s">
        <v>76</v>
      </c>
      <c r="AF15" s="38" t="s">
        <v>82</v>
      </c>
      <c r="AG15" s="38" t="s">
        <v>83</v>
      </c>
      <c r="AH15" s="38" t="s">
        <v>79</v>
      </c>
      <c r="AI15" s="38" t="s">
        <v>80</v>
      </c>
      <c r="AJ15" s="38" t="s">
        <v>81</v>
      </c>
      <c r="AK15" s="36" t="s">
        <v>33</v>
      </c>
      <c r="AL15" s="36" t="s">
        <v>34</v>
      </c>
      <c r="AM15" s="36" t="s">
        <v>224</v>
      </c>
      <c r="AN15" s="36"/>
      <c r="AO15" s="17"/>
      <c r="AP15" s="37"/>
    </row>
    <row r="16" spans="1:42" x14ac:dyDescent="0.25">
      <c r="A16" s="17">
        <v>10</v>
      </c>
      <c r="B16" s="15">
        <f>'10'!B38</f>
        <v>9.294815583337444</v>
      </c>
      <c r="C16" s="15">
        <f>'10'!C38</f>
        <v>16.541378664317129</v>
      </c>
      <c r="D16" s="15">
        <f>'10'!D38</f>
        <v>7.1039794474385491</v>
      </c>
      <c r="E16" s="15">
        <f>'10'!E38</f>
        <v>23.953120851553432</v>
      </c>
      <c r="F16" s="15">
        <f>'10'!F38</f>
        <v>32.870469514388432</v>
      </c>
      <c r="G16" s="15">
        <f>'10'!G38</f>
        <v>25.650644475836817</v>
      </c>
      <c r="H16" s="15">
        <f>'10'!H38</f>
        <v>29.853510659828348</v>
      </c>
      <c r="I16" s="15">
        <f>'10'!I38</f>
        <v>31.381341531570271</v>
      </c>
      <c r="J16" s="15">
        <f>'10'!J38</f>
        <v>23.152465623908576</v>
      </c>
      <c r="K16" s="15">
        <f>'10'!K38</f>
        <v>22.872994601909266</v>
      </c>
      <c r="L16" s="15">
        <f>'10'!L38</f>
        <v>22.847128971438821</v>
      </c>
      <c r="M16" s="15">
        <f>'10'!M38</f>
        <v>22.50348170264655</v>
      </c>
      <c r="N16" s="15">
        <f>'10'!N38</f>
        <v>22.591833990469016</v>
      </c>
      <c r="O16" s="15">
        <f>'10'!O38</f>
        <v>23.958592515458609</v>
      </c>
      <c r="P16" s="15">
        <f>'10'!P38</f>
        <v>23.600209888249253</v>
      </c>
      <c r="Q16" s="15">
        <f>'10'!Q38</f>
        <v>23.152441268924974</v>
      </c>
      <c r="R16" s="15">
        <f>'10'!R38</f>
        <v>3.6018768538293102</v>
      </c>
      <c r="S16" s="15">
        <f>'10'!S38</f>
        <v>6.9434618004685449</v>
      </c>
      <c r="T16" s="15">
        <f>'10'!T38</f>
        <v>6.2730118086998337</v>
      </c>
      <c r="U16" s="15">
        <f>'10'!U38</f>
        <v>9.9392433711924753</v>
      </c>
      <c r="V16" s="15">
        <f>'10'!V38</f>
        <v>17.624418533646747</v>
      </c>
      <c r="W16" s="15">
        <f>'10'!W38</f>
        <v>7.8909345291131396</v>
      </c>
      <c r="X16" s="15">
        <f>'10'!X38</f>
        <v>24.62101776876565</v>
      </c>
      <c r="Y16" s="15">
        <f>'10'!Y38</f>
        <v>23.018034197362351</v>
      </c>
      <c r="Z16" s="15">
        <f>'10'!Z38</f>
        <v>19.347899765208066</v>
      </c>
      <c r="AA16" s="15">
        <f>'10'!AA38</f>
        <v>22.240554056301725</v>
      </c>
      <c r="AB16" s="15">
        <f>'10'!AB38</f>
        <v>20.515126032879316</v>
      </c>
      <c r="AC16" s="15">
        <f>'10'!AC38</f>
        <v>19.613152711106622</v>
      </c>
      <c r="AD16" s="15">
        <f>'10'!AD38</f>
        <v>21.382411297883305</v>
      </c>
      <c r="AE16" s="15">
        <f>'10'!AE38</f>
        <v>19.768098801022489</v>
      </c>
      <c r="AF16" s="15">
        <f>'10'!AF38</f>
        <v>21.630803910700578</v>
      </c>
      <c r="AG16" s="15">
        <f>'10'!AG38</f>
        <v>20.744884664789492</v>
      </c>
      <c r="AH16" s="15">
        <f>'10'!AH38</f>
        <v>20.535612238268659</v>
      </c>
      <c r="AI16" s="15">
        <f>'10'!AI38</f>
        <v>19.224471383039834</v>
      </c>
      <c r="AJ16" s="15">
        <f>'10'!AJ38</f>
        <v>20.940533048766593</v>
      </c>
      <c r="AK16" s="15">
        <f>'10'!AK38</f>
        <v>3.7999814035857629</v>
      </c>
      <c r="AL16" s="15">
        <f>'10'!AL38</f>
        <v>7.8850399817549652</v>
      </c>
      <c r="AM16" s="15">
        <f>'10'!AM38</f>
        <v>6.2245880943406</v>
      </c>
      <c r="AN16" s="15"/>
      <c r="AO16" s="17"/>
      <c r="AP16" s="37"/>
    </row>
    <row r="17" spans="1:42" x14ac:dyDescent="0.25">
      <c r="A17" s="17">
        <v>15</v>
      </c>
      <c r="B17" s="15">
        <f>'15'!B38</f>
        <v>6.7151697281519471</v>
      </c>
      <c r="C17" s="15">
        <f>'15'!C38</f>
        <v>12.032971804092552</v>
      </c>
      <c r="D17" s="15">
        <f>'15'!D38</f>
        <v>4.5269860707012839</v>
      </c>
      <c r="E17" s="15">
        <f>'15'!E38</f>
        <v>16.75971716996926</v>
      </c>
      <c r="F17" s="15">
        <f>'15'!F38</f>
        <v>28.794705983448793</v>
      </c>
      <c r="G17" s="15">
        <f>'15'!G38</f>
        <v>22.353708217592427</v>
      </c>
      <c r="H17" s="15">
        <f>'15'!H38</f>
        <v>28.973519878409434</v>
      </c>
      <c r="I17" s="15">
        <f>'15'!I38</f>
        <v>23.685894818702049</v>
      </c>
      <c r="J17" s="15">
        <f>'15'!J38</f>
        <v>18.697916539737886</v>
      </c>
      <c r="K17" s="15">
        <f>'15'!K38</f>
        <v>19.249630458679029</v>
      </c>
      <c r="L17" s="15">
        <f>'15'!L38</f>
        <v>19.016680561472093</v>
      </c>
      <c r="M17" s="15">
        <f>'15'!M38</f>
        <v>19.112235611201154</v>
      </c>
      <c r="N17" s="15">
        <f>'15'!N38</f>
        <v>20.76085428373289</v>
      </c>
      <c r="O17" s="15">
        <f>'15'!O38</f>
        <v>19.779820073549605</v>
      </c>
      <c r="P17" s="15">
        <f>'15'!P38</f>
        <v>19.92890999064803</v>
      </c>
      <c r="Q17" s="15">
        <f>'15'!Q38</f>
        <v>20.602972072666287</v>
      </c>
      <c r="R17" s="15">
        <f>'15'!R38</f>
        <v>3.0324653415153868</v>
      </c>
      <c r="S17" s="15">
        <f>'15'!S38</f>
        <v>5.0785752050875397</v>
      </c>
      <c r="T17" s="15">
        <f>'15'!T38</f>
        <v>4.7949313344283544</v>
      </c>
      <c r="U17" s="15">
        <f>'15'!U38</f>
        <v>7.7026404065408034</v>
      </c>
      <c r="V17" s="15">
        <f>'15'!V38</f>
        <v>13.11427004447183</v>
      </c>
      <c r="W17" s="15">
        <f>'15'!W38</f>
        <v>5.4101806410623361</v>
      </c>
      <c r="X17" s="15">
        <f>'15'!X38</f>
        <v>17.694399108478208</v>
      </c>
      <c r="Y17" s="15">
        <f>'15'!Y38</f>
        <v>18.044803794992315</v>
      </c>
      <c r="Z17" s="15">
        <f>'15'!Z38</f>
        <v>14.940186508880613</v>
      </c>
      <c r="AA17" s="15">
        <f>'15'!AA38</f>
        <v>17.741034124187625</v>
      </c>
      <c r="AB17" s="15">
        <f>'15'!AB38</f>
        <v>13.949978453196463</v>
      </c>
      <c r="AC17" s="15">
        <f>'15'!AC38</f>
        <v>15.706337106770967</v>
      </c>
      <c r="AD17" s="15">
        <f>'15'!AD38</f>
        <v>17.350030961681114</v>
      </c>
      <c r="AE17" s="15">
        <f>'15'!AE38</f>
        <v>15.68713679026656</v>
      </c>
      <c r="AF17" s="15">
        <f>'15'!AF38</f>
        <v>17.444844262300496</v>
      </c>
      <c r="AG17" s="15">
        <f>'15'!AG38</f>
        <v>19.58001532253207</v>
      </c>
      <c r="AH17" s="15">
        <f>'15'!AH38</f>
        <v>17.309129607852196</v>
      </c>
      <c r="AI17" s="15">
        <f>'15'!AI38</f>
        <v>17.793203068382123</v>
      </c>
      <c r="AJ17" s="15">
        <f>'15'!AJ38</f>
        <v>18.123445078377483</v>
      </c>
      <c r="AK17" s="15">
        <f>'15'!AK38</f>
        <v>3.5630233084899978</v>
      </c>
      <c r="AL17" s="15">
        <f>'15'!AL38</f>
        <v>6.0240935290903117</v>
      </c>
      <c r="AM17" s="15">
        <f>'15'!AM38</f>
        <v>4.0093677225080713</v>
      </c>
      <c r="AN17" s="15"/>
      <c r="AO17" s="17"/>
      <c r="AP17" s="37"/>
    </row>
    <row r="18" spans="1:42" x14ac:dyDescent="0.25">
      <c r="A18" s="17">
        <v>20</v>
      </c>
      <c r="B18" s="15">
        <f>'20'!B38</f>
        <v>5.8360854195423792</v>
      </c>
      <c r="C18" s="15">
        <f>'20'!C38</f>
        <v>9.3396053688055485</v>
      </c>
      <c r="D18" s="15">
        <f>'20'!D38</f>
        <v>3.3131072096364753</v>
      </c>
      <c r="E18" s="15">
        <f>'20'!E38</f>
        <v>13.208698741037056</v>
      </c>
      <c r="F18" s="15">
        <f>'20'!F38</f>
        <v>29.100625293027907</v>
      </c>
      <c r="G18" s="15">
        <f>'20'!G38</f>
        <v>24.961066617056712</v>
      </c>
      <c r="H18" s="15">
        <f>'20'!H38</f>
        <v>27.261783777217815</v>
      </c>
      <c r="I18" s="15">
        <f>'20'!I38</f>
        <v>28.759790507044798</v>
      </c>
      <c r="J18" s="15">
        <f>'20'!J38</f>
        <v>18.588756015539822</v>
      </c>
      <c r="K18" s="15">
        <f>'20'!K38</f>
        <v>17.345552049244954</v>
      </c>
      <c r="L18" s="15">
        <f>'20'!L38</f>
        <v>17.771709424441973</v>
      </c>
      <c r="M18" s="15">
        <f>'20'!M38</f>
        <v>17.035811174753004</v>
      </c>
      <c r="N18" s="15">
        <f>'20'!N38</f>
        <v>21.377205813556305</v>
      </c>
      <c r="O18" s="15">
        <f>'20'!O38</f>
        <v>21.489915024272218</v>
      </c>
      <c r="P18" s="15">
        <f>'20'!P38</f>
        <v>21.654068485151882</v>
      </c>
      <c r="Q18" s="15">
        <f>'20'!Q38</f>
        <v>21.18055274647784</v>
      </c>
      <c r="R18" s="15">
        <f>'20'!R38</f>
        <v>2.1716457163620406</v>
      </c>
      <c r="S18" s="15">
        <f>'20'!S38</f>
        <v>4.5985677664173847</v>
      </c>
      <c r="T18" s="15">
        <f>'20'!T38</f>
        <v>4.1741100763191739</v>
      </c>
      <c r="U18" s="15">
        <f>'20'!U38</f>
        <v>6.6784160898891241</v>
      </c>
      <c r="V18" s="15">
        <f>'20'!V38</f>
        <v>10.281052571868615</v>
      </c>
      <c r="W18" s="15">
        <f>'20'!W38</f>
        <v>4.1906230424573057</v>
      </c>
      <c r="X18" s="15">
        <f>'20'!X38</f>
        <v>13.985411518426854</v>
      </c>
      <c r="Y18" s="15">
        <f>'20'!Y38</f>
        <v>17.033896139162223</v>
      </c>
      <c r="Z18" s="15">
        <f>'20'!Z38</f>
        <v>14.854108479649314</v>
      </c>
      <c r="AA18" s="15">
        <f>'20'!AA38</f>
        <v>15.675493133674063</v>
      </c>
      <c r="AB18" s="15">
        <f>'20'!AB38</f>
        <v>14.931176472726229</v>
      </c>
      <c r="AC18" s="15">
        <f>'20'!AC38</f>
        <v>15.02619939524865</v>
      </c>
      <c r="AD18" s="15">
        <f>'20'!AD38</f>
        <v>14.749618669901009</v>
      </c>
      <c r="AE18" s="15">
        <f>'20'!AE38</f>
        <v>14.658703110597411</v>
      </c>
      <c r="AF18" s="15">
        <f>'20'!AF38</f>
        <v>14.724604355747392</v>
      </c>
      <c r="AG18" s="15">
        <f>'20'!AG38</f>
        <v>18.328576200168477</v>
      </c>
      <c r="AH18" s="15">
        <f>'20'!AH38</f>
        <v>18.429453918089564</v>
      </c>
      <c r="AI18" s="15">
        <f>'20'!AI38</f>
        <v>17.300165441140152</v>
      </c>
      <c r="AJ18" s="15">
        <f>'20'!AJ38</f>
        <v>17.678735497105507</v>
      </c>
      <c r="AK18" s="15">
        <f>'20'!AK38</f>
        <v>2.3225378785407518</v>
      </c>
      <c r="AL18" s="15">
        <f>'20'!AL38</f>
        <v>5.4870926320064051</v>
      </c>
      <c r="AM18" s="15">
        <f>'20'!AM38</f>
        <v>3.7724160121451416</v>
      </c>
      <c r="AN18" s="15"/>
      <c r="AO18" s="17"/>
      <c r="AP18" s="37"/>
    </row>
    <row r="19" spans="1:42" x14ac:dyDescent="0.25">
      <c r="A19" s="17">
        <v>50</v>
      </c>
      <c r="B19" s="15">
        <f>'50'!B38</f>
        <v>2.5180556645040424</v>
      </c>
      <c r="C19" s="15">
        <f>'50'!C38</f>
        <v>3.9829759947412793</v>
      </c>
      <c r="D19" s="15">
        <f>'50'!D38</f>
        <v>1.0516341584605899</v>
      </c>
      <c r="E19" s="15">
        <f>'50'!E38</f>
        <v>5.9715393245753443</v>
      </c>
      <c r="F19" s="15">
        <f>'50'!F38</f>
        <v>24.113393519913831</v>
      </c>
      <c r="G19" s="15">
        <f>'50'!G38</f>
        <v>22.327425044718943</v>
      </c>
      <c r="H19" s="15">
        <f>'50'!H38</f>
        <v>23.241523840940111</v>
      </c>
      <c r="I19" s="15">
        <f>'50'!I38</f>
        <v>24.490894820894972</v>
      </c>
      <c r="J19" s="15">
        <f>'50'!J38</f>
        <v>14.057324088754578</v>
      </c>
      <c r="K19" s="15">
        <f>'50'!K38</f>
        <v>13.605200670014126</v>
      </c>
      <c r="L19" s="15">
        <f>'50'!L38</f>
        <v>13.858014619225823</v>
      </c>
      <c r="M19" s="15">
        <f>'50'!M38</f>
        <v>13.405227662291791</v>
      </c>
      <c r="N19" s="15">
        <f>'50'!N38</f>
        <v>17.543615093487904</v>
      </c>
      <c r="O19" s="15">
        <f>'50'!O38</f>
        <v>17.752377443310213</v>
      </c>
      <c r="P19" s="15">
        <f>'50'!P38</f>
        <v>18.038900229665316</v>
      </c>
      <c r="Q19" s="15">
        <f>'50'!Q38</f>
        <v>17.574272434792938</v>
      </c>
      <c r="R19" s="15">
        <f>'50'!R38</f>
        <v>1.0630974470628167</v>
      </c>
      <c r="S19" s="15">
        <f>'50'!S38</f>
        <v>3.1391561702250184</v>
      </c>
      <c r="T19" s="15">
        <f>'50'!T38</f>
        <v>4.325715954071784</v>
      </c>
      <c r="U19" s="15">
        <f>'50'!U38</f>
        <v>2.9629382663566166</v>
      </c>
      <c r="V19" s="15">
        <f>'50'!V38</f>
        <v>4.4415843411298894</v>
      </c>
      <c r="W19" s="15">
        <f>'50'!W38</f>
        <v>1.4843952425217051</v>
      </c>
      <c r="X19" s="15">
        <f>'50'!X38</f>
        <v>6.3911599594034074</v>
      </c>
      <c r="Y19" s="15">
        <f>'50'!Y38</f>
        <v>10.727385003638748</v>
      </c>
      <c r="Z19" s="15">
        <f>'50'!Z38</f>
        <v>9.9888424492594918</v>
      </c>
      <c r="AA19" s="15">
        <f>'50'!AA38</f>
        <v>9.9488831335116661</v>
      </c>
      <c r="AB19" s="15">
        <f>'50'!AB38</f>
        <v>10.741184234697979</v>
      </c>
      <c r="AC19" s="15">
        <f>'50'!AC38</f>
        <v>10.110864795895207</v>
      </c>
      <c r="AD19" s="15">
        <f>'50'!AD38</f>
        <v>10.04364066794372</v>
      </c>
      <c r="AE19" s="15">
        <f>'50'!AE38</f>
        <v>10.107082107451646</v>
      </c>
      <c r="AF19" s="15">
        <f>'50'!AF38</f>
        <v>9.9512956554401359</v>
      </c>
      <c r="AG19" s="15">
        <f>'50'!AG38</f>
        <v>14.066077469068007</v>
      </c>
      <c r="AH19" s="15">
        <f>'50'!AH38</f>
        <v>13.787788722513852</v>
      </c>
      <c r="AI19" s="15">
        <f>'50'!AI38</f>
        <v>14.086539718952187</v>
      </c>
      <c r="AJ19" s="15">
        <f>'50'!AJ38</f>
        <v>14.381788841984182</v>
      </c>
      <c r="AK19" s="15">
        <f>'50'!AK38</f>
        <v>1.0705943700431668</v>
      </c>
      <c r="AL19" s="15">
        <f>'50'!AL38</f>
        <v>3.5644041928941781</v>
      </c>
      <c r="AM19" s="15">
        <f>'50'!AM38</f>
        <v>3.7143827588997333</v>
      </c>
      <c r="AN19" s="15"/>
      <c r="AO19" s="17"/>
      <c r="AP19" s="37"/>
    </row>
    <row r="20" spans="1:42" x14ac:dyDescent="0.25">
      <c r="A20" s="17">
        <v>100</v>
      </c>
      <c r="B20" s="15">
        <f>'100'!B38</f>
        <v>1.5287808678620374</v>
      </c>
      <c r="C20" s="15">
        <f>'100'!C38</f>
        <v>2.2516312152231448</v>
      </c>
      <c r="D20" s="15">
        <f>'100'!D38</f>
        <v>0.69871709181680919</v>
      </c>
      <c r="E20" s="15">
        <f>'100'!E38</f>
        <v>3.3509256289542813</v>
      </c>
      <c r="F20" s="15">
        <f>'100'!F38</f>
        <v>23.981279733059687</v>
      </c>
      <c r="G20" s="15">
        <f>'100'!G38</f>
        <v>23.074807754941574</v>
      </c>
      <c r="H20" s="15">
        <f>'100'!H38</f>
        <v>23.499245381339605</v>
      </c>
      <c r="I20" s="15">
        <f>'100'!I38</f>
        <v>24.166760577264096</v>
      </c>
      <c r="J20" s="15">
        <f>'100'!J38</f>
        <v>13.356646402671547</v>
      </c>
      <c r="K20" s="15">
        <f>'100'!K38</f>
        <v>13.035752224633512</v>
      </c>
      <c r="L20" s="15">
        <f>'100'!L38</f>
        <v>13.015212766526156</v>
      </c>
      <c r="M20" s="15">
        <f>'100'!M38</f>
        <v>12.830068816949064</v>
      </c>
      <c r="N20" s="15">
        <f>'100'!N38</f>
        <v>17.212143629431502</v>
      </c>
      <c r="O20" s="15">
        <f>'100'!O38</f>
        <v>16.937013484009931</v>
      </c>
      <c r="P20" s="15">
        <f>'100'!P38</f>
        <v>17.689616310910441</v>
      </c>
      <c r="Q20" s="15">
        <f>'100'!Q38</f>
        <v>17.525103744439416</v>
      </c>
      <c r="R20" s="15">
        <f>'100'!R38</f>
        <v>0.59588953173174941</v>
      </c>
      <c r="S20" s="15">
        <f>'100'!S38</f>
        <v>3.0429306659712121</v>
      </c>
      <c r="T20" s="15">
        <f>'100'!T38</f>
        <v>4.244777570880089</v>
      </c>
      <c r="U20" s="15">
        <f>'100'!U38</f>
        <v>1.7843845158417746</v>
      </c>
      <c r="V20" s="15">
        <f>'100'!V38</f>
        <v>2.5140914126975811</v>
      </c>
      <c r="W20" s="15">
        <f>'100'!W38</f>
        <v>0.95417223523276473</v>
      </c>
      <c r="X20" s="15">
        <f>'100'!X38</f>
        <v>3.6024681178373124</v>
      </c>
      <c r="Y20" s="15">
        <f>'100'!Y38</f>
        <v>9.9456976280207279</v>
      </c>
      <c r="Z20" s="15">
        <f>'100'!Z38</f>
        <v>9.3041464846271431</v>
      </c>
      <c r="AA20" s="15">
        <f>'100'!AA38</f>
        <v>9.2761877920477023</v>
      </c>
      <c r="AB20" s="15">
        <f>'100'!AB38</f>
        <v>9.6545924637897702</v>
      </c>
      <c r="AC20" s="15">
        <f>'100'!AC38</f>
        <v>8.7702802013799435</v>
      </c>
      <c r="AD20" s="15">
        <f>'100'!AD38</f>
        <v>8.7644430403463911</v>
      </c>
      <c r="AE20" s="15">
        <f>'100'!AE38</f>
        <v>8.4538691497586118</v>
      </c>
      <c r="AF20" s="15">
        <f>'100'!AF38</f>
        <v>8.5383362750157712</v>
      </c>
      <c r="AG20" s="15">
        <f>'100'!AG38</f>
        <v>13.122120731445021</v>
      </c>
      <c r="AH20" s="15">
        <f>'100'!AH38</f>
        <v>12.925264978360222</v>
      </c>
      <c r="AI20" s="15">
        <f>'100'!AI38</f>
        <v>13.605397148759685</v>
      </c>
      <c r="AJ20" s="15">
        <f>'100'!AJ38</f>
        <v>13.618977185563416</v>
      </c>
      <c r="AK20" s="15">
        <f>'100'!AK38</f>
        <v>0.65848449640855622</v>
      </c>
      <c r="AL20" s="15">
        <f>'100'!AL38</f>
        <v>3.2719808795772667</v>
      </c>
      <c r="AM20" s="15">
        <f>'100'!AM38</f>
        <v>3.7016251063506127</v>
      </c>
      <c r="AN20" s="15"/>
      <c r="AO20" s="17"/>
      <c r="AP20" s="37"/>
    </row>
    <row r="21" spans="1:42" x14ac:dyDescent="0.25">
      <c r="A21" s="17">
        <v>150</v>
      </c>
      <c r="B21" s="15">
        <f>'150'!B38</f>
        <v>1.0525626324361304</v>
      </c>
      <c r="C21" s="15">
        <f>'150'!C38</f>
        <v>1.6133803524294223</v>
      </c>
      <c r="D21" s="15">
        <f>'150'!D38</f>
        <v>0.46942851021603305</v>
      </c>
      <c r="E21" s="15">
        <f>'150'!E38</f>
        <v>2.2557597682604635</v>
      </c>
      <c r="F21" s="15">
        <f>'150'!F38</f>
        <v>22.90208186552529</v>
      </c>
      <c r="G21" s="15">
        <f>'150'!G38</f>
        <v>22.224083177363646</v>
      </c>
      <c r="H21" s="15">
        <f>'150'!H38</f>
        <v>22.520732955055866</v>
      </c>
      <c r="I21" s="15">
        <f>'150'!I38</f>
        <v>23.109898286155314</v>
      </c>
      <c r="J21" s="15">
        <f>'150'!J38</f>
        <v>12.856691443561216</v>
      </c>
      <c r="K21" s="15">
        <f>'150'!K38</f>
        <v>13.158855642614608</v>
      </c>
      <c r="L21" s="15">
        <f>'150'!L38</f>
        <v>12.732712806830346</v>
      </c>
      <c r="M21" s="15">
        <f>'150'!M38</f>
        <v>12.77723008392822</v>
      </c>
      <c r="N21" s="15">
        <f>'150'!N38</f>
        <v>16.543326303060404</v>
      </c>
      <c r="O21" s="15">
        <f>'150'!O38</f>
        <v>16.386686144708307</v>
      </c>
      <c r="P21" s="15">
        <f>'150'!P38</f>
        <v>16.352425120842952</v>
      </c>
      <c r="Q21" s="15">
        <f>'150'!Q38</f>
        <v>16.485427234034201</v>
      </c>
      <c r="R21" s="15">
        <f>'150'!R38</f>
        <v>0.55062840339195618</v>
      </c>
      <c r="S21" s="15">
        <f>'150'!S38</f>
        <v>2.8008279841185417</v>
      </c>
      <c r="T21" s="15">
        <f>'150'!T38</f>
        <v>3.8629581838607447</v>
      </c>
      <c r="U21" s="15">
        <f>'150'!U38</f>
        <v>1.2424352227176634</v>
      </c>
      <c r="V21" s="15">
        <f>'150'!V38</f>
        <v>1.8074533236213004</v>
      </c>
      <c r="W21" s="15">
        <f>'150'!W38</f>
        <v>0.65921144705236345</v>
      </c>
      <c r="X21" s="15">
        <f>'150'!X38</f>
        <v>2.4430633682001806</v>
      </c>
      <c r="Y21" s="15">
        <f>'150'!Y38</f>
        <v>8.8125008449217237</v>
      </c>
      <c r="Z21" s="15">
        <f>'150'!Z38</f>
        <v>8.4434432240383384</v>
      </c>
      <c r="AA21" s="15">
        <f>'150'!AA38</f>
        <v>8.3964860422923451</v>
      </c>
      <c r="AB21" s="15">
        <f>'150'!AB38</f>
        <v>8.5060279920700843</v>
      </c>
      <c r="AC21" s="15">
        <f>'150'!AC38</f>
        <v>7.8318576555157948</v>
      </c>
      <c r="AD21" s="15">
        <f>'150'!AD38</f>
        <v>8.7060694222192723</v>
      </c>
      <c r="AE21" s="15">
        <f>'150'!AE38</f>
        <v>7.9417178036568838</v>
      </c>
      <c r="AF21" s="15">
        <f>'150'!AF38</f>
        <v>8.1951413138858307</v>
      </c>
      <c r="AG21" s="15">
        <f>'150'!AG38</f>
        <v>12.816971819808886</v>
      </c>
      <c r="AH21" s="15">
        <f>'150'!AH38</f>
        <v>12.817589684651315</v>
      </c>
      <c r="AI21" s="15">
        <f>'150'!AI38</f>
        <v>12.458110131385663</v>
      </c>
      <c r="AJ21" s="15">
        <f>'150'!AJ38</f>
        <v>12.770060645274265</v>
      </c>
      <c r="AK21" s="15">
        <f>'150'!AK38</f>
        <v>0.59493603511559801</v>
      </c>
      <c r="AL21" s="15">
        <f>'150'!AL38</f>
        <v>2.984486700690451</v>
      </c>
      <c r="AM21" s="15">
        <f>'150'!AM38</f>
        <v>3.453481748858898</v>
      </c>
      <c r="AN21" s="15"/>
      <c r="AO21" s="17"/>
      <c r="AP21" s="37"/>
    </row>
    <row r="22" spans="1:42" x14ac:dyDescent="0.25">
      <c r="A22" s="17">
        <v>200</v>
      </c>
      <c r="B22" s="15">
        <f>'200'!B38</f>
        <v>0.97160103995651881</v>
      </c>
      <c r="C22" s="15">
        <f>'200'!C38</f>
        <v>1.2509345656450328</v>
      </c>
      <c r="D22" s="15">
        <f>'200'!D38</f>
        <v>0.49487317074658621</v>
      </c>
      <c r="E22" s="15">
        <f>'200'!E38</f>
        <v>1.8404852298780066</v>
      </c>
      <c r="F22" s="15">
        <f>'200'!F38</f>
        <v>22.910334168253531</v>
      </c>
      <c r="G22" s="15">
        <f>'200'!G38</f>
        <v>22.324980188532493</v>
      </c>
      <c r="H22" s="15">
        <f>'200'!H38</f>
        <v>22.471655901125192</v>
      </c>
      <c r="I22" s="15">
        <f>'200'!I38</f>
        <v>23.052612558832809</v>
      </c>
      <c r="J22" s="15">
        <f>'200'!J38</f>
        <v>12.555247805345617</v>
      </c>
      <c r="K22" s="15">
        <f>'200'!K38</f>
        <v>12.46077054780266</v>
      </c>
      <c r="L22" s="15">
        <f>'200'!L38</f>
        <v>12.712184065884877</v>
      </c>
      <c r="M22" s="15">
        <f>'200'!M38</f>
        <v>12.570201939342839</v>
      </c>
      <c r="N22" s="15">
        <f>'200'!N38</f>
        <v>16.445254954209251</v>
      </c>
      <c r="O22" s="15">
        <f>'200'!O38</f>
        <v>16.201377586970391</v>
      </c>
      <c r="P22" s="15">
        <f>'200'!P38</f>
        <v>16.525343800896039</v>
      </c>
      <c r="Q22" s="15">
        <f>'200'!Q38</f>
        <v>16.411181401370477</v>
      </c>
      <c r="R22" s="15">
        <f>'200'!R38</f>
        <v>0.35603459366004997</v>
      </c>
      <c r="S22" s="15">
        <f>'200'!S38</f>
        <v>2.8374412711487089</v>
      </c>
      <c r="T22" s="15">
        <f>'200'!T38</f>
        <v>3.9874851994875233</v>
      </c>
      <c r="U22" s="15">
        <f>'200'!U38</f>
        <v>1.0137198817582629</v>
      </c>
      <c r="V22" s="15">
        <f>'200'!V38</f>
        <v>1.29411268168385</v>
      </c>
      <c r="W22" s="15">
        <f>'200'!W38</f>
        <v>0.53647723830307104</v>
      </c>
      <c r="X22" s="15">
        <f>'200'!X38</f>
        <v>1.8796001584680546</v>
      </c>
      <c r="Y22" s="15">
        <f>'200'!Y38</f>
        <v>8.5501728678279569</v>
      </c>
      <c r="Z22" s="15">
        <f>'200'!Z38</f>
        <v>8.0565407340260808</v>
      </c>
      <c r="AA22" s="15">
        <f>'200'!AA38</f>
        <v>8.0244960472025486</v>
      </c>
      <c r="AB22" s="15">
        <f>'200'!AB38</f>
        <v>8.3026445153892556</v>
      </c>
      <c r="AC22" s="15">
        <f>'200'!AC38</f>
        <v>7.7502506781834013</v>
      </c>
      <c r="AD22" s="15">
        <f>'200'!AD38</f>
        <v>7.6924908673406565</v>
      </c>
      <c r="AE22" s="15">
        <f>'200'!AE38</f>
        <v>7.9643196363837561</v>
      </c>
      <c r="AF22" s="15">
        <f>'200'!AF38</f>
        <v>7.9486143826306099</v>
      </c>
      <c r="AG22" s="15">
        <f>'200'!AG38</f>
        <v>12.727230272293218</v>
      </c>
      <c r="AH22" s="15">
        <f>'200'!AH38</f>
        <v>12.273282206448792</v>
      </c>
      <c r="AI22" s="15">
        <f>'200'!AI38</f>
        <v>12.75695275442666</v>
      </c>
      <c r="AJ22" s="15">
        <f>'200'!AJ38</f>
        <v>12.767169295656142</v>
      </c>
      <c r="AK22" s="15">
        <f>'200'!AK38</f>
        <v>0.33503746856941535</v>
      </c>
      <c r="AL22" s="15">
        <f>'200'!AL38</f>
        <v>2.8674177962927696</v>
      </c>
      <c r="AM22" s="15">
        <f>'200'!AM38</f>
        <v>3.4816590811861379</v>
      </c>
      <c r="AN22" s="15"/>
      <c r="AO22" s="17"/>
      <c r="AP22" s="37"/>
    </row>
    <row r="23" spans="1:42" x14ac:dyDescent="0.25">
      <c r="A23" s="3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O23" s="17"/>
      <c r="AP23" s="37"/>
    </row>
    <row r="24" spans="1:42" ht="31.5" x14ac:dyDescent="0.5">
      <c r="A24" s="78" t="s">
        <v>209</v>
      </c>
      <c r="AO24" s="17"/>
      <c r="AP24" s="37"/>
    </row>
    <row r="25" spans="1:42" x14ac:dyDescent="0.25">
      <c r="A25" s="17"/>
      <c r="B25" s="585" t="s">
        <v>53</v>
      </c>
      <c r="C25" s="585"/>
      <c r="D25" s="585"/>
      <c r="E25" s="585"/>
      <c r="F25" s="585"/>
      <c r="G25" s="585"/>
      <c r="H25" s="585"/>
      <c r="I25" s="585"/>
      <c r="J25" s="585"/>
      <c r="K25" s="585"/>
      <c r="L25" s="585"/>
      <c r="M25" s="585"/>
      <c r="N25" s="585"/>
      <c r="O25" s="585"/>
      <c r="P25" s="585"/>
      <c r="Q25" s="585"/>
      <c r="R25" s="87"/>
      <c r="S25" s="87"/>
      <c r="T25" s="87"/>
      <c r="U25" s="583" t="s">
        <v>38</v>
      </c>
      <c r="V25" s="583"/>
      <c r="W25" s="583"/>
      <c r="X25" s="583"/>
      <c r="Y25" s="583"/>
      <c r="Z25" s="583"/>
      <c r="AA25" s="583"/>
      <c r="AB25" s="583"/>
      <c r="AC25" s="583"/>
      <c r="AD25" s="583"/>
      <c r="AE25" s="583"/>
      <c r="AF25" s="583"/>
      <c r="AG25" s="583"/>
      <c r="AH25" s="583"/>
      <c r="AI25" s="583"/>
      <c r="AJ25" s="583"/>
      <c r="AO25" s="17"/>
      <c r="AP25" s="37"/>
    </row>
    <row r="26" spans="1:42" ht="30" x14ac:dyDescent="0.25">
      <c r="A26" s="34" t="s">
        <v>67</v>
      </c>
      <c r="B26" s="32" t="s">
        <v>0</v>
      </c>
      <c r="C26" s="32" t="s">
        <v>1</v>
      </c>
      <c r="D26" s="32" t="s">
        <v>2</v>
      </c>
      <c r="E26" s="32" t="s">
        <v>3</v>
      </c>
      <c r="F26" s="32" t="s">
        <v>9</v>
      </c>
      <c r="G26" s="32" t="s">
        <v>10</v>
      </c>
      <c r="H26" s="32" t="s">
        <v>11</v>
      </c>
      <c r="I26" s="32" t="s">
        <v>12</v>
      </c>
      <c r="J26" s="33" t="s">
        <v>74</v>
      </c>
      <c r="K26" s="33" t="s">
        <v>75</v>
      </c>
      <c r="L26" s="33" t="s">
        <v>76</v>
      </c>
      <c r="M26" s="33" t="s">
        <v>77</v>
      </c>
      <c r="N26" s="33" t="s">
        <v>78</v>
      </c>
      <c r="O26" s="33" t="s">
        <v>79</v>
      </c>
      <c r="P26" s="33" t="s">
        <v>80</v>
      </c>
      <c r="Q26" s="33" t="s">
        <v>81</v>
      </c>
      <c r="R26" s="74" t="s">
        <v>33</v>
      </c>
      <c r="S26" s="74" t="s">
        <v>34</v>
      </c>
      <c r="T26" s="74" t="s">
        <v>203</v>
      </c>
      <c r="U26" s="28" t="s">
        <v>0</v>
      </c>
      <c r="V26" s="28" t="s">
        <v>1</v>
      </c>
      <c r="W26" s="28" t="s">
        <v>2</v>
      </c>
      <c r="X26" s="28" t="s">
        <v>3</v>
      </c>
      <c r="Y26" s="28" t="s">
        <v>9</v>
      </c>
      <c r="Z26" s="28" t="s">
        <v>10</v>
      </c>
      <c r="AA26" s="28" t="s">
        <v>11</v>
      </c>
      <c r="AB26" s="28" t="s">
        <v>12</v>
      </c>
      <c r="AC26" s="38" t="s">
        <v>74</v>
      </c>
      <c r="AD26" s="38" t="s">
        <v>75</v>
      </c>
      <c r="AE26" s="38" t="s">
        <v>89</v>
      </c>
      <c r="AF26" s="38" t="s">
        <v>82</v>
      </c>
      <c r="AG26" s="38" t="s">
        <v>78</v>
      </c>
      <c r="AH26" s="38" t="s">
        <v>79</v>
      </c>
      <c r="AI26" s="38" t="s">
        <v>80</v>
      </c>
      <c r="AJ26" s="38" t="s">
        <v>81</v>
      </c>
      <c r="AK26" s="36" t="s">
        <v>33</v>
      </c>
      <c r="AL26" s="36" t="s">
        <v>34</v>
      </c>
      <c r="AM26" s="36" t="s">
        <v>224</v>
      </c>
      <c r="AN26" s="36"/>
      <c r="AO26" s="17"/>
      <c r="AP26" s="37"/>
    </row>
    <row r="27" spans="1:42" ht="15.75" x14ac:dyDescent="0.25">
      <c r="A27" s="73">
        <v>10</v>
      </c>
      <c r="B27" s="79">
        <f>'10'!B64</f>
        <v>3</v>
      </c>
      <c r="C27" s="79">
        <f>'10'!C64</f>
        <v>0</v>
      </c>
      <c r="D27" s="79">
        <f>'10'!D64</f>
        <v>12</v>
      </c>
      <c r="E27" s="79">
        <f>'10'!E64</f>
        <v>0</v>
      </c>
      <c r="F27" s="79">
        <f>'10'!F64</f>
        <v>0</v>
      </c>
      <c r="G27" s="79">
        <f>'10'!G64</f>
        <v>0</v>
      </c>
      <c r="H27" s="79">
        <f>'10'!H64</f>
        <v>0</v>
      </c>
      <c r="I27" s="79">
        <f>'10'!I64</f>
        <v>0</v>
      </c>
      <c r="J27" s="79">
        <f>'10'!J64</f>
        <v>0</v>
      </c>
      <c r="K27" s="79">
        <f>'10'!K64</f>
        <v>1</v>
      </c>
      <c r="L27" s="79">
        <f>'10'!L64</f>
        <v>1</v>
      </c>
      <c r="M27" s="79">
        <f>'10'!M64</f>
        <v>2</v>
      </c>
      <c r="N27" s="79">
        <f>'10'!N64</f>
        <v>0</v>
      </c>
      <c r="O27" s="79">
        <f>'10'!O64</f>
        <v>0</v>
      </c>
      <c r="P27" s="79">
        <f>'10'!P64</f>
        <v>0</v>
      </c>
      <c r="Q27" s="79">
        <f>'10'!Q64</f>
        <v>0</v>
      </c>
      <c r="R27" s="79">
        <f>'10'!R64</f>
        <v>41</v>
      </c>
      <c r="S27" s="79">
        <f>'10'!S64</f>
        <v>15</v>
      </c>
      <c r="T27" s="79">
        <f>'10'!T64</f>
        <v>15</v>
      </c>
      <c r="U27" s="79">
        <f>'10'!U64</f>
        <v>4</v>
      </c>
      <c r="V27" s="79">
        <f>'10'!V64</f>
        <v>0</v>
      </c>
      <c r="W27" s="79">
        <f>'10'!W64</f>
        <v>12</v>
      </c>
      <c r="X27" s="79">
        <f>'10'!X64</f>
        <v>0</v>
      </c>
      <c r="Y27" s="79">
        <f>'10'!Y64</f>
        <v>0</v>
      </c>
      <c r="Z27" s="79">
        <f>'10'!Z64</f>
        <v>0</v>
      </c>
      <c r="AA27" s="79">
        <f>'10'!AA64</f>
        <v>0</v>
      </c>
      <c r="AB27" s="79">
        <f>'10'!AB64</f>
        <v>0</v>
      </c>
      <c r="AC27" s="79">
        <f>'10'!AC64</f>
        <v>1</v>
      </c>
      <c r="AD27" s="79">
        <f>'10'!AD64</f>
        <v>1</v>
      </c>
      <c r="AE27" s="79">
        <f>'10'!AE64</f>
        <v>1</v>
      </c>
      <c r="AF27" s="79">
        <f>'10'!AF64</f>
        <v>3</v>
      </c>
      <c r="AG27" s="79">
        <f>'10'!AG64</f>
        <v>0</v>
      </c>
      <c r="AH27" s="79">
        <f>'10'!AH64</f>
        <v>0</v>
      </c>
      <c r="AI27" s="79">
        <f>'10'!AI64</f>
        <v>1</v>
      </c>
      <c r="AJ27" s="79">
        <f>'10'!AJ64</f>
        <v>2</v>
      </c>
      <c r="AK27" s="79">
        <f>'10'!AK64</f>
        <v>40</v>
      </c>
      <c r="AL27" s="79">
        <f>'10'!AL64</f>
        <v>12</v>
      </c>
      <c r="AM27" s="79">
        <f>'10'!AM64</f>
        <v>16</v>
      </c>
      <c r="AN27" s="79"/>
      <c r="AO27" s="80">
        <f>SUM(B27:T27)</f>
        <v>90</v>
      </c>
      <c r="AP27" s="217"/>
    </row>
    <row r="28" spans="1:42" ht="15.75" x14ac:dyDescent="0.25">
      <c r="A28" s="73">
        <v>15</v>
      </c>
      <c r="B28" s="79">
        <f>'15'!B64</f>
        <v>3</v>
      </c>
      <c r="C28" s="79">
        <f>'15'!C64</f>
        <v>0</v>
      </c>
      <c r="D28" s="79">
        <f>'15'!D64</f>
        <v>18</v>
      </c>
      <c r="E28" s="79">
        <f>'15'!E64</f>
        <v>0</v>
      </c>
      <c r="F28" s="79">
        <f>'15'!F64</f>
        <v>0</v>
      </c>
      <c r="G28" s="79">
        <f>'15'!G64</f>
        <v>0</v>
      </c>
      <c r="H28" s="79">
        <f>'15'!H64</f>
        <v>0</v>
      </c>
      <c r="I28" s="79">
        <f>'15'!I64</f>
        <v>0</v>
      </c>
      <c r="J28" s="79">
        <f>'15'!J64</f>
        <v>1</v>
      </c>
      <c r="K28" s="79">
        <f>'15'!K64</f>
        <v>1</v>
      </c>
      <c r="L28" s="79">
        <f>'15'!L64</f>
        <v>0</v>
      </c>
      <c r="M28" s="79">
        <f>'15'!M64</f>
        <v>0</v>
      </c>
      <c r="N28" s="79">
        <f>'15'!N64</f>
        <v>1</v>
      </c>
      <c r="O28" s="79">
        <f>'15'!O64</f>
        <v>0</v>
      </c>
      <c r="P28" s="79">
        <f>'15'!P64</f>
        <v>0</v>
      </c>
      <c r="Q28" s="79">
        <f>'15'!Q64</f>
        <v>1</v>
      </c>
      <c r="R28" s="79">
        <f>'15'!R64</f>
        <v>41</v>
      </c>
      <c r="S28" s="79">
        <f>'15'!S64</f>
        <v>11</v>
      </c>
      <c r="T28" s="79">
        <f>'15'!T64</f>
        <v>13</v>
      </c>
      <c r="U28" s="79">
        <f>'15'!U64</f>
        <v>3</v>
      </c>
      <c r="V28" s="79">
        <f>'15'!V64</f>
        <v>0</v>
      </c>
      <c r="W28" s="79">
        <f>'15'!W64</f>
        <v>14</v>
      </c>
      <c r="X28" s="79">
        <f>'15'!X64</f>
        <v>0</v>
      </c>
      <c r="Y28" s="79">
        <f>'15'!Y64</f>
        <v>0</v>
      </c>
      <c r="Z28" s="79">
        <f>'15'!Z64</f>
        <v>0</v>
      </c>
      <c r="AA28" s="79">
        <f>'15'!AA64</f>
        <v>0</v>
      </c>
      <c r="AB28" s="79">
        <f>'15'!AB64</f>
        <v>3</v>
      </c>
      <c r="AC28" s="79">
        <f>'15'!AC64</f>
        <v>1</v>
      </c>
      <c r="AD28" s="79">
        <f>'15'!AD64</f>
        <v>1</v>
      </c>
      <c r="AE28" s="79">
        <f>'15'!AE64</f>
        <v>1</v>
      </c>
      <c r="AF28" s="79">
        <f>'15'!AF64</f>
        <v>1</v>
      </c>
      <c r="AG28" s="79">
        <f>'15'!AG64</f>
        <v>1</v>
      </c>
      <c r="AH28" s="79">
        <f>'15'!AH64</f>
        <v>0</v>
      </c>
      <c r="AI28" s="79">
        <f>'15'!AI64</f>
        <v>2</v>
      </c>
      <c r="AJ28" s="79">
        <f>'15'!AJ64</f>
        <v>0</v>
      </c>
      <c r="AK28" s="79">
        <f>'15'!AK64</f>
        <v>31</v>
      </c>
      <c r="AL28" s="79">
        <f>'15'!AL64</f>
        <v>8</v>
      </c>
      <c r="AM28" s="79">
        <f>'15'!AM64</f>
        <v>24</v>
      </c>
      <c r="AN28" s="79"/>
      <c r="AO28" s="80">
        <f t="shared" ref="AO28:AO33" si="0">SUM(B28:T28)</f>
        <v>90</v>
      </c>
      <c r="AP28" s="217"/>
    </row>
    <row r="29" spans="1:42" ht="15.75" x14ac:dyDescent="0.25">
      <c r="A29" s="73">
        <v>20</v>
      </c>
      <c r="B29" s="79">
        <f>'20'!B64</f>
        <v>0</v>
      </c>
      <c r="C29" s="79">
        <f>'20'!C64</f>
        <v>0</v>
      </c>
      <c r="D29" s="79">
        <f>'20'!D64</f>
        <v>26</v>
      </c>
      <c r="E29" s="79">
        <f>'20'!E64</f>
        <v>0</v>
      </c>
      <c r="F29" s="79">
        <f>'20'!F64</f>
        <v>0</v>
      </c>
      <c r="G29" s="79">
        <f>'20'!G64</f>
        <v>0</v>
      </c>
      <c r="H29" s="79">
        <f>'20'!H64</f>
        <v>0</v>
      </c>
      <c r="I29" s="79">
        <f>'20'!I64</f>
        <v>0</v>
      </c>
      <c r="J29" s="79">
        <f>'20'!J64</f>
        <v>0</v>
      </c>
      <c r="K29" s="79">
        <f>'20'!K64</f>
        <v>1</v>
      </c>
      <c r="L29" s="79">
        <f>'20'!L64</f>
        <v>0</v>
      </c>
      <c r="M29" s="79">
        <f>'20'!M64</f>
        <v>1</v>
      </c>
      <c r="N29" s="79">
        <f>'20'!N64</f>
        <v>0</v>
      </c>
      <c r="O29" s="79">
        <f>'20'!O64</f>
        <v>0</v>
      </c>
      <c r="P29" s="79">
        <f>'20'!P64</f>
        <v>0</v>
      </c>
      <c r="Q29" s="79">
        <f>'20'!Q64</f>
        <v>0</v>
      </c>
      <c r="R29" s="79">
        <f>'20'!R64</f>
        <v>38</v>
      </c>
      <c r="S29" s="79">
        <f>'20'!S64</f>
        <v>10</v>
      </c>
      <c r="T29" s="79">
        <f>'20'!T64</f>
        <v>15</v>
      </c>
      <c r="U29" s="79">
        <f>'20'!U64</f>
        <v>0</v>
      </c>
      <c r="V29" s="79">
        <f>'20'!V64</f>
        <v>0</v>
      </c>
      <c r="W29" s="79">
        <f>'20'!W64</f>
        <v>20</v>
      </c>
      <c r="X29" s="79">
        <f>'20'!X64</f>
        <v>0</v>
      </c>
      <c r="Y29" s="79">
        <f>'20'!Y64</f>
        <v>0</v>
      </c>
      <c r="Z29" s="79">
        <f>'20'!Z64</f>
        <v>0</v>
      </c>
      <c r="AA29" s="79">
        <f>'20'!AA64</f>
        <v>0</v>
      </c>
      <c r="AB29" s="79">
        <f>'20'!AB64</f>
        <v>0</v>
      </c>
      <c r="AC29" s="79">
        <f>'20'!AC64</f>
        <v>1</v>
      </c>
      <c r="AD29" s="79">
        <f>'20'!AD64</f>
        <v>0</v>
      </c>
      <c r="AE29" s="79">
        <f>'20'!AE64</f>
        <v>0</v>
      </c>
      <c r="AF29" s="79">
        <f>'20'!AF64</f>
        <v>2</v>
      </c>
      <c r="AG29" s="79">
        <f>'20'!AG64</f>
        <v>0</v>
      </c>
      <c r="AH29" s="79">
        <f>'20'!AH64</f>
        <v>1</v>
      </c>
      <c r="AI29" s="79">
        <f>'20'!AI64</f>
        <v>1</v>
      </c>
      <c r="AJ29" s="79">
        <f>'20'!AJ64</f>
        <v>1</v>
      </c>
      <c r="AK29" s="79">
        <f>'20'!AK64</f>
        <v>37</v>
      </c>
      <c r="AL29" s="79">
        <f>'20'!AL64</f>
        <v>6</v>
      </c>
      <c r="AM29" s="79">
        <f>'20'!AM64</f>
        <v>22</v>
      </c>
      <c r="AN29" s="79"/>
      <c r="AO29" s="80">
        <f t="shared" si="0"/>
        <v>91</v>
      </c>
      <c r="AP29" s="217"/>
    </row>
    <row r="30" spans="1:42" ht="15.75" x14ac:dyDescent="0.25">
      <c r="A30" s="73">
        <v>50</v>
      </c>
      <c r="B30" s="79">
        <f>'50'!B64</f>
        <v>5</v>
      </c>
      <c r="C30" s="79">
        <f>'50'!C64</f>
        <v>0</v>
      </c>
      <c r="D30" s="79">
        <f>'50'!D64</f>
        <v>39</v>
      </c>
      <c r="E30" s="79">
        <f>'50'!E64</f>
        <v>0</v>
      </c>
      <c r="F30" s="79">
        <f>'50'!F64</f>
        <v>0</v>
      </c>
      <c r="G30" s="79">
        <f>'50'!G64</f>
        <v>0</v>
      </c>
      <c r="H30" s="79">
        <f>'50'!H64</f>
        <v>0</v>
      </c>
      <c r="I30" s="79">
        <f>'50'!I64</f>
        <v>0</v>
      </c>
      <c r="J30" s="79">
        <f>'50'!J64</f>
        <v>0</v>
      </c>
      <c r="K30" s="79">
        <f>'50'!K64</f>
        <v>0</v>
      </c>
      <c r="L30" s="79">
        <f>'50'!L64</f>
        <v>0</v>
      </c>
      <c r="M30" s="79">
        <f>'50'!M64</f>
        <v>0</v>
      </c>
      <c r="N30" s="79">
        <f>'50'!N64</f>
        <v>0</v>
      </c>
      <c r="O30" s="79">
        <f>'50'!O64</f>
        <v>0</v>
      </c>
      <c r="P30" s="79">
        <f>'50'!P64</f>
        <v>0</v>
      </c>
      <c r="Q30" s="79">
        <f>'50'!Q64</f>
        <v>0</v>
      </c>
      <c r="R30" s="79">
        <f>'50'!R64</f>
        <v>40</v>
      </c>
      <c r="S30" s="79">
        <f>'50'!S64</f>
        <v>4</v>
      </c>
      <c r="T30" s="79">
        <f>'50'!T64</f>
        <v>2</v>
      </c>
      <c r="U30" s="79">
        <f>'50'!U64</f>
        <v>3</v>
      </c>
      <c r="V30" s="79">
        <f>'50'!V64</f>
        <v>0</v>
      </c>
      <c r="W30" s="79">
        <f>'50'!W64</f>
        <v>29</v>
      </c>
      <c r="X30" s="79">
        <f>'50'!X64</f>
        <v>0</v>
      </c>
      <c r="Y30" s="79">
        <f>'50'!Y64</f>
        <v>0</v>
      </c>
      <c r="Z30" s="79">
        <f>'50'!Z64</f>
        <v>0</v>
      </c>
      <c r="AA30" s="79">
        <f>'50'!AA64</f>
        <v>0</v>
      </c>
      <c r="AB30" s="79">
        <f>'50'!AB64</f>
        <v>0</v>
      </c>
      <c r="AC30" s="79">
        <f>'50'!AC64</f>
        <v>0</v>
      </c>
      <c r="AD30" s="79">
        <f>'50'!AD64</f>
        <v>0</v>
      </c>
      <c r="AE30" s="79">
        <f>'50'!AE64</f>
        <v>0</v>
      </c>
      <c r="AF30" s="79">
        <f>'50'!AF64</f>
        <v>0</v>
      </c>
      <c r="AG30" s="79">
        <f>'50'!AG64</f>
        <v>0</v>
      </c>
      <c r="AH30" s="79">
        <f>'50'!AH64</f>
        <v>0</v>
      </c>
      <c r="AI30" s="79">
        <f>'50'!AI64</f>
        <v>0</v>
      </c>
      <c r="AJ30" s="79">
        <f>'50'!AJ64</f>
        <v>0</v>
      </c>
      <c r="AK30" s="79">
        <f>'50'!AK64</f>
        <v>41</v>
      </c>
      <c r="AL30" s="79">
        <f>'50'!AL64</f>
        <v>3</v>
      </c>
      <c r="AM30" s="79">
        <f>'50'!AM64</f>
        <v>14</v>
      </c>
      <c r="AN30" s="79"/>
      <c r="AO30" s="80">
        <f t="shared" si="0"/>
        <v>90</v>
      </c>
      <c r="AP30" s="217"/>
    </row>
    <row r="31" spans="1:42" ht="15.75" x14ac:dyDescent="0.25">
      <c r="A31" s="73">
        <v>100</v>
      </c>
      <c r="B31" s="81">
        <f>'100'!B64</f>
        <v>8</v>
      </c>
      <c r="C31" s="81">
        <f>'100'!C64</f>
        <v>1</v>
      </c>
      <c r="D31" s="81">
        <f>'100'!D64</f>
        <v>42</v>
      </c>
      <c r="E31" s="81">
        <f>'100'!E64</f>
        <v>0</v>
      </c>
      <c r="F31" s="81">
        <f>'100'!F64</f>
        <v>0</v>
      </c>
      <c r="G31" s="81">
        <f>'100'!G64</f>
        <v>0</v>
      </c>
      <c r="H31" s="81">
        <f>'100'!H64</f>
        <v>0</v>
      </c>
      <c r="I31" s="81">
        <f>'100'!I64</f>
        <v>0</v>
      </c>
      <c r="J31" s="81">
        <f>'100'!J64</f>
        <v>0</v>
      </c>
      <c r="K31" s="81">
        <f>'100'!K64</f>
        <v>0</v>
      </c>
      <c r="L31" s="81">
        <f>'100'!L64</f>
        <v>0</v>
      </c>
      <c r="M31" s="81">
        <f>'100'!M64</f>
        <v>0</v>
      </c>
      <c r="N31" s="81">
        <f>'100'!N64</f>
        <v>0</v>
      </c>
      <c r="O31" s="81">
        <f>'100'!O64</f>
        <v>0</v>
      </c>
      <c r="P31" s="81">
        <f>'100'!P64</f>
        <v>0</v>
      </c>
      <c r="Q31" s="81">
        <f>'100'!Q64</f>
        <v>0</v>
      </c>
      <c r="R31" s="81">
        <f>'100'!R64</f>
        <v>38</v>
      </c>
      <c r="S31" s="81">
        <f>'100'!S64</f>
        <v>2</v>
      </c>
      <c r="T31" s="81">
        <f>'100'!T64</f>
        <v>0</v>
      </c>
      <c r="U31" s="81">
        <f>'100'!U64</f>
        <v>6</v>
      </c>
      <c r="V31" s="81">
        <f>'100'!V64</f>
        <v>1</v>
      </c>
      <c r="W31" s="81">
        <f>'100'!W64</f>
        <v>32</v>
      </c>
      <c r="X31" s="81">
        <f>'100'!X64</f>
        <v>0</v>
      </c>
      <c r="Y31" s="81">
        <f>'100'!Y64</f>
        <v>0</v>
      </c>
      <c r="Z31" s="81">
        <f>'100'!Z64</f>
        <v>0</v>
      </c>
      <c r="AA31" s="81">
        <f>'100'!AA64</f>
        <v>0</v>
      </c>
      <c r="AB31" s="81">
        <f>'100'!AB64</f>
        <v>0</v>
      </c>
      <c r="AC31" s="81">
        <f>'100'!AC64</f>
        <v>0</v>
      </c>
      <c r="AD31" s="81">
        <f>'100'!AD64</f>
        <v>0</v>
      </c>
      <c r="AE31" s="81">
        <f>'100'!AE64</f>
        <v>0</v>
      </c>
      <c r="AF31" s="81">
        <f>'100'!AF64</f>
        <v>0</v>
      </c>
      <c r="AG31" s="81">
        <f>'100'!AG64</f>
        <v>0</v>
      </c>
      <c r="AH31" s="81">
        <f>'100'!AH64</f>
        <v>0</v>
      </c>
      <c r="AI31" s="81">
        <f>'100'!AI64</f>
        <v>0</v>
      </c>
      <c r="AJ31" s="81">
        <f>'100'!AJ64</f>
        <v>0</v>
      </c>
      <c r="AK31" s="81">
        <f>'100'!AK64</f>
        <v>43</v>
      </c>
      <c r="AL31" s="81">
        <f>'100'!AL64</f>
        <v>1</v>
      </c>
      <c r="AM31" s="81">
        <f>'100'!AM64</f>
        <v>7</v>
      </c>
      <c r="AN31" s="81"/>
      <c r="AO31" s="80">
        <f t="shared" si="0"/>
        <v>91</v>
      </c>
      <c r="AP31" s="217"/>
    </row>
    <row r="32" spans="1:42" ht="15.75" x14ac:dyDescent="0.25">
      <c r="A32" s="73">
        <v>150</v>
      </c>
      <c r="B32" s="81">
        <f>'150'!B64</f>
        <v>11</v>
      </c>
      <c r="C32" s="81">
        <f>'150'!C64</f>
        <v>0</v>
      </c>
      <c r="D32" s="81">
        <f>'150'!D64</f>
        <v>41</v>
      </c>
      <c r="E32" s="81">
        <f>'150'!E64</f>
        <v>0</v>
      </c>
      <c r="F32" s="81">
        <f>'150'!F64</f>
        <v>0</v>
      </c>
      <c r="G32" s="81">
        <f>'150'!G64</f>
        <v>0</v>
      </c>
      <c r="H32" s="81">
        <f>'150'!H64</f>
        <v>0</v>
      </c>
      <c r="I32" s="81">
        <f>'150'!I64</f>
        <v>0</v>
      </c>
      <c r="J32" s="81">
        <f>'150'!J64</f>
        <v>0</v>
      </c>
      <c r="K32" s="81">
        <f>'150'!K64</f>
        <v>0</v>
      </c>
      <c r="L32" s="81">
        <f>'150'!L64</f>
        <v>0</v>
      </c>
      <c r="M32" s="81">
        <f>'150'!M64</f>
        <v>0</v>
      </c>
      <c r="N32" s="81">
        <f>'150'!N64</f>
        <v>0</v>
      </c>
      <c r="O32" s="81">
        <f>'150'!O64</f>
        <v>0</v>
      </c>
      <c r="P32" s="81">
        <f>'150'!P64</f>
        <v>0</v>
      </c>
      <c r="Q32" s="81">
        <f>'150'!Q64</f>
        <v>0</v>
      </c>
      <c r="R32" s="81">
        <f>'150'!R64</f>
        <v>38</v>
      </c>
      <c r="S32" s="81">
        <f>'150'!S64</f>
        <v>0</v>
      </c>
      <c r="T32" s="81">
        <f>'150'!T64</f>
        <v>0</v>
      </c>
      <c r="U32" s="81">
        <f>'150'!U64</f>
        <v>8</v>
      </c>
      <c r="V32" s="81">
        <f>'150'!V64</f>
        <v>0</v>
      </c>
      <c r="W32" s="81">
        <f>'150'!W64</f>
        <v>38</v>
      </c>
      <c r="X32" s="81">
        <f>'150'!X64</f>
        <v>0</v>
      </c>
      <c r="Y32" s="81">
        <f>'150'!Y64</f>
        <v>0</v>
      </c>
      <c r="Z32" s="81">
        <f>'150'!Z64</f>
        <v>0</v>
      </c>
      <c r="AA32" s="81">
        <f>'150'!AA64</f>
        <v>0</v>
      </c>
      <c r="AB32" s="81">
        <f>'150'!AB64</f>
        <v>0</v>
      </c>
      <c r="AC32" s="81">
        <f>'150'!AC64</f>
        <v>0</v>
      </c>
      <c r="AD32" s="81">
        <f>'150'!AD64</f>
        <v>0</v>
      </c>
      <c r="AE32" s="81">
        <f>'150'!AE64</f>
        <v>0</v>
      </c>
      <c r="AF32" s="81">
        <f>'150'!AF64</f>
        <v>0</v>
      </c>
      <c r="AG32" s="81">
        <f>'150'!AG64</f>
        <v>0</v>
      </c>
      <c r="AH32" s="81">
        <f>'150'!AH64</f>
        <v>0</v>
      </c>
      <c r="AI32" s="81">
        <f>'150'!AI64</f>
        <v>0</v>
      </c>
      <c r="AJ32" s="81">
        <f>'150'!AJ64</f>
        <v>0</v>
      </c>
      <c r="AK32" s="81">
        <f>'150'!AK64</f>
        <v>40</v>
      </c>
      <c r="AL32" s="81">
        <f>'150'!AL64</f>
        <v>0</v>
      </c>
      <c r="AM32" s="81">
        <f>'150'!AM64</f>
        <v>4</v>
      </c>
      <c r="AN32" s="81"/>
      <c r="AO32" s="80">
        <f t="shared" si="0"/>
        <v>90</v>
      </c>
      <c r="AP32" s="217"/>
    </row>
    <row r="33" spans="1:42" ht="16.5" thickBot="1" x14ac:dyDescent="0.3">
      <c r="A33" s="82">
        <v>200</v>
      </c>
      <c r="B33" s="83">
        <f>'200'!B64</f>
        <v>9</v>
      </c>
      <c r="C33" s="83">
        <f>'200'!C64</f>
        <v>3</v>
      </c>
      <c r="D33" s="83">
        <f>'200'!D64</f>
        <v>34</v>
      </c>
      <c r="E33" s="83">
        <f>'200'!E64</f>
        <v>1</v>
      </c>
      <c r="F33" s="83">
        <f>'200'!F64</f>
        <v>0</v>
      </c>
      <c r="G33" s="83">
        <f>'200'!G64</f>
        <v>0</v>
      </c>
      <c r="H33" s="83">
        <f>'200'!H64</f>
        <v>0</v>
      </c>
      <c r="I33" s="83">
        <f>'200'!I64</f>
        <v>0</v>
      </c>
      <c r="J33" s="83">
        <f>'200'!J64</f>
        <v>0</v>
      </c>
      <c r="K33" s="83">
        <f>'200'!K64</f>
        <v>0</v>
      </c>
      <c r="L33" s="83">
        <f>'200'!L64</f>
        <v>0</v>
      </c>
      <c r="M33" s="83">
        <f>'200'!M64</f>
        <v>0</v>
      </c>
      <c r="N33" s="83">
        <f>'200'!N64</f>
        <v>0</v>
      </c>
      <c r="O33" s="83">
        <f>'200'!O64</f>
        <v>0</v>
      </c>
      <c r="P33" s="83">
        <f>'200'!P64</f>
        <v>0</v>
      </c>
      <c r="Q33" s="83">
        <f>'200'!Q64</f>
        <v>0</v>
      </c>
      <c r="R33" s="83">
        <f>'200'!R64</f>
        <v>42</v>
      </c>
      <c r="S33" s="83">
        <f>'200'!S64</f>
        <v>1</v>
      </c>
      <c r="T33" s="83">
        <f>'200'!T64</f>
        <v>0</v>
      </c>
      <c r="U33" s="83">
        <f>'200'!U64</f>
        <v>9</v>
      </c>
      <c r="V33" s="83">
        <f>'200'!V64</f>
        <v>1</v>
      </c>
      <c r="W33" s="83">
        <f>'200'!W64</f>
        <v>32</v>
      </c>
      <c r="X33" s="83">
        <f>'200'!X64</f>
        <v>1</v>
      </c>
      <c r="Y33" s="83">
        <f>'200'!Y64</f>
        <v>0</v>
      </c>
      <c r="Z33" s="83">
        <f>'200'!Z64</f>
        <v>0</v>
      </c>
      <c r="AA33" s="83">
        <f>'200'!AA64</f>
        <v>0</v>
      </c>
      <c r="AB33" s="83">
        <f>'200'!AB64</f>
        <v>0</v>
      </c>
      <c r="AC33" s="83">
        <f>'200'!AC64</f>
        <v>0</v>
      </c>
      <c r="AD33" s="83">
        <f>'200'!AD64</f>
        <v>0</v>
      </c>
      <c r="AE33" s="83">
        <f>'200'!AE64</f>
        <v>0</v>
      </c>
      <c r="AF33" s="83">
        <f>'200'!AF64</f>
        <v>0</v>
      </c>
      <c r="AG33" s="83">
        <f>'200'!AG64</f>
        <v>0</v>
      </c>
      <c r="AH33" s="83">
        <f>'200'!AH64</f>
        <v>0</v>
      </c>
      <c r="AI33" s="83">
        <f>'200'!AI64</f>
        <v>0</v>
      </c>
      <c r="AJ33" s="83">
        <f>'200'!AJ64</f>
        <v>0</v>
      </c>
      <c r="AK33" s="83">
        <f>'200'!AK64</f>
        <v>42</v>
      </c>
      <c r="AL33" s="83">
        <f>'200'!AL64</f>
        <v>1</v>
      </c>
      <c r="AM33" s="83">
        <f>'200'!AM64</f>
        <v>4</v>
      </c>
      <c r="AN33" s="198"/>
      <c r="AO33" s="80">
        <f t="shared" si="0"/>
        <v>90</v>
      </c>
      <c r="AP33" s="217"/>
    </row>
    <row r="34" spans="1:42" ht="16.5" thickBot="1" x14ac:dyDescent="0.3">
      <c r="A34" s="84"/>
      <c r="B34" s="85">
        <f>SUM(B27:B33)</f>
        <v>39</v>
      </c>
      <c r="C34" s="85">
        <f>SUM(C27:C33)</f>
        <v>4</v>
      </c>
      <c r="D34" s="85">
        <f>SUM(D27:D33)</f>
        <v>212</v>
      </c>
      <c r="E34" s="85">
        <f t="shared" ref="E34:T34" si="1">SUM(E27:E33)</f>
        <v>1</v>
      </c>
      <c r="F34" s="85">
        <f t="shared" si="1"/>
        <v>0</v>
      </c>
      <c r="G34" s="85">
        <f t="shared" si="1"/>
        <v>0</v>
      </c>
      <c r="H34" s="85">
        <f t="shared" si="1"/>
        <v>0</v>
      </c>
      <c r="I34" s="85">
        <f t="shared" si="1"/>
        <v>0</v>
      </c>
      <c r="J34" s="85">
        <f t="shared" si="1"/>
        <v>1</v>
      </c>
      <c r="K34" s="85">
        <f t="shared" si="1"/>
        <v>3</v>
      </c>
      <c r="L34" s="85">
        <f t="shared" si="1"/>
        <v>1</v>
      </c>
      <c r="M34" s="85">
        <f t="shared" si="1"/>
        <v>3</v>
      </c>
      <c r="N34" s="85">
        <f t="shared" si="1"/>
        <v>1</v>
      </c>
      <c r="O34" s="85">
        <f t="shared" si="1"/>
        <v>0</v>
      </c>
      <c r="P34" s="85">
        <f t="shared" si="1"/>
        <v>0</v>
      </c>
      <c r="Q34" s="85">
        <f t="shared" si="1"/>
        <v>1</v>
      </c>
      <c r="R34" s="85">
        <f t="shared" si="1"/>
        <v>278</v>
      </c>
      <c r="S34" s="85">
        <f t="shared" si="1"/>
        <v>43</v>
      </c>
      <c r="T34" s="85">
        <f t="shared" si="1"/>
        <v>45</v>
      </c>
      <c r="U34" s="85">
        <f t="shared" ref="U34:AM34" si="2">SUM(U27:U33)</f>
        <v>33</v>
      </c>
      <c r="V34" s="85">
        <f t="shared" si="2"/>
        <v>2</v>
      </c>
      <c r="W34" s="85">
        <f t="shared" si="2"/>
        <v>177</v>
      </c>
      <c r="X34" s="85">
        <f t="shared" si="2"/>
        <v>1</v>
      </c>
      <c r="Y34" s="85">
        <f t="shared" si="2"/>
        <v>0</v>
      </c>
      <c r="Z34" s="85">
        <f t="shared" si="2"/>
        <v>0</v>
      </c>
      <c r="AA34" s="85">
        <f t="shared" si="2"/>
        <v>0</v>
      </c>
      <c r="AB34" s="85">
        <f t="shared" si="2"/>
        <v>3</v>
      </c>
      <c r="AC34" s="85">
        <f t="shared" si="2"/>
        <v>3</v>
      </c>
      <c r="AD34" s="85">
        <f t="shared" si="2"/>
        <v>2</v>
      </c>
      <c r="AE34" s="85">
        <f t="shared" si="2"/>
        <v>2</v>
      </c>
      <c r="AF34" s="85">
        <f t="shared" si="2"/>
        <v>6</v>
      </c>
      <c r="AG34" s="85">
        <f t="shared" si="2"/>
        <v>1</v>
      </c>
      <c r="AH34" s="85">
        <f t="shared" si="2"/>
        <v>1</v>
      </c>
      <c r="AI34" s="85">
        <f t="shared" si="2"/>
        <v>4</v>
      </c>
      <c r="AJ34" s="85">
        <f t="shared" si="2"/>
        <v>3</v>
      </c>
      <c r="AK34" s="85">
        <f t="shared" si="2"/>
        <v>274</v>
      </c>
      <c r="AL34" s="85">
        <f t="shared" si="2"/>
        <v>31</v>
      </c>
      <c r="AM34" s="85">
        <f t="shared" si="2"/>
        <v>91</v>
      </c>
      <c r="AN34" s="85"/>
      <c r="AO34" s="86">
        <f>SUM(B34:T34)</f>
        <v>632</v>
      </c>
      <c r="AP34" s="217"/>
    </row>
    <row r="35" spans="1:42" ht="15.75" thickTop="1" x14ac:dyDescent="0.2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25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</row>
    <row r="36" spans="1:42" ht="31.5" x14ac:dyDescent="0.5">
      <c r="A36" s="14" t="s">
        <v>210</v>
      </c>
    </row>
    <row r="37" spans="1:42" x14ac:dyDescent="0.25">
      <c r="A37" s="3"/>
      <c r="B37" s="585" t="s">
        <v>53</v>
      </c>
      <c r="C37" s="585"/>
      <c r="D37" s="585"/>
      <c r="E37" s="585"/>
      <c r="F37" s="585"/>
      <c r="G37" s="585"/>
      <c r="H37" s="585"/>
      <c r="I37" s="585"/>
      <c r="J37" s="585"/>
      <c r="K37" s="585"/>
      <c r="L37" s="585"/>
      <c r="M37" s="585"/>
      <c r="N37" s="585"/>
      <c r="O37" s="585"/>
      <c r="P37" s="585"/>
      <c r="Q37" s="585"/>
      <c r="R37" s="87"/>
      <c r="S37" s="87"/>
      <c r="T37" s="87"/>
      <c r="U37" s="583" t="s">
        <v>38</v>
      </c>
      <c r="V37" s="583"/>
      <c r="W37" s="583"/>
      <c r="X37" s="583"/>
      <c r="Y37" s="583"/>
      <c r="Z37" s="583"/>
      <c r="AA37" s="583"/>
      <c r="AB37" s="583"/>
      <c r="AC37" s="583"/>
      <c r="AD37" s="583"/>
      <c r="AE37" s="583"/>
      <c r="AF37" s="583"/>
      <c r="AG37" s="583"/>
      <c r="AH37" s="583"/>
      <c r="AI37" s="583"/>
      <c r="AJ37" s="583"/>
    </row>
    <row r="38" spans="1:42" ht="30" x14ac:dyDescent="0.25">
      <c r="A38" s="3" t="s">
        <v>67</v>
      </c>
      <c r="B38" s="39" t="s">
        <v>92</v>
      </c>
      <c r="C38" s="28" t="s">
        <v>1</v>
      </c>
      <c r="D38" s="28" t="s">
        <v>2</v>
      </c>
      <c r="E38" s="28" t="s">
        <v>3</v>
      </c>
      <c r="F38" s="28" t="s">
        <v>9</v>
      </c>
      <c r="G38" s="28" t="s">
        <v>10</v>
      </c>
      <c r="H38" s="28" t="s">
        <v>11</v>
      </c>
      <c r="I38" s="28" t="s">
        <v>12</v>
      </c>
      <c r="J38" s="36" t="s">
        <v>86</v>
      </c>
      <c r="K38" s="36" t="s">
        <v>87</v>
      </c>
      <c r="L38" s="36" t="s">
        <v>76</v>
      </c>
      <c r="M38" s="36" t="s">
        <v>82</v>
      </c>
      <c r="N38" s="36" t="s">
        <v>83</v>
      </c>
      <c r="O38" s="36" t="s">
        <v>79</v>
      </c>
      <c r="P38" s="36" t="s">
        <v>80</v>
      </c>
      <c r="Q38" s="36" t="s">
        <v>88</v>
      </c>
      <c r="R38" s="74" t="s">
        <v>33</v>
      </c>
      <c r="S38" s="74" t="s">
        <v>34</v>
      </c>
      <c r="T38" s="74" t="s">
        <v>203</v>
      </c>
      <c r="U38" s="39" t="s">
        <v>93</v>
      </c>
      <c r="V38" s="28" t="s">
        <v>1</v>
      </c>
      <c r="W38" s="28" t="s">
        <v>2</v>
      </c>
      <c r="X38" s="28" t="s">
        <v>3</v>
      </c>
      <c r="Y38" s="28" t="s">
        <v>9</v>
      </c>
      <c r="Z38" s="28" t="s">
        <v>10</v>
      </c>
      <c r="AA38" s="28" t="s">
        <v>11</v>
      </c>
      <c r="AB38" s="28" t="s">
        <v>12</v>
      </c>
      <c r="AC38" s="38" t="s">
        <v>74</v>
      </c>
      <c r="AD38" s="38" t="s">
        <v>87</v>
      </c>
      <c r="AE38" s="38" t="s">
        <v>89</v>
      </c>
      <c r="AF38" s="38" t="s">
        <v>82</v>
      </c>
      <c r="AG38" s="38" t="s">
        <v>83</v>
      </c>
      <c r="AH38" s="38" t="s">
        <v>85</v>
      </c>
      <c r="AI38" s="38" t="s">
        <v>80</v>
      </c>
      <c r="AJ38" s="38" t="s">
        <v>81</v>
      </c>
      <c r="AK38" s="36" t="s">
        <v>33</v>
      </c>
      <c r="AL38" s="36" t="s">
        <v>34</v>
      </c>
      <c r="AM38" s="36" t="s">
        <v>224</v>
      </c>
      <c r="AN38" s="199"/>
    </row>
    <row r="39" spans="1:42" x14ac:dyDescent="0.25">
      <c r="A39" s="17">
        <v>10</v>
      </c>
      <c r="B39" s="28">
        <f>'10'!B30</f>
        <v>3369.7</v>
      </c>
      <c r="C39" s="28">
        <f>'10'!C30</f>
        <v>5208.7555555555555</v>
      </c>
      <c r="D39" s="28">
        <f>'10'!D30</f>
        <v>3880.6666666666665</v>
      </c>
      <c r="E39" s="28">
        <f>'10'!E30</f>
        <v>4895.6777777777779</v>
      </c>
      <c r="F39" s="28">
        <f>'10'!F30</f>
        <v>5440.8</v>
      </c>
      <c r="G39" s="28">
        <f>'10'!G30</f>
        <v>4713.6222222222223</v>
      </c>
      <c r="H39" s="28">
        <f>'10'!H30</f>
        <v>4870.666666666667</v>
      </c>
      <c r="I39" s="28">
        <f>'10'!I30</f>
        <v>4516.1333333333332</v>
      </c>
      <c r="J39" s="28">
        <f>'10'!J30</f>
        <v>4547.1888888888889</v>
      </c>
      <c r="K39" s="28">
        <f>'10'!K30</f>
        <v>4757.6444444444442</v>
      </c>
      <c r="L39" s="28">
        <f>'10'!L30</f>
        <v>4628.2222222222226</v>
      </c>
      <c r="M39" s="28">
        <f>'10'!M30</f>
        <v>4621.2444444444445</v>
      </c>
      <c r="N39" s="28">
        <f>'10'!N30</f>
        <v>4677.8666666666668</v>
      </c>
      <c r="O39" s="28">
        <f>'10'!O30</f>
        <v>4722.6777777777779</v>
      </c>
      <c r="P39" s="28">
        <f>'10'!P30</f>
        <v>4667.0666666666666</v>
      </c>
      <c r="Q39" s="28">
        <f>'10'!Q30</f>
        <v>4589.8777777777777</v>
      </c>
      <c r="R39" s="28">
        <f>'10'!R30</f>
        <v>3912.4444444444443</v>
      </c>
      <c r="S39" s="28">
        <f>'10'!S30</f>
        <v>3385.1666666666665</v>
      </c>
      <c r="T39" s="28">
        <f>'10'!T30</f>
        <v>4031.9888888888891</v>
      </c>
      <c r="U39" s="28">
        <f>'10'!U30</f>
        <v>3361.9</v>
      </c>
      <c r="V39" s="28">
        <f>'10'!V30</f>
        <v>5208.7555555555555</v>
      </c>
      <c r="W39" s="28">
        <f>'10'!W30</f>
        <v>3872.4333333333334</v>
      </c>
      <c r="X39" s="28">
        <f>'10'!X30</f>
        <v>4879.6000000000004</v>
      </c>
      <c r="Y39" s="28">
        <f>'10'!Y30</f>
        <v>4950.0666666666666</v>
      </c>
      <c r="Z39" s="28">
        <f>'10'!Z30</f>
        <v>4435.6111111111113</v>
      </c>
      <c r="AA39" s="28">
        <f>'10'!AA30</f>
        <v>4717.9777777777781</v>
      </c>
      <c r="AB39" s="28">
        <f>'10'!AB30</f>
        <v>4336.7333333333336</v>
      </c>
      <c r="AC39" s="28">
        <f>'10'!AC30</f>
        <v>4468.8222222222221</v>
      </c>
      <c r="AD39" s="28">
        <f>'10'!AD30</f>
        <v>4653.1444444444442</v>
      </c>
      <c r="AE39" s="28">
        <f>'10'!AE30</f>
        <v>4504.8111111111111</v>
      </c>
      <c r="AF39" s="28">
        <f>'10'!AF30</f>
        <v>4579.0111111111109</v>
      </c>
      <c r="AG39" s="28">
        <f>'10'!AG30</f>
        <v>4579.2777777777774</v>
      </c>
      <c r="AH39" s="28">
        <f>'10'!AH30</f>
        <v>4565.3</v>
      </c>
      <c r="AI39" s="28">
        <f>'10'!AI30</f>
        <v>4545.4222222222224</v>
      </c>
      <c r="AJ39" s="28">
        <f>'10'!AJ30</f>
        <v>4531.7777777777774</v>
      </c>
      <c r="AK39" s="28">
        <f>'10'!AK30</f>
        <v>3901.8333333333335</v>
      </c>
      <c r="AL39" s="28">
        <f>'10'!AL30</f>
        <v>3384.3222222222221</v>
      </c>
      <c r="AM39" s="28">
        <f>'10'!AM30</f>
        <v>4003.2111111111112</v>
      </c>
      <c r="AN39" s="200"/>
    </row>
    <row r="40" spans="1:42" x14ac:dyDescent="0.25">
      <c r="A40" s="17">
        <v>15</v>
      </c>
      <c r="B40" s="28">
        <f>'15'!B30</f>
        <v>6920.1555555555551</v>
      </c>
      <c r="C40" s="28">
        <f>'15'!C30</f>
        <v>10532.144444444444</v>
      </c>
      <c r="D40" s="28">
        <f>'15'!D30</f>
        <v>8018.4111111111115</v>
      </c>
      <c r="E40" s="28">
        <f>'15'!E30</f>
        <v>9664.1888888888898</v>
      </c>
      <c r="F40" s="28">
        <f>'15'!F30</f>
        <v>11066.433333333332</v>
      </c>
      <c r="G40" s="28">
        <f>'15'!G30</f>
        <v>9962.5666666666675</v>
      </c>
      <c r="H40" s="28">
        <f>'15'!H30</f>
        <v>9512.9777777777781</v>
      </c>
      <c r="I40" s="28">
        <f>'15'!I30</f>
        <v>9564.1111111111113</v>
      </c>
      <c r="J40" s="28">
        <f>'15'!J30</f>
        <v>9159.6333333333332</v>
      </c>
      <c r="K40" s="28">
        <f>'15'!K30</f>
        <v>9848.7555555555555</v>
      </c>
      <c r="L40" s="28">
        <f>'15'!L30</f>
        <v>9454.5333333333328</v>
      </c>
      <c r="M40" s="28">
        <f>'15'!M30</f>
        <v>9699.2666666666664</v>
      </c>
      <c r="N40" s="28">
        <f>'15'!N30</f>
        <v>9724.0333333333328</v>
      </c>
      <c r="O40" s="28">
        <f>'15'!O30</f>
        <v>9565.3333333333339</v>
      </c>
      <c r="P40" s="28">
        <f>'15'!P30</f>
        <v>9368.3555555555558</v>
      </c>
      <c r="Q40" s="28">
        <f>'15'!Q30</f>
        <v>9509.7111111111117</v>
      </c>
      <c r="R40" s="28">
        <f>'15'!R30</f>
        <v>7980.1555555555551</v>
      </c>
      <c r="S40" s="28">
        <f>'15'!S30</f>
        <v>6992.166666666667</v>
      </c>
      <c r="T40" s="28">
        <f>'15'!T30</f>
        <v>8388.5888888888894</v>
      </c>
      <c r="U40" s="28">
        <f>'15'!U30</f>
        <v>6916.1888888888889</v>
      </c>
      <c r="V40" s="28">
        <f>'15'!V30</f>
        <v>10532.144444444444</v>
      </c>
      <c r="W40" s="28">
        <f>'15'!W30</f>
        <v>8008.6888888888889</v>
      </c>
      <c r="X40" s="28">
        <f>'15'!X30</f>
        <v>9655.7555555555555</v>
      </c>
      <c r="Y40" s="28">
        <f>'15'!Y30</f>
        <v>9839.3555555555558</v>
      </c>
      <c r="Z40" s="28">
        <f>'15'!Z30</f>
        <v>9150.6</v>
      </c>
      <c r="AA40" s="28">
        <f>'15'!AA30</f>
        <v>9122.3888888888887</v>
      </c>
      <c r="AB40" s="28">
        <f>'15'!AB30</f>
        <v>9143.7666666666664</v>
      </c>
      <c r="AC40" s="28">
        <f>'15'!AC30</f>
        <v>8998.4222222222215</v>
      </c>
      <c r="AD40" s="28">
        <f>'15'!AD30</f>
        <v>9574.2000000000007</v>
      </c>
      <c r="AE40" s="28">
        <f>'15'!AE30</f>
        <v>9159.3333333333339</v>
      </c>
      <c r="AF40" s="28">
        <f>'15'!AF30</f>
        <v>9543.4666666666672</v>
      </c>
      <c r="AG40" s="28">
        <f>'15'!AG30</f>
        <v>9527.2555555555555</v>
      </c>
      <c r="AH40" s="28">
        <f>'15'!AH30</f>
        <v>9282.4666666666672</v>
      </c>
      <c r="AI40" s="28">
        <f>'15'!AI30</f>
        <v>9194.9222222222215</v>
      </c>
      <c r="AJ40" s="28">
        <f>'15'!AJ30</f>
        <v>9311.8666666666668</v>
      </c>
      <c r="AK40" s="28">
        <f>'15'!AK30</f>
        <v>7972.3</v>
      </c>
      <c r="AL40" s="28">
        <f>'15'!AL30</f>
        <v>6987.3</v>
      </c>
      <c r="AM40" s="28">
        <f>'15'!AM30</f>
        <v>8251.9</v>
      </c>
      <c r="AN40" s="200"/>
    </row>
    <row r="41" spans="1:42" x14ac:dyDescent="0.25">
      <c r="A41" s="17">
        <v>20</v>
      </c>
      <c r="B41" s="28">
        <f>'20'!B30</f>
        <v>11534.755555555555</v>
      </c>
      <c r="C41" s="28">
        <f>'20'!C30</f>
        <v>17744.155555555557</v>
      </c>
      <c r="D41" s="28">
        <f>'20'!D30</f>
        <v>13600.266666666666</v>
      </c>
      <c r="E41" s="28">
        <f>'20'!E30</f>
        <v>15904.422222222222</v>
      </c>
      <c r="F41" s="28">
        <f>'20'!F30</f>
        <v>19007.922222222223</v>
      </c>
      <c r="G41" s="28">
        <f>'20'!G30</f>
        <v>17535.933333333334</v>
      </c>
      <c r="H41" s="28">
        <f>'20'!H30</f>
        <v>16622.288888888888</v>
      </c>
      <c r="I41" s="28">
        <f>'20'!I30</f>
        <v>15892.388888888889</v>
      </c>
      <c r="J41" s="28">
        <f>'20'!J30</f>
        <v>15307.222222222223</v>
      </c>
      <c r="K41" s="28">
        <f>'20'!K30</f>
        <v>16787.855555555554</v>
      </c>
      <c r="L41" s="28">
        <f>'20'!L30</f>
        <v>16094.577777777778</v>
      </c>
      <c r="M41" s="28">
        <f>'20'!M30</f>
        <v>15776.7</v>
      </c>
      <c r="N41" s="28">
        <f>'20'!N30</f>
        <v>16832.666666666668</v>
      </c>
      <c r="O41" s="28">
        <f>'20'!O30</f>
        <v>16786.077777777777</v>
      </c>
      <c r="P41" s="28">
        <f>'20'!P30</f>
        <v>16206.122222222222</v>
      </c>
      <c r="Q41" s="28">
        <f>'20'!Q30</f>
        <v>15934.244444444445</v>
      </c>
      <c r="R41" s="28">
        <f>'20'!R30</f>
        <v>13300.622222222222</v>
      </c>
      <c r="S41" s="28">
        <f>'20'!S30</f>
        <v>11627.222222222223</v>
      </c>
      <c r="T41" s="28">
        <f>'20'!T30</f>
        <v>14142.577777777778</v>
      </c>
      <c r="U41" s="28">
        <f>'20'!U30</f>
        <v>11523.722222222223</v>
      </c>
      <c r="V41" s="28">
        <f>'20'!V30</f>
        <v>17744.155555555557</v>
      </c>
      <c r="W41" s="28">
        <f>'20'!W30</f>
        <v>13595.022222222222</v>
      </c>
      <c r="X41" s="28">
        <f>'20'!X30</f>
        <v>15884.677777777777</v>
      </c>
      <c r="Y41" s="28">
        <f>'20'!Y30</f>
        <v>16640.711111111112</v>
      </c>
      <c r="Z41" s="28">
        <f>'20'!Z30</f>
        <v>15619.6</v>
      </c>
      <c r="AA41" s="28">
        <f>'20'!AA30</f>
        <v>15805.366666666667</v>
      </c>
      <c r="AB41" s="28">
        <f>'20'!AB30</f>
        <v>15053.166666666666</v>
      </c>
      <c r="AC41" s="28">
        <f>'20'!AC30</f>
        <v>15033.977777777778</v>
      </c>
      <c r="AD41" s="28">
        <f>'20'!AD30</f>
        <v>16143.266666666666</v>
      </c>
      <c r="AE41" s="28">
        <f>'20'!AE30</f>
        <v>15578.911111111111</v>
      </c>
      <c r="AF41" s="28">
        <f>'20'!AF30</f>
        <v>15475.211111111112</v>
      </c>
      <c r="AG41" s="28">
        <f>'20'!AG30</f>
        <v>16276.922222222222</v>
      </c>
      <c r="AH41" s="28">
        <f>'20'!AH30</f>
        <v>16173.611111111111</v>
      </c>
      <c r="AI41" s="28">
        <f>'20'!AI30</f>
        <v>15714.855555555556</v>
      </c>
      <c r="AJ41" s="28">
        <f>'20'!AJ30</f>
        <v>15500.68888888889</v>
      </c>
      <c r="AK41" s="28">
        <f>'20'!AK30</f>
        <v>13289.033333333333</v>
      </c>
      <c r="AL41" s="28">
        <f>'20'!AL30</f>
        <v>11626.244444444445</v>
      </c>
      <c r="AM41" s="28">
        <f>'20'!AM30</f>
        <v>13976.833333333334</v>
      </c>
      <c r="AN41" s="200"/>
    </row>
    <row r="42" spans="1:42" x14ac:dyDescent="0.25">
      <c r="A42" s="17">
        <v>50</v>
      </c>
      <c r="B42" s="28">
        <f>'50'!B30</f>
        <v>67268.233333333337</v>
      </c>
      <c r="C42" s="28">
        <f>'50'!C30</f>
        <v>99400.322222222225</v>
      </c>
      <c r="D42" s="28">
        <f>'50'!D30</f>
        <v>80343.988888888882</v>
      </c>
      <c r="E42" s="28">
        <f>'50'!E30</f>
        <v>86563.655555555553</v>
      </c>
      <c r="F42" s="28">
        <f>'50'!F30</f>
        <v>107840.81111111111</v>
      </c>
      <c r="G42" s="28">
        <f>'50'!G30</f>
        <v>104147.48888888888</v>
      </c>
      <c r="H42" s="28">
        <f>'50'!H30</f>
        <v>93691.066666666666</v>
      </c>
      <c r="I42" s="28">
        <f>'50'!I30</f>
        <v>92612.1</v>
      </c>
      <c r="J42" s="28">
        <f>'50'!J30</f>
        <v>87001.722222222219</v>
      </c>
      <c r="K42" s="28">
        <f>'50'!K30</f>
        <v>97002.766666666663</v>
      </c>
      <c r="L42" s="28">
        <f>'50'!L30</f>
        <v>91866.911111111112</v>
      </c>
      <c r="M42" s="28">
        <f>'50'!M30</f>
        <v>91538.022222222222</v>
      </c>
      <c r="N42" s="28">
        <f>'50'!N30</f>
        <v>96341.511111111118</v>
      </c>
      <c r="O42" s="28">
        <f>'50'!O30</f>
        <v>96394.677777777775</v>
      </c>
      <c r="P42" s="28">
        <f>'50'!P30</f>
        <v>93746.844444444447</v>
      </c>
      <c r="Q42" s="28">
        <f>'50'!Q30</f>
        <v>92828.388888888891</v>
      </c>
      <c r="R42" s="28">
        <f>'50'!R30</f>
        <v>75680.477777777778</v>
      </c>
      <c r="S42" s="28">
        <f>'50'!S30</f>
        <v>68253.888888888891</v>
      </c>
      <c r="T42" s="28">
        <f>'50'!T30</f>
        <v>84402.055555555562</v>
      </c>
      <c r="U42" s="28">
        <f>'50'!U30</f>
        <v>67259.811111111107</v>
      </c>
      <c r="V42" s="28">
        <f>'50'!V30</f>
        <v>99400.322222222225</v>
      </c>
      <c r="W42" s="28">
        <f>'50'!W30</f>
        <v>80325.266666666663</v>
      </c>
      <c r="X42" s="28">
        <f>'50'!X30</f>
        <v>86532.288888888885</v>
      </c>
      <c r="Y42" s="28">
        <f>'50'!Y30</f>
        <v>91463.111111111109</v>
      </c>
      <c r="Z42" s="28">
        <f>'50'!Z30</f>
        <v>89162.044444444444</v>
      </c>
      <c r="AA42" s="28">
        <f>'50'!AA30</f>
        <v>88732.988888888882</v>
      </c>
      <c r="AB42" s="28">
        <f>'50'!AB30</f>
        <v>87807.344444444447</v>
      </c>
      <c r="AC42" s="28">
        <f>'50'!AC30</f>
        <v>85378.277777777781</v>
      </c>
      <c r="AD42" s="28">
        <f>'50'!AD30</f>
        <v>92277.03333333334</v>
      </c>
      <c r="AE42" s="28">
        <f>'50'!AE30</f>
        <v>88612.555555555562</v>
      </c>
      <c r="AF42" s="28">
        <f>'50'!AF30</f>
        <v>88752.933333333334</v>
      </c>
      <c r="AG42" s="28">
        <f>'50'!AG30</f>
        <v>92579.588888888888</v>
      </c>
      <c r="AH42" s="28">
        <f>'50'!AH30</f>
        <v>92193.5</v>
      </c>
      <c r="AI42" s="28">
        <f>'50'!AI30</f>
        <v>91034.222222222219</v>
      </c>
      <c r="AJ42" s="28">
        <f>'50'!AJ30</f>
        <v>90685.922222222216</v>
      </c>
      <c r="AK42" s="28">
        <f>'50'!AK30</f>
        <v>75663.633333333331</v>
      </c>
      <c r="AL42" s="28">
        <f>'50'!AL30</f>
        <v>68218.14444444445</v>
      </c>
      <c r="AM42" s="28">
        <f>'50'!AM30</f>
        <v>83567.555555555562</v>
      </c>
      <c r="AN42" s="200"/>
    </row>
    <row r="43" spans="1:42" x14ac:dyDescent="0.25">
      <c r="A43" s="17">
        <v>100</v>
      </c>
      <c r="B43" s="28">
        <f>'100'!B30</f>
        <v>258428.2111111111</v>
      </c>
      <c r="C43" s="28">
        <f>'100'!C30</f>
        <v>381963.35555555555</v>
      </c>
      <c r="D43" s="28">
        <f>'100'!D30</f>
        <v>313978.11111111112</v>
      </c>
      <c r="E43" s="28">
        <f>'100'!E30</f>
        <v>326769.86666666664</v>
      </c>
      <c r="F43" s="28">
        <f>'100'!F30</f>
        <v>418309.76666666666</v>
      </c>
      <c r="G43" s="28">
        <f>'100'!G30</f>
        <v>410935.56666666665</v>
      </c>
      <c r="H43" s="28">
        <f>'100'!H30</f>
        <v>363036.74444444443</v>
      </c>
      <c r="I43" s="28">
        <f>'100'!I30</f>
        <v>360690.76666666666</v>
      </c>
      <c r="J43" s="28">
        <f>'100'!J30</f>
        <v>332943.4222222222</v>
      </c>
      <c r="K43" s="28">
        <f>'100'!K30</f>
        <v>378448.01111111109</v>
      </c>
      <c r="L43" s="28">
        <f>'100'!L30</f>
        <v>355193.0777777778</v>
      </c>
      <c r="M43" s="28">
        <f>'100'!M30</f>
        <v>355894.75555555557</v>
      </c>
      <c r="N43" s="28">
        <f>'100'!N30</f>
        <v>377607.05555555556</v>
      </c>
      <c r="O43" s="28">
        <f>'100'!O30</f>
        <v>376230.08888888889</v>
      </c>
      <c r="P43" s="28">
        <f>'100'!P30</f>
        <v>361572.54444444447</v>
      </c>
      <c r="Q43" s="28">
        <f>'100'!Q30</f>
        <v>360581.2</v>
      </c>
      <c r="R43" s="28">
        <f>'100'!R30</f>
        <v>286164.43333333335</v>
      </c>
      <c r="S43" s="28">
        <f>'100'!S30</f>
        <v>263564.82222222222</v>
      </c>
      <c r="T43" s="28">
        <f>'100'!T30</f>
        <v>329141.58888888889</v>
      </c>
      <c r="U43" s="28">
        <f>'100'!U30</f>
        <v>258402.2888888889</v>
      </c>
      <c r="V43" s="28">
        <f>'100'!V30</f>
        <v>381963.35555555555</v>
      </c>
      <c r="W43" s="28">
        <f>'100'!W30</f>
        <v>313960.2</v>
      </c>
      <c r="X43" s="28">
        <f>'100'!X30</f>
        <v>326729.48888888891</v>
      </c>
      <c r="Y43" s="28">
        <f>'100'!Y30</f>
        <v>350351.1</v>
      </c>
      <c r="Z43" s="28">
        <f>'100'!Z30</f>
        <v>345102.7888888889</v>
      </c>
      <c r="AA43" s="28">
        <f>'100'!AA30</f>
        <v>342646.58888888889</v>
      </c>
      <c r="AB43" s="28">
        <f>'100'!AB30</f>
        <v>340342.97777777776</v>
      </c>
      <c r="AC43" s="28">
        <f>'100'!AC30</f>
        <v>326144.02222222224</v>
      </c>
      <c r="AD43" s="28">
        <f>'100'!AD30</f>
        <v>357603.41111111111</v>
      </c>
      <c r="AE43" s="28">
        <f>'100'!AE30</f>
        <v>340485.34444444446</v>
      </c>
      <c r="AF43" s="28">
        <f>'100'!AF30</f>
        <v>341975.96666666667</v>
      </c>
      <c r="AG43" s="28">
        <f>'100'!AG30</f>
        <v>362519.47777777776</v>
      </c>
      <c r="AH43" s="28">
        <f>'100'!AH30</f>
        <v>360913.44444444444</v>
      </c>
      <c r="AI43" s="28">
        <f>'100'!AI30</f>
        <v>350807.46666666667</v>
      </c>
      <c r="AJ43" s="28">
        <f>'100'!AJ30</f>
        <v>350183.18888888886</v>
      </c>
      <c r="AK43" s="28">
        <f>'100'!AK30</f>
        <v>286152.12222222221</v>
      </c>
      <c r="AL43" s="28">
        <f>'100'!AL30</f>
        <v>263409.7888888889</v>
      </c>
      <c r="AM43" s="28">
        <f>'100'!AM30</f>
        <v>326770.40000000002</v>
      </c>
      <c r="AN43" s="200"/>
    </row>
    <row r="44" spans="1:42" x14ac:dyDescent="0.25">
      <c r="A44" s="17">
        <v>150</v>
      </c>
      <c r="B44" s="28">
        <f>'150'!B30</f>
        <v>581753.68888888892</v>
      </c>
      <c r="C44" s="28">
        <f>'150'!C30</f>
        <v>850389.38888888888</v>
      </c>
      <c r="D44" s="28">
        <f>'150'!D30</f>
        <v>705809.01111111115</v>
      </c>
      <c r="E44" s="28">
        <f>'150'!E30</f>
        <v>726532.16666666663</v>
      </c>
      <c r="F44" s="28">
        <f>'150'!F30</f>
        <v>929595.77777777775</v>
      </c>
      <c r="G44" s="28">
        <f>'150'!G30</f>
        <v>918569.8444444444</v>
      </c>
      <c r="H44" s="28">
        <f>'150'!H30</f>
        <v>810794.38888888888</v>
      </c>
      <c r="I44" s="28">
        <f>'150'!I30</f>
        <v>808974.73333333328</v>
      </c>
      <c r="J44" s="28">
        <f>'150'!J30</f>
        <v>747687.74444444443</v>
      </c>
      <c r="K44" s="28">
        <f>'150'!K30</f>
        <v>851321.02222222218</v>
      </c>
      <c r="L44" s="28">
        <f>'150'!L30</f>
        <v>795143.5777777778</v>
      </c>
      <c r="M44" s="28">
        <f>'150'!M30</f>
        <v>802116.41111111105</v>
      </c>
      <c r="N44" s="28">
        <f>'150'!N30</f>
        <v>840945.5</v>
      </c>
      <c r="O44" s="28">
        <f>'150'!O30</f>
        <v>837895.12222222227</v>
      </c>
      <c r="P44" s="28">
        <f>'150'!P30</f>
        <v>806249.9444444445</v>
      </c>
      <c r="Q44" s="28">
        <f>'150'!Q30</f>
        <v>806458.7111111111</v>
      </c>
      <c r="R44" s="28">
        <f>'150'!R30</f>
        <v>644480.01111111115</v>
      </c>
      <c r="S44" s="28">
        <f>'150'!S30</f>
        <v>593398.32222222222</v>
      </c>
      <c r="T44" s="28">
        <f>'150'!T30</f>
        <v>731981.3</v>
      </c>
      <c r="U44" s="28">
        <f>'150'!U30</f>
        <v>581703.9222222222</v>
      </c>
      <c r="V44" s="28">
        <f>'150'!V30</f>
        <v>850389.38888888888</v>
      </c>
      <c r="W44" s="28">
        <f>'150'!W30</f>
        <v>705766.22222222225</v>
      </c>
      <c r="X44" s="28">
        <f>'150'!X30</f>
        <v>726473.04444444447</v>
      </c>
      <c r="Y44" s="28">
        <f>'150'!Y30</f>
        <v>776501.38888888888</v>
      </c>
      <c r="Z44" s="28">
        <f>'150'!Z30</f>
        <v>769341.4222222222</v>
      </c>
      <c r="AA44" s="28">
        <f>'150'!AA30</f>
        <v>765305.18888888892</v>
      </c>
      <c r="AB44" s="28">
        <f>'150'!AB30</f>
        <v>762147.95555555553</v>
      </c>
      <c r="AC44" s="28">
        <f>'150'!AC30</f>
        <v>731163.68888888892</v>
      </c>
      <c r="AD44" s="28">
        <f>'150'!AD30</f>
        <v>801391.7888888889</v>
      </c>
      <c r="AE44" s="28">
        <f>'150'!AE30</f>
        <v>760586.23333333328</v>
      </c>
      <c r="AF44" s="28">
        <f>'150'!AF30</f>
        <v>769252.66666666663</v>
      </c>
      <c r="AG44" s="28">
        <f>'150'!AG30</f>
        <v>810076.58888888895</v>
      </c>
      <c r="AH44" s="28">
        <f>'150'!AH30</f>
        <v>807356.87777777773</v>
      </c>
      <c r="AI44" s="28">
        <f>'150'!AI30</f>
        <v>782570.73333333328</v>
      </c>
      <c r="AJ44" s="28">
        <f>'150'!AJ30</f>
        <v>783967.46666666667</v>
      </c>
      <c r="AK44" s="28">
        <f>'150'!AK30</f>
        <v>644458.08888888895</v>
      </c>
      <c r="AL44" s="28">
        <f>'150'!AL30</f>
        <v>593279.83333333337</v>
      </c>
      <c r="AM44" s="28">
        <f>'150'!AM30</f>
        <v>727758.3444444444</v>
      </c>
      <c r="AN44" s="200"/>
    </row>
    <row r="45" spans="1:42" x14ac:dyDescent="0.25">
      <c r="A45" s="17">
        <v>200</v>
      </c>
      <c r="B45" s="28">
        <f>'200'!B30</f>
        <v>1032197.2333333333</v>
      </c>
      <c r="C45" s="28">
        <f>'200'!C30</f>
        <v>1501774.2555555555</v>
      </c>
      <c r="D45" s="28">
        <f>'200'!D30</f>
        <v>1255078.4777777777</v>
      </c>
      <c r="E45" s="28">
        <f>'200'!E30</f>
        <v>1279575.6333333333</v>
      </c>
      <c r="F45" s="28">
        <f>'200'!F30</f>
        <v>1649075.4444444445</v>
      </c>
      <c r="G45" s="28">
        <f>'200'!G30</f>
        <v>1633790.888888889</v>
      </c>
      <c r="H45" s="28">
        <f>'200'!H30</f>
        <v>1432780.388888889</v>
      </c>
      <c r="I45" s="28">
        <f>'200'!I30</f>
        <v>1432860.2333333334</v>
      </c>
      <c r="J45" s="28">
        <f>'200'!J30</f>
        <v>1323980.1777777779</v>
      </c>
      <c r="K45" s="28">
        <f>'200'!K30</f>
        <v>1497152.1444444444</v>
      </c>
      <c r="L45" s="28">
        <f>'200'!L30</f>
        <v>1412616.6777777779</v>
      </c>
      <c r="M45" s="28">
        <f>'200'!M30</f>
        <v>1412287.8333333333</v>
      </c>
      <c r="N45" s="28">
        <f>'200'!N30</f>
        <v>1484409.3</v>
      </c>
      <c r="O45" s="28">
        <f>'200'!O30</f>
        <v>1483425.6222222222</v>
      </c>
      <c r="P45" s="28">
        <f>'200'!P30</f>
        <v>1435056.3777777778</v>
      </c>
      <c r="Q45" s="28">
        <f>'200'!Q30</f>
        <v>1432975.1888888888</v>
      </c>
      <c r="R45" s="28">
        <f>'200'!R30</f>
        <v>1126797.6333333333</v>
      </c>
      <c r="S45" s="28">
        <f>'200'!S30</f>
        <v>1054271.4444444445</v>
      </c>
      <c r="T45" s="28">
        <f>'200'!T30</f>
        <v>1302174.0888888889</v>
      </c>
      <c r="U45" s="28">
        <f>'200'!U30</f>
        <v>1032171.0222222222</v>
      </c>
      <c r="V45" s="28">
        <f>'200'!V30</f>
        <v>1501774.2555555555</v>
      </c>
      <c r="W45" s="28">
        <f>'200'!W30</f>
        <v>1255045.7222222222</v>
      </c>
      <c r="X45" s="28">
        <f>'200'!X30</f>
        <v>1279522.7777777778</v>
      </c>
      <c r="Y45" s="28">
        <f>'200'!Y30</f>
        <v>1372072.6</v>
      </c>
      <c r="Z45" s="28">
        <f>'200'!Z30</f>
        <v>1360235.2555555555</v>
      </c>
      <c r="AA45" s="28">
        <f>'200'!AA30</f>
        <v>1352452.6888888888</v>
      </c>
      <c r="AB45" s="28">
        <f>'200'!AB30</f>
        <v>1352220.5666666667</v>
      </c>
      <c r="AC45" s="28">
        <f>'200'!AC30</f>
        <v>1297870.5222222223</v>
      </c>
      <c r="AD45" s="28">
        <f>'200'!AD30</f>
        <v>1405006.2888888889</v>
      </c>
      <c r="AE45" s="28">
        <f>'200'!AE30</f>
        <v>1352922.2222222222</v>
      </c>
      <c r="AF45" s="28">
        <f>'200'!AF30</f>
        <v>1356461.3555555556</v>
      </c>
      <c r="AG45" s="28">
        <f>'200'!AG30</f>
        <v>1429737.4888888889</v>
      </c>
      <c r="AH45" s="28">
        <f>'200'!AH30</f>
        <v>1424540.1222222222</v>
      </c>
      <c r="AI45" s="28">
        <f>'200'!AI30</f>
        <v>1395719.9888888889</v>
      </c>
      <c r="AJ45" s="28">
        <f>'200'!AJ30</f>
        <v>1394330.1888888888</v>
      </c>
      <c r="AK45" s="28">
        <f>'200'!AK30</f>
        <v>1126776.6000000001</v>
      </c>
      <c r="AL45" s="28">
        <f>'200'!AL30</f>
        <v>1053988.3777777778</v>
      </c>
      <c r="AM45" s="28">
        <f>'200'!AM30</f>
        <v>1295033.0222222223</v>
      </c>
      <c r="AN45" s="200"/>
    </row>
    <row r="47" spans="1:42" ht="31.5" x14ac:dyDescent="0.5">
      <c r="A47" s="14" t="s">
        <v>211</v>
      </c>
    </row>
    <row r="48" spans="1:42" x14ac:dyDescent="0.25">
      <c r="A48" s="3"/>
      <c r="B48" s="585" t="s">
        <v>53</v>
      </c>
      <c r="C48" s="585"/>
      <c r="D48" s="585"/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87"/>
      <c r="S48" s="87"/>
      <c r="T48" s="87"/>
      <c r="U48" s="583" t="s">
        <v>38</v>
      </c>
      <c r="V48" s="583"/>
      <c r="W48" s="583"/>
      <c r="X48" s="583"/>
      <c r="Y48" s="583"/>
      <c r="Z48" s="583"/>
      <c r="AA48" s="583"/>
      <c r="AB48" s="583"/>
      <c r="AC48" s="583"/>
      <c r="AD48" s="583"/>
      <c r="AE48" s="583"/>
      <c r="AF48" s="583"/>
      <c r="AG48" s="583"/>
      <c r="AH48" s="583"/>
      <c r="AI48" s="583"/>
      <c r="AJ48" s="583"/>
    </row>
    <row r="49" spans="1:40" ht="30" x14ac:dyDescent="0.25">
      <c r="A49" s="3" t="s">
        <v>67</v>
      </c>
      <c r="B49" s="28" t="s">
        <v>0</v>
      </c>
      <c r="C49" s="28" t="s">
        <v>1</v>
      </c>
      <c r="D49" s="28" t="s">
        <v>2</v>
      </c>
      <c r="E49" s="28" t="s">
        <v>3</v>
      </c>
      <c r="F49" s="28" t="s">
        <v>9</v>
      </c>
      <c r="G49" s="28" t="s">
        <v>10</v>
      </c>
      <c r="H49" s="28" t="s">
        <v>11</v>
      </c>
      <c r="I49" s="28" t="s">
        <v>12</v>
      </c>
      <c r="J49" s="36" t="s">
        <v>86</v>
      </c>
      <c r="K49" s="36" t="s">
        <v>87</v>
      </c>
      <c r="L49" s="36" t="s">
        <v>89</v>
      </c>
      <c r="M49" s="36" t="s">
        <v>82</v>
      </c>
      <c r="N49" s="36" t="s">
        <v>83</v>
      </c>
      <c r="O49" s="36" t="s">
        <v>79</v>
      </c>
      <c r="P49" s="36" t="s">
        <v>84</v>
      </c>
      <c r="Q49" s="36" t="s">
        <v>88</v>
      </c>
      <c r="R49" s="74" t="s">
        <v>33</v>
      </c>
      <c r="S49" s="74" t="s">
        <v>34</v>
      </c>
      <c r="T49" s="74" t="s">
        <v>203</v>
      </c>
      <c r="U49" s="28" t="s">
        <v>0</v>
      </c>
      <c r="V49" s="28" t="s">
        <v>1</v>
      </c>
      <c r="W49" s="28" t="s">
        <v>2</v>
      </c>
      <c r="X49" s="28" t="s">
        <v>3</v>
      </c>
      <c r="Y49" s="28" t="s">
        <v>9</v>
      </c>
      <c r="Z49" s="28" t="s">
        <v>10</v>
      </c>
      <c r="AA49" s="28" t="s">
        <v>11</v>
      </c>
      <c r="AB49" s="28" t="s">
        <v>12</v>
      </c>
      <c r="AC49" s="38" t="s">
        <v>74</v>
      </c>
      <c r="AD49" s="38" t="s">
        <v>75</v>
      </c>
      <c r="AE49" s="38" t="s">
        <v>89</v>
      </c>
      <c r="AF49" s="38" t="s">
        <v>82</v>
      </c>
      <c r="AG49" s="38" t="s">
        <v>83</v>
      </c>
      <c r="AH49" s="38" t="s">
        <v>79</v>
      </c>
      <c r="AI49" s="38" t="s">
        <v>80</v>
      </c>
      <c r="AJ49" s="38" t="s">
        <v>88</v>
      </c>
      <c r="AK49" s="36" t="s">
        <v>33</v>
      </c>
      <c r="AL49" s="36" t="s">
        <v>34</v>
      </c>
      <c r="AM49" s="36" t="s">
        <v>224</v>
      </c>
      <c r="AN49" s="199"/>
    </row>
    <row r="50" spans="1:40" x14ac:dyDescent="0.25">
      <c r="A50" s="17">
        <v>10</v>
      </c>
      <c r="B50" s="28">
        <f>'10'!B40</f>
        <v>1.681695001116928</v>
      </c>
      <c r="C50" s="28">
        <f>'10'!C40</f>
        <v>60.759382910777063</v>
      </c>
      <c r="D50" s="28">
        <f>'10'!D40</f>
        <v>18.458173948398962</v>
      </c>
      <c r="E50" s="28">
        <f>'10'!E40</f>
        <v>50.584402459600625</v>
      </c>
      <c r="F50" s="28">
        <f>'10'!F40</f>
        <v>68.083713145473936</v>
      </c>
      <c r="G50" s="28">
        <f>'10'!G40</f>
        <v>45.734895712185747</v>
      </c>
      <c r="H50" s="28">
        <f>'10'!H40</f>
        <v>49.242958488986098</v>
      </c>
      <c r="I50" s="28">
        <f>'10'!I40</f>
        <v>38.108545527497476</v>
      </c>
      <c r="J50" s="28">
        <f>'10'!J40</f>
        <v>38.183121959346991</v>
      </c>
      <c r="K50" s="28">
        <f>'10'!K40</f>
        <v>47.870901605523429</v>
      </c>
      <c r="L50" s="28">
        <f>'10'!L40</f>
        <v>41.683740576980192</v>
      </c>
      <c r="M50" s="28">
        <f>'10'!M40</f>
        <v>43.473986432176346</v>
      </c>
      <c r="N50" s="28">
        <f>'10'!N40</f>
        <v>45.901882611789013</v>
      </c>
      <c r="O50" s="28">
        <f>'10'!O40</f>
        <v>45.556298285327507</v>
      </c>
      <c r="P50" s="28">
        <f>'10'!P40</f>
        <v>42.343050796896854</v>
      </c>
      <c r="Q50" s="28">
        <f>'10'!Q40</f>
        <v>39.909143623269806</v>
      </c>
      <c r="R50" s="28">
        <f>'10'!R40</f>
        <v>18.85232739864496</v>
      </c>
      <c r="S50" s="28">
        <f>'10'!S40</f>
        <v>2.4473692862720879</v>
      </c>
      <c r="T50" s="28">
        <f>'10'!T40</f>
        <v>22.948263871776419</v>
      </c>
      <c r="U50" s="28">
        <f>'10'!U40</f>
        <v>1.7213745617586056</v>
      </c>
      <c r="V50" s="28">
        <f>'10'!V40</f>
        <v>61.253693025182436</v>
      </c>
      <c r="W50" s="28">
        <f>'10'!W40</f>
        <v>18.543161192102342</v>
      </c>
      <c r="X50" s="28">
        <f>'10'!X40</f>
        <v>50.548182054554196</v>
      </c>
      <c r="Y50" s="28">
        <f>'10'!Y40</f>
        <v>52.766341774880978</v>
      </c>
      <c r="Z50" s="28">
        <f>'10'!Z40</f>
        <v>36.849724142892256</v>
      </c>
      <c r="AA50" s="28">
        <f>'10'!AA40</f>
        <v>44.557195084387551</v>
      </c>
      <c r="AB50" s="28">
        <f>'10'!AB40</f>
        <v>32.642760199078374</v>
      </c>
      <c r="AC50" s="28">
        <f>'10'!AC40</f>
        <v>36.01330099783943</v>
      </c>
      <c r="AD50" s="28">
        <f>'10'!AD40</f>
        <v>44.989741448362992</v>
      </c>
      <c r="AE50" s="28">
        <f>'10'!AE40</f>
        <v>38.037914417528604</v>
      </c>
      <c r="AF50" s="28">
        <f>'10'!AF40</f>
        <v>42.45251589233488</v>
      </c>
      <c r="AG50" s="28">
        <f>'10'!AG40</f>
        <v>42.932769527820611</v>
      </c>
      <c r="AH50" s="28">
        <f>'10'!AH40</f>
        <v>41.177538381892013</v>
      </c>
      <c r="AI50" s="28">
        <f>'10'!AI40</f>
        <v>38.665261285829985</v>
      </c>
      <c r="AJ50" s="28">
        <f>'10'!AJ40</f>
        <v>38.274538222152238</v>
      </c>
      <c r="AK50" s="28">
        <f>'10'!AK40</f>
        <v>18.868015984814217</v>
      </c>
      <c r="AL50" s="28">
        <f>'10'!AL40</f>
        <v>2.7410487018009815</v>
      </c>
      <c r="AM50" s="28">
        <f>'10'!AM40</f>
        <v>22.450681483367383</v>
      </c>
      <c r="AN50" s="200"/>
    </row>
    <row r="51" spans="1:40" x14ac:dyDescent="0.25">
      <c r="A51" s="17">
        <v>15</v>
      </c>
      <c r="B51" s="28">
        <f>'15'!B40</f>
        <v>1.2524098584552397</v>
      </c>
      <c r="C51" s="28">
        <f>'15'!C40</f>
        <v>55.224792627035718</v>
      </c>
      <c r="D51" s="28">
        <f>'15'!D40</f>
        <v>17.714441531866015</v>
      </c>
      <c r="E51" s="28">
        <f>'15'!E40</f>
        <v>42.236814425661095</v>
      </c>
      <c r="F51" s="28">
        <f>'15'!F40</f>
        <v>63.113280653411465</v>
      </c>
      <c r="G51" s="28">
        <f>'15'!G40</f>
        <v>46.870861448631935</v>
      </c>
      <c r="H51" s="28">
        <f>'15'!H40</f>
        <v>39.871631064681189</v>
      </c>
      <c r="I51" s="28">
        <f>'15'!I40</f>
        <v>40.737391293918279</v>
      </c>
      <c r="J51" s="28">
        <f>'15'!J40</f>
        <v>34.479329122998735</v>
      </c>
      <c r="K51" s="28">
        <f>'15'!K40</f>
        <v>45.679995953784662</v>
      </c>
      <c r="L51" s="28">
        <f>'15'!L40</f>
        <v>39.069560996951729</v>
      </c>
      <c r="M51" s="28">
        <f>'15'!M40</f>
        <v>43.258731159745722</v>
      </c>
      <c r="N51" s="28">
        <f>'15'!N40</f>
        <v>43.925857221591585</v>
      </c>
      <c r="O51" s="28">
        <f>'15'!O40</f>
        <v>41.030029574057821</v>
      </c>
      <c r="P51" s="28">
        <f>'15'!P40</f>
        <v>37.509759528599702</v>
      </c>
      <c r="Q51" s="28">
        <f>'15'!Q40</f>
        <v>39.623332725979459</v>
      </c>
      <c r="R51" s="28">
        <f>'15'!R40</f>
        <v>16.860398919773143</v>
      </c>
      <c r="S51" s="28">
        <f>'15'!S40</f>
        <v>2.3760470335115609</v>
      </c>
      <c r="T51" s="28">
        <f>'15'!T40</f>
        <v>23.246828149499741</v>
      </c>
      <c r="U51" s="28">
        <f>'15'!U40</f>
        <v>1.3047419508320506</v>
      </c>
      <c r="V51" s="28">
        <f>'15'!V40</f>
        <v>55.396907395453205</v>
      </c>
      <c r="W51" s="28">
        <f>'15'!W40</f>
        <v>17.694328343766841</v>
      </c>
      <c r="X51" s="28">
        <f>'15'!X40</f>
        <v>42.285600200599738</v>
      </c>
      <c r="Y51" s="28">
        <f>'15'!Y40</f>
        <v>44.910242904303047</v>
      </c>
      <c r="Z51" s="28">
        <f>'15'!Z40</f>
        <v>34.80360405758713</v>
      </c>
      <c r="AA51" s="28">
        <f>'15'!AA40</f>
        <v>34.125805500940665</v>
      </c>
      <c r="AB51" s="28">
        <f>'15'!AB40</f>
        <v>34.481873426283784</v>
      </c>
      <c r="AC51" s="28">
        <f>'15'!AC40</f>
        <v>32.169067805801063</v>
      </c>
      <c r="AD51" s="28">
        <f>'15'!AD40</f>
        <v>41.616385713534974</v>
      </c>
      <c r="AE51" s="28">
        <f>'15'!AE40</f>
        <v>34.823724904950225</v>
      </c>
      <c r="AF51" s="28">
        <f>'15'!AF40</f>
        <v>40.985470681514371</v>
      </c>
      <c r="AG51" s="28">
        <f>'15'!AG40</f>
        <v>41.150170859067551</v>
      </c>
      <c r="AH51" s="28">
        <f>'15'!AH40</f>
        <v>37.008819864646625</v>
      </c>
      <c r="AI51" s="28">
        <f>'15'!AI40</f>
        <v>35.00404165306314</v>
      </c>
      <c r="AJ51" s="28">
        <f>'15'!AJ40</f>
        <v>36.789610673089932</v>
      </c>
      <c r="AK51" s="28">
        <f>'15'!AK40</f>
        <v>16.863106646705475</v>
      </c>
      <c r="AL51" s="28">
        <f>'15'!AL40</f>
        <v>2.4058501447973413</v>
      </c>
      <c r="AM51" s="28">
        <f>'15'!AM40</f>
        <v>21.327141551842615</v>
      </c>
      <c r="AN51" s="200"/>
    </row>
    <row r="52" spans="1:40" x14ac:dyDescent="0.25">
      <c r="A52" s="17">
        <v>20</v>
      </c>
      <c r="B52" s="28">
        <f>'20'!B40</f>
        <v>1.2362607507399588</v>
      </c>
      <c r="C52" s="28">
        <f>'20'!C40</f>
        <v>56.925811624638733</v>
      </c>
      <c r="D52" s="28">
        <f>'20'!D40</f>
        <v>19.973515156820049</v>
      </c>
      <c r="E52" s="28">
        <f>'20'!E40</f>
        <v>40.498128862106789</v>
      </c>
      <c r="F52" s="28">
        <f>'20'!F40</f>
        <v>68.265556447690329</v>
      </c>
      <c r="G52" s="28">
        <f>'20'!G40</f>
        <v>55.277468173688987</v>
      </c>
      <c r="H52" s="28">
        <f>'20'!H40</f>
        <v>46.570811942567417</v>
      </c>
      <c r="I52" s="28">
        <f>'20'!I40</f>
        <v>40.113958012274438</v>
      </c>
      <c r="J52" s="28">
        <f>'20'!J40</f>
        <v>34.712333653948399</v>
      </c>
      <c r="K52" s="28">
        <f>'20'!K40</f>
        <v>49.11763472475571</v>
      </c>
      <c r="L52" s="28">
        <f>'20'!L40</f>
        <v>42.095270100239503</v>
      </c>
      <c r="M52" s="28">
        <f>'20'!M40</f>
        <v>39.948826310529206</v>
      </c>
      <c r="N52" s="28">
        <f>'20'!N40</f>
        <v>49.768081462161625</v>
      </c>
      <c r="O52" s="28">
        <f>'20'!O40</f>
        <v>48.64554170154323</v>
      </c>
      <c r="P52" s="28">
        <f>'20'!P40</f>
        <v>42.93524414014604</v>
      </c>
      <c r="Q52" s="28">
        <f>'20'!Q40</f>
        <v>40.379263377288133</v>
      </c>
      <c r="R52" s="28">
        <f>'20'!R40</f>
        <v>16.462619333387707</v>
      </c>
      <c r="S52" s="28">
        <f>'20'!S40</f>
        <v>2.2471627867018538</v>
      </c>
      <c r="T52" s="28">
        <f>'20'!T40</f>
        <v>24.454220595751167</v>
      </c>
      <c r="U52" s="28">
        <f>'20'!U40</f>
        <v>1.2175296517850316</v>
      </c>
      <c r="V52" s="28">
        <f>'20'!V40</f>
        <v>57.054052417498667</v>
      </c>
      <c r="W52" s="28">
        <f>'20'!W40</f>
        <v>20.020664877625567</v>
      </c>
      <c r="X52" s="28">
        <f>'20'!X40</f>
        <v>40.436100744344586</v>
      </c>
      <c r="Y52" s="28">
        <f>'20'!Y40</f>
        <v>47.279718935679234</v>
      </c>
      <c r="Z52" s="28">
        <f>'20'!Z40</f>
        <v>38.22450789837044</v>
      </c>
      <c r="AA52" s="28">
        <f>'20'!AA40</f>
        <v>39.285095085036055</v>
      </c>
      <c r="AB52" s="28">
        <f>'20'!AB40</f>
        <v>32.737538404273316</v>
      </c>
      <c r="AC52" s="28">
        <f>'20'!AC40</f>
        <v>32.3585171003296</v>
      </c>
      <c r="AD52" s="28">
        <f>'20'!AD40</f>
        <v>43.495891807862129</v>
      </c>
      <c r="AE52" s="28">
        <f>'20'!AE40</f>
        <v>37.559927628747218</v>
      </c>
      <c r="AF52" s="28">
        <f>'20'!AF40</f>
        <v>37.400926136432524</v>
      </c>
      <c r="AG52" s="28">
        <f>'20'!AG40</f>
        <v>44.827015034329641</v>
      </c>
      <c r="AH52" s="28">
        <f>'20'!AH40</f>
        <v>43.313902988809055</v>
      </c>
      <c r="AI52" s="28">
        <f>'20'!AI40</f>
        <v>38.670610248347735</v>
      </c>
      <c r="AJ52" s="28">
        <f>'20'!AJ40</f>
        <v>36.518028484359057</v>
      </c>
      <c r="AK52" s="28">
        <f>'20'!AK40</f>
        <v>16.460113950918416</v>
      </c>
      <c r="AL52" s="28">
        <f>'20'!AL40</f>
        <v>2.3203214252163913</v>
      </c>
      <c r="AM52" s="28">
        <f>'20'!AM40</f>
        <v>23.10906474205375</v>
      </c>
      <c r="AN52" s="200"/>
    </row>
    <row r="53" spans="1:40" x14ac:dyDescent="0.25">
      <c r="A53" s="17">
        <v>50</v>
      </c>
      <c r="B53" s="28">
        <f>'50'!B40</f>
        <v>0.68859010930296882</v>
      </c>
      <c r="C53" s="28">
        <f>'50'!C40</f>
        <v>49.499933617741782</v>
      </c>
      <c r="D53" s="28">
        <f>'50'!D40</f>
        <v>20.661739284001413</v>
      </c>
      <c r="E53" s="28">
        <f>'50'!E40</f>
        <v>29.984875135994177</v>
      </c>
      <c r="F53" s="28">
        <f>'50'!F40</f>
        <v>62.353712436270698</v>
      </c>
      <c r="G53" s="28">
        <f>'50'!G40</f>
        <v>56.803349011581034</v>
      </c>
      <c r="H53" s="28">
        <f>'50'!H40</f>
        <v>40.821260879597425</v>
      </c>
      <c r="I53" s="28">
        <f>'50'!I40</f>
        <v>39.127865607698638</v>
      </c>
      <c r="J53" s="28">
        <f>'50'!J40</f>
        <v>30.46699333494962</v>
      </c>
      <c r="K53" s="28">
        <f>'50'!K40</f>
        <v>46.133167262705015</v>
      </c>
      <c r="L53" s="28">
        <f>'50'!L40</f>
        <v>38.090027144302326</v>
      </c>
      <c r="M53" s="28">
        <f>'50'!M40</f>
        <v>37.77244591190351</v>
      </c>
      <c r="N53" s="28">
        <f>'50'!N40</f>
        <v>45.350258650443806</v>
      </c>
      <c r="O53" s="28">
        <f>'50'!O40</f>
        <v>45.22817424311765</v>
      </c>
      <c r="P53" s="28">
        <f>'50'!P40</f>
        <v>40.70796268042335</v>
      </c>
      <c r="Q53" s="28">
        <f>'50'!Q40</f>
        <v>39.32712573531461</v>
      </c>
      <c r="R53" s="28">
        <f>'50'!R40</f>
        <v>12.992427848578563</v>
      </c>
      <c r="S53" s="28">
        <f>'50'!S40</f>
        <v>2.2483761660917008</v>
      </c>
      <c r="T53" s="28">
        <f>'50'!T40</f>
        <v>26.780193845194269</v>
      </c>
      <c r="U53" s="28">
        <f>'50'!U40</f>
        <v>0.69611101818513843</v>
      </c>
      <c r="V53" s="28">
        <f>'50'!V40</f>
        <v>49.529780155257463</v>
      </c>
      <c r="W53" s="28">
        <f>'50'!W40</f>
        <v>20.658348256195708</v>
      </c>
      <c r="X53" s="28">
        <f>'50'!X40</f>
        <v>29.962735006869298</v>
      </c>
      <c r="Y53" s="28">
        <f>'50'!Y40</f>
        <v>37.552749496809163</v>
      </c>
      <c r="Z53" s="28">
        <f>'50'!Z40</f>
        <v>34.128066179467574</v>
      </c>
      <c r="AA53" s="28">
        <f>'50'!AA40</f>
        <v>33.293740550038009</v>
      </c>
      <c r="AB53" s="28">
        <f>'50'!AB40</f>
        <v>31.868052441286927</v>
      </c>
      <c r="AC53" s="28">
        <f>'50'!AC40</f>
        <v>28.021272397622393</v>
      </c>
      <c r="AD53" s="28">
        <f>'50'!AD40</f>
        <v>38.977595706687893</v>
      </c>
      <c r="AE53" s="28">
        <f>'50'!AE40</f>
        <v>33.172187834002372</v>
      </c>
      <c r="AF53" s="28">
        <f>'50'!AF40</f>
        <v>33.552724088215506</v>
      </c>
      <c r="AG53" s="28">
        <f>'50'!AG40</f>
        <v>39.635778519006152</v>
      </c>
      <c r="AH53" s="28">
        <f>'50'!AH40</f>
        <v>38.888279154003712</v>
      </c>
      <c r="AI53" s="28">
        <f>'50'!AI40</f>
        <v>36.633201778559858</v>
      </c>
      <c r="AJ53" s="28">
        <f>'50'!AJ40</f>
        <v>36.087924062715217</v>
      </c>
      <c r="AK53" s="28">
        <f>'50'!AK40</f>
        <v>12.988165908246154</v>
      </c>
      <c r="AL53" s="28">
        <f>'50'!AL40</f>
        <v>2.2134771169697172</v>
      </c>
      <c r="AM53" s="28">
        <f>'50'!AM40</f>
        <v>25.526241945383259</v>
      </c>
      <c r="AN53" s="200"/>
    </row>
    <row r="54" spans="1:40" x14ac:dyDescent="0.25">
      <c r="A54" s="17">
        <v>100</v>
      </c>
      <c r="B54" s="28">
        <f>'100'!B40</f>
        <v>0.52539068685001422</v>
      </c>
      <c r="C54" s="28">
        <f>'100'!C40</f>
        <v>48.894652237046145</v>
      </c>
      <c r="D54" s="28">
        <f>'100'!D40</f>
        <v>22.312577747435522</v>
      </c>
      <c r="E54" s="28">
        <f>'100'!E40</f>
        <v>27.29627379917552</v>
      </c>
      <c r="F54" s="28">
        <f>'100'!F40</f>
        <v>63.127932681667211</v>
      </c>
      <c r="G54" s="28">
        <f>'100'!G40</f>
        <v>60.259725580225648</v>
      </c>
      <c r="H54" s="28">
        <f>'100'!H40</f>
        <v>41.484297652017077</v>
      </c>
      <c r="I54" s="28">
        <f>'100'!I40</f>
        <v>40.550922600868773</v>
      </c>
      <c r="J54" s="28">
        <f>'100'!J40</f>
        <v>29.632600676346424</v>
      </c>
      <c r="K54" s="28">
        <f>'100'!K40</f>
        <v>47.673307285761723</v>
      </c>
      <c r="L54" s="28">
        <f>'100'!L40</f>
        <v>38.41590069322887</v>
      </c>
      <c r="M54" s="28">
        <f>'100'!M40</f>
        <v>38.752723769335113</v>
      </c>
      <c r="N54" s="28">
        <f>'100'!N40</f>
        <v>47.364893552301005</v>
      </c>
      <c r="O54" s="28">
        <f>'100'!O40</f>
        <v>46.789882646757846</v>
      </c>
      <c r="P54" s="28">
        <f>'100'!P40</f>
        <v>40.869753851816114</v>
      </c>
      <c r="Q54" s="28">
        <f>'100'!Q40</f>
        <v>40.462690908133155</v>
      </c>
      <c r="R54" s="28">
        <f>'100'!R40</f>
        <v>11.051469578083935</v>
      </c>
      <c r="S54" s="28">
        <f>'100'!S40</f>
        <v>2.5784320338097748</v>
      </c>
      <c r="T54" s="28">
        <f>'100'!T40</f>
        <v>28.212173710782903</v>
      </c>
      <c r="U54" s="28">
        <f>'100'!U40</f>
        <v>0.55177746311972409</v>
      </c>
      <c r="V54" s="28">
        <f>'100'!V40</f>
        <v>48.946765682033046</v>
      </c>
      <c r="W54" s="28">
        <f>'100'!W40</f>
        <v>22.348839978906842</v>
      </c>
      <c r="X54" s="28">
        <f>'100'!X40</f>
        <v>27.325969972012025</v>
      </c>
      <c r="Y54" s="28">
        <f>'100'!Y40</f>
        <v>36.613120258410717</v>
      </c>
      <c r="Z54" s="28">
        <f>'100'!Z40</f>
        <v>34.579017937032539</v>
      </c>
      <c r="AA54" s="28">
        <f>'100'!AA40</f>
        <v>33.542900289214749</v>
      </c>
      <c r="AB54" s="28">
        <f>'100'!AB40</f>
        <v>32.627608067051547</v>
      </c>
      <c r="AC54" s="28">
        <f>'100'!AC40</f>
        <v>27.006239838562355</v>
      </c>
      <c r="AD54" s="28">
        <f>'100'!AD40</f>
        <v>39.535397765513842</v>
      </c>
      <c r="AE54" s="28">
        <f>'100'!AE40</f>
        <v>32.726448418059306</v>
      </c>
      <c r="AF54" s="28">
        <f>'100'!AF40</f>
        <v>33.354257124255042</v>
      </c>
      <c r="AG54" s="28">
        <f>'100'!AG40</f>
        <v>41.473937261170818</v>
      </c>
      <c r="AH54" s="28">
        <f>'100'!AH40</f>
        <v>40.827414096601238</v>
      </c>
      <c r="AI54" s="28">
        <f>'100'!AI40</f>
        <v>36.69094663786607</v>
      </c>
      <c r="AJ54" s="28">
        <f>'100'!AJ40</f>
        <v>36.450447556832479</v>
      </c>
      <c r="AK54" s="28">
        <f>'100'!AK40</f>
        <v>11.08602721511321</v>
      </c>
      <c r="AL54" s="28">
        <f>'100'!AL40</f>
        <v>2.5543376135535496</v>
      </c>
      <c r="AM54" s="28">
        <f>'100'!AM40</f>
        <v>27.33712760138031</v>
      </c>
      <c r="AN54" s="200"/>
    </row>
    <row r="55" spans="1:40" x14ac:dyDescent="0.25">
      <c r="A55" s="17">
        <v>150</v>
      </c>
      <c r="B55" s="28">
        <f>'150'!B40</f>
        <v>0.27986696902833597</v>
      </c>
      <c r="C55" s="28">
        <f>'150'!C40</f>
        <v>46.775395384221568</v>
      </c>
      <c r="D55" s="28">
        <f>'150'!D40</f>
        <v>21.761055979340568</v>
      </c>
      <c r="E55" s="28">
        <f>'150'!E40</f>
        <v>25.342888424908537</v>
      </c>
      <c r="F55" s="28">
        <f>'150'!F40</f>
        <v>60.484826465507204</v>
      </c>
      <c r="G55" s="28">
        <f>'150'!G40</f>
        <v>58.582044255525197</v>
      </c>
      <c r="H55" s="28">
        <f>'150'!H40</f>
        <v>39.924483758735704</v>
      </c>
      <c r="I55" s="28">
        <f>'150'!I40</f>
        <v>39.607669315855837</v>
      </c>
      <c r="J55" s="28">
        <f>'150'!J40</f>
        <v>28.950164395911749</v>
      </c>
      <c r="K55" s="28">
        <f>'150'!K40</f>
        <v>46.989779857205988</v>
      </c>
      <c r="L55" s="28">
        <f>'150'!L40</f>
        <v>37.208652309777619</v>
      </c>
      <c r="M55" s="28">
        <f>'150'!M40</f>
        <v>38.449169003074871</v>
      </c>
      <c r="N55" s="28">
        <f>'150'!N40</f>
        <v>45.287879352688037</v>
      </c>
      <c r="O55" s="28">
        <f>'150'!O40</f>
        <v>44.717072256245054</v>
      </c>
      <c r="P55" s="28">
        <f>'150'!P40</f>
        <v>39.064947415071643</v>
      </c>
      <c r="Q55" s="28">
        <f>'150'!Q40</f>
        <v>39.111942065983904</v>
      </c>
      <c r="R55" s="28">
        <f>'150'!R40</f>
        <v>10.937931644160546</v>
      </c>
      <c r="S55" s="28">
        <f>'150'!S40</f>
        <v>2.2931135719020634</v>
      </c>
      <c r="T55" s="28">
        <f>'150'!T40</f>
        <v>26.278935733773142</v>
      </c>
      <c r="U55" s="28">
        <f>'150'!U40</f>
        <v>0.29608144138842751</v>
      </c>
      <c r="V55" s="28">
        <f>'150'!V40</f>
        <v>46.811664320475693</v>
      </c>
      <c r="W55" s="28">
        <f>'150'!W40</f>
        <v>21.783905054677071</v>
      </c>
      <c r="X55" s="28">
        <f>'150'!X40</f>
        <v>25.36365959933029</v>
      </c>
      <c r="Y55" s="28">
        <f>'150'!Y40</f>
        <v>34.03374700926755</v>
      </c>
      <c r="Z55" s="28">
        <f>'150'!Z40</f>
        <v>32.782353984328147</v>
      </c>
      <c r="AA55" s="28">
        <f>'150'!AA40</f>
        <v>32.065584729464582</v>
      </c>
      <c r="AB55" s="28">
        <f>'150'!AB40</f>
        <v>31.5263682576464</v>
      </c>
      <c r="AC55" s="28">
        <f>'150'!AC40</f>
        <v>26.114295752415547</v>
      </c>
      <c r="AD55" s="28">
        <f>'150'!AD40</f>
        <v>38.395488705758737</v>
      </c>
      <c r="AE55" s="28">
        <f>'150'!AE40</f>
        <v>31.25627645636763</v>
      </c>
      <c r="AF55" s="28">
        <f>'150'!AF40</f>
        <v>32.782379207381886</v>
      </c>
      <c r="AG55" s="28">
        <f>'150'!AG40</f>
        <v>39.949945074153035</v>
      </c>
      <c r="AH55" s="28">
        <f>'150'!AH40</f>
        <v>39.447349722002492</v>
      </c>
      <c r="AI55" s="28">
        <f>'150'!AI40</f>
        <v>34.985748537860751</v>
      </c>
      <c r="AJ55" s="28">
        <f>'150'!AJ40</f>
        <v>35.240639467582774</v>
      </c>
      <c r="AK55" s="28">
        <f>'150'!AK40</f>
        <v>10.96155619122897</v>
      </c>
      <c r="AL55" s="28">
        <f>'150'!AL40</f>
        <v>2.2984679711571423</v>
      </c>
      <c r="AM55" s="28">
        <f>'150'!AM40</f>
        <v>25.581017864472489</v>
      </c>
      <c r="AN55" s="200"/>
    </row>
    <row r="56" spans="1:40" x14ac:dyDescent="0.25">
      <c r="A56" s="17">
        <v>200</v>
      </c>
      <c r="B56" s="28">
        <f>'200'!B40</f>
        <v>0.24974283065963665</v>
      </c>
      <c r="C56" s="28">
        <f>'200'!C40</f>
        <v>46.004099294240667</v>
      </c>
      <c r="D56" s="28">
        <f>'200'!D40</f>
        <v>21.96361330035305</v>
      </c>
      <c r="E56" s="28">
        <f>'200'!E40</f>
        <v>24.367059061588883</v>
      </c>
      <c r="F56" s="28">
        <f>'200'!F40</f>
        <v>60.353121226862569</v>
      </c>
      <c r="G56" s="28">
        <f>'200'!G40</f>
        <v>58.86472433622464</v>
      </c>
      <c r="H56" s="28">
        <f>'200'!H40</f>
        <v>39.274860828873315</v>
      </c>
      <c r="I56" s="28">
        <f>'200'!I40</f>
        <v>39.290084045280302</v>
      </c>
      <c r="J56" s="28">
        <f>'200'!J40</f>
        <v>28.6505124455038</v>
      </c>
      <c r="K56" s="28">
        <f>'200'!K40</f>
        <v>45.593865814527561</v>
      </c>
      <c r="L56" s="28">
        <f>'200'!L40</f>
        <v>37.313764870148887</v>
      </c>
      <c r="M56" s="28">
        <f>'200'!M40</f>
        <v>37.286361941917228</v>
      </c>
      <c r="N56" s="28">
        <f>'200'!N40</f>
        <v>44.392649470197711</v>
      </c>
      <c r="O56" s="28">
        <f>'200'!O40</f>
        <v>44.288852006522831</v>
      </c>
      <c r="P56" s="28">
        <f>'200'!P40</f>
        <v>39.466450255132457</v>
      </c>
      <c r="Q56" s="28">
        <f>'200'!Q40</f>
        <v>39.262339895127987</v>
      </c>
      <c r="R56" s="28">
        <f>'200'!R40</f>
        <v>9.3139328936014341</v>
      </c>
      <c r="S56" s="28">
        <f>'200'!S40</f>
        <v>2.420063451682696</v>
      </c>
      <c r="T56" s="28">
        <f>'200'!T40</f>
        <v>26.547555662243191</v>
      </c>
      <c r="U56" s="28">
        <f>'200'!U40</f>
        <v>0.26431681168225019</v>
      </c>
      <c r="V56" s="28">
        <f>'200'!V40</f>
        <v>46.028231506333668</v>
      </c>
      <c r="W56" s="28">
        <f>'200'!W40</f>
        <v>21.981008226998995</v>
      </c>
      <c r="X56" s="28">
        <f>'200'!X40</f>
        <v>24.382854873625753</v>
      </c>
      <c r="Y56" s="28">
        <f>'200'!Y40</f>
        <v>33.400731617532429</v>
      </c>
      <c r="Z56" s="28">
        <f>'200'!Z40</f>
        <v>32.253362456697012</v>
      </c>
      <c r="AA56" s="28">
        <f>'200'!AA40</f>
        <v>31.472792581097885</v>
      </c>
      <c r="AB56" s="28">
        <f>'200'!AB40</f>
        <v>31.444310849226234</v>
      </c>
      <c r="AC56" s="28">
        <f>'200'!AC40</f>
        <v>26.130943144103316</v>
      </c>
      <c r="AD56" s="28">
        <f>'200'!AD40</f>
        <v>36.639241901674602</v>
      </c>
      <c r="AE56" s="28">
        <f>'200'!AE40</f>
        <v>31.514056395646595</v>
      </c>
      <c r="AF56" s="28">
        <f>'200'!AF40</f>
        <v>31.867156103584602</v>
      </c>
      <c r="AG56" s="28">
        <f>'200'!AG40</f>
        <v>39.092541821892155</v>
      </c>
      <c r="AH56" s="28">
        <f>'200'!AH40</f>
        <v>38.587548057180314</v>
      </c>
      <c r="AI56" s="28">
        <f>'200'!AI40</f>
        <v>35.653969286682774</v>
      </c>
      <c r="AJ56" s="28">
        <f>'200'!AJ40</f>
        <v>35.520457022963399</v>
      </c>
      <c r="AK56" s="28">
        <f>'200'!AK40</f>
        <v>9.3297902852349761</v>
      </c>
      <c r="AL56" s="28">
        <f>'200'!AL40</f>
        <v>2.4103130654691558</v>
      </c>
      <c r="AM56" s="28">
        <f>'200'!AM40</f>
        <v>25.887714059830781</v>
      </c>
      <c r="AN56" s="200"/>
    </row>
    <row r="58" spans="1:40" ht="31.5" x14ac:dyDescent="0.5">
      <c r="A58" s="14" t="s">
        <v>212</v>
      </c>
    </row>
    <row r="59" spans="1:40" x14ac:dyDescent="0.25">
      <c r="A59" s="3"/>
      <c r="B59" s="587" t="s">
        <v>53</v>
      </c>
      <c r="C59" s="587"/>
      <c r="D59" s="587"/>
      <c r="E59" s="587"/>
      <c r="F59" s="587"/>
      <c r="G59" s="587"/>
      <c r="H59" s="587"/>
      <c r="I59" s="587"/>
      <c r="J59" s="587"/>
      <c r="K59" s="587"/>
      <c r="L59" s="587"/>
      <c r="M59" s="587"/>
      <c r="N59" s="587"/>
      <c r="O59" s="587"/>
      <c r="P59" s="587"/>
      <c r="Q59" s="587"/>
      <c r="R59" s="88"/>
      <c r="S59" s="88"/>
      <c r="T59" s="88"/>
      <c r="U59" s="583" t="s">
        <v>38</v>
      </c>
      <c r="V59" s="583"/>
      <c r="W59" s="583"/>
      <c r="X59" s="583"/>
      <c r="Y59" s="583"/>
      <c r="Z59" s="583"/>
      <c r="AA59" s="583"/>
      <c r="AB59" s="583"/>
      <c r="AC59" s="583"/>
      <c r="AD59" s="583"/>
      <c r="AE59" s="583"/>
      <c r="AF59" s="583"/>
      <c r="AG59" s="583"/>
      <c r="AH59" s="583"/>
      <c r="AI59" s="583"/>
      <c r="AJ59" s="583"/>
    </row>
    <row r="60" spans="1:40" ht="30" x14ac:dyDescent="0.25">
      <c r="A60" s="3" t="s">
        <v>67</v>
      </c>
      <c r="B60" s="28" t="s">
        <v>0</v>
      </c>
      <c r="C60" s="28" t="s">
        <v>1</v>
      </c>
      <c r="D60" s="28" t="s">
        <v>2</v>
      </c>
      <c r="E60" s="28" t="s">
        <v>3</v>
      </c>
      <c r="F60" s="28" t="s">
        <v>9</v>
      </c>
      <c r="G60" s="28" t="s">
        <v>10</v>
      </c>
      <c r="H60" s="28" t="s">
        <v>11</v>
      </c>
      <c r="I60" s="28" t="s">
        <v>12</v>
      </c>
      <c r="J60" s="36" t="s">
        <v>86</v>
      </c>
      <c r="K60" s="36" t="s">
        <v>87</v>
      </c>
      <c r="L60" s="36" t="s">
        <v>76</v>
      </c>
      <c r="M60" s="36" t="s">
        <v>77</v>
      </c>
      <c r="N60" s="36" t="s">
        <v>83</v>
      </c>
      <c r="O60" s="36" t="s">
        <v>79</v>
      </c>
      <c r="P60" s="36" t="s">
        <v>84</v>
      </c>
      <c r="Q60" s="36" t="s">
        <v>81</v>
      </c>
      <c r="R60" s="74" t="s">
        <v>33</v>
      </c>
      <c r="S60" s="74" t="s">
        <v>34</v>
      </c>
      <c r="T60" s="74" t="s">
        <v>203</v>
      </c>
      <c r="U60" s="28" t="s">
        <v>0</v>
      </c>
      <c r="V60" s="28" t="s">
        <v>1</v>
      </c>
      <c r="W60" s="28" t="s">
        <v>2</v>
      </c>
      <c r="X60" s="28" t="s">
        <v>3</v>
      </c>
      <c r="Y60" s="28" t="s">
        <v>9</v>
      </c>
      <c r="Z60" s="28" t="s">
        <v>10</v>
      </c>
      <c r="AA60" s="28" t="s">
        <v>11</v>
      </c>
      <c r="AB60" s="28" t="s">
        <v>12</v>
      </c>
      <c r="AC60" s="38" t="s">
        <v>86</v>
      </c>
      <c r="AD60" s="38" t="s">
        <v>75</v>
      </c>
      <c r="AE60" s="38" t="s">
        <v>76</v>
      </c>
      <c r="AF60" s="38" t="s">
        <v>77</v>
      </c>
      <c r="AG60" s="38" t="s">
        <v>83</v>
      </c>
      <c r="AH60" s="38" t="s">
        <v>79</v>
      </c>
      <c r="AI60" s="38" t="s">
        <v>80</v>
      </c>
      <c r="AJ60" s="38" t="s">
        <v>81</v>
      </c>
      <c r="AK60" s="36" t="s">
        <v>33</v>
      </c>
      <c r="AL60" s="36" t="s">
        <v>34</v>
      </c>
      <c r="AM60" s="36" t="s">
        <v>224</v>
      </c>
      <c r="AN60" s="199"/>
    </row>
    <row r="61" spans="1:40" x14ac:dyDescent="0.25">
      <c r="A61" s="17">
        <v>10</v>
      </c>
      <c r="B61" s="29">
        <f>'10'!B65</f>
        <v>46</v>
      </c>
      <c r="C61" s="29">
        <f>'10'!C65</f>
        <v>0</v>
      </c>
      <c r="D61" s="29">
        <f>'10'!D65</f>
        <v>0</v>
      </c>
      <c r="E61" s="29">
        <f>'10'!E65</f>
        <v>0</v>
      </c>
      <c r="F61" s="29">
        <f>'10'!F65</f>
        <v>0</v>
      </c>
      <c r="G61" s="29">
        <f>'10'!G65</f>
        <v>0</v>
      </c>
      <c r="H61" s="29">
        <f>'10'!H65</f>
        <v>0</v>
      </c>
      <c r="I61" s="29">
        <f>'10'!I65</f>
        <v>0</v>
      </c>
      <c r="J61" s="29">
        <f>'10'!J65</f>
        <v>0</v>
      </c>
      <c r="K61" s="29">
        <f>'10'!K65</f>
        <v>0</v>
      </c>
      <c r="L61" s="29">
        <f>'10'!L65</f>
        <v>0</v>
      </c>
      <c r="M61" s="29">
        <f>'10'!M65</f>
        <v>2</v>
      </c>
      <c r="N61" s="29">
        <f>'10'!N65</f>
        <v>1</v>
      </c>
      <c r="O61" s="29">
        <f>'10'!O65</f>
        <v>0</v>
      </c>
      <c r="P61" s="29">
        <f>'10'!P65</f>
        <v>0</v>
      </c>
      <c r="Q61" s="29">
        <f>'10'!Q65</f>
        <v>0</v>
      </c>
      <c r="R61" s="29">
        <f>'10'!R65</f>
        <v>3</v>
      </c>
      <c r="S61" s="29">
        <f>'10'!S65</f>
        <v>40</v>
      </c>
      <c r="T61" s="29">
        <f>'10'!T65</f>
        <v>0</v>
      </c>
      <c r="U61" s="29">
        <f>'10'!U65</f>
        <v>46</v>
      </c>
      <c r="V61" s="29">
        <f>'10'!V65</f>
        <v>0</v>
      </c>
      <c r="W61" s="29">
        <f>'10'!W65</f>
        <v>0</v>
      </c>
      <c r="X61" s="29">
        <f>'10'!X65</f>
        <v>0</v>
      </c>
      <c r="Y61" s="29">
        <f>'10'!Y65</f>
        <v>0</v>
      </c>
      <c r="Z61" s="29">
        <f>'10'!Z65</f>
        <v>0</v>
      </c>
      <c r="AA61" s="29">
        <f>'10'!AA65</f>
        <v>0</v>
      </c>
      <c r="AB61" s="29">
        <f>'10'!AB65</f>
        <v>0</v>
      </c>
      <c r="AC61" s="29">
        <f>'10'!AC65</f>
        <v>0</v>
      </c>
      <c r="AD61" s="29">
        <f>'10'!AD65</f>
        <v>0</v>
      </c>
      <c r="AE61" s="29">
        <f>'10'!AE65</f>
        <v>0</v>
      </c>
      <c r="AF61" s="29">
        <f>'10'!AF65</f>
        <v>2</v>
      </c>
      <c r="AG61" s="29">
        <f>'10'!AG65</f>
        <v>1</v>
      </c>
      <c r="AH61" s="29">
        <f>'10'!AH65</f>
        <v>0</v>
      </c>
      <c r="AI61" s="29">
        <f>'10'!AI65</f>
        <v>0</v>
      </c>
      <c r="AJ61" s="29">
        <f>'10'!AJ65</f>
        <v>0</v>
      </c>
      <c r="AK61" s="29">
        <f>'10'!AK65</f>
        <v>2</v>
      </c>
      <c r="AL61" s="29">
        <f>'10'!AL65</f>
        <v>39</v>
      </c>
      <c r="AM61" s="29">
        <f>'10'!AM65</f>
        <v>2</v>
      </c>
      <c r="AN61" s="201"/>
    </row>
    <row r="62" spans="1:40" x14ac:dyDescent="0.25">
      <c r="A62" s="17">
        <v>15</v>
      </c>
      <c r="B62" s="29">
        <f>'15'!B65</f>
        <v>50</v>
      </c>
      <c r="C62" s="29">
        <f>'15'!C65</f>
        <v>0</v>
      </c>
      <c r="D62" s="29">
        <f>'15'!D65</f>
        <v>0</v>
      </c>
      <c r="E62" s="29">
        <f>'15'!E65</f>
        <v>0</v>
      </c>
      <c r="F62" s="29">
        <f>'15'!F65</f>
        <v>0</v>
      </c>
      <c r="G62" s="29">
        <f>'15'!G65</f>
        <v>0</v>
      </c>
      <c r="H62" s="29">
        <f>'15'!H65</f>
        <v>0</v>
      </c>
      <c r="I62" s="29">
        <f>'15'!I65</f>
        <v>0</v>
      </c>
      <c r="J62" s="29">
        <f>'15'!J65</f>
        <v>0</v>
      </c>
      <c r="K62" s="29">
        <f>'15'!K65</f>
        <v>0</v>
      </c>
      <c r="L62" s="29">
        <f>'15'!L65</f>
        <v>0</v>
      </c>
      <c r="M62" s="29">
        <f>'15'!M65</f>
        <v>0</v>
      </c>
      <c r="N62" s="29">
        <f>'15'!N65</f>
        <v>0</v>
      </c>
      <c r="O62" s="29">
        <f>'15'!O65</f>
        <v>0</v>
      </c>
      <c r="P62" s="29">
        <f>'15'!P65</f>
        <v>0</v>
      </c>
      <c r="Q62" s="29">
        <f>'15'!Q65</f>
        <v>0</v>
      </c>
      <c r="R62" s="29">
        <f>'15'!R65</f>
        <v>4</v>
      </c>
      <c r="S62" s="29">
        <f>'15'!S65</f>
        <v>36</v>
      </c>
      <c r="T62" s="29">
        <f>'15'!T65</f>
        <v>0</v>
      </c>
      <c r="U62" s="29">
        <f>'15'!U65</f>
        <v>50</v>
      </c>
      <c r="V62" s="29">
        <f>'15'!V65</f>
        <v>0</v>
      </c>
      <c r="W62" s="29">
        <f>'15'!W65</f>
        <v>0</v>
      </c>
      <c r="X62" s="29">
        <f>'15'!X65</f>
        <v>0</v>
      </c>
      <c r="Y62" s="29">
        <f>'15'!Y65</f>
        <v>0</v>
      </c>
      <c r="Z62" s="29">
        <f>'15'!Z65</f>
        <v>0</v>
      </c>
      <c r="AA62" s="29">
        <f>'15'!AA65</f>
        <v>0</v>
      </c>
      <c r="AB62" s="29">
        <f>'15'!AB65</f>
        <v>0</v>
      </c>
      <c r="AC62" s="29">
        <f>'15'!AC65</f>
        <v>0</v>
      </c>
      <c r="AD62" s="29">
        <f>'15'!AD65</f>
        <v>0</v>
      </c>
      <c r="AE62" s="29">
        <f>'15'!AE65</f>
        <v>0</v>
      </c>
      <c r="AF62" s="29">
        <f>'15'!AF65</f>
        <v>0</v>
      </c>
      <c r="AG62" s="29">
        <f>'15'!AG65</f>
        <v>0</v>
      </c>
      <c r="AH62" s="29">
        <f>'15'!AH65</f>
        <v>0</v>
      </c>
      <c r="AI62" s="29">
        <f>'15'!AI65</f>
        <v>0</v>
      </c>
      <c r="AJ62" s="29">
        <f>'15'!AJ65</f>
        <v>0</v>
      </c>
      <c r="AK62" s="29">
        <f>'15'!AK65</f>
        <v>4</v>
      </c>
      <c r="AL62" s="29">
        <f>'15'!AL65</f>
        <v>36</v>
      </c>
      <c r="AM62" s="29">
        <f>'15'!AM65</f>
        <v>0</v>
      </c>
      <c r="AN62" s="201"/>
    </row>
    <row r="63" spans="1:40" x14ac:dyDescent="0.25">
      <c r="A63" s="17">
        <v>20</v>
      </c>
      <c r="B63" s="29">
        <f>'20'!B65</f>
        <v>48</v>
      </c>
      <c r="C63" s="29">
        <f>'20'!C65</f>
        <v>0</v>
      </c>
      <c r="D63" s="29">
        <f>'20'!D65</f>
        <v>0</v>
      </c>
      <c r="E63" s="29">
        <f>'20'!E65</f>
        <v>0</v>
      </c>
      <c r="F63" s="29">
        <f>'20'!F65</f>
        <v>0</v>
      </c>
      <c r="G63" s="29">
        <f>'20'!G65</f>
        <v>0</v>
      </c>
      <c r="H63" s="29">
        <f>'20'!H65</f>
        <v>0</v>
      </c>
      <c r="I63" s="29">
        <f>'20'!I65</f>
        <v>0</v>
      </c>
      <c r="J63" s="29">
        <f>'20'!J65</f>
        <v>0</v>
      </c>
      <c r="K63" s="29">
        <f>'20'!K65</f>
        <v>0</v>
      </c>
      <c r="L63" s="29">
        <f>'20'!L65</f>
        <v>0</v>
      </c>
      <c r="M63" s="29">
        <f>'20'!M65</f>
        <v>0</v>
      </c>
      <c r="N63" s="29">
        <f>'20'!N65</f>
        <v>0</v>
      </c>
      <c r="O63" s="29">
        <f>'20'!O65</f>
        <v>0</v>
      </c>
      <c r="P63" s="29">
        <f>'20'!P65</f>
        <v>0</v>
      </c>
      <c r="Q63" s="29">
        <f>'20'!Q65</f>
        <v>0</v>
      </c>
      <c r="R63" s="29">
        <f>'20'!R65</f>
        <v>4</v>
      </c>
      <c r="S63" s="29">
        <f>'20'!S65</f>
        <v>40</v>
      </c>
      <c r="T63" s="29">
        <f>'20'!T65</f>
        <v>0</v>
      </c>
      <c r="U63" s="29">
        <f>'20'!U65</f>
        <v>48</v>
      </c>
      <c r="V63" s="29">
        <f>'20'!V65</f>
        <v>0</v>
      </c>
      <c r="W63" s="29">
        <f>'20'!W65</f>
        <v>0</v>
      </c>
      <c r="X63" s="29">
        <f>'20'!X65</f>
        <v>0</v>
      </c>
      <c r="Y63" s="29">
        <f>'20'!Y65</f>
        <v>0</v>
      </c>
      <c r="Z63" s="29">
        <f>'20'!Z65</f>
        <v>0</v>
      </c>
      <c r="AA63" s="29">
        <f>'20'!AA65</f>
        <v>0</v>
      </c>
      <c r="AB63" s="29">
        <f>'20'!AB65</f>
        <v>0</v>
      </c>
      <c r="AC63" s="29">
        <f>'20'!AC65</f>
        <v>0</v>
      </c>
      <c r="AD63" s="29">
        <f>'20'!AD65</f>
        <v>0</v>
      </c>
      <c r="AE63" s="29">
        <f>'20'!AE65</f>
        <v>0</v>
      </c>
      <c r="AF63" s="29">
        <f>'20'!AF65</f>
        <v>0</v>
      </c>
      <c r="AG63" s="29">
        <f>'20'!AG65</f>
        <v>0</v>
      </c>
      <c r="AH63" s="29">
        <f>'20'!AH65</f>
        <v>0</v>
      </c>
      <c r="AI63" s="29">
        <f>'20'!AI65</f>
        <v>0</v>
      </c>
      <c r="AJ63" s="29">
        <f>'20'!AJ65</f>
        <v>0</v>
      </c>
      <c r="AK63" s="29">
        <f>'20'!AK65</f>
        <v>4</v>
      </c>
      <c r="AL63" s="29">
        <f>'20'!AL65</f>
        <v>40</v>
      </c>
      <c r="AM63" s="29">
        <f>'20'!AM65</f>
        <v>0</v>
      </c>
      <c r="AN63" s="201"/>
    </row>
    <row r="64" spans="1:40" x14ac:dyDescent="0.25">
      <c r="A64" s="17">
        <v>50</v>
      </c>
      <c r="B64" s="29">
        <f>'50'!B65</f>
        <v>60</v>
      </c>
      <c r="C64" s="29">
        <f>'50'!C65</f>
        <v>0</v>
      </c>
      <c r="D64" s="29">
        <f>'50'!D65</f>
        <v>0</v>
      </c>
      <c r="E64" s="29">
        <f>'50'!E65</f>
        <v>0</v>
      </c>
      <c r="F64" s="29">
        <f>'50'!F65</f>
        <v>0</v>
      </c>
      <c r="G64" s="29">
        <f>'50'!G65</f>
        <v>0</v>
      </c>
      <c r="H64" s="29">
        <f>'50'!H65</f>
        <v>0</v>
      </c>
      <c r="I64" s="29">
        <f>'50'!I65</f>
        <v>0</v>
      </c>
      <c r="J64" s="29">
        <f>'50'!J65</f>
        <v>0</v>
      </c>
      <c r="K64" s="29">
        <f>'50'!K65</f>
        <v>0</v>
      </c>
      <c r="L64" s="29">
        <f>'50'!L65</f>
        <v>0</v>
      </c>
      <c r="M64" s="29">
        <f>'50'!M65</f>
        <v>0</v>
      </c>
      <c r="N64" s="29">
        <f>'50'!N65</f>
        <v>0</v>
      </c>
      <c r="O64" s="29">
        <f>'50'!O65</f>
        <v>0</v>
      </c>
      <c r="P64" s="29">
        <f>'50'!P65</f>
        <v>0</v>
      </c>
      <c r="Q64" s="29">
        <f>'50'!Q65</f>
        <v>0</v>
      </c>
      <c r="R64" s="29">
        <f>'50'!R65</f>
        <v>4</v>
      </c>
      <c r="S64" s="29">
        <f>'50'!S65</f>
        <v>26</v>
      </c>
      <c r="T64" s="29">
        <f>'50'!T65</f>
        <v>0</v>
      </c>
      <c r="U64" s="29">
        <f>'50'!U65</f>
        <v>60</v>
      </c>
      <c r="V64" s="29">
        <f>'50'!V65</f>
        <v>0</v>
      </c>
      <c r="W64" s="29">
        <f>'50'!W65</f>
        <v>0</v>
      </c>
      <c r="X64" s="29">
        <f>'50'!X65</f>
        <v>0</v>
      </c>
      <c r="Y64" s="29">
        <f>'50'!Y65</f>
        <v>0</v>
      </c>
      <c r="Z64" s="29">
        <f>'50'!Z65</f>
        <v>0</v>
      </c>
      <c r="AA64" s="29">
        <f>'50'!AA65</f>
        <v>0</v>
      </c>
      <c r="AB64" s="29">
        <f>'50'!AB65</f>
        <v>0</v>
      </c>
      <c r="AC64" s="29">
        <f>'50'!AC65</f>
        <v>0</v>
      </c>
      <c r="AD64" s="29">
        <f>'50'!AD65</f>
        <v>0</v>
      </c>
      <c r="AE64" s="29">
        <f>'50'!AE65</f>
        <v>0</v>
      </c>
      <c r="AF64" s="29">
        <f>'50'!AF65</f>
        <v>0</v>
      </c>
      <c r="AG64" s="29">
        <f>'50'!AG65</f>
        <v>0</v>
      </c>
      <c r="AH64" s="29">
        <f>'50'!AH65</f>
        <v>0</v>
      </c>
      <c r="AI64" s="29">
        <f>'50'!AI65</f>
        <v>0</v>
      </c>
      <c r="AJ64" s="29">
        <f>'50'!AJ65</f>
        <v>0</v>
      </c>
      <c r="AK64" s="29">
        <f>'50'!AK65</f>
        <v>3</v>
      </c>
      <c r="AL64" s="29">
        <f>'50'!AL65</f>
        <v>27</v>
      </c>
      <c r="AM64" s="29">
        <f>'50'!AM65</f>
        <v>0</v>
      </c>
      <c r="AN64" s="201"/>
    </row>
    <row r="65" spans="1:69" x14ac:dyDescent="0.25">
      <c r="A65" s="17">
        <v>100</v>
      </c>
      <c r="B65" s="16">
        <f>'100'!B65</f>
        <v>60</v>
      </c>
      <c r="C65" s="16">
        <f>'100'!C65</f>
        <v>0</v>
      </c>
      <c r="D65" s="16">
        <f>'100'!D65</f>
        <v>0</v>
      </c>
      <c r="E65" s="16">
        <f>'100'!E65</f>
        <v>0</v>
      </c>
      <c r="F65" s="16">
        <f>'100'!F65</f>
        <v>0</v>
      </c>
      <c r="G65" s="16">
        <f>'100'!G65</f>
        <v>0</v>
      </c>
      <c r="H65" s="16">
        <f>'100'!H65</f>
        <v>0</v>
      </c>
      <c r="I65" s="16">
        <f>'100'!I65</f>
        <v>0</v>
      </c>
      <c r="J65" s="16">
        <f>'100'!J65</f>
        <v>0</v>
      </c>
      <c r="K65" s="16">
        <f>'100'!K65</f>
        <v>0</v>
      </c>
      <c r="L65" s="16">
        <f>'100'!L65</f>
        <v>0</v>
      </c>
      <c r="M65" s="16">
        <f>'100'!M65</f>
        <v>0</v>
      </c>
      <c r="N65" s="16">
        <f>'100'!N65</f>
        <v>0</v>
      </c>
      <c r="O65" s="16">
        <f>'100'!O65</f>
        <v>0</v>
      </c>
      <c r="P65" s="16">
        <f>'100'!P65</f>
        <v>0</v>
      </c>
      <c r="Q65" s="16">
        <f>'100'!Q65</f>
        <v>0</v>
      </c>
      <c r="R65" s="16">
        <f>'100'!R65</f>
        <v>15</v>
      </c>
      <c r="S65" s="16">
        <f>'100'!S65</f>
        <v>15</v>
      </c>
      <c r="T65" s="16">
        <f>'100'!T65</f>
        <v>0</v>
      </c>
      <c r="U65" s="16">
        <f>'100'!U65</f>
        <v>60</v>
      </c>
      <c r="V65" s="16">
        <f>'100'!V65</f>
        <v>0</v>
      </c>
      <c r="W65" s="16">
        <f>'100'!W65</f>
        <v>0</v>
      </c>
      <c r="X65" s="16">
        <f>'100'!X65</f>
        <v>0</v>
      </c>
      <c r="Y65" s="16">
        <f>'100'!Y65</f>
        <v>0</v>
      </c>
      <c r="Z65" s="16">
        <f>'100'!Z65</f>
        <v>0</v>
      </c>
      <c r="AA65" s="16">
        <f>'100'!AA65</f>
        <v>0</v>
      </c>
      <c r="AB65" s="16">
        <f>'100'!AB65</f>
        <v>0</v>
      </c>
      <c r="AC65" s="16">
        <f>'100'!AC65</f>
        <v>0</v>
      </c>
      <c r="AD65" s="16">
        <f>'100'!AD65</f>
        <v>0</v>
      </c>
      <c r="AE65" s="16">
        <f>'100'!AE65</f>
        <v>0</v>
      </c>
      <c r="AF65" s="16">
        <f>'100'!AF65</f>
        <v>0</v>
      </c>
      <c r="AG65" s="16">
        <f>'100'!AG65</f>
        <v>0</v>
      </c>
      <c r="AH65" s="16">
        <f>'100'!AH65</f>
        <v>0</v>
      </c>
      <c r="AI65" s="16">
        <f>'100'!AI65</f>
        <v>0</v>
      </c>
      <c r="AJ65" s="16">
        <f>'100'!AJ65</f>
        <v>0</v>
      </c>
      <c r="AK65" s="16">
        <f>'100'!AK65</f>
        <v>15</v>
      </c>
      <c r="AL65" s="16">
        <f>'100'!AL65</f>
        <v>15</v>
      </c>
      <c r="AM65" s="16">
        <f>'100'!AM65</f>
        <v>0</v>
      </c>
      <c r="AN65" s="202"/>
    </row>
    <row r="66" spans="1:69" x14ac:dyDescent="0.25">
      <c r="A66" s="17">
        <v>150</v>
      </c>
      <c r="B66" s="16">
        <f>'150'!B65</f>
        <v>67</v>
      </c>
      <c r="C66" s="16">
        <f>'150'!C65</f>
        <v>0</v>
      </c>
      <c r="D66" s="16">
        <f>'150'!D65</f>
        <v>0</v>
      </c>
      <c r="E66" s="16">
        <f>'150'!E65</f>
        <v>0</v>
      </c>
      <c r="F66" s="16">
        <f>'150'!F65</f>
        <v>0</v>
      </c>
      <c r="G66" s="16">
        <f>'150'!G65</f>
        <v>0</v>
      </c>
      <c r="H66" s="16">
        <f>'150'!H65</f>
        <v>0</v>
      </c>
      <c r="I66" s="16">
        <f>'150'!I65</f>
        <v>0</v>
      </c>
      <c r="J66" s="16">
        <f>'150'!J65</f>
        <v>0</v>
      </c>
      <c r="K66" s="16">
        <f>'150'!K65</f>
        <v>0</v>
      </c>
      <c r="L66" s="16">
        <f>'150'!L65</f>
        <v>0</v>
      </c>
      <c r="M66" s="16">
        <f>'150'!M65</f>
        <v>0</v>
      </c>
      <c r="N66" s="16">
        <f>'150'!N65</f>
        <v>0</v>
      </c>
      <c r="O66" s="16">
        <f>'150'!O65</f>
        <v>0</v>
      </c>
      <c r="P66" s="16">
        <f>'150'!P65</f>
        <v>0</v>
      </c>
      <c r="Q66" s="16">
        <f>'150'!Q65</f>
        <v>0</v>
      </c>
      <c r="R66" s="16">
        <f>'150'!R65</f>
        <v>7</v>
      </c>
      <c r="S66" s="16">
        <f>'150'!S65</f>
        <v>16</v>
      </c>
      <c r="T66" s="16">
        <f>'150'!T65</f>
        <v>0</v>
      </c>
      <c r="U66" s="16">
        <f>'150'!U65</f>
        <v>67</v>
      </c>
      <c r="V66" s="16">
        <f>'150'!V65</f>
        <v>0</v>
      </c>
      <c r="W66" s="16">
        <f>'150'!W65</f>
        <v>0</v>
      </c>
      <c r="X66" s="16">
        <f>'150'!X65</f>
        <v>0</v>
      </c>
      <c r="Y66" s="16">
        <f>'150'!Y65</f>
        <v>0</v>
      </c>
      <c r="Z66" s="16">
        <f>'150'!Z65</f>
        <v>0</v>
      </c>
      <c r="AA66" s="16">
        <f>'150'!AA65</f>
        <v>0</v>
      </c>
      <c r="AB66" s="16">
        <f>'150'!AB65</f>
        <v>0</v>
      </c>
      <c r="AC66" s="16">
        <f>'150'!AC65</f>
        <v>0</v>
      </c>
      <c r="AD66" s="16">
        <f>'150'!AD65</f>
        <v>0</v>
      </c>
      <c r="AE66" s="16">
        <f>'150'!AE65</f>
        <v>0</v>
      </c>
      <c r="AF66" s="16">
        <f>'150'!AF65</f>
        <v>0</v>
      </c>
      <c r="AG66" s="16">
        <f>'150'!AG65</f>
        <v>0</v>
      </c>
      <c r="AH66" s="16">
        <f>'150'!AH65</f>
        <v>0</v>
      </c>
      <c r="AI66" s="16">
        <f>'150'!AI65</f>
        <v>0</v>
      </c>
      <c r="AJ66" s="16">
        <f>'150'!AJ65</f>
        <v>0</v>
      </c>
      <c r="AK66" s="16">
        <f>'150'!AK65</f>
        <v>7</v>
      </c>
      <c r="AL66" s="16">
        <f>'150'!AL65</f>
        <v>16</v>
      </c>
      <c r="AM66" s="16">
        <f>'150'!AM65</f>
        <v>0</v>
      </c>
      <c r="AN66" s="202"/>
    </row>
    <row r="67" spans="1:69" ht="15.75" thickBot="1" x14ac:dyDescent="0.3">
      <c r="A67" s="27">
        <v>200</v>
      </c>
      <c r="B67" s="30">
        <f>'200'!B65</f>
        <v>61</v>
      </c>
      <c r="C67" s="30">
        <f>'200'!C65</f>
        <v>0</v>
      </c>
      <c r="D67" s="30">
        <f>'200'!D65</f>
        <v>0</v>
      </c>
      <c r="E67" s="30">
        <f>'200'!E65</f>
        <v>0</v>
      </c>
      <c r="F67" s="30">
        <f>'200'!F65</f>
        <v>0</v>
      </c>
      <c r="G67" s="30">
        <f>'200'!G65</f>
        <v>0</v>
      </c>
      <c r="H67" s="30">
        <f>'200'!H65</f>
        <v>0</v>
      </c>
      <c r="I67" s="30">
        <f>'200'!I65</f>
        <v>0</v>
      </c>
      <c r="J67" s="30">
        <f>'200'!J65</f>
        <v>0</v>
      </c>
      <c r="K67" s="30">
        <f>'200'!K65</f>
        <v>0</v>
      </c>
      <c r="L67" s="30">
        <f>'200'!L65</f>
        <v>0</v>
      </c>
      <c r="M67" s="30">
        <f>'200'!M65</f>
        <v>0</v>
      </c>
      <c r="N67" s="30">
        <f>'200'!N65</f>
        <v>0</v>
      </c>
      <c r="O67" s="30">
        <f>'200'!O65</f>
        <v>0</v>
      </c>
      <c r="P67" s="30">
        <f>'200'!P65</f>
        <v>0</v>
      </c>
      <c r="Q67" s="30">
        <f>'200'!Q65</f>
        <v>0</v>
      </c>
      <c r="R67" s="30">
        <f>'200'!R65</f>
        <v>21</v>
      </c>
      <c r="S67" s="30">
        <f>'200'!S65</f>
        <v>8</v>
      </c>
      <c r="T67" s="30">
        <f>'200'!T65</f>
        <v>0</v>
      </c>
      <c r="U67" s="30">
        <f>'200'!U65</f>
        <v>61</v>
      </c>
      <c r="V67" s="30">
        <f>'200'!V65</f>
        <v>0</v>
      </c>
      <c r="W67" s="30">
        <f>'200'!W65</f>
        <v>0</v>
      </c>
      <c r="X67" s="30">
        <f>'200'!X65</f>
        <v>0</v>
      </c>
      <c r="Y67" s="30">
        <f>'200'!Y65</f>
        <v>0</v>
      </c>
      <c r="Z67" s="30">
        <f>'200'!Z65</f>
        <v>0</v>
      </c>
      <c r="AA67" s="30">
        <f>'200'!AA65</f>
        <v>0</v>
      </c>
      <c r="AB67" s="30">
        <f>'200'!AB65</f>
        <v>0</v>
      </c>
      <c r="AC67" s="30">
        <f>'200'!AC65</f>
        <v>0</v>
      </c>
      <c r="AD67" s="30">
        <f>'200'!AD65</f>
        <v>0</v>
      </c>
      <c r="AE67" s="30">
        <f>'200'!AE65</f>
        <v>0</v>
      </c>
      <c r="AF67" s="30">
        <f>'200'!AF65</f>
        <v>0</v>
      </c>
      <c r="AG67" s="30">
        <f>'200'!AG65</f>
        <v>0</v>
      </c>
      <c r="AH67" s="30">
        <f>'200'!AH65</f>
        <v>0</v>
      </c>
      <c r="AI67" s="30">
        <f>'200'!AI65</f>
        <v>0</v>
      </c>
      <c r="AJ67" s="30">
        <f>'200'!AJ65</f>
        <v>0</v>
      </c>
      <c r="AK67" s="30">
        <f>'200'!AK65</f>
        <v>21</v>
      </c>
      <c r="AL67" s="30">
        <f>'200'!AL65</f>
        <v>8</v>
      </c>
      <c r="AM67" s="30">
        <f>'200'!AM65</f>
        <v>0</v>
      </c>
      <c r="AN67" s="202"/>
    </row>
    <row r="68" spans="1:69" ht="15.75" thickBot="1" x14ac:dyDescent="0.3">
      <c r="A68" s="35"/>
      <c r="B68" s="31">
        <f>SUM(B61:B67)</f>
        <v>392</v>
      </c>
      <c r="C68" s="31">
        <f>SUM(C61:C67)</f>
        <v>0</v>
      </c>
      <c r="D68" s="31">
        <f>SUM(D61:D67)</f>
        <v>0</v>
      </c>
      <c r="E68" s="31">
        <f t="shared" ref="E68:T68" si="3">SUM(E61:E67)</f>
        <v>0</v>
      </c>
      <c r="F68" s="31">
        <f t="shared" si="3"/>
        <v>0</v>
      </c>
      <c r="G68" s="31">
        <f t="shared" si="3"/>
        <v>0</v>
      </c>
      <c r="H68" s="31">
        <f t="shared" si="3"/>
        <v>0</v>
      </c>
      <c r="I68" s="31">
        <f t="shared" si="3"/>
        <v>0</v>
      </c>
      <c r="J68" s="31">
        <f t="shared" si="3"/>
        <v>0</v>
      </c>
      <c r="K68" s="31">
        <f t="shared" si="3"/>
        <v>0</v>
      </c>
      <c r="L68" s="31">
        <f t="shared" si="3"/>
        <v>0</v>
      </c>
      <c r="M68" s="31">
        <f t="shared" si="3"/>
        <v>2</v>
      </c>
      <c r="N68" s="31">
        <f t="shared" si="3"/>
        <v>1</v>
      </c>
      <c r="O68" s="31">
        <f t="shared" si="3"/>
        <v>0</v>
      </c>
      <c r="P68" s="31">
        <f t="shared" si="3"/>
        <v>0</v>
      </c>
      <c r="Q68" s="31">
        <f t="shared" si="3"/>
        <v>0</v>
      </c>
      <c r="R68" s="31">
        <f t="shared" si="3"/>
        <v>58</v>
      </c>
      <c r="S68" s="31">
        <f t="shared" si="3"/>
        <v>181</v>
      </c>
      <c r="T68" s="31">
        <f t="shared" si="3"/>
        <v>0</v>
      </c>
      <c r="U68" s="31">
        <f t="shared" ref="U68:AM68" si="4">SUM(U61:U67)</f>
        <v>392</v>
      </c>
      <c r="V68" s="31">
        <f t="shared" si="4"/>
        <v>0</v>
      </c>
      <c r="W68" s="31">
        <f t="shared" si="4"/>
        <v>0</v>
      </c>
      <c r="X68" s="31">
        <f t="shared" si="4"/>
        <v>0</v>
      </c>
      <c r="Y68" s="31">
        <f t="shared" si="4"/>
        <v>0</v>
      </c>
      <c r="Z68" s="31">
        <f t="shared" si="4"/>
        <v>0</v>
      </c>
      <c r="AA68" s="31">
        <f t="shared" si="4"/>
        <v>0</v>
      </c>
      <c r="AB68" s="31">
        <f t="shared" si="4"/>
        <v>0</v>
      </c>
      <c r="AC68" s="31">
        <f t="shared" si="4"/>
        <v>0</v>
      </c>
      <c r="AD68" s="31">
        <f t="shared" si="4"/>
        <v>0</v>
      </c>
      <c r="AE68" s="31">
        <f t="shared" si="4"/>
        <v>0</v>
      </c>
      <c r="AF68" s="31">
        <f t="shared" si="4"/>
        <v>2</v>
      </c>
      <c r="AG68" s="31">
        <f t="shared" si="4"/>
        <v>1</v>
      </c>
      <c r="AH68" s="31">
        <f t="shared" si="4"/>
        <v>0</v>
      </c>
      <c r="AI68" s="31">
        <f t="shared" si="4"/>
        <v>0</v>
      </c>
      <c r="AJ68" s="31">
        <f t="shared" si="4"/>
        <v>0</v>
      </c>
      <c r="AK68" s="31">
        <f t="shared" si="4"/>
        <v>56</v>
      </c>
      <c r="AL68" s="31">
        <f t="shared" si="4"/>
        <v>181</v>
      </c>
      <c r="AM68" s="31">
        <f t="shared" si="4"/>
        <v>2</v>
      </c>
      <c r="AN68" s="202"/>
    </row>
    <row r="69" spans="1:69" ht="15.75" thickTop="1" x14ac:dyDescent="0.25"/>
    <row r="72" spans="1:69" ht="49.5" x14ac:dyDescent="0.25">
      <c r="A72" s="455" t="s">
        <v>67</v>
      </c>
      <c r="B72" s="501"/>
      <c r="C72" s="501"/>
      <c r="D72" s="501"/>
      <c r="E72" s="501"/>
      <c r="F72" s="501"/>
      <c r="G72" s="501"/>
      <c r="H72" s="501"/>
      <c r="I72" s="501"/>
      <c r="J72" s="501"/>
      <c r="K72" s="501"/>
      <c r="L72" s="501"/>
      <c r="M72" s="501"/>
      <c r="N72" s="501"/>
      <c r="O72" s="501"/>
      <c r="P72" s="501"/>
      <c r="Q72" s="501"/>
      <c r="R72" s="501"/>
      <c r="S72" s="501"/>
      <c r="T72" s="501"/>
      <c r="U72" s="501" t="s">
        <v>225</v>
      </c>
      <c r="V72" s="501"/>
      <c r="W72" s="501"/>
      <c r="X72" s="501"/>
      <c r="Y72" s="501"/>
      <c r="Z72" s="501"/>
      <c r="AA72" s="501"/>
      <c r="AB72" s="501"/>
      <c r="AC72" s="501"/>
      <c r="AD72" s="501"/>
      <c r="AE72" s="501"/>
      <c r="AF72" s="501"/>
      <c r="AG72" s="501"/>
      <c r="AH72" s="501"/>
      <c r="AI72" s="501"/>
      <c r="AJ72" s="501"/>
      <c r="AK72" s="501"/>
      <c r="AL72" s="501"/>
      <c r="AM72" s="501"/>
      <c r="AN72" s="501" t="s">
        <v>53</v>
      </c>
      <c r="AO72" s="501" t="s">
        <v>53</v>
      </c>
      <c r="AP72" s="501"/>
      <c r="AQ72" s="501" t="s">
        <v>54</v>
      </c>
      <c r="AR72" s="501"/>
      <c r="AS72" s="443" t="s">
        <v>986</v>
      </c>
      <c r="AT72" s="443" t="s">
        <v>987</v>
      </c>
      <c r="AU72" s="443" t="s">
        <v>988</v>
      </c>
      <c r="AV72" s="443" t="s">
        <v>817</v>
      </c>
    </row>
    <row r="73" spans="1:69" ht="49.5" x14ac:dyDescent="0.3">
      <c r="A73" s="498" t="s">
        <v>67</v>
      </c>
      <c r="B73" s="586" t="s">
        <v>29</v>
      </c>
      <c r="C73" s="586"/>
      <c r="D73" s="586" t="s">
        <v>30</v>
      </c>
      <c r="E73" s="586"/>
      <c r="F73" s="586" t="s">
        <v>182</v>
      </c>
      <c r="G73" s="586"/>
      <c r="H73" s="586" t="s">
        <v>91</v>
      </c>
      <c r="I73" s="586"/>
      <c r="J73" s="586" t="s">
        <v>183</v>
      </c>
      <c r="K73" s="586"/>
      <c r="L73" s="586" t="s">
        <v>184</v>
      </c>
      <c r="M73" s="586"/>
      <c r="N73" s="586" t="s">
        <v>185</v>
      </c>
      <c r="O73" s="586"/>
      <c r="P73" s="586" t="s">
        <v>186</v>
      </c>
      <c r="Q73" s="586"/>
      <c r="R73" s="481" t="s">
        <v>33</v>
      </c>
      <c r="S73" s="481" t="s">
        <v>34</v>
      </c>
      <c r="T73" s="481" t="s">
        <v>35</v>
      </c>
      <c r="U73" s="594" t="s">
        <v>29</v>
      </c>
      <c r="V73" s="586"/>
      <c r="W73" s="586" t="s">
        <v>30</v>
      </c>
      <c r="X73" s="586"/>
      <c r="Y73" s="586" t="s">
        <v>182</v>
      </c>
      <c r="Z73" s="586"/>
      <c r="AA73" s="586" t="s">
        <v>91</v>
      </c>
      <c r="AB73" s="586"/>
      <c r="AC73" s="586" t="s">
        <v>183</v>
      </c>
      <c r="AD73" s="586"/>
      <c r="AE73" s="586" t="s">
        <v>184</v>
      </c>
      <c r="AF73" s="586"/>
      <c r="AG73" s="586" t="s">
        <v>185</v>
      </c>
      <c r="AH73" s="586"/>
      <c r="AI73" s="586" t="s">
        <v>186</v>
      </c>
      <c r="AJ73" s="586"/>
      <c r="AK73" s="481" t="s">
        <v>33</v>
      </c>
      <c r="AL73" s="481" t="s">
        <v>34</v>
      </c>
      <c r="AM73" s="481" t="s">
        <v>35</v>
      </c>
      <c r="AN73" s="481"/>
      <c r="AO73" s="481"/>
      <c r="AP73" s="481"/>
      <c r="AQ73" s="456"/>
      <c r="AR73" s="501"/>
      <c r="AS73" s="443" t="s">
        <v>981</v>
      </c>
      <c r="AT73" s="443" t="s">
        <v>980</v>
      </c>
      <c r="AU73" s="443" t="s">
        <v>979</v>
      </c>
      <c r="AV73" s="443" t="s">
        <v>817</v>
      </c>
      <c r="BA73" t="s">
        <v>239</v>
      </c>
    </row>
    <row r="74" spans="1:69" ht="35.1" customHeight="1" x14ac:dyDescent="0.25">
      <c r="A74" s="265" t="s">
        <v>67</v>
      </c>
      <c r="B74" s="483" t="s">
        <v>819</v>
      </c>
      <c r="C74" s="483" t="s">
        <v>820</v>
      </c>
      <c r="D74" s="483" t="s">
        <v>819</v>
      </c>
      <c r="E74" s="483" t="s">
        <v>820</v>
      </c>
      <c r="F74" s="483" t="s">
        <v>819</v>
      </c>
      <c r="G74" s="483" t="s">
        <v>820</v>
      </c>
      <c r="H74" s="483" t="s">
        <v>819</v>
      </c>
      <c r="I74" s="483" t="s">
        <v>820</v>
      </c>
      <c r="J74" s="483" t="s">
        <v>819</v>
      </c>
      <c r="K74" s="483" t="s">
        <v>820</v>
      </c>
      <c r="L74" s="483" t="s">
        <v>819</v>
      </c>
      <c r="M74" s="483" t="s">
        <v>820</v>
      </c>
      <c r="N74" s="483" t="s">
        <v>819</v>
      </c>
      <c r="O74" s="483" t="s">
        <v>820</v>
      </c>
      <c r="P74" s="483" t="s">
        <v>819</v>
      </c>
      <c r="Q74" s="483" t="s">
        <v>820</v>
      </c>
      <c r="R74" s="483" t="s">
        <v>819</v>
      </c>
      <c r="S74" s="483" t="s">
        <v>821</v>
      </c>
      <c r="T74" s="483" t="s">
        <v>822</v>
      </c>
      <c r="U74" s="484" t="s">
        <v>819</v>
      </c>
      <c r="V74" s="482" t="s">
        <v>820</v>
      </c>
      <c r="W74" s="483" t="s">
        <v>819</v>
      </c>
      <c r="X74" s="483" t="s">
        <v>820</v>
      </c>
      <c r="Y74" s="482" t="s">
        <v>819</v>
      </c>
      <c r="Z74" s="483" t="s">
        <v>820</v>
      </c>
      <c r="AA74" s="483" t="s">
        <v>819</v>
      </c>
      <c r="AB74" s="483" t="s">
        <v>820</v>
      </c>
      <c r="AC74" s="483" t="s">
        <v>819</v>
      </c>
      <c r="AD74" s="483" t="s">
        <v>820</v>
      </c>
      <c r="AE74" s="483" t="s">
        <v>819</v>
      </c>
      <c r="AF74" s="483" t="s">
        <v>820</v>
      </c>
      <c r="AG74" s="483" t="s">
        <v>819</v>
      </c>
      <c r="AH74" s="483" t="s">
        <v>820</v>
      </c>
      <c r="AI74" s="483" t="s">
        <v>819</v>
      </c>
      <c r="AJ74" s="483" t="s">
        <v>820</v>
      </c>
      <c r="AK74" s="482" t="s">
        <v>819</v>
      </c>
      <c r="AL74" s="482" t="s">
        <v>821</v>
      </c>
      <c r="AM74" s="482" t="s">
        <v>822</v>
      </c>
      <c r="AN74" s="483" t="s">
        <v>818</v>
      </c>
      <c r="AO74" s="483" t="s">
        <v>817</v>
      </c>
      <c r="AP74" s="483" t="s">
        <v>818</v>
      </c>
      <c r="AQ74" s="483" t="s">
        <v>817</v>
      </c>
      <c r="AR74" s="501"/>
      <c r="AS74" s="501"/>
      <c r="AT74" s="501"/>
      <c r="AU74" s="501"/>
      <c r="AV74" s="501"/>
      <c r="BA74" s="160" t="s">
        <v>29</v>
      </c>
      <c r="BB74" s="160" t="s">
        <v>30</v>
      </c>
      <c r="BC74" s="160" t="s">
        <v>182</v>
      </c>
      <c r="BD74" s="160" t="s">
        <v>91</v>
      </c>
      <c r="BE74" s="160" t="s">
        <v>183</v>
      </c>
      <c r="BF74" s="160" t="s">
        <v>184</v>
      </c>
      <c r="BG74" s="160" t="s">
        <v>185</v>
      </c>
      <c r="BH74" s="160" t="s">
        <v>186</v>
      </c>
      <c r="BI74" s="160"/>
      <c r="BJ74" s="184" t="s">
        <v>29</v>
      </c>
      <c r="BK74" s="184" t="s">
        <v>30</v>
      </c>
      <c r="BL74" s="184" t="s">
        <v>182</v>
      </c>
      <c r="BM74" s="184" t="s">
        <v>91</v>
      </c>
      <c r="BN74" s="184" t="s">
        <v>183</v>
      </c>
      <c r="BO74" s="184" t="s">
        <v>184</v>
      </c>
      <c r="BP74" s="184" t="s">
        <v>185</v>
      </c>
      <c r="BQ74" s="184" t="s">
        <v>186</v>
      </c>
    </row>
    <row r="75" spans="1:69" ht="35.1" customHeight="1" x14ac:dyDescent="0.25">
      <c r="A75" s="218">
        <v>10</v>
      </c>
      <c r="B75" s="207">
        <f>B27</f>
        <v>3</v>
      </c>
      <c r="C75" s="207">
        <f>J27</f>
        <v>0</v>
      </c>
      <c r="D75" s="207">
        <f>C27</f>
        <v>0</v>
      </c>
      <c r="E75" s="207">
        <f>K27</f>
        <v>1</v>
      </c>
      <c r="F75" s="207">
        <f>D27</f>
        <v>12</v>
      </c>
      <c r="G75" s="207">
        <f>L27</f>
        <v>1</v>
      </c>
      <c r="H75" s="207">
        <f>E27</f>
        <v>0</v>
      </c>
      <c r="I75" s="207">
        <f>M27</f>
        <v>2</v>
      </c>
      <c r="J75" s="207">
        <f>F27</f>
        <v>0</v>
      </c>
      <c r="K75" s="207">
        <f>N27</f>
        <v>0</v>
      </c>
      <c r="L75" s="207">
        <f>G27</f>
        <v>0</v>
      </c>
      <c r="M75" s="207">
        <f>O27</f>
        <v>0</v>
      </c>
      <c r="N75" s="207">
        <f>H27</f>
        <v>0</v>
      </c>
      <c r="O75" s="207">
        <f>P27</f>
        <v>0</v>
      </c>
      <c r="P75" s="207">
        <f>I27</f>
        <v>0</v>
      </c>
      <c r="Q75" s="207">
        <f>Q27</f>
        <v>0</v>
      </c>
      <c r="R75" s="207">
        <f>R27</f>
        <v>41</v>
      </c>
      <c r="S75" s="207">
        <f>S27</f>
        <v>15</v>
      </c>
      <c r="T75" s="207">
        <f>T27</f>
        <v>15</v>
      </c>
      <c r="U75" s="548">
        <f>U27</f>
        <v>4</v>
      </c>
      <c r="V75" s="207">
        <f>AC27</f>
        <v>1</v>
      </c>
      <c r="W75" s="207">
        <f>V27</f>
        <v>0</v>
      </c>
      <c r="X75" s="207">
        <f>AD27</f>
        <v>1</v>
      </c>
      <c r="Y75" s="207">
        <f>W27</f>
        <v>12</v>
      </c>
      <c r="Z75" s="207">
        <f>AE27</f>
        <v>1</v>
      </c>
      <c r="AA75" s="207">
        <f>X27</f>
        <v>0</v>
      </c>
      <c r="AB75" s="207">
        <f>AF27</f>
        <v>3</v>
      </c>
      <c r="AC75" s="207">
        <f>Y27</f>
        <v>0</v>
      </c>
      <c r="AD75" s="207">
        <f>AG27</f>
        <v>0</v>
      </c>
      <c r="AE75" s="207">
        <f>Z27</f>
        <v>0</v>
      </c>
      <c r="AF75" s="207">
        <f>AH27</f>
        <v>0</v>
      </c>
      <c r="AG75" s="207">
        <f>AA27</f>
        <v>0</v>
      </c>
      <c r="AH75" s="207">
        <f>AI27</f>
        <v>1</v>
      </c>
      <c r="AI75" s="207">
        <f>AB27</f>
        <v>0</v>
      </c>
      <c r="AJ75" s="207">
        <f>AJ27</f>
        <v>2</v>
      </c>
      <c r="AK75" s="207">
        <f>AK27</f>
        <v>40</v>
      </c>
      <c r="AL75" s="207">
        <f>AL27</f>
        <v>12</v>
      </c>
      <c r="AM75" s="207">
        <f>AM27</f>
        <v>16</v>
      </c>
      <c r="AN75" s="205">
        <f>B75+E75+F75+G75+R75+S75+T75+K75+J75+D75+C75</f>
        <v>88</v>
      </c>
      <c r="AO75" s="205">
        <f>SUM(B75:T75)</f>
        <v>90</v>
      </c>
      <c r="AP75" s="205">
        <f>U75+V75+W75+X75+Y75+Z75+AC75+AD75+AK75+AL75+AM75</f>
        <v>87</v>
      </c>
      <c r="AQ75" s="205">
        <f>SUM(U75:AM75)</f>
        <v>93</v>
      </c>
      <c r="AR75" s="501"/>
      <c r="AS75" s="205">
        <v>49</v>
      </c>
      <c r="AT75" s="205">
        <v>18</v>
      </c>
      <c r="AU75" s="205">
        <v>24</v>
      </c>
      <c r="AV75" s="205">
        <f>SUM(AS75:AU75)</f>
        <v>91</v>
      </c>
    </row>
    <row r="76" spans="1:69" ht="35.1" customHeight="1" x14ac:dyDescent="0.25">
      <c r="A76" s="218">
        <v>15</v>
      </c>
      <c r="B76" s="207">
        <f>B28</f>
        <v>3</v>
      </c>
      <c r="C76" s="207">
        <f t="shared" ref="C76:C81" si="5">J28</f>
        <v>1</v>
      </c>
      <c r="D76" s="207">
        <f t="shared" ref="D76:D81" si="6">C28</f>
        <v>0</v>
      </c>
      <c r="E76" s="207">
        <f t="shared" ref="E76:E81" si="7">K28</f>
        <v>1</v>
      </c>
      <c r="F76" s="207">
        <f t="shared" ref="F76:F81" si="8">D28</f>
        <v>18</v>
      </c>
      <c r="G76" s="207">
        <f t="shared" ref="G76:G81" si="9">L28</f>
        <v>0</v>
      </c>
      <c r="H76" s="207">
        <f t="shared" ref="H76:H81" si="10">E28</f>
        <v>0</v>
      </c>
      <c r="I76" s="207">
        <f t="shared" ref="I76:I81" si="11">M28</f>
        <v>0</v>
      </c>
      <c r="J76" s="207">
        <f t="shared" ref="J76:J81" si="12">F28</f>
        <v>0</v>
      </c>
      <c r="K76" s="207">
        <f t="shared" ref="K76:K81" si="13">N28</f>
        <v>1</v>
      </c>
      <c r="L76" s="207">
        <f t="shared" ref="L76:L81" si="14">G28</f>
        <v>0</v>
      </c>
      <c r="M76" s="207">
        <f t="shared" ref="M76:M81" si="15">O28</f>
        <v>0</v>
      </c>
      <c r="N76" s="207">
        <f t="shared" ref="N76:N81" si="16">H28</f>
        <v>0</v>
      </c>
      <c r="O76" s="207">
        <f t="shared" ref="O76:O81" si="17">P28</f>
        <v>0</v>
      </c>
      <c r="P76" s="207">
        <f t="shared" ref="P76:P81" si="18">I28</f>
        <v>0</v>
      </c>
      <c r="Q76" s="207">
        <f t="shared" ref="Q76:U81" si="19">Q28</f>
        <v>1</v>
      </c>
      <c r="R76" s="207">
        <f t="shared" si="19"/>
        <v>41</v>
      </c>
      <c r="S76" s="207">
        <f t="shared" si="19"/>
        <v>11</v>
      </c>
      <c r="T76" s="207">
        <f t="shared" si="19"/>
        <v>13</v>
      </c>
      <c r="U76" s="548">
        <f t="shared" si="19"/>
        <v>3</v>
      </c>
      <c r="V76" s="207">
        <f t="shared" ref="V76:V81" si="20">AC28</f>
        <v>1</v>
      </c>
      <c r="W76" s="207">
        <f t="shared" ref="W76:W81" si="21">V28</f>
        <v>0</v>
      </c>
      <c r="X76" s="207">
        <f t="shared" ref="X76:X81" si="22">AD28</f>
        <v>1</v>
      </c>
      <c r="Y76" s="207">
        <f t="shared" ref="Y76:Y81" si="23">W28</f>
        <v>14</v>
      </c>
      <c r="Z76" s="207">
        <f t="shared" ref="Z76:Z81" si="24">AE28</f>
        <v>1</v>
      </c>
      <c r="AA76" s="207">
        <f t="shared" ref="AA76:AA81" si="25">X28</f>
        <v>0</v>
      </c>
      <c r="AB76" s="207">
        <f t="shared" ref="AB76:AB81" si="26">AF28</f>
        <v>1</v>
      </c>
      <c r="AC76" s="207">
        <f t="shared" ref="AC76:AC81" si="27">Y28</f>
        <v>0</v>
      </c>
      <c r="AD76" s="207">
        <f t="shared" ref="AD76:AD81" si="28">AG28</f>
        <v>1</v>
      </c>
      <c r="AE76" s="207">
        <f t="shared" ref="AE76:AE81" si="29">Z28</f>
        <v>0</v>
      </c>
      <c r="AF76" s="207">
        <f t="shared" ref="AF76:AF81" si="30">AH28</f>
        <v>0</v>
      </c>
      <c r="AG76" s="207">
        <f t="shared" ref="AG76:AG81" si="31">AA28</f>
        <v>0</v>
      </c>
      <c r="AH76" s="207">
        <f t="shared" ref="AH76:AH81" si="32">AI28</f>
        <v>2</v>
      </c>
      <c r="AI76" s="207">
        <f t="shared" ref="AI76:AI81" si="33">AB28</f>
        <v>3</v>
      </c>
      <c r="AJ76" s="207">
        <f t="shared" ref="AJ76:AM76" si="34">AJ28</f>
        <v>0</v>
      </c>
      <c r="AK76" s="207">
        <f t="shared" si="34"/>
        <v>31</v>
      </c>
      <c r="AL76" s="207">
        <f t="shared" si="34"/>
        <v>8</v>
      </c>
      <c r="AM76" s="207">
        <f t="shared" si="34"/>
        <v>24</v>
      </c>
      <c r="AN76" s="205">
        <f t="shared" ref="AN76:AN81" si="35">B76+E76+F76+G76+R76+S76+T76+K76+J76+D76+C76</f>
        <v>89</v>
      </c>
      <c r="AO76" s="205">
        <f t="shared" ref="AO76:AO81" si="36">SUM(B76:T76)</f>
        <v>90</v>
      </c>
      <c r="AP76" s="205">
        <f t="shared" ref="AP76:AP82" si="37">U76+V76+W76+X76+Y76+Z76+AC76+AD76+AK76+AL76+AM76</f>
        <v>84</v>
      </c>
      <c r="AQ76" s="205">
        <f t="shared" ref="AQ76:AQ82" si="38">SUM(U76:AM76)</f>
        <v>90</v>
      </c>
      <c r="AR76" s="501"/>
      <c r="AS76" s="205">
        <v>39</v>
      </c>
      <c r="AT76" s="205">
        <v>22</v>
      </c>
      <c r="AU76" s="205">
        <v>29</v>
      </c>
      <c r="AV76" s="205">
        <f t="shared" ref="AV76:AV81" si="39">SUM(AS76:AU76)</f>
        <v>90</v>
      </c>
    </row>
    <row r="77" spans="1:69" ht="35.1" customHeight="1" x14ac:dyDescent="0.25">
      <c r="A77" s="218">
        <v>20</v>
      </c>
      <c r="B77" s="207">
        <f t="shared" ref="B77:B81" si="40">B29</f>
        <v>0</v>
      </c>
      <c r="C77" s="207">
        <f t="shared" si="5"/>
        <v>0</v>
      </c>
      <c r="D77" s="207">
        <f t="shared" si="6"/>
        <v>0</v>
      </c>
      <c r="E77" s="207">
        <f t="shared" si="7"/>
        <v>1</v>
      </c>
      <c r="F77" s="207">
        <f t="shared" si="8"/>
        <v>26</v>
      </c>
      <c r="G77" s="207">
        <f t="shared" si="9"/>
        <v>0</v>
      </c>
      <c r="H77" s="207">
        <f t="shared" si="10"/>
        <v>0</v>
      </c>
      <c r="I77" s="207">
        <f t="shared" si="11"/>
        <v>1</v>
      </c>
      <c r="J77" s="207">
        <f t="shared" si="12"/>
        <v>0</v>
      </c>
      <c r="K77" s="207">
        <f t="shared" si="13"/>
        <v>0</v>
      </c>
      <c r="L77" s="207">
        <f t="shared" si="14"/>
        <v>0</v>
      </c>
      <c r="M77" s="207">
        <f t="shared" si="15"/>
        <v>0</v>
      </c>
      <c r="N77" s="207">
        <f t="shared" si="16"/>
        <v>0</v>
      </c>
      <c r="O77" s="207">
        <f t="shared" si="17"/>
        <v>0</v>
      </c>
      <c r="P77" s="207">
        <f t="shared" si="18"/>
        <v>0</v>
      </c>
      <c r="Q77" s="207">
        <f t="shared" si="19"/>
        <v>0</v>
      </c>
      <c r="R77" s="207">
        <f t="shared" si="19"/>
        <v>38</v>
      </c>
      <c r="S77" s="207">
        <f t="shared" si="19"/>
        <v>10</v>
      </c>
      <c r="T77" s="207">
        <f t="shared" si="19"/>
        <v>15</v>
      </c>
      <c r="U77" s="548">
        <f t="shared" si="19"/>
        <v>0</v>
      </c>
      <c r="V77" s="207">
        <f t="shared" si="20"/>
        <v>1</v>
      </c>
      <c r="W77" s="207">
        <f t="shared" si="21"/>
        <v>0</v>
      </c>
      <c r="X77" s="207">
        <f t="shared" si="22"/>
        <v>0</v>
      </c>
      <c r="Y77" s="207">
        <f t="shared" si="23"/>
        <v>20</v>
      </c>
      <c r="Z77" s="207">
        <f t="shared" si="24"/>
        <v>0</v>
      </c>
      <c r="AA77" s="207">
        <f t="shared" si="25"/>
        <v>0</v>
      </c>
      <c r="AB77" s="207">
        <f t="shared" si="26"/>
        <v>2</v>
      </c>
      <c r="AC77" s="207">
        <f t="shared" si="27"/>
        <v>0</v>
      </c>
      <c r="AD77" s="207">
        <f t="shared" si="28"/>
        <v>0</v>
      </c>
      <c r="AE77" s="207">
        <f t="shared" si="29"/>
        <v>0</v>
      </c>
      <c r="AF77" s="207">
        <f t="shared" si="30"/>
        <v>1</v>
      </c>
      <c r="AG77" s="207">
        <f t="shared" si="31"/>
        <v>0</v>
      </c>
      <c r="AH77" s="207">
        <f t="shared" si="32"/>
        <v>1</v>
      </c>
      <c r="AI77" s="207">
        <f t="shared" si="33"/>
        <v>0</v>
      </c>
      <c r="AJ77" s="207">
        <f t="shared" ref="AJ77:AM77" si="41">AJ29</f>
        <v>1</v>
      </c>
      <c r="AK77" s="207">
        <f t="shared" si="41"/>
        <v>37</v>
      </c>
      <c r="AL77" s="207">
        <f t="shared" si="41"/>
        <v>6</v>
      </c>
      <c r="AM77" s="207">
        <f t="shared" si="41"/>
        <v>22</v>
      </c>
      <c r="AN77" s="205">
        <f t="shared" si="35"/>
        <v>90</v>
      </c>
      <c r="AO77" s="205">
        <f t="shared" si="36"/>
        <v>91</v>
      </c>
      <c r="AP77" s="205">
        <f t="shared" si="37"/>
        <v>86</v>
      </c>
      <c r="AQ77" s="205">
        <f t="shared" si="38"/>
        <v>91</v>
      </c>
      <c r="AR77" s="501"/>
      <c r="AS77" s="205">
        <v>39</v>
      </c>
      <c r="AT77" s="205">
        <v>25</v>
      </c>
      <c r="AU77" s="205">
        <v>27</v>
      </c>
      <c r="AV77" s="205">
        <f t="shared" si="39"/>
        <v>91</v>
      </c>
    </row>
    <row r="78" spans="1:69" ht="35.1" customHeight="1" x14ac:dyDescent="0.25">
      <c r="A78" s="218">
        <v>50</v>
      </c>
      <c r="B78" s="207">
        <f t="shared" si="40"/>
        <v>5</v>
      </c>
      <c r="C78" s="207">
        <f t="shared" si="5"/>
        <v>0</v>
      </c>
      <c r="D78" s="207">
        <f t="shared" si="6"/>
        <v>0</v>
      </c>
      <c r="E78" s="207">
        <f t="shared" si="7"/>
        <v>0</v>
      </c>
      <c r="F78" s="207">
        <f t="shared" si="8"/>
        <v>39</v>
      </c>
      <c r="G78" s="207">
        <f t="shared" si="9"/>
        <v>0</v>
      </c>
      <c r="H78" s="207">
        <f t="shared" si="10"/>
        <v>0</v>
      </c>
      <c r="I78" s="207">
        <f t="shared" si="11"/>
        <v>0</v>
      </c>
      <c r="J78" s="207">
        <f t="shared" si="12"/>
        <v>0</v>
      </c>
      <c r="K78" s="207">
        <f t="shared" si="13"/>
        <v>0</v>
      </c>
      <c r="L78" s="207">
        <f t="shared" si="14"/>
        <v>0</v>
      </c>
      <c r="M78" s="207">
        <f t="shared" si="15"/>
        <v>0</v>
      </c>
      <c r="N78" s="207">
        <f t="shared" si="16"/>
        <v>0</v>
      </c>
      <c r="O78" s="207">
        <f t="shared" si="17"/>
        <v>0</v>
      </c>
      <c r="P78" s="207">
        <f t="shared" si="18"/>
        <v>0</v>
      </c>
      <c r="Q78" s="207">
        <f t="shared" si="19"/>
        <v>0</v>
      </c>
      <c r="R78" s="207">
        <f t="shared" si="19"/>
        <v>40</v>
      </c>
      <c r="S78" s="207">
        <f t="shared" si="19"/>
        <v>4</v>
      </c>
      <c r="T78" s="207">
        <f t="shared" si="19"/>
        <v>2</v>
      </c>
      <c r="U78" s="548">
        <f t="shared" si="19"/>
        <v>3</v>
      </c>
      <c r="V78" s="207">
        <f t="shared" si="20"/>
        <v>0</v>
      </c>
      <c r="W78" s="207">
        <f t="shared" si="21"/>
        <v>0</v>
      </c>
      <c r="X78" s="207">
        <f t="shared" si="22"/>
        <v>0</v>
      </c>
      <c r="Y78" s="207">
        <f t="shared" si="23"/>
        <v>29</v>
      </c>
      <c r="Z78" s="207">
        <f t="shared" si="24"/>
        <v>0</v>
      </c>
      <c r="AA78" s="207">
        <f t="shared" si="25"/>
        <v>0</v>
      </c>
      <c r="AB78" s="207">
        <f t="shared" si="26"/>
        <v>0</v>
      </c>
      <c r="AC78" s="207">
        <f t="shared" si="27"/>
        <v>0</v>
      </c>
      <c r="AD78" s="207">
        <f t="shared" si="28"/>
        <v>0</v>
      </c>
      <c r="AE78" s="207">
        <f t="shared" si="29"/>
        <v>0</v>
      </c>
      <c r="AF78" s="207">
        <f t="shared" si="30"/>
        <v>0</v>
      </c>
      <c r="AG78" s="207">
        <f t="shared" si="31"/>
        <v>0</v>
      </c>
      <c r="AH78" s="207">
        <f t="shared" si="32"/>
        <v>0</v>
      </c>
      <c r="AI78" s="207">
        <f t="shared" si="33"/>
        <v>0</v>
      </c>
      <c r="AJ78" s="207">
        <f t="shared" ref="AJ78:AM78" si="42">AJ30</f>
        <v>0</v>
      </c>
      <c r="AK78" s="207">
        <f t="shared" si="42"/>
        <v>41</v>
      </c>
      <c r="AL78" s="207">
        <f t="shared" si="42"/>
        <v>3</v>
      </c>
      <c r="AM78" s="207">
        <f t="shared" si="42"/>
        <v>14</v>
      </c>
      <c r="AN78" s="205">
        <f t="shared" si="35"/>
        <v>90</v>
      </c>
      <c r="AO78" s="205">
        <f t="shared" si="36"/>
        <v>90</v>
      </c>
      <c r="AP78" s="205">
        <f t="shared" si="37"/>
        <v>90</v>
      </c>
      <c r="AQ78" s="205">
        <f t="shared" si="38"/>
        <v>90</v>
      </c>
      <c r="AR78" s="501"/>
      <c r="AS78" s="205">
        <v>45</v>
      </c>
      <c r="AT78" s="205">
        <v>31</v>
      </c>
      <c r="AU78" s="205">
        <v>14</v>
      </c>
      <c r="AV78" s="205">
        <f t="shared" si="39"/>
        <v>90</v>
      </c>
    </row>
    <row r="79" spans="1:69" ht="35.1" customHeight="1" x14ac:dyDescent="0.25">
      <c r="A79" s="218">
        <v>100</v>
      </c>
      <c r="B79" s="207">
        <f t="shared" si="40"/>
        <v>8</v>
      </c>
      <c r="C79" s="207">
        <f t="shared" si="5"/>
        <v>0</v>
      </c>
      <c r="D79" s="207">
        <f t="shared" si="6"/>
        <v>1</v>
      </c>
      <c r="E79" s="207">
        <f t="shared" si="7"/>
        <v>0</v>
      </c>
      <c r="F79" s="207">
        <f t="shared" si="8"/>
        <v>42</v>
      </c>
      <c r="G79" s="207">
        <f t="shared" si="9"/>
        <v>0</v>
      </c>
      <c r="H79" s="207">
        <f t="shared" si="10"/>
        <v>0</v>
      </c>
      <c r="I79" s="207">
        <f t="shared" si="11"/>
        <v>0</v>
      </c>
      <c r="J79" s="207">
        <f t="shared" si="12"/>
        <v>0</v>
      </c>
      <c r="K79" s="207">
        <f t="shared" si="13"/>
        <v>0</v>
      </c>
      <c r="L79" s="207">
        <f t="shared" si="14"/>
        <v>0</v>
      </c>
      <c r="M79" s="207">
        <f t="shared" si="15"/>
        <v>0</v>
      </c>
      <c r="N79" s="207">
        <f t="shared" si="16"/>
        <v>0</v>
      </c>
      <c r="O79" s="207">
        <f t="shared" si="17"/>
        <v>0</v>
      </c>
      <c r="P79" s="207">
        <f t="shared" si="18"/>
        <v>0</v>
      </c>
      <c r="Q79" s="207">
        <f t="shared" si="19"/>
        <v>0</v>
      </c>
      <c r="R79" s="207">
        <f t="shared" si="19"/>
        <v>38</v>
      </c>
      <c r="S79" s="207">
        <f t="shared" si="19"/>
        <v>2</v>
      </c>
      <c r="T79" s="207">
        <f t="shared" si="19"/>
        <v>0</v>
      </c>
      <c r="U79" s="548">
        <f t="shared" si="19"/>
        <v>6</v>
      </c>
      <c r="V79" s="207">
        <f t="shared" si="20"/>
        <v>0</v>
      </c>
      <c r="W79" s="207">
        <f t="shared" si="21"/>
        <v>1</v>
      </c>
      <c r="X79" s="207">
        <f t="shared" si="22"/>
        <v>0</v>
      </c>
      <c r="Y79" s="207">
        <f t="shared" si="23"/>
        <v>32</v>
      </c>
      <c r="Z79" s="207">
        <f t="shared" si="24"/>
        <v>0</v>
      </c>
      <c r="AA79" s="207">
        <f t="shared" si="25"/>
        <v>0</v>
      </c>
      <c r="AB79" s="207">
        <f t="shared" si="26"/>
        <v>0</v>
      </c>
      <c r="AC79" s="207">
        <f t="shared" si="27"/>
        <v>0</v>
      </c>
      <c r="AD79" s="207">
        <f t="shared" si="28"/>
        <v>0</v>
      </c>
      <c r="AE79" s="207">
        <f t="shared" si="29"/>
        <v>0</v>
      </c>
      <c r="AF79" s="207">
        <f t="shared" si="30"/>
        <v>0</v>
      </c>
      <c r="AG79" s="207">
        <f t="shared" si="31"/>
        <v>0</v>
      </c>
      <c r="AH79" s="207">
        <f t="shared" si="32"/>
        <v>0</v>
      </c>
      <c r="AI79" s="207">
        <f t="shared" si="33"/>
        <v>0</v>
      </c>
      <c r="AJ79" s="207">
        <f t="shared" ref="AJ79:AM79" si="43">AJ31</f>
        <v>0</v>
      </c>
      <c r="AK79" s="207">
        <f t="shared" si="43"/>
        <v>43</v>
      </c>
      <c r="AL79" s="207">
        <f t="shared" si="43"/>
        <v>1</v>
      </c>
      <c r="AM79" s="207">
        <f t="shared" si="43"/>
        <v>7</v>
      </c>
      <c r="AN79" s="205">
        <f t="shared" si="35"/>
        <v>91</v>
      </c>
      <c r="AO79" s="205">
        <f t="shared" si="36"/>
        <v>91</v>
      </c>
      <c r="AP79" s="205">
        <f t="shared" si="37"/>
        <v>90</v>
      </c>
      <c r="AQ79" s="205">
        <f t="shared" si="38"/>
        <v>90</v>
      </c>
      <c r="AR79" s="501"/>
      <c r="AS79" s="205">
        <v>48</v>
      </c>
      <c r="AT79" s="205">
        <v>35</v>
      </c>
      <c r="AU79" s="205">
        <v>7</v>
      </c>
      <c r="AV79" s="205">
        <f t="shared" si="39"/>
        <v>90</v>
      </c>
    </row>
    <row r="80" spans="1:69" ht="35.1" customHeight="1" x14ac:dyDescent="0.25">
      <c r="A80" s="218">
        <v>150</v>
      </c>
      <c r="B80" s="207">
        <f t="shared" si="40"/>
        <v>11</v>
      </c>
      <c r="C80" s="207">
        <f t="shared" si="5"/>
        <v>0</v>
      </c>
      <c r="D80" s="207">
        <f t="shared" si="6"/>
        <v>0</v>
      </c>
      <c r="E80" s="207">
        <f t="shared" si="7"/>
        <v>0</v>
      </c>
      <c r="F80" s="207">
        <f t="shared" si="8"/>
        <v>41</v>
      </c>
      <c r="G80" s="207">
        <f t="shared" si="9"/>
        <v>0</v>
      </c>
      <c r="H80" s="207">
        <f t="shared" si="10"/>
        <v>0</v>
      </c>
      <c r="I80" s="207">
        <f t="shared" si="11"/>
        <v>0</v>
      </c>
      <c r="J80" s="207">
        <f t="shared" si="12"/>
        <v>0</v>
      </c>
      <c r="K80" s="207">
        <f t="shared" si="13"/>
        <v>0</v>
      </c>
      <c r="L80" s="207">
        <f t="shared" si="14"/>
        <v>0</v>
      </c>
      <c r="M80" s="207">
        <f t="shared" si="15"/>
        <v>0</v>
      </c>
      <c r="N80" s="207">
        <f t="shared" si="16"/>
        <v>0</v>
      </c>
      <c r="O80" s="207">
        <f t="shared" si="17"/>
        <v>0</v>
      </c>
      <c r="P80" s="207">
        <f t="shared" si="18"/>
        <v>0</v>
      </c>
      <c r="Q80" s="207">
        <f t="shared" si="19"/>
        <v>0</v>
      </c>
      <c r="R80" s="207">
        <f t="shared" si="19"/>
        <v>38</v>
      </c>
      <c r="S80" s="207">
        <f t="shared" si="19"/>
        <v>0</v>
      </c>
      <c r="T80" s="207">
        <f t="shared" si="19"/>
        <v>0</v>
      </c>
      <c r="U80" s="548">
        <f t="shared" si="19"/>
        <v>8</v>
      </c>
      <c r="V80" s="207">
        <f t="shared" si="20"/>
        <v>0</v>
      </c>
      <c r="W80" s="207">
        <f t="shared" si="21"/>
        <v>0</v>
      </c>
      <c r="X80" s="207">
        <f t="shared" si="22"/>
        <v>0</v>
      </c>
      <c r="Y80" s="207">
        <f t="shared" si="23"/>
        <v>38</v>
      </c>
      <c r="Z80" s="207">
        <f t="shared" si="24"/>
        <v>0</v>
      </c>
      <c r="AA80" s="207">
        <f t="shared" si="25"/>
        <v>0</v>
      </c>
      <c r="AB80" s="207">
        <f t="shared" si="26"/>
        <v>0</v>
      </c>
      <c r="AC80" s="207">
        <f t="shared" si="27"/>
        <v>0</v>
      </c>
      <c r="AD80" s="207">
        <f t="shared" si="28"/>
        <v>0</v>
      </c>
      <c r="AE80" s="207">
        <f t="shared" si="29"/>
        <v>0</v>
      </c>
      <c r="AF80" s="207">
        <f t="shared" si="30"/>
        <v>0</v>
      </c>
      <c r="AG80" s="207">
        <f t="shared" si="31"/>
        <v>0</v>
      </c>
      <c r="AH80" s="207">
        <f t="shared" si="32"/>
        <v>0</v>
      </c>
      <c r="AI80" s="207">
        <f t="shared" si="33"/>
        <v>0</v>
      </c>
      <c r="AJ80" s="207">
        <f t="shared" ref="AJ80:AM80" si="44">AJ32</f>
        <v>0</v>
      </c>
      <c r="AK80" s="207">
        <f t="shared" si="44"/>
        <v>40</v>
      </c>
      <c r="AL80" s="207">
        <f t="shared" si="44"/>
        <v>0</v>
      </c>
      <c r="AM80" s="207">
        <f t="shared" si="44"/>
        <v>4</v>
      </c>
      <c r="AN80" s="205">
        <f t="shared" si="35"/>
        <v>90</v>
      </c>
      <c r="AO80" s="205">
        <f t="shared" si="36"/>
        <v>90</v>
      </c>
      <c r="AP80" s="205">
        <f t="shared" si="37"/>
        <v>90</v>
      </c>
      <c r="AQ80" s="205">
        <f t="shared" si="38"/>
        <v>90</v>
      </c>
      <c r="AR80" s="501"/>
      <c r="AS80" s="205">
        <v>45</v>
      </c>
      <c r="AT80" s="205">
        <v>41</v>
      </c>
      <c r="AU80" s="205">
        <v>4</v>
      </c>
      <c r="AV80" s="205">
        <f t="shared" si="39"/>
        <v>90</v>
      </c>
    </row>
    <row r="81" spans="1:69" ht="35.1" customHeight="1" thickBot="1" x14ac:dyDescent="0.3">
      <c r="A81" s="220">
        <v>200</v>
      </c>
      <c r="B81" s="211">
        <f t="shared" si="40"/>
        <v>9</v>
      </c>
      <c r="C81" s="211">
        <f t="shared" si="5"/>
        <v>0</v>
      </c>
      <c r="D81" s="211">
        <f t="shared" si="6"/>
        <v>3</v>
      </c>
      <c r="E81" s="211">
        <f t="shared" si="7"/>
        <v>0</v>
      </c>
      <c r="F81" s="211">
        <f t="shared" si="8"/>
        <v>34</v>
      </c>
      <c r="G81" s="211">
        <f t="shared" si="9"/>
        <v>0</v>
      </c>
      <c r="H81" s="211">
        <f t="shared" si="10"/>
        <v>1</v>
      </c>
      <c r="I81" s="211">
        <f t="shared" si="11"/>
        <v>0</v>
      </c>
      <c r="J81" s="211">
        <f t="shared" si="12"/>
        <v>0</v>
      </c>
      <c r="K81" s="211">
        <f t="shared" si="13"/>
        <v>0</v>
      </c>
      <c r="L81" s="211">
        <f t="shared" si="14"/>
        <v>0</v>
      </c>
      <c r="M81" s="211">
        <f t="shared" si="15"/>
        <v>0</v>
      </c>
      <c r="N81" s="211">
        <f t="shared" si="16"/>
        <v>0</v>
      </c>
      <c r="O81" s="211">
        <f t="shared" si="17"/>
        <v>0</v>
      </c>
      <c r="P81" s="211">
        <f t="shared" si="18"/>
        <v>0</v>
      </c>
      <c r="Q81" s="211">
        <f t="shared" si="19"/>
        <v>0</v>
      </c>
      <c r="R81" s="211">
        <f t="shared" si="19"/>
        <v>42</v>
      </c>
      <c r="S81" s="211">
        <f t="shared" si="19"/>
        <v>1</v>
      </c>
      <c r="T81" s="211">
        <f t="shared" si="19"/>
        <v>0</v>
      </c>
      <c r="U81" s="548">
        <f t="shared" si="19"/>
        <v>9</v>
      </c>
      <c r="V81" s="207">
        <f t="shared" si="20"/>
        <v>0</v>
      </c>
      <c r="W81" s="207">
        <f t="shared" si="21"/>
        <v>1</v>
      </c>
      <c r="X81" s="207">
        <f t="shared" si="22"/>
        <v>0</v>
      </c>
      <c r="Y81" s="207">
        <f t="shared" si="23"/>
        <v>32</v>
      </c>
      <c r="Z81" s="207">
        <f t="shared" si="24"/>
        <v>0</v>
      </c>
      <c r="AA81" s="207">
        <f t="shared" si="25"/>
        <v>1</v>
      </c>
      <c r="AB81" s="207">
        <f t="shared" si="26"/>
        <v>0</v>
      </c>
      <c r="AC81" s="207">
        <f t="shared" si="27"/>
        <v>0</v>
      </c>
      <c r="AD81" s="207">
        <f t="shared" si="28"/>
        <v>0</v>
      </c>
      <c r="AE81" s="207">
        <f t="shared" si="29"/>
        <v>0</v>
      </c>
      <c r="AF81" s="207">
        <f t="shared" si="30"/>
        <v>0</v>
      </c>
      <c r="AG81" s="207">
        <f t="shared" si="31"/>
        <v>0</v>
      </c>
      <c r="AH81" s="207">
        <f t="shared" si="32"/>
        <v>0</v>
      </c>
      <c r="AI81" s="207">
        <f t="shared" si="33"/>
        <v>0</v>
      </c>
      <c r="AJ81" s="207">
        <f t="shared" ref="AJ81:AM81" si="45">AJ33</f>
        <v>0</v>
      </c>
      <c r="AK81" s="207">
        <f t="shared" si="45"/>
        <v>42</v>
      </c>
      <c r="AL81" s="207">
        <f t="shared" si="45"/>
        <v>1</v>
      </c>
      <c r="AM81" s="207">
        <f t="shared" si="45"/>
        <v>4</v>
      </c>
      <c r="AN81" s="205">
        <f t="shared" si="35"/>
        <v>89</v>
      </c>
      <c r="AO81" s="205">
        <f t="shared" si="36"/>
        <v>90</v>
      </c>
      <c r="AP81" s="211">
        <f t="shared" si="37"/>
        <v>89</v>
      </c>
      <c r="AQ81" s="211">
        <f t="shared" si="38"/>
        <v>90</v>
      </c>
      <c r="AR81" s="501"/>
      <c r="AS81" s="211">
        <v>48</v>
      </c>
      <c r="AT81" s="211">
        <v>38</v>
      </c>
      <c r="AU81" s="211">
        <v>4</v>
      </c>
      <c r="AV81" s="211">
        <f t="shared" si="39"/>
        <v>90</v>
      </c>
    </row>
    <row r="82" spans="1:69" ht="35.1" customHeight="1" thickBot="1" x14ac:dyDescent="0.3">
      <c r="A82" s="267" t="s">
        <v>237</v>
      </c>
      <c r="B82" s="250">
        <f>SUM(B75:B81)</f>
        <v>39</v>
      </c>
      <c r="C82" s="250">
        <f t="shared" ref="C82:Q82" si="46">SUM(C75:C81)</f>
        <v>1</v>
      </c>
      <c r="D82" s="250">
        <f t="shared" si="46"/>
        <v>4</v>
      </c>
      <c r="E82" s="250">
        <f t="shared" si="46"/>
        <v>3</v>
      </c>
      <c r="F82" s="250">
        <f t="shared" si="46"/>
        <v>212</v>
      </c>
      <c r="G82" s="250">
        <f t="shared" si="46"/>
        <v>1</v>
      </c>
      <c r="H82" s="250">
        <f t="shared" si="46"/>
        <v>1</v>
      </c>
      <c r="I82" s="250">
        <f t="shared" si="46"/>
        <v>3</v>
      </c>
      <c r="J82" s="250">
        <f t="shared" si="46"/>
        <v>0</v>
      </c>
      <c r="K82" s="250">
        <f t="shared" si="46"/>
        <v>1</v>
      </c>
      <c r="L82" s="250">
        <f t="shared" si="46"/>
        <v>0</v>
      </c>
      <c r="M82" s="250">
        <f t="shared" si="46"/>
        <v>0</v>
      </c>
      <c r="N82" s="250">
        <f t="shared" si="46"/>
        <v>0</v>
      </c>
      <c r="O82" s="250">
        <f t="shared" si="46"/>
        <v>0</v>
      </c>
      <c r="P82" s="250">
        <f t="shared" si="46"/>
        <v>0</v>
      </c>
      <c r="Q82" s="250">
        <f t="shared" si="46"/>
        <v>1</v>
      </c>
      <c r="R82" s="250">
        <f t="shared" ref="R82:S82" si="47">R34</f>
        <v>278</v>
      </c>
      <c r="S82" s="250">
        <f t="shared" si="47"/>
        <v>43</v>
      </c>
      <c r="T82" s="250">
        <f>SUM(T75:T81)</f>
        <v>45</v>
      </c>
      <c r="U82" s="547">
        <f>SUM(U75:U81)</f>
        <v>33</v>
      </c>
      <c r="V82" s="195">
        <f t="shared" ref="V82:AO82" si="48">SUM(V75:V81)</f>
        <v>3</v>
      </c>
      <c r="W82" s="195">
        <f t="shared" si="48"/>
        <v>2</v>
      </c>
      <c r="X82" s="195">
        <f t="shared" si="48"/>
        <v>2</v>
      </c>
      <c r="Y82" s="195">
        <f t="shared" si="48"/>
        <v>177</v>
      </c>
      <c r="Z82" s="195">
        <f t="shared" si="48"/>
        <v>2</v>
      </c>
      <c r="AA82" s="195">
        <f t="shared" si="48"/>
        <v>1</v>
      </c>
      <c r="AB82" s="195">
        <f t="shared" si="48"/>
        <v>6</v>
      </c>
      <c r="AC82" s="195">
        <f t="shared" si="48"/>
        <v>0</v>
      </c>
      <c r="AD82" s="195">
        <f t="shared" si="48"/>
        <v>1</v>
      </c>
      <c r="AE82" s="195">
        <f t="shared" si="48"/>
        <v>0</v>
      </c>
      <c r="AF82" s="195">
        <f t="shared" si="48"/>
        <v>1</v>
      </c>
      <c r="AG82" s="195">
        <f t="shared" si="48"/>
        <v>0</v>
      </c>
      <c r="AH82" s="195">
        <f t="shared" si="48"/>
        <v>4</v>
      </c>
      <c r="AI82" s="195">
        <f t="shared" si="48"/>
        <v>3</v>
      </c>
      <c r="AJ82" s="195">
        <f t="shared" si="48"/>
        <v>3</v>
      </c>
      <c r="AK82" s="195">
        <f t="shared" si="48"/>
        <v>274</v>
      </c>
      <c r="AL82" s="195">
        <f t="shared" si="48"/>
        <v>31</v>
      </c>
      <c r="AM82" s="195">
        <f t="shared" si="48"/>
        <v>91</v>
      </c>
      <c r="AN82" s="195">
        <f>SUM(AN75:AN81)</f>
        <v>627</v>
      </c>
      <c r="AO82" s="195">
        <f t="shared" si="48"/>
        <v>632</v>
      </c>
      <c r="AP82" s="457">
        <f t="shared" si="37"/>
        <v>616</v>
      </c>
      <c r="AQ82" s="457">
        <f t="shared" si="38"/>
        <v>634</v>
      </c>
      <c r="AR82" s="501"/>
      <c r="AS82" s="195">
        <f>SUM(AS75:AS81)</f>
        <v>313</v>
      </c>
      <c r="AT82" s="195">
        <f t="shared" ref="AT82:AV82" si="49">SUM(AT75:AT81)</f>
        <v>210</v>
      </c>
      <c r="AU82" s="195">
        <f t="shared" si="49"/>
        <v>109</v>
      </c>
      <c r="AV82" s="195">
        <f t="shared" si="49"/>
        <v>632</v>
      </c>
    </row>
    <row r="83" spans="1:69" ht="35.1" customHeight="1" thickBot="1" x14ac:dyDescent="0.3">
      <c r="A83" s="267" t="s">
        <v>235</v>
      </c>
      <c r="B83" s="269">
        <f t="shared" ref="B83:T83" si="50">B82/$AO$82</f>
        <v>6.1708860759493674E-2</v>
      </c>
      <c r="C83" s="269">
        <f t="shared" si="50"/>
        <v>1.5822784810126582E-3</v>
      </c>
      <c r="D83" s="269">
        <f t="shared" si="50"/>
        <v>6.3291139240506328E-3</v>
      </c>
      <c r="E83" s="269">
        <f t="shared" si="50"/>
        <v>4.7468354430379748E-3</v>
      </c>
      <c r="F83" s="269">
        <f t="shared" si="50"/>
        <v>0.33544303797468356</v>
      </c>
      <c r="G83" s="269">
        <f t="shared" si="50"/>
        <v>1.5822784810126582E-3</v>
      </c>
      <c r="H83" s="269">
        <f t="shared" si="50"/>
        <v>1.5822784810126582E-3</v>
      </c>
      <c r="I83" s="269">
        <f t="shared" si="50"/>
        <v>4.7468354430379748E-3</v>
      </c>
      <c r="J83" s="269">
        <f t="shared" si="50"/>
        <v>0</v>
      </c>
      <c r="K83" s="269">
        <f t="shared" si="50"/>
        <v>1.5822784810126582E-3</v>
      </c>
      <c r="L83" s="269">
        <f t="shared" si="50"/>
        <v>0</v>
      </c>
      <c r="M83" s="269">
        <f t="shared" si="50"/>
        <v>0</v>
      </c>
      <c r="N83" s="269">
        <f t="shared" si="50"/>
        <v>0</v>
      </c>
      <c r="O83" s="269">
        <f t="shared" si="50"/>
        <v>0</v>
      </c>
      <c r="P83" s="269">
        <f t="shared" si="50"/>
        <v>0</v>
      </c>
      <c r="Q83" s="269">
        <f t="shared" si="50"/>
        <v>1.5822784810126582E-3</v>
      </c>
      <c r="R83" s="269">
        <f t="shared" si="50"/>
        <v>0.439873417721519</v>
      </c>
      <c r="S83" s="269">
        <f t="shared" si="50"/>
        <v>6.8037974683544306E-2</v>
      </c>
      <c r="T83" s="269">
        <f t="shared" si="50"/>
        <v>7.1202531645569625E-2</v>
      </c>
      <c r="U83" s="549">
        <f t="shared" ref="U83:AN83" si="51">U82/$AO$82</f>
        <v>5.2215189873417722E-2</v>
      </c>
      <c r="V83" s="210">
        <f t="shared" si="51"/>
        <v>4.7468354430379748E-3</v>
      </c>
      <c r="W83" s="210">
        <f t="shared" si="51"/>
        <v>3.1645569620253164E-3</v>
      </c>
      <c r="X83" s="210">
        <f t="shared" si="51"/>
        <v>3.1645569620253164E-3</v>
      </c>
      <c r="Y83" s="210">
        <f t="shared" si="51"/>
        <v>0.2800632911392405</v>
      </c>
      <c r="Z83" s="210">
        <f t="shared" si="51"/>
        <v>3.1645569620253164E-3</v>
      </c>
      <c r="AA83" s="210">
        <f t="shared" si="51"/>
        <v>1.5822784810126582E-3</v>
      </c>
      <c r="AB83" s="210">
        <f t="shared" si="51"/>
        <v>9.4936708860759497E-3</v>
      </c>
      <c r="AC83" s="210">
        <f t="shared" si="51"/>
        <v>0</v>
      </c>
      <c r="AD83" s="210">
        <f t="shared" si="51"/>
        <v>1.5822784810126582E-3</v>
      </c>
      <c r="AE83" s="210">
        <f t="shared" si="51"/>
        <v>0</v>
      </c>
      <c r="AF83" s="210">
        <f t="shared" si="51"/>
        <v>1.5822784810126582E-3</v>
      </c>
      <c r="AG83" s="210">
        <f t="shared" si="51"/>
        <v>0</v>
      </c>
      <c r="AH83" s="210">
        <f t="shared" si="51"/>
        <v>6.3291139240506328E-3</v>
      </c>
      <c r="AI83" s="210">
        <f t="shared" si="51"/>
        <v>4.7468354430379748E-3</v>
      </c>
      <c r="AJ83" s="210">
        <f t="shared" si="51"/>
        <v>4.7468354430379748E-3</v>
      </c>
      <c r="AK83" s="210">
        <f t="shared" si="51"/>
        <v>0.43354430379746833</v>
      </c>
      <c r="AL83" s="210">
        <f t="shared" si="51"/>
        <v>4.9050632911392403E-2</v>
      </c>
      <c r="AM83" s="210">
        <f t="shared" si="51"/>
        <v>0.14398734177215189</v>
      </c>
      <c r="AN83" s="210">
        <f t="shared" si="51"/>
        <v>0.99208860759493667</v>
      </c>
      <c r="AO83" s="210">
        <f t="shared" ref="AO83:AP83" si="52">AO82/$AO$82</f>
        <v>1</v>
      </c>
      <c r="AP83" s="210">
        <f t="shared" si="52"/>
        <v>0.97468354430379744</v>
      </c>
      <c r="AQ83" s="210">
        <f>AQ82/AQ82</f>
        <v>1</v>
      </c>
      <c r="AR83" s="501"/>
      <c r="AS83" s="499">
        <f>AS82/$AV$82</f>
        <v>0.495253164556962</v>
      </c>
      <c r="AT83" s="499">
        <f t="shared" ref="AT83:AU83" si="53">AT82/$AV$82</f>
        <v>0.33227848101265822</v>
      </c>
      <c r="AU83" s="499">
        <f t="shared" si="53"/>
        <v>0.17246835443037975</v>
      </c>
      <c r="AV83" s="499">
        <f>AV82/AV82</f>
        <v>1</v>
      </c>
    </row>
    <row r="84" spans="1:69" ht="27.75" customHeight="1" x14ac:dyDescent="0.35">
      <c r="A84" s="502" t="s">
        <v>206</v>
      </c>
      <c r="B84" s="502"/>
      <c r="C84" s="502"/>
      <c r="D84" s="502"/>
      <c r="E84" s="502"/>
      <c r="F84" s="502"/>
      <c r="G84" s="502"/>
      <c r="H84" s="502"/>
      <c r="I84" s="502"/>
      <c r="J84" s="502"/>
      <c r="K84" s="502"/>
      <c r="L84" s="502"/>
      <c r="M84" s="502"/>
      <c r="N84" s="502"/>
      <c r="O84" s="502"/>
      <c r="P84" s="502"/>
      <c r="Q84" s="502"/>
      <c r="R84" s="502"/>
      <c r="S84" s="502"/>
      <c r="T84" s="502"/>
      <c r="U84" s="275" t="s">
        <v>226</v>
      </c>
      <c r="V84" s="275"/>
      <c r="W84" s="275"/>
      <c r="X84" s="275"/>
      <c r="Y84" s="275"/>
      <c r="Z84" s="275"/>
      <c r="AA84" s="275"/>
      <c r="AB84" s="275"/>
      <c r="AC84" s="275"/>
      <c r="AD84" s="275"/>
      <c r="AE84" s="275"/>
      <c r="AF84" s="275"/>
      <c r="AG84" s="275"/>
      <c r="AH84" s="275"/>
      <c r="AI84" s="275"/>
      <c r="AJ84" s="275"/>
      <c r="AK84" s="275"/>
      <c r="AL84" s="275"/>
      <c r="AM84" s="275"/>
      <c r="AN84" s="275"/>
      <c r="AO84" s="275"/>
      <c r="AP84" s="275"/>
      <c r="AQ84" s="275"/>
      <c r="AR84" s="501"/>
      <c r="AS84" s="501"/>
      <c r="AT84" s="501"/>
      <c r="AU84" s="501"/>
      <c r="AV84" s="501"/>
    </row>
    <row r="85" spans="1:69" ht="35.1" customHeight="1" x14ac:dyDescent="0.35">
      <c r="A85" s="218">
        <v>10</v>
      </c>
      <c r="B85" s="352">
        <f>B16</f>
        <v>9.294815583337444</v>
      </c>
      <c r="C85" s="352">
        <f>J16</f>
        <v>23.152465623908576</v>
      </c>
      <c r="D85" s="352">
        <f>C16</f>
        <v>16.541378664317129</v>
      </c>
      <c r="E85" s="352">
        <f>K16</f>
        <v>22.872994601909266</v>
      </c>
      <c r="F85" s="352">
        <f>D16</f>
        <v>7.1039794474385491</v>
      </c>
      <c r="G85" s="352">
        <f>L16</f>
        <v>22.847128971438821</v>
      </c>
      <c r="H85" s="352">
        <f>E16</f>
        <v>23.953120851553432</v>
      </c>
      <c r="I85" s="352">
        <f>M16</f>
        <v>22.50348170264655</v>
      </c>
      <c r="J85" s="352">
        <f>F16</f>
        <v>32.870469514388432</v>
      </c>
      <c r="K85" s="352">
        <f>N16</f>
        <v>22.591833990469016</v>
      </c>
      <c r="L85" s="352">
        <f>G16</f>
        <v>25.650644475836817</v>
      </c>
      <c r="M85" s="352">
        <f>O16</f>
        <v>23.958592515458609</v>
      </c>
      <c r="N85" s="352">
        <f>H16</f>
        <v>29.853510659828348</v>
      </c>
      <c r="O85" s="352">
        <f>P16</f>
        <v>23.600209888249253</v>
      </c>
      <c r="P85" s="352">
        <f>I16</f>
        <v>31.381341531570271</v>
      </c>
      <c r="Q85" s="352">
        <f>Q16</f>
        <v>23.152441268924974</v>
      </c>
      <c r="R85" s="352">
        <f>R16</f>
        <v>3.6018768538293102</v>
      </c>
      <c r="S85" s="352">
        <f>S16</f>
        <v>6.9434618004685449</v>
      </c>
      <c r="T85" s="352">
        <f>T16</f>
        <v>6.2730118086998337</v>
      </c>
      <c r="U85" s="544">
        <f>U16</f>
        <v>9.9392433711924753</v>
      </c>
      <c r="V85" s="352">
        <f>AC16</f>
        <v>19.613152711106622</v>
      </c>
      <c r="W85" s="352">
        <f>V16</f>
        <v>17.624418533646747</v>
      </c>
      <c r="X85" s="352">
        <f>AD16</f>
        <v>21.382411297883305</v>
      </c>
      <c r="Y85" s="352">
        <f>W16</f>
        <v>7.8909345291131396</v>
      </c>
      <c r="Z85" s="352">
        <f>AE16</f>
        <v>19.768098801022489</v>
      </c>
      <c r="AA85" s="352">
        <f>X16</f>
        <v>24.62101776876565</v>
      </c>
      <c r="AB85" s="352">
        <f>AF16</f>
        <v>21.630803910700578</v>
      </c>
      <c r="AC85" s="352">
        <f>Y16</f>
        <v>23.018034197362351</v>
      </c>
      <c r="AD85" s="352">
        <f>AG16</f>
        <v>20.744884664789492</v>
      </c>
      <c r="AE85" s="352">
        <f>Z16</f>
        <v>19.347899765208066</v>
      </c>
      <c r="AF85" s="352">
        <f>AH16</f>
        <v>20.535612238268659</v>
      </c>
      <c r="AG85" s="352">
        <f>AA16</f>
        <v>22.240554056301725</v>
      </c>
      <c r="AH85" s="352">
        <f>AI16</f>
        <v>19.224471383039834</v>
      </c>
      <c r="AI85" s="352">
        <f>AB16</f>
        <v>20.515126032879316</v>
      </c>
      <c r="AJ85" s="352">
        <f>AJ16</f>
        <v>20.940533048766593</v>
      </c>
      <c r="AK85" s="352">
        <f>AK16</f>
        <v>3.7999814035857629</v>
      </c>
      <c r="AL85" s="352">
        <f>AL16</f>
        <v>7.8850399817549652</v>
      </c>
      <c r="AM85" s="352">
        <f>AM16</f>
        <v>6.2245880943406</v>
      </c>
      <c r="AN85" s="228"/>
      <c r="AO85" s="275"/>
      <c r="AP85" s="275"/>
      <c r="AQ85" s="275"/>
      <c r="AR85" s="501"/>
      <c r="AS85" s="205">
        <v>47</v>
      </c>
      <c r="AT85" s="205">
        <v>44</v>
      </c>
      <c r="AU85" s="205">
        <v>36</v>
      </c>
      <c r="AV85" s="205">
        <f>SUM(AS85:AU85)</f>
        <v>127</v>
      </c>
    </row>
    <row r="86" spans="1:69" ht="35.1" customHeight="1" x14ac:dyDescent="0.35">
      <c r="A86" s="218">
        <v>15</v>
      </c>
      <c r="B86" s="352">
        <f t="shared" ref="B86:B91" si="54">B17</f>
        <v>6.7151697281519471</v>
      </c>
      <c r="C86" s="352">
        <f t="shared" ref="C86:C91" si="55">J17</f>
        <v>18.697916539737886</v>
      </c>
      <c r="D86" s="352">
        <f t="shared" ref="D86:D91" si="56">C17</f>
        <v>12.032971804092552</v>
      </c>
      <c r="E86" s="352">
        <f t="shared" ref="E86:E91" si="57">K17</f>
        <v>19.249630458679029</v>
      </c>
      <c r="F86" s="352">
        <f t="shared" ref="F86:F91" si="58">D17</f>
        <v>4.5269860707012839</v>
      </c>
      <c r="G86" s="352">
        <f t="shared" ref="G86:G91" si="59">L17</f>
        <v>19.016680561472093</v>
      </c>
      <c r="H86" s="352">
        <f t="shared" ref="H86:H91" si="60">E17</f>
        <v>16.75971716996926</v>
      </c>
      <c r="I86" s="352">
        <f t="shared" ref="I86:I91" si="61">M17</f>
        <v>19.112235611201154</v>
      </c>
      <c r="J86" s="352">
        <f t="shared" ref="J86:J91" si="62">F17</f>
        <v>28.794705983448793</v>
      </c>
      <c r="K86" s="352">
        <f t="shared" ref="K86:K91" si="63">N17</f>
        <v>20.76085428373289</v>
      </c>
      <c r="L86" s="352">
        <f t="shared" ref="L86:L91" si="64">G17</f>
        <v>22.353708217592427</v>
      </c>
      <c r="M86" s="352">
        <f t="shared" ref="M86:M91" si="65">O17</f>
        <v>19.779820073549605</v>
      </c>
      <c r="N86" s="352">
        <f t="shared" ref="N86:N91" si="66">H17</f>
        <v>28.973519878409434</v>
      </c>
      <c r="O86" s="352">
        <f t="shared" ref="O86:O91" si="67">P17</f>
        <v>19.92890999064803</v>
      </c>
      <c r="P86" s="352">
        <f t="shared" ref="P86:P91" si="68">I17</f>
        <v>23.685894818702049</v>
      </c>
      <c r="Q86" s="352">
        <f t="shared" ref="Q86:U91" si="69">Q17</f>
        <v>20.602972072666287</v>
      </c>
      <c r="R86" s="352">
        <f t="shared" si="69"/>
        <v>3.0324653415153868</v>
      </c>
      <c r="S86" s="352">
        <f t="shared" si="69"/>
        <v>5.0785752050875397</v>
      </c>
      <c r="T86" s="352">
        <f t="shared" si="69"/>
        <v>4.7949313344283544</v>
      </c>
      <c r="U86" s="544">
        <f t="shared" si="69"/>
        <v>7.7026404065408034</v>
      </c>
      <c r="V86" s="352">
        <f t="shared" ref="V86:V91" si="70">AC17</f>
        <v>15.706337106770967</v>
      </c>
      <c r="W86" s="352">
        <f t="shared" ref="W86:W91" si="71">V17</f>
        <v>13.11427004447183</v>
      </c>
      <c r="X86" s="352">
        <f t="shared" ref="X86:X91" si="72">AD17</f>
        <v>17.350030961681114</v>
      </c>
      <c r="Y86" s="352">
        <f t="shared" ref="Y86:Y91" si="73">W17</f>
        <v>5.4101806410623361</v>
      </c>
      <c r="Z86" s="352">
        <f t="shared" ref="Z86:Z91" si="74">AE17</f>
        <v>15.68713679026656</v>
      </c>
      <c r="AA86" s="352">
        <f t="shared" ref="AA86:AA91" si="75">X17</f>
        <v>17.694399108478208</v>
      </c>
      <c r="AB86" s="352">
        <f t="shared" ref="AB86:AB91" si="76">AF17</f>
        <v>17.444844262300496</v>
      </c>
      <c r="AC86" s="352">
        <f t="shared" ref="AC86:AC91" si="77">Y17</f>
        <v>18.044803794992315</v>
      </c>
      <c r="AD86" s="352">
        <f t="shared" ref="AD86:AD91" si="78">AG17</f>
        <v>19.58001532253207</v>
      </c>
      <c r="AE86" s="352">
        <f t="shared" ref="AE86:AE91" si="79">Z17</f>
        <v>14.940186508880613</v>
      </c>
      <c r="AF86" s="352">
        <f t="shared" ref="AF86:AF91" si="80">AH17</f>
        <v>17.309129607852196</v>
      </c>
      <c r="AG86" s="352">
        <f t="shared" ref="AG86:AG91" si="81">AA17</f>
        <v>17.741034124187625</v>
      </c>
      <c r="AH86" s="352">
        <f t="shared" ref="AH86:AH91" si="82">AI17</f>
        <v>17.793203068382123</v>
      </c>
      <c r="AI86" s="352">
        <f t="shared" ref="AI86:AI91" si="83">AB17</f>
        <v>13.949978453196463</v>
      </c>
      <c r="AJ86" s="352">
        <f t="shared" ref="AJ86:AM86" si="84">AJ17</f>
        <v>18.123445078377483</v>
      </c>
      <c r="AK86" s="352">
        <f t="shared" si="84"/>
        <v>3.5630233084899978</v>
      </c>
      <c r="AL86" s="352">
        <f t="shared" si="84"/>
        <v>6.0240935290903117</v>
      </c>
      <c r="AM86" s="352">
        <f t="shared" si="84"/>
        <v>4.0093677225080713</v>
      </c>
      <c r="AN86" s="228"/>
      <c r="AO86" s="275"/>
      <c r="AP86" s="275"/>
      <c r="AQ86" s="275"/>
      <c r="AR86" s="501"/>
      <c r="AS86" s="205">
        <v>54</v>
      </c>
      <c r="AT86" s="205">
        <v>36</v>
      </c>
      <c r="AU86" s="205">
        <v>51</v>
      </c>
      <c r="AV86" s="205">
        <f t="shared" ref="AV86:AV91" si="85">SUM(AS86:AU86)</f>
        <v>141</v>
      </c>
    </row>
    <row r="87" spans="1:69" ht="35.1" customHeight="1" x14ac:dyDescent="0.35">
      <c r="A87" s="218">
        <v>20</v>
      </c>
      <c r="B87" s="352">
        <f t="shared" si="54"/>
        <v>5.8360854195423792</v>
      </c>
      <c r="C87" s="352">
        <f t="shared" si="55"/>
        <v>18.588756015539822</v>
      </c>
      <c r="D87" s="352">
        <f t="shared" si="56"/>
        <v>9.3396053688055485</v>
      </c>
      <c r="E87" s="352">
        <f t="shared" si="57"/>
        <v>17.345552049244954</v>
      </c>
      <c r="F87" s="352">
        <f t="shared" si="58"/>
        <v>3.3131072096364753</v>
      </c>
      <c r="G87" s="352">
        <f t="shared" si="59"/>
        <v>17.771709424441973</v>
      </c>
      <c r="H87" s="352">
        <f t="shared" si="60"/>
        <v>13.208698741037056</v>
      </c>
      <c r="I87" s="352">
        <f t="shared" si="61"/>
        <v>17.035811174753004</v>
      </c>
      <c r="J87" s="352">
        <f t="shared" si="62"/>
        <v>29.100625293027907</v>
      </c>
      <c r="K87" s="352">
        <f t="shared" si="63"/>
        <v>21.377205813556305</v>
      </c>
      <c r="L87" s="352">
        <f t="shared" si="64"/>
        <v>24.961066617056712</v>
      </c>
      <c r="M87" s="352">
        <f t="shared" si="65"/>
        <v>21.489915024272218</v>
      </c>
      <c r="N87" s="352">
        <f t="shared" si="66"/>
        <v>27.261783777217815</v>
      </c>
      <c r="O87" s="352">
        <f t="shared" si="67"/>
        <v>21.654068485151882</v>
      </c>
      <c r="P87" s="352">
        <f t="shared" si="68"/>
        <v>28.759790507044798</v>
      </c>
      <c r="Q87" s="352">
        <f t="shared" si="69"/>
        <v>21.18055274647784</v>
      </c>
      <c r="R87" s="352">
        <f t="shared" si="69"/>
        <v>2.1716457163620406</v>
      </c>
      <c r="S87" s="352">
        <f t="shared" si="69"/>
        <v>4.5985677664173847</v>
      </c>
      <c r="T87" s="352">
        <f t="shared" si="69"/>
        <v>4.1741100763191739</v>
      </c>
      <c r="U87" s="544">
        <f t="shared" si="69"/>
        <v>6.6784160898891241</v>
      </c>
      <c r="V87" s="352">
        <f t="shared" si="70"/>
        <v>15.02619939524865</v>
      </c>
      <c r="W87" s="352">
        <f t="shared" si="71"/>
        <v>10.281052571868615</v>
      </c>
      <c r="X87" s="352">
        <f t="shared" si="72"/>
        <v>14.749618669901009</v>
      </c>
      <c r="Y87" s="352">
        <f t="shared" si="73"/>
        <v>4.1906230424573057</v>
      </c>
      <c r="Z87" s="352">
        <f t="shared" si="74"/>
        <v>14.658703110597411</v>
      </c>
      <c r="AA87" s="352">
        <f t="shared" si="75"/>
        <v>13.985411518426854</v>
      </c>
      <c r="AB87" s="352">
        <f t="shared" si="76"/>
        <v>14.724604355747392</v>
      </c>
      <c r="AC87" s="352">
        <f t="shared" si="77"/>
        <v>17.033896139162223</v>
      </c>
      <c r="AD87" s="352">
        <f t="shared" si="78"/>
        <v>18.328576200168477</v>
      </c>
      <c r="AE87" s="352">
        <f t="shared" si="79"/>
        <v>14.854108479649314</v>
      </c>
      <c r="AF87" s="352">
        <f t="shared" si="80"/>
        <v>18.429453918089564</v>
      </c>
      <c r="AG87" s="352">
        <f t="shared" si="81"/>
        <v>15.675493133674063</v>
      </c>
      <c r="AH87" s="352">
        <f t="shared" si="82"/>
        <v>17.300165441140152</v>
      </c>
      <c r="AI87" s="352">
        <f t="shared" si="83"/>
        <v>14.931176472726229</v>
      </c>
      <c r="AJ87" s="352">
        <f t="shared" ref="AJ87:AM87" si="86">AJ18</f>
        <v>17.678735497105507</v>
      </c>
      <c r="AK87" s="352">
        <f t="shared" si="86"/>
        <v>2.3225378785407518</v>
      </c>
      <c r="AL87" s="352">
        <f t="shared" si="86"/>
        <v>5.4870926320064051</v>
      </c>
      <c r="AM87" s="352">
        <f t="shared" si="86"/>
        <v>3.7724160121451416</v>
      </c>
      <c r="AN87" s="228"/>
      <c r="AO87" s="275"/>
      <c r="AP87" s="275"/>
      <c r="AQ87" s="275"/>
      <c r="AR87" s="501"/>
      <c r="AS87" s="205">
        <v>51</v>
      </c>
      <c r="AT87" s="205">
        <v>40</v>
      </c>
      <c r="AU87" s="205">
        <v>44</v>
      </c>
      <c r="AV87" s="205">
        <f t="shared" si="85"/>
        <v>135</v>
      </c>
    </row>
    <row r="88" spans="1:69" ht="35.1" customHeight="1" x14ac:dyDescent="0.35">
      <c r="A88" s="218">
        <v>50</v>
      </c>
      <c r="B88" s="352">
        <f t="shared" si="54"/>
        <v>2.5180556645040424</v>
      </c>
      <c r="C88" s="352">
        <f t="shared" si="55"/>
        <v>14.057324088754578</v>
      </c>
      <c r="D88" s="352">
        <f t="shared" si="56"/>
        <v>3.9829759947412793</v>
      </c>
      <c r="E88" s="352">
        <f t="shared" si="57"/>
        <v>13.605200670014126</v>
      </c>
      <c r="F88" s="352">
        <f t="shared" si="58"/>
        <v>1.0516341584605899</v>
      </c>
      <c r="G88" s="352">
        <f t="shared" si="59"/>
        <v>13.858014619225823</v>
      </c>
      <c r="H88" s="352">
        <f t="shared" si="60"/>
        <v>5.9715393245753443</v>
      </c>
      <c r="I88" s="352">
        <f t="shared" si="61"/>
        <v>13.405227662291791</v>
      </c>
      <c r="J88" s="352">
        <f t="shared" si="62"/>
        <v>24.113393519913831</v>
      </c>
      <c r="K88" s="352">
        <f t="shared" si="63"/>
        <v>17.543615093487904</v>
      </c>
      <c r="L88" s="352">
        <f t="shared" si="64"/>
        <v>22.327425044718943</v>
      </c>
      <c r="M88" s="352">
        <f t="shared" si="65"/>
        <v>17.752377443310213</v>
      </c>
      <c r="N88" s="352">
        <f t="shared" si="66"/>
        <v>23.241523840940111</v>
      </c>
      <c r="O88" s="352">
        <f t="shared" si="67"/>
        <v>18.038900229665316</v>
      </c>
      <c r="P88" s="352">
        <f t="shared" si="68"/>
        <v>24.490894820894972</v>
      </c>
      <c r="Q88" s="352">
        <f t="shared" si="69"/>
        <v>17.574272434792938</v>
      </c>
      <c r="R88" s="352">
        <f t="shared" si="69"/>
        <v>1.0630974470628167</v>
      </c>
      <c r="S88" s="352">
        <f t="shared" si="69"/>
        <v>3.1391561702250184</v>
      </c>
      <c r="T88" s="352">
        <f t="shared" si="69"/>
        <v>4.325715954071784</v>
      </c>
      <c r="U88" s="544">
        <f t="shared" si="69"/>
        <v>2.9629382663566166</v>
      </c>
      <c r="V88" s="352">
        <f t="shared" si="70"/>
        <v>10.110864795895207</v>
      </c>
      <c r="W88" s="352">
        <f t="shared" si="71"/>
        <v>4.4415843411298894</v>
      </c>
      <c r="X88" s="352">
        <f t="shared" si="72"/>
        <v>10.04364066794372</v>
      </c>
      <c r="Y88" s="352">
        <f t="shared" si="73"/>
        <v>1.4843952425217051</v>
      </c>
      <c r="Z88" s="352">
        <f t="shared" si="74"/>
        <v>10.107082107451646</v>
      </c>
      <c r="AA88" s="352">
        <f t="shared" si="75"/>
        <v>6.3911599594034074</v>
      </c>
      <c r="AB88" s="352">
        <f t="shared" si="76"/>
        <v>9.9512956554401359</v>
      </c>
      <c r="AC88" s="352">
        <f t="shared" si="77"/>
        <v>10.727385003638748</v>
      </c>
      <c r="AD88" s="352">
        <f t="shared" si="78"/>
        <v>14.066077469068007</v>
      </c>
      <c r="AE88" s="352">
        <f t="shared" si="79"/>
        <v>9.9888424492594918</v>
      </c>
      <c r="AF88" s="352">
        <f t="shared" si="80"/>
        <v>13.787788722513852</v>
      </c>
      <c r="AG88" s="352">
        <f t="shared" si="81"/>
        <v>9.9488831335116661</v>
      </c>
      <c r="AH88" s="352">
        <f t="shared" si="82"/>
        <v>14.086539718952187</v>
      </c>
      <c r="AI88" s="352">
        <f t="shared" si="83"/>
        <v>10.741184234697979</v>
      </c>
      <c r="AJ88" s="352">
        <f t="shared" ref="AJ88:AM88" si="87">AJ19</f>
        <v>14.381788841984182</v>
      </c>
      <c r="AK88" s="352">
        <f t="shared" si="87"/>
        <v>1.0705943700431668</v>
      </c>
      <c r="AL88" s="352">
        <f t="shared" si="87"/>
        <v>3.5644041928941781</v>
      </c>
      <c r="AM88" s="352">
        <f t="shared" si="87"/>
        <v>3.7143827588997333</v>
      </c>
      <c r="AN88" s="228"/>
      <c r="AO88" s="275"/>
      <c r="AP88" s="275"/>
      <c r="AQ88" s="275"/>
      <c r="AR88" s="501"/>
      <c r="AS88" s="205">
        <v>63</v>
      </c>
      <c r="AT88" s="205">
        <v>27</v>
      </c>
      <c r="AU88" s="205">
        <v>61</v>
      </c>
      <c r="AV88" s="205">
        <f t="shared" si="85"/>
        <v>151</v>
      </c>
    </row>
    <row r="89" spans="1:69" ht="35.1" customHeight="1" x14ac:dyDescent="0.35">
      <c r="A89" s="218">
        <v>100</v>
      </c>
      <c r="B89" s="352">
        <f t="shared" si="54"/>
        <v>1.5287808678620374</v>
      </c>
      <c r="C89" s="352">
        <f t="shared" si="55"/>
        <v>13.356646402671547</v>
      </c>
      <c r="D89" s="352">
        <f t="shared" si="56"/>
        <v>2.2516312152231448</v>
      </c>
      <c r="E89" s="352">
        <f t="shared" si="57"/>
        <v>13.035752224633512</v>
      </c>
      <c r="F89" s="352">
        <f t="shared" si="58"/>
        <v>0.69871709181680919</v>
      </c>
      <c r="G89" s="352">
        <f t="shared" si="59"/>
        <v>13.015212766526156</v>
      </c>
      <c r="H89" s="352">
        <f t="shared" si="60"/>
        <v>3.3509256289542813</v>
      </c>
      <c r="I89" s="352">
        <f t="shared" si="61"/>
        <v>12.830068816949064</v>
      </c>
      <c r="J89" s="352">
        <f t="shared" si="62"/>
        <v>23.981279733059687</v>
      </c>
      <c r="K89" s="352">
        <f t="shared" si="63"/>
        <v>17.212143629431502</v>
      </c>
      <c r="L89" s="352">
        <f t="shared" si="64"/>
        <v>23.074807754941574</v>
      </c>
      <c r="M89" s="352">
        <f t="shared" si="65"/>
        <v>16.937013484009931</v>
      </c>
      <c r="N89" s="352">
        <f t="shared" si="66"/>
        <v>23.499245381339605</v>
      </c>
      <c r="O89" s="352">
        <f t="shared" si="67"/>
        <v>17.689616310910441</v>
      </c>
      <c r="P89" s="352">
        <f t="shared" si="68"/>
        <v>24.166760577264096</v>
      </c>
      <c r="Q89" s="352">
        <f t="shared" si="69"/>
        <v>17.525103744439416</v>
      </c>
      <c r="R89" s="352">
        <f t="shared" si="69"/>
        <v>0.59588953173174941</v>
      </c>
      <c r="S89" s="352">
        <f t="shared" si="69"/>
        <v>3.0429306659712121</v>
      </c>
      <c r="T89" s="352">
        <f t="shared" si="69"/>
        <v>4.244777570880089</v>
      </c>
      <c r="U89" s="544">
        <f t="shared" si="69"/>
        <v>1.7843845158417746</v>
      </c>
      <c r="V89" s="352">
        <f t="shared" si="70"/>
        <v>8.7702802013799435</v>
      </c>
      <c r="W89" s="352">
        <f t="shared" si="71"/>
        <v>2.5140914126975811</v>
      </c>
      <c r="X89" s="352">
        <f t="shared" si="72"/>
        <v>8.7644430403463911</v>
      </c>
      <c r="Y89" s="352">
        <f t="shared" si="73"/>
        <v>0.95417223523276473</v>
      </c>
      <c r="Z89" s="352">
        <f t="shared" si="74"/>
        <v>8.4538691497586118</v>
      </c>
      <c r="AA89" s="352">
        <f t="shared" si="75"/>
        <v>3.6024681178373124</v>
      </c>
      <c r="AB89" s="352">
        <f t="shared" si="76"/>
        <v>8.5383362750157712</v>
      </c>
      <c r="AC89" s="352">
        <f t="shared" si="77"/>
        <v>9.9456976280207279</v>
      </c>
      <c r="AD89" s="352">
        <f t="shared" si="78"/>
        <v>13.122120731445021</v>
      </c>
      <c r="AE89" s="352">
        <f t="shared" si="79"/>
        <v>9.3041464846271431</v>
      </c>
      <c r="AF89" s="352">
        <f t="shared" si="80"/>
        <v>12.925264978360222</v>
      </c>
      <c r="AG89" s="352">
        <f t="shared" si="81"/>
        <v>9.2761877920477023</v>
      </c>
      <c r="AH89" s="352">
        <f t="shared" si="82"/>
        <v>13.605397148759685</v>
      </c>
      <c r="AI89" s="352">
        <f t="shared" si="83"/>
        <v>9.6545924637897702</v>
      </c>
      <c r="AJ89" s="352">
        <f t="shared" ref="AJ89:AM89" si="88">AJ20</f>
        <v>13.618977185563416</v>
      </c>
      <c r="AK89" s="352">
        <f t="shared" si="88"/>
        <v>0.65848449640855622</v>
      </c>
      <c r="AL89" s="352">
        <f t="shared" si="88"/>
        <v>3.2719808795772667</v>
      </c>
      <c r="AM89" s="352">
        <f t="shared" si="88"/>
        <v>3.7016251063506127</v>
      </c>
      <c r="AN89" s="228"/>
      <c r="AO89" s="275"/>
      <c r="AP89" s="275"/>
      <c r="AQ89" s="275"/>
      <c r="AR89" s="501"/>
      <c r="AS89" s="205">
        <v>71</v>
      </c>
      <c r="AT89" s="205">
        <v>19</v>
      </c>
      <c r="AU89" s="205">
        <v>65</v>
      </c>
      <c r="AV89" s="205">
        <f t="shared" si="85"/>
        <v>155</v>
      </c>
    </row>
    <row r="90" spans="1:69" ht="35.1" customHeight="1" x14ac:dyDescent="0.35">
      <c r="A90" s="218">
        <v>150</v>
      </c>
      <c r="B90" s="352">
        <f t="shared" si="54"/>
        <v>1.0525626324361304</v>
      </c>
      <c r="C90" s="352">
        <f t="shared" si="55"/>
        <v>12.856691443561216</v>
      </c>
      <c r="D90" s="352">
        <f t="shared" si="56"/>
        <v>1.6133803524294223</v>
      </c>
      <c r="E90" s="352">
        <f t="shared" si="57"/>
        <v>13.158855642614608</v>
      </c>
      <c r="F90" s="352">
        <f t="shared" si="58"/>
        <v>0.46942851021603305</v>
      </c>
      <c r="G90" s="352">
        <f t="shared" si="59"/>
        <v>12.732712806830346</v>
      </c>
      <c r="H90" s="352">
        <f t="shared" si="60"/>
        <v>2.2557597682604635</v>
      </c>
      <c r="I90" s="352">
        <f t="shared" si="61"/>
        <v>12.77723008392822</v>
      </c>
      <c r="J90" s="352">
        <f t="shared" si="62"/>
        <v>22.90208186552529</v>
      </c>
      <c r="K90" s="352">
        <f t="shared" si="63"/>
        <v>16.543326303060404</v>
      </c>
      <c r="L90" s="352">
        <f t="shared" si="64"/>
        <v>22.224083177363646</v>
      </c>
      <c r="M90" s="352">
        <f t="shared" si="65"/>
        <v>16.386686144708307</v>
      </c>
      <c r="N90" s="352">
        <f t="shared" si="66"/>
        <v>22.520732955055866</v>
      </c>
      <c r="O90" s="352">
        <f t="shared" si="67"/>
        <v>16.352425120842952</v>
      </c>
      <c r="P90" s="352">
        <f t="shared" si="68"/>
        <v>23.109898286155314</v>
      </c>
      <c r="Q90" s="352">
        <f t="shared" si="69"/>
        <v>16.485427234034201</v>
      </c>
      <c r="R90" s="352">
        <f t="shared" si="69"/>
        <v>0.55062840339195618</v>
      </c>
      <c r="S90" s="352">
        <f t="shared" si="69"/>
        <v>2.8008279841185417</v>
      </c>
      <c r="T90" s="352">
        <f t="shared" si="69"/>
        <v>3.8629581838607447</v>
      </c>
      <c r="U90" s="544">
        <f t="shared" si="69"/>
        <v>1.2424352227176634</v>
      </c>
      <c r="V90" s="352">
        <f t="shared" si="70"/>
        <v>7.8318576555157948</v>
      </c>
      <c r="W90" s="352">
        <f t="shared" si="71"/>
        <v>1.8074533236213004</v>
      </c>
      <c r="X90" s="352">
        <f t="shared" si="72"/>
        <v>8.7060694222192723</v>
      </c>
      <c r="Y90" s="352">
        <f t="shared" si="73"/>
        <v>0.65921144705236345</v>
      </c>
      <c r="Z90" s="352">
        <f t="shared" si="74"/>
        <v>7.9417178036568838</v>
      </c>
      <c r="AA90" s="352">
        <f t="shared" si="75"/>
        <v>2.4430633682001806</v>
      </c>
      <c r="AB90" s="352">
        <f t="shared" si="76"/>
        <v>8.1951413138858307</v>
      </c>
      <c r="AC90" s="352">
        <f t="shared" si="77"/>
        <v>8.8125008449217237</v>
      </c>
      <c r="AD90" s="352">
        <f t="shared" si="78"/>
        <v>12.816971819808886</v>
      </c>
      <c r="AE90" s="352">
        <f t="shared" si="79"/>
        <v>8.4434432240383384</v>
      </c>
      <c r="AF90" s="352">
        <f t="shared" si="80"/>
        <v>12.817589684651315</v>
      </c>
      <c r="AG90" s="352">
        <f t="shared" si="81"/>
        <v>8.3964860422923451</v>
      </c>
      <c r="AH90" s="352">
        <f t="shared" si="82"/>
        <v>12.458110131385663</v>
      </c>
      <c r="AI90" s="352">
        <f t="shared" si="83"/>
        <v>8.5060279920700843</v>
      </c>
      <c r="AJ90" s="352">
        <f t="shared" ref="AJ90:AM90" si="89">AJ21</f>
        <v>12.770060645274265</v>
      </c>
      <c r="AK90" s="352">
        <f t="shared" si="89"/>
        <v>0.59493603511559801</v>
      </c>
      <c r="AL90" s="352">
        <f t="shared" si="89"/>
        <v>2.984486700690451</v>
      </c>
      <c r="AM90" s="352">
        <f t="shared" si="89"/>
        <v>3.453481748858898</v>
      </c>
      <c r="AN90" s="228"/>
      <c r="AO90" s="275"/>
      <c r="AP90" s="275"/>
      <c r="AQ90" s="275"/>
      <c r="AR90" s="501"/>
      <c r="AS90" s="205">
        <v>73</v>
      </c>
      <c r="AT90" s="205">
        <v>17</v>
      </c>
      <c r="AU90" s="205">
        <v>68</v>
      </c>
      <c r="AV90" s="205">
        <f t="shared" si="85"/>
        <v>158</v>
      </c>
    </row>
    <row r="91" spans="1:69" ht="35.1" customHeight="1" thickBot="1" x14ac:dyDescent="0.4">
      <c r="A91" s="220">
        <v>200</v>
      </c>
      <c r="B91" s="193">
        <f t="shared" si="54"/>
        <v>0.97160103995651881</v>
      </c>
      <c r="C91" s="193">
        <f t="shared" si="55"/>
        <v>12.555247805345617</v>
      </c>
      <c r="D91" s="193">
        <f t="shared" si="56"/>
        <v>1.2509345656450328</v>
      </c>
      <c r="E91" s="193">
        <f t="shared" si="57"/>
        <v>12.46077054780266</v>
      </c>
      <c r="F91" s="193">
        <f t="shared" si="58"/>
        <v>0.49487317074658621</v>
      </c>
      <c r="G91" s="193">
        <f t="shared" si="59"/>
        <v>12.712184065884877</v>
      </c>
      <c r="H91" s="193">
        <f t="shared" si="60"/>
        <v>1.8404852298780066</v>
      </c>
      <c r="I91" s="193">
        <f t="shared" si="61"/>
        <v>12.570201939342839</v>
      </c>
      <c r="J91" s="193">
        <f t="shared" si="62"/>
        <v>22.910334168253531</v>
      </c>
      <c r="K91" s="193">
        <f t="shared" si="63"/>
        <v>16.445254954209251</v>
      </c>
      <c r="L91" s="193">
        <f t="shared" si="64"/>
        <v>22.324980188532493</v>
      </c>
      <c r="M91" s="193">
        <f t="shared" si="65"/>
        <v>16.201377586970391</v>
      </c>
      <c r="N91" s="193">
        <f t="shared" si="66"/>
        <v>22.471655901125192</v>
      </c>
      <c r="O91" s="193">
        <f t="shared" si="67"/>
        <v>16.525343800896039</v>
      </c>
      <c r="P91" s="193">
        <f t="shared" si="68"/>
        <v>23.052612558832809</v>
      </c>
      <c r="Q91" s="193">
        <f t="shared" si="69"/>
        <v>16.411181401370477</v>
      </c>
      <c r="R91" s="193">
        <f t="shared" si="69"/>
        <v>0.35603459366004997</v>
      </c>
      <c r="S91" s="193">
        <f t="shared" si="69"/>
        <v>2.8374412711487089</v>
      </c>
      <c r="T91" s="193">
        <f t="shared" si="69"/>
        <v>3.9874851994875233</v>
      </c>
      <c r="U91" s="545">
        <f t="shared" si="69"/>
        <v>1.0137198817582629</v>
      </c>
      <c r="V91" s="193">
        <f t="shared" si="70"/>
        <v>7.7502506781834013</v>
      </c>
      <c r="W91" s="193">
        <f t="shared" si="71"/>
        <v>1.29411268168385</v>
      </c>
      <c r="X91" s="193">
        <f t="shared" si="72"/>
        <v>7.6924908673406565</v>
      </c>
      <c r="Y91" s="193">
        <f t="shared" si="73"/>
        <v>0.53647723830307104</v>
      </c>
      <c r="Z91" s="193">
        <f t="shared" si="74"/>
        <v>7.9643196363837561</v>
      </c>
      <c r="AA91" s="193">
        <f t="shared" si="75"/>
        <v>1.8796001584680546</v>
      </c>
      <c r="AB91" s="193">
        <f t="shared" si="76"/>
        <v>7.9486143826306099</v>
      </c>
      <c r="AC91" s="193">
        <f t="shared" si="77"/>
        <v>8.5501728678279569</v>
      </c>
      <c r="AD91" s="193">
        <f t="shared" si="78"/>
        <v>12.727230272293218</v>
      </c>
      <c r="AE91" s="193">
        <f t="shared" si="79"/>
        <v>8.0565407340260808</v>
      </c>
      <c r="AF91" s="193">
        <f t="shared" si="80"/>
        <v>12.273282206448792</v>
      </c>
      <c r="AG91" s="193">
        <f t="shared" si="81"/>
        <v>8.0244960472025486</v>
      </c>
      <c r="AH91" s="193">
        <f t="shared" si="82"/>
        <v>12.75695275442666</v>
      </c>
      <c r="AI91" s="193">
        <f t="shared" si="83"/>
        <v>8.3026445153892556</v>
      </c>
      <c r="AJ91" s="193">
        <f t="shared" ref="AJ91:AM91" si="90">AJ22</f>
        <v>12.767169295656142</v>
      </c>
      <c r="AK91" s="193">
        <f t="shared" si="90"/>
        <v>0.33503746856941535</v>
      </c>
      <c r="AL91" s="193">
        <f t="shared" si="90"/>
        <v>2.8674177962927696</v>
      </c>
      <c r="AM91" s="193">
        <f t="shared" si="90"/>
        <v>3.4816590811861379</v>
      </c>
      <c r="AN91" s="228"/>
      <c r="AO91" s="275"/>
      <c r="AP91" s="275"/>
      <c r="AQ91" s="275"/>
      <c r="AR91" s="501"/>
      <c r="AS91" s="211">
        <v>78</v>
      </c>
      <c r="AT91" s="211">
        <v>12</v>
      </c>
      <c r="AU91" s="211">
        <v>73</v>
      </c>
      <c r="AV91" s="211">
        <f t="shared" si="85"/>
        <v>163</v>
      </c>
    </row>
    <row r="92" spans="1:69" ht="35.1" customHeight="1" thickBot="1" x14ac:dyDescent="0.4">
      <c r="A92" s="266" t="s">
        <v>237</v>
      </c>
      <c r="B92" s="194">
        <f>AVERAGE(B85:B91)</f>
        <v>3.988152990827214</v>
      </c>
      <c r="C92" s="194">
        <f t="shared" ref="C92:T92" si="91">AVERAGE(C85:C91)</f>
        <v>16.180721131359892</v>
      </c>
      <c r="D92" s="194">
        <f t="shared" si="91"/>
        <v>6.7161254236077301</v>
      </c>
      <c r="E92" s="194">
        <f t="shared" si="91"/>
        <v>15.96125088498545</v>
      </c>
      <c r="F92" s="194">
        <f t="shared" si="91"/>
        <v>2.5226750941451899</v>
      </c>
      <c r="G92" s="194">
        <f t="shared" si="91"/>
        <v>15.993377602260015</v>
      </c>
      <c r="H92" s="194">
        <f t="shared" si="91"/>
        <v>9.6200352448896922</v>
      </c>
      <c r="I92" s="194">
        <f t="shared" si="91"/>
        <v>15.747750998730373</v>
      </c>
      <c r="J92" s="194">
        <f t="shared" si="91"/>
        <v>26.381841439659638</v>
      </c>
      <c r="K92" s="194">
        <f t="shared" si="91"/>
        <v>18.924890581135323</v>
      </c>
      <c r="L92" s="194">
        <f t="shared" si="91"/>
        <v>23.273816496577517</v>
      </c>
      <c r="M92" s="194">
        <f t="shared" si="91"/>
        <v>18.929397467468466</v>
      </c>
      <c r="N92" s="194">
        <f t="shared" si="91"/>
        <v>25.403138913416623</v>
      </c>
      <c r="O92" s="194">
        <f t="shared" si="91"/>
        <v>19.112781975194846</v>
      </c>
      <c r="P92" s="194">
        <f t="shared" si="91"/>
        <v>25.521027585780615</v>
      </c>
      <c r="Q92" s="194">
        <f t="shared" si="91"/>
        <v>18.990278700386593</v>
      </c>
      <c r="R92" s="194">
        <f t="shared" si="91"/>
        <v>1.6245196982219012</v>
      </c>
      <c r="S92" s="194">
        <f t="shared" si="91"/>
        <v>4.062994409062421</v>
      </c>
      <c r="T92" s="194">
        <f t="shared" si="91"/>
        <v>4.523284303963929</v>
      </c>
      <c r="U92" s="546">
        <f>AVERAGE(U85:U91)</f>
        <v>4.4748253934709599</v>
      </c>
      <c r="V92" s="194">
        <f t="shared" ref="V92:AM92" si="92">AVERAGE(V85:V91)</f>
        <v>12.115563220585798</v>
      </c>
      <c r="W92" s="194">
        <f t="shared" si="92"/>
        <v>7.2967118441599732</v>
      </c>
      <c r="X92" s="194">
        <f t="shared" si="92"/>
        <v>12.669814989616496</v>
      </c>
      <c r="Y92" s="194">
        <f t="shared" si="92"/>
        <v>3.01799919653467</v>
      </c>
      <c r="Z92" s="194">
        <f t="shared" si="92"/>
        <v>12.082989628448198</v>
      </c>
      <c r="AA92" s="194">
        <f t="shared" si="92"/>
        <v>10.088159999939956</v>
      </c>
      <c r="AB92" s="194">
        <f t="shared" si="92"/>
        <v>12.633377165102971</v>
      </c>
      <c r="AC92" s="194">
        <f t="shared" si="92"/>
        <v>13.733212925132293</v>
      </c>
      <c r="AD92" s="194">
        <f t="shared" si="92"/>
        <v>15.912268068586453</v>
      </c>
      <c r="AE92" s="194">
        <f t="shared" si="92"/>
        <v>12.133595377955578</v>
      </c>
      <c r="AF92" s="194">
        <f t="shared" si="92"/>
        <v>15.439731622312085</v>
      </c>
      <c r="AG92" s="194">
        <f t="shared" si="92"/>
        <v>13.043304904173956</v>
      </c>
      <c r="AH92" s="194">
        <f t="shared" si="92"/>
        <v>15.317834235155187</v>
      </c>
      <c r="AI92" s="194">
        <f t="shared" si="92"/>
        <v>12.371532880678444</v>
      </c>
      <c r="AJ92" s="194">
        <f t="shared" si="92"/>
        <v>15.75438708467537</v>
      </c>
      <c r="AK92" s="194">
        <f t="shared" si="92"/>
        <v>1.7635135658218928</v>
      </c>
      <c r="AL92" s="194">
        <f t="shared" si="92"/>
        <v>4.5835022446151914</v>
      </c>
      <c r="AM92" s="194">
        <f t="shared" si="92"/>
        <v>4.0510743606127422</v>
      </c>
      <c r="AN92" s="427"/>
      <c r="AO92" s="275"/>
      <c r="AP92" s="275"/>
      <c r="AQ92" s="275"/>
      <c r="AR92" s="501"/>
      <c r="AS92" s="195">
        <f>SUM(AS85:AS91)</f>
        <v>437</v>
      </c>
      <c r="AT92" s="195">
        <f t="shared" ref="AT92" si="93">SUM(AT85:AT91)</f>
        <v>195</v>
      </c>
      <c r="AU92" s="195">
        <f t="shared" ref="AU92" si="94">SUM(AU85:AU91)</f>
        <v>398</v>
      </c>
      <c r="AV92" s="195">
        <f t="shared" ref="AV92" si="95">SUM(AV85:AV91)</f>
        <v>1030</v>
      </c>
    </row>
    <row r="93" spans="1:69" ht="35.1" customHeight="1" thickBot="1" x14ac:dyDescent="0.4">
      <c r="A93" s="268" t="s">
        <v>235</v>
      </c>
      <c r="B93" s="250">
        <f>RANK(B92,$B$92:$T$92,1)</f>
        <v>3</v>
      </c>
      <c r="C93" s="250">
        <f t="shared" ref="C93:T93" si="96">RANK(C92,$B$92:$T$92,1)</f>
        <v>11</v>
      </c>
      <c r="D93" s="250">
        <f t="shared" si="96"/>
        <v>6</v>
      </c>
      <c r="E93" s="250">
        <f t="shared" si="96"/>
        <v>9</v>
      </c>
      <c r="F93" s="250">
        <f t="shared" si="96"/>
        <v>2</v>
      </c>
      <c r="G93" s="250">
        <f t="shared" si="96"/>
        <v>10</v>
      </c>
      <c r="H93" s="250">
        <f t="shared" si="96"/>
        <v>7</v>
      </c>
      <c r="I93" s="250">
        <f t="shared" si="96"/>
        <v>8</v>
      </c>
      <c r="J93" s="250">
        <f t="shared" si="96"/>
        <v>19</v>
      </c>
      <c r="K93" s="250">
        <f t="shared" si="96"/>
        <v>12</v>
      </c>
      <c r="L93" s="250">
        <f t="shared" si="96"/>
        <v>16</v>
      </c>
      <c r="M93" s="250">
        <f t="shared" si="96"/>
        <v>13</v>
      </c>
      <c r="N93" s="250">
        <f t="shared" si="96"/>
        <v>17</v>
      </c>
      <c r="O93" s="250">
        <f t="shared" si="96"/>
        <v>15</v>
      </c>
      <c r="P93" s="250">
        <f t="shared" si="96"/>
        <v>18</v>
      </c>
      <c r="Q93" s="250">
        <f t="shared" si="96"/>
        <v>14</v>
      </c>
      <c r="R93" s="250">
        <f t="shared" si="96"/>
        <v>1</v>
      </c>
      <c r="S93" s="250">
        <f t="shared" si="96"/>
        <v>4</v>
      </c>
      <c r="T93" s="250">
        <f t="shared" si="96"/>
        <v>5</v>
      </c>
      <c r="U93" s="547">
        <f t="shared" ref="U93:AM93" si="97">RANK(U92,$U$92:$AM$92,1)</f>
        <v>4</v>
      </c>
      <c r="V93" s="195">
        <f t="shared" si="97"/>
        <v>9</v>
      </c>
      <c r="W93" s="195">
        <f t="shared" si="97"/>
        <v>6</v>
      </c>
      <c r="X93" s="195">
        <f t="shared" si="97"/>
        <v>13</v>
      </c>
      <c r="Y93" s="195">
        <f t="shared" si="97"/>
        <v>2</v>
      </c>
      <c r="Z93" s="195">
        <f t="shared" si="97"/>
        <v>8</v>
      </c>
      <c r="AA93" s="195">
        <f t="shared" si="97"/>
        <v>7</v>
      </c>
      <c r="AB93" s="195">
        <f t="shared" si="97"/>
        <v>12</v>
      </c>
      <c r="AC93" s="195">
        <f t="shared" si="97"/>
        <v>15</v>
      </c>
      <c r="AD93" s="195">
        <f t="shared" si="97"/>
        <v>19</v>
      </c>
      <c r="AE93" s="195">
        <f t="shared" si="97"/>
        <v>10</v>
      </c>
      <c r="AF93" s="195">
        <f t="shared" si="97"/>
        <v>17</v>
      </c>
      <c r="AG93" s="195">
        <f t="shared" si="97"/>
        <v>14</v>
      </c>
      <c r="AH93" s="195">
        <f t="shared" si="97"/>
        <v>16</v>
      </c>
      <c r="AI93" s="195">
        <f t="shared" si="97"/>
        <v>11</v>
      </c>
      <c r="AJ93" s="195">
        <f t="shared" si="97"/>
        <v>18</v>
      </c>
      <c r="AK93" s="195">
        <f t="shared" si="97"/>
        <v>1</v>
      </c>
      <c r="AL93" s="195">
        <f t="shared" si="97"/>
        <v>5</v>
      </c>
      <c r="AM93" s="195">
        <f t="shared" si="97"/>
        <v>3</v>
      </c>
      <c r="AN93" s="424"/>
      <c r="AO93" s="275"/>
      <c r="AP93" s="275"/>
      <c r="AQ93" s="275"/>
      <c r="AR93" s="501"/>
      <c r="AS93" s="499">
        <f>AS92/$AV$92</f>
        <v>0.42427184466019419</v>
      </c>
      <c r="AT93" s="499">
        <f t="shared" ref="AT93:AV93" si="98">AT92/$AV$92</f>
        <v>0.18932038834951456</v>
      </c>
      <c r="AU93" s="499">
        <f t="shared" si="98"/>
        <v>0.38640776699029128</v>
      </c>
      <c r="AV93" s="499">
        <f t="shared" si="98"/>
        <v>1</v>
      </c>
    </row>
    <row r="94" spans="1:69" ht="35.1" customHeight="1" x14ac:dyDescent="0.35">
      <c r="A94" s="458"/>
      <c r="B94" s="459"/>
      <c r="C94" s="459"/>
      <c r="D94" s="459"/>
      <c r="E94" s="459"/>
      <c r="F94" s="459"/>
      <c r="G94" s="459"/>
      <c r="H94" s="459"/>
      <c r="I94" s="459"/>
      <c r="J94" s="459"/>
      <c r="K94" s="459"/>
      <c r="L94" s="459"/>
      <c r="M94" s="459"/>
      <c r="N94" s="459"/>
      <c r="O94" s="459"/>
      <c r="P94" s="459"/>
      <c r="Q94" s="459"/>
      <c r="R94" s="459"/>
      <c r="S94" s="459"/>
      <c r="T94" s="459"/>
      <c r="U94" s="228"/>
      <c r="V94" s="228"/>
      <c r="W94" s="228"/>
      <c r="X94" s="228"/>
      <c r="Y94" s="228"/>
      <c r="Z94" s="228"/>
      <c r="AA94" s="228"/>
      <c r="AB94" s="228"/>
      <c r="AC94" s="228"/>
      <c r="AD94" s="228"/>
      <c r="AE94" s="228"/>
      <c r="AF94" s="228"/>
      <c r="AG94" s="228"/>
      <c r="AH94" s="228"/>
      <c r="AI94" s="228"/>
      <c r="AJ94" s="228"/>
      <c r="AK94" s="228"/>
      <c r="AL94" s="228"/>
      <c r="AM94" s="228"/>
      <c r="AN94" s="228"/>
      <c r="AO94" s="227"/>
      <c r="AP94" s="227"/>
      <c r="AQ94" s="227"/>
    </row>
    <row r="95" spans="1:69" ht="35.1" customHeight="1" x14ac:dyDescent="0.35">
      <c r="A95" s="391" t="s">
        <v>207</v>
      </c>
      <c r="B95" s="391"/>
      <c r="C95" s="391"/>
      <c r="D95" s="391"/>
      <c r="E95" s="391"/>
      <c r="F95" s="391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1"/>
      <c r="R95" s="391"/>
      <c r="S95" s="391"/>
      <c r="T95" s="391"/>
      <c r="U95" s="227" t="s">
        <v>227</v>
      </c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7"/>
      <c r="AI95" s="227"/>
      <c r="AJ95" s="227"/>
      <c r="AK95" s="227"/>
      <c r="AL95" s="227"/>
      <c r="AM95" s="227"/>
      <c r="AN95" s="227"/>
      <c r="AO95" s="227"/>
      <c r="AP95" s="227"/>
      <c r="AQ95" s="227"/>
      <c r="BA95" s="226" t="s">
        <v>737</v>
      </c>
      <c r="BJ95" s="226" t="s">
        <v>739</v>
      </c>
    </row>
    <row r="96" spans="1:69" ht="35.1" customHeight="1" x14ac:dyDescent="0.35">
      <c r="A96" s="218">
        <v>10</v>
      </c>
      <c r="B96" s="197">
        <f>B5</f>
        <v>699.3</v>
      </c>
      <c r="C96" s="197">
        <f>J5</f>
        <v>786.35555555555561</v>
      </c>
      <c r="D96" s="197">
        <f>C5</f>
        <v>743.32222222222219</v>
      </c>
      <c r="E96" s="197">
        <f>K5</f>
        <v>781.02222222222224</v>
      </c>
      <c r="F96" s="197">
        <f>D5</f>
        <v>684.6</v>
      </c>
      <c r="G96" s="197">
        <f>L5</f>
        <v>783.54444444444448</v>
      </c>
      <c r="H96" s="197">
        <f>E5</f>
        <v>790.07777777777778</v>
      </c>
      <c r="I96" s="197">
        <f>M5</f>
        <v>776.52222222222224</v>
      </c>
      <c r="J96" s="197">
        <f>F5</f>
        <v>845.2</v>
      </c>
      <c r="K96" s="197">
        <f>N5</f>
        <v>778.18888888888887</v>
      </c>
      <c r="L96" s="197">
        <f>G5</f>
        <v>798.31111111111113</v>
      </c>
      <c r="M96" s="197">
        <f>O5</f>
        <v>789.98888888888894</v>
      </c>
      <c r="N96" s="197">
        <f>H5</f>
        <v>827.63333333333333</v>
      </c>
      <c r="O96" s="197">
        <f>P5</f>
        <v>788.38888888888891</v>
      </c>
      <c r="P96" s="197">
        <f>I5</f>
        <v>837.16666666666663</v>
      </c>
      <c r="Q96" s="197">
        <f>Q5</f>
        <v>783.67777777777781</v>
      </c>
      <c r="R96" s="197">
        <f>R5</f>
        <v>663.68888888888887</v>
      </c>
      <c r="S96" s="197">
        <f>S5</f>
        <v>683.17777777777781</v>
      </c>
      <c r="T96" s="197">
        <f>T5</f>
        <v>679.08888888888885</v>
      </c>
      <c r="U96" s="475">
        <f>U5</f>
        <v>697.42222222222222</v>
      </c>
      <c r="V96" s="467">
        <f>AC5</f>
        <v>758.12222222222226</v>
      </c>
      <c r="W96" s="197">
        <f>V5</f>
        <v>743.32222222222219</v>
      </c>
      <c r="X96" s="197">
        <f>AD5</f>
        <v>765.08888888888885</v>
      </c>
      <c r="Y96" s="467">
        <f>W5</f>
        <v>683.54444444444448</v>
      </c>
      <c r="Z96" s="197">
        <f>AE5</f>
        <v>758.11111111111109</v>
      </c>
      <c r="AA96" s="197">
        <f>X5</f>
        <v>787.17777777777781</v>
      </c>
      <c r="AB96" s="197">
        <f>AF5</f>
        <v>765.33333333333337</v>
      </c>
      <c r="AC96" s="197">
        <f>Y5</f>
        <v>776.97777777777776</v>
      </c>
      <c r="AD96" s="197">
        <f>AG5</f>
        <v>760.13333333333333</v>
      </c>
      <c r="AE96" s="197">
        <f>Z5</f>
        <v>753.51111111111106</v>
      </c>
      <c r="AF96" s="197">
        <f>AH5</f>
        <v>761.51111111111106</v>
      </c>
      <c r="AG96" s="197">
        <f>AA5</f>
        <v>774.57777777777778</v>
      </c>
      <c r="AH96" s="197">
        <f>AI5</f>
        <v>755.51111111111106</v>
      </c>
      <c r="AI96" s="197">
        <f>AB5</f>
        <v>762.82222222222219</v>
      </c>
      <c r="AJ96" s="197">
        <f>AJ5</f>
        <v>765.14444444444439</v>
      </c>
      <c r="AK96" s="467">
        <f>AK5</f>
        <v>658.95555555555552</v>
      </c>
      <c r="AL96" s="467">
        <f>AL5</f>
        <v>682.93333333333328</v>
      </c>
      <c r="AM96" s="467">
        <f>AM5</f>
        <v>672.54444444444448</v>
      </c>
      <c r="AN96" s="277"/>
      <c r="AO96" s="227"/>
      <c r="AP96" s="227"/>
      <c r="AQ96" s="227"/>
      <c r="BA96" s="214">
        <f>(C96-B96)/ABS(B96)</f>
        <v>0.12448956893401353</v>
      </c>
      <c r="BB96" s="212">
        <f>(E96-D96)/ABS(D96)</f>
        <v>5.0718246909520384E-2</v>
      </c>
      <c r="BC96" s="212">
        <f>(G96-F96)/ABS(F96)</f>
        <v>0.14452884084785927</v>
      </c>
      <c r="BD96" s="212">
        <f>(I96-H96)/H96</f>
        <v>-1.7157241903047505E-2</v>
      </c>
      <c r="BE96" s="212">
        <f>(K96-J96)/J96</f>
        <v>-7.9284324551716953E-2</v>
      </c>
      <c r="BF96" s="212">
        <f>(M96-L96)/L96</f>
        <v>-1.0424785658612592E-2</v>
      </c>
      <c r="BG96" s="212">
        <f>(O96-N96)/N96</f>
        <v>-4.7417670197484087E-2</v>
      </c>
      <c r="BH96" s="212">
        <f>(Q96-P96)/P96</f>
        <v>-6.3892759970800905E-2</v>
      </c>
      <c r="BJ96" s="212">
        <f>(V96-U96)/U96</f>
        <v>8.7034794799898105E-2</v>
      </c>
      <c r="BK96" s="212">
        <f>(X96-W96)/W96</f>
        <v>2.9282948923003316E-2</v>
      </c>
      <c r="BL96" s="212">
        <f>(Z96-Y96)/Y96</f>
        <v>0.10908824915879638</v>
      </c>
      <c r="BM96" s="212">
        <f>(AB96-AA96)/AA96</f>
        <v>-2.7750331705389139E-2</v>
      </c>
      <c r="BN96" s="212">
        <f>(AD96-AC96)/AC96</f>
        <v>-2.1679441711474647E-2</v>
      </c>
      <c r="BO96" s="212">
        <f>(AF96-AE96)/AE96</f>
        <v>1.0616963548425151E-2</v>
      </c>
      <c r="BP96" s="212">
        <f>(AH96-AG96)/AG96</f>
        <v>-2.4615561165939936E-2</v>
      </c>
      <c r="BQ96" s="212">
        <f>(AJ96-AI96)/AI96</f>
        <v>3.0442508812304819E-3</v>
      </c>
    </row>
    <row r="97" spans="1:69" ht="35.1" customHeight="1" x14ac:dyDescent="0.35">
      <c r="A97" s="218">
        <v>15</v>
      </c>
      <c r="B97" s="197">
        <f t="shared" ref="B97:B102" si="99">B6</f>
        <v>1004.2</v>
      </c>
      <c r="C97" s="197">
        <f t="shared" ref="C97:C102" si="100">J6</f>
        <v>1115.9555555555555</v>
      </c>
      <c r="D97" s="197">
        <f t="shared" ref="D97:D102" si="101">C6</f>
        <v>1052.9444444444443</v>
      </c>
      <c r="E97" s="197">
        <f t="shared" ref="E97:E102" si="102">K6</f>
        <v>1118.7111111111112</v>
      </c>
      <c r="F97" s="197">
        <f t="shared" ref="F97:F102" si="103">D6</f>
        <v>983.25555555555559</v>
      </c>
      <c r="G97" s="197">
        <f t="shared" ref="G97:G102" si="104">L6</f>
        <v>1119.3777777777777</v>
      </c>
      <c r="H97" s="197">
        <f t="shared" ref="H97:H102" si="105">E6</f>
        <v>1097.1888888888889</v>
      </c>
      <c r="I97" s="197">
        <f t="shared" ref="I97:I102" si="106">M6</f>
        <v>1118.1555555555556</v>
      </c>
      <c r="J97" s="197">
        <f t="shared" ref="J97:J102" si="107">F6</f>
        <v>1210.5999999999999</v>
      </c>
      <c r="K97" s="197">
        <f t="shared" ref="K97:K102" si="108">N6</f>
        <v>1133.1555555555556</v>
      </c>
      <c r="L97" s="197">
        <f t="shared" ref="L97:L102" si="109">G6</f>
        <v>1149.4777777777779</v>
      </c>
      <c r="M97" s="197">
        <f t="shared" ref="M97:M102" si="110">O6</f>
        <v>1125.5555555555557</v>
      </c>
      <c r="N97" s="197">
        <f t="shared" ref="N97:N102" si="111">H6</f>
        <v>1212.7888888888888</v>
      </c>
      <c r="O97" s="197">
        <f t="shared" ref="O97:O102" si="112">P6</f>
        <v>1126.6111111111111</v>
      </c>
      <c r="P97" s="197">
        <f t="shared" ref="P97:P102" si="113">I6</f>
        <v>1162.6111111111111</v>
      </c>
      <c r="Q97" s="197">
        <f t="shared" ref="Q97:U102" si="114">Q6</f>
        <v>1133.4888888888888</v>
      </c>
      <c r="R97" s="197">
        <f t="shared" si="114"/>
        <v>969.98888888888894</v>
      </c>
      <c r="S97" s="197">
        <f t="shared" si="114"/>
        <v>988.6</v>
      </c>
      <c r="T97" s="197">
        <f t="shared" si="114"/>
        <v>985.5333333333333</v>
      </c>
      <c r="U97" s="475">
        <f t="shared" si="114"/>
        <v>1003.8111111111111</v>
      </c>
      <c r="V97" s="467">
        <f t="shared" ref="V97:V102" si="115">AC6</f>
        <v>1078.1777777777777</v>
      </c>
      <c r="W97" s="197">
        <f t="shared" ref="W97:W102" si="116">V6</f>
        <v>1052.9444444444443</v>
      </c>
      <c r="X97" s="197">
        <f t="shared" ref="X97:X102" si="117">AD6</f>
        <v>1091.2555555555555</v>
      </c>
      <c r="Y97" s="467">
        <f t="shared" ref="Y97:Y102" si="118">W6</f>
        <v>982.25555555555559</v>
      </c>
      <c r="Z97" s="197">
        <f t="shared" ref="Z97:Z102" si="119">AE6</f>
        <v>1078.2888888888888</v>
      </c>
      <c r="AA97" s="197">
        <f t="shared" ref="AA97:AA102" si="120">X6</f>
        <v>1095.5444444444445</v>
      </c>
      <c r="AB97" s="197">
        <f t="shared" ref="AB97:AB102" si="121">AF6</f>
        <v>1093.3222222222223</v>
      </c>
      <c r="AC97" s="197">
        <f t="shared" ref="AC97:AC102" si="122">Y6</f>
        <v>1099.7</v>
      </c>
      <c r="AD97" s="197">
        <f t="shared" ref="AD97:AD102" si="123">AG6</f>
        <v>1111.4555555555555</v>
      </c>
      <c r="AE97" s="197">
        <f t="shared" ref="AE97:AE102" si="124">Z6</f>
        <v>1069.8888888888889</v>
      </c>
      <c r="AF97" s="197">
        <f t="shared" ref="AF97:AF102" si="125">AH6</f>
        <v>1091.6333333333334</v>
      </c>
      <c r="AG97" s="197">
        <f t="shared" ref="AG97:AG102" si="126">AA6</f>
        <v>1097.9777777777779</v>
      </c>
      <c r="AH97" s="197">
        <f t="shared" ref="AH97:AH102" si="127">AI6</f>
        <v>1096.6222222222223</v>
      </c>
      <c r="AI97" s="197">
        <f t="shared" ref="AI97:AI102" si="128">AB6</f>
        <v>1062.2222222222222</v>
      </c>
      <c r="AJ97" s="197">
        <f t="shared" ref="AJ97:AM97" si="129">AJ6</f>
        <v>1099.588888888889</v>
      </c>
      <c r="AK97" s="467">
        <f t="shared" si="129"/>
        <v>965.74444444444441</v>
      </c>
      <c r="AL97" s="467">
        <f t="shared" si="129"/>
        <v>988.16666666666663</v>
      </c>
      <c r="AM97" s="467">
        <f t="shared" si="129"/>
        <v>969.28888888888889</v>
      </c>
      <c r="AN97" s="277"/>
      <c r="AO97" s="227"/>
      <c r="AP97" s="227"/>
      <c r="AQ97" s="227"/>
      <c r="BA97" s="214">
        <f t="shared" ref="BA97:BA102" si="130">(C97-B97)/ABS(B97)</f>
        <v>0.11128814534510602</v>
      </c>
      <c r="BB97" s="212">
        <f>(E97-D97)/ABS(D97)</f>
        <v>6.2459768902020998E-2</v>
      </c>
      <c r="BC97" s="212">
        <f t="shared" ref="BC97:BC102" si="131">(G97-F97)/ABS(F97)</f>
        <v>0.13844032861356256</v>
      </c>
      <c r="BD97" s="212">
        <f t="shared" ref="BD97:BD102" si="132">(I97-H97)/H97</f>
        <v>1.9109441299482544E-2</v>
      </c>
      <c r="BE97" s="212">
        <f t="shared" ref="BE97:BE102" si="133">(K97-J97)/J97</f>
        <v>-6.3971951465756113E-2</v>
      </c>
      <c r="BF97" s="212">
        <f t="shared" ref="BF97:BF102" si="134">(M97-L97)/L97</f>
        <v>-2.0811382946845421E-2</v>
      </c>
      <c r="BG97" s="212">
        <f t="shared" ref="BG97:BG102" si="135">(O97-N97)/N97</f>
        <v>-7.1057525812864689E-2</v>
      </c>
      <c r="BH97" s="212">
        <f t="shared" ref="BH97:BH102" si="136">(Q97-P97)/P97</f>
        <v>-2.5048979786878232E-2</v>
      </c>
      <c r="BJ97" s="212">
        <f t="shared" ref="BJ97:BJ102" si="137">(V97-U97)/U97</f>
        <v>7.4084323079817924E-2</v>
      </c>
      <c r="BK97" s="212">
        <f t="shared" ref="BK97:BK102" si="138">(X97-W97)/W97</f>
        <v>3.6384741201920562E-2</v>
      </c>
      <c r="BL97" s="212">
        <f t="shared" ref="BL97:BL102" si="139">(Z97-Y97)/Y97</f>
        <v>9.7768175288168807E-2</v>
      </c>
      <c r="BM97" s="212">
        <f t="shared" ref="BM97:BM102" si="140">(AB97-AA97)/AA97</f>
        <v>-2.028418138114945E-3</v>
      </c>
      <c r="BN97" s="212">
        <f t="shared" ref="BN97:BN102" si="141">(AD97-AC97)/AC97</f>
        <v>1.0689784082527484E-2</v>
      </c>
      <c r="BO97" s="212">
        <f t="shared" ref="BO97:BO102" si="142">(AF97-AE97)/AE97</f>
        <v>2.0324021186000699E-2</v>
      </c>
      <c r="BP97" s="212">
        <f t="shared" ref="BP97:BP102" si="143">(AH97-AG97)/AG97</f>
        <v>-1.2345928879354468E-3</v>
      </c>
      <c r="BQ97" s="212">
        <f t="shared" ref="BQ97:BQ102" si="144">(AJ97-AI97)/AI97</f>
        <v>3.5177824267782543E-2</v>
      </c>
    </row>
    <row r="98" spans="1:69" ht="35.1" customHeight="1" x14ac:dyDescent="0.35">
      <c r="A98" s="218">
        <v>20</v>
      </c>
      <c r="B98" s="197">
        <f t="shared" si="99"/>
        <v>1311.7777777777778</v>
      </c>
      <c r="C98" s="197">
        <f t="shared" si="100"/>
        <v>1467.3666666666666</v>
      </c>
      <c r="D98" s="197">
        <f t="shared" si="101"/>
        <v>1354.7666666666667</v>
      </c>
      <c r="E98" s="197">
        <f t="shared" si="102"/>
        <v>1451.8666666666666</v>
      </c>
      <c r="F98" s="197">
        <f t="shared" si="103"/>
        <v>1280.5</v>
      </c>
      <c r="G98" s="197">
        <f t="shared" si="104"/>
        <v>1458.7222222222222</v>
      </c>
      <c r="H98" s="197">
        <f t="shared" si="105"/>
        <v>1402.1777777777777</v>
      </c>
      <c r="I98" s="197">
        <f t="shared" si="106"/>
        <v>1447</v>
      </c>
      <c r="J98" s="197">
        <f t="shared" si="107"/>
        <v>1597.6333333333334</v>
      </c>
      <c r="K98" s="197">
        <f t="shared" si="108"/>
        <v>1499.7444444444445</v>
      </c>
      <c r="L98" s="197">
        <f t="shared" si="109"/>
        <v>1546.1666666666667</v>
      </c>
      <c r="M98" s="197">
        <f t="shared" si="110"/>
        <v>1503.6666666666667</v>
      </c>
      <c r="N98" s="197">
        <f t="shared" si="111"/>
        <v>1575.0333333333333</v>
      </c>
      <c r="O98" s="197">
        <f t="shared" si="112"/>
        <v>1504.0444444444445</v>
      </c>
      <c r="P98" s="197">
        <f t="shared" si="113"/>
        <v>1593.6222222222223</v>
      </c>
      <c r="Q98" s="197">
        <f t="shared" si="114"/>
        <v>1498.3111111111111</v>
      </c>
      <c r="R98" s="197">
        <f t="shared" si="114"/>
        <v>1268.4666666666667</v>
      </c>
      <c r="S98" s="197">
        <f t="shared" si="114"/>
        <v>1296.2333333333333</v>
      </c>
      <c r="T98" s="197">
        <f t="shared" si="114"/>
        <v>1291.7111111111112</v>
      </c>
      <c r="U98" s="475">
        <f t="shared" si="114"/>
        <v>1311.0111111111112</v>
      </c>
      <c r="V98" s="467">
        <f t="shared" si="115"/>
        <v>1412.1666666666667</v>
      </c>
      <c r="W98" s="197">
        <f t="shared" si="116"/>
        <v>1354.7666666666667</v>
      </c>
      <c r="X98" s="197">
        <f t="shared" si="117"/>
        <v>1408.0222222222221</v>
      </c>
      <c r="Y98" s="467">
        <f t="shared" si="118"/>
        <v>1280.3333333333333</v>
      </c>
      <c r="Z98" s="197">
        <f t="shared" si="119"/>
        <v>1408.911111111111</v>
      </c>
      <c r="AA98" s="197">
        <f t="shared" si="120"/>
        <v>1399.7666666666667</v>
      </c>
      <c r="AB98" s="197">
        <f t="shared" si="121"/>
        <v>1406.8111111111111</v>
      </c>
      <c r="AC98" s="197">
        <f t="shared" si="122"/>
        <v>1436.6333333333334</v>
      </c>
      <c r="AD98" s="197">
        <f t="shared" si="123"/>
        <v>1450.7</v>
      </c>
      <c r="AE98" s="197">
        <f t="shared" si="124"/>
        <v>1410.2333333333333</v>
      </c>
      <c r="AF98" s="197">
        <f t="shared" si="125"/>
        <v>1453.7444444444445</v>
      </c>
      <c r="AG98" s="197">
        <f t="shared" si="126"/>
        <v>1421.6222222222223</v>
      </c>
      <c r="AH98" s="197">
        <f t="shared" si="127"/>
        <v>1438.0222222222221</v>
      </c>
      <c r="AI98" s="197">
        <f t="shared" si="128"/>
        <v>1410.5444444444445</v>
      </c>
      <c r="AJ98" s="197">
        <f t="shared" ref="AJ98:AM98" si="145">AJ7</f>
        <v>1443.9333333333334</v>
      </c>
      <c r="AK98" s="467">
        <f t="shared" si="145"/>
        <v>1258.9888888888888</v>
      </c>
      <c r="AL98" s="467">
        <f t="shared" si="145"/>
        <v>1296.1777777777777</v>
      </c>
      <c r="AM98" s="467">
        <f t="shared" si="145"/>
        <v>1276.2444444444445</v>
      </c>
      <c r="AN98" s="277"/>
      <c r="AO98" s="227"/>
      <c r="AP98" s="227"/>
      <c r="AQ98" s="227"/>
      <c r="BA98" s="214">
        <f t="shared" si="130"/>
        <v>0.11860918177198022</v>
      </c>
      <c r="BB98" s="212">
        <f t="shared" ref="BB98:BB102" si="146">(E98-D98)/ABS(D98)</f>
        <v>7.1672858794872354E-2</v>
      </c>
      <c r="BC98" s="212">
        <f t="shared" si="131"/>
        <v>0.13918174324265692</v>
      </c>
      <c r="BD98" s="212">
        <f t="shared" si="132"/>
        <v>3.1966147896922315E-2</v>
      </c>
      <c r="BE98" s="212">
        <f t="shared" si="133"/>
        <v>-6.1271185851293937E-2</v>
      </c>
      <c r="BF98" s="212">
        <f t="shared" si="134"/>
        <v>-2.7487334267543385E-2</v>
      </c>
      <c r="BG98" s="212">
        <f t="shared" si="135"/>
        <v>-4.5071356514500532E-2</v>
      </c>
      <c r="BH98" s="212">
        <f t="shared" si="136"/>
        <v>-5.9807845160570618E-2</v>
      </c>
      <c r="BJ98" s="212">
        <f t="shared" si="137"/>
        <v>7.7158427337678304E-2</v>
      </c>
      <c r="BK98" s="212">
        <f t="shared" si="138"/>
        <v>3.9309762238679831E-2</v>
      </c>
      <c r="BL98" s="212">
        <f t="shared" si="139"/>
        <v>0.10042523648355464</v>
      </c>
      <c r="BM98" s="212">
        <f t="shared" si="140"/>
        <v>5.0325847958787038E-3</v>
      </c>
      <c r="BN98" s="212">
        <f t="shared" si="141"/>
        <v>9.7914104735608281E-3</v>
      </c>
      <c r="BO98" s="212">
        <f t="shared" si="142"/>
        <v>3.0853838214322343E-2</v>
      </c>
      <c r="BP98" s="212">
        <f t="shared" si="143"/>
        <v>1.1536116799274597E-2</v>
      </c>
      <c r="BQ98" s="212">
        <f t="shared" si="144"/>
        <v>2.3670922969066335E-2</v>
      </c>
    </row>
    <row r="99" spans="1:69" ht="35.1" customHeight="1" x14ac:dyDescent="0.35">
      <c r="A99" s="218">
        <v>50</v>
      </c>
      <c r="B99" s="197">
        <f t="shared" si="99"/>
        <v>3184.5777777777776</v>
      </c>
      <c r="C99" s="197">
        <f t="shared" si="100"/>
        <v>3540.4555555555557</v>
      </c>
      <c r="D99" s="197">
        <f t="shared" si="101"/>
        <v>3230.3222222222221</v>
      </c>
      <c r="E99" s="197">
        <f t="shared" si="102"/>
        <v>3525.7555555555555</v>
      </c>
      <c r="F99" s="197">
        <f t="shared" si="103"/>
        <v>3139.1222222222223</v>
      </c>
      <c r="G99" s="197">
        <f t="shared" si="104"/>
        <v>3534.6888888888889</v>
      </c>
      <c r="H99" s="197">
        <f t="shared" si="105"/>
        <v>3291.4666666666667</v>
      </c>
      <c r="I99" s="197">
        <f t="shared" si="106"/>
        <v>3518.0111111111109</v>
      </c>
      <c r="J99" s="197">
        <f t="shared" si="107"/>
        <v>3851.4555555555557</v>
      </c>
      <c r="K99" s="197">
        <f t="shared" si="108"/>
        <v>3645.411111111111</v>
      </c>
      <c r="L99" s="197">
        <f t="shared" si="109"/>
        <v>3795.5777777777776</v>
      </c>
      <c r="M99" s="197">
        <f t="shared" si="110"/>
        <v>3654.7888888888888</v>
      </c>
      <c r="N99" s="197">
        <f t="shared" si="111"/>
        <v>3824.1222222222223</v>
      </c>
      <c r="O99" s="197">
        <f t="shared" si="112"/>
        <v>3662.088888888889</v>
      </c>
      <c r="P99" s="197">
        <f t="shared" si="113"/>
        <v>3863.4333333333334</v>
      </c>
      <c r="Q99" s="197">
        <f t="shared" si="114"/>
        <v>3646.8222222222221</v>
      </c>
      <c r="R99" s="197">
        <f t="shared" si="114"/>
        <v>3140.5444444444443</v>
      </c>
      <c r="S99" s="197">
        <f t="shared" si="114"/>
        <v>3203.1666666666665</v>
      </c>
      <c r="T99" s="197">
        <f t="shared" si="114"/>
        <v>3240.2</v>
      </c>
      <c r="U99" s="475">
        <f t="shared" si="114"/>
        <v>3184.3666666666668</v>
      </c>
      <c r="V99" s="467">
        <f t="shared" si="115"/>
        <v>3404.0444444444443</v>
      </c>
      <c r="W99" s="197">
        <f t="shared" si="116"/>
        <v>3230.3222222222221</v>
      </c>
      <c r="X99" s="197">
        <f t="shared" si="117"/>
        <v>3401.4222222222224</v>
      </c>
      <c r="Y99" s="467">
        <f t="shared" si="118"/>
        <v>3138.7</v>
      </c>
      <c r="Z99" s="197">
        <f t="shared" si="119"/>
        <v>3404.1555555555556</v>
      </c>
      <c r="AA99" s="197">
        <f t="shared" si="120"/>
        <v>3290.0333333333333</v>
      </c>
      <c r="AB99" s="197">
        <f t="shared" si="121"/>
        <v>3397.0111111111109</v>
      </c>
      <c r="AC99" s="197">
        <f t="shared" si="122"/>
        <v>3423.0111111111109</v>
      </c>
      <c r="AD99" s="197">
        <f t="shared" si="123"/>
        <v>3522.8444444444444</v>
      </c>
      <c r="AE99" s="197">
        <f t="shared" si="124"/>
        <v>3399.2</v>
      </c>
      <c r="AF99" s="197">
        <f t="shared" si="125"/>
        <v>3516.4555555555557</v>
      </c>
      <c r="AG99" s="197">
        <f t="shared" si="126"/>
        <v>3398.8222222222221</v>
      </c>
      <c r="AH99" s="197">
        <f t="shared" si="127"/>
        <v>3524.1666666666665</v>
      </c>
      <c r="AI99" s="197">
        <f t="shared" si="128"/>
        <v>3423.3444444444444</v>
      </c>
      <c r="AJ99" s="197">
        <f t="shared" ref="AJ99:AM99" si="147">AJ8</f>
        <v>3533.3888888888887</v>
      </c>
      <c r="AK99" s="467">
        <f t="shared" si="147"/>
        <v>3126.5666666666666</v>
      </c>
      <c r="AL99" s="467">
        <f t="shared" si="147"/>
        <v>3202.3333333333335</v>
      </c>
      <c r="AM99" s="467">
        <f t="shared" si="147"/>
        <v>3207.8666666666668</v>
      </c>
      <c r="AN99" s="277"/>
      <c r="AO99" s="227"/>
      <c r="AP99" s="227"/>
      <c r="AQ99" s="227"/>
      <c r="BA99" s="214">
        <f t="shared" si="130"/>
        <v>0.11175038030508157</v>
      </c>
      <c r="BB99" s="212">
        <f t="shared" si="146"/>
        <v>9.1456304668608934E-2</v>
      </c>
      <c r="BC99" s="212">
        <f t="shared" si="131"/>
        <v>0.12601187168387482</v>
      </c>
      <c r="BD99" s="212">
        <f t="shared" si="132"/>
        <v>6.8827810634907713E-2</v>
      </c>
      <c r="BE99" s="212">
        <f t="shared" si="133"/>
        <v>-5.3497811794098113E-2</v>
      </c>
      <c r="BF99" s="212">
        <f t="shared" si="134"/>
        <v>-3.7092874163500184E-2</v>
      </c>
      <c r="BG99" s="212">
        <f t="shared" si="135"/>
        <v>-4.2371379343407775E-2</v>
      </c>
      <c r="BH99" s="212">
        <f t="shared" si="136"/>
        <v>-5.6066998553388085E-2</v>
      </c>
      <c r="BJ99" s="212">
        <f t="shared" si="137"/>
        <v>6.8986332534290692E-2</v>
      </c>
      <c r="BK99" s="212">
        <f t="shared" si="138"/>
        <v>5.296685229199713E-2</v>
      </c>
      <c r="BL99" s="212">
        <f t="shared" si="139"/>
        <v>8.4575000973509978E-2</v>
      </c>
      <c r="BM99" s="212">
        <f t="shared" si="140"/>
        <v>3.2515712437901634E-2</v>
      </c>
      <c r="BN99" s="212">
        <f t="shared" si="141"/>
        <v>2.9165354739654217E-2</v>
      </c>
      <c r="BO99" s="212">
        <f t="shared" si="142"/>
        <v>3.449504458565425E-2</v>
      </c>
      <c r="BP99" s="212">
        <f t="shared" si="143"/>
        <v>3.6878788076915532E-2</v>
      </c>
      <c r="BQ99" s="212">
        <f t="shared" si="144"/>
        <v>3.2145303001288483E-2</v>
      </c>
    </row>
    <row r="100" spans="1:69" ht="35.1" customHeight="1" x14ac:dyDescent="0.35">
      <c r="A100" s="218">
        <v>100</v>
      </c>
      <c r="B100" s="197">
        <f t="shared" si="99"/>
        <v>6257.5111111111109</v>
      </c>
      <c r="C100" s="197">
        <f t="shared" si="100"/>
        <v>6983.4</v>
      </c>
      <c r="D100" s="197">
        <f t="shared" si="101"/>
        <v>6301.8777777777777</v>
      </c>
      <c r="E100" s="197">
        <f t="shared" si="102"/>
        <v>6962.7333333333336</v>
      </c>
      <c r="F100" s="197">
        <f t="shared" si="103"/>
        <v>6206.0555555555557</v>
      </c>
      <c r="G100" s="197">
        <f t="shared" si="104"/>
        <v>6963.0111111111109</v>
      </c>
      <c r="H100" s="197">
        <f t="shared" si="105"/>
        <v>6368.9555555555553</v>
      </c>
      <c r="I100" s="197">
        <f t="shared" si="106"/>
        <v>6950.3</v>
      </c>
      <c r="J100" s="197">
        <f t="shared" si="107"/>
        <v>7637.8444444444449</v>
      </c>
      <c r="K100" s="197">
        <f t="shared" si="108"/>
        <v>7219.5111111111109</v>
      </c>
      <c r="L100" s="197">
        <f t="shared" si="109"/>
        <v>7581.4222222222224</v>
      </c>
      <c r="M100" s="197">
        <f t="shared" si="110"/>
        <v>7202.7666666666664</v>
      </c>
      <c r="N100" s="197">
        <f t="shared" si="111"/>
        <v>7607.4888888888891</v>
      </c>
      <c r="O100" s="197">
        <f t="shared" si="112"/>
        <v>7247.3111111111111</v>
      </c>
      <c r="P100" s="197">
        <f t="shared" si="113"/>
        <v>7649.1444444444442</v>
      </c>
      <c r="Q100" s="197">
        <f t="shared" si="114"/>
        <v>7237.8222222222221</v>
      </c>
      <c r="R100" s="197">
        <f t="shared" si="114"/>
        <v>6200.9111111111115</v>
      </c>
      <c r="S100" s="197">
        <f t="shared" si="114"/>
        <v>6349.5111111111109</v>
      </c>
      <c r="T100" s="197">
        <f t="shared" si="114"/>
        <v>6424.4444444444443</v>
      </c>
      <c r="U100" s="475">
        <f t="shared" si="114"/>
        <v>6257.2444444444445</v>
      </c>
      <c r="V100" s="467">
        <f t="shared" si="115"/>
        <v>6684.9777777777781</v>
      </c>
      <c r="W100" s="197">
        <f t="shared" si="116"/>
        <v>6301.8777777777777</v>
      </c>
      <c r="X100" s="197">
        <f t="shared" si="117"/>
        <v>6684.1</v>
      </c>
      <c r="Y100" s="467">
        <f t="shared" si="118"/>
        <v>6205.8666666666668</v>
      </c>
      <c r="Z100" s="197">
        <f t="shared" si="119"/>
        <v>6665.7111111111108</v>
      </c>
      <c r="AA100" s="197">
        <f t="shared" si="120"/>
        <v>6368.1444444444442</v>
      </c>
      <c r="AB100" s="197">
        <f t="shared" si="121"/>
        <v>6669.4666666666662</v>
      </c>
      <c r="AC100" s="197">
        <f t="shared" si="122"/>
        <v>6757.6333333333332</v>
      </c>
      <c r="AD100" s="197">
        <f t="shared" si="123"/>
        <v>6951.3555555555558</v>
      </c>
      <c r="AE100" s="197">
        <f t="shared" si="124"/>
        <v>6717.6888888888889</v>
      </c>
      <c r="AF100" s="197">
        <f t="shared" si="125"/>
        <v>6939.2</v>
      </c>
      <c r="AG100" s="197">
        <f t="shared" si="126"/>
        <v>6716.1222222222223</v>
      </c>
      <c r="AH100" s="197">
        <f t="shared" si="127"/>
        <v>6979.4111111111115</v>
      </c>
      <c r="AI100" s="197">
        <f t="shared" si="128"/>
        <v>6739.8777777777777</v>
      </c>
      <c r="AJ100" s="197">
        <f t="shared" ref="AJ100:AM100" si="148">AJ9</f>
        <v>6980.0888888888885</v>
      </c>
      <c r="AK100" s="467">
        <f t="shared" si="148"/>
        <v>6188.6</v>
      </c>
      <c r="AL100" s="467">
        <f t="shared" si="148"/>
        <v>6347.5777777777776</v>
      </c>
      <c r="AM100" s="467">
        <f t="shared" si="148"/>
        <v>6375.0777777777776</v>
      </c>
      <c r="AN100" s="277"/>
      <c r="AO100" s="227"/>
      <c r="AP100" s="227"/>
      <c r="AQ100" s="227"/>
      <c r="BA100" s="214">
        <f t="shared" si="130"/>
        <v>0.11600281261985593</v>
      </c>
      <c r="BB100" s="212">
        <f t="shared" si="146"/>
        <v>0.10486645074043191</v>
      </c>
      <c r="BC100" s="212">
        <f t="shared" si="131"/>
        <v>0.1219704768639948</v>
      </c>
      <c r="BD100" s="212">
        <f t="shared" si="132"/>
        <v>9.127783030882447E-2</v>
      </c>
      <c r="BE100" s="212">
        <f t="shared" si="133"/>
        <v>-5.4771125070191488E-2</v>
      </c>
      <c r="BF100" s="212">
        <f t="shared" si="134"/>
        <v>-4.9945187651686637E-2</v>
      </c>
      <c r="BG100" s="212">
        <f t="shared" si="135"/>
        <v>-4.7345159886310877E-2</v>
      </c>
      <c r="BH100" s="212">
        <f t="shared" si="136"/>
        <v>-5.3773624646474609E-2</v>
      </c>
      <c r="BJ100" s="212">
        <f t="shared" si="137"/>
        <v>6.8358098701593928E-2</v>
      </c>
      <c r="BK100" s="212">
        <f t="shared" si="138"/>
        <v>6.0652116035961129E-2</v>
      </c>
      <c r="BL100" s="212">
        <f t="shared" si="139"/>
        <v>7.4098344219090104E-2</v>
      </c>
      <c r="BM100" s="212">
        <f t="shared" si="140"/>
        <v>4.731711487560477E-2</v>
      </c>
      <c r="BN100" s="212">
        <f t="shared" si="141"/>
        <v>2.8667169801393382E-2</v>
      </c>
      <c r="BO100" s="212">
        <f t="shared" si="142"/>
        <v>3.2974303331833675E-2</v>
      </c>
      <c r="BP100" s="212">
        <f t="shared" si="143"/>
        <v>3.9202516002124294E-2</v>
      </c>
      <c r="BQ100" s="212">
        <f t="shared" si="144"/>
        <v>3.5640277024476162E-2</v>
      </c>
    </row>
    <row r="101" spans="1:69" ht="35.1" customHeight="1" x14ac:dyDescent="0.35">
      <c r="A101" s="218">
        <v>150</v>
      </c>
      <c r="B101" s="197">
        <f t="shared" si="99"/>
        <v>9400.7999999999993</v>
      </c>
      <c r="C101" s="197">
        <f t="shared" si="100"/>
        <v>10496.844444444445</v>
      </c>
      <c r="D101" s="197">
        <f t="shared" si="101"/>
        <v>9452.9333333333325</v>
      </c>
      <c r="E101" s="197">
        <f t="shared" si="102"/>
        <v>10524.988888888889</v>
      </c>
      <c r="F101" s="197">
        <f t="shared" si="103"/>
        <v>9347</v>
      </c>
      <c r="G101" s="197">
        <f t="shared" si="104"/>
        <v>10485.822222222223</v>
      </c>
      <c r="H101" s="197">
        <f t="shared" si="105"/>
        <v>9512.7888888888883</v>
      </c>
      <c r="I101" s="197">
        <f t="shared" si="106"/>
        <v>10489.133333333333</v>
      </c>
      <c r="J101" s="197">
        <f t="shared" si="107"/>
        <v>11430.377777777778</v>
      </c>
      <c r="K101" s="197">
        <f t="shared" si="108"/>
        <v>10837.066666666668</v>
      </c>
      <c r="L101" s="197">
        <f t="shared" si="109"/>
        <v>11367.288888888888</v>
      </c>
      <c r="M101" s="197">
        <f t="shared" si="110"/>
        <v>10823.755555555555</v>
      </c>
      <c r="N101" s="197">
        <f t="shared" si="111"/>
        <v>11394.9</v>
      </c>
      <c r="O101" s="197">
        <f t="shared" si="112"/>
        <v>10820.755555555555</v>
      </c>
      <c r="P101" s="197">
        <f t="shared" si="113"/>
        <v>11449.577777777778</v>
      </c>
      <c r="Q101" s="197">
        <f t="shared" si="114"/>
        <v>10832.344444444445</v>
      </c>
      <c r="R101" s="197">
        <f t="shared" si="114"/>
        <v>9354.6666666666661</v>
      </c>
      <c r="S101" s="197">
        <f t="shared" si="114"/>
        <v>9563.4444444444453</v>
      </c>
      <c r="T101" s="197">
        <f t="shared" si="114"/>
        <v>9662.6333333333332</v>
      </c>
      <c r="U101" s="475">
        <f t="shared" si="114"/>
        <v>9400.4555555555562</v>
      </c>
      <c r="V101" s="467">
        <f t="shared" si="115"/>
        <v>10011.155555555555</v>
      </c>
      <c r="W101" s="197">
        <f t="shared" si="116"/>
        <v>9452.9333333333325</v>
      </c>
      <c r="X101" s="197">
        <f t="shared" si="117"/>
        <v>10092.366666666667</v>
      </c>
      <c r="Y101" s="467">
        <f t="shared" si="118"/>
        <v>9346.7000000000007</v>
      </c>
      <c r="Z101" s="197">
        <f t="shared" si="119"/>
        <v>10022.200000000001</v>
      </c>
      <c r="AA101" s="197">
        <f t="shared" si="120"/>
        <v>9511.9666666666672</v>
      </c>
      <c r="AB101" s="197">
        <f t="shared" si="121"/>
        <v>10044.966666666667</v>
      </c>
      <c r="AC101" s="197">
        <f t="shared" si="122"/>
        <v>10102.888888888889</v>
      </c>
      <c r="AD101" s="197">
        <f t="shared" si="123"/>
        <v>10472.022222222222</v>
      </c>
      <c r="AE101" s="197">
        <f t="shared" si="124"/>
        <v>10068.911111111111</v>
      </c>
      <c r="AF101" s="197">
        <f t="shared" si="125"/>
        <v>10473.133333333333</v>
      </c>
      <c r="AG101" s="197">
        <f t="shared" si="126"/>
        <v>10064.522222222222</v>
      </c>
      <c r="AH101" s="197">
        <f t="shared" si="127"/>
        <v>10439.766666666666</v>
      </c>
      <c r="AI101" s="197">
        <f t="shared" si="128"/>
        <v>10074.411111111111</v>
      </c>
      <c r="AJ101" s="197">
        <f t="shared" ref="AJ101:AM101" si="149">AJ10</f>
        <v>10468</v>
      </c>
      <c r="AK101" s="467">
        <f t="shared" si="149"/>
        <v>9340.7444444444445</v>
      </c>
      <c r="AL101" s="467">
        <f t="shared" si="149"/>
        <v>9562.4111111111106</v>
      </c>
      <c r="AM101" s="467">
        <f t="shared" si="149"/>
        <v>9607.0222222222219</v>
      </c>
      <c r="AN101" s="277"/>
      <c r="AO101" s="227"/>
      <c r="AP101" s="227"/>
      <c r="AQ101" s="227"/>
      <c r="BA101" s="214">
        <f t="shared" si="130"/>
        <v>0.11659055021322076</v>
      </c>
      <c r="BB101" s="212">
        <f t="shared" si="146"/>
        <v>0.11340982928285646</v>
      </c>
      <c r="BC101" s="212">
        <f t="shared" si="131"/>
        <v>0.12183826064215503</v>
      </c>
      <c r="BD101" s="212">
        <f t="shared" si="132"/>
        <v>0.10263493238926316</v>
      </c>
      <c r="BE101" s="212">
        <f t="shared" si="133"/>
        <v>-5.1906518108665527E-2</v>
      </c>
      <c r="BF101" s="212">
        <f t="shared" si="134"/>
        <v>-4.7815564348383625E-2</v>
      </c>
      <c r="BG101" s="212">
        <f t="shared" si="135"/>
        <v>-5.0386088903320275E-2</v>
      </c>
      <c r="BH101" s="212">
        <f t="shared" si="136"/>
        <v>-5.3908829243582021E-2</v>
      </c>
      <c r="BJ101" s="212">
        <f t="shared" si="137"/>
        <v>6.4964936687465377E-2</v>
      </c>
      <c r="BK101" s="212">
        <f t="shared" si="138"/>
        <v>6.7643905948065616E-2</v>
      </c>
      <c r="BL101" s="212">
        <f t="shared" si="139"/>
        <v>7.227149689195117E-2</v>
      </c>
      <c r="BM101" s="212">
        <f t="shared" si="140"/>
        <v>5.6034679123490055E-2</v>
      </c>
      <c r="BN101" s="212">
        <f t="shared" si="141"/>
        <v>3.6537404042848019E-2</v>
      </c>
      <c r="BO101" s="212">
        <f t="shared" si="142"/>
        <v>4.0145574606986124E-2</v>
      </c>
      <c r="BP101" s="212">
        <f t="shared" si="143"/>
        <v>3.7283880561753233E-2</v>
      </c>
      <c r="BQ101" s="212">
        <f t="shared" si="144"/>
        <v>3.9068178233742971E-2</v>
      </c>
    </row>
    <row r="102" spans="1:69" ht="35.1" customHeight="1" thickBot="1" x14ac:dyDescent="0.4">
      <c r="A102" s="218">
        <v>200</v>
      </c>
      <c r="B102" s="197">
        <f t="shared" si="99"/>
        <v>12531.18888888889</v>
      </c>
      <c r="C102" s="197">
        <f t="shared" si="100"/>
        <v>13965.9</v>
      </c>
      <c r="D102" s="197">
        <f t="shared" si="101"/>
        <v>12565.622222222222</v>
      </c>
      <c r="E102" s="197">
        <f t="shared" si="102"/>
        <v>13955.222222222223</v>
      </c>
      <c r="F102" s="197">
        <f t="shared" si="103"/>
        <v>12471.877777777778</v>
      </c>
      <c r="G102" s="197">
        <f t="shared" si="104"/>
        <v>13986.911111111111</v>
      </c>
      <c r="H102" s="197">
        <f t="shared" si="105"/>
        <v>12638.333333333334</v>
      </c>
      <c r="I102" s="197">
        <f t="shared" si="106"/>
        <v>13968.277777777777</v>
      </c>
      <c r="J102" s="197">
        <f t="shared" si="107"/>
        <v>15250.755555555555</v>
      </c>
      <c r="K102" s="197">
        <f t="shared" si="108"/>
        <v>14447.588888888889</v>
      </c>
      <c r="L102" s="197">
        <f t="shared" si="109"/>
        <v>15178.422222222222</v>
      </c>
      <c r="M102" s="197">
        <f t="shared" si="110"/>
        <v>14418.011111111111</v>
      </c>
      <c r="N102" s="197">
        <f t="shared" si="111"/>
        <v>15196.655555555555</v>
      </c>
      <c r="O102" s="197">
        <f t="shared" si="112"/>
        <v>14456.933333333332</v>
      </c>
      <c r="P102" s="197">
        <f t="shared" si="113"/>
        <v>15268.377777777778</v>
      </c>
      <c r="Q102" s="197">
        <f t="shared" si="114"/>
        <v>14442.655555555555</v>
      </c>
      <c r="R102" s="197">
        <f t="shared" si="114"/>
        <v>12455.111111111111</v>
      </c>
      <c r="S102" s="197">
        <f t="shared" si="114"/>
        <v>12761.944444444445</v>
      </c>
      <c r="T102" s="197">
        <f t="shared" si="114"/>
        <v>12905.377777777778</v>
      </c>
      <c r="U102" s="475">
        <f t="shared" si="114"/>
        <v>12531.055555555555</v>
      </c>
      <c r="V102" s="467">
        <f t="shared" si="115"/>
        <v>13364.577777777778</v>
      </c>
      <c r="W102" s="197">
        <f t="shared" si="116"/>
        <v>12565.622222222222</v>
      </c>
      <c r="X102" s="197">
        <f t="shared" si="117"/>
        <v>13358.755555555555</v>
      </c>
      <c r="Y102" s="467">
        <f t="shared" si="118"/>
        <v>12471.711111111112</v>
      </c>
      <c r="Z102" s="197">
        <f t="shared" si="119"/>
        <v>13393.255555555555</v>
      </c>
      <c r="AA102" s="197">
        <f t="shared" si="120"/>
        <v>12637.788888888888</v>
      </c>
      <c r="AB102" s="197">
        <f t="shared" si="121"/>
        <v>13390.4</v>
      </c>
      <c r="AC102" s="197">
        <f t="shared" si="122"/>
        <v>13464.788888888888</v>
      </c>
      <c r="AD102" s="197">
        <f t="shared" si="123"/>
        <v>13981.1</v>
      </c>
      <c r="AE102" s="197">
        <f t="shared" si="124"/>
        <v>13403.6</v>
      </c>
      <c r="AF102" s="197">
        <f t="shared" si="125"/>
        <v>13925.044444444444</v>
      </c>
      <c r="AG102" s="197">
        <f t="shared" si="126"/>
        <v>13399.788888888888</v>
      </c>
      <c r="AH102" s="197">
        <f t="shared" si="127"/>
        <v>13983.644444444444</v>
      </c>
      <c r="AI102" s="197">
        <f t="shared" si="128"/>
        <v>13434.722222222223</v>
      </c>
      <c r="AJ102" s="197">
        <f t="shared" ref="AJ102:AM102" si="150">AJ11</f>
        <v>13984.866666666667</v>
      </c>
      <c r="AK102" s="467">
        <f t="shared" si="150"/>
        <v>12447.066666666668</v>
      </c>
      <c r="AL102" s="467">
        <f t="shared" si="150"/>
        <v>12760.233333333334</v>
      </c>
      <c r="AM102" s="467">
        <f t="shared" si="150"/>
        <v>12836.3</v>
      </c>
      <c r="AN102" s="277"/>
      <c r="AO102" s="227"/>
      <c r="AP102" s="227"/>
      <c r="AQ102" s="227"/>
      <c r="BA102" s="215">
        <f t="shared" si="130"/>
        <v>0.11449122057231413</v>
      </c>
      <c r="BB102" s="213">
        <f t="shared" si="146"/>
        <v>0.11058744051229726</v>
      </c>
      <c r="BC102" s="213">
        <f t="shared" si="131"/>
        <v>0.12147596058332119</v>
      </c>
      <c r="BD102" s="213">
        <f t="shared" si="132"/>
        <v>0.10523099916479836</v>
      </c>
      <c r="BE102" s="213">
        <f t="shared" si="133"/>
        <v>-5.2664057445605567E-2</v>
      </c>
      <c r="BF102" s="213">
        <f t="shared" si="134"/>
        <v>-5.009816567085728E-2</v>
      </c>
      <c r="BG102" s="213">
        <f t="shared" si="135"/>
        <v>-4.867664595791913E-2</v>
      </c>
      <c r="BH102" s="213">
        <f t="shared" si="136"/>
        <v>-5.4080547012925799E-2</v>
      </c>
      <c r="BJ102" s="212">
        <f t="shared" si="137"/>
        <v>6.6516521176277724E-2</v>
      </c>
      <c r="BK102" s="212">
        <f t="shared" si="138"/>
        <v>6.3119304345365571E-2</v>
      </c>
      <c r="BL102" s="212">
        <f t="shared" si="139"/>
        <v>7.3890778597608398E-2</v>
      </c>
      <c r="BM102" s="212">
        <f t="shared" si="140"/>
        <v>5.9552435772432077E-2</v>
      </c>
      <c r="BN102" s="212">
        <f t="shared" si="141"/>
        <v>3.8345280818860128E-2</v>
      </c>
      <c r="BO102" s="212">
        <f t="shared" si="142"/>
        <v>3.8903312874484723E-2</v>
      </c>
      <c r="BP102" s="212">
        <f t="shared" si="143"/>
        <v>4.3571996573743721E-2</v>
      </c>
      <c r="BQ102" s="212">
        <f t="shared" si="144"/>
        <v>4.0949446914090748E-2</v>
      </c>
    </row>
    <row r="103" spans="1:69" ht="35.1" customHeight="1" thickBot="1" x14ac:dyDescent="0.4">
      <c r="A103" s="392" t="str">
        <f>CHAR(216)</f>
        <v>Ø</v>
      </c>
      <c r="B103" s="230">
        <f>AVERAGE(B96:B102)</f>
        <v>4912.7650793650782</v>
      </c>
      <c r="C103" s="230">
        <f t="shared" ref="C103:T103" si="151">AVERAGE(C96:C102)</f>
        <v>5479.4682539682544</v>
      </c>
      <c r="D103" s="230">
        <f t="shared" si="151"/>
        <v>4957.3984126984124</v>
      </c>
      <c r="E103" s="230">
        <f t="shared" si="151"/>
        <v>5474.3285714285721</v>
      </c>
      <c r="F103" s="230">
        <f t="shared" si="151"/>
        <v>4873.2015873015871</v>
      </c>
      <c r="G103" s="230">
        <f t="shared" si="151"/>
        <v>5476.0111111111109</v>
      </c>
      <c r="H103" s="230">
        <f t="shared" si="151"/>
        <v>5014.4269841269843</v>
      </c>
      <c r="I103" s="230">
        <f t="shared" si="151"/>
        <v>5466.7714285714274</v>
      </c>
      <c r="J103" s="230">
        <f t="shared" si="151"/>
        <v>5974.8380952380958</v>
      </c>
      <c r="K103" s="230">
        <f t="shared" si="151"/>
        <v>5651.5238095238092</v>
      </c>
      <c r="L103" s="230">
        <f t="shared" si="151"/>
        <v>5916.6666666666661</v>
      </c>
      <c r="M103" s="230">
        <f t="shared" si="151"/>
        <v>5645.5047619047618</v>
      </c>
      <c r="N103" s="230">
        <f t="shared" si="151"/>
        <v>5948.3746031746032</v>
      </c>
      <c r="O103" s="230">
        <f t="shared" si="151"/>
        <v>5658.0190476190473</v>
      </c>
      <c r="P103" s="230">
        <f t="shared" si="151"/>
        <v>5974.8476190476194</v>
      </c>
      <c r="Q103" s="230">
        <f t="shared" si="151"/>
        <v>5653.5888888888885</v>
      </c>
      <c r="R103" s="230">
        <f t="shared" si="151"/>
        <v>4864.7682539682546</v>
      </c>
      <c r="S103" s="230">
        <f t="shared" si="151"/>
        <v>4978.0111111111109</v>
      </c>
      <c r="T103" s="230">
        <f t="shared" si="151"/>
        <v>5026.9984126984127</v>
      </c>
      <c r="U103" s="476">
        <f>AVERAGE(U96:U102)</f>
        <v>4912.195238095238</v>
      </c>
      <c r="V103" s="468">
        <f t="shared" ref="V103:AM103" si="152">AVERAGE(V96:V102)</f>
        <v>5244.7460317460309</v>
      </c>
      <c r="W103" s="271">
        <f t="shared" si="152"/>
        <v>4957.3984126984124</v>
      </c>
      <c r="X103" s="271">
        <f t="shared" si="152"/>
        <v>5257.2873015873029</v>
      </c>
      <c r="Y103" s="468">
        <f t="shared" si="152"/>
        <v>4872.7301587301581</v>
      </c>
      <c r="Z103" s="271">
        <f t="shared" si="152"/>
        <v>5247.2333333333327</v>
      </c>
      <c r="AA103" s="271">
        <f t="shared" si="152"/>
        <v>5012.9174603174597</v>
      </c>
      <c r="AB103" s="271">
        <f t="shared" si="152"/>
        <v>5252.4730158730163</v>
      </c>
      <c r="AC103" s="271">
        <f t="shared" si="152"/>
        <v>5294.5190476190473</v>
      </c>
      <c r="AD103" s="271">
        <f t="shared" si="152"/>
        <v>5464.2301587301581</v>
      </c>
      <c r="AE103" s="271">
        <f t="shared" si="152"/>
        <v>5260.4333333333334</v>
      </c>
      <c r="AF103" s="271">
        <f t="shared" si="152"/>
        <v>5451.5317460317456</v>
      </c>
      <c r="AG103" s="271">
        <f t="shared" si="152"/>
        <v>5267.6333333333332</v>
      </c>
      <c r="AH103" s="271">
        <f t="shared" si="152"/>
        <v>5459.5920634920631</v>
      </c>
      <c r="AI103" s="271">
        <f t="shared" si="152"/>
        <v>5272.5634920634911</v>
      </c>
      <c r="AJ103" s="271">
        <f t="shared" si="152"/>
        <v>5467.8587301587304</v>
      </c>
      <c r="AK103" s="468">
        <f t="shared" si="152"/>
        <v>4855.2380952380945</v>
      </c>
      <c r="AL103" s="468">
        <f t="shared" si="152"/>
        <v>4977.1190476190468</v>
      </c>
      <c r="AM103" s="468">
        <f t="shared" si="152"/>
        <v>4992.0492063492065</v>
      </c>
      <c r="AN103" s="233"/>
      <c r="AO103" s="227"/>
      <c r="AP103" s="227"/>
      <c r="AQ103" s="227"/>
      <c r="BA103" s="210">
        <f>AVERAGE(BA96:BA102)</f>
        <v>0.11617455139451029</v>
      </c>
      <c r="BB103" s="209">
        <f t="shared" ref="BB103:BH103" si="153">AVERAGE(BB96:BB102)</f>
        <v>8.6452985687229769E-2</v>
      </c>
      <c r="BC103" s="209">
        <f t="shared" si="153"/>
        <v>0.13049249749677491</v>
      </c>
      <c r="BD103" s="209">
        <f t="shared" si="153"/>
        <v>5.7412845684450153E-2</v>
      </c>
      <c r="BE103" s="209">
        <f t="shared" si="153"/>
        <v>-5.9623853469618245E-2</v>
      </c>
      <c r="BF103" s="209">
        <f t="shared" si="153"/>
        <v>-3.4810756386775596E-2</v>
      </c>
      <c r="BG103" s="209">
        <f t="shared" si="153"/>
        <v>-5.0332260945115344E-2</v>
      </c>
      <c r="BH103" s="209">
        <f t="shared" si="153"/>
        <v>-5.2368512053517183E-2</v>
      </c>
      <c r="BJ103" s="209">
        <f>AVERAGE(BJ96:BJ102)</f>
        <v>7.2443347759574589E-2</v>
      </c>
      <c r="BK103" s="209">
        <f t="shared" ref="BK103" si="154">AVERAGE(BK96:BK102)</f>
        <v>4.9908518712141872E-2</v>
      </c>
      <c r="BL103" s="209">
        <f t="shared" ref="BL103" si="155">AVERAGE(BL96:BL102)</f>
        <v>8.7445325944668487E-2</v>
      </c>
      <c r="BM103" s="209">
        <f t="shared" ref="BM103" si="156">AVERAGE(BM96:BM102)</f>
        <v>2.4381968165971879E-2</v>
      </c>
      <c r="BN103" s="209">
        <f t="shared" ref="BN103" si="157">AVERAGE(BN96:BN102)</f>
        <v>1.8788137463909917E-2</v>
      </c>
      <c r="BO103" s="209">
        <f t="shared" ref="BO103" si="158">AVERAGE(BO96:BO102)</f>
        <v>2.9759008335386711E-2</v>
      </c>
      <c r="BP103" s="209">
        <f t="shared" ref="BP103" si="159">AVERAGE(BP96:BP102)</f>
        <v>2.037473485141943E-2</v>
      </c>
      <c r="BQ103" s="209">
        <f t="shared" ref="BQ103" si="160">AVERAGE(BQ96:BQ102)</f>
        <v>2.9956600470239677E-2</v>
      </c>
    </row>
    <row r="104" spans="1:69" ht="35.1" customHeight="1" thickBot="1" x14ac:dyDescent="0.4">
      <c r="A104" s="392" t="s">
        <v>238</v>
      </c>
      <c r="B104" s="230">
        <f>RANK(B103,$B$103:$T$103,1)</f>
        <v>3</v>
      </c>
      <c r="C104" s="230">
        <f t="shared" ref="C104:T104" si="161">RANK(C103,$B$103:$T$103,1)</f>
        <v>11</v>
      </c>
      <c r="D104" s="230">
        <f t="shared" si="161"/>
        <v>4</v>
      </c>
      <c r="E104" s="230">
        <f t="shared" si="161"/>
        <v>9</v>
      </c>
      <c r="F104" s="230">
        <f t="shared" si="161"/>
        <v>2</v>
      </c>
      <c r="G104" s="230">
        <f t="shared" si="161"/>
        <v>10</v>
      </c>
      <c r="H104" s="230">
        <f t="shared" si="161"/>
        <v>6</v>
      </c>
      <c r="I104" s="230">
        <f t="shared" si="161"/>
        <v>8</v>
      </c>
      <c r="J104" s="230">
        <f t="shared" si="161"/>
        <v>18</v>
      </c>
      <c r="K104" s="230">
        <f t="shared" si="161"/>
        <v>13</v>
      </c>
      <c r="L104" s="230">
        <f t="shared" si="161"/>
        <v>16</v>
      </c>
      <c r="M104" s="230">
        <f t="shared" si="161"/>
        <v>12</v>
      </c>
      <c r="N104" s="230">
        <f t="shared" si="161"/>
        <v>17</v>
      </c>
      <c r="O104" s="230">
        <f t="shared" si="161"/>
        <v>15</v>
      </c>
      <c r="P104" s="230">
        <f t="shared" si="161"/>
        <v>19</v>
      </c>
      <c r="Q104" s="230">
        <f t="shared" si="161"/>
        <v>14</v>
      </c>
      <c r="R104" s="230">
        <f t="shared" si="161"/>
        <v>1</v>
      </c>
      <c r="S104" s="230">
        <f t="shared" si="161"/>
        <v>5</v>
      </c>
      <c r="T104" s="230">
        <f t="shared" si="161"/>
        <v>7</v>
      </c>
      <c r="U104" s="476">
        <f t="shared" ref="U104:AM104" si="162">RANK(U103,$U$103:$AM$103,1)</f>
        <v>3</v>
      </c>
      <c r="V104" s="468">
        <f t="shared" si="162"/>
        <v>8</v>
      </c>
      <c r="W104" s="271">
        <f t="shared" si="162"/>
        <v>4</v>
      </c>
      <c r="X104" s="271">
        <f t="shared" si="162"/>
        <v>11</v>
      </c>
      <c r="Y104" s="468">
        <f t="shared" si="162"/>
        <v>2</v>
      </c>
      <c r="Z104" s="271">
        <f t="shared" si="162"/>
        <v>9</v>
      </c>
      <c r="AA104" s="271">
        <f t="shared" si="162"/>
        <v>7</v>
      </c>
      <c r="AB104" s="271">
        <f t="shared" si="162"/>
        <v>10</v>
      </c>
      <c r="AC104" s="271">
        <f t="shared" si="162"/>
        <v>15</v>
      </c>
      <c r="AD104" s="271">
        <f t="shared" si="162"/>
        <v>18</v>
      </c>
      <c r="AE104" s="271">
        <f t="shared" si="162"/>
        <v>12</v>
      </c>
      <c r="AF104" s="271">
        <f t="shared" si="162"/>
        <v>16</v>
      </c>
      <c r="AG104" s="271">
        <f t="shared" si="162"/>
        <v>13</v>
      </c>
      <c r="AH104" s="271">
        <f t="shared" si="162"/>
        <v>17</v>
      </c>
      <c r="AI104" s="271">
        <f t="shared" si="162"/>
        <v>14</v>
      </c>
      <c r="AJ104" s="271">
        <f t="shared" si="162"/>
        <v>19</v>
      </c>
      <c r="AK104" s="468">
        <f t="shared" si="162"/>
        <v>1</v>
      </c>
      <c r="AL104" s="468">
        <f t="shared" si="162"/>
        <v>5</v>
      </c>
      <c r="AM104" s="468">
        <f t="shared" si="162"/>
        <v>6</v>
      </c>
      <c r="AN104" s="233"/>
      <c r="AO104" s="227"/>
      <c r="AP104" s="227"/>
      <c r="AQ104" s="227"/>
    </row>
    <row r="105" spans="1:69" ht="23.25" x14ac:dyDescent="0.35">
      <c r="A105" s="391"/>
      <c r="B105" s="391"/>
      <c r="C105" s="391"/>
      <c r="D105" s="391"/>
      <c r="E105" s="391"/>
      <c r="F105" s="391"/>
      <c r="G105" s="391"/>
      <c r="H105" s="391"/>
      <c r="I105" s="391"/>
      <c r="J105" s="391"/>
      <c r="K105" s="391"/>
      <c r="L105" s="391"/>
      <c r="M105" s="391"/>
      <c r="N105" s="391"/>
      <c r="O105" s="391"/>
      <c r="P105" s="391"/>
      <c r="Q105" s="391"/>
      <c r="R105" s="391"/>
      <c r="S105" s="391"/>
      <c r="T105" s="391"/>
      <c r="U105" s="448"/>
      <c r="V105" s="448"/>
      <c r="W105" s="227"/>
      <c r="X105" s="227"/>
      <c r="Y105" s="448"/>
      <c r="Z105" s="227"/>
      <c r="AA105" s="227"/>
      <c r="AB105" s="227"/>
      <c r="AC105" s="227"/>
      <c r="AD105" s="227"/>
      <c r="AE105" s="227"/>
      <c r="AF105" s="227"/>
      <c r="AG105" s="227"/>
      <c r="AH105" s="227"/>
      <c r="AI105" s="227"/>
      <c r="AJ105" s="227"/>
      <c r="AK105" s="448"/>
      <c r="AL105" s="448"/>
      <c r="AM105" s="448"/>
      <c r="AN105" s="227"/>
      <c r="AO105" s="227"/>
      <c r="AP105" s="227"/>
      <c r="AQ105" s="227"/>
    </row>
    <row r="106" spans="1:69" ht="35.1" customHeight="1" x14ac:dyDescent="0.35">
      <c r="A106" s="391" t="s">
        <v>213</v>
      </c>
      <c r="B106" s="391"/>
      <c r="C106" s="391"/>
      <c r="D106" s="391"/>
      <c r="E106" s="391"/>
      <c r="F106" s="391"/>
      <c r="G106" s="391"/>
      <c r="H106" s="391"/>
      <c r="I106" s="391"/>
      <c r="J106" s="391"/>
      <c r="K106" s="391"/>
      <c r="L106" s="391"/>
      <c r="M106" s="391"/>
      <c r="N106" s="391"/>
      <c r="O106" s="391"/>
      <c r="P106" s="391"/>
      <c r="Q106" s="391"/>
      <c r="R106" s="391"/>
      <c r="S106" s="391"/>
      <c r="T106" s="391"/>
      <c r="U106" s="448" t="s">
        <v>228</v>
      </c>
      <c r="V106" s="448"/>
      <c r="W106" s="227"/>
      <c r="X106" s="227"/>
      <c r="Y106" s="448"/>
      <c r="Z106" s="227"/>
      <c r="AA106" s="227"/>
      <c r="AB106" s="227"/>
      <c r="AC106" s="227"/>
      <c r="AD106" s="227"/>
      <c r="AE106" s="227"/>
      <c r="AF106" s="227"/>
      <c r="AG106" s="227"/>
      <c r="AH106" s="227"/>
      <c r="AI106" s="227"/>
      <c r="AJ106" s="227"/>
      <c r="AK106" s="448"/>
      <c r="AL106" s="448"/>
      <c r="AM106" s="448"/>
      <c r="AN106" s="227"/>
      <c r="AO106" s="227"/>
      <c r="AP106" s="227"/>
      <c r="AQ106" s="227"/>
      <c r="BA106" s="226" t="s">
        <v>738</v>
      </c>
      <c r="BJ106" s="226" t="s">
        <v>740</v>
      </c>
    </row>
    <row r="107" spans="1:69" ht="35.1" customHeight="1" x14ac:dyDescent="0.35">
      <c r="A107" s="218">
        <v>10</v>
      </c>
      <c r="B107" s="197">
        <f>B39</f>
        <v>3369.7</v>
      </c>
      <c r="C107" s="197">
        <f>J39</f>
        <v>4547.1888888888889</v>
      </c>
      <c r="D107" s="197">
        <f>C39</f>
        <v>5208.7555555555555</v>
      </c>
      <c r="E107" s="197">
        <f>K39</f>
        <v>4757.6444444444442</v>
      </c>
      <c r="F107" s="197">
        <f>D39</f>
        <v>3880.6666666666665</v>
      </c>
      <c r="G107" s="197">
        <f>L39</f>
        <v>4628.2222222222226</v>
      </c>
      <c r="H107" s="197">
        <f>E39</f>
        <v>4895.6777777777779</v>
      </c>
      <c r="I107" s="197">
        <f>M39</f>
        <v>4621.2444444444445</v>
      </c>
      <c r="J107" s="197">
        <f>F39</f>
        <v>5440.8</v>
      </c>
      <c r="K107" s="197">
        <f>N39</f>
        <v>4677.8666666666668</v>
      </c>
      <c r="L107" s="197">
        <f>G39</f>
        <v>4713.6222222222223</v>
      </c>
      <c r="M107" s="197">
        <f>O39</f>
        <v>4722.6777777777779</v>
      </c>
      <c r="N107" s="197">
        <f>H39</f>
        <v>4870.666666666667</v>
      </c>
      <c r="O107" s="197">
        <f>P39</f>
        <v>4667.0666666666666</v>
      </c>
      <c r="P107" s="197">
        <f>I39</f>
        <v>4516.1333333333332</v>
      </c>
      <c r="Q107" s="197">
        <f>Q39</f>
        <v>4589.8777777777777</v>
      </c>
      <c r="R107" s="197">
        <f>R39</f>
        <v>3912.4444444444443</v>
      </c>
      <c r="S107" s="197">
        <f>S39</f>
        <v>3385.1666666666665</v>
      </c>
      <c r="T107" s="197">
        <f>T39</f>
        <v>4031.9888888888891</v>
      </c>
      <c r="U107" s="475">
        <f>U39</f>
        <v>3361.9</v>
      </c>
      <c r="V107" s="467">
        <f>AC39</f>
        <v>4468.8222222222221</v>
      </c>
      <c r="W107" s="197">
        <f>V39</f>
        <v>5208.7555555555555</v>
      </c>
      <c r="X107" s="197">
        <f>AD39</f>
        <v>4653.1444444444442</v>
      </c>
      <c r="Y107" s="467">
        <f>W39</f>
        <v>3872.4333333333334</v>
      </c>
      <c r="Z107" s="197">
        <f>AE39</f>
        <v>4504.8111111111111</v>
      </c>
      <c r="AA107" s="197">
        <f>X39</f>
        <v>4879.6000000000004</v>
      </c>
      <c r="AB107" s="197">
        <f>AF39</f>
        <v>4579.0111111111109</v>
      </c>
      <c r="AC107" s="197">
        <f>Y39</f>
        <v>4950.0666666666666</v>
      </c>
      <c r="AD107" s="197">
        <f>AG39</f>
        <v>4579.2777777777774</v>
      </c>
      <c r="AE107" s="197">
        <f>Z39</f>
        <v>4435.6111111111113</v>
      </c>
      <c r="AF107" s="197">
        <f>AH39</f>
        <v>4565.3</v>
      </c>
      <c r="AG107" s="197">
        <f>AA39</f>
        <v>4717.9777777777781</v>
      </c>
      <c r="AH107" s="197">
        <f>AI39</f>
        <v>4545.4222222222224</v>
      </c>
      <c r="AI107" s="197">
        <f>AB39</f>
        <v>4336.7333333333336</v>
      </c>
      <c r="AJ107" s="197">
        <f>AJ39</f>
        <v>4531.7777777777774</v>
      </c>
      <c r="AK107" s="467">
        <f>AK39</f>
        <v>3901.8333333333335</v>
      </c>
      <c r="AL107" s="467">
        <f>AL39</f>
        <v>3384.3222222222221</v>
      </c>
      <c r="AM107" s="467">
        <f>AM39</f>
        <v>4003.2111111111112</v>
      </c>
      <c r="AN107" s="277"/>
      <c r="AO107" s="227"/>
      <c r="AP107" s="227"/>
      <c r="AQ107" s="227"/>
      <c r="AR107" s="226"/>
      <c r="AS107" s="226"/>
      <c r="AT107" s="226"/>
      <c r="AU107" s="226"/>
      <c r="AV107" s="226"/>
      <c r="AW107" s="226"/>
      <c r="AX107" s="226"/>
      <c r="AY107" s="226"/>
      <c r="AZ107" s="226"/>
      <c r="BA107" s="212">
        <f>(C107-B107)/ABS(B107)</f>
        <v>0.34943433803866492</v>
      </c>
      <c r="BB107" s="212">
        <f>(E107-D107)/ABS(D107)</f>
        <v>-8.6606312448270897E-2</v>
      </c>
      <c r="BC107" s="212">
        <f>(G107-F107)/ABS(F107)</f>
        <v>0.19263585867262226</v>
      </c>
      <c r="BD107" s="212">
        <f>(I107-H107)/H107</f>
        <v>-5.6056249163093985E-2</v>
      </c>
      <c r="BE107" s="212">
        <f>(K107-J107)/J107</f>
        <v>-0.14022447679262853</v>
      </c>
      <c r="BF107" s="212">
        <f>(M107-L107)/L107</f>
        <v>1.9211458043590188E-3</v>
      </c>
      <c r="BG107" s="212">
        <f>(O107-N107)/N107</f>
        <v>-4.1801259238981731E-2</v>
      </c>
      <c r="BH107" s="212">
        <f>(Q107-P107)/P107</f>
        <v>1.6329111432592306E-2</v>
      </c>
      <c r="BI107" s="226"/>
      <c r="BJ107" s="212">
        <f>(V107-U107)/U107</f>
        <v>0.32925495173033759</v>
      </c>
      <c r="BK107" s="212">
        <f>(X107-W107)/W107</f>
        <v>-0.1066686860585169</v>
      </c>
      <c r="BL107" s="212">
        <f>(Z107-Y107)/Y107</f>
        <v>0.16330243114435652</v>
      </c>
      <c r="BM107" s="212">
        <f>(AB107-AA107)/AA107</f>
        <v>-6.160113306190864E-2</v>
      </c>
      <c r="BN107" s="212">
        <f>(AD107-AC107)/AC107</f>
        <v>-7.4905837407352613E-2</v>
      </c>
      <c r="BO107" s="212">
        <f>(AF107-AE107)/AE107</f>
        <v>2.9238110745105891E-2</v>
      </c>
      <c r="BP107" s="212">
        <f>(AH107-AG107)/AG107</f>
        <v>-3.6574050087372668E-2</v>
      </c>
      <c r="BQ107" s="212">
        <f>(AJ107-AI107)/AI107</f>
        <v>4.4974968358159853E-2</v>
      </c>
    </row>
    <row r="108" spans="1:69" ht="35.1" customHeight="1" x14ac:dyDescent="0.35">
      <c r="A108" s="218">
        <v>15</v>
      </c>
      <c r="B108" s="197">
        <f t="shared" ref="B108:B113" si="163">B40</f>
        <v>6920.1555555555551</v>
      </c>
      <c r="C108" s="197">
        <f t="shared" ref="C108:C113" si="164">J40</f>
        <v>9159.6333333333332</v>
      </c>
      <c r="D108" s="197">
        <f t="shared" ref="D108:D113" si="165">C40</f>
        <v>10532.144444444444</v>
      </c>
      <c r="E108" s="197">
        <f t="shared" ref="E108:E113" si="166">K40</f>
        <v>9848.7555555555555</v>
      </c>
      <c r="F108" s="197">
        <f t="shared" ref="F108:F113" si="167">D40</f>
        <v>8018.4111111111115</v>
      </c>
      <c r="G108" s="197">
        <f t="shared" ref="G108:G113" si="168">L40</f>
        <v>9454.5333333333328</v>
      </c>
      <c r="H108" s="197">
        <f t="shared" ref="H108:H113" si="169">E40</f>
        <v>9664.1888888888898</v>
      </c>
      <c r="I108" s="197">
        <f t="shared" ref="I108:I113" si="170">M40</f>
        <v>9699.2666666666664</v>
      </c>
      <c r="J108" s="197">
        <f t="shared" ref="J108:J113" si="171">F40</f>
        <v>11066.433333333332</v>
      </c>
      <c r="K108" s="197">
        <f t="shared" ref="K108:K113" si="172">N40</f>
        <v>9724.0333333333328</v>
      </c>
      <c r="L108" s="197">
        <f t="shared" ref="L108:L113" si="173">G40</f>
        <v>9962.5666666666675</v>
      </c>
      <c r="M108" s="197">
        <f t="shared" ref="M108:M113" si="174">O40</f>
        <v>9565.3333333333339</v>
      </c>
      <c r="N108" s="197">
        <f t="shared" ref="N108:N113" si="175">H40</f>
        <v>9512.9777777777781</v>
      </c>
      <c r="O108" s="197">
        <f t="shared" ref="O108:O113" si="176">P40</f>
        <v>9368.3555555555558</v>
      </c>
      <c r="P108" s="197">
        <f t="shared" ref="P108:P113" si="177">I40</f>
        <v>9564.1111111111113</v>
      </c>
      <c r="Q108" s="197">
        <f t="shared" ref="Q108:U113" si="178">Q40</f>
        <v>9509.7111111111117</v>
      </c>
      <c r="R108" s="197">
        <f t="shared" si="178"/>
        <v>7980.1555555555551</v>
      </c>
      <c r="S108" s="197">
        <f t="shared" si="178"/>
        <v>6992.166666666667</v>
      </c>
      <c r="T108" s="197">
        <f t="shared" si="178"/>
        <v>8388.5888888888894</v>
      </c>
      <c r="U108" s="475">
        <f t="shared" si="178"/>
        <v>6916.1888888888889</v>
      </c>
      <c r="V108" s="467">
        <f t="shared" ref="V108:V113" si="179">AC40</f>
        <v>8998.4222222222215</v>
      </c>
      <c r="W108" s="197">
        <f t="shared" ref="W108:W113" si="180">V40</f>
        <v>10532.144444444444</v>
      </c>
      <c r="X108" s="197">
        <f t="shared" ref="X108:X113" si="181">AD40</f>
        <v>9574.2000000000007</v>
      </c>
      <c r="Y108" s="467">
        <f t="shared" ref="Y108:Y113" si="182">W40</f>
        <v>8008.6888888888889</v>
      </c>
      <c r="Z108" s="197">
        <f t="shared" ref="Z108:Z113" si="183">AE40</f>
        <v>9159.3333333333339</v>
      </c>
      <c r="AA108" s="197">
        <f t="shared" ref="AA108:AA113" si="184">X40</f>
        <v>9655.7555555555555</v>
      </c>
      <c r="AB108" s="197">
        <f t="shared" ref="AB108:AB113" si="185">AF40</f>
        <v>9543.4666666666672</v>
      </c>
      <c r="AC108" s="197">
        <f t="shared" ref="AC108:AC113" si="186">Y40</f>
        <v>9839.3555555555558</v>
      </c>
      <c r="AD108" s="197">
        <f t="shared" ref="AD108:AD113" si="187">AG40</f>
        <v>9527.2555555555555</v>
      </c>
      <c r="AE108" s="197">
        <f t="shared" ref="AE108:AE113" si="188">Z40</f>
        <v>9150.6</v>
      </c>
      <c r="AF108" s="197">
        <f t="shared" ref="AF108:AF113" si="189">AH40</f>
        <v>9282.4666666666672</v>
      </c>
      <c r="AG108" s="197">
        <f t="shared" ref="AG108:AG113" si="190">AA40</f>
        <v>9122.3888888888887</v>
      </c>
      <c r="AH108" s="197">
        <f t="shared" ref="AH108:AH113" si="191">AI40</f>
        <v>9194.9222222222215</v>
      </c>
      <c r="AI108" s="197">
        <f t="shared" ref="AI108:AI113" si="192">AB40</f>
        <v>9143.7666666666664</v>
      </c>
      <c r="AJ108" s="197">
        <f t="shared" ref="AJ108:AM108" si="193">AJ40</f>
        <v>9311.8666666666668</v>
      </c>
      <c r="AK108" s="467">
        <f t="shared" si="193"/>
        <v>7972.3</v>
      </c>
      <c r="AL108" s="467">
        <f t="shared" si="193"/>
        <v>6987.3</v>
      </c>
      <c r="AM108" s="467">
        <f t="shared" si="193"/>
        <v>8251.9</v>
      </c>
      <c r="AN108" s="277"/>
      <c r="AO108" s="227"/>
      <c r="AP108" s="227"/>
      <c r="AQ108" s="227"/>
      <c r="AR108" s="226"/>
      <c r="AS108" s="226"/>
      <c r="AT108" s="226"/>
      <c r="AU108" s="226"/>
      <c r="AV108" s="226"/>
      <c r="AW108" s="226"/>
      <c r="AX108" s="226"/>
      <c r="AY108" s="226"/>
      <c r="AZ108" s="226"/>
      <c r="BA108" s="212">
        <f t="shared" ref="BA108:BA113" si="194">(C108-B108)/ABS(B108)</f>
        <v>0.32361668170593477</v>
      </c>
      <c r="BB108" s="212">
        <f>(E108-D108)/ABS(D108)</f>
        <v>-6.4886015615686563E-2</v>
      </c>
      <c r="BC108" s="212">
        <f t="shared" ref="BC108:BC113" si="195">(G108-F108)/ABS(F108)</f>
        <v>0.17910309191208554</v>
      </c>
      <c r="BD108" s="212">
        <f t="shared" ref="BD108:BD113" si="196">(I108-H108)/H108</f>
        <v>3.6296659948468375E-3</v>
      </c>
      <c r="BE108" s="212">
        <f t="shared" ref="BE108:BE113" si="197">(K108-J108)/J108</f>
        <v>-0.12130376242872588</v>
      </c>
      <c r="BF108" s="212">
        <f t="shared" ref="BF108:BF113" si="198">(M108-L108)/L108</f>
        <v>-3.9872589727546807E-2</v>
      </c>
      <c r="BG108" s="212">
        <f t="shared" ref="BG108:BG113" si="199">(O108-N108)/N108</f>
        <v>-1.5202623784117139E-2</v>
      </c>
      <c r="BH108" s="212">
        <f t="shared" ref="BH108:BH113" si="200">(Q108-P108)/P108</f>
        <v>-5.6879305737885461E-3</v>
      </c>
      <c r="BI108" s="226"/>
      <c r="BJ108" s="212">
        <f t="shared" ref="BJ108:BJ113" si="201">(V108-U108)/U108</f>
        <v>0.30106657969948114</v>
      </c>
      <c r="BK108" s="212">
        <f t="shared" ref="BK108:BK113" si="202">(X108-W108)/W108</f>
        <v>-9.0954358772561791E-2</v>
      </c>
      <c r="BL108" s="212">
        <f t="shared" ref="BL108:BL113" si="203">(Z108-Y108)/Y108</f>
        <v>0.14367450907486598</v>
      </c>
      <c r="BM108" s="212">
        <f t="shared" ref="BM108:BM113" si="204">(AB108-AA108)/AA108</f>
        <v>-1.1629218267055399E-2</v>
      </c>
      <c r="BN108" s="212">
        <f t="shared" ref="BN108:BN113" si="205">(AD108-AC108)/AC108</f>
        <v>-3.1719557062228593E-2</v>
      </c>
      <c r="BO108" s="212">
        <f t="shared" ref="BO108:BO113" si="206">(AF108-AE108)/AE108</f>
        <v>1.4410712594438265E-2</v>
      </c>
      <c r="BP108" s="212">
        <f t="shared" ref="BP108:BP113" si="207">(AH108-AG108)/AG108</f>
        <v>7.9511336577284906E-3</v>
      </c>
      <c r="BQ108" s="212">
        <f t="shared" ref="BQ108:BQ113" si="208">(AJ108-AI108)/AI108</f>
        <v>1.8384108664190216E-2</v>
      </c>
    </row>
    <row r="109" spans="1:69" ht="35.1" customHeight="1" x14ac:dyDescent="0.35">
      <c r="A109" s="218">
        <v>20</v>
      </c>
      <c r="B109" s="197">
        <f t="shared" si="163"/>
        <v>11534.755555555555</v>
      </c>
      <c r="C109" s="197">
        <f t="shared" si="164"/>
        <v>15307.222222222223</v>
      </c>
      <c r="D109" s="197">
        <f t="shared" si="165"/>
        <v>17744.155555555557</v>
      </c>
      <c r="E109" s="197">
        <f t="shared" si="166"/>
        <v>16787.855555555554</v>
      </c>
      <c r="F109" s="197">
        <f t="shared" si="167"/>
        <v>13600.266666666666</v>
      </c>
      <c r="G109" s="197">
        <f t="shared" si="168"/>
        <v>16094.577777777778</v>
      </c>
      <c r="H109" s="197">
        <f t="shared" si="169"/>
        <v>15904.422222222222</v>
      </c>
      <c r="I109" s="197">
        <f t="shared" si="170"/>
        <v>15776.7</v>
      </c>
      <c r="J109" s="197">
        <f t="shared" si="171"/>
        <v>19007.922222222223</v>
      </c>
      <c r="K109" s="197">
        <f t="shared" si="172"/>
        <v>16832.666666666668</v>
      </c>
      <c r="L109" s="197">
        <f t="shared" si="173"/>
        <v>17535.933333333334</v>
      </c>
      <c r="M109" s="197">
        <f t="shared" si="174"/>
        <v>16786.077777777777</v>
      </c>
      <c r="N109" s="197">
        <f t="shared" si="175"/>
        <v>16622.288888888888</v>
      </c>
      <c r="O109" s="197">
        <f t="shared" si="176"/>
        <v>16206.122222222222</v>
      </c>
      <c r="P109" s="197">
        <f t="shared" si="177"/>
        <v>15892.388888888889</v>
      </c>
      <c r="Q109" s="197">
        <f t="shared" si="178"/>
        <v>15934.244444444445</v>
      </c>
      <c r="R109" s="197">
        <f t="shared" si="178"/>
        <v>13300.622222222222</v>
      </c>
      <c r="S109" s="197">
        <f t="shared" si="178"/>
        <v>11627.222222222223</v>
      </c>
      <c r="T109" s="197">
        <f t="shared" si="178"/>
        <v>14142.577777777778</v>
      </c>
      <c r="U109" s="475">
        <f t="shared" si="178"/>
        <v>11523.722222222223</v>
      </c>
      <c r="V109" s="467">
        <f t="shared" si="179"/>
        <v>15033.977777777778</v>
      </c>
      <c r="W109" s="197">
        <f t="shared" si="180"/>
        <v>17744.155555555557</v>
      </c>
      <c r="X109" s="197">
        <f t="shared" si="181"/>
        <v>16143.266666666666</v>
      </c>
      <c r="Y109" s="467">
        <f t="shared" si="182"/>
        <v>13595.022222222222</v>
      </c>
      <c r="Z109" s="197">
        <f t="shared" si="183"/>
        <v>15578.911111111111</v>
      </c>
      <c r="AA109" s="197">
        <f t="shared" si="184"/>
        <v>15884.677777777777</v>
      </c>
      <c r="AB109" s="197">
        <f t="shared" si="185"/>
        <v>15475.211111111112</v>
      </c>
      <c r="AC109" s="197">
        <f t="shared" si="186"/>
        <v>16640.711111111112</v>
      </c>
      <c r="AD109" s="197">
        <f t="shared" si="187"/>
        <v>16276.922222222222</v>
      </c>
      <c r="AE109" s="197">
        <f t="shared" si="188"/>
        <v>15619.6</v>
      </c>
      <c r="AF109" s="197">
        <f t="shared" si="189"/>
        <v>16173.611111111111</v>
      </c>
      <c r="AG109" s="197">
        <f t="shared" si="190"/>
        <v>15805.366666666667</v>
      </c>
      <c r="AH109" s="197">
        <f t="shared" si="191"/>
        <v>15714.855555555556</v>
      </c>
      <c r="AI109" s="197">
        <f t="shared" si="192"/>
        <v>15053.166666666666</v>
      </c>
      <c r="AJ109" s="197">
        <f t="shared" ref="AJ109:AM109" si="209">AJ41</f>
        <v>15500.68888888889</v>
      </c>
      <c r="AK109" s="467">
        <f t="shared" si="209"/>
        <v>13289.033333333333</v>
      </c>
      <c r="AL109" s="467">
        <f t="shared" si="209"/>
        <v>11626.244444444445</v>
      </c>
      <c r="AM109" s="467">
        <f t="shared" si="209"/>
        <v>13976.833333333334</v>
      </c>
      <c r="AN109" s="277"/>
      <c r="AO109" s="227"/>
      <c r="AP109" s="227"/>
      <c r="AQ109" s="227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12">
        <f t="shared" si="194"/>
        <v>0.32705215541821436</v>
      </c>
      <c r="BB109" s="212">
        <f t="shared" ref="BB109:BB113" si="210">(E109-D109)/ABS(D109)</f>
        <v>-5.3893801652375214E-2</v>
      </c>
      <c r="BC109" s="212">
        <f t="shared" si="195"/>
        <v>0.18340163264772594</v>
      </c>
      <c r="BD109" s="212">
        <f t="shared" si="196"/>
        <v>-8.0306106337998742E-3</v>
      </c>
      <c r="BE109" s="212">
        <f t="shared" si="197"/>
        <v>-0.11443941795029323</v>
      </c>
      <c r="BF109" s="212">
        <f t="shared" si="198"/>
        <v>-4.2761086125378232E-2</v>
      </c>
      <c r="BG109" s="212">
        <f t="shared" si="199"/>
        <v>-2.5036664291453341E-2</v>
      </c>
      <c r="BH109" s="212">
        <f t="shared" si="200"/>
        <v>2.6336855867414E-3</v>
      </c>
      <c r="BI109" s="226"/>
      <c r="BJ109" s="212">
        <f t="shared" si="201"/>
        <v>0.30461126082911094</v>
      </c>
      <c r="BK109" s="212">
        <f t="shared" si="202"/>
        <v>-9.0220629766045113E-2</v>
      </c>
      <c r="BL109" s="212">
        <f t="shared" si="203"/>
        <v>0.14592759441364159</v>
      </c>
      <c r="BM109" s="212">
        <f t="shared" si="204"/>
        <v>-2.5777461299183409E-2</v>
      </c>
      <c r="BN109" s="212">
        <f t="shared" si="205"/>
        <v>-2.1861378787231388E-2</v>
      </c>
      <c r="BO109" s="212">
        <f t="shared" si="206"/>
        <v>3.5468969186862077E-2</v>
      </c>
      <c r="BP109" s="212">
        <f t="shared" si="207"/>
        <v>-5.7266062230620579E-3</v>
      </c>
      <c r="BQ109" s="212">
        <f t="shared" si="208"/>
        <v>2.9729440464723287E-2</v>
      </c>
    </row>
    <row r="110" spans="1:69" ht="35.1" customHeight="1" x14ac:dyDescent="0.35">
      <c r="A110" s="218">
        <v>50</v>
      </c>
      <c r="B110" s="197">
        <f t="shared" si="163"/>
        <v>67268.233333333337</v>
      </c>
      <c r="C110" s="197">
        <f t="shared" si="164"/>
        <v>87001.722222222219</v>
      </c>
      <c r="D110" s="197">
        <f t="shared" si="165"/>
        <v>99400.322222222225</v>
      </c>
      <c r="E110" s="197">
        <f t="shared" si="166"/>
        <v>97002.766666666663</v>
      </c>
      <c r="F110" s="197">
        <f t="shared" si="167"/>
        <v>80343.988888888882</v>
      </c>
      <c r="G110" s="197">
        <f t="shared" si="168"/>
        <v>91866.911111111112</v>
      </c>
      <c r="H110" s="197">
        <f t="shared" si="169"/>
        <v>86563.655555555553</v>
      </c>
      <c r="I110" s="197">
        <f t="shared" si="170"/>
        <v>91538.022222222222</v>
      </c>
      <c r="J110" s="197">
        <f t="shared" si="171"/>
        <v>107840.81111111111</v>
      </c>
      <c r="K110" s="197">
        <f t="shared" si="172"/>
        <v>96341.511111111118</v>
      </c>
      <c r="L110" s="197">
        <f t="shared" si="173"/>
        <v>104147.48888888888</v>
      </c>
      <c r="M110" s="197">
        <f t="shared" si="174"/>
        <v>96394.677777777775</v>
      </c>
      <c r="N110" s="197">
        <f t="shared" si="175"/>
        <v>93691.066666666666</v>
      </c>
      <c r="O110" s="197">
        <f t="shared" si="176"/>
        <v>93746.844444444447</v>
      </c>
      <c r="P110" s="197">
        <f t="shared" si="177"/>
        <v>92612.1</v>
      </c>
      <c r="Q110" s="197">
        <f t="shared" si="178"/>
        <v>92828.388888888891</v>
      </c>
      <c r="R110" s="197">
        <f t="shared" si="178"/>
        <v>75680.477777777778</v>
      </c>
      <c r="S110" s="197">
        <f t="shared" si="178"/>
        <v>68253.888888888891</v>
      </c>
      <c r="T110" s="197">
        <f t="shared" si="178"/>
        <v>84402.055555555562</v>
      </c>
      <c r="U110" s="475">
        <f t="shared" si="178"/>
        <v>67259.811111111107</v>
      </c>
      <c r="V110" s="467">
        <f t="shared" si="179"/>
        <v>85378.277777777781</v>
      </c>
      <c r="W110" s="197">
        <f t="shared" si="180"/>
        <v>99400.322222222225</v>
      </c>
      <c r="X110" s="197">
        <f t="shared" si="181"/>
        <v>92277.03333333334</v>
      </c>
      <c r="Y110" s="467">
        <f t="shared" si="182"/>
        <v>80325.266666666663</v>
      </c>
      <c r="Z110" s="197">
        <f t="shared" si="183"/>
        <v>88612.555555555562</v>
      </c>
      <c r="AA110" s="197">
        <f t="shared" si="184"/>
        <v>86532.288888888885</v>
      </c>
      <c r="AB110" s="197">
        <f t="shared" si="185"/>
        <v>88752.933333333334</v>
      </c>
      <c r="AC110" s="197">
        <f t="shared" si="186"/>
        <v>91463.111111111109</v>
      </c>
      <c r="AD110" s="197">
        <f t="shared" si="187"/>
        <v>92579.588888888888</v>
      </c>
      <c r="AE110" s="197">
        <f t="shared" si="188"/>
        <v>89162.044444444444</v>
      </c>
      <c r="AF110" s="197">
        <f t="shared" si="189"/>
        <v>92193.5</v>
      </c>
      <c r="AG110" s="197">
        <f t="shared" si="190"/>
        <v>88732.988888888882</v>
      </c>
      <c r="AH110" s="197">
        <f t="shared" si="191"/>
        <v>91034.222222222219</v>
      </c>
      <c r="AI110" s="197">
        <f t="shared" si="192"/>
        <v>87807.344444444447</v>
      </c>
      <c r="AJ110" s="197">
        <f t="shared" ref="AJ110:AM110" si="211">AJ42</f>
        <v>90685.922222222216</v>
      </c>
      <c r="AK110" s="467">
        <f t="shared" si="211"/>
        <v>75663.633333333331</v>
      </c>
      <c r="AL110" s="467">
        <f t="shared" si="211"/>
        <v>68218.14444444445</v>
      </c>
      <c r="AM110" s="467">
        <f t="shared" si="211"/>
        <v>83567.555555555562</v>
      </c>
      <c r="AN110" s="277"/>
      <c r="AO110" s="227"/>
      <c r="AP110" s="227"/>
      <c r="AQ110" s="227"/>
      <c r="AR110" s="226"/>
      <c r="AS110" s="226"/>
      <c r="AT110" s="226"/>
      <c r="AU110" s="226"/>
      <c r="AV110" s="226"/>
      <c r="AW110" s="226"/>
      <c r="AX110" s="226"/>
      <c r="AY110" s="226"/>
      <c r="AZ110" s="226"/>
      <c r="BA110" s="212">
        <f t="shared" si="194"/>
        <v>0.29335524230439947</v>
      </c>
      <c r="BB110" s="212">
        <f t="shared" si="210"/>
        <v>-2.4120199029088837E-2</v>
      </c>
      <c r="BC110" s="212">
        <f t="shared" si="195"/>
        <v>0.143419842374988</v>
      </c>
      <c r="BD110" s="212">
        <f t="shared" si="196"/>
        <v>5.7464840581670881E-2</v>
      </c>
      <c r="BE110" s="212">
        <f t="shared" si="197"/>
        <v>-0.10663217275092608</v>
      </c>
      <c r="BF110" s="212">
        <f t="shared" si="198"/>
        <v>-7.4440691694278818E-2</v>
      </c>
      <c r="BG110" s="212">
        <f t="shared" si="199"/>
        <v>5.9533720515987665E-4</v>
      </c>
      <c r="BH110" s="212">
        <f t="shared" si="200"/>
        <v>2.3354279720348061E-3</v>
      </c>
      <c r="BI110" s="226"/>
      <c r="BJ110" s="212">
        <f t="shared" si="201"/>
        <v>0.26938027876313142</v>
      </c>
      <c r="BK110" s="212">
        <f t="shared" si="202"/>
        <v>-7.1662633778629553E-2</v>
      </c>
      <c r="BL110" s="212">
        <f t="shared" si="203"/>
        <v>0.10317163244884631</v>
      </c>
      <c r="BM110" s="212">
        <f t="shared" si="204"/>
        <v>2.5662610719749374E-2</v>
      </c>
      <c r="BN110" s="212">
        <f t="shared" si="205"/>
        <v>1.2206864212408649E-2</v>
      </c>
      <c r="BO110" s="212">
        <f t="shared" si="206"/>
        <v>3.3999394859596466E-2</v>
      </c>
      <c r="BP110" s="212">
        <f t="shared" si="207"/>
        <v>2.5934360626744278E-2</v>
      </c>
      <c r="BQ110" s="212">
        <f t="shared" si="208"/>
        <v>3.2782881614180241E-2</v>
      </c>
    </row>
    <row r="111" spans="1:69" ht="35.1" customHeight="1" x14ac:dyDescent="0.35">
      <c r="A111" s="218">
        <v>100</v>
      </c>
      <c r="B111" s="197">
        <f t="shared" si="163"/>
        <v>258428.2111111111</v>
      </c>
      <c r="C111" s="197">
        <f t="shared" si="164"/>
        <v>332943.4222222222</v>
      </c>
      <c r="D111" s="197">
        <f t="shared" si="165"/>
        <v>381963.35555555555</v>
      </c>
      <c r="E111" s="197">
        <f t="shared" si="166"/>
        <v>378448.01111111109</v>
      </c>
      <c r="F111" s="197">
        <f t="shared" si="167"/>
        <v>313978.11111111112</v>
      </c>
      <c r="G111" s="197">
        <f t="shared" si="168"/>
        <v>355193.0777777778</v>
      </c>
      <c r="H111" s="197">
        <f t="shared" si="169"/>
        <v>326769.86666666664</v>
      </c>
      <c r="I111" s="197">
        <f t="shared" si="170"/>
        <v>355894.75555555557</v>
      </c>
      <c r="J111" s="197">
        <f t="shared" si="171"/>
        <v>418309.76666666666</v>
      </c>
      <c r="K111" s="197">
        <f t="shared" si="172"/>
        <v>377607.05555555556</v>
      </c>
      <c r="L111" s="197">
        <f t="shared" si="173"/>
        <v>410935.56666666665</v>
      </c>
      <c r="M111" s="197">
        <f t="shared" si="174"/>
        <v>376230.08888888889</v>
      </c>
      <c r="N111" s="197">
        <f t="shared" si="175"/>
        <v>363036.74444444443</v>
      </c>
      <c r="O111" s="197">
        <f t="shared" si="176"/>
        <v>361572.54444444447</v>
      </c>
      <c r="P111" s="197">
        <f t="shared" si="177"/>
        <v>360690.76666666666</v>
      </c>
      <c r="Q111" s="197">
        <f t="shared" si="178"/>
        <v>360581.2</v>
      </c>
      <c r="R111" s="197">
        <f t="shared" si="178"/>
        <v>286164.43333333335</v>
      </c>
      <c r="S111" s="197">
        <f t="shared" si="178"/>
        <v>263564.82222222222</v>
      </c>
      <c r="T111" s="197">
        <f t="shared" si="178"/>
        <v>329141.58888888889</v>
      </c>
      <c r="U111" s="475">
        <f t="shared" si="178"/>
        <v>258402.2888888889</v>
      </c>
      <c r="V111" s="467">
        <f t="shared" si="179"/>
        <v>326144.02222222224</v>
      </c>
      <c r="W111" s="197">
        <f t="shared" si="180"/>
        <v>381963.35555555555</v>
      </c>
      <c r="X111" s="197">
        <f t="shared" si="181"/>
        <v>357603.41111111111</v>
      </c>
      <c r="Y111" s="467">
        <f t="shared" si="182"/>
        <v>313960.2</v>
      </c>
      <c r="Z111" s="197">
        <f t="shared" si="183"/>
        <v>340485.34444444446</v>
      </c>
      <c r="AA111" s="197">
        <f t="shared" si="184"/>
        <v>326729.48888888891</v>
      </c>
      <c r="AB111" s="197">
        <f t="shared" si="185"/>
        <v>341975.96666666667</v>
      </c>
      <c r="AC111" s="197">
        <f t="shared" si="186"/>
        <v>350351.1</v>
      </c>
      <c r="AD111" s="197">
        <f t="shared" si="187"/>
        <v>362519.47777777776</v>
      </c>
      <c r="AE111" s="197">
        <f t="shared" si="188"/>
        <v>345102.7888888889</v>
      </c>
      <c r="AF111" s="197">
        <f t="shared" si="189"/>
        <v>360913.44444444444</v>
      </c>
      <c r="AG111" s="197">
        <f t="shared" si="190"/>
        <v>342646.58888888889</v>
      </c>
      <c r="AH111" s="197">
        <f t="shared" si="191"/>
        <v>350807.46666666667</v>
      </c>
      <c r="AI111" s="197">
        <f t="shared" si="192"/>
        <v>340342.97777777776</v>
      </c>
      <c r="AJ111" s="197">
        <f t="shared" ref="AJ111:AM111" si="212">AJ43</f>
        <v>350183.18888888886</v>
      </c>
      <c r="AK111" s="467">
        <f t="shared" si="212"/>
        <v>286152.12222222221</v>
      </c>
      <c r="AL111" s="467">
        <f t="shared" si="212"/>
        <v>263409.7888888889</v>
      </c>
      <c r="AM111" s="467">
        <f t="shared" si="212"/>
        <v>326770.40000000002</v>
      </c>
      <c r="AN111" s="277"/>
      <c r="AO111" s="227"/>
      <c r="AP111" s="227"/>
      <c r="AQ111" s="227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12">
        <f t="shared" si="194"/>
        <v>0.28834008017442536</v>
      </c>
      <c r="BB111" s="212">
        <f t="shared" si="210"/>
        <v>-9.2033552258736599E-3</v>
      </c>
      <c r="BC111" s="212">
        <f t="shared" si="195"/>
        <v>0.13126700622796425</v>
      </c>
      <c r="BD111" s="212">
        <f t="shared" si="196"/>
        <v>8.9129665430866742E-2</v>
      </c>
      <c r="BE111" s="212">
        <f t="shared" si="197"/>
        <v>-9.7302798917304187E-2</v>
      </c>
      <c r="BF111" s="212">
        <f t="shared" si="198"/>
        <v>-8.4454791925882053E-2</v>
      </c>
      <c r="BG111" s="212">
        <f t="shared" si="199"/>
        <v>-4.0332005572621043E-3</v>
      </c>
      <c r="BH111" s="212">
        <f t="shared" si="200"/>
        <v>-3.0376898105602873E-4</v>
      </c>
      <c r="BI111" s="226"/>
      <c r="BJ111" s="212">
        <f t="shared" si="201"/>
        <v>0.26215608857265887</v>
      </c>
      <c r="BK111" s="212">
        <f t="shared" si="202"/>
        <v>-6.3775605932180443E-2</v>
      </c>
      <c r="BL111" s="212">
        <f t="shared" si="203"/>
        <v>8.448569100301391E-2</v>
      </c>
      <c r="BM111" s="212">
        <f t="shared" si="204"/>
        <v>4.6663917082068594E-2</v>
      </c>
      <c r="BN111" s="212">
        <f t="shared" si="205"/>
        <v>3.4731952540687866E-2</v>
      </c>
      <c r="BO111" s="212">
        <f t="shared" si="206"/>
        <v>4.5814337248506039E-2</v>
      </c>
      <c r="BP111" s="212">
        <f t="shared" si="207"/>
        <v>2.3817186694434424E-2</v>
      </c>
      <c r="BQ111" s="212">
        <f t="shared" si="208"/>
        <v>2.8912631532348319E-2</v>
      </c>
    </row>
    <row r="112" spans="1:69" ht="35.1" customHeight="1" x14ac:dyDescent="0.35">
      <c r="A112" s="218">
        <v>150</v>
      </c>
      <c r="B112" s="197">
        <f t="shared" si="163"/>
        <v>581753.68888888892</v>
      </c>
      <c r="C112" s="197">
        <f t="shared" si="164"/>
        <v>747687.74444444443</v>
      </c>
      <c r="D112" s="197">
        <f t="shared" si="165"/>
        <v>850389.38888888888</v>
      </c>
      <c r="E112" s="197">
        <f t="shared" si="166"/>
        <v>851321.02222222218</v>
      </c>
      <c r="F112" s="197">
        <f t="shared" si="167"/>
        <v>705809.01111111115</v>
      </c>
      <c r="G112" s="197">
        <f t="shared" si="168"/>
        <v>795143.5777777778</v>
      </c>
      <c r="H112" s="197">
        <f t="shared" si="169"/>
        <v>726532.16666666663</v>
      </c>
      <c r="I112" s="197">
        <f t="shared" si="170"/>
        <v>802116.41111111105</v>
      </c>
      <c r="J112" s="197">
        <f t="shared" si="171"/>
        <v>929595.77777777775</v>
      </c>
      <c r="K112" s="197">
        <f t="shared" si="172"/>
        <v>840945.5</v>
      </c>
      <c r="L112" s="197">
        <f t="shared" si="173"/>
        <v>918569.8444444444</v>
      </c>
      <c r="M112" s="197">
        <f t="shared" si="174"/>
        <v>837895.12222222227</v>
      </c>
      <c r="N112" s="197">
        <f t="shared" si="175"/>
        <v>810794.38888888888</v>
      </c>
      <c r="O112" s="197">
        <f t="shared" si="176"/>
        <v>806249.9444444445</v>
      </c>
      <c r="P112" s="197">
        <f t="shared" si="177"/>
        <v>808974.73333333328</v>
      </c>
      <c r="Q112" s="197">
        <f t="shared" si="178"/>
        <v>806458.7111111111</v>
      </c>
      <c r="R112" s="197">
        <f t="shared" si="178"/>
        <v>644480.01111111115</v>
      </c>
      <c r="S112" s="197">
        <f t="shared" si="178"/>
        <v>593398.32222222222</v>
      </c>
      <c r="T112" s="197">
        <f t="shared" si="178"/>
        <v>731981.3</v>
      </c>
      <c r="U112" s="475">
        <f t="shared" si="178"/>
        <v>581703.9222222222</v>
      </c>
      <c r="V112" s="467">
        <f t="shared" si="179"/>
        <v>731163.68888888892</v>
      </c>
      <c r="W112" s="197">
        <f t="shared" si="180"/>
        <v>850389.38888888888</v>
      </c>
      <c r="X112" s="197">
        <f t="shared" si="181"/>
        <v>801391.7888888889</v>
      </c>
      <c r="Y112" s="467">
        <f t="shared" si="182"/>
        <v>705766.22222222225</v>
      </c>
      <c r="Z112" s="197">
        <f t="shared" si="183"/>
        <v>760586.23333333328</v>
      </c>
      <c r="AA112" s="197">
        <f t="shared" si="184"/>
        <v>726473.04444444447</v>
      </c>
      <c r="AB112" s="197">
        <f t="shared" si="185"/>
        <v>769252.66666666663</v>
      </c>
      <c r="AC112" s="197">
        <f t="shared" si="186"/>
        <v>776501.38888888888</v>
      </c>
      <c r="AD112" s="197">
        <f t="shared" si="187"/>
        <v>810076.58888888895</v>
      </c>
      <c r="AE112" s="197">
        <f t="shared" si="188"/>
        <v>769341.4222222222</v>
      </c>
      <c r="AF112" s="197">
        <f t="shared" si="189"/>
        <v>807356.87777777773</v>
      </c>
      <c r="AG112" s="197">
        <f t="shared" si="190"/>
        <v>765305.18888888892</v>
      </c>
      <c r="AH112" s="197">
        <f t="shared" si="191"/>
        <v>782570.73333333328</v>
      </c>
      <c r="AI112" s="197">
        <f t="shared" si="192"/>
        <v>762147.95555555553</v>
      </c>
      <c r="AJ112" s="197">
        <f t="shared" ref="AJ112:AM112" si="213">AJ44</f>
        <v>783967.46666666667</v>
      </c>
      <c r="AK112" s="467">
        <f t="shared" si="213"/>
        <v>644458.08888888895</v>
      </c>
      <c r="AL112" s="467">
        <f t="shared" si="213"/>
        <v>593279.83333333337</v>
      </c>
      <c r="AM112" s="467">
        <f t="shared" si="213"/>
        <v>727758.3444444444</v>
      </c>
      <c r="AN112" s="277"/>
      <c r="AO112" s="227"/>
      <c r="AP112" s="227"/>
      <c r="AQ112" s="227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12">
        <f t="shared" si="194"/>
        <v>0.28523077502521482</v>
      </c>
      <c r="BB112" s="212">
        <f t="shared" si="210"/>
        <v>1.0955373450162237E-3</v>
      </c>
      <c r="BC112" s="212">
        <f t="shared" si="195"/>
        <v>0.12657045356509802</v>
      </c>
      <c r="BD112" s="212">
        <f t="shared" si="196"/>
        <v>0.10403427117511581</v>
      </c>
      <c r="BE112" s="212">
        <f t="shared" si="197"/>
        <v>-9.5364329203063383E-2</v>
      </c>
      <c r="BF112" s="212">
        <f t="shared" si="198"/>
        <v>-8.7826443149801633E-2</v>
      </c>
      <c r="BG112" s="212">
        <f t="shared" si="199"/>
        <v>-5.60492833537252E-3</v>
      </c>
      <c r="BH112" s="212">
        <f t="shared" si="200"/>
        <v>-3.1101369654093587E-3</v>
      </c>
      <c r="BI112" s="226"/>
      <c r="BJ112" s="212">
        <f t="shared" si="201"/>
        <v>0.2569344316876897</v>
      </c>
      <c r="BK112" s="212">
        <f t="shared" si="202"/>
        <v>-5.7617840297866131E-2</v>
      </c>
      <c r="BL112" s="212">
        <f t="shared" si="203"/>
        <v>7.7674461294706218E-2</v>
      </c>
      <c r="BM112" s="212">
        <f t="shared" si="204"/>
        <v>5.8886730277703567E-2</v>
      </c>
      <c r="BN112" s="212">
        <f t="shared" si="205"/>
        <v>4.3239072692507971E-2</v>
      </c>
      <c r="BO112" s="212">
        <f t="shared" si="206"/>
        <v>4.9412984219345549E-2</v>
      </c>
      <c r="BP112" s="212">
        <f t="shared" si="207"/>
        <v>2.256033892767851E-2</v>
      </c>
      <c r="BQ112" s="212">
        <f t="shared" si="208"/>
        <v>2.8628970204618819E-2</v>
      </c>
    </row>
    <row r="113" spans="1:70" ht="35.1" customHeight="1" thickBot="1" x14ac:dyDescent="0.4">
      <c r="A113" s="218">
        <v>200</v>
      </c>
      <c r="B113" s="197">
        <f t="shared" si="163"/>
        <v>1032197.2333333333</v>
      </c>
      <c r="C113" s="197">
        <f t="shared" si="164"/>
        <v>1323980.1777777779</v>
      </c>
      <c r="D113" s="197">
        <f t="shared" si="165"/>
        <v>1501774.2555555555</v>
      </c>
      <c r="E113" s="197">
        <f t="shared" si="166"/>
        <v>1497152.1444444444</v>
      </c>
      <c r="F113" s="197">
        <f t="shared" si="167"/>
        <v>1255078.4777777777</v>
      </c>
      <c r="G113" s="197">
        <f t="shared" si="168"/>
        <v>1412616.6777777779</v>
      </c>
      <c r="H113" s="197">
        <f t="shared" si="169"/>
        <v>1279575.6333333333</v>
      </c>
      <c r="I113" s="197">
        <f t="shared" si="170"/>
        <v>1412287.8333333333</v>
      </c>
      <c r="J113" s="197">
        <f t="shared" si="171"/>
        <v>1649075.4444444445</v>
      </c>
      <c r="K113" s="197">
        <f t="shared" si="172"/>
        <v>1484409.3</v>
      </c>
      <c r="L113" s="197">
        <f t="shared" si="173"/>
        <v>1633790.888888889</v>
      </c>
      <c r="M113" s="197">
        <f t="shared" si="174"/>
        <v>1483425.6222222222</v>
      </c>
      <c r="N113" s="197">
        <f t="shared" si="175"/>
        <v>1432780.388888889</v>
      </c>
      <c r="O113" s="197">
        <f t="shared" si="176"/>
        <v>1435056.3777777778</v>
      </c>
      <c r="P113" s="197">
        <f t="shared" si="177"/>
        <v>1432860.2333333334</v>
      </c>
      <c r="Q113" s="197">
        <f t="shared" si="178"/>
        <v>1432975.1888888888</v>
      </c>
      <c r="R113" s="197">
        <f t="shared" si="178"/>
        <v>1126797.6333333333</v>
      </c>
      <c r="S113" s="197">
        <f t="shared" si="178"/>
        <v>1054271.4444444445</v>
      </c>
      <c r="T113" s="197">
        <f t="shared" si="178"/>
        <v>1302174.0888888889</v>
      </c>
      <c r="U113" s="475">
        <f t="shared" si="178"/>
        <v>1032171.0222222222</v>
      </c>
      <c r="V113" s="467">
        <f t="shared" si="179"/>
        <v>1297870.5222222223</v>
      </c>
      <c r="W113" s="197">
        <f t="shared" si="180"/>
        <v>1501774.2555555555</v>
      </c>
      <c r="X113" s="197">
        <f t="shared" si="181"/>
        <v>1405006.2888888889</v>
      </c>
      <c r="Y113" s="467">
        <f t="shared" si="182"/>
        <v>1255045.7222222222</v>
      </c>
      <c r="Z113" s="197">
        <f t="shared" si="183"/>
        <v>1352922.2222222222</v>
      </c>
      <c r="AA113" s="197">
        <f t="shared" si="184"/>
        <v>1279522.7777777778</v>
      </c>
      <c r="AB113" s="197">
        <f t="shared" si="185"/>
        <v>1356461.3555555556</v>
      </c>
      <c r="AC113" s="197">
        <f t="shared" si="186"/>
        <v>1372072.6</v>
      </c>
      <c r="AD113" s="197">
        <f t="shared" si="187"/>
        <v>1429737.4888888889</v>
      </c>
      <c r="AE113" s="197">
        <f t="shared" si="188"/>
        <v>1360235.2555555555</v>
      </c>
      <c r="AF113" s="197">
        <f t="shared" si="189"/>
        <v>1424540.1222222222</v>
      </c>
      <c r="AG113" s="197">
        <f t="shared" si="190"/>
        <v>1352452.6888888888</v>
      </c>
      <c r="AH113" s="197">
        <f t="shared" si="191"/>
        <v>1395719.9888888889</v>
      </c>
      <c r="AI113" s="197">
        <f t="shared" si="192"/>
        <v>1352220.5666666667</v>
      </c>
      <c r="AJ113" s="197">
        <f t="shared" ref="AJ113:AM113" si="214">AJ45</f>
        <v>1394330.1888888888</v>
      </c>
      <c r="AK113" s="467">
        <f t="shared" si="214"/>
        <v>1126776.6000000001</v>
      </c>
      <c r="AL113" s="467">
        <f t="shared" si="214"/>
        <v>1053988.3777777778</v>
      </c>
      <c r="AM113" s="467">
        <f t="shared" si="214"/>
        <v>1295033.0222222223</v>
      </c>
      <c r="AN113" s="277"/>
      <c r="AO113" s="227"/>
      <c r="AP113" s="227"/>
      <c r="AQ113" s="227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13">
        <f t="shared" si="194"/>
        <v>0.28268138590351899</v>
      </c>
      <c r="BB113" s="213">
        <f t="shared" si="210"/>
        <v>-3.0777669107139791E-3</v>
      </c>
      <c r="BC113" s="213">
        <f t="shared" si="195"/>
        <v>0.12552059714937894</v>
      </c>
      <c r="BD113" s="213">
        <f t="shared" si="196"/>
        <v>0.10371579181629198</v>
      </c>
      <c r="BE113" s="213">
        <f t="shared" si="197"/>
        <v>-9.9853614944778152E-2</v>
      </c>
      <c r="BF113" s="213">
        <f t="shared" si="198"/>
        <v>-9.2034585141387015E-2</v>
      </c>
      <c r="BG113" s="213">
        <f t="shared" si="199"/>
        <v>1.5885120333436905E-3</v>
      </c>
      <c r="BH113" s="213">
        <f t="shared" si="200"/>
        <v>8.0228031235107916E-5</v>
      </c>
      <c r="BI113" s="226"/>
      <c r="BJ113" s="212">
        <f t="shared" si="201"/>
        <v>0.25741809669095334</v>
      </c>
      <c r="BK113" s="212">
        <f t="shared" si="202"/>
        <v>-6.4435760773425249E-2</v>
      </c>
      <c r="BL113" s="212">
        <f t="shared" si="203"/>
        <v>7.7986401823430695E-2</v>
      </c>
      <c r="BM113" s="212">
        <f t="shared" si="204"/>
        <v>6.0130682402857683E-2</v>
      </c>
      <c r="BN113" s="212">
        <f t="shared" si="205"/>
        <v>4.2027578488841449E-2</v>
      </c>
      <c r="BO113" s="212">
        <f t="shared" si="206"/>
        <v>4.7274812503226085E-2</v>
      </c>
      <c r="BP113" s="212">
        <f t="shared" si="207"/>
        <v>3.1991729067836316E-2</v>
      </c>
      <c r="BQ113" s="212">
        <f t="shared" si="208"/>
        <v>3.1141089893363911E-2</v>
      </c>
    </row>
    <row r="114" spans="1:70" ht="35.1" customHeight="1" thickBot="1" x14ac:dyDescent="0.4">
      <c r="A114" s="392" t="str">
        <f>CHAR(216)</f>
        <v>Ø</v>
      </c>
      <c r="B114" s="230">
        <f>AVERAGE(B107:B113)</f>
        <v>280210.28253968252</v>
      </c>
      <c r="C114" s="230">
        <f t="shared" ref="C114:AM114" si="215">AVERAGE(C107:C113)</f>
        <v>360089.58730158728</v>
      </c>
      <c r="D114" s="230">
        <f t="shared" si="215"/>
        <v>409573.19682539679</v>
      </c>
      <c r="E114" s="230">
        <f t="shared" si="215"/>
        <v>407902.60000000003</v>
      </c>
      <c r="F114" s="230">
        <f t="shared" si="215"/>
        <v>340101.2761904762</v>
      </c>
      <c r="G114" s="230">
        <f t="shared" si="215"/>
        <v>383571.08253968257</v>
      </c>
      <c r="H114" s="230">
        <f t="shared" si="215"/>
        <v>349986.51587301586</v>
      </c>
      <c r="I114" s="230">
        <f t="shared" si="215"/>
        <v>384562.03333333333</v>
      </c>
      <c r="J114" s="230">
        <f t="shared" si="215"/>
        <v>448619.56507936504</v>
      </c>
      <c r="K114" s="230">
        <f t="shared" si="215"/>
        <v>404362.56190476194</v>
      </c>
      <c r="L114" s="230">
        <f t="shared" si="215"/>
        <v>442807.9873015873</v>
      </c>
      <c r="M114" s="230">
        <f t="shared" si="215"/>
        <v>403574.22857142851</v>
      </c>
      <c r="N114" s="230">
        <f t="shared" si="215"/>
        <v>390186.93174603174</v>
      </c>
      <c r="O114" s="230">
        <f t="shared" si="215"/>
        <v>389552.46507936512</v>
      </c>
      <c r="P114" s="230">
        <f t="shared" si="215"/>
        <v>389301.49523809523</v>
      </c>
      <c r="Q114" s="230">
        <f t="shared" si="215"/>
        <v>388982.4746031746</v>
      </c>
      <c r="R114" s="230">
        <f t="shared" si="215"/>
        <v>308330.82539682544</v>
      </c>
      <c r="S114" s="230">
        <f t="shared" si="215"/>
        <v>285927.57619047619</v>
      </c>
      <c r="T114" s="230">
        <f t="shared" si="215"/>
        <v>353466.02698412695</v>
      </c>
      <c r="U114" s="476">
        <f t="shared" si="215"/>
        <v>280191.26507936505</v>
      </c>
      <c r="V114" s="468">
        <f t="shared" si="215"/>
        <v>352722.53333333333</v>
      </c>
      <c r="W114" s="271">
        <f t="shared" si="215"/>
        <v>409573.19682539679</v>
      </c>
      <c r="X114" s="271">
        <f t="shared" si="215"/>
        <v>383807.01904761902</v>
      </c>
      <c r="Y114" s="468">
        <f t="shared" si="215"/>
        <v>340081.93650793657</v>
      </c>
      <c r="Z114" s="271">
        <f t="shared" si="215"/>
        <v>367407.05873015866</v>
      </c>
      <c r="AA114" s="271">
        <f t="shared" si="215"/>
        <v>349953.9476190476</v>
      </c>
      <c r="AB114" s="271">
        <f t="shared" si="215"/>
        <v>369434.37301587302</v>
      </c>
      <c r="AC114" s="271">
        <f t="shared" si="215"/>
        <v>374545.47619047621</v>
      </c>
      <c r="AD114" s="271">
        <f t="shared" si="215"/>
        <v>389328.08571428567</v>
      </c>
      <c r="AE114" s="271">
        <f t="shared" si="215"/>
        <v>370435.3317460317</v>
      </c>
      <c r="AF114" s="271">
        <f t="shared" si="215"/>
        <v>387860.76031746028</v>
      </c>
      <c r="AG114" s="271">
        <f t="shared" si="215"/>
        <v>368397.59841269843</v>
      </c>
      <c r="AH114" s="271">
        <f t="shared" si="215"/>
        <v>378512.51587301586</v>
      </c>
      <c r="AI114" s="271">
        <f t="shared" si="215"/>
        <v>367293.21587301593</v>
      </c>
      <c r="AJ114" s="271">
        <f t="shared" si="215"/>
        <v>378358.72857142851</v>
      </c>
      <c r="AK114" s="468">
        <f t="shared" si="215"/>
        <v>308316.23015873012</v>
      </c>
      <c r="AL114" s="468">
        <f t="shared" si="215"/>
        <v>285842.00158730161</v>
      </c>
      <c r="AM114" s="468">
        <f t="shared" si="215"/>
        <v>351337.32380952378</v>
      </c>
      <c r="AN114" s="233"/>
      <c r="AO114" s="227"/>
      <c r="AP114" s="227"/>
      <c r="AQ114" s="227"/>
      <c r="AR114" s="226"/>
      <c r="AS114" s="226"/>
      <c r="AT114" s="226"/>
      <c r="AU114" s="226"/>
      <c r="AV114" s="226"/>
      <c r="AW114" s="226"/>
      <c r="AX114" s="226"/>
      <c r="AY114" s="226"/>
      <c r="AZ114" s="226"/>
      <c r="BA114" s="209">
        <f>AVERAGE(BA107:BA113)</f>
        <v>0.30710152265291041</v>
      </c>
      <c r="BB114" s="209">
        <f t="shared" ref="BB114" si="216">AVERAGE(BB107:BB113)</f>
        <v>-3.4384559076713277E-2</v>
      </c>
      <c r="BC114" s="209">
        <f t="shared" ref="BC114" si="217">AVERAGE(BC107:BC113)</f>
        <v>0.15455978322140901</v>
      </c>
      <c r="BD114" s="209">
        <f t="shared" ref="BD114" si="218">AVERAGE(BD107:BD113)</f>
        <v>4.1983910743128343E-2</v>
      </c>
      <c r="BE114" s="209">
        <f t="shared" ref="BE114" si="219">AVERAGE(BE107:BE113)</f>
        <v>-0.11073151042681706</v>
      </c>
      <c r="BF114" s="209">
        <f t="shared" ref="BF114" si="220">AVERAGE(BF107:BF113)</f>
        <v>-5.992414885141651E-2</v>
      </c>
      <c r="BG114" s="209">
        <f t="shared" ref="BG114" si="221">AVERAGE(BG107:BG113)</f>
        <v>-1.2784975281240465E-2</v>
      </c>
      <c r="BH114" s="209">
        <f t="shared" ref="BH114" si="222">AVERAGE(BH107:BH113)</f>
        <v>1.7538023574785269E-3</v>
      </c>
      <c r="BI114" s="226"/>
      <c r="BJ114" s="209">
        <f>AVERAGE(BJ107:BJ113)</f>
        <v>0.28297452685333757</v>
      </c>
      <c r="BK114" s="209">
        <f t="shared" ref="BK114" si="223">AVERAGE(BK107:BK113)</f>
        <v>-7.7905073625603602E-2</v>
      </c>
      <c r="BL114" s="209">
        <f t="shared" ref="BL114" si="224">AVERAGE(BL107:BL113)</f>
        <v>0.11374610302898017</v>
      </c>
      <c r="BM114" s="209">
        <f t="shared" ref="BM114" si="225">AVERAGE(BM107:BM113)</f>
        <v>1.3190875407747394E-2</v>
      </c>
      <c r="BN114" s="209">
        <f t="shared" ref="BN114" si="226">AVERAGE(BN107:BN113)</f>
        <v>5.3124209680476182E-4</v>
      </c>
      <c r="BO114" s="209">
        <f t="shared" ref="BO114" si="227">AVERAGE(BO107:BO113)</f>
        <v>3.6517045908154341E-2</v>
      </c>
      <c r="BP114" s="209">
        <f t="shared" ref="BP114" si="228">AVERAGE(BP107:BP113)</f>
        <v>9.9934418091410411E-3</v>
      </c>
      <c r="BQ114" s="209">
        <f t="shared" ref="BQ114" si="229">AVERAGE(BQ107:BQ113)</f>
        <v>3.0650584390226381E-2</v>
      </c>
    </row>
    <row r="115" spans="1:70" ht="35.1" customHeight="1" thickBot="1" x14ac:dyDescent="0.4">
      <c r="A115" s="392"/>
      <c r="B115" s="230"/>
      <c r="C115" s="230"/>
      <c r="D115" s="230"/>
      <c r="E115" s="230"/>
      <c r="F115" s="230"/>
      <c r="G115" s="230"/>
      <c r="H115" s="230"/>
      <c r="I115" s="230"/>
      <c r="J115" s="230"/>
      <c r="K115" s="230"/>
      <c r="L115" s="230"/>
      <c r="M115" s="230"/>
      <c r="N115" s="230"/>
      <c r="O115" s="230"/>
      <c r="P115" s="230"/>
      <c r="Q115" s="230"/>
      <c r="R115" s="230"/>
      <c r="S115" s="230"/>
      <c r="T115" s="230"/>
      <c r="U115" s="477"/>
      <c r="V115" s="470"/>
      <c r="W115" s="224"/>
      <c r="X115" s="224"/>
      <c r="Y115" s="470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224"/>
      <c r="AJ115" s="224"/>
      <c r="AK115" s="470"/>
      <c r="AL115" s="470"/>
      <c r="AM115" s="470"/>
      <c r="AN115" s="233"/>
      <c r="AO115" s="227"/>
      <c r="AP115" s="227"/>
      <c r="AQ115" s="227"/>
      <c r="AZ115" s="226" t="s">
        <v>956</v>
      </c>
      <c r="BJ115" s="226" t="s">
        <v>958</v>
      </c>
    </row>
    <row r="116" spans="1:70" ht="35.1" customHeight="1" x14ac:dyDescent="0.35">
      <c r="A116" s="391"/>
      <c r="B116" s="391"/>
      <c r="C116" s="391"/>
      <c r="D116" s="391"/>
      <c r="E116" s="391"/>
      <c r="F116" s="391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  <c r="Q116" s="391"/>
      <c r="R116" s="391"/>
      <c r="S116" s="391"/>
      <c r="T116" s="391"/>
      <c r="U116" s="448"/>
      <c r="V116" s="448"/>
      <c r="W116" s="227"/>
      <c r="X116" s="227"/>
      <c r="Y116" s="448"/>
      <c r="Z116" s="227"/>
      <c r="AA116" s="227"/>
      <c r="AB116" s="227"/>
      <c r="AC116" s="227"/>
      <c r="AD116" s="227"/>
      <c r="AE116" s="227"/>
      <c r="AF116" s="227"/>
      <c r="AG116" s="227"/>
      <c r="AH116" s="227"/>
      <c r="AI116" s="227"/>
      <c r="AJ116" s="227"/>
      <c r="AK116" s="448"/>
      <c r="AL116" s="448"/>
      <c r="AM116" s="448"/>
      <c r="AN116" s="227"/>
      <c r="AO116" s="227"/>
      <c r="AP116" s="227"/>
      <c r="AQ116" s="227"/>
      <c r="AZ116" s="12"/>
      <c r="BA116" s="588" t="s">
        <v>29</v>
      </c>
      <c r="BB116" s="588"/>
      <c r="BC116" s="588" t="s">
        <v>30</v>
      </c>
      <c r="BD116" s="588"/>
      <c r="BE116" s="588" t="s">
        <v>182</v>
      </c>
      <c r="BF116" s="588"/>
      <c r="BG116" s="588" t="s">
        <v>91</v>
      </c>
      <c r="BH116" s="588"/>
      <c r="BJ116" s="12"/>
      <c r="BK116" s="588" t="s">
        <v>29</v>
      </c>
      <c r="BL116" s="588"/>
      <c r="BM116" s="588" t="s">
        <v>30</v>
      </c>
      <c r="BN116" s="588"/>
      <c r="BO116" s="588" t="s">
        <v>182</v>
      </c>
      <c r="BP116" s="588"/>
      <c r="BQ116" s="588" t="s">
        <v>91</v>
      </c>
      <c r="BR116" s="588"/>
    </row>
    <row r="117" spans="1:70" ht="35.1" customHeight="1" x14ac:dyDescent="0.35">
      <c r="A117" s="391" t="s">
        <v>214</v>
      </c>
      <c r="B117" s="391"/>
      <c r="C117" s="391"/>
      <c r="D117" s="391"/>
      <c r="E117" s="391"/>
      <c r="F117" s="391"/>
      <c r="G117" s="391"/>
      <c r="H117" s="391"/>
      <c r="I117" s="391"/>
      <c r="J117" s="391"/>
      <c r="K117" s="391"/>
      <c r="L117" s="391"/>
      <c r="M117" s="391"/>
      <c r="N117" s="391"/>
      <c r="O117" s="391"/>
      <c r="P117" s="391"/>
      <c r="Q117" s="391"/>
      <c r="R117" s="391"/>
      <c r="S117" s="391"/>
      <c r="T117" s="391"/>
      <c r="U117" s="448" t="s">
        <v>222</v>
      </c>
      <c r="V117" s="448"/>
      <c r="W117" s="227"/>
      <c r="X117" s="227"/>
      <c r="Y117" s="448"/>
      <c r="Z117" s="227"/>
      <c r="AA117" s="227"/>
      <c r="AB117" s="227"/>
      <c r="AC117" s="227"/>
      <c r="AD117" s="227"/>
      <c r="AE117" s="227"/>
      <c r="AF117" s="227"/>
      <c r="AG117" s="227"/>
      <c r="AH117" s="227"/>
      <c r="AI117" s="227"/>
      <c r="AJ117" s="227"/>
      <c r="AK117" s="448"/>
      <c r="AL117" s="448"/>
      <c r="AM117" s="448"/>
      <c r="AN117" s="227"/>
      <c r="AO117" s="227"/>
      <c r="AP117" s="227"/>
      <c r="AQ117" s="227"/>
      <c r="AZ117" s="478"/>
      <c r="BA117" s="420" t="s">
        <v>977</v>
      </c>
      <c r="BB117" s="420" t="s">
        <v>978</v>
      </c>
      <c r="BC117" s="420" t="s">
        <v>977</v>
      </c>
      <c r="BD117" s="420" t="s">
        <v>978</v>
      </c>
      <c r="BE117" s="420" t="s">
        <v>977</v>
      </c>
      <c r="BF117" s="420" t="s">
        <v>978</v>
      </c>
      <c r="BG117" s="420" t="s">
        <v>977</v>
      </c>
      <c r="BH117" s="420" t="s">
        <v>978</v>
      </c>
      <c r="BJ117" s="12"/>
      <c r="BK117" s="420" t="s">
        <v>977</v>
      </c>
      <c r="BL117" s="420" t="s">
        <v>978</v>
      </c>
      <c r="BM117" s="420" t="s">
        <v>977</v>
      </c>
      <c r="BN117" s="420" t="s">
        <v>978</v>
      </c>
      <c r="BO117" s="420" t="s">
        <v>977</v>
      </c>
      <c r="BP117" s="420" t="s">
        <v>978</v>
      </c>
      <c r="BQ117" s="420" t="s">
        <v>977</v>
      </c>
      <c r="BR117" s="420" t="s">
        <v>978</v>
      </c>
    </row>
    <row r="118" spans="1:70" ht="35.1" customHeight="1" x14ac:dyDescent="0.35">
      <c r="A118" s="218">
        <v>10</v>
      </c>
      <c r="B118" s="219">
        <f>B50</f>
        <v>1.681695001116928</v>
      </c>
      <c r="C118" s="219">
        <f>J50</f>
        <v>38.183121959346991</v>
      </c>
      <c r="D118" s="219">
        <f>C50</f>
        <v>60.759382910777063</v>
      </c>
      <c r="E118" s="219">
        <f>K50</f>
        <v>47.870901605523429</v>
      </c>
      <c r="F118" s="219">
        <f>D50</f>
        <v>18.458173948398962</v>
      </c>
      <c r="G118" s="219">
        <f>L50</f>
        <v>41.683740576980192</v>
      </c>
      <c r="H118" s="219">
        <f>E50</f>
        <v>50.584402459600625</v>
      </c>
      <c r="I118" s="219">
        <f>M50</f>
        <v>43.473986432176346</v>
      </c>
      <c r="J118" s="219">
        <f>F50</f>
        <v>68.083713145473936</v>
      </c>
      <c r="K118" s="219">
        <f>N50</f>
        <v>45.901882611789013</v>
      </c>
      <c r="L118" s="219">
        <f>G50</f>
        <v>45.734895712185747</v>
      </c>
      <c r="M118" s="219">
        <f>O50</f>
        <v>45.556298285327507</v>
      </c>
      <c r="N118" s="219">
        <f>H50</f>
        <v>49.242958488986098</v>
      </c>
      <c r="O118" s="219">
        <f>P50</f>
        <v>42.343050796896854</v>
      </c>
      <c r="P118" s="219">
        <f>I50</f>
        <v>38.108545527497476</v>
      </c>
      <c r="Q118" s="219">
        <f>Q50</f>
        <v>39.909143623269806</v>
      </c>
      <c r="R118" s="219">
        <f>R50</f>
        <v>18.85232739864496</v>
      </c>
      <c r="S118" s="219">
        <f>S50</f>
        <v>2.4473692862720879</v>
      </c>
      <c r="T118" s="219">
        <f>T50</f>
        <v>22.948263871776419</v>
      </c>
      <c r="U118" s="544">
        <f>U50</f>
        <v>1.7213745617586056</v>
      </c>
      <c r="V118" s="352">
        <f>AC50</f>
        <v>36.01330099783943</v>
      </c>
      <c r="W118" s="352">
        <f>V50</f>
        <v>61.253693025182436</v>
      </c>
      <c r="X118" s="352">
        <f>AD50</f>
        <v>44.989741448362992</v>
      </c>
      <c r="Y118" s="352">
        <f>W50</f>
        <v>18.543161192102342</v>
      </c>
      <c r="Z118" s="352">
        <f>AE50</f>
        <v>38.037914417528604</v>
      </c>
      <c r="AA118" s="352">
        <f>X50</f>
        <v>50.548182054554196</v>
      </c>
      <c r="AB118" s="352">
        <f>AF50</f>
        <v>42.45251589233488</v>
      </c>
      <c r="AC118" s="352">
        <f>Y50</f>
        <v>52.766341774880978</v>
      </c>
      <c r="AD118" s="352">
        <f>AG50</f>
        <v>42.932769527820611</v>
      </c>
      <c r="AE118" s="352">
        <f>Z50</f>
        <v>36.849724142892256</v>
      </c>
      <c r="AF118" s="352">
        <f>AH50</f>
        <v>41.177538381892013</v>
      </c>
      <c r="AG118" s="352">
        <f>AA50</f>
        <v>44.557195084387551</v>
      </c>
      <c r="AH118" s="352">
        <f>AI50</f>
        <v>38.665261285829985</v>
      </c>
      <c r="AI118" s="352">
        <f>AB50</f>
        <v>32.642760199078374</v>
      </c>
      <c r="AJ118" s="352">
        <f>AJ50</f>
        <v>38.274538222152238</v>
      </c>
      <c r="AK118" s="352">
        <f>AK50</f>
        <v>18.868015984814217</v>
      </c>
      <c r="AL118" s="352">
        <f>AL50</f>
        <v>2.7410487018009815</v>
      </c>
      <c r="AM118" s="352">
        <f>AM50</f>
        <v>22.450681483367383</v>
      </c>
      <c r="AN118" s="228"/>
      <c r="AO118" s="227"/>
      <c r="AP118" s="227"/>
      <c r="AQ118" s="227"/>
      <c r="AZ118" s="393" t="s">
        <v>949</v>
      </c>
      <c r="BA118" s="196">
        <f>'Gesamt Ansatz1'!B102</f>
        <v>5116.1349206349205</v>
      </c>
      <c r="BB118" s="196">
        <f>'Gesamt Ansatz1'!C102</f>
        <v>5427.6095238095231</v>
      </c>
      <c r="BC118" s="196">
        <f>'Gesamt Ansatz1'!D102</f>
        <v>5207.1000000000004</v>
      </c>
      <c r="BD118" s="196">
        <f>'Gesamt Ansatz1'!E102</f>
        <v>5413.9523809523807</v>
      </c>
      <c r="BE118" s="196">
        <f>'Gesamt Ansatz1'!F102</f>
        <v>5098.4349206349207</v>
      </c>
      <c r="BF118" s="196">
        <f>'Gesamt Ansatz1'!G102</f>
        <v>5505.7285714285726</v>
      </c>
      <c r="BG118" s="196">
        <f>'Gesamt Ansatz1'!H102</f>
        <v>5229.6253968253968</v>
      </c>
      <c r="BH118" s="196">
        <f>'Gesamt Ansatz1'!I102</f>
        <v>5506.4920634920627</v>
      </c>
      <c r="BJ118" s="389" t="s">
        <v>953</v>
      </c>
      <c r="BK118" s="496">
        <f>'Gesamt Ansatz1'!B167</f>
        <v>-1.5738735515505377E-4</v>
      </c>
      <c r="BL118" s="496">
        <f>'Gesamt Ansatz1'!C167</f>
        <v>-3.6193521280566465E-2</v>
      </c>
      <c r="BM118" s="497">
        <f>'Gesamt Ansatz1'!D167</f>
        <v>0</v>
      </c>
      <c r="BN118" s="496">
        <f>'Gesamt Ansatz1'!E167</f>
        <v>-3.0951297777789769E-2</v>
      </c>
      <c r="BO118" s="496">
        <f>'Gesamt Ansatz1'!F167</f>
        <v>-7.2334063963363322E-5</v>
      </c>
      <c r="BP118" s="496">
        <f>'Gesamt Ansatz1'!G167</f>
        <v>-4.3436257022554159E-2</v>
      </c>
      <c r="BQ118" s="496">
        <f>'Gesamt Ansatz1'!H167</f>
        <v>-7.9353781204577576E-4</v>
      </c>
      <c r="BR118" s="496">
        <f>'Gesamt Ansatz1'!I167</f>
        <v>-3.6636478236433449E-2</v>
      </c>
    </row>
    <row r="119" spans="1:70" ht="35.1" customHeight="1" x14ac:dyDescent="0.35">
      <c r="A119" s="218">
        <v>15</v>
      </c>
      <c r="B119" s="219">
        <f t="shared" ref="B119:B124" si="230">B51</f>
        <v>1.2524098584552397</v>
      </c>
      <c r="C119" s="219">
        <f t="shared" ref="C119:C124" si="231">J51</f>
        <v>34.479329122998735</v>
      </c>
      <c r="D119" s="219">
        <f t="shared" ref="D119:D124" si="232">C51</f>
        <v>55.224792627035718</v>
      </c>
      <c r="E119" s="219">
        <f t="shared" ref="E119:E124" si="233">K51</f>
        <v>45.679995953784662</v>
      </c>
      <c r="F119" s="219">
        <f t="shared" ref="F119:F124" si="234">D51</f>
        <v>17.714441531866015</v>
      </c>
      <c r="G119" s="219">
        <f t="shared" ref="G119:G124" si="235">L51</f>
        <v>39.069560996951729</v>
      </c>
      <c r="H119" s="219">
        <f t="shared" ref="H119:H124" si="236">E51</f>
        <v>42.236814425661095</v>
      </c>
      <c r="I119" s="219">
        <f t="shared" ref="I119:I124" si="237">M51</f>
        <v>43.258731159745722</v>
      </c>
      <c r="J119" s="219">
        <f t="shared" ref="J119:J124" si="238">F51</f>
        <v>63.113280653411465</v>
      </c>
      <c r="K119" s="219">
        <f t="shared" ref="K119:K124" si="239">N51</f>
        <v>43.925857221591585</v>
      </c>
      <c r="L119" s="219">
        <f t="shared" ref="L119:L124" si="240">G51</f>
        <v>46.870861448631935</v>
      </c>
      <c r="M119" s="219">
        <f t="shared" ref="M119:M124" si="241">O51</f>
        <v>41.030029574057821</v>
      </c>
      <c r="N119" s="219">
        <f t="shared" ref="N119:N124" si="242">H51</f>
        <v>39.871631064681189</v>
      </c>
      <c r="O119" s="219">
        <f t="shared" ref="O119:O124" si="243">P51</f>
        <v>37.509759528599702</v>
      </c>
      <c r="P119" s="219">
        <f t="shared" ref="P119:P124" si="244">I51</f>
        <v>40.737391293918279</v>
      </c>
      <c r="Q119" s="219">
        <f t="shared" ref="Q119:U119" si="245">Q51</f>
        <v>39.623332725979459</v>
      </c>
      <c r="R119" s="219">
        <f t="shared" si="245"/>
        <v>16.860398919773143</v>
      </c>
      <c r="S119" s="219">
        <f t="shared" si="245"/>
        <v>2.3760470335115609</v>
      </c>
      <c r="T119" s="219">
        <f t="shared" si="245"/>
        <v>23.246828149499741</v>
      </c>
      <c r="U119" s="544">
        <f t="shared" si="245"/>
        <v>1.3047419508320506</v>
      </c>
      <c r="V119" s="352">
        <f t="shared" ref="V119:V124" si="246">AC51</f>
        <v>32.169067805801063</v>
      </c>
      <c r="W119" s="352">
        <f t="shared" ref="W119:W124" si="247">V51</f>
        <v>55.396907395453205</v>
      </c>
      <c r="X119" s="352">
        <f t="shared" ref="X119:X124" si="248">AD51</f>
        <v>41.616385713534974</v>
      </c>
      <c r="Y119" s="352">
        <f t="shared" ref="Y119:Y124" si="249">W51</f>
        <v>17.694328343766841</v>
      </c>
      <c r="Z119" s="352">
        <f t="shared" ref="Z119:Z124" si="250">AE51</f>
        <v>34.823724904950225</v>
      </c>
      <c r="AA119" s="352">
        <f t="shared" ref="AA119:AA124" si="251">X51</f>
        <v>42.285600200599738</v>
      </c>
      <c r="AB119" s="352">
        <f t="shared" ref="AB119:AB124" si="252">AF51</f>
        <v>40.985470681514371</v>
      </c>
      <c r="AC119" s="352">
        <f t="shared" ref="AC119:AC124" si="253">Y51</f>
        <v>44.910242904303047</v>
      </c>
      <c r="AD119" s="352">
        <f t="shared" ref="AD119:AD124" si="254">AG51</f>
        <v>41.150170859067551</v>
      </c>
      <c r="AE119" s="352">
        <f t="shared" ref="AE119:AE124" si="255">Z51</f>
        <v>34.80360405758713</v>
      </c>
      <c r="AF119" s="352">
        <f t="shared" ref="AF119:AF124" si="256">AH51</f>
        <v>37.008819864646625</v>
      </c>
      <c r="AG119" s="352">
        <f t="shared" ref="AG119:AG124" si="257">AA51</f>
        <v>34.125805500940665</v>
      </c>
      <c r="AH119" s="352">
        <f t="shared" ref="AH119:AH124" si="258">AI51</f>
        <v>35.00404165306314</v>
      </c>
      <c r="AI119" s="352">
        <f t="shared" ref="AI119:AI124" si="259">AB51</f>
        <v>34.481873426283784</v>
      </c>
      <c r="AJ119" s="352">
        <f t="shared" ref="AJ119:AM119" si="260">AJ51</f>
        <v>36.789610673089932</v>
      </c>
      <c r="AK119" s="352">
        <f t="shared" si="260"/>
        <v>16.863106646705475</v>
      </c>
      <c r="AL119" s="352">
        <f t="shared" si="260"/>
        <v>2.4058501447973413</v>
      </c>
      <c r="AM119" s="352">
        <f t="shared" si="260"/>
        <v>21.327141551842615</v>
      </c>
      <c r="AN119" s="228"/>
      <c r="AO119" s="227"/>
      <c r="AP119" s="227"/>
      <c r="AQ119" s="227"/>
      <c r="AZ119" s="564" t="s">
        <v>950</v>
      </c>
      <c r="BA119" s="565">
        <f>B103</f>
        <v>4912.7650793650782</v>
      </c>
      <c r="BB119" s="565">
        <f t="shared" ref="BB119:BH119" si="261">C103</f>
        <v>5479.4682539682544</v>
      </c>
      <c r="BC119" s="565">
        <f t="shared" si="261"/>
        <v>4957.3984126984124</v>
      </c>
      <c r="BD119" s="565">
        <f t="shared" si="261"/>
        <v>5474.3285714285721</v>
      </c>
      <c r="BE119" s="565">
        <f t="shared" si="261"/>
        <v>4873.2015873015871</v>
      </c>
      <c r="BF119" s="565">
        <f t="shared" si="261"/>
        <v>5476.0111111111109</v>
      </c>
      <c r="BG119" s="565">
        <f t="shared" si="261"/>
        <v>5014.4269841269843</v>
      </c>
      <c r="BH119" s="565">
        <f t="shared" si="261"/>
        <v>5466.7714285714274</v>
      </c>
      <c r="BJ119" s="389" t="s">
        <v>954</v>
      </c>
      <c r="BK119" s="496">
        <f t="shared" ref="BK119:BR119" si="262">B150</f>
        <v>-5.4473186709792006E-4</v>
      </c>
      <c r="BL119" s="496">
        <f t="shared" si="262"/>
        <v>-3.9709090263600214E-2</v>
      </c>
      <c r="BM119" s="497">
        <f t="shared" si="262"/>
        <v>0</v>
      </c>
      <c r="BN119" s="496">
        <f t="shared" si="262"/>
        <v>-3.3467042173953708E-2</v>
      </c>
      <c r="BO119" s="496">
        <f t="shared" si="262"/>
        <v>-4.1420617319924978E-4</v>
      </c>
      <c r="BP119" s="496">
        <f t="shared" si="262"/>
        <v>-3.8513920564580521E-2</v>
      </c>
      <c r="BQ119" s="496">
        <f t="shared" si="262"/>
        <v>-1.0830267590268331E-3</v>
      </c>
      <c r="BR119" s="496">
        <f t="shared" si="262"/>
        <v>-3.1844086633929708E-2</v>
      </c>
    </row>
    <row r="120" spans="1:70" ht="35.1" customHeight="1" x14ac:dyDescent="0.35">
      <c r="A120" s="218">
        <v>20</v>
      </c>
      <c r="B120" s="219">
        <f t="shared" si="230"/>
        <v>1.2362607507399588</v>
      </c>
      <c r="C120" s="219">
        <f t="shared" si="231"/>
        <v>34.712333653948399</v>
      </c>
      <c r="D120" s="219">
        <f t="shared" si="232"/>
        <v>56.925811624638733</v>
      </c>
      <c r="E120" s="219">
        <f t="shared" si="233"/>
        <v>49.11763472475571</v>
      </c>
      <c r="F120" s="219">
        <f t="shared" si="234"/>
        <v>19.973515156820049</v>
      </c>
      <c r="G120" s="219">
        <f t="shared" si="235"/>
        <v>42.095270100239503</v>
      </c>
      <c r="H120" s="219">
        <f t="shared" si="236"/>
        <v>40.498128862106789</v>
      </c>
      <c r="I120" s="219">
        <f t="shared" si="237"/>
        <v>39.948826310529206</v>
      </c>
      <c r="J120" s="219">
        <f t="shared" si="238"/>
        <v>68.265556447690329</v>
      </c>
      <c r="K120" s="219">
        <f t="shared" si="239"/>
        <v>49.768081462161625</v>
      </c>
      <c r="L120" s="219">
        <f t="shared" si="240"/>
        <v>55.277468173688987</v>
      </c>
      <c r="M120" s="219">
        <f t="shared" si="241"/>
        <v>48.64554170154323</v>
      </c>
      <c r="N120" s="219">
        <f t="shared" si="242"/>
        <v>46.570811942567417</v>
      </c>
      <c r="O120" s="219">
        <f t="shared" si="243"/>
        <v>42.93524414014604</v>
      </c>
      <c r="P120" s="219">
        <f t="shared" si="244"/>
        <v>40.113958012274438</v>
      </c>
      <c r="Q120" s="219">
        <f t="shared" ref="Q120:U120" si="263">Q52</f>
        <v>40.379263377288133</v>
      </c>
      <c r="R120" s="219">
        <f t="shared" si="263"/>
        <v>16.462619333387707</v>
      </c>
      <c r="S120" s="219">
        <f t="shared" si="263"/>
        <v>2.2471627867018538</v>
      </c>
      <c r="T120" s="219">
        <f t="shared" si="263"/>
        <v>24.454220595751167</v>
      </c>
      <c r="U120" s="544">
        <f t="shared" si="263"/>
        <v>1.2175296517850316</v>
      </c>
      <c r="V120" s="352">
        <f t="shared" si="246"/>
        <v>32.3585171003296</v>
      </c>
      <c r="W120" s="352">
        <f t="shared" si="247"/>
        <v>57.054052417498667</v>
      </c>
      <c r="X120" s="352">
        <f t="shared" si="248"/>
        <v>43.495891807862129</v>
      </c>
      <c r="Y120" s="352">
        <f t="shared" si="249"/>
        <v>20.020664877625567</v>
      </c>
      <c r="Z120" s="352">
        <f t="shared" si="250"/>
        <v>37.559927628747218</v>
      </c>
      <c r="AA120" s="352">
        <f t="shared" si="251"/>
        <v>40.436100744344586</v>
      </c>
      <c r="AB120" s="352">
        <f t="shared" si="252"/>
        <v>37.400926136432524</v>
      </c>
      <c r="AC120" s="352">
        <f t="shared" si="253"/>
        <v>47.279718935679234</v>
      </c>
      <c r="AD120" s="352">
        <f t="shared" si="254"/>
        <v>44.827015034329641</v>
      </c>
      <c r="AE120" s="352">
        <f t="shared" si="255"/>
        <v>38.22450789837044</v>
      </c>
      <c r="AF120" s="352">
        <f t="shared" si="256"/>
        <v>43.313902988809055</v>
      </c>
      <c r="AG120" s="352">
        <f t="shared" si="257"/>
        <v>39.285095085036055</v>
      </c>
      <c r="AH120" s="352">
        <f t="shared" si="258"/>
        <v>38.670610248347735</v>
      </c>
      <c r="AI120" s="352">
        <f t="shared" si="259"/>
        <v>32.737538404273316</v>
      </c>
      <c r="AJ120" s="352">
        <f t="shared" ref="AJ120:AM120" si="264">AJ52</f>
        <v>36.518028484359057</v>
      </c>
      <c r="AK120" s="352">
        <f t="shared" si="264"/>
        <v>16.460113950918416</v>
      </c>
      <c r="AL120" s="352">
        <f t="shared" si="264"/>
        <v>2.3203214252163913</v>
      </c>
      <c r="AM120" s="352">
        <f t="shared" si="264"/>
        <v>23.10906474205375</v>
      </c>
      <c r="AN120" s="228"/>
      <c r="AO120" s="227"/>
      <c r="AP120" s="227"/>
      <c r="AQ120" s="227"/>
      <c r="AZ120" s="393" t="s">
        <v>53</v>
      </c>
      <c r="BA120" s="567">
        <f>(BA119-BA118)/BA118</f>
        <v>-3.975067984419061E-2</v>
      </c>
      <c r="BB120" s="568">
        <f t="shared" ref="BB120:BH120" si="265">(BB119-BB118)/BB118</f>
        <v>9.5546169876886741E-3</v>
      </c>
      <c r="BC120" s="567">
        <f t="shared" si="265"/>
        <v>-4.795406028338E-2</v>
      </c>
      <c r="BD120" s="568">
        <f t="shared" si="265"/>
        <v>1.1151961862208041E-2</v>
      </c>
      <c r="BE120" s="567">
        <f t="shared" si="265"/>
        <v>-4.4176955642161009E-2</v>
      </c>
      <c r="BF120" s="567">
        <f t="shared" si="265"/>
        <v>-5.3975527365583342E-3</v>
      </c>
      <c r="BG120" s="567">
        <f t="shared" si="265"/>
        <v>-4.1149871428467336E-2</v>
      </c>
      <c r="BH120" s="567">
        <f t="shared" si="265"/>
        <v>-7.2134190810847435E-3</v>
      </c>
      <c r="BJ120" s="12"/>
      <c r="BK120" s="591" t="s">
        <v>183</v>
      </c>
      <c r="BL120" s="591"/>
      <c r="BM120" s="591" t="s">
        <v>184</v>
      </c>
      <c r="BN120" s="591"/>
      <c r="BO120" s="591" t="s">
        <v>185</v>
      </c>
      <c r="BP120" s="591"/>
      <c r="BQ120" s="591" t="s">
        <v>186</v>
      </c>
      <c r="BR120" s="591"/>
    </row>
    <row r="121" spans="1:70" ht="35.1" customHeight="1" x14ac:dyDescent="0.35">
      <c r="A121" s="218">
        <v>50</v>
      </c>
      <c r="B121" s="219">
        <f t="shared" si="230"/>
        <v>0.68859010930296882</v>
      </c>
      <c r="C121" s="219">
        <f t="shared" si="231"/>
        <v>30.46699333494962</v>
      </c>
      <c r="D121" s="219">
        <f t="shared" si="232"/>
        <v>49.499933617741782</v>
      </c>
      <c r="E121" s="219">
        <f t="shared" si="233"/>
        <v>46.133167262705015</v>
      </c>
      <c r="F121" s="219">
        <f t="shared" si="234"/>
        <v>20.661739284001413</v>
      </c>
      <c r="G121" s="219">
        <f t="shared" si="235"/>
        <v>38.090027144302326</v>
      </c>
      <c r="H121" s="219">
        <f t="shared" si="236"/>
        <v>29.984875135994177</v>
      </c>
      <c r="I121" s="219">
        <f t="shared" si="237"/>
        <v>37.77244591190351</v>
      </c>
      <c r="J121" s="219">
        <f t="shared" si="238"/>
        <v>62.353712436270698</v>
      </c>
      <c r="K121" s="219">
        <f t="shared" si="239"/>
        <v>45.350258650443806</v>
      </c>
      <c r="L121" s="219">
        <f t="shared" si="240"/>
        <v>56.803349011581034</v>
      </c>
      <c r="M121" s="219">
        <f t="shared" si="241"/>
        <v>45.22817424311765</v>
      </c>
      <c r="N121" s="219">
        <f t="shared" si="242"/>
        <v>40.821260879597425</v>
      </c>
      <c r="O121" s="219">
        <f t="shared" si="243"/>
        <v>40.70796268042335</v>
      </c>
      <c r="P121" s="219">
        <f t="shared" si="244"/>
        <v>39.127865607698638</v>
      </c>
      <c r="Q121" s="219">
        <f t="shared" ref="Q121:U121" si="266">Q53</f>
        <v>39.32712573531461</v>
      </c>
      <c r="R121" s="219">
        <f t="shared" si="266"/>
        <v>12.992427848578563</v>
      </c>
      <c r="S121" s="219">
        <f t="shared" si="266"/>
        <v>2.2483761660917008</v>
      </c>
      <c r="T121" s="219">
        <f t="shared" si="266"/>
        <v>26.780193845194269</v>
      </c>
      <c r="U121" s="544">
        <f t="shared" si="266"/>
        <v>0.69611101818513843</v>
      </c>
      <c r="V121" s="352">
        <f t="shared" si="246"/>
        <v>28.021272397622393</v>
      </c>
      <c r="W121" s="352">
        <f t="shared" si="247"/>
        <v>49.529780155257463</v>
      </c>
      <c r="X121" s="352">
        <f t="shared" si="248"/>
        <v>38.977595706687893</v>
      </c>
      <c r="Y121" s="352">
        <f t="shared" si="249"/>
        <v>20.658348256195708</v>
      </c>
      <c r="Z121" s="352">
        <f t="shared" si="250"/>
        <v>33.172187834002372</v>
      </c>
      <c r="AA121" s="352">
        <f t="shared" si="251"/>
        <v>29.962735006869298</v>
      </c>
      <c r="AB121" s="352">
        <f t="shared" si="252"/>
        <v>33.552724088215506</v>
      </c>
      <c r="AC121" s="352">
        <f t="shared" si="253"/>
        <v>37.552749496809163</v>
      </c>
      <c r="AD121" s="352">
        <f t="shared" si="254"/>
        <v>39.635778519006152</v>
      </c>
      <c r="AE121" s="352">
        <f t="shared" si="255"/>
        <v>34.128066179467574</v>
      </c>
      <c r="AF121" s="352">
        <f t="shared" si="256"/>
        <v>38.888279154003712</v>
      </c>
      <c r="AG121" s="352">
        <f t="shared" si="257"/>
        <v>33.293740550038009</v>
      </c>
      <c r="AH121" s="352">
        <f t="shared" si="258"/>
        <v>36.633201778559858</v>
      </c>
      <c r="AI121" s="352">
        <f t="shared" si="259"/>
        <v>31.868052441286927</v>
      </c>
      <c r="AJ121" s="352">
        <f t="shared" ref="AJ121:AM121" si="267">AJ53</f>
        <v>36.087924062715217</v>
      </c>
      <c r="AK121" s="352">
        <f t="shared" si="267"/>
        <v>12.988165908246154</v>
      </c>
      <c r="AL121" s="352">
        <f t="shared" si="267"/>
        <v>2.2134771169697172</v>
      </c>
      <c r="AM121" s="352">
        <f t="shared" si="267"/>
        <v>25.526241945383259</v>
      </c>
      <c r="AN121" s="228"/>
      <c r="AO121" s="227"/>
      <c r="AP121" s="227"/>
      <c r="AQ121" s="227"/>
      <c r="AZ121" s="397" t="s">
        <v>951</v>
      </c>
      <c r="BA121" s="197">
        <f>'Gesamt Ansatz1'!R102</f>
        <v>5115.9968253968254</v>
      </c>
      <c r="BB121" s="197">
        <f>'Gesamt Ansatz1'!S102</f>
        <v>5246.5873015873012</v>
      </c>
      <c r="BC121" s="197">
        <f>'Gesamt Ansatz1'!T102</f>
        <v>5207.1000000000004</v>
      </c>
      <c r="BD121" s="197">
        <f>'Gesamt Ansatz1'!U102</f>
        <v>5240.5206349206346</v>
      </c>
      <c r="BE121" s="197">
        <f>'Gesamt Ansatz1'!V102</f>
        <v>5098.3634920634922</v>
      </c>
      <c r="BF121" s="197">
        <f>'Gesamt Ansatz1'!W102</f>
        <v>5240.666666666667</v>
      </c>
      <c r="BG121" s="197">
        <f>'Gesamt Ansatz1'!X102</f>
        <v>5228.8936507936505</v>
      </c>
      <c r="BH121" s="197">
        <f>'Gesamt Ansatz1'!Y102</f>
        <v>5256.2571428571437</v>
      </c>
      <c r="BJ121" s="12"/>
      <c r="BK121" s="420" t="s">
        <v>977</v>
      </c>
      <c r="BL121" s="420" t="s">
        <v>978</v>
      </c>
      <c r="BM121" s="420" t="s">
        <v>977</v>
      </c>
      <c r="BN121" s="420" t="s">
        <v>978</v>
      </c>
      <c r="BO121" s="420" t="s">
        <v>977</v>
      </c>
      <c r="BP121" s="420" t="s">
        <v>978</v>
      </c>
      <c r="BQ121" s="420" t="s">
        <v>977</v>
      </c>
      <c r="BR121" s="420" t="s">
        <v>978</v>
      </c>
    </row>
    <row r="122" spans="1:70" ht="35.1" customHeight="1" x14ac:dyDescent="0.35">
      <c r="A122" s="218">
        <v>100</v>
      </c>
      <c r="B122" s="219">
        <f t="shared" si="230"/>
        <v>0.52539068685001422</v>
      </c>
      <c r="C122" s="219">
        <f t="shared" si="231"/>
        <v>29.632600676346424</v>
      </c>
      <c r="D122" s="219">
        <f t="shared" si="232"/>
        <v>48.894652237046145</v>
      </c>
      <c r="E122" s="219">
        <f t="shared" si="233"/>
        <v>47.673307285761723</v>
      </c>
      <c r="F122" s="219">
        <f t="shared" si="234"/>
        <v>22.312577747435522</v>
      </c>
      <c r="G122" s="219">
        <f t="shared" si="235"/>
        <v>38.41590069322887</v>
      </c>
      <c r="H122" s="219">
        <f t="shared" si="236"/>
        <v>27.29627379917552</v>
      </c>
      <c r="I122" s="219">
        <f t="shared" si="237"/>
        <v>38.752723769335113</v>
      </c>
      <c r="J122" s="219">
        <f t="shared" si="238"/>
        <v>63.127932681667211</v>
      </c>
      <c r="K122" s="219">
        <f t="shared" si="239"/>
        <v>47.364893552301005</v>
      </c>
      <c r="L122" s="219">
        <f t="shared" si="240"/>
        <v>60.259725580225648</v>
      </c>
      <c r="M122" s="219">
        <f t="shared" si="241"/>
        <v>46.789882646757846</v>
      </c>
      <c r="N122" s="219">
        <f t="shared" si="242"/>
        <v>41.484297652017077</v>
      </c>
      <c r="O122" s="219">
        <f t="shared" si="243"/>
        <v>40.869753851816114</v>
      </c>
      <c r="P122" s="219">
        <f t="shared" si="244"/>
        <v>40.550922600868773</v>
      </c>
      <c r="Q122" s="219">
        <f t="shared" ref="Q122:U122" si="268">Q54</f>
        <v>40.462690908133155</v>
      </c>
      <c r="R122" s="219">
        <f t="shared" si="268"/>
        <v>11.051469578083935</v>
      </c>
      <c r="S122" s="219">
        <f t="shared" si="268"/>
        <v>2.5784320338097748</v>
      </c>
      <c r="T122" s="219">
        <f t="shared" si="268"/>
        <v>28.212173710782903</v>
      </c>
      <c r="U122" s="544">
        <f t="shared" si="268"/>
        <v>0.55177746311972409</v>
      </c>
      <c r="V122" s="352">
        <f t="shared" si="246"/>
        <v>27.006239838562355</v>
      </c>
      <c r="W122" s="352">
        <f t="shared" si="247"/>
        <v>48.946765682033046</v>
      </c>
      <c r="X122" s="352">
        <f t="shared" si="248"/>
        <v>39.535397765513842</v>
      </c>
      <c r="Y122" s="352">
        <f t="shared" si="249"/>
        <v>22.348839978906842</v>
      </c>
      <c r="Z122" s="352">
        <f t="shared" si="250"/>
        <v>32.726448418059306</v>
      </c>
      <c r="AA122" s="352">
        <f t="shared" si="251"/>
        <v>27.325969972012025</v>
      </c>
      <c r="AB122" s="352">
        <f t="shared" si="252"/>
        <v>33.354257124255042</v>
      </c>
      <c r="AC122" s="352">
        <f t="shared" si="253"/>
        <v>36.613120258410717</v>
      </c>
      <c r="AD122" s="352">
        <f t="shared" si="254"/>
        <v>41.473937261170818</v>
      </c>
      <c r="AE122" s="352">
        <f t="shared" si="255"/>
        <v>34.579017937032539</v>
      </c>
      <c r="AF122" s="352">
        <f t="shared" si="256"/>
        <v>40.827414096601238</v>
      </c>
      <c r="AG122" s="352">
        <f t="shared" si="257"/>
        <v>33.542900289214749</v>
      </c>
      <c r="AH122" s="352">
        <f t="shared" si="258"/>
        <v>36.69094663786607</v>
      </c>
      <c r="AI122" s="352">
        <f t="shared" si="259"/>
        <v>32.627608067051547</v>
      </c>
      <c r="AJ122" s="352">
        <f t="shared" ref="AJ122:AM122" si="269">AJ54</f>
        <v>36.450447556832479</v>
      </c>
      <c r="AK122" s="352">
        <f t="shared" si="269"/>
        <v>11.08602721511321</v>
      </c>
      <c r="AL122" s="352">
        <f t="shared" si="269"/>
        <v>2.5543376135535496</v>
      </c>
      <c r="AM122" s="352">
        <f t="shared" si="269"/>
        <v>27.33712760138031</v>
      </c>
      <c r="AN122" s="228"/>
      <c r="AO122" s="227"/>
      <c r="AP122" s="227"/>
      <c r="AQ122" s="227"/>
      <c r="AZ122" s="397" t="s">
        <v>952</v>
      </c>
      <c r="BA122" s="197">
        <f t="shared" ref="BA122:BH122" si="270">U103</f>
        <v>4912.195238095238</v>
      </c>
      <c r="BB122" s="197">
        <f t="shared" si="270"/>
        <v>5244.7460317460309</v>
      </c>
      <c r="BC122" s="197">
        <f t="shared" si="270"/>
        <v>4957.3984126984124</v>
      </c>
      <c r="BD122" s="197">
        <f t="shared" si="270"/>
        <v>5257.2873015873029</v>
      </c>
      <c r="BE122" s="197">
        <f t="shared" si="270"/>
        <v>4872.7301587301581</v>
      </c>
      <c r="BF122" s="197">
        <f t="shared" si="270"/>
        <v>5247.2333333333327</v>
      </c>
      <c r="BG122" s="197">
        <f t="shared" si="270"/>
        <v>5012.9174603174597</v>
      </c>
      <c r="BH122" s="197">
        <f t="shared" si="270"/>
        <v>5252.4730158730163</v>
      </c>
      <c r="BJ122" s="389" t="s">
        <v>953</v>
      </c>
      <c r="BK122" s="496">
        <f>'Gesamt Ansatz1'!J167</f>
        <v>-0.11116077980872276</v>
      </c>
      <c r="BL122" s="496">
        <f>'Gesamt Ansatz1'!K167</f>
        <v>-2.4829197777602528E-2</v>
      </c>
      <c r="BM122" s="496">
        <f>'Gesamt Ansatz1'!L167</f>
        <v>-0.10262342328606719</v>
      </c>
      <c r="BN122" s="496">
        <f>'Gesamt Ansatz1'!M167</f>
        <v>-2.9037517628662822E-2</v>
      </c>
      <c r="BO122" s="496">
        <f>'Gesamt Ansatz1'!N167</f>
        <v>-0.11001880710723887</v>
      </c>
      <c r="BP122" s="496">
        <f>'Gesamt Ansatz1'!O167</f>
        <v>-3.1539375024052789E-2</v>
      </c>
      <c r="BQ122" s="496">
        <f>'Gesamt Ansatz1'!P167</f>
        <v>-0.11698076730517602</v>
      </c>
      <c r="BR122" s="496">
        <f>'Gesamt Ansatz1'!Q167</f>
        <v>-2.7492804514479132E-2</v>
      </c>
    </row>
    <row r="123" spans="1:70" ht="35.1" customHeight="1" x14ac:dyDescent="0.35">
      <c r="A123" s="218">
        <v>150</v>
      </c>
      <c r="B123" s="219">
        <f t="shared" si="230"/>
        <v>0.27986696902833597</v>
      </c>
      <c r="C123" s="219">
        <f t="shared" si="231"/>
        <v>28.950164395911749</v>
      </c>
      <c r="D123" s="219">
        <f t="shared" si="232"/>
        <v>46.775395384221568</v>
      </c>
      <c r="E123" s="219">
        <f t="shared" si="233"/>
        <v>46.989779857205988</v>
      </c>
      <c r="F123" s="219">
        <f t="shared" si="234"/>
        <v>21.761055979340568</v>
      </c>
      <c r="G123" s="219">
        <f t="shared" si="235"/>
        <v>37.208652309777619</v>
      </c>
      <c r="H123" s="219">
        <f t="shared" si="236"/>
        <v>25.342888424908537</v>
      </c>
      <c r="I123" s="219">
        <f t="shared" si="237"/>
        <v>38.449169003074871</v>
      </c>
      <c r="J123" s="219">
        <f t="shared" si="238"/>
        <v>60.484826465507204</v>
      </c>
      <c r="K123" s="219">
        <f t="shared" si="239"/>
        <v>45.287879352688037</v>
      </c>
      <c r="L123" s="219">
        <f t="shared" si="240"/>
        <v>58.582044255525197</v>
      </c>
      <c r="M123" s="219">
        <f t="shared" si="241"/>
        <v>44.717072256245054</v>
      </c>
      <c r="N123" s="219">
        <f t="shared" si="242"/>
        <v>39.924483758735704</v>
      </c>
      <c r="O123" s="219">
        <f t="shared" si="243"/>
        <v>39.064947415071643</v>
      </c>
      <c r="P123" s="219">
        <f t="shared" si="244"/>
        <v>39.607669315855837</v>
      </c>
      <c r="Q123" s="219">
        <f t="shared" ref="Q123:U123" si="271">Q55</f>
        <v>39.111942065983904</v>
      </c>
      <c r="R123" s="219">
        <f t="shared" si="271"/>
        <v>10.937931644160546</v>
      </c>
      <c r="S123" s="219">
        <f t="shared" si="271"/>
        <v>2.2931135719020634</v>
      </c>
      <c r="T123" s="219">
        <f t="shared" si="271"/>
        <v>26.278935733773142</v>
      </c>
      <c r="U123" s="544">
        <f t="shared" si="271"/>
        <v>0.29608144138842751</v>
      </c>
      <c r="V123" s="352">
        <f t="shared" si="246"/>
        <v>26.114295752415547</v>
      </c>
      <c r="W123" s="352">
        <f t="shared" si="247"/>
        <v>46.811664320475693</v>
      </c>
      <c r="X123" s="352">
        <f t="shared" si="248"/>
        <v>38.395488705758737</v>
      </c>
      <c r="Y123" s="352">
        <f t="shared" si="249"/>
        <v>21.783905054677071</v>
      </c>
      <c r="Z123" s="352">
        <f t="shared" si="250"/>
        <v>31.25627645636763</v>
      </c>
      <c r="AA123" s="352">
        <f t="shared" si="251"/>
        <v>25.36365959933029</v>
      </c>
      <c r="AB123" s="352">
        <f t="shared" si="252"/>
        <v>32.782379207381886</v>
      </c>
      <c r="AC123" s="352">
        <f t="shared" si="253"/>
        <v>34.03374700926755</v>
      </c>
      <c r="AD123" s="352">
        <f t="shared" si="254"/>
        <v>39.949945074153035</v>
      </c>
      <c r="AE123" s="352">
        <f t="shared" si="255"/>
        <v>32.782353984328147</v>
      </c>
      <c r="AF123" s="352">
        <f t="shared" si="256"/>
        <v>39.447349722002492</v>
      </c>
      <c r="AG123" s="352">
        <f t="shared" si="257"/>
        <v>32.065584729464582</v>
      </c>
      <c r="AH123" s="352">
        <f t="shared" si="258"/>
        <v>34.985748537860751</v>
      </c>
      <c r="AI123" s="352">
        <f t="shared" si="259"/>
        <v>31.5263682576464</v>
      </c>
      <c r="AJ123" s="352">
        <f t="shared" ref="AJ123:AM123" si="272">AJ55</f>
        <v>35.240639467582774</v>
      </c>
      <c r="AK123" s="352">
        <f t="shared" si="272"/>
        <v>10.96155619122897</v>
      </c>
      <c r="AL123" s="352">
        <f t="shared" si="272"/>
        <v>2.2984679711571423</v>
      </c>
      <c r="AM123" s="352">
        <f t="shared" si="272"/>
        <v>25.581017864472489</v>
      </c>
      <c r="AN123" s="228"/>
      <c r="AO123" s="227"/>
      <c r="AP123" s="227"/>
      <c r="AQ123" s="227"/>
      <c r="AZ123" s="397" t="s">
        <v>54</v>
      </c>
      <c r="BA123" s="567">
        <f>(BA122-BA121)/BA121</f>
        <v>-3.983614420749361E-2</v>
      </c>
      <c r="BB123" s="567">
        <f t="shared" ref="BB123:BH123" si="273">(BB122-BB121)/BB121</f>
        <v>-3.5094619329278573E-4</v>
      </c>
      <c r="BC123" s="567">
        <f t="shared" si="273"/>
        <v>-4.795406028338E-2</v>
      </c>
      <c r="BD123" s="568">
        <f t="shared" si="273"/>
        <v>3.1994276589509445E-3</v>
      </c>
      <c r="BE123" s="567">
        <f t="shared" si="273"/>
        <v>-4.4256031113625471E-2</v>
      </c>
      <c r="BF123" s="568">
        <f t="shared" si="273"/>
        <v>1.2530212441163393E-3</v>
      </c>
      <c r="BG123" s="567">
        <f t="shared" si="273"/>
        <v>-4.1304376202680959E-2</v>
      </c>
      <c r="BH123" s="567">
        <f t="shared" si="273"/>
        <v>-7.1992805551184642E-4</v>
      </c>
      <c r="BJ123" s="389" t="s">
        <v>954</v>
      </c>
      <c r="BK123" s="496">
        <f t="shared" ref="BK123:BR123" si="274">J150</f>
        <v>-0.10468972537105194</v>
      </c>
      <c r="BL123" s="496">
        <f t="shared" si="274"/>
        <v>-3.025606616304171E-2</v>
      </c>
      <c r="BM123" s="496">
        <f t="shared" si="274"/>
        <v>-9.4683460905163663E-2</v>
      </c>
      <c r="BN123" s="496">
        <f t="shared" si="274"/>
        <v>-3.434485116100866E-2</v>
      </c>
      <c r="BO123" s="496">
        <f t="shared" si="274"/>
        <v>-0.10279309230292419</v>
      </c>
      <c r="BP123" s="496">
        <f t="shared" si="274"/>
        <v>-3.6398878868323596E-2</v>
      </c>
      <c r="BQ123" s="496">
        <f t="shared" si="274"/>
        <v>-0.10900264057237197</v>
      </c>
      <c r="BR123" s="496">
        <f t="shared" si="274"/>
        <v>-3.1699337372507859E-2</v>
      </c>
    </row>
    <row r="124" spans="1:70" ht="35.1" customHeight="1" thickBot="1" x14ac:dyDescent="0.4">
      <c r="A124" s="220">
        <v>200</v>
      </c>
      <c r="B124" s="221">
        <f t="shared" si="230"/>
        <v>0.24974283065963665</v>
      </c>
      <c r="C124" s="221">
        <f t="shared" si="231"/>
        <v>28.6505124455038</v>
      </c>
      <c r="D124" s="221">
        <f t="shared" si="232"/>
        <v>46.004099294240667</v>
      </c>
      <c r="E124" s="221">
        <f t="shared" si="233"/>
        <v>45.593865814527561</v>
      </c>
      <c r="F124" s="221">
        <f t="shared" si="234"/>
        <v>21.96361330035305</v>
      </c>
      <c r="G124" s="221">
        <f t="shared" si="235"/>
        <v>37.313764870148887</v>
      </c>
      <c r="H124" s="221">
        <f t="shared" si="236"/>
        <v>24.367059061588883</v>
      </c>
      <c r="I124" s="221">
        <f t="shared" si="237"/>
        <v>37.286361941917228</v>
      </c>
      <c r="J124" s="221">
        <f t="shared" si="238"/>
        <v>60.353121226862569</v>
      </c>
      <c r="K124" s="221">
        <f t="shared" si="239"/>
        <v>44.392649470197711</v>
      </c>
      <c r="L124" s="221">
        <f t="shared" si="240"/>
        <v>58.86472433622464</v>
      </c>
      <c r="M124" s="221">
        <f t="shared" si="241"/>
        <v>44.288852006522831</v>
      </c>
      <c r="N124" s="221">
        <f t="shared" si="242"/>
        <v>39.274860828873315</v>
      </c>
      <c r="O124" s="221">
        <f t="shared" si="243"/>
        <v>39.466450255132457</v>
      </c>
      <c r="P124" s="221">
        <f t="shared" si="244"/>
        <v>39.290084045280302</v>
      </c>
      <c r="Q124" s="221">
        <f t="shared" ref="Q124:U124" si="275">Q56</f>
        <v>39.262339895127987</v>
      </c>
      <c r="R124" s="221">
        <f t="shared" si="275"/>
        <v>9.3139328936014341</v>
      </c>
      <c r="S124" s="221">
        <f t="shared" si="275"/>
        <v>2.420063451682696</v>
      </c>
      <c r="T124" s="221">
        <f t="shared" si="275"/>
        <v>26.547555662243191</v>
      </c>
      <c r="U124" s="545">
        <f t="shared" si="275"/>
        <v>0.26431681168225019</v>
      </c>
      <c r="V124" s="193">
        <f t="shared" si="246"/>
        <v>26.130943144103316</v>
      </c>
      <c r="W124" s="193">
        <f t="shared" si="247"/>
        <v>46.028231506333668</v>
      </c>
      <c r="X124" s="193">
        <f t="shared" si="248"/>
        <v>36.639241901674602</v>
      </c>
      <c r="Y124" s="193">
        <f t="shared" si="249"/>
        <v>21.981008226998995</v>
      </c>
      <c r="Z124" s="193">
        <f t="shared" si="250"/>
        <v>31.514056395646595</v>
      </c>
      <c r="AA124" s="193">
        <f t="shared" si="251"/>
        <v>24.382854873625753</v>
      </c>
      <c r="AB124" s="193">
        <f t="shared" si="252"/>
        <v>31.867156103584602</v>
      </c>
      <c r="AC124" s="193">
        <f t="shared" si="253"/>
        <v>33.400731617532429</v>
      </c>
      <c r="AD124" s="193">
        <f t="shared" si="254"/>
        <v>39.092541821892155</v>
      </c>
      <c r="AE124" s="193">
        <f t="shared" si="255"/>
        <v>32.253362456697012</v>
      </c>
      <c r="AF124" s="193">
        <f t="shared" si="256"/>
        <v>38.587548057180314</v>
      </c>
      <c r="AG124" s="193">
        <f t="shared" si="257"/>
        <v>31.472792581097885</v>
      </c>
      <c r="AH124" s="193">
        <f t="shared" si="258"/>
        <v>35.653969286682774</v>
      </c>
      <c r="AI124" s="193">
        <f t="shared" si="259"/>
        <v>31.444310849226234</v>
      </c>
      <c r="AJ124" s="193">
        <f t="shared" ref="AJ124:AM124" si="276">AJ56</f>
        <v>35.520457022963399</v>
      </c>
      <c r="AK124" s="193">
        <f t="shared" si="276"/>
        <v>9.3297902852349761</v>
      </c>
      <c r="AL124" s="193">
        <f t="shared" si="276"/>
        <v>2.4103130654691558</v>
      </c>
      <c r="AM124" s="193">
        <f t="shared" si="276"/>
        <v>25.887714059830781</v>
      </c>
      <c r="AN124" s="228"/>
      <c r="AO124" s="227"/>
      <c r="AP124" s="227"/>
      <c r="AQ124" s="227"/>
      <c r="AZ124" s="566"/>
      <c r="BA124" s="593" t="s">
        <v>183</v>
      </c>
      <c r="BB124" s="593"/>
      <c r="BC124" s="593" t="s">
        <v>184</v>
      </c>
      <c r="BD124" s="593"/>
      <c r="BE124" s="593" t="s">
        <v>185</v>
      </c>
      <c r="BF124" s="593"/>
      <c r="BG124" s="593" t="s">
        <v>186</v>
      </c>
      <c r="BH124" s="593"/>
      <c r="BJ124" s="12"/>
      <c r="BK124" s="420" t="s">
        <v>33</v>
      </c>
      <c r="BL124" s="420" t="s">
        <v>34</v>
      </c>
      <c r="BM124" s="420" t="s">
        <v>35</v>
      </c>
      <c r="BN124" s="596"/>
      <c r="BO124" s="597"/>
      <c r="BP124" s="597"/>
      <c r="BQ124" s="597"/>
      <c r="BR124" s="598"/>
    </row>
    <row r="125" spans="1:70" ht="35.1" customHeight="1" thickBot="1" x14ac:dyDescent="0.4">
      <c r="A125" s="268" t="str">
        <f>CHAR(216)</f>
        <v>Ø</v>
      </c>
      <c r="B125" s="472">
        <f>AVERAGE(B118:B124)</f>
        <v>0.84485088659329743</v>
      </c>
      <c r="C125" s="472">
        <f t="shared" ref="C125:T125" si="277">AVERAGE(C118:C124)</f>
        <v>32.153579369857958</v>
      </c>
      <c r="D125" s="472">
        <f t="shared" si="277"/>
        <v>52.012009670814521</v>
      </c>
      <c r="E125" s="472">
        <f t="shared" si="277"/>
        <v>47.00837892918058</v>
      </c>
      <c r="F125" s="472">
        <f t="shared" si="277"/>
        <v>20.406445278316514</v>
      </c>
      <c r="G125" s="472">
        <f t="shared" si="277"/>
        <v>39.125273813089869</v>
      </c>
      <c r="H125" s="472">
        <f t="shared" si="277"/>
        <v>34.330063167005086</v>
      </c>
      <c r="I125" s="472">
        <f t="shared" si="277"/>
        <v>39.848892075526003</v>
      </c>
      <c r="J125" s="472">
        <f t="shared" si="277"/>
        <v>63.683163293840487</v>
      </c>
      <c r="K125" s="472">
        <f t="shared" si="277"/>
        <v>45.998786045881829</v>
      </c>
      <c r="L125" s="472">
        <f t="shared" si="277"/>
        <v>54.627581216866176</v>
      </c>
      <c r="M125" s="472">
        <f t="shared" si="277"/>
        <v>45.179407244795989</v>
      </c>
      <c r="N125" s="472">
        <f t="shared" si="277"/>
        <v>42.455757802208318</v>
      </c>
      <c r="O125" s="472">
        <f t="shared" si="277"/>
        <v>40.413881238298018</v>
      </c>
      <c r="P125" s="472">
        <f t="shared" si="277"/>
        <v>39.648062343341962</v>
      </c>
      <c r="Q125" s="472">
        <f t="shared" si="277"/>
        <v>39.72511976158529</v>
      </c>
      <c r="R125" s="472">
        <f t="shared" si="277"/>
        <v>13.781586802318612</v>
      </c>
      <c r="S125" s="472">
        <f t="shared" si="277"/>
        <v>2.3729377614245339</v>
      </c>
      <c r="T125" s="472">
        <f t="shared" si="277"/>
        <v>25.495453081288694</v>
      </c>
      <c r="U125" s="546">
        <f>AVERAGE(U118:U124)</f>
        <v>0.86456184267874703</v>
      </c>
      <c r="V125" s="194">
        <f t="shared" ref="V125:AM125" si="278">AVERAGE(V118:V124)</f>
        <v>29.687662433810534</v>
      </c>
      <c r="W125" s="194">
        <f t="shared" si="278"/>
        <v>52.145870643176309</v>
      </c>
      <c r="X125" s="194">
        <f t="shared" si="278"/>
        <v>40.521391864199309</v>
      </c>
      <c r="Y125" s="194">
        <f t="shared" si="278"/>
        <v>20.432893704324766</v>
      </c>
      <c r="Z125" s="194">
        <f t="shared" si="278"/>
        <v>34.155790865043137</v>
      </c>
      <c r="AA125" s="194">
        <f t="shared" si="278"/>
        <v>34.329300350190842</v>
      </c>
      <c r="AB125" s="194">
        <f t="shared" si="278"/>
        <v>36.05648989053126</v>
      </c>
      <c r="AC125" s="194">
        <f t="shared" si="278"/>
        <v>40.936664570983304</v>
      </c>
      <c r="AD125" s="194">
        <f t="shared" si="278"/>
        <v>41.294594013919998</v>
      </c>
      <c r="AE125" s="194">
        <f t="shared" si="278"/>
        <v>34.802948093767874</v>
      </c>
      <c r="AF125" s="194">
        <f t="shared" si="278"/>
        <v>39.892978895019347</v>
      </c>
      <c r="AG125" s="194">
        <f t="shared" si="278"/>
        <v>35.477587688597069</v>
      </c>
      <c r="AH125" s="194">
        <f t="shared" si="278"/>
        <v>36.614825632601473</v>
      </c>
      <c r="AI125" s="194">
        <f t="shared" si="278"/>
        <v>32.475501663549508</v>
      </c>
      <c r="AJ125" s="194">
        <f t="shared" si="278"/>
        <v>36.411663641385012</v>
      </c>
      <c r="AK125" s="194">
        <f t="shared" si="278"/>
        <v>13.793825168894488</v>
      </c>
      <c r="AL125" s="194">
        <f t="shared" si="278"/>
        <v>2.4205451484234684</v>
      </c>
      <c r="AM125" s="194">
        <f t="shared" si="278"/>
        <v>24.459855606904373</v>
      </c>
      <c r="AN125" s="427"/>
      <c r="AO125" s="227"/>
      <c r="AP125" s="227"/>
      <c r="AQ125" s="227"/>
      <c r="AZ125" s="478"/>
      <c r="BA125" s="420" t="s">
        <v>977</v>
      </c>
      <c r="BB125" s="420" t="s">
        <v>978</v>
      </c>
      <c r="BC125" s="420" t="s">
        <v>977</v>
      </c>
      <c r="BD125" s="420" t="s">
        <v>978</v>
      </c>
      <c r="BE125" s="420" t="s">
        <v>977</v>
      </c>
      <c r="BF125" s="420" t="s">
        <v>978</v>
      </c>
      <c r="BG125" s="420" t="s">
        <v>977</v>
      </c>
      <c r="BH125" s="420" t="s">
        <v>978</v>
      </c>
      <c r="BJ125" s="12"/>
      <c r="BK125" s="420" t="s">
        <v>955</v>
      </c>
      <c r="BL125" s="420" t="s">
        <v>960</v>
      </c>
      <c r="BM125" s="420" t="s">
        <v>961</v>
      </c>
      <c r="BN125" s="599"/>
      <c r="BO125" s="600"/>
      <c r="BP125" s="600"/>
      <c r="BQ125" s="600"/>
      <c r="BR125" s="601"/>
    </row>
    <row r="126" spans="1:70" ht="35.1" customHeight="1" thickBot="1" x14ac:dyDescent="0.4">
      <c r="A126" s="268" t="s">
        <v>238</v>
      </c>
      <c r="B126" s="271">
        <f>RANK(B125,$B$125:$T$125,1)</f>
        <v>1</v>
      </c>
      <c r="C126" s="271">
        <f t="shared" ref="C126:T126" si="279">RANK(C125,$B$125:$T$125,1)</f>
        <v>6</v>
      </c>
      <c r="D126" s="271">
        <f t="shared" si="279"/>
        <v>17</v>
      </c>
      <c r="E126" s="271">
        <f t="shared" si="279"/>
        <v>16</v>
      </c>
      <c r="F126" s="271">
        <f t="shared" si="279"/>
        <v>4</v>
      </c>
      <c r="G126" s="271">
        <f t="shared" si="279"/>
        <v>8</v>
      </c>
      <c r="H126" s="271">
        <f t="shared" si="279"/>
        <v>7</v>
      </c>
      <c r="I126" s="271">
        <f t="shared" si="279"/>
        <v>11</v>
      </c>
      <c r="J126" s="271">
        <f t="shared" si="279"/>
        <v>19</v>
      </c>
      <c r="K126" s="271">
        <f t="shared" si="279"/>
        <v>15</v>
      </c>
      <c r="L126" s="271">
        <f t="shared" si="279"/>
        <v>18</v>
      </c>
      <c r="M126" s="271">
        <f t="shared" si="279"/>
        <v>14</v>
      </c>
      <c r="N126" s="271">
        <f t="shared" si="279"/>
        <v>13</v>
      </c>
      <c r="O126" s="271">
        <f t="shared" si="279"/>
        <v>12</v>
      </c>
      <c r="P126" s="271">
        <f t="shared" si="279"/>
        <v>9</v>
      </c>
      <c r="Q126" s="271">
        <f t="shared" si="279"/>
        <v>10</v>
      </c>
      <c r="R126" s="271">
        <f t="shared" si="279"/>
        <v>3</v>
      </c>
      <c r="S126" s="271">
        <f t="shared" si="279"/>
        <v>2</v>
      </c>
      <c r="T126" s="271">
        <f t="shared" si="279"/>
        <v>5</v>
      </c>
      <c r="U126" s="547">
        <f t="shared" ref="U126:AM126" si="280">RANK(U125,$U$125:$AM$125,1)</f>
        <v>1</v>
      </c>
      <c r="V126" s="195">
        <f t="shared" si="280"/>
        <v>6</v>
      </c>
      <c r="W126" s="195">
        <f t="shared" si="280"/>
        <v>19</v>
      </c>
      <c r="X126" s="195">
        <f t="shared" si="280"/>
        <v>16</v>
      </c>
      <c r="Y126" s="195">
        <f t="shared" si="280"/>
        <v>4</v>
      </c>
      <c r="Z126" s="195">
        <f t="shared" si="280"/>
        <v>8</v>
      </c>
      <c r="AA126" s="195">
        <f t="shared" si="280"/>
        <v>9</v>
      </c>
      <c r="AB126" s="195">
        <f t="shared" si="280"/>
        <v>12</v>
      </c>
      <c r="AC126" s="195">
        <f t="shared" si="280"/>
        <v>17</v>
      </c>
      <c r="AD126" s="195">
        <f t="shared" si="280"/>
        <v>18</v>
      </c>
      <c r="AE126" s="195">
        <f t="shared" si="280"/>
        <v>10</v>
      </c>
      <c r="AF126" s="195">
        <f t="shared" si="280"/>
        <v>15</v>
      </c>
      <c r="AG126" s="195">
        <f t="shared" si="280"/>
        <v>11</v>
      </c>
      <c r="AH126" s="195">
        <f t="shared" si="280"/>
        <v>14</v>
      </c>
      <c r="AI126" s="195">
        <f t="shared" si="280"/>
        <v>7</v>
      </c>
      <c r="AJ126" s="195">
        <f t="shared" si="280"/>
        <v>13</v>
      </c>
      <c r="AK126" s="195">
        <f t="shared" si="280"/>
        <v>3</v>
      </c>
      <c r="AL126" s="195">
        <f t="shared" si="280"/>
        <v>2</v>
      </c>
      <c r="AM126" s="195">
        <f t="shared" si="280"/>
        <v>5</v>
      </c>
      <c r="AN126" s="424"/>
      <c r="AO126" s="227"/>
      <c r="AP126" s="227"/>
      <c r="AQ126" s="227"/>
      <c r="AZ126" s="397" t="s">
        <v>949</v>
      </c>
      <c r="BA126" s="197">
        <f>'Gesamt Ansatz1'!J102</f>
        <v>6065.8539682539686</v>
      </c>
      <c r="BB126" s="197">
        <f>'Gesamt Ansatz1'!K102</f>
        <v>5688.9507936507935</v>
      </c>
      <c r="BC126" s="197">
        <f>'Gesamt Ansatz1'!L102</f>
        <v>6009.2428571428582</v>
      </c>
      <c r="BD126" s="197">
        <f>'Gesamt Ansatz1'!M102</f>
        <v>5680.0492063492065</v>
      </c>
      <c r="BE126" s="197">
        <f>'Gesamt Ansatz1'!N102</f>
        <v>6039.453968253968</v>
      </c>
      <c r="BF126" s="197">
        <f>'Gesamt Ansatz1'!O102</f>
        <v>5681.5444444444438</v>
      </c>
      <c r="BG126" s="197">
        <f>'Gesamt Ansatz1'!P102</f>
        <v>6034.9031746031751</v>
      </c>
      <c r="BH126" s="197">
        <f>'Gesamt Ansatz1'!Q102</f>
        <v>5688.5539682539684</v>
      </c>
      <c r="BJ126" s="389" t="s">
        <v>953</v>
      </c>
      <c r="BK126" s="212" t="s">
        <v>918</v>
      </c>
      <c r="BL126" s="212" t="s">
        <v>918</v>
      </c>
      <c r="BM126" s="212" t="s">
        <v>918</v>
      </c>
      <c r="BN126" s="599"/>
      <c r="BO126" s="600"/>
      <c r="BP126" s="600"/>
      <c r="BQ126" s="600"/>
      <c r="BR126" s="601"/>
    </row>
    <row r="127" spans="1:70" ht="35.1" customHeight="1" x14ac:dyDescent="0.35">
      <c r="A127" s="460"/>
      <c r="B127" s="460"/>
      <c r="C127" s="460"/>
      <c r="D127" s="460"/>
      <c r="E127" s="460"/>
      <c r="F127" s="460"/>
      <c r="G127" s="460"/>
      <c r="H127" s="460"/>
      <c r="I127" s="460"/>
      <c r="J127" s="460"/>
      <c r="K127" s="460"/>
      <c r="L127" s="460"/>
      <c r="M127" s="460"/>
      <c r="N127" s="460"/>
      <c r="O127" s="460"/>
      <c r="P127" s="460"/>
      <c r="Q127" s="460"/>
      <c r="R127" s="460"/>
      <c r="S127" s="460"/>
      <c r="T127" s="460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27"/>
      <c r="AQ127" s="227"/>
      <c r="AZ127" s="569" t="s">
        <v>950</v>
      </c>
      <c r="BA127" s="570">
        <f t="shared" ref="BA127:BH127" si="281">J103</f>
        <v>5974.8380952380958</v>
      </c>
      <c r="BB127" s="570">
        <f t="shared" si="281"/>
        <v>5651.5238095238092</v>
      </c>
      <c r="BC127" s="570">
        <f t="shared" si="281"/>
        <v>5916.6666666666661</v>
      </c>
      <c r="BD127" s="570">
        <f t="shared" si="281"/>
        <v>5645.5047619047618</v>
      </c>
      <c r="BE127" s="570">
        <f t="shared" si="281"/>
        <v>5948.3746031746032</v>
      </c>
      <c r="BF127" s="570">
        <f t="shared" si="281"/>
        <v>5658.0190476190473</v>
      </c>
      <c r="BG127" s="570">
        <f t="shared" si="281"/>
        <v>5974.8476190476194</v>
      </c>
      <c r="BH127" s="570">
        <f t="shared" si="281"/>
        <v>5653.5888888888885</v>
      </c>
      <c r="BJ127" s="389" t="s">
        <v>954</v>
      </c>
      <c r="BK127" s="496">
        <f>R150</f>
        <v>-3.9356744300097623E-3</v>
      </c>
      <c r="BL127" s="496">
        <f>S150</f>
        <v>-2.3510980998258535E-4</v>
      </c>
      <c r="BM127" s="496">
        <f>T150</f>
        <v>-9.5520977451590463E-3</v>
      </c>
      <c r="BN127" s="602"/>
      <c r="BO127" s="603"/>
      <c r="BP127" s="603"/>
      <c r="BQ127" s="603"/>
      <c r="BR127" s="604"/>
    </row>
    <row r="128" spans="1:70" ht="35.1" customHeight="1" x14ac:dyDescent="0.35">
      <c r="A128" s="391" t="s">
        <v>42</v>
      </c>
      <c r="B128" s="391"/>
      <c r="C128" s="391"/>
      <c r="D128" s="391"/>
      <c r="E128" s="391"/>
      <c r="F128" s="391"/>
      <c r="G128" s="391"/>
      <c r="H128" s="391"/>
      <c r="I128" s="391"/>
      <c r="J128" s="391"/>
      <c r="K128" s="391"/>
      <c r="L128" s="391"/>
      <c r="M128" s="391"/>
      <c r="N128" s="391"/>
      <c r="O128" s="391"/>
      <c r="P128" s="391"/>
      <c r="Q128" s="391"/>
      <c r="R128" s="391"/>
      <c r="S128" s="391"/>
      <c r="T128" s="391"/>
      <c r="U128" s="227" t="s">
        <v>229</v>
      </c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27"/>
      <c r="AQ128" s="227"/>
      <c r="AZ128" s="397" t="s">
        <v>53</v>
      </c>
      <c r="BA128" s="567">
        <f t="shared" ref="BA128:BH128" si="282">(BA127-BA126)/BA126</f>
        <v>-1.500462647010794E-2</v>
      </c>
      <c r="BB128" s="567">
        <f t="shared" si="282"/>
        <v>-6.5788904640825888E-3</v>
      </c>
      <c r="BC128" s="567">
        <f t="shared" si="282"/>
        <v>-1.5405633068424227E-2</v>
      </c>
      <c r="BD128" s="567">
        <f t="shared" si="282"/>
        <v>-6.0817157016581193E-3</v>
      </c>
      <c r="BE128" s="567">
        <f t="shared" si="282"/>
        <v>-1.5080728416528733E-2</v>
      </c>
      <c r="BF128" s="567">
        <f t="shared" si="282"/>
        <v>-4.1406693295165855E-3</v>
      </c>
      <c r="BG128" s="567">
        <f t="shared" si="282"/>
        <v>-9.9513701907080893E-3</v>
      </c>
      <c r="BH128" s="567">
        <f t="shared" si="282"/>
        <v>-6.1465672225681587E-3</v>
      </c>
    </row>
    <row r="129" spans="1:70" ht="35.1" customHeight="1" x14ac:dyDescent="0.25">
      <c r="A129" s="218">
        <v>10</v>
      </c>
      <c r="B129" s="207">
        <f>B61</f>
        <v>46</v>
      </c>
      <c r="C129" s="207">
        <f>J61</f>
        <v>0</v>
      </c>
      <c r="D129" s="207">
        <f>C61</f>
        <v>0</v>
      </c>
      <c r="E129" s="207">
        <f>K61</f>
        <v>0</v>
      </c>
      <c r="F129" s="207">
        <f>D61</f>
        <v>0</v>
      </c>
      <c r="G129" s="207">
        <f>L61</f>
        <v>0</v>
      </c>
      <c r="H129" s="207">
        <f>E61</f>
        <v>0</v>
      </c>
      <c r="I129" s="207">
        <f>M61</f>
        <v>2</v>
      </c>
      <c r="J129" s="207">
        <f>F61</f>
        <v>0</v>
      </c>
      <c r="K129" s="207">
        <f>N61</f>
        <v>1</v>
      </c>
      <c r="L129" s="207">
        <f>G61</f>
        <v>0</v>
      </c>
      <c r="M129" s="207">
        <f>O61</f>
        <v>0</v>
      </c>
      <c r="N129" s="207">
        <f>H61</f>
        <v>0</v>
      </c>
      <c r="O129" s="207">
        <f>P61</f>
        <v>0</v>
      </c>
      <c r="P129" s="207">
        <f>I61</f>
        <v>0</v>
      </c>
      <c r="Q129" s="207">
        <f>Q61</f>
        <v>0</v>
      </c>
      <c r="R129" s="207">
        <f>R61</f>
        <v>3</v>
      </c>
      <c r="S129" s="207">
        <f>S61</f>
        <v>40</v>
      </c>
      <c r="T129" s="207">
        <f>T61</f>
        <v>0</v>
      </c>
      <c r="U129" s="548">
        <f>U61</f>
        <v>46</v>
      </c>
      <c r="V129" s="207">
        <f>AC61</f>
        <v>0</v>
      </c>
      <c r="W129" s="207">
        <f>V61</f>
        <v>0</v>
      </c>
      <c r="X129" s="207">
        <f>AD61</f>
        <v>0</v>
      </c>
      <c r="Y129" s="207">
        <f>W61</f>
        <v>0</v>
      </c>
      <c r="Z129" s="207">
        <f>AE61</f>
        <v>0</v>
      </c>
      <c r="AA129" s="207">
        <f>X61</f>
        <v>0</v>
      </c>
      <c r="AB129" s="207">
        <f>AF61</f>
        <v>2</v>
      </c>
      <c r="AC129" s="207">
        <f>Y61</f>
        <v>0</v>
      </c>
      <c r="AD129" s="207">
        <f>AG61</f>
        <v>1</v>
      </c>
      <c r="AE129" s="207">
        <f>Z61</f>
        <v>0</v>
      </c>
      <c r="AF129" s="207">
        <f>AH61</f>
        <v>0</v>
      </c>
      <c r="AG129" s="207">
        <f>AA61</f>
        <v>0</v>
      </c>
      <c r="AH129" s="207">
        <f>AI61</f>
        <v>0</v>
      </c>
      <c r="AI129" s="207">
        <f>AB61</f>
        <v>0</v>
      </c>
      <c r="AJ129" s="207">
        <f>AJ61</f>
        <v>0</v>
      </c>
      <c r="AK129" s="207">
        <f>AK61</f>
        <v>2</v>
      </c>
      <c r="AL129" s="207">
        <f>AL61</f>
        <v>39</v>
      </c>
      <c r="AM129" s="207">
        <f>AM61</f>
        <v>2</v>
      </c>
      <c r="AN129" s="205">
        <f>B129+C129+F129+G129+J129+K129+R129+S129+T129</f>
        <v>90</v>
      </c>
      <c r="AO129" s="205">
        <f>SUM(B129:T129)</f>
        <v>92</v>
      </c>
      <c r="AP129" s="205">
        <f>U129+V129+Y129+Z129+AE129+AF129+AK129+AL129+AM129</f>
        <v>89</v>
      </c>
      <c r="AQ129" s="207">
        <f>SUM(U129:AM129)</f>
        <v>92</v>
      </c>
      <c r="AZ129" s="397" t="s">
        <v>951</v>
      </c>
      <c r="BA129" s="197">
        <f>'Gesamt Ansatz1'!Z102</f>
        <v>5304.453968253968</v>
      </c>
      <c r="BB129" s="197">
        <f>'Gesamt Ansatz1'!AA102</f>
        <v>5526.6269841269841</v>
      </c>
      <c r="BC129" s="197">
        <f>'Gesamt Ansatz1'!AB102</f>
        <v>5275.9126984126988</v>
      </c>
      <c r="BD129" s="197">
        <f>'Gesamt Ansatz1'!AC102</f>
        <v>5507.925396825397</v>
      </c>
      <c r="BE129" s="197">
        <f>'Gesamt Ansatz1'!AD102</f>
        <v>5289.0507936507938</v>
      </c>
      <c r="BF129" s="197">
        <f>'Gesamt Ansatz1'!AE102</f>
        <v>5505.0603174603175</v>
      </c>
      <c r="BG129" s="197">
        <f>'Gesamt Ansatz1'!AF102</f>
        <v>5259.3920634920632</v>
      </c>
      <c r="BH129" s="197">
        <f>'Gesamt Ansatz1'!AG102</f>
        <v>5522.6873015873007</v>
      </c>
    </row>
    <row r="130" spans="1:70" ht="35.1" customHeight="1" x14ac:dyDescent="0.25">
      <c r="A130" s="218">
        <v>15</v>
      </c>
      <c r="B130" s="207">
        <f t="shared" ref="B130:B135" si="283">B62</f>
        <v>50</v>
      </c>
      <c r="C130" s="207">
        <f t="shared" ref="C130:C135" si="284">J62</f>
        <v>0</v>
      </c>
      <c r="D130" s="207">
        <f t="shared" ref="D130:D135" si="285">C62</f>
        <v>0</v>
      </c>
      <c r="E130" s="207">
        <f t="shared" ref="E130:E135" si="286">K62</f>
        <v>0</v>
      </c>
      <c r="F130" s="207">
        <f t="shared" ref="F130:F135" si="287">D62</f>
        <v>0</v>
      </c>
      <c r="G130" s="207">
        <f t="shared" ref="G130:G135" si="288">L62</f>
        <v>0</v>
      </c>
      <c r="H130" s="207">
        <f t="shared" ref="H130:H135" si="289">E62</f>
        <v>0</v>
      </c>
      <c r="I130" s="207">
        <f t="shared" ref="I130:I135" si="290">M62</f>
        <v>0</v>
      </c>
      <c r="J130" s="207">
        <f t="shared" ref="J130:J135" si="291">F62</f>
        <v>0</v>
      </c>
      <c r="K130" s="207">
        <f t="shared" ref="K130:K135" si="292">N62</f>
        <v>0</v>
      </c>
      <c r="L130" s="207">
        <f t="shared" ref="L130:L135" si="293">G62</f>
        <v>0</v>
      </c>
      <c r="M130" s="207">
        <f t="shared" ref="M130:M135" si="294">O62</f>
        <v>0</v>
      </c>
      <c r="N130" s="207">
        <f t="shared" ref="N130:N135" si="295">H62</f>
        <v>0</v>
      </c>
      <c r="O130" s="207">
        <f t="shared" ref="O130:O135" si="296">P62</f>
        <v>0</v>
      </c>
      <c r="P130" s="207">
        <f t="shared" ref="P130:P135" si="297">I62</f>
        <v>0</v>
      </c>
      <c r="Q130" s="207">
        <f t="shared" ref="Q130:U130" si="298">Q62</f>
        <v>0</v>
      </c>
      <c r="R130" s="207">
        <f t="shared" si="298"/>
        <v>4</v>
      </c>
      <c r="S130" s="207">
        <f t="shared" si="298"/>
        <v>36</v>
      </c>
      <c r="T130" s="207">
        <f t="shared" si="298"/>
        <v>0</v>
      </c>
      <c r="U130" s="548">
        <f t="shared" si="298"/>
        <v>50</v>
      </c>
      <c r="V130" s="207">
        <f t="shared" ref="V130:V135" si="299">AC62</f>
        <v>0</v>
      </c>
      <c r="W130" s="207">
        <f t="shared" ref="W130:W135" si="300">V62</f>
        <v>0</v>
      </c>
      <c r="X130" s="207">
        <f t="shared" ref="X130:X135" si="301">AD62</f>
        <v>0</v>
      </c>
      <c r="Y130" s="207">
        <f t="shared" ref="Y130:Y135" si="302">W62</f>
        <v>0</v>
      </c>
      <c r="Z130" s="207">
        <f t="shared" ref="Z130:Z135" si="303">AE62</f>
        <v>0</v>
      </c>
      <c r="AA130" s="207">
        <f t="shared" ref="AA130:AA135" si="304">X62</f>
        <v>0</v>
      </c>
      <c r="AB130" s="207">
        <f t="shared" ref="AB130:AB135" si="305">AF62</f>
        <v>0</v>
      </c>
      <c r="AC130" s="207">
        <f t="shared" ref="AC130:AC135" si="306">Y62</f>
        <v>0</v>
      </c>
      <c r="AD130" s="207">
        <f t="shared" ref="AD130:AD135" si="307">AG62</f>
        <v>0</v>
      </c>
      <c r="AE130" s="207">
        <f t="shared" ref="AE130:AE135" si="308">Z62</f>
        <v>0</v>
      </c>
      <c r="AF130" s="207">
        <f t="shared" ref="AF130:AF135" si="309">AH62</f>
        <v>0</v>
      </c>
      <c r="AG130" s="207">
        <f t="shared" ref="AG130:AG135" si="310">AA62</f>
        <v>0</v>
      </c>
      <c r="AH130" s="207">
        <f t="shared" ref="AH130:AH135" si="311">AI62</f>
        <v>0</v>
      </c>
      <c r="AI130" s="207">
        <f t="shared" ref="AI130:AI135" si="312">AB62</f>
        <v>0</v>
      </c>
      <c r="AJ130" s="207">
        <f t="shared" ref="AJ130:AM130" si="313">AJ62</f>
        <v>0</v>
      </c>
      <c r="AK130" s="207">
        <f t="shared" si="313"/>
        <v>4</v>
      </c>
      <c r="AL130" s="207">
        <f t="shared" si="313"/>
        <v>36</v>
      </c>
      <c r="AM130" s="207">
        <f t="shared" si="313"/>
        <v>0</v>
      </c>
      <c r="AN130" s="205">
        <f t="shared" ref="AN130:AN136" si="314">B130+C130+F130+G130+J130+K130+R130+S130+T130</f>
        <v>90</v>
      </c>
      <c r="AO130" s="205">
        <f t="shared" ref="AO130:AO135" si="315">SUM(B130:T130)</f>
        <v>90</v>
      </c>
      <c r="AP130" s="205">
        <f t="shared" ref="AP130:AP136" si="316">U130+V130+Y130+Z130+AE130+AF130+AK130+AL130+AM130</f>
        <v>90</v>
      </c>
      <c r="AQ130" s="207">
        <f>SUM(U130:AM130)</f>
        <v>90</v>
      </c>
      <c r="AZ130" s="397" t="s">
        <v>952</v>
      </c>
      <c r="BA130" s="197">
        <f t="shared" ref="BA130:BH130" si="317">AC103</f>
        <v>5294.5190476190473</v>
      </c>
      <c r="BB130" s="197">
        <f t="shared" si="317"/>
        <v>5464.2301587301581</v>
      </c>
      <c r="BC130" s="197">
        <f t="shared" si="317"/>
        <v>5260.4333333333334</v>
      </c>
      <c r="BD130" s="197">
        <f t="shared" si="317"/>
        <v>5451.5317460317456</v>
      </c>
      <c r="BE130" s="197">
        <f t="shared" si="317"/>
        <v>5267.6333333333332</v>
      </c>
      <c r="BF130" s="197">
        <f t="shared" si="317"/>
        <v>5459.5920634920631</v>
      </c>
      <c r="BG130" s="197">
        <f t="shared" si="317"/>
        <v>5272.5634920634911</v>
      </c>
      <c r="BH130" s="197">
        <f t="shared" si="317"/>
        <v>5467.8587301587304</v>
      </c>
      <c r="BK130" s="7"/>
      <c r="BL130" s="7"/>
      <c r="BM130" s="7"/>
      <c r="BN130" s="7"/>
      <c r="BO130" s="7"/>
    </row>
    <row r="131" spans="1:70" ht="35.1" customHeight="1" x14ac:dyDescent="0.25">
      <c r="A131" s="218">
        <v>20</v>
      </c>
      <c r="B131" s="207">
        <f t="shared" si="283"/>
        <v>48</v>
      </c>
      <c r="C131" s="207">
        <f t="shared" si="284"/>
        <v>0</v>
      </c>
      <c r="D131" s="207">
        <f t="shared" si="285"/>
        <v>0</v>
      </c>
      <c r="E131" s="207">
        <f t="shared" si="286"/>
        <v>0</v>
      </c>
      <c r="F131" s="207">
        <f t="shared" si="287"/>
        <v>0</v>
      </c>
      <c r="G131" s="207">
        <f t="shared" si="288"/>
        <v>0</v>
      </c>
      <c r="H131" s="207">
        <f t="shared" si="289"/>
        <v>0</v>
      </c>
      <c r="I131" s="207">
        <f t="shared" si="290"/>
        <v>0</v>
      </c>
      <c r="J131" s="207">
        <f t="shared" si="291"/>
        <v>0</v>
      </c>
      <c r="K131" s="207">
        <f t="shared" si="292"/>
        <v>0</v>
      </c>
      <c r="L131" s="207">
        <f t="shared" si="293"/>
        <v>0</v>
      </c>
      <c r="M131" s="207">
        <f t="shared" si="294"/>
        <v>0</v>
      </c>
      <c r="N131" s="207">
        <f t="shared" si="295"/>
        <v>0</v>
      </c>
      <c r="O131" s="207">
        <f t="shared" si="296"/>
        <v>0</v>
      </c>
      <c r="P131" s="207">
        <f t="shared" si="297"/>
        <v>0</v>
      </c>
      <c r="Q131" s="207">
        <f t="shared" ref="Q131:U131" si="318">Q63</f>
        <v>0</v>
      </c>
      <c r="R131" s="207">
        <f t="shared" si="318"/>
        <v>4</v>
      </c>
      <c r="S131" s="207">
        <f t="shared" si="318"/>
        <v>40</v>
      </c>
      <c r="T131" s="207">
        <f t="shared" si="318"/>
        <v>0</v>
      </c>
      <c r="U131" s="548">
        <f t="shared" si="318"/>
        <v>48</v>
      </c>
      <c r="V131" s="207">
        <f t="shared" si="299"/>
        <v>0</v>
      </c>
      <c r="W131" s="207">
        <f t="shared" si="300"/>
        <v>0</v>
      </c>
      <c r="X131" s="207">
        <f t="shared" si="301"/>
        <v>0</v>
      </c>
      <c r="Y131" s="207">
        <f t="shared" si="302"/>
        <v>0</v>
      </c>
      <c r="Z131" s="207">
        <f t="shared" si="303"/>
        <v>0</v>
      </c>
      <c r="AA131" s="207">
        <f t="shared" si="304"/>
        <v>0</v>
      </c>
      <c r="AB131" s="207">
        <f t="shared" si="305"/>
        <v>0</v>
      </c>
      <c r="AC131" s="207">
        <f t="shared" si="306"/>
        <v>0</v>
      </c>
      <c r="AD131" s="207">
        <f t="shared" si="307"/>
        <v>0</v>
      </c>
      <c r="AE131" s="207">
        <f t="shared" si="308"/>
        <v>0</v>
      </c>
      <c r="AF131" s="207">
        <f t="shared" si="309"/>
        <v>0</v>
      </c>
      <c r="AG131" s="207">
        <f t="shared" si="310"/>
        <v>0</v>
      </c>
      <c r="AH131" s="207">
        <f t="shared" si="311"/>
        <v>0</v>
      </c>
      <c r="AI131" s="207">
        <f t="shared" si="312"/>
        <v>0</v>
      </c>
      <c r="AJ131" s="207">
        <f t="shared" ref="AJ131:AM131" si="319">AJ63</f>
        <v>0</v>
      </c>
      <c r="AK131" s="207">
        <f t="shared" si="319"/>
        <v>4</v>
      </c>
      <c r="AL131" s="207">
        <f t="shared" si="319"/>
        <v>40</v>
      </c>
      <c r="AM131" s="207">
        <f t="shared" si="319"/>
        <v>0</v>
      </c>
      <c r="AN131" s="205">
        <f t="shared" si="314"/>
        <v>92</v>
      </c>
      <c r="AO131" s="205">
        <f t="shared" si="315"/>
        <v>92</v>
      </c>
      <c r="AP131" s="205">
        <f t="shared" si="316"/>
        <v>92</v>
      </c>
      <c r="AQ131" s="207">
        <f t="shared" ref="AQ131:AQ136" si="320">SUM(U131:AM131)</f>
        <v>92</v>
      </c>
      <c r="AZ131" s="397" t="s">
        <v>54</v>
      </c>
      <c r="BA131" s="567">
        <f t="shared" ref="BA131:BH131" si="321">(BA130-BA129)/BA129</f>
        <v>-1.8729393627278255E-3</v>
      </c>
      <c r="BB131" s="567">
        <f t="shared" si="321"/>
        <v>-1.1290218351272087E-2</v>
      </c>
      <c r="BC131" s="567">
        <f t="shared" si="321"/>
        <v>-2.9339691469918508E-3</v>
      </c>
      <c r="BD131" s="567">
        <f t="shared" si="321"/>
        <v>-1.0238637369009217E-2</v>
      </c>
      <c r="BE131" s="567">
        <f t="shared" si="321"/>
        <v>-4.0493958468258723E-3</v>
      </c>
      <c r="BF131" s="567">
        <f t="shared" si="321"/>
        <v>-8.2593561825369012E-3</v>
      </c>
      <c r="BG131" s="568">
        <f t="shared" si="321"/>
        <v>2.504363320402948E-3</v>
      </c>
      <c r="BH131" s="567">
        <f t="shared" si="321"/>
        <v>-9.9278790259973177E-3</v>
      </c>
      <c r="BK131" s="7"/>
      <c r="BL131" s="7"/>
      <c r="BM131" s="7"/>
      <c r="BN131" s="7"/>
      <c r="BO131" s="7"/>
    </row>
    <row r="132" spans="1:70" ht="35.1" customHeight="1" x14ac:dyDescent="0.25">
      <c r="A132" s="218">
        <v>50</v>
      </c>
      <c r="B132" s="207">
        <f t="shared" si="283"/>
        <v>60</v>
      </c>
      <c r="C132" s="207">
        <f t="shared" si="284"/>
        <v>0</v>
      </c>
      <c r="D132" s="207">
        <f t="shared" si="285"/>
        <v>0</v>
      </c>
      <c r="E132" s="207">
        <f t="shared" si="286"/>
        <v>0</v>
      </c>
      <c r="F132" s="207">
        <f t="shared" si="287"/>
        <v>0</v>
      </c>
      <c r="G132" s="207">
        <f t="shared" si="288"/>
        <v>0</v>
      </c>
      <c r="H132" s="207">
        <f t="shared" si="289"/>
        <v>0</v>
      </c>
      <c r="I132" s="207">
        <f t="shared" si="290"/>
        <v>0</v>
      </c>
      <c r="J132" s="207">
        <f t="shared" si="291"/>
        <v>0</v>
      </c>
      <c r="K132" s="207">
        <f t="shared" si="292"/>
        <v>0</v>
      </c>
      <c r="L132" s="207">
        <f t="shared" si="293"/>
        <v>0</v>
      </c>
      <c r="M132" s="207">
        <f t="shared" si="294"/>
        <v>0</v>
      </c>
      <c r="N132" s="207">
        <f t="shared" si="295"/>
        <v>0</v>
      </c>
      <c r="O132" s="207">
        <f t="shared" si="296"/>
        <v>0</v>
      </c>
      <c r="P132" s="207">
        <f t="shared" si="297"/>
        <v>0</v>
      </c>
      <c r="Q132" s="207">
        <f t="shared" ref="Q132:U132" si="322">Q64</f>
        <v>0</v>
      </c>
      <c r="R132" s="207">
        <f t="shared" si="322"/>
        <v>4</v>
      </c>
      <c r="S132" s="207">
        <f t="shared" si="322"/>
        <v>26</v>
      </c>
      <c r="T132" s="207">
        <f t="shared" si="322"/>
        <v>0</v>
      </c>
      <c r="U132" s="548">
        <f t="shared" si="322"/>
        <v>60</v>
      </c>
      <c r="V132" s="207">
        <f t="shared" si="299"/>
        <v>0</v>
      </c>
      <c r="W132" s="207">
        <f t="shared" si="300"/>
        <v>0</v>
      </c>
      <c r="X132" s="207">
        <f t="shared" si="301"/>
        <v>0</v>
      </c>
      <c r="Y132" s="207">
        <f t="shared" si="302"/>
        <v>0</v>
      </c>
      <c r="Z132" s="207">
        <f t="shared" si="303"/>
        <v>0</v>
      </c>
      <c r="AA132" s="207">
        <f t="shared" si="304"/>
        <v>0</v>
      </c>
      <c r="AB132" s="207">
        <f t="shared" si="305"/>
        <v>0</v>
      </c>
      <c r="AC132" s="207">
        <f t="shared" si="306"/>
        <v>0</v>
      </c>
      <c r="AD132" s="207">
        <f t="shared" si="307"/>
        <v>0</v>
      </c>
      <c r="AE132" s="207">
        <f t="shared" si="308"/>
        <v>0</v>
      </c>
      <c r="AF132" s="207">
        <f t="shared" si="309"/>
        <v>0</v>
      </c>
      <c r="AG132" s="207">
        <f t="shared" si="310"/>
        <v>0</v>
      </c>
      <c r="AH132" s="207">
        <f t="shared" si="311"/>
        <v>0</v>
      </c>
      <c r="AI132" s="207">
        <f t="shared" si="312"/>
        <v>0</v>
      </c>
      <c r="AJ132" s="207">
        <f t="shared" ref="AJ132:AM132" si="323">AJ64</f>
        <v>0</v>
      </c>
      <c r="AK132" s="207">
        <f t="shared" si="323"/>
        <v>3</v>
      </c>
      <c r="AL132" s="207">
        <f t="shared" si="323"/>
        <v>27</v>
      </c>
      <c r="AM132" s="207">
        <f t="shared" si="323"/>
        <v>0</v>
      </c>
      <c r="AN132" s="205">
        <f t="shared" si="314"/>
        <v>90</v>
      </c>
      <c r="AO132" s="205">
        <f t="shared" si="315"/>
        <v>90</v>
      </c>
      <c r="AP132" s="205">
        <f t="shared" si="316"/>
        <v>90</v>
      </c>
      <c r="AQ132" s="207">
        <f t="shared" si="320"/>
        <v>90</v>
      </c>
      <c r="BK132" s="7"/>
      <c r="BL132" s="232"/>
      <c r="BM132" s="232"/>
      <c r="BN132" s="232"/>
      <c r="BO132" s="7"/>
    </row>
    <row r="133" spans="1:70" ht="35.1" customHeight="1" x14ac:dyDescent="0.35">
      <c r="A133" s="218">
        <v>100</v>
      </c>
      <c r="B133" s="207">
        <f t="shared" si="283"/>
        <v>60</v>
      </c>
      <c r="C133" s="207">
        <f t="shared" si="284"/>
        <v>0</v>
      </c>
      <c r="D133" s="207">
        <f t="shared" si="285"/>
        <v>0</v>
      </c>
      <c r="E133" s="207">
        <f t="shared" si="286"/>
        <v>0</v>
      </c>
      <c r="F133" s="207">
        <f t="shared" si="287"/>
        <v>0</v>
      </c>
      <c r="G133" s="207">
        <f t="shared" si="288"/>
        <v>0</v>
      </c>
      <c r="H133" s="207">
        <f t="shared" si="289"/>
        <v>0</v>
      </c>
      <c r="I133" s="207">
        <f t="shared" si="290"/>
        <v>0</v>
      </c>
      <c r="J133" s="207">
        <f t="shared" si="291"/>
        <v>0</v>
      </c>
      <c r="K133" s="207">
        <f t="shared" si="292"/>
        <v>0</v>
      </c>
      <c r="L133" s="207">
        <f t="shared" si="293"/>
        <v>0</v>
      </c>
      <c r="M133" s="207">
        <f t="shared" si="294"/>
        <v>0</v>
      </c>
      <c r="N133" s="207">
        <f t="shared" si="295"/>
        <v>0</v>
      </c>
      <c r="O133" s="207">
        <f t="shared" si="296"/>
        <v>0</v>
      </c>
      <c r="P133" s="207">
        <f t="shared" si="297"/>
        <v>0</v>
      </c>
      <c r="Q133" s="207">
        <f t="shared" ref="Q133:U133" si="324">Q65</f>
        <v>0</v>
      </c>
      <c r="R133" s="207">
        <f t="shared" si="324"/>
        <v>15</v>
      </c>
      <c r="S133" s="207">
        <f t="shared" si="324"/>
        <v>15</v>
      </c>
      <c r="T133" s="207">
        <f t="shared" si="324"/>
        <v>0</v>
      </c>
      <c r="U133" s="548">
        <f t="shared" si="324"/>
        <v>60</v>
      </c>
      <c r="V133" s="207">
        <f t="shared" si="299"/>
        <v>0</v>
      </c>
      <c r="W133" s="207">
        <f t="shared" si="300"/>
        <v>0</v>
      </c>
      <c r="X133" s="207">
        <f t="shared" si="301"/>
        <v>0</v>
      </c>
      <c r="Y133" s="207">
        <f t="shared" si="302"/>
        <v>0</v>
      </c>
      <c r="Z133" s="207">
        <f t="shared" si="303"/>
        <v>0</v>
      </c>
      <c r="AA133" s="207">
        <f t="shared" si="304"/>
        <v>0</v>
      </c>
      <c r="AB133" s="207">
        <f t="shared" si="305"/>
        <v>0</v>
      </c>
      <c r="AC133" s="207">
        <f t="shared" si="306"/>
        <v>0</v>
      </c>
      <c r="AD133" s="207">
        <f t="shared" si="307"/>
        <v>0</v>
      </c>
      <c r="AE133" s="207">
        <f t="shared" si="308"/>
        <v>0</v>
      </c>
      <c r="AF133" s="207">
        <f t="shared" si="309"/>
        <v>0</v>
      </c>
      <c r="AG133" s="207">
        <f t="shared" si="310"/>
        <v>0</v>
      </c>
      <c r="AH133" s="207">
        <f t="shared" si="311"/>
        <v>0</v>
      </c>
      <c r="AI133" s="207">
        <f t="shared" si="312"/>
        <v>0</v>
      </c>
      <c r="AJ133" s="207">
        <f t="shared" ref="AJ133:AM133" si="325">AJ65</f>
        <v>0</v>
      </c>
      <c r="AK133" s="207">
        <f t="shared" si="325"/>
        <v>15</v>
      </c>
      <c r="AL133" s="207">
        <f t="shared" si="325"/>
        <v>15</v>
      </c>
      <c r="AM133" s="207">
        <f t="shared" si="325"/>
        <v>0</v>
      </c>
      <c r="AN133" s="205">
        <f t="shared" si="314"/>
        <v>90</v>
      </c>
      <c r="AO133" s="205">
        <f t="shared" si="315"/>
        <v>90</v>
      </c>
      <c r="AP133" s="205">
        <f t="shared" si="316"/>
        <v>90</v>
      </c>
      <c r="AQ133" s="207">
        <f t="shared" si="320"/>
        <v>90</v>
      </c>
      <c r="AZ133" s="226" t="s">
        <v>957</v>
      </c>
      <c r="BJ133" s="226" t="s">
        <v>959</v>
      </c>
      <c r="BK133" s="7"/>
      <c r="BL133" s="232"/>
      <c r="BM133" s="232"/>
      <c r="BN133" s="232"/>
      <c r="BO133" s="7"/>
    </row>
    <row r="134" spans="1:70" ht="35.1" customHeight="1" x14ac:dyDescent="0.25">
      <c r="A134" s="218">
        <v>150</v>
      </c>
      <c r="B134" s="207">
        <f t="shared" si="283"/>
        <v>67</v>
      </c>
      <c r="C134" s="207">
        <f t="shared" si="284"/>
        <v>0</v>
      </c>
      <c r="D134" s="207">
        <f t="shared" si="285"/>
        <v>0</v>
      </c>
      <c r="E134" s="207">
        <f t="shared" si="286"/>
        <v>0</v>
      </c>
      <c r="F134" s="207">
        <f t="shared" si="287"/>
        <v>0</v>
      </c>
      <c r="G134" s="207">
        <f t="shared" si="288"/>
        <v>0</v>
      </c>
      <c r="H134" s="207">
        <f t="shared" si="289"/>
        <v>0</v>
      </c>
      <c r="I134" s="207">
        <f t="shared" si="290"/>
        <v>0</v>
      </c>
      <c r="J134" s="207">
        <f t="shared" si="291"/>
        <v>0</v>
      </c>
      <c r="K134" s="207">
        <f t="shared" si="292"/>
        <v>0</v>
      </c>
      <c r="L134" s="207">
        <f t="shared" si="293"/>
        <v>0</v>
      </c>
      <c r="M134" s="207">
        <f t="shared" si="294"/>
        <v>0</v>
      </c>
      <c r="N134" s="207">
        <f t="shared" si="295"/>
        <v>0</v>
      </c>
      <c r="O134" s="207">
        <f t="shared" si="296"/>
        <v>0</v>
      </c>
      <c r="P134" s="207">
        <f t="shared" si="297"/>
        <v>0</v>
      </c>
      <c r="Q134" s="207">
        <f t="shared" ref="Q134:U134" si="326">Q66</f>
        <v>0</v>
      </c>
      <c r="R134" s="207">
        <f t="shared" si="326"/>
        <v>7</v>
      </c>
      <c r="S134" s="207">
        <f t="shared" si="326"/>
        <v>16</v>
      </c>
      <c r="T134" s="207">
        <f t="shared" si="326"/>
        <v>0</v>
      </c>
      <c r="U134" s="548">
        <f t="shared" si="326"/>
        <v>67</v>
      </c>
      <c r="V134" s="207">
        <f t="shared" si="299"/>
        <v>0</v>
      </c>
      <c r="W134" s="207">
        <f t="shared" si="300"/>
        <v>0</v>
      </c>
      <c r="X134" s="207">
        <f t="shared" si="301"/>
        <v>0</v>
      </c>
      <c r="Y134" s="207">
        <f t="shared" si="302"/>
        <v>0</v>
      </c>
      <c r="Z134" s="207">
        <f t="shared" si="303"/>
        <v>0</v>
      </c>
      <c r="AA134" s="207">
        <f t="shared" si="304"/>
        <v>0</v>
      </c>
      <c r="AB134" s="207">
        <f t="shared" si="305"/>
        <v>0</v>
      </c>
      <c r="AC134" s="207">
        <f t="shared" si="306"/>
        <v>0</v>
      </c>
      <c r="AD134" s="207">
        <f t="shared" si="307"/>
        <v>0</v>
      </c>
      <c r="AE134" s="207">
        <f t="shared" si="308"/>
        <v>0</v>
      </c>
      <c r="AF134" s="207">
        <f t="shared" si="309"/>
        <v>0</v>
      </c>
      <c r="AG134" s="207">
        <f t="shared" si="310"/>
        <v>0</v>
      </c>
      <c r="AH134" s="207">
        <f t="shared" si="311"/>
        <v>0</v>
      </c>
      <c r="AI134" s="207">
        <f t="shared" si="312"/>
        <v>0</v>
      </c>
      <c r="AJ134" s="207">
        <f t="shared" ref="AJ134:AM134" si="327">AJ66</f>
        <v>0</v>
      </c>
      <c r="AK134" s="207">
        <f t="shared" si="327"/>
        <v>7</v>
      </c>
      <c r="AL134" s="207">
        <f t="shared" si="327"/>
        <v>16</v>
      </c>
      <c r="AM134" s="207">
        <f t="shared" si="327"/>
        <v>0</v>
      </c>
      <c r="AN134" s="205">
        <f t="shared" si="314"/>
        <v>90</v>
      </c>
      <c r="AO134" s="205">
        <f t="shared" si="315"/>
        <v>90</v>
      </c>
      <c r="AP134" s="205">
        <f t="shared" si="316"/>
        <v>90</v>
      </c>
      <c r="AQ134" s="207">
        <f t="shared" si="320"/>
        <v>90</v>
      </c>
      <c r="AZ134" s="12"/>
      <c r="BA134" s="588" t="s">
        <v>29</v>
      </c>
      <c r="BB134" s="588"/>
      <c r="BC134" s="588" t="s">
        <v>30</v>
      </c>
      <c r="BD134" s="588"/>
      <c r="BE134" s="588" t="s">
        <v>182</v>
      </c>
      <c r="BF134" s="588"/>
      <c r="BG134" s="588" t="s">
        <v>91</v>
      </c>
      <c r="BH134" s="588"/>
      <c r="BJ134" s="12"/>
      <c r="BK134" s="588" t="s">
        <v>29</v>
      </c>
      <c r="BL134" s="588"/>
      <c r="BM134" s="588" t="s">
        <v>30</v>
      </c>
      <c r="BN134" s="588"/>
      <c r="BO134" s="588" t="s">
        <v>182</v>
      </c>
      <c r="BP134" s="588"/>
      <c r="BQ134" s="588" t="s">
        <v>91</v>
      </c>
      <c r="BR134" s="588"/>
    </row>
    <row r="135" spans="1:70" ht="35.1" customHeight="1" thickBot="1" x14ac:dyDescent="0.35">
      <c r="A135" s="220">
        <v>200</v>
      </c>
      <c r="B135" s="211">
        <f t="shared" si="283"/>
        <v>61</v>
      </c>
      <c r="C135" s="211">
        <f t="shared" si="284"/>
        <v>0</v>
      </c>
      <c r="D135" s="211">
        <f t="shared" si="285"/>
        <v>0</v>
      </c>
      <c r="E135" s="211">
        <f t="shared" si="286"/>
        <v>0</v>
      </c>
      <c r="F135" s="211">
        <f t="shared" si="287"/>
        <v>0</v>
      </c>
      <c r="G135" s="211">
        <f t="shared" si="288"/>
        <v>0</v>
      </c>
      <c r="H135" s="211">
        <f t="shared" si="289"/>
        <v>0</v>
      </c>
      <c r="I135" s="211">
        <f t="shared" si="290"/>
        <v>0</v>
      </c>
      <c r="J135" s="211">
        <f t="shared" si="291"/>
        <v>0</v>
      </c>
      <c r="K135" s="211">
        <f t="shared" si="292"/>
        <v>0</v>
      </c>
      <c r="L135" s="211">
        <f t="shared" si="293"/>
        <v>0</v>
      </c>
      <c r="M135" s="211">
        <f t="shared" si="294"/>
        <v>0</v>
      </c>
      <c r="N135" s="211">
        <f t="shared" si="295"/>
        <v>0</v>
      </c>
      <c r="O135" s="211">
        <f t="shared" si="296"/>
        <v>0</v>
      </c>
      <c r="P135" s="211">
        <f t="shared" si="297"/>
        <v>0</v>
      </c>
      <c r="Q135" s="211">
        <f t="shared" ref="Q135:U135" si="328">Q67</f>
        <v>0</v>
      </c>
      <c r="R135" s="211">
        <f t="shared" si="328"/>
        <v>21</v>
      </c>
      <c r="S135" s="211">
        <f t="shared" si="328"/>
        <v>8</v>
      </c>
      <c r="T135" s="211">
        <f t="shared" si="328"/>
        <v>0</v>
      </c>
      <c r="U135" s="548">
        <f t="shared" si="328"/>
        <v>61</v>
      </c>
      <c r="V135" s="207">
        <f t="shared" si="299"/>
        <v>0</v>
      </c>
      <c r="W135" s="207">
        <f t="shared" si="300"/>
        <v>0</v>
      </c>
      <c r="X135" s="207">
        <f t="shared" si="301"/>
        <v>0</v>
      </c>
      <c r="Y135" s="207">
        <f t="shared" si="302"/>
        <v>0</v>
      </c>
      <c r="Z135" s="207">
        <f t="shared" si="303"/>
        <v>0</v>
      </c>
      <c r="AA135" s="207">
        <f t="shared" si="304"/>
        <v>0</v>
      </c>
      <c r="AB135" s="207">
        <f t="shared" si="305"/>
        <v>0</v>
      </c>
      <c r="AC135" s="207">
        <f t="shared" si="306"/>
        <v>0</v>
      </c>
      <c r="AD135" s="207">
        <f t="shared" si="307"/>
        <v>0</v>
      </c>
      <c r="AE135" s="207">
        <f t="shared" si="308"/>
        <v>0</v>
      </c>
      <c r="AF135" s="207">
        <f t="shared" si="309"/>
        <v>0</v>
      </c>
      <c r="AG135" s="207">
        <f t="shared" si="310"/>
        <v>0</v>
      </c>
      <c r="AH135" s="207">
        <f t="shared" si="311"/>
        <v>0</v>
      </c>
      <c r="AI135" s="207">
        <f t="shared" si="312"/>
        <v>0</v>
      </c>
      <c r="AJ135" s="207">
        <f t="shared" ref="AJ135:AM135" si="329">AJ67</f>
        <v>0</v>
      </c>
      <c r="AK135" s="207">
        <f t="shared" si="329"/>
        <v>21</v>
      </c>
      <c r="AL135" s="207">
        <f t="shared" si="329"/>
        <v>8</v>
      </c>
      <c r="AM135" s="207">
        <f t="shared" si="329"/>
        <v>0</v>
      </c>
      <c r="AN135" s="211">
        <f t="shared" si="314"/>
        <v>90</v>
      </c>
      <c r="AO135" s="211">
        <f t="shared" si="315"/>
        <v>90</v>
      </c>
      <c r="AP135" s="211">
        <f t="shared" si="316"/>
        <v>90</v>
      </c>
      <c r="AQ135" s="211">
        <f t="shared" si="320"/>
        <v>90</v>
      </c>
      <c r="AZ135" s="478"/>
      <c r="BA135" s="558" t="s">
        <v>977</v>
      </c>
      <c r="BB135" s="558" t="s">
        <v>978</v>
      </c>
      <c r="BC135" s="558" t="s">
        <v>977</v>
      </c>
      <c r="BD135" s="558" t="s">
        <v>978</v>
      </c>
      <c r="BE135" s="558" t="s">
        <v>977</v>
      </c>
      <c r="BF135" s="558" t="s">
        <v>978</v>
      </c>
      <c r="BG135" s="558" t="s">
        <v>977</v>
      </c>
      <c r="BH135" s="558" t="s">
        <v>978</v>
      </c>
      <c r="BJ135" s="12"/>
      <c r="BK135" s="420" t="s">
        <v>977</v>
      </c>
      <c r="BL135" s="420" t="s">
        <v>978</v>
      </c>
      <c r="BM135" s="420" t="s">
        <v>977</v>
      </c>
      <c r="BN135" s="420" t="s">
        <v>978</v>
      </c>
      <c r="BO135" s="420" t="s">
        <v>977</v>
      </c>
      <c r="BP135" s="420" t="s">
        <v>978</v>
      </c>
      <c r="BQ135" s="420" t="s">
        <v>977</v>
      </c>
      <c r="BR135" s="420" t="s">
        <v>978</v>
      </c>
    </row>
    <row r="136" spans="1:70" ht="35.1" hidden="1" customHeight="1" thickBot="1" x14ac:dyDescent="0.3">
      <c r="A136" s="473" t="s">
        <v>237</v>
      </c>
      <c r="B136" s="195">
        <f>SUM(B129:B135)</f>
        <v>392</v>
      </c>
      <c r="C136" s="195">
        <f t="shared" ref="C136:T136" si="330">SUM(C129:C135)</f>
        <v>0</v>
      </c>
      <c r="D136" s="195">
        <f t="shared" si="330"/>
        <v>0</v>
      </c>
      <c r="E136" s="195">
        <f t="shared" si="330"/>
        <v>0</v>
      </c>
      <c r="F136" s="195">
        <f t="shared" si="330"/>
        <v>0</v>
      </c>
      <c r="G136" s="195">
        <f t="shared" si="330"/>
        <v>0</v>
      </c>
      <c r="H136" s="195">
        <f t="shared" si="330"/>
        <v>0</v>
      </c>
      <c r="I136" s="195">
        <f t="shared" si="330"/>
        <v>2</v>
      </c>
      <c r="J136" s="195">
        <f t="shared" si="330"/>
        <v>0</v>
      </c>
      <c r="K136" s="195">
        <f t="shared" si="330"/>
        <v>1</v>
      </c>
      <c r="L136" s="195">
        <f t="shared" si="330"/>
        <v>0</v>
      </c>
      <c r="M136" s="195">
        <f t="shared" si="330"/>
        <v>0</v>
      </c>
      <c r="N136" s="195">
        <f t="shared" si="330"/>
        <v>0</v>
      </c>
      <c r="O136" s="195">
        <f t="shared" si="330"/>
        <v>0</v>
      </c>
      <c r="P136" s="195">
        <f t="shared" si="330"/>
        <v>0</v>
      </c>
      <c r="Q136" s="195">
        <f t="shared" si="330"/>
        <v>0</v>
      </c>
      <c r="R136" s="195">
        <f t="shared" si="330"/>
        <v>58</v>
      </c>
      <c r="S136" s="195">
        <f t="shared" si="330"/>
        <v>181</v>
      </c>
      <c r="T136" s="195">
        <f t="shared" si="330"/>
        <v>0</v>
      </c>
      <c r="U136" s="547">
        <f>SUM(U129:U135)</f>
        <v>392</v>
      </c>
      <c r="V136" s="195">
        <f t="shared" ref="V136:AM136" si="331">SUM(V129:V135)</f>
        <v>0</v>
      </c>
      <c r="W136" s="195">
        <f t="shared" si="331"/>
        <v>0</v>
      </c>
      <c r="X136" s="195">
        <f t="shared" si="331"/>
        <v>0</v>
      </c>
      <c r="Y136" s="195">
        <f t="shared" si="331"/>
        <v>0</v>
      </c>
      <c r="Z136" s="195">
        <f t="shared" si="331"/>
        <v>0</v>
      </c>
      <c r="AA136" s="195">
        <f t="shared" si="331"/>
        <v>0</v>
      </c>
      <c r="AB136" s="195">
        <f t="shared" si="331"/>
        <v>2</v>
      </c>
      <c r="AC136" s="195">
        <f t="shared" si="331"/>
        <v>0</v>
      </c>
      <c r="AD136" s="195">
        <f t="shared" si="331"/>
        <v>1</v>
      </c>
      <c r="AE136" s="195">
        <f t="shared" si="331"/>
        <v>0</v>
      </c>
      <c r="AF136" s="195">
        <f t="shared" si="331"/>
        <v>0</v>
      </c>
      <c r="AG136" s="195">
        <f t="shared" si="331"/>
        <v>0</v>
      </c>
      <c r="AH136" s="195">
        <f t="shared" si="331"/>
        <v>0</v>
      </c>
      <c r="AI136" s="195">
        <f t="shared" si="331"/>
        <v>0</v>
      </c>
      <c r="AJ136" s="195">
        <f t="shared" si="331"/>
        <v>0</v>
      </c>
      <c r="AK136" s="195">
        <f t="shared" si="331"/>
        <v>56</v>
      </c>
      <c r="AL136" s="195">
        <f t="shared" si="331"/>
        <v>181</v>
      </c>
      <c r="AM136" s="195">
        <f t="shared" si="331"/>
        <v>2</v>
      </c>
      <c r="AN136" s="457">
        <f t="shared" si="314"/>
        <v>632</v>
      </c>
      <c r="AO136" s="195">
        <f>SUM(B136:T136)</f>
        <v>634</v>
      </c>
      <c r="AP136" s="457">
        <f t="shared" si="316"/>
        <v>631</v>
      </c>
      <c r="AQ136" s="195">
        <f t="shared" si="320"/>
        <v>634</v>
      </c>
      <c r="AZ136" s="397" t="s">
        <v>949</v>
      </c>
      <c r="BA136" s="197">
        <f>'Gesamt Ansatz1'!B112</f>
        <v>312342.10952380951</v>
      </c>
      <c r="BB136" s="197">
        <f>'Gesamt Ansatz1'!C112</f>
        <v>360371.13333333336</v>
      </c>
      <c r="BC136" s="197">
        <f>'Gesamt Ansatz1'!D112</f>
        <v>410432.18730158731</v>
      </c>
      <c r="BD136" s="197">
        <f>'Gesamt Ansatz1'!E112</f>
        <v>397925.51269841276</v>
      </c>
      <c r="BE136" s="197">
        <f>'Gesamt Ansatz1'!F112</f>
        <v>356926.43650793651</v>
      </c>
      <c r="BF136" s="197">
        <f>'Gesamt Ansatz1'!G112</f>
        <v>386742.72539682541</v>
      </c>
      <c r="BG136" s="197">
        <f>'Gesamt Ansatz1'!H112</f>
        <v>366640.21428571426</v>
      </c>
      <c r="BH136" s="197">
        <f>'Gesamt Ansatz1'!I112</f>
        <v>386150.65396825399</v>
      </c>
      <c r="BJ136" s="389" t="s">
        <v>953</v>
      </c>
      <c r="BK136" s="496">
        <f>'Gesamt Ansatz1'!B177</f>
        <v>-2.4838447633001752E-4</v>
      </c>
      <c r="BL136" s="496">
        <f>'Gesamt Ansatz1'!C177</f>
        <v>-1.7212268141316333E-2</v>
      </c>
      <c r="BM136" s="497">
        <f>'Gesamt Ansatz1'!D177</f>
        <v>0</v>
      </c>
      <c r="BN136" s="496">
        <f>'Gesamt Ansatz1'!E177</f>
        <v>-4.1738701770168959E-2</v>
      </c>
      <c r="BO136" s="496">
        <f>'Gesamt Ansatz1'!F177</f>
        <v>-2.2789080346360754E-4</v>
      </c>
      <c r="BP136" s="496">
        <f>'Gesamt Ansatz1'!G177</f>
        <v>-4.114867576230706E-2</v>
      </c>
      <c r="BQ136" s="496">
        <f>'Gesamt Ansatz1'!H177</f>
        <v>-3.9624262790935319E-4</v>
      </c>
      <c r="BR136" s="496">
        <f>'Gesamt Ansatz1'!I177</f>
        <v>-3.0722289842128232E-2</v>
      </c>
    </row>
    <row r="137" spans="1:70" ht="35.1" hidden="1" customHeight="1" thickBot="1" x14ac:dyDescent="0.3">
      <c r="A137" s="266" t="s">
        <v>235</v>
      </c>
      <c r="B137" s="210">
        <f t="shared" ref="B137:AM137" si="332">B136/$AO$136</f>
        <v>0.6182965299684543</v>
      </c>
      <c r="C137" s="210">
        <f t="shared" si="332"/>
        <v>0</v>
      </c>
      <c r="D137" s="210">
        <f t="shared" si="332"/>
        <v>0</v>
      </c>
      <c r="E137" s="210">
        <f t="shared" si="332"/>
        <v>0</v>
      </c>
      <c r="F137" s="210">
        <f t="shared" si="332"/>
        <v>0</v>
      </c>
      <c r="G137" s="210">
        <f t="shared" si="332"/>
        <v>0</v>
      </c>
      <c r="H137" s="210">
        <f t="shared" si="332"/>
        <v>0</v>
      </c>
      <c r="I137" s="210">
        <f t="shared" si="332"/>
        <v>3.1545741324921135E-3</v>
      </c>
      <c r="J137" s="210">
        <f t="shared" si="332"/>
        <v>0</v>
      </c>
      <c r="K137" s="210">
        <f t="shared" si="332"/>
        <v>1.5772870662460567E-3</v>
      </c>
      <c r="L137" s="210">
        <f t="shared" si="332"/>
        <v>0</v>
      </c>
      <c r="M137" s="210">
        <f t="shared" si="332"/>
        <v>0</v>
      </c>
      <c r="N137" s="210">
        <f t="shared" si="332"/>
        <v>0</v>
      </c>
      <c r="O137" s="210">
        <f t="shared" si="332"/>
        <v>0</v>
      </c>
      <c r="P137" s="210">
        <f t="shared" si="332"/>
        <v>0</v>
      </c>
      <c r="Q137" s="210">
        <f t="shared" si="332"/>
        <v>0</v>
      </c>
      <c r="R137" s="210">
        <f t="shared" si="332"/>
        <v>9.1482649842271294E-2</v>
      </c>
      <c r="S137" s="210">
        <f t="shared" si="332"/>
        <v>0.28548895899053628</v>
      </c>
      <c r="T137" s="210">
        <f t="shared" si="332"/>
        <v>0</v>
      </c>
      <c r="U137" s="549">
        <f t="shared" si="332"/>
        <v>0.6182965299684543</v>
      </c>
      <c r="V137" s="210">
        <f t="shared" si="332"/>
        <v>0</v>
      </c>
      <c r="W137" s="210">
        <f t="shared" si="332"/>
        <v>0</v>
      </c>
      <c r="X137" s="210">
        <f t="shared" si="332"/>
        <v>0</v>
      </c>
      <c r="Y137" s="210">
        <f t="shared" si="332"/>
        <v>0</v>
      </c>
      <c r="Z137" s="210">
        <f t="shared" si="332"/>
        <v>0</v>
      </c>
      <c r="AA137" s="210">
        <f t="shared" si="332"/>
        <v>0</v>
      </c>
      <c r="AB137" s="210">
        <f t="shared" si="332"/>
        <v>3.1545741324921135E-3</v>
      </c>
      <c r="AC137" s="210">
        <f t="shared" si="332"/>
        <v>0</v>
      </c>
      <c r="AD137" s="210">
        <f t="shared" si="332"/>
        <v>1.5772870662460567E-3</v>
      </c>
      <c r="AE137" s="210">
        <f t="shared" si="332"/>
        <v>0</v>
      </c>
      <c r="AF137" s="210">
        <f t="shared" si="332"/>
        <v>0</v>
      </c>
      <c r="AG137" s="210">
        <f t="shared" si="332"/>
        <v>0</v>
      </c>
      <c r="AH137" s="210">
        <f t="shared" si="332"/>
        <v>0</v>
      </c>
      <c r="AI137" s="210">
        <f t="shared" si="332"/>
        <v>0</v>
      </c>
      <c r="AJ137" s="210">
        <f t="shared" si="332"/>
        <v>0</v>
      </c>
      <c r="AK137" s="210">
        <f t="shared" si="332"/>
        <v>8.8328075709779186E-2</v>
      </c>
      <c r="AL137" s="210">
        <f t="shared" si="332"/>
        <v>0.28548895899053628</v>
      </c>
      <c r="AM137" s="210">
        <f t="shared" si="332"/>
        <v>3.1545741324921135E-3</v>
      </c>
      <c r="AN137" s="210">
        <f>AN136/AO136</f>
        <v>0.99684542586750791</v>
      </c>
      <c r="AO137" s="210">
        <f t="shared" ref="AO137" si="333">AO136/$AO$136</f>
        <v>1</v>
      </c>
      <c r="AP137" s="210">
        <f>AP136/AQ136</f>
        <v>0.99526813880126186</v>
      </c>
      <c r="AQ137" s="210">
        <f t="shared" ref="AQ137" si="334">AQ136/$AO$136</f>
        <v>1</v>
      </c>
      <c r="AZ137" s="397" t="s">
        <v>950</v>
      </c>
      <c r="BA137" s="197">
        <f>B114</f>
        <v>280210.28253968252</v>
      </c>
      <c r="BB137" s="197">
        <f t="shared" ref="BB137:BH137" si="335">C114</f>
        <v>360089.58730158728</v>
      </c>
      <c r="BC137" s="197">
        <f t="shared" si="335"/>
        <v>409573.19682539679</v>
      </c>
      <c r="BD137" s="197">
        <f t="shared" si="335"/>
        <v>407902.60000000003</v>
      </c>
      <c r="BE137" s="197">
        <f t="shared" si="335"/>
        <v>340101.2761904762</v>
      </c>
      <c r="BF137" s="197">
        <f t="shared" si="335"/>
        <v>383571.08253968257</v>
      </c>
      <c r="BG137" s="197">
        <f t="shared" si="335"/>
        <v>349986.51587301586</v>
      </c>
      <c r="BH137" s="197">
        <f t="shared" si="335"/>
        <v>384562.03333333333</v>
      </c>
      <c r="BJ137" s="389" t="s">
        <v>954</v>
      </c>
      <c r="BK137" s="496">
        <f>B160</f>
        <v>-5.9727580898684407E-4</v>
      </c>
      <c r="BL137" s="496">
        <f t="shared" ref="BL137:BR137" si="336">C160</f>
        <v>-1.9083962504357791E-2</v>
      </c>
      <c r="BM137" s="497">
        <f t="shared" si="336"/>
        <v>0</v>
      </c>
      <c r="BN137" s="496">
        <f t="shared" si="336"/>
        <v>-4.4604456874356602E-2</v>
      </c>
      <c r="BO137" s="496">
        <f t="shared" si="336"/>
        <v>-5.8521759252651881E-4</v>
      </c>
      <c r="BP137" s="496">
        <f t="shared" si="336"/>
        <v>-3.6068395492223661E-2</v>
      </c>
      <c r="BQ137" s="496">
        <f t="shared" si="336"/>
        <v>-8.5810861614781572E-4</v>
      </c>
      <c r="BR137" s="496">
        <f t="shared" si="336"/>
        <v>-2.7763849572918286E-2</v>
      </c>
    </row>
    <row r="138" spans="1:70" ht="35.1" customHeight="1" x14ac:dyDescent="0.25">
      <c r="A138" s="474"/>
      <c r="B138" s="474"/>
      <c r="C138" s="474"/>
      <c r="D138" s="474"/>
      <c r="E138" s="474"/>
      <c r="F138" s="474"/>
      <c r="G138" s="474"/>
      <c r="H138" s="474"/>
      <c r="I138" s="474"/>
      <c r="J138" s="474"/>
      <c r="K138" s="474"/>
      <c r="L138" s="474"/>
      <c r="M138" s="474"/>
      <c r="N138" s="474"/>
      <c r="O138" s="474"/>
      <c r="P138" s="474"/>
      <c r="Q138" s="474"/>
      <c r="R138" s="474"/>
      <c r="S138" s="474"/>
      <c r="T138" s="474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Z138" s="397" t="s">
        <v>53</v>
      </c>
      <c r="BA138" s="567">
        <f>(BA137-BA136)/BA136</f>
        <v>-0.10287382329944089</v>
      </c>
      <c r="BB138" s="567">
        <f t="shared" ref="BB138:BH138" si="337">(BB137-BB136)/BB136</f>
        <v>-7.8126688212193645E-4</v>
      </c>
      <c r="BC138" s="567">
        <f t="shared" si="337"/>
        <v>-2.0928925721883751E-3</v>
      </c>
      <c r="BD138" s="568">
        <f t="shared" si="337"/>
        <v>2.5072751012948747E-2</v>
      </c>
      <c r="BE138" s="567">
        <f t="shared" si="337"/>
        <v>-4.7139014083890055E-2</v>
      </c>
      <c r="BF138" s="567">
        <f t="shared" si="337"/>
        <v>-8.2009114816277689E-3</v>
      </c>
      <c r="BG138" s="567">
        <f t="shared" si="337"/>
        <v>-4.5422454394815945E-2</v>
      </c>
      <c r="BH138" s="567">
        <f t="shared" si="337"/>
        <v>-4.1139918283066412E-3</v>
      </c>
      <c r="BJ138" s="12"/>
      <c r="BK138" s="591" t="s">
        <v>183</v>
      </c>
      <c r="BL138" s="591"/>
      <c r="BM138" s="591" t="s">
        <v>184</v>
      </c>
      <c r="BN138" s="591"/>
      <c r="BO138" s="591" t="s">
        <v>185</v>
      </c>
      <c r="BP138" s="591"/>
      <c r="BQ138" s="591" t="s">
        <v>186</v>
      </c>
      <c r="BR138" s="591"/>
    </row>
    <row r="139" spans="1:70" ht="35.1" hidden="1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Z139" s="397" t="s">
        <v>951</v>
      </c>
      <c r="BA139" s="197">
        <f>'Gesamt Ansatz1'!R112</f>
        <v>312340.02063492069</v>
      </c>
      <c r="BB139" s="197">
        <f>'Gesamt Ansatz1'!S112</f>
        <v>355120.29047619045</v>
      </c>
      <c r="BC139" s="197">
        <f>'Gesamt Ansatz1'!T112</f>
        <v>410432.18730158731</v>
      </c>
      <c r="BD139" s="197">
        <f>'Gesamt Ansatz1'!U112</f>
        <v>379688.32222222222</v>
      </c>
      <c r="BE139" s="197">
        <f>'Gesamt Ansatz1'!V112</f>
        <v>356924.11587301589</v>
      </c>
      <c r="BF139" s="197">
        <f>'Gesamt Ansatz1'!W112</f>
        <v>367771.3825396825</v>
      </c>
      <c r="BG139" s="197">
        <f>'Gesamt Ansatz1'!X112</f>
        <v>366636.1857142857</v>
      </c>
      <c r="BH139" s="197">
        <f>'Gesamt Ansatz1'!Y112</f>
        <v>368145.25873015873</v>
      </c>
      <c r="BJ139" s="12"/>
      <c r="BK139" s="420" t="s">
        <v>977</v>
      </c>
      <c r="BL139" s="420" t="s">
        <v>978</v>
      </c>
      <c r="BM139" s="420" t="s">
        <v>977</v>
      </c>
      <c r="BN139" s="420" t="s">
        <v>978</v>
      </c>
      <c r="BO139" s="420" t="s">
        <v>977</v>
      </c>
      <c r="BP139" s="420" t="s">
        <v>978</v>
      </c>
      <c r="BQ139" s="420" t="s">
        <v>977</v>
      </c>
      <c r="BR139" s="420" t="s">
        <v>978</v>
      </c>
    </row>
    <row r="140" spans="1:70" ht="35.1" hidden="1" customHeight="1" thickBot="1" x14ac:dyDescent="0.4">
      <c r="A140" s="391" t="s">
        <v>741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Z140" s="397" t="s">
        <v>952</v>
      </c>
      <c r="BA140" s="197">
        <f>U114</f>
        <v>280191.26507936505</v>
      </c>
      <c r="BB140" s="197">
        <f t="shared" ref="BB140:BH140" si="338">V114</f>
        <v>352722.53333333333</v>
      </c>
      <c r="BC140" s="197">
        <f t="shared" si="338"/>
        <v>409573.19682539679</v>
      </c>
      <c r="BD140" s="197">
        <f t="shared" si="338"/>
        <v>383807.01904761902</v>
      </c>
      <c r="BE140" s="197">
        <f t="shared" si="338"/>
        <v>340081.93650793657</v>
      </c>
      <c r="BF140" s="197">
        <f t="shared" si="338"/>
        <v>367407.05873015866</v>
      </c>
      <c r="BG140" s="197">
        <f t="shared" si="338"/>
        <v>349953.9476190476</v>
      </c>
      <c r="BH140" s="197">
        <f t="shared" si="338"/>
        <v>369434.37301587302</v>
      </c>
      <c r="BJ140" s="503" t="s">
        <v>953</v>
      </c>
      <c r="BK140" s="496">
        <f>'Gesamt Ansatz1'!J177</f>
        <v>-0.14713361734403935</v>
      </c>
      <c r="BL140" s="496">
        <f>'Gesamt Ansatz1'!K177</f>
        <v>-2.3820585267002155E-2</v>
      </c>
      <c r="BM140" s="496">
        <f>'Gesamt Ansatz1'!L177</f>
        <v>-0.13553650347970164</v>
      </c>
      <c r="BN140" s="496">
        <f>'Gesamt Ansatz1'!M177</f>
        <v>-2.9074805936743695E-2</v>
      </c>
      <c r="BO140" s="496">
        <f>'Gesamt Ansatz1'!N177</f>
        <v>-5.3462367431440609E-2</v>
      </c>
      <c r="BP140" s="496">
        <f>'Gesamt Ansatz1'!O177</f>
        <v>-2.5587307726101075E-2</v>
      </c>
      <c r="BQ140" s="496">
        <f>'Gesamt Ansatz1'!P177</f>
        <v>-5.5967798932478496E-2</v>
      </c>
      <c r="BR140" s="496">
        <f>'Gesamt Ansatz1'!Q177</f>
        <v>-2.3301093841097912E-2</v>
      </c>
    </row>
    <row r="141" spans="1:70" ht="35.1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Z141" s="397" t="s">
        <v>54</v>
      </c>
      <c r="BA141" s="567">
        <f>(BA140-BA139)/BA139</f>
        <v>-0.1029287104809818</v>
      </c>
      <c r="BB141" s="567">
        <f t="shared" ref="BB141:BH141" si="339">(BB140-BB139)/BB139</f>
        <v>-6.7519575962328333E-3</v>
      </c>
      <c r="BC141" s="567">
        <f t="shared" si="339"/>
        <v>-2.0928925721883751E-3</v>
      </c>
      <c r="BD141" s="568">
        <f t="shared" si="339"/>
        <v>1.0847573086501779E-2</v>
      </c>
      <c r="BE141" s="567">
        <f t="shared" si="339"/>
        <v>-4.7187003108165787E-2</v>
      </c>
      <c r="BF141" s="567">
        <f t="shared" si="339"/>
        <v>-9.9062577139079995E-4</v>
      </c>
      <c r="BG141" s="567">
        <f t="shared" si="339"/>
        <v>-4.5500795462230598E-2</v>
      </c>
      <c r="BH141" s="568">
        <f t="shared" si="339"/>
        <v>3.5016457638509819E-3</v>
      </c>
      <c r="BJ141" s="389" t="s">
        <v>954</v>
      </c>
      <c r="BK141" s="496">
        <f>J160</f>
        <v>-0.13894418117822435</v>
      </c>
      <c r="BL141" s="496">
        <f t="shared" ref="BL141:BR141" si="340">K160</f>
        <v>-3.2409897500817832E-2</v>
      </c>
      <c r="BM141" s="496">
        <f t="shared" si="340"/>
        <v>-0.12624927360863725</v>
      </c>
      <c r="BN141" s="496">
        <f t="shared" si="340"/>
        <v>-3.7116918397098131E-2</v>
      </c>
      <c r="BO141" s="496">
        <f t="shared" si="340"/>
        <v>-4.8972435856492767E-2</v>
      </c>
      <c r="BP141" s="496">
        <f t="shared" si="340"/>
        <v>-2.7197130566916205E-2</v>
      </c>
      <c r="BQ141" s="496">
        <f t="shared" si="340"/>
        <v>-5.1276816309871395E-2</v>
      </c>
      <c r="BR141" s="496">
        <f t="shared" si="340"/>
        <v>-2.3920819264081485E-2</v>
      </c>
    </row>
    <row r="142" spans="1:70" ht="35.1" customHeight="1" x14ac:dyDescent="0.35">
      <c r="A142" s="5"/>
      <c r="B142" s="391" t="s">
        <v>742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Z142" s="12"/>
      <c r="BA142" s="591" t="s">
        <v>183</v>
      </c>
      <c r="BB142" s="591"/>
      <c r="BC142" s="591" t="s">
        <v>184</v>
      </c>
      <c r="BD142" s="591"/>
      <c r="BE142" s="591" t="s">
        <v>185</v>
      </c>
      <c r="BF142" s="591"/>
      <c r="BG142" s="591" t="s">
        <v>186</v>
      </c>
      <c r="BH142" s="591"/>
      <c r="BJ142" s="12"/>
      <c r="BK142" s="420" t="s">
        <v>33</v>
      </c>
      <c r="BL142" s="420" t="s">
        <v>34</v>
      </c>
      <c r="BM142" s="420" t="s">
        <v>35</v>
      </c>
      <c r="BN142" s="596"/>
      <c r="BO142" s="597"/>
      <c r="BP142" s="597"/>
      <c r="BQ142" s="597"/>
      <c r="BR142" s="598"/>
    </row>
    <row r="143" spans="1:70" ht="34.5" customHeight="1" x14ac:dyDescent="0.3">
      <c r="A143" s="218">
        <v>10</v>
      </c>
      <c r="B143" s="214">
        <f>(U96-B96)/B96</f>
        <v>-2.6852249074470719E-3</v>
      </c>
      <c r="C143" s="214">
        <f t="shared" ref="C143:S148" si="341">(V96-C96)/C96</f>
        <v>-3.5904029842310538E-2</v>
      </c>
      <c r="D143" s="214">
        <f t="shared" si="341"/>
        <v>0</v>
      </c>
      <c r="E143" s="214">
        <f t="shared" si="341"/>
        <v>-2.0400614579184052E-2</v>
      </c>
      <c r="F143" s="214">
        <f t="shared" si="341"/>
        <v>-1.5418573700782105E-3</v>
      </c>
      <c r="G143" s="214">
        <f t="shared" si="341"/>
        <v>-3.2459337199903647E-2</v>
      </c>
      <c r="H143" s="214">
        <f t="shared" si="341"/>
        <v>-3.6705247022093177E-3</v>
      </c>
      <c r="I143" s="214">
        <f t="shared" si="341"/>
        <v>-1.4408974487386756E-2</v>
      </c>
      <c r="J143" s="214">
        <f t="shared" si="341"/>
        <v>-8.0717252984172122E-2</v>
      </c>
      <c r="K143" s="214">
        <f t="shared" si="341"/>
        <v>-2.3202021788483216E-2</v>
      </c>
      <c r="L143" s="214">
        <f t="shared" si="341"/>
        <v>-5.6118472330475531E-2</v>
      </c>
      <c r="M143" s="214">
        <f t="shared" si="341"/>
        <v>-3.6048326980689015E-2</v>
      </c>
      <c r="N143" s="214">
        <f t="shared" si="341"/>
        <v>-6.4105145864379001E-2</v>
      </c>
      <c r="O143" s="214">
        <f t="shared" si="341"/>
        <v>-4.1702487492072532E-2</v>
      </c>
      <c r="P143" s="214">
        <f t="shared" si="341"/>
        <v>-8.8804831110226287E-2</v>
      </c>
      <c r="Q143" s="214">
        <f t="shared" si="341"/>
        <v>-2.3649175539833655E-2</v>
      </c>
      <c r="R143" s="214">
        <f t="shared" si="341"/>
        <v>-7.1318556217772949E-3</v>
      </c>
      <c r="S143" s="214">
        <f t="shared" si="341"/>
        <v>-3.5780502878715928E-4</v>
      </c>
      <c r="T143" s="214">
        <f t="shared" ref="T143:T149" si="342">(AM96-T96)/T96</f>
        <v>-9.6370954546940828E-3</v>
      </c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Z143" s="478"/>
      <c r="BA143" s="558" t="s">
        <v>977</v>
      </c>
      <c r="BB143" s="558" t="s">
        <v>978</v>
      </c>
      <c r="BC143" s="558" t="s">
        <v>977</v>
      </c>
      <c r="BD143" s="558" t="s">
        <v>978</v>
      </c>
      <c r="BE143" s="558" t="s">
        <v>977</v>
      </c>
      <c r="BF143" s="558" t="s">
        <v>978</v>
      </c>
      <c r="BG143" s="558" t="s">
        <v>977</v>
      </c>
      <c r="BH143" s="558" t="s">
        <v>978</v>
      </c>
      <c r="BJ143" s="12"/>
      <c r="BK143" s="420" t="s">
        <v>955</v>
      </c>
      <c r="BL143" s="420" t="s">
        <v>960</v>
      </c>
      <c r="BM143" s="420" t="s">
        <v>961</v>
      </c>
      <c r="BN143" s="599"/>
      <c r="BO143" s="600"/>
      <c r="BP143" s="600"/>
      <c r="BQ143" s="600"/>
      <c r="BR143" s="601"/>
    </row>
    <row r="144" spans="1:70" ht="35.1" hidden="1" customHeight="1" x14ac:dyDescent="0.25">
      <c r="A144" s="218">
        <v>15</v>
      </c>
      <c r="B144" s="214">
        <f t="shared" ref="B144:B148" si="343">(U97-B97)/B97</f>
        <v>-3.8726238686408496E-4</v>
      </c>
      <c r="C144" s="214">
        <f t="shared" si="341"/>
        <v>-3.3852403520650012E-2</v>
      </c>
      <c r="D144" s="214">
        <f t="shared" si="341"/>
        <v>0</v>
      </c>
      <c r="E144" s="214">
        <f t="shared" si="341"/>
        <v>-2.454213181836257E-2</v>
      </c>
      <c r="F144" s="214">
        <f t="shared" si="341"/>
        <v>-1.0170295955612308E-3</v>
      </c>
      <c r="G144" s="214">
        <f t="shared" si="341"/>
        <v>-3.6706900659096389E-2</v>
      </c>
      <c r="H144" s="214">
        <f t="shared" si="341"/>
        <v>-1.4987797097632839E-3</v>
      </c>
      <c r="I144" s="214">
        <f t="shared" si="341"/>
        <v>-2.2209193711866696E-2</v>
      </c>
      <c r="J144" s="214">
        <f t="shared" si="341"/>
        <v>-9.1607467371551191E-2</v>
      </c>
      <c r="K144" s="214">
        <f t="shared" si="341"/>
        <v>-1.9150062754941993E-2</v>
      </c>
      <c r="L144" s="214">
        <f t="shared" si="341"/>
        <v>-6.9239171411172279E-2</v>
      </c>
      <c r="M144" s="214">
        <f t="shared" si="341"/>
        <v>-3.0138203356367219E-2</v>
      </c>
      <c r="N144" s="214">
        <f t="shared" si="341"/>
        <v>-9.4667020915978617E-2</v>
      </c>
      <c r="O144" s="214">
        <f t="shared" si="341"/>
        <v>-2.6618669559642923E-2</v>
      </c>
      <c r="P144" s="214">
        <f t="shared" si="341"/>
        <v>-8.634778037941418E-2</v>
      </c>
      <c r="Q144" s="214">
        <f t="shared" si="341"/>
        <v>-2.9907659732977709E-2</v>
      </c>
      <c r="R144" s="214">
        <f t="shared" si="341"/>
        <v>-4.3757660454301567E-3</v>
      </c>
      <c r="S144" s="214">
        <f t="shared" si="341"/>
        <v>-4.3833029873901878E-4</v>
      </c>
      <c r="T144" s="214">
        <f t="shared" si="342"/>
        <v>-1.6482897021353325E-2</v>
      </c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Z144" s="397" t="s">
        <v>949</v>
      </c>
      <c r="BA144" s="197">
        <f>'Gesamt Ansatz1'!J112</f>
        <v>463196.45714285719</v>
      </c>
      <c r="BB144" s="197">
        <f>'Gesamt Ansatz1'!K112</f>
        <v>408369.40158730157</v>
      </c>
      <c r="BC144" s="197">
        <f>'Gesamt Ansatz1'!L112</f>
        <v>457186.14603174606</v>
      </c>
      <c r="BD144" s="197">
        <f>'Gesamt Ansatz1'!M112</f>
        <v>406809</v>
      </c>
      <c r="BE144" s="197">
        <f>'Gesamt Ansatz1'!N112</f>
        <v>388207.20793650794</v>
      </c>
      <c r="BF144" s="197">
        <f>'Gesamt Ansatz1'!O112</f>
        <v>390832.12380952382</v>
      </c>
      <c r="BG144" s="197">
        <f>'Gesamt Ansatz1'!P112</f>
        <v>386457.90634920634</v>
      </c>
      <c r="BH144" s="197">
        <f>'Gesamt Ansatz1'!Q112</f>
        <v>390519.33650793653</v>
      </c>
      <c r="BJ144" s="389" t="s">
        <v>953</v>
      </c>
      <c r="BK144" s="212" t="s">
        <v>918</v>
      </c>
      <c r="BL144" s="212" t="s">
        <v>918</v>
      </c>
      <c r="BM144" s="212" t="s">
        <v>918</v>
      </c>
      <c r="BN144" s="599"/>
      <c r="BO144" s="600"/>
      <c r="BP144" s="600"/>
      <c r="BQ144" s="600"/>
      <c r="BR144" s="601"/>
    </row>
    <row r="145" spans="1:70" ht="35.1" hidden="1" customHeight="1" thickBot="1" x14ac:dyDescent="0.3">
      <c r="A145" s="218">
        <v>20</v>
      </c>
      <c r="B145" s="214">
        <f t="shared" si="343"/>
        <v>-5.8444858546500623E-4</v>
      </c>
      <c r="C145" s="214">
        <f t="shared" si="341"/>
        <v>-3.7618409395515653E-2</v>
      </c>
      <c r="D145" s="214">
        <f t="shared" si="341"/>
        <v>0</v>
      </c>
      <c r="E145" s="214">
        <f t="shared" si="341"/>
        <v>-3.0198671442128136E-2</v>
      </c>
      <c r="F145" s="214">
        <f t="shared" si="341"/>
        <v>-1.3015749056364114E-4</v>
      </c>
      <c r="G145" s="214">
        <f t="shared" si="341"/>
        <v>-3.4147084586967302E-2</v>
      </c>
      <c r="H145" s="214">
        <f t="shared" si="341"/>
        <v>-1.7195473707565506E-3</v>
      </c>
      <c r="I145" s="214">
        <f t="shared" si="341"/>
        <v>-2.7773938416647458E-2</v>
      </c>
      <c r="J145" s="214">
        <f t="shared" si="341"/>
        <v>-0.1007740616328319</v>
      </c>
      <c r="K145" s="214">
        <f t="shared" si="341"/>
        <v>-3.2701867725612531E-2</v>
      </c>
      <c r="L145" s="214">
        <f t="shared" si="341"/>
        <v>-8.7916352269052533E-2</v>
      </c>
      <c r="M145" s="214">
        <f t="shared" si="341"/>
        <v>-3.3200325131160863E-2</v>
      </c>
      <c r="N145" s="214">
        <f t="shared" si="341"/>
        <v>-9.7401818656395231E-2</v>
      </c>
      <c r="O145" s="214">
        <f t="shared" si="341"/>
        <v>-4.3896456960491798E-2</v>
      </c>
      <c r="P145" s="214">
        <f t="shared" si="341"/>
        <v>-0.11488154170094683</v>
      </c>
      <c r="Q145" s="214">
        <f t="shared" si="341"/>
        <v>-3.6292714760322704E-2</v>
      </c>
      <c r="R145" s="214">
        <f t="shared" si="341"/>
        <v>-7.4718382649218533E-3</v>
      </c>
      <c r="S145" s="214">
        <f t="shared" si="341"/>
        <v>-4.2859224590986661E-5</v>
      </c>
      <c r="T145" s="214">
        <f t="shared" si="342"/>
        <v>-1.197378154730162E-2</v>
      </c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Z145" s="397" t="s">
        <v>950</v>
      </c>
      <c r="BA145" s="197">
        <f>J114</f>
        <v>448619.56507936504</v>
      </c>
      <c r="BB145" s="197">
        <f t="shared" ref="BB145:BH145" si="344">K114</f>
        <v>404362.56190476194</v>
      </c>
      <c r="BC145" s="197">
        <f t="shared" si="344"/>
        <v>442807.9873015873</v>
      </c>
      <c r="BD145" s="197">
        <f t="shared" si="344"/>
        <v>403574.22857142851</v>
      </c>
      <c r="BE145" s="197">
        <f t="shared" si="344"/>
        <v>390186.93174603174</v>
      </c>
      <c r="BF145" s="197">
        <f t="shared" si="344"/>
        <v>389552.46507936512</v>
      </c>
      <c r="BG145" s="197">
        <f t="shared" si="344"/>
        <v>389301.49523809523</v>
      </c>
      <c r="BH145" s="197">
        <f t="shared" si="344"/>
        <v>388982.4746031746</v>
      </c>
      <c r="BJ145" s="389" t="s">
        <v>954</v>
      </c>
      <c r="BK145" s="496">
        <f>R160</f>
        <v>-6.9801574896753628E-4</v>
      </c>
      <c r="BL145" s="496">
        <f t="shared" ref="BL145:BM145" si="345">S160</f>
        <v>-3.7280772320415656E-4</v>
      </c>
      <c r="BM145" s="496">
        <f t="shared" si="345"/>
        <v>-9.0708647706531174E-3</v>
      </c>
      <c r="BN145" s="602"/>
      <c r="BO145" s="603"/>
      <c r="BP145" s="603"/>
      <c r="BQ145" s="603"/>
      <c r="BR145" s="604"/>
    </row>
    <row r="146" spans="1:70" ht="35.1" customHeight="1" x14ac:dyDescent="0.25">
      <c r="A146" s="218">
        <v>50</v>
      </c>
      <c r="B146" s="214">
        <f t="shared" si="343"/>
        <v>-6.6291711442539313E-5</v>
      </c>
      <c r="C146" s="214">
        <f t="shared" si="341"/>
        <v>-3.8529253925263962E-2</v>
      </c>
      <c r="D146" s="214">
        <f t="shared" si="341"/>
        <v>0</v>
      </c>
      <c r="E146" s="214">
        <f t="shared" si="341"/>
        <v>-3.5264308989720008E-2</v>
      </c>
      <c r="F146" s="214">
        <f t="shared" si="341"/>
        <v>-1.3450327586275005E-4</v>
      </c>
      <c r="G146" s="214">
        <f t="shared" si="341"/>
        <v>-3.692922840922664E-2</v>
      </c>
      <c r="H146" s="214">
        <f t="shared" si="341"/>
        <v>-4.3546949688084155E-4</v>
      </c>
      <c r="I146" s="214">
        <f t="shared" si="341"/>
        <v>-3.439443372360014E-2</v>
      </c>
      <c r="J146" s="214">
        <f t="shared" si="341"/>
        <v>-0.11124221434320655</v>
      </c>
      <c r="K146" s="214">
        <f t="shared" si="341"/>
        <v>-3.362217948288105E-2</v>
      </c>
      <c r="L146" s="214">
        <f t="shared" si="341"/>
        <v>-0.10443147288364822</v>
      </c>
      <c r="M146" s="214">
        <f t="shared" si="341"/>
        <v>-3.7849883410198411E-2</v>
      </c>
      <c r="N146" s="214">
        <f t="shared" si="341"/>
        <v>-0.1112150646045135</v>
      </c>
      <c r="O146" s="214">
        <f t="shared" si="341"/>
        <v>-3.7662172166462428E-2</v>
      </c>
      <c r="P146" s="214">
        <f t="shared" si="341"/>
        <v>-0.11391134540664753</v>
      </c>
      <c r="Q146" s="214">
        <f t="shared" si="341"/>
        <v>-3.1104706075913903E-2</v>
      </c>
      <c r="R146" s="214">
        <f t="shared" si="341"/>
        <v>-4.4507498699800398E-3</v>
      </c>
      <c r="S146" s="214">
        <f t="shared" si="341"/>
        <v>-2.6015921744097933E-4</v>
      </c>
      <c r="T146" s="214">
        <f t="shared" si="342"/>
        <v>-9.9788078925168305E-3</v>
      </c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Z146" s="397" t="s">
        <v>53</v>
      </c>
      <c r="BA146" s="567">
        <f t="shared" ref="BA146" si="346">(BA145-BA144)/BA144</f>
        <v>-3.1470214935163908E-2</v>
      </c>
      <c r="BB146" s="567">
        <f t="shared" ref="BB146" si="347">(BB145-BB144)/BB144</f>
        <v>-9.8118019297365206E-3</v>
      </c>
      <c r="BC146" s="567">
        <f t="shared" ref="BC146" si="348">(BC145-BC144)/BC144</f>
        <v>-3.1449244153518963E-2</v>
      </c>
      <c r="BD146" s="567">
        <f t="shared" ref="BD146" si="349">(BD145-BD144)/BD144</f>
        <v>-7.9515729213746264E-3</v>
      </c>
      <c r="BE146" s="568">
        <f t="shared" ref="BE146" si="350">(BE145-BE144)/BE144</f>
        <v>5.0996575258014957E-3</v>
      </c>
      <c r="BF146" s="567">
        <f t="shared" ref="BF146" si="351">(BF145-BF144)/BF144</f>
        <v>-3.2741902525452436E-3</v>
      </c>
      <c r="BG146" s="568">
        <f t="shared" ref="BG146" si="352">(BG145-BG144)/BG144</f>
        <v>7.3580818044369336E-3</v>
      </c>
      <c r="BH146" s="567">
        <f t="shared" ref="BH146" si="353">(BH145-BH144)/BH144</f>
        <v>-3.9354310045302838E-3</v>
      </c>
    </row>
    <row r="147" spans="1:70" ht="35.1" hidden="1" customHeight="1" x14ac:dyDescent="0.25">
      <c r="A147" s="218">
        <v>100</v>
      </c>
      <c r="B147" s="214">
        <f t="shared" si="343"/>
        <v>-4.2615452362988076E-5</v>
      </c>
      <c r="C147" s="214">
        <f t="shared" si="341"/>
        <v>-4.2733084489249014E-2</v>
      </c>
      <c r="D147" s="214">
        <f t="shared" si="341"/>
        <v>0</v>
      </c>
      <c r="E147" s="214">
        <f t="shared" si="341"/>
        <v>-4.0017809097959593E-2</v>
      </c>
      <c r="F147" s="214">
        <f t="shared" si="341"/>
        <v>-3.0436222685724838E-5</v>
      </c>
      <c r="G147" s="214">
        <f t="shared" si="341"/>
        <v>-4.2697045180006762E-2</v>
      </c>
      <c r="H147" s="214">
        <f t="shared" si="341"/>
        <v>-1.2735386580043094E-4</v>
      </c>
      <c r="I147" s="214">
        <f t="shared" si="341"/>
        <v>-4.040592972006013E-2</v>
      </c>
      <c r="J147" s="214">
        <f t="shared" si="341"/>
        <v>-0.11524339327849924</v>
      </c>
      <c r="K147" s="214">
        <f t="shared" si="341"/>
        <v>-3.714317374522122E-2</v>
      </c>
      <c r="L147" s="214">
        <f t="shared" si="341"/>
        <v>-0.11392761252652686</v>
      </c>
      <c r="M147" s="214">
        <f t="shared" si="341"/>
        <v>-3.6592420505083691E-2</v>
      </c>
      <c r="N147" s="214">
        <f t="shared" si="341"/>
        <v>-0.1171696310945063</v>
      </c>
      <c r="O147" s="214">
        <f t="shared" si="341"/>
        <v>-3.6965433923386096E-2</v>
      </c>
      <c r="P147" s="214">
        <f t="shared" si="341"/>
        <v>-0.11887168209080752</v>
      </c>
      <c r="Q147" s="214">
        <f t="shared" si="341"/>
        <v>-3.5609237892306501E-2</v>
      </c>
      <c r="R147" s="214">
        <f t="shared" si="341"/>
        <v>-1.9853713253607922E-3</v>
      </c>
      <c r="S147" s="214">
        <f t="shared" si="341"/>
        <v>-3.044853847015439E-4</v>
      </c>
      <c r="T147" s="214">
        <f t="shared" si="342"/>
        <v>-7.6841923209962143E-3</v>
      </c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Z147" s="397" t="s">
        <v>951</v>
      </c>
      <c r="BA147" s="197">
        <f>'Gesamt Ansatz1'!Z112</f>
        <v>378944.26507936511</v>
      </c>
      <c r="BB147" s="197">
        <f>'Gesamt Ansatz1'!AA112</f>
        <v>396518.34761904768</v>
      </c>
      <c r="BC147" s="197">
        <f>'Gesamt Ansatz1'!AB112</f>
        <v>375595.41428571427</v>
      </c>
      <c r="BD147" s="197">
        <f>'Gesamt Ansatz1'!AC112</f>
        <v>394400.94920634927</v>
      </c>
      <c r="BE147" s="197">
        <f>'Gesamt Ansatz1'!AD112</f>
        <v>364172.73015873012</v>
      </c>
      <c r="BF147" s="197">
        <f>'Gesamt Ansatz1'!AE112</f>
        <v>379281.84920634923</v>
      </c>
      <c r="BG147" s="197">
        <f>'Gesamt Ansatz1'!AF112</f>
        <v>362232.99206349207</v>
      </c>
      <c r="BH147" s="197">
        <f>'Gesamt Ansatz1'!AG112</f>
        <v>379052.67619047622</v>
      </c>
    </row>
    <row r="148" spans="1:70" ht="35.1" hidden="1" customHeight="1" thickBot="1" x14ac:dyDescent="0.3">
      <c r="A148" s="218">
        <v>150</v>
      </c>
      <c r="B148" s="214">
        <f t="shared" si="343"/>
        <v>-3.6639907714563669E-5</v>
      </c>
      <c r="C148" s="214">
        <f t="shared" si="341"/>
        <v>-4.6269990134601383E-2</v>
      </c>
      <c r="D148" s="214">
        <f t="shared" si="341"/>
        <v>0</v>
      </c>
      <c r="E148" s="214">
        <f t="shared" si="341"/>
        <v>-4.1104292535542403E-2</v>
      </c>
      <c r="F148" s="214">
        <f t="shared" si="341"/>
        <v>-3.2095859634029355E-5</v>
      </c>
      <c r="G148" s="214">
        <f t="shared" si="341"/>
        <v>-4.4214198218970803E-2</v>
      </c>
      <c r="H148" s="214">
        <f t="shared" si="341"/>
        <v>-8.6433351126034326E-5</v>
      </c>
      <c r="I148" s="214">
        <f t="shared" si="341"/>
        <v>-4.2345411441682447E-2</v>
      </c>
      <c r="J148" s="214">
        <f t="shared" si="341"/>
        <v>-0.11613692169209923</v>
      </c>
      <c r="K148" s="214">
        <f t="shared" si="341"/>
        <v>-3.3684801955428799E-2</v>
      </c>
      <c r="L148" s="214">
        <f t="shared" si="341"/>
        <v>-0.11422053142740965</v>
      </c>
      <c r="M148" s="214">
        <f t="shared" si="341"/>
        <v>-3.2393767618140348E-2</v>
      </c>
      <c r="N148" s="214">
        <f t="shared" si="341"/>
        <v>-0.11675203624233453</v>
      </c>
      <c r="O148" s="214">
        <f t="shared" si="341"/>
        <v>-3.5209083777267572E-2</v>
      </c>
      <c r="P148" s="214">
        <f t="shared" si="341"/>
        <v>-0.12010632124231665</v>
      </c>
      <c r="Q148" s="214">
        <f t="shared" si="341"/>
        <v>-3.3634865131278689E-2</v>
      </c>
      <c r="R148" s="214">
        <f t="shared" si="341"/>
        <v>-1.4882649182819487E-3</v>
      </c>
      <c r="S148" s="214">
        <f t="shared" si="341"/>
        <v>-1.080503305412044E-4</v>
      </c>
      <c r="T148" s="214">
        <f t="shared" si="342"/>
        <v>-5.7552749020568566E-3</v>
      </c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Z148" s="397" t="s">
        <v>952</v>
      </c>
      <c r="BA148" s="197">
        <f>AC114</f>
        <v>374545.47619047621</v>
      </c>
      <c r="BB148" s="197">
        <f t="shared" ref="BB148:BH148" si="354">AD114</f>
        <v>389328.08571428567</v>
      </c>
      <c r="BC148" s="197">
        <f t="shared" si="354"/>
        <v>370435.3317460317</v>
      </c>
      <c r="BD148" s="197">
        <f t="shared" si="354"/>
        <v>387860.76031746028</v>
      </c>
      <c r="BE148" s="197">
        <f t="shared" si="354"/>
        <v>368397.59841269843</v>
      </c>
      <c r="BF148" s="197">
        <f t="shared" si="354"/>
        <v>378512.51587301586</v>
      </c>
      <c r="BG148" s="197">
        <f t="shared" si="354"/>
        <v>367293.21587301593</v>
      </c>
      <c r="BH148" s="197">
        <f t="shared" si="354"/>
        <v>378358.72857142851</v>
      </c>
    </row>
    <row r="149" spans="1:70" ht="35.1" customHeight="1" x14ac:dyDescent="0.25">
      <c r="A149" s="218">
        <v>200</v>
      </c>
      <c r="B149" s="214">
        <f>(U102-B102)/B102</f>
        <v>-1.0640118389186089E-5</v>
      </c>
      <c r="C149" s="214">
        <f t="shared" ref="C149:S149" si="355">(V102-C102)/C102</f>
        <v>-4.3056460537610981E-2</v>
      </c>
      <c r="D149" s="214">
        <f t="shared" si="355"/>
        <v>0</v>
      </c>
      <c r="E149" s="214">
        <f t="shared" si="355"/>
        <v>-4.274146675477921E-2</v>
      </c>
      <c r="F149" s="214">
        <f t="shared" si="355"/>
        <v>-1.3363398009161438E-5</v>
      </c>
      <c r="G149" s="214">
        <f t="shared" si="355"/>
        <v>-4.2443649697892126E-2</v>
      </c>
      <c r="H149" s="214">
        <f t="shared" si="355"/>
        <v>-4.3078816651374125E-5</v>
      </c>
      <c r="I149" s="214">
        <f t="shared" si="355"/>
        <v>-4.1370724936264314E-2</v>
      </c>
      <c r="J149" s="214">
        <f t="shared" si="355"/>
        <v>-0.11710676629500327</v>
      </c>
      <c r="K149" s="214">
        <f t="shared" si="355"/>
        <v>-3.228835568872316E-2</v>
      </c>
      <c r="L149" s="214">
        <f t="shared" si="355"/>
        <v>-0.11693061348786063</v>
      </c>
      <c r="M149" s="214">
        <f t="shared" si="355"/>
        <v>-3.4191031125421094E-2</v>
      </c>
      <c r="N149" s="214">
        <f t="shared" si="355"/>
        <v>-0.11824092874236218</v>
      </c>
      <c r="O149" s="214">
        <f t="shared" si="355"/>
        <v>-3.27378481989418E-2</v>
      </c>
      <c r="P149" s="214">
        <f t="shared" si="355"/>
        <v>-0.12009498207624469</v>
      </c>
      <c r="Q149" s="214">
        <f t="shared" si="355"/>
        <v>-3.1697002474921854E-2</v>
      </c>
      <c r="R149" s="214">
        <f t="shared" si="355"/>
        <v>-6.4587496431624833E-4</v>
      </c>
      <c r="S149" s="214">
        <f t="shared" si="355"/>
        <v>-1.3407918507720516E-4</v>
      </c>
      <c r="T149" s="214">
        <f t="shared" si="342"/>
        <v>-5.3526350771944016E-3</v>
      </c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Z149" s="397" t="s">
        <v>54</v>
      </c>
      <c r="BA149" s="567">
        <f t="shared" ref="BA149" si="356">(BA148-BA147)/BA147</f>
        <v>-1.1608010185792435E-2</v>
      </c>
      <c r="BB149" s="567">
        <f t="shared" ref="BB149" si="357">(BB148-BB147)/BB147</f>
        <v>-1.8133491042563319E-2</v>
      </c>
      <c r="BC149" s="567">
        <f t="shared" ref="BC149" si="358">(BC148-BC147)/BC147</f>
        <v>-1.3738406656257279E-2</v>
      </c>
      <c r="BD149" s="567">
        <f t="shared" ref="BD149" si="359">(BD148-BD147)/BD147</f>
        <v>-1.658258911914326E-2</v>
      </c>
      <c r="BE149" s="568">
        <f t="shared" ref="BE149" si="360">(BE148-BE147)/BE147</f>
        <v>1.1601275724645376E-2</v>
      </c>
      <c r="BF149" s="567">
        <f t="shared" ref="BF149" si="361">(BF148-BF147)/BF147</f>
        <v>-2.0283948070365329E-3</v>
      </c>
      <c r="BG149" s="568">
        <f t="shared" ref="BG149" si="362">(BG148-BG147)/BG147</f>
        <v>1.3969527680783154E-2</v>
      </c>
      <c r="BH149" s="567">
        <f t="shared" ref="BH149" si="363">(BH148-BH147)/BH147</f>
        <v>-1.8307419064336103E-3</v>
      </c>
    </row>
    <row r="150" spans="1:70" ht="35.1" customHeight="1" x14ac:dyDescent="0.25">
      <c r="A150" s="392" t="str">
        <f>CHAR(216)</f>
        <v>Ø</v>
      </c>
      <c r="B150" s="390">
        <f>AVERAGE(B143:B149)</f>
        <v>-5.4473186709792006E-4</v>
      </c>
      <c r="C150" s="390">
        <f t="shared" ref="C150:S150" si="364">AVERAGE(C143:C149)</f>
        <v>-3.9709090263600214E-2</v>
      </c>
      <c r="D150" s="390">
        <f t="shared" si="364"/>
        <v>0</v>
      </c>
      <c r="E150" s="390">
        <f t="shared" si="364"/>
        <v>-3.3467042173953708E-2</v>
      </c>
      <c r="F150" s="390">
        <f t="shared" si="364"/>
        <v>-4.1420617319924978E-4</v>
      </c>
      <c r="G150" s="390">
        <f t="shared" si="364"/>
        <v>-3.8513920564580521E-2</v>
      </c>
      <c r="H150" s="390">
        <f t="shared" si="364"/>
        <v>-1.0830267590268331E-3</v>
      </c>
      <c r="I150" s="390">
        <f t="shared" si="364"/>
        <v>-3.1844086633929708E-2</v>
      </c>
      <c r="J150" s="390">
        <f t="shared" si="364"/>
        <v>-0.10468972537105194</v>
      </c>
      <c r="K150" s="390">
        <f t="shared" si="364"/>
        <v>-3.025606616304171E-2</v>
      </c>
      <c r="L150" s="390">
        <f t="shared" si="364"/>
        <v>-9.4683460905163663E-2</v>
      </c>
      <c r="M150" s="390">
        <f t="shared" si="364"/>
        <v>-3.434485116100866E-2</v>
      </c>
      <c r="N150" s="390">
        <f t="shared" si="364"/>
        <v>-0.10279309230292419</v>
      </c>
      <c r="O150" s="390">
        <f t="shared" si="364"/>
        <v>-3.6398878868323596E-2</v>
      </c>
      <c r="P150" s="390">
        <f t="shared" si="364"/>
        <v>-0.10900264057237197</v>
      </c>
      <c r="Q150" s="390">
        <f t="shared" si="364"/>
        <v>-3.1699337372507859E-2</v>
      </c>
      <c r="R150" s="390">
        <f t="shared" si="364"/>
        <v>-3.9356744300097623E-3</v>
      </c>
      <c r="S150" s="390">
        <f t="shared" si="364"/>
        <v>-2.3510980998258535E-4</v>
      </c>
      <c r="T150" s="390">
        <f>AVERAGE(T143:T149)</f>
        <v>-9.5520977451590463E-3</v>
      </c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</row>
    <row r="151" spans="1:70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</row>
    <row r="152" spans="1:70" ht="23.25" x14ac:dyDescent="0.35">
      <c r="A152" s="5"/>
      <c r="B152" s="391" t="s">
        <v>743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</row>
    <row r="153" spans="1:70" ht="35.1" customHeight="1" x14ac:dyDescent="0.25">
      <c r="A153" s="218">
        <v>10</v>
      </c>
      <c r="B153" s="214">
        <f>(U107-B107)/B107</f>
        <v>-2.3147461198325453E-3</v>
      </c>
      <c r="C153" s="214">
        <f t="shared" ref="C153:S159" si="365">(V107-C107)/C107</f>
        <v>-1.7234090903537499E-2</v>
      </c>
      <c r="D153" s="214">
        <f t="shared" si="365"/>
        <v>0</v>
      </c>
      <c r="E153" s="214">
        <f t="shared" si="365"/>
        <v>-2.1964651041131468E-2</v>
      </c>
      <c r="F153" s="214">
        <f t="shared" si="365"/>
        <v>-2.1216285861535272E-3</v>
      </c>
      <c r="G153" s="214">
        <f t="shared" si="365"/>
        <v>-2.6664906131464047E-2</v>
      </c>
      <c r="H153" s="214">
        <f t="shared" si="365"/>
        <v>-3.2840759763146628E-3</v>
      </c>
      <c r="I153" s="214">
        <f t="shared" si="365"/>
        <v>-9.1389524707150109E-3</v>
      </c>
      <c r="J153" s="214">
        <f t="shared" si="365"/>
        <v>-9.0195069352546231E-2</v>
      </c>
      <c r="K153" s="214">
        <f t="shared" si="365"/>
        <v>-2.1075609014555654E-2</v>
      </c>
      <c r="L153" s="214">
        <f t="shared" si="365"/>
        <v>-5.8980354810879071E-2</v>
      </c>
      <c r="M153" s="214">
        <f t="shared" si="365"/>
        <v>-3.3323844052691377E-2</v>
      </c>
      <c r="N153" s="214">
        <f t="shared" si="365"/>
        <v>-3.1348663199196998E-2</v>
      </c>
      <c r="O153" s="214">
        <f t="shared" si="365"/>
        <v>-2.606443257244611E-2</v>
      </c>
      <c r="P153" s="214">
        <f t="shared" si="365"/>
        <v>-3.9724247881668603E-2</v>
      </c>
      <c r="Q153" s="214">
        <f t="shared" si="365"/>
        <v>-1.2658289133818699E-2</v>
      </c>
      <c r="R153" s="214">
        <f t="shared" si="365"/>
        <v>-2.7121435874133174E-3</v>
      </c>
      <c r="S153" s="214">
        <f t="shared" si="365"/>
        <v>-2.4945431867788912E-4</v>
      </c>
      <c r="T153" s="214">
        <f t="shared" ref="T153:T159" si="366">(AM107-T107)/T107</f>
        <v>-7.1373653476778888E-3</v>
      </c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</row>
    <row r="154" spans="1:70" ht="35.1" customHeight="1" x14ac:dyDescent="0.25">
      <c r="A154" s="218">
        <v>15</v>
      </c>
      <c r="B154" s="214">
        <f t="shared" ref="B154:B159" si="367">(U108-B108)/B108</f>
        <v>-5.7320484125270433E-4</v>
      </c>
      <c r="C154" s="214">
        <f t="shared" si="365"/>
        <v>-1.7600170797715156E-2</v>
      </c>
      <c r="D154" s="214">
        <f t="shared" si="365"/>
        <v>0</v>
      </c>
      <c r="E154" s="214">
        <f t="shared" si="365"/>
        <v>-2.7877182452830957E-2</v>
      </c>
      <c r="F154" s="214">
        <f t="shared" si="365"/>
        <v>-1.2124873728101249E-3</v>
      </c>
      <c r="G154" s="214">
        <f t="shared" si="365"/>
        <v>-3.1223116952713927E-2</v>
      </c>
      <c r="H154" s="214">
        <f t="shared" si="365"/>
        <v>-8.7263746914449018E-4</v>
      </c>
      <c r="I154" s="214">
        <f t="shared" si="365"/>
        <v>-1.6063070060279398E-2</v>
      </c>
      <c r="J154" s="214">
        <f t="shared" si="365"/>
        <v>-0.1108828599799794</v>
      </c>
      <c r="K154" s="214">
        <f t="shared" si="365"/>
        <v>-2.0236230279387913E-2</v>
      </c>
      <c r="L154" s="214">
        <f t="shared" si="365"/>
        <v>-8.1501754902518472E-2</v>
      </c>
      <c r="M154" s="214">
        <f t="shared" si="365"/>
        <v>-2.9572065793141911E-2</v>
      </c>
      <c r="N154" s="214">
        <f t="shared" si="365"/>
        <v>-4.1058530568766932E-2</v>
      </c>
      <c r="O154" s="214">
        <f t="shared" si="365"/>
        <v>-1.8512676243429522E-2</v>
      </c>
      <c r="P154" s="214">
        <f t="shared" si="365"/>
        <v>-4.3950184137458367E-2</v>
      </c>
      <c r="Q154" s="214">
        <f t="shared" si="365"/>
        <v>-2.0804464208516719E-2</v>
      </c>
      <c r="R154" s="214">
        <f t="shared" si="365"/>
        <v>-9.8438626927342503E-4</v>
      </c>
      <c r="S154" s="214">
        <f t="shared" si="365"/>
        <v>-6.9601697137274389E-4</v>
      </c>
      <c r="T154" s="214">
        <f t="shared" si="366"/>
        <v>-1.629462245669723E-2</v>
      </c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</row>
    <row r="155" spans="1:70" ht="35.1" customHeight="1" x14ac:dyDescent="0.25">
      <c r="A155" s="218">
        <v>20</v>
      </c>
      <c r="B155" s="214">
        <f t="shared" si="367"/>
        <v>-9.5652944530920695E-4</v>
      </c>
      <c r="C155" s="214">
        <f t="shared" si="365"/>
        <v>-1.7850687765397603E-2</v>
      </c>
      <c r="D155" s="214">
        <f t="shared" si="365"/>
        <v>0</v>
      </c>
      <c r="E155" s="214">
        <f t="shared" si="365"/>
        <v>-3.8396142184793564E-2</v>
      </c>
      <c r="F155" s="214">
        <f t="shared" si="365"/>
        <v>-3.8561335398652909E-4</v>
      </c>
      <c r="G155" s="214">
        <f t="shared" si="365"/>
        <v>-3.2039775990809954E-2</v>
      </c>
      <c r="H155" s="214">
        <f t="shared" si="365"/>
        <v>-1.2414436795356758E-3</v>
      </c>
      <c r="I155" s="214">
        <f t="shared" si="365"/>
        <v>-1.9109756088972283E-2</v>
      </c>
      <c r="J155" s="214">
        <f t="shared" si="365"/>
        <v>-0.12453813117688357</v>
      </c>
      <c r="K155" s="214">
        <f t="shared" si="365"/>
        <v>-3.3015829009729866E-2</v>
      </c>
      <c r="L155" s="214">
        <f t="shared" si="365"/>
        <v>-0.10928037287246381</v>
      </c>
      <c r="M155" s="214">
        <f t="shared" si="365"/>
        <v>-3.6486585775116473E-2</v>
      </c>
      <c r="N155" s="214">
        <f t="shared" si="365"/>
        <v>-4.9146193263930722E-2</v>
      </c>
      <c r="O155" s="214">
        <f t="shared" si="365"/>
        <v>-3.0313646900245503E-2</v>
      </c>
      <c r="P155" s="214">
        <f t="shared" si="365"/>
        <v>-5.2806549606205649E-2</v>
      </c>
      <c r="Q155" s="214">
        <f t="shared" si="365"/>
        <v>-2.7209043834313468E-2</v>
      </c>
      <c r="R155" s="214">
        <f t="shared" si="365"/>
        <v>-8.7130426646710537E-4</v>
      </c>
      <c r="S155" s="214">
        <f t="shared" si="365"/>
        <v>-8.4093841081780404E-5</v>
      </c>
      <c r="T155" s="214">
        <f t="shared" si="366"/>
        <v>-1.1719535649637979E-2</v>
      </c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</row>
    <row r="156" spans="1:70" ht="35.1" customHeight="1" x14ac:dyDescent="0.25">
      <c r="A156" s="218">
        <v>50</v>
      </c>
      <c r="B156" s="214">
        <f t="shared" si="367"/>
        <v>-1.2520355901865461E-4</v>
      </c>
      <c r="C156" s="214">
        <f t="shared" si="365"/>
        <v>-1.8659911585402769E-2</v>
      </c>
      <c r="D156" s="214">
        <f t="shared" si="365"/>
        <v>0</v>
      </c>
      <c r="E156" s="214">
        <f t="shared" si="365"/>
        <v>-4.8717510806392701E-2</v>
      </c>
      <c r="F156" s="214">
        <f t="shared" si="365"/>
        <v>-2.3302579920584656E-4</v>
      </c>
      <c r="G156" s="214">
        <f t="shared" si="365"/>
        <v>-3.5424675938211039E-2</v>
      </c>
      <c r="H156" s="214">
        <f t="shared" si="365"/>
        <v>-3.623537668939806E-4</v>
      </c>
      <c r="I156" s="214">
        <f t="shared" si="365"/>
        <v>-3.0425486822597807E-2</v>
      </c>
      <c r="J156" s="214">
        <f t="shared" si="365"/>
        <v>-0.15186922122762633</v>
      </c>
      <c r="K156" s="214">
        <f t="shared" si="365"/>
        <v>-3.9047780949621892E-2</v>
      </c>
      <c r="L156" s="214">
        <f t="shared" si="365"/>
        <v>-0.14388675717790811</v>
      </c>
      <c r="M156" s="214">
        <f t="shared" si="365"/>
        <v>-4.3583088554566322E-2</v>
      </c>
      <c r="N156" s="214">
        <f t="shared" si="365"/>
        <v>-5.2919429292203425E-2</v>
      </c>
      <c r="O156" s="214">
        <f t="shared" si="365"/>
        <v>-2.8935610988269175E-2</v>
      </c>
      <c r="P156" s="214">
        <f t="shared" si="365"/>
        <v>-5.1880429831043233E-2</v>
      </c>
      <c r="Q156" s="214">
        <f t="shared" si="365"/>
        <v>-2.3079864816259E-2</v>
      </c>
      <c r="R156" s="214">
        <f t="shared" si="365"/>
        <v>-2.2257317790603032E-4</v>
      </c>
      <c r="S156" s="214">
        <f t="shared" si="365"/>
        <v>-5.2369828337004484E-4</v>
      </c>
      <c r="T156" s="214">
        <f t="shared" si="366"/>
        <v>-9.887199956293849E-3</v>
      </c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</row>
    <row r="157" spans="1:70" ht="35.1" customHeight="1" x14ac:dyDescent="0.35">
      <c r="A157" s="218">
        <v>100</v>
      </c>
      <c r="B157" s="214">
        <f t="shared" si="367"/>
        <v>-1.0030724629772049E-4</v>
      </c>
      <c r="C157" s="214">
        <f t="shared" si="365"/>
        <v>-2.0422088397534774E-2</v>
      </c>
      <c r="D157" s="214">
        <f t="shared" si="365"/>
        <v>0</v>
      </c>
      <c r="E157" s="214">
        <f t="shared" si="365"/>
        <v>-5.5079163816453697E-2</v>
      </c>
      <c r="F157" s="214">
        <f t="shared" si="365"/>
        <v>-5.7045731779608006E-5</v>
      </c>
      <c r="G157" s="214">
        <f t="shared" si="365"/>
        <v>-4.140771387029972E-2</v>
      </c>
      <c r="H157" s="214">
        <f t="shared" si="365"/>
        <v>-1.2356640527970539E-4</v>
      </c>
      <c r="I157" s="214">
        <f t="shared" si="365"/>
        <v>-3.9109283493547184E-2</v>
      </c>
      <c r="J157" s="214">
        <f t="shared" si="365"/>
        <v>-0.16246014815336615</v>
      </c>
      <c r="K157" s="214">
        <f t="shared" si="365"/>
        <v>-3.9955762361431918E-2</v>
      </c>
      <c r="L157" s="214">
        <f t="shared" si="365"/>
        <v>-0.16020219011896453</v>
      </c>
      <c r="M157" s="214">
        <f t="shared" si="365"/>
        <v>-4.0710843966995626E-2</v>
      </c>
      <c r="N157" s="214">
        <f t="shared" si="365"/>
        <v>-5.6165542104446256E-2</v>
      </c>
      <c r="O157" s="214">
        <f t="shared" si="365"/>
        <v>-2.9772940294231467E-2</v>
      </c>
      <c r="P157" s="214">
        <f t="shared" si="365"/>
        <v>-5.6413389998678183E-2</v>
      </c>
      <c r="Q157" s="214">
        <f t="shared" si="365"/>
        <v>-2.8836808771813802E-2</v>
      </c>
      <c r="R157" s="214">
        <f t="shared" si="365"/>
        <v>-4.3021108415647581E-5</v>
      </c>
      <c r="S157" s="214">
        <f t="shared" si="365"/>
        <v>-5.8821709219833082E-4</v>
      </c>
      <c r="T157" s="214">
        <f t="shared" si="366"/>
        <v>-7.2041606680379932E-3</v>
      </c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BO157" s="595" t="s">
        <v>1011</v>
      </c>
      <c r="BP157" s="595"/>
      <c r="BQ157" s="595" t="s">
        <v>1011</v>
      </c>
      <c r="BR157" s="595"/>
    </row>
    <row r="158" spans="1:70" ht="35.1" customHeight="1" x14ac:dyDescent="0.35">
      <c r="A158" s="218">
        <v>150</v>
      </c>
      <c r="B158" s="214">
        <f t="shared" si="367"/>
        <v>-8.5545940863343786E-5</v>
      </c>
      <c r="C158" s="214">
        <f t="shared" si="365"/>
        <v>-2.2100209182689491E-2</v>
      </c>
      <c r="D158" s="214">
        <f t="shared" si="365"/>
        <v>0</v>
      </c>
      <c r="E158" s="214">
        <f t="shared" si="365"/>
        <v>-5.8649125335824427E-2</v>
      </c>
      <c r="F158" s="214">
        <f t="shared" si="365"/>
        <v>-6.0623891471064325E-5</v>
      </c>
      <c r="G158" s="214">
        <f t="shared" si="365"/>
        <v>-4.3460508781349182E-2</v>
      </c>
      <c r="H158" s="214">
        <f t="shared" si="365"/>
        <v>-8.1375918279582893E-5</v>
      </c>
      <c r="I158" s="214">
        <f t="shared" si="365"/>
        <v>-4.0971290437657015E-2</v>
      </c>
      <c r="J158" s="214">
        <f t="shared" si="365"/>
        <v>-0.1646892042204246</v>
      </c>
      <c r="K158" s="214">
        <f t="shared" si="365"/>
        <v>-3.6707386044768718E-2</v>
      </c>
      <c r="L158" s="214">
        <f t="shared" si="365"/>
        <v>-0.1624573494598838</v>
      </c>
      <c r="M158" s="214">
        <f t="shared" si="365"/>
        <v>-3.6446380501001824E-2</v>
      </c>
      <c r="N158" s="214">
        <f t="shared" si="365"/>
        <v>-5.6104482990241546E-2</v>
      </c>
      <c r="O158" s="214">
        <f t="shared" si="365"/>
        <v>-2.936956619256283E-2</v>
      </c>
      <c r="P158" s="214">
        <f t="shared" si="365"/>
        <v>-5.788410422267546E-2</v>
      </c>
      <c r="Q158" s="214">
        <f t="shared" si="365"/>
        <v>-2.7888897639231601E-2</v>
      </c>
      <c r="R158" s="214">
        <f t="shared" si="365"/>
        <v>-3.4015364083063921E-5</v>
      </c>
      <c r="S158" s="214">
        <f t="shared" si="365"/>
        <v>-1.9967850337884789E-4</v>
      </c>
      <c r="T158" s="214">
        <f t="shared" si="366"/>
        <v>-5.7692123494898617E-3</v>
      </c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BN158" s="235" t="s">
        <v>67</v>
      </c>
      <c r="BO158" s="235" t="s">
        <v>1012</v>
      </c>
      <c r="BP158" s="235" t="s">
        <v>1013</v>
      </c>
      <c r="BQ158" s="235" t="s">
        <v>1012</v>
      </c>
      <c r="BR158" s="235" t="s">
        <v>1013</v>
      </c>
    </row>
    <row r="159" spans="1:70" ht="35.1" customHeight="1" x14ac:dyDescent="0.35">
      <c r="A159" s="218">
        <v>200</v>
      </c>
      <c r="B159" s="214">
        <f t="shared" si="367"/>
        <v>-2.5393510333733147E-5</v>
      </c>
      <c r="C159" s="214">
        <f t="shared" si="365"/>
        <v>-1.9720578898227242E-2</v>
      </c>
      <c r="D159" s="214">
        <f t="shared" si="365"/>
        <v>0</v>
      </c>
      <c r="E159" s="214">
        <f t="shared" si="365"/>
        <v>-6.1547422483069388E-2</v>
      </c>
      <c r="F159" s="214">
        <f t="shared" si="365"/>
        <v>-2.6098412278930735E-5</v>
      </c>
      <c r="G159" s="214">
        <f t="shared" si="365"/>
        <v>-4.2258070780717714E-2</v>
      </c>
      <c r="H159" s="214">
        <f t="shared" si="365"/>
        <v>-4.1307097586611632E-5</v>
      </c>
      <c r="I159" s="214">
        <f t="shared" si="365"/>
        <v>-3.9529107636659316E-2</v>
      </c>
      <c r="J159" s="214">
        <f t="shared" si="365"/>
        <v>-0.16797463413674421</v>
      </c>
      <c r="K159" s="214">
        <f t="shared" si="365"/>
        <v>-3.683068484622886E-2</v>
      </c>
      <c r="L159" s="214">
        <f t="shared" si="365"/>
        <v>-0.16743613591784298</v>
      </c>
      <c r="M159" s="214">
        <f t="shared" si="365"/>
        <v>-3.96956201361734E-2</v>
      </c>
      <c r="N159" s="214">
        <f t="shared" si="365"/>
        <v>-5.6064209576663554E-2</v>
      </c>
      <c r="O159" s="214">
        <f t="shared" si="365"/>
        <v>-2.7411040777228845E-2</v>
      </c>
      <c r="P159" s="214">
        <f t="shared" si="365"/>
        <v>-5.6278808491370236E-2</v>
      </c>
      <c r="Q159" s="214">
        <f t="shared" si="365"/>
        <v>-2.6968366444617128E-2</v>
      </c>
      <c r="R159" s="214">
        <f t="shared" si="365"/>
        <v>-1.8666469214163678E-5</v>
      </c>
      <c r="S159" s="214">
        <f t="shared" si="365"/>
        <v>-2.6849505234945924E-4</v>
      </c>
      <c r="T159" s="214">
        <f t="shared" si="366"/>
        <v>-5.4839569667370176E-3</v>
      </c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BA159" s="71"/>
      <c r="BB159" s="592" t="s">
        <v>29</v>
      </c>
      <c r="BC159" s="592"/>
      <c r="BD159" s="592" t="s">
        <v>30</v>
      </c>
      <c r="BE159" s="592"/>
      <c r="BF159" s="592" t="s">
        <v>182</v>
      </c>
      <c r="BG159" s="592"/>
      <c r="BH159" s="592" t="s">
        <v>91</v>
      </c>
      <c r="BI159" s="592"/>
      <c r="BN159" s="235">
        <v>10</v>
      </c>
      <c r="BO159" s="235">
        <v>-219</v>
      </c>
      <c r="BP159" s="235">
        <v>0</v>
      </c>
      <c r="BQ159" s="235">
        <v>-205</v>
      </c>
      <c r="BR159" s="235">
        <v>0</v>
      </c>
    </row>
    <row r="160" spans="1:70" ht="35.1" customHeight="1" x14ac:dyDescent="0.35">
      <c r="A160" s="392" t="str">
        <f>CHAR(216)</f>
        <v>Ø</v>
      </c>
      <c r="B160" s="390">
        <f>AVERAGE(B153:B159)</f>
        <v>-5.9727580898684407E-4</v>
      </c>
      <c r="C160" s="390">
        <f t="shared" ref="C160:T160" si="368">AVERAGE(C153:C159)</f>
        <v>-1.9083962504357791E-2</v>
      </c>
      <c r="D160" s="390">
        <f t="shared" si="368"/>
        <v>0</v>
      </c>
      <c r="E160" s="390">
        <f t="shared" si="368"/>
        <v>-4.4604456874356602E-2</v>
      </c>
      <c r="F160" s="390">
        <f t="shared" si="368"/>
        <v>-5.8521759252651881E-4</v>
      </c>
      <c r="G160" s="390">
        <f t="shared" si="368"/>
        <v>-3.6068395492223661E-2</v>
      </c>
      <c r="H160" s="390">
        <f t="shared" si="368"/>
        <v>-8.5810861614781572E-4</v>
      </c>
      <c r="I160" s="390">
        <f t="shared" si="368"/>
        <v>-2.7763849572918286E-2</v>
      </c>
      <c r="J160" s="390">
        <f t="shared" si="368"/>
        <v>-0.13894418117822435</v>
      </c>
      <c r="K160" s="390">
        <f t="shared" si="368"/>
        <v>-3.2409897500817832E-2</v>
      </c>
      <c r="L160" s="390">
        <f t="shared" si="368"/>
        <v>-0.12624927360863725</v>
      </c>
      <c r="M160" s="390">
        <f t="shared" si="368"/>
        <v>-3.7116918397098131E-2</v>
      </c>
      <c r="N160" s="390">
        <f t="shared" si="368"/>
        <v>-4.8972435856492767E-2</v>
      </c>
      <c r="O160" s="390">
        <f t="shared" si="368"/>
        <v>-2.7197130566916205E-2</v>
      </c>
      <c r="P160" s="390">
        <f t="shared" si="368"/>
        <v>-5.1276816309871395E-2</v>
      </c>
      <c r="Q160" s="390">
        <f t="shared" si="368"/>
        <v>-2.3920819264081485E-2</v>
      </c>
      <c r="R160" s="390">
        <f t="shared" si="368"/>
        <v>-6.9801574896753628E-4</v>
      </c>
      <c r="S160" s="390">
        <f t="shared" si="368"/>
        <v>-3.7280772320415656E-4</v>
      </c>
      <c r="T160" s="390">
        <f t="shared" si="368"/>
        <v>-9.0708647706531174E-3</v>
      </c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BA160" s="396"/>
      <c r="BB160" s="394" t="s">
        <v>781</v>
      </c>
      <c r="BC160" s="394" t="s">
        <v>782</v>
      </c>
      <c r="BD160" s="394" t="s">
        <v>781</v>
      </c>
      <c r="BE160" s="394" t="s">
        <v>782</v>
      </c>
      <c r="BF160" s="394" t="s">
        <v>781</v>
      </c>
      <c r="BG160" s="394" t="s">
        <v>782</v>
      </c>
      <c r="BH160" s="394" t="s">
        <v>781</v>
      </c>
      <c r="BI160" s="394" t="s">
        <v>782</v>
      </c>
      <c r="BN160" s="235">
        <v>15</v>
      </c>
      <c r="BO160" s="235"/>
      <c r="BP160" s="235"/>
      <c r="BQ160" s="235"/>
      <c r="BR160" s="235"/>
    </row>
    <row r="161" spans="1:70" ht="35.1" customHeight="1" x14ac:dyDescent="0.3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BA161" s="404" t="s">
        <v>949</v>
      </c>
      <c r="BB161" s="405">
        <v>312342.10952380951</v>
      </c>
      <c r="BC161" s="405">
        <v>360371.13333333336</v>
      </c>
      <c r="BD161" s="405">
        <v>410432.18730158731</v>
      </c>
      <c r="BE161" s="405">
        <v>397925.51269841276</v>
      </c>
      <c r="BF161" s="405">
        <v>356926.43650793651</v>
      </c>
      <c r="BG161" s="405">
        <v>386742.72539682541</v>
      </c>
      <c r="BH161" s="405">
        <v>366640.21428571426</v>
      </c>
      <c r="BI161" s="405">
        <v>386150.65396825399</v>
      </c>
      <c r="BN161" s="235">
        <v>20</v>
      </c>
      <c r="BO161" s="235"/>
      <c r="BP161" s="235"/>
      <c r="BQ161" s="235"/>
      <c r="BR161" s="235"/>
    </row>
    <row r="162" spans="1:70" ht="35.1" customHeight="1" thickBot="1" x14ac:dyDescent="0.4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BA162" s="406" t="s">
        <v>950</v>
      </c>
      <c r="BB162" s="407">
        <v>280210.28253968252</v>
      </c>
      <c r="BC162" s="407">
        <v>360089.58730158728</v>
      </c>
      <c r="BD162" s="407">
        <v>409573.19682539679</v>
      </c>
      <c r="BE162" s="407">
        <v>407902.60000000003</v>
      </c>
      <c r="BF162" s="407">
        <v>340101.2761904762</v>
      </c>
      <c r="BG162" s="407">
        <v>383571.08253968257</v>
      </c>
      <c r="BH162" s="407">
        <v>349986.51587301586</v>
      </c>
      <c r="BI162" s="407">
        <v>384562.03333333333</v>
      </c>
      <c r="BN162" s="235">
        <v>50</v>
      </c>
      <c r="BO162" s="235"/>
      <c r="BP162" s="235"/>
      <c r="BQ162" s="235"/>
      <c r="BR162" s="235"/>
    </row>
    <row r="163" spans="1:70" ht="35.1" customHeight="1" thickBot="1" x14ac:dyDescent="0.4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BA163" s="408" t="s">
        <v>235</v>
      </c>
      <c r="BB163" s="409">
        <v>-0.10287382329944089</v>
      </c>
      <c r="BC163" s="409">
        <v>-7.8126688212193645E-4</v>
      </c>
      <c r="BD163" s="409">
        <v>-2.0928925721883751E-3</v>
      </c>
      <c r="BE163" s="409">
        <v>2.5072751012948747E-2</v>
      </c>
      <c r="BF163" s="409">
        <v>-4.7139014083890055E-2</v>
      </c>
      <c r="BG163" s="409">
        <v>-8.2009114816277689E-3</v>
      </c>
      <c r="BH163" s="409">
        <v>-4.5422454394815945E-2</v>
      </c>
      <c r="BI163" s="409">
        <v>-4.1139918283066412E-3</v>
      </c>
      <c r="BN163" s="235">
        <v>100</v>
      </c>
      <c r="BO163" s="235"/>
      <c r="BP163" s="235"/>
      <c r="BQ163" s="235"/>
      <c r="BR163" s="235"/>
    </row>
    <row r="164" spans="1:70" ht="35.1" customHeight="1" x14ac:dyDescent="0.35">
      <c r="BA164" s="410" t="s">
        <v>951</v>
      </c>
      <c r="BB164" s="411">
        <v>312340.02063492069</v>
      </c>
      <c r="BC164" s="411">
        <v>355120.29047619045</v>
      </c>
      <c r="BD164" s="411">
        <v>410432.18730158731</v>
      </c>
      <c r="BE164" s="411">
        <v>379688.32222222222</v>
      </c>
      <c r="BF164" s="411">
        <v>356924.11587301589</v>
      </c>
      <c r="BG164" s="411">
        <v>367771.3825396825</v>
      </c>
      <c r="BH164" s="411">
        <v>366636.1857142857</v>
      </c>
      <c r="BI164" s="411">
        <v>368145.25873015873</v>
      </c>
      <c r="BN164" s="235">
        <v>150</v>
      </c>
      <c r="BO164" s="235"/>
      <c r="BP164" s="235"/>
      <c r="BQ164" s="235"/>
      <c r="BR164" s="235"/>
    </row>
    <row r="165" spans="1:70" ht="35.1" customHeight="1" thickBot="1" x14ac:dyDescent="0.4">
      <c r="BA165" s="412" t="s">
        <v>952</v>
      </c>
      <c r="BB165" s="413">
        <v>280191.26507936505</v>
      </c>
      <c r="BC165" s="413">
        <v>352722.53333333333</v>
      </c>
      <c r="BD165" s="413">
        <v>409573.19682539679</v>
      </c>
      <c r="BE165" s="413">
        <v>383807.01904761902</v>
      </c>
      <c r="BF165" s="413">
        <v>340081.93650793657</v>
      </c>
      <c r="BG165" s="413">
        <v>367407.05873015866</v>
      </c>
      <c r="BH165" s="413">
        <v>349953.9476190476</v>
      </c>
      <c r="BI165" s="413">
        <v>369434.37301587302</v>
      </c>
      <c r="BN165" s="235">
        <v>200</v>
      </c>
      <c r="BO165" s="235"/>
      <c r="BP165" s="235"/>
      <c r="BQ165" s="235"/>
      <c r="BR165" s="235"/>
    </row>
    <row r="166" spans="1:70" ht="35.1" customHeight="1" thickBot="1" x14ac:dyDescent="0.3">
      <c r="BA166" s="414" t="s">
        <v>235</v>
      </c>
      <c r="BB166" s="415">
        <v>-0.1029287104809818</v>
      </c>
      <c r="BC166" s="415">
        <v>-6.7519575962328333E-3</v>
      </c>
      <c r="BD166" s="415">
        <v>-2.0928925721883751E-3</v>
      </c>
      <c r="BE166" s="415">
        <v>1.0847573086501779E-2</v>
      </c>
      <c r="BF166" s="415">
        <v>-4.7187003108165787E-2</v>
      </c>
      <c r="BG166" s="415">
        <v>-9.9062577139079995E-4</v>
      </c>
      <c r="BH166" s="415">
        <v>-4.5500795462230598E-2</v>
      </c>
      <c r="BI166" s="415">
        <v>3.5016457638509819E-3</v>
      </c>
    </row>
    <row r="167" spans="1:70" ht="35.1" customHeight="1" x14ac:dyDescent="0.25">
      <c r="BA167" s="5"/>
      <c r="BB167" s="590" t="s">
        <v>183</v>
      </c>
      <c r="BC167" s="590"/>
      <c r="BD167" s="590" t="s">
        <v>184</v>
      </c>
      <c r="BE167" s="590"/>
      <c r="BF167" s="590" t="s">
        <v>185</v>
      </c>
      <c r="BG167" s="590"/>
      <c r="BH167" s="590" t="s">
        <v>186</v>
      </c>
      <c r="BI167" s="590"/>
    </row>
    <row r="168" spans="1:70" ht="35.1" customHeight="1" x14ac:dyDescent="0.3">
      <c r="BA168" s="403"/>
      <c r="BB168" s="395" t="s">
        <v>781</v>
      </c>
      <c r="BC168" s="395" t="s">
        <v>782</v>
      </c>
      <c r="BD168" s="395" t="s">
        <v>781</v>
      </c>
      <c r="BE168" s="395" t="s">
        <v>782</v>
      </c>
      <c r="BF168" s="395" t="s">
        <v>781</v>
      </c>
      <c r="BG168" s="395" t="s">
        <v>782</v>
      </c>
      <c r="BH168" s="395" t="s">
        <v>781</v>
      </c>
      <c r="BI168" s="395" t="s">
        <v>782</v>
      </c>
    </row>
    <row r="169" spans="1:70" ht="35.1" customHeight="1" x14ac:dyDescent="0.25">
      <c r="BA169" s="397" t="s">
        <v>949</v>
      </c>
      <c r="BB169" s="197">
        <v>463196.45714285719</v>
      </c>
      <c r="BC169" s="197">
        <v>408369.40158730157</v>
      </c>
      <c r="BD169" s="197">
        <v>457186.14603174606</v>
      </c>
      <c r="BE169" s="197">
        <v>406809</v>
      </c>
      <c r="BF169" s="197">
        <v>388207.20793650794</v>
      </c>
      <c r="BG169" s="197">
        <v>390832.12380952382</v>
      </c>
      <c r="BH169" s="197">
        <v>386457.90634920634</v>
      </c>
      <c r="BI169" s="197">
        <v>390519.33650793653</v>
      </c>
    </row>
    <row r="170" spans="1:70" ht="35.1" customHeight="1" thickBot="1" x14ac:dyDescent="0.3">
      <c r="BA170" s="398" t="s">
        <v>950</v>
      </c>
      <c r="BB170" s="399">
        <v>448619.56507936504</v>
      </c>
      <c r="BC170" s="399">
        <v>404362.56190476194</v>
      </c>
      <c r="BD170" s="399">
        <v>442807.9873015873</v>
      </c>
      <c r="BE170" s="399">
        <v>403574.22857142851</v>
      </c>
      <c r="BF170" s="399">
        <v>390186.93174603174</v>
      </c>
      <c r="BG170" s="399">
        <v>389552.46507936512</v>
      </c>
      <c r="BH170" s="399">
        <v>389301.49523809523</v>
      </c>
      <c r="BI170" s="399">
        <v>388982.4746031746</v>
      </c>
    </row>
    <row r="171" spans="1:70" ht="35.1" customHeight="1" thickBot="1" x14ac:dyDescent="0.3">
      <c r="BA171" s="400" t="s">
        <v>235</v>
      </c>
      <c r="BB171" s="249">
        <v>-3.1470214935163908E-2</v>
      </c>
      <c r="BC171" s="249">
        <v>-9.8118019297365206E-3</v>
      </c>
      <c r="BD171" s="249">
        <v>-3.1449244153518963E-2</v>
      </c>
      <c r="BE171" s="249">
        <v>-7.9515729213746264E-3</v>
      </c>
      <c r="BF171" s="249">
        <v>5.0996575258014957E-3</v>
      </c>
      <c r="BG171" s="249">
        <v>-3.2741902525452436E-3</v>
      </c>
      <c r="BH171" s="249">
        <v>7.3580818044369336E-3</v>
      </c>
      <c r="BI171" s="249">
        <v>-3.9354310045302838E-3</v>
      </c>
    </row>
    <row r="172" spans="1:70" ht="35.1" customHeight="1" x14ac:dyDescent="0.25">
      <c r="BA172" s="401" t="s">
        <v>951</v>
      </c>
      <c r="BB172" s="402">
        <v>378944.26507936511</v>
      </c>
      <c r="BC172" s="402">
        <v>396518.34761904768</v>
      </c>
      <c r="BD172" s="402">
        <v>375595.41428571427</v>
      </c>
      <c r="BE172" s="402">
        <v>394400.94920634927</v>
      </c>
      <c r="BF172" s="402">
        <v>364172.73015873012</v>
      </c>
      <c r="BG172" s="402">
        <v>379281.84920634923</v>
      </c>
      <c r="BH172" s="402">
        <v>362232.99206349207</v>
      </c>
      <c r="BI172" s="402">
        <v>379052.67619047622</v>
      </c>
    </row>
    <row r="173" spans="1:70" ht="35.1" customHeight="1" thickBot="1" x14ac:dyDescent="0.3">
      <c r="A173" t="s">
        <v>826</v>
      </c>
      <c r="O173" t="s">
        <v>828</v>
      </c>
      <c r="BA173" s="398" t="s">
        <v>952</v>
      </c>
      <c r="BB173" s="399">
        <v>374545.47619047621</v>
      </c>
      <c r="BC173" s="399">
        <v>389328.08571428567</v>
      </c>
      <c r="BD173" s="399">
        <v>370435.3317460317</v>
      </c>
      <c r="BE173" s="399">
        <v>387860.76031746028</v>
      </c>
      <c r="BF173" s="399">
        <v>368397.59841269843</v>
      </c>
      <c r="BG173" s="399">
        <v>378512.51587301586</v>
      </c>
      <c r="BH173" s="399">
        <v>367293.21587301593</v>
      </c>
      <c r="BI173" s="399">
        <v>378358.72857142851</v>
      </c>
    </row>
    <row r="174" spans="1:70" ht="35.1" customHeight="1" thickBot="1" x14ac:dyDescent="0.4">
      <c r="A174" s="235"/>
      <c r="B174" s="235" t="s">
        <v>29</v>
      </c>
      <c r="C174" s="235" t="s">
        <v>30</v>
      </c>
      <c r="D174" s="235" t="s">
        <v>182</v>
      </c>
      <c r="E174" s="235" t="s">
        <v>91</v>
      </c>
      <c r="F174" s="235" t="s">
        <v>183</v>
      </c>
      <c r="G174" s="235" t="s">
        <v>184</v>
      </c>
      <c r="H174" s="235" t="s">
        <v>185</v>
      </c>
      <c r="I174" s="235" t="s">
        <v>186</v>
      </c>
      <c r="O174" s="235"/>
      <c r="P174" s="235" t="s">
        <v>29</v>
      </c>
      <c r="Q174" s="235" t="s">
        <v>30</v>
      </c>
      <c r="R174" s="235" t="s">
        <v>182</v>
      </c>
      <c r="S174" s="235" t="s">
        <v>91</v>
      </c>
      <c r="T174" s="235" t="s">
        <v>183</v>
      </c>
      <c r="U174" s="235" t="s">
        <v>184</v>
      </c>
      <c r="V174" s="235" t="s">
        <v>185</v>
      </c>
      <c r="W174" s="235" t="s">
        <v>186</v>
      </c>
      <c r="BA174" s="400" t="s">
        <v>235</v>
      </c>
      <c r="BB174" s="249">
        <v>-1.1608010185792435E-2</v>
      </c>
      <c r="BC174" s="249">
        <v>-1.8133491042563319E-2</v>
      </c>
      <c r="BD174" s="249">
        <v>-1.3738406656257279E-2</v>
      </c>
      <c r="BE174" s="249">
        <v>-1.658258911914326E-2</v>
      </c>
      <c r="BF174" s="249">
        <v>1.1601275724645376E-2</v>
      </c>
      <c r="BG174" s="249">
        <v>-2.0283948070365329E-3</v>
      </c>
      <c r="BH174" s="249">
        <v>1.3969527680783154E-2</v>
      </c>
      <c r="BI174" s="249">
        <v>-1.8307419064336103E-3</v>
      </c>
    </row>
    <row r="175" spans="1:70" ht="24.75" x14ac:dyDescent="0.4">
      <c r="A175" s="235" t="s">
        <v>824</v>
      </c>
      <c r="B175" s="236">
        <f>B103</f>
        <v>4912.7650793650782</v>
      </c>
      <c r="C175" s="236">
        <f>D103</f>
        <v>4957.3984126984124</v>
      </c>
      <c r="D175" s="236">
        <f>F103</f>
        <v>4873.2015873015871</v>
      </c>
      <c r="E175" s="236">
        <f>H103</f>
        <v>5014.4269841269843</v>
      </c>
      <c r="F175" s="236">
        <f>J103</f>
        <v>5974.8380952380958</v>
      </c>
      <c r="G175" s="236">
        <f>L103</f>
        <v>5916.6666666666661</v>
      </c>
      <c r="H175" s="236">
        <f>N103</f>
        <v>5948.3746031746032</v>
      </c>
      <c r="I175" s="236">
        <f>P103</f>
        <v>5974.8476190476194</v>
      </c>
      <c r="J175" s="95"/>
      <c r="O175" s="235" t="s">
        <v>824</v>
      </c>
      <c r="P175" s="236">
        <f>U103</f>
        <v>4912.195238095238</v>
      </c>
      <c r="Q175" s="236">
        <f>W103</f>
        <v>4957.3984126984124</v>
      </c>
      <c r="R175" s="236">
        <f>Y103</f>
        <v>4872.7301587301581</v>
      </c>
      <c r="S175" s="236">
        <f>AA103</f>
        <v>5012.9174603174597</v>
      </c>
      <c r="T175" s="236">
        <f>AC103</f>
        <v>5294.5190476190473</v>
      </c>
      <c r="U175" s="236">
        <f>AE103</f>
        <v>5260.4333333333334</v>
      </c>
      <c r="V175" s="236">
        <f>AG103</f>
        <v>5267.6333333333332</v>
      </c>
      <c r="W175" s="236">
        <f>AI103</f>
        <v>5272.5634920634911</v>
      </c>
    </row>
    <row r="176" spans="1:70" ht="24.75" x14ac:dyDescent="0.4">
      <c r="A176" s="235" t="s">
        <v>825</v>
      </c>
      <c r="B176" s="236">
        <f>C103</f>
        <v>5479.4682539682544</v>
      </c>
      <c r="C176" s="236">
        <f>E103</f>
        <v>5474.3285714285721</v>
      </c>
      <c r="D176" s="236">
        <f>G103</f>
        <v>5476.0111111111109</v>
      </c>
      <c r="E176" s="236">
        <f>I103</f>
        <v>5466.7714285714274</v>
      </c>
      <c r="F176" s="236">
        <f>K103</f>
        <v>5651.5238095238092</v>
      </c>
      <c r="G176" s="236">
        <f>M103</f>
        <v>5645.5047619047618</v>
      </c>
      <c r="H176" s="236">
        <f>O103</f>
        <v>5658.0190476190473</v>
      </c>
      <c r="I176" s="236">
        <f>Q103</f>
        <v>5653.5888888888885</v>
      </c>
      <c r="O176" s="235" t="s">
        <v>825</v>
      </c>
      <c r="P176" s="236">
        <f>V103</f>
        <v>5244.7460317460309</v>
      </c>
      <c r="Q176" s="236">
        <f>X103</f>
        <v>5257.2873015873029</v>
      </c>
      <c r="R176" s="236">
        <f>Z103</f>
        <v>5247.2333333333327</v>
      </c>
      <c r="S176" s="236">
        <f>AB103</f>
        <v>5252.4730158730163</v>
      </c>
      <c r="T176" s="236">
        <f>AD103</f>
        <v>5464.2301587301581</v>
      </c>
      <c r="U176" s="236">
        <f>AF103</f>
        <v>5451.5317460317456</v>
      </c>
      <c r="V176" s="236">
        <f>AH103</f>
        <v>5459.5920634920631</v>
      </c>
      <c r="W176" s="236">
        <f>AJ103</f>
        <v>5467.8587301587304</v>
      </c>
    </row>
    <row r="177" spans="1:25" ht="23.25" x14ac:dyDescent="0.35">
      <c r="A177" t="s">
        <v>235</v>
      </c>
      <c r="B177" s="237">
        <f>(B176-B175)/B175</f>
        <v>0.11535320037660267</v>
      </c>
      <c r="C177" s="237">
        <f t="shared" ref="C177:I177" si="369">(C176-C175)/C175</f>
        <v>0.10427448344801971</v>
      </c>
      <c r="D177" s="237">
        <f t="shared" si="369"/>
        <v>0.12369886880532567</v>
      </c>
      <c r="E177" s="237">
        <f t="shared" si="369"/>
        <v>9.020860127714006E-2</v>
      </c>
      <c r="F177" s="237">
        <f t="shared" si="369"/>
        <v>-5.4112643817405832E-2</v>
      </c>
      <c r="G177" s="237">
        <f t="shared" si="369"/>
        <v>-4.5830181086519026E-2</v>
      </c>
      <c r="H177" s="237">
        <f t="shared" si="369"/>
        <v>-4.8812587458865693E-2</v>
      </c>
      <c r="I177" s="237">
        <f t="shared" si="369"/>
        <v>-5.3768522754382653E-2</v>
      </c>
      <c r="O177" t="s">
        <v>235</v>
      </c>
      <c r="P177" s="237">
        <f>(P176-P175)/P175</f>
        <v>6.7699017960805533E-2</v>
      </c>
      <c r="Q177" s="237">
        <f t="shared" ref="Q177:W177" si="370">(Q176-Q175)/Q175</f>
        <v>6.0493199037770076E-2</v>
      </c>
      <c r="R177" s="237">
        <f t="shared" si="370"/>
        <v>7.6856949267383762E-2</v>
      </c>
      <c r="S177" s="237">
        <f t="shared" si="370"/>
        <v>4.7787652091200783E-2</v>
      </c>
      <c r="T177" s="237">
        <f t="shared" si="370"/>
        <v>3.2054112863647191E-2</v>
      </c>
      <c r="U177" s="237">
        <f t="shared" si="370"/>
        <v>3.6327503950576726E-2</v>
      </c>
      <c r="V177" s="237">
        <f t="shared" si="370"/>
        <v>3.6441171587252311E-2</v>
      </c>
      <c r="W177" s="237">
        <f t="shared" si="370"/>
        <v>3.7039902580444366E-2</v>
      </c>
    </row>
    <row r="178" spans="1:25" ht="23.25" x14ac:dyDescent="0.35">
      <c r="B178" s="237"/>
      <c r="C178" s="237"/>
      <c r="D178" s="237"/>
      <c r="E178" s="237"/>
      <c r="F178" s="237"/>
      <c r="G178" s="237"/>
      <c r="H178" s="237"/>
      <c r="I178" s="237"/>
      <c r="P178" s="237"/>
      <c r="Q178" s="237"/>
      <c r="R178" s="237"/>
      <c r="S178" s="237"/>
      <c r="T178" s="237"/>
      <c r="U178" s="237"/>
      <c r="V178" s="237"/>
      <c r="W178" s="237"/>
    </row>
    <row r="179" spans="1:25" ht="23.25" x14ac:dyDescent="0.35">
      <c r="A179" s="235" t="s">
        <v>827</v>
      </c>
      <c r="O179" s="235" t="s">
        <v>829</v>
      </c>
    </row>
    <row r="180" spans="1:25" ht="23.25" x14ac:dyDescent="0.35">
      <c r="A180" s="235"/>
      <c r="B180" s="235" t="s">
        <v>29</v>
      </c>
      <c r="C180" s="235" t="s">
        <v>30</v>
      </c>
      <c r="D180" s="235" t="s">
        <v>182</v>
      </c>
      <c r="E180" s="235" t="s">
        <v>91</v>
      </c>
      <c r="F180" s="235" t="s">
        <v>183</v>
      </c>
      <c r="G180" s="235" t="s">
        <v>184</v>
      </c>
      <c r="H180" s="235" t="s">
        <v>185</v>
      </c>
      <c r="I180" s="235" t="s">
        <v>186</v>
      </c>
      <c r="O180" s="235"/>
      <c r="P180" s="235" t="s">
        <v>29</v>
      </c>
      <c r="Q180" s="235" t="s">
        <v>30</v>
      </c>
      <c r="R180" s="235" t="s">
        <v>182</v>
      </c>
      <c r="S180" s="235" t="s">
        <v>91</v>
      </c>
      <c r="T180" s="235" t="s">
        <v>183</v>
      </c>
      <c r="U180" s="235" t="s">
        <v>184</v>
      </c>
      <c r="V180" s="235" t="s">
        <v>185</v>
      </c>
      <c r="W180" s="235" t="s">
        <v>186</v>
      </c>
    </row>
    <row r="181" spans="1:25" ht="24.75" x14ac:dyDescent="0.4">
      <c r="A181" s="235" t="s">
        <v>824</v>
      </c>
      <c r="B181" s="236">
        <f>B114</f>
        <v>280210.28253968252</v>
      </c>
      <c r="C181" s="236">
        <f>D114</f>
        <v>409573.19682539679</v>
      </c>
      <c r="D181" s="236">
        <f>F114</f>
        <v>340101.2761904762</v>
      </c>
      <c r="E181" s="236">
        <f>H114</f>
        <v>349986.51587301586</v>
      </c>
      <c r="F181" s="236">
        <f>J114</f>
        <v>448619.56507936504</v>
      </c>
      <c r="G181" s="236">
        <f>L114</f>
        <v>442807.9873015873</v>
      </c>
      <c r="H181" s="236">
        <f>N114</f>
        <v>390186.93174603174</v>
      </c>
      <c r="I181" s="236">
        <f>P114</f>
        <v>389301.49523809523</v>
      </c>
      <c r="O181" s="235" t="s">
        <v>824</v>
      </c>
      <c r="P181" s="236">
        <f>U114</f>
        <v>280191.26507936505</v>
      </c>
      <c r="Q181" s="236">
        <f>W114</f>
        <v>409573.19682539679</v>
      </c>
      <c r="R181" s="236">
        <f>Y114</f>
        <v>340081.93650793657</v>
      </c>
      <c r="S181" s="236">
        <f>AA114</f>
        <v>349953.9476190476</v>
      </c>
      <c r="T181" s="236">
        <f>AC114</f>
        <v>374545.47619047621</v>
      </c>
      <c r="U181" s="236">
        <f>AE114</f>
        <v>370435.3317460317</v>
      </c>
      <c r="V181" s="236">
        <f>AG114</f>
        <v>368397.59841269843</v>
      </c>
      <c r="W181" s="236">
        <f>AI114</f>
        <v>367293.21587301593</v>
      </c>
    </row>
    <row r="182" spans="1:25" ht="24.75" x14ac:dyDescent="0.4">
      <c r="A182" s="235" t="s">
        <v>825</v>
      </c>
      <c r="B182" s="236">
        <f>C114</f>
        <v>360089.58730158728</v>
      </c>
      <c r="C182" s="236">
        <f>E114</f>
        <v>407902.60000000003</v>
      </c>
      <c r="D182" s="236">
        <f>G114</f>
        <v>383571.08253968257</v>
      </c>
      <c r="E182" s="236">
        <f>I114</f>
        <v>384562.03333333333</v>
      </c>
      <c r="F182" s="236">
        <f>K114</f>
        <v>404362.56190476194</v>
      </c>
      <c r="G182" s="236">
        <f>M114</f>
        <v>403574.22857142851</v>
      </c>
      <c r="H182" s="236">
        <f>O114</f>
        <v>389552.46507936512</v>
      </c>
      <c r="I182" s="236">
        <f>Q114</f>
        <v>388982.4746031746</v>
      </c>
      <c r="O182" s="235" t="s">
        <v>825</v>
      </c>
      <c r="P182" s="236">
        <f>V114</f>
        <v>352722.53333333333</v>
      </c>
      <c r="Q182" s="236">
        <f>X114</f>
        <v>383807.01904761902</v>
      </c>
      <c r="R182" s="236">
        <f>Z114</f>
        <v>367407.05873015866</v>
      </c>
      <c r="S182" s="236">
        <f>AB114</f>
        <v>369434.37301587302</v>
      </c>
      <c r="T182" s="236">
        <f>AD114</f>
        <v>389328.08571428567</v>
      </c>
      <c r="U182" s="236">
        <f>AF114</f>
        <v>387860.76031746028</v>
      </c>
      <c r="V182" s="236">
        <f>AH114</f>
        <v>378512.51587301586</v>
      </c>
      <c r="W182" s="236">
        <f>AJ114</f>
        <v>378358.72857142851</v>
      </c>
    </row>
    <row r="183" spans="1:25" ht="23.25" x14ac:dyDescent="0.35">
      <c r="A183" t="s">
        <v>235</v>
      </c>
      <c r="B183" s="237">
        <f t="shared" ref="B183:I183" si="371">(B182-B181)/B181</f>
        <v>0.28506914178137804</v>
      </c>
      <c r="C183" s="237">
        <f t="shared" si="371"/>
        <v>-4.078872441716304E-3</v>
      </c>
      <c r="D183" s="237">
        <f t="shared" si="371"/>
        <v>0.12781429942315414</v>
      </c>
      <c r="E183" s="237">
        <f t="shared" si="371"/>
        <v>9.8790998773399474E-2</v>
      </c>
      <c r="F183" s="237">
        <f t="shared" si="371"/>
        <v>-9.8651522625353219E-2</v>
      </c>
      <c r="G183" s="237">
        <f t="shared" si="371"/>
        <v>-8.8602192948785935E-2</v>
      </c>
      <c r="H183" s="237">
        <f t="shared" si="371"/>
        <v>-1.6260582173458936E-3</v>
      </c>
      <c r="I183" s="237">
        <f t="shared" si="371"/>
        <v>-8.194693285868722E-4</v>
      </c>
      <c r="O183" t="s">
        <v>235</v>
      </c>
      <c r="P183" s="237">
        <f>(P182-P181)/P181</f>
        <v>0.25886341686427505</v>
      </c>
      <c r="Q183" s="237">
        <f t="shared" ref="Q183:W183" si="372">(Q182-Q181)/Q181</f>
        <v>-6.290982412299316E-2</v>
      </c>
      <c r="R183" s="237">
        <f t="shared" si="372"/>
        <v>8.0348643338145675E-2</v>
      </c>
      <c r="S183" s="237">
        <f t="shared" si="372"/>
        <v>5.5665682668713301E-2</v>
      </c>
      <c r="T183" s="237">
        <f t="shared" si="372"/>
        <v>3.9468129942895683E-2</v>
      </c>
      <c r="U183" s="237">
        <f t="shared" si="372"/>
        <v>4.7040406457166326E-2</v>
      </c>
      <c r="V183" s="237">
        <f t="shared" si="372"/>
        <v>2.7456523885875522E-2</v>
      </c>
      <c r="W183" s="237">
        <f t="shared" si="372"/>
        <v>3.0127190539338072E-2</v>
      </c>
    </row>
    <row r="187" spans="1:25" ht="23.25" x14ac:dyDescent="0.35">
      <c r="Y187" s="226" t="s">
        <v>926</v>
      </c>
    </row>
    <row r="188" spans="1:25" ht="23.25" x14ac:dyDescent="0.35">
      <c r="L188" s="226" t="s">
        <v>925</v>
      </c>
    </row>
  </sheetData>
  <mergeCells count="72">
    <mergeCell ref="BK134:BL134"/>
    <mergeCell ref="BM134:BN134"/>
    <mergeCell ref="BO134:BP134"/>
    <mergeCell ref="BQ134:BR134"/>
    <mergeCell ref="BN124:BR127"/>
    <mergeCell ref="BK116:BL116"/>
    <mergeCell ref="BM116:BN116"/>
    <mergeCell ref="BO116:BP116"/>
    <mergeCell ref="BQ116:BR116"/>
    <mergeCell ref="BK120:BL120"/>
    <mergeCell ref="BM120:BN120"/>
    <mergeCell ref="BO120:BP120"/>
    <mergeCell ref="BQ120:BR120"/>
    <mergeCell ref="B3:Q3"/>
    <mergeCell ref="U3:AJ3"/>
    <mergeCell ref="B14:Q14"/>
    <mergeCell ref="U14:AJ14"/>
    <mergeCell ref="B25:Q25"/>
    <mergeCell ref="U25:AJ25"/>
    <mergeCell ref="B37:Q37"/>
    <mergeCell ref="U37:AJ37"/>
    <mergeCell ref="B48:Q48"/>
    <mergeCell ref="U48:AJ48"/>
    <mergeCell ref="B59:Q59"/>
    <mergeCell ref="U59:AJ59"/>
    <mergeCell ref="Y73:Z73"/>
    <mergeCell ref="B73:C73"/>
    <mergeCell ref="D73:E73"/>
    <mergeCell ref="F73:G73"/>
    <mergeCell ref="H73:I73"/>
    <mergeCell ref="J73:K73"/>
    <mergeCell ref="L73:M73"/>
    <mergeCell ref="N73:O73"/>
    <mergeCell ref="P73:Q73"/>
    <mergeCell ref="U73:V73"/>
    <mergeCell ref="W73:X73"/>
    <mergeCell ref="BC124:BD124"/>
    <mergeCell ref="BE124:BF124"/>
    <mergeCell ref="BG124:BH124"/>
    <mergeCell ref="AA73:AB73"/>
    <mergeCell ref="AC73:AD73"/>
    <mergeCell ref="AE73:AF73"/>
    <mergeCell ref="AG73:AH73"/>
    <mergeCell ref="AI73:AJ73"/>
    <mergeCell ref="BA116:BB116"/>
    <mergeCell ref="BC116:BD116"/>
    <mergeCell ref="BE116:BF116"/>
    <mergeCell ref="BG116:BH116"/>
    <mergeCell ref="BA124:BB124"/>
    <mergeCell ref="BA134:BB134"/>
    <mergeCell ref="BC134:BD134"/>
    <mergeCell ref="BE134:BF134"/>
    <mergeCell ref="BG134:BH134"/>
    <mergeCell ref="BA142:BB142"/>
    <mergeCell ref="BC142:BD142"/>
    <mergeCell ref="BE142:BF142"/>
    <mergeCell ref="BG142:BH142"/>
    <mergeCell ref="BM138:BN138"/>
    <mergeCell ref="BO138:BP138"/>
    <mergeCell ref="BQ138:BR138"/>
    <mergeCell ref="BB159:BC159"/>
    <mergeCell ref="BD159:BE159"/>
    <mergeCell ref="BF159:BG159"/>
    <mergeCell ref="BH159:BI159"/>
    <mergeCell ref="BO157:BP157"/>
    <mergeCell ref="BQ157:BR157"/>
    <mergeCell ref="BN142:BR145"/>
    <mergeCell ref="BB167:BC167"/>
    <mergeCell ref="BD167:BE167"/>
    <mergeCell ref="BF167:BG167"/>
    <mergeCell ref="BH167:BI167"/>
    <mergeCell ref="BK138:BL138"/>
  </mergeCells>
  <conditionalFormatting sqref="AS73:AV73">
    <cfRule type="cellIs" dxfId="15" priority="11" operator="equal">
      <formula>"H0"</formula>
    </cfRule>
    <cfRule type="cellIs" dxfId="14" priority="12" operator="equal">
      <formula>"H1"</formula>
    </cfRule>
  </conditionalFormatting>
  <conditionalFormatting sqref="AS72:AV72">
    <cfRule type="cellIs" dxfId="13" priority="3" operator="equal">
      <formula>"H0"</formula>
    </cfRule>
    <cfRule type="cellIs" dxfId="12" priority="4" operator="equal">
      <formula>"H1"</formula>
    </cfRule>
  </conditionalFormatting>
  <conditionalFormatting sqref="A72">
    <cfRule type="cellIs" dxfId="11" priority="1" operator="equal">
      <formula>"H0"</formula>
    </cfRule>
    <cfRule type="cellIs" dxfId="10" priority="2" operator="equal">
      <formula>"H1"</formula>
    </cfRule>
  </conditionalFormatting>
  <pageMargins left="0.70866141732283472" right="0.70866141732283472" top="0.78740157480314965" bottom="0.78740157480314965" header="0.31496062992125984" footer="0.31496062992125984"/>
  <pageSetup paperSize="9" scale="50"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G75"/>
  <sheetViews>
    <sheetView zoomScale="70" zoomScaleNormal="70" workbookViewId="0">
      <selection activeCell="S32" sqref="S32"/>
    </sheetView>
  </sheetViews>
  <sheetFormatPr baseColWidth="10" defaultRowHeight="15" x14ac:dyDescent="0.25"/>
  <cols>
    <col min="1" max="1" width="23.85546875" bestFit="1" customWidth="1"/>
    <col min="2" max="3" width="13.28515625" customWidth="1"/>
    <col min="4" max="4" width="13.5703125" customWidth="1"/>
    <col min="5" max="5" width="14.28515625" customWidth="1"/>
    <col min="6" max="6" width="14.5703125" bestFit="1" customWidth="1"/>
    <col min="7" max="7" width="14.28515625" customWidth="1"/>
    <col min="8" max="8" width="14.140625" bestFit="1" customWidth="1"/>
    <col min="9" max="10" width="14.5703125" bestFit="1" customWidth="1"/>
    <col min="11" max="11" width="14.85546875" bestFit="1" customWidth="1"/>
    <col min="12" max="12" width="14.140625" bestFit="1" customWidth="1"/>
    <col min="13" max="13" width="8.5703125" bestFit="1" customWidth="1"/>
    <col min="14" max="17" width="8.28515625" bestFit="1" customWidth="1"/>
  </cols>
  <sheetData>
    <row r="1" spans="1:17" x14ac:dyDescent="0.25">
      <c r="A1" s="3"/>
      <c r="B1" s="583" t="s">
        <v>116</v>
      </c>
      <c r="C1" s="583"/>
      <c r="D1" s="583"/>
      <c r="E1" s="583"/>
      <c r="F1" s="583"/>
      <c r="G1" s="583"/>
      <c r="H1" s="583"/>
      <c r="I1" s="583"/>
      <c r="J1" s="583"/>
      <c r="K1" s="583"/>
      <c r="L1" s="583"/>
      <c r="M1" s="583"/>
      <c r="N1" s="583"/>
      <c r="O1" s="583"/>
      <c r="P1" s="583"/>
      <c r="Q1" s="583"/>
    </row>
    <row r="2" spans="1:17" x14ac:dyDescent="0.25">
      <c r="A2" s="40" t="s">
        <v>115</v>
      </c>
      <c r="B2" s="40">
        <v>74</v>
      </c>
      <c r="C2" s="40">
        <v>73</v>
      </c>
      <c r="D2" s="40">
        <v>72</v>
      </c>
      <c r="E2" s="40">
        <v>71</v>
      </c>
      <c r="F2" s="40">
        <v>70</v>
      </c>
      <c r="G2" s="40">
        <v>69</v>
      </c>
      <c r="H2" s="40">
        <v>68</v>
      </c>
      <c r="I2" s="40">
        <v>67</v>
      </c>
      <c r="J2" s="40">
        <v>66</v>
      </c>
      <c r="K2" s="40">
        <v>65</v>
      </c>
      <c r="L2" s="40">
        <v>64</v>
      </c>
      <c r="M2" s="40">
        <v>63</v>
      </c>
      <c r="N2" s="40">
        <v>62</v>
      </c>
      <c r="O2" s="40">
        <v>61</v>
      </c>
      <c r="P2" s="40">
        <v>60</v>
      </c>
      <c r="Q2" s="40">
        <v>59</v>
      </c>
    </row>
    <row r="3" spans="1:17" s="48" customFormat="1" ht="45" x14ac:dyDescent="0.25">
      <c r="A3" s="46"/>
      <c r="B3" s="47" t="s">
        <v>121</v>
      </c>
      <c r="C3" s="47" t="s">
        <v>122</v>
      </c>
      <c r="D3" s="47" t="s">
        <v>123</v>
      </c>
      <c r="E3" s="47" t="s">
        <v>124</v>
      </c>
      <c r="F3" s="47" t="s">
        <v>119</v>
      </c>
      <c r="G3" s="47" t="s">
        <v>120</v>
      </c>
      <c r="H3" s="47" t="s">
        <v>125</v>
      </c>
      <c r="I3" s="47" t="s">
        <v>126</v>
      </c>
      <c r="J3" s="47" t="s">
        <v>127</v>
      </c>
      <c r="K3" s="47" t="s">
        <v>128</v>
      </c>
      <c r="L3" s="47" t="s">
        <v>129</v>
      </c>
      <c r="M3" s="47" t="s">
        <v>130</v>
      </c>
      <c r="N3" s="47" t="s">
        <v>131</v>
      </c>
      <c r="O3" s="47" t="s">
        <v>132</v>
      </c>
      <c r="P3" s="47" t="s">
        <v>133</v>
      </c>
      <c r="Q3" s="47" t="s">
        <v>134</v>
      </c>
    </row>
    <row r="4" spans="1:17" x14ac:dyDescent="0.25">
      <c r="A4" s="51">
        <v>10</v>
      </c>
      <c r="B4" s="52">
        <v>-1.5674639000427053</v>
      </c>
      <c r="C4" s="52">
        <v>-11.725887907653735</v>
      </c>
      <c r="D4" s="52">
        <v>-3.8858947517876267E-2</v>
      </c>
      <c r="E4" s="52">
        <v>-0.10417476411656715</v>
      </c>
      <c r="F4" s="52">
        <v>-4.3065391078727797E-2</v>
      </c>
      <c r="G4" s="52">
        <v>-0.9388140496042402</v>
      </c>
      <c r="H4" s="52">
        <v>-0.27469793537642945</v>
      </c>
      <c r="I4" s="52">
        <v>-0.35101118586105545</v>
      </c>
      <c r="J4" s="52">
        <v>-0.39821403112095477</v>
      </c>
      <c r="K4" s="52">
        <v>-0.95752418239195802</v>
      </c>
      <c r="L4" s="52">
        <v>-0.21086943302886693</v>
      </c>
      <c r="M4" s="52">
        <v>-1.7363254284705578</v>
      </c>
      <c r="N4" s="52">
        <v>-3.6930542467804677</v>
      </c>
      <c r="O4" s="52">
        <v>-3.0157478156201574</v>
      </c>
      <c r="P4" s="52">
        <v>-4.2361558741020398</v>
      </c>
      <c r="Q4" s="52">
        <v>-26.734442186574498</v>
      </c>
    </row>
    <row r="5" spans="1:17" x14ac:dyDescent="0.25">
      <c r="A5" s="3">
        <v>15</v>
      </c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</row>
    <row r="6" spans="1:17" x14ac:dyDescent="0.25">
      <c r="A6" s="3">
        <v>20</v>
      </c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</row>
    <row r="7" spans="1:17" x14ac:dyDescent="0.25">
      <c r="A7" s="3">
        <v>50</v>
      </c>
      <c r="B7" s="44">
        <v>-3.0437948342662833</v>
      </c>
      <c r="C7" s="44">
        <v>-21.343953668275923</v>
      </c>
      <c r="D7" s="44">
        <v>-4.90228066957041</v>
      </c>
      <c r="E7" s="44">
        <v>-8.3005432569526327</v>
      </c>
      <c r="F7" s="44">
        <v>-0.84641133205139507</v>
      </c>
      <c r="G7" s="44">
        <v>-1.1695152043198648E-2</v>
      </c>
      <c r="H7" s="44">
        <v>-1.4557283685348879</v>
      </c>
      <c r="I7" s="44">
        <v>-6.2244226727659919</v>
      </c>
      <c r="J7" s="44">
        <v>0</v>
      </c>
      <c r="K7" s="44">
        <v>-1.3944061079782739</v>
      </c>
      <c r="L7" s="44">
        <v>-0.29475588823164389</v>
      </c>
      <c r="M7" s="44">
        <v>-14.223127915331171</v>
      </c>
      <c r="N7" s="44">
        <v>-6.5043186220023479</v>
      </c>
      <c r="O7" s="44">
        <v>-0.11274312458730001</v>
      </c>
      <c r="P7" s="44">
        <v>-3.1715993538004787</v>
      </c>
      <c r="Q7" s="44">
        <v>-42.844789245919017</v>
      </c>
    </row>
    <row r="8" spans="1:17" x14ac:dyDescent="0.25">
      <c r="A8" s="3">
        <v>100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</row>
    <row r="9" spans="1:17" x14ac:dyDescent="0.25">
      <c r="A9" s="3">
        <v>150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</row>
    <row r="10" spans="1:17" x14ac:dyDescent="0.25">
      <c r="A10" s="3">
        <v>200</v>
      </c>
      <c r="B10" s="44">
        <v>-3.4253467582542174</v>
      </c>
      <c r="C10" s="44">
        <v>-14.996242655276241</v>
      </c>
      <c r="D10" s="44">
        <v>-4.3466060549992163</v>
      </c>
      <c r="E10" s="44">
        <v>-19.44973852248976</v>
      </c>
      <c r="F10" s="44">
        <v>-1.6671041779172284</v>
      </c>
      <c r="G10" s="44">
        <v>-13.442656424017711</v>
      </c>
      <c r="H10" s="44">
        <v>-0.7711946839311864</v>
      </c>
      <c r="I10" s="44">
        <v>-19.352095627656649</v>
      </c>
      <c r="J10" s="44">
        <v>-0.93932129890452931</v>
      </c>
      <c r="K10" s="44">
        <v>-0.18807669614552863</v>
      </c>
      <c r="L10" s="44">
        <v>-0.17847656756829799</v>
      </c>
      <c r="M10" s="44">
        <v>-30.708521678348255</v>
      </c>
      <c r="N10" s="44">
        <v>-2.1932353091048711</v>
      </c>
      <c r="O10" s="44">
        <v>-0.50490876286616138</v>
      </c>
      <c r="P10" s="44">
        <v>-2.3460167271768366</v>
      </c>
      <c r="Q10" s="44">
        <v>-83.487213247121247</v>
      </c>
    </row>
    <row r="11" spans="1:17" x14ac:dyDescent="0.25">
      <c r="A11" s="7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</row>
    <row r="12" spans="1:17" x14ac:dyDescent="0.25">
      <c r="A12" s="3" t="s">
        <v>160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1:17" x14ac:dyDescent="0.25">
      <c r="A13" s="57" t="s">
        <v>138</v>
      </c>
      <c r="B13" s="3" t="s">
        <v>139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</row>
    <row r="14" spans="1:17" x14ac:dyDescent="0.25">
      <c r="A14" s="17">
        <v>0.05</v>
      </c>
      <c r="B14" s="58">
        <f t="shared" ref="B14:Q14" si="0">$A$14/B2</f>
        <v>6.7567567567567571E-4</v>
      </c>
      <c r="C14" s="58">
        <f t="shared" si="0"/>
        <v>6.8493150684931507E-4</v>
      </c>
      <c r="D14" s="58">
        <f t="shared" si="0"/>
        <v>6.9444444444444447E-4</v>
      </c>
      <c r="E14" s="58">
        <f t="shared" si="0"/>
        <v>7.0422535211267609E-4</v>
      </c>
      <c r="F14" s="58">
        <f t="shared" si="0"/>
        <v>7.1428571428571429E-4</v>
      </c>
      <c r="G14" s="58">
        <f t="shared" si="0"/>
        <v>7.246376811594203E-4</v>
      </c>
      <c r="H14" s="58">
        <f t="shared" si="0"/>
        <v>7.3529411764705881E-4</v>
      </c>
      <c r="I14" s="58">
        <f t="shared" si="0"/>
        <v>7.4626865671641792E-4</v>
      </c>
      <c r="J14" s="58">
        <f t="shared" si="0"/>
        <v>7.5757575757575758E-4</v>
      </c>
      <c r="K14" s="58">
        <f t="shared" si="0"/>
        <v>7.6923076923076923E-4</v>
      </c>
      <c r="L14" s="58">
        <f t="shared" si="0"/>
        <v>7.8125000000000004E-4</v>
      </c>
      <c r="M14" s="58">
        <f t="shared" si="0"/>
        <v>7.9365079365079365E-4</v>
      </c>
      <c r="N14" s="58">
        <f t="shared" si="0"/>
        <v>8.0645161290322581E-4</v>
      </c>
      <c r="O14" s="58">
        <f t="shared" si="0"/>
        <v>8.1967213114754098E-4</v>
      </c>
      <c r="P14" s="58">
        <f t="shared" si="0"/>
        <v>8.3333333333333339E-4</v>
      </c>
      <c r="Q14" s="58">
        <f t="shared" si="0"/>
        <v>8.4745762711864415E-4</v>
      </c>
    </row>
    <row r="15" spans="1:17" x14ac:dyDescent="0.25">
      <c r="A15" s="59" t="s">
        <v>136</v>
      </c>
      <c r="B15" s="60">
        <f>B14*100</f>
        <v>6.7567567567567571E-2</v>
      </c>
      <c r="C15" s="60">
        <f t="shared" ref="C15:Q15" si="1">C14*100</f>
        <v>6.8493150684931503E-2</v>
      </c>
      <c r="D15" s="60">
        <f t="shared" si="1"/>
        <v>6.9444444444444448E-2</v>
      </c>
      <c r="E15" s="60">
        <f t="shared" si="1"/>
        <v>7.0422535211267609E-2</v>
      </c>
      <c r="F15" s="60">
        <f t="shared" si="1"/>
        <v>7.1428571428571425E-2</v>
      </c>
      <c r="G15" s="60">
        <f t="shared" si="1"/>
        <v>7.2463768115942032E-2</v>
      </c>
      <c r="H15" s="60">
        <f t="shared" si="1"/>
        <v>7.3529411764705885E-2</v>
      </c>
      <c r="I15" s="60">
        <f t="shared" si="1"/>
        <v>7.4626865671641798E-2</v>
      </c>
      <c r="J15" s="60">
        <f t="shared" si="1"/>
        <v>7.575757575757576E-2</v>
      </c>
      <c r="K15" s="60">
        <f t="shared" si="1"/>
        <v>7.6923076923076927E-2</v>
      </c>
      <c r="L15" s="60">
        <f t="shared" si="1"/>
        <v>7.8125E-2</v>
      </c>
      <c r="M15" s="60">
        <f t="shared" si="1"/>
        <v>7.9365079365079361E-2</v>
      </c>
      <c r="N15" s="60">
        <f t="shared" si="1"/>
        <v>8.0645161290322578E-2</v>
      </c>
      <c r="O15" s="60">
        <f t="shared" si="1"/>
        <v>8.1967213114754092E-2</v>
      </c>
      <c r="P15" s="60">
        <f t="shared" si="1"/>
        <v>8.3333333333333343E-2</v>
      </c>
      <c r="Q15" s="60">
        <f t="shared" si="1"/>
        <v>8.4745762711864417E-2</v>
      </c>
    </row>
    <row r="16" spans="1:17" x14ac:dyDescent="0.25">
      <c r="A16" s="3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</row>
    <row r="17" spans="1:18" x14ac:dyDescent="0.25">
      <c r="A17" s="3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</row>
    <row r="18" spans="1:18" x14ac:dyDescent="0.25">
      <c r="A18" s="61" t="s">
        <v>137</v>
      </c>
      <c r="B18" s="58">
        <f>1-B14</f>
        <v>0.99932432432432428</v>
      </c>
      <c r="C18" s="58">
        <f>1-C14</f>
        <v>0.99931506849315066</v>
      </c>
      <c r="D18" s="58">
        <f t="shared" ref="D18:Q18" si="2">1-D14</f>
        <v>0.99930555555555556</v>
      </c>
      <c r="E18" s="58">
        <f t="shared" si="2"/>
        <v>0.99929577464788732</v>
      </c>
      <c r="F18" s="58">
        <f t="shared" si="2"/>
        <v>0.99928571428571433</v>
      </c>
      <c r="G18" s="58">
        <f t="shared" si="2"/>
        <v>0.99927536231884062</v>
      </c>
      <c r="H18" s="58">
        <f t="shared" si="2"/>
        <v>0.99926470588235294</v>
      </c>
      <c r="I18" s="58">
        <f t="shared" si="2"/>
        <v>0.99925373134328355</v>
      </c>
      <c r="J18" s="58">
        <f t="shared" si="2"/>
        <v>0.99924242424242427</v>
      </c>
      <c r="K18" s="58">
        <f t="shared" si="2"/>
        <v>0.99923076923076926</v>
      </c>
      <c r="L18" s="58">
        <f t="shared" si="2"/>
        <v>0.99921875000000004</v>
      </c>
      <c r="M18" s="58">
        <f t="shared" si="2"/>
        <v>0.99920634920634921</v>
      </c>
      <c r="N18" s="58">
        <f t="shared" si="2"/>
        <v>0.99919354838709673</v>
      </c>
      <c r="O18" s="58">
        <f t="shared" si="2"/>
        <v>0.99918032786885247</v>
      </c>
      <c r="P18" s="58">
        <f t="shared" si="2"/>
        <v>0.99916666666666665</v>
      </c>
      <c r="Q18" s="58">
        <f t="shared" si="2"/>
        <v>0.99915254237288131</v>
      </c>
    </row>
    <row r="19" spans="1:18" x14ac:dyDescent="0.25">
      <c r="A19" s="62" t="s">
        <v>156</v>
      </c>
      <c r="B19" s="63">
        <f>B18*100</f>
        <v>99.932432432432421</v>
      </c>
      <c r="C19" s="63">
        <f t="shared" ref="C19:Q19" si="3">C18*100</f>
        <v>99.93150684931507</v>
      </c>
      <c r="D19" s="63">
        <f t="shared" si="3"/>
        <v>99.930555555555557</v>
      </c>
      <c r="E19" s="63">
        <f t="shared" si="3"/>
        <v>99.929577464788736</v>
      </c>
      <c r="F19" s="63">
        <f t="shared" si="3"/>
        <v>99.928571428571431</v>
      </c>
      <c r="G19" s="63">
        <f t="shared" si="3"/>
        <v>99.927536231884062</v>
      </c>
      <c r="H19" s="63">
        <f t="shared" si="3"/>
        <v>99.92647058823529</v>
      </c>
      <c r="I19" s="63">
        <f t="shared" si="3"/>
        <v>99.925373134328353</v>
      </c>
      <c r="J19" s="63">
        <f t="shared" si="3"/>
        <v>99.924242424242422</v>
      </c>
      <c r="K19" s="63">
        <f t="shared" si="3"/>
        <v>99.92307692307692</v>
      </c>
      <c r="L19" s="63">
        <f t="shared" si="3"/>
        <v>99.921875</v>
      </c>
      <c r="M19" s="63">
        <f t="shared" si="3"/>
        <v>99.920634920634924</v>
      </c>
      <c r="N19" s="63">
        <f t="shared" si="3"/>
        <v>99.91935483870968</v>
      </c>
      <c r="O19" s="63">
        <f t="shared" si="3"/>
        <v>99.918032786885249</v>
      </c>
      <c r="P19" s="63">
        <f t="shared" si="3"/>
        <v>99.916666666666671</v>
      </c>
      <c r="Q19" s="63">
        <f t="shared" si="3"/>
        <v>99.915254237288138</v>
      </c>
      <c r="R19" t="s">
        <v>157</v>
      </c>
    </row>
    <row r="20" spans="1:18" x14ac:dyDescent="0.25">
      <c r="A20" s="64" t="s">
        <v>150</v>
      </c>
      <c r="B20" s="51">
        <v>3.18</v>
      </c>
      <c r="C20" s="51">
        <v>3.18</v>
      </c>
      <c r="D20" s="51">
        <v>3.18</v>
      </c>
      <c r="E20" s="51">
        <v>3.18</v>
      </c>
      <c r="F20" s="51">
        <v>3.18</v>
      </c>
      <c r="G20" s="51">
        <v>3.18</v>
      </c>
      <c r="H20" s="51">
        <v>3.18</v>
      </c>
      <c r="I20" s="51">
        <v>3.18</v>
      </c>
      <c r="J20" s="51">
        <v>3.14</v>
      </c>
      <c r="K20" s="51">
        <v>3.14</v>
      </c>
      <c r="L20" s="51">
        <v>3.14</v>
      </c>
      <c r="M20" s="51">
        <v>3.14</v>
      </c>
      <c r="N20" s="51">
        <v>3.14</v>
      </c>
      <c r="O20" s="51">
        <v>3.14</v>
      </c>
      <c r="P20" s="51">
        <v>3.14</v>
      </c>
      <c r="Q20" s="51">
        <v>3.14</v>
      </c>
    </row>
    <row r="21" spans="1:18" x14ac:dyDescent="0.25">
      <c r="A21" s="3" t="s">
        <v>135</v>
      </c>
      <c r="B21" s="3">
        <v>0.94059999999999999</v>
      </c>
      <c r="C21" s="3">
        <v>1</v>
      </c>
      <c r="D21" s="3">
        <v>0.51200000000000001</v>
      </c>
      <c r="E21" s="3">
        <v>0.53979999999999995</v>
      </c>
      <c r="F21" s="3">
        <v>0.51600000000000001</v>
      </c>
      <c r="G21" s="3">
        <v>0.82379999999999998</v>
      </c>
      <c r="H21" s="3">
        <v>0.60640000000000005</v>
      </c>
      <c r="I21" s="3">
        <v>0.63680000000000003</v>
      </c>
      <c r="J21" s="3">
        <v>0.65169999999999995</v>
      </c>
      <c r="K21" s="3">
        <v>0.82889999999999997</v>
      </c>
      <c r="L21" s="3">
        <v>0.58320000000000005</v>
      </c>
      <c r="M21" s="3">
        <v>0.95820000000000005</v>
      </c>
      <c r="N21" s="3">
        <v>0.99990000000000001</v>
      </c>
      <c r="O21" s="3">
        <v>0.99870000000000003</v>
      </c>
      <c r="P21" s="3">
        <v>1</v>
      </c>
      <c r="Q21" s="3">
        <v>1</v>
      </c>
    </row>
    <row r="22" spans="1:18" ht="30" x14ac:dyDescent="0.25">
      <c r="A22" s="65" t="s">
        <v>151</v>
      </c>
      <c r="B22" s="66">
        <f>B21*100</f>
        <v>94.06</v>
      </c>
      <c r="C22" s="66">
        <f t="shared" ref="C22:Q22" si="4">C21*100</f>
        <v>100</v>
      </c>
      <c r="D22" s="66">
        <f t="shared" si="4"/>
        <v>51.2</v>
      </c>
      <c r="E22" s="66">
        <f t="shared" si="4"/>
        <v>53.98</v>
      </c>
      <c r="F22" s="66">
        <f t="shared" si="4"/>
        <v>51.6</v>
      </c>
      <c r="G22" s="66">
        <f t="shared" si="4"/>
        <v>82.38</v>
      </c>
      <c r="H22" s="66">
        <f t="shared" si="4"/>
        <v>60.640000000000008</v>
      </c>
      <c r="I22" s="66">
        <f t="shared" si="4"/>
        <v>63.680000000000007</v>
      </c>
      <c r="J22" s="66">
        <f t="shared" si="4"/>
        <v>65.169999999999987</v>
      </c>
      <c r="K22" s="66">
        <f t="shared" si="4"/>
        <v>82.89</v>
      </c>
      <c r="L22" s="66">
        <f t="shared" si="4"/>
        <v>58.320000000000007</v>
      </c>
      <c r="M22" s="66">
        <f t="shared" si="4"/>
        <v>95.820000000000007</v>
      </c>
      <c r="N22" s="66">
        <f t="shared" si="4"/>
        <v>99.99</v>
      </c>
      <c r="O22" s="66">
        <f t="shared" si="4"/>
        <v>99.87</v>
      </c>
      <c r="P22" s="66">
        <f t="shared" si="4"/>
        <v>100</v>
      </c>
      <c r="Q22" s="66">
        <f t="shared" si="4"/>
        <v>100</v>
      </c>
    </row>
    <row r="23" spans="1:18" ht="30" x14ac:dyDescent="0.25">
      <c r="A23" s="55" t="s">
        <v>152</v>
      </c>
      <c r="B23" s="56">
        <f>(1-B21)*100</f>
        <v>5.9400000000000013</v>
      </c>
      <c r="C23" s="56">
        <f t="shared" ref="C23:Q23" si="5">(1-C21)*100</f>
        <v>0</v>
      </c>
      <c r="D23" s="56">
        <f t="shared" si="5"/>
        <v>48.8</v>
      </c>
      <c r="E23" s="56">
        <f t="shared" si="5"/>
        <v>46.02</v>
      </c>
      <c r="F23" s="56">
        <f t="shared" si="5"/>
        <v>48.4</v>
      </c>
      <c r="G23" s="56">
        <f t="shared" si="5"/>
        <v>17.62</v>
      </c>
      <c r="H23" s="56">
        <f t="shared" si="5"/>
        <v>39.359999999999992</v>
      </c>
      <c r="I23" s="56">
        <f t="shared" si="5"/>
        <v>36.319999999999993</v>
      </c>
      <c r="J23" s="56">
        <f t="shared" si="5"/>
        <v>34.830000000000005</v>
      </c>
      <c r="K23" s="56">
        <f t="shared" si="5"/>
        <v>17.110000000000003</v>
      </c>
      <c r="L23" s="56">
        <f t="shared" si="5"/>
        <v>41.679999999999993</v>
      </c>
      <c r="M23" s="56">
        <f t="shared" si="5"/>
        <v>4.1799999999999944</v>
      </c>
      <c r="N23" s="56">
        <f t="shared" si="5"/>
        <v>9.9999999999988987E-3</v>
      </c>
      <c r="O23" s="56">
        <f t="shared" si="5"/>
        <v>0.12999999999999678</v>
      </c>
      <c r="P23" s="56">
        <f t="shared" si="5"/>
        <v>0</v>
      </c>
      <c r="Q23" s="56">
        <f t="shared" si="5"/>
        <v>0</v>
      </c>
    </row>
    <row r="24" spans="1:18" x14ac:dyDescent="0.25">
      <c r="A24" s="67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</row>
    <row r="25" spans="1:18" x14ac:dyDescent="0.25">
      <c r="A25" s="68" t="s">
        <v>149</v>
      </c>
      <c r="B25" s="51" t="str">
        <f>IF(B4&lt;B20,"H0","H1")</f>
        <v>H0</v>
      </c>
      <c r="C25" s="51" t="str">
        <f>IF(C4&lt;C20,"H0","H1")</f>
        <v>H0</v>
      </c>
      <c r="D25" s="51" t="str">
        <f t="shared" ref="D25:Q25" si="6">IF(D4&lt;D20,"H0","H1")</f>
        <v>H0</v>
      </c>
      <c r="E25" s="51" t="str">
        <f>IF(E4&lt;E20,"H0","H1")</f>
        <v>H0</v>
      </c>
      <c r="F25" s="51" t="str">
        <f t="shared" si="6"/>
        <v>H0</v>
      </c>
      <c r="G25" s="51" t="str">
        <f t="shared" si="6"/>
        <v>H0</v>
      </c>
      <c r="H25" s="51" t="str">
        <f t="shared" si="6"/>
        <v>H0</v>
      </c>
      <c r="I25" s="51" t="str">
        <f t="shared" si="6"/>
        <v>H0</v>
      </c>
      <c r="J25" s="51" t="str">
        <f t="shared" si="6"/>
        <v>H0</v>
      </c>
      <c r="K25" s="51" t="str">
        <f t="shared" si="6"/>
        <v>H0</v>
      </c>
      <c r="L25" s="51" t="str">
        <f t="shared" si="6"/>
        <v>H0</v>
      </c>
      <c r="M25" s="51" t="str">
        <f t="shared" si="6"/>
        <v>H0</v>
      </c>
      <c r="N25" s="51" t="str">
        <f t="shared" si="6"/>
        <v>H0</v>
      </c>
      <c r="O25" s="51" t="str">
        <f t="shared" si="6"/>
        <v>H0</v>
      </c>
      <c r="P25" s="51" t="str">
        <f t="shared" si="6"/>
        <v>H0</v>
      </c>
      <c r="Q25" s="51" t="str">
        <f t="shared" si="6"/>
        <v>H0</v>
      </c>
      <c r="R25" t="s">
        <v>154</v>
      </c>
    </row>
    <row r="26" spans="1:18" ht="30" x14ac:dyDescent="0.25">
      <c r="A26" s="55" t="s">
        <v>162</v>
      </c>
      <c r="B26" s="56" t="str">
        <f>IF(B23&lt;B15,"H0","H1")</f>
        <v>H1</v>
      </c>
      <c r="C26" s="56" t="str">
        <f t="shared" ref="C26:Q26" si="7">IF(C23&lt;C15,"H0","H1")</f>
        <v>H0</v>
      </c>
      <c r="D26" s="56" t="str">
        <f t="shared" si="7"/>
        <v>H1</v>
      </c>
      <c r="E26" s="56" t="str">
        <f t="shared" si="7"/>
        <v>H1</v>
      </c>
      <c r="F26" s="56" t="str">
        <f t="shared" si="7"/>
        <v>H1</v>
      </c>
      <c r="G26" s="56" t="str">
        <f t="shared" si="7"/>
        <v>H1</v>
      </c>
      <c r="H26" s="56" t="str">
        <f t="shared" si="7"/>
        <v>H1</v>
      </c>
      <c r="I26" s="56" t="str">
        <f t="shared" si="7"/>
        <v>H1</v>
      </c>
      <c r="J26" s="56" t="str">
        <f t="shared" si="7"/>
        <v>H1</v>
      </c>
      <c r="K26" s="56" t="str">
        <f t="shared" si="7"/>
        <v>H1</v>
      </c>
      <c r="L26" s="56" t="str">
        <f t="shared" si="7"/>
        <v>H1</v>
      </c>
      <c r="M26" s="56" t="str">
        <f t="shared" si="7"/>
        <v>H1</v>
      </c>
      <c r="N26" s="56" t="str">
        <f t="shared" si="7"/>
        <v>H0</v>
      </c>
      <c r="O26" s="56" t="str">
        <f t="shared" si="7"/>
        <v>H1</v>
      </c>
      <c r="P26" s="56" t="str">
        <f t="shared" si="7"/>
        <v>H0</v>
      </c>
      <c r="Q26" s="56" t="str">
        <f t="shared" si="7"/>
        <v>H0</v>
      </c>
      <c r="R26" t="s">
        <v>153</v>
      </c>
    </row>
    <row r="27" spans="1:18" s="21" customFormat="1" x14ac:dyDescent="0.25">
      <c r="A27" s="65" t="s">
        <v>163</v>
      </c>
      <c r="B27" s="66" t="str">
        <f>IF(B22&gt;B19,"H0","H1")</f>
        <v>H1</v>
      </c>
      <c r="C27" s="66" t="str">
        <f t="shared" ref="C27:Q27" si="8">IF(C22&gt;C19,"H0","H1")</f>
        <v>H0</v>
      </c>
      <c r="D27" s="66" t="str">
        <f t="shared" si="8"/>
        <v>H1</v>
      </c>
      <c r="E27" s="66" t="str">
        <f t="shared" si="8"/>
        <v>H1</v>
      </c>
      <c r="F27" s="66" t="str">
        <f t="shared" si="8"/>
        <v>H1</v>
      </c>
      <c r="G27" s="66" t="str">
        <f t="shared" si="8"/>
        <v>H1</v>
      </c>
      <c r="H27" s="66" t="str">
        <f t="shared" si="8"/>
        <v>H1</v>
      </c>
      <c r="I27" s="66" t="str">
        <f t="shared" si="8"/>
        <v>H1</v>
      </c>
      <c r="J27" s="66" t="str">
        <f t="shared" si="8"/>
        <v>H1</v>
      </c>
      <c r="K27" s="66" t="str">
        <f t="shared" si="8"/>
        <v>H1</v>
      </c>
      <c r="L27" s="66" t="str">
        <f t="shared" si="8"/>
        <v>H1</v>
      </c>
      <c r="M27" s="66" t="str">
        <f t="shared" si="8"/>
        <v>H1</v>
      </c>
      <c r="N27" s="66" t="str">
        <f t="shared" si="8"/>
        <v>H0</v>
      </c>
      <c r="O27" s="66" t="str">
        <f t="shared" si="8"/>
        <v>H1</v>
      </c>
      <c r="P27" s="66" t="str">
        <f t="shared" si="8"/>
        <v>H0</v>
      </c>
      <c r="Q27" s="66" t="str">
        <f t="shared" si="8"/>
        <v>H0</v>
      </c>
      <c r="R27" s="21" t="s">
        <v>158</v>
      </c>
    </row>
    <row r="29" spans="1:18" x14ac:dyDescent="0.25">
      <c r="A29" s="3" t="s">
        <v>161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</row>
    <row r="30" spans="1:18" x14ac:dyDescent="0.25">
      <c r="A30" s="3" t="s">
        <v>135</v>
      </c>
      <c r="B30" s="3">
        <v>0.99880000000000002</v>
      </c>
      <c r="C30" s="3">
        <v>1</v>
      </c>
      <c r="D30" s="3">
        <v>1</v>
      </c>
      <c r="E30" s="3">
        <v>1</v>
      </c>
      <c r="F30" s="3">
        <v>0.53190000000000004</v>
      </c>
      <c r="G30" s="3">
        <v>0.504</v>
      </c>
      <c r="H30" s="3">
        <v>0.92649999999999999</v>
      </c>
      <c r="I30" s="3">
        <v>1</v>
      </c>
      <c r="J30" s="3">
        <v>0.5</v>
      </c>
      <c r="K30" s="3">
        <v>0.84850000000000003</v>
      </c>
      <c r="L30" s="3">
        <v>0.61409999999999998</v>
      </c>
      <c r="M30" s="3">
        <v>1</v>
      </c>
      <c r="N30" s="3">
        <v>1</v>
      </c>
      <c r="O30" s="3">
        <v>0.54379999999999995</v>
      </c>
      <c r="P30" s="3">
        <v>0.99919999999999998</v>
      </c>
      <c r="Q30" s="3">
        <v>1</v>
      </c>
    </row>
    <row r="31" spans="1:18" ht="30" x14ac:dyDescent="0.25">
      <c r="A31" s="54" t="s">
        <v>151</v>
      </c>
      <c r="B31" s="3">
        <f>B30*100</f>
        <v>99.88</v>
      </c>
      <c r="C31" s="3">
        <f t="shared" ref="C31:Q31" si="9">C30*100</f>
        <v>100</v>
      </c>
      <c r="D31" s="3">
        <f t="shared" si="9"/>
        <v>100</v>
      </c>
      <c r="E31" s="3">
        <f t="shared" si="9"/>
        <v>100</v>
      </c>
      <c r="F31" s="3">
        <f t="shared" si="9"/>
        <v>53.190000000000005</v>
      </c>
      <c r="G31" s="3">
        <f t="shared" si="9"/>
        <v>50.4</v>
      </c>
      <c r="H31" s="3">
        <f t="shared" si="9"/>
        <v>92.65</v>
      </c>
      <c r="I31" s="3">
        <f t="shared" si="9"/>
        <v>100</v>
      </c>
      <c r="J31" s="3">
        <f t="shared" si="9"/>
        <v>50</v>
      </c>
      <c r="K31" s="3">
        <f t="shared" si="9"/>
        <v>84.850000000000009</v>
      </c>
      <c r="L31" s="3">
        <f t="shared" si="9"/>
        <v>61.41</v>
      </c>
      <c r="M31" s="3">
        <f t="shared" si="9"/>
        <v>100</v>
      </c>
      <c r="N31" s="3">
        <f t="shared" si="9"/>
        <v>100</v>
      </c>
      <c r="O31" s="3">
        <f t="shared" si="9"/>
        <v>54.379999999999995</v>
      </c>
      <c r="P31" s="3">
        <f t="shared" si="9"/>
        <v>99.92</v>
      </c>
      <c r="Q31" s="3">
        <f t="shared" si="9"/>
        <v>100</v>
      </c>
    </row>
    <row r="32" spans="1:18" ht="30" x14ac:dyDescent="0.25">
      <c r="A32" s="55" t="s">
        <v>152</v>
      </c>
      <c r="B32" s="56">
        <f>100-B31</f>
        <v>0.12000000000000455</v>
      </c>
      <c r="C32" s="56">
        <f t="shared" ref="C32:Q32" si="10">100-C31</f>
        <v>0</v>
      </c>
      <c r="D32" s="56">
        <f t="shared" si="10"/>
        <v>0</v>
      </c>
      <c r="E32" s="56">
        <f t="shared" si="10"/>
        <v>0</v>
      </c>
      <c r="F32" s="56">
        <f t="shared" si="10"/>
        <v>46.809999999999995</v>
      </c>
      <c r="G32" s="56">
        <f t="shared" si="10"/>
        <v>49.6</v>
      </c>
      <c r="H32" s="56">
        <f t="shared" si="10"/>
        <v>7.3499999999999943</v>
      </c>
      <c r="I32" s="56">
        <f t="shared" si="10"/>
        <v>0</v>
      </c>
      <c r="J32" s="56">
        <f t="shared" si="10"/>
        <v>50</v>
      </c>
      <c r="K32" s="56">
        <f t="shared" si="10"/>
        <v>15.149999999999991</v>
      </c>
      <c r="L32" s="56">
        <f t="shared" si="10"/>
        <v>38.590000000000003</v>
      </c>
      <c r="M32" s="56">
        <f t="shared" si="10"/>
        <v>0</v>
      </c>
      <c r="N32" s="56">
        <f t="shared" si="10"/>
        <v>0</v>
      </c>
      <c r="O32" s="56">
        <f t="shared" si="10"/>
        <v>45.620000000000005</v>
      </c>
      <c r="P32" s="56">
        <f t="shared" si="10"/>
        <v>7.9999999999998295E-2</v>
      </c>
      <c r="Q32" s="56">
        <f t="shared" si="10"/>
        <v>0</v>
      </c>
    </row>
    <row r="33" spans="1:17" ht="30" x14ac:dyDescent="0.25">
      <c r="A33" s="55" t="s">
        <v>162</v>
      </c>
      <c r="B33" s="56" t="str">
        <f>IF(B32&lt;B15,"H0","H1")</f>
        <v>H1</v>
      </c>
      <c r="C33" s="56" t="str">
        <f t="shared" ref="C33:Q33" si="11">IF(C32&lt;C15,"H0","H1")</f>
        <v>H0</v>
      </c>
      <c r="D33" s="56" t="str">
        <f t="shared" si="11"/>
        <v>H0</v>
      </c>
      <c r="E33" s="56" t="str">
        <f t="shared" si="11"/>
        <v>H0</v>
      </c>
      <c r="F33" s="56" t="str">
        <f t="shared" si="11"/>
        <v>H1</v>
      </c>
      <c r="G33" s="56" t="str">
        <f t="shared" si="11"/>
        <v>H1</v>
      </c>
      <c r="H33" s="56" t="str">
        <f t="shared" si="11"/>
        <v>H1</v>
      </c>
      <c r="I33" s="56" t="str">
        <f t="shared" si="11"/>
        <v>H0</v>
      </c>
      <c r="J33" s="56" t="str">
        <f t="shared" si="11"/>
        <v>H1</v>
      </c>
      <c r="K33" s="56" t="str">
        <f t="shared" si="11"/>
        <v>H1</v>
      </c>
      <c r="L33" s="56" t="str">
        <f t="shared" si="11"/>
        <v>H1</v>
      </c>
      <c r="M33" s="56" t="str">
        <f t="shared" si="11"/>
        <v>H0</v>
      </c>
      <c r="N33" s="56" t="str">
        <f t="shared" si="11"/>
        <v>H0</v>
      </c>
      <c r="O33" s="56" t="str">
        <f t="shared" si="11"/>
        <v>H1</v>
      </c>
      <c r="P33" s="56" t="str">
        <f t="shared" si="11"/>
        <v>H0</v>
      </c>
      <c r="Q33" s="56" t="str">
        <f t="shared" si="11"/>
        <v>H0</v>
      </c>
    </row>
    <row r="35" spans="1:17" x14ac:dyDescent="0.25">
      <c r="A35" s="3" t="s">
        <v>164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</row>
    <row r="36" spans="1:17" x14ac:dyDescent="0.25">
      <c r="A36" s="3" t="s">
        <v>135</v>
      </c>
      <c r="B36" s="3">
        <v>0.99970000000000003</v>
      </c>
      <c r="C36" s="3">
        <v>1</v>
      </c>
      <c r="D36" s="3">
        <v>1</v>
      </c>
      <c r="E36" s="3">
        <v>1</v>
      </c>
      <c r="F36" s="3">
        <v>0.95150000000000001</v>
      </c>
      <c r="G36" s="3">
        <v>1</v>
      </c>
      <c r="H36" s="3">
        <v>0.77939999999999998</v>
      </c>
      <c r="I36" s="3">
        <v>1</v>
      </c>
      <c r="J36" s="3">
        <v>0.82379999999999998</v>
      </c>
      <c r="K36" s="3">
        <v>0.57140000000000002</v>
      </c>
      <c r="L36" s="3">
        <v>0.5675</v>
      </c>
      <c r="M36" s="3">
        <v>0.52790000000000004</v>
      </c>
      <c r="N36" s="3">
        <v>0.98570000000000002</v>
      </c>
      <c r="O36" s="3">
        <v>0.51990000000000003</v>
      </c>
      <c r="P36" s="3">
        <v>0.99039999999999995</v>
      </c>
      <c r="Q36" s="3">
        <v>1</v>
      </c>
    </row>
    <row r="37" spans="1:17" ht="30" x14ac:dyDescent="0.25">
      <c r="A37" s="54" t="s">
        <v>151</v>
      </c>
      <c r="B37" s="3">
        <f>B36*100</f>
        <v>99.97</v>
      </c>
      <c r="C37" s="3">
        <f t="shared" ref="C37:Q37" si="12">C36*100</f>
        <v>100</v>
      </c>
      <c r="D37" s="3">
        <f t="shared" si="12"/>
        <v>100</v>
      </c>
      <c r="E37" s="3">
        <f t="shared" si="12"/>
        <v>100</v>
      </c>
      <c r="F37" s="3">
        <f t="shared" si="12"/>
        <v>95.15</v>
      </c>
      <c r="G37" s="3">
        <f t="shared" si="12"/>
        <v>100</v>
      </c>
      <c r="H37" s="3">
        <f t="shared" si="12"/>
        <v>77.94</v>
      </c>
      <c r="I37" s="3">
        <f t="shared" si="12"/>
        <v>100</v>
      </c>
      <c r="J37" s="3">
        <f t="shared" si="12"/>
        <v>82.38</v>
      </c>
      <c r="K37" s="3">
        <f t="shared" si="12"/>
        <v>57.14</v>
      </c>
      <c r="L37" s="3">
        <f t="shared" si="12"/>
        <v>56.75</v>
      </c>
      <c r="M37" s="3">
        <f t="shared" si="12"/>
        <v>52.790000000000006</v>
      </c>
      <c r="N37" s="3">
        <f t="shared" si="12"/>
        <v>98.570000000000007</v>
      </c>
      <c r="O37" s="3">
        <f t="shared" si="12"/>
        <v>51.99</v>
      </c>
      <c r="P37" s="3">
        <f t="shared" si="12"/>
        <v>99.039999999999992</v>
      </c>
      <c r="Q37" s="3">
        <f t="shared" si="12"/>
        <v>100</v>
      </c>
    </row>
    <row r="38" spans="1:17" ht="30" x14ac:dyDescent="0.25">
      <c r="A38" s="55" t="s">
        <v>152</v>
      </c>
      <c r="B38" s="56">
        <f>100-B37</f>
        <v>3.0000000000001137E-2</v>
      </c>
      <c r="C38" s="56">
        <f t="shared" ref="C38:Q38" si="13">100-C37</f>
        <v>0</v>
      </c>
      <c r="D38" s="56">
        <f t="shared" si="13"/>
        <v>0</v>
      </c>
      <c r="E38" s="56">
        <f t="shared" si="13"/>
        <v>0</v>
      </c>
      <c r="F38" s="56">
        <f t="shared" si="13"/>
        <v>4.8499999999999943</v>
      </c>
      <c r="G38" s="56">
        <f t="shared" si="13"/>
        <v>0</v>
      </c>
      <c r="H38" s="56">
        <f t="shared" si="13"/>
        <v>22.060000000000002</v>
      </c>
      <c r="I38" s="56">
        <f t="shared" si="13"/>
        <v>0</v>
      </c>
      <c r="J38" s="56">
        <f t="shared" si="13"/>
        <v>17.620000000000005</v>
      </c>
      <c r="K38" s="56">
        <f t="shared" si="13"/>
        <v>42.86</v>
      </c>
      <c r="L38" s="56">
        <f t="shared" si="13"/>
        <v>43.25</v>
      </c>
      <c r="M38" s="56">
        <f t="shared" si="13"/>
        <v>47.209999999999994</v>
      </c>
      <c r="N38" s="56">
        <f t="shared" si="13"/>
        <v>1.4299999999999926</v>
      </c>
      <c r="O38" s="56">
        <f t="shared" si="13"/>
        <v>48.01</v>
      </c>
      <c r="P38" s="56">
        <f t="shared" si="13"/>
        <v>0.96000000000000796</v>
      </c>
      <c r="Q38" s="56">
        <f t="shared" si="13"/>
        <v>0</v>
      </c>
    </row>
    <row r="39" spans="1:17" ht="30" x14ac:dyDescent="0.25">
      <c r="A39" s="55" t="s">
        <v>162</v>
      </c>
      <c r="B39" s="56" t="str">
        <f>IF(B38&lt;B15,"H0","H1")</f>
        <v>H0</v>
      </c>
      <c r="C39" s="56" t="str">
        <f t="shared" ref="C39:Q39" si="14">IF(C38&lt;C15,"H0","H1")</f>
        <v>H0</v>
      </c>
      <c r="D39" s="56" t="str">
        <f t="shared" si="14"/>
        <v>H0</v>
      </c>
      <c r="E39" s="56" t="str">
        <f t="shared" si="14"/>
        <v>H0</v>
      </c>
      <c r="F39" s="56" t="str">
        <f t="shared" si="14"/>
        <v>H1</v>
      </c>
      <c r="G39" s="56" t="str">
        <f t="shared" si="14"/>
        <v>H0</v>
      </c>
      <c r="H39" s="56" t="str">
        <f t="shared" si="14"/>
        <v>H1</v>
      </c>
      <c r="I39" s="56" t="str">
        <f t="shared" si="14"/>
        <v>H0</v>
      </c>
      <c r="J39" s="56" t="str">
        <f t="shared" si="14"/>
        <v>H1</v>
      </c>
      <c r="K39" s="56" t="str">
        <f t="shared" si="14"/>
        <v>H1</v>
      </c>
      <c r="L39" s="56" t="str">
        <f t="shared" si="14"/>
        <v>H1</v>
      </c>
      <c r="M39" s="56" t="str">
        <f t="shared" si="14"/>
        <v>H1</v>
      </c>
      <c r="N39" s="56" t="str">
        <f t="shared" si="14"/>
        <v>H1</v>
      </c>
      <c r="O39" s="56" t="str">
        <f t="shared" si="14"/>
        <v>H1</v>
      </c>
      <c r="P39" s="56" t="str">
        <f t="shared" si="14"/>
        <v>H1</v>
      </c>
      <c r="Q39" s="56" t="str">
        <f t="shared" si="14"/>
        <v>H0</v>
      </c>
    </row>
    <row r="49" spans="1:59" x14ac:dyDescent="0.25">
      <c r="A49" s="3"/>
      <c r="B49" s="583" t="s">
        <v>117</v>
      </c>
      <c r="C49" s="583"/>
      <c r="D49" s="583"/>
      <c r="E49" s="583"/>
      <c r="F49" s="583"/>
      <c r="G49" s="583"/>
      <c r="H49" s="583"/>
      <c r="I49" s="583"/>
      <c r="J49" s="583"/>
      <c r="K49" s="583"/>
      <c r="L49" s="583"/>
      <c r="M49" s="583"/>
      <c r="N49" s="583"/>
      <c r="O49" s="583"/>
      <c r="P49" s="583"/>
      <c r="Q49" s="583"/>
    </row>
    <row r="50" spans="1:59" x14ac:dyDescent="0.25">
      <c r="A50" s="40" t="s">
        <v>112</v>
      </c>
      <c r="B50" s="40">
        <v>58</v>
      </c>
      <c r="C50" s="40">
        <v>57</v>
      </c>
      <c r="D50" s="40">
        <v>56</v>
      </c>
      <c r="E50" s="40">
        <v>55</v>
      </c>
      <c r="F50" s="40">
        <v>54</v>
      </c>
      <c r="G50" s="40">
        <v>53</v>
      </c>
      <c r="H50" s="40">
        <v>52</v>
      </c>
      <c r="I50" s="40">
        <v>51</v>
      </c>
      <c r="J50" s="40">
        <v>50</v>
      </c>
      <c r="K50" s="40">
        <v>49</v>
      </c>
      <c r="L50" s="40">
        <v>48</v>
      </c>
      <c r="M50" s="40">
        <v>47</v>
      </c>
      <c r="N50" s="40">
        <v>46</v>
      </c>
      <c r="O50" s="40">
        <v>45</v>
      </c>
      <c r="P50" s="40">
        <v>44</v>
      </c>
      <c r="Q50" s="40">
        <v>43</v>
      </c>
      <c r="R50" s="41">
        <v>42</v>
      </c>
      <c r="S50" s="41">
        <v>41</v>
      </c>
      <c r="T50" s="41">
        <v>40</v>
      </c>
      <c r="U50" s="41">
        <v>39</v>
      </c>
      <c r="V50" s="41">
        <v>38</v>
      </c>
      <c r="W50" s="41">
        <v>37</v>
      </c>
      <c r="X50" s="41">
        <v>36</v>
      </c>
      <c r="Y50" s="41">
        <v>35</v>
      </c>
      <c r="Z50" s="41">
        <v>34</v>
      </c>
      <c r="AA50" s="41">
        <v>33</v>
      </c>
      <c r="AB50" s="41">
        <v>32</v>
      </c>
      <c r="AC50" s="41">
        <v>31</v>
      </c>
      <c r="AD50" s="41">
        <v>30</v>
      </c>
      <c r="AE50" s="41">
        <v>29</v>
      </c>
      <c r="AF50" s="41">
        <v>28</v>
      </c>
      <c r="AG50" s="41">
        <v>27</v>
      </c>
      <c r="AH50" s="41">
        <v>26</v>
      </c>
      <c r="AI50" s="41">
        <v>25</v>
      </c>
      <c r="AJ50" s="41">
        <v>24</v>
      </c>
      <c r="AK50" s="41">
        <v>23</v>
      </c>
      <c r="AL50" s="41">
        <v>22</v>
      </c>
      <c r="AM50" s="41">
        <v>21</v>
      </c>
      <c r="AN50" s="41">
        <v>20</v>
      </c>
      <c r="AO50" s="41">
        <v>19</v>
      </c>
      <c r="AP50" s="41">
        <v>18</v>
      </c>
      <c r="AQ50" s="41">
        <v>17</v>
      </c>
      <c r="AR50" s="41">
        <v>16</v>
      </c>
      <c r="AS50" s="41">
        <v>15</v>
      </c>
      <c r="AT50" s="41">
        <v>14</v>
      </c>
      <c r="AU50" s="41">
        <v>13</v>
      </c>
      <c r="AV50" s="41">
        <v>12</v>
      </c>
      <c r="AW50" s="41">
        <v>11</v>
      </c>
      <c r="AX50" s="41">
        <v>10</v>
      </c>
      <c r="AY50" s="41">
        <v>9</v>
      </c>
      <c r="AZ50" s="41">
        <v>8</v>
      </c>
      <c r="BA50" s="41">
        <v>7</v>
      </c>
      <c r="BB50" s="41">
        <v>6</v>
      </c>
      <c r="BC50" s="41">
        <v>5</v>
      </c>
      <c r="BD50" s="41">
        <v>4</v>
      </c>
      <c r="BE50" s="41">
        <v>3</v>
      </c>
      <c r="BF50" s="41">
        <v>2</v>
      </c>
      <c r="BG50" s="41">
        <v>1</v>
      </c>
    </row>
    <row r="51" spans="1:59" x14ac:dyDescent="0.25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</row>
    <row r="52" spans="1:59" x14ac:dyDescent="0.25">
      <c r="A52" s="3">
        <v>10</v>
      </c>
      <c r="B52" s="44">
        <v>-1.5674639000427053</v>
      </c>
      <c r="C52" s="44">
        <v>-11.725887907653735</v>
      </c>
      <c r="D52" s="44">
        <v>-3.8858947517876267E-2</v>
      </c>
      <c r="E52" s="44">
        <v>-0.10417476411656715</v>
      </c>
      <c r="F52" s="44">
        <v>-4.3065391078727797E-2</v>
      </c>
      <c r="G52" s="44">
        <v>-0.9388140496042402</v>
      </c>
      <c r="H52" s="44">
        <v>-0.27469793537642945</v>
      </c>
      <c r="I52" s="44">
        <v>-0.35101118586105545</v>
      </c>
      <c r="J52" s="44">
        <v>-0.39821403112095477</v>
      </c>
      <c r="K52" s="44">
        <v>-0.95752418239195802</v>
      </c>
      <c r="L52" s="44">
        <v>-0.21086943302886693</v>
      </c>
      <c r="M52" s="44">
        <v>-1.7363254284705578</v>
      </c>
      <c r="N52" s="44">
        <v>-3.6930542467804677</v>
      </c>
      <c r="O52" s="44">
        <v>-3.0157478156201574</v>
      </c>
      <c r="P52" s="44">
        <v>-4.2361558741020398</v>
      </c>
      <c r="Q52" s="44">
        <v>-26.734442186574498</v>
      </c>
    </row>
    <row r="53" spans="1:59" x14ac:dyDescent="0.25">
      <c r="A53" s="3">
        <v>15</v>
      </c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</row>
    <row r="54" spans="1:59" x14ac:dyDescent="0.25">
      <c r="A54" s="3">
        <v>20</v>
      </c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</row>
    <row r="55" spans="1:59" x14ac:dyDescent="0.25">
      <c r="A55" s="3">
        <v>50</v>
      </c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</row>
    <row r="56" spans="1:59" x14ac:dyDescent="0.25">
      <c r="A56" s="3">
        <v>100</v>
      </c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</row>
    <row r="57" spans="1:59" x14ac:dyDescent="0.25">
      <c r="A57" s="3">
        <v>150</v>
      </c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</row>
    <row r="58" spans="1:59" x14ac:dyDescent="0.25">
      <c r="A58" s="3">
        <v>200</v>
      </c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</row>
    <row r="60" spans="1:59" x14ac:dyDescent="0.25">
      <c r="A60" t="s">
        <v>113</v>
      </c>
    </row>
    <row r="61" spans="1:59" x14ac:dyDescent="0.25">
      <c r="A61">
        <v>0.05</v>
      </c>
      <c r="B61" s="43">
        <f t="shared" ref="B61:Q61" si="15">$A$61/B50</f>
        <v>8.6206896551724148E-4</v>
      </c>
      <c r="C61" s="43">
        <f t="shared" si="15"/>
        <v>8.7719298245614037E-4</v>
      </c>
      <c r="D61" s="43">
        <f t="shared" si="15"/>
        <v>8.9285714285714294E-4</v>
      </c>
      <c r="E61" s="43">
        <f t="shared" si="15"/>
        <v>9.0909090909090909E-4</v>
      </c>
      <c r="F61" s="43">
        <f t="shared" si="15"/>
        <v>9.2592592592592596E-4</v>
      </c>
      <c r="G61" s="43">
        <f t="shared" si="15"/>
        <v>9.4339622641509435E-4</v>
      </c>
      <c r="H61" s="43">
        <f t="shared" si="15"/>
        <v>9.6153846153846159E-4</v>
      </c>
      <c r="I61" s="43">
        <f t="shared" si="15"/>
        <v>9.8039215686274508E-4</v>
      </c>
      <c r="J61" s="43">
        <f t="shared" si="15"/>
        <v>1E-3</v>
      </c>
      <c r="K61" s="43">
        <f t="shared" si="15"/>
        <v>1.0204081632653062E-3</v>
      </c>
      <c r="L61" s="43">
        <f t="shared" si="15"/>
        <v>1.0416666666666667E-3</v>
      </c>
      <c r="M61" s="43">
        <f t="shared" si="15"/>
        <v>1.0638297872340426E-3</v>
      </c>
      <c r="N61" s="43">
        <f t="shared" si="15"/>
        <v>1.0869565217391304E-3</v>
      </c>
      <c r="O61" s="43">
        <f t="shared" si="15"/>
        <v>1.1111111111111111E-3</v>
      </c>
      <c r="P61" s="43">
        <f t="shared" si="15"/>
        <v>1.1363636363636365E-3</v>
      </c>
      <c r="Q61" s="43">
        <f t="shared" si="15"/>
        <v>1.1627906976744186E-3</v>
      </c>
    </row>
    <row r="62" spans="1:59" x14ac:dyDescent="0.25">
      <c r="A62">
        <v>0.01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</row>
    <row r="63" spans="1:59" x14ac:dyDescent="0.25">
      <c r="A63">
        <v>0.1</v>
      </c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</row>
    <row r="64" spans="1:59" x14ac:dyDescent="0.25">
      <c r="A64" s="42" t="s">
        <v>114</v>
      </c>
      <c r="B64" s="43">
        <f>1-B61</f>
        <v>0.99913793103448278</v>
      </c>
      <c r="C64" s="43">
        <f>1-C61</f>
        <v>0.99912280701754386</v>
      </c>
      <c r="D64" s="43">
        <f t="shared" ref="D64:Q64" si="16">1-D61</f>
        <v>0.99910714285714286</v>
      </c>
      <c r="E64" s="43">
        <f t="shared" si="16"/>
        <v>0.99909090909090914</v>
      </c>
      <c r="F64" s="43">
        <f t="shared" si="16"/>
        <v>0.99907407407407411</v>
      </c>
      <c r="G64" s="43">
        <f t="shared" si="16"/>
        <v>0.99905660377358485</v>
      </c>
      <c r="H64" s="43">
        <f t="shared" si="16"/>
        <v>0.99903846153846154</v>
      </c>
      <c r="I64" s="43">
        <f t="shared" si="16"/>
        <v>0.99901960784313726</v>
      </c>
      <c r="J64" s="43">
        <f t="shared" si="16"/>
        <v>0.999</v>
      </c>
      <c r="K64" s="43">
        <f t="shared" si="16"/>
        <v>0.99897959183673468</v>
      </c>
      <c r="L64" s="43">
        <f t="shared" si="16"/>
        <v>0.99895833333333328</v>
      </c>
      <c r="M64" s="43">
        <f t="shared" si="16"/>
        <v>0.99893617021276593</v>
      </c>
      <c r="N64" s="43">
        <f t="shared" si="16"/>
        <v>0.99891304347826082</v>
      </c>
      <c r="O64" s="43">
        <f t="shared" si="16"/>
        <v>0.99888888888888894</v>
      </c>
      <c r="P64" s="43">
        <f t="shared" si="16"/>
        <v>0.9988636363636364</v>
      </c>
      <c r="Q64" s="43">
        <f t="shared" si="16"/>
        <v>0.99883720930232556</v>
      </c>
    </row>
    <row r="65" spans="1:17" x14ac:dyDescent="0.25">
      <c r="A65" t="s">
        <v>118</v>
      </c>
      <c r="B65">
        <v>3.11</v>
      </c>
      <c r="C65">
        <v>3.11</v>
      </c>
      <c r="D65">
        <v>3.11</v>
      </c>
      <c r="E65">
        <v>3.11</v>
      </c>
      <c r="F65">
        <v>3.11</v>
      </c>
      <c r="G65">
        <v>3.11</v>
      </c>
      <c r="H65">
        <v>3.08</v>
      </c>
      <c r="I65">
        <v>3.08</v>
      </c>
      <c r="J65">
        <v>3.08</v>
      </c>
      <c r="K65">
        <v>3.08</v>
      </c>
      <c r="L65">
        <v>3.08</v>
      </c>
      <c r="M65">
        <v>3.05</v>
      </c>
      <c r="N65">
        <v>3.05</v>
      </c>
      <c r="O65">
        <v>3.05</v>
      </c>
      <c r="P65">
        <v>3.05</v>
      </c>
      <c r="Q65">
        <v>3.05</v>
      </c>
    </row>
    <row r="66" spans="1:17" x14ac:dyDescent="0.25">
      <c r="B66" t="str">
        <f>IF(B52&lt;B65,"H0","H1")</f>
        <v>H0</v>
      </c>
      <c r="C66" t="str">
        <f t="shared" ref="C66:Q66" si="17">IF(C52&lt;C65,"H0","H1")</f>
        <v>H0</v>
      </c>
      <c r="D66" t="str">
        <f t="shared" si="17"/>
        <v>H0</v>
      </c>
      <c r="E66" t="str">
        <f t="shared" si="17"/>
        <v>H0</v>
      </c>
      <c r="F66" t="str">
        <f t="shared" si="17"/>
        <v>H0</v>
      </c>
      <c r="G66" t="str">
        <f t="shared" si="17"/>
        <v>H0</v>
      </c>
      <c r="H66" t="str">
        <f t="shared" si="17"/>
        <v>H0</v>
      </c>
      <c r="I66" t="str">
        <f t="shared" si="17"/>
        <v>H0</v>
      </c>
      <c r="J66" t="str">
        <f t="shared" si="17"/>
        <v>H0</v>
      </c>
      <c r="K66" t="str">
        <f t="shared" si="17"/>
        <v>H0</v>
      </c>
      <c r="L66" t="str">
        <f t="shared" si="17"/>
        <v>H0</v>
      </c>
      <c r="M66" t="str">
        <f t="shared" si="17"/>
        <v>H0</v>
      </c>
      <c r="N66" t="str">
        <f t="shared" si="17"/>
        <v>H0</v>
      </c>
      <c r="O66" t="str">
        <f t="shared" si="17"/>
        <v>H0</v>
      </c>
      <c r="P66" t="str">
        <f t="shared" si="17"/>
        <v>H0</v>
      </c>
      <c r="Q66" t="str">
        <f t="shared" si="17"/>
        <v>H0</v>
      </c>
    </row>
    <row r="69" spans="1:17" x14ac:dyDescent="0.25">
      <c r="A69" s="42" t="s">
        <v>140</v>
      </c>
      <c r="B69" t="s">
        <v>147</v>
      </c>
    </row>
    <row r="70" spans="1:17" x14ac:dyDescent="0.25">
      <c r="A70" s="42" t="s">
        <v>141</v>
      </c>
      <c r="B70" t="s">
        <v>144</v>
      </c>
    </row>
    <row r="71" spans="1:17" x14ac:dyDescent="0.25">
      <c r="A71" s="42" t="s">
        <v>142</v>
      </c>
      <c r="B71" t="s">
        <v>145</v>
      </c>
    </row>
    <row r="72" spans="1:17" x14ac:dyDescent="0.25">
      <c r="A72" s="50" t="s">
        <v>143</v>
      </c>
      <c r="B72" t="s">
        <v>148</v>
      </c>
    </row>
    <row r="73" spans="1:17" x14ac:dyDescent="0.25">
      <c r="A73" s="42"/>
    </row>
    <row r="74" spans="1:17" x14ac:dyDescent="0.25">
      <c r="A74" t="s">
        <v>146</v>
      </c>
      <c r="B74" t="s">
        <v>155</v>
      </c>
    </row>
    <row r="75" spans="1:17" x14ac:dyDescent="0.25">
      <c r="B75" t="s">
        <v>159</v>
      </c>
    </row>
  </sheetData>
  <mergeCells count="2">
    <mergeCell ref="B1:Q1"/>
    <mergeCell ref="B49:Q49"/>
  </mergeCells>
  <pageMargins left="0.7" right="0.7" top="0.78740157499999996" bottom="0.78740157499999996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X113"/>
  <sheetViews>
    <sheetView topLeftCell="CJ1" zoomScale="55" zoomScaleNormal="55" workbookViewId="0">
      <selection activeCell="CU1" sqref="CU1:EX1048576"/>
    </sheetView>
  </sheetViews>
  <sheetFormatPr baseColWidth="10" defaultRowHeight="15" x14ac:dyDescent="0.25"/>
  <cols>
    <col min="1" max="1" width="30.42578125" customWidth="1"/>
    <col min="2" max="75" width="15.7109375" customWidth="1"/>
    <col min="76" max="89" width="20.7109375" customWidth="1"/>
    <col min="113" max="140" width="11.42578125" customWidth="1"/>
  </cols>
  <sheetData>
    <row r="1" spans="1:154" x14ac:dyDescent="0.25">
      <c r="A1" t="s">
        <v>260</v>
      </c>
      <c r="B1">
        <f>5/100</f>
        <v>0.05</v>
      </c>
      <c r="C1">
        <v>-1</v>
      </c>
      <c r="R1" t="str">
        <f>Makespan_10!C1</f>
        <v>SPT</v>
      </c>
      <c r="S1" t="str">
        <f>Makespan_10!D1</f>
        <v>LPT</v>
      </c>
      <c r="T1" t="str">
        <f>Makespan_10!E1</f>
        <v>HILL</v>
      </c>
      <c r="U1" t="str">
        <f>Makespan_10!F1</f>
        <v>VALLEY</v>
      </c>
      <c r="V1" t="str">
        <f>Makespan_10!G1</f>
        <v>HIHILO</v>
      </c>
      <c r="W1" t="str">
        <f>Makespan_10!H1</f>
        <v>HILOHI</v>
      </c>
      <c r="X1" t="str">
        <f>Makespan_10!I1</f>
        <v>LOHILO</v>
      </c>
      <c r="Y1" t="str">
        <f>Makespan_10!J1</f>
        <v>LOLOHI</v>
      </c>
      <c r="Z1" t="str">
        <f>Makespan_10!K1</f>
        <v>SPT a</v>
      </c>
      <c r="AA1" t="str">
        <f>Makespan_10!L1</f>
        <v>LPT a</v>
      </c>
      <c r="AB1" t="str">
        <f>Makespan_10!M1</f>
        <v>HILL a</v>
      </c>
      <c r="AC1" t="str">
        <f>Makespan_10!N1</f>
        <v>VALLEY a</v>
      </c>
      <c r="AD1" t="str">
        <f>Makespan_10!O1</f>
        <v>HIHILO a</v>
      </c>
      <c r="AE1" t="str">
        <f>Makespan_10!P1</f>
        <v>HILOHI a</v>
      </c>
      <c r="AF1" t="str">
        <f>Makespan_10!Q1</f>
        <v xml:space="preserve">LOHILO a </v>
      </c>
      <c r="AG1" t="str">
        <f>Makespan_10!R1</f>
        <v>LOLOHI a</v>
      </c>
      <c r="BC1" t="s">
        <v>29</v>
      </c>
      <c r="BD1" t="s">
        <v>30</v>
      </c>
      <c r="BE1" t="s">
        <v>182</v>
      </c>
      <c r="BF1" t="s">
        <v>91</v>
      </c>
      <c r="BG1" t="s">
        <v>9</v>
      </c>
      <c r="BH1" t="s">
        <v>10</v>
      </c>
      <c r="BI1" t="s">
        <v>11</v>
      </c>
      <c r="BJ1" t="s">
        <v>12</v>
      </c>
      <c r="BK1" t="s">
        <v>248</v>
      </c>
      <c r="BL1" t="s">
        <v>249</v>
      </c>
      <c r="BM1" t="s">
        <v>250</v>
      </c>
      <c r="BN1" t="s">
        <v>251</v>
      </c>
      <c r="BO1" t="s">
        <v>252</v>
      </c>
      <c r="BP1" t="s">
        <v>253</v>
      </c>
      <c r="BQ1" t="s">
        <v>254</v>
      </c>
      <c r="BR1" t="s">
        <v>255</v>
      </c>
      <c r="CU1" t="s">
        <v>232</v>
      </c>
    </row>
    <row r="2" spans="1:154" x14ac:dyDescent="0.25">
      <c r="A2" t="s">
        <v>160</v>
      </c>
      <c r="BX2" s="139">
        <f t="shared" ref="BX2:CK2" si="0">A109</f>
        <v>0</v>
      </c>
      <c r="BY2" s="141">
        <f t="shared" si="0"/>
        <v>0</v>
      </c>
      <c r="BZ2" s="139">
        <f t="shared" si="0"/>
        <v>0</v>
      </c>
      <c r="CA2" s="141">
        <f t="shared" si="0"/>
        <v>0</v>
      </c>
      <c r="CB2" s="139">
        <f t="shared" si="0"/>
        <v>0</v>
      </c>
      <c r="CC2" s="141">
        <f t="shared" si="0"/>
        <v>0</v>
      </c>
      <c r="CD2" s="139">
        <f t="shared" si="0"/>
        <v>0</v>
      </c>
      <c r="CE2" s="141">
        <f t="shared" si="0"/>
        <v>0</v>
      </c>
      <c r="CF2" s="140">
        <f t="shared" si="0"/>
        <v>0</v>
      </c>
      <c r="CG2" s="142">
        <f t="shared" si="0"/>
        <v>0</v>
      </c>
      <c r="CH2" s="139">
        <f t="shared" si="0"/>
        <v>0</v>
      </c>
      <c r="CI2" s="141">
        <f t="shared" si="0"/>
        <v>0</v>
      </c>
      <c r="CJ2" s="140">
        <f t="shared" si="0"/>
        <v>0</v>
      </c>
      <c r="CK2" s="142">
        <f t="shared" si="0"/>
        <v>0</v>
      </c>
      <c r="CU2" t="s">
        <v>160</v>
      </c>
    </row>
    <row r="3" spans="1:154" ht="15.75" x14ac:dyDescent="0.25">
      <c r="A3" s="6"/>
      <c r="B3" s="585" t="s">
        <v>171</v>
      </c>
      <c r="C3" s="585"/>
      <c r="D3" s="585"/>
      <c r="E3" s="585"/>
      <c r="F3" s="585"/>
      <c r="G3" s="585"/>
      <c r="H3" s="585"/>
      <c r="I3" s="585"/>
      <c r="J3" s="585"/>
      <c r="K3" s="585"/>
      <c r="L3" s="585"/>
      <c r="M3" s="585"/>
      <c r="N3" s="585"/>
      <c r="O3" s="585"/>
      <c r="P3" s="585"/>
      <c r="Q3" s="585"/>
      <c r="R3" s="583" t="s">
        <v>172</v>
      </c>
      <c r="S3" s="583"/>
      <c r="T3" s="583"/>
      <c r="U3" s="583"/>
      <c r="V3" s="583"/>
      <c r="W3" s="583"/>
      <c r="X3" s="583"/>
      <c r="Y3" s="583"/>
      <c r="Z3" s="583"/>
      <c r="AA3" s="583"/>
      <c r="AB3" s="583"/>
      <c r="AC3" s="583"/>
      <c r="AD3" s="583"/>
      <c r="AE3" s="583"/>
      <c r="AF3" s="583"/>
      <c r="AG3" s="583"/>
      <c r="AH3" s="585" t="s">
        <v>173</v>
      </c>
      <c r="AI3" s="585"/>
      <c r="AJ3" s="585"/>
      <c r="AK3" s="585"/>
      <c r="AL3" s="585"/>
      <c r="AM3" s="585"/>
      <c r="AN3" s="585"/>
      <c r="AO3" s="585"/>
      <c r="AP3" s="585"/>
      <c r="AQ3" s="585"/>
      <c r="AR3" s="585"/>
      <c r="AS3" s="585"/>
      <c r="AT3" s="585"/>
      <c r="AU3" s="585"/>
      <c r="AV3" s="585"/>
      <c r="AW3" s="585"/>
      <c r="AX3" s="585"/>
      <c r="AY3" s="585"/>
      <c r="AZ3" s="585"/>
      <c r="BA3" s="155"/>
      <c r="BB3" s="155"/>
      <c r="BC3" s="607" t="s">
        <v>174</v>
      </c>
      <c r="BD3" s="608"/>
      <c r="BE3" s="608"/>
      <c r="BF3" s="608"/>
      <c r="BG3" s="608"/>
      <c r="BH3" s="608"/>
      <c r="BI3" s="608"/>
      <c r="BJ3" s="608"/>
      <c r="BK3" s="608"/>
      <c r="BL3" s="608"/>
      <c r="BM3" s="608"/>
      <c r="BN3" s="608"/>
      <c r="BO3" s="608"/>
      <c r="BP3" s="608"/>
      <c r="BQ3" s="608"/>
      <c r="BR3" s="608"/>
      <c r="BS3" s="608"/>
      <c r="BT3" s="608"/>
      <c r="BU3" s="609"/>
      <c r="BV3" s="157"/>
      <c r="BW3" s="157"/>
      <c r="BX3" s="71" t="s">
        <v>231</v>
      </c>
      <c r="BY3" s="71"/>
      <c r="BZ3" s="71"/>
      <c r="CA3" s="71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DB3" t="s">
        <v>466</v>
      </c>
      <c r="DC3" t="s">
        <v>464</v>
      </c>
      <c r="DD3" t="s">
        <v>465</v>
      </c>
      <c r="DE3" t="s">
        <v>467</v>
      </c>
      <c r="DF3" t="s">
        <v>468</v>
      </c>
      <c r="DG3" t="s">
        <v>469</v>
      </c>
      <c r="DH3" t="s">
        <v>470</v>
      </c>
      <c r="DJ3" t="s">
        <v>476</v>
      </c>
    </row>
    <row r="4" spans="1:154" s="49" customFormat="1" ht="15.75" x14ac:dyDescent="0.25">
      <c r="A4" s="106" t="s">
        <v>49</v>
      </c>
      <c r="B4" s="107">
        <v>692.71111111111111</v>
      </c>
      <c r="C4" s="107">
        <v>700.26666666666665</v>
      </c>
      <c r="D4" s="107">
        <v>777.51111111111106</v>
      </c>
      <c r="E4" s="107">
        <v>777.75555555555559</v>
      </c>
      <c r="F4" s="107">
        <v>778.57777777777778</v>
      </c>
      <c r="G4" s="107">
        <v>778.84444444444443</v>
      </c>
      <c r="H4" s="107">
        <v>785.23333333333335</v>
      </c>
      <c r="I4" s="107">
        <v>787.74444444444441</v>
      </c>
      <c r="J4" s="107">
        <v>789.85555555555561</v>
      </c>
      <c r="K4" s="107">
        <v>792.38888888888891</v>
      </c>
      <c r="L4" s="107">
        <v>798.37777777777774</v>
      </c>
      <c r="M4" s="107">
        <v>799.8</v>
      </c>
      <c r="N4" s="107">
        <v>812.16666666666663</v>
      </c>
      <c r="O4" s="107">
        <v>828.07777777777778</v>
      </c>
      <c r="P4" s="107">
        <v>840.95555555555552</v>
      </c>
      <c r="Q4" s="107">
        <v>865.56666666666672</v>
      </c>
      <c r="R4" s="106">
        <v>692.4666666666667</v>
      </c>
      <c r="S4" s="106">
        <v>699.73333333333335</v>
      </c>
      <c r="T4" s="106">
        <v>748.07777777777778</v>
      </c>
      <c r="U4" s="106">
        <v>748.14444444444439</v>
      </c>
      <c r="V4" s="106">
        <v>757.02222222222224</v>
      </c>
      <c r="W4" s="106">
        <v>760.86666666666667</v>
      </c>
      <c r="X4" s="106">
        <v>762.14444444444439</v>
      </c>
      <c r="Y4" s="106">
        <v>763.85555555555561</v>
      </c>
      <c r="Z4" s="106">
        <v>771.5</v>
      </c>
      <c r="AA4" s="106">
        <v>771.56666666666672</v>
      </c>
      <c r="AB4" s="106">
        <v>773.16666666666663</v>
      </c>
      <c r="AC4" s="106">
        <v>774.65555555555557</v>
      </c>
      <c r="AD4" s="106">
        <v>777.75555555555559</v>
      </c>
      <c r="AE4" s="106">
        <v>786.3</v>
      </c>
      <c r="AF4" s="106">
        <v>796.33333333333337</v>
      </c>
      <c r="AG4" s="106">
        <v>804.36666666666667</v>
      </c>
      <c r="AH4" s="107">
        <v>663.68888888888887</v>
      </c>
      <c r="AI4" s="107">
        <v>679.08888888888885</v>
      </c>
      <c r="AJ4" s="107">
        <v>683.17777777777781</v>
      </c>
      <c r="AK4" s="107">
        <v>684.6</v>
      </c>
      <c r="AL4" s="107">
        <v>699.3</v>
      </c>
      <c r="AM4" s="107">
        <v>743.32222222222219</v>
      </c>
      <c r="AN4" s="107">
        <v>776.52222222222224</v>
      </c>
      <c r="AO4" s="107">
        <v>778.18888888888887</v>
      </c>
      <c r="AP4" s="107">
        <v>781.02222222222224</v>
      </c>
      <c r="AQ4" s="107">
        <v>783.54444444444448</v>
      </c>
      <c r="AR4" s="107">
        <v>783.67777777777781</v>
      </c>
      <c r="AS4" s="107">
        <v>786.35555555555561</v>
      </c>
      <c r="AT4" s="107">
        <v>788.38888888888891</v>
      </c>
      <c r="AU4" s="107">
        <v>789.98888888888894</v>
      </c>
      <c r="AV4" s="107">
        <v>790.07777777777778</v>
      </c>
      <c r="AW4" s="107">
        <v>798.31111111111113</v>
      </c>
      <c r="AX4" s="107">
        <v>827.63333333333333</v>
      </c>
      <c r="AY4" s="107">
        <v>837.16666666666663</v>
      </c>
      <c r="AZ4" s="107">
        <v>845.2</v>
      </c>
      <c r="BA4" s="107"/>
      <c r="BB4" s="107"/>
      <c r="BC4" s="106">
        <v>658.95555555555552</v>
      </c>
      <c r="BD4" s="106">
        <v>672.54444444444448</v>
      </c>
      <c r="BE4" s="106">
        <v>682.93333333333328</v>
      </c>
      <c r="BF4" s="106">
        <v>683.54444444444448</v>
      </c>
      <c r="BG4" s="106">
        <v>697.42222222222222</v>
      </c>
      <c r="BH4" s="106">
        <v>743.32222222222219</v>
      </c>
      <c r="BI4" s="106">
        <v>753.51111111111106</v>
      </c>
      <c r="BJ4" s="106">
        <v>755.51111111111106</v>
      </c>
      <c r="BK4" s="106">
        <v>758.11111111111109</v>
      </c>
      <c r="BL4" s="106">
        <v>758.12222222222226</v>
      </c>
      <c r="BM4" s="106">
        <v>760.13333333333333</v>
      </c>
      <c r="BN4" s="106">
        <v>761.51111111111106</v>
      </c>
      <c r="BO4" s="106">
        <v>762.82222222222219</v>
      </c>
      <c r="BP4" s="106">
        <v>765.08888888888885</v>
      </c>
      <c r="BQ4" s="106">
        <v>765.14444444444439</v>
      </c>
      <c r="BR4" s="106">
        <v>765.33333333333337</v>
      </c>
      <c r="BS4" s="108">
        <v>774.57777777777778</v>
      </c>
      <c r="BT4" s="108">
        <v>776.97777777777776</v>
      </c>
      <c r="BU4" s="108">
        <v>787.17777777777781</v>
      </c>
      <c r="BV4" s="108"/>
      <c r="BW4" s="108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U4">
        <f>Makespan_10!S190</f>
        <v>776</v>
      </c>
      <c r="CV4">
        <f>Makespan_10!T190</f>
        <v>765</v>
      </c>
      <c r="CW4">
        <f>Makespan_10!CD284</f>
        <v>0</v>
      </c>
      <c r="CX4">
        <f>Makespan_10!BN96</f>
        <v>0</v>
      </c>
      <c r="CY4">
        <f>Makespan_10!BN2</f>
        <v>0</v>
      </c>
      <c r="CZ4">
        <f>Makespan_10!BL96</f>
        <v>0</v>
      </c>
      <c r="DA4">
        <f>Makespan_10!BL2</f>
        <v>0</v>
      </c>
      <c r="DB4">
        <v>821</v>
      </c>
      <c r="DC4">
        <v>792</v>
      </c>
      <c r="DD4">
        <v>792</v>
      </c>
      <c r="DE4">
        <v>892</v>
      </c>
      <c r="DF4">
        <v>892</v>
      </c>
      <c r="DG4">
        <v>783</v>
      </c>
      <c r="DH4">
        <v>783</v>
      </c>
      <c r="DI4"/>
      <c r="DJ4">
        <f>CU4-CV4</f>
        <v>11</v>
      </c>
      <c r="DK4">
        <f>CV4-CW4</f>
        <v>765</v>
      </c>
      <c r="DL4">
        <f t="shared" ref="DL4:DV19" si="1">CW4-CX4</f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-821</v>
      </c>
      <c r="DQ4">
        <f t="shared" si="1"/>
        <v>29</v>
      </c>
      <c r="DR4">
        <f t="shared" si="1"/>
        <v>0</v>
      </c>
      <c r="DS4">
        <f t="shared" si="1"/>
        <v>-100</v>
      </c>
      <c r="DT4">
        <f t="shared" si="1"/>
        <v>0</v>
      </c>
      <c r="DU4">
        <f t="shared" si="1"/>
        <v>109</v>
      </c>
      <c r="DV4">
        <f t="shared" si="1"/>
        <v>0</v>
      </c>
      <c r="DW4"/>
      <c r="DX4">
        <f t="shared" ref="DX4:DX67" si="2">DJ4-DJ$94</f>
        <v>30.488888888888887</v>
      </c>
      <c r="DY4">
        <f t="shared" ref="DY4:DY67" si="3">DK4-DK$94</f>
        <v>81.822222222222194</v>
      </c>
      <c r="DZ4">
        <f t="shared" ref="DZ4:DZ67" si="4">DL4-DL$94</f>
        <v>0</v>
      </c>
      <c r="EA4">
        <f t="shared" ref="EA4:EA67" si="5">DM4-DM$94</f>
        <v>0</v>
      </c>
      <c r="EB4">
        <f t="shared" ref="EB4:EB67" si="6">DN4-DN$94</f>
        <v>0</v>
      </c>
      <c r="EC4">
        <f t="shared" ref="EC4:EC67" si="7">DO4-DO$94</f>
        <v>0</v>
      </c>
      <c r="ED4">
        <f t="shared" ref="ED4:ED67" si="8">DP4-DP$94</f>
        <v>-136.39999999999998</v>
      </c>
      <c r="EE4">
        <f t="shared" ref="EE4:EE67" si="9">DQ4-DQ$94</f>
        <v>36.866666666666667</v>
      </c>
      <c r="EF4">
        <f t="shared" ref="EF4:EF67" si="10">DR4-DR$94</f>
        <v>0.24444444444444444</v>
      </c>
      <c r="EG4">
        <f t="shared" ref="EG4:EG67" si="11">DS4-DS$94</f>
        <v>-95.288888888888891</v>
      </c>
      <c r="EH4">
        <f t="shared" ref="EH4:EH67" si="12">DT4-DT$94</f>
        <v>1.8777777777777778</v>
      </c>
      <c r="EI4">
        <f t="shared" ref="EI4:EI67" si="13">DU4-DU$94</f>
        <v>109.43333333333334</v>
      </c>
      <c r="EJ4">
        <f t="shared" ref="EJ4:EJ67" si="14">DV4-DV$94</f>
        <v>0.53333333333333333</v>
      </c>
      <c r="EK4"/>
      <c r="EL4">
        <f>DX4*DX4</f>
        <v>929.57234567901219</v>
      </c>
      <c r="EM4">
        <f t="shared" ref="EM4:EX19" si="15">DY4*DY4</f>
        <v>6694.8760493827112</v>
      </c>
      <c r="EN4">
        <f t="shared" si="15"/>
        <v>0</v>
      </c>
      <c r="EO4">
        <f t="shared" si="15"/>
        <v>0</v>
      </c>
      <c r="EP4">
        <f t="shared" si="15"/>
        <v>0</v>
      </c>
      <c r="EQ4">
        <f t="shared" si="15"/>
        <v>0</v>
      </c>
      <c r="ER4">
        <f t="shared" si="15"/>
        <v>18604.959999999995</v>
      </c>
      <c r="ES4">
        <f t="shared" si="15"/>
        <v>1359.151111111111</v>
      </c>
      <c r="ET4">
        <f t="shared" si="15"/>
        <v>5.9753086419753083E-2</v>
      </c>
      <c r="EU4">
        <f t="shared" si="15"/>
        <v>9079.9723456790125</v>
      </c>
      <c r="EV4">
        <f t="shared" si="15"/>
        <v>3.5260493827160495</v>
      </c>
      <c r="EW4">
        <f t="shared" si="15"/>
        <v>11975.654444444444</v>
      </c>
      <c r="EX4">
        <f t="shared" si="15"/>
        <v>0.28444444444444444</v>
      </c>
    </row>
    <row r="5" spans="1:154" s="92" customFormat="1" ht="80.099999999999994" customHeight="1" x14ac:dyDescent="0.25">
      <c r="A5" s="109" t="s">
        <v>264</v>
      </c>
      <c r="B5" s="110" t="s">
        <v>431</v>
      </c>
      <c r="C5" s="110" t="s">
        <v>432</v>
      </c>
      <c r="D5" s="110" t="s">
        <v>433</v>
      </c>
      <c r="E5" s="110" t="s">
        <v>434</v>
      </c>
      <c r="F5" s="110" t="s">
        <v>435</v>
      </c>
      <c r="G5" s="110" t="s">
        <v>436</v>
      </c>
      <c r="H5" s="110" t="s">
        <v>437</v>
      </c>
      <c r="I5" s="110" t="s">
        <v>438</v>
      </c>
      <c r="J5" s="110" t="s">
        <v>439</v>
      </c>
      <c r="K5" s="110" t="s">
        <v>440</v>
      </c>
      <c r="L5" s="110" t="s">
        <v>441</v>
      </c>
      <c r="M5" s="110" t="s">
        <v>442</v>
      </c>
      <c r="N5" s="110" t="s">
        <v>443</v>
      </c>
      <c r="O5" s="110" t="s">
        <v>444</v>
      </c>
      <c r="P5" s="110" t="s">
        <v>445</v>
      </c>
      <c r="Q5" s="110" t="s">
        <v>446</v>
      </c>
      <c r="R5" s="74" t="s">
        <v>447</v>
      </c>
      <c r="S5" s="74" t="s">
        <v>432</v>
      </c>
      <c r="T5" s="74" t="s">
        <v>448</v>
      </c>
      <c r="U5" s="74" t="s">
        <v>449</v>
      </c>
      <c r="V5" s="74" t="s">
        <v>450</v>
      </c>
      <c r="W5" s="74" t="s">
        <v>451</v>
      </c>
      <c r="X5" s="74" t="s">
        <v>452</v>
      </c>
      <c r="Y5" s="74" t="s">
        <v>453</v>
      </c>
      <c r="Z5" s="74" t="s">
        <v>454</v>
      </c>
      <c r="AA5" s="74" t="s">
        <v>455</v>
      </c>
      <c r="AB5" s="74" t="s">
        <v>456</v>
      </c>
      <c r="AC5" s="74" t="s">
        <v>457</v>
      </c>
      <c r="AD5" s="74" t="s">
        <v>458</v>
      </c>
      <c r="AE5" s="74" t="s">
        <v>459</v>
      </c>
      <c r="AF5" s="74" t="s">
        <v>460</v>
      </c>
      <c r="AG5" s="74" t="s">
        <v>461</v>
      </c>
      <c r="AH5" s="110" t="s">
        <v>462</v>
      </c>
      <c r="AI5" s="110" t="s">
        <v>463</v>
      </c>
      <c r="AJ5" s="110" t="s">
        <v>498</v>
      </c>
      <c r="AK5" s="110" t="s">
        <v>500</v>
      </c>
      <c r="AL5" s="110" t="s">
        <v>502</v>
      </c>
      <c r="AM5" s="110" t="s">
        <v>504</v>
      </c>
      <c r="AN5" s="110" t="s">
        <v>506</v>
      </c>
      <c r="AO5" s="110" t="s">
        <v>508</v>
      </c>
      <c r="AP5" s="110" t="s">
        <v>510</v>
      </c>
      <c r="AQ5" s="110" t="s">
        <v>512</v>
      </c>
      <c r="AR5" s="110" t="s">
        <v>514</v>
      </c>
      <c r="AS5" s="110" t="s">
        <v>516</v>
      </c>
      <c r="AT5" s="110" t="s">
        <v>518</v>
      </c>
      <c r="AU5" s="110" t="s">
        <v>520</v>
      </c>
      <c r="AV5" s="110" t="s">
        <v>522</v>
      </c>
      <c r="AW5" s="110" t="s">
        <v>524</v>
      </c>
      <c r="AX5" s="110" t="s">
        <v>526</v>
      </c>
      <c r="AY5" s="110" t="s">
        <v>528</v>
      </c>
      <c r="AZ5" s="110" t="s">
        <v>530</v>
      </c>
      <c r="BA5" s="110"/>
      <c r="BB5" s="110"/>
      <c r="BC5" s="74" t="s">
        <v>462</v>
      </c>
      <c r="BD5" s="74" t="s">
        <v>463</v>
      </c>
      <c r="BE5" s="74" t="s">
        <v>498</v>
      </c>
      <c r="BF5" s="74" t="s">
        <v>500</v>
      </c>
      <c r="BG5" s="74" t="s">
        <v>502</v>
      </c>
      <c r="BH5" s="74" t="s">
        <v>532</v>
      </c>
      <c r="BI5" s="74" t="s">
        <v>534</v>
      </c>
      <c r="BJ5" s="74" t="s">
        <v>536</v>
      </c>
      <c r="BK5" s="74" t="s">
        <v>538</v>
      </c>
      <c r="BL5" s="74" t="s">
        <v>540</v>
      </c>
      <c r="BM5" s="74" t="s">
        <v>542</v>
      </c>
      <c r="BN5" s="74" t="s">
        <v>544</v>
      </c>
      <c r="BO5" s="74" t="s">
        <v>546</v>
      </c>
      <c r="BP5" s="74" t="s">
        <v>548</v>
      </c>
      <c r="BQ5" s="74" t="s">
        <v>550</v>
      </c>
      <c r="BR5" s="74" t="s">
        <v>552</v>
      </c>
      <c r="BS5" s="74" t="s">
        <v>554</v>
      </c>
      <c r="BT5" s="74" t="s">
        <v>556</v>
      </c>
      <c r="BU5" s="74" t="s">
        <v>558</v>
      </c>
      <c r="BV5" s="74"/>
      <c r="BW5" s="74"/>
      <c r="BX5" s="110" t="s">
        <v>471</v>
      </c>
      <c r="BY5" s="110" t="s">
        <v>472</v>
      </c>
      <c r="BZ5" s="110" t="s">
        <v>474</v>
      </c>
      <c r="CA5" s="110" t="s">
        <v>477</v>
      </c>
      <c r="CB5" s="110" t="s">
        <v>479</v>
      </c>
      <c r="CC5" s="110" t="s">
        <v>484</v>
      </c>
      <c r="CD5" s="110" t="s">
        <v>486</v>
      </c>
      <c r="CE5" s="110" t="s">
        <v>488</v>
      </c>
      <c r="CF5" s="110" t="s">
        <v>481</v>
      </c>
      <c r="CG5" s="110" t="s">
        <v>492</v>
      </c>
      <c r="CH5" s="110" t="s">
        <v>490</v>
      </c>
      <c r="CI5" s="110" t="s">
        <v>494</v>
      </c>
      <c r="CJ5" s="110" t="s">
        <v>482</v>
      </c>
      <c r="CK5" s="110" t="s">
        <v>496</v>
      </c>
      <c r="CU5">
        <f>Makespan_10!S191</f>
        <v>788</v>
      </c>
      <c r="CV5">
        <f>Makespan_10!T191</f>
        <v>812</v>
      </c>
      <c r="CW5">
        <f>Makespan_10!CD285</f>
        <v>0</v>
      </c>
      <c r="CX5">
        <f>Makespan_10!BN97</f>
        <v>0</v>
      </c>
      <c r="CY5">
        <f>Makespan_10!BN3</f>
        <v>0</v>
      </c>
      <c r="CZ5">
        <f>Makespan_10!BL97</f>
        <v>0</v>
      </c>
      <c r="DA5">
        <f>Makespan_10!BL3</f>
        <v>0</v>
      </c>
      <c r="DB5">
        <v>770</v>
      </c>
      <c r="DC5">
        <v>792</v>
      </c>
      <c r="DD5">
        <v>792</v>
      </c>
      <c r="DE5">
        <v>849</v>
      </c>
      <c r="DF5">
        <v>849</v>
      </c>
      <c r="DG5">
        <v>812</v>
      </c>
      <c r="DH5">
        <v>812</v>
      </c>
      <c r="DI5"/>
      <c r="DJ5">
        <f t="shared" ref="DJ5:DV37" si="16">CU5-CV5</f>
        <v>-24</v>
      </c>
      <c r="DK5">
        <f t="shared" si="16"/>
        <v>812</v>
      </c>
      <c r="DL5">
        <f t="shared" si="1"/>
        <v>0</v>
      </c>
      <c r="DM5">
        <f t="shared" si="1"/>
        <v>0</v>
      </c>
      <c r="DN5">
        <f t="shared" si="1"/>
        <v>0</v>
      </c>
      <c r="DO5">
        <f t="shared" si="1"/>
        <v>0</v>
      </c>
      <c r="DP5">
        <f t="shared" si="1"/>
        <v>-770</v>
      </c>
      <c r="DQ5">
        <f t="shared" si="1"/>
        <v>-22</v>
      </c>
      <c r="DR5">
        <f t="shared" si="1"/>
        <v>0</v>
      </c>
      <c r="DS5">
        <f t="shared" si="1"/>
        <v>-57</v>
      </c>
      <c r="DT5">
        <f t="shared" si="1"/>
        <v>0</v>
      </c>
      <c r="DU5">
        <f t="shared" si="1"/>
        <v>37</v>
      </c>
      <c r="DV5">
        <f t="shared" si="1"/>
        <v>0</v>
      </c>
      <c r="DW5"/>
      <c r="DX5">
        <f t="shared" si="2"/>
        <v>-4.5111111111111128</v>
      </c>
      <c r="DY5">
        <f t="shared" si="3"/>
        <v>128.82222222222219</v>
      </c>
      <c r="DZ5">
        <f t="shared" si="4"/>
        <v>0</v>
      </c>
      <c r="EA5">
        <f t="shared" si="5"/>
        <v>0</v>
      </c>
      <c r="EB5">
        <f t="shared" si="6"/>
        <v>0</v>
      </c>
      <c r="EC5">
        <f t="shared" si="7"/>
        <v>0</v>
      </c>
      <c r="ED5">
        <f t="shared" si="8"/>
        <v>-85.399999999999977</v>
      </c>
      <c r="EE5">
        <f t="shared" si="9"/>
        <v>-14.133333333333333</v>
      </c>
      <c r="EF5">
        <f t="shared" si="10"/>
        <v>0.24444444444444444</v>
      </c>
      <c r="EG5">
        <f t="shared" si="11"/>
        <v>-52.288888888888891</v>
      </c>
      <c r="EH5">
        <f t="shared" si="12"/>
        <v>1.8777777777777778</v>
      </c>
      <c r="EI5">
        <f t="shared" si="13"/>
        <v>37.43333333333333</v>
      </c>
      <c r="EJ5">
        <f t="shared" si="14"/>
        <v>0.53333333333333333</v>
      </c>
      <c r="EK5"/>
      <c r="EL5">
        <f t="shared" ref="EL5:EX38" si="17">DX5*DX5</f>
        <v>20.35012345679014</v>
      </c>
      <c r="EM5">
        <f t="shared" si="15"/>
        <v>16595.164938271599</v>
      </c>
      <c r="EN5">
        <f t="shared" si="15"/>
        <v>0</v>
      </c>
      <c r="EO5">
        <f t="shared" si="15"/>
        <v>0</v>
      </c>
      <c r="EP5">
        <f t="shared" si="15"/>
        <v>0</v>
      </c>
      <c r="EQ5">
        <f t="shared" si="15"/>
        <v>0</v>
      </c>
      <c r="ER5">
        <f t="shared" si="15"/>
        <v>7293.1599999999962</v>
      </c>
      <c r="ES5">
        <f t="shared" si="15"/>
        <v>199.7511111111111</v>
      </c>
      <c r="ET5">
        <f t="shared" si="15"/>
        <v>5.9753086419753083E-2</v>
      </c>
      <c r="EU5">
        <f t="shared" si="15"/>
        <v>2734.1279012345681</v>
      </c>
      <c r="EV5">
        <f t="shared" si="15"/>
        <v>3.5260493827160495</v>
      </c>
      <c r="EW5">
        <f t="shared" si="15"/>
        <v>1401.2544444444443</v>
      </c>
      <c r="EX5">
        <f t="shared" si="15"/>
        <v>0.28444444444444444</v>
      </c>
    </row>
    <row r="6" spans="1:154" s="92" customFormat="1" ht="80.099999999999994" customHeight="1" x14ac:dyDescent="0.25">
      <c r="A6" s="109" t="s">
        <v>265</v>
      </c>
      <c r="B6" s="110" t="s">
        <v>274</v>
      </c>
      <c r="C6" s="110" t="s">
        <v>275</v>
      </c>
      <c r="D6" s="110" t="s">
        <v>276</v>
      </c>
      <c r="E6" s="110" t="s">
        <v>277</v>
      </c>
      <c r="F6" s="110" t="s">
        <v>278</v>
      </c>
      <c r="G6" s="110" t="s">
        <v>279</v>
      </c>
      <c r="H6" s="110" t="s">
        <v>280</v>
      </c>
      <c r="I6" s="110" t="s">
        <v>281</v>
      </c>
      <c r="J6" s="110" t="s">
        <v>282</v>
      </c>
      <c r="K6" s="110" t="s">
        <v>283</v>
      </c>
      <c r="L6" s="110" t="s">
        <v>284</v>
      </c>
      <c r="M6" s="110" t="s">
        <v>285</v>
      </c>
      <c r="N6" s="110" t="s">
        <v>286</v>
      </c>
      <c r="O6" s="110" t="s">
        <v>287</v>
      </c>
      <c r="P6" s="110" t="s">
        <v>288</v>
      </c>
      <c r="Q6" s="110" t="s">
        <v>289</v>
      </c>
      <c r="R6" s="74" t="s">
        <v>274</v>
      </c>
      <c r="S6" s="74" t="s">
        <v>275</v>
      </c>
      <c r="T6" s="74" t="s">
        <v>347</v>
      </c>
      <c r="U6" s="74" t="s">
        <v>348</v>
      </c>
      <c r="V6" s="74" t="s">
        <v>290</v>
      </c>
      <c r="W6" s="74" t="s">
        <v>349</v>
      </c>
      <c r="X6" s="74" t="s">
        <v>350</v>
      </c>
      <c r="Y6" s="74" t="s">
        <v>351</v>
      </c>
      <c r="Z6" s="74" t="s">
        <v>352</v>
      </c>
      <c r="AA6" s="74" t="s">
        <v>353</v>
      </c>
      <c r="AB6" s="74" t="s">
        <v>354</v>
      </c>
      <c r="AC6" s="74" t="s">
        <v>292</v>
      </c>
      <c r="AD6" s="74" t="s">
        <v>355</v>
      </c>
      <c r="AE6" s="74" t="s">
        <v>356</v>
      </c>
      <c r="AF6" s="74" t="s">
        <v>357</v>
      </c>
      <c r="AG6" s="74" t="s">
        <v>289</v>
      </c>
      <c r="AH6" s="110" t="s">
        <v>266</v>
      </c>
      <c r="AI6" s="110" t="s">
        <v>267</v>
      </c>
      <c r="AJ6" s="110" t="s">
        <v>499</v>
      </c>
      <c r="AK6" s="110" t="s">
        <v>501</v>
      </c>
      <c r="AL6" s="110" t="s">
        <v>503</v>
      </c>
      <c r="AM6" s="110" t="s">
        <v>505</v>
      </c>
      <c r="AN6" s="110" t="s">
        <v>507</v>
      </c>
      <c r="AO6" s="110" t="s">
        <v>509</v>
      </c>
      <c r="AP6" s="110" t="s">
        <v>511</v>
      </c>
      <c r="AQ6" s="110" t="s">
        <v>513</v>
      </c>
      <c r="AR6" s="110" t="s">
        <v>515</v>
      </c>
      <c r="AS6" s="110" t="s">
        <v>517</v>
      </c>
      <c r="AT6" s="110" t="s">
        <v>519</v>
      </c>
      <c r="AU6" s="110" t="s">
        <v>521</v>
      </c>
      <c r="AV6" s="110" t="s">
        <v>523</v>
      </c>
      <c r="AW6" s="110" t="s">
        <v>525</v>
      </c>
      <c r="AX6" s="110" t="s">
        <v>527</v>
      </c>
      <c r="AY6" s="110" t="s">
        <v>529</v>
      </c>
      <c r="AZ6" s="110" t="s">
        <v>531</v>
      </c>
      <c r="BA6" s="110"/>
      <c r="BB6" s="110"/>
      <c r="BC6" s="74" t="s">
        <v>266</v>
      </c>
      <c r="BD6" s="74" t="s">
        <v>267</v>
      </c>
      <c r="BE6" s="74" t="s">
        <v>499</v>
      </c>
      <c r="BF6" s="74" t="s">
        <v>501</v>
      </c>
      <c r="BG6" s="74" t="s">
        <v>503</v>
      </c>
      <c r="BH6" s="74" t="s">
        <v>533</v>
      </c>
      <c r="BI6" s="74" t="s">
        <v>535</v>
      </c>
      <c r="BJ6" s="74" t="s">
        <v>537</v>
      </c>
      <c r="BK6" s="74" t="s">
        <v>539</v>
      </c>
      <c r="BL6" s="74" t="s">
        <v>541</v>
      </c>
      <c r="BM6" s="74" t="s">
        <v>543</v>
      </c>
      <c r="BN6" s="74" t="s">
        <v>545</v>
      </c>
      <c r="BO6" s="74" t="s">
        <v>547</v>
      </c>
      <c r="BP6" s="74" t="s">
        <v>549</v>
      </c>
      <c r="BQ6" s="74" t="s">
        <v>551</v>
      </c>
      <c r="BR6" s="74" t="s">
        <v>553</v>
      </c>
      <c r="BS6" s="74" t="s">
        <v>555</v>
      </c>
      <c r="BT6" s="74" t="s">
        <v>557</v>
      </c>
      <c r="BU6" s="74" t="s">
        <v>559</v>
      </c>
      <c r="BV6" s="74"/>
      <c r="BW6" s="74"/>
      <c r="BX6" s="110" t="s">
        <v>268</v>
      </c>
      <c r="BY6" s="110" t="s">
        <v>473</v>
      </c>
      <c r="BZ6" s="110" t="s">
        <v>475</v>
      </c>
      <c r="CA6" s="110" t="s">
        <v>478</v>
      </c>
      <c r="CB6" s="110" t="s">
        <v>480</v>
      </c>
      <c r="CC6" s="110" t="s">
        <v>485</v>
      </c>
      <c r="CD6" s="110" t="s">
        <v>487</v>
      </c>
      <c r="CE6" s="110" t="s">
        <v>489</v>
      </c>
      <c r="CF6" s="110" t="s">
        <v>401</v>
      </c>
      <c r="CG6" s="110" t="s">
        <v>493</v>
      </c>
      <c r="CH6" s="110" t="s">
        <v>491</v>
      </c>
      <c r="CI6" s="110" t="s">
        <v>495</v>
      </c>
      <c r="CJ6" s="110" t="s">
        <v>483</v>
      </c>
      <c r="CK6" s="110" t="s">
        <v>497</v>
      </c>
      <c r="CU6">
        <f>Makespan_10!S192</f>
        <v>613</v>
      </c>
      <c r="CV6">
        <f>Makespan_10!T192</f>
        <v>741</v>
      </c>
      <c r="CW6">
        <f>Makespan_10!CD286</f>
        <v>0</v>
      </c>
      <c r="CX6">
        <f>Makespan_10!BN98</f>
        <v>0</v>
      </c>
      <c r="CY6">
        <f>Makespan_10!BN4</f>
        <v>0</v>
      </c>
      <c r="CZ6">
        <f>Makespan_10!BL98</f>
        <v>0</v>
      </c>
      <c r="DA6">
        <f>Makespan_10!BL4</f>
        <v>0</v>
      </c>
      <c r="DB6">
        <v>648</v>
      </c>
      <c r="DC6">
        <v>702</v>
      </c>
      <c r="DD6">
        <v>702</v>
      </c>
      <c r="DE6">
        <v>682</v>
      </c>
      <c r="DF6">
        <v>682</v>
      </c>
      <c r="DG6">
        <v>739</v>
      </c>
      <c r="DH6">
        <v>739</v>
      </c>
      <c r="DI6"/>
      <c r="DJ6">
        <f t="shared" si="16"/>
        <v>-128</v>
      </c>
      <c r="DK6">
        <f t="shared" si="16"/>
        <v>741</v>
      </c>
      <c r="DL6">
        <f t="shared" si="1"/>
        <v>0</v>
      </c>
      <c r="DM6">
        <f t="shared" si="1"/>
        <v>0</v>
      </c>
      <c r="DN6">
        <f t="shared" si="1"/>
        <v>0</v>
      </c>
      <c r="DO6">
        <f t="shared" si="1"/>
        <v>0</v>
      </c>
      <c r="DP6">
        <f t="shared" si="1"/>
        <v>-648</v>
      </c>
      <c r="DQ6">
        <f t="shared" si="1"/>
        <v>-54</v>
      </c>
      <c r="DR6">
        <f t="shared" si="1"/>
        <v>0</v>
      </c>
      <c r="DS6">
        <f t="shared" si="1"/>
        <v>20</v>
      </c>
      <c r="DT6">
        <f t="shared" si="1"/>
        <v>0</v>
      </c>
      <c r="DU6">
        <f t="shared" si="1"/>
        <v>-57</v>
      </c>
      <c r="DV6">
        <f t="shared" si="1"/>
        <v>0</v>
      </c>
      <c r="DW6"/>
      <c r="DX6">
        <f t="shared" si="2"/>
        <v>-108.51111111111112</v>
      </c>
      <c r="DY6">
        <f t="shared" si="3"/>
        <v>57.822222222222194</v>
      </c>
      <c r="DZ6">
        <f t="shared" si="4"/>
        <v>0</v>
      </c>
      <c r="EA6">
        <f t="shared" si="5"/>
        <v>0</v>
      </c>
      <c r="EB6">
        <f t="shared" si="6"/>
        <v>0</v>
      </c>
      <c r="EC6">
        <f t="shared" si="7"/>
        <v>0</v>
      </c>
      <c r="ED6">
        <f t="shared" si="8"/>
        <v>36.600000000000023</v>
      </c>
      <c r="EE6">
        <f t="shared" si="9"/>
        <v>-46.133333333333333</v>
      </c>
      <c r="EF6">
        <f t="shared" si="10"/>
        <v>0.24444444444444444</v>
      </c>
      <c r="EG6">
        <f t="shared" si="11"/>
        <v>24.711111111111112</v>
      </c>
      <c r="EH6">
        <f t="shared" si="12"/>
        <v>1.8777777777777778</v>
      </c>
      <c r="EI6">
        <f t="shared" si="13"/>
        <v>-56.56666666666667</v>
      </c>
      <c r="EJ6">
        <f t="shared" si="14"/>
        <v>0.53333333333333333</v>
      </c>
      <c r="EK6"/>
      <c r="EL6">
        <f t="shared" si="17"/>
        <v>11774.661234567902</v>
      </c>
      <c r="EM6">
        <f t="shared" si="15"/>
        <v>3343.4093827160464</v>
      </c>
      <c r="EN6">
        <f t="shared" si="15"/>
        <v>0</v>
      </c>
      <c r="EO6">
        <f t="shared" si="15"/>
        <v>0</v>
      </c>
      <c r="EP6">
        <f t="shared" si="15"/>
        <v>0</v>
      </c>
      <c r="EQ6">
        <f t="shared" si="15"/>
        <v>0</v>
      </c>
      <c r="ER6">
        <f t="shared" si="15"/>
        <v>1339.5600000000018</v>
      </c>
      <c r="ES6">
        <f t="shared" si="15"/>
        <v>2128.2844444444445</v>
      </c>
      <c r="ET6">
        <f t="shared" si="15"/>
        <v>5.9753086419753083E-2</v>
      </c>
      <c r="EU6">
        <f t="shared" si="15"/>
        <v>610.63901234567902</v>
      </c>
      <c r="EV6">
        <f t="shared" si="15"/>
        <v>3.5260493827160495</v>
      </c>
      <c r="EW6">
        <f t="shared" si="15"/>
        <v>3199.787777777778</v>
      </c>
      <c r="EX6">
        <f t="shared" si="15"/>
        <v>0.28444444444444444</v>
      </c>
    </row>
    <row r="7" spans="1:154" ht="15.75" x14ac:dyDescent="0.25">
      <c r="A7" s="111" t="s">
        <v>166</v>
      </c>
      <c r="B7" s="129">
        <v>-1.5674639000427053</v>
      </c>
      <c r="C7" s="129">
        <v>-11.725887907653735</v>
      </c>
      <c r="D7" s="129">
        <v>-3.8858947517876267E-2</v>
      </c>
      <c r="E7" s="129">
        <v>-0.10417476411656715</v>
      </c>
      <c r="F7" s="129">
        <v>-4.3065391078727797E-2</v>
      </c>
      <c r="G7" s="129">
        <v>-0.9388140496042402</v>
      </c>
      <c r="H7" s="129">
        <v>-0.27469793537642945</v>
      </c>
      <c r="I7" s="129">
        <v>-0.35101118586105545</v>
      </c>
      <c r="J7" s="129">
        <v>-0.39821403112095477</v>
      </c>
      <c r="K7" s="129">
        <v>-0.95752418239195802</v>
      </c>
      <c r="L7" s="129">
        <v>-0.21086943302886693</v>
      </c>
      <c r="M7" s="129">
        <v>-1.7363254284705578</v>
      </c>
      <c r="N7" s="129">
        <v>-3.6930542467804677</v>
      </c>
      <c r="O7" s="129">
        <v>-3.0157478156201574</v>
      </c>
      <c r="P7" s="129">
        <v>-4.2361558741020398</v>
      </c>
      <c r="Q7" s="129">
        <v>-26.734442186574498</v>
      </c>
      <c r="R7" s="133">
        <v>-1.5001445368702131</v>
      </c>
      <c r="S7" s="133">
        <v>-7.3146222359998214</v>
      </c>
      <c r="T7" s="133">
        <v>-1.0604638849737313E-2</v>
      </c>
      <c r="U7" s="133">
        <v>-1.3438089041429577</v>
      </c>
      <c r="V7" s="133">
        <v>-0.47409995121816023</v>
      </c>
      <c r="W7" s="133">
        <v>-0.15547368042561005</v>
      </c>
      <c r="X7" s="133">
        <v>-0.19889543183304773</v>
      </c>
      <c r="Y7" s="133">
        <v>-0.86644907953505612</v>
      </c>
      <c r="Z7" s="133">
        <v>-6.8350267439222503E-3</v>
      </c>
      <c r="AA7" s="133">
        <v>-0.18894492224016152</v>
      </c>
      <c r="AB7" s="133">
        <v>-0.20775446575923442</v>
      </c>
      <c r="AC7" s="133">
        <v>-0.45031925098422665</v>
      </c>
      <c r="AD7" s="133">
        <v>-1.1194225889203018</v>
      </c>
      <c r="AE7" s="133">
        <v>-1.2013412020534509</v>
      </c>
      <c r="AF7" s="133">
        <v>-1.0909068872062626</v>
      </c>
      <c r="AG7" s="133">
        <v>-17.789479054251597</v>
      </c>
      <c r="AH7" s="129">
        <v>-2.9936583668487327</v>
      </c>
      <c r="AI7" s="129">
        <v>-0.92797231888485976</v>
      </c>
      <c r="AJ7" s="129">
        <v>-0.25630512135569056</v>
      </c>
      <c r="AK7" s="129">
        <v>-2.6729346710060118</v>
      </c>
      <c r="AL7" s="129">
        <v>-9.7350746089391418</v>
      </c>
      <c r="AM7" s="129">
        <v>-4.2940142781753288</v>
      </c>
      <c r="AN7" s="129">
        <v>-0.28491287447940222</v>
      </c>
      <c r="AO7" s="129">
        <v>-0.41262239711610743</v>
      </c>
      <c r="AP7" s="129">
        <v>-0.33405364719416009</v>
      </c>
      <c r="AQ7" s="129">
        <v>-1.9269271213276054E-2</v>
      </c>
      <c r="AR7" s="129">
        <v>-0.41385388757178365</v>
      </c>
      <c r="AS7" s="129">
        <v>-0.2649364872942509</v>
      </c>
      <c r="AT7" s="129">
        <v>-0.23947735267157347</v>
      </c>
      <c r="AU7" s="129">
        <v>-1.4440112859949995E-2</v>
      </c>
      <c r="AV7" s="129">
        <v>-1.2303258645412969</v>
      </c>
      <c r="AW7" s="129">
        <v>-5.6711969479552726</v>
      </c>
      <c r="AX7" s="129">
        <v>-2.2433405795451664</v>
      </c>
      <c r="AY7" s="129">
        <v>-1.9653519632826491</v>
      </c>
      <c r="AZ7" s="129">
        <v>-26.592836523421273</v>
      </c>
      <c r="BA7" s="129"/>
      <c r="BB7" s="129"/>
      <c r="BC7" s="133">
        <v>-2.5622741563118843</v>
      </c>
      <c r="BD7" s="133">
        <v>-2.3358385204122394</v>
      </c>
      <c r="BE7" s="133">
        <v>-0.10728330348813633</v>
      </c>
      <c r="BF7" s="133">
        <v>-2.4714243454803917</v>
      </c>
      <c r="BG7" s="133">
        <v>-9.8595356074916083</v>
      </c>
      <c r="BH7" s="133">
        <v>-2.2717501003761624</v>
      </c>
      <c r="BI7" s="133">
        <v>-0.27579186497612612</v>
      </c>
      <c r="BJ7" s="133">
        <v>-0.34453555996951712</v>
      </c>
      <c r="BK7" s="133">
        <v>-1.6420027959933405E-3</v>
      </c>
      <c r="BL7" s="133">
        <v>-0.21806373743558682</v>
      </c>
      <c r="BM7" s="133">
        <v>-0.17415941099036325</v>
      </c>
      <c r="BN7" s="133">
        <v>-0.1800111750090648</v>
      </c>
      <c r="BO7" s="133">
        <v>-0.28868144792205908</v>
      </c>
      <c r="BP7" s="133">
        <v>-7.1354306534159645E-3</v>
      </c>
      <c r="BQ7" s="133">
        <v>-2.1226955585365737E-2</v>
      </c>
      <c r="BR7" s="133">
        <v>-0.93975990430295009</v>
      </c>
      <c r="BS7" s="133">
        <v>-0.35054857546881368</v>
      </c>
      <c r="BT7" s="133">
        <v>-1.7345765815982124</v>
      </c>
      <c r="BU7" s="133">
        <v>-19.323661225552208</v>
      </c>
      <c r="BV7" s="133"/>
      <c r="BW7" s="133"/>
      <c r="BX7" s="129">
        <v>-3.3094221804479078</v>
      </c>
      <c r="BY7" s="129">
        <v>-1.7009401538333699</v>
      </c>
      <c r="BZ7" s="129">
        <v>-3.2536750002858592</v>
      </c>
      <c r="CA7" s="129">
        <v>-0.87116760167893714</v>
      </c>
      <c r="CB7" s="129">
        <v>-1.4406081026882107</v>
      </c>
      <c r="CC7" s="129">
        <v>-6.4451184378832141E-2</v>
      </c>
      <c r="CD7" s="129">
        <v>-2.2501186230159433</v>
      </c>
      <c r="CE7" s="129">
        <v>-1.5346138476090141</v>
      </c>
      <c r="CF7" s="129">
        <v>-1.5845635638999027</v>
      </c>
      <c r="CG7" s="129">
        <v>-1.050944941052911</v>
      </c>
      <c r="CH7" s="129">
        <v>-2.7972261018462845</v>
      </c>
      <c r="CI7" s="129">
        <v>-8.9146016005418952E-2</v>
      </c>
      <c r="CJ7" s="129">
        <v>-1.4468407078220793</v>
      </c>
      <c r="CK7" s="129">
        <v>-7.0859252500240029</v>
      </c>
      <c r="CU7">
        <f>Makespan_10!S193</f>
        <v>810</v>
      </c>
      <c r="CV7">
        <f>Makespan_10!T193</f>
        <v>815</v>
      </c>
      <c r="CW7">
        <f>Makespan_10!CD287</f>
        <v>0</v>
      </c>
      <c r="CX7">
        <f>Makespan_10!BN99</f>
        <v>0</v>
      </c>
      <c r="CY7">
        <f>Makespan_10!BN5</f>
        <v>0</v>
      </c>
      <c r="CZ7">
        <f>Makespan_10!BL99</f>
        <v>0</v>
      </c>
      <c r="DA7">
        <f>Makespan_10!BL5</f>
        <v>0</v>
      </c>
      <c r="DB7">
        <v>787</v>
      </c>
      <c r="DC7">
        <v>827</v>
      </c>
      <c r="DD7">
        <v>827</v>
      </c>
      <c r="DE7">
        <v>917</v>
      </c>
      <c r="DF7">
        <v>917</v>
      </c>
      <c r="DG7">
        <v>821</v>
      </c>
      <c r="DH7">
        <v>821</v>
      </c>
      <c r="DJ7">
        <f t="shared" si="16"/>
        <v>-5</v>
      </c>
      <c r="DK7">
        <f t="shared" si="16"/>
        <v>815</v>
      </c>
      <c r="DL7">
        <f t="shared" si="1"/>
        <v>0</v>
      </c>
      <c r="DM7">
        <f t="shared" si="1"/>
        <v>0</v>
      </c>
      <c r="DN7">
        <f t="shared" si="1"/>
        <v>0</v>
      </c>
      <c r="DO7">
        <f t="shared" si="1"/>
        <v>0</v>
      </c>
      <c r="DP7">
        <f t="shared" si="1"/>
        <v>-787</v>
      </c>
      <c r="DQ7">
        <f t="shared" si="1"/>
        <v>-40</v>
      </c>
      <c r="DR7">
        <f t="shared" si="1"/>
        <v>0</v>
      </c>
      <c r="DS7">
        <f t="shared" si="1"/>
        <v>-90</v>
      </c>
      <c r="DT7">
        <f t="shared" si="1"/>
        <v>0</v>
      </c>
      <c r="DU7">
        <f t="shared" si="1"/>
        <v>96</v>
      </c>
      <c r="DV7">
        <f t="shared" si="1"/>
        <v>0</v>
      </c>
      <c r="DX7">
        <f t="shared" si="2"/>
        <v>14.488888888888887</v>
      </c>
      <c r="DY7">
        <f t="shared" si="3"/>
        <v>131.82222222222219</v>
      </c>
      <c r="DZ7">
        <f t="shared" si="4"/>
        <v>0</v>
      </c>
      <c r="EA7">
        <f t="shared" si="5"/>
        <v>0</v>
      </c>
      <c r="EB7">
        <f t="shared" si="6"/>
        <v>0</v>
      </c>
      <c r="EC7">
        <f t="shared" si="7"/>
        <v>0</v>
      </c>
      <c r="ED7">
        <f t="shared" si="8"/>
        <v>-102.39999999999998</v>
      </c>
      <c r="EE7">
        <f t="shared" si="9"/>
        <v>-32.133333333333333</v>
      </c>
      <c r="EF7">
        <f t="shared" si="10"/>
        <v>0.24444444444444444</v>
      </c>
      <c r="EG7">
        <f t="shared" si="11"/>
        <v>-85.288888888888891</v>
      </c>
      <c r="EH7">
        <f t="shared" si="12"/>
        <v>1.8777777777777778</v>
      </c>
      <c r="EI7">
        <f t="shared" si="13"/>
        <v>96.433333333333337</v>
      </c>
      <c r="EJ7">
        <f t="shared" si="14"/>
        <v>0.53333333333333333</v>
      </c>
      <c r="EL7">
        <f t="shared" si="17"/>
        <v>209.92790123456786</v>
      </c>
      <c r="EM7">
        <f t="shared" si="15"/>
        <v>17377.098271604929</v>
      </c>
      <c r="EN7">
        <f t="shared" si="15"/>
        <v>0</v>
      </c>
      <c r="EO7">
        <f t="shared" si="15"/>
        <v>0</v>
      </c>
      <c r="EP7">
        <f t="shared" si="15"/>
        <v>0</v>
      </c>
      <c r="EQ7">
        <f t="shared" si="15"/>
        <v>0</v>
      </c>
      <c r="ER7">
        <f t="shared" si="15"/>
        <v>10485.759999999995</v>
      </c>
      <c r="ES7">
        <f t="shared" si="15"/>
        <v>1032.5511111111111</v>
      </c>
      <c r="ET7">
        <f t="shared" si="15"/>
        <v>5.9753086419753083E-2</v>
      </c>
      <c r="EU7">
        <f t="shared" si="15"/>
        <v>7274.1945679012351</v>
      </c>
      <c r="EV7">
        <f t="shared" si="15"/>
        <v>3.5260493827160495</v>
      </c>
      <c r="EW7">
        <f t="shared" si="15"/>
        <v>9299.387777777778</v>
      </c>
      <c r="EX7">
        <f t="shared" si="15"/>
        <v>0.28444444444444444</v>
      </c>
    </row>
    <row r="8" spans="1:154" ht="15.75" x14ac:dyDescent="0.25">
      <c r="A8" s="111" t="s">
        <v>230</v>
      </c>
      <c r="B8" s="130">
        <v>0.94179999999999997</v>
      </c>
      <c r="C8" s="130">
        <v>1</v>
      </c>
      <c r="D8" s="130">
        <v>0.51600000000000001</v>
      </c>
      <c r="E8" s="130">
        <v>0.53979999999999995</v>
      </c>
      <c r="F8" s="130">
        <v>0.51600000000000001</v>
      </c>
      <c r="G8" s="130">
        <v>0.82640000000000002</v>
      </c>
      <c r="H8" s="130">
        <v>0.60640000000000005</v>
      </c>
      <c r="I8" s="130">
        <v>0.63680000000000003</v>
      </c>
      <c r="J8" s="130">
        <v>0.65539999999999998</v>
      </c>
      <c r="K8" s="130">
        <v>0.83150000000000002</v>
      </c>
      <c r="L8" s="130">
        <v>0.58320000000000005</v>
      </c>
      <c r="M8" s="130">
        <v>0.95909999999999995</v>
      </c>
      <c r="N8" s="130">
        <v>0.99990000000000001</v>
      </c>
      <c r="O8" s="130">
        <v>0.99870000000000003</v>
      </c>
      <c r="P8" s="130">
        <v>1</v>
      </c>
      <c r="Q8" s="130">
        <v>1</v>
      </c>
      <c r="R8" s="125">
        <v>0.93320000000000003</v>
      </c>
      <c r="S8" s="125">
        <v>1</v>
      </c>
      <c r="T8" s="125">
        <v>0.504</v>
      </c>
      <c r="U8" s="125">
        <v>0.90990000000000004</v>
      </c>
      <c r="V8" s="125">
        <v>0.68079999999999996</v>
      </c>
      <c r="W8" s="125">
        <v>0.56359999999999999</v>
      </c>
      <c r="X8" s="125">
        <v>0.57930000000000004</v>
      </c>
      <c r="Y8" s="125">
        <v>0.80779999999999996</v>
      </c>
      <c r="Z8" s="125">
        <v>0.504</v>
      </c>
      <c r="AA8" s="125">
        <v>0.57530000000000003</v>
      </c>
      <c r="AB8" s="125">
        <v>0.58320000000000005</v>
      </c>
      <c r="AC8" s="125">
        <v>0.67359999999999998</v>
      </c>
      <c r="AD8" s="125">
        <v>0.86860000000000004</v>
      </c>
      <c r="AE8" s="125">
        <v>0.88490000000000002</v>
      </c>
      <c r="AF8" s="125">
        <v>0.86209999999999998</v>
      </c>
      <c r="AG8" s="125">
        <v>1</v>
      </c>
      <c r="AH8" s="130">
        <v>0.99860000000000004</v>
      </c>
      <c r="AI8" s="130">
        <v>0.82379999999999998</v>
      </c>
      <c r="AJ8" s="130">
        <v>0.60260000000000002</v>
      </c>
      <c r="AK8" s="130">
        <v>0.99619999999999997</v>
      </c>
      <c r="AL8" s="130">
        <v>1</v>
      </c>
      <c r="AM8" s="130">
        <v>1</v>
      </c>
      <c r="AN8" s="130">
        <v>0.61029999999999995</v>
      </c>
      <c r="AO8" s="130">
        <v>0.65910000000000002</v>
      </c>
      <c r="AP8" s="130">
        <v>0.62929999999999997</v>
      </c>
      <c r="AQ8" s="130">
        <v>0.50800000000000001</v>
      </c>
      <c r="AR8" s="130">
        <v>0.65910000000000002</v>
      </c>
      <c r="AS8" s="130">
        <v>0.60260000000000002</v>
      </c>
      <c r="AT8" s="130">
        <v>0.5948</v>
      </c>
      <c r="AU8" s="130">
        <v>0.504</v>
      </c>
      <c r="AV8" s="130">
        <v>0.89070000000000005</v>
      </c>
      <c r="AW8" s="130">
        <v>1</v>
      </c>
      <c r="AX8" s="130">
        <v>0.98750000000000004</v>
      </c>
      <c r="AY8" s="130">
        <v>0.97560000000000002</v>
      </c>
      <c r="AZ8" s="130">
        <v>1</v>
      </c>
      <c r="BA8" s="130"/>
      <c r="BB8" s="130"/>
      <c r="BC8" s="125">
        <v>0.99480000000000002</v>
      </c>
      <c r="BD8" s="125">
        <v>0.99039999999999995</v>
      </c>
      <c r="BE8" s="125">
        <v>0.54379999999999995</v>
      </c>
      <c r="BF8" s="125">
        <v>0.99319999999999997</v>
      </c>
      <c r="BG8" s="125">
        <v>1</v>
      </c>
      <c r="BH8" s="125">
        <v>0.98839999999999995</v>
      </c>
      <c r="BI8" s="125">
        <v>0.61029999999999995</v>
      </c>
      <c r="BJ8" s="125">
        <v>0.6331</v>
      </c>
      <c r="BK8" s="125">
        <v>0.5</v>
      </c>
      <c r="BL8" s="125">
        <v>0.58709999999999996</v>
      </c>
      <c r="BM8" s="125">
        <v>0.5675</v>
      </c>
      <c r="BN8" s="125">
        <v>0.57140000000000002</v>
      </c>
      <c r="BO8" s="125">
        <v>0.61409999999999998</v>
      </c>
      <c r="BP8" s="125">
        <v>0.504</v>
      </c>
      <c r="BQ8" s="125">
        <v>0.50800000000000001</v>
      </c>
      <c r="BR8" s="125">
        <v>0.82640000000000002</v>
      </c>
      <c r="BS8" s="125">
        <v>0.63680000000000003</v>
      </c>
      <c r="BT8" s="125">
        <v>0.95820000000000005</v>
      </c>
      <c r="BU8" s="125">
        <v>1</v>
      </c>
      <c r="BV8" s="159"/>
      <c r="BW8" s="159"/>
      <c r="BX8" s="130">
        <v>0.99950000000000006</v>
      </c>
      <c r="BY8" s="130">
        <v>0.95540000000000003</v>
      </c>
      <c r="BZ8" s="130">
        <v>0.99939999999999996</v>
      </c>
      <c r="CA8" s="130">
        <v>0.80779999999999996</v>
      </c>
      <c r="CB8" s="130">
        <v>0.92510000000000003</v>
      </c>
      <c r="CC8" s="130">
        <v>0.52390000000000003</v>
      </c>
      <c r="CD8" s="130">
        <v>0.98780000000000001</v>
      </c>
      <c r="CE8" s="130">
        <v>0.93700000000000006</v>
      </c>
      <c r="CF8" s="130">
        <v>0.94289999999999996</v>
      </c>
      <c r="CG8" s="130">
        <v>0.85309999999999997</v>
      </c>
      <c r="CH8" s="130">
        <v>0.99739999999999995</v>
      </c>
      <c r="CI8" s="130">
        <v>0.53590000000000004</v>
      </c>
      <c r="CJ8" s="130">
        <v>0.92649999999999999</v>
      </c>
      <c r="CK8" s="130">
        <v>1</v>
      </c>
      <c r="CU8">
        <f>Makespan_10!S194</f>
        <v>640</v>
      </c>
      <c r="CV8">
        <f>Makespan_10!T194</f>
        <v>716</v>
      </c>
      <c r="CW8">
        <f>Makespan_10!CD288</f>
        <v>0</v>
      </c>
      <c r="CX8">
        <f>Makespan_10!BN100</f>
        <v>0</v>
      </c>
      <c r="CY8">
        <f>Makespan_10!BN6</f>
        <v>0</v>
      </c>
      <c r="CZ8">
        <f>Makespan_10!BL100</f>
        <v>0</v>
      </c>
      <c r="DA8">
        <f>Makespan_10!BL6</f>
        <v>0</v>
      </c>
      <c r="DB8">
        <v>659</v>
      </c>
      <c r="DC8">
        <v>675</v>
      </c>
      <c r="DD8">
        <v>675</v>
      </c>
      <c r="DE8">
        <v>657</v>
      </c>
      <c r="DF8">
        <v>657</v>
      </c>
      <c r="DG8">
        <v>704</v>
      </c>
      <c r="DH8">
        <v>704</v>
      </c>
      <c r="DJ8">
        <f t="shared" si="16"/>
        <v>-76</v>
      </c>
      <c r="DK8">
        <f t="shared" si="16"/>
        <v>716</v>
      </c>
      <c r="DL8">
        <f t="shared" si="1"/>
        <v>0</v>
      </c>
      <c r="DM8">
        <f t="shared" si="1"/>
        <v>0</v>
      </c>
      <c r="DN8">
        <f t="shared" si="1"/>
        <v>0</v>
      </c>
      <c r="DO8">
        <f t="shared" si="1"/>
        <v>0</v>
      </c>
      <c r="DP8">
        <f t="shared" si="1"/>
        <v>-659</v>
      </c>
      <c r="DQ8">
        <f t="shared" si="1"/>
        <v>-16</v>
      </c>
      <c r="DR8">
        <f t="shared" si="1"/>
        <v>0</v>
      </c>
      <c r="DS8">
        <f t="shared" si="1"/>
        <v>18</v>
      </c>
      <c r="DT8">
        <f t="shared" si="1"/>
        <v>0</v>
      </c>
      <c r="DU8">
        <f t="shared" si="1"/>
        <v>-47</v>
      </c>
      <c r="DV8">
        <f t="shared" si="1"/>
        <v>0</v>
      </c>
      <c r="DX8">
        <f t="shared" si="2"/>
        <v>-56.511111111111113</v>
      </c>
      <c r="DY8">
        <f t="shared" si="3"/>
        <v>32.822222222222194</v>
      </c>
      <c r="DZ8">
        <f t="shared" si="4"/>
        <v>0</v>
      </c>
      <c r="EA8">
        <f t="shared" si="5"/>
        <v>0</v>
      </c>
      <c r="EB8">
        <f t="shared" si="6"/>
        <v>0</v>
      </c>
      <c r="EC8">
        <f t="shared" si="7"/>
        <v>0</v>
      </c>
      <c r="ED8">
        <f t="shared" si="8"/>
        <v>25.600000000000023</v>
      </c>
      <c r="EE8">
        <f t="shared" si="9"/>
        <v>-8.1333333333333329</v>
      </c>
      <c r="EF8">
        <f t="shared" si="10"/>
        <v>0.24444444444444444</v>
      </c>
      <c r="EG8">
        <f t="shared" si="11"/>
        <v>22.711111111111112</v>
      </c>
      <c r="EH8">
        <f t="shared" si="12"/>
        <v>1.8777777777777778</v>
      </c>
      <c r="EI8">
        <f t="shared" si="13"/>
        <v>-46.56666666666667</v>
      </c>
      <c r="EJ8">
        <f t="shared" si="14"/>
        <v>0.53333333333333333</v>
      </c>
      <c r="EL8">
        <f t="shared" si="17"/>
        <v>3193.5056790123458</v>
      </c>
      <c r="EM8">
        <f t="shared" si="15"/>
        <v>1077.2982716049364</v>
      </c>
      <c r="EN8">
        <f t="shared" si="15"/>
        <v>0</v>
      </c>
      <c r="EO8">
        <f t="shared" si="15"/>
        <v>0</v>
      </c>
      <c r="EP8">
        <f t="shared" si="15"/>
        <v>0</v>
      </c>
      <c r="EQ8">
        <f t="shared" si="15"/>
        <v>0</v>
      </c>
      <c r="ER8">
        <f t="shared" si="15"/>
        <v>655.36000000000115</v>
      </c>
      <c r="ES8">
        <f t="shared" si="15"/>
        <v>66.151111111111106</v>
      </c>
      <c r="ET8">
        <f t="shared" si="15"/>
        <v>5.9753086419753083E-2</v>
      </c>
      <c r="EU8">
        <f t="shared" si="15"/>
        <v>515.79456790123459</v>
      </c>
      <c r="EV8">
        <f t="shared" si="15"/>
        <v>3.5260493827160495</v>
      </c>
      <c r="EW8">
        <f t="shared" si="15"/>
        <v>2168.4544444444446</v>
      </c>
      <c r="EX8">
        <f t="shared" si="15"/>
        <v>0.28444444444444444</v>
      </c>
    </row>
    <row r="9" spans="1:154" ht="15.75" x14ac:dyDescent="0.25">
      <c r="A9" s="115" t="s">
        <v>402</v>
      </c>
      <c r="B9" s="130">
        <f>(1-B8)</f>
        <v>5.8200000000000029E-2</v>
      </c>
      <c r="C9" s="130">
        <f t="shared" ref="C9:BP9" si="18">(1-C8)</f>
        <v>0</v>
      </c>
      <c r="D9" s="130">
        <f t="shared" si="18"/>
        <v>0.48399999999999999</v>
      </c>
      <c r="E9" s="130">
        <f t="shared" si="18"/>
        <v>0.46020000000000005</v>
      </c>
      <c r="F9" s="130">
        <f t="shared" si="18"/>
        <v>0.48399999999999999</v>
      </c>
      <c r="G9" s="130">
        <f t="shared" si="18"/>
        <v>0.17359999999999998</v>
      </c>
      <c r="H9" s="130">
        <f t="shared" si="18"/>
        <v>0.39359999999999995</v>
      </c>
      <c r="I9" s="130">
        <f t="shared" si="18"/>
        <v>0.36319999999999997</v>
      </c>
      <c r="J9" s="130">
        <f t="shared" si="18"/>
        <v>0.34460000000000002</v>
      </c>
      <c r="K9" s="130">
        <f t="shared" si="18"/>
        <v>0.16849999999999998</v>
      </c>
      <c r="L9" s="130">
        <f t="shared" si="18"/>
        <v>0.41679999999999995</v>
      </c>
      <c r="M9" s="130">
        <f t="shared" si="18"/>
        <v>4.0900000000000047E-2</v>
      </c>
      <c r="N9" s="130">
        <f t="shared" si="18"/>
        <v>9.9999999999988987E-5</v>
      </c>
      <c r="O9" s="130">
        <f t="shared" si="18"/>
        <v>1.2999999999999678E-3</v>
      </c>
      <c r="P9" s="130">
        <f t="shared" si="18"/>
        <v>0</v>
      </c>
      <c r="Q9" s="130">
        <f t="shared" si="18"/>
        <v>0</v>
      </c>
      <c r="R9" s="124">
        <f t="shared" si="18"/>
        <v>6.6799999999999971E-2</v>
      </c>
      <c r="S9" s="124">
        <f t="shared" si="18"/>
        <v>0</v>
      </c>
      <c r="T9" s="124">
        <f t="shared" si="18"/>
        <v>0.496</v>
      </c>
      <c r="U9" s="124">
        <f t="shared" si="18"/>
        <v>9.0099999999999958E-2</v>
      </c>
      <c r="V9" s="124">
        <f t="shared" si="18"/>
        <v>0.31920000000000004</v>
      </c>
      <c r="W9" s="124">
        <f t="shared" si="18"/>
        <v>0.43640000000000001</v>
      </c>
      <c r="X9" s="124">
        <f t="shared" si="18"/>
        <v>0.42069999999999996</v>
      </c>
      <c r="Y9" s="124">
        <f t="shared" si="18"/>
        <v>0.19220000000000004</v>
      </c>
      <c r="Z9" s="124">
        <f t="shared" si="18"/>
        <v>0.496</v>
      </c>
      <c r="AA9" s="124">
        <f t="shared" si="18"/>
        <v>0.42469999999999997</v>
      </c>
      <c r="AB9" s="124">
        <f t="shared" si="18"/>
        <v>0.41679999999999995</v>
      </c>
      <c r="AC9" s="124">
        <f t="shared" si="18"/>
        <v>0.32640000000000002</v>
      </c>
      <c r="AD9" s="124">
        <f t="shared" si="18"/>
        <v>0.13139999999999996</v>
      </c>
      <c r="AE9" s="124">
        <f t="shared" si="18"/>
        <v>0.11509999999999998</v>
      </c>
      <c r="AF9" s="124">
        <f t="shared" si="18"/>
        <v>0.13790000000000002</v>
      </c>
      <c r="AG9" s="124">
        <f t="shared" si="18"/>
        <v>0</v>
      </c>
      <c r="AH9" s="130">
        <f t="shared" si="18"/>
        <v>1.3999999999999568E-3</v>
      </c>
      <c r="AI9" s="130">
        <f t="shared" si="18"/>
        <v>0.17620000000000002</v>
      </c>
      <c r="AJ9" s="130">
        <f t="shared" si="18"/>
        <v>0.39739999999999998</v>
      </c>
      <c r="AK9" s="130">
        <f t="shared" si="18"/>
        <v>3.8000000000000256E-3</v>
      </c>
      <c r="AL9" s="130">
        <f t="shared" si="18"/>
        <v>0</v>
      </c>
      <c r="AM9" s="130">
        <f t="shared" si="18"/>
        <v>0</v>
      </c>
      <c r="AN9" s="130">
        <f t="shared" si="18"/>
        <v>0.38970000000000005</v>
      </c>
      <c r="AO9" s="130">
        <f t="shared" si="18"/>
        <v>0.34089999999999998</v>
      </c>
      <c r="AP9" s="130">
        <f t="shared" si="18"/>
        <v>0.37070000000000003</v>
      </c>
      <c r="AQ9" s="130">
        <f t="shared" si="18"/>
        <v>0.49199999999999999</v>
      </c>
      <c r="AR9" s="130">
        <f t="shared" si="18"/>
        <v>0.34089999999999998</v>
      </c>
      <c r="AS9" s="130">
        <f t="shared" si="18"/>
        <v>0.39739999999999998</v>
      </c>
      <c r="AT9" s="130">
        <f t="shared" si="18"/>
        <v>0.4052</v>
      </c>
      <c r="AU9" s="130">
        <f t="shared" si="18"/>
        <v>0.496</v>
      </c>
      <c r="AV9" s="130">
        <f t="shared" si="18"/>
        <v>0.10929999999999995</v>
      </c>
      <c r="AW9" s="130">
        <f t="shared" si="18"/>
        <v>0</v>
      </c>
      <c r="AX9" s="130">
        <f t="shared" si="18"/>
        <v>1.2499999999999956E-2</v>
      </c>
      <c r="AY9" s="130">
        <f t="shared" si="18"/>
        <v>2.4399999999999977E-2</v>
      </c>
      <c r="AZ9" s="130">
        <f t="shared" si="18"/>
        <v>0</v>
      </c>
      <c r="BA9" s="130"/>
      <c r="BB9" s="130"/>
      <c r="BC9" s="124">
        <f t="shared" si="18"/>
        <v>5.1999999999999824E-3</v>
      </c>
      <c r="BD9" s="124">
        <f t="shared" si="18"/>
        <v>9.6000000000000529E-3</v>
      </c>
      <c r="BE9" s="124">
        <f t="shared" si="18"/>
        <v>0.45620000000000005</v>
      </c>
      <c r="BF9" s="124">
        <f t="shared" si="18"/>
        <v>6.8000000000000282E-3</v>
      </c>
      <c r="BG9" s="124">
        <f t="shared" si="18"/>
        <v>0</v>
      </c>
      <c r="BH9" s="124">
        <f t="shared" si="18"/>
        <v>1.1600000000000055E-2</v>
      </c>
      <c r="BI9" s="124">
        <f t="shared" si="18"/>
        <v>0.38970000000000005</v>
      </c>
      <c r="BJ9" s="124">
        <f t="shared" si="18"/>
        <v>0.3669</v>
      </c>
      <c r="BK9" s="124">
        <f t="shared" si="18"/>
        <v>0.5</v>
      </c>
      <c r="BL9" s="124">
        <f t="shared" si="18"/>
        <v>0.41290000000000004</v>
      </c>
      <c r="BM9" s="124">
        <f t="shared" si="18"/>
        <v>0.4325</v>
      </c>
      <c r="BN9" s="124">
        <f t="shared" si="18"/>
        <v>0.42859999999999998</v>
      </c>
      <c r="BO9" s="124">
        <f t="shared" si="18"/>
        <v>0.38590000000000002</v>
      </c>
      <c r="BP9" s="124">
        <f t="shared" si="18"/>
        <v>0.496</v>
      </c>
      <c r="BQ9" s="124">
        <f t="shared" ref="BQ9:CK9" si="19">(1-BQ8)</f>
        <v>0.49199999999999999</v>
      </c>
      <c r="BR9" s="124">
        <f t="shared" si="19"/>
        <v>0.17359999999999998</v>
      </c>
      <c r="BS9" s="124">
        <f t="shared" si="19"/>
        <v>0.36319999999999997</v>
      </c>
      <c r="BT9" s="124">
        <f t="shared" si="19"/>
        <v>4.1799999999999948E-2</v>
      </c>
      <c r="BU9" s="124">
        <f t="shared" si="19"/>
        <v>0</v>
      </c>
      <c r="BV9" s="158"/>
      <c r="BW9" s="158"/>
      <c r="BX9" s="130">
        <f t="shared" si="19"/>
        <v>4.9999999999994493E-4</v>
      </c>
      <c r="BY9" s="130">
        <f t="shared" si="19"/>
        <v>4.4599999999999973E-2</v>
      </c>
      <c r="BZ9" s="130">
        <f t="shared" si="19"/>
        <v>6.0000000000004494E-4</v>
      </c>
      <c r="CA9" s="130">
        <f t="shared" si="19"/>
        <v>0.19220000000000004</v>
      </c>
      <c r="CB9" s="130">
        <f t="shared" si="19"/>
        <v>7.4899999999999967E-2</v>
      </c>
      <c r="CC9" s="130">
        <f t="shared" si="19"/>
        <v>0.47609999999999997</v>
      </c>
      <c r="CD9" s="130">
        <f t="shared" si="19"/>
        <v>1.2199999999999989E-2</v>
      </c>
      <c r="CE9" s="130">
        <f t="shared" si="19"/>
        <v>6.2999999999999945E-2</v>
      </c>
      <c r="CF9" s="130">
        <f t="shared" si="19"/>
        <v>5.710000000000004E-2</v>
      </c>
      <c r="CG9" s="130">
        <f t="shared" si="19"/>
        <v>0.14690000000000003</v>
      </c>
      <c r="CH9" s="130">
        <f t="shared" si="19"/>
        <v>2.6000000000000467E-3</v>
      </c>
      <c r="CI9" s="130">
        <f t="shared" si="19"/>
        <v>0.46409999999999996</v>
      </c>
      <c r="CJ9" s="130">
        <f t="shared" si="19"/>
        <v>7.350000000000001E-2</v>
      </c>
      <c r="CK9" s="130">
        <f t="shared" si="19"/>
        <v>0</v>
      </c>
      <c r="CU9">
        <f>Makespan_10!S195</f>
        <v>601</v>
      </c>
      <c r="CV9">
        <f>Makespan_10!T195</f>
        <v>630</v>
      </c>
      <c r="CW9">
        <f>Makespan_10!CD289</f>
        <v>0</v>
      </c>
      <c r="CX9">
        <f>Makespan_10!BN101</f>
        <v>0</v>
      </c>
      <c r="CY9">
        <f>Makespan_10!BN7</f>
        <v>0</v>
      </c>
      <c r="CZ9">
        <f>Makespan_10!BL101</f>
        <v>0</v>
      </c>
      <c r="DA9">
        <f>Makespan_10!BL7</f>
        <v>0</v>
      </c>
      <c r="DB9">
        <v>594</v>
      </c>
      <c r="DC9">
        <v>687</v>
      </c>
      <c r="DD9">
        <v>699</v>
      </c>
      <c r="DE9">
        <v>662</v>
      </c>
      <c r="DF9">
        <v>662</v>
      </c>
      <c r="DG9">
        <v>681</v>
      </c>
      <c r="DH9">
        <v>681</v>
      </c>
      <c r="DJ9">
        <f t="shared" si="16"/>
        <v>-29</v>
      </c>
      <c r="DK9">
        <f t="shared" si="16"/>
        <v>630</v>
      </c>
      <c r="DL9">
        <f t="shared" si="1"/>
        <v>0</v>
      </c>
      <c r="DM9">
        <f t="shared" si="1"/>
        <v>0</v>
      </c>
      <c r="DN9">
        <f t="shared" si="1"/>
        <v>0</v>
      </c>
      <c r="DO9">
        <f t="shared" si="1"/>
        <v>0</v>
      </c>
      <c r="DP9">
        <f t="shared" si="1"/>
        <v>-594</v>
      </c>
      <c r="DQ9">
        <f t="shared" si="1"/>
        <v>-93</v>
      </c>
      <c r="DR9">
        <f t="shared" si="1"/>
        <v>-12</v>
      </c>
      <c r="DS9">
        <f t="shared" si="1"/>
        <v>37</v>
      </c>
      <c r="DT9">
        <f t="shared" si="1"/>
        <v>0</v>
      </c>
      <c r="DU9">
        <f t="shared" si="1"/>
        <v>-19</v>
      </c>
      <c r="DV9">
        <f t="shared" si="1"/>
        <v>0</v>
      </c>
      <c r="DX9">
        <f t="shared" si="2"/>
        <v>-9.5111111111111128</v>
      </c>
      <c r="DY9">
        <f t="shared" si="3"/>
        <v>-53.177777777777806</v>
      </c>
      <c r="DZ9">
        <f t="shared" si="4"/>
        <v>0</v>
      </c>
      <c r="EA9">
        <f t="shared" si="5"/>
        <v>0</v>
      </c>
      <c r="EB9">
        <f t="shared" si="6"/>
        <v>0</v>
      </c>
      <c r="EC9">
        <f t="shared" si="7"/>
        <v>0</v>
      </c>
      <c r="ED9">
        <f t="shared" si="8"/>
        <v>90.600000000000023</v>
      </c>
      <c r="EE9">
        <f t="shared" si="9"/>
        <v>-85.13333333333334</v>
      </c>
      <c r="EF9">
        <f t="shared" si="10"/>
        <v>-11.755555555555556</v>
      </c>
      <c r="EG9">
        <f t="shared" si="11"/>
        <v>41.711111111111109</v>
      </c>
      <c r="EH9">
        <f t="shared" si="12"/>
        <v>1.8777777777777778</v>
      </c>
      <c r="EI9">
        <f t="shared" si="13"/>
        <v>-18.566666666666666</v>
      </c>
      <c r="EJ9">
        <f t="shared" si="14"/>
        <v>0.53333333333333333</v>
      </c>
      <c r="EL9">
        <f t="shared" si="17"/>
        <v>90.461234567901272</v>
      </c>
      <c r="EM9">
        <f t="shared" si="15"/>
        <v>2827.876049382719</v>
      </c>
      <c r="EN9">
        <f t="shared" si="15"/>
        <v>0</v>
      </c>
      <c r="EO9">
        <f t="shared" si="15"/>
        <v>0</v>
      </c>
      <c r="EP9">
        <f t="shared" si="15"/>
        <v>0</v>
      </c>
      <c r="EQ9">
        <f t="shared" si="15"/>
        <v>0</v>
      </c>
      <c r="ER9">
        <f t="shared" si="15"/>
        <v>8208.3600000000042</v>
      </c>
      <c r="ES9">
        <f t="shared" si="15"/>
        <v>7247.6844444444459</v>
      </c>
      <c r="ET9">
        <f t="shared" si="15"/>
        <v>138.19308641975312</v>
      </c>
      <c r="EU9">
        <f t="shared" si="15"/>
        <v>1739.8167901234565</v>
      </c>
      <c r="EV9">
        <f t="shared" si="15"/>
        <v>3.5260493827160495</v>
      </c>
      <c r="EW9">
        <f t="shared" si="15"/>
        <v>344.7211111111111</v>
      </c>
      <c r="EX9">
        <f t="shared" si="15"/>
        <v>0.28444444444444444</v>
      </c>
    </row>
    <row r="10" spans="1:154" ht="15.75" x14ac:dyDescent="0.25">
      <c r="A10" s="115" t="s">
        <v>175</v>
      </c>
      <c r="B10" s="130">
        <v>54</v>
      </c>
      <c r="C10" s="130">
        <v>80</v>
      </c>
      <c r="D10" s="130">
        <v>8</v>
      </c>
      <c r="E10" s="130">
        <v>12</v>
      </c>
      <c r="F10" s="130">
        <v>9</v>
      </c>
      <c r="G10" s="130">
        <v>41</v>
      </c>
      <c r="H10" s="130">
        <v>25</v>
      </c>
      <c r="I10" s="130">
        <v>32</v>
      </c>
      <c r="J10" s="130">
        <v>33</v>
      </c>
      <c r="K10" s="130">
        <v>43</v>
      </c>
      <c r="L10" s="130">
        <v>20</v>
      </c>
      <c r="M10" s="130">
        <v>58</v>
      </c>
      <c r="N10" s="130">
        <v>72</v>
      </c>
      <c r="O10" s="130">
        <v>69</v>
      </c>
      <c r="P10" s="130">
        <v>73</v>
      </c>
      <c r="Q10" s="130">
        <v>84</v>
      </c>
      <c r="R10" s="124">
        <v>52</v>
      </c>
      <c r="S10" s="124">
        <v>77</v>
      </c>
      <c r="T10" s="124">
        <v>4</v>
      </c>
      <c r="U10" s="124">
        <v>49</v>
      </c>
      <c r="V10" s="124">
        <v>37</v>
      </c>
      <c r="W10" s="124">
        <v>14</v>
      </c>
      <c r="X10" s="124">
        <v>18</v>
      </c>
      <c r="Y10" s="124">
        <v>38</v>
      </c>
      <c r="Z10" s="124">
        <v>2</v>
      </c>
      <c r="AA10" s="124">
        <v>17</v>
      </c>
      <c r="AB10" s="124">
        <v>19</v>
      </c>
      <c r="AC10" s="124">
        <v>36</v>
      </c>
      <c r="AD10" s="124">
        <v>46</v>
      </c>
      <c r="AE10" s="124">
        <v>47</v>
      </c>
      <c r="AF10" s="124">
        <v>45</v>
      </c>
      <c r="AG10" s="124">
        <v>81</v>
      </c>
      <c r="AH10" s="130">
        <v>68</v>
      </c>
      <c r="AI10" s="130">
        <v>40</v>
      </c>
      <c r="AJ10" s="130">
        <v>23</v>
      </c>
      <c r="AK10" s="130">
        <v>66</v>
      </c>
      <c r="AL10" s="130">
        <v>78</v>
      </c>
      <c r="AM10" s="130">
        <v>74</v>
      </c>
      <c r="AN10" s="130">
        <v>27</v>
      </c>
      <c r="AO10" s="130">
        <v>34</v>
      </c>
      <c r="AP10" s="130">
        <v>29</v>
      </c>
      <c r="AQ10" s="130">
        <v>6</v>
      </c>
      <c r="AR10" s="130">
        <v>35</v>
      </c>
      <c r="AS10" s="130">
        <v>24</v>
      </c>
      <c r="AT10" s="130">
        <v>22</v>
      </c>
      <c r="AU10" s="130">
        <v>5</v>
      </c>
      <c r="AV10" s="130">
        <v>48</v>
      </c>
      <c r="AW10" s="130">
        <v>75</v>
      </c>
      <c r="AX10" s="130">
        <v>60</v>
      </c>
      <c r="AY10" s="130">
        <v>59</v>
      </c>
      <c r="AZ10" s="130">
        <v>83</v>
      </c>
      <c r="BA10" s="130"/>
      <c r="BB10" s="130"/>
      <c r="BC10" s="124">
        <v>65</v>
      </c>
      <c r="BD10" s="124">
        <v>63</v>
      </c>
      <c r="BE10" s="124">
        <v>13</v>
      </c>
      <c r="BF10" s="124">
        <v>64</v>
      </c>
      <c r="BG10" s="124">
        <v>79</v>
      </c>
      <c r="BH10" s="124">
        <v>62</v>
      </c>
      <c r="BI10" s="124">
        <v>26</v>
      </c>
      <c r="BJ10" s="124">
        <v>30</v>
      </c>
      <c r="BK10" s="124">
        <v>1</v>
      </c>
      <c r="BL10" s="124">
        <v>21</v>
      </c>
      <c r="BM10" s="124">
        <v>15</v>
      </c>
      <c r="BN10" s="124">
        <v>16</v>
      </c>
      <c r="BO10" s="124">
        <v>28</v>
      </c>
      <c r="BP10" s="124">
        <v>3</v>
      </c>
      <c r="BQ10" s="124">
        <v>7</v>
      </c>
      <c r="BR10" s="124">
        <v>42</v>
      </c>
      <c r="BS10" s="124">
        <v>31</v>
      </c>
      <c r="BT10" s="124">
        <v>57</v>
      </c>
      <c r="BU10" s="124">
        <v>82</v>
      </c>
      <c r="BV10" s="158"/>
      <c r="BW10" s="158"/>
      <c r="BX10" s="130">
        <v>71</v>
      </c>
      <c r="BY10" s="130">
        <v>56</v>
      </c>
      <c r="BZ10" s="130">
        <v>70</v>
      </c>
      <c r="CA10" s="130">
        <v>39</v>
      </c>
      <c r="CB10" s="130">
        <v>50</v>
      </c>
      <c r="CC10" s="130">
        <v>10</v>
      </c>
      <c r="CD10" s="130">
        <v>61</v>
      </c>
      <c r="CE10" s="130">
        <v>53</v>
      </c>
      <c r="CF10" s="130">
        <v>55</v>
      </c>
      <c r="CG10" s="130">
        <v>44</v>
      </c>
      <c r="CH10" s="130">
        <v>67</v>
      </c>
      <c r="CI10" s="130">
        <v>11</v>
      </c>
      <c r="CJ10" s="130">
        <v>51</v>
      </c>
      <c r="CK10" s="130">
        <v>76</v>
      </c>
      <c r="CU10">
        <f>Makespan_10!S196</f>
        <v>764</v>
      </c>
      <c r="CV10">
        <f>Makespan_10!T196</f>
        <v>740</v>
      </c>
      <c r="CW10">
        <f>Makespan_10!CD290</f>
        <v>0</v>
      </c>
      <c r="CX10">
        <f>Makespan_10!BN102</f>
        <v>0</v>
      </c>
      <c r="CY10">
        <f>Makespan_10!BN8</f>
        <v>0</v>
      </c>
      <c r="CZ10">
        <f>Makespan_10!BL102</f>
        <v>0</v>
      </c>
      <c r="DA10">
        <f>Makespan_10!BL8</f>
        <v>0</v>
      </c>
      <c r="DB10">
        <v>831</v>
      </c>
      <c r="DC10">
        <v>810</v>
      </c>
      <c r="DD10">
        <v>810</v>
      </c>
      <c r="DE10">
        <v>745</v>
      </c>
      <c r="DF10">
        <v>745</v>
      </c>
      <c r="DG10">
        <v>740</v>
      </c>
      <c r="DH10">
        <v>740</v>
      </c>
      <c r="DJ10">
        <f t="shared" si="16"/>
        <v>24</v>
      </c>
      <c r="DK10">
        <f t="shared" si="16"/>
        <v>740</v>
      </c>
      <c r="DL10">
        <f t="shared" si="1"/>
        <v>0</v>
      </c>
      <c r="DM10">
        <f t="shared" si="1"/>
        <v>0</v>
      </c>
      <c r="DN10">
        <f t="shared" si="1"/>
        <v>0</v>
      </c>
      <c r="DO10">
        <f t="shared" si="1"/>
        <v>0</v>
      </c>
      <c r="DP10">
        <f t="shared" si="1"/>
        <v>-831</v>
      </c>
      <c r="DQ10">
        <f t="shared" si="1"/>
        <v>21</v>
      </c>
      <c r="DR10">
        <f t="shared" si="1"/>
        <v>0</v>
      </c>
      <c r="DS10">
        <f t="shared" si="1"/>
        <v>65</v>
      </c>
      <c r="DT10">
        <f t="shared" si="1"/>
        <v>0</v>
      </c>
      <c r="DU10">
        <f t="shared" si="1"/>
        <v>5</v>
      </c>
      <c r="DV10">
        <f t="shared" si="1"/>
        <v>0</v>
      </c>
      <c r="DX10">
        <f t="shared" si="2"/>
        <v>43.488888888888887</v>
      </c>
      <c r="DY10">
        <f t="shared" si="3"/>
        <v>56.822222222222194</v>
      </c>
      <c r="DZ10">
        <f t="shared" si="4"/>
        <v>0</v>
      </c>
      <c r="EA10">
        <f t="shared" si="5"/>
        <v>0</v>
      </c>
      <c r="EB10">
        <f t="shared" si="6"/>
        <v>0</v>
      </c>
      <c r="EC10">
        <f t="shared" si="7"/>
        <v>0</v>
      </c>
      <c r="ED10">
        <f t="shared" si="8"/>
        <v>-146.39999999999998</v>
      </c>
      <c r="EE10">
        <f t="shared" si="9"/>
        <v>28.866666666666667</v>
      </c>
      <c r="EF10">
        <f t="shared" si="10"/>
        <v>0.24444444444444444</v>
      </c>
      <c r="EG10">
        <f t="shared" si="11"/>
        <v>69.711111111111109</v>
      </c>
      <c r="EH10">
        <f t="shared" si="12"/>
        <v>1.8777777777777778</v>
      </c>
      <c r="EI10">
        <f t="shared" si="13"/>
        <v>5.4333333333333336</v>
      </c>
      <c r="EJ10">
        <f t="shared" si="14"/>
        <v>0.53333333333333333</v>
      </c>
      <c r="EL10">
        <f t="shared" si="17"/>
        <v>1891.2834567901234</v>
      </c>
      <c r="EM10">
        <f t="shared" si="15"/>
        <v>3228.7649382716017</v>
      </c>
      <c r="EN10">
        <f t="shared" si="15"/>
        <v>0</v>
      </c>
      <c r="EO10">
        <f t="shared" si="15"/>
        <v>0</v>
      </c>
      <c r="EP10">
        <f t="shared" si="15"/>
        <v>0</v>
      </c>
      <c r="EQ10">
        <f t="shared" si="15"/>
        <v>0</v>
      </c>
      <c r="ER10">
        <f t="shared" si="15"/>
        <v>21432.959999999992</v>
      </c>
      <c r="ES10">
        <f t="shared" si="15"/>
        <v>833.28444444444449</v>
      </c>
      <c r="ET10">
        <f t="shared" si="15"/>
        <v>5.9753086419753083E-2</v>
      </c>
      <c r="EU10">
        <f t="shared" si="15"/>
        <v>4859.6390123456786</v>
      </c>
      <c r="EV10">
        <f t="shared" si="15"/>
        <v>3.5260493827160495</v>
      </c>
      <c r="EW10">
        <f t="shared" si="15"/>
        <v>29.521111111111114</v>
      </c>
      <c r="EX10">
        <f t="shared" si="15"/>
        <v>0.28444444444444444</v>
      </c>
    </row>
    <row r="11" spans="1:154" s="48" customFormat="1" ht="30" x14ac:dyDescent="0.25">
      <c r="A11" s="136" t="s">
        <v>560</v>
      </c>
      <c r="B11" s="137">
        <f>$B$1/B10</f>
        <v>9.2592592592592596E-4</v>
      </c>
      <c r="C11" s="137">
        <f>$B$1/C10</f>
        <v>6.2500000000000001E-4</v>
      </c>
      <c r="D11" s="137">
        <f t="shared" ref="D11:BQ11" si="20">$B$1/D10</f>
        <v>6.2500000000000003E-3</v>
      </c>
      <c r="E11" s="137">
        <f t="shared" si="20"/>
        <v>4.1666666666666666E-3</v>
      </c>
      <c r="F11" s="137">
        <f t="shared" si="20"/>
        <v>5.5555555555555558E-3</v>
      </c>
      <c r="G11" s="137">
        <f t="shared" si="20"/>
        <v>1.2195121951219512E-3</v>
      </c>
      <c r="H11" s="137">
        <f t="shared" si="20"/>
        <v>2E-3</v>
      </c>
      <c r="I11" s="137">
        <f t="shared" si="20"/>
        <v>1.5625000000000001E-3</v>
      </c>
      <c r="J11" s="137">
        <f t="shared" si="20"/>
        <v>1.5151515151515152E-3</v>
      </c>
      <c r="K11" s="137">
        <f t="shared" si="20"/>
        <v>1.1627906976744186E-3</v>
      </c>
      <c r="L11" s="137">
        <f t="shared" si="20"/>
        <v>2.5000000000000001E-3</v>
      </c>
      <c r="M11" s="137">
        <f t="shared" si="20"/>
        <v>8.6206896551724148E-4</v>
      </c>
      <c r="N11" s="137">
        <f t="shared" si="20"/>
        <v>6.9444444444444447E-4</v>
      </c>
      <c r="O11" s="137">
        <f t="shared" si="20"/>
        <v>7.246376811594203E-4</v>
      </c>
      <c r="P11" s="137">
        <f t="shared" si="20"/>
        <v>6.8493150684931507E-4</v>
      </c>
      <c r="Q11" s="137">
        <f t="shared" si="20"/>
        <v>5.9523809523809529E-4</v>
      </c>
      <c r="R11" s="138">
        <f t="shared" si="20"/>
        <v>9.6153846153846159E-4</v>
      </c>
      <c r="S11" s="138">
        <f t="shared" si="20"/>
        <v>6.4935064935064935E-4</v>
      </c>
      <c r="T11" s="138">
        <f t="shared" si="20"/>
        <v>1.2500000000000001E-2</v>
      </c>
      <c r="U11" s="138">
        <f t="shared" si="20"/>
        <v>1.0204081632653062E-3</v>
      </c>
      <c r="V11" s="138">
        <f t="shared" si="20"/>
        <v>1.3513513513513514E-3</v>
      </c>
      <c r="W11" s="138">
        <f t="shared" si="20"/>
        <v>3.5714285714285718E-3</v>
      </c>
      <c r="X11" s="138">
        <f t="shared" si="20"/>
        <v>2.7777777777777779E-3</v>
      </c>
      <c r="Y11" s="138">
        <f t="shared" si="20"/>
        <v>1.3157894736842105E-3</v>
      </c>
      <c r="Z11" s="138">
        <f t="shared" si="20"/>
        <v>2.5000000000000001E-2</v>
      </c>
      <c r="AA11" s="138">
        <f t="shared" si="20"/>
        <v>2.9411764705882353E-3</v>
      </c>
      <c r="AB11" s="138">
        <f t="shared" si="20"/>
        <v>2.631578947368421E-3</v>
      </c>
      <c r="AC11" s="138">
        <f t="shared" si="20"/>
        <v>1.3888888888888889E-3</v>
      </c>
      <c r="AD11" s="138">
        <f t="shared" si="20"/>
        <v>1.0869565217391304E-3</v>
      </c>
      <c r="AE11" s="138">
        <f t="shared" si="20"/>
        <v>1.0638297872340426E-3</v>
      </c>
      <c r="AF11" s="138">
        <f t="shared" si="20"/>
        <v>1.1111111111111111E-3</v>
      </c>
      <c r="AG11" s="138">
        <f t="shared" si="20"/>
        <v>6.1728395061728394E-4</v>
      </c>
      <c r="AH11" s="137">
        <f t="shared" si="20"/>
        <v>7.3529411764705881E-4</v>
      </c>
      <c r="AI11" s="137">
        <f t="shared" si="20"/>
        <v>1.25E-3</v>
      </c>
      <c r="AJ11" s="137">
        <f t="shared" si="20"/>
        <v>2.1739130434782609E-3</v>
      </c>
      <c r="AK11" s="137">
        <f t="shared" si="20"/>
        <v>7.5757575757575758E-4</v>
      </c>
      <c r="AL11" s="137">
        <f t="shared" si="20"/>
        <v>6.4102564102564103E-4</v>
      </c>
      <c r="AM11" s="137">
        <f t="shared" si="20"/>
        <v>6.7567567567567571E-4</v>
      </c>
      <c r="AN11" s="137">
        <f t="shared" si="20"/>
        <v>1.8518518518518519E-3</v>
      </c>
      <c r="AO11" s="137">
        <f t="shared" si="20"/>
        <v>1.4705882352941176E-3</v>
      </c>
      <c r="AP11" s="137">
        <f t="shared" si="20"/>
        <v>1.724137931034483E-3</v>
      </c>
      <c r="AQ11" s="137">
        <f t="shared" si="20"/>
        <v>8.3333333333333332E-3</v>
      </c>
      <c r="AR11" s="137">
        <f t="shared" si="20"/>
        <v>1.4285714285714286E-3</v>
      </c>
      <c r="AS11" s="137">
        <f t="shared" si="20"/>
        <v>2.0833333333333333E-3</v>
      </c>
      <c r="AT11" s="137">
        <f t="shared" si="20"/>
        <v>2.2727272727272731E-3</v>
      </c>
      <c r="AU11" s="137">
        <f t="shared" si="20"/>
        <v>0.01</v>
      </c>
      <c r="AV11" s="137">
        <f t="shared" si="20"/>
        <v>1.0416666666666667E-3</v>
      </c>
      <c r="AW11" s="137">
        <f t="shared" si="20"/>
        <v>6.6666666666666675E-4</v>
      </c>
      <c r="AX11" s="137">
        <f t="shared" si="20"/>
        <v>8.3333333333333339E-4</v>
      </c>
      <c r="AY11" s="137">
        <f t="shared" si="20"/>
        <v>8.4745762711864415E-4</v>
      </c>
      <c r="AZ11" s="137">
        <f t="shared" si="20"/>
        <v>6.0240963855421692E-4</v>
      </c>
      <c r="BA11" s="137"/>
      <c r="BB11" s="137"/>
      <c r="BC11" s="138">
        <f t="shared" si="20"/>
        <v>7.6923076923076923E-4</v>
      </c>
      <c r="BD11" s="138">
        <f t="shared" si="20"/>
        <v>7.9365079365079365E-4</v>
      </c>
      <c r="BE11" s="138">
        <f t="shared" si="20"/>
        <v>3.8461538461538464E-3</v>
      </c>
      <c r="BF11" s="138">
        <f t="shared" si="20"/>
        <v>7.8125000000000004E-4</v>
      </c>
      <c r="BG11" s="138">
        <f t="shared" si="20"/>
        <v>6.329113924050633E-4</v>
      </c>
      <c r="BH11" s="138">
        <f t="shared" si="20"/>
        <v>8.0645161290322581E-4</v>
      </c>
      <c r="BI11" s="138">
        <f t="shared" si="20"/>
        <v>1.9230769230769232E-3</v>
      </c>
      <c r="BJ11" s="138">
        <f t="shared" si="20"/>
        <v>1.6666666666666668E-3</v>
      </c>
      <c r="BK11" s="138">
        <f t="shared" si="20"/>
        <v>0.05</v>
      </c>
      <c r="BL11" s="138">
        <f t="shared" si="20"/>
        <v>2.3809523809523812E-3</v>
      </c>
      <c r="BM11" s="138">
        <f t="shared" si="20"/>
        <v>3.3333333333333335E-3</v>
      </c>
      <c r="BN11" s="138">
        <f t="shared" si="20"/>
        <v>3.1250000000000002E-3</v>
      </c>
      <c r="BO11" s="138">
        <f t="shared" si="20"/>
        <v>1.7857142857142859E-3</v>
      </c>
      <c r="BP11" s="138">
        <f t="shared" si="20"/>
        <v>1.6666666666666666E-2</v>
      </c>
      <c r="BQ11" s="138">
        <f t="shared" si="20"/>
        <v>7.1428571428571435E-3</v>
      </c>
      <c r="BR11" s="138">
        <f t="shared" ref="BR11:CK11" si="21">$B$1/BR10</f>
        <v>1.1904761904761906E-3</v>
      </c>
      <c r="BS11" s="138">
        <f t="shared" si="21"/>
        <v>1.6129032258064516E-3</v>
      </c>
      <c r="BT11" s="138">
        <f t="shared" si="21"/>
        <v>8.7719298245614037E-4</v>
      </c>
      <c r="BU11" s="138">
        <f t="shared" si="21"/>
        <v>6.0975609756097561E-4</v>
      </c>
      <c r="BV11" s="138"/>
      <c r="BW11" s="138"/>
      <c r="BX11" s="137">
        <f t="shared" si="21"/>
        <v>7.0422535211267609E-4</v>
      </c>
      <c r="BY11" s="137">
        <f t="shared" si="21"/>
        <v>8.9285714285714294E-4</v>
      </c>
      <c r="BZ11" s="137">
        <f t="shared" si="21"/>
        <v>7.1428571428571429E-4</v>
      </c>
      <c r="CA11" s="137">
        <f t="shared" si="21"/>
        <v>1.2820512820512821E-3</v>
      </c>
      <c r="CB11" s="137">
        <f t="shared" si="21"/>
        <v>1E-3</v>
      </c>
      <c r="CC11" s="137">
        <f t="shared" si="21"/>
        <v>5.0000000000000001E-3</v>
      </c>
      <c r="CD11" s="137">
        <f t="shared" si="21"/>
        <v>8.1967213114754098E-4</v>
      </c>
      <c r="CE11" s="137">
        <f t="shared" si="21"/>
        <v>9.4339622641509435E-4</v>
      </c>
      <c r="CF11" s="137">
        <f t="shared" si="21"/>
        <v>9.0909090909090909E-4</v>
      </c>
      <c r="CG11" s="137">
        <f t="shared" si="21"/>
        <v>1.1363636363636365E-3</v>
      </c>
      <c r="CH11" s="137">
        <f t="shared" si="21"/>
        <v>7.4626865671641792E-4</v>
      </c>
      <c r="CI11" s="137">
        <f t="shared" si="21"/>
        <v>4.5454545454545461E-3</v>
      </c>
      <c r="CJ11" s="137">
        <f t="shared" si="21"/>
        <v>9.8039215686274508E-4</v>
      </c>
      <c r="CK11" s="137">
        <f t="shared" si="21"/>
        <v>6.5789473684210525E-4</v>
      </c>
      <c r="CU11">
        <f>Makespan_10!S197</f>
        <v>813</v>
      </c>
      <c r="CV11">
        <f>Makespan_10!T197</f>
        <v>820</v>
      </c>
      <c r="CW11">
        <f>Makespan_10!CD291</f>
        <v>0</v>
      </c>
      <c r="CX11">
        <f>Makespan_10!BN103</f>
        <v>0</v>
      </c>
      <c r="CY11">
        <f>Makespan_10!BN9</f>
        <v>0</v>
      </c>
      <c r="CZ11">
        <f>Makespan_10!BL103</f>
        <v>0</v>
      </c>
      <c r="DA11">
        <f>Makespan_10!BL9</f>
        <v>0</v>
      </c>
      <c r="DB11">
        <v>768</v>
      </c>
      <c r="DC11">
        <v>853</v>
      </c>
      <c r="DD11">
        <v>853</v>
      </c>
      <c r="DE11">
        <v>836</v>
      </c>
      <c r="DF11">
        <v>836</v>
      </c>
      <c r="DG11">
        <v>820</v>
      </c>
      <c r="DH11">
        <v>820</v>
      </c>
      <c r="DI11"/>
      <c r="DJ11">
        <f t="shared" si="16"/>
        <v>-7</v>
      </c>
      <c r="DK11">
        <f t="shared" si="16"/>
        <v>820</v>
      </c>
      <c r="DL11">
        <f t="shared" si="1"/>
        <v>0</v>
      </c>
      <c r="DM11">
        <f t="shared" si="1"/>
        <v>0</v>
      </c>
      <c r="DN11">
        <f t="shared" si="1"/>
        <v>0</v>
      </c>
      <c r="DO11">
        <f t="shared" si="1"/>
        <v>0</v>
      </c>
      <c r="DP11">
        <f t="shared" si="1"/>
        <v>-768</v>
      </c>
      <c r="DQ11">
        <f t="shared" si="1"/>
        <v>-85</v>
      </c>
      <c r="DR11">
        <f t="shared" si="1"/>
        <v>0</v>
      </c>
      <c r="DS11">
        <f t="shared" si="1"/>
        <v>17</v>
      </c>
      <c r="DT11">
        <f t="shared" si="1"/>
        <v>0</v>
      </c>
      <c r="DU11">
        <f t="shared" si="1"/>
        <v>16</v>
      </c>
      <c r="DV11">
        <f t="shared" si="1"/>
        <v>0</v>
      </c>
      <c r="DW11"/>
      <c r="DX11">
        <f t="shared" si="2"/>
        <v>12.488888888888887</v>
      </c>
      <c r="DY11">
        <f t="shared" si="3"/>
        <v>136.82222222222219</v>
      </c>
      <c r="DZ11">
        <f t="shared" si="4"/>
        <v>0</v>
      </c>
      <c r="EA11">
        <f t="shared" si="5"/>
        <v>0</v>
      </c>
      <c r="EB11">
        <f t="shared" si="6"/>
        <v>0</v>
      </c>
      <c r="EC11">
        <f t="shared" si="7"/>
        <v>0</v>
      </c>
      <c r="ED11">
        <f t="shared" si="8"/>
        <v>-83.399999999999977</v>
      </c>
      <c r="EE11">
        <f t="shared" si="9"/>
        <v>-77.13333333333334</v>
      </c>
      <c r="EF11">
        <f t="shared" si="10"/>
        <v>0.24444444444444444</v>
      </c>
      <c r="EG11">
        <f t="shared" si="11"/>
        <v>21.711111111111112</v>
      </c>
      <c r="EH11">
        <f t="shared" si="12"/>
        <v>1.8777777777777778</v>
      </c>
      <c r="EI11">
        <f t="shared" si="13"/>
        <v>16.433333333333334</v>
      </c>
      <c r="EJ11">
        <f t="shared" si="14"/>
        <v>0.53333333333333333</v>
      </c>
      <c r="EK11"/>
      <c r="EL11">
        <f t="shared" si="17"/>
        <v>155.97234567901231</v>
      </c>
      <c r="EM11">
        <f t="shared" si="15"/>
        <v>18720.320493827152</v>
      </c>
      <c r="EN11">
        <f t="shared" si="15"/>
        <v>0</v>
      </c>
      <c r="EO11">
        <f t="shared" si="15"/>
        <v>0</v>
      </c>
      <c r="EP11">
        <f t="shared" si="15"/>
        <v>0</v>
      </c>
      <c r="EQ11">
        <f t="shared" si="15"/>
        <v>0</v>
      </c>
      <c r="ER11">
        <f t="shared" si="15"/>
        <v>6955.5599999999959</v>
      </c>
      <c r="ES11">
        <f t="shared" si="15"/>
        <v>5949.5511111111118</v>
      </c>
      <c r="ET11">
        <f t="shared" si="15"/>
        <v>5.9753086419753083E-2</v>
      </c>
      <c r="EU11">
        <f t="shared" si="15"/>
        <v>471.37234567901237</v>
      </c>
      <c r="EV11">
        <f t="shared" si="15"/>
        <v>3.5260493827160495</v>
      </c>
      <c r="EW11">
        <f t="shared" si="15"/>
        <v>270.05444444444447</v>
      </c>
      <c r="EX11">
        <f t="shared" si="15"/>
        <v>0.28444444444444444</v>
      </c>
    </row>
    <row r="12" spans="1:154" ht="15.75" x14ac:dyDescent="0.25">
      <c r="A12" s="115" t="s">
        <v>261</v>
      </c>
      <c r="B12" s="129" t="s">
        <v>269</v>
      </c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35"/>
      <c r="BD12" s="135"/>
      <c r="BE12" s="135"/>
      <c r="BF12" s="135"/>
      <c r="BG12" s="135"/>
      <c r="BH12" s="135"/>
      <c r="BI12" s="135"/>
      <c r="BJ12" s="135"/>
      <c r="BK12" s="135"/>
      <c r="BL12" s="135"/>
      <c r="BM12" s="135"/>
      <c r="BN12" s="135"/>
      <c r="BO12" s="135"/>
      <c r="BP12" s="135"/>
      <c r="BQ12" s="135"/>
      <c r="BR12" s="135"/>
      <c r="BS12" s="135"/>
      <c r="BT12" s="135"/>
      <c r="BU12" s="135"/>
      <c r="BV12" s="135"/>
      <c r="BW12" s="135"/>
      <c r="BX12" s="129"/>
      <c r="BY12" s="129"/>
      <c r="BZ12" s="129"/>
      <c r="CA12" s="129"/>
      <c r="CB12" s="130"/>
      <c r="CC12" s="130"/>
      <c r="CD12" s="130"/>
      <c r="CE12" s="130"/>
      <c r="CF12" s="130"/>
      <c r="CG12" s="130"/>
      <c r="CH12" s="130"/>
      <c r="CI12" s="130"/>
      <c r="CJ12" s="130"/>
      <c r="CK12" s="130"/>
      <c r="CU12">
        <f>Makespan_10!S198</f>
        <v>660</v>
      </c>
      <c r="CV12">
        <f>Makespan_10!T198</f>
        <v>740</v>
      </c>
      <c r="CW12">
        <f>Makespan_10!CD292</f>
        <v>0</v>
      </c>
      <c r="CX12">
        <f>Makespan_10!BN104</f>
        <v>0</v>
      </c>
      <c r="CY12">
        <f>Makespan_10!BN10</f>
        <v>0</v>
      </c>
      <c r="CZ12">
        <f>Makespan_10!BL104</f>
        <v>0</v>
      </c>
      <c r="DA12">
        <f>Makespan_10!BL10</f>
        <v>0</v>
      </c>
      <c r="DB12">
        <v>802</v>
      </c>
      <c r="DC12">
        <v>759</v>
      </c>
      <c r="DD12">
        <v>759</v>
      </c>
      <c r="DE12">
        <v>739</v>
      </c>
      <c r="DF12">
        <v>739</v>
      </c>
      <c r="DG12">
        <v>740</v>
      </c>
      <c r="DH12">
        <v>740</v>
      </c>
      <c r="DJ12">
        <f t="shared" si="16"/>
        <v>-80</v>
      </c>
      <c r="DK12">
        <f t="shared" si="16"/>
        <v>740</v>
      </c>
      <c r="DL12">
        <f t="shared" si="1"/>
        <v>0</v>
      </c>
      <c r="DM12">
        <f t="shared" si="1"/>
        <v>0</v>
      </c>
      <c r="DN12">
        <f t="shared" si="1"/>
        <v>0</v>
      </c>
      <c r="DO12">
        <f t="shared" si="1"/>
        <v>0</v>
      </c>
      <c r="DP12">
        <f t="shared" si="1"/>
        <v>-802</v>
      </c>
      <c r="DQ12">
        <f t="shared" si="1"/>
        <v>43</v>
      </c>
      <c r="DR12">
        <f t="shared" si="1"/>
        <v>0</v>
      </c>
      <c r="DS12">
        <f t="shared" si="1"/>
        <v>20</v>
      </c>
      <c r="DT12">
        <f t="shared" si="1"/>
        <v>0</v>
      </c>
      <c r="DU12">
        <f t="shared" si="1"/>
        <v>-1</v>
      </c>
      <c r="DV12">
        <f t="shared" si="1"/>
        <v>0</v>
      </c>
      <c r="DX12">
        <f t="shared" si="2"/>
        <v>-60.511111111111113</v>
      </c>
      <c r="DY12">
        <f t="shared" si="3"/>
        <v>56.822222222222194</v>
      </c>
      <c r="DZ12">
        <f t="shared" si="4"/>
        <v>0</v>
      </c>
      <c r="EA12">
        <f t="shared" si="5"/>
        <v>0</v>
      </c>
      <c r="EB12">
        <f t="shared" si="6"/>
        <v>0</v>
      </c>
      <c r="EC12">
        <f t="shared" si="7"/>
        <v>0</v>
      </c>
      <c r="ED12">
        <f t="shared" si="8"/>
        <v>-117.39999999999998</v>
      </c>
      <c r="EE12">
        <f t="shared" si="9"/>
        <v>50.866666666666667</v>
      </c>
      <c r="EF12">
        <f t="shared" si="10"/>
        <v>0.24444444444444444</v>
      </c>
      <c r="EG12">
        <f t="shared" si="11"/>
        <v>24.711111111111112</v>
      </c>
      <c r="EH12">
        <f t="shared" si="12"/>
        <v>1.8777777777777778</v>
      </c>
      <c r="EI12">
        <f t="shared" si="13"/>
        <v>-0.56666666666666665</v>
      </c>
      <c r="EJ12">
        <f t="shared" si="14"/>
        <v>0.53333333333333333</v>
      </c>
      <c r="EL12">
        <f t="shared" si="17"/>
        <v>3661.5945679012348</v>
      </c>
      <c r="EM12">
        <f t="shared" si="15"/>
        <v>3228.7649382716017</v>
      </c>
      <c r="EN12">
        <f t="shared" si="15"/>
        <v>0</v>
      </c>
      <c r="EO12">
        <f t="shared" si="15"/>
        <v>0</v>
      </c>
      <c r="EP12">
        <f t="shared" si="15"/>
        <v>0</v>
      </c>
      <c r="EQ12">
        <f t="shared" si="15"/>
        <v>0</v>
      </c>
      <c r="ER12">
        <f t="shared" si="15"/>
        <v>13782.759999999995</v>
      </c>
      <c r="ES12">
        <f t="shared" si="15"/>
        <v>2587.4177777777777</v>
      </c>
      <c r="ET12">
        <f t="shared" si="15"/>
        <v>5.9753086419753083E-2</v>
      </c>
      <c r="EU12">
        <f t="shared" si="15"/>
        <v>610.63901234567902</v>
      </c>
      <c r="EV12">
        <f t="shared" si="15"/>
        <v>3.5260493827160495</v>
      </c>
      <c r="EW12">
        <f t="shared" si="15"/>
        <v>0.32111111111111107</v>
      </c>
      <c r="EX12">
        <f t="shared" si="15"/>
        <v>0.28444444444444444</v>
      </c>
    </row>
    <row r="13" spans="1:154" ht="15.75" x14ac:dyDescent="0.25">
      <c r="A13" s="115" t="s">
        <v>262</v>
      </c>
      <c r="B13" s="130" t="str">
        <f t="shared" ref="B13:AG13" si="22">IF(B9&lt;B11,"H1","H0")</f>
        <v>H0</v>
      </c>
      <c r="C13" s="130" t="str">
        <f t="shared" si="22"/>
        <v>H1</v>
      </c>
      <c r="D13" s="130" t="str">
        <f t="shared" si="22"/>
        <v>H0</v>
      </c>
      <c r="E13" s="130" t="str">
        <f t="shared" si="22"/>
        <v>H0</v>
      </c>
      <c r="F13" s="130" t="str">
        <f t="shared" si="22"/>
        <v>H0</v>
      </c>
      <c r="G13" s="130" t="str">
        <f t="shared" si="22"/>
        <v>H0</v>
      </c>
      <c r="H13" s="130" t="str">
        <f t="shared" si="22"/>
        <v>H0</v>
      </c>
      <c r="I13" s="130" t="str">
        <f t="shared" si="22"/>
        <v>H0</v>
      </c>
      <c r="J13" s="130" t="str">
        <f t="shared" si="22"/>
        <v>H0</v>
      </c>
      <c r="K13" s="130" t="str">
        <f t="shared" si="22"/>
        <v>H0</v>
      </c>
      <c r="L13" s="130" t="str">
        <f t="shared" si="22"/>
        <v>H0</v>
      </c>
      <c r="M13" s="130" t="str">
        <f t="shared" si="22"/>
        <v>H0</v>
      </c>
      <c r="N13" s="130" t="str">
        <f t="shared" si="22"/>
        <v>H1</v>
      </c>
      <c r="O13" s="130" t="str">
        <f t="shared" si="22"/>
        <v>H0</v>
      </c>
      <c r="P13" s="130" t="str">
        <f t="shared" si="22"/>
        <v>H1</v>
      </c>
      <c r="Q13" s="130" t="str">
        <f t="shared" si="22"/>
        <v>H1</v>
      </c>
      <c r="R13" s="124" t="str">
        <f t="shared" si="22"/>
        <v>H0</v>
      </c>
      <c r="S13" s="124" t="str">
        <f t="shared" si="22"/>
        <v>H1</v>
      </c>
      <c r="T13" s="124" t="str">
        <f t="shared" si="22"/>
        <v>H0</v>
      </c>
      <c r="U13" s="124" t="str">
        <f t="shared" si="22"/>
        <v>H0</v>
      </c>
      <c r="V13" s="124" t="str">
        <f t="shared" si="22"/>
        <v>H0</v>
      </c>
      <c r="W13" s="124" t="str">
        <f t="shared" si="22"/>
        <v>H0</v>
      </c>
      <c r="X13" s="124" t="str">
        <f t="shared" si="22"/>
        <v>H0</v>
      </c>
      <c r="Y13" s="124" t="str">
        <f t="shared" si="22"/>
        <v>H0</v>
      </c>
      <c r="Z13" s="124" t="str">
        <f t="shared" si="22"/>
        <v>H0</v>
      </c>
      <c r="AA13" s="124" t="str">
        <f t="shared" si="22"/>
        <v>H0</v>
      </c>
      <c r="AB13" s="124" t="str">
        <f t="shared" si="22"/>
        <v>H0</v>
      </c>
      <c r="AC13" s="124" t="str">
        <f t="shared" si="22"/>
        <v>H0</v>
      </c>
      <c r="AD13" s="124" t="str">
        <f t="shared" si="22"/>
        <v>H0</v>
      </c>
      <c r="AE13" s="124" t="str">
        <f t="shared" si="22"/>
        <v>H0</v>
      </c>
      <c r="AF13" s="124" t="str">
        <f t="shared" si="22"/>
        <v>H0</v>
      </c>
      <c r="AG13" s="124" t="str">
        <f t="shared" si="22"/>
        <v>H1</v>
      </c>
      <c r="AH13" s="130" t="str">
        <f t="shared" ref="AH13:BO13" si="23">IF(AH9&lt;AH11,"H1","H0")</f>
        <v>H0</v>
      </c>
      <c r="AI13" s="130" t="str">
        <f t="shared" si="23"/>
        <v>H0</v>
      </c>
      <c r="AJ13" s="130" t="str">
        <f t="shared" si="23"/>
        <v>H0</v>
      </c>
      <c r="AK13" s="130" t="str">
        <f t="shared" si="23"/>
        <v>H0</v>
      </c>
      <c r="AL13" s="130" t="str">
        <f t="shared" si="23"/>
        <v>H1</v>
      </c>
      <c r="AM13" s="130" t="str">
        <f t="shared" si="23"/>
        <v>H1</v>
      </c>
      <c r="AN13" s="130" t="str">
        <f t="shared" si="23"/>
        <v>H0</v>
      </c>
      <c r="AO13" s="130" t="str">
        <f t="shared" si="23"/>
        <v>H0</v>
      </c>
      <c r="AP13" s="130" t="str">
        <f t="shared" si="23"/>
        <v>H0</v>
      </c>
      <c r="AQ13" s="130" t="str">
        <f t="shared" si="23"/>
        <v>H0</v>
      </c>
      <c r="AR13" s="130" t="str">
        <f t="shared" si="23"/>
        <v>H0</v>
      </c>
      <c r="AS13" s="130" t="str">
        <f t="shared" si="23"/>
        <v>H0</v>
      </c>
      <c r="AT13" s="130" t="str">
        <f t="shared" si="23"/>
        <v>H0</v>
      </c>
      <c r="AU13" s="130" t="str">
        <f t="shared" si="23"/>
        <v>H0</v>
      </c>
      <c r="AV13" s="130" t="str">
        <f t="shared" si="23"/>
        <v>H0</v>
      </c>
      <c r="AW13" s="130" t="str">
        <f t="shared" si="23"/>
        <v>H1</v>
      </c>
      <c r="AX13" s="130" t="str">
        <f t="shared" si="23"/>
        <v>H0</v>
      </c>
      <c r="AY13" s="130" t="str">
        <f t="shared" si="23"/>
        <v>H0</v>
      </c>
      <c r="AZ13" s="130" t="str">
        <f t="shared" si="23"/>
        <v>H1</v>
      </c>
      <c r="BA13" s="130"/>
      <c r="BB13" s="130"/>
      <c r="BC13" s="124" t="str">
        <f t="shared" si="23"/>
        <v>H0</v>
      </c>
      <c r="BD13" s="124" t="str">
        <f t="shared" si="23"/>
        <v>H0</v>
      </c>
      <c r="BE13" s="124" t="str">
        <f t="shared" si="23"/>
        <v>H0</v>
      </c>
      <c r="BF13" s="124" t="str">
        <f t="shared" si="23"/>
        <v>H0</v>
      </c>
      <c r="BG13" s="124" t="str">
        <f t="shared" si="23"/>
        <v>H1</v>
      </c>
      <c r="BH13" s="124" t="str">
        <f t="shared" si="23"/>
        <v>H0</v>
      </c>
      <c r="BI13" s="124" t="str">
        <f t="shared" si="23"/>
        <v>H0</v>
      </c>
      <c r="BJ13" s="124" t="str">
        <f t="shared" si="23"/>
        <v>H0</v>
      </c>
      <c r="BK13" s="124" t="str">
        <f t="shared" si="23"/>
        <v>H0</v>
      </c>
      <c r="BL13" s="124" t="str">
        <f t="shared" si="23"/>
        <v>H0</v>
      </c>
      <c r="BM13" s="124" t="str">
        <f t="shared" si="23"/>
        <v>H0</v>
      </c>
      <c r="BN13" s="124" t="str">
        <f t="shared" si="23"/>
        <v>H0</v>
      </c>
      <c r="BO13" s="124" t="str">
        <f t="shared" si="23"/>
        <v>H0</v>
      </c>
      <c r="BP13" s="124" t="str">
        <f t="shared" ref="BP13:CK13" si="24">IF(BP9&lt;BP11,"H1","H0")</f>
        <v>H0</v>
      </c>
      <c r="BQ13" s="124" t="str">
        <f t="shared" si="24"/>
        <v>H0</v>
      </c>
      <c r="BR13" s="124" t="str">
        <f t="shared" si="24"/>
        <v>H0</v>
      </c>
      <c r="BS13" s="124" t="str">
        <f t="shared" si="24"/>
        <v>H0</v>
      </c>
      <c r="BT13" s="124" t="str">
        <f t="shared" si="24"/>
        <v>H0</v>
      </c>
      <c r="BU13" s="124" t="str">
        <f t="shared" si="24"/>
        <v>H1</v>
      </c>
      <c r="BV13" s="158"/>
      <c r="BW13" s="158"/>
      <c r="BX13" s="130" t="str">
        <f t="shared" si="24"/>
        <v>H1</v>
      </c>
      <c r="BY13" s="130" t="str">
        <f t="shared" si="24"/>
        <v>H0</v>
      </c>
      <c r="BZ13" s="130" t="str">
        <f t="shared" si="24"/>
        <v>H1</v>
      </c>
      <c r="CA13" s="130" t="str">
        <f t="shared" si="24"/>
        <v>H0</v>
      </c>
      <c r="CB13" s="130" t="str">
        <f t="shared" si="24"/>
        <v>H0</v>
      </c>
      <c r="CC13" s="130" t="str">
        <f t="shared" si="24"/>
        <v>H0</v>
      </c>
      <c r="CD13" s="130" t="str">
        <f t="shared" si="24"/>
        <v>H0</v>
      </c>
      <c r="CE13" s="130" t="str">
        <f t="shared" si="24"/>
        <v>H0</v>
      </c>
      <c r="CF13" s="130" t="str">
        <f t="shared" si="24"/>
        <v>H0</v>
      </c>
      <c r="CG13" s="130" t="str">
        <f t="shared" si="24"/>
        <v>H0</v>
      </c>
      <c r="CH13" s="130" t="str">
        <f t="shared" si="24"/>
        <v>H0</v>
      </c>
      <c r="CI13" s="130" t="str">
        <f t="shared" si="24"/>
        <v>H0</v>
      </c>
      <c r="CJ13" s="130" t="str">
        <f t="shared" si="24"/>
        <v>H0</v>
      </c>
      <c r="CK13" s="130" t="str">
        <f t="shared" si="24"/>
        <v>H1</v>
      </c>
      <c r="CU13">
        <f>Makespan_10!S199</f>
        <v>693</v>
      </c>
      <c r="CV13">
        <f>Makespan_10!T199</f>
        <v>731</v>
      </c>
      <c r="CW13">
        <f>Makespan_10!CD293</f>
        <v>0</v>
      </c>
      <c r="CX13">
        <f>Makespan_10!BN105</f>
        <v>0</v>
      </c>
      <c r="CY13">
        <f>Makespan_10!BN11</f>
        <v>0</v>
      </c>
      <c r="CZ13">
        <f>Makespan_10!BL105</f>
        <v>0</v>
      </c>
      <c r="DA13">
        <f>Makespan_10!BL11</f>
        <v>0</v>
      </c>
      <c r="DB13">
        <v>772</v>
      </c>
      <c r="DC13">
        <v>826</v>
      </c>
      <c r="DD13">
        <v>826</v>
      </c>
      <c r="DE13">
        <v>751</v>
      </c>
      <c r="DF13">
        <v>751</v>
      </c>
      <c r="DG13">
        <v>731</v>
      </c>
      <c r="DH13">
        <v>731</v>
      </c>
      <c r="DJ13">
        <f t="shared" si="16"/>
        <v>-38</v>
      </c>
      <c r="DK13">
        <f t="shared" si="16"/>
        <v>731</v>
      </c>
      <c r="DL13">
        <f t="shared" si="1"/>
        <v>0</v>
      </c>
      <c r="DM13">
        <f t="shared" si="1"/>
        <v>0</v>
      </c>
      <c r="DN13">
        <f t="shared" si="1"/>
        <v>0</v>
      </c>
      <c r="DO13">
        <f t="shared" si="1"/>
        <v>0</v>
      </c>
      <c r="DP13">
        <f t="shared" si="1"/>
        <v>-772</v>
      </c>
      <c r="DQ13">
        <f t="shared" si="1"/>
        <v>-54</v>
      </c>
      <c r="DR13">
        <f t="shared" si="1"/>
        <v>0</v>
      </c>
      <c r="DS13">
        <f t="shared" si="1"/>
        <v>75</v>
      </c>
      <c r="DT13">
        <f t="shared" si="1"/>
        <v>0</v>
      </c>
      <c r="DU13">
        <f t="shared" si="1"/>
        <v>20</v>
      </c>
      <c r="DV13">
        <f t="shared" si="1"/>
        <v>0</v>
      </c>
      <c r="DX13">
        <f t="shared" si="2"/>
        <v>-18.511111111111113</v>
      </c>
      <c r="DY13">
        <f t="shared" si="3"/>
        <v>47.822222222222194</v>
      </c>
      <c r="DZ13">
        <f t="shared" si="4"/>
        <v>0</v>
      </c>
      <c r="EA13">
        <f t="shared" si="5"/>
        <v>0</v>
      </c>
      <c r="EB13">
        <f t="shared" si="6"/>
        <v>0</v>
      </c>
      <c r="EC13">
        <f t="shared" si="7"/>
        <v>0</v>
      </c>
      <c r="ED13">
        <f t="shared" si="8"/>
        <v>-87.399999999999977</v>
      </c>
      <c r="EE13">
        <f t="shared" si="9"/>
        <v>-46.133333333333333</v>
      </c>
      <c r="EF13">
        <f t="shared" si="10"/>
        <v>0.24444444444444444</v>
      </c>
      <c r="EG13">
        <f t="shared" si="11"/>
        <v>79.711111111111109</v>
      </c>
      <c r="EH13">
        <f t="shared" si="12"/>
        <v>1.8777777777777778</v>
      </c>
      <c r="EI13">
        <f t="shared" si="13"/>
        <v>20.433333333333334</v>
      </c>
      <c r="EJ13">
        <f t="shared" si="14"/>
        <v>0.53333333333333333</v>
      </c>
      <c r="EL13">
        <f t="shared" si="17"/>
        <v>342.66123456790132</v>
      </c>
      <c r="EM13">
        <f t="shared" si="15"/>
        <v>2286.9649382716025</v>
      </c>
      <c r="EN13">
        <f t="shared" si="15"/>
        <v>0</v>
      </c>
      <c r="EO13">
        <f t="shared" si="15"/>
        <v>0</v>
      </c>
      <c r="EP13">
        <f t="shared" si="15"/>
        <v>0</v>
      </c>
      <c r="EQ13">
        <f t="shared" si="15"/>
        <v>0</v>
      </c>
      <c r="ER13">
        <f t="shared" si="15"/>
        <v>7638.7599999999957</v>
      </c>
      <c r="ES13">
        <f t="shared" si="15"/>
        <v>2128.2844444444445</v>
      </c>
      <c r="ET13">
        <f t="shared" si="15"/>
        <v>5.9753086419753083E-2</v>
      </c>
      <c r="EU13">
        <f t="shared" si="15"/>
        <v>6353.8612345679012</v>
      </c>
      <c r="EV13">
        <f t="shared" si="15"/>
        <v>3.5260493827160495</v>
      </c>
      <c r="EW13">
        <f t="shared" si="15"/>
        <v>417.52111111111111</v>
      </c>
      <c r="EX13">
        <f t="shared" si="15"/>
        <v>0.28444444444444444</v>
      </c>
    </row>
    <row r="14" spans="1:154" ht="15.75" x14ac:dyDescent="0.25">
      <c r="A14" s="115" t="s">
        <v>244</v>
      </c>
      <c r="B14" s="130" t="str">
        <f t="shared" ref="B14:AG14" si="25">IF(B9&lt;B11,"'signifikant'","'n. signifikant'")</f>
        <v>'n. signifikant'</v>
      </c>
      <c r="C14" s="130" t="str">
        <f t="shared" si="25"/>
        <v>'signifikant'</v>
      </c>
      <c r="D14" s="130" t="str">
        <f t="shared" si="25"/>
        <v>'n. signifikant'</v>
      </c>
      <c r="E14" s="130" t="str">
        <f t="shared" si="25"/>
        <v>'n. signifikant'</v>
      </c>
      <c r="F14" s="130" t="str">
        <f t="shared" si="25"/>
        <v>'n. signifikant'</v>
      </c>
      <c r="G14" s="130" t="str">
        <f t="shared" si="25"/>
        <v>'n. signifikant'</v>
      </c>
      <c r="H14" s="130" t="str">
        <f t="shared" si="25"/>
        <v>'n. signifikant'</v>
      </c>
      <c r="I14" s="130" t="str">
        <f t="shared" si="25"/>
        <v>'n. signifikant'</v>
      </c>
      <c r="J14" s="130" t="str">
        <f t="shared" si="25"/>
        <v>'n. signifikant'</v>
      </c>
      <c r="K14" s="130" t="str">
        <f t="shared" si="25"/>
        <v>'n. signifikant'</v>
      </c>
      <c r="L14" s="130" t="str">
        <f t="shared" si="25"/>
        <v>'n. signifikant'</v>
      </c>
      <c r="M14" s="130" t="str">
        <f t="shared" si="25"/>
        <v>'n. signifikant'</v>
      </c>
      <c r="N14" s="130" t="str">
        <f t="shared" si="25"/>
        <v>'signifikant'</v>
      </c>
      <c r="O14" s="130" t="str">
        <f t="shared" si="25"/>
        <v>'n. signifikant'</v>
      </c>
      <c r="P14" s="130" t="str">
        <f t="shared" si="25"/>
        <v>'signifikant'</v>
      </c>
      <c r="Q14" s="130" t="str">
        <f t="shared" si="25"/>
        <v>'signifikant'</v>
      </c>
      <c r="R14" s="125" t="str">
        <f t="shared" si="25"/>
        <v>'n. signifikant'</v>
      </c>
      <c r="S14" s="125" t="str">
        <f t="shared" si="25"/>
        <v>'signifikant'</v>
      </c>
      <c r="T14" s="125" t="str">
        <f t="shared" si="25"/>
        <v>'n. signifikant'</v>
      </c>
      <c r="U14" s="125" t="str">
        <f t="shared" si="25"/>
        <v>'n. signifikant'</v>
      </c>
      <c r="V14" s="125" t="str">
        <f t="shared" si="25"/>
        <v>'n. signifikant'</v>
      </c>
      <c r="W14" s="125" t="str">
        <f t="shared" si="25"/>
        <v>'n. signifikant'</v>
      </c>
      <c r="X14" s="125" t="str">
        <f t="shared" si="25"/>
        <v>'n. signifikant'</v>
      </c>
      <c r="Y14" s="125" t="str">
        <f t="shared" si="25"/>
        <v>'n. signifikant'</v>
      </c>
      <c r="Z14" s="125" t="str">
        <f t="shared" si="25"/>
        <v>'n. signifikant'</v>
      </c>
      <c r="AA14" s="125" t="str">
        <f t="shared" si="25"/>
        <v>'n. signifikant'</v>
      </c>
      <c r="AB14" s="125" t="str">
        <f t="shared" si="25"/>
        <v>'n. signifikant'</v>
      </c>
      <c r="AC14" s="125" t="str">
        <f t="shared" si="25"/>
        <v>'n. signifikant'</v>
      </c>
      <c r="AD14" s="125" t="str">
        <f t="shared" si="25"/>
        <v>'n. signifikant'</v>
      </c>
      <c r="AE14" s="125" t="str">
        <f t="shared" si="25"/>
        <v>'n. signifikant'</v>
      </c>
      <c r="AF14" s="125" t="str">
        <f t="shared" si="25"/>
        <v>'n. signifikant'</v>
      </c>
      <c r="AG14" s="125" t="str">
        <f t="shared" si="25"/>
        <v>'signifikant'</v>
      </c>
      <c r="AH14" s="130" t="str">
        <f t="shared" ref="AH14:BO14" si="26">IF(AH9&lt;AH11,"'signifikant'","'n. signifikant'")</f>
        <v>'n. signifikant'</v>
      </c>
      <c r="AI14" s="130" t="str">
        <f t="shared" si="26"/>
        <v>'n. signifikant'</v>
      </c>
      <c r="AJ14" s="130" t="str">
        <f t="shared" si="26"/>
        <v>'n. signifikant'</v>
      </c>
      <c r="AK14" s="130" t="str">
        <f t="shared" si="26"/>
        <v>'n. signifikant'</v>
      </c>
      <c r="AL14" s="130" t="str">
        <f t="shared" si="26"/>
        <v>'signifikant'</v>
      </c>
      <c r="AM14" s="130" t="str">
        <f t="shared" si="26"/>
        <v>'signifikant'</v>
      </c>
      <c r="AN14" s="130" t="str">
        <f t="shared" si="26"/>
        <v>'n. signifikant'</v>
      </c>
      <c r="AO14" s="130" t="str">
        <f t="shared" si="26"/>
        <v>'n. signifikant'</v>
      </c>
      <c r="AP14" s="130" t="str">
        <f t="shared" si="26"/>
        <v>'n. signifikant'</v>
      </c>
      <c r="AQ14" s="130" t="str">
        <f t="shared" si="26"/>
        <v>'n. signifikant'</v>
      </c>
      <c r="AR14" s="130" t="str">
        <f t="shared" si="26"/>
        <v>'n. signifikant'</v>
      </c>
      <c r="AS14" s="130" t="str">
        <f t="shared" si="26"/>
        <v>'n. signifikant'</v>
      </c>
      <c r="AT14" s="130" t="str">
        <f t="shared" si="26"/>
        <v>'n. signifikant'</v>
      </c>
      <c r="AU14" s="130" t="str">
        <f t="shared" si="26"/>
        <v>'n. signifikant'</v>
      </c>
      <c r="AV14" s="130" t="str">
        <f t="shared" si="26"/>
        <v>'n. signifikant'</v>
      </c>
      <c r="AW14" s="130" t="str">
        <f t="shared" si="26"/>
        <v>'signifikant'</v>
      </c>
      <c r="AX14" s="130" t="str">
        <f t="shared" si="26"/>
        <v>'n. signifikant'</v>
      </c>
      <c r="AY14" s="130" t="str">
        <f t="shared" si="26"/>
        <v>'n. signifikant'</v>
      </c>
      <c r="AZ14" s="130" t="str">
        <f t="shared" si="26"/>
        <v>'signifikant'</v>
      </c>
      <c r="BA14" s="130"/>
      <c r="BB14" s="130"/>
      <c r="BC14" s="125" t="str">
        <f t="shared" si="26"/>
        <v>'n. signifikant'</v>
      </c>
      <c r="BD14" s="125" t="str">
        <f t="shared" si="26"/>
        <v>'n. signifikant'</v>
      </c>
      <c r="BE14" s="125" t="str">
        <f t="shared" si="26"/>
        <v>'n. signifikant'</v>
      </c>
      <c r="BF14" s="125" t="str">
        <f t="shared" si="26"/>
        <v>'n. signifikant'</v>
      </c>
      <c r="BG14" s="125" t="str">
        <f t="shared" si="26"/>
        <v>'signifikant'</v>
      </c>
      <c r="BH14" s="125" t="str">
        <f t="shared" si="26"/>
        <v>'n. signifikant'</v>
      </c>
      <c r="BI14" s="125" t="str">
        <f t="shared" si="26"/>
        <v>'n. signifikant'</v>
      </c>
      <c r="BJ14" s="125" t="str">
        <f t="shared" si="26"/>
        <v>'n. signifikant'</v>
      </c>
      <c r="BK14" s="125" t="str">
        <f t="shared" si="26"/>
        <v>'n. signifikant'</v>
      </c>
      <c r="BL14" s="125" t="str">
        <f t="shared" si="26"/>
        <v>'n. signifikant'</v>
      </c>
      <c r="BM14" s="125" t="str">
        <f t="shared" si="26"/>
        <v>'n. signifikant'</v>
      </c>
      <c r="BN14" s="125" t="str">
        <f t="shared" si="26"/>
        <v>'n. signifikant'</v>
      </c>
      <c r="BO14" s="125" t="str">
        <f t="shared" si="26"/>
        <v>'n. signifikant'</v>
      </c>
      <c r="BP14" s="125" t="str">
        <f t="shared" ref="BP14:CK14" si="27">IF(BP9&lt;BP11,"'signifikant'","'n. signifikant'")</f>
        <v>'n. signifikant'</v>
      </c>
      <c r="BQ14" s="125" t="str">
        <f t="shared" si="27"/>
        <v>'n. signifikant'</v>
      </c>
      <c r="BR14" s="125" t="str">
        <f t="shared" si="27"/>
        <v>'n. signifikant'</v>
      </c>
      <c r="BS14" s="125" t="str">
        <f t="shared" si="27"/>
        <v>'n. signifikant'</v>
      </c>
      <c r="BT14" s="125" t="str">
        <f t="shared" si="27"/>
        <v>'n. signifikant'</v>
      </c>
      <c r="BU14" s="125" t="str">
        <f t="shared" si="27"/>
        <v>'signifikant'</v>
      </c>
      <c r="BV14" s="159"/>
      <c r="BW14" s="159"/>
      <c r="BX14" s="130" t="str">
        <f t="shared" si="27"/>
        <v>'signifikant'</v>
      </c>
      <c r="BY14" s="130" t="str">
        <f t="shared" si="27"/>
        <v>'n. signifikant'</v>
      </c>
      <c r="BZ14" s="130" t="str">
        <f t="shared" si="27"/>
        <v>'signifikant'</v>
      </c>
      <c r="CA14" s="130" t="str">
        <f t="shared" si="27"/>
        <v>'n. signifikant'</v>
      </c>
      <c r="CB14" s="130" t="str">
        <f t="shared" si="27"/>
        <v>'n. signifikant'</v>
      </c>
      <c r="CC14" s="130" t="str">
        <f t="shared" si="27"/>
        <v>'n. signifikant'</v>
      </c>
      <c r="CD14" s="130" t="str">
        <f t="shared" si="27"/>
        <v>'n. signifikant'</v>
      </c>
      <c r="CE14" s="130" t="str">
        <f t="shared" si="27"/>
        <v>'n. signifikant'</v>
      </c>
      <c r="CF14" s="130" t="str">
        <f t="shared" si="27"/>
        <v>'n. signifikant'</v>
      </c>
      <c r="CG14" s="130" t="str">
        <f t="shared" si="27"/>
        <v>'n. signifikant'</v>
      </c>
      <c r="CH14" s="130" t="str">
        <f t="shared" si="27"/>
        <v>'n. signifikant'</v>
      </c>
      <c r="CI14" s="130" t="str">
        <f t="shared" si="27"/>
        <v>'n. signifikant'</v>
      </c>
      <c r="CJ14" s="130" t="str">
        <f t="shared" si="27"/>
        <v>'n. signifikant'</v>
      </c>
      <c r="CK14" s="130" t="str">
        <f t="shared" si="27"/>
        <v>'signifikant'</v>
      </c>
      <c r="CU14">
        <f>Makespan_10!S200</f>
        <v>596</v>
      </c>
      <c r="CV14">
        <f>Makespan_10!T200</f>
        <v>611</v>
      </c>
      <c r="CW14">
        <f>Makespan_10!CD294</f>
        <v>0</v>
      </c>
      <c r="CX14">
        <f>Makespan_10!BN106</f>
        <v>0</v>
      </c>
      <c r="CY14">
        <f>Makespan_10!BN12</f>
        <v>0</v>
      </c>
      <c r="CZ14">
        <f>Makespan_10!BL106</f>
        <v>0</v>
      </c>
      <c r="DA14">
        <f>Makespan_10!BL12</f>
        <v>0</v>
      </c>
      <c r="DB14">
        <v>603</v>
      </c>
      <c r="DC14">
        <v>623</v>
      </c>
      <c r="DD14">
        <v>623</v>
      </c>
      <c r="DE14">
        <v>558</v>
      </c>
      <c r="DF14">
        <v>558</v>
      </c>
      <c r="DG14">
        <v>611</v>
      </c>
      <c r="DH14">
        <v>611</v>
      </c>
      <c r="DJ14">
        <f t="shared" si="16"/>
        <v>-15</v>
      </c>
      <c r="DK14">
        <f t="shared" si="16"/>
        <v>611</v>
      </c>
      <c r="DL14">
        <f t="shared" si="1"/>
        <v>0</v>
      </c>
      <c r="DM14">
        <f t="shared" si="1"/>
        <v>0</v>
      </c>
      <c r="DN14">
        <f t="shared" si="1"/>
        <v>0</v>
      </c>
      <c r="DO14">
        <f t="shared" si="1"/>
        <v>0</v>
      </c>
      <c r="DP14">
        <f t="shared" si="1"/>
        <v>-603</v>
      </c>
      <c r="DQ14">
        <f t="shared" si="1"/>
        <v>-20</v>
      </c>
      <c r="DR14">
        <f t="shared" si="1"/>
        <v>0</v>
      </c>
      <c r="DS14">
        <f t="shared" si="1"/>
        <v>65</v>
      </c>
      <c r="DT14">
        <f t="shared" si="1"/>
        <v>0</v>
      </c>
      <c r="DU14">
        <f t="shared" si="1"/>
        <v>-53</v>
      </c>
      <c r="DV14">
        <f t="shared" si="1"/>
        <v>0</v>
      </c>
      <c r="DX14">
        <f t="shared" si="2"/>
        <v>4.4888888888888872</v>
      </c>
      <c r="DY14">
        <f t="shared" si="3"/>
        <v>-72.177777777777806</v>
      </c>
      <c r="DZ14">
        <f t="shared" si="4"/>
        <v>0</v>
      </c>
      <c r="EA14">
        <f t="shared" si="5"/>
        <v>0</v>
      </c>
      <c r="EB14">
        <f t="shared" si="6"/>
        <v>0</v>
      </c>
      <c r="EC14">
        <f t="shared" si="7"/>
        <v>0</v>
      </c>
      <c r="ED14">
        <f t="shared" si="8"/>
        <v>81.600000000000023</v>
      </c>
      <c r="EE14">
        <f t="shared" si="9"/>
        <v>-12.133333333333333</v>
      </c>
      <c r="EF14">
        <f t="shared" si="10"/>
        <v>0.24444444444444444</v>
      </c>
      <c r="EG14">
        <f t="shared" si="11"/>
        <v>69.711111111111109</v>
      </c>
      <c r="EH14">
        <f t="shared" si="12"/>
        <v>1.8777777777777778</v>
      </c>
      <c r="EI14">
        <f t="shared" si="13"/>
        <v>-52.56666666666667</v>
      </c>
      <c r="EJ14">
        <f t="shared" si="14"/>
        <v>0.53333333333333333</v>
      </c>
      <c r="EL14">
        <f t="shared" si="17"/>
        <v>20.150123456790109</v>
      </c>
      <c r="EM14">
        <f t="shared" si="15"/>
        <v>5209.6316049382758</v>
      </c>
      <c r="EN14">
        <f t="shared" si="15"/>
        <v>0</v>
      </c>
      <c r="EO14">
        <f t="shared" si="15"/>
        <v>0</v>
      </c>
      <c r="EP14">
        <f t="shared" si="15"/>
        <v>0</v>
      </c>
      <c r="EQ14">
        <f t="shared" si="15"/>
        <v>0</v>
      </c>
      <c r="ER14">
        <f t="shared" si="15"/>
        <v>6658.560000000004</v>
      </c>
      <c r="ES14">
        <f t="shared" si="15"/>
        <v>147.21777777777777</v>
      </c>
      <c r="ET14">
        <f t="shared" si="15"/>
        <v>5.9753086419753083E-2</v>
      </c>
      <c r="EU14">
        <f t="shared" si="15"/>
        <v>4859.6390123456786</v>
      </c>
      <c r="EV14">
        <f t="shared" si="15"/>
        <v>3.5260493827160495</v>
      </c>
      <c r="EW14">
        <f t="shared" si="15"/>
        <v>2763.2544444444447</v>
      </c>
      <c r="EX14">
        <f t="shared" si="15"/>
        <v>0.28444444444444444</v>
      </c>
    </row>
    <row r="15" spans="1:154" s="21" customFormat="1" ht="15.75" x14ac:dyDescent="0.25">
      <c r="A15" s="11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  <c r="AW15" s="130"/>
      <c r="AX15" s="130"/>
      <c r="AY15" s="130"/>
      <c r="AZ15" s="130"/>
      <c r="BA15" s="130"/>
      <c r="BB15" s="130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58"/>
      <c r="BW15" s="158"/>
      <c r="BX15" s="130"/>
      <c r="BY15" s="130"/>
      <c r="BZ15" s="130"/>
      <c r="CA15" s="130"/>
      <c r="CB15" s="130"/>
      <c r="CC15" s="130"/>
      <c r="CD15" s="130"/>
      <c r="CE15" s="130"/>
      <c r="CF15" s="130"/>
      <c r="CG15" s="130"/>
      <c r="CH15" s="130"/>
      <c r="CI15" s="130"/>
      <c r="CJ15" s="130"/>
      <c r="CK15" s="130"/>
      <c r="CU15">
        <f>Makespan_10!S201</f>
        <v>441</v>
      </c>
      <c r="CV15">
        <f>Makespan_10!T201</f>
        <v>482</v>
      </c>
      <c r="CW15">
        <f>Makespan_10!CD295</f>
        <v>0</v>
      </c>
      <c r="CX15">
        <f>Makespan_10!BN107</f>
        <v>0</v>
      </c>
      <c r="CY15">
        <f>Makespan_10!BN13</f>
        <v>0</v>
      </c>
      <c r="CZ15">
        <f>Makespan_10!BL107</f>
        <v>0</v>
      </c>
      <c r="DA15">
        <f>Makespan_10!BL13</f>
        <v>0</v>
      </c>
      <c r="DB15">
        <v>518</v>
      </c>
      <c r="DC15">
        <v>453</v>
      </c>
      <c r="DD15">
        <v>457</v>
      </c>
      <c r="DE15">
        <v>482</v>
      </c>
      <c r="DF15">
        <v>482</v>
      </c>
      <c r="DG15">
        <v>482</v>
      </c>
      <c r="DH15">
        <v>482</v>
      </c>
      <c r="DI15"/>
      <c r="DJ15">
        <f t="shared" si="16"/>
        <v>-41</v>
      </c>
      <c r="DK15">
        <f t="shared" si="16"/>
        <v>482</v>
      </c>
      <c r="DL15">
        <f t="shared" si="1"/>
        <v>0</v>
      </c>
      <c r="DM15">
        <f t="shared" si="1"/>
        <v>0</v>
      </c>
      <c r="DN15">
        <f t="shared" si="1"/>
        <v>0</v>
      </c>
      <c r="DO15">
        <f t="shared" si="1"/>
        <v>0</v>
      </c>
      <c r="DP15">
        <f t="shared" si="1"/>
        <v>-518</v>
      </c>
      <c r="DQ15">
        <f t="shared" si="1"/>
        <v>65</v>
      </c>
      <c r="DR15">
        <f t="shared" si="1"/>
        <v>-4</v>
      </c>
      <c r="DS15">
        <f t="shared" si="1"/>
        <v>-25</v>
      </c>
      <c r="DT15">
        <f t="shared" si="1"/>
        <v>0</v>
      </c>
      <c r="DU15">
        <f t="shared" si="1"/>
        <v>0</v>
      </c>
      <c r="DV15">
        <f t="shared" si="1"/>
        <v>0</v>
      </c>
      <c r="DW15"/>
      <c r="DX15">
        <f t="shared" si="2"/>
        <v>-21.511111111111113</v>
      </c>
      <c r="DY15">
        <f t="shared" si="3"/>
        <v>-201.17777777777781</v>
      </c>
      <c r="DZ15">
        <f t="shared" si="4"/>
        <v>0</v>
      </c>
      <c r="EA15">
        <f t="shared" si="5"/>
        <v>0</v>
      </c>
      <c r="EB15">
        <f t="shared" si="6"/>
        <v>0</v>
      </c>
      <c r="EC15">
        <f t="shared" si="7"/>
        <v>0</v>
      </c>
      <c r="ED15">
        <f t="shared" si="8"/>
        <v>166.60000000000002</v>
      </c>
      <c r="EE15">
        <f t="shared" si="9"/>
        <v>72.86666666666666</v>
      </c>
      <c r="EF15">
        <f t="shared" si="10"/>
        <v>-3.7555555555555555</v>
      </c>
      <c r="EG15">
        <f t="shared" si="11"/>
        <v>-20.288888888888888</v>
      </c>
      <c r="EH15">
        <f t="shared" si="12"/>
        <v>1.8777777777777778</v>
      </c>
      <c r="EI15">
        <f t="shared" si="13"/>
        <v>0.43333333333333335</v>
      </c>
      <c r="EJ15">
        <f t="shared" si="14"/>
        <v>0.53333333333333333</v>
      </c>
      <c r="EK15"/>
      <c r="EL15">
        <f t="shared" si="17"/>
        <v>462.72790123456798</v>
      </c>
      <c r="EM15">
        <f t="shared" si="15"/>
        <v>40472.498271604949</v>
      </c>
      <c r="EN15">
        <f t="shared" si="15"/>
        <v>0</v>
      </c>
      <c r="EO15">
        <f t="shared" si="15"/>
        <v>0</v>
      </c>
      <c r="EP15">
        <f t="shared" si="15"/>
        <v>0</v>
      </c>
      <c r="EQ15">
        <f t="shared" si="15"/>
        <v>0</v>
      </c>
      <c r="ER15">
        <f t="shared" si="15"/>
        <v>27755.560000000009</v>
      </c>
      <c r="ES15">
        <f t="shared" si="15"/>
        <v>5309.55111111111</v>
      </c>
      <c r="ET15">
        <f t="shared" si="15"/>
        <v>14.104197530864198</v>
      </c>
      <c r="EU15">
        <f t="shared" si="15"/>
        <v>411.63901234567896</v>
      </c>
      <c r="EV15">
        <f t="shared" si="15"/>
        <v>3.5260493827160495</v>
      </c>
      <c r="EW15">
        <f t="shared" si="15"/>
        <v>0.18777777777777779</v>
      </c>
      <c r="EX15">
        <f t="shared" si="15"/>
        <v>0.28444444444444444</v>
      </c>
    </row>
    <row r="16" spans="1:154" s="21" customFormat="1" ht="15.75" x14ac:dyDescent="0.25">
      <c r="A16" s="115" t="s">
        <v>270</v>
      </c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30"/>
      <c r="AI16" s="130"/>
      <c r="AJ16" s="130"/>
      <c r="AK16" s="130"/>
      <c r="AL16" s="130"/>
      <c r="AM16" s="130"/>
      <c r="AN16" s="130"/>
      <c r="AO16" s="130"/>
      <c r="AP16" s="130"/>
      <c r="AQ16" s="130"/>
      <c r="AR16" s="130"/>
      <c r="AS16" s="130"/>
      <c r="AT16" s="130"/>
      <c r="AU16" s="130"/>
      <c r="AV16" s="130"/>
      <c r="AW16" s="130"/>
      <c r="AX16" s="130"/>
      <c r="AY16" s="130"/>
      <c r="AZ16" s="130"/>
      <c r="BA16" s="130"/>
      <c r="BB16" s="130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58"/>
      <c r="BW16" s="158"/>
      <c r="BX16" s="130"/>
      <c r="BY16" s="130"/>
      <c r="BZ16" s="130"/>
      <c r="CA16" s="130"/>
      <c r="CB16" s="130"/>
      <c r="CC16" s="130"/>
      <c r="CD16" s="130"/>
      <c r="CE16" s="130"/>
      <c r="CF16" s="130"/>
      <c r="CG16" s="130"/>
      <c r="CH16" s="130"/>
      <c r="CI16" s="130"/>
      <c r="CJ16" s="130"/>
      <c r="CK16" s="130"/>
      <c r="CU16">
        <f>Makespan_10!S202</f>
        <v>786</v>
      </c>
      <c r="CV16">
        <f>Makespan_10!T202</f>
        <v>775</v>
      </c>
      <c r="CW16">
        <f>Makespan_10!CD296</f>
        <v>0</v>
      </c>
      <c r="CX16">
        <f>Makespan_10!BN108</f>
        <v>0</v>
      </c>
      <c r="CY16">
        <f>Makespan_10!BN14</f>
        <v>0</v>
      </c>
      <c r="CZ16">
        <f>Makespan_10!BL108</f>
        <v>0</v>
      </c>
      <c r="DA16">
        <f>Makespan_10!BL14</f>
        <v>0</v>
      </c>
      <c r="DB16">
        <v>762</v>
      </c>
      <c r="DC16">
        <v>793</v>
      </c>
      <c r="DD16">
        <v>793</v>
      </c>
      <c r="DE16">
        <v>748</v>
      </c>
      <c r="DF16">
        <v>748</v>
      </c>
      <c r="DG16">
        <v>775</v>
      </c>
      <c r="DH16">
        <v>775</v>
      </c>
      <c r="DI16"/>
      <c r="DJ16">
        <f t="shared" si="16"/>
        <v>11</v>
      </c>
      <c r="DK16">
        <f t="shared" si="16"/>
        <v>775</v>
      </c>
      <c r="DL16">
        <f t="shared" si="1"/>
        <v>0</v>
      </c>
      <c r="DM16">
        <f t="shared" si="1"/>
        <v>0</v>
      </c>
      <c r="DN16">
        <f t="shared" si="1"/>
        <v>0</v>
      </c>
      <c r="DO16">
        <f t="shared" si="1"/>
        <v>0</v>
      </c>
      <c r="DP16">
        <f t="shared" si="1"/>
        <v>-762</v>
      </c>
      <c r="DQ16">
        <f t="shared" si="1"/>
        <v>-31</v>
      </c>
      <c r="DR16">
        <f t="shared" si="1"/>
        <v>0</v>
      </c>
      <c r="DS16">
        <f t="shared" si="1"/>
        <v>45</v>
      </c>
      <c r="DT16">
        <f t="shared" si="1"/>
        <v>0</v>
      </c>
      <c r="DU16">
        <f t="shared" si="1"/>
        <v>-27</v>
      </c>
      <c r="DV16">
        <f t="shared" si="1"/>
        <v>0</v>
      </c>
      <c r="DW16"/>
      <c r="DX16">
        <f t="shared" si="2"/>
        <v>30.488888888888887</v>
      </c>
      <c r="DY16">
        <f t="shared" si="3"/>
        <v>91.822222222222194</v>
      </c>
      <c r="DZ16">
        <f t="shared" si="4"/>
        <v>0</v>
      </c>
      <c r="EA16">
        <f t="shared" si="5"/>
        <v>0</v>
      </c>
      <c r="EB16">
        <f t="shared" si="6"/>
        <v>0</v>
      </c>
      <c r="EC16">
        <f t="shared" si="7"/>
        <v>0</v>
      </c>
      <c r="ED16">
        <f t="shared" si="8"/>
        <v>-77.399999999999977</v>
      </c>
      <c r="EE16">
        <f t="shared" si="9"/>
        <v>-23.133333333333333</v>
      </c>
      <c r="EF16">
        <f t="shared" si="10"/>
        <v>0.24444444444444444</v>
      </c>
      <c r="EG16">
        <f t="shared" si="11"/>
        <v>49.711111111111109</v>
      </c>
      <c r="EH16">
        <f t="shared" si="12"/>
        <v>1.8777777777777778</v>
      </c>
      <c r="EI16">
        <f t="shared" si="13"/>
        <v>-26.566666666666666</v>
      </c>
      <c r="EJ16">
        <f t="shared" si="14"/>
        <v>0.53333333333333333</v>
      </c>
      <c r="EK16"/>
      <c r="EL16">
        <f t="shared" si="17"/>
        <v>929.57234567901219</v>
      </c>
      <c r="EM16">
        <f t="shared" si="15"/>
        <v>8431.3204938271556</v>
      </c>
      <c r="EN16">
        <f t="shared" si="15"/>
        <v>0</v>
      </c>
      <c r="EO16">
        <f t="shared" si="15"/>
        <v>0</v>
      </c>
      <c r="EP16">
        <f t="shared" si="15"/>
        <v>0</v>
      </c>
      <c r="EQ16">
        <f t="shared" si="15"/>
        <v>0</v>
      </c>
      <c r="ER16">
        <f t="shared" si="15"/>
        <v>5990.7599999999966</v>
      </c>
      <c r="ES16">
        <f t="shared" si="15"/>
        <v>535.15111111111105</v>
      </c>
      <c r="ET16">
        <f t="shared" si="15"/>
        <v>5.9753086419753083E-2</v>
      </c>
      <c r="EU16">
        <f t="shared" si="15"/>
        <v>2471.1945679012342</v>
      </c>
      <c r="EV16">
        <f t="shared" si="15"/>
        <v>3.5260493827160495</v>
      </c>
      <c r="EW16">
        <f t="shared" si="15"/>
        <v>705.78777777777782</v>
      </c>
      <c r="EX16">
        <f t="shared" si="15"/>
        <v>0.28444444444444444</v>
      </c>
    </row>
    <row r="17" spans="1:154" s="21" customFormat="1" ht="15.75" x14ac:dyDescent="0.25">
      <c r="A17" s="115" t="s">
        <v>271</v>
      </c>
      <c r="B17" s="131">
        <f>1-B11</f>
        <v>0.99907407407407411</v>
      </c>
      <c r="C17" s="131">
        <f t="shared" ref="C17:BP17" si="28">1-C11</f>
        <v>0.99937500000000001</v>
      </c>
      <c r="D17" s="131">
        <f t="shared" si="28"/>
        <v>0.99375000000000002</v>
      </c>
      <c r="E17" s="131">
        <f t="shared" si="28"/>
        <v>0.99583333333333335</v>
      </c>
      <c r="F17" s="131">
        <f t="shared" si="28"/>
        <v>0.99444444444444446</v>
      </c>
      <c r="G17" s="131">
        <f t="shared" si="28"/>
        <v>0.99878048780487805</v>
      </c>
      <c r="H17" s="131">
        <f t="shared" si="28"/>
        <v>0.998</v>
      </c>
      <c r="I17" s="131">
        <f t="shared" si="28"/>
        <v>0.99843749999999998</v>
      </c>
      <c r="J17" s="131">
        <f t="shared" si="28"/>
        <v>0.99848484848484853</v>
      </c>
      <c r="K17" s="131">
        <f t="shared" si="28"/>
        <v>0.99883720930232556</v>
      </c>
      <c r="L17" s="131">
        <f t="shared" si="28"/>
        <v>0.99750000000000005</v>
      </c>
      <c r="M17" s="131">
        <f t="shared" si="28"/>
        <v>0.99913793103448278</v>
      </c>
      <c r="N17" s="131">
        <f t="shared" si="28"/>
        <v>0.99930555555555556</v>
      </c>
      <c r="O17" s="131">
        <f t="shared" si="28"/>
        <v>0.99927536231884062</v>
      </c>
      <c r="P17" s="131">
        <f t="shared" si="28"/>
        <v>0.99931506849315066</v>
      </c>
      <c r="Q17" s="131">
        <f t="shared" si="28"/>
        <v>0.99940476190476191</v>
      </c>
      <c r="R17" s="134">
        <f t="shared" si="28"/>
        <v>0.99903846153846154</v>
      </c>
      <c r="S17" s="134">
        <f t="shared" si="28"/>
        <v>0.99935064935064932</v>
      </c>
      <c r="T17" s="134">
        <f t="shared" si="28"/>
        <v>0.98750000000000004</v>
      </c>
      <c r="U17" s="134">
        <f t="shared" si="28"/>
        <v>0.99897959183673468</v>
      </c>
      <c r="V17" s="134">
        <f t="shared" si="28"/>
        <v>0.99864864864864866</v>
      </c>
      <c r="W17" s="134">
        <f t="shared" si="28"/>
        <v>0.99642857142857144</v>
      </c>
      <c r="X17" s="134">
        <f t="shared" si="28"/>
        <v>0.99722222222222223</v>
      </c>
      <c r="Y17" s="134">
        <f t="shared" si="28"/>
        <v>0.99868421052631584</v>
      </c>
      <c r="Z17" s="134">
        <f t="shared" si="28"/>
        <v>0.97499999999999998</v>
      </c>
      <c r="AA17" s="134">
        <f t="shared" si="28"/>
        <v>0.99705882352941178</v>
      </c>
      <c r="AB17" s="134">
        <f t="shared" si="28"/>
        <v>0.99736842105263157</v>
      </c>
      <c r="AC17" s="134">
        <f t="shared" si="28"/>
        <v>0.99861111111111112</v>
      </c>
      <c r="AD17" s="134">
        <f t="shared" si="28"/>
        <v>0.99891304347826082</v>
      </c>
      <c r="AE17" s="134">
        <f t="shared" si="28"/>
        <v>0.99893617021276593</v>
      </c>
      <c r="AF17" s="134">
        <f t="shared" si="28"/>
        <v>0.99888888888888894</v>
      </c>
      <c r="AG17" s="134">
        <f t="shared" si="28"/>
        <v>0.99938271604938267</v>
      </c>
      <c r="AH17" s="131">
        <f t="shared" si="28"/>
        <v>0.99926470588235294</v>
      </c>
      <c r="AI17" s="131">
        <f t="shared" si="28"/>
        <v>0.99875000000000003</v>
      </c>
      <c r="AJ17" s="131">
        <f t="shared" si="28"/>
        <v>0.99782608695652175</v>
      </c>
      <c r="AK17" s="131">
        <f t="shared" si="28"/>
        <v>0.99924242424242427</v>
      </c>
      <c r="AL17" s="131">
        <f t="shared" si="28"/>
        <v>0.99935897435897436</v>
      </c>
      <c r="AM17" s="131">
        <f t="shared" si="28"/>
        <v>0.99932432432432428</v>
      </c>
      <c r="AN17" s="131">
        <f t="shared" si="28"/>
        <v>0.99814814814814812</v>
      </c>
      <c r="AO17" s="131">
        <f t="shared" si="28"/>
        <v>0.99852941176470589</v>
      </c>
      <c r="AP17" s="131">
        <f t="shared" si="28"/>
        <v>0.99827586206896557</v>
      </c>
      <c r="AQ17" s="131">
        <f t="shared" si="28"/>
        <v>0.9916666666666667</v>
      </c>
      <c r="AR17" s="131">
        <f t="shared" si="28"/>
        <v>0.99857142857142855</v>
      </c>
      <c r="AS17" s="131">
        <f t="shared" si="28"/>
        <v>0.99791666666666667</v>
      </c>
      <c r="AT17" s="131">
        <f t="shared" si="28"/>
        <v>0.99772727272727268</v>
      </c>
      <c r="AU17" s="131">
        <f t="shared" si="28"/>
        <v>0.99</v>
      </c>
      <c r="AV17" s="131">
        <f t="shared" si="28"/>
        <v>0.99895833333333328</v>
      </c>
      <c r="AW17" s="131">
        <f t="shared" si="28"/>
        <v>0.9993333333333333</v>
      </c>
      <c r="AX17" s="131">
        <f t="shared" si="28"/>
        <v>0.99916666666666665</v>
      </c>
      <c r="AY17" s="131">
        <f t="shared" si="28"/>
        <v>0.99915254237288131</v>
      </c>
      <c r="AZ17" s="131">
        <f t="shared" si="28"/>
        <v>0.99939759036144582</v>
      </c>
      <c r="BA17" s="131"/>
      <c r="BB17" s="131"/>
      <c r="BC17" s="134">
        <f t="shared" si="28"/>
        <v>0.99923076923076926</v>
      </c>
      <c r="BD17" s="134">
        <f t="shared" si="28"/>
        <v>0.99920634920634921</v>
      </c>
      <c r="BE17" s="134">
        <f t="shared" si="28"/>
        <v>0.99615384615384617</v>
      </c>
      <c r="BF17" s="134">
        <f t="shared" si="28"/>
        <v>0.99921875000000004</v>
      </c>
      <c r="BG17" s="134">
        <f t="shared" si="28"/>
        <v>0.99936708860759493</v>
      </c>
      <c r="BH17" s="134">
        <f t="shared" si="28"/>
        <v>0.99919354838709673</v>
      </c>
      <c r="BI17" s="134">
        <f t="shared" si="28"/>
        <v>0.99807692307692308</v>
      </c>
      <c r="BJ17" s="134">
        <f t="shared" si="28"/>
        <v>0.99833333333333329</v>
      </c>
      <c r="BK17" s="134">
        <f t="shared" si="28"/>
        <v>0.95</v>
      </c>
      <c r="BL17" s="134">
        <f t="shared" si="28"/>
        <v>0.99761904761904763</v>
      </c>
      <c r="BM17" s="134">
        <f t="shared" si="28"/>
        <v>0.9966666666666667</v>
      </c>
      <c r="BN17" s="134">
        <f t="shared" si="28"/>
        <v>0.99687499999999996</v>
      </c>
      <c r="BO17" s="134">
        <f t="shared" si="28"/>
        <v>0.99821428571428572</v>
      </c>
      <c r="BP17" s="134">
        <f t="shared" si="28"/>
        <v>0.98333333333333328</v>
      </c>
      <c r="BQ17" s="134">
        <f t="shared" ref="BQ17:CK17" si="29">1-BQ11</f>
        <v>0.99285714285714288</v>
      </c>
      <c r="BR17" s="134">
        <f t="shared" si="29"/>
        <v>0.99880952380952381</v>
      </c>
      <c r="BS17" s="134">
        <f t="shared" si="29"/>
        <v>0.99838709677419357</v>
      </c>
      <c r="BT17" s="134">
        <f t="shared" si="29"/>
        <v>0.99912280701754386</v>
      </c>
      <c r="BU17" s="134">
        <f t="shared" si="29"/>
        <v>0.99939024390243902</v>
      </c>
      <c r="BV17" s="134"/>
      <c r="BW17" s="134"/>
      <c r="BX17" s="131">
        <f t="shared" si="29"/>
        <v>0.99929577464788732</v>
      </c>
      <c r="BY17" s="131">
        <f t="shared" si="29"/>
        <v>0.99910714285714286</v>
      </c>
      <c r="BZ17" s="131">
        <f t="shared" si="29"/>
        <v>0.99928571428571433</v>
      </c>
      <c r="CA17" s="131">
        <f t="shared" si="29"/>
        <v>0.99871794871794872</v>
      </c>
      <c r="CB17" s="131">
        <f t="shared" si="29"/>
        <v>0.999</v>
      </c>
      <c r="CC17" s="131">
        <f t="shared" si="29"/>
        <v>0.995</v>
      </c>
      <c r="CD17" s="131">
        <f t="shared" si="29"/>
        <v>0.99918032786885247</v>
      </c>
      <c r="CE17" s="131">
        <f t="shared" si="29"/>
        <v>0.99905660377358485</v>
      </c>
      <c r="CF17" s="131">
        <f t="shared" si="29"/>
        <v>0.99909090909090914</v>
      </c>
      <c r="CG17" s="131">
        <f t="shared" si="29"/>
        <v>0.9988636363636364</v>
      </c>
      <c r="CH17" s="131">
        <f t="shared" si="29"/>
        <v>0.99925373134328355</v>
      </c>
      <c r="CI17" s="131">
        <f t="shared" si="29"/>
        <v>0.99545454545454548</v>
      </c>
      <c r="CJ17" s="131">
        <f t="shared" si="29"/>
        <v>0.99901960784313726</v>
      </c>
      <c r="CK17" s="131">
        <f t="shared" si="29"/>
        <v>0.99934210526315792</v>
      </c>
      <c r="CU17">
        <f>Makespan_10!S203</f>
        <v>630</v>
      </c>
      <c r="CV17">
        <f>Makespan_10!T203</f>
        <v>672</v>
      </c>
      <c r="CW17">
        <f>Makespan_10!CD297</f>
        <v>0</v>
      </c>
      <c r="CX17">
        <f>Makespan_10!BN109</f>
        <v>0</v>
      </c>
      <c r="CY17">
        <f>Makespan_10!BN15</f>
        <v>0</v>
      </c>
      <c r="CZ17">
        <f>Makespan_10!BL109</f>
        <v>0</v>
      </c>
      <c r="DA17">
        <f>Makespan_10!BL15</f>
        <v>0</v>
      </c>
      <c r="DB17">
        <v>647</v>
      </c>
      <c r="DC17">
        <v>618</v>
      </c>
      <c r="DD17">
        <v>618</v>
      </c>
      <c r="DE17">
        <v>704</v>
      </c>
      <c r="DF17">
        <v>704</v>
      </c>
      <c r="DG17">
        <v>685</v>
      </c>
      <c r="DH17">
        <v>685</v>
      </c>
      <c r="DI17"/>
      <c r="DJ17">
        <f t="shared" si="16"/>
        <v>-42</v>
      </c>
      <c r="DK17">
        <f t="shared" si="16"/>
        <v>672</v>
      </c>
      <c r="DL17">
        <f t="shared" si="1"/>
        <v>0</v>
      </c>
      <c r="DM17">
        <f t="shared" si="1"/>
        <v>0</v>
      </c>
      <c r="DN17">
        <f t="shared" si="1"/>
        <v>0</v>
      </c>
      <c r="DO17">
        <f t="shared" si="1"/>
        <v>0</v>
      </c>
      <c r="DP17">
        <f t="shared" si="1"/>
        <v>-647</v>
      </c>
      <c r="DQ17">
        <f t="shared" si="1"/>
        <v>29</v>
      </c>
      <c r="DR17">
        <f t="shared" si="1"/>
        <v>0</v>
      </c>
      <c r="DS17">
        <f t="shared" si="1"/>
        <v>-86</v>
      </c>
      <c r="DT17">
        <f t="shared" si="1"/>
        <v>0</v>
      </c>
      <c r="DU17">
        <f t="shared" si="1"/>
        <v>19</v>
      </c>
      <c r="DV17">
        <f t="shared" si="1"/>
        <v>0</v>
      </c>
      <c r="DW17"/>
      <c r="DX17">
        <f t="shared" si="2"/>
        <v>-22.511111111111113</v>
      </c>
      <c r="DY17">
        <f t="shared" si="3"/>
        <v>-11.177777777777806</v>
      </c>
      <c r="DZ17">
        <f t="shared" si="4"/>
        <v>0</v>
      </c>
      <c r="EA17">
        <f t="shared" si="5"/>
        <v>0</v>
      </c>
      <c r="EB17">
        <f t="shared" si="6"/>
        <v>0</v>
      </c>
      <c r="EC17">
        <f t="shared" si="7"/>
        <v>0</v>
      </c>
      <c r="ED17">
        <f t="shared" si="8"/>
        <v>37.600000000000023</v>
      </c>
      <c r="EE17">
        <f t="shared" si="9"/>
        <v>36.866666666666667</v>
      </c>
      <c r="EF17">
        <f t="shared" si="10"/>
        <v>0.24444444444444444</v>
      </c>
      <c r="EG17">
        <f t="shared" si="11"/>
        <v>-81.288888888888891</v>
      </c>
      <c r="EH17">
        <f t="shared" si="12"/>
        <v>1.8777777777777778</v>
      </c>
      <c r="EI17">
        <f t="shared" si="13"/>
        <v>19.433333333333334</v>
      </c>
      <c r="EJ17">
        <f t="shared" si="14"/>
        <v>0.53333333333333333</v>
      </c>
      <c r="EK17"/>
      <c r="EL17">
        <f t="shared" si="17"/>
        <v>506.75012345679022</v>
      </c>
      <c r="EM17">
        <f t="shared" si="15"/>
        <v>124.94271604938334</v>
      </c>
      <c r="EN17">
        <f t="shared" si="15"/>
        <v>0</v>
      </c>
      <c r="EO17">
        <f t="shared" si="15"/>
        <v>0</v>
      </c>
      <c r="EP17">
        <f t="shared" si="15"/>
        <v>0</v>
      </c>
      <c r="EQ17">
        <f t="shared" si="15"/>
        <v>0</v>
      </c>
      <c r="ER17">
        <f t="shared" si="15"/>
        <v>1413.7600000000018</v>
      </c>
      <c r="ES17">
        <f t="shared" si="15"/>
        <v>1359.151111111111</v>
      </c>
      <c r="ET17">
        <f t="shared" si="15"/>
        <v>5.9753086419753083E-2</v>
      </c>
      <c r="EU17">
        <f t="shared" si="15"/>
        <v>6607.883456790124</v>
      </c>
      <c r="EV17">
        <f t="shared" si="15"/>
        <v>3.5260493827160495</v>
      </c>
      <c r="EW17">
        <f t="shared" si="15"/>
        <v>377.65444444444444</v>
      </c>
      <c r="EX17">
        <f t="shared" si="15"/>
        <v>0.28444444444444444</v>
      </c>
    </row>
    <row r="18" spans="1:154" s="21" customFormat="1" ht="15.75" x14ac:dyDescent="0.25">
      <c r="A18" s="115" t="s">
        <v>263</v>
      </c>
      <c r="B18" s="130">
        <v>-3.11</v>
      </c>
      <c r="C18" s="130">
        <v>-3.22</v>
      </c>
      <c r="D18" s="130">
        <v>-2.5</v>
      </c>
      <c r="E18" s="130">
        <v>-2.64</v>
      </c>
      <c r="F18" s="130">
        <v>-2.54</v>
      </c>
      <c r="G18" s="130">
        <v>-3.03</v>
      </c>
      <c r="H18" s="130">
        <v>-2.88</v>
      </c>
      <c r="I18" s="130">
        <v>-2.94</v>
      </c>
      <c r="J18" s="130">
        <v>-2.96</v>
      </c>
      <c r="K18" s="130">
        <v>-3.03</v>
      </c>
      <c r="L18" s="130">
        <v>-2.81</v>
      </c>
      <c r="M18" s="130">
        <v>-3.11</v>
      </c>
      <c r="N18" s="130">
        <v>-3.18</v>
      </c>
      <c r="O18" s="130">
        <v>-3.18</v>
      </c>
      <c r="P18" s="130">
        <v>-3.18</v>
      </c>
      <c r="Q18" s="130">
        <v>-3.22</v>
      </c>
      <c r="R18" s="124">
        <v>-3.08</v>
      </c>
      <c r="S18" s="124">
        <v>-3.22</v>
      </c>
      <c r="T18" s="124">
        <v>-2.2400000000000002</v>
      </c>
      <c r="U18" s="124">
        <v>-3.08</v>
      </c>
      <c r="V18" s="124">
        <v>-2.98</v>
      </c>
      <c r="W18" s="124">
        <v>-2.69</v>
      </c>
      <c r="X18" s="124">
        <v>-2.77</v>
      </c>
      <c r="Y18" s="124">
        <v>-3</v>
      </c>
      <c r="Z18" s="124">
        <v>-1.96</v>
      </c>
      <c r="AA18" s="124">
        <v>-2.76</v>
      </c>
      <c r="AB18" s="124">
        <v>-2.79</v>
      </c>
      <c r="AC18" s="124">
        <v>-2.98</v>
      </c>
      <c r="AD18" s="124">
        <v>-3.05</v>
      </c>
      <c r="AE18" s="124">
        <v>-3.05</v>
      </c>
      <c r="AF18" s="124">
        <v>-3.05</v>
      </c>
      <c r="AG18" s="124">
        <v>-3.22</v>
      </c>
      <c r="AH18" s="130">
        <v>-3.18</v>
      </c>
      <c r="AI18" s="130">
        <v>-3.03</v>
      </c>
      <c r="AJ18" s="130">
        <v>-2.85</v>
      </c>
      <c r="AK18" s="130">
        <v>-3.14</v>
      </c>
      <c r="AL18" s="130">
        <v>-3.22</v>
      </c>
      <c r="AM18" s="130">
        <v>-3.18</v>
      </c>
      <c r="AN18" s="130">
        <v>-2.89</v>
      </c>
      <c r="AO18" s="130">
        <v>-2.96</v>
      </c>
      <c r="AP18" s="130">
        <v>-2.93</v>
      </c>
      <c r="AQ18" s="130">
        <v>-2.4</v>
      </c>
      <c r="AR18" s="130">
        <v>-2.98</v>
      </c>
      <c r="AS18" s="130">
        <v>-2.86</v>
      </c>
      <c r="AT18" s="130">
        <v>-2.83</v>
      </c>
      <c r="AU18" s="130">
        <v>-2.33</v>
      </c>
      <c r="AV18" s="130">
        <v>-2.33</v>
      </c>
      <c r="AW18" s="130">
        <v>-3.18</v>
      </c>
      <c r="AX18" s="130">
        <v>-3.14</v>
      </c>
      <c r="AY18" s="130">
        <v>-3.14</v>
      </c>
      <c r="AZ18" s="130">
        <v>-3.22</v>
      </c>
      <c r="BA18" s="130"/>
      <c r="BB18" s="130"/>
      <c r="BC18" s="124">
        <v>-3.14</v>
      </c>
      <c r="BD18" s="124">
        <v>-3.14</v>
      </c>
      <c r="BE18" s="124">
        <v>-2.67</v>
      </c>
      <c r="BF18" s="124">
        <v>-3.14</v>
      </c>
      <c r="BG18" s="124">
        <v>-3.22</v>
      </c>
      <c r="BH18" s="124">
        <v>-3.14</v>
      </c>
      <c r="BI18" s="124">
        <v>-2.89</v>
      </c>
      <c r="BJ18" s="124">
        <v>-2.93</v>
      </c>
      <c r="BK18" s="124">
        <v>-1.65</v>
      </c>
      <c r="BL18" s="124">
        <v>-2.82</v>
      </c>
      <c r="BM18" s="124">
        <v>-2.72</v>
      </c>
      <c r="BN18" s="124">
        <v>-2.74</v>
      </c>
      <c r="BO18" s="124">
        <v>-2.91</v>
      </c>
      <c r="BP18" s="124">
        <v>-2.13</v>
      </c>
      <c r="BQ18" s="124">
        <v>-2.4500000000000002</v>
      </c>
      <c r="BR18" s="124">
        <v>-3.03</v>
      </c>
      <c r="BS18" s="124">
        <v>-2.94</v>
      </c>
      <c r="BT18" s="124">
        <v>-3.11</v>
      </c>
      <c r="BU18" s="124">
        <v>-3.22</v>
      </c>
      <c r="BV18" s="158"/>
      <c r="BW18" s="158"/>
      <c r="BX18" s="130">
        <v>-3.18</v>
      </c>
      <c r="BY18" s="130">
        <v>-3.11</v>
      </c>
      <c r="BZ18" s="130">
        <v>-3.18</v>
      </c>
      <c r="CA18" s="130">
        <v>-3</v>
      </c>
      <c r="CB18" s="132">
        <v>-3.08</v>
      </c>
      <c r="CC18" s="132">
        <v>-2.58</v>
      </c>
      <c r="CD18" s="132">
        <v>-3.14</v>
      </c>
      <c r="CE18" s="132">
        <v>-3.11</v>
      </c>
      <c r="CF18" s="132">
        <v>-3.11</v>
      </c>
      <c r="CG18" s="132">
        <v>-3.05</v>
      </c>
      <c r="CH18" s="132">
        <v>-3.18</v>
      </c>
      <c r="CI18" s="132">
        <v>-2.61</v>
      </c>
      <c r="CJ18" s="132">
        <v>-3.08</v>
      </c>
      <c r="CK18" s="132">
        <v>-3.18</v>
      </c>
      <c r="CU18">
        <f>Makespan_10!S204</f>
        <v>620</v>
      </c>
      <c r="CV18">
        <f>Makespan_10!T204</f>
        <v>646</v>
      </c>
      <c r="CW18">
        <f>Makespan_10!CD298</f>
        <v>0</v>
      </c>
      <c r="CX18">
        <f>Makespan_10!BN110</f>
        <v>0</v>
      </c>
      <c r="CY18">
        <f>Makespan_10!BN16</f>
        <v>0</v>
      </c>
      <c r="CZ18">
        <f>Makespan_10!BL110</f>
        <v>0</v>
      </c>
      <c r="DA18">
        <f>Makespan_10!BL16</f>
        <v>0</v>
      </c>
      <c r="DB18">
        <v>658</v>
      </c>
      <c r="DC18">
        <v>655</v>
      </c>
      <c r="DD18">
        <v>655</v>
      </c>
      <c r="DE18">
        <v>705</v>
      </c>
      <c r="DF18">
        <v>705</v>
      </c>
      <c r="DG18">
        <v>646</v>
      </c>
      <c r="DH18">
        <v>646</v>
      </c>
      <c r="DI18"/>
      <c r="DJ18">
        <f t="shared" si="16"/>
        <v>-26</v>
      </c>
      <c r="DK18">
        <f t="shared" si="16"/>
        <v>646</v>
      </c>
      <c r="DL18">
        <f t="shared" si="1"/>
        <v>0</v>
      </c>
      <c r="DM18">
        <f t="shared" si="1"/>
        <v>0</v>
      </c>
      <c r="DN18">
        <f t="shared" si="1"/>
        <v>0</v>
      </c>
      <c r="DO18">
        <f t="shared" si="1"/>
        <v>0</v>
      </c>
      <c r="DP18">
        <f t="shared" si="1"/>
        <v>-658</v>
      </c>
      <c r="DQ18">
        <f t="shared" si="1"/>
        <v>3</v>
      </c>
      <c r="DR18">
        <f t="shared" si="1"/>
        <v>0</v>
      </c>
      <c r="DS18">
        <f t="shared" si="1"/>
        <v>-50</v>
      </c>
      <c r="DT18">
        <f t="shared" si="1"/>
        <v>0</v>
      </c>
      <c r="DU18">
        <f t="shared" si="1"/>
        <v>59</v>
      </c>
      <c r="DV18">
        <f t="shared" si="1"/>
        <v>0</v>
      </c>
      <c r="DW18"/>
      <c r="DX18">
        <f t="shared" si="2"/>
        <v>-6.5111111111111128</v>
      </c>
      <c r="DY18">
        <f t="shared" si="3"/>
        <v>-37.177777777777806</v>
      </c>
      <c r="DZ18">
        <f t="shared" si="4"/>
        <v>0</v>
      </c>
      <c r="EA18">
        <f t="shared" si="5"/>
        <v>0</v>
      </c>
      <c r="EB18">
        <f t="shared" si="6"/>
        <v>0</v>
      </c>
      <c r="EC18">
        <f t="shared" si="7"/>
        <v>0</v>
      </c>
      <c r="ED18">
        <f t="shared" si="8"/>
        <v>26.600000000000023</v>
      </c>
      <c r="EE18">
        <f t="shared" si="9"/>
        <v>10.866666666666667</v>
      </c>
      <c r="EF18">
        <f t="shared" si="10"/>
        <v>0.24444444444444444</v>
      </c>
      <c r="EG18">
        <f t="shared" si="11"/>
        <v>-45.288888888888891</v>
      </c>
      <c r="EH18">
        <f t="shared" si="12"/>
        <v>1.8777777777777778</v>
      </c>
      <c r="EI18">
        <f t="shared" si="13"/>
        <v>59.43333333333333</v>
      </c>
      <c r="EJ18">
        <f t="shared" si="14"/>
        <v>0.53333333333333333</v>
      </c>
      <c r="EK18"/>
      <c r="EL18">
        <f t="shared" si="17"/>
        <v>42.394567901234588</v>
      </c>
      <c r="EM18">
        <f t="shared" si="15"/>
        <v>1382.1871604938292</v>
      </c>
      <c r="EN18">
        <f t="shared" si="15"/>
        <v>0</v>
      </c>
      <c r="EO18">
        <f t="shared" si="15"/>
        <v>0</v>
      </c>
      <c r="EP18">
        <f t="shared" si="15"/>
        <v>0</v>
      </c>
      <c r="EQ18">
        <f t="shared" si="15"/>
        <v>0</v>
      </c>
      <c r="ER18">
        <f t="shared" si="15"/>
        <v>707.5600000000012</v>
      </c>
      <c r="ES18">
        <f t="shared" si="15"/>
        <v>118.08444444444446</v>
      </c>
      <c r="ET18">
        <f t="shared" si="15"/>
        <v>5.9753086419753083E-2</v>
      </c>
      <c r="EU18">
        <f t="shared" si="15"/>
        <v>2051.0834567901238</v>
      </c>
      <c r="EV18">
        <f t="shared" si="15"/>
        <v>3.5260493827160495</v>
      </c>
      <c r="EW18">
        <f t="shared" si="15"/>
        <v>3532.3211111111109</v>
      </c>
      <c r="EX18">
        <f t="shared" si="15"/>
        <v>0.28444444444444444</v>
      </c>
    </row>
    <row r="19" spans="1:154" s="21" customFormat="1" ht="15.75" x14ac:dyDescent="0.25">
      <c r="A19" s="115" t="s">
        <v>262</v>
      </c>
      <c r="B19" s="130" t="str">
        <f t="shared" ref="B19:AG19" si="30">IF(B7&lt;B18,"H1","H0")</f>
        <v>H0</v>
      </c>
      <c r="C19" s="130" t="str">
        <f t="shared" si="30"/>
        <v>H1</v>
      </c>
      <c r="D19" s="130" t="str">
        <f t="shared" si="30"/>
        <v>H0</v>
      </c>
      <c r="E19" s="130" t="str">
        <f t="shared" si="30"/>
        <v>H0</v>
      </c>
      <c r="F19" s="130" t="str">
        <f t="shared" si="30"/>
        <v>H0</v>
      </c>
      <c r="G19" s="130" t="str">
        <f t="shared" si="30"/>
        <v>H0</v>
      </c>
      <c r="H19" s="130" t="str">
        <f t="shared" si="30"/>
        <v>H0</v>
      </c>
      <c r="I19" s="130" t="str">
        <f t="shared" si="30"/>
        <v>H0</v>
      </c>
      <c r="J19" s="130" t="str">
        <f t="shared" si="30"/>
        <v>H0</v>
      </c>
      <c r="K19" s="130" t="str">
        <f t="shared" si="30"/>
        <v>H0</v>
      </c>
      <c r="L19" s="130" t="str">
        <f t="shared" si="30"/>
        <v>H0</v>
      </c>
      <c r="M19" s="130" t="str">
        <f t="shared" si="30"/>
        <v>H0</v>
      </c>
      <c r="N19" s="130" t="str">
        <f t="shared" si="30"/>
        <v>H1</v>
      </c>
      <c r="O19" s="130" t="str">
        <f t="shared" si="30"/>
        <v>H0</v>
      </c>
      <c r="P19" s="130" t="str">
        <f t="shared" si="30"/>
        <v>H1</v>
      </c>
      <c r="Q19" s="130" t="str">
        <f t="shared" si="30"/>
        <v>H1</v>
      </c>
      <c r="R19" s="124" t="str">
        <f t="shared" si="30"/>
        <v>H0</v>
      </c>
      <c r="S19" s="124" t="str">
        <f t="shared" si="30"/>
        <v>H1</v>
      </c>
      <c r="T19" s="124" t="str">
        <f t="shared" si="30"/>
        <v>H0</v>
      </c>
      <c r="U19" s="124" t="str">
        <f t="shared" si="30"/>
        <v>H0</v>
      </c>
      <c r="V19" s="124" t="str">
        <f t="shared" si="30"/>
        <v>H0</v>
      </c>
      <c r="W19" s="124" t="str">
        <f t="shared" si="30"/>
        <v>H0</v>
      </c>
      <c r="X19" s="124" t="str">
        <f t="shared" si="30"/>
        <v>H0</v>
      </c>
      <c r="Y19" s="124" t="str">
        <f t="shared" si="30"/>
        <v>H0</v>
      </c>
      <c r="Z19" s="124" t="str">
        <f t="shared" si="30"/>
        <v>H0</v>
      </c>
      <c r="AA19" s="124" t="str">
        <f t="shared" si="30"/>
        <v>H0</v>
      </c>
      <c r="AB19" s="124" t="str">
        <f t="shared" si="30"/>
        <v>H0</v>
      </c>
      <c r="AC19" s="124" t="str">
        <f t="shared" si="30"/>
        <v>H0</v>
      </c>
      <c r="AD19" s="124" t="str">
        <f t="shared" si="30"/>
        <v>H0</v>
      </c>
      <c r="AE19" s="124" t="str">
        <f t="shared" si="30"/>
        <v>H0</v>
      </c>
      <c r="AF19" s="124" t="str">
        <f t="shared" si="30"/>
        <v>H0</v>
      </c>
      <c r="AG19" s="124" t="str">
        <f t="shared" si="30"/>
        <v>H1</v>
      </c>
      <c r="AH19" s="130" t="str">
        <f t="shared" ref="AH19:BO19" si="31">IF(AH7&lt;AH18,"H1","H0")</f>
        <v>H0</v>
      </c>
      <c r="AI19" s="130" t="str">
        <f t="shared" si="31"/>
        <v>H0</v>
      </c>
      <c r="AJ19" s="130" t="str">
        <f t="shared" si="31"/>
        <v>H0</v>
      </c>
      <c r="AK19" s="130" t="str">
        <f t="shared" si="31"/>
        <v>H0</v>
      </c>
      <c r="AL19" s="130" t="str">
        <f t="shared" si="31"/>
        <v>H1</v>
      </c>
      <c r="AM19" s="130" t="str">
        <f t="shared" si="31"/>
        <v>H1</v>
      </c>
      <c r="AN19" s="130" t="str">
        <f t="shared" si="31"/>
        <v>H0</v>
      </c>
      <c r="AO19" s="130" t="str">
        <f t="shared" si="31"/>
        <v>H0</v>
      </c>
      <c r="AP19" s="130" t="str">
        <f t="shared" si="31"/>
        <v>H0</v>
      </c>
      <c r="AQ19" s="130" t="str">
        <f t="shared" si="31"/>
        <v>H0</v>
      </c>
      <c r="AR19" s="130" t="str">
        <f t="shared" si="31"/>
        <v>H0</v>
      </c>
      <c r="AS19" s="130" t="str">
        <f t="shared" si="31"/>
        <v>H0</v>
      </c>
      <c r="AT19" s="130" t="str">
        <f t="shared" si="31"/>
        <v>H0</v>
      </c>
      <c r="AU19" s="130" t="str">
        <f t="shared" si="31"/>
        <v>H0</v>
      </c>
      <c r="AV19" s="130" t="str">
        <f t="shared" si="31"/>
        <v>H0</v>
      </c>
      <c r="AW19" s="130" t="str">
        <f t="shared" si="31"/>
        <v>H1</v>
      </c>
      <c r="AX19" s="130" t="str">
        <f t="shared" si="31"/>
        <v>H0</v>
      </c>
      <c r="AY19" s="130" t="str">
        <f t="shared" si="31"/>
        <v>H0</v>
      </c>
      <c r="AZ19" s="130" t="str">
        <f t="shared" si="31"/>
        <v>H1</v>
      </c>
      <c r="BA19" s="130"/>
      <c r="BB19" s="130"/>
      <c r="BC19" s="124" t="str">
        <f t="shared" si="31"/>
        <v>H0</v>
      </c>
      <c r="BD19" s="124" t="str">
        <f t="shared" si="31"/>
        <v>H0</v>
      </c>
      <c r="BE19" s="124" t="str">
        <f t="shared" si="31"/>
        <v>H0</v>
      </c>
      <c r="BF19" s="124" t="str">
        <f t="shared" si="31"/>
        <v>H0</v>
      </c>
      <c r="BG19" s="124" t="str">
        <f t="shared" si="31"/>
        <v>H1</v>
      </c>
      <c r="BH19" s="124" t="str">
        <f t="shared" si="31"/>
        <v>H0</v>
      </c>
      <c r="BI19" s="124" t="str">
        <f t="shared" si="31"/>
        <v>H0</v>
      </c>
      <c r="BJ19" s="124" t="str">
        <f t="shared" si="31"/>
        <v>H0</v>
      </c>
      <c r="BK19" s="124" t="str">
        <f t="shared" si="31"/>
        <v>H0</v>
      </c>
      <c r="BL19" s="124" t="str">
        <f t="shared" si="31"/>
        <v>H0</v>
      </c>
      <c r="BM19" s="124" t="str">
        <f t="shared" si="31"/>
        <v>H0</v>
      </c>
      <c r="BN19" s="124" t="str">
        <f t="shared" si="31"/>
        <v>H0</v>
      </c>
      <c r="BO19" s="124" t="str">
        <f t="shared" si="31"/>
        <v>H0</v>
      </c>
      <c r="BP19" s="124" t="str">
        <f t="shared" ref="BP19:CK19" si="32">IF(BP7&lt;BP18,"H1","H0")</f>
        <v>H0</v>
      </c>
      <c r="BQ19" s="124" t="str">
        <f t="shared" si="32"/>
        <v>H0</v>
      </c>
      <c r="BR19" s="124" t="str">
        <f t="shared" si="32"/>
        <v>H0</v>
      </c>
      <c r="BS19" s="124" t="str">
        <f t="shared" si="32"/>
        <v>H0</v>
      </c>
      <c r="BT19" s="124" t="str">
        <f t="shared" si="32"/>
        <v>H0</v>
      </c>
      <c r="BU19" s="124" t="str">
        <f t="shared" si="32"/>
        <v>H1</v>
      </c>
      <c r="BV19" s="158"/>
      <c r="BW19" s="158"/>
      <c r="BX19" s="130" t="str">
        <f t="shared" si="32"/>
        <v>H1</v>
      </c>
      <c r="BY19" s="130" t="str">
        <f t="shared" si="32"/>
        <v>H0</v>
      </c>
      <c r="BZ19" s="130" t="str">
        <f t="shared" si="32"/>
        <v>H1</v>
      </c>
      <c r="CA19" s="130" t="str">
        <f t="shared" si="32"/>
        <v>H0</v>
      </c>
      <c r="CB19" s="130" t="str">
        <f t="shared" si="32"/>
        <v>H0</v>
      </c>
      <c r="CC19" s="130" t="str">
        <f t="shared" si="32"/>
        <v>H0</v>
      </c>
      <c r="CD19" s="130" t="str">
        <f t="shared" si="32"/>
        <v>H0</v>
      </c>
      <c r="CE19" s="130" t="str">
        <f t="shared" si="32"/>
        <v>H0</v>
      </c>
      <c r="CF19" s="130" t="str">
        <f t="shared" si="32"/>
        <v>H0</v>
      </c>
      <c r="CG19" s="130" t="str">
        <f t="shared" si="32"/>
        <v>H0</v>
      </c>
      <c r="CH19" s="130" t="str">
        <f t="shared" si="32"/>
        <v>H0</v>
      </c>
      <c r="CI19" s="130" t="str">
        <f t="shared" si="32"/>
        <v>H0</v>
      </c>
      <c r="CJ19" s="130" t="str">
        <f t="shared" si="32"/>
        <v>H0</v>
      </c>
      <c r="CK19" s="130" t="str">
        <f t="shared" si="32"/>
        <v>H1</v>
      </c>
      <c r="CU19">
        <f>Makespan_10!S205</f>
        <v>621</v>
      </c>
      <c r="CV19">
        <f>Makespan_10!T205</f>
        <v>672</v>
      </c>
      <c r="CW19">
        <f>Makespan_10!CD299</f>
        <v>0</v>
      </c>
      <c r="CX19">
        <f>Makespan_10!BN111</f>
        <v>0</v>
      </c>
      <c r="CY19">
        <f>Makespan_10!BN17</f>
        <v>0</v>
      </c>
      <c r="CZ19">
        <f>Makespan_10!BL111</f>
        <v>0</v>
      </c>
      <c r="DA19">
        <f>Makespan_10!BL17</f>
        <v>0</v>
      </c>
      <c r="DB19">
        <v>658</v>
      </c>
      <c r="DC19">
        <v>655</v>
      </c>
      <c r="DD19">
        <v>655</v>
      </c>
      <c r="DE19">
        <v>682</v>
      </c>
      <c r="DF19">
        <v>682</v>
      </c>
      <c r="DG19">
        <v>660</v>
      </c>
      <c r="DH19">
        <v>660</v>
      </c>
      <c r="DI19"/>
      <c r="DJ19">
        <f t="shared" si="16"/>
        <v>-51</v>
      </c>
      <c r="DK19">
        <f t="shared" si="16"/>
        <v>672</v>
      </c>
      <c r="DL19">
        <f t="shared" si="1"/>
        <v>0</v>
      </c>
      <c r="DM19">
        <f t="shared" si="1"/>
        <v>0</v>
      </c>
      <c r="DN19">
        <f t="shared" si="1"/>
        <v>0</v>
      </c>
      <c r="DO19">
        <f t="shared" si="1"/>
        <v>0</v>
      </c>
      <c r="DP19">
        <f t="shared" si="1"/>
        <v>-658</v>
      </c>
      <c r="DQ19">
        <f t="shared" si="1"/>
        <v>3</v>
      </c>
      <c r="DR19">
        <f t="shared" si="1"/>
        <v>0</v>
      </c>
      <c r="DS19">
        <f t="shared" si="1"/>
        <v>-27</v>
      </c>
      <c r="DT19">
        <f t="shared" si="1"/>
        <v>0</v>
      </c>
      <c r="DU19">
        <f t="shared" si="1"/>
        <v>22</v>
      </c>
      <c r="DV19">
        <f t="shared" si="1"/>
        <v>0</v>
      </c>
      <c r="DW19"/>
      <c r="DX19">
        <f t="shared" si="2"/>
        <v>-31.511111111111113</v>
      </c>
      <c r="DY19">
        <f t="shared" si="3"/>
        <v>-11.177777777777806</v>
      </c>
      <c r="DZ19">
        <f t="shared" si="4"/>
        <v>0</v>
      </c>
      <c r="EA19">
        <f t="shared" si="5"/>
        <v>0</v>
      </c>
      <c r="EB19">
        <f t="shared" si="6"/>
        <v>0</v>
      </c>
      <c r="EC19">
        <f t="shared" si="7"/>
        <v>0</v>
      </c>
      <c r="ED19">
        <f t="shared" si="8"/>
        <v>26.600000000000023</v>
      </c>
      <c r="EE19">
        <f t="shared" si="9"/>
        <v>10.866666666666667</v>
      </c>
      <c r="EF19">
        <f t="shared" si="10"/>
        <v>0.24444444444444444</v>
      </c>
      <c r="EG19">
        <f t="shared" si="11"/>
        <v>-22.288888888888888</v>
      </c>
      <c r="EH19">
        <f t="shared" si="12"/>
        <v>1.8777777777777778</v>
      </c>
      <c r="EI19">
        <f t="shared" si="13"/>
        <v>22.433333333333334</v>
      </c>
      <c r="EJ19">
        <f t="shared" si="14"/>
        <v>0.53333333333333333</v>
      </c>
      <c r="EK19"/>
      <c r="EL19">
        <f t="shared" si="17"/>
        <v>992.95012345679027</v>
      </c>
      <c r="EM19">
        <f t="shared" si="15"/>
        <v>124.94271604938334</v>
      </c>
      <c r="EN19">
        <f t="shared" si="15"/>
        <v>0</v>
      </c>
      <c r="EO19">
        <f t="shared" si="15"/>
        <v>0</v>
      </c>
      <c r="EP19">
        <f t="shared" si="15"/>
        <v>0</v>
      </c>
      <c r="EQ19">
        <f t="shared" si="15"/>
        <v>0</v>
      </c>
      <c r="ER19">
        <f t="shared" si="15"/>
        <v>707.5600000000012</v>
      </c>
      <c r="ES19">
        <f t="shared" si="15"/>
        <v>118.08444444444446</v>
      </c>
      <c r="ET19">
        <f t="shared" si="15"/>
        <v>5.9753086419753083E-2</v>
      </c>
      <c r="EU19">
        <f t="shared" si="15"/>
        <v>496.79456790123453</v>
      </c>
      <c r="EV19">
        <f t="shared" si="15"/>
        <v>3.5260493827160495</v>
      </c>
      <c r="EW19">
        <f t="shared" si="15"/>
        <v>503.25444444444446</v>
      </c>
      <c r="EX19">
        <f t="shared" si="15"/>
        <v>0.28444444444444444</v>
      </c>
    </row>
    <row r="20" spans="1:154" s="21" customFormat="1" ht="15.75" x14ac:dyDescent="0.25">
      <c r="A20" s="149"/>
      <c r="B20" s="152"/>
      <c r="C20" s="152"/>
      <c r="D20" s="152"/>
      <c r="E20" s="152"/>
      <c r="F20" s="152"/>
      <c r="G20" s="152"/>
      <c r="H20" s="152"/>
      <c r="I20" s="152"/>
      <c r="J20" s="152"/>
      <c r="K20" s="152"/>
      <c r="L20" s="152"/>
      <c r="M20" s="152"/>
      <c r="N20" s="152"/>
      <c r="O20" s="152"/>
      <c r="P20" s="152"/>
      <c r="Q20" s="152"/>
      <c r="R20" s="153"/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H20" s="152"/>
      <c r="AI20" s="152"/>
      <c r="AJ20" s="152"/>
      <c r="AK20" s="152"/>
      <c r="AL20" s="152"/>
      <c r="AM20" s="152"/>
      <c r="AN20" s="152"/>
      <c r="AO20" s="152"/>
      <c r="AP20" s="152"/>
      <c r="AQ20" s="152"/>
      <c r="AR20" s="152"/>
      <c r="AS20" s="152"/>
      <c r="AT20" s="152"/>
      <c r="AU20" s="152"/>
      <c r="AV20" s="152"/>
      <c r="AW20" s="152"/>
      <c r="AX20" s="152"/>
      <c r="AY20" s="152"/>
      <c r="AZ20" s="152"/>
      <c r="BA20" s="152"/>
      <c r="BB20" s="152"/>
      <c r="BC20" s="153"/>
      <c r="BD20" s="153"/>
      <c r="BE20" s="153"/>
      <c r="BF20" s="153"/>
      <c r="BG20" s="153"/>
      <c r="BH20" s="153"/>
      <c r="BI20" s="153"/>
      <c r="BJ20" s="153"/>
      <c r="BK20" s="153"/>
      <c r="BL20" s="153"/>
      <c r="BM20" s="153"/>
      <c r="BN20" s="153"/>
      <c r="BO20" s="153"/>
      <c r="BP20" s="153"/>
      <c r="BQ20" s="153"/>
      <c r="BR20" s="153"/>
      <c r="BS20" s="153"/>
      <c r="BT20" s="153"/>
      <c r="BU20" s="153"/>
      <c r="BV20" s="153"/>
      <c r="BW20" s="153"/>
      <c r="BX20" s="152"/>
      <c r="BY20" s="152"/>
      <c r="BZ20" s="152"/>
      <c r="CA20" s="152"/>
      <c r="CB20" s="152"/>
      <c r="CC20" s="152"/>
      <c r="CD20" s="152"/>
      <c r="CE20" s="152"/>
      <c r="CF20" s="152"/>
      <c r="CG20" s="152"/>
      <c r="CH20" s="152"/>
      <c r="CI20" s="152"/>
      <c r="CJ20" s="152"/>
      <c r="CK20" s="152"/>
      <c r="CU20">
        <f>Makespan_10!S206</f>
        <v>430</v>
      </c>
      <c r="CV20">
        <f>Makespan_10!T206</f>
        <v>511</v>
      </c>
      <c r="CW20">
        <f>Makespan_10!CD300</f>
        <v>0</v>
      </c>
      <c r="CX20">
        <f>Makespan_10!BN112</f>
        <v>0</v>
      </c>
      <c r="CY20">
        <f>Makespan_10!BN18</f>
        <v>0</v>
      </c>
      <c r="CZ20">
        <f>Makespan_10!BL112</f>
        <v>0</v>
      </c>
      <c r="DA20">
        <f>Makespan_10!BL18</f>
        <v>0</v>
      </c>
      <c r="DB20">
        <v>437</v>
      </c>
      <c r="DC20">
        <v>530</v>
      </c>
      <c r="DD20">
        <v>530</v>
      </c>
      <c r="DE20">
        <v>427</v>
      </c>
      <c r="DF20">
        <v>469</v>
      </c>
      <c r="DG20">
        <v>524</v>
      </c>
      <c r="DH20">
        <v>524</v>
      </c>
      <c r="DI20"/>
      <c r="DJ20">
        <f t="shared" si="16"/>
        <v>-81</v>
      </c>
      <c r="DK20">
        <f t="shared" si="16"/>
        <v>511</v>
      </c>
      <c r="DL20">
        <f t="shared" si="16"/>
        <v>0</v>
      </c>
      <c r="DM20">
        <f t="shared" si="16"/>
        <v>0</v>
      </c>
      <c r="DN20">
        <f t="shared" si="16"/>
        <v>0</v>
      </c>
      <c r="DO20">
        <f t="shared" si="16"/>
        <v>0</v>
      </c>
      <c r="DP20">
        <f t="shared" si="16"/>
        <v>-437</v>
      </c>
      <c r="DQ20">
        <f t="shared" si="16"/>
        <v>-93</v>
      </c>
      <c r="DR20">
        <f t="shared" si="16"/>
        <v>0</v>
      </c>
      <c r="DS20">
        <f t="shared" si="16"/>
        <v>103</v>
      </c>
      <c r="DT20">
        <f t="shared" si="16"/>
        <v>-42</v>
      </c>
      <c r="DU20">
        <f t="shared" si="16"/>
        <v>-55</v>
      </c>
      <c r="DV20">
        <f t="shared" si="16"/>
        <v>0</v>
      </c>
      <c r="DW20"/>
      <c r="DX20">
        <f t="shared" si="2"/>
        <v>-61.511111111111113</v>
      </c>
      <c r="DY20">
        <f t="shared" si="3"/>
        <v>-172.17777777777781</v>
      </c>
      <c r="DZ20">
        <f t="shared" si="4"/>
        <v>0</v>
      </c>
      <c r="EA20">
        <f t="shared" si="5"/>
        <v>0</v>
      </c>
      <c r="EB20">
        <f t="shared" si="6"/>
        <v>0</v>
      </c>
      <c r="EC20">
        <f t="shared" si="7"/>
        <v>0</v>
      </c>
      <c r="ED20">
        <f t="shared" si="8"/>
        <v>247.60000000000002</v>
      </c>
      <c r="EE20">
        <f t="shared" si="9"/>
        <v>-85.13333333333334</v>
      </c>
      <c r="EF20">
        <f t="shared" si="10"/>
        <v>0.24444444444444444</v>
      </c>
      <c r="EG20">
        <f t="shared" si="11"/>
        <v>107.71111111111111</v>
      </c>
      <c r="EH20">
        <f t="shared" si="12"/>
        <v>-40.12222222222222</v>
      </c>
      <c r="EI20">
        <f t="shared" si="13"/>
        <v>-54.56666666666667</v>
      </c>
      <c r="EJ20">
        <f t="shared" si="14"/>
        <v>0.53333333333333333</v>
      </c>
      <c r="EK20"/>
      <c r="EL20">
        <f t="shared" si="17"/>
        <v>3783.6167901234571</v>
      </c>
      <c r="EM20">
        <f t="shared" si="17"/>
        <v>29645.187160493835</v>
      </c>
      <c r="EN20">
        <f t="shared" si="17"/>
        <v>0</v>
      </c>
      <c r="EO20">
        <f t="shared" si="17"/>
        <v>0</v>
      </c>
      <c r="EP20">
        <f t="shared" si="17"/>
        <v>0</v>
      </c>
      <c r="EQ20">
        <f t="shared" si="17"/>
        <v>0</v>
      </c>
      <c r="ER20">
        <f t="shared" si="17"/>
        <v>61305.760000000009</v>
      </c>
      <c r="ES20">
        <f t="shared" si="17"/>
        <v>7247.6844444444459</v>
      </c>
      <c r="ET20">
        <f t="shared" si="17"/>
        <v>5.9753086419753083E-2</v>
      </c>
      <c r="EU20">
        <f t="shared" si="17"/>
        <v>11601.683456790122</v>
      </c>
      <c r="EV20">
        <f t="shared" si="17"/>
        <v>1609.7927160493825</v>
      </c>
      <c r="EW20">
        <f t="shared" si="17"/>
        <v>2977.5211111111116</v>
      </c>
      <c r="EX20">
        <f t="shared" si="17"/>
        <v>0.28444444444444444</v>
      </c>
    </row>
    <row r="21" spans="1:154" s="21" customFormat="1" ht="15.75" x14ac:dyDescent="0.25">
      <c r="A21" s="149"/>
      <c r="B21" s="152"/>
      <c r="C21" s="152"/>
      <c r="D21" s="152"/>
      <c r="E21" s="152"/>
      <c r="F21" s="152"/>
      <c r="G21" s="152"/>
      <c r="H21" s="152"/>
      <c r="I21" s="152"/>
      <c r="J21" s="152"/>
      <c r="K21" s="152"/>
      <c r="L21" s="152"/>
      <c r="M21" s="152"/>
      <c r="N21" s="152"/>
      <c r="O21" s="152"/>
      <c r="P21" s="152"/>
      <c r="Q21" s="152"/>
      <c r="R21" s="153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2"/>
      <c r="AI21" s="152"/>
      <c r="AJ21" s="152"/>
      <c r="AK21" s="152"/>
      <c r="AL21" s="152"/>
      <c r="AM21" s="152"/>
      <c r="AN21" s="152"/>
      <c r="AO21" s="152"/>
      <c r="AP21" s="152"/>
      <c r="AQ21" s="152"/>
      <c r="AR21" s="152"/>
      <c r="AS21" s="152"/>
      <c r="AT21" s="152"/>
      <c r="AU21" s="152"/>
      <c r="AV21" s="152"/>
      <c r="AW21" s="152"/>
      <c r="AX21" s="152"/>
      <c r="AY21" s="152"/>
      <c r="AZ21" s="152"/>
      <c r="BA21" s="152"/>
      <c r="BB21" s="152"/>
      <c r="BC21" s="153"/>
      <c r="BD21" s="153"/>
      <c r="BE21" s="153"/>
      <c r="BF21" s="153"/>
      <c r="BG21" s="153"/>
      <c r="BH21" s="153"/>
      <c r="BI21" s="153"/>
      <c r="BJ21" s="153"/>
      <c r="BK21" s="153"/>
      <c r="BL21" s="153"/>
      <c r="BM21" s="153"/>
      <c r="BN21" s="153"/>
      <c r="BO21" s="153"/>
      <c r="BP21" s="153"/>
      <c r="BQ21" s="153"/>
      <c r="BR21" s="153"/>
      <c r="BS21" s="153"/>
      <c r="BT21" s="153"/>
      <c r="BU21" s="153"/>
      <c r="BV21" s="153"/>
      <c r="BW21" s="153"/>
      <c r="BX21" s="152"/>
      <c r="BY21" s="152"/>
      <c r="BZ21" s="152"/>
      <c r="CA21" s="152"/>
      <c r="CB21" s="152"/>
      <c r="CC21" s="152"/>
      <c r="CD21" s="152"/>
      <c r="CE21" s="152"/>
      <c r="CF21" s="152"/>
      <c r="CG21" s="152"/>
      <c r="CH21" s="152"/>
      <c r="CI21" s="152"/>
      <c r="CJ21" s="152"/>
      <c r="CK21" s="152"/>
      <c r="CU21">
        <f>Makespan_10!S207</f>
        <v>768</v>
      </c>
      <c r="CV21">
        <f>Makespan_10!T207</f>
        <v>721</v>
      </c>
      <c r="CW21">
        <f>Makespan_10!CD301</f>
        <v>0</v>
      </c>
      <c r="CX21">
        <f>Makespan_10!BN113</f>
        <v>0</v>
      </c>
      <c r="CY21">
        <f>Makespan_10!BN19</f>
        <v>0</v>
      </c>
      <c r="CZ21">
        <f>Makespan_10!BL113</f>
        <v>0</v>
      </c>
      <c r="DA21">
        <f>Makespan_10!BL19</f>
        <v>0</v>
      </c>
      <c r="DB21">
        <v>729</v>
      </c>
      <c r="DC21">
        <v>715</v>
      </c>
      <c r="DD21">
        <v>715</v>
      </c>
      <c r="DE21">
        <v>715</v>
      </c>
      <c r="DF21">
        <v>715</v>
      </c>
      <c r="DG21">
        <v>721</v>
      </c>
      <c r="DH21">
        <v>721</v>
      </c>
      <c r="DI21"/>
      <c r="DJ21">
        <f t="shared" si="16"/>
        <v>47</v>
      </c>
      <c r="DK21">
        <f t="shared" si="16"/>
        <v>721</v>
      </c>
      <c r="DL21">
        <f t="shared" si="16"/>
        <v>0</v>
      </c>
      <c r="DM21">
        <f t="shared" si="16"/>
        <v>0</v>
      </c>
      <c r="DN21">
        <f t="shared" si="16"/>
        <v>0</v>
      </c>
      <c r="DO21">
        <f t="shared" si="16"/>
        <v>0</v>
      </c>
      <c r="DP21">
        <f t="shared" si="16"/>
        <v>-729</v>
      </c>
      <c r="DQ21">
        <f t="shared" si="16"/>
        <v>14</v>
      </c>
      <c r="DR21">
        <f t="shared" si="16"/>
        <v>0</v>
      </c>
      <c r="DS21">
        <f t="shared" si="16"/>
        <v>0</v>
      </c>
      <c r="DT21">
        <f t="shared" si="16"/>
        <v>0</v>
      </c>
      <c r="DU21">
        <f t="shared" si="16"/>
        <v>-6</v>
      </c>
      <c r="DV21">
        <f t="shared" si="16"/>
        <v>0</v>
      </c>
      <c r="DW21"/>
      <c r="DX21">
        <f t="shared" si="2"/>
        <v>66.48888888888888</v>
      </c>
      <c r="DY21">
        <f t="shared" si="3"/>
        <v>37.822222222222194</v>
      </c>
      <c r="DZ21">
        <f t="shared" si="4"/>
        <v>0</v>
      </c>
      <c r="EA21">
        <f t="shared" si="5"/>
        <v>0</v>
      </c>
      <c r="EB21">
        <f t="shared" si="6"/>
        <v>0</v>
      </c>
      <c r="EC21">
        <f t="shared" si="7"/>
        <v>0</v>
      </c>
      <c r="ED21">
        <f t="shared" si="8"/>
        <v>-44.399999999999977</v>
      </c>
      <c r="EE21">
        <f t="shared" si="9"/>
        <v>21.866666666666667</v>
      </c>
      <c r="EF21">
        <f t="shared" si="10"/>
        <v>0.24444444444444444</v>
      </c>
      <c r="EG21">
        <f t="shared" si="11"/>
        <v>4.7111111111111112</v>
      </c>
      <c r="EH21">
        <f t="shared" si="12"/>
        <v>1.8777777777777778</v>
      </c>
      <c r="EI21">
        <f t="shared" si="13"/>
        <v>-5.5666666666666664</v>
      </c>
      <c r="EJ21">
        <f t="shared" si="14"/>
        <v>0.53333333333333333</v>
      </c>
      <c r="EK21"/>
      <c r="EL21">
        <f t="shared" si="17"/>
        <v>4420.7723456790109</v>
      </c>
      <c r="EM21">
        <f t="shared" si="17"/>
        <v>1430.5204938271584</v>
      </c>
      <c r="EN21">
        <f t="shared" si="17"/>
        <v>0</v>
      </c>
      <c r="EO21">
        <f t="shared" si="17"/>
        <v>0</v>
      </c>
      <c r="EP21">
        <f t="shared" si="17"/>
        <v>0</v>
      </c>
      <c r="EQ21">
        <f t="shared" si="17"/>
        <v>0</v>
      </c>
      <c r="ER21">
        <f t="shared" si="17"/>
        <v>1971.3599999999981</v>
      </c>
      <c r="ES21">
        <f t="shared" si="17"/>
        <v>478.15111111111111</v>
      </c>
      <c r="ET21">
        <f t="shared" si="17"/>
        <v>5.9753086419753083E-2</v>
      </c>
      <c r="EU21">
        <f t="shared" si="17"/>
        <v>22.194567901234571</v>
      </c>
      <c r="EV21">
        <f t="shared" si="17"/>
        <v>3.5260493827160495</v>
      </c>
      <c r="EW21">
        <f t="shared" si="17"/>
        <v>30.987777777777776</v>
      </c>
      <c r="EX21">
        <f t="shared" si="17"/>
        <v>0.28444444444444444</v>
      </c>
    </row>
    <row r="22" spans="1:154" s="21" customFormat="1" ht="15.75" x14ac:dyDescent="0.25">
      <c r="A22" s="149"/>
      <c r="B22" s="152"/>
      <c r="C22" s="152"/>
      <c r="D22" s="152"/>
      <c r="E22" s="152"/>
      <c r="F22" s="152"/>
      <c r="G22" s="152"/>
      <c r="H22" s="152"/>
      <c r="I22" s="152"/>
      <c r="J22" s="152"/>
      <c r="K22" s="152"/>
      <c r="L22" s="152"/>
      <c r="M22" s="152"/>
      <c r="N22" s="152"/>
      <c r="O22" s="152"/>
      <c r="P22" s="152"/>
      <c r="Q22" s="152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H22" s="152"/>
      <c r="AI22" s="152"/>
      <c r="AJ22" s="152"/>
      <c r="AK22" s="152"/>
      <c r="AL22" s="152"/>
      <c r="AM22" s="152"/>
      <c r="AN22" s="152"/>
      <c r="AO22" s="152"/>
      <c r="AP22" s="152"/>
      <c r="AQ22" s="152"/>
      <c r="AR22" s="152"/>
      <c r="AS22" s="152"/>
      <c r="AT22" s="152"/>
      <c r="AU22" s="152"/>
      <c r="AV22" s="152"/>
      <c r="AW22" s="152"/>
      <c r="AX22" s="152"/>
      <c r="AY22" s="152"/>
      <c r="AZ22" s="152"/>
      <c r="BA22" s="152"/>
      <c r="BB22" s="152"/>
      <c r="BC22" s="153"/>
      <c r="BD22" s="153"/>
      <c r="BE22" s="153"/>
      <c r="BF22" s="153"/>
      <c r="BG22" s="153"/>
      <c r="BH22" s="153"/>
      <c r="BI22" s="153"/>
      <c r="BJ22" s="153"/>
      <c r="BK22" s="153"/>
      <c r="BL22" s="153"/>
      <c r="BM22" s="153"/>
      <c r="BN22" s="153"/>
      <c r="BO22" s="153"/>
      <c r="BP22" s="153"/>
      <c r="BQ22" s="153"/>
      <c r="BR22" s="153"/>
      <c r="BS22" s="153"/>
      <c r="BT22" s="153"/>
      <c r="BU22" s="153"/>
      <c r="BV22" s="153"/>
      <c r="BW22" s="153"/>
      <c r="BX22" s="152"/>
      <c r="BY22" s="152"/>
      <c r="BZ22" s="152"/>
      <c r="CA22" s="152"/>
      <c r="CB22" s="152"/>
      <c r="CC22" s="152"/>
      <c r="CD22" s="152"/>
      <c r="CE22" s="152"/>
      <c r="CF22" s="152"/>
      <c r="CG22" s="152"/>
      <c r="CH22" s="152"/>
      <c r="CI22" s="152"/>
      <c r="CJ22" s="152"/>
      <c r="CK22" s="152"/>
      <c r="CU22">
        <f>Makespan_10!S208</f>
        <v>648</v>
      </c>
      <c r="CV22">
        <f>Makespan_10!T208</f>
        <v>639</v>
      </c>
      <c r="CW22">
        <f>Makespan_10!CD302</f>
        <v>0</v>
      </c>
      <c r="CX22">
        <f>Makespan_10!BN114</f>
        <v>0</v>
      </c>
      <c r="CY22">
        <f>Makespan_10!BN20</f>
        <v>0</v>
      </c>
      <c r="CZ22">
        <f>Makespan_10!BL114</f>
        <v>0</v>
      </c>
      <c r="DA22">
        <f>Makespan_10!BL20</f>
        <v>0</v>
      </c>
      <c r="DB22">
        <v>649</v>
      </c>
      <c r="DC22">
        <v>689</v>
      </c>
      <c r="DD22">
        <v>689</v>
      </c>
      <c r="DE22">
        <v>649</v>
      </c>
      <c r="DF22">
        <v>649</v>
      </c>
      <c r="DG22">
        <v>649</v>
      </c>
      <c r="DH22">
        <v>649</v>
      </c>
      <c r="DI22"/>
      <c r="DJ22">
        <f t="shared" si="16"/>
        <v>9</v>
      </c>
      <c r="DK22">
        <f t="shared" si="16"/>
        <v>639</v>
      </c>
      <c r="DL22">
        <f t="shared" si="16"/>
        <v>0</v>
      </c>
      <c r="DM22">
        <f t="shared" si="16"/>
        <v>0</v>
      </c>
      <c r="DN22">
        <f t="shared" si="16"/>
        <v>0</v>
      </c>
      <c r="DO22">
        <f t="shared" si="16"/>
        <v>0</v>
      </c>
      <c r="DP22">
        <f t="shared" si="16"/>
        <v>-649</v>
      </c>
      <c r="DQ22">
        <f t="shared" si="16"/>
        <v>-40</v>
      </c>
      <c r="DR22">
        <f t="shared" si="16"/>
        <v>0</v>
      </c>
      <c r="DS22">
        <f t="shared" si="16"/>
        <v>40</v>
      </c>
      <c r="DT22">
        <f t="shared" si="16"/>
        <v>0</v>
      </c>
      <c r="DU22">
        <f t="shared" si="16"/>
        <v>0</v>
      </c>
      <c r="DV22">
        <f t="shared" si="16"/>
        <v>0</v>
      </c>
      <c r="DW22"/>
      <c r="DX22">
        <f t="shared" si="2"/>
        <v>28.488888888888887</v>
      </c>
      <c r="DY22">
        <f t="shared" si="3"/>
        <v>-44.177777777777806</v>
      </c>
      <c r="DZ22">
        <f t="shared" si="4"/>
        <v>0</v>
      </c>
      <c r="EA22">
        <f t="shared" si="5"/>
        <v>0</v>
      </c>
      <c r="EB22">
        <f t="shared" si="6"/>
        <v>0</v>
      </c>
      <c r="EC22">
        <f t="shared" si="7"/>
        <v>0</v>
      </c>
      <c r="ED22">
        <f t="shared" si="8"/>
        <v>35.600000000000023</v>
      </c>
      <c r="EE22">
        <f t="shared" si="9"/>
        <v>-32.133333333333333</v>
      </c>
      <c r="EF22">
        <f t="shared" si="10"/>
        <v>0.24444444444444444</v>
      </c>
      <c r="EG22">
        <f t="shared" si="11"/>
        <v>44.711111111111109</v>
      </c>
      <c r="EH22">
        <f t="shared" si="12"/>
        <v>1.8777777777777778</v>
      </c>
      <c r="EI22">
        <f t="shared" si="13"/>
        <v>0.43333333333333335</v>
      </c>
      <c r="EJ22">
        <f t="shared" si="14"/>
        <v>0.53333333333333333</v>
      </c>
      <c r="EK22"/>
      <c r="EL22">
        <f t="shared" si="17"/>
        <v>811.61679012345667</v>
      </c>
      <c r="EM22">
        <f t="shared" si="17"/>
        <v>1951.6760493827185</v>
      </c>
      <c r="EN22">
        <f t="shared" si="17"/>
        <v>0</v>
      </c>
      <c r="EO22">
        <f t="shared" si="17"/>
        <v>0</v>
      </c>
      <c r="EP22">
        <f t="shared" si="17"/>
        <v>0</v>
      </c>
      <c r="EQ22">
        <f t="shared" si="17"/>
        <v>0</v>
      </c>
      <c r="ER22">
        <f t="shared" si="17"/>
        <v>1267.3600000000017</v>
      </c>
      <c r="ES22">
        <f t="shared" si="17"/>
        <v>1032.5511111111111</v>
      </c>
      <c r="ET22">
        <f t="shared" si="17"/>
        <v>5.9753086419753083E-2</v>
      </c>
      <c r="EU22">
        <f t="shared" si="17"/>
        <v>1999.0834567901231</v>
      </c>
      <c r="EV22">
        <f t="shared" si="17"/>
        <v>3.5260493827160495</v>
      </c>
      <c r="EW22">
        <f t="shared" si="17"/>
        <v>0.18777777777777779</v>
      </c>
      <c r="EX22">
        <f t="shared" si="17"/>
        <v>0.28444444444444444</v>
      </c>
    </row>
    <row r="23" spans="1:154" x14ac:dyDescent="0.25">
      <c r="A23" t="s">
        <v>260</v>
      </c>
      <c r="B23">
        <f>5/100</f>
        <v>0.05</v>
      </c>
      <c r="C23">
        <v>-1</v>
      </c>
      <c r="R23">
        <f>Makespan_10!C20</f>
        <v>649</v>
      </c>
      <c r="S23">
        <f>Makespan_10!D20</f>
        <v>795</v>
      </c>
      <c r="T23">
        <f>Makespan_10!E20</f>
        <v>689</v>
      </c>
      <c r="U23">
        <f>Makespan_10!F20</f>
        <v>845</v>
      </c>
      <c r="V23">
        <f>Makespan_10!G20</f>
        <v>795</v>
      </c>
      <c r="W23">
        <f>Makespan_10!H20</f>
        <v>768</v>
      </c>
      <c r="X23">
        <f>Makespan_10!I20</f>
        <v>722</v>
      </c>
      <c r="Y23">
        <f>Makespan_10!J20</f>
        <v>717</v>
      </c>
      <c r="Z23">
        <f>Makespan_10!K20</f>
        <v>722</v>
      </c>
      <c r="AA23">
        <f>Makespan_10!L20</f>
        <v>795</v>
      </c>
      <c r="AB23">
        <f>Makespan_10!M20</f>
        <v>672</v>
      </c>
      <c r="AC23">
        <f>Makespan_10!N20</f>
        <v>868</v>
      </c>
      <c r="AD23">
        <f>Makespan_10!O20</f>
        <v>795</v>
      </c>
      <c r="AE23">
        <f>Makespan_10!P20</f>
        <v>752</v>
      </c>
      <c r="AF23">
        <f>Makespan_10!Q20</f>
        <v>808</v>
      </c>
      <c r="AG23">
        <f>Makespan_10!R20</f>
        <v>740</v>
      </c>
      <c r="BC23" t="s">
        <v>29</v>
      </c>
      <c r="BD23" t="s">
        <v>30</v>
      </c>
      <c r="BE23" t="s">
        <v>182</v>
      </c>
      <c r="BF23" t="s">
        <v>91</v>
      </c>
      <c r="BG23" t="s">
        <v>9</v>
      </c>
      <c r="BH23" t="s">
        <v>10</v>
      </c>
      <c r="BI23" t="s">
        <v>11</v>
      </c>
      <c r="BJ23" t="s">
        <v>12</v>
      </c>
      <c r="BK23" t="s">
        <v>248</v>
      </c>
      <c r="BL23" t="s">
        <v>249</v>
      </c>
      <c r="BM23" t="s">
        <v>250</v>
      </c>
      <c r="BN23" t="s">
        <v>251</v>
      </c>
      <c r="BO23" t="s">
        <v>252</v>
      </c>
      <c r="BP23" t="s">
        <v>253</v>
      </c>
      <c r="BQ23" t="s">
        <v>254</v>
      </c>
      <c r="BR23" t="s">
        <v>255</v>
      </c>
      <c r="CU23">
        <f>Makespan_10!S209</f>
        <v>718</v>
      </c>
      <c r="CV23">
        <f>Makespan_10!T209</f>
        <v>651</v>
      </c>
      <c r="CW23">
        <f>Makespan_10!CD303</f>
        <v>0</v>
      </c>
      <c r="CX23">
        <f>Makespan_10!BN115</f>
        <v>0</v>
      </c>
      <c r="CY23">
        <f>Makespan_10!BN21</f>
        <v>0</v>
      </c>
      <c r="CZ23">
        <f>Makespan_10!BL115</f>
        <v>0</v>
      </c>
      <c r="DA23">
        <f>Makespan_10!BL21</f>
        <v>0</v>
      </c>
      <c r="DB23">
        <v>587</v>
      </c>
      <c r="DC23">
        <v>620</v>
      </c>
      <c r="DD23">
        <v>620</v>
      </c>
      <c r="DE23">
        <v>602</v>
      </c>
      <c r="DF23">
        <v>608</v>
      </c>
      <c r="DG23">
        <v>674</v>
      </c>
      <c r="DH23">
        <v>674</v>
      </c>
      <c r="DJ23">
        <f t="shared" si="16"/>
        <v>67</v>
      </c>
      <c r="DK23">
        <f t="shared" si="16"/>
        <v>651</v>
      </c>
      <c r="DL23">
        <f t="shared" si="16"/>
        <v>0</v>
      </c>
      <c r="DM23">
        <f t="shared" si="16"/>
        <v>0</v>
      </c>
      <c r="DN23">
        <f t="shared" si="16"/>
        <v>0</v>
      </c>
      <c r="DO23">
        <f t="shared" si="16"/>
        <v>0</v>
      </c>
      <c r="DP23">
        <f t="shared" si="16"/>
        <v>-587</v>
      </c>
      <c r="DQ23">
        <f t="shared" si="16"/>
        <v>-33</v>
      </c>
      <c r="DR23">
        <f t="shared" si="16"/>
        <v>0</v>
      </c>
      <c r="DS23">
        <f t="shared" si="16"/>
        <v>18</v>
      </c>
      <c r="DT23">
        <f t="shared" si="16"/>
        <v>-6</v>
      </c>
      <c r="DU23">
        <f t="shared" si="16"/>
        <v>-66</v>
      </c>
      <c r="DV23">
        <f t="shared" si="16"/>
        <v>0</v>
      </c>
      <c r="DX23">
        <f t="shared" si="2"/>
        <v>86.48888888888888</v>
      </c>
      <c r="DY23">
        <f t="shared" si="3"/>
        <v>-32.177777777777806</v>
      </c>
      <c r="DZ23">
        <f t="shared" si="4"/>
        <v>0</v>
      </c>
      <c r="EA23">
        <f t="shared" si="5"/>
        <v>0</v>
      </c>
      <c r="EB23">
        <f t="shared" si="6"/>
        <v>0</v>
      </c>
      <c r="EC23">
        <f t="shared" si="7"/>
        <v>0</v>
      </c>
      <c r="ED23">
        <f t="shared" si="8"/>
        <v>97.600000000000023</v>
      </c>
      <c r="EE23">
        <f t="shared" si="9"/>
        <v>-25.133333333333333</v>
      </c>
      <c r="EF23">
        <f t="shared" si="10"/>
        <v>0.24444444444444444</v>
      </c>
      <c r="EG23">
        <f t="shared" si="11"/>
        <v>22.711111111111112</v>
      </c>
      <c r="EH23">
        <f t="shared" si="12"/>
        <v>-4.1222222222222218</v>
      </c>
      <c r="EI23">
        <f t="shared" si="13"/>
        <v>-65.566666666666663</v>
      </c>
      <c r="EJ23">
        <f t="shared" si="14"/>
        <v>0.53333333333333333</v>
      </c>
      <c r="EL23">
        <f t="shared" si="17"/>
        <v>7480.3279012345665</v>
      </c>
      <c r="EM23">
        <f t="shared" si="17"/>
        <v>1035.4093827160511</v>
      </c>
      <c r="EN23">
        <f t="shared" si="17"/>
        <v>0</v>
      </c>
      <c r="EO23">
        <f t="shared" si="17"/>
        <v>0</v>
      </c>
      <c r="EP23">
        <f t="shared" si="17"/>
        <v>0</v>
      </c>
      <c r="EQ23">
        <f t="shared" si="17"/>
        <v>0</v>
      </c>
      <c r="ER23">
        <f t="shared" si="17"/>
        <v>9525.7600000000039</v>
      </c>
      <c r="ES23">
        <f t="shared" si="17"/>
        <v>631.68444444444447</v>
      </c>
      <c r="ET23">
        <f t="shared" si="17"/>
        <v>5.9753086419753083E-2</v>
      </c>
      <c r="EU23">
        <f t="shared" si="17"/>
        <v>515.79456790123459</v>
      </c>
      <c r="EV23">
        <f t="shared" si="17"/>
        <v>16.992716049382711</v>
      </c>
      <c r="EW23">
        <f t="shared" si="17"/>
        <v>4298.9877777777774</v>
      </c>
      <c r="EX23">
        <f t="shared" si="17"/>
        <v>0.28444444444444444</v>
      </c>
    </row>
    <row r="24" spans="1:154" x14ac:dyDescent="0.25">
      <c r="A24" t="s">
        <v>631</v>
      </c>
      <c r="BX24" s="139"/>
      <c r="BY24" s="141"/>
      <c r="BZ24" s="139"/>
      <c r="CA24" s="141"/>
      <c r="CB24" s="139"/>
      <c r="CC24" s="141"/>
      <c r="CD24" s="139"/>
      <c r="CE24" s="141"/>
      <c r="CF24" s="140"/>
      <c r="CG24" s="142"/>
      <c r="CH24" s="139"/>
      <c r="CI24" s="141"/>
      <c r="CJ24" s="140"/>
      <c r="CK24" s="142"/>
      <c r="CU24">
        <f>Makespan_10!S210</f>
        <v>638</v>
      </c>
      <c r="CV24">
        <f>Makespan_10!T210</f>
        <v>726</v>
      </c>
      <c r="CW24">
        <f>Makespan_10!CD304</f>
        <v>0</v>
      </c>
      <c r="CX24">
        <f>Makespan_10!BN116</f>
        <v>0</v>
      </c>
      <c r="CY24">
        <f>Makespan_10!BN22</f>
        <v>0</v>
      </c>
      <c r="CZ24">
        <f>Makespan_10!BL116</f>
        <v>0</v>
      </c>
      <c r="DA24">
        <f>Makespan_10!BL22</f>
        <v>0</v>
      </c>
      <c r="DB24">
        <v>721</v>
      </c>
      <c r="DC24">
        <v>754</v>
      </c>
      <c r="DD24">
        <v>754</v>
      </c>
      <c r="DE24">
        <v>664</v>
      </c>
      <c r="DF24">
        <v>685</v>
      </c>
      <c r="DG24">
        <v>730</v>
      </c>
      <c r="DH24">
        <v>730</v>
      </c>
      <c r="DJ24">
        <f t="shared" si="16"/>
        <v>-88</v>
      </c>
      <c r="DK24">
        <f t="shared" si="16"/>
        <v>726</v>
      </c>
      <c r="DL24">
        <f t="shared" si="16"/>
        <v>0</v>
      </c>
      <c r="DM24">
        <f t="shared" si="16"/>
        <v>0</v>
      </c>
      <c r="DN24">
        <f t="shared" si="16"/>
        <v>0</v>
      </c>
      <c r="DO24">
        <f t="shared" si="16"/>
        <v>0</v>
      </c>
      <c r="DP24">
        <f t="shared" si="16"/>
        <v>-721</v>
      </c>
      <c r="DQ24">
        <f t="shared" si="16"/>
        <v>-33</v>
      </c>
      <c r="DR24">
        <f t="shared" si="16"/>
        <v>0</v>
      </c>
      <c r="DS24">
        <f t="shared" si="16"/>
        <v>90</v>
      </c>
      <c r="DT24">
        <f t="shared" si="16"/>
        <v>-21</v>
      </c>
      <c r="DU24">
        <f t="shared" si="16"/>
        <v>-45</v>
      </c>
      <c r="DV24">
        <f t="shared" si="16"/>
        <v>0</v>
      </c>
      <c r="DX24">
        <f t="shared" si="2"/>
        <v>-68.51111111111112</v>
      </c>
      <c r="DY24">
        <f t="shared" si="3"/>
        <v>42.822222222222194</v>
      </c>
      <c r="DZ24">
        <f t="shared" si="4"/>
        <v>0</v>
      </c>
      <c r="EA24">
        <f t="shared" si="5"/>
        <v>0</v>
      </c>
      <c r="EB24">
        <f t="shared" si="6"/>
        <v>0</v>
      </c>
      <c r="EC24">
        <f t="shared" si="7"/>
        <v>0</v>
      </c>
      <c r="ED24">
        <f t="shared" si="8"/>
        <v>-36.399999999999977</v>
      </c>
      <c r="EE24">
        <f t="shared" si="9"/>
        <v>-25.133333333333333</v>
      </c>
      <c r="EF24">
        <f t="shared" si="10"/>
        <v>0.24444444444444444</v>
      </c>
      <c r="EG24">
        <f t="shared" si="11"/>
        <v>94.711111111111109</v>
      </c>
      <c r="EH24">
        <f t="shared" si="12"/>
        <v>-19.122222222222224</v>
      </c>
      <c r="EI24">
        <f t="shared" si="13"/>
        <v>-44.56666666666667</v>
      </c>
      <c r="EJ24">
        <f t="shared" si="14"/>
        <v>0.53333333333333333</v>
      </c>
      <c r="EL24">
        <f t="shared" si="17"/>
        <v>4693.7723456790136</v>
      </c>
      <c r="EM24">
        <f t="shared" si="17"/>
        <v>1833.7427160493803</v>
      </c>
      <c r="EN24">
        <f t="shared" si="17"/>
        <v>0</v>
      </c>
      <c r="EO24">
        <f t="shared" si="17"/>
        <v>0</v>
      </c>
      <c r="EP24">
        <f t="shared" si="17"/>
        <v>0</v>
      </c>
      <c r="EQ24">
        <f t="shared" si="17"/>
        <v>0</v>
      </c>
      <c r="ER24">
        <f t="shared" si="17"/>
        <v>1324.9599999999984</v>
      </c>
      <c r="ES24">
        <f t="shared" si="17"/>
        <v>631.68444444444447</v>
      </c>
      <c r="ET24">
        <f t="shared" si="17"/>
        <v>5.9753086419753083E-2</v>
      </c>
      <c r="EU24">
        <f t="shared" si="17"/>
        <v>8970.1945679012333</v>
      </c>
      <c r="EV24">
        <f t="shared" si="17"/>
        <v>365.65938271604944</v>
      </c>
      <c r="EW24">
        <f t="shared" si="17"/>
        <v>1986.1877777777781</v>
      </c>
      <c r="EX24">
        <f t="shared" si="17"/>
        <v>0.28444444444444444</v>
      </c>
    </row>
    <row r="25" spans="1:154" ht="15.75" x14ac:dyDescent="0.25">
      <c r="A25" s="6"/>
      <c r="B25" s="585" t="s">
        <v>171</v>
      </c>
      <c r="C25" s="585"/>
      <c r="D25" s="585"/>
      <c r="E25" s="585"/>
      <c r="F25" s="585"/>
      <c r="G25" s="585"/>
      <c r="H25" s="585"/>
      <c r="I25" s="585"/>
      <c r="J25" s="585"/>
      <c r="K25" s="585"/>
      <c r="L25" s="585"/>
      <c r="M25" s="585"/>
      <c r="N25" s="585"/>
      <c r="O25" s="585"/>
      <c r="P25" s="585"/>
      <c r="Q25" s="585"/>
      <c r="R25" s="583" t="s">
        <v>172</v>
      </c>
      <c r="S25" s="583"/>
      <c r="T25" s="583"/>
      <c r="U25" s="583"/>
      <c r="V25" s="583"/>
      <c r="W25" s="583"/>
      <c r="X25" s="583"/>
      <c r="Y25" s="583"/>
      <c r="Z25" s="583"/>
      <c r="AA25" s="583"/>
      <c r="AB25" s="583"/>
      <c r="AC25" s="583"/>
      <c r="AD25" s="583"/>
      <c r="AE25" s="583"/>
      <c r="AF25" s="583"/>
      <c r="AG25" s="583"/>
      <c r="AH25" s="585" t="s">
        <v>173</v>
      </c>
      <c r="AI25" s="585"/>
      <c r="AJ25" s="585"/>
      <c r="AK25" s="585"/>
      <c r="AL25" s="585"/>
      <c r="AM25" s="585"/>
      <c r="AN25" s="585"/>
      <c r="AO25" s="585"/>
      <c r="AP25" s="585"/>
      <c r="AQ25" s="585"/>
      <c r="AR25" s="585"/>
      <c r="AS25" s="585"/>
      <c r="AT25" s="585"/>
      <c r="AU25" s="585"/>
      <c r="AV25" s="585"/>
      <c r="AW25" s="585"/>
      <c r="AX25" s="585"/>
      <c r="AY25" s="585"/>
      <c r="AZ25" s="585"/>
      <c r="BA25" s="155"/>
      <c r="BB25" s="155"/>
      <c r="BC25" s="607" t="s">
        <v>174</v>
      </c>
      <c r="BD25" s="608"/>
      <c r="BE25" s="608"/>
      <c r="BF25" s="608"/>
      <c r="BG25" s="608"/>
      <c r="BH25" s="608"/>
      <c r="BI25" s="608"/>
      <c r="BJ25" s="608"/>
      <c r="BK25" s="608"/>
      <c r="BL25" s="608"/>
      <c r="BM25" s="608"/>
      <c r="BN25" s="608"/>
      <c r="BO25" s="608"/>
      <c r="BP25" s="608"/>
      <c r="BQ25" s="608"/>
      <c r="BR25" s="608"/>
      <c r="BS25" s="608"/>
      <c r="BT25" s="608"/>
      <c r="BU25" s="609"/>
      <c r="BV25" s="157"/>
      <c r="BW25" s="157"/>
      <c r="BX25" s="71"/>
      <c r="BY25" s="71"/>
      <c r="BZ25" s="71"/>
      <c r="CA25" s="71"/>
      <c r="CB25" s="116"/>
      <c r="CC25" s="116"/>
      <c r="CD25" s="116"/>
      <c r="CE25" s="116"/>
      <c r="CF25" s="116"/>
      <c r="CG25" s="116"/>
      <c r="CH25" s="116"/>
      <c r="CI25" s="116"/>
      <c r="CJ25" s="116"/>
      <c r="CK25" s="116"/>
      <c r="CU25">
        <f>Makespan_10!S211</f>
        <v>838</v>
      </c>
      <c r="CV25">
        <f>Makespan_10!T211</f>
        <v>794</v>
      </c>
      <c r="CW25">
        <f>Makespan_10!CD305</f>
        <v>0</v>
      </c>
      <c r="CX25">
        <f>Makespan_10!BN117</f>
        <v>0</v>
      </c>
      <c r="CY25">
        <f>Makespan_10!BN23</f>
        <v>0</v>
      </c>
      <c r="CZ25">
        <f>Makespan_10!BL117</f>
        <v>0</v>
      </c>
      <c r="DA25">
        <f>Makespan_10!BL23</f>
        <v>0</v>
      </c>
      <c r="DB25">
        <v>790</v>
      </c>
      <c r="DC25">
        <v>764</v>
      </c>
      <c r="DD25">
        <v>764</v>
      </c>
      <c r="DE25">
        <v>812</v>
      </c>
      <c r="DF25">
        <v>812</v>
      </c>
      <c r="DG25">
        <v>796</v>
      </c>
      <c r="DH25">
        <v>796</v>
      </c>
      <c r="DJ25">
        <f t="shared" si="16"/>
        <v>44</v>
      </c>
      <c r="DK25">
        <f t="shared" si="16"/>
        <v>794</v>
      </c>
      <c r="DL25">
        <f t="shared" si="16"/>
        <v>0</v>
      </c>
      <c r="DM25">
        <f t="shared" si="16"/>
        <v>0</v>
      </c>
      <c r="DN25">
        <f t="shared" si="16"/>
        <v>0</v>
      </c>
      <c r="DO25">
        <f t="shared" si="16"/>
        <v>0</v>
      </c>
      <c r="DP25">
        <f t="shared" si="16"/>
        <v>-790</v>
      </c>
      <c r="DQ25">
        <f t="shared" si="16"/>
        <v>26</v>
      </c>
      <c r="DR25">
        <f t="shared" si="16"/>
        <v>0</v>
      </c>
      <c r="DS25">
        <f t="shared" si="16"/>
        <v>-48</v>
      </c>
      <c r="DT25">
        <f t="shared" si="16"/>
        <v>0</v>
      </c>
      <c r="DU25">
        <f t="shared" si="16"/>
        <v>16</v>
      </c>
      <c r="DV25">
        <f t="shared" si="16"/>
        <v>0</v>
      </c>
      <c r="DX25">
        <f t="shared" si="2"/>
        <v>63.488888888888887</v>
      </c>
      <c r="DY25">
        <f t="shared" si="3"/>
        <v>110.82222222222219</v>
      </c>
      <c r="DZ25">
        <f t="shared" si="4"/>
        <v>0</v>
      </c>
      <c r="EA25">
        <f t="shared" si="5"/>
        <v>0</v>
      </c>
      <c r="EB25">
        <f t="shared" si="6"/>
        <v>0</v>
      </c>
      <c r="EC25">
        <f t="shared" si="7"/>
        <v>0</v>
      </c>
      <c r="ED25">
        <f t="shared" si="8"/>
        <v>-105.39999999999998</v>
      </c>
      <c r="EE25">
        <f t="shared" si="9"/>
        <v>33.866666666666667</v>
      </c>
      <c r="EF25">
        <f t="shared" si="10"/>
        <v>0.24444444444444444</v>
      </c>
      <c r="EG25">
        <f t="shared" si="11"/>
        <v>-43.288888888888891</v>
      </c>
      <c r="EH25">
        <f t="shared" si="12"/>
        <v>1.8777777777777778</v>
      </c>
      <c r="EI25">
        <f t="shared" si="13"/>
        <v>16.433333333333334</v>
      </c>
      <c r="EJ25">
        <f t="shared" si="14"/>
        <v>0.53333333333333333</v>
      </c>
      <c r="EL25">
        <f t="shared" si="17"/>
        <v>4030.8390123456788</v>
      </c>
      <c r="EM25">
        <f t="shared" si="17"/>
        <v>12281.564938271598</v>
      </c>
      <c r="EN25">
        <f t="shared" si="17"/>
        <v>0</v>
      </c>
      <c r="EO25">
        <f t="shared" si="17"/>
        <v>0</v>
      </c>
      <c r="EP25">
        <f t="shared" si="17"/>
        <v>0</v>
      </c>
      <c r="EQ25">
        <f t="shared" si="17"/>
        <v>0</v>
      </c>
      <c r="ER25">
        <f t="shared" si="17"/>
        <v>11109.159999999994</v>
      </c>
      <c r="ES25">
        <f t="shared" si="17"/>
        <v>1146.9511111111112</v>
      </c>
      <c r="ET25">
        <f t="shared" si="17"/>
        <v>5.9753086419753083E-2</v>
      </c>
      <c r="EU25">
        <f t="shared" si="17"/>
        <v>1873.927901234568</v>
      </c>
      <c r="EV25">
        <f t="shared" si="17"/>
        <v>3.5260493827160495</v>
      </c>
      <c r="EW25">
        <f t="shared" si="17"/>
        <v>270.05444444444447</v>
      </c>
      <c r="EX25">
        <f t="shared" si="17"/>
        <v>0.28444444444444444</v>
      </c>
    </row>
    <row r="26" spans="1:154" s="49" customFormat="1" ht="15.75" x14ac:dyDescent="0.25">
      <c r="A26" s="106" t="s">
        <v>49</v>
      </c>
      <c r="B26" s="107">
        <v>692.71111111111111</v>
      </c>
      <c r="C26" s="107">
        <v>700.26666666666665</v>
      </c>
      <c r="D26" s="107">
        <v>777.51111111111106</v>
      </c>
      <c r="E26" s="107">
        <v>777.75555555555559</v>
      </c>
      <c r="F26" s="107">
        <v>778.57777777777778</v>
      </c>
      <c r="G26" s="107">
        <v>778.84444444444443</v>
      </c>
      <c r="H26" s="107">
        <v>785.23333333333335</v>
      </c>
      <c r="I26" s="107">
        <v>787.74444444444441</v>
      </c>
      <c r="J26" s="107">
        <v>789.85555555555561</v>
      </c>
      <c r="K26" s="107">
        <v>792.38888888888891</v>
      </c>
      <c r="L26" s="107">
        <v>798.37777777777774</v>
      </c>
      <c r="M26" s="107">
        <v>799.8</v>
      </c>
      <c r="N26" s="107">
        <v>812.16666666666663</v>
      </c>
      <c r="O26" s="107">
        <v>828.07777777777778</v>
      </c>
      <c r="P26" s="107">
        <v>840.95555555555552</v>
      </c>
      <c r="Q26" s="107">
        <v>865.56666666666672</v>
      </c>
      <c r="R26" s="106">
        <v>692.4666666666667</v>
      </c>
      <c r="S26" s="106">
        <v>699.73333333333335</v>
      </c>
      <c r="T26" s="106">
        <v>748.07777777777778</v>
      </c>
      <c r="U26" s="106">
        <v>748.14444444444439</v>
      </c>
      <c r="V26" s="106">
        <v>757.02222222222224</v>
      </c>
      <c r="W26" s="106">
        <v>760.86666666666667</v>
      </c>
      <c r="X26" s="106">
        <v>762.14444444444439</v>
      </c>
      <c r="Y26" s="106">
        <v>763.85555555555561</v>
      </c>
      <c r="Z26" s="106">
        <v>771.5</v>
      </c>
      <c r="AA26" s="106">
        <v>771.56666666666672</v>
      </c>
      <c r="AB26" s="106">
        <v>773.16666666666663</v>
      </c>
      <c r="AC26" s="106">
        <v>774.65555555555557</v>
      </c>
      <c r="AD26" s="106">
        <v>777.75555555555559</v>
      </c>
      <c r="AE26" s="106">
        <v>786.3</v>
      </c>
      <c r="AF26" s="106">
        <v>796.33333333333337</v>
      </c>
      <c r="AG26" s="106">
        <v>804.36666666666667</v>
      </c>
      <c r="AH26" s="107">
        <v>663.68888888888887</v>
      </c>
      <c r="AI26" s="107">
        <v>679.08888888888885</v>
      </c>
      <c r="AJ26" s="107">
        <v>683.17777777777781</v>
      </c>
      <c r="AK26" s="107">
        <v>684.6</v>
      </c>
      <c r="AL26" s="107">
        <v>699.3</v>
      </c>
      <c r="AM26" s="107">
        <v>743.32222222222219</v>
      </c>
      <c r="AN26" s="107">
        <v>776.52222222222224</v>
      </c>
      <c r="AO26" s="107">
        <v>778.18888888888887</v>
      </c>
      <c r="AP26" s="107">
        <v>781.02222222222224</v>
      </c>
      <c r="AQ26" s="107">
        <v>783.54444444444448</v>
      </c>
      <c r="AR26" s="107">
        <v>783.67777777777781</v>
      </c>
      <c r="AS26" s="107">
        <v>786.35555555555561</v>
      </c>
      <c r="AT26" s="107">
        <v>788.38888888888891</v>
      </c>
      <c r="AU26" s="107">
        <v>789.98888888888894</v>
      </c>
      <c r="AV26" s="107">
        <v>790.07777777777778</v>
      </c>
      <c r="AW26" s="107">
        <v>798.31111111111113</v>
      </c>
      <c r="AX26" s="107">
        <v>827.63333333333333</v>
      </c>
      <c r="AY26" s="107">
        <v>837.16666666666663</v>
      </c>
      <c r="AZ26" s="107">
        <v>845.2</v>
      </c>
      <c r="BA26" s="107"/>
      <c r="BB26" s="107"/>
      <c r="BC26" s="106">
        <v>658.95555555555552</v>
      </c>
      <c r="BD26" s="106">
        <v>672.54444444444448</v>
      </c>
      <c r="BE26" s="106">
        <v>682.93333333333328</v>
      </c>
      <c r="BF26" s="106">
        <v>683.54444444444448</v>
      </c>
      <c r="BG26" s="106">
        <v>697.42222222222222</v>
      </c>
      <c r="BH26" s="106">
        <v>743.32222222222219</v>
      </c>
      <c r="BI26" s="106">
        <v>753.51111111111106</v>
      </c>
      <c r="BJ26" s="106">
        <v>755.51111111111106</v>
      </c>
      <c r="BK26" s="106">
        <v>758.11111111111109</v>
      </c>
      <c r="BL26" s="106">
        <v>758.12222222222226</v>
      </c>
      <c r="BM26" s="106">
        <v>760.13333333333333</v>
      </c>
      <c r="BN26" s="106">
        <v>761.51111111111106</v>
      </c>
      <c r="BO26" s="106">
        <v>762.82222222222219</v>
      </c>
      <c r="BP26" s="106">
        <v>765.08888888888885</v>
      </c>
      <c r="BQ26" s="106">
        <v>765.14444444444439</v>
      </c>
      <c r="BR26" s="106">
        <v>765.33333333333337</v>
      </c>
      <c r="BS26" s="108">
        <v>774.57777777777778</v>
      </c>
      <c r="BT26" s="108">
        <v>776.97777777777776</v>
      </c>
      <c r="BU26" s="108">
        <v>787.17777777777781</v>
      </c>
      <c r="BV26" s="108"/>
      <c r="BW26" s="108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07"/>
      <c r="CU26">
        <f>Makespan_10!S212</f>
        <v>588</v>
      </c>
      <c r="CV26">
        <f>Makespan_10!T212</f>
        <v>716</v>
      </c>
      <c r="CW26">
        <f>Makespan_10!CD306</f>
        <v>0</v>
      </c>
      <c r="CX26">
        <f>Makespan_10!BN118</f>
        <v>0</v>
      </c>
      <c r="CY26">
        <f>Makespan_10!BN24</f>
        <v>0</v>
      </c>
      <c r="CZ26">
        <f>Makespan_10!BL118</f>
        <v>0</v>
      </c>
      <c r="DA26">
        <f>Makespan_10!BL24</f>
        <v>0</v>
      </c>
      <c r="DB26">
        <v>613</v>
      </c>
      <c r="DC26">
        <v>612</v>
      </c>
      <c r="DD26">
        <v>612</v>
      </c>
      <c r="DE26">
        <v>679</v>
      </c>
      <c r="DF26">
        <v>679</v>
      </c>
      <c r="DG26">
        <v>716</v>
      </c>
      <c r="DH26">
        <v>716</v>
      </c>
      <c r="DI26"/>
      <c r="DJ26">
        <f t="shared" si="16"/>
        <v>-128</v>
      </c>
      <c r="DK26">
        <f t="shared" si="16"/>
        <v>716</v>
      </c>
      <c r="DL26">
        <f t="shared" si="16"/>
        <v>0</v>
      </c>
      <c r="DM26">
        <f t="shared" si="16"/>
        <v>0</v>
      </c>
      <c r="DN26">
        <f t="shared" si="16"/>
        <v>0</v>
      </c>
      <c r="DO26">
        <f t="shared" si="16"/>
        <v>0</v>
      </c>
      <c r="DP26">
        <f t="shared" si="16"/>
        <v>-613</v>
      </c>
      <c r="DQ26">
        <f t="shared" si="16"/>
        <v>1</v>
      </c>
      <c r="DR26">
        <f t="shared" si="16"/>
        <v>0</v>
      </c>
      <c r="DS26">
        <f t="shared" si="16"/>
        <v>-67</v>
      </c>
      <c r="DT26">
        <f t="shared" si="16"/>
        <v>0</v>
      </c>
      <c r="DU26">
        <f t="shared" si="16"/>
        <v>-37</v>
      </c>
      <c r="DV26">
        <f t="shared" si="16"/>
        <v>0</v>
      </c>
      <c r="DW26"/>
      <c r="DX26">
        <f t="shared" si="2"/>
        <v>-108.51111111111112</v>
      </c>
      <c r="DY26">
        <f t="shared" si="3"/>
        <v>32.822222222222194</v>
      </c>
      <c r="DZ26">
        <f t="shared" si="4"/>
        <v>0</v>
      </c>
      <c r="EA26">
        <f t="shared" si="5"/>
        <v>0</v>
      </c>
      <c r="EB26">
        <f t="shared" si="6"/>
        <v>0</v>
      </c>
      <c r="EC26">
        <f t="shared" si="7"/>
        <v>0</v>
      </c>
      <c r="ED26">
        <f t="shared" si="8"/>
        <v>71.600000000000023</v>
      </c>
      <c r="EE26">
        <f t="shared" si="9"/>
        <v>8.8666666666666671</v>
      </c>
      <c r="EF26">
        <f t="shared" si="10"/>
        <v>0.24444444444444444</v>
      </c>
      <c r="EG26">
        <f t="shared" si="11"/>
        <v>-62.288888888888891</v>
      </c>
      <c r="EH26">
        <f t="shared" si="12"/>
        <v>1.8777777777777778</v>
      </c>
      <c r="EI26">
        <f t="shared" si="13"/>
        <v>-36.56666666666667</v>
      </c>
      <c r="EJ26">
        <f t="shared" si="14"/>
        <v>0.53333333333333333</v>
      </c>
      <c r="EK26"/>
      <c r="EL26">
        <f t="shared" si="17"/>
        <v>11774.661234567902</v>
      </c>
      <c r="EM26">
        <f t="shared" si="17"/>
        <v>1077.2982716049364</v>
      </c>
      <c r="EN26">
        <f t="shared" si="17"/>
        <v>0</v>
      </c>
      <c r="EO26">
        <f t="shared" si="17"/>
        <v>0</v>
      </c>
      <c r="EP26">
        <f t="shared" si="17"/>
        <v>0</v>
      </c>
      <c r="EQ26">
        <f t="shared" si="17"/>
        <v>0</v>
      </c>
      <c r="ER26">
        <f t="shared" si="17"/>
        <v>5126.5600000000031</v>
      </c>
      <c r="ES26">
        <f t="shared" si="17"/>
        <v>78.617777777777789</v>
      </c>
      <c r="ET26">
        <f t="shared" si="17"/>
        <v>5.9753086419753083E-2</v>
      </c>
      <c r="EU26">
        <f t="shared" si="17"/>
        <v>3879.9056790123459</v>
      </c>
      <c r="EV26">
        <f t="shared" si="17"/>
        <v>3.5260493827160495</v>
      </c>
      <c r="EW26">
        <f t="shared" si="17"/>
        <v>1337.1211111111113</v>
      </c>
      <c r="EX26">
        <f t="shared" si="17"/>
        <v>0.28444444444444444</v>
      </c>
    </row>
    <row r="27" spans="1:154" s="92" customFormat="1" ht="80.099999999999994" customHeight="1" x14ac:dyDescent="0.25">
      <c r="A27" s="109" t="s">
        <v>264</v>
      </c>
      <c r="B27" s="110" t="s">
        <v>431</v>
      </c>
      <c r="C27" s="110" t="s">
        <v>595</v>
      </c>
      <c r="D27" s="110" t="s">
        <v>632</v>
      </c>
      <c r="E27" s="110" t="s">
        <v>633</v>
      </c>
      <c r="F27" s="110" t="s">
        <v>634</v>
      </c>
      <c r="G27" s="110" t="s">
        <v>635</v>
      </c>
      <c r="H27" s="110" t="s">
        <v>636</v>
      </c>
      <c r="I27" s="110" t="s">
        <v>637</v>
      </c>
      <c r="J27" s="110" t="s">
        <v>638</v>
      </c>
      <c r="K27" s="110" t="s">
        <v>639</v>
      </c>
      <c r="L27" s="110" t="s">
        <v>640</v>
      </c>
      <c r="M27" s="110" t="s">
        <v>641</v>
      </c>
      <c r="N27" s="110" t="s">
        <v>443</v>
      </c>
      <c r="O27" s="110" t="s">
        <v>444</v>
      </c>
      <c r="P27" s="110" t="s">
        <v>445</v>
      </c>
      <c r="Q27" s="110" t="s">
        <v>446</v>
      </c>
      <c r="R27" s="74" t="s">
        <v>447</v>
      </c>
      <c r="S27" s="74" t="s">
        <v>432</v>
      </c>
      <c r="T27" s="74" t="s">
        <v>651</v>
      </c>
      <c r="U27" s="74" t="s">
        <v>652</v>
      </c>
      <c r="V27" s="74" t="s">
        <v>653</v>
      </c>
      <c r="W27" s="74" t="s">
        <v>654</v>
      </c>
      <c r="X27" s="74" t="s">
        <v>434</v>
      </c>
      <c r="Y27" s="74" t="s">
        <v>453</v>
      </c>
      <c r="Z27" s="74" t="s">
        <v>655</v>
      </c>
      <c r="AA27" s="74" t="s">
        <v>656</v>
      </c>
      <c r="AB27" s="74" t="s">
        <v>657</v>
      </c>
      <c r="AC27" s="74" t="s">
        <v>658</v>
      </c>
      <c r="AD27" s="74" t="s">
        <v>659</v>
      </c>
      <c r="AE27" s="74" t="s">
        <v>660</v>
      </c>
      <c r="AF27" s="74" t="s">
        <v>661</v>
      </c>
      <c r="AG27" s="74" t="s">
        <v>662</v>
      </c>
      <c r="AH27" s="110" t="s">
        <v>598</v>
      </c>
      <c r="AI27" s="110" t="s">
        <v>500</v>
      </c>
      <c r="AJ27" s="110" t="s">
        <v>600</v>
      </c>
      <c r="AK27" s="110" t="s">
        <v>602</v>
      </c>
      <c r="AL27" s="110" t="s">
        <v>674</v>
      </c>
      <c r="AM27" s="110" t="s">
        <v>675</v>
      </c>
      <c r="AN27" s="110" t="s">
        <v>676</v>
      </c>
      <c r="AO27" s="110" t="s">
        <v>677</v>
      </c>
      <c r="AP27" s="110" t="s">
        <v>510</v>
      </c>
      <c r="AQ27" s="110" t="s">
        <v>678</v>
      </c>
      <c r="AR27" s="110" t="s">
        <v>679</v>
      </c>
      <c r="AS27" s="110" t="s">
        <v>542</v>
      </c>
      <c r="AT27" s="110" t="s">
        <v>680</v>
      </c>
      <c r="AU27" s="110" t="s">
        <v>681</v>
      </c>
      <c r="AV27" s="110" t="s">
        <v>682</v>
      </c>
      <c r="AW27" s="110" t="s">
        <v>524</v>
      </c>
      <c r="AX27" s="110" t="s">
        <v>526</v>
      </c>
      <c r="AY27" s="110" t="s">
        <v>528</v>
      </c>
      <c r="AZ27" s="110" t="s">
        <v>530</v>
      </c>
      <c r="BA27" s="110" t="s">
        <v>462</v>
      </c>
      <c r="BB27" s="110" t="s">
        <v>717</v>
      </c>
      <c r="BC27" s="74" t="s">
        <v>598</v>
      </c>
      <c r="BD27" s="74" t="s">
        <v>606</v>
      </c>
      <c r="BE27" s="74" t="s">
        <v>608</v>
      </c>
      <c r="BF27" s="74" t="s">
        <v>610</v>
      </c>
      <c r="BG27" s="74" t="s">
        <v>694</v>
      </c>
      <c r="BH27" s="74" t="s">
        <v>695</v>
      </c>
      <c r="BI27" s="74" t="s">
        <v>696</v>
      </c>
      <c r="BJ27" s="74" t="s">
        <v>697</v>
      </c>
      <c r="BK27" s="74" t="s">
        <v>698</v>
      </c>
      <c r="BL27" s="74" t="s">
        <v>699</v>
      </c>
      <c r="BM27" s="74" t="s">
        <v>700</v>
      </c>
      <c r="BN27" s="74" t="s">
        <v>677</v>
      </c>
      <c r="BO27" s="74" t="s">
        <v>701</v>
      </c>
      <c r="BP27" s="74" t="s">
        <v>554</v>
      </c>
      <c r="BQ27" s="74" t="s">
        <v>702</v>
      </c>
      <c r="BR27" s="74" t="s">
        <v>703</v>
      </c>
      <c r="BS27" s="74" t="s">
        <v>680</v>
      </c>
      <c r="BT27" s="74" t="s">
        <v>704</v>
      </c>
      <c r="BU27" s="74" t="s">
        <v>705</v>
      </c>
      <c r="BV27" s="74" t="s">
        <v>612</v>
      </c>
      <c r="BW27" s="74" t="s">
        <v>604</v>
      </c>
      <c r="BX27" s="110" t="s">
        <v>614</v>
      </c>
      <c r="BY27" s="110" t="s">
        <v>624</v>
      </c>
      <c r="BZ27" s="110" t="s">
        <v>625</v>
      </c>
      <c r="CA27" s="110" t="s">
        <v>615</v>
      </c>
      <c r="CB27" s="110" t="s">
        <v>616</v>
      </c>
      <c r="CC27" s="110" t="s">
        <v>617</v>
      </c>
      <c r="CD27" s="110" t="s">
        <v>618</v>
      </c>
      <c r="CE27" s="110"/>
      <c r="CF27" s="110"/>
      <c r="CG27" s="110"/>
      <c r="CH27" s="110"/>
      <c r="CI27" s="110"/>
      <c r="CJ27" s="110"/>
      <c r="CK27" s="110"/>
      <c r="CU27">
        <f>Makespan_10!S213</f>
        <v>447</v>
      </c>
      <c r="CV27">
        <f>Makespan_10!T213</f>
        <v>427</v>
      </c>
      <c r="CW27">
        <f>Makespan_10!CD307</f>
        <v>0</v>
      </c>
      <c r="CX27">
        <f>Makespan_10!BN119</f>
        <v>0</v>
      </c>
      <c r="CY27">
        <f>Makespan_10!BN25</f>
        <v>0</v>
      </c>
      <c r="CZ27">
        <f>Makespan_10!BL119</f>
        <v>0</v>
      </c>
      <c r="DA27">
        <f>Makespan_10!BL25</f>
        <v>0</v>
      </c>
      <c r="DB27">
        <v>424</v>
      </c>
      <c r="DC27">
        <v>444</v>
      </c>
      <c r="DD27">
        <v>444</v>
      </c>
      <c r="DE27">
        <v>448</v>
      </c>
      <c r="DF27">
        <v>448</v>
      </c>
      <c r="DG27">
        <v>493</v>
      </c>
      <c r="DH27">
        <v>493</v>
      </c>
      <c r="DI27"/>
      <c r="DJ27">
        <f t="shared" si="16"/>
        <v>20</v>
      </c>
      <c r="DK27">
        <f t="shared" si="16"/>
        <v>427</v>
      </c>
      <c r="DL27">
        <f t="shared" si="16"/>
        <v>0</v>
      </c>
      <c r="DM27">
        <f t="shared" si="16"/>
        <v>0</v>
      </c>
      <c r="DN27">
        <f t="shared" si="16"/>
        <v>0</v>
      </c>
      <c r="DO27">
        <f t="shared" si="16"/>
        <v>0</v>
      </c>
      <c r="DP27">
        <f t="shared" si="16"/>
        <v>-424</v>
      </c>
      <c r="DQ27">
        <f t="shared" si="16"/>
        <v>-20</v>
      </c>
      <c r="DR27">
        <f t="shared" si="16"/>
        <v>0</v>
      </c>
      <c r="DS27">
        <f t="shared" si="16"/>
        <v>-4</v>
      </c>
      <c r="DT27">
        <f t="shared" si="16"/>
        <v>0</v>
      </c>
      <c r="DU27">
        <f t="shared" si="16"/>
        <v>-45</v>
      </c>
      <c r="DV27">
        <f t="shared" si="16"/>
        <v>0</v>
      </c>
      <c r="DW27"/>
      <c r="DX27">
        <f t="shared" si="2"/>
        <v>39.488888888888887</v>
      </c>
      <c r="DY27">
        <f t="shared" si="3"/>
        <v>-256.17777777777781</v>
      </c>
      <c r="DZ27">
        <f t="shared" si="4"/>
        <v>0</v>
      </c>
      <c r="EA27">
        <f t="shared" si="5"/>
        <v>0</v>
      </c>
      <c r="EB27">
        <f t="shared" si="6"/>
        <v>0</v>
      </c>
      <c r="EC27">
        <f t="shared" si="7"/>
        <v>0</v>
      </c>
      <c r="ED27">
        <f t="shared" si="8"/>
        <v>260.60000000000002</v>
      </c>
      <c r="EE27">
        <f t="shared" si="9"/>
        <v>-12.133333333333333</v>
      </c>
      <c r="EF27">
        <f t="shared" si="10"/>
        <v>0.24444444444444444</v>
      </c>
      <c r="EG27">
        <f t="shared" si="11"/>
        <v>0.71111111111111125</v>
      </c>
      <c r="EH27">
        <f t="shared" si="12"/>
        <v>1.8777777777777778</v>
      </c>
      <c r="EI27">
        <f t="shared" si="13"/>
        <v>-44.56666666666667</v>
      </c>
      <c r="EJ27">
        <f t="shared" si="14"/>
        <v>0.53333333333333333</v>
      </c>
      <c r="EK27"/>
      <c r="EL27">
        <f t="shared" si="17"/>
        <v>1559.3723456790121</v>
      </c>
      <c r="EM27">
        <f t="shared" si="17"/>
        <v>65627.053827160504</v>
      </c>
      <c r="EN27">
        <f t="shared" si="17"/>
        <v>0</v>
      </c>
      <c r="EO27">
        <f t="shared" si="17"/>
        <v>0</v>
      </c>
      <c r="EP27">
        <f t="shared" si="17"/>
        <v>0</v>
      </c>
      <c r="EQ27">
        <f t="shared" si="17"/>
        <v>0</v>
      </c>
      <c r="ER27">
        <f t="shared" si="17"/>
        <v>67912.360000000015</v>
      </c>
      <c r="ES27">
        <f t="shared" si="17"/>
        <v>147.21777777777777</v>
      </c>
      <c r="ET27">
        <f t="shared" si="17"/>
        <v>5.9753086419753083E-2</v>
      </c>
      <c r="EU27">
        <f t="shared" si="17"/>
        <v>0.50567901234567925</v>
      </c>
      <c r="EV27">
        <f t="shared" si="17"/>
        <v>3.5260493827160495</v>
      </c>
      <c r="EW27">
        <f t="shared" si="17"/>
        <v>1986.1877777777781</v>
      </c>
      <c r="EX27">
        <f t="shared" si="17"/>
        <v>0.28444444444444444</v>
      </c>
    </row>
    <row r="28" spans="1:154" s="92" customFormat="1" ht="80.099999999999994" customHeight="1" x14ac:dyDescent="0.25">
      <c r="A28" s="109" t="s">
        <v>265</v>
      </c>
      <c r="B28" s="110" t="s">
        <v>274</v>
      </c>
      <c r="C28" s="110" t="s">
        <v>370</v>
      </c>
      <c r="D28" s="110" t="s">
        <v>372</v>
      </c>
      <c r="E28" s="110" t="s">
        <v>643</v>
      </c>
      <c r="F28" s="110" t="s">
        <v>644</v>
      </c>
      <c r="G28" s="110" t="s">
        <v>582</v>
      </c>
      <c r="H28" s="110" t="s">
        <v>645</v>
      </c>
      <c r="I28" s="110" t="s">
        <v>646</v>
      </c>
      <c r="J28" s="110" t="s">
        <v>647</v>
      </c>
      <c r="K28" s="110" t="s">
        <v>648</v>
      </c>
      <c r="L28" s="110" t="s">
        <v>649</v>
      </c>
      <c r="M28" s="110" t="s">
        <v>650</v>
      </c>
      <c r="N28" s="110" t="s">
        <v>286</v>
      </c>
      <c r="O28" s="110" t="s">
        <v>287</v>
      </c>
      <c r="P28" s="110" t="s">
        <v>288</v>
      </c>
      <c r="Q28" s="110" t="s">
        <v>289</v>
      </c>
      <c r="R28" s="74" t="s">
        <v>274</v>
      </c>
      <c r="S28" s="74" t="s">
        <v>275</v>
      </c>
      <c r="T28" s="74" t="s">
        <v>663</v>
      </c>
      <c r="U28" s="74" t="s">
        <v>664</v>
      </c>
      <c r="V28" s="74" t="s">
        <v>665</v>
      </c>
      <c r="W28" s="74" t="s">
        <v>666</v>
      </c>
      <c r="X28" s="74" t="s">
        <v>277</v>
      </c>
      <c r="Y28" s="74" t="s">
        <v>351</v>
      </c>
      <c r="Z28" s="74" t="s">
        <v>667</v>
      </c>
      <c r="AA28" s="74" t="s">
        <v>668</v>
      </c>
      <c r="AB28" s="74" t="s">
        <v>669</v>
      </c>
      <c r="AC28" s="74" t="s">
        <v>670</v>
      </c>
      <c r="AD28" s="74" t="s">
        <v>671</v>
      </c>
      <c r="AE28" s="74" t="s">
        <v>672</v>
      </c>
      <c r="AF28" s="74" t="s">
        <v>649</v>
      </c>
      <c r="AG28" s="74" t="s">
        <v>673</v>
      </c>
      <c r="AH28" s="110" t="s">
        <v>599</v>
      </c>
      <c r="AI28" s="110" t="s">
        <v>501</v>
      </c>
      <c r="AJ28" s="110" t="s">
        <v>601</v>
      </c>
      <c r="AK28" s="110" t="s">
        <v>603</v>
      </c>
      <c r="AL28" s="110" t="s">
        <v>683</v>
      </c>
      <c r="AM28" s="110" t="s">
        <v>684</v>
      </c>
      <c r="AN28" s="110" t="s">
        <v>685</v>
      </c>
      <c r="AO28" s="110" t="s">
        <v>687</v>
      </c>
      <c r="AP28" s="110" t="s">
        <v>686</v>
      </c>
      <c r="AQ28" s="110" t="s">
        <v>688</v>
      </c>
      <c r="AR28" s="110" t="s">
        <v>689</v>
      </c>
      <c r="AS28" s="110" t="s">
        <v>543</v>
      </c>
      <c r="AT28" s="110" t="s">
        <v>690</v>
      </c>
      <c r="AU28" s="110" t="s">
        <v>691</v>
      </c>
      <c r="AV28" s="110" t="s">
        <v>692</v>
      </c>
      <c r="AW28" s="110" t="s">
        <v>525</v>
      </c>
      <c r="AX28" s="110" t="s">
        <v>527</v>
      </c>
      <c r="AY28" s="110" t="s">
        <v>529</v>
      </c>
      <c r="AZ28" s="110" t="s">
        <v>693</v>
      </c>
      <c r="BA28" s="110" t="s">
        <v>266</v>
      </c>
      <c r="BB28" s="110" t="s">
        <v>718</v>
      </c>
      <c r="BC28" s="74" t="s">
        <v>599</v>
      </c>
      <c r="BD28" s="74" t="s">
        <v>607</v>
      </c>
      <c r="BE28" s="74" t="s">
        <v>609</v>
      </c>
      <c r="BF28" s="74" t="s">
        <v>611</v>
      </c>
      <c r="BG28" s="74" t="s">
        <v>706</v>
      </c>
      <c r="BH28" s="74" t="s">
        <v>707</v>
      </c>
      <c r="BI28" s="74" t="s">
        <v>708</v>
      </c>
      <c r="BJ28" s="74" t="s">
        <v>688</v>
      </c>
      <c r="BK28" s="74" t="s">
        <v>709</v>
      </c>
      <c r="BL28" s="74" t="s">
        <v>710</v>
      </c>
      <c r="BM28" s="74" t="s">
        <v>711</v>
      </c>
      <c r="BN28" s="74" t="s">
        <v>687</v>
      </c>
      <c r="BO28" s="74" t="s">
        <v>712</v>
      </c>
      <c r="BP28" s="74" t="s">
        <v>555</v>
      </c>
      <c r="BQ28" s="74" t="s">
        <v>713</v>
      </c>
      <c r="BR28" s="74" t="s">
        <v>519</v>
      </c>
      <c r="BS28" s="74" t="s">
        <v>714</v>
      </c>
      <c r="BT28" s="74" t="s">
        <v>715</v>
      </c>
      <c r="BU28" s="74" t="s">
        <v>716</v>
      </c>
      <c r="BV28" s="74" t="s">
        <v>613</v>
      </c>
      <c r="BW28" s="74" t="s">
        <v>396</v>
      </c>
      <c r="BX28" s="110" t="s">
        <v>619</v>
      </c>
      <c r="BY28" s="110" t="s">
        <v>626</v>
      </c>
      <c r="BZ28" s="110" t="s">
        <v>627</v>
      </c>
      <c r="CA28" s="110" t="s">
        <v>620</v>
      </c>
      <c r="CB28" s="110" t="s">
        <v>621</v>
      </c>
      <c r="CC28" s="110" t="s">
        <v>622</v>
      </c>
      <c r="CD28" s="110" t="s">
        <v>623</v>
      </c>
      <c r="CE28" s="110"/>
      <c r="CF28" s="110"/>
      <c r="CG28" s="110"/>
      <c r="CH28" s="110"/>
      <c r="CI28" s="110"/>
      <c r="CJ28" s="110"/>
      <c r="CK28" s="110"/>
      <c r="CU28">
        <f>Makespan_10!S214</f>
        <v>719</v>
      </c>
      <c r="CV28">
        <f>Makespan_10!T214</f>
        <v>642</v>
      </c>
      <c r="CW28">
        <f>Makespan_10!CD308</f>
        <v>0</v>
      </c>
      <c r="CX28">
        <f>Makespan_10!BN120</f>
        <v>0</v>
      </c>
      <c r="CY28">
        <f>Makespan_10!BN26</f>
        <v>0</v>
      </c>
      <c r="CZ28">
        <f>Makespan_10!BL120</f>
        <v>0</v>
      </c>
      <c r="DA28">
        <f>Makespan_10!BL26</f>
        <v>0</v>
      </c>
      <c r="DB28">
        <v>706</v>
      </c>
      <c r="DC28">
        <v>702</v>
      </c>
      <c r="DD28">
        <v>702</v>
      </c>
      <c r="DE28">
        <v>628</v>
      </c>
      <c r="DF28">
        <v>649</v>
      </c>
      <c r="DG28">
        <v>748</v>
      </c>
      <c r="DH28">
        <v>748</v>
      </c>
      <c r="DI28"/>
      <c r="DJ28">
        <f t="shared" si="16"/>
        <v>77</v>
      </c>
      <c r="DK28">
        <f t="shared" si="16"/>
        <v>642</v>
      </c>
      <c r="DL28">
        <f t="shared" si="16"/>
        <v>0</v>
      </c>
      <c r="DM28">
        <f t="shared" si="16"/>
        <v>0</v>
      </c>
      <c r="DN28">
        <f t="shared" si="16"/>
        <v>0</v>
      </c>
      <c r="DO28">
        <f t="shared" si="16"/>
        <v>0</v>
      </c>
      <c r="DP28">
        <f t="shared" si="16"/>
        <v>-706</v>
      </c>
      <c r="DQ28">
        <f t="shared" si="16"/>
        <v>4</v>
      </c>
      <c r="DR28">
        <f t="shared" si="16"/>
        <v>0</v>
      </c>
      <c r="DS28">
        <f t="shared" si="16"/>
        <v>74</v>
      </c>
      <c r="DT28">
        <f t="shared" si="16"/>
        <v>-21</v>
      </c>
      <c r="DU28">
        <f t="shared" si="16"/>
        <v>-99</v>
      </c>
      <c r="DV28">
        <f t="shared" si="16"/>
        <v>0</v>
      </c>
      <c r="DW28"/>
      <c r="DX28">
        <f t="shared" si="2"/>
        <v>96.48888888888888</v>
      </c>
      <c r="DY28">
        <f t="shared" si="3"/>
        <v>-41.177777777777806</v>
      </c>
      <c r="DZ28">
        <f t="shared" si="4"/>
        <v>0</v>
      </c>
      <c r="EA28">
        <f t="shared" si="5"/>
        <v>0</v>
      </c>
      <c r="EB28">
        <f t="shared" si="6"/>
        <v>0</v>
      </c>
      <c r="EC28">
        <f t="shared" si="7"/>
        <v>0</v>
      </c>
      <c r="ED28">
        <f t="shared" si="8"/>
        <v>-21.399999999999977</v>
      </c>
      <c r="EE28">
        <f t="shared" si="9"/>
        <v>11.866666666666667</v>
      </c>
      <c r="EF28">
        <f t="shared" si="10"/>
        <v>0.24444444444444444</v>
      </c>
      <c r="EG28">
        <f t="shared" si="11"/>
        <v>78.711111111111109</v>
      </c>
      <c r="EH28">
        <f t="shared" si="12"/>
        <v>-19.122222222222224</v>
      </c>
      <c r="EI28">
        <f t="shared" si="13"/>
        <v>-98.566666666666663</v>
      </c>
      <c r="EJ28">
        <f t="shared" si="14"/>
        <v>0.53333333333333333</v>
      </c>
      <c r="EK28"/>
      <c r="EL28">
        <f t="shared" si="17"/>
        <v>9310.1056790123439</v>
      </c>
      <c r="EM28">
        <f t="shared" si="17"/>
        <v>1695.6093827160516</v>
      </c>
      <c r="EN28">
        <f t="shared" si="17"/>
        <v>0</v>
      </c>
      <c r="EO28">
        <f t="shared" si="17"/>
        <v>0</v>
      </c>
      <c r="EP28">
        <f t="shared" si="17"/>
        <v>0</v>
      </c>
      <c r="EQ28">
        <f t="shared" si="17"/>
        <v>0</v>
      </c>
      <c r="ER28">
        <f t="shared" si="17"/>
        <v>457.95999999999901</v>
      </c>
      <c r="ES28">
        <f t="shared" si="17"/>
        <v>140.81777777777779</v>
      </c>
      <c r="ET28">
        <f t="shared" si="17"/>
        <v>5.9753086419753083E-2</v>
      </c>
      <c r="EU28">
        <f t="shared" si="17"/>
        <v>6195.4390123456787</v>
      </c>
      <c r="EV28">
        <f t="shared" si="17"/>
        <v>365.65938271604944</v>
      </c>
      <c r="EW28">
        <f t="shared" si="17"/>
        <v>9715.3877777777761</v>
      </c>
      <c r="EX28">
        <f t="shared" si="17"/>
        <v>0.28444444444444444</v>
      </c>
    </row>
    <row r="29" spans="1:154" ht="15.75" x14ac:dyDescent="0.25">
      <c r="A29" s="111" t="s">
        <v>166</v>
      </c>
      <c r="B29" s="129">
        <v>-1.5674639000427053</v>
      </c>
      <c r="C29" s="129">
        <v>-16.553291343462412</v>
      </c>
      <c r="D29" s="129">
        <v>-4.7063881174466937</v>
      </c>
      <c r="E29" s="129">
        <v>3.0430286643692601</v>
      </c>
      <c r="F29" s="129">
        <v>-1.2588825373282582</v>
      </c>
      <c r="G29" s="129">
        <v>1.6231005207284719</v>
      </c>
      <c r="H29" s="129">
        <v>-0.13197641868995783</v>
      </c>
      <c r="I29" s="129">
        <v>-2.218524176293561</v>
      </c>
      <c r="J29" s="129">
        <v>0.95752418239195802</v>
      </c>
      <c r="K29" s="129">
        <v>0.39821403112095477</v>
      </c>
      <c r="L29" s="129">
        <v>0.60505036595063999</v>
      </c>
      <c r="M29" s="129">
        <v>-2.9118307292295533</v>
      </c>
      <c r="N29" s="129">
        <v>-3.6930542467804677</v>
      </c>
      <c r="O29" s="129">
        <v>-3.0157478156201574</v>
      </c>
      <c r="P29" s="129">
        <v>-4.2361558741020398</v>
      </c>
      <c r="Q29" s="129">
        <v>-26.734442186574498</v>
      </c>
      <c r="R29" s="133">
        <v>-1.5001445368702131</v>
      </c>
      <c r="S29" s="133">
        <v>-7.3146222359998214</v>
      </c>
      <c r="T29" s="133">
        <v>-1.4180194679142932</v>
      </c>
      <c r="U29" s="133">
        <v>1.3438089041429577</v>
      </c>
      <c r="V29" s="133">
        <v>-1.4986267552383896</v>
      </c>
      <c r="W29" s="133">
        <v>-2.6639778905843103</v>
      </c>
      <c r="X29" s="133">
        <v>1.9120158305986505</v>
      </c>
      <c r="Y29" s="133">
        <v>-0.86644907953505612</v>
      </c>
      <c r="Z29" s="133">
        <v>-2.1678428967948613</v>
      </c>
      <c r="AA29" s="133">
        <v>-1.2013412020534509</v>
      </c>
      <c r="AB29" s="133">
        <v>-1.0909068872062626</v>
      </c>
      <c r="AC29" s="133">
        <v>6.0971432347013845</v>
      </c>
      <c r="AD29" s="133">
        <v>-1.6192315139448472</v>
      </c>
      <c r="AE29" s="133">
        <v>0.20775446575923442</v>
      </c>
      <c r="AF29" s="133">
        <v>0.18894492224016152</v>
      </c>
      <c r="AG29" s="133">
        <v>-10.303350053358026</v>
      </c>
      <c r="AH29" s="129">
        <v>-3.6905025050997264</v>
      </c>
      <c r="AI29" s="129">
        <v>-2.6729346710060118</v>
      </c>
      <c r="AJ29" s="129">
        <v>3.6839832302418545</v>
      </c>
      <c r="AK29" s="129">
        <v>0.92797231888485976</v>
      </c>
      <c r="AL29" s="129">
        <v>-14.814800636396075</v>
      </c>
      <c r="AM29" s="129">
        <v>-10.118297940891416</v>
      </c>
      <c r="AN29" s="129">
        <v>1.6371571531815885</v>
      </c>
      <c r="AO29" s="129">
        <v>-0.62515350754193655</v>
      </c>
      <c r="AP29" s="129">
        <v>-0.33405364719416009</v>
      </c>
      <c r="AQ29" s="129">
        <v>-0.38860890862646663</v>
      </c>
      <c r="AR29" s="129">
        <v>0.9416314173381366</v>
      </c>
      <c r="AS29" s="129">
        <v>-1.3569559513158824</v>
      </c>
      <c r="AT29" s="129">
        <v>0.99759520659395384</v>
      </c>
      <c r="AU29" s="129">
        <v>-0.70826156459956657</v>
      </c>
      <c r="AV29" s="129">
        <v>-1.3597126238107913</v>
      </c>
      <c r="AW29" s="129">
        <v>-5.6711969479552726</v>
      </c>
      <c r="AX29" s="129">
        <v>-2.2433405795451664</v>
      </c>
      <c r="AY29" s="129">
        <v>-1.9653519632826491</v>
      </c>
      <c r="AZ29" s="129">
        <v>-26.592836523421273</v>
      </c>
      <c r="BA29" s="129">
        <v>-2.9936583668487327</v>
      </c>
      <c r="BB29" s="129">
        <v>-3.4985435984189466</v>
      </c>
      <c r="BC29" s="133">
        <v>-4.3800910667075668</v>
      </c>
      <c r="BD29" s="133">
        <v>1.9037947339827035</v>
      </c>
      <c r="BE29" s="133">
        <v>-5.4225635756723465</v>
      </c>
      <c r="BF29" s="133">
        <v>3.1880697355090586</v>
      </c>
      <c r="BG29" s="133">
        <v>-11.319603621502603</v>
      </c>
      <c r="BH29" s="133">
        <v>-9.3368224898940593</v>
      </c>
      <c r="BI29" s="133">
        <v>4.4076168042404058</v>
      </c>
      <c r="BJ29" s="133">
        <v>-1.6420027959933405E-3</v>
      </c>
      <c r="BK29" s="133">
        <v>0.7099611245380133</v>
      </c>
      <c r="BL29" s="133">
        <v>-1.53753991276779</v>
      </c>
      <c r="BM29" s="133">
        <v>-0.28866308013475583</v>
      </c>
      <c r="BN29" s="133">
        <v>3.3897343433503091E-2</v>
      </c>
      <c r="BO29" s="133">
        <v>-1.0030966339062266</v>
      </c>
      <c r="BP29" s="133">
        <v>-0.35054857546881368</v>
      </c>
      <c r="BQ29" s="133">
        <v>3.0870563965689475</v>
      </c>
      <c r="BR29" s="133">
        <v>-0.76533679004330124</v>
      </c>
      <c r="BS29" s="133">
        <v>-0.52009758008540297</v>
      </c>
      <c r="BT29" s="133">
        <v>0.5994798378969145</v>
      </c>
      <c r="BU29" s="133">
        <v>-12.955930119365663</v>
      </c>
      <c r="BV29" s="133">
        <v>-4.2857885267182425</v>
      </c>
      <c r="BW29" s="133">
        <v>-2.5622741563118843</v>
      </c>
      <c r="BX29" s="129">
        <v>-3.3094221804479078</v>
      </c>
      <c r="BY29" s="129">
        <v>-1.7009401538333699</v>
      </c>
      <c r="BZ29" s="129">
        <v>-4.2911649098133688</v>
      </c>
      <c r="CA29" s="129">
        <v>-1.5845635638999027</v>
      </c>
      <c r="CB29" s="129">
        <v>-1.4504128976797317</v>
      </c>
      <c r="CC29" s="129">
        <v>-1.4468407078220793</v>
      </c>
      <c r="CD29" s="129">
        <v>-7.0859252500240029</v>
      </c>
      <c r="CE29" s="129"/>
      <c r="CF29" s="129"/>
      <c r="CG29" s="129"/>
      <c r="CH29" s="129"/>
      <c r="CI29" s="129"/>
      <c r="CJ29" s="129"/>
      <c r="CK29" s="129"/>
      <c r="CU29">
        <f>Makespan_10!S215</f>
        <v>769</v>
      </c>
      <c r="CV29">
        <f>Makespan_10!T215</f>
        <v>666</v>
      </c>
      <c r="CW29">
        <f>Makespan_10!CD309</f>
        <v>0</v>
      </c>
      <c r="CX29">
        <f>Makespan_10!BN121</f>
        <v>0</v>
      </c>
      <c r="CY29">
        <f>Makespan_10!BN27</f>
        <v>0</v>
      </c>
      <c r="CZ29">
        <f>Makespan_10!BL121</f>
        <v>0</v>
      </c>
      <c r="DA29">
        <f>Makespan_10!BL27</f>
        <v>0</v>
      </c>
      <c r="DB29">
        <v>715</v>
      </c>
      <c r="DC29">
        <v>703</v>
      </c>
      <c r="DD29">
        <v>703</v>
      </c>
      <c r="DE29">
        <v>760</v>
      </c>
      <c r="DF29">
        <v>760</v>
      </c>
      <c r="DG29">
        <v>750</v>
      </c>
      <c r="DH29">
        <v>750</v>
      </c>
      <c r="DJ29">
        <f t="shared" si="16"/>
        <v>103</v>
      </c>
      <c r="DK29">
        <f t="shared" si="16"/>
        <v>666</v>
      </c>
      <c r="DL29">
        <f t="shared" si="16"/>
        <v>0</v>
      </c>
      <c r="DM29">
        <f t="shared" si="16"/>
        <v>0</v>
      </c>
      <c r="DN29">
        <f t="shared" si="16"/>
        <v>0</v>
      </c>
      <c r="DO29">
        <f t="shared" si="16"/>
        <v>0</v>
      </c>
      <c r="DP29">
        <f t="shared" si="16"/>
        <v>-715</v>
      </c>
      <c r="DQ29">
        <f t="shared" si="16"/>
        <v>12</v>
      </c>
      <c r="DR29">
        <f t="shared" si="16"/>
        <v>0</v>
      </c>
      <c r="DS29">
        <f t="shared" si="16"/>
        <v>-57</v>
      </c>
      <c r="DT29">
        <f t="shared" si="16"/>
        <v>0</v>
      </c>
      <c r="DU29">
        <f t="shared" si="16"/>
        <v>10</v>
      </c>
      <c r="DV29">
        <f t="shared" si="16"/>
        <v>0</v>
      </c>
      <c r="DX29">
        <f t="shared" si="2"/>
        <v>122.48888888888888</v>
      </c>
      <c r="DY29">
        <f t="shared" si="3"/>
        <v>-17.177777777777806</v>
      </c>
      <c r="DZ29">
        <f t="shared" si="4"/>
        <v>0</v>
      </c>
      <c r="EA29">
        <f t="shared" si="5"/>
        <v>0</v>
      </c>
      <c r="EB29">
        <f t="shared" si="6"/>
        <v>0</v>
      </c>
      <c r="EC29">
        <f t="shared" si="7"/>
        <v>0</v>
      </c>
      <c r="ED29">
        <f t="shared" si="8"/>
        <v>-30.399999999999977</v>
      </c>
      <c r="EE29">
        <f t="shared" si="9"/>
        <v>19.866666666666667</v>
      </c>
      <c r="EF29">
        <f t="shared" si="10"/>
        <v>0.24444444444444444</v>
      </c>
      <c r="EG29">
        <f t="shared" si="11"/>
        <v>-52.288888888888891</v>
      </c>
      <c r="EH29">
        <f t="shared" si="12"/>
        <v>1.8777777777777778</v>
      </c>
      <c r="EI29">
        <f t="shared" si="13"/>
        <v>10.433333333333334</v>
      </c>
      <c r="EJ29">
        <f t="shared" si="14"/>
        <v>0.53333333333333333</v>
      </c>
      <c r="EL29">
        <f t="shared" si="17"/>
        <v>15003.527901234565</v>
      </c>
      <c r="EM29">
        <f t="shared" si="17"/>
        <v>295.07604938271703</v>
      </c>
      <c r="EN29">
        <f t="shared" si="17"/>
        <v>0</v>
      </c>
      <c r="EO29">
        <f t="shared" si="17"/>
        <v>0</v>
      </c>
      <c r="EP29">
        <f t="shared" si="17"/>
        <v>0</v>
      </c>
      <c r="EQ29">
        <f t="shared" si="17"/>
        <v>0</v>
      </c>
      <c r="ER29">
        <f t="shared" si="17"/>
        <v>924.1599999999986</v>
      </c>
      <c r="ES29">
        <f t="shared" si="17"/>
        <v>394.68444444444447</v>
      </c>
      <c r="ET29">
        <f t="shared" si="17"/>
        <v>5.9753086419753083E-2</v>
      </c>
      <c r="EU29">
        <f t="shared" si="17"/>
        <v>2734.1279012345681</v>
      </c>
      <c r="EV29">
        <f t="shared" si="17"/>
        <v>3.5260493827160495</v>
      </c>
      <c r="EW29">
        <f t="shared" si="17"/>
        <v>108.85444444444445</v>
      </c>
      <c r="EX29">
        <f t="shared" si="17"/>
        <v>0.28444444444444444</v>
      </c>
    </row>
    <row r="30" spans="1:154" ht="15.75" x14ac:dyDescent="0.25">
      <c r="A30" s="111" t="s">
        <v>230</v>
      </c>
      <c r="B30" s="130">
        <v>0.94179999999999997</v>
      </c>
      <c r="C30" s="130">
        <v>1</v>
      </c>
      <c r="D30" s="130">
        <v>1</v>
      </c>
      <c r="E30" s="130">
        <v>0.99880000000000002</v>
      </c>
      <c r="F30" s="130">
        <v>0.8962</v>
      </c>
      <c r="G30" s="130">
        <v>0.94740000000000002</v>
      </c>
      <c r="H30" s="130">
        <v>0.55169999999999997</v>
      </c>
      <c r="I30" s="130">
        <v>0.98680000000000001</v>
      </c>
      <c r="J30" s="130">
        <v>0.83399999999999996</v>
      </c>
      <c r="K30" s="130">
        <v>0.65539999999999998</v>
      </c>
      <c r="L30" s="130">
        <v>0.72909999999999997</v>
      </c>
      <c r="M30" s="130">
        <v>0.99819999999999998</v>
      </c>
      <c r="N30" s="130">
        <v>0.99990000000000001</v>
      </c>
      <c r="O30" s="130">
        <v>0.99870000000000003</v>
      </c>
      <c r="P30" s="130">
        <v>1</v>
      </c>
      <c r="Q30" s="130">
        <v>1</v>
      </c>
      <c r="R30" s="144">
        <v>0.93320000000000003</v>
      </c>
      <c r="S30" s="144">
        <v>1</v>
      </c>
      <c r="T30" s="144">
        <v>0.92220000000000002</v>
      </c>
      <c r="U30" s="144">
        <v>0.90990000000000004</v>
      </c>
      <c r="V30" s="144">
        <v>0.93320000000000003</v>
      </c>
      <c r="W30" s="144">
        <v>0.99609999999999999</v>
      </c>
      <c r="X30" s="144">
        <v>0.97189999999999999</v>
      </c>
      <c r="Y30" s="144">
        <v>0.80779999999999996</v>
      </c>
      <c r="Z30" s="144">
        <v>0.98499999999999999</v>
      </c>
      <c r="AA30" s="144">
        <v>0.88490000000000002</v>
      </c>
      <c r="AB30" s="144">
        <v>0.86209999999999998</v>
      </c>
      <c r="AC30" s="144">
        <v>1</v>
      </c>
      <c r="AD30" s="144">
        <v>0.94740000000000002</v>
      </c>
      <c r="AE30" s="144">
        <v>0.58320000000000005</v>
      </c>
      <c r="AF30" s="144">
        <v>0.57530000000000003</v>
      </c>
      <c r="AG30" s="144">
        <v>1</v>
      </c>
      <c r="AH30" s="130">
        <v>0.99990000000000001</v>
      </c>
      <c r="AI30" s="130">
        <v>0.99619999999999997</v>
      </c>
      <c r="AJ30" s="130">
        <v>0.99990000000000001</v>
      </c>
      <c r="AK30" s="130">
        <v>0.82379999999999998</v>
      </c>
      <c r="AL30" s="130">
        <v>1</v>
      </c>
      <c r="AM30" s="130">
        <v>1</v>
      </c>
      <c r="AN30" s="130">
        <v>0.94950000000000001</v>
      </c>
      <c r="AO30" s="130">
        <v>0.73570000000000002</v>
      </c>
      <c r="AP30" s="130">
        <v>0.62929999999999997</v>
      </c>
      <c r="AQ30" s="130">
        <v>0.65169999999999995</v>
      </c>
      <c r="AR30" s="130">
        <v>0.82640000000000002</v>
      </c>
      <c r="AS30" s="130">
        <v>0.91310000000000002</v>
      </c>
      <c r="AT30" s="130">
        <v>0.84130000000000005</v>
      </c>
      <c r="AU30" s="130">
        <v>0.7611</v>
      </c>
      <c r="AV30" s="130">
        <v>0.91310000000000002</v>
      </c>
      <c r="AW30" s="130">
        <v>1</v>
      </c>
      <c r="AX30" s="130">
        <v>0.98750000000000004</v>
      </c>
      <c r="AY30" s="130">
        <v>0.97560000000000002</v>
      </c>
      <c r="AZ30" s="130">
        <v>1</v>
      </c>
      <c r="BA30" s="130">
        <v>0.99860000000000004</v>
      </c>
      <c r="BB30" s="130">
        <v>0.99980000000000002</v>
      </c>
      <c r="BC30" s="144">
        <v>1</v>
      </c>
      <c r="BD30" s="144">
        <v>0.97130000000000005</v>
      </c>
      <c r="BE30" s="144">
        <v>1</v>
      </c>
      <c r="BF30" s="144">
        <v>0.99929999999999997</v>
      </c>
      <c r="BG30" s="144">
        <v>1</v>
      </c>
      <c r="BH30" s="144">
        <v>1</v>
      </c>
      <c r="BI30" s="144">
        <v>1</v>
      </c>
      <c r="BJ30" s="144">
        <v>0.5</v>
      </c>
      <c r="BK30" s="144">
        <v>0.7611</v>
      </c>
      <c r="BL30" s="144">
        <v>0.93820000000000003</v>
      </c>
      <c r="BM30" s="144">
        <v>0.61409999999999998</v>
      </c>
      <c r="BN30" s="144">
        <v>0.51200000000000001</v>
      </c>
      <c r="BO30" s="144">
        <v>0.53979999999999995</v>
      </c>
      <c r="BP30" s="144">
        <v>0.63680000000000003</v>
      </c>
      <c r="BQ30" s="144">
        <v>0.999</v>
      </c>
      <c r="BR30" s="144">
        <v>0.77939999999999998</v>
      </c>
      <c r="BS30" s="144">
        <v>0.69850000000000001</v>
      </c>
      <c r="BT30" s="144">
        <v>0.72570000000000001</v>
      </c>
      <c r="BU30" s="144">
        <v>1</v>
      </c>
      <c r="BV30" s="159">
        <v>1</v>
      </c>
      <c r="BW30" s="159">
        <v>0.99609999999999999</v>
      </c>
      <c r="BX30" s="130">
        <v>0.99950000000000006</v>
      </c>
      <c r="BY30" s="130">
        <v>0.95540000000000003</v>
      </c>
      <c r="BZ30" s="130">
        <v>1</v>
      </c>
      <c r="CA30" s="130">
        <v>0.94289999999999996</v>
      </c>
      <c r="CB30" s="130">
        <v>0.92649999999999999</v>
      </c>
      <c r="CC30" s="130">
        <v>0.92649999999999999</v>
      </c>
      <c r="CD30" s="130">
        <v>1</v>
      </c>
      <c r="CE30" s="130"/>
      <c r="CF30" s="130"/>
      <c r="CG30" s="130"/>
      <c r="CH30" s="130"/>
      <c r="CI30" s="130"/>
      <c r="CJ30" s="130"/>
      <c r="CK30" s="130"/>
      <c r="CU30">
        <f>Makespan_10!S216</f>
        <v>577</v>
      </c>
      <c r="CV30">
        <f>Makespan_10!T216</f>
        <v>660</v>
      </c>
      <c r="CW30">
        <f>Makespan_10!CD310</f>
        <v>0</v>
      </c>
      <c r="CX30">
        <f>Makespan_10!BN122</f>
        <v>0</v>
      </c>
      <c r="CY30">
        <f>Makespan_10!BN28</f>
        <v>0</v>
      </c>
      <c r="CZ30">
        <f>Makespan_10!BL122</f>
        <v>0</v>
      </c>
      <c r="DA30">
        <f>Makespan_10!BL28</f>
        <v>0</v>
      </c>
      <c r="DB30">
        <v>589</v>
      </c>
      <c r="DC30">
        <v>605</v>
      </c>
      <c r="DD30">
        <v>605</v>
      </c>
      <c r="DE30">
        <v>651</v>
      </c>
      <c r="DF30">
        <v>651</v>
      </c>
      <c r="DG30">
        <v>669</v>
      </c>
      <c r="DH30">
        <v>671</v>
      </c>
      <c r="DJ30">
        <f t="shared" si="16"/>
        <v>-83</v>
      </c>
      <c r="DK30">
        <f t="shared" si="16"/>
        <v>660</v>
      </c>
      <c r="DL30">
        <f t="shared" si="16"/>
        <v>0</v>
      </c>
      <c r="DM30">
        <f t="shared" si="16"/>
        <v>0</v>
      </c>
      <c r="DN30">
        <f t="shared" si="16"/>
        <v>0</v>
      </c>
      <c r="DO30">
        <f t="shared" si="16"/>
        <v>0</v>
      </c>
      <c r="DP30">
        <f t="shared" si="16"/>
        <v>-589</v>
      </c>
      <c r="DQ30">
        <f t="shared" si="16"/>
        <v>-16</v>
      </c>
      <c r="DR30">
        <f t="shared" si="16"/>
        <v>0</v>
      </c>
      <c r="DS30">
        <f t="shared" si="16"/>
        <v>-46</v>
      </c>
      <c r="DT30">
        <f t="shared" si="16"/>
        <v>0</v>
      </c>
      <c r="DU30">
        <f t="shared" si="16"/>
        <v>-18</v>
      </c>
      <c r="DV30">
        <f t="shared" si="16"/>
        <v>-2</v>
      </c>
      <c r="DX30">
        <f t="shared" si="2"/>
        <v>-63.511111111111113</v>
      </c>
      <c r="DY30">
        <f t="shared" si="3"/>
        <v>-23.177777777777806</v>
      </c>
      <c r="DZ30">
        <f t="shared" si="4"/>
        <v>0</v>
      </c>
      <c r="EA30">
        <f t="shared" si="5"/>
        <v>0</v>
      </c>
      <c r="EB30">
        <f t="shared" si="6"/>
        <v>0</v>
      </c>
      <c r="EC30">
        <f t="shared" si="7"/>
        <v>0</v>
      </c>
      <c r="ED30">
        <f t="shared" si="8"/>
        <v>95.600000000000023</v>
      </c>
      <c r="EE30">
        <f t="shared" si="9"/>
        <v>-8.1333333333333329</v>
      </c>
      <c r="EF30">
        <f t="shared" si="10"/>
        <v>0.24444444444444444</v>
      </c>
      <c r="EG30">
        <f t="shared" si="11"/>
        <v>-41.288888888888891</v>
      </c>
      <c r="EH30">
        <f t="shared" si="12"/>
        <v>1.8777777777777778</v>
      </c>
      <c r="EI30">
        <f t="shared" si="13"/>
        <v>-17.566666666666666</v>
      </c>
      <c r="EJ30">
        <f t="shared" si="14"/>
        <v>-1.4666666666666668</v>
      </c>
      <c r="EL30">
        <f t="shared" si="17"/>
        <v>4033.6612345679014</v>
      </c>
      <c r="EM30">
        <f t="shared" si="17"/>
        <v>537.20938271605064</v>
      </c>
      <c r="EN30">
        <f t="shared" si="17"/>
        <v>0</v>
      </c>
      <c r="EO30">
        <f t="shared" si="17"/>
        <v>0</v>
      </c>
      <c r="EP30">
        <f t="shared" si="17"/>
        <v>0</v>
      </c>
      <c r="EQ30">
        <f t="shared" si="17"/>
        <v>0</v>
      </c>
      <c r="ER30">
        <f t="shared" si="17"/>
        <v>9139.3600000000042</v>
      </c>
      <c r="ES30">
        <f t="shared" si="17"/>
        <v>66.151111111111106</v>
      </c>
      <c r="ET30">
        <f t="shared" si="17"/>
        <v>5.9753086419753083E-2</v>
      </c>
      <c r="EU30">
        <f t="shared" si="17"/>
        <v>1704.7723456790125</v>
      </c>
      <c r="EV30">
        <f t="shared" si="17"/>
        <v>3.5260493827160495</v>
      </c>
      <c r="EW30">
        <f t="shared" si="17"/>
        <v>308.58777777777777</v>
      </c>
      <c r="EX30">
        <f t="shared" si="17"/>
        <v>2.1511111111111116</v>
      </c>
    </row>
    <row r="31" spans="1:154" ht="15.75" x14ac:dyDescent="0.25">
      <c r="A31" s="115" t="s">
        <v>402</v>
      </c>
      <c r="B31" s="130">
        <f>(1-B30)</f>
        <v>5.8200000000000029E-2</v>
      </c>
      <c r="C31" s="130">
        <f t="shared" ref="C31:BP31" si="33">(1-C30)</f>
        <v>0</v>
      </c>
      <c r="D31" s="130">
        <f t="shared" si="33"/>
        <v>0</v>
      </c>
      <c r="E31" s="130">
        <f t="shared" si="33"/>
        <v>1.1999999999999789E-3</v>
      </c>
      <c r="F31" s="130">
        <f t="shared" si="33"/>
        <v>0.1038</v>
      </c>
      <c r="G31" s="130">
        <f t="shared" si="33"/>
        <v>5.259999999999998E-2</v>
      </c>
      <c r="H31" s="130">
        <f t="shared" si="33"/>
        <v>0.44830000000000003</v>
      </c>
      <c r="I31" s="130">
        <f t="shared" si="33"/>
        <v>1.319999999999999E-2</v>
      </c>
      <c r="J31" s="130">
        <f t="shared" si="33"/>
        <v>0.16600000000000004</v>
      </c>
      <c r="K31" s="130">
        <f t="shared" si="33"/>
        <v>0.34460000000000002</v>
      </c>
      <c r="L31" s="130">
        <f t="shared" si="33"/>
        <v>0.27090000000000003</v>
      </c>
      <c r="M31" s="130">
        <f t="shared" si="33"/>
        <v>1.8000000000000238E-3</v>
      </c>
      <c r="N31" s="130">
        <f t="shared" si="33"/>
        <v>9.9999999999988987E-5</v>
      </c>
      <c r="O31" s="130">
        <f t="shared" si="33"/>
        <v>1.2999999999999678E-3</v>
      </c>
      <c r="P31" s="130">
        <f t="shared" si="33"/>
        <v>0</v>
      </c>
      <c r="Q31" s="130">
        <f t="shared" si="33"/>
        <v>0</v>
      </c>
      <c r="R31" s="143">
        <f t="shared" si="33"/>
        <v>6.6799999999999971E-2</v>
      </c>
      <c r="S31" s="143">
        <f t="shared" si="33"/>
        <v>0</v>
      </c>
      <c r="T31" s="143">
        <f t="shared" si="33"/>
        <v>7.779999999999998E-2</v>
      </c>
      <c r="U31" s="143">
        <f t="shared" si="33"/>
        <v>9.0099999999999958E-2</v>
      </c>
      <c r="V31" s="143">
        <f t="shared" si="33"/>
        <v>6.6799999999999971E-2</v>
      </c>
      <c r="W31" s="143">
        <f t="shared" si="33"/>
        <v>3.9000000000000146E-3</v>
      </c>
      <c r="X31" s="143">
        <f t="shared" si="33"/>
        <v>2.8100000000000014E-2</v>
      </c>
      <c r="Y31" s="143">
        <f t="shared" si="33"/>
        <v>0.19220000000000004</v>
      </c>
      <c r="Z31" s="143">
        <f t="shared" si="33"/>
        <v>1.5000000000000013E-2</v>
      </c>
      <c r="AA31" s="143">
        <f t="shared" si="33"/>
        <v>0.11509999999999998</v>
      </c>
      <c r="AB31" s="143">
        <f t="shared" si="33"/>
        <v>0.13790000000000002</v>
      </c>
      <c r="AC31" s="143">
        <f t="shared" si="33"/>
        <v>0</v>
      </c>
      <c r="AD31" s="143">
        <f t="shared" si="33"/>
        <v>5.259999999999998E-2</v>
      </c>
      <c r="AE31" s="143">
        <f t="shared" si="33"/>
        <v>0.41679999999999995</v>
      </c>
      <c r="AF31" s="143">
        <f t="shared" si="33"/>
        <v>0.42469999999999997</v>
      </c>
      <c r="AG31" s="143">
        <f t="shared" si="33"/>
        <v>0</v>
      </c>
      <c r="AH31" s="130">
        <f t="shared" si="33"/>
        <v>9.9999999999988987E-5</v>
      </c>
      <c r="AI31" s="130">
        <f t="shared" si="33"/>
        <v>3.8000000000000256E-3</v>
      </c>
      <c r="AJ31" s="130">
        <f t="shared" si="33"/>
        <v>9.9999999999988987E-5</v>
      </c>
      <c r="AK31" s="130">
        <f t="shared" si="33"/>
        <v>0.17620000000000002</v>
      </c>
      <c r="AL31" s="130">
        <f t="shared" si="33"/>
        <v>0</v>
      </c>
      <c r="AM31" s="130">
        <f t="shared" si="33"/>
        <v>0</v>
      </c>
      <c r="AN31" s="130">
        <f t="shared" si="33"/>
        <v>5.0499999999999989E-2</v>
      </c>
      <c r="AO31" s="130">
        <f t="shared" si="33"/>
        <v>0.26429999999999998</v>
      </c>
      <c r="AP31" s="130">
        <f t="shared" si="33"/>
        <v>0.37070000000000003</v>
      </c>
      <c r="AQ31" s="130">
        <f t="shared" si="33"/>
        <v>0.34830000000000005</v>
      </c>
      <c r="AR31" s="130">
        <f t="shared" si="33"/>
        <v>0.17359999999999998</v>
      </c>
      <c r="AS31" s="130">
        <f t="shared" si="33"/>
        <v>8.6899999999999977E-2</v>
      </c>
      <c r="AT31" s="130">
        <f t="shared" si="33"/>
        <v>0.15869999999999995</v>
      </c>
      <c r="AU31" s="130">
        <f t="shared" si="33"/>
        <v>0.2389</v>
      </c>
      <c r="AV31" s="130">
        <f t="shared" si="33"/>
        <v>8.6899999999999977E-2</v>
      </c>
      <c r="AW31" s="130">
        <f t="shared" si="33"/>
        <v>0</v>
      </c>
      <c r="AX31" s="130">
        <f t="shared" si="33"/>
        <v>1.2499999999999956E-2</v>
      </c>
      <c r="AY31" s="130">
        <f t="shared" si="33"/>
        <v>2.4399999999999977E-2</v>
      </c>
      <c r="AZ31" s="130">
        <f t="shared" si="33"/>
        <v>0</v>
      </c>
      <c r="BA31" s="130">
        <f t="shared" si="33"/>
        <v>1.3999999999999568E-3</v>
      </c>
      <c r="BB31" s="130">
        <f t="shared" si="33"/>
        <v>1.9999999999997797E-4</v>
      </c>
      <c r="BC31" s="143">
        <f t="shared" si="33"/>
        <v>0</v>
      </c>
      <c r="BD31" s="143">
        <f t="shared" si="33"/>
        <v>2.8699999999999948E-2</v>
      </c>
      <c r="BE31" s="143">
        <f t="shared" si="33"/>
        <v>0</v>
      </c>
      <c r="BF31" s="143">
        <f t="shared" si="33"/>
        <v>7.0000000000003393E-4</v>
      </c>
      <c r="BG31" s="143">
        <f t="shared" si="33"/>
        <v>0</v>
      </c>
      <c r="BH31" s="143">
        <f t="shared" si="33"/>
        <v>0</v>
      </c>
      <c r="BI31" s="143">
        <f t="shared" si="33"/>
        <v>0</v>
      </c>
      <c r="BJ31" s="143">
        <f t="shared" si="33"/>
        <v>0.5</v>
      </c>
      <c r="BK31" s="143">
        <f t="shared" si="33"/>
        <v>0.2389</v>
      </c>
      <c r="BL31" s="143">
        <f t="shared" si="33"/>
        <v>6.1799999999999966E-2</v>
      </c>
      <c r="BM31" s="143">
        <f t="shared" si="33"/>
        <v>0.38590000000000002</v>
      </c>
      <c r="BN31" s="143">
        <f t="shared" si="33"/>
        <v>0.48799999999999999</v>
      </c>
      <c r="BO31" s="143">
        <f t="shared" si="33"/>
        <v>0.46020000000000005</v>
      </c>
      <c r="BP31" s="143">
        <f t="shared" si="33"/>
        <v>0.36319999999999997</v>
      </c>
      <c r="BQ31" s="143">
        <f t="shared" ref="BQ31:CD31" si="34">(1-BQ30)</f>
        <v>1.0000000000000009E-3</v>
      </c>
      <c r="BR31" s="143">
        <f t="shared" si="34"/>
        <v>0.22060000000000002</v>
      </c>
      <c r="BS31" s="143">
        <f t="shared" si="34"/>
        <v>0.30149999999999999</v>
      </c>
      <c r="BT31" s="143">
        <f t="shared" si="34"/>
        <v>0.27429999999999999</v>
      </c>
      <c r="BU31" s="143">
        <f t="shared" si="34"/>
        <v>0</v>
      </c>
      <c r="BV31" s="158">
        <f t="shared" si="34"/>
        <v>0</v>
      </c>
      <c r="BW31" s="158">
        <f t="shared" si="34"/>
        <v>3.9000000000000146E-3</v>
      </c>
      <c r="BX31" s="130">
        <f t="shared" si="34"/>
        <v>4.9999999999994493E-4</v>
      </c>
      <c r="BY31" s="130">
        <f t="shared" si="34"/>
        <v>4.4599999999999973E-2</v>
      </c>
      <c r="BZ31" s="130">
        <f t="shared" si="34"/>
        <v>0</v>
      </c>
      <c r="CA31" s="130">
        <f t="shared" si="34"/>
        <v>5.710000000000004E-2</v>
      </c>
      <c r="CB31" s="130">
        <f t="shared" si="34"/>
        <v>7.350000000000001E-2</v>
      </c>
      <c r="CC31" s="130">
        <f t="shared" si="34"/>
        <v>7.350000000000001E-2</v>
      </c>
      <c r="CD31" s="130">
        <f t="shared" si="34"/>
        <v>0</v>
      </c>
      <c r="CE31" s="130"/>
      <c r="CF31" s="130"/>
      <c r="CG31" s="130"/>
      <c r="CH31" s="130"/>
      <c r="CI31" s="130"/>
      <c r="CJ31" s="130"/>
      <c r="CK31" s="130"/>
      <c r="CU31">
        <f>Makespan_10!S217</f>
        <v>770</v>
      </c>
      <c r="CV31">
        <f>Makespan_10!T217</f>
        <v>629</v>
      </c>
      <c r="CW31">
        <f>Makespan_10!CD311</f>
        <v>0</v>
      </c>
      <c r="CX31">
        <f>Makespan_10!BN123</f>
        <v>0</v>
      </c>
      <c r="CY31">
        <f>Makespan_10!BN29</f>
        <v>0</v>
      </c>
      <c r="CZ31">
        <f>Makespan_10!BL123</f>
        <v>0</v>
      </c>
      <c r="DA31">
        <f>Makespan_10!BL29</f>
        <v>0</v>
      </c>
      <c r="DB31">
        <v>626</v>
      </c>
      <c r="DC31">
        <v>741</v>
      </c>
      <c r="DD31">
        <v>741</v>
      </c>
      <c r="DE31">
        <v>707</v>
      </c>
      <c r="DF31">
        <v>707</v>
      </c>
      <c r="DG31">
        <v>629</v>
      </c>
      <c r="DH31">
        <v>629</v>
      </c>
      <c r="DJ31">
        <f t="shared" si="16"/>
        <v>141</v>
      </c>
      <c r="DK31">
        <f t="shared" si="16"/>
        <v>629</v>
      </c>
      <c r="DL31">
        <f t="shared" si="16"/>
        <v>0</v>
      </c>
      <c r="DM31">
        <f t="shared" si="16"/>
        <v>0</v>
      </c>
      <c r="DN31">
        <f t="shared" si="16"/>
        <v>0</v>
      </c>
      <c r="DO31">
        <f t="shared" si="16"/>
        <v>0</v>
      </c>
      <c r="DP31">
        <f t="shared" si="16"/>
        <v>-626</v>
      </c>
      <c r="DQ31">
        <f t="shared" si="16"/>
        <v>-115</v>
      </c>
      <c r="DR31">
        <f t="shared" si="16"/>
        <v>0</v>
      </c>
      <c r="DS31">
        <f t="shared" si="16"/>
        <v>34</v>
      </c>
      <c r="DT31">
        <f t="shared" si="16"/>
        <v>0</v>
      </c>
      <c r="DU31">
        <f t="shared" si="16"/>
        <v>78</v>
      </c>
      <c r="DV31">
        <f t="shared" si="16"/>
        <v>0</v>
      </c>
      <c r="DX31">
        <f t="shared" si="2"/>
        <v>160.48888888888888</v>
      </c>
      <c r="DY31">
        <f t="shared" si="3"/>
        <v>-54.177777777777806</v>
      </c>
      <c r="DZ31">
        <f t="shared" si="4"/>
        <v>0</v>
      </c>
      <c r="EA31">
        <f t="shared" si="5"/>
        <v>0</v>
      </c>
      <c r="EB31">
        <f t="shared" si="6"/>
        <v>0</v>
      </c>
      <c r="EC31">
        <f t="shared" si="7"/>
        <v>0</v>
      </c>
      <c r="ED31">
        <f t="shared" si="8"/>
        <v>58.600000000000023</v>
      </c>
      <c r="EE31">
        <f t="shared" si="9"/>
        <v>-107.13333333333334</v>
      </c>
      <c r="EF31">
        <f t="shared" si="10"/>
        <v>0.24444444444444444</v>
      </c>
      <c r="EG31">
        <f t="shared" si="11"/>
        <v>38.711111111111109</v>
      </c>
      <c r="EH31">
        <f t="shared" si="12"/>
        <v>1.8777777777777778</v>
      </c>
      <c r="EI31">
        <f t="shared" si="13"/>
        <v>78.433333333333337</v>
      </c>
      <c r="EJ31">
        <f t="shared" si="14"/>
        <v>0.53333333333333333</v>
      </c>
      <c r="EL31">
        <f t="shared" si="17"/>
        <v>25756.683456790121</v>
      </c>
      <c r="EM31">
        <f t="shared" si="17"/>
        <v>2935.2316049382748</v>
      </c>
      <c r="EN31">
        <f t="shared" si="17"/>
        <v>0</v>
      </c>
      <c r="EO31">
        <f t="shared" si="17"/>
        <v>0</v>
      </c>
      <c r="EP31">
        <f t="shared" si="17"/>
        <v>0</v>
      </c>
      <c r="EQ31">
        <f t="shared" si="17"/>
        <v>0</v>
      </c>
      <c r="ER31">
        <f t="shared" si="17"/>
        <v>3433.9600000000028</v>
      </c>
      <c r="ES31">
        <f t="shared" si="17"/>
        <v>11477.551111111112</v>
      </c>
      <c r="ET31">
        <f t="shared" si="17"/>
        <v>5.9753086419753083E-2</v>
      </c>
      <c r="EU31">
        <f t="shared" si="17"/>
        <v>1498.5501234567898</v>
      </c>
      <c r="EV31">
        <f t="shared" si="17"/>
        <v>3.5260493827160495</v>
      </c>
      <c r="EW31">
        <f t="shared" si="17"/>
        <v>6151.7877777777785</v>
      </c>
      <c r="EX31">
        <f t="shared" si="17"/>
        <v>0.28444444444444444</v>
      </c>
    </row>
    <row r="32" spans="1:154" ht="15.75" x14ac:dyDescent="0.25">
      <c r="A32" s="115" t="s">
        <v>175</v>
      </c>
      <c r="B32" s="130">
        <f>RANK(B42,$B$42:$CD$42,0)</f>
        <v>36</v>
      </c>
      <c r="C32" s="130">
        <f t="shared" ref="C32:BN32" si="35">RANK(C42,$B$42:$CD$42,0)</f>
        <v>79</v>
      </c>
      <c r="D32" s="130">
        <f t="shared" si="35"/>
        <v>67</v>
      </c>
      <c r="E32" s="130">
        <f t="shared" si="35"/>
        <v>54</v>
      </c>
      <c r="F32" s="130">
        <f t="shared" si="35"/>
        <v>26</v>
      </c>
      <c r="G32" s="130">
        <f t="shared" si="35"/>
        <v>39</v>
      </c>
      <c r="H32" s="130">
        <f t="shared" si="35"/>
        <v>3</v>
      </c>
      <c r="I32" s="130">
        <f t="shared" si="35"/>
        <v>46</v>
      </c>
      <c r="J32" s="130">
        <f t="shared" si="35"/>
        <v>21</v>
      </c>
      <c r="K32" s="130">
        <f t="shared" si="35"/>
        <v>10</v>
      </c>
      <c r="L32" s="130">
        <f t="shared" si="35"/>
        <v>13</v>
      </c>
      <c r="M32" s="130">
        <f t="shared" si="35"/>
        <v>51</v>
      </c>
      <c r="N32" s="130">
        <f t="shared" si="35"/>
        <v>61</v>
      </c>
      <c r="O32" s="130">
        <f t="shared" si="35"/>
        <v>53</v>
      </c>
      <c r="P32" s="130">
        <f t="shared" si="35"/>
        <v>62</v>
      </c>
      <c r="Q32" s="130">
        <f t="shared" si="35"/>
        <v>81</v>
      </c>
      <c r="R32" s="130">
        <f t="shared" si="35"/>
        <v>34</v>
      </c>
      <c r="S32" s="130">
        <f t="shared" si="35"/>
        <v>72</v>
      </c>
      <c r="T32" s="130">
        <f t="shared" si="35"/>
        <v>30</v>
      </c>
      <c r="U32" s="130">
        <f t="shared" si="35"/>
        <v>27</v>
      </c>
      <c r="V32" s="130">
        <f t="shared" si="35"/>
        <v>33</v>
      </c>
      <c r="W32" s="130">
        <f t="shared" si="35"/>
        <v>49</v>
      </c>
      <c r="X32" s="130">
        <f t="shared" si="35"/>
        <v>43</v>
      </c>
      <c r="Y32" s="130">
        <f t="shared" si="35"/>
        <v>18</v>
      </c>
      <c r="Z32" s="130">
        <f t="shared" si="35"/>
        <v>45</v>
      </c>
      <c r="AA32" s="130">
        <f t="shared" si="35"/>
        <v>25</v>
      </c>
      <c r="AB32" s="130">
        <f t="shared" si="35"/>
        <v>24</v>
      </c>
      <c r="AC32" s="130">
        <f t="shared" si="35"/>
        <v>70</v>
      </c>
      <c r="AD32" s="130">
        <f t="shared" si="35"/>
        <v>38</v>
      </c>
      <c r="AE32" s="130">
        <f t="shared" si="35"/>
        <v>5</v>
      </c>
      <c r="AF32" s="130">
        <f t="shared" si="35"/>
        <v>4</v>
      </c>
      <c r="AG32" s="130">
        <f t="shared" si="35"/>
        <v>75</v>
      </c>
      <c r="AH32" s="130">
        <f t="shared" si="35"/>
        <v>60</v>
      </c>
      <c r="AI32" s="130">
        <f t="shared" si="35"/>
        <v>50</v>
      </c>
      <c r="AJ32" s="130">
        <f t="shared" si="35"/>
        <v>59</v>
      </c>
      <c r="AK32" s="130">
        <f t="shared" si="35"/>
        <v>19</v>
      </c>
      <c r="AL32" s="130">
        <f t="shared" si="35"/>
        <v>78</v>
      </c>
      <c r="AM32" s="130">
        <f t="shared" si="35"/>
        <v>74</v>
      </c>
      <c r="AN32" s="130">
        <f t="shared" si="35"/>
        <v>40</v>
      </c>
      <c r="AO32" s="130">
        <f t="shared" si="35"/>
        <v>14</v>
      </c>
      <c r="AP32" s="130">
        <f t="shared" si="35"/>
        <v>7</v>
      </c>
      <c r="AQ32" s="130">
        <f t="shared" si="35"/>
        <v>9</v>
      </c>
      <c r="AR32" s="130">
        <f t="shared" si="35"/>
        <v>20</v>
      </c>
      <c r="AS32" s="130">
        <f t="shared" si="35"/>
        <v>28</v>
      </c>
      <c r="AT32" s="130">
        <f t="shared" si="35"/>
        <v>22</v>
      </c>
      <c r="AU32" s="130">
        <f t="shared" si="35"/>
        <v>15</v>
      </c>
      <c r="AV32" s="130">
        <f t="shared" si="35"/>
        <v>29</v>
      </c>
      <c r="AW32" s="130">
        <f t="shared" si="35"/>
        <v>69</v>
      </c>
      <c r="AX32" s="130">
        <f t="shared" si="35"/>
        <v>47</v>
      </c>
      <c r="AY32" s="130">
        <f t="shared" si="35"/>
        <v>44</v>
      </c>
      <c r="AZ32" s="130">
        <f t="shared" si="35"/>
        <v>80</v>
      </c>
      <c r="BA32" s="130">
        <f t="shared" si="35"/>
        <v>52</v>
      </c>
      <c r="BB32" s="130">
        <f t="shared" si="35"/>
        <v>58</v>
      </c>
      <c r="BC32" s="130">
        <f t="shared" si="35"/>
        <v>65</v>
      </c>
      <c r="BD32" s="130">
        <f t="shared" si="35"/>
        <v>42</v>
      </c>
      <c r="BE32" s="130">
        <f t="shared" si="35"/>
        <v>68</v>
      </c>
      <c r="BF32" s="130">
        <f t="shared" si="35"/>
        <v>56</v>
      </c>
      <c r="BG32" s="130">
        <f t="shared" si="35"/>
        <v>76</v>
      </c>
      <c r="BH32" s="130">
        <f t="shared" si="35"/>
        <v>73</v>
      </c>
      <c r="BI32" s="130">
        <f t="shared" si="35"/>
        <v>66</v>
      </c>
      <c r="BJ32" s="130">
        <f t="shared" si="35"/>
        <v>1</v>
      </c>
      <c r="BK32" s="130">
        <f t="shared" si="35"/>
        <v>16</v>
      </c>
      <c r="BL32" s="130">
        <f t="shared" si="35"/>
        <v>35</v>
      </c>
      <c r="BM32" s="130">
        <f t="shared" si="35"/>
        <v>6</v>
      </c>
      <c r="BN32" s="130">
        <f t="shared" si="35"/>
        <v>2</v>
      </c>
      <c r="BO32" s="130">
        <f t="shared" ref="BO32:CD32" si="36">RANK(BO42,$B$42:$CD$42,0)</f>
        <v>23</v>
      </c>
      <c r="BP32" s="130">
        <f t="shared" si="36"/>
        <v>8</v>
      </c>
      <c r="BQ32" s="130">
        <f t="shared" si="36"/>
        <v>55</v>
      </c>
      <c r="BR32" s="130">
        <f t="shared" si="36"/>
        <v>17</v>
      </c>
      <c r="BS32" s="130">
        <f t="shared" si="36"/>
        <v>11</v>
      </c>
      <c r="BT32" s="130">
        <f t="shared" si="36"/>
        <v>12</v>
      </c>
      <c r="BU32" s="130">
        <f t="shared" si="36"/>
        <v>77</v>
      </c>
      <c r="BV32" s="130">
        <f t="shared" si="36"/>
        <v>63</v>
      </c>
      <c r="BW32" s="130">
        <f t="shared" si="36"/>
        <v>48</v>
      </c>
      <c r="BX32" s="130">
        <f t="shared" si="36"/>
        <v>57</v>
      </c>
      <c r="BY32" s="130">
        <f t="shared" si="36"/>
        <v>41</v>
      </c>
      <c r="BZ32" s="130">
        <f t="shared" si="36"/>
        <v>64</v>
      </c>
      <c r="CA32" s="130">
        <f t="shared" si="36"/>
        <v>37</v>
      </c>
      <c r="CB32" s="130">
        <f t="shared" si="36"/>
        <v>32</v>
      </c>
      <c r="CC32" s="130">
        <f t="shared" si="36"/>
        <v>31</v>
      </c>
      <c r="CD32" s="130">
        <f t="shared" si="36"/>
        <v>71</v>
      </c>
      <c r="CE32" s="130"/>
      <c r="CF32" s="130"/>
      <c r="CG32" s="130"/>
      <c r="CH32" s="130"/>
      <c r="CI32" s="130"/>
      <c r="CJ32" s="130"/>
      <c r="CK32" s="130"/>
      <c r="CU32">
        <f>Makespan_10!S218</f>
        <v>710</v>
      </c>
      <c r="CV32">
        <f>Makespan_10!T218</f>
        <v>736</v>
      </c>
      <c r="CW32">
        <f>Makespan_10!CD312</f>
        <v>0</v>
      </c>
      <c r="CX32">
        <f>Makespan_10!BN124</f>
        <v>0</v>
      </c>
      <c r="CY32">
        <f>Makespan_10!BN30</f>
        <v>0</v>
      </c>
      <c r="CZ32">
        <f>Makespan_10!BL124</f>
        <v>0</v>
      </c>
      <c r="DA32">
        <f>Makespan_10!BL30</f>
        <v>0</v>
      </c>
      <c r="DB32">
        <v>797</v>
      </c>
      <c r="DC32">
        <v>761</v>
      </c>
      <c r="DD32">
        <v>761</v>
      </c>
      <c r="DE32">
        <v>782</v>
      </c>
      <c r="DF32">
        <v>782</v>
      </c>
      <c r="DG32">
        <v>754</v>
      </c>
      <c r="DH32">
        <v>754</v>
      </c>
      <c r="DJ32">
        <f t="shared" si="16"/>
        <v>-26</v>
      </c>
      <c r="DK32">
        <f t="shared" si="16"/>
        <v>736</v>
      </c>
      <c r="DL32">
        <f t="shared" si="16"/>
        <v>0</v>
      </c>
      <c r="DM32">
        <f t="shared" si="16"/>
        <v>0</v>
      </c>
      <c r="DN32">
        <f t="shared" si="16"/>
        <v>0</v>
      </c>
      <c r="DO32">
        <f t="shared" si="16"/>
        <v>0</v>
      </c>
      <c r="DP32">
        <f t="shared" si="16"/>
        <v>-797</v>
      </c>
      <c r="DQ32">
        <f t="shared" si="16"/>
        <v>36</v>
      </c>
      <c r="DR32">
        <f t="shared" si="16"/>
        <v>0</v>
      </c>
      <c r="DS32">
        <f t="shared" si="16"/>
        <v>-21</v>
      </c>
      <c r="DT32">
        <f t="shared" si="16"/>
        <v>0</v>
      </c>
      <c r="DU32">
        <f t="shared" si="16"/>
        <v>28</v>
      </c>
      <c r="DV32">
        <f t="shared" si="16"/>
        <v>0</v>
      </c>
      <c r="DX32">
        <f t="shared" si="2"/>
        <v>-6.5111111111111128</v>
      </c>
      <c r="DY32">
        <f t="shared" si="3"/>
        <v>52.822222222222194</v>
      </c>
      <c r="DZ32">
        <f t="shared" si="4"/>
        <v>0</v>
      </c>
      <c r="EA32">
        <f t="shared" si="5"/>
        <v>0</v>
      </c>
      <c r="EB32">
        <f t="shared" si="6"/>
        <v>0</v>
      </c>
      <c r="EC32">
        <f t="shared" si="7"/>
        <v>0</v>
      </c>
      <c r="ED32">
        <f t="shared" si="8"/>
        <v>-112.39999999999998</v>
      </c>
      <c r="EE32">
        <f t="shared" si="9"/>
        <v>43.866666666666667</v>
      </c>
      <c r="EF32">
        <f t="shared" si="10"/>
        <v>0.24444444444444444</v>
      </c>
      <c r="EG32">
        <f t="shared" si="11"/>
        <v>-16.288888888888888</v>
      </c>
      <c r="EH32">
        <f t="shared" si="12"/>
        <v>1.8777777777777778</v>
      </c>
      <c r="EI32">
        <f t="shared" si="13"/>
        <v>28.433333333333334</v>
      </c>
      <c r="EJ32">
        <f t="shared" si="14"/>
        <v>0.53333333333333333</v>
      </c>
      <c r="EL32">
        <f t="shared" si="17"/>
        <v>42.394567901234588</v>
      </c>
      <c r="EM32">
        <f t="shared" si="17"/>
        <v>2790.1871604938242</v>
      </c>
      <c r="EN32">
        <f t="shared" si="17"/>
        <v>0</v>
      </c>
      <c r="EO32">
        <f t="shared" si="17"/>
        <v>0</v>
      </c>
      <c r="EP32">
        <f t="shared" si="17"/>
        <v>0</v>
      </c>
      <c r="EQ32">
        <f t="shared" si="17"/>
        <v>0</v>
      </c>
      <c r="ER32">
        <f t="shared" si="17"/>
        <v>12633.759999999995</v>
      </c>
      <c r="ES32">
        <f t="shared" si="17"/>
        <v>1924.2844444444445</v>
      </c>
      <c r="ET32">
        <f t="shared" si="17"/>
        <v>5.9753086419753083E-2</v>
      </c>
      <c r="EU32">
        <f t="shared" si="17"/>
        <v>265.32790123456789</v>
      </c>
      <c r="EV32">
        <f t="shared" si="17"/>
        <v>3.5260493827160495</v>
      </c>
      <c r="EW32">
        <f t="shared" si="17"/>
        <v>808.45444444444445</v>
      </c>
      <c r="EX32">
        <f t="shared" si="17"/>
        <v>0.28444444444444444</v>
      </c>
    </row>
    <row r="33" spans="1:154" s="48" customFormat="1" ht="30" x14ac:dyDescent="0.25">
      <c r="A33" s="136" t="s">
        <v>560</v>
      </c>
      <c r="B33" s="137">
        <f>$B$1/B32</f>
        <v>1.3888888888888889E-3</v>
      </c>
      <c r="C33" s="137">
        <f>$B$1/C32</f>
        <v>6.329113924050633E-4</v>
      </c>
      <c r="D33" s="137">
        <f t="shared" ref="D33:BQ33" si="37">$B$1/D32</f>
        <v>7.4626865671641792E-4</v>
      </c>
      <c r="E33" s="137">
        <f t="shared" si="37"/>
        <v>9.2592592592592596E-4</v>
      </c>
      <c r="F33" s="137">
        <f t="shared" si="37"/>
        <v>1.9230769230769232E-3</v>
      </c>
      <c r="G33" s="137">
        <f t="shared" si="37"/>
        <v>1.2820512820512821E-3</v>
      </c>
      <c r="H33" s="137">
        <f t="shared" si="37"/>
        <v>1.6666666666666666E-2</v>
      </c>
      <c r="I33" s="137">
        <f t="shared" si="37"/>
        <v>1.0869565217391304E-3</v>
      </c>
      <c r="J33" s="137">
        <f t="shared" si="37"/>
        <v>2.3809523809523812E-3</v>
      </c>
      <c r="K33" s="137">
        <f t="shared" si="37"/>
        <v>5.0000000000000001E-3</v>
      </c>
      <c r="L33" s="137">
        <f t="shared" si="37"/>
        <v>3.8461538461538464E-3</v>
      </c>
      <c r="M33" s="137">
        <f t="shared" si="37"/>
        <v>9.8039215686274508E-4</v>
      </c>
      <c r="N33" s="137">
        <f t="shared" si="37"/>
        <v>8.1967213114754098E-4</v>
      </c>
      <c r="O33" s="137">
        <f t="shared" si="37"/>
        <v>9.4339622641509435E-4</v>
      </c>
      <c r="P33" s="137">
        <f t="shared" si="37"/>
        <v>8.0645161290322581E-4</v>
      </c>
      <c r="Q33" s="137">
        <f t="shared" si="37"/>
        <v>6.1728395061728394E-4</v>
      </c>
      <c r="R33" s="138">
        <f t="shared" si="37"/>
        <v>1.4705882352941176E-3</v>
      </c>
      <c r="S33" s="138">
        <f t="shared" si="37"/>
        <v>6.9444444444444447E-4</v>
      </c>
      <c r="T33" s="138">
        <f t="shared" si="37"/>
        <v>1.6666666666666668E-3</v>
      </c>
      <c r="U33" s="138">
        <f t="shared" si="37"/>
        <v>1.8518518518518519E-3</v>
      </c>
      <c r="V33" s="138">
        <f t="shared" si="37"/>
        <v>1.5151515151515152E-3</v>
      </c>
      <c r="W33" s="138">
        <f t="shared" si="37"/>
        <v>1.0204081632653062E-3</v>
      </c>
      <c r="X33" s="138">
        <f t="shared" si="37"/>
        <v>1.1627906976744186E-3</v>
      </c>
      <c r="Y33" s="138">
        <f t="shared" si="37"/>
        <v>2.7777777777777779E-3</v>
      </c>
      <c r="Z33" s="138">
        <f t="shared" si="37"/>
        <v>1.1111111111111111E-3</v>
      </c>
      <c r="AA33" s="138">
        <f t="shared" si="37"/>
        <v>2E-3</v>
      </c>
      <c r="AB33" s="138">
        <f t="shared" si="37"/>
        <v>2.0833333333333333E-3</v>
      </c>
      <c r="AC33" s="138">
        <f t="shared" si="37"/>
        <v>7.1428571428571429E-4</v>
      </c>
      <c r="AD33" s="138">
        <f t="shared" si="37"/>
        <v>1.3157894736842105E-3</v>
      </c>
      <c r="AE33" s="138">
        <f t="shared" si="37"/>
        <v>0.01</v>
      </c>
      <c r="AF33" s="138">
        <f t="shared" si="37"/>
        <v>1.2500000000000001E-2</v>
      </c>
      <c r="AG33" s="138">
        <f t="shared" si="37"/>
        <v>6.6666666666666675E-4</v>
      </c>
      <c r="AH33" s="137">
        <f t="shared" si="37"/>
        <v>8.3333333333333339E-4</v>
      </c>
      <c r="AI33" s="137">
        <f t="shared" si="37"/>
        <v>1E-3</v>
      </c>
      <c r="AJ33" s="137">
        <f t="shared" si="37"/>
        <v>8.4745762711864415E-4</v>
      </c>
      <c r="AK33" s="137">
        <f t="shared" si="37"/>
        <v>2.631578947368421E-3</v>
      </c>
      <c r="AL33" s="137">
        <f t="shared" si="37"/>
        <v>6.4102564102564103E-4</v>
      </c>
      <c r="AM33" s="137">
        <f t="shared" si="37"/>
        <v>6.7567567567567571E-4</v>
      </c>
      <c r="AN33" s="137">
        <f t="shared" si="37"/>
        <v>1.25E-3</v>
      </c>
      <c r="AO33" s="137">
        <f t="shared" si="37"/>
        <v>3.5714285714285718E-3</v>
      </c>
      <c r="AP33" s="137">
        <f t="shared" si="37"/>
        <v>7.1428571428571435E-3</v>
      </c>
      <c r="AQ33" s="137">
        <f t="shared" si="37"/>
        <v>5.5555555555555558E-3</v>
      </c>
      <c r="AR33" s="137">
        <f t="shared" si="37"/>
        <v>2.5000000000000001E-3</v>
      </c>
      <c r="AS33" s="137">
        <f t="shared" si="37"/>
        <v>1.7857142857142859E-3</v>
      </c>
      <c r="AT33" s="137">
        <f t="shared" si="37"/>
        <v>2.2727272727272731E-3</v>
      </c>
      <c r="AU33" s="137">
        <f t="shared" si="37"/>
        <v>3.3333333333333335E-3</v>
      </c>
      <c r="AV33" s="137">
        <f t="shared" si="37"/>
        <v>1.724137931034483E-3</v>
      </c>
      <c r="AW33" s="137">
        <f t="shared" si="37"/>
        <v>7.246376811594203E-4</v>
      </c>
      <c r="AX33" s="137">
        <f t="shared" si="37"/>
        <v>1.0638297872340426E-3</v>
      </c>
      <c r="AY33" s="137">
        <f t="shared" si="37"/>
        <v>1.1363636363636365E-3</v>
      </c>
      <c r="AZ33" s="137">
        <f t="shared" si="37"/>
        <v>6.2500000000000001E-4</v>
      </c>
      <c r="BA33" s="137">
        <f t="shared" si="37"/>
        <v>9.6153846153846159E-4</v>
      </c>
      <c r="BB33" s="137">
        <f t="shared" si="37"/>
        <v>8.6206896551724148E-4</v>
      </c>
      <c r="BC33" s="138">
        <f t="shared" si="37"/>
        <v>7.6923076923076923E-4</v>
      </c>
      <c r="BD33" s="138">
        <f t="shared" si="37"/>
        <v>1.1904761904761906E-3</v>
      </c>
      <c r="BE33" s="138">
        <f t="shared" si="37"/>
        <v>7.3529411764705881E-4</v>
      </c>
      <c r="BF33" s="138">
        <f t="shared" si="37"/>
        <v>8.9285714285714294E-4</v>
      </c>
      <c r="BG33" s="138">
        <f t="shared" si="37"/>
        <v>6.5789473684210525E-4</v>
      </c>
      <c r="BH33" s="138">
        <f t="shared" si="37"/>
        <v>6.8493150684931507E-4</v>
      </c>
      <c r="BI33" s="138">
        <f t="shared" si="37"/>
        <v>7.5757575757575758E-4</v>
      </c>
      <c r="BJ33" s="138">
        <f t="shared" si="37"/>
        <v>0.05</v>
      </c>
      <c r="BK33" s="138">
        <f t="shared" si="37"/>
        <v>3.1250000000000002E-3</v>
      </c>
      <c r="BL33" s="138">
        <f t="shared" si="37"/>
        <v>1.4285714285714286E-3</v>
      </c>
      <c r="BM33" s="138">
        <f t="shared" si="37"/>
        <v>8.3333333333333332E-3</v>
      </c>
      <c r="BN33" s="138">
        <f t="shared" si="37"/>
        <v>2.5000000000000001E-2</v>
      </c>
      <c r="BO33" s="138">
        <f t="shared" si="37"/>
        <v>2.1739130434782609E-3</v>
      </c>
      <c r="BP33" s="138">
        <f t="shared" si="37"/>
        <v>6.2500000000000003E-3</v>
      </c>
      <c r="BQ33" s="138">
        <f t="shared" si="37"/>
        <v>9.0909090909090909E-4</v>
      </c>
      <c r="BR33" s="138">
        <f t="shared" ref="BR33:CD33" si="38">$B$1/BR32</f>
        <v>2.9411764705882353E-3</v>
      </c>
      <c r="BS33" s="138">
        <f t="shared" si="38"/>
        <v>4.5454545454545461E-3</v>
      </c>
      <c r="BT33" s="138">
        <f t="shared" si="38"/>
        <v>4.1666666666666666E-3</v>
      </c>
      <c r="BU33" s="138">
        <f t="shared" si="38"/>
        <v>6.4935064935064935E-4</v>
      </c>
      <c r="BV33" s="138">
        <f t="shared" si="38"/>
        <v>7.9365079365079365E-4</v>
      </c>
      <c r="BW33" s="138">
        <f t="shared" si="38"/>
        <v>1.0416666666666667E-3</v>
      </c>
      <c r="BX33" s="137">
        <f t="shared" si="38"/>
        <v>8.7719298245614037E-4</v>
      </c>
      <c r="BY33" s="137">
        <f t="shared" si="38"/>
        <v>1.2195121951219512E-3</v>
      </c>
      <c r="BZ33" s="137">
        <f t="shared" si="38"/>
        <v>7.8125000000000004E-4</v>
      </c>
      <c r="CA33" s="137">
        <f t="shared" si="38"/>
        <v>1.3513513513513514E-3</v>
      </c>
      <c r="CB33" s="137">
        <f t="shared" si="38"/>
        <v>1.5625000000000001E-3</v>
      </c>
      <c r="CC33" s="137">
        <f t="shared" si="38"/>
        <v>1.6129032258064516E-3</v>
      </c>
      <c r="CD33" s="137">
        <f t="shared" si="38"/>
        <v>7.0422535211267609E-4</v>
      </c>
      <c r="CE33" s="137"/>
      <c r="CF33" s="137"/>
      <c r="CG33" s="137"/>
      <c r="CH33" s="137"/>
      <c r="CI33" s="137"/>
      <c r="CJ33" s="137"/>
      <c r="CK33" s="137"/>
      <c r="CU33">
        <f>Makespan_10!S219</f>
        <v>666</v>
      </c>
      <c r="CV33">
        <f>Makespan_10!T219</f>
        <v>678</v>
      </c>
      <c r="CW33">
        <f>Makespan_10!CD313</f>
        <v>0</v>
      </c>
      <c r="CX33">
        <f>Makespan_10!BN125</f>
        <v>0</v>
      </c>
      <c r="CY33">
        <f>Makespan_10!BN31</f>
        <v>0</v>
      </c>
      <c r="CZ33">
        <f>Makespan_10!BL125</f>
        <v>0</v>
      </c>
      <c r="DA33">
        <f>Makespan_10!BL31</f>
        <v>0</v>
      </c>
      <c r="DB33">
        <v>718</v>
      </c>
      <c r="DC33">
        <v>707</v>
      </c>
      <c r="DD33">
        <v>707</v>
      </c>
      <c r="DE33">
        <v>709</v>
      </c>
      <c r="DF33">
        <v>709</v>
      </c>
      <c r="DG33">
        <v>721</v>
      </c>
      <c r="DH33">
        <v>721</v>
      </c>
      <c r="DI33"/>
      <c r="DJ33">
        <f t="shared" si="16"/>
        <v>-12</v>
      </c>
      <c r="DK33">
        <f t="shared" si="16"/>
        <v>678</v>
      </c>
      <c r="DL33">
        <f t="shared" si="16"/>
        <v>0</v>
      </c>
      <c r="DM33">
        <f t="shared" si="16"/>
        <v>0</v>
      </c>
      <c r="DN33">
        <f t="shared" si="16"/>
        <v>0</v>
      </c>
      <c r="DO33">
        <f t="shared" si="16"/>
        <v>0</v>
      </c>
      <c r="DP33">
        <f t="shared" si="16"/>
        <v>-718</v>
      </c>
      <c r="DQ33">
        <f t="shared" si="16"/>
        <v>11</v>
      </c>
      <c r="DR33">
        <f t="shared" si="16"/>
        <v>0</v>
      </c>
      <c r="DS33">
        <f t="shared" si="16"/>
        <v>-2</v>
      </c>
      <c r="DT33">
        <f t="shared" si="16"/>
        <v>0</v>
      </c>
      <c r="DU33">
        <f t="shared" si="16"/>
        <v>-12</v>
      </c>
      <c r="DV33">
        <f t="shared" si="16"/>
        <v>0</v>
      </c>
      <c r="DW33"/>
      <c r="DX33">
        <f t="shared" si="2"/>
        <v>7.4888888888888872</v>
      </c>
      <c r="DY33">
        <f t="shared" si="3"/>
        <v>-5.1777777777778056</v>
      </c>
      <c r="DZ33">
        <f t="shared" si="4"/>
        <v>0</v>
      </c>
      <c r="EA33">
        <f t="shared" si="5"/>
        <v>0</v>
      </c>
      <c r="EB33">
        <f t="shared" si="6"/>
        <v>0</v>
      </c>
      <c r="EC33">
        <f t="shared" si="7"/>
        <v>0</v>
      </c>
      <c r="ED33">
        <f t="shared" si="8"/>
        <v>-33.399999999999977</v>
      </c>
      <c r="EE33">
        <f t="shared" si="9"/>
        <v>18.866666666666667</v>
      </c>
      <c r="EF33">
        <f t="shared" si="10"/>
        <v>0.24444444444444444</v>
      </c>
      <c r="EG33">
        <f t="shared" si="11"/>
        <v>2.7111111111111112</v>
      </c>
      <c r="EH33">
        <f t="shared" si="12"/>
        <v>1.8777777777777778</v>
      </c>
      <c r="EI33">
        <f t="shared" si="13"/>
        <v>-11.566666666666666</v>
      </c>
      <c r="EJ33">
        <f t="shared" si="14"/>
        <v>0.53333333333333333</v>
      </c>
      <c r="EK33"/>
      <c r="EL33">
        <f t="shared" si="17"/>
        <v>56.083456790123428</v>
      </c>
      <c r="EM33">
        <f t="shared" si="17"/>
        <v>26.809382716049672</v>
      </c>
      <c r="EN33">
        <f t="shared" si="17"/>
        <v>0</v>
      </c>
      <c r="EO33">
        <f t="shared" si="17"/>
        <v>0</v>
      </c>
      <c r="EP33">
        <f t="shared" si="17"/>
        <v>0</v>
      </c>
      <c r="EQ33">
        <f t="shared" si="17"/>
        <v>0</v>
      </c>
      <c r="ER33">
        <f t="shared" si="17"/>
        <v>1115.5599999999986</v>
      </c>
      <c r="ES33">
        <f t="shared" si="17"/>
        <v>355.95111111111112</v>
      </c>
      <c r="ET33">
        <f t="shared" si="17"/>
        <v>5.9753086419753083E-2</v>
      </c>
      <c r="EU33">
        <f t="shared" si="17"/>
        <v>7.3501234567901239</v>
      </c>
      <c r="EV33">
        <f t="shared" si="17"/>
        <v>3.5260493827160495</v>
      </c>
      <c r="EW33">
        <f t="shared" si="17"/>
        <v>133.78777777777776</v>
      </c>
      <c r="EX33">
        <f t="shared" si="17"/>
        <v>0.28444444444444444</v>
      </c>
    </row>
    <row r="34" spans="1:154" ht="15.75" x14ac:dyDescent="0.25">
      <c r="A34" s="115" t="s">
        <v>261</v>
      </c>
      <c r="B34" s="129" t="s">
        <v>269</v>
      </c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35"/>
      <c r="S34" s="135"/>
      <c r="T34" s="135"/>
      <c r="U34" s="135"/>
      <c r="V34" s="135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5"/>
      <c r="BP34" s="135"/>
      <c r="BQ34" s="135"/>
      <c r="BR34" s="135"/>
      <c r="BS34" s="135"/>
      <c r="BT34" s="135"/>
      <c r="BU34" s="135"/>
      <c r="BV34" s="135"/>
      <c r="BW34" s="135"/>
      <c r="BX34" s="129"/>
      <c r="BY34" s="129"/>
      <c r="BZ34" s="129"/>
      <c r="CA34" s="129"/>
      <c r="CB34" s="129"/>
      <c r="CC34" s="130"/>
      <c r="CD34" s="130"/>
      <c r="CE34" s="130"/>
      <c r="CF34" s="130"/>
      <c r="CG34" s="130"/>
      <c r="CH34" s="130"/>
      <c r="CI34" s="130"/>
      <c r="CJ34" s="130"/>
      <c r="CK34" s="130"/>
      <c r="CU34">
        <f>Makespan_10!S220</f>
        <v>504</v>
      </c>
      <c r="CV34">
        <f>Makespan_10!T220</f>
        <v>528</v>
      </c>
      <c r="CW34">
        <f>Makespan_10!CD314</f>
        <v>0</v>
      </c>
      <c r="CX34">
        <f>Makespan_10!BN126</f>
        <v>0</v>
      </c>
      <c r="CY34">
        <f>Makespan_10!BN32</f>
        <v>0</v>
      </c>
      <c r="CZ34">
        <f>Makespan_10!BL126</f>
        <v>0</v>
      </c>
      <c r="DA34">
        <f>Makespan_10!BL32</f>
        <v>0</v>
      </c>
      <c r="DB34">
        <v>537</v>
      </c>
      <c r="DC34">
        <v>534</v>
      </c>
      <c r="DD34">
        <v>534</v>
      </c>
      <c r="DE34">
        <v>528</v>
      </c>
      <c r="DF34">
        <v>528</v>
      </c>
      <c r="DG34">
        <v>556</v>
      </c>
      <c r="DH34">
        <v>556</v>
      </c>
      <c r="DJ34">
        <f t="shared" si="16"/>
        <v>-24</v>
      </c>
      <c r="DK34">
        <f t="shared" si="16"/>
        <v>528</v>
      </c>
      <c r="DL34">
        <f t="shared" si="16"/>
        <v>0</v>
      </c>
      <c r="DM34">
        <f t="shared" si="16"/>
        <v>0</v>
      </c>
      <c r="DN34">
        <f t="shared" si="16"/>
        <v>0</v>
      </c>
      <c r="DO34">
        <f t="shared" si="16"/>
        <v>0</v>
      </c>
      <c r="DP34">
        <f t="shared" si="16"/>
        <v>-537</v>
      </c>
      <c r="DQ34">
        <f t="shared" si="16"/>
        <v>3</v>
      </c>
      <c r="DR34">
        <f t="shared" si="16"/>
        <v>0</v>
      </c>
      <c r="DS34">
        <f t="shared" si="16"/>
        <v>6</v>
      </c>
      <c r="DT34">
        <f t="shared" si="16"/>
        <v>0</v>
      </c>
      <c r="DU34">
        <f t="shared" si="16"/>
        <v>-28</v>
      </c>
      <c r="DV34">
        <f t="shared" si="16"/>
        <v>0</v>
      </c>
      <c r="DX34">
        <f t="shared" si="2"/>
        <v>-4.5111111111111128</v>
      </c>
      <c r="DY34">
        <f t="shared" si="3"/>
        <v>-155.17777777777781</v>
      </c>
      <c r="DZ34">
        <f t="shared" si="4"/>
        <v>0</v>
      </c>
      <c r="EA34">
        <f t="shared" si="5"/>
        <v>0</v>
      </c>
      <c r="EB34">
        <f t="shared" si="6"/>
        <v>0</v>
      </c>
      <c r="EC34">
        <f t="shared" si="7"/>
        <v>0</v>
      </c>
      <c r="ED34">
        <f t="shared" si="8"/>
        <v>147.60000000000002</v>
      </c>
      <c r="EE34">
        <f t="shared" si="9"/>
        <v>10.866666666666667</v>
      </c>
      <c r="EF34">
        <f t="shared" si="10"/>
        <v>0.24444444444444444</v>
      </c>
      <c r="EG34">
        <f t="shared" si="11"/>
        <v>10.711111111111112</v>
      </c>
      <c r="EH34">
        <f t="shared" si="12"/>
        <v>1.8777777777777778</v>
      </c>
      <c r="EI34">
        <f t="shared" si="13"/>
        <v>-27.566666666666666</v>
      </c>
      <c r="EJ34">
        <f t="shared" si="14"/>
        <v>0.53333333333333333</v>
      </c>
      <c r="EL34">
        <f t="shared" si="17"/>
        <v>20.35012345679014</v>
      </c>
      <c r="EM34">
        <f t="shared" si="17"/>
        <v>24080.142716049391</v>
      </c>
      <c r="EN34">
        <f t="shared" si="17"/>
        <v>0</v>
      </c>
      <c r="EO34">
        <f t="shared" si="17"/>
        <v>0</v>
      </c>
      <c r="EP34">
        <f t="shared" si="17"/>
        <v>0</v>
      </c>
      <c r="EQ34">
        <f t="shared" si="17"/>
        <v>0</v>
      </c>
      <c r="ER34">
        <f t="shared" si="17"/>
        <v>21785.760000000006</v>
      </c>
      <c r="ES34">
        <f t="shared" si="17"/>
        <v>118.08444444444446</v>
      </c>
      <c r="ET34">
        <f t="shared" si="17"/>
        <v>5.9753086419753083E-2</v>
      </c>
      <c r="EU34">
        <f t="shared" si="17"/>
        <v>114.72790123456792</v>
      </c>
      <c r="EV34">
        <f t="shared" si="17"/>
        <v>3.5260493827160495</v>
      </c>
      <c r="EW34">
        <f t="shared" si="17"/>
        <v>759.92111111111114</v>
      </c>
      <c r="EX34">
        <f t="shared" si="17"/>
        <v>0.28444444444444444</v>
      </c>
    </row>
    <row r="35" spans="1:154" ht="15.75" x14ac:dyDescent="0.25">
      <c r="A35" s="115" t="s">
        <v>262</v>
      </c>
      <c r="B35" s="130" t="str">
        <f t="shared" ref="B35:BO35" si="39">IF(B31&lt;B33,"H1","H0")</f>
        <v>H0</v>
      </c>
      <c r="C35" s="130" t="str">
        <f t="shared" si="39"/>
        <v>H1</v>
      </c>
      <c r="D35" s="130" t="str">
        <f t="shared" si="39"/>
        <v>H1</v>
      </c>
      <c r="E35" s="130" t="str">
        <f t="shared" si="39"/>
        <v>H0</v>
      </c>
      <c r="F35" s="130" t="str">
        <f t="shared" si="39"/>
        <v>H0</v>
      </c>
      <c r="G35" s="130" t="str">
        <f t="shared" si="39"/>
        <v>H0</v>
      </c>
      <c r="H35" s="130" t="str">
        <f t="shared" si="39"/>
        <v>H0</v>
      </c>
      <c r="I35" s="130" t="str">
        <f t="shared" si="39"/>
        <v>H0</v>
      </c>
      <c r="J35" s="130" t="str">
        <f t="shared" si="39"/>
        <v>H0</v>
      </c>
      <c r="K35" s="130" t="str">
        <f t="shared" si="39"/>
        <v>H0</v>
      </c>
      <c r="L35" s="130" t="str">
        <f t="shared" si="39"/>
        <v>H0</v>
      </c>
      <c r="M35" s="130" t="str">
        <f t="shared" si="39"/>
        <v>H0</v>
      </c>
      <c r="N35" s="130" t="str">
        <f t="shared" si="39"/>
        <v>H1</v>
      </c>
      <c r="O35" s="130" t="str">
        <f t="shared" si="39"/>
        <v>H0</v>
      </c>
      <c r="P35" s="130" t="str">
        <f t="shared" si="39"/>
        <v>H1</v>
      </c>
      <c r="Q35" s="130" t="str">
        <f t="shared" si="39"/>
        <v>H1</v>
      </c>
      <c r="R35" s="143" t="str">
        <f t="shared" si="39"/>
        <v>H0</v>
      </c>
      <c r="S35" s="143" t="str">
        <f t="shared" si="39"/>
        <v>H1</v>
      </c>
      <c r="T35" s="143" t="str">
        <f t="shared" si="39"/>
        <v>H0</v>
      </c>
      <c r="U35" s="143" t="str">
        <f t="shared" si="39"/>
        <v>H0</v>
      </c>
      <c r="V35" s="143" t="str">
        <f t="shared" si="39"/>
        <v>H0</v>
      </c>
      <c r="W35" s="143" t="str">
        <f t="shared" si="39"/>
        <v>H0</v>
      </c>
      <c r="X35" s="143" t="str">
        <f t="shared" si="39"/>
        <v>H0</v>
      </c>
      <c r="Y35" s="143" t="str">
        <f t="shared" si="39"/>
        <v>H0</v>
      </c>
      <c r="Z35" s="143" t="str">
        <f t="shared" si="39"/>
        <v>H0</v>
      </c>
      <c r="AA35" s="143" t="str">
        <f t="shared" si="39"/>
        <v>H0</v>
      </c>
      <c r="AB35" s="143" t="str">
        <f t="shared" si="39"/>
        <v>H0</v>
      </c>
      <c r="AC35" s="143" t="str">
        <f t="shared" si="39"/>
        <v>H1</v>
      </c>
      <c r="AD35" s="143" t="str">
        <f t="shared" si="39"/>
        <v>H0</v>
      </c>
      <c r="AE35" s="143" t="str">
        <f t="shared" si="39"/>
        <v>H0</v>
      </c>
      <c r="AF35" s="143" t="str">
        <f t="shared" si="39"/>
        <v>H0</v>
      </c>
      <c r="AG35" s="143" t="str">
        <f t="shared" si="39"/>
        <v>H1</v>
      </c>
      <c r="AH35" s="130" t="str">
        <f t="shared" si="39"/>
        <v>H1</v>
      </c>
      <c r="AI35" s="130" t="str">
        <f t="shared" si="39"/>
        <v>H0</v>
      </c>
      <c r="AJ35" s="130" t="str">
        <f t="shared" si="39"/>
        <v>H1</v>
      </c>
      <c r="AK35" s="130" t="str">
        <f t="shared" si="39"/>
        <v>H0</v>
      </c>
      <c r="AL35" s="130" t="str">
        <f t="shared" si="39"/>
        <v>H1</v>
      </c>
      <c r="AM35" s="130" t="str">
        <f t="shared" si="39"/>
        <v>H1</v>
      </c>
      <c r="AN35" s="130" t="str">
        <f t="shared" si="39"/>
        <v>H0</v>
      </c>
      <c r="AO35" s="130" t="str">
        <f t="shared" si="39"/>
        <v>H0</v>
      </c>
      <c r="AP35" s="130" t="str">
        <f t="shared" si="39"/>
        <v>H0</v>
      </c>
      <c r="AQ35" s="130" t="str">
        <f t="shared" si="39"/>
        <v>H0</v>
      </c>
      <c r="AR35" s="130" t="str">
        <f t="shared" si="39"/>
        <v>H0</v>
      </c>
      <c r="AS35" s="130" t="str">
        <f t="shared" si="39"/>
        <v>H0</v>
      </c>
      <c r="AT35" s="130" t="str">
        <f t="shared" si="39"/>
        <v>H0</v>
      </c>
      <c r="AU35" s="130" t="str">
        <f t="shared" si="39"/>
        <v>H0</v>
      </c>
      <c r="AV35" s="130" t="str">
        <f t="shared" si="39"/>
        <v>H0</v>
      </c>
      <c r="AW35" s="130" t="str">
        <f t="shared" si="39"/>
        <v>H1</v>
      </c>
      <c r="AX35" s="130" t="str">
        <f t="shared" si="39"/>
        <v>H0</v>
      </c>
      <c r="AY35" s="130" t="str">
        <f t="shared" si="39"/>
        <v>H0</v>
      </c>
      <c r="AZ35" s="130" t="str">
        <f t="shared" si="39"/>
        <v>H1</v>
      </c>
      <c r="BA35" s="130" t="str">
        <f t="shared" ref="BA35:BB35" si="40">IF(BA31&lt;BA33,"H1","H0")</f>
        <v>H0</v>
      </c>
      <c r="BB35" s="130" t="str">
        <f t="shared" si="40"/>
        <v>H1</v>
      </c>
      <c r="BC35" s="143" t="str">
        <f t="shared" si="39"/>
        <v>H1</v>
      </c>
      <c r="BD35" s="143" t="str">
        <f t="shared" si="39"/>
        <v>H0</v>
      </c>
      <c r="BE35" s="143" t="str">
        <f t="shared" si="39"/>
        <v>H1</v>
      </c>
      <c r="BF35" s="143" t="str">
        <f t="shared" si="39"/>
        <v>H1</v>
      </c>
      <c r="BG35" s="143" t="str">
        <f t="shared" si="39"/>
        <v>H1</v>
      </c>
      <c r="BH35" s="143" t="str">
        <f t="shared" si="39"/>
        <v>H1</v>
      </c>
      <c r="BI35" s="143" t="str">
        <f t="shared" si="39"/>
        <v>H1</v>
      </c>
      <c r="BJ35" s="143" t="str">
        <f t="shared" si="39"/>
        <v>H0</v>
      </c>
      <c r="BK35" s="143" t="str">
        <f t="shared" si="39"/>
        <v>H0</v>
      </c>
      <c r="BL35" s="143" t="str">
        <f t="shared" si="39"/>
        <v>H0</v>
      </c>
      <c r="BM35" s="143" t="str">
        <f t="shared" si="39"/>
        <v>H0</v>
      </c>
      <c r="BN35" s="143" t="str">
        <f t="shared" si="39"/>
        <v>H0</v>
      </c>
      <c r="BO35" s="143" t="str">
        <f t="shared" si="39"/>
        <v>H0</v>
      </c>
      <c r="BP35" s="143" t="str">
        <f t="shared" ref="BP35:BU35" si="41">IF(BP31&lt;BP33,"H1","H0")</f>
        <v>H0</v>
      </c>
      <c r="BQ35" s="143" t="str">
        <f t="shared" si="41"/>
        <v>H0</v>
      </c>
      <c r="BR35" s="143" t="str">
        <f t="shared" si="41"/>
        <v>H0</v>
      </c>
      <c r="BS35" s="143" t="str">
        <f t="shared" si="41"/>
        <v>H0</v>
      </c>
      <c r="BT35" s="143" t="str">
        <f t="shared" si="41"/>
        <v>H0</v>
      </c>
      <c r="BU35" s="143" t="str">
        <f t="shared" si="41"/>
        <v>H1</v>
      </c>
      <c r="BV35" s="158" t="str">
        <f t="shared" ref="BV35:CD35" si="42">IF(BV31&lt;BV33,"H1","H0")</f>
        <v>H1</v>
      </c>
      <c r="BW35" s="158" t="str">
        <f t="shared" si="42"/>
        <v>H0</v>
      </c>
      <c r="BX35" s="130" t="str">
        <f t="shared" si="42"/>
        <v>H1</v>
      </c>
      <c r="BY35" s="130" t="str">
        <f t="shared" si="42"/>
        <v>H0</v>
      </c>
      <c r="BZ35" s="130" t="str">
        <f t="shared" si="42"/>
        <v>H1</v>
      </c>
      <c r="CA35" s="130" t="str">
        <f t="shared" si="42"/>
        <v>H0</v>
      </c>
      <c r="CB35" s="130" t="str">
        <f t="shared" si="42"/>
        <v>H0</v>
      </c>
      <c r="CC35" s="130" t="str">
        <f t="shared" si="42"/>
        <v>H0</v>
      </c>
      <c r="CD35" s="130" t="str">
        <f t="shared" si="42"/>
        <v>H1</v>
      </c>
      <c r="CE35" s="130"/>
      <c r="CF35" s="130"/>
      <c r="CG35" s="130"/>
      <c r="CH35" s="130"/>
      <c r="CI35" s="130"/>
      <c r="CJ35" s="130"/>
      <c r="CK35" s="130"/>
      <c r="CU35">
        <f>Makespan_10!S221</f>
        <v>665</v>
      </c>
      <c r="CV35">
        <f>Makespan_10!T221</f>
        <v>618</v>
      </c>
      <c r="CW35">
        <f>Makespan_10!CD315</f>
        <v>0</v>
      </c>
      <c r="CX35">
        <f>Makespan_10!BN127</f>
        <v>0</v>
      </c>
      <c r="CY35">
        <f>Makespan_10!BN33</f>
        <v>0</v>
      </c>
      <c r="CZ35">
        <f>Makespan_10!BL127</f>
        <v>0</v>
      </c>
      <c r="DA35">
        <f>Makespan_10!BL33</f>
        <v>0</v>
      </c>
      <c r="DB35">
        <v>689</v>
      </c>
      <c r="DC35">
        <v>619</v>
      </c>
      <c r="DD35">
        <v>619</v>
      </c>
      <c r="DE35">
        <v>607</v>
      </c>
      <c r="DF35">
        <v>620</v>
      </c>
      <c r="DG35">
        <v>618</v>
      </c>
      <c r="DH35">
        <v>618</v>
      </c>
      <c r="DJ35">
        <f t="shared" si="16"/>
        <v>47</v>
      </c>
      <c r="DK35">
        <f t="shared" si="16"/>
        <v>618</v>
      </c>
      <c r="DL35">
        <f t="shared" si="16"/>
        <v>0</v>
      </c>
      <c r="DM35">
        <f t="shared" si="16"/>
        <v>0</v>
      </c>
      <c r="DN35">
        <f t="shared" si="16"/>
        <v>0</v>
      </c>
      <c r="DO35">
        <f t="shared" si="16"/>
        <v>0</v>
      </c>
      <c r="DP35">
        <f t="shared" si="16"/>
        <v>-689</v>
      </c>
      <c r="DQ35">
        <f t="shared" si="16"/>
        <v>70</v>
      </c>
      <c r="DR35">
        <f t="shared" si="16"/>
        <v>0</v>
      </c>
      <c r="DS35">
        <f t="shared" si="16"/>
        <v>12</v>
      </c>
      <c r="DT35">
        <f t="shared" si="16"/>
        <v>-13</v>
      </c>
      <c r="DU35">
        <f t="shared" si="16"/>
        <v>2</v>
      </c>
      <c r="DV35">
        <f t="shared" si="16"/>
        <v>0</v>
      </c>
      <c r="DX35">
        <f t="shared" si="2"/>
        <v>66.48888888888888</v>
      </c>
      <c r="DY35">
        <f t="shared" si="3"/>
        <v>-65.177777777777806</v>
      </c>
      <c r="DZ35">
        <f t="shared" si="4"/>
        <v>0</v>
      </c>
      <c r="EA35">
        <f t="shared" si="5"/>
        <v>0</v>
      </c>
      <c r="EB35">
        <f t="shared" si="6"/>
        <v>0</v>
      </c>
      <c r="EC35">
        <f t="shared" si="7"/>
        <v>0</v>
      </c>
      <c r="ED35">
        <f t="shared" si="8"/>
        <v>-4.3999999999999773</v>
      </c>
      <c r="EE35">
        <f t="shared" si="9"/>
        <v>77.86666666666666</v>
      </c>
      <c r="EF35">
        <f t="shared" si="10"/>
        <v>0.24444444444444444</v>
      </c>
      <c r="EG35">
        <f t="shared" si="11"/>
        <v>16.711111111111112</v>
      </c>
      <c r="EH35">
        <f t="shared" si="12"/>
        <v>-11.122222222222222</v>
      </c>
      <c r="EI35">
        <f t="shared" si="13"/>
        <v>2.4333333333333336</v>
      </c>
      <c r="EJ35">
        <f t="shared" si="14"/>
        <v>0.53333333333333333</v>
      </c>
      <c r="EL35">
        <f t="shared" si="17"/>
        <v>4420.7723456790109</v>
      </c>
      <c r="EM35">
        <f t="shared" si="17"/>
        <v>4248.1427160493868</v>
      </c>
      <c r="EN35">
        <f t="shared" si="17"/>
        <v>0</v>
      </c>
      <c r="EO35">
        <f t="shared" si="17"/>
        <v>0</v>
      </c>
      <c r="EP35">
        <f t="shared" si="17"/>
        <v>0</v>
      </c>
      <c r="EQ35">
        <f t="shared" si="17"/>
        <v>0</v>
      </c>
      <c r="ER35">
        <f t="shared" si="17"/>
        <v>19.3599999999998</v>
      </c>
      <c r="ES35">
        <f t="shared" si="17"/>
        <v>6063.217777777777</v>
      </c>
      <c r="ET35">
        <f t="shared" si="17"/>
        <v>5.9753086419753083E-2</v>
      </c>
      <c r="EU35">
        <f t="shared" si="17"/>
        <v>279.26123456790128</v>
      </c>
      <c r="EV35">
        <f t="shared" si="17"/>
        <v>123.70382716049382</v>
      </c>
      <c r="EW35">
        <f t="shared" si="17"/>
        <v>5.9211111111111121</v>
      </c>
      <c r="EX35">
        <f t="shared" si="17"/>
        <v>0.28444444444444444</v>
      </c>
    </row>
    <row r="36" spans="1:154" ht="15.75" x14ac:dyDescent="0.25">
      <c r="A36" s="115" t="s">
        <v>244</v>
      </c>
      <c r="B36" s="130" t="str">
        <f t="shared" ref="B36:BO36" si="43">IF(B31&lt;B33,"'signifikant'","'n. signifikant'")</f>
        <v>'n. signifikant'</v>
      </c>
      <c r="C36" s="130" t="str">
        <f t="shared" si="43"/>
        <v>'signifikant'</v>
      </c>
      <c r="D36" s="130" t="str">
        <f t="shared" si="43"/>
        <v>'signifikant'</v>
      </c>
      <c r="E36" s="130" t="str">
        <f t="shared" si="43"/>
        <v>'n. signifikant'</v>
      </c>
      <c r="F36" s="130" t="str">
        <f t="shared" si="43"/>
        <v>'n. signifikant'</v>
      </c>
      <c r="G36" s="130" t="str">
        <f t="shared" si="43"/>
        <v>'n. signifikant'</v>
      </c>
      <c r="H36" s="130" t="str">
        <f t="shared" si="43"/>
        <v>'n. signifikant'</v>
      </c>
      <c r="I36" s="130" t="str">
        <f t="shared" si="43"/>
        <v>'n. signifikant'</v>
      </c>
      <c r="J36" s="130" t="str">
        <f t="shared" si="43"/>
        <v>'n. signifikant'</v>
      </c>
      <c r="K36" s="130" t="str">
        <f t="shared" si="43"/>
        <v>'n. signifikant'</v>
      </c>
      <c r="L36" s="130" t="str">
        <f t="shared" si="43"/>
        <v>'n. signifikant'</v>
      </c>
      <c r="M36" s="130" t="str">
        <f t="shared" si="43"/>
        <v>'n. signifikant'</v>
      </c>
      <c r="N36" s="130" t="str">
        <f t="shared" si="43"/>
        <v>'signifikant'</v>
      </c>
      <c r="O36" s="130" t="str">
        <f t="shared" si="43"/>
        <v>'n. signifikant'</v>
      </c>
      <c r="P36" s="130" t="str">
        <f t="shared" si="43"/>
        <v>'signifikant'</v>
      </c>
      <c r="Q36" s="130" t="str">
        <f t="shared" si="43"/>
        <v>'signifikant'</v>
      </c>
      <c r="R36" s="144" t="str">
        <f t="shared" si="43"/>
        <v>'n. signifikant'</v>
      </c>
      <c r="S36" s="144" t="str">
        <f t="shared" si="43"/>
        <v>'signifikant'</v>
      </c>
      <c r="T36" s="144" t="str">
        <f t="shared" si="43"/>
        <v>'n. signifikant'</v>
      </c>
      <c r="U36" s="144" t="str">
        <f t="shared" si="43"/>
        <v>'n. signifikant'</v>
      </c>
      <c r="V36" s="144" t="str">
        <f t="shared" si="43"/>
        <v>'n. signifikant'</v>
      </c>
      <c r="W36" s="144" t="str">
        <f t="shared" si="43"/>
        <v>'n. signifikant'</v>
      </c>
      <c r="X36" s="144" t="str">
        <f t="shared" si="43"/>
        <v>'n. signifikant'</v>
      </c>
      <c r="Y36" s="144" t="str">
        <f t="shared" si="43"/>
        <v>'n. signifikant'</v>
      </c>
      <c r="Z36" s="144" t="str">
        <f t="shared" si="43"/>
        <v>'n. signifikant'</v>
      </c>
      <c r="AA36" s="144" t="str">
        <f t="shared" si="43"/>
        <v>'n. signifikant'</v>
      </c>
      <c r="AB36" s="144" t="str">
        <f t="shared" si="43"/>
        <v>'n. signifikant'</v>
      </c>
      <c r="AC36" s="144" t="str">
        <f t="shared" si="43"/>
        <v>'signifikant'</v>
      </c>
      <c r="AD36" s="144" t="str">
        <f t="shared" si="43"/>
        <v>'n. signifikant'</v>
      </c>
      <c r="AE36" s="144" t="str">
        <f t="shared" si="43"/>
        <v>'n. signifikant'</v>
      </c>
      <c r="AF36" s="144" t="str">
        <f t="shared" si="43"/>
        <v>'n. signifikant'</v>
      </c>
      <c r="AG36" s="144" t="str">
        <f t="shared" si="43"/>
        <v>'signifikant'</v>
      </c>
      <c r="AH36" s="130" t="str">
        <f t="shared" si="43"/>
        <v>'signifikant'</v>
      </c>
      <c r="AI36" s="130" t="str">
        <f t="shared" si="43"/>
        <v>'n. signifikant'</v>
      </c>
      <c r="AJ36" s="130" t="str">
        <f t="shared" si="43"/>
        <v>'signifikant'</v>
      </c>
      <c r="AK36" s="130" t="str">
        <f t="shared" si="43"/>
        <v>'n. signifikant'</v>
      </c>
      <c r="AL36" s="130" t="str">
        <f t="shared" si="43"/>
        <v>'signifikant'</v>
      </c>
      <c r="AM36" s="130" t="str">
        <f t="shared" si="43"/>
        <v>'signifikant'</v>
      </c>
      <c r="AN36" s="130" t="str">
        <f t="shared" si="43"/>
        <v>'n. signifikant'</v>
      </c>
      <c r="AO36" s="130" t="str">
        <f t="shared" si="43"/>
        <v>'n. signifikant'</v>
      </c>
      <c r="AP36" s="130" t="str">
        <f t="shared" si="43"/>
        <v>'n. signifikant'</v>
      </c>
      <c r="AQ36" s="130" t="str">
        <f t="shared" si="43"/>
        <v>'n. signifikant'</v>
      </c>
      <c r="AR36" s="130" t="str">
        <f t="shared" si="43"/>
        <v>'n. signifikant'</v>
      </c>
      <c r="AS36" s="130" t="str">
        <f t="shared" si="43"/>
        <v>'n. signifikant'</v>
      </c>
      <c r="AT36" s="130" t="str">
        <f t="shared" si="43"/>
        <v>'n. signifikant'</v>
      </c>
      <c r="AU36" s="130" t="str">
        <f t="shared" si="43"/>
        <v>'n. signifikant'</v>
      </c>
      <c r="AV36" s="130" t="str">
        <f t="shared" si="43"/>
        <v>'n. signifikant'</v>
      </c>
      <c r="AW36" s="130" t="str">
        <f t="shared" si="43"/>
        <v>'signifikant'</v>
      </c>
      <c r="AX36" s="130" t="str">
        <f t="shared" si="43"/>
        <v>'n. signifikant'</v>
      </c>
      <c r="AY36" s="130" t="str">
        <f t="shared" si="43"/>
        <v>'n. signifikant'</v>
      </c>
      <c r="AZ36" s="130" t="str">
        <f t="shared" si="43"/>
        <v>'signifikant'</v>
      </c>
      <c r="BA36" s="130" t="str">
        <f t="shared" ref="BA36:BB36" si="44">IF(BA31&lt;BA33,"'signifikant'","'n. signifikant'")</f>
        <v>'n. signifikant'</v>
      </c>
      <c r="BB36" s="130" t="str">
        <f t="shared" si="44"/>
        <v>'signifikant'</v>
      </c>
      <c r="BC36" s="144" t="str">
        <f t="shared" si="43"/>
        <v>'signifikant'</v>
      </c>
      <c r="BD36" s="144" t="str">
        <f t="shared" si="43"/>
        <v>'n. signifikant'</v>
      </c>
      <c r="BE36" s="144" t="str">
        <f t="shared" si="43"/>
        <v>'signifikant'</v>
      </c>
      <c r="BF36" s="144" t="str">
        <f t="shared" si="43"/>
        <v>'signifikant'</v>
      </c>
      <c r="BG36" s="144" t="str">
        <f t="shared" si="43"/>
        <v>'signifikant'</v>
      </c>
      <c r="BH36" s="144" t="str">
        <f t="shared" si="43"/>
        <v>'signifikant'</v>
      </c>
      <c r="BI36" s="144" t="str">
        <f t="shared" si="43"/>
        <v>'signifikant'</v>
      </c>
      <c r="BJ36" s="144" t="str">
        <f t="shared" si="43"/>
        <v>'n. signifikant'</v>
      </c>
      <c r="BK36" s="144" t="str">
        <f t="shared" si="43"/>
        <v>'n. signifikant'</v>
      </c>
      <c r="BL36" s="144" t="str">
        <f t="shared" si="43"/>
        <v>'n. signifikant'</v>
      </c>
      <c r="BM36" s="144" t="str">
        <f t="shared" si="43"/>
        <v>'n. signifikant'</v>
      </c>
      <c r="BN36" s="144" t="str">
        <f t="shared" si="43"/>
        <v>'n. signifikant'</v>
      </c>
      <c r="BO36" s="144" t="str">
        <f t="shared" si="43"/>
        <v>'n. signifikant'</v>
      </c>
      <c r="BP36" s="144" t="str">
        <f t="shared" ref="BP36:BU36" si="45">IF(BP31&lt;BP33,"'signifikant'","'n. signifikant'")</f>
        <v>'n. signifikant'</v>
      </c>
      <c r="BQ36" s="144" t="str">
        <f t="shared" si="45"/>
        <v>'n. signifikant'</v>
      </c>
      <c r="BR36" s="144" t="str">
        <f t="shared" si="45"/>
        <v>'n. signifikant'</v>
      </c>
      <c r="BS36" s="144" t="str">
        <f t="shared" si="45"/>
        <v>'n. signifikant'</v>
      </c>
      <c r="BT36" s="144" t="str">
        <f t="shared" si="45"/>
        <v>'n. signifikant'</v>
      </c>
      <c r="BU36" s="144" t="str">
        <f t="shared" si="45"/>
        <v>'signifikant'</v>
      </c>
      <c r="BV36" s="159" t="str">
        <f t="shared" ref="BV36:CD36" si="46">IF(BV31&lt;BV33,"'signifikant'","'n. signifikant'")</f>
        <v>'signifikant'</v>
      </c>
      <c r="BW36" s="159" t="str">
        <f t="shared" si="46"/>
        <v>'n. signifikant'</v>
      </c>
      <c r="BX36" s="130" t="str">
        <f t="shared" si="46"/>
        <v>'signifikant'</v>
      </c>
      <c r="BY36" s="130" t="str">
        <f t="shared" si="46"/>
        <v>'n. signifikant'</v>
      </c>
      <c r="BZ36" s="130" t="str">
        <f t="shared" si="46"/>
        <v>'signifikant'</v>
      </c>
      <c r="CA36" s="130" t="str">
        <f t="shared" si="46"/>
        <v>'n. signifikant'</v>
      </c>
      <c r="CB36" s="130" t="str">
        <f t="shared" si="46"/>
        <v>'n. signifikant'</v>
      </c>
      <c r="CC36" s="130" t="str">
        <f t="shared" si="46"/>
        <v>'n. signifikant'</v>
      </c>
      <c r="CD36" s="130" t="str">
        <f t="shared" si="46"/>
        <v>'signifikant'</v>
      </c>
      <c r="CE36" s="130"/>
      <c r="CF36" s="130"/>
      <c r="CG36" s="130"/>
      <c r="CH36" s="130"/>
      <c r="CI36" s="130"/>
      <c r="CJ36" s="130"/>
      <c r="CK36" s="130"/>
      <c r="CU36">
        <f>Makespan_10!S222</f>
        <v>748</v>
      </c>
      <c r="CV36">
        <f>Makespan_10!T222</f>
        <v>732</v>
      </c>
      <c r="CW36">
        <f>Makespan_10!CD316</f>
        <v>0</v>
      </c>
      <c r="CX36">
        <f>Makespan_10!BN128</f>
        <v>0</v>
      </c>
      <c r="CY36">
        <f>Makespan_10!BN34</f>
        <v>0</v>
      </c>
      <c r="CZ36">
        <f>Makespan_10!BL128</f>
        <v>0</v>
      </c>
      <c r="DA36">
        <f>Makespan_10!BL34</f>
        <v>0</v>
      </c>
      <c r="DB36">
        <v>768</v>
      </c>
      <c r="DC36">
        <v>719</v>
      </c>
      <c r="DD36">
        <v>719</v>
      </c>
      <c r="DE36">
        <v>807</v>
      </c>
      <c r="DF36">
        <v>807</v>
      </c>
      <c r="DG36">
        <v>761</v>
      </c>
      <c r="DH36">
        <v>761</v>
      </c>
      <c r="DJ36">
        <f t="shared" si="16"/>
        <v>16</v>
      </c>
      <c r="DK36">
        <f t="shared" si="16"/>
        <v>732</v>
      </c>
      <c r="DL36">
        <f t="shared" si="16"/>
        <v>0</v>
      </c>
      <c r="DM36">
        <f t="shared" si="16"/>
        <v>0</v>
      </c>
      <c r="DN36">
        <f t="shared" si="16"/>
        <v>0</v>
      </c>
      <c r="DO36">
        <f t="shared" si="16"/>
        <v>0</v>
      </c>
      <c r="DP36">
        <f t="shared" si="16"/>
        <v>-768</v>
      </c>
      <c r="DQ36">
        <f t="shared" si="16"/>
        <v>49</v>
      </c>
      <c r="DR36">
        <f t="shared" si="16"/>
        <v>0</v>
      </c>
      <c r="DS36">
        <f t="shared" si="16"/>
        <v>-88</v>
      </c>
      <c r="DT36">
        <f t="shared" si="16"/>
        <v>0</v>
      </c>
      <c r="DU36">
        <f t="shared" si="16"/>
        <v>46</v>
      </c>
      <c r="DV36">
        <f t="shared" si="16"/>
        <v>0</v>
      </c>
      <c r="DX36">
        <f t="shared" si="2"/>
        <v>35.488888888888887</v>
      </c>
      <c r="DY36">
        <f t="shared" si="3"/>
        <v>48.822222222222194</v>
      </c>
      <c r="DZ36">
        <f t="shared" si="4"/>
        <v>0</v>
      </c>
      <c r="EA36">
        <f t="shared" si="5"/>
        <v>0</v>
      </c>
      <c r="EB36">
        <f t="shared" si="6"/>
        <v>0</v>
      </c>
      <c r="EC36">
        <f t="shared" si="7"/>
        <v>0</v>
      </c>
      <c r="ED36">
        <f t="shared" si="8"/>
        <v>-83.399999999999977</v>
      </c>
      <c r="EE36">
        <f t="shared" si="9"/>
        <v>56.866666666666667</v>
      </c>
      <c r="EF36">
        <f t="shared" si="10"/>
        <v>0.24444444444444444</v>
      </c>
      <c r="EG36">
        <f t="shared" si="11"/>
        <v>-83.288888888888891</v>
      </c>
      <c r="EH36">
        <f t="shared" si="12"/>
        <v>1.8777777777777778</v>
      </c>
      <c r="EI36">
        <f t="shared" si="13"/>
        <v>46.43333333333333</v>
      </c>
      <c r="EJ36">
        <f t="shared" si="14"/>
        <v>0.53333333333333333</v>
      </c>
      <c r="EL36">
        <f t="shared" si="17"/>
        <v>1259.4612345679011</v>
      </c>
      <c r="EM36">
        <f t="shared" si="17"/>
        <v>2383.6093827160466</v>
      </c>
      <c r="EN36">
        <f t="shared" si="17"/>
        <v>0</v>
      </c>
      <c r="EO36">
        <f t="shared" si="17"/>
        <v>0</v>
      </c>
      <c r="EP36">
        <f t="shared" si="17"/>
        <v>0</v>
      </c>
      <c r="EQ36">
        <f t="shared" si="17"/>
        <v>0</v>
      </c>
      <c r="ER36">
        <f t="shared" si="17"/>
        <v>6955.5599999999959</v>
      </c>
      <c r="ES36">
        <f t="shared" si="17"/>
        <v>3233.8177777777778</v>
      </c>
      <c r="ET36">
        <f t="shared" si="17"/>
        <v>5.9753086419753083E-2</v>
      </c>
      <c r="EU36">
        <f t="shared" si="17"/>
        <v>6937.0390123456791</v>
      </c>
      <c r="EV36">
        <f t="shared" si="17"/>
        <v>3.5260493827160495</v>
      </c>
      <c r="EW36">
        <f t="shared" si="17"/>
        <v>2156.054444444444</v>
      </c>
      <c r="EX36">
        <f t="shared" si="17"/>
        <v>0.28444444444444444</v>
      </c>
    </row>
    <row r="37" spans="1:154" s="21" customFormat="1" ht="15.75" x14ac:dyDescent="0.25">
      <c r="A37" s="115"/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D37" s="143"/>
      <c r="AE37" s="143"/>
      <c r="AF37" s="143"/>
      <c r="AG37" s="143"/>
      <c r="AH37" s="130"/>
      <c r="AI37" s="130"/>
      <c r="AJ37" s="130"/>
      <c r="AK37" s="130"/>
      <c r="AL37" s="130"/>
      <c r="AM37" s="130"/>
      <c r="AN37" s="130"/>
      <c r="AO37" s="130"/>
      <c r="AP37" s="130"/>
      <c r="AQ37" s="130"/>
      <c r="AR37" s="130"/>
      <c r="AS37" s="130"/>
      <c r="AT37" s="130"/>
      <c r="AU37" s="130"/>
      <c r="AV37" s="130"/>
      <c r="AW37" s="130"/>
      <c r="AX37" s="130"/>
      <c r="AY37" s="130"/>
      <c r="AZ37" s="130"/>
      <c r="BA37" s="130"/>
      <c r="BB37" s="130"/>
      <c r="BC37" s="143"/>
      <c r="BD37" s="143"/>
      <c r="BE37" s="143"/>
      <c r="BF37" s="143"/>
      <c r="BG37" s="143"/>
      <c r="BH37" s="143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  <c r="BV37" s="158"/>
      <c r="BW37" s="158"/>
      <c r="BX37" s="130"/>
      <c r="BY37" s="130"/>
      <c r="BZ37" s="130"/>
      <c r="CA37" s="130"/>
      <c r="CB37" s="130"/>
      <c r="CC37" s="130"/>
      <c r="CD37" s="130"/>
      <c r="CE37" s="130"/>
      <c r="CF37" s="130"/>
      <c r="CG37" s="130"/>
      <c r="CH37" s="130"/>
      <c r="CI37" s="130"/>
      <c r="CJ37" s="130"/>
      <c r="CK37" s="130"/>
      <c r="CU37">
        <f>Makespan_10!S223</f>
        <v>585</v>
      </c>
      <c r="CV37">
        <f>Makespan_10!T223</f>
        <v>664</v>
      </c>
      <c r="CW37">
        <f>Makespan_10!CD317</f>
        <v>0</v>
      </c>
      <c r="CX37">
        <f>Makespan_10!BN129</f>
        <v>0</v>
      </c>
      <c r="CY37">
        <f>Makespan_10!BN35</f>
        <v>0</v>
      </c>
      <c r="CZ37">
        <f>Makespan_10!BL129</f>
        <v>0</v>
      </c>
      <c r="DA37">
        <f>Makespan_10!BL35</f>
        <v>0</v>
      </c>
      <c r="DB37">
        <v>612</v>
      </c>
      <c r="DC37">
        <v>659</v>
      </c>
      <c r="DD37">
        <v>659</v>
      </c>
      <c r="DE37">
        <v>666</v>
      </c>
      <c r="DF37">
        <v>666</v>
      </c>
      <c r="DG37">
        <v>667</v>
      </c>
      <c r="DH37">
        <v>667</v>
      </c>
      <c r="DI37"/>
      <c r="DJ37">
        <f t="shared" si="16"/>
        <v>-79</v>
      </c>
      <c r="DK37">
        <f t="shared" si="16"/>
        <v>664</v>
      </c>
      <c r="DL37">
        <f t="shared" si="16"/>
        <v>0</v>
      </c>
      <c r="DM37">
        <f t="shared" si="16"/>
        <v>0</v>
      </c>
      <c r="DN37">
        <f t="shared" ref="DN37:DV65" si="47">CY37-CZ37</f>
        <v>0</v>
      </c>
      <c r="DO37">
        <f t="shared" si="47"/>
        <v>0</v>
      </c>
      <c r="DP37">
        <f t="shared" si="47"/>
        <v>-612</v>
      </c>
      <c r="DQ37">
        <f t="shared" si="47"/>
        <v>-47</v>
      </c>
      <c r="DR37">
        <f t="shared" si="47"/>
        <v>0</v>
      </c>
      <c r="DS37">
        <f t="shared" si="47"/>
        <v>-7</v>
      </c>
      <c r="DT37">
        <f t="shared" si="47"/>
        <v>0</v>
      </c>
      <c r="DU37">
        <f t="shared" si="47"/>
        <v>-1</v>
      </c>
      <c r="DV37">
        <f t="shared" si="47"/>
        <v>0</v>
      </c>
      <c r="DW37"/>
      <c r="DX37">
        <f t="shared" si="2"/>
        <v>-59.511111111111113</v>
      </c>
      <c r="DY37">
        <f t="shared" si="3"/>
        <v>-19.177777777777806</v>
      </c>
      <c r="DZ37">
        <f t="shared" si="4"/>
        <v>0</v>
      </c>
      <c r="EA37">
        <f t="shared" si="5"/>
        <v>0</v>
      </c>
      <c r="EB37">
        <f t="shared" si="6"/>
        <v>0</v>
      </c>
      <c r="EC37">
        <f t="shared" si="7"/>
        <v>0</v>
      </c>
      <c r="ED37">
        <f t="shared" si="8"/>
        <v>72.600000000000023</v>
      </c>
      <c r="EE37">
        <f t="shared" si="9"/>
        <v>-39.133333333333333</v>
      </c>
      <c r="EF37">
        <f t="shared" si="10"/>
        <v>0.24444444444444444</v>
      </c>
      <c r="EG37">
        <f t="shared" si="11"/>
        <v>-2.2888888888888888</v>
      </c>
      <c r="EH37">
        <f t="shared" si="12"/>
        <v>1.8777777777777778</v>
      </c>
      <c r="EI37">
        <f t="shared" si="13"/>
        <v>-0.56666666666666665</v>
      </c>
      <c r="EJ37">
        <f t="shared" si="14"/>
        <v>0.53333333333333333</v>
      </c>
      <c r="EK37"/>
      <c r="EL37">
        <f t="shared" si="17"/>
        <v>3541.5723456790124</v>
      </c>
      <c r="EM37">
        <f t="shared" si="17"/>
        <v>367.78716049382825</v>
      </c>
      <c r="EN37">
        <f t="shared" si="17"/>
        <v>0</v>
      </c>
      <c r="EO37">
        <f t="shared" si="17"/>
        <v>0</v>
      </c>
      <c r="EP37">
        <f t="shared" si="17"/>
        <v>0</v>
      </c>
      <c r="EQ37">
        <f t="shared" si="17"/>
        <v>0</v>
      </c>
      <c r="ER37">
        <f t="shared" si="17"/>
        <v>5270.7600000000029</v>
      </c>
      <c r="ES37">
        <f t="shared" si="17"/>
        <v>1531.4177777777777</v>
      </c>
      <c r="ET37">
        <f t="shared" si="17"/>
        <v>5.9753086419753083E-2</v>
      </c>
      <c r="EU37">
        <f t="shared" si="17"/>
        <v>5.2390123456790114</v>
      </c>
      <c r="EV37">
        <f t="shared" si="17"/>
        <v>3.5260493827160495</v>
      </c>
      <c r="EW37">
        <f t="shared" si="17"/>
        <v>0.32111111111111107</v>
      </c>
      <c r="EX37">
        <f t="shared" si="17"/>
        <v>0.28444444444444444</v>
      </c>
    </row>
    <row r="38" spans="1:154" s="21" customFormat="1" ht="15.75" x14ac:dyDescent="0.25">
      <c r="A38" s="115" t="s">
        <v>270</v>
      </c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143"/>
      <c r="AG38" s="143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43"/>
      <c r="BD38" s="143"/>
      <c r="BE38" s="143"/>
      <c r="BF38" s="143"/>
      <c r="BG38" s="143"/>
      <c r="BH38" s="143"/>
      <c r="BI38" s="143"/>
      <c r="BJ38" s="143"/>
      <c r="BK38" s="143"/>
      <c r="BL38" s="143"/>
      <c r="BM38" s="143"/>
      <c r="BN38" s="143"/>
      <c r="BO38" s="143"/>
      <c r="BP38" s="143"/>
      <c r="BQ38" s="143"/>
      <c r="BR38" s="143"/>
      <c r="BS38" s="143"/>
      <c r="BT38" s="143"/>
      <c r="BU38" s="143"/>
      <c r="BV38" s="158"/>
      <c r="BW38" s="158"/>
      <c r="BX38" s="130"/>
      <c r="BY38" s="130"/>
      <c r="BZ38" s="130"/>
      <c r="CA38" s="130"/>
      <c r="CB38" s="130"/>
      <c r="CC38" s="130"/>
      <c r="CD38" s="130"/>
      <c r="CE38" s="130"/>
      <c r="CF38" s="130"/>
      <c r="CG38" s="130"/>
      <c r="CH38" s="130"/>
      <c r="CI38" s="130"/>
      <c r="CJ38" s="130"/>
      <c r="CK38" s="130"/>
      <c r="CU38">
        <f>Makespan_10!S224</f>
        <v>594</v>
      </c>
      <c r="CV38">
        <f>Makespan_10!T224</f>
        <v>668</v>
      </c>
      <c r="CW38">
        <f>Makespan_10!CD318</f>
        <v>0</v>
      </c>
      <c r="CX38">
        <f>Makespan_10!BN130</f>
        <v>0</v>
      </c>
      <c r="CY38">
        <f>Makespan_10!BN36</f>
        <v>0</v>
      </c>
      <c r="CZ38">
        <f>Makespan_10!BL130</f>
        <v>0</v>
      </c>
      <c r="DA38">
        <f>Makespan_10!BL36</f>
        <v>0</v>
      </c>
      <c r="DB38">
        <v>631</v>
      </c>
      <c r="DC38">
        <v>736</v>
      </c>
      <c r="DD38">
        <v>736</v>
      </c>
      <c r="DE38">
        <v>669</v>
      </c>
      <c r="DF38">
        <v>669</v>
      </c>
      <c r="DG38">
        <v>706</v>
      </c>
      <c r="DH38">
        <v>706</v>
      </c>
      <c r="DI38"/>
      <c r="DJ38">
        <f t="shared" ref="DJ38:DP69" si="48">CU38-CV38</f>
        <v>-74</v>
      </c>
      <c r="DK38">
        <f t="shared" si="48"/>
        <v>668</v>
      </c>
      <c r="DL38">
        <f t="shared" si="48"/>
        <v>0</v>
      </c>
      <c r="DM38">
        <f t="shared" si="48"/>
        <v>0</v>
      </c>
      <c r="DN38">
        <f t="shared" si="47"/>
        <v>0</v>
      </c>
      <c r="DO38">
        <f t="shared" si="47"/>
        <v>0</v>
      </c>
      <c r="DP38">
        <f t="shared" si="47"/>
        <v>-631</v>
      </c>
      <c r="DQ38">
        <f t="shared" si="47"/>
        <v>-105</v>
      </c>
      <c r="DR38">
        <f t="shared" si="47"/>
        <v>0</v>
      </c>
      <c r="DS38">
        <f t="shared" si="47"/>
        <v>67</v>
      </c>
      <c r="DT38">
        <f t="shared" si="47"/>
        <v>0</v>
      </c>
      <c r="DU38">
        <f t="shared" si="47"/>
        <v>-37</v>
      </c>
      <c r="DV38">
        <f t="shared" si="47"/>
        <v>0</v>
      </c>
      <c r="DW38"/>
      <c r="DX38">
        <f t="shared" si="2"/>
        <v>-54.511111111111113</v>
      </c>
      <c r="DY38">
        <f t="shared" si="3"/>
        <v>-15.177777777777806</v>
      </c>
      <c r="DZ38">
        <f t="shared" si="4"/>
        <v>0</v>
      </c>
      <c r="EA38">
        <f t="shared" si="5"/>
        <v>0</v>
      </c>
      <c r="EB38">
        <f t="shared" si="6"/>
        <v>0</v>
      </c>
      <c r="EC38">
        <f t="shared" si="7"/>
        <v>0</v>
      </c>
      <c r="ED38">
        <f t="shared" si="8"/>
        <v>53.600000000000023</v>
      </c>
      <c r="EE38">
        <f t="shared" si="9"/>
        <v>-97.13333333333334</v>
      </c>
      <c r="EF38">
        <f t="shared" si="10"/>
        <v>0.24444444444444444</v>
      </c>
      <c r="EG38">
        <f t="shared" si="11"/>
        <v>71.711111111111109</v>
      </c>
      <c r="EH38">
        <f t="shared" si="12"/>
        <v>1.8777777777777778</v>
      </c>
      <c r="EI38">
        <f t="shared" si="13"/>
        <v>-36.56666666666667</v>
      </c>
      <c r="EJ38">
        <f t="shared" si="14"/>
        <v>0.53333333333333333</v>
      </c>
      <c r="EK38"/>
      <c r="EL38">
        <f t="shared" si="17"/>
        <v>2971.4612345679016</v>
      </c>
      <c r="EM38">
        <f t="shared" si="17"/>
        <v>230.36493827160578</v>
      </c>
      <c r="EN38">
        <f t="shared" si="17"/>
        <v>0</v>
      </c>
      <c r="EO38">
        <f t="shared" si="17"/>
        <v>0</v>
      </c>
      <c r="EP38">
        <f t="shared" si="17"/>
        <v>0</v>
      </c>
      <c r="EQ38">
        <f t="shared" si="17"/>
        <v>0</v>
      </c>
      <c r="ER38">
        <f t="shared" ref="ER38:EX74" si="49">ED38*ED38</f>
        <v>2872.9600000000023</v>
      </c>
      <c r="ES38">
        <f t="shared" si="49"/>
        <v>9434.8844444444458</v>
      </c>
      <c r="ET38">
        <f t="shared" si="49"/>
        <v>5.9753086419753083E-2</v>
      </c>
      <c r="EU38">
        <f t="shared" si="49"/>
        <v>5142.4834567901235</v>
      </c>
      <c r="EV38">
        <f t="shared" si="49"/>
        <v>3.5260493827160495</v>
      </c>
      <c r="EW38">
        <f t="shared" si="49"/>
        <v>1337.1211111111113</v>
      </c>
      <c r="EX38">
        <f t="shared" si="49"/>
        <v>0.28444444444444444</v>
      </c>
    </row>
    <row r="39" spans="1:154" s="21" customFormat="1" ht="15.75" x14ac:dyDescent="0.25">
      <c r="A39" s="115" t="s">
        <v>271</v>
      </c>
      <c r="B39" s="131">
        <f>1-B33</f>
        <v>0.99861111111111112</v>
      </c>
      <c r="C39" s="131">
        <f t="shared" ref="C39:BP39" si="50">1-C33</f>
        <v>0.99936708860759493</v>
      </c>
      <c r="D39" s="131">
        <f t="shared" si="50"/>
        <v>0.99925373134328355</v>
      </c>
      <c r="E39" s="131">
        <f t="shared" si="50"/>
        <v>0.99907407407407411</v>
      </c>
      <c r="F39" s="131">
        <f t="shared" si="50"/>
        <v>0.99807692307692308</v>
      </c>
      <c r="G39" s="131">
        <f t="shared" si="50"/>
        <v>0.99871794871794872</v>
      </c>
      <c r="H39" s="131">
        <f t="shared" si="50"/>
        <v>0.98333333333333328</v>
      </c>
      <c r="I39" s="131">
        <f t="shared" si="50"/>
        <v>0.99891304347826082</v>
      </c>
      <c r="J39" s="131">
        <f t="shared" si="50"/>
        <v>0.99761904761904763</v>
      </c>
      <c r="K39" s="131">
        <f t="shared" si="50"/>
        <v>0.995</v>
      </c>
      <c r="L39" s="131">
        <f t="shared" si="50"/>
        <v>0.99615384615384617</v>
      </c>
      <c r="M39" s="131">
        <f t="shared" si="50"/>
        <v>0.99901960784313726</v>
      </c>
      <c r="N39" s="131">
        <f t="shared" si="50"/>
        <v>0.99918032786885247</v>
      </c>
      <c r="O39" s="131">
        <f t="shared" si="50"/>
        <v>0.99905660377358485</v>
      </c>
      <c r="P39" s="131">
        <f t="shared" si="50"/>
        <v>0.99919354838709673</v>
      </c>
      <c r="Q39" s="131">
        <f t="shared" si="50"/>
        <v>0.99938271604938267</v>
      </c>
      <c r="R39" s="134">
        <f t="shared" si="50"/>
        <v>0.99852941176470589</v>
      </c>
      <c r="S39" s="134">
        <f t="shared" si="50"/>
        <v>0.99930555555555556</v>
      </c>
      <c r="T39" s="134">
        <f t="shared" si="50"/>
        <v>0.99833333333333329</v>
      </c>
      <c r="U39" s="134">
        <f t="shared" si="50"/>
        <v>0.99814814814814812</v>
      </c>
      <c r="V39" s="134">
        <f t="shared" si="50"/>
        <v>0.99848484848484853</v>
      </c>
      <c r="W39" s="134">
        <f t="shared" si="50"/>
        <v>0.99897959183673468</v>
      </c>
      <c r="X39" s="134">
        <f t="shared" si="50"/>
        <v>0.99883720930232556</v>
      </c>
      <c r="Y39" s="134">
        <f t="shared" si="50"/>
        <v>0.99722222222222223</v>
      </c>
      <c r="Z39" s="134">
        <f t="shared" si="50"/>
        <v>0.99888888888888894</v>
      </c>
      <c r="AA39" s="134">
        <f t="shared" si="50"/>
        <v>0.998</v>
      </c>
      <c r="AB39" s="134">
        <f t="shared" si="50"/>
        <v>0.99791666666666667</v>
      </c>
      <c r="AC39" s="134">
        <f t="shared" si="50"/>
        <v>0.99928571428571433</v>
      </c>
      <c r="AD39" s="134">
        <f t="shared" si="50"/>
        <v>0.99868421052631584</v>
      </c>
      <c r="AE39" s="134">
        <f t="shared" si="50"/>
        <v>0.99</v>
      </c>
      <c r="AF39" s="134">
        <f t="shared" si="50"/>
        <v>0.98750000000000004</v>
      </c>
      <c r="AG39" s="134">
        <f t="shared" si="50"/>
        <v>0.9993333333333333</v>
      </c>
      <c r="AH39" s="131">
        <f t="shared" si="50"/>
        <v>0.99916666666666665</v>
      </c>
      <c r="AI39" s="131">
        <f t="shared" si="50"/>
        <v>0.999</v>
      </c>
      <c r="AJ39" s="131">
        <f t="shared" si="50"/>
        <v>0.99915254237288131</v>
      </c>
      <c r="AK39" s="131">
        <f t="shared" si="50"/>
        <v>0.99736842105263157</v>
      </c>
      <c r="AL39" s="131">
        <f t="shared" si="50"/>
        <v>0.99935897435897436</v>
      </c>
      <c r="AM39" s="131">
        <f t="shared" si="50"/>
        <v>0.99932432432432428</v>
      </c>
      <c r="AN39" s="131">
        <f t="shared" si="50"/>
        <v>0.99875000000000003</v>
      </c>
      <c r="AO39" s="131">
        <f t="shared" si="50"/>
        <v>0.99642857142857144</v>
      </c>
      <c r="AP39" s="131">
        <f t="shared" si="50"/>
        <v>0.99285714285714288</v>
      </c>
      <c r="AQ39" s="131">
        <f t="shared" si="50"/>
        <v>0.99444444444444446</v>
      </c>
      <c r="AR39" s="131">
        <f t="shared" si="50"/>
        <v>0.99750000000000005</v>
      </c>
      <c r="AS39" s="131">
        <f t="shared" si="50"/>
        <v>0.99821428571428572</v>
      </c>
      <c r="AT39" s="131">
        <f t="shared" si="50"/>
        <v>0.99772727272727268</v>
      </c>
      <c r="AU39" s="131">
        <f t="shared" si="50"/>
        <v>0.9966666666666667</v>
      </c>
      <c r="AV39" s="131">
        <f t="shared" si="50"/>
        <v>0.99827586206896557</v>
      </c>
      <c r="AW39" s="131">
        <f t="shared" si="50"/>
        <v>0.99927536231884062</v>
      </c>
      <c r="AX39" s="131">
        <f t="shared" si="50"/>
        <v>0.99893617021276593</v>
      </c>
      <c r="AY39" s="131">
        <f t="shared" si="50"/>
        <v>0.9988636363636364</v>
      </c>
      <c r="AZ39" s="131">
        <f t="shared" si="50"/>
        <v>0.99937500000000001</v>
      </c>
      <c r="BA39" s="131">
        <f t="shared" ref="BA39:BB39" si="51">1-BA33</f>
        <v>0.99903846153846154</v>
      </c>
      <c r="BB39" s="131">
        <f t="shared" si="51"/>
        <v>0.99913793103448278</v>
      </c>
      <c r="BC39" s="134">
        <f t="shared" si="50"/>
        <v>0.99923076923076926</v>
      </c>
      <c r="BD39" s="134">
        <f t="shared" si="50"/>
        <v>0.99880952380952381</v>
      </c>
      <c r="BE39" s="134">
        <f t="shared" si="50"/>
        <v>0.99926470588235294</v>
      </c>
      <c r="BF39" s="134">
        <f t="shared" si="50"/>
        <v>0.99910714285714286</v>
      </c>
      <c r="BG39" s="134">
        <f t="shared" si="50"/>
        <v>0.99934210526315792</v>
      </c>
      <c r="BH39" s="134">
        <f t="shared" si="50"/>
        <v>0.99931506849315066</v>
      </c>
      <c r="BI39" s="134">
        <f t="shared" si="50"/>
        <v>0.99924242424242427</v>
      </c>
      <c r="BJ39" s="134">
        <f t="shared" si="50"/>
        <v>0.95</v>
      </c>
      <c r="BK39" s="134">
        <f t="shared" si="50"/>
        <v>0.99687499999999996</v>
      </c>
      <c r="BL39" s="134">
        <f t="shared" si="50"/>
        <v>0.99857142857142855</v>
      </c>
      <c r="BM39" s="134">
        <f t="shared" si="50"/>
        <v>0.9916666666666667</v>
      </c>
      <c r="BN39" s="134">
        <f t="shared" si="50"/>
        <v>0.97499999999999998</v>
      </c>
      <c r="BO39" s="134">
        <f t="shared" si="50"/>
        <v>0.99782608695652175</v>
      </c>
      <c r="BP39" s="134">
        <f t="shared" si="50"/>
        <v>0.99375000000000002</v>
      </c>
      <c r="BQ39" s="134">
        <f t="shared" ref="BQ39:BU39" si="52">1-BQ33</f>
        <v>0.99909090909090914</v>
      </c>
      <c r="BR39" s="134">
        <f t="shared" si="52"/>
        <v>0.99705882352941178</v>
      </c>
      <c r="BS39" s="134">
        <f t="shared" si="52"/>
        <v>0.99545454545454548</v>
      </c>
      <c r="BT39" s="134">
        <f t="shared" si="52"/>
        <v>0.99583333333333335</v>
      </c>
      <c r="BU39" s="134">
        <f t="shared" si="52"/>
        <v>0.99935064935064932</v>
      </c>
      <c r="BV39" s="134">
        <f t="shared" ref="BV39:CD39" si="53">1-BV33</f>
        <v>0.99920634920634921</v>
      </c>
      <c r="BW39" s="134">
        <f t="shared" si="53"/>
        <v>0.99895833333333328</v>
      </c>
      <c r="BX39" s="131">
        <f t="shared" si="53"/>
        <v>0.99912280701754386</v>
      </c>
      <c r="BY39" s="131">
        <f t="shared" si="53"/>
        <v>0.99878048780487805</v>
      </c>
      <c r="BZ39" s="131">
        <f t="shared" si="53"/>
        <v>0.99921875000000004</v>
      </c>
      <c r="CA39" s="131">
        <f t="shared" si="53"/>
        <v>0.99864864864864866</v>
      </c>
      <c r="CB39" s="131">
        <f t="shared" si="53"/>
        <v>0.99843749999999998</v>
      </c>
      <c r="CC39" s="131">
        <f t="shared" si="53"/>
        <v>0.99838709677419357</v>
      </c>
      <c r="CD39" s="131">
        <f t="shared" si="53"/>
        <v>0.99929577464788732</v>
      </c>
      <c r="CE39" s="131"/>
      <c r="CF39" s="131"/>
      <c r="CG39" s="131"/>
      <c r="CH39" s="131"/>
      <c r="CI39" s="131"/>
      <c r="CJ39" s="131"/>
      <c r="CK39" s="131"/>
      <c r="CU39">
        <f>Makespan_10!S225</f>
        <v>636</v>
      </c>
      <c r="CV39">
        <f>Makespan_10!T225</f>
        <v>674</v>
      </c>
      <c r="CW39">
        <f>Makespan_10!CD319</f>
        <v>0</v>
      </c>
      <c r="CX39">
        <f>Makespan_10!BN131</f>
        <v>0</v>
      </c>
      <c r="CY39">
        <f>Makespan_10!BN37</f>
        <v>0</v>
      </c>
      <c r="CZ39">
        <f>Makespan_10!BL131</f>
        <v>0</v>
      </c>
      <c r="DA39">
        <f>Makespan_10!BL37</f>
        <v>0</v>
      </c>
      <c r="DB39">
        <v>585</v>
      </c>
      <c r="DC39">
        <v>667</v>
      </c>
      <c r="DD39">
        <v>667</v>
      </c>
      <c r="DE39">
        <v>700</v>
      </c>
      <c r="DF39">
        <v>706</v>
      </c>
      <c r="DG39">
        <v>666</v>
      </c>
      <c r="DH39">
        <v>672</v>
      </c>
      <c r="DI39"/>
      <c r="DJ39">
        <f t="shared" si="48"/>
        <v>-38</v>
      </c>
      <c r="DK39">
        <f t="shared" si="48"/>
        <v>674</v>
      </c>
      <c r="DL39">
        <f t="shared" si="48"/>
        <v>0</v>
      </c>
      <c r="DM39">
        <f t="shared" si="48"/>
        <v>0</v>
      </c>
      <c r="DN39">
        <f t="shared" si="47"/>
        <v>0</v>
      </c>
      <c r="DO39">
        <f t="shared" si="47"/>
        <v>0</v>
      </c>
      <c r="DP39">
        <f t="shared" si="47"/>
        <v>-585</v>
      </c>
      <c r="DQ39">
        <f t="shared" si="47"/>
        <v>-82</v>
      </c>
      <c r="DR39">
        <f t="shared" si="47"/>
        <v>0</v>
      </c>
      <c r="DS39">
        <f t="shared" si="47"/>
        <v>-33</v>
      </c>
      <c r="DT39">
        <f t="shared" si="47"/>
        <v>-6</v>
      </c>
      <c r="DU39">
        <f t="shared" si="47"/>
        <v>40</v>
      </c>
      <c r="DV39">
        <f t="shared" si="47"/>
        <v>-6</v>
      </c>
      <c r="DW39"/>
      <c r="DX39">
        <f t="shared" si="2"/>
        <v>-18.511111111111113</v>
      </c>
      <c r="DY39">
        <f t="shared" si="3"/>
        <v>-9.1777777777778056</v>
      </c>
      <c r="DZ39">
        <f t="shared" si="4"/>
        <v>0</v>
      </c>
      <c r="EA39">
        <f t="shared" si="5"/>
        <v>0</v>
      </c>
      <c r="EB39">
        <f t="shared" si="6"/>
        <v>0</v>
      </c>
      <c r="EC39">
        <f t="shared" si="7"/>
        <v>0</v>
      </c>
      <c r="ED39">
        <f t="shared" si="8"/>
        <v>99.600000000000023</v>
      </c>
      <c r="EE39">
        <f t="shared" si="9"/>
        <v>-74.13333333333334</v>
      </c>
      <c r="EF39">
        <f t="shared" si="10"/>
        <v>0.24444444444444444</v>
      </c>
      <c r="EG39">
        <f t="shared" si="11"/>
        <v>-28.288888888888888</v>
      </c>
      <c r="EH39">
        <f t="shared" si="12"/>
        <v>-4.1222222222222218</v>
      </c>
      <c r="EI39">
        <f t="shared" si="13"/>
        <v>40.43333333333333</v>
      </c>
      <c r="EJ39">
        <f t="shared" si="14"/>
        <v>-5.4666666666666668</v>
      </c>
      <c r="EK39"/>
      <c r="EL39">
        <f t="shared" ref="EL39:ET78" si="54">DX39*DX39</f>
        <v>342.66123456790132</v>
      </c>
      <c r="EM39">
        <f t="shared" si="54"/>
        <v>84.231604938272113</v>
      </c>
      <c r="EN39">
        <f t="shared" si="54"/>
        <v>0</v>
      </c>
      <c r="EO39">
        <f t="shared" si="54"/>
        <v>0</v>
      </c>
      <c r="EP39">
        <f t="shared" si="54"/>
        <v>0</v>
      </c>
      <c r="EQ39">
        <f t="shared" si="54"/>
        <v>0</v>
      </c>
      <c r="ER39">
        <f t="shared" si="49"/>
        <v>9920.1600000000053</v>
      </c>
      <c r="ES39">
        <f t="shared" si="49"/>
        <v>5495.7511111111116</v>
      </c>
      <c r="ET39">
        <f t="shared" si="49"/>
        <v>5.9753086419753083E-2</v>
      </c>
      <c r="EU39">
        <f t="shared" si="49"/>
        <v>800.26123456790117</v>
      </c>
      <c r="EV39">
        <f t="shared" si="49"/>
        <v>16.992716049382711</v>
      </c>
      <c r="EW39">
        <f t="shared" si="49"/>
        <v>1634.8544444444442</v>
      </c>
      <c r="EX39">
        <f t="shared" si="49"/>
        <v>29.884444444444444</v>
      </c>
    </row>
    <row r="40" spans="1:154" s="21" customFormat="1" ht="15.75" x14ac:dyDescent="0.25">
      <c r="A40" s="115" t="s">
        <v>263</v>
      </c>
      <c r="B40" s="130">
        <v>-3.05</v>
      </c>
      <c r="C40" s="130">
        <v>-2.13</v>
      </c>
      <c r="D40" s="130">
        <v>-2.67</v>
      </c>
      <c r="E40" s="130">
        <v>-3.18</v>
      </c>
      <c r="F40" s="130">
        <v>-2.98</v>
      </c>
      <c r="G40" s="130">
        <v>-3.14</v>
      </c>
      <c r="H40" s="130">
        <v>-3.08</v>
      </c>
      <c r="I40" s="130">
        <v>-2.88</v>
      </c>
      <c r="J40" s="130">
        <v>-3.14</v>
      </c>
      <c r="K40" s="130">
        <v>-3.11</v>
      </c>
      <c r="L40" s="130">
        <v>-3.11</v>
      </c>
      <c r="M40" s="130">
        <v>-2.82</v>
      </c>
      <c r="N40" s="130">
        <v>-2.74</v>
      </c>
      <c r="O40" s="130">
        <v>-2.79</v>
      </c>
      <c r="P40" s="130">
        <v>-2.72</v>
      </c>
      <c r="Q40" s="130">
        <v>-1.65</v>
      </c>
      <c r="R40" s="143">
        <v>-3.08</v>
      </c>
      <c r="S40" s="143">
        <v>-2.58</v>
      </c>
      <c r="T40" s="143">
        <v>-3.08</v>
      </c>
      <c r="U40" s="143">
        <v>-3.14</v>
      </c>
      <c r="V40" s="143">
        <v>-2.94</v>
      </c>
      <c r="W40" s="143">
        <v>-2.85</v>
      </c>
      <c r="X40" s="143">
        <v>-3.14</v>
      </c>
      <c r="Y40" s="143">
        <v>-3.03</v>
      </c>
      <c r="Z40" s="143">
        <v>-2.89</v>
      </c>
      <c r="AA40" s="143">
        <v>-2.98</v>
      </c>
      <c r="AB40" s="143">
        <v>-3</v>
      </c>
      <c r="AC40" s="143">
        <v>-3.18</v>
      </c>
      <c r="AD40" s="143">
        <v>-2.91</v>
      </c>
      <c r="AE40" s="143">
        <v>-3.11</v>
      </c>
      <c r="AF40" s="143">
        <v>-3.08</v>
      </c>
      <c r="AG40" s="143">
        <v>-2.4500000000000002</v>
      </c>
      <c r="AH40" s="130">
        <v>-2.83</v>
      </c>
      <c r="AI40" s="130">
        <v>-2.94</v>
      </c>
      <c r="AJ40" s="130">
        <v>-2.85</v>
      </c>
      <c r="AK40" s="130">
        <v>-3.14</v>
      </c>
      <c r="AL40" s="130">
        <v>-3.22</v>
      </c>
      <c r="AM40" s="130">
        <v>-3.18</v>
      </c>
      <c r="AN40" s="130">
        <v>-2.89</v>
      </c>
      <c r="AO40" s="130">
        <v>-2.96</v>
      </c>
      <c r="AP40" s="130">
        <v>-2.93</v>
      </c>
      <c r="AQ40" s="130">
        <v>-2.4</v>
      </c>
      <c r="AR40" s="130">
        <v>-2.98</v>
      </c>
      <c r="AS40" s="130">
        <v>-2.86</v>
      </c>
      <c r="AT40" s="130">
        <v>-2.83</v>
      </c>
      <c r="AU40" s="130">
        <v>-2.33</v>
      </c>
      <c r="AV40" s="130">
        <v>-2.33</v>
      </c>
      <c r="AW40" s="130">
        <v>-3.18</v>
      </c>
      <c r="AX40" s="130">
        <v>-3.14</v>
      </c>
      <c r="AY40" s="130">
        <v>-3.14</v>
      </c>
      <c r="AZ40" s="130">
        <v>-3.22</v>
      </c>
      <c r="BA40" s="130">
        <v>-2.93</v>
      </c>
      <c r="BB40" s="130">
        <v>-2.86</v>
      </c>
      <c r="BC40" s="143">
        <v>-2.69</v>
      </c>
      <c r="BD40" s="143">
        <v>-3.03</v>
      </c>
      <c r="BE40" s="143">
        <v>-2.64</v>
      </c>
      <c r="BF40" s="143">
        <v>-2.9</v>
      </c>
      <c r="BG40" s="143">
        <v>-3.22</v>
      </c>
      <c r="BH40" s="143">
        <v>-3.14</v>
      </c>
      <c r="BI40" s="143">
        <v>-2.89</v>
      </c>
      <c r="BJ40" s="143">
        <v>-2.93</v>
      </c>
      <c r="BK40" s="143">
        <v>-1.65</v>
      </c>
      <c r="BL40" s="143">
        <v>-2.82</v>
      </c>
      <c r="BM40" s="143">
        <v>-2.72</v>
      </c>
      <c r="BN40" s="143">
        <v>-2.74</v>
      </c>
      <c r="BO40" s="143">
        <v>-2.91</v>
      </c>
      <c r="BP40" s="143">
        <v>-2.13</v>
      </c>
      <c r="BQ40" s="143">
        <v>-2.4500000000000002</v>
      </c>
      <c r="BR40" s="143">
        <v>-3.03</v>
      </c>
      <c r="BS40" s="143">
        <v>-2.94</v>
      </c>
      <c r="BT40" s="143">
        <v>-3.11</v>
      </c>
      <c r="BU40" s="143">
        <v>-3.22</v>
      </c>
      <c r="BV40" s="158">
        <v>-2.2200000000000002</v>
      </c>
      <c r="BW40" s="158">
        <v>-2.96</v>
      </c>
      <c r="BX40" s="130">
        <v>-2.61</v>
      </c>
      <c r="BY40" s="130">
        <v>-2.4</v>
      </c>
      <c r="BZ40" s="130">
        <v>-2.5</v>
      </c>
      <c r="CA40" s="130">
        <v>-2.69</v>
      </c>
      <c r="CB40" s="130">
        <v>-2.76</v>
      </c>
      <c r="CC40" s="132">
        <v>-2.77</v>
      </c>
      <c r="CD40" s="132">
        <v>-2.33</v>
      </c>
      <c r="CE40" s="132"/>
      <c r="CF40" s="132"/>
      <c r="CG40" s="132"/>
      <c r="CH40" s="132"/>
      <c r="CI40" s="132"/>
      <c r="CJ40" s="132"/>
      <c r="CK40" s="132"/>
      <c r="CU40">
        <f>Makespan_10!S226</f>
        <v>733</v>
      </c>
      <c r="CV40">
        <f>Makespan_10!T226</f>
        <v>780</v>
      </c>
      <c r="CW40">
        <f>Makespan_10!CD320</f>
        <v>0</v>
      </c>
      <c r="CX40">
        <f>Makespan_10!BN132</f>
        <v>0</v>
      </c>
      <c r="CY40">
        <f>Makespan_10!BN38</f>
        <v>0</v>
      </c>
      <c r="CZ40">
        <f>Makespan_10!BL132</f>
        <v>0</v>
      </c>
      <c r="DA40">
        <f>Makespan_10!BL38</f>
        <v>0</v>
      </c>
      <c r="DB40">
        <v>841</v>
      </c>
      <c r="DC40">
        <v>796</v>
      </c>
      <c r="DD40">
        <v>796</v>
      </c>
      <c r="DE40">
        <v>834</v>
      </c>
      <c r="DF40">
        <v>834</v>
      </c>
      <c r="DG40">
        <v>818</v>
      </c>
      <c r="DH40">
        <v>818</v>
      </c>
      <c r="DI40"/>
      <c r="DJ40">
        <f t="shared" si="48"/>
        <v>-47</v>
      </c>
      <c r="DK40">
        <f t="shared" si="48"/>
        <v>780</v>
      </c>
      <c r="DL40">
        <f t="shared" si="48"/>
        <v>0</v>
      </c>
      <c r="DM40">
        <f t="shared" si="48"/>
        <v>0</v>
      </c>
      <c r="DN40">
        <f t="shared" si="47"/>
        <v>0</v>
      </c>
      <c r="DO40">
        <f t="shared" si="47"/>
        <v>0</v>
      </c>
      <c r="DP40">
        <f t="shared" si="47"/>
        <v>-841</v>
      </c>
      <c r="DQ40">
        <f t="shared" si="47"/>
        <v>45</v>
      </c>
      <c r="DR40">
        <f t="shared" si="47"/>
        <v>0</v>
      </c>
      <c r="DS40">
        <f t="shared" si="47"/>
        <v>-38</v>
      </c>
      <c r="DT40">
        <f t="shared" si="47"/>
        <v>0</v>
      </c>
      <c r="DU40">
        <f t="shared" si="47"/>
        <v>16</v>
      </c>
      <c r="DV40">
        <f t="shared" si="47"/>
        <v>0</v>
      </c>
      <c r="DW40"/>
      <c r="DX40">
        <f t="shared" si="2"/>
        <v>-27.511111111111113</v>
      </c>
      <c r="DY40">
        <f t="shared" si="3"/>
        <v>96.822222222222194</v>
      </c>
      <c r="DZ40">
        <f t="shared" si="4"/>
        <v>0</v>
      </c>
      <c r="EA40">
        <f t="shared" si="5"/>
        <v>0</v>
      </c>
      <c r="EB40">
        <f t="shared" si="6"/>
        <v>0</v>
      </c>
      <c r="EC40">
        <f t="shared" si="7"/>
        <v>0</v>
      </c>
      <c r="ED40">
        <f t="shared" si="8"/>
        <v>-156.39999999999998</v>
      </c>
      <c r="EE40">
        <f t="shared" si="9"/>
        <v>52.866666666666667</v>
      </c>
      <c r="EF40">
        <f t="shared" si="10"/>
        <v>0.24444444444444444</v>
      </c>
      <c r="EG40">
        <f t="shared" si="11"/>
        <v>-33.288888888888891</v>
      </c>
      <c r="EH40">
        <f t="shared" si="12"/>
        <v>1.8777777777777778</v>
      </c>
      <c r="EI40">
        <f t="shared" si="13"/>
        <v>16.433333333333334</v>
      </c>
      <c r="EJ40">
        <f t="shared" si="14"/>
        <v>0.53333333333333333</v>
      </c>
      <c r="EK40"/>
      <c r="EL40">
        <f t="shared" si="54"/>
        <v>756.86123456790131</v>
      </c>
      <c r="EM40">
        <f t="shared" si="54"/>
        <v>9374.5427160493782</v>
      </c>
      <c r="EN40">
        <f t="shared" si="54"/>
        <v>0</v>
      </c>
      <c r="EO40">
        <f t="shared" si="54"/>
        <v>0</v>
      </c>
      <c r="EP40">
        <f t="shared" si="54"/>
        <v>0</v>
      </c>
      <c r="EQ40">
        <f t="shared" si="54"/>
        <v>0</v>
      </c>
      <c r="ER40">
        <f t="shared" si="49"/>
        <v>24460.959999999992</v>
      </c>
      <c r="ES40">
        <f t="shared" si="49"/>
        <v>2794.8844444444444</v>
      </c>
      <c r="ET40">
        <f t="shared" si="49"/>
        <v>5.9753086419753083E-2</v>
      </c>
      <c r="EU40">
        <f t="shared" si="49"/>
        <v>1108.1501234567902</v>
      </c>
      <c r="EV40">
        <f t="shared" si="49"/>
        <v>3.5260493827160495</v>
      </c>
      <c r="EW40">
        <f t="shared" si="49"/>
        <v>270.05444444444447</v>
      </c>
      <c r="EX40">
        <f t="shared" si="49"/>
        <v>0.28444444444444444</v>
      </c>
    </row>
    <row r="41" spans="1:154" s="21" customFormat="1" ht="15.75" x14ac:dyDescent="0.25">
      <c r="A41" s="115" t="s">
        <v>262</v>
      </c>
      <c r="B41" s="130" t="str">
        <f t="shared" ref="B41:BO41" si="55">IF(B29&lt;B40,"H1","H0")</f>
        <v>H0</v>
      </c>
      <c r="C41" s="130" t="str">
        <f t="shared" si="55"/>
        <v>H1</v>
      </c>
      <c r="D41" s="130" t="str">
        <f t="shared" si="55"/>
        <v>H1</v>
      </c>
      <c r="E41" s="130" t="str">
        <f t="shared" si="55"/>
        <v>H0</v>
      </c>
      <c r="F41" s="130" t="str">
        <f t="shared" si="55"/>
        <v>H0</v>
      </c>
      <c r="G41" s="130" t="str">
        <f t="shared" si="55"/>
        <v>H0</v>
      </c>
      <c r="H41" s="130" t="str">
        <f t="shared" si="55"/>
        <v>H0</v>
      </c>
      <c r="I41" s="130" t="str">
        <f t="shared" si="55"/>
        <v>H0</v>
      </c>
      <c r="J41" s="130" t="str">
        <f t="shared" si="55"/>
        <v>H0</v>
      </c>
      <c r="K41" s="130" t="str">
        <f t="shared" si="55"/>
        <v>H0</v>
      </c>
      <c r="L41" s="130" t="str">
        <f t="shared" si="55"/>
        <v>H0</v>
      </c>
      <c r="M41" s="130" t="str">
        <f t="shared" si="55"/>
        <v>H1</v>
      </c>
      <c r="N41" s="130" t="str">
        <f t="shared" si="55"/>
        <v>H1</v>
      </c>
      <c r="O41" s="130" t="str">
        <f t="shared" si="55"/>
        <v>H1</v>
      </c>
      <c r="P41" s="130" t="str">
        <f t="shared" si="55"/>
        <v>H1</v>
      </c>
      <c r="Q41" s="130" t="str">
        <f t="shared" si="55"/>
        <v>H1</v>
      </c>
      <c r="R41" s="143" t="str">
        <f t="shared" si="55"/>
        <v>H0</v>
      </c>
      <c r="S41" s="143" t="str">
        <f t="shared" si="55"/>
        <v>H1</v>
      </c>
      <c r="T41" s="143" t="str">
        <f t="shared" si="55"/>
        <v>H0</v>
      </c>
      <c r="U41" s="143" t="str">
        <f t="shared" si="55"/>
        <v>H0</v>
      </c>
      <c r="V41" s="143" t="str">
        <f t="shared" si="55"/>
        <v>H0</v>
      </c>
      <c r="W41" s="143" t="str">
        <f t="shared" si="55"/>
        <v>H0</v>
      </c>
      <c r="X41" s="143" t="str">
        <f t="shared" si="55"/>
        <v>H0</v>
      </c>
      <c r="Y41" s="143" t="str">
        <f t="shared" si="55"/>
        <v>H0</v>
      </c>
      <c r="Z41" s="143" t="str">
        <f t="shared" si="55"/>
        <v>H0</v>
      </c>
      <c r="AA41" s="143" t="str">
        <f t="shared" si="55"/>
        <v>H0</v>
      </c>
      <c r="AB41" s="143" t="str">
        <f t="shared" si="55"/>
        <v>H0</v>
      </c>
      <c r="AC41" s="143" t="str">
        <f t="shared" si="55"/>
        <v>H0</v>
      </c>
      <c r="AD41" s="143" t="str">
        <f t="shared" si="55"/>
        <v>H0</v>
      </c>
      <c r="AE41" s="143" t="str">
        <f t="shared" si="55"/>
        <v>H0</v>
      </c>
      <c r="AF41" s="143" t="str">
        <f t="shared" si="55"/>
        <v>H0</v>
      </c>
      <c r="AG41" s="143" t="str">
        <f t="shared" si="55"/>
        <v>H1</v>
      </c>
      <c r="AH41" s="130" t="str">
        <f t="shared" si="55"/>
        <v>H1</v>
      </c>
      <c r="AI41" s="130" t="str">
        <f t="shared" si="55"/>
        <v>H0</v>
      </c>
      <c r="AJ41" s="130" t="str">
        <f t="shared" si="55"/>
        <v>H0</v>
      </c>
      <c r="AK41" s="130" t="str">
        <f t="shared" si="55"/>
        <v>H0</v>
      </c>
      <c r="AL41" s="130" t="str">
        <f t="shared" si="55"/>
        <v>H1</v>
      </c>
      <c r="AM41" s="130" t="str">
        <f t="shared" si="55"/>
        <v>H1</v>
      </c>
      <c r="AN41" s="130" t="str">
        <f t="shared" si="55"/>
        <v>H0</v>
      </c>
      <c r="AO41" s="130" t="str">
        <f t="shared" si="55"/>
        <v>H0</v>
      </c>
      <c r="AP41" s="130" t="str">
        <f t="shared" si="55"/>
        <v>H0</v>
      </c>
      <c r="AQ41" s="130" t="str">
        <f t="shared" si="55"/>
        <v>H0</v>
      </c>
      <c r="AR41" s="130" t="str">
        <f t="shared" si="55"/>
        <v>H0</v>
      </c>
      <c r="AS41" s="130" t="str">
        <f t="shared" si="55"/>
        <v>H0</v>
      </c>
      <c r="AT41" s="130" t="str">
        <f t="shared" si="55"/>
        <v>H0</v>
      </c>
      <c r="AU41" s="130" t="str">
        <f t="shared" si="55"/>
        <v>H0</v>
      </c>
      <c r="AV41" s="130" t="str">
        <f t="shared" si="55"/>
        <v>H0</v>
      </c>
      <c r="AW41" s="130" t="str">
        <f t="shared" si="55"/>
        <v>H1</v>
      </c>
      <c r="AX41" s="130" t="str">
        <f t="shared" si="55"/>
        <v>H0</v>
      </c>
      <c r="AY41" s="130" t="str">
        <f t="shared" si="55"/>
        <v>H0</v>
      </c>
      <c r="AZ41" s="130" t="str">
        <f t="shared" si="55"/>
        <v>H1</v>
      </c>
      <c r="BA41" s="130" t="str">
        <f t="shared" ref="BA41:BB41" si="56">IF(BA29&lt;BA40,"H1","H0")</f>
        <v>H1</v>
      </c>
      <c r="BB41" s="130" t="str">
        <f t="shared" si="56"/>
        <v>H1</v>
      </c>
      <c r="BC41" s="143" t="str">
        <f t="shared" si="55"/>
        <v>H1</v>
      </c>
      <c r="BD41" s="143" t="str">
        <f t="shared" si="55"/>
        <v>H0</v>
      </c>
      <c r="BE41" s="143" t="str">
        <f t="shared" si="55"/>
        <v>H1</v>
      </c>
      <c r="BF41" s="143" t="str">
        <f t="shared" si="55"/>
        <v>H0</v>
      </c>
      <c r="BG41" s="143" t="str">
        <f t="shared" si="55"/>
        <v>H1</v>
      </c>
      <c r="BH41" s="143" t="str">
        <f t="shared" si="55"/>
        <v>H1</v>
      </c>
      <c r="BI41" s="143" t="str">
        <f t="shared" si="55"/>
        <v>H0</v>
      </c>
      <c r="BJ41" s="143" t="str">
        <f t="shared" si="55"/>
        <v>H0</v>
      </c>
      <c r="BK41" s="143" t="str">
        <f t="shared" si="55"/>
        <v>H0</v>
      </c>
      <c r="BL41" s="143" t="str">
        <f t="shared" si="55"/>
        <v>H0</v>
      </c>
      <c r="BM41" s="143" t="str">
        <f t="shared" si="55"/>
        <v>H0</v>
      </c>
      <c r="BN41" s="143" t="str">
        <f t="shared" si="55"/>
        <v>H0</v>
      </c>
      <c r="BO41" s="143" t="str">
        <f t="shared" si="55"/>
        <v>H0</v>
      </c>
      <c r="BP41" s="143" t="str">
        <f t="shared" ref="BP41:BU41" si="57">IF(BP29&lt;BP40,"H1","H0")</f>
        <v>H0</v>
      </c>
      <c r="BQ41" s="143" t="str">
        <f t="shared" si="57"/>
        <v>H0</v>
      </c>
      <c r="BR41" s="143" t="str">
        <f t="shared" si="57"/>
        <v>H0</v>
      </c>
      <c r="BS41" s="143" t="str">
        <f t="shared" si="57"/>
        <v>H0</v>
      </c>
      <c r="BT41" s="143" t="str">
        <f t="shared" si="57"/>
        <v>H0</v>
      </c>
      <c r="BU41" s="143" t="str">
        <f t="shared" si="57"/>
        <v>H1</v>
      </c>
      <c r="BV41" s="158" t="str">
        <f t="shared" ref="BV41:CD41" si="58">IF(BV29&lt;BV40,"H1","H0")</f>
        <v>H1</v>
      </c>
      <c r="BW41" s="158" t="str">
        <f t="shared" si="58"/>
        <v>H0</v>
      </c>
      <c r="BX41" s="130" t="str">
        <f t="shared" si="58"/>
        <v>H1</v>
      </c>
      <c r="BY41" s="130" t="str">
        <f t="shared" si="58"/>
        <v>H0</v>
      </c>
      <c r="BZ41" s="130" t="str">
        <f t="shared" si="58"/>
        <v>H1</v>
      </c>
      <c r="CA41" s="130" t="str">
        <f t="shared" si="58"/>
        <v>H0</v>
      </c>
      <c r="CB41" s="130" t="str">
        <f t="shared" si="58"/>
        <v>H0</v>
      </c>
      <c r="CC41" s="130" t="str">
        <f t="shared" si="58"/>
        <v>H0</v>
      </c>
      <c r="CD41" s="130" t="str">
        <f t="shared" si="58"/>
        <v>H1</v>
      </c>
      <c r="CE41" s="130"/>
      <c r="CF41" s="130"/>
      <c r="CG41" s="130"/>
      <c r="CH41" s="130"/>
      <c r="CI41" s="130"/>
      <c r="CJ41" s="130"/>
      <c r="CK41" s="130"/>
      <c r="CU41">
        <f>Makespan_10!S227</f>
        <v>584</v>
      </c>
      <c r="CV41">
        <f>Makespan_10!T227</f>
        <v>602</v>
      </c>
      <c r="CW41">
        <f>Makespan_10!CD321</f>
        <v>0</v>
      </c>
      <c r="CX41">
        <f>Makespan_10!BN133</f>
        <v>0</v>
      </c>
      <c r="CY41">
        <f>Makespan_10!BN39</f>
        <v>0</v>
      </c>
      <c r="CZ41">
        <f>Makespan_10!BL133</f>
        <v>0</v>
      </c>
      <c r="DA41">
        <f>Makespan_10!BL39</f>
        <v>0</v>
      </c>
      <c r="DB41">
        <v>716</v>
      </c>
      <c r="DC41">
        <v>668</v>
      </c>
      <c r="DD41">
        <v>668</v>
      </c>
      <c r="DE41">
        <v>662</v>
      </c>
      <c r="DF41">
        <v>662</v>
      </c>
      <c r="DG41">
        <v>692</v>
      </c>
      <c r="DH41">
        <v>692</v>
      </c>
      <c r="DI41"/>
      <c r="DJ41">
        <f t="shared" si="48"/>
        <v>-18</v>
      </c>
      <c r="DK41">
        <f t="shared" si="48"/>
        <v>602</v>
      </c>
      <c r="DL41">
        <f t="shared" si="48"/>
        <v>0</v>
      </c>
      <c r="DM41">
        <f t="shared" si="48"/>
        <v>0</v>
      </c>
      <c r="DN41">
        <f t="shared" si="47"/>
        <v>0</v>
      </c>
      <c r="DO41">
        <f t="shared" si="47"/>
        <v>0</v>
      </c>
      <c r="DP41">
        <f t="shared" si="47"/>
        <v>-716</v>
      </c>
      <c r="DQ41">
        <f t="shared" si="47"/>
        <v>48</v>
      </c>
      <c r="DR41">
        <f t="shared" si="47"/>
        <v>0</v>
      </c>
      <c r="DS41">
        <f t="shared" si="47"/>
        <v>6</v>
      </c>
      <c r="DT41">
        <f t="shared" si="47"/>
        <v>0</v>
      </c>
      <c r="DU41">
        <f t="shared" si="47"/>
        <v>-30</v>
      </c>
      <c r="DV41">
        <f t="shared" si="47"/>
        <v>0</v>
      </c>
      <c r="DW41"/>
      <c r="DX41">
        <f t="shared" si="2"/>
        <v>1.4888888888888872</v>
      </c>
      <c r="DY41">
        <f t="shared" si="3"/>
        <v>-81.177777777777806</v>
      </c>
      <c r="DZ41">
        <f t="shared" si="4"/>
        <v>0</v>
      </c>
      <c r="EA41">
        <f t="shared" si="5"/>
        <v>0</v>
      </c>
      <c r="EB41">
        <f t="shared" si="6"/>
        <v>0</v>
      </c>
      <c r="EC41">
        <f t="shared" si="7"/>
        <v>0</v>
      </c>
      <c r="ED41">
        <f t="shared" si="8"/>
        <v>-31.399999999999977</v>
      </c>
      <c r="EE41">
        <f t="shared" si="9"/>
        <v>55.866666666666667</v>
      </c>
      <c r="EF41">
        <f t="shared" si="10"/>
        <v>0.24444444444444444</v>
      </c>
      <c r="EG41">
        <f t="shared" si="11"/>
        <v>10.711111111111112</v>
      </c>
      <c r="EH41">
        <f t="shared" si="12"/>
        <v>1.8777777777777778</v>
      </c>
      <c r="EI41">
        <f t="shared" si="13"/>
        <v>-29.566666666666666</v>
      </c>
      <c r="EJ41">
        <f t="shared" si="14"/>
        <v>0.53333333333333333</v>
      </c>
      <c r="EK41"/>
      <c r="EL41">
        <f t="shared" si="54"/>
        <v>2.2167901234567848</v>
      </c>
      <c r="EM41">
        <f t="shared" si="54"/>
        <v>6589.8316049382765</v>
      </c>
      <c r="EN41">
        <f t="shared" si="54"/>
        <v>0</v>
      </c>
      <c r="EO41">
        <f t="shared" si="54"/>
        <v>0</v>
      </c>
      <c r="EP41">
        <f t="shared" si="54"/>
        <v>0</v>
      </c>
      <c r="EQ41">
        <f t="shared" si="54"/>
        <v>0</v>
      </c>
      <c r="ER41">
        <f t="shared" si="49"/>
        <v>985.95999999999856</v>
      </c>
      <c r="ES41">
        <f t="shared" si="49"/>
        <v>3121.0844444444447</v>
      </c>
      <c r="ET41">
        <f t="shared" si="49"/>
        <v>5.9753086419753083E-2</v>
      </c>
      <c r="EU41">
        <f t="shared" si="49"/>
        <v>114.72790123456792</v>
      </c>
      <c r="EV41">
        <f t="shared" si="49"/>
        <v>3.5260493827160495</v>
      </c>
      <c r="EW41">
        <f t="shared" si="49"/>
        <v>874.1877777777778</v>
      </c>
      <c r="EX41">
        <f t="shared" si="49"/>
        <v>0.28444444444444444</v>
      </c>
    </row>
    <row r="42" spans="1:154" s="21" customFormat="1" ht="15.75" x14ac:dyDescent="0.25">
      <c r="A42" s="162" t="s">
        <v>723</v>
      </c>
      <c r="B42">
        <v>-1.5674639000427053</v>
      </c>
      <c r="C42">
        <v>-16.553291343462412</v>
      </c>
      <c r="D42">
        <v>-4.7063881174466937</v>
      </c>
      <c r="E42">
        <v>-3.0430286643692601</v>
      </c>
      <c r="F42">
        <v>-1.2588825373282582</v>
      </c>
      <c r="G42">
        <v>-1.6231005207284701</v>
      </c>
      <c r="H42">
        <v>-0.13197641868995783</v>
      </c>
      <c r="I42">
        <v>-2.218524176293561</v>
      </c>
      <c r="J42">
        <v>-0.95752418239195802</v>
      </c>
      <c r="K42">
        <v>-0.39821403112095499</v>
      </c>
      <c r="L42">
        <v>-0.60505036595063999</v>
      </c>
      <c r="M42">
        <v>-2.9118307292295533</v>
      </c>
      <c r="N42">
        <v>-3.6930542467804677</v>
      </c>
      <c r="O42">
        <v>-3.0157478156201574</v>
      </c>
      <c r="P42">
        <v>-4.2361558741020398</v>
      </c>
      <c r="Q42">
        <v>-26.734442186574498</v>
      </c>
      <c r="R42" s="21">
        <v>-1.5001445368702131</v>
      </c>
      <c r="S42" s="21">
        <v>-7.3146222359998214</v>
      </c>
      <c r="T42" s="21">
        <v>-1.4180194679142932</v>
      </c>
      <c r="U42" s="21">
        <v>-1.3438089041429599</v>
      </c>
      <c r="V42" s="21">
        <v>-1.4986267552383896</v>
      </c>
      <c r="W42" s="21">
        <v>-2.6639778905843103</v>
      </c>
      <c r="X42" s="21">
        <v>-1.9120158305986501</v>
      </c>
      <c r="Y42" s="21">
        <v>-0.86644907953505612</v>
      </c>
      <c r="Z42" s="21">
        <v>-2.1678428967948613</v>
      </c>
      <c r="AA42" s="21">
        <v>-1.2013412020534509</v>
      </c>
      <c r="AB42" s="21">
        <v>-1.0909068872062626</v>
      </c>
      <c r="AC42" s="21">
        <v>-6.0971432347013801</v>
      </c>
      <c r="AD42" s="21">
        <v>-1.6192315139448472</v>
      </c>
      <c r="AE42" s="21">
        <v>-0.20775446575923401</v>
      </c>
      <c r="AF42" s="21">
        <v>-0.18894492224016199</v>
      </c>
      <c r="AG42" s="21">
        <v>-10.303350053358026</v>
      </c>
      <c r="AH42" s="21">
        <v>-3.6905025050997264</v>
      </c>
      <c r="AI42" s="21">
        <v>-2.6729346710060118</v>
      </c>
      <c r="AJ42" s="21">
        <v>-3.68398323024185</v>
      </c>
      <c r="AK42" s="21">
        <v>-0.92797231888485998</v>
      </c>
      <c r="AL42" s="21">
        <v>-14.814800636396075</v>
      </c>
      <c r="AM42" s="21">
        <v>-10.118297940891416</v>
      </c>
      <c r="AN42" s="21">
        <v>-1.6371571531815901</v>
      </c>
      <c r="AO42" s="21">
        <v>-0.62515350754193655</v>
      </c>
      <c r="AP42" s="21">
        <v>-0.33405364719416009</v>
      </c>
      <c r="AQ42" s="21">
        <v>-0.38860890862646663</v>
      </c>
      <c r="AR42" s="21">
        <v>-0.94163141733813704</v>
      </c>
      <c r="AS42" s="21">
        <v>-1.3569559513158824</v>
      </c>
      <c r="AT42" s="21">
        <v>-0.99759520659395395</v>
      </c>
      <c r="AU42" s="21">
        <v>-0.70826156459956657</v>
      </c>
      <c r="AV42" s="21">
        <v>-1.3597126238107913</v>
      </c>
      <c r="AW42" s="21">
        <v>-5.6711969479552726</v>
      </c>
      <c r="AX42" s="21">
        <v>-2.2433405795451664</v>
      </c>
      <c r="AY42" s="21">
        <v>-1.9653519632826491</v>
      </c>
      <c r="AZ42" s="21">
        <v>-26.592836523421273</v>
      </c>
      <c r="BA42" s="21">
        <v>-2.9936583668487327</v>
      </c>
      <c r="BB42" s="21">
        <v>-3.4985435984189466</v>
      </c>
      <c r="BC42">
        <v>-4.3800910667075668</v>
      </c>
      <c r="BD42">
        <v>-1.9037947339826999</v>
      </c>
      <c r="BE42">
        <v>-5.4225635756723465</v>
      </c>
      <c r="BF42">
        <v>-3.1880697355090599</v>
      </c>
      <c r="BG42">
        <v>-11.319603621502603</v>
      </c>
      <c r="BH42">
        <v>-9.3368224898940593</v>
      </c>
      <c r="BI42">
        <v>-4.4076168042404102</v>
      </c>
      <c r="BJ42">
        <v>-1.6420027959933405E-3</v>
      </c>
      <c r="BK42">
        <v>-0.70996112453801297</v>
      </c>
      <c r="BL42">
        <v>-1.53753991276779</v>
      </c>
      <c r="BM42">
        <v>-0.28866308013475583</v>
      </c>
      <c r="BN42">
        <v>-3.3897343433503098E-2</v>
      </c>
      <c r="BO42">
        <v>-1.0030966339062266</v>
      </c>
      <c r="BP42">
        <v>-0.35054857546881368</v>
      </c>
      <c r="BQ42">
        <v>-3.0870563965689501</v>
      </c>
      <c r="BR42">
        <v>-0.76533679004330124</v>
      </c>
      <c r="BS42" s="94">
        <v>-0.52009758008540297</v>
      </c>
      <c r="BT42" s="94">
        <v>-0.59947983789691495</v>
      </c>
      <c r="BU42" s="94">
        <v>-12.955930119365663</v>
      </c>
      <c r="BV42" s="94">
        <v>-4.2857885267182425</v>
      </c>
      <c r="BW42" s="94">
        <v>-2.5622741563118843</v>
      </c>
      <c r="BX42" s="94">
        <v>-3.3094221804479078</v>
      </c>
      <c r="BY42" s="94">
        <v>-1.7009401538333699</v>
      </c>
      <c r="BZ42" s="94">
        <v>-4.2911649098133688</v>
      </c>
      <c r="CA42" s="94">
        <v>-1.5845635638999027</v>
      </c>
      <c r="CB42" s="21">
        <v>-1.4504128976797317</v>
      </c>
      <c r="CC42" s="21">
        <v>-1.4468407078220793</v>
      </c>
      <c r="CD42" s="21">
        <v>-7.0859252500240029</v>
      </c>
      <c r="CU42">
        <f>Makespan_10!S228</f>
        <v>722</v>
      </c>
      <c r="CV42">
        <f>Makespan_10!T228</f>
        <v>636</v>
      </c>
      <c r="CW42">
        <f>Makespan_10!CD322</f>
        <v>0</v>
      </c>
      <c r="CX42">
        <f>Makespan_10!BN134</f>
        <v>0</v>
      </c>
      <c r="CY42">
        <f>Makespan_10!BN40</f>
        <v>0</v>
      </c>
      <c r="CZ42">
        <f>Makespan_10!BL134</f>
        <v>0</v>
      </c>
      <c r="DA42">
        <f>Makespan_10!BL40</f>
        <v>0</v>
      </c>
      <c r="DB42">
        <v>646</v>
      </c>
      <c r="DC42">
        <v>713</v>
      </c>
      <c r="DD42">
        <v>713</v>
      </c>
      <c r="DE42">
        <v>739</v>
      </c>
      <c r="DF42">
        <v>739</v>
      </c>
      <c r="DG42">
        <v>632</v>
      </c>
      <c r="DH42">
        <v>632</v>
      </c>
      <c r="DI42"/>
      <c r="DJ42">
        <f t="shared" si="48"/>
        <v>86</v>
      </c>
      <c r="DK42">
        <f t="shared" si="48"/>
        <v>636</v>
      </c>
      <c r="DL42">
        <f t="shared" si="48"/>
        <v>0</v>
      </c>
      <c r="DM42">
        <f t="shared" si="48"/>
        <v>0</v>
      </c>
      <c r="DN42">
        <f t="shared" si="47"/>
        <v>0</v>
      </c>
      <c r="DO42">
        <f t="shared" si="47"/>
        <v>0</v>
      </c>
      <c r="DP42">
        <f t="shared" si="47"/>
        <v>-646</v>
      </c>
      <c r="DQ42">
        <f t="shared" si="47"/>
        <v>-67</v>
      </c>
      <c r="DR42">
        <f t="shared" si="47"/>
        <v>0</v>
      </c>
      <c r="DS42">
        <f t="shared" si="47"/>
        <v>-26</v>
      </c>
      <c r="DT42">
        <f t="shared" si="47"/>
        <v>0</v>
      </c>
      <c r="DU42">
        <f t="shared" si="47"/>
        <v>107</v>
      </c>
      <c r="DV42">
        <f t="shared" si="47"/>
        <v>0</v>
      </c>
      <c r="DW42"/>
      <c r="DX42">
        <f t="shared" si="2"/>
        <v>105.48888888888888</v>
      </c>
      <c r="DY42">
        <f t="shared" si="3"/>
        <v>-47.177777777777806</v>
      </c>
      <c r="DZ42">
        <f t="shared" si="4"/>
        <v>0</v>
      </c>
      <c r="EA42">
        <f t="shared" si="5"/>
        <v>0</v>
      </c>
      <c r="EB42">
        <f t="shared" si="6"/>
        <v>0</v>
      </c>
      <c r="EC42">
        <f t="shared" si="7"/>
        <v>0</v>
      </c>
      <c r="ED42">
        <f t="shared" si="8"/>
        <v>38.600000000000023</v>
      </c>
      <c r="EE42">
        <f t="shared" si="9"/>
        <v>-59.133333333333333</v>
      </c>
      <c r="EF42">
        <f t="shared" si="10"/>
        <v>0.24444444444444444</v>
      </c>
      <c r="EG42">
        <f t="shared" si="11"/>
        <v>-21.288888888888888</v>
      </c>
      <c r="EH42">
        <f t="shared" si="12"/>
        <v>1.8777777777777778</v>
      </c>
      <c r="EI42">
        <f t="shared" si="13"/>
        <v>107.43333333333334</v>
      </c>
      <c r="EJ42">
        <f t="shared" si="14"/>
        <v>0.53333333333333333</v>
      </c>
      <c r="EK42"/>
      <c r="EL42">
        <f t="shared" si="54"/>
        <v>11127.905679012343</v>
      </c>
      <c r="EM42">
        <f t="shared" si="54"/>
        <v>2225.7427160493853</v>
      </c>
      <c r="EN42">
        <f t="shared" si="54"/>
        <v>0</v>
      </c>
      <c r="EO42">
        <f t="shared" si="54"/>
        <v>0</v>
      </c>
      <c r="EP42">
        <f t="shared" si="54"/>
        <v>0</v>
      </c>
      <c r="EQ42">
        <f t="shared" si="54"/>
        <v>0</v>
      </c>
      <c r="ER42">
        <f t="shared" si="49"/>
        <v>1489.9600000000019</v>
      </c>
      <c r="ES42">
        <f t="shared" si="49"/>
        <v>3496.7511111111112</v>
      </c>
      <c r="ET42">
        <f t="shared" si="49"/>
        <v>5.9753086419753083E-2</v>
      </c>
      <c r="EU42">
        <f t="shared" si="49"/>
        <v>453.21679012345675</v>
      </c>
      <c r="EV42">
        <f t="shared" si="49"/>
        <v>3.5260493827160495</v>
      </c>
      <c r="EW42">
        <f t="shared" si="49"/>
        <v>11541.921111111113</v>
      </c>
      <c r="EX42">
        <f t="shared" si="49"/>
        <v>0.28444444444444444</v>
      </c>
    </row>
    <row r="43" spans="1:154" s="116" customFormat="1" ht="15" customHeight="1" x14ac:dyDescent="0.25">
      <c r="A43" s="116" t="s">
        <v>167</v>
      </c>
      <c r="CC43" s="116" t="s">
        <v>414</v>
      </c>
      <c r="CU43">
        <f>Makespan_10!S229</f>
        <v>682</v>
      </c>
      <c r="CV43">
        <f>Makespan_10!T229</f>
        <v>754</v>
      </c>
      <c r="CW43">
        <f>Makespan_10!CD323</f>
        <v>0</v>
      </c>
      <c r="CX43">
        <f>Makespan_10!BN135</f>
        <v>0</v>
      </c>
      <c r="CY43">
        <f>Makespan_10!BN41</f>
        <v>0</v>
      </c>
      <c r="CZ43">
        <f>Makespan_10!BL135</f>
        <v>0</v>
      </c>
      <c r="DA43">
        <f>Makespan_10!BL41</f>
        <v>0</v>
      </c>
      <c r="DB43">
        <v>673</v>
      </c>
      <c r="DC43">
        <v>724</v>
      </c>
      <c r="DD43">
        <v>724</v>
      </c>
      <c r="DE43">
        <v>753</v>
      </c>
      <c r="DF43">
        <v>753</v>
      </c>
      <c r="DG43">
        <v>760</v>
      </c>
      <c r="DH43">
        <v>760</v>
      </c>
      <c r="DI43"/>
      <c r="DJ43">
        <f t="shared" si="48"/>
        <v>-72</v>
      </c>
      <c r="DK43">
        <f t="shared" si="48"/>
        <v>754</v>
      </c>
      <c r="DL43">
        <f t="shared" si="48"/>
        <v>0</v>
      </c>
      <c r="DM43">
        <f t="shared" si="48"/>
        <v>0</v>
      </c>
      <c r="DN43">
        <f t="shared" si="47"/>
        <v>0</v>
      </c>
      <c r="DO43">
        <f t="shared" si="47"/>
        <v>0</v>
      </c>
      <c r="DP43">
        <f t="shared" si="47"/>
        <v>-673</v>
      </c>
      <c r="DQ43">
        <f t="shared" si="47"/>
        <v>-51</v>
      </c>
      <c r="DR43">
        <f t="shared" si="47"/>
        <v>0</v>
      </c>
      <c r="DS43">
        <f t="shared" si="47"/>
        <v>-29</v>
      </c>
      <c r="DT43">
        <f t="shared" si="47"/>
        <v>0</v>
      </c>
      <c r="DU43">
        <f t="shared" si="47"/>
        <v>-7</v>
      </c>
      <c r="DV43">
        <f t="shared" si="47"/>
        <v>0</v>
      </c>
      <c r="DW43"/>
      <c r="DX43">
        <f t="shared" si="2"/>
        <v>-52.511111111111113</v>
      </c>
      <c r="DY43">
        <f t="shared" si="3"/>
        <v>70.822222222222194</v>
      </c>
      <c r="DZ43">
        <f t="shared" si="4"/>
        <v>0</v>
      </c>
      <c r="EA43">
        <f t="shared" si="5"/>
        <v>0</v>
      </c>
      <c r="EB43">
        <f t="shared" si="6"/>
        <v>0</v>
      </c>
      <c r="EC43">
        <f t="shared" si="7"/>
        <v>0</v>
      </c>
      <c r="ED43">
        <f t="shared" si="8"/>
        <v>11.600000000000023</v>
      </c>
      <c r="EE43">
        <f t="shared" si="9"/>
        <v>-43.133333333333333</v>
      </c>
      <c r="EF43">
        <f t="shared" si="10"/>
        <v>0.24444444444444444</v>
      </c>
      <c r="EG43">
        <f t="shared" si="11"/>
        <v>-24.288888888888888</v>
      </c>
      <c r="EH43">
        <f t="shared" si="12"/>
        <v>1.8777777777777778</v>
      </c>
      <c r="EI43">
        <f t="shared" si="13"/>
        <v>-6.5666666666666664</v>
      </c>
      <c r="EJ43">
        <f t="shared" si="14"/>
        <v>0.53333333333333333</v>
      </c>
      <c r="EK43"/>
      <c r="EL43">
        <f t="shared" si="54"/>
        <v>2757.4167901234568</v>
      </c>
      <c r="EM43">
        <f t="shared" si="54"/>
        <v>5015.7871604938236</v>
      </c>
      <c r="EN43">
        <f t="shared" si="54"/>
        <v>0</v>
      </c>
      <c r="EO43">
        <f t="shared" si="54"/>
        <v>0</v>
      </c>
      <c r="EP43">
        <f t="shared" si="54"/>
        <v>0</v>
      </c>
      <c r="EQ43">
        <f t="shared" si="54"/>
        <v>0</v>
      </c>
      <c r="ER43">
        <f t="shared" si="49"/>
        <v>134.56000000000051</v>
      </c>
      <c r="ES43">
        <f t="shared" si="49"/>
        <v>1860.4844444444443</v>
      </c>
      <c r="ET43">
        <f t="shared" si="49"/>
        <v>5.9753086419753083E-2</v>
      </c>
      <c r="EU43">
        <f t="shared" si="49"/>
        <v>589.95012345679004</v>
      </c>
      <c r="EV43">
        <f t="shared" si="49"/>
        <v>3.5260493827160495</v>
      </c>
      <c r="EW43">
        <f t="shared" si="49"/>
        <v>43.121111111111105</v>
      </c>
      <c r="EX43">
        <f t="shared" si="49"/>
        <v>0.28444444444444444</v>
      </c>
    </row>
    <row r="44" spans="1:154" s="116" customFormat="1" ht="15" customHeight="1" x14ac:dyDescent="0.25">
      <c r="A44" s="117"/>
      <c r="B44" s="606" t="s">
        <v>171</v>
      </c>
      <c r="C44" s="606"/>
      <c r="D44" s="606"/>
      <c r="E44" s="606"/>
      <c r="F44" s="606"/>
      <c r="G44" s="606"/>
      <c r="H44" s="606"/>
      <c r="I44" s="606"/>
      <c r="J44" s="606"/>
      <c r="K44" s="606"/>
      <c r="L44" s="606"/>
      <c r="M44" s="606"/>
      <c r="N44" s="606"/>
      <c r="O44" s="606"/>
      <c r="P44" s="606"/>
      <c r="Q44" s="606"/>
      <c r="R44" s="605" t="s">
        <v>172</v>
      </c>
      <c r="S44" s="605"/>
      <c r="T44" s="605"/>
      <c r="U44" s="605"/>
      <c r="V44" s="605"/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6" t="s">
        <v>173</v>
      </c>
      <c r="AI44" s="606"/>
      <c r="AJ44" s="606"/>
      <c r="AK44" s="606"/>
      <c r="AL44" s="606"/>
      <c r="AM44" s="606"/>
      <c r="AN44" s="606"/>
      <c r="AO44" s="606"/>
      <c r="AP44" s="606"/>
      <c r="AQ44" s="606"/>
      <c r="AR44" s="606"/>
      <c r="AS44" s="606"/>
      <c r="AT44" s="606"/>
      <c r="AU44" s="606"/>
      <c r="AV44" s="606"/>
      <c r="AW44" s="606"/>
      <c r="AX44" s="606"/>
      <c r="AY44" s="606"/>
      <c r="AZ44" s="606"/>
      <c r="BA44" s="156"/>
      <c r="BB44" s="156"/>
      <c r="BC44" s="610" t="s">
        <v>174</v>
      </c>
      <c r="BD44" s="611"/>
      <c r="BE44" s="611"/>
      <c r="BF44" s="611"/>
      <c r="BG44" s="611"/>
      <c r="BH44" s="611"/>
      <c r="BI44" s="611"/>
      <c r="BJ44" s="611"/>
      <c r="BK44" s="611"/>
      <c r="BL44" s="611"/>
      <c r="BM44" s="611"/>
      <c r="BN44" s="611"/>
      <c r="BO44" s="611"/>
      <c r="BP44" s="611"/>
      <c r="BQ44" s="611"/>
      <c r="BR44" s="611"/>
      <c r="BS44" s="611"/>
      <c r="BT44" s="611"/>
      <c r="BU44" s="612"/>
      <c r="BV44" s="150"/>
      <c r="BW44" s="150"/>
      <c r="CC44" s="117"/>
      <c r="CD44" s="606" t="s">
        <v>171</v>
      </c>
      <c r="CE44" s="606"/>
      <c r="CF44" s="606"/>
      <c r="CG44" s="606"/>
      <c r="CH44" s="606"/>
      <c r="CI44" s="605" t="s">
        <v>172</v>
      </c>
      <c r="CJ44" s="605"/>
      <c r="CK44" s="605"/>
      <c r="CL44" s="605"/>
      <c r="CM44" s="605"/>
      <c r="CN44" s="613" t="s">
        <v>173</v>
      </c>
      <c r="CO44" s="614"/>
      <c r="CP44" s="614"/>
      <c r="CU44">
        <f>Makespan_10!S230</f>
        <v>613</v>
      </c>
      <c r="CV44">
        <f>Makespan_10!T230</f>
        <v>641</v>
      </c>
      <c r="CW44">
        <f>Makespan_10!CD324</f>
        <v>0</v>
      </c>
      <c r="CX44">
        <f>Makespan_10!BN136</f>
        <v>0</v>
      </c>
      <c r="CY44">
        <f>Makespan_10!BN42</f>
        <v>0</v>
      </c>
      <c r="CZ44">
        <f>Makespan_10!BL136</f>
        <v>0</v>
      </c>
      <c r="DA44">
        <f>Makespan_10!BL42</f>
        <v>0</v>
      </c>
      <c r="DB44">
        <v>709</v>
      </c>
      <c r="DC44">
        <v>645</v>
      </c>
      <c r="DD44">
        <v>645</v>
      </c>
      <c r="DE44">
        <v>704</v>
      </c>
      <c r="DF44">
        <v>704</v>
      </c>
      <c r="DG44">
        <v>636</v>
      </c>
      <c r="DH44">
        <v>636</v>
      </c>
      <c r="DI44"/>
      <c r="DJ44">
        <f t="shared" si="48"/>
        <v>-28</v>
      </c>
      <c r="DK44">
        <f t="shared" si="48"/>
        <v>641</v>
      </c>
      <c r="DL44">
        <f t="shared" si="48"/>
        <v>0</v>
      </c>
      <c r="DM44">
        <f t="shared" si="48"/>
        <v>0</v>
      </c>
      <c r="DN44">
        <f t="shared" si="47"/>
        <v>0</v>
      </c>
      <c r="DO44">
        <f t="shared" si="47"/>
        <v>0</v>
      </c>
      <c r="DP44">
        <f t="shared" si="47"/>
        <v>-709</v>
      </c>
      <c r="DQ44">
        <f t="shared" si="47"/>
        <v>64</v>
      </c>
      <c r="DR44">
        <f t="shared" si="47"/>
        <v>0</v>
      </c>
      <c r="DS44">
        <f t="shared" si="47"/>
        <v>-59</v>
      </c>
      <c r="DT44">
        <f t="shared" si="47"/>
        <v>0</v>
      </c>
      <c r="DU44">
        <f t="shared" si="47"/>
        <v>68</v>
      </c>
      <c r="DV44">
        <f t="shared" si="47"/>
        <v>0</v>
      </c>
      <c r="DW44"/>
      <c r="DX44">
        <f t="shared" si="2"/>
        <v>-8.5111111111111128</v>
      </c>
      <c r="DY44">
        <f t="shared" si="3"/>
        <v>-42.177777777777806</v>
      </c>
      <c r="DZ44">
        <f t="shared" si="4"/>
        <v>0</v>
      </c>
      <c r="EA44">
        <f t="shared" si="5"/>
        <v>0</v>
      </c>
      <c r="EB44">
        <f t="shared" si="6"/>
        <v>0</v>
      </c>
      <c r="EC44">
        <f t="shared" si="7"/>
        <v>0</v>
      </c>
      <c r="ED44">
        <f t="shared" si="8"/>
        <v>-24.399999999999977</v>
      </c>
      <c r="EE44">
        <f t="shared" si="9"/>
        <v>71.86666666666666</v>
      </c>
      <c r="EF44">
        <f t="shared" si="10"/>
        <v>0.24444444444444444</v>
      </c>
      <c r="EG44">
        <f t="shared" si="11"/>
        <v>-54.288888888888891</v>
      </c>
      <c r="EH44">
        <f t="shared" si="12"/>
        <v>1.8777777777777778</v>
      </c>
      <c r="EI44">
        <f t="shared" si="13"/>
        <v>68.433333333333337</v>
      </c>
      <c r="EJ44">
        <f t="shared" si="14"/>
        <v>0.53333333333333333</v>
      </c>
      <c r="EK44"/>
      <c r="EL44">
        <f t="shared" si="54"/>
        <v>72.439012345679046</v>
      </c>
      <c r="EM44">
        <f t="shared" si="54"/>
        <v>1778.9649382716073</v>
      </c>
      <c r="EN44">
        <f t="shared" si="54"/>
        <v>0</v>
      </c>
      <c r="EO44">
        <f t="shared" si="54"/>
        <v>0</v>
      </c>
      <c r="EP44">
        <f t="shared" si="54"/>
        <v>0</v>
      </c>
      <c r="EQ44">
        <f t="shared" si="54"/>
        <v>0</v>
      </c>
      <c r="ER44">
        <f t="shared" si="49"/>
        <v>595.35999999999888</v>
      </c>
      <c r="ES44">
        <f t="shared" si="49"/>
        <v>5164.8177777777764</v>
      </c>
      <c r="ET44">
        <f t="shared" si="49"/>
        <v>5.9753086419753083E-2</v>
      </c>
      <c r="EU44">
        <f t="shared" si="49"/>
        <v>2947.2834567901236</v>
      </c>
      <c r="EV44">
        <f t="shared" si="49"/>
        <v>3.5260493827160495</v>
      </c>
      <c r="EW44">
        <f t="shared" si="49"/>
        <v>4683.1211111111115</v>
      </c>
      <c r="EX44">
        <f t="shared" si="49"/>
        <v>0.28444444444444444</v>
      </c>
    </row>
    <row r="45" spans="1:154" s="116" customFormat="1" ht="15" customHeight="1" x14ac:dyDescent="0.25">
      <c r="A45" s="111" t="s">
        <v>49</v>
      </c>
      <c r="B45" s="107">
        <v>1004.6777777777778</v>
      </c>
      <c r="C45" s="107">
        <v>1017.9555555555555</v>
      </c>
      <c r="D45" s="107">
        <v>1106.4666666666667</v>
      </c>
      <c r="E45" s="107">
        <v>1114.2</v>
      </c>
      <c r="F45" s="107">
        <v>1118.2444444444445</v>
      </c>
      <c r="G45" s="119">
        <v>1121.0222222222221</v>
      </c>
      <c r="H45" s="119">
        <v>1122.5555555555557</v>
      </c>
      <c r="I45" s="119">
        <v>1126.5999999999999</v>
      </c>
      <c r="J45" s="119">
        <v>1131.0333333333333</v>
      </c>
      <c r="K45" s="119">
        <v>1132.6111111111111</v>
      </c>
      <c r="L45" s="119">
        <v>1132.911111111111</v>
      </c>
      <c r="M45" s="119">
        <v>1138.0111111111112</v>
      </c>
      <c r="N45" s="119">
        <v>1173.9444444444443</v>
      </c>
      <c r="O45" s="119">
        <v>1191.2666666666667</v>
      </c>
      <c r="P45" s="119">
        <v>1205.8444444444444</v>
      </c>
      <c r="Q45" s="119">
        <v>1236.7333333333333</v>
      </c>
      <c r="R45" s="106">
        <v>1004.6222222222223</v>
      </c>
      <c r="S45" s="106">
        <v>1017.7111111111111</v>
      </c>
      <c r="T45" s="106">
        <v>1068.3444444444444</v>
      </c>
      <c r="U45" s="106">
        <v>1074.7777777777778</v>
      </c>
      <c r="V45" s="106">
        <v>1076.6444444444444</v>
      </c>
      <c r="W45" s="119">
        <v>1080.2777777777778</v>
      </c>
      <c r="X45" s="119">
        <v>1084.3666666666666</v>
      </c>
      <c r="Y45" s="119">
        <v>1088.3333333333333</v>
      </c>
      <c r="Z45" s="119">
        <v>1091.8555555555556</v>
      </c>
      <c r="AA45" s="119">
        <v>1102.2111111111112</v>
      </c>
      <c r="AB45" s="119">
        <v>1106.4666666666667</v>
      </c>
      <c r="AC45" s="119">
        <v>1107.411111111111</v>
      </c>
      <c r="AD45" s="119">
        <v>1108.1444444444444</v>
      </c>
      <c r="AE45" s="119">
        <v>1119.1444444444444</v>
      </c>
      <c r="AF45" s="119">
        <v>1121.9888888888888</v>
      </c>
      <c r="AG45" s="119">
        <v>1125.5111111111112</v>
      </c>
      <c r="AH45" s="107">
        <v>969.98888888888894</v>
      </c>
      <c r="AI45" s="107">
        <v>983.25555555555559</v>
      </c>
      <c r="AJ45" s="107">
        <v>985.5333333333333</v>
      </c>
      <c r="AK45" s="107">
        <v>988.6</v>
      </c>
      <c r="AL45" s="107">
        <v>1004.2</v>
      </c>
      <c r="AM45" s="119">
        <v>1052.9444444444443</v>
      </c>
      <c r="AN45" s="119">
        <v>1097.1888888888889</v>
      </c>
      <c r="AO45" s="119">
        <v>1115.9555555555555</v>
      </c>
      <c r="AP45" s="119">
        <v>1118.1555555555556</v>
      </c>
      <c r="AQ45" s="119">
        <v>1118.7111111111112</v>
      </c>
      <c r="AR45" s="119">
        <v>1119.3777777777777</v>
      </c>
      <c r="AS45" s="119">
        <v>1125.5555555555557</v>
      </c>
      <c r="AT45" s="119">
        <v>1126.6111111111111</v>
      </c>
      <c r="AU45" s="119">
        <v>1133.1555555555556</v>
      </c>
      <c r="AV45" s="119">
        <v>1133.4888888888888</v>
      </c>
      <c r="AW45" s="119">
        <v>1149.4777777777779</v>
      </c>
      <c r="AX45" s="119">
        <v>1162.6111111111111</v>
      </c>
      <c r="AY45" s="119">
        <v>1210.5999999999999</v>
      </c>
      <c r="AZ45" s="119">
        <v>1212.7888888888888</v>
      </c>
      <c r="BA45" s="119"/>
      <c r="BB45" s="119"/>
      <c r="BC45" s="113">
        <v>965.74444444444441</v>
      </c>
      <c r="BD45" s="113">
        <v>969.28888888888889</v>
      </c>
      <c r="BE45" s="113">
        <v>982.25555555555559</v>
      </c>
      <c r="BF45" s="113">
        <v>988.16666666666663</v>
      </c>
      <c r="BG45" s="113">
        <v>1003.8111111111111</v>
      </c>
      <c r="BH45" s="113">
        <v>1052.9444444444443</v>
      </c>
      <c r="BI45" s="113">
        <v>1062.2222222222222</v>
      </c>
      <c r="BJ45" s="113">
        <v>1069.8888888888889</v>
      </c>
      <c r="BK45" s="113">
        <v>1078.1777777777777</v>
      </c>
      <c r="BL45" s="113">
        <v>1078.2888888888888</v>
      </c>
      <c r="BM45" s="113">
        <v>1091.2555555555555</v>
      </c>
      <c r="BN45" s="113">
        <v>1091.6333333333334</v>
      </c>
      <c r="BO45" s="113">
        <v>1093.3222222222223</v>
      </c>
      <c r="BP45" s="113">
        <v>1095.5444444444445</v>
      </c>
      <c r="BQ45" s="113">
        <v>1096.6222222222223</v>
      </c>
      <c r="BR45" s="113">
        <v>1097.9777777777779</v>
      </c>
      <c r="BS45" s="145">
        <v>1099.588888888889</v>
      </c>
      <c r="BT45" s="145">
        <v>1099.7</v>
      </c>
      <c r="BU45" s="145">
        <v>1111.4555555555555</v>
      </c>
      <c r="BV45" s="145"/>
      <c r="BW45" s="145"/>
      <c r="BX45" s="108">
        <v>965.74444444444441</v>
      </c>
      <c r="BY45" s="108">
        <v>969.98888888888894</v>
      </c>
      <c r="BZ45" s="108">
        <v>1004.6222222222223</v>
      </c>
      <c r="CA45" s="108">
        <v>1004.6777777777778</v>
      </c>
      <c r="CC45" s="111" t="s">
        <v>49</v>
      </c>
      <c r="CD45" s="107">
        <v>1004.6777777777778</v>
      </c>
      <c r="CE45" s="107">
        <v>1017.9555555555555</v>
      </c>
      <c r="CF45" s="107">
        <v>1106.4666666666667</v>
      </c>
      <c r="CG45" s="107">
        <v>1114.2</v>
      </c>
      <c r="CH45" s="107">
        <v>1118.2444444444445</v>
      </c>
      <c r="CI45" s="106">
        <v>1004.6222222222223</v>
      </c>
      <c r="CJ45" s="106">
        <v>1017.7111111111111</v>
      </c>
      <c r="CK45" s="106">
        <v>1068.3444444444444</v>
      </c>
      <c r="CL45" s="106">
        <v>1074.7777777777778</v>
      </c>
      <c r="CM45" s="106">
        <v>1076.6444444444444</v>
      </c>
      <c r="CN45" s="107">
        <v>969.98888888888894</v>
      </c>
      <c r="CO45" s="107">
        <v>983.25555555555559</v>
      </c>
      <c r="CP45" s="107">
        <v>985.5333333333333</v>
      </c>
      <c r="CU45">
        <f>Makespan_10!S231</f>
        <v>625</v>
      </c>
      <c r="CV45">
        <f>Makespan_10!T231</f>
        <v>660</v>
      </c>
      <c r="CW45">
        <f>Makespan_10!CD325</f>
        <v>0</v>
      </c>
      <c r="CX45">
        <f>Makespan_10!BN137</f>
        <v>0</v>
      </c>
      <c r="CY45">
        <f>Makespan_10!BN43</f>
        <v>0</v>
      </c>
      <c r="CZ45">
        <f>Makespan_10!BL137</f>
        <v>0</v>
      </c>
      <c r="DA45">
        <f>Makespan_10!BL43</f>
        <v>0</v>
      </c>
      <c r="DB45">
        <v>720</v>
      </c>
      <c r="DC45">
        <v>676</v>
      </c>
      <c r="DD45">
        <v>676</v>
      </c>
      <c r="DE45">
        <v>675</v>
      </c>
      <c r="DF45">
        <v>675</v>
      </c>
      <c r="DG45">
        <v>680</v>
      </c>
      <c r="DH45">
        <v>680</v>
      </c>
      <c r="DI45"/>
      <c r="DJ45">
        <f t="shared" si="48"/>
        <v>-35</v>
      </c>
      <c r="DK45">
        <f t="shared" si="48"/>
        <v>660</v>
      </c>
      <c r="DL45">
        <f t="shared" si="48"/>
        <v>0</v>
      </c>
      <c r="DM45">
        <f t="shared" si="48"/>
        <v>0</v>
      </c>
      <c r="DN45">
        <f t="shared" si="47"/>
        <v>0</v>
      </c>
      <c r="DO45">
        <f t="shared" si="47"/>
        <v>0</v>
      </c>
      <c r="DP45">
        <f t="shared" si="47"/>
        <v>-720</v>
      </c>
      <c r="DQ45">
        <f t="shared" si="47"/>
        <v>44</v>
      </c>
      <c r="DR45">
        <f t="shared" si="47"/>
        <v>0</v>
      </c>
      <c r="DS45">
        <f t="shared" si="47"/>
        <v>1</v>
      </c>
      <c r="DT45">
        <f t="shared" si="47"/>
        <v>0</v>
      </c>
      <c r="DU45">
        <f t="shared" si="47"/>
        <v>-5</v>
      </c>
      <c r="DV45">
        <f t="shared" si="47"/>
        <v>0</v>
      </c>
      <c r="DW45"/>
      <c r="DX45">
        <f t="shared" si="2"/>
        <v>-15.511111111111113</v>
      </c>
      <c r="DY45">
        <f t="shared" si="3"/>
        <v>-23.177777777777806</v>
      </c>
      <c r="DZ45">
        <f t="shared" si="4"/>
        <v>0</v>
      </c>
      <c r="EA45">
        <f t="shared" si="5"/>
        <v>0</v>
      </c>
      <c r="EB45">
        <f t="shared" si="6"/>
        <v>0</v>
      </c>
      <c r="EC45">
        <f t="shared" si="7"/>
        <v>0</v>
      </c>
      <c r="ED45">
        <f t="shared" si="8"/>
        <v>-35.399999999999977</v>
      </c>
      <c r="EE45">
        <f t="shared" si="9"/>
        <v>51.866666666666667</v>
      </c>
      <c r="EF45">
        <f t="shared" si="10"/>
        <v>0.24444444444444444</v>
      </c>
      <c r="EG45">
        <f t="shared" si="11"/>
        <v>5.7111111111111112</v>
      </c>
      <c r="EH45">
        <f t="shared" si="12"/>
        <v>1.8777777777777778</v>
      </c>
      <c r="EI45">
        <f t="shared" si="13"/>
        <v>-4.5666666666666664</v>
      </c>
      <c r="EJ45">
        <f t="shared" si="14"/>
        <v>0.53333333333333333</v>
      </c>
      <c r="EK45"/>
      <c r="EL45">
        <f t="shared" si="54"/>
        <v>240.59456790123463</v>
      </c>
      <c r="EM45">
        <f t="shared" si="54"/>
        <v>537.20938271605064</v>
      </c>
      <c r="EN45">
        <f t="shared" si="54"/>
        <v>0</v>
      </c>
      <c r="EO45">
        <f t="shared" si="54"/>
        <v>0</v>
      </c>
      <c r="EP45">
        <f t="shared" si="54"/>
        <v>0</v>
      </c>
      <c r="EQ45">
        <f t="shared" si="54"/>
        <v>0</v>
      </c>
      <c r="ER45">
        <f t="shared" si="49"/>
        <v>1253.1599999999985</v>
      </c>
      <c r="ES45">
        <f t="shared" si="49"/>
        <v>2690.1511111111113</v>
      </c>
      <c r="ET45">
        <f t="shared" si="49"/>
        <v>5.9753086419753083E-2</v>
      </c>
      <c r="EU45">
        <f t="shared" si="49"/>
        <v>32.616790123456795</v>
      </c>
      <c r="EV45">
        <f t="shared" si="49"/>
        <v>3.5260493827160495</v>
      </c>
      <c r="EW45">
        <f t="shared" si="49"/>
        <v>20.854444444444443</v>
      </c>
      <c r="EX45">
        <f t="shared" si="49"/>
        <v>0.28444444444444444</v>
      </c>
    </row>
    <row r="46" spans="1:154" s="116" customFormat="1" ht="84" customHeight="1" x14ac:dyDescent="0.25">
      <c r="A46" s="109" t="s">
        <v>264</v>
      </c>
      <c r="B46" s="110" t="s">
        <v>272</v>
      </c>
      <c r="C46" s="110" t="s">
        <v>294</v>
      </c>
      <c r="D46" s="110" t="s">
        <v>296</v>
      </c>
      <c r="E46" s="110" t="s">
        <v>298</v>
      </c>
      <c r="F46" s="110" t="s">
        <v>300</v>
      </c>
      <c r="G46" s="120" t="s">
        <v>302</v>
      </c>
      <c r="H46" s="120" t="s">
        <v>304</v>
      </c>
      <c r="I46" s="120" t="s">
        <v>306</v>
      </c>
      <c r="J46" s="120" t="s">
        <v>308</v>
      </c>
      <c r="K46" s="120" t="s">
        <v>310</v>
      </c>
      <c r="L46" s="120" t="s">
        <v>312</v>
      </c>
      <c r="M46" s="120" t="s">
        <v>314</v>
      </c>
      <c r="N46" s="120" t="s">
        <v>316</v>
      </c>
      <c r="O46" s="120" t="s">
        <v>318</v>
      </c>
      <c r="P46" s="120" t="s">
        <v>320</v>
      </c>
      <c r="Q46" s="120" t="s">
        <v>322</v>
      </c>
      <c r="R46" s="74" t="s">
        <v>272</v>
      </c>
      <c r="S46" s="74" t="s">
        <v>324</v>
      </c>
      <c r="T46" s="74" t="s">
        <v>326</v>
      </c>
      <c r="U46" s="74" t="s">
        <v>328</v>
      </c>
      <c r="V46" s="74" t="s">
        <v>330</v>
      </c>
      <c r="W46" s="120" t="s">
        <v>332</v>
      </c>
      <c r="X46" s="120" t="s">
        <v>334</v>
      </c>
      <c r="Y46" s="120" t="s">
        <v>302</v>
      </c>
      <c r="Z46" s="120" t="s">
        <v>336</v>
      </c>
      <c r="AA46" s="120" t="s">
        <v>338</v>
      </c>
      <c r="AB46" s="120" t="s">
        <v>340</v>
      </c>
      <c r="AC46" s="120" t="s">
        <v>310</v>
      </c>
      <c r="AD46" s="120" t="s">
        <v>343</v>
      </c>
      <c r="AE46" s="120" t="s">
        <v>344</v>
      </c>
      <c r="AF46" s="120" t="s">
        <v>346</v>
      </c>
      <c r="AG46" s="120" t="s">
        <v>359</v>
      </c>
      <c r="AH46" s="110" t="s">
        <v>361</v>
      </c>
      <c r="AI46" s="110" t="s">
        <v>363</v>
      </c>
      <c r="AJ46" s="110" t="s">
        <v>365</v>
      </c>
      <c r="AK46" s="110" t="s">
        <v>367</v>
      </c>
      <c r="AL46" s="110" t="s">
        <v>369</v>
      </c>
      <c r="AM46" s="120" t="s">
        <v>371</v>
      </c>
      <c r="AN46" s="120" t="s">
        <v>373</v>
      </c>
      <c r="AO46" s="120" t="s">
        <v>375</v>
      </c>
      <c r="AP46" s="120" t="s">
        <v>377</v>
      </c>
      <c r="AQ46" s="120" t="s">
        <v>379</v>
      </c>
      <c r="AR46" s="120" t="s">
        <v>381</v>
      </c>
      <c r="AS46" s="120" t="s">
        <v>383</v>
      </c>
      <c r="AT46" s="120" t="s">
        <v>385</v>
      </c>
      <c r="AU46" s="120" t="s">
        <v>387</v>
      </c>
      <c r="AV46" s="120" t="s">
        <v>388</v>
      </c>
      <c r="AW46" s="120" t="s">
        <v>273</v>
      </c>
      <c r="AX46" s="120" t="s">
        <v>390</v>
      </c>
      <c r="AY46" s="120" t="s">
        <v>391</v>
      </c>
      <c r="AZ46" s="120" t="s">
        <v>393</v>
      </c>
      <c r="BA46" s="120"/>
      <c r="BB46" s="120"/>
      <c r="BC46" s="74" t="s">
        <v>395</v>
      </c>
      <c r="BD46" s="74" t="s">
        <v>561</v>
      </c>
      <c r="BE46" s="74" t="s">
        <v>562</v>
      </c>
      <c r="BF46" s="74" t="s">
        <v>367</v>
      </c>
      <c r="BG46" s="74" t="s">
        <v>369</v>
      </c>
      <c r="BH46" s="74" t="s">
        <v>563</v>
      </c>
      <c r="BI46" s="74" t="s">
        <v>564</v>
      </c>
      <c r="BJ46" s="74" t="s">
        <v>565</v>
      </c>
      <c r="BK46" s="74" t="s">
        <v>566</v>
      </c>
      <c r="BL46" s="74" t="s">
        <v>567</v>
      </c>
      <c r="BM46" s="74" t="s">
        <v>568</v>
      </c>
      <c r="BN46" s="74" t="s">
        <v>569</v>
      </c>
      <c r="BO46" s="74" t="s">
        <v>570</v>
      </c>
      <c r="BP46" s="74" t="s">
        <v>571</v>
      </c>
      <c r="BQ46" s="74" t="s">
        <v>572</v>
      </c>
      <c r="BR46" s="74" t="s">
        <v>573</v>
      </c>
      <c r="BS46" s="74" t="s">
        <v>574</v>
      </c>
      <c r="BT46" s="74" t="s">
        <v>575</v>
      </c>
      <c r="BU46" s="74" t="s">
        <v>576</v>
      </c>
      <c r="BV46" s="74"/>
      <c r="BW46" s="74"/>
      <c r="BX46" s="74" t="s">
        <v>397</v>
      </c>
      <c r="BY46" s="74" t="s">
        <v>398</v>
      </c>
      <c r="BZ46" s="74" t="s">
        <v>399</v>
      </c>
      <c r="CA46" s="74" t="s">
        <v>400</v>
      </c>
      <c r="CC46" s="109" t="s">
        <v>264</v>
      </c>
      <c r="CD46" s="110" t="s">
        <v>272</v>
      </c>
      <c r="CE46" s="110" t="s">
        <v>294</v>
      </c>
      <c r="CF46" s="110" t="s">
        <v>296</v>
      </c>
      <c r="CG46" s="110" t="s">
        <v>298</v>
      </c>
      <c r="CH46" s="110" t="s">
        <v>415</v>
      </c>
      <c r="CI46" s="74" t="s">
        <v>272</v>
      </c>
      <c r="CJ46" s="74" t="s">
        <v>324</v>
      </c>
      <c r="CK46" s="74" t="s">
        <v>326</v>
      </c>
      <c r="CL46" s="74" t="s">
        <v>328</v>
      </c>
      <c r="CM46" s="74" t="s">
        <v>415</v>
      </c>
      <c r="CN46" s="110" t="s">
        <v>417</v>
      </c>
      <c r="CO46" s="110" t="s">
        <v>419</v>
      </c>
      <c r="CP46" s="110" t="s">
        <v>365</v>
      </c>
      <c r="CU46">
        <f>Makespan_10!S232</f>
        <v>644</v>
      </c>
      <c r="CV46">
        <f>Makespan_10!T232</f>
        <v>676</v>
      </c>
      <c r="CW46">
        <f>Makespan_10!CD326</f>
        <v>0</v>
      </c>
      <c r="CX46">
        <f>Makespan_10!BN138</f>
        <v>0</v>
      </c>
      <c r="CY46">
        <f>Makespan_10!BN44</f>
        <v>0</v>
      </c>
      <c r="CZ46">
        <f>Makespan_10!BL138</f>
        <v>0</v>
      </c>
      <c r="DA46">
        <f>Makespan_10!BL44</f>
        <v>0</v>
      </c>
      <c r="DB46">
        <v>709</v>
      </c>
      <c r="DC46">
        <v>723</v>
      </c>
      <c r="DD46">
        <v>723</v>
      </c>
      <c r="DE46">
        <v>718</v>
      </c>
      <c r="DF46">
        <v>718</v>
      </c>
      <c r="DG46">
        <v>754</v>
      </c>
      <c r="DH46">
        <v>754</v>
      </c>
      <c r="DI46"/>
      <c r="DJ46">
        <f t="shared" si="48"/>
        <v>-32</v>
      </c>
      <c r="DK46">
        <f t="shared" si="48"/>
        <v>676</v>
      </c>
      <c r="DL46">
        <f t="shared" si="48"/>
        <v>0</v>
      </c>
      <c r="DM46">
        <f t="shared" si="48"/>
        <v>0</v>
      </c>
      <c r="DN46">
        <f t="shared" si="47"/>
        <v>0</v>
      </c>
      <c r="DO46">
        <f t="shared" si="47"/>
        <v>0</v>
      </c>
      <c r="DP46">
        <f t="shared" si="47"/>
        <v>-709</v>
      </c>
      <c r="DQ46">
        <f t="shared" si="47"/>
        <v>-14</v>
      </c>
      <c r="DR46">
        <f t="shared" si="47"/>
        <v>0</v>
      </c>
      <c r="DS46">
        <f t="shared" si="47"/>
        <v>5</v>
      </c>
      <c r="DT46">
        <f t="shared" si="47"/>
        <v>0</v>
      </c>
      <c r="DU46">
        <f t="shared" si="47"/>
        <v>-36</v>
      </c>
      <c r="DV46">
        <f t="shared" si="47"/>
        <v>0</v>
      </c>
      <c r="DW46"/>
      <c r="DX46">
        <f t="shared" si="2"/>
        <v>-12.511111111111113</v>
      </c>
      <c r="DY46">
        <f t="shared" si="3"/>
        <v>-7.1777777777778056</v>
      </c>
      <c r="DZ46">
        <f t="shared" si="4"/>
        <v>0</v>
      </c>
      <c r="EA46">
        <f t="shared" si="5"/>
        <v>0</v>
      </c>
      <c r="EB46">
        <f t="shared" si="6"/>
        <v>0</v>
      </c>
      <c r="EC46">
        <f t="shared" si="7"/>
        <v>0</v>
      </c>
      <c r="ED46">
        <f t="shared" si="8"/>
        <v>-24.399999999999977</v>
      </c>
      <c r="EE46">
        <f t="shared" si="9"/>
        <v>-6.1333333333333337</v>
      </c>
      <c r="EF46">
        <f t="shared" si="10"/>
        <v>0.24444444444444444</v>
      </c>
      <c r="EG46">
        <f t="shared" si="11"/>
        <v>9.7111111111111121</v>
      </c>
      <c r="EH46">
        <f t="shared" si="12"/>
        <v>1.8777777777777778</v>
      </c>
      <c r="EI46">
        <f t="shared" si="13"/>
        <v>-35.56666666666667</v>
      </c>
      <c r="EJ46">
        <f t="shared" si="14"/>
        <v>0.53333333333333333</v>
      </c>
      <c r="EK46"/>
      <c r="EL46">
        <f t="shared" si="54"/>
        <v>156.52790123456793</v>
      </c>
      <c r="EM46">
        <f t="shared" si="54"/>
        <v>51.520493827160891</v>
      </c>
      <c r="EN46">
        <f t="shared" si="54"/>
        <v>0</v>
      </c>
      <c r="EO46">
        <f t="shared" si="54"/>
        <v>0</v>
      </c>
      <c r="EP46">
        <f t="shared" si="54"/>
        <v>0</v>
      </c>
      <c r="EQ46">
        <f t="shared" si="54"/>
        <v>0</v>
      </c>
      <c r="ER46">
        <f t="shared" si="49"/>
        <v>595.35999999999888</v>
      </c>
      <c r="ES46">
        <f t="shared" si="49"/>
        <v>37.617777777777782</v>
      </c>
      <c r="ET46">
        <f t="shared" si="49"/>
        <v>5.9753086419753083E-2</v>
      </c>
      <c r="EU46">
        <f t="shared" si="49"/>
        <v>94.305679012345692</v>
      </c>
      <c r="EV46">
        <f t="shared" si="49"/>
        <v>3.5260493827160495</v>
      </c>
      <c r="EW46">
        <f t="shared" si="49"/>
        <v>1264.9877777777781</v>
      </c>
      <c r="EX46">
        <f t="shared" si="49"/>
        <v>0.28444444444444444</v>
      </c>
    </row>
    <row r="47" spans="1:154" s="116" customFormat="1" ht="84" customHeight="1" x14ac:dyDescent="0.25">
      <c r="A47" s="109" t="s">
        <v>265</v>
      </c>
      <c r="B47" s="110" t="s">
        <v>274</v>
      </c>
      <c r="C47" s="110" t="s">
        <v>295</v>
      </c>
      <c r="D47" s="110" t="s">
        <v>297</v>
      </c>
      <c r="E47" s="110" t="s">
        <v>299</v>
      </c>
      <c r="F47" s="110" t="s">
        <v>301</v>
      </c>
      <c r="G47" s="120" t="s">
        <v>303</v>
      </c>
      <c r="H47" s="120" t="s">
        <v>305</v>
      </c>
      <c r="I47" s="120" t="s">
        <v>307</v>
      </c>
      <c r="J47" s="120" t="s">
        <v>309</v>
      </c>
      <c r="K47" s="120" t="s">
        <v>311</v>
      </c>
      <c r="L47" s="120" t="s">
        <v>313</v>
      </c>
      <c r="M47" s="120" t="s">
        <v>315</v>
      </c>
      <c r="N47" s="120" t="s">
        <v>317</v>
      </c>
      <c r="O47" s="120" t="s">
        <v>319</v>
      </c>
      <c r="P47" s="120" t="s">
        <v>321</v>
      </c>
      <c r="Q47" s="120" t="s">
        <v>323</v>
      </c>
      <c r="R47" s="74" t="s">
        <v>274</v>
      </c>
      <c r="S47" s="74" t="s">
        <v>325</v>
      </c>
      <c r="T47" s="74" t="s">
        <v>327</v>
      </c>
      <c r="U47" s="74" t="s">
        <v>329</v>
      </c>
      <c r="V47" s="74" t="s">
        <v>331</v>
      </c>
      <c r="W47" s="120" t="s">
        <v>333</v>
      </c>
      <c r="X47" s="120" t="s">
        <v>335</v>
      </c>
      <c r="Y47" s="120" t="s">
        <v>303</v>
      </c>
      <c r="Z47" s="120" t="s">
        <v>337</v>
      </c>
      <c r="AA47" s="120" t="s">
        <v>339</v>
      </c>
      <c r="AB47" s="120" t="s">
        <v>341</v>
      </c>
      <c r="AC47" s="120" t="s">
        <v>311</v>
      </c>
      <c r="AD47" s="120" t="s">
        <v>342</v>
      </c>
      <c r="AE47" s="120" t="s">
        <v>345</v>
      </c>
      <c r="AF47" s="120" t="s">
        <v>358</v>
      </c>
      <c r="AG47" s="120" t="s">
        <v>360</v>
      </c>
      <c r="AH47" s="110" t="s">
        <v>362</v>
      </c>
      <c r="AI47" s="110" t="s">
        <v>364</v>
      </c>
      <c r="AJ47" s="110" t="s">
        <v>366</v>
      </c>
      <c r="AK47" s="110" t="s">
        <v>368</v>
      </c>
      <c r="AL47" s="110" t="s">
        <v>370</v>
      </c>
      <c r="AM47" s="120" t="s">
        <v>372</v>
      </c>
      <c r="AN47" s="120" t="s">
        <v>374</v>
      </c>
      <c r="AO47" s="120" t="s">
        <v>376</v>
      </c>
      <c r="AP47" s="120" t="s">
        <v>378</v>
      </c>
      <c r="AQ47" s="120" t="s">
        <v>380</v>
      </c>
      <c r="AR47" s="120" t="s">
        <v>382</v>
      </c>
      <c r="AS47" s="120" t="s">
        <v>384</v>
      </c>
      <c r="AT47" s="120" t="s">
        <v>386</v>
      </c>
      <c r="AU47" s="120" t="s">
        <v>291</v>
      </c>
      <c r="AV47" s="120" t="s">
        <v>389</v>
      </c>
      <c r="AW47" s="120" t="s">
        <v>286</v>
      </c>
      <c r="AX47" s="120" t="s">
        <v>293</v>
      </c>
      <c r="AY47" s="120" t="s">
        <v>392</v>
      </c>
      <c r="AZ47" s="120" t="s">
        <v>394</v>
      </c>
      <c r="BA47" s="120"/>
      <c r="BB47" s="120"/>
      <c r="BC47" s="74" t="s">
        <v>396</v>
      </c>
      <c r="BD47" s="74" t="s">
        <v>577</v>
      </c>
      <c r="BE47" s="74" t="s">
        <v>578</v>
      </c>
      <c r="BF47" s="74" t="s">
        <v>368</v>
      </c>
      <c r="BG47" s="74" t="s">
        <v>370</v>
      </c>
      <c r="BH47" s="74" t="s">
        <v>579</v>
      </c>
      <c r="BI47" s="74" t="s">
        <v>580</v>
      </c>
      <c r="BJ47" s="74" t="s">
        <v>581</v>
      </c>
      <c r="BK47" s="74" t="s">
        <v>582</v>
      </c>
      <c r="BL47" s="74" t="s">
        <v>583</v>
      </c>
      <c r="BM47" s="74" t="s">
        <v>584</v>
      </c>
      <c r="BN47" s="74" t="s">
        <v>585</v>
      </c>
      <c r="BO47" s="74" t="s">
        <v>586</v>
      </c>
      <c r="BP47" s="74" t="s">
        <v>587</v>
      </c>
      <c r="BQ47" s="74" t="s">
        <v>588</v>
      </c>
      <c r="BR47" s="74" t="s">
        <v>589</v>
      </c>
      <c r="BS47" s="74" t="s">
        <v>590</v>
      </c>
      <c r="BT47" s="74" t="s">
        <v>591</v>
      </c>
      <c r="BU47" s="74" t="s">
        <v>592</v>
      </c>
      <c r="BV47" s="74"/>
      <c r="BW47" s="74"/>
      <c r="BX47" s="74" t="s">
        <v>410</v>
      </c>
      <c r="BY47" s="74" t="s">
        <v>411</v>
      </c>
      <c r="BZ47" s="74" t="s">
        <v>412</v>
      </c>
      <c r="CA47" s="74" t="s">
        <v>413</v>
      </c>
      <c r="CC47" s="109" t="s">
        <v>265</v>
      </c>
      <c r="CD47" s="110" t="s">
        <v>274</v>
      </c>
      <c r="CE47" s="110" t="s">
        <v>295</v>
      </c>
      <c r="CF47" s="110" t="s">
        <v>297</v>
      </c>
      <c r="CG47" s="110" t="s">
        <v>299</v>
      </c>
      <c r="CH47" s="110" t="s">
        <v>416</v>
      </c>
      <c r="CI47" s="74" t="s">
        <v>274</v>
      </c>
      <c r="CJ47" s="74" t="s">
        <v>325</v>
      </c>
      <c r="CK47" s="74" t="s">
        <v>327</v>
      </c>
      <c r="CL47" s="74" t="s">
        <v>329</v>
      </c>
      <c r="CM47" s="74" t="s">
        <v>416</v>
      </c>
      <c r="CN47" s="110" t="s">
        <v>418</v>
      </c>
      <c r="CO47" s="110" t="s">
        <v>420</v>
      </c>
      <c r="CP47" s="110" t="s">
        <v>366</v>
      </c>
      <c r="CU47">
        <f>Makespan_10!S233</f>
        <v>561</v>
      </c>
      <c r="CV47">
        <f>Makespan_10!T233</f>
        <v>654</v>
      </c>
      <c r="CW47">
        <f>Makespan_10!CD327</f>
        <v>0</v>
      </c>
      <c r="CX47">
        <f>Makespan_10!BN139</f>
        <v>0</v>
      </c>
      <c r="CY47">
        <f>Makespan_10!BN45</f>
        <v>0</v>
      </c>
      <c r="CZ47">
        <f>Makespan_10!BL139</f>
        <v>0</v>
      </c>
      <c r="DA47">
        <f>Makespan_10!BL45</f>
        <v>0</v>
      </c>
      <c r="DB47">
        <v>588</v>
      </c>
      <c r="DC47">
        <v>615</v>
      </c>
      <c r="DD47">
        <v>615</v>
      </c>
      <c r="DE47">
        <v>610</v>
      </c>
      <c r="DF47">
        <v>612</v>
      </c>
      <c r="DG47">
        <v>694</v>
      </c>
      <c r="DH47">
        <v>694</v>
      </c>
      <c r="DI47"/>
      <c r="DJ47">
        <f t="shared" si="48"/>
        <v>-93</v>
      </c>
      <c r="DK47">
        <f t="shared" si="48"/>
        <v>654</v>
      </c>
      <c r="DL47">
        <f t="shared" si="48"/>
        <v>0</v>
      </c>
      <c r="DM47">
        <f t="shared" si="48"/>
        <v>0</v>
      </c>
      <c r="DN47">
        <f t="shared" si="47"/>
        <v>0</v>
      </c>
      <c r="DO47">
        <f t="shared" si="47"/>
        <v>0</v>
      </c>
      <c r="DP47">
        <f t="shared" si="47"/>
        <v>-588</v>
      </c>
      <c r="DQ47">
        <f t="shared" si="47"/>
        <v>-27</v>
      </c>
      <c r="DR47">
        <f t="shared" si="47"/>
        <v>0</v>
      </c>
      <c r="DS47">
        <f t="shared" si="47"/>
        <v>5</v>
      </c>
      <c r="DT47">
        <f t="shared" si="47"/>
        <v>-2</v>
      </c>
      <c r="DU47">
        <f t="shared" si="47"/>
        <v>-82</v>
      </c>
      <c r="DV47">
        <f t="shared" si="47"/>
        <v>0</v>
      </c>
      <c r="DW47"/>
      <c r="DX47">
        <f t="shared" si="2"/>
        <v>-73.51111111111112</v>
      </c>
      <c r="DY47">
        <f t="shared" si="3"/>
        <v>-29.177777777777806</v>
      </c>
      <c r="DZ47">
        <f t="shared" si="4"/>
        <v>0</v>
      </c>
      <c r="EA47">
        <f t="shared" si="5"/>
        <v>0</v>
      </c>
      <c r="EB47">
        <f t="shared" si="6"/>
        <v>0</v>
      </c>
      <c r="EC47">
        <f t="shared" si="7"/>
        <v>0</v>
      </c>
      <c r="ED47">
        <f t="shared" si="8"/>
        <v>96.600000000000023</v>
      </c>
      <c r="EE47">
        <f t="shared" si="9"/>
        <v>-19.133333333333333</v>
      </c>
      <c r="EF47">
        <f t="shared" si="10"/>
        <v>0.24444444444444444</v>
      </c>
      <c r="EG47">
        <f t="shared" si="11"/>
        <v>9.7111111111111121</v>
      </c>
      <c r="EH47">
        <f t="shared" si="12"/>
        <v>-0.12222222222222223</v>
      </c>
      <c r="EI47">
        <f t="shared" si="13"/>
        <v>-81.566666666666663</v>
      </c>
      <c r="EJ47">
        <f t="shared" si="14"/>
        <v>0.53333333333333333</v>
      </c>
      <c r="EK47"/>
      <c r="EL47">
        <f t="shared" si="54"/>
        <v>5403.8834567901249</v>
      </c>
      <c r="EM47">
        <f t="shared" si="54"/>
        <v>851.34271604938431</v>
      </c>
      <c r="EN47">
        <f t="shared" si="54"/>
        <v>0</v>
      </c>
      <c r="EO47">
        <f t="shared" si="54"/>
        <v>0</v>
      </c>
      <c r="EP47">
        <f t="shared" si="54"/>
        <v>0</v>
      </c>
      <c r="EQ47">
        <f t="shared" si="54"/>
        <v>0</v>
      </c>
      <c r="ER47">
        <f t="shared" si="49"/>
        <v>9331.5600000000049</v>
      </c>
      <c r="ES47">
        <f t="shared" si="49"/>
        <v>366.08444444444444</v>
      </c>
      <c r="ET47">
        <f t="shared" si="49"/>
        <v>5.9753086419753083E-2</v>
      </c>
      <c r="EU47">
        <f t="shared" si="49"/>
        <v>94.305679012345692</v>
      </c>
      <c r="EV47">
        <f t="shared" si="49"/>
        <v>1.4938271604938274E-2</v>
      </c>
      <c r="EW47">
        <f t="shared" si="49"/>
        <v>6653.1211111111106</v>
      </c>
      <c r="EX47">
        <f t="shared" si="49"/>
        <v>0.28444444444444444</v>
      </c>
    </row>
    <row r="48" spans="1:154" s="116" customFormat="1" ht="15" customHeight="1" x14ac:dyDescent="0.25">
      <c r="A48" s="111" t="s">
        <v>166</v>
      </c>
      <c r="B48" s="112">
        <v>-3.0361125164507046</v>
      </c>
      <c r="C48" s="112">
        <v>-19.770563825926331</v>
      </c>
      <c r="D48" s="112">
        <v>-0.91986053892521991</v>
      </c>
      <c r="E48" s="112">
        <v>-0.55470514632672863</v>
      </c>
      <c r="F48" s="112">
        <v>-0.28482792654428246</v>
      </c>
      <c r="G48" s="121">
        <v>-0.16709656576190821</v>
      </c>
      <c r="H48" s="121">
        <v>-0.50869405600884932</v>
      </c>
      <c r="I48" s="121">
        <v>-0.50580202789467221</v>
      </c>
      <c r="J48" s="121">
        <v>-0.25707854491889059</v>
      </c>
      <c r="K48" s="121">
        <v>-3.9483614872811747E-2</v>
      </c>
      <c r="L48" s="121">
        <v>-0.5675648560868104</v>
      </c>
      <c r="M48" s="121">
        <v>-3.9623628319210193</v>
      </c>
      <c r="N48" s="121">
        <v>-3.0312113730680479</v>
      </c>
      <c r="O48" s="121">
        <v>-3.1414176428769816</v>
      </c>
      <c r="P48" s="121">
        <v>-6.3831273760470726</v>
      </c>
      <c r="Q48" s="121">
        <v>-27.886683699350893</v>
      </c>
      <c r="R48" s="113">
        <v>-2.9980602273212198</v>
      </c>
      <c r="S48" s="113">
        <v>-7.675751726331665</v>
      </c>
      <c r="T48" s="113">
        <v>-0.91192609200333141</v>
      </c>
      <c r="U48" s="113">
        <v>-0.22421971196036233</v>
      </c>
      <c r="V48" s="113">
        <v>-0.47483631220211797</v>
      </c>
      <c r="W48" s="121">
        <v>-0.5040596617824088</v>
      </c>
      <c r="X48" s="121">
        <v>-0.35400701142046087</v>
      </c>
      <c r="Y48" s="121">
        <v>-0.4169701475734659</v>
      </c>
      <c r="Z48" s="121">
        <v>-1.0313367196352123</v>
      </c>
      <c r="AA48" s="121">
        <v>-0.50069052907176492</v>
      </c>
      <c r="AB48" s="121">
        <v>-0.11925512606160196</v>
      </c>
      <c r="AC48" s="121">
        <v>-8.3070646836136158E-2</v>
      </c>
      <c r="AD48" s="121">
        <v>-1.1074495299184197</v>
      </c>
      <c r="AE48" s="121">
        <v>-0.27481392482972378</v>
      </c>
      <c r="AF48" s="121">
        <v>-0.44491014017278252</v>
      </c>
      <c r="AG48" s="121">
        <v>-20.444496177627183</v>
      </c>
      <c r="AH48" s="112">
        <v>-1.8923484301790274</v>
      </c>
      <c r="AI48" s="112">
        <v>-0.4566857769514342</v>
      </c>
      <c r="AJ48" s="112">
        <v>-0.66761662618401529</v>
      </c>
      <c r="AK48" s="112">
        <v>-3.5747350674154839</v>
      </c>
      <c r="AL48" s="112">
        <v>-10.306754225933627</v>
      </c>
      <c r="AM48" s="121">
        <v>-9.1621024744395871</v>
      </c>
      <c r="AN48" s="121">
        <v>-2.641159014507946</v>
      </c>
      <c r="AO48" s="121">
        <v>-0.22872143191480934</v>
      </c>
      <c r="AP48" s="121">
        <v>-5.9064921032434735E-2</v>
      </c>
      <c r="AQ48" s="121">
        <v>-7.0465956752296111E-2</v>
      </c>
      <c r="AR48" s="121">
        <v>-0.74714017047052694</v>
      </c>
      <c r="AS48" s="121">
        <v>-0.13949090676601977</v>
      </c>
      <c r="AT48" s="121">
        <v>-0.7748792020967129</v>
      </c>
      <c r="AU48" s="121">
        <v>-3.8962441891453405E-2</v>
      </c>
      <c r="AV48" s="121">
        <v>-1.880505633140489</v>
      </c>
      <c r="AW48" s="121">
        <v>-3.1028561569748443</v>
      </c>
      <c r="AX48" s="121">
        <v>-11.13482080326655</v>
      </c>
      <c r="AY48" s="121">
        <v>-0.48436471501932971</v>
      </c>
      <c r="AZ48" s="121">
        <v>-31.031819832174644</v>
      </c>
      <c r="BA48" s="121"/>
      <c r="BB48" s="121"/>
      <c r="BC48" s="113">
        <v>-0.55429377516231138</v>
      </c>
      <c r="BD48" s="113">
        <v>-2.4475091940376559</v>
      </c>
      <c r="BE48" s="113">
        <v>-1.0823483147521178</v>
      </c>
      <c r="BF48" s="113">
        <v>-3.5671561674016736</v>
      </c>
      <c r="BG48" s="113">
        <v>-10.361280871288395</v>
      </c>
      <c r="BH48" s="113">
        <v>-1.1644106828434251</v>
      </c>
      <c r="BI48" s="113">
        <v>-1.0852090174843994</v>
      </c>
      <c r="BJ48" s="113">
        <v>-1.0031456149369482</v>
      </c>
      <c r="BK48" s="113">
        <v>-1.4363869262679895E-2</v>
      </c>
      <c r="BL48" s="113">
        <v>-1.4622707609618157</v>
      </c>
      <c r="BM48" s="113">
        <v>-3.925573004084694E-2</v>
      </c>
      <c r="BN48" s="113">
        <v>-0.17046425988348246</v>
      </c>
      <c r="BO48" s="113">
        <v>-0.28742774593147058</v>
      </c>
      <c r="BP48" s="113">
        <v>-0.13119925870248844</v>
      </c>
      <c r="BQ48" s="113">
        <v>-0.14023657186258096</v>
      </c>
      <c r="BR48" s="113">
        <v>-0.16382606226744251</v>
      </c>
      <c r="BS48" s="113">
        <v>-1.3697668436333783E-2</v>
      </c>
      <c r="BT48" s="113">
        <v>-1.3480510492615283</v>
      </c>
      <c r="BU48" s="113">
        <v>-16.859564244394967</v>
      </c>
      <c r="BV48" s="151"/>
      <c r="BW48" s="151"/>
      <c r="BX48" s="118">
        <v>-2.3193714358173341</v>
      </c>
      <c r="BY48" s="118">
        <v>-4.6701331586795529</v>
      </c>
      <c r="BZ48" s="118">
        <v>-1.0000000000000002</v>
      </c>
      <c r="CA48" s="118">
        <v>-5.506653815018173</v>
      </c>
      <c r="CC48" s="111" t="s">
        <v>166</v>
      </c>
      <c r="CD48" s="112">
        <v>-3.0361125164507046</v>
      </c>
      <c r="CE48" s="112">
        <v>-19.770563825926331</v>
      </c>
      <c r="CF48" s="112">
        <v>-0.91986053892521991</v>
      </c>
      <c r="CG48" s="112">
        <v>-0.55470514632672863</v>
      </c>
      <c r="CH48" s="112">
        <v>-13.3108</v>
      </c>
      <c r="CI48" s="113">
        <v>-2.9980602273212198</v>
      </c>
      <c r="CJ48" s="113">
        <v>-7.675751726331665</v>
      </c>
      <c r="CK48" s="113">
        <v>-0.91192609200333141</v>
      </c>
      <c r="CL48" s="113">
        <v>-0.22421971196036233</v>
      </c>
      <c r="CM48" s="113">
        <v>-8.8255999999999997</v>
      </c>
      <c r="CN48" s="112">
        <v>-1.8923484301790274</v>
      </c>
      <c r="CO48" s="112">
        <v>-0.4566857769514342</v>
      </c>
      <c r="CP48" s="112">
        <v>-0.66761662618401529</v>
      </c>
      <c r="CU48">
        <f>Makespan_10!S234</f>
        <v>667</v>
      </c>
      <c r="CV48">
        <f>Makespan_10!T234</f>
        <v>689</v>
      </c>
      <c r="CW48">
        <f>Makespan_10!CD328</f>
        <v>0</v>
      </c>
      <c r="CX48">
        <f>Makespan_10!BN140</f>
        <v>0</v>
      </c>
      <c r="CY48">
        <f>Makespan_10!BN46</f>
        <v>0</v>
      </c>
      <c r="CZ48">
        <f>Makespan_10!BL140</f>
        <v>0</v>
      </c>
      <c r="DA48">
        <f>Makespan_10!BL46</f>
        <v>0</v>
      </c>
      <c r="DB48">
        <v>639</v>
      </c>
      <c r="DC48">
        <v>622</v>
      </c>
      <c r="DD48">
        <v>622</v>
      </c>
      <c r="DE48">
        <v>700</v>
      </c>
      <c r="DF48">
        <v>700</v>
      </c>
      <c r="DG48">
        <v>689</v>
      </c>
      <c r="DH48">
        <v>689</v>
      </c>
      <c r="DI48"/>
      <c r="DJ48">
        <f t="shared" si="48"/>
        <v>-22</v>
      </c>
      <c r="DK48">
        <f t="shared" si="48"/>
        <v>689</v>
      </c>
      <c r="DL48">
        <f t="shared" si="48"/>
        <v>0</v>
      </c>
      <c r="DM48">
        <f t="shared" si="48"/>
        <v>0</v>
      </c>
      <c r="DN48">
        <f t="shared" si="47"/>
        <v>0</v>
      </c>
      <c r="DO48">
        <f t="shared" si="47"/>
        <v>0</v>
      </c>
      <c r="DP48">
        <f t="shared" si="47"/>
        <v>-639</v>
      </c>
      <c r="DQ48">
        <f t="shared" si="47"/>
        <v>17</v>
      </c>
      <c r="DR48">
        <f t="shared" si="47"/>
        <v>0</v>
      </c>
      <c r="DS48">
        <f t="shared" si="47"/>
        <v>-78</v>
      </c>
      <c r="DT48">
        <f t="shared" si="47"/>
        <v>0</v>
      </c>
      <c r="DU48">
        <f t="shared" si="47"/>
        <v>11</v>
      </c>
      <c r="DV48">
        <f t="shared" si="47"/>
        <v>0</v>
      </c>
      <c r="DW48"/>
      <c r="DX48">
        <f t="shared" si="2"/>
        <v>-2.5111111111111128</v>
      </c>
      <c r="DY48">
        <f t="shared" si="3"/>
        <v>5.8222222222221944</v>
      </c>
      <c r="DZ48">
        <f t="shared" si="4"/>
        <v>0</v>
      </c>
      <c r="EA48">
        <f t="shared" si="5"/>
        <v>0</v>
      </c>
      <c r="EB48">
        <f t="shared" si="6"/>
        <v>0</v>
      </c>
      <c r="EC48">
        <f t="shared" si="7"/>
        <v>0</v>
      </c>
      <c r="ED48">
        <f t="shared" si="8"/>
        <v>45.600000000000023</v>
      </c>
      <c r="EE48">
        <f t="shared" si="9"/>
        <v>24.866666666666667</v>
      </c>
      <c r="EF48">
        <f t="shared" si="10"/>
        <v>0.24444444444444444</v>
      </c>
      <c r="EG48">
        <f t="shared" si="11"/>
        <v>-73.288888888888891</v>
      </c>
      <c r="EH48">
        <f t="shared" si="12"/>
        <v>1.8777777777777778</v>
      </c>
      <c r="EI48">
        <f t="shared" si="13"/>
        <v>11.433333333333334</v>
      </c>
      <c r="EJ48">
        <f t="shared" si="14"/>
        <v>0.53333333333333333</v>
      </c>
      <c r="EK48"/>
      <c r="EL48">
        <f t="shared" si="54"/>
        <v>6.3056790123456876</v>
      </c>
      <c r="EM48">
        <f t="shared" si="54"/>
        <v>33.898271604937946</v>
      </c>
      <c r="EN48">
        <f t="shared" si="54"/>
        <v>0</v>
      </c>
      <c r="EO48">
        <f t="shared" si="54"/>
        <v>0</v>
      </c>
      <c r="EP48">
        <f t="shared" si="54"/>
        <v>0</v>
      </c>
      <c r="EQ48">
        <f t="shared" si="54"/>
        <v>0</v>
      </c>
      <c r="ER48">
        <f t="shared" si="49"/>
        <v>2079.3600000000019</v>
      </c>
      <c r="ES48">
        <f t="shared" si="49"/>
        <v>618.35111111111109</v>
      </c>
      <c r="ET48">
        <f t="shared" si="49"/>
        <v>5.9753086419753083E-2</v>
      </c>
      <c r="EU48">
        <f t="shared" si="49"/>
        <v>5371.2612345679017</v>
      </c>
      <c r="EV48">
        <f t="shared" si="49"/>
        <v>3.5260493827160495</v>
      </c>
      <c r="EW48">
        <f t="shared" si="49"/>
        <v>130.72111111111113</v>
      </c>
      <c r="EX48">
        <f t="shared" si="49"/>
        <v>0.28444444444444444</v>
      </c>
    </row>
    <row r="49" spans="1:154" s="116" customFormat="1" ht="15" customHeight="1" x14ac:dyDescent="0.25">
      <c r="A49" s="111" t="s">
        <v>230</v>
      </c>
      <c r="B49" s="114"/>
      <c r="C49" s="114"/>
      <c r="D49" s="114"/>
      <c r="E49" s="114"/>
      <c r="F49" s="114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11"/>
      <c r="S49" s="111"/>
      <c r="T49" s="111"/>
      <c r="U49" s="111"/>
      <c r="V49" s="111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14"/>
      <c r="AI49" s="114"/>
      <c r="AJ49" s="114"/>
      <c r="AK49" s="114"/>
      <c r="AL49" s="114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11"/>
      <c r="BD49" s="111"/>
      <c r="BE49" s="111"/>
      <c r="BF49" s="111"/>
      <c r="BG49" s="111"/>
      <c r="BH49" s="111"/>
      <c r="BI49" s="111"/>
      <c r="BJ49" s="111"/>
      <c r="BK49" s="111"/>
      <c r="BL49" s="111"/>
      <c r="BM49" s="111"/>
      <c r="BN49" s="111"/>
      <c r="BO49" s="111"/>
      <c r="BP49" s="111"/>
      <c r="BQ49" s="111"/>
      <c r="BR49" s="111"/>
      <c r="BS49" s="111"/>
      <c r="BT49" s="111"/>
      <c r="BU49" s="111"/>
      <c r="BV49" s="146"/>
      <c r="BW49" s="146"/>
      <c r="CC49" s="111" t="s">
        <v>230</v>
      </c>
      <c r="CD49" s="114">
        <v>0.99880000000000002</v>
      </c>
      <c r="CE49" s="114">
        <v>1</v>
      </c>
      <c r="CF49" s="114">
        <v>0.82120000000000004</v>
      </c>
      <c r="CG49" s="114">
        <v>0.70879999999999999</v>
      </c>
      <c r="CH49" s="114">
        <v>1</v>
      </c>
      <c r="CI49" s="111">
        <v>0.99870000000000003</v>
      </c>
      <c r="CJ49" s="111">
        <v>1</v>
      </c>
      <c r="CK49" s="111">
        <v>0.81859999999999999</v>
      </c>
      <c r="CL49" s="111">
        <v>0.58709999999999996</v>
      </c>
      <c r="CM49" s="111">
        <v>1</v>
      </c>
      <c r="CN49" s="114">
        <v>0.97060000000000002</v>
      </c>
      <c r="CO49" s="114">
        <v>0.67720000000000002</v>
      </c>
      <c r="CP49" s="114">
        <v>0.74860000000000004</v>
      </c>
      <c r="CU49">
        <f>Makespan_10!S235</f>
        <v>753</v>
      </c>
      <c r="CV49">
        <f>Makespan_10!T235</f>
        <v>748</v>
      </c>
      <c r="CW49">
        <f>Makespan_10!CD329</f>
        <v>0</v>
      </c>
      <c r="CX49">
        <f>Makespan_10!BN141</f>
        <v>0</v>
      </c>
      <c r="CY49">
        <f>Makespan_10!BN47</f>
        <v>0</v>
      </c>
      <c r="CZ49">
        <f>Makespan_10!BL141</f>
        <v>0</v>
      </c>
      <c r="DA49">
        <f>Makespan_10!BL47</f>
        <v>0</v>
      </c>
      <c r="DB49">
        <v>755</v>
      </c>
      <c r="DC49">
        <v>729</v>
      </c>
      <c r="DD49">
        <v>729</v>
      </c>
      <c r="DE49">
        <v>746</v>
      </c>
      <c r="DF49">
        <v>746</v>
      </c>
      <c r="DG49">
        <v>772</v>
      </c>
      <c r="DH49">
        <v>772</v>
      </c>
      <c r="DI49"/>
      <c r="DJ49">
        <f t="shared" si="48"/>
        <v>5</v>
      </c>
      <c r="DK49">
        <f t="shared" si="48"/>
        <v>748</v>
      </c>
      <c r="DL49">
        <f t="shared" si="48"/>
        <v>0</v>
      </c>
      <c r="DM49">
        <f t="shared" si="48"/>
        <v>0</v>
      </c>
      <c r="DN49">
        <f t="shared" si="47"/>
        <v>0</v>
      </c>
      <c r="DO49">
        <f t="shared" si="47"/>
        <v>0</v>
      </c>
      <c r="DP49">
        <f t="shared" si="47"/>
        <v>-755</v>
      </c>
      <c r="DQ49">
        <f t="shared" si="47"/>
        <v>26</v>
      </c>
      <c r="DR49">
        <f t="shared" si="47"/>
        <v>0</v>
      </c>
      <c r="DS49">
        <f t="shared" si="47"/>
        <v>-17</v>
      </c>
      <c r="DT49">
        <f t="shared" si="47"/>
        <v>0</v>
      </c>
      <c r="DU49">
        <f t="shared" si="47"/>
        <v>-26</v>
      </c>
      <c r="DV49">
        <f t="shared" si="47"/>
        <v>0</v>
      </c>
      <c r="DW49"/>
      <c r="DX49">
        <f t="shared" si="2"/>
        <v>24.488888888888887</v>
      </c>
      <c r="DY49">
        <f t="shared" si="3"/>
        <v>64.822222222222194</v>
      </c>
      <c r="DZ49">
        <f t="shared" si="4"/>
        <v>0</v>
      </c>
      <c r="EA49">
        <f t="shared" si="5"/>
        <v>0</v>
      </c>
      <c r="EB49">
        <f t="shared" si="6"/>
        <v>0</v>
      </c>
      <c r="EC49">
        <f t="shared" si="7"/>
        <v>0</v>
      </c>
      <c r="ED49">
        <f t="shared" si="8"/>
        <v>-70.399999999999977</v>
      </c>
      <c r="EE49">
        <f t="shared" si="9"/>
        <v>33.866666666666667</v>
      </c>
      <c r="EF49">
        <f t="shared" si="10"/>
        <v>0.24444444444444444</v>
      </c>
      <c r="EG49">
        <f t="shared" si="11"/>
        <v>-12.288888888888888</v>
      </c>
      <c r="EH49">
        <f t="shared" si="12"/>
        <v>1.8777777777777778</v>
      </c>
      <c r="EI49">
        <f t="shared" si="13"/>
        <v>-25.566666666666666</v>
      </c>
      <c r="EJ49">
        <f t="shared" si="14"/>
        <v>0.53333333333333333</v>
      </c>
      <c r="EK49"/>
      <c r="EL49">
        <f t="shared" si="54"/>
        <v>599.70567901234563</v>
      </c>
      <c r="EM49">
        <f t="shared" si="54"/>
        <v>4201.9204938271569</v>
      </c>
      <c r="EN49">
        <f t="shared" si="54"/>
        <v>0</v>
      </c>
      <c r="EO49">
        <f t="shared" si="54"/>
        <v>0</v>
      </c>
      <c r="EP49">
        <f t="shared" si="54"/>
        <v>0</v>
      </c>
      <c r="EQ49">
        <f t="shared" si="54"/>
        <v>0</v>
      </c>
      <c r="ER49">
        <f t="shared" si="49"/>
        <v>4956.1599999999971</v>
      </c>
      <c r="ES49">
        <f t="shared" si="49"/>
        <v>1146.9511111111112</v>
      </c>
      <c r="ET49">
        <f t="shared" si="49"/>
        <v>5.9753086419753083E-2</v>
      </c>
      <c r="EU49">
        <f t="shared" si="49"/>
        <v>151.01679012345676</v>
      </c>
      <c r="EV49">
        <f t="shared" si="49"/>
        <v>3.5260493827160495</v>
      </c>
      <c r="EW49">
        <f t="shared" si="49"/>
        <v>653.65444444444438</v>
      </c>
      <c r="EX49">
        <f t="shared" si="49"/>
        <v>0.28444444444444444</v>
      </c>
    </row>
    <row r="50" spans="1:154" s="116" customFormat="1" ht="15" customHeight="1" x14ac:dyDescent="0.25">
      <c r="A50" s="115" t="s">
        <v>176</v>
      </c>
      <c r="B50" s="114"/>
      <c r="C50" s="114"/>
      <c r="D50" s="114"/>
      <c r="E50" s="114"/>
      <c r="F50" s="114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122"/>
      <c r="R50" s="111"/>
      <c r="S50" s="111"/>
      <c r="T50" s="111"/>
      <c r="U50" s="111"/>
      <c r="V50" s="111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14"/>
      <c r="AI50" s="114"/>
      <c r="AJ50" s="114"/>
      <c r="AK50" s="114"/>
      <c r="AL50" s="114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46"/>
      <c r="BW50" s="146"/>
      <c r="CC50" s="115" t="s">
        <v>176</v>
      </c>
      <c r="CD50" s="114">
        <f>(1-CD49)</f>
        <v>1.1999999999999789E-3</v>
      </c>
      <c r="CE50" s="114">
        <f t="shared" ref="CE50:CP50" si="59">(1-CE49)</f>
        <v>0</v>
      </c>
      <c r="CF50" s="114">
        <f t="shared" si="59"/>
        <v>0.17879999999999996</v>
      </c>
      <c r="CG50" s="114">
        <f t="shared" si="59"/>
        <v>0.29120000000000001</v>
      </c>
      <c r="CH50" s="114">
        <f t="shared" si="59"/>
        <v>0</v>
      </c>
      <c r="CI50" s="114">
        <f t="shared" si="59"/>
        <v>1.2999999999999678E-3</v>
      </c>
      <c r="CJ50" s="114">
        <f t="shared" si="59"/>
        <v>0</v>
      </c>
      <c r="CK50" s="114">
        <f t="shared" si="59"/>
        <v>0.18140000000000001</v>
      </c>
      <c r="CL50" s="114">
        <f t="shared" si="59"/>
        <v>0.41290000000000004</v>
      </c>
      <c r="CM50" s="114">
        <f t="shared" si="59"/>
        <v>0</v>
      </c>
      <c r="CN50" s="114">
        <f t="shared" si="59"/>
        <v>2.9399999999999982E-2</v>
      </c>
      <c r="CO50" s="114">
        <f t="shared" si="59"/>
        <v>0.32279999999999998</v>
      </c>
      <c r="CP50" s="114">
        <f t="shared" si="59"/>
        <v>0.25139999999999996</v>
      </c>
      <c r="CU50">
        <f>Makespan_10!S236</f>
        <v>610</v>
      </c>
      <c r="CV50">
        <f>Makespan_10!T236</f>
        <v>633</v>
      </c>
      <c r="CW50">
        <f>Makespan_10!CD330</f>
        <v>0</v>
      </c>
      <c r="CX50">
        <f>Makespan_10!BN142</f>
        <v>0</v>
      </c>
      <c r="CY50">
        <f>Makespan_10!BN48</f>
        <v>0</v>
      </c>
      <c r="CZ50">
        <f>Makespan_10!BL142</f>
        <v>0</v>
      </c>
      <c r="DA50">
        <f>Makespan_10!BL48</f>
        <v>0</v>
      </c>
      <c r="DB50">
        <v>658</v>
      </c>
      <c r="DC50">
        <v>635</v>
      </c>
      <c r="DD50">
        <v>635</v>
      </c>
      <c r="DE50">
        <v>640</v>
      </c>
      <c r="DF50">
        <v>640</v>
      </c>
      <c r="DG50">
        <v>632</v>
      </c>
      <c r="DH50">
        <v>632</v>
      </c>
      <c r="DI50"/>
      <c r="DJ50">
        <f t="shared" si="48"/>
        <v>-23</v>
      </c>
      <c r="DK50">
        <f t="shared" si="48"/>
        <v>633</v>
      </c>
      <c r="DL50">
        <f t="shared" si="48"/>
        <v>0</v>
      </c>
      <c r="DM50">
        <f t="shared" si="48"/>
        <v>0</v>
      </c>
      <c r="DN50">
        <f t="shared" si="47"/>
        <v>0</v>
      </c>
      <c r="DO50">
        <f t="shared" si="47"/>
        <v>0</v>
      </c>
      <c r="DP50">
        <f t="shared" si="47"/>
        <v>-658</v>
      </c>
      <c r="DQ50">
        <f t="shared" si="47"/>
        <v>23</v>
      </c>
      <c r="DR50">
        <f t="shared" si="47"/>
        <v>0</v>
      </c>
      <c r="DS50">
        <f t="shared" si="47"/>
        <v>-5</v>
      </c>
      <c r="DT50">
        <f t="shared" si="47"/>
        <v>0</v>
      </c>
      <c r="DU50">
        <f t="shared" si="47"/>
        <v>8</v>
      </c>
      <c r="DV50">
        <f t="shared" si="47"/>
        <v>0</v>
      </c>
      <c r="DW50"/>
      <c r="DX50">
        <f t="shared" si="2"/>
        <v>-3.5111111111111128</v>
      </c>
      <c r="DY50">
        <f t="shared" si="3"/>
        <v>-50.177777777777806</v>
      </c>
      <c r="DZ50">
        <f t="shared" si="4"/>
        <v>0</v>
      </c>
      <c r="EA50">
        <f t="shared" si="5"/>
        <v>0</v>
      </c>
      <c r="EB50">
        <f t="shared" si="6"/>
        <v>0</v>
      </c>
      <c r="EC50">
        <f t="shared" si="7"/>
        <v>0</v>
      </c>
      <c r="ED50">
        <f t="shared" si="8"/>
        <v>26.600000000000023</v>
      </c>
      <c r="EE50">
        <f t="shared" si="9"/>
        <v>30.866666666666667</v>
      </c>
      <c r="EF50">
        <f t="shared" si="10"/>
        <v>0.24444444444444444</v>
      </c>
      <c r="EG50">
        <f t="shared" si="11"/>
        <v>-0.28888888888888875</v>
      </c>
      <c r="EH50">
        <f t="shared" si="12"/>
        <v>1.8777777777777778</v>
      </c>
      <c r="EI50">
        <f t="shared" si="13"/>
        <v>8.4333333333333336</v>
      </c>
      <c r="EJ50">
        <f t="shared" si="14"/>
        <v>0.53333333333333333</v>
      </c>
      <c r="EK50"/>
      <c r="EL50">
        <f t="shared" si="54"/>
        <v>12.327901234567914</v>
      </c>
      <c r="EM50">
        <f t="shared" si="54"/>
        <v>2517.8093827160524</v>
      </c>
      <c r="EN50">
        <f t="shared" si="54"/>
        <v>0</v>
      </c>
      <c r="EO50">
        <f t="shared" si="54"/>
        <v>0</v>
      </c>
      <c r="EP50">
        <f t="shared" si="54"/>
        <v>0</v>
      </c>
      <c r="EQ50">
        <f t="shared" si="54"/>
        <v>0</v>
      </c>
      <c r="ER50">
        <f t="shared" si="49"/>
        <v>707.5600000000012</v>
      </c>
      <c r="ES50">
        <f t="shared" si="49"/>
        <v>952.75111111111119</v>
      </c>
      <c r="ET50">
        <f t="shared" si="49"/>
        <v>5.9753086419753083E-2</v>
      </c>
      <c r="EU50">
        <f t="shared" si="49"/>
        <v>8.3456790123456706E-2</v>
      </c>
      <c r="EV50">
        <f t="shared" si="49"/>
        <v>3.5260493827160495</v>
      </c>
      <c r="EW50">
        <f t="shared" si="49"/>
        <v>71.121111111111119</v>
      </c>
      <c r="EX50">
        <f t="shared" si="49"/>
        <v>0.28444444444444444</v>
      </c>
    </row>
    <row r="51" spans="1:154" s="116" customFormat="1" ht="15" customHeight="1" x14ac:dyDescent="0.25">
      <c r="A51" s="115" t="s">
        <v>175</v>
      </c>
      <c r="B51" s="114"/>
      <c r="C51" s="114"/>
      <c r="D51" s="114"/>
      <c r="E51" s="114"/>
      <c r="F51" s="114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11"/>
      <c r="S51" s="111"/>
      <c r="T51" s="111"/>
      <c r="U51" s="111"/>
      <c r="V51" s="111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14"/>
      <c r="AI51" s="114"/>
      <c r="AJ51" s="114"/>
      <c r="AK51" s="114"/>
      <c r="AL51" s="114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46"/>
      <c r="BW51" s="146"/>
      <c r="CC51" s="115" t="s">
        <v>175</v>
      </c>
      <c r="CD51" s="114">
        <f t="shared" ref="CD51:CP51" si="60">RANK(CD50,$CD$50:$CP$50,0)</f>
        <v>9</v>
      </c>
      <c r="CE51" s="114">
        <f t="shared" si="60"/>
        <v>10</v>
      </c>
      <c r="CF51" s="114">
        <f t="shared" si="60"/>
        <v>6</v>
      </c>
      <c r="CG51" s="114">
        <f t="shared" si="60"/>
        <v>3</v>
      </c>
      <c r="CH51" s="114">
        <f t="shared" si="60"/>
        <v>10</v>
      </c>
      <c r="CI51" s="114">
        <f t="shared" si="60"/>
        <v>8</v>
      </c>
      <c r="CJ51" s="114">
        <f t="shared" si="60"/>
        <v>10</v>
      </c>
      <c r="CK51" s="114">
        <f t="shared" si="60"/>
        <v>5</v>
      </c>
      <c r="CL51" s="114">
        <f t="shared" si="60"/>
        <v>1</v>
      </c>
      <c r="CM51" s="114">
        <f t="shared" si="60"/>
        <v>10</v>
      </c>
      <c r="CN51" s="114">
        <f t="shared" si="60"/>
        <v>7</v>
      </c>
      <c r="CO51" s="114">
        <f t="shared" si="60"/>
        <v>2</v>
      </c>
      <c r="CP51" s="114">
        <f t="shared" si="60"/>
        <v>4</v>
      </c>
      <c r="CU51">
        <f>Makespan_10!S237</f>
        <v>621</v>
      </c>
      <c r="CV51">
        <f>Makespan_10!T237</f>
        <v>630</v>
      </c>
      <c r="CW51">
        <f>Makespan_10!CD331</f>
        <v>0</v>
      </c>
      <c r="CX51">
        <f>Makespan_10!BN143</f>
        <v>0</v>
      </c>
      <c r="CY51">
        <f>Makespan_10!BN49</f>
        <v>0</v>
      </c>
      <c r="CZ51">
        <f>Makespan_10!BL143</f>
        <v>0</v>
      </c>
      <c r="DA51">
        <f>Makespan_10!BL49</f>
        <v>0</v>
      </c>
      <c r="DB51">
        <v>585</v>
      </c>
      <c r="DC51">
        <v>678</v>
      </c>
      <c r="DD51">
        <v>678</v>
      </c>
      <c r="DE51">
        <v>644</v>
      </c>
      <c r="DF51">
        <v>670</v>
      </c>
      <c r="DG51">
        <v>628</v>
      </c>
      <c r="DH51">
        <v>628</v>
      </c>
      <c r="DI51"/>
      <c r="DJ51">
        <f t="shared" si="48"/>
        <v>-9</v>
      </c>
      <c r="DK51">
        <f t="shared" si="48"/>
        <v>630</v>
      </c>
      <c r="DL51">
        <f t="shared" si="48"/>
        <v>0</v>
      </c>
      <c r="DM51">
        <f t="shared" si="48"/>
        <v>0</v>
      </c>
      <c r="DN51">
        <f t="shared" si="47"/>
        <v>0</v>
      </c>
      <c r="DO51">
        <f t="shared" si="47"/>
        <v>0</v>
      </c>
      <c r="DP51">
        <f t="shared" si="47"/>
        <v>-585</v>
      </c>
      <c r="DQ51">
        <f t="shared" si="47"/>
        <v>-93</v>
      </c>
      <c r="DR51">
        <f t="shared" si="47"/>
        <v>0</v>
      </c>
      <c r="DS51">
        <f t="shared" si="47"/>
        <v>34</v>
      </c>
      <c r="DT51">
        <f t="shared" si="47"/>
        <v>-26</v>
      </c>
      <c r="DU51">
        <f t="shared" si="47"/>
        <v>42</v>
      </c>
      <c r="DV51">
        <f t="shared" si="47"/>
        <v>0</v>
      </c>
      <c r="DW51"/>
      <c r="DX51">
        <f t="shared" si="2"/>
        <v>10.488888888888887</v>
      </c>
      <c r="DY51">
        <f t="shared" si="3"/>
        <v>-53.177777777777806</v>
      </c>
      <c r="DZ51">
        <f t="shared" si="4"/>
        <v>0</v>
      </c>
      <c r="EA51">
        <f t="shared" si="5"/>
        <v>0</v>
      </c>
      <c r="EB51">
        <f t="shared" si="6"/>
        <v>0</v>
      </c>
      <c r="EC51">
        <f t="shared" si="7"/>
        <v>0</v>
      </c>
      <c r="ED51">
        <f t="shared" si="8"/>
        <v>99.600000000000023</v>
      </c>
      <c r="EE51">
        <f t="shared" si="9"/>
        <v>-85.13333333333334</v>
      </c>
      <c r="EF51">
        <f t="shared" si="10"/>
        <v>0.24444444444444444</v>
      </c>
      <c r="EG51">
        <f t="shared" si="11"/>
        <v>38.711111111111109</v>
      </c>
      <c r="EH51">
        <f t="shared" si="12"/>
        <v>-24.122222222222224</v>
      </c>
      <c r="EI51">
        <f t="shared" si="13"/>
        <v>42.43333333333333</v>
      </c>
      <c r="EJ51">
        <f t="shared" si="14"/>
        <v>0.53333333333333333</v>
      </c>
      <c r="EK51"/>
      <c r="EL51">
        <f t="shared" si="54"/>
        <v>110.01679012345676</v>
      </c>
      <c r="EM51">
        <f t="shared" si="54"/>
        <v>2827.876049382719</v>
      </c>
      <c r="EN51">
        <f t="shared" si="54"/>
        <v>0</v>
      </c>
      <c r="EO51">
        <f t="shared" si="54"/>
        <v>0</v>
      </c>
      <c r="EP51">
        <f t="shared" si="54"/>
        <v>0</v>
      </c>
      <c r="EQ51">
        <f t="shared" si="54"/>
        <v>0</v>
      </c>
      <c r="ER51">
        <f t="shared" si="49"/>
        <v>9920.1600000000053</v>
      </c>
      <c r="ES51">
        <f t="shared" si="49"/>
        <v>7247.6844444444459</v>
      </c>
      <c r="ET51">
        <f t="shared" si="49"/>
        <v>5.9753086419753083E-2</v>
      </c>
      <c r="EU51">
        <f t="shared" si="49"/>
        <v>1498.5501234567898</v>
      </c>
      <c r="EV51">
        <f t="shared" si="49"/>
        <v>581.88160493827172</v>
      </c>
      <c r="EW51">
        <f t="shared" si="49"/>
        <v>1800.5877777777775</v>
      </c>
      <c r="EX51">
        <f t="shared" si="49"/>
        <v>0.28444444444444444</v>
      </c>
    </row>
    <row r="52" spans="1:154" s="116" customFormat="1" ht="15" customHeight="1" x14ac:dyDescent="0.25">
      <c r="A52" s="115" t="s">
        <v>177</v>
      </c>
      <c r="B52" s="114"/>
      <c r="C52" s="114"/>
      <c r="D52" s="114"/>
      <c r="E52" s="114"/>
      <c r="F52" s="114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11"/>
      <c r="S52" s="111"/>
      <c r="T52" s="111"/>
      <c r="U52" s="111"/>
      <c r="V52" s="111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14"/>
      <c r="AI52" s="114"/>
      <c r="AJ52" s="114"/>
      <c r="AK52" s="114"/>
      <c r="AL52" s="114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11"/>
      <c r="BD52" s="111"/>
      <c r="BE52" s="111"/>
      <c r="BF52" s="111"/>
      <c r="BG52" s="111"/>
      <c r="BH52" s="111"/>
      <c r="BI52" s="111"/>
      <c r="BJ52" s="111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46"/>
      <c r="BW52" s="146"/>
      <c r="CC52" s="115" t="s">
        <v>177</v>
      </c>
      <c r="CD52" s="114"/>
      <c r="CE52" s="114"/>
      <c r="CF52" s="114"/>
      <c r="CG52" s="114"/>
      <c r="CH52" s="114"/>
      <c r="CI52" s="111"/>
      <c r="CJ52" s="111"/>
      <c r="CK52" s="111"/>
      <c r="CL52" s="111"/>
      <c r="CM52" s="111"/>
      <c r="CN52" s="114"/>
      <c r="CO52" s="114"/>
      <c r="CP52" s="114"/>
      <c r="CU52">
        <f>Makespan_10!S238</f>
        <v>578</v>
      </c>
      <c r="CV52">
        <f>Makespan_10!T238</f>
        <v>563</v>
      </c>
      <c r="CW52">
        <f>Makespan_10!CD332</f>
        <v>0</v>
      </c>
      <c r="CX52">
        <f>Makespan_10!BN144</f>
        <v>0</v>
      </c>
      <c r="CY52">
        <f>Makespan_10!BN50</f>
        <v>0</v>
      </c>
      <c r="CZ52">
        <f>Makespan_10!BL144</f>
        <v>0</v>
      </c>
      <c r="DA52">
        <f>Makespan_10!BL50</f>
        <v>0</v>
      </c>
      <c r="DB52">
        <v>618</v>
      </c>
      <c r="DC52">
        <v>672</v>
      </c>
      <c r="DD52">
        <v>672</v>
      </c>
      <c r="DE52">
        <v>651</v>
      </c>
      <c r="DF52">
        <v>651</v>
      </c>
      <c r="DG52">
        <v>563</v>
      </c>
      <c r="DH52">
        <v>563</v>
      </c>
      <c r="DI52"/>
      <c r="DJ52">
        <f t="shared" si="48"/>
        <v>15</v>
      </c>
      <c r="DK52">
        <f t="shared" si="48"/>
        <v>563</v>
      </c>
      <c r="DL52">
        <f t="shared" si="48"/>
        <v>0</v>
      </c>
      <c r="DM52">
        <f t="shared" si="48"/>
        <v>0</v>
      </c>
      <c r="DN52">
        <f t="shared" si="47"/>
        <v>0</v>
      </c>
      <c r="DO52">
        <f t="shared" si="47"/>
        <v>0</v>
      </c>
      <c r="DP52">
        <f t="shared" si="47"/>
        <v>-618</v>
      </c>
      <c r="DQ52">
        <f t="shared" si="47"/>
        <v>-54</v>
      </c>
      <c r="DR52">
        <f t="shared" si="47"/>
        <v>0</v>
      </c>
      <c r="DS52">
        <f t="shared" si="47"/>
        <v>21</v>
      </c>
      <c r="DT52">
        <f t="shared" si="47"/>
        <v>0</v>
      </c>
      <c r="DU52">
        <f t="shared" si="47"/>
        <v>88</v>
      </c>
      <c r="DV52">
        <f t="shared" si="47"/>
        <v>0</v>
      </c>
      <c r="DW52"/>
      <c r="DX52">
        <f t="shared" si="2"/>
        <v>34.488888888888887</v>
      </c>
      <c r="DY52">
        <f t="shared" si="3"/>
        <v>-120.17777777777781</v>
      </c>
      <c r="DZ52">
        <f t="shared" si="4"/>
        <v>0</v>
      </c>
      <c r="EA52">
        <f t="shared" si="5"/>
        <v>0</v>
      </c>
      <c r="EB52">
        <f t="shared" si="6"/>
        <v>0</v>
      </c>
      <c r="EC52">
        <f t="shared" si="7"/>
        <v>0</v>
      </c>
      <c r="ED52">
        <f t="shared" si="8"/>
        <v>66.600000000000023</v>
      </c>
      <c r="EE52">
        <f t="shared" si="9"/>
        <v>-46.133333333333333</v>
      </c>
      <c r="EF52">
        <f t="shared" si="10"/>
        <v>0.24444444444444444</v>
      </c>
      <c r="EG52">
        <f t="shared" si="11"/>
        <v>25.711111111111112</v>
      </c>
      <c r="EH52">
        <f t="shared" si="12"/>
        <v>1.8777777777777778</v>
      </c>
      <c r="EI52">
        <f t="shared" si="13"/>
        <v>88.433333333333337</v>
      </c>
      <c r="EJ52">
        <f t="shared" si="14"/>
        <v>0.53333333333333333</v>
      </c>
      <c r="EK52"/>
      <c r="EL52">
        <f t="shared" si="54"/>
        <v>1189.4834567901232</v>
      </c>
      <c r="EM52">
        <f t="shared" si="54"/>
        <v>14442.698271604944</v>
      </c>
      <c r="EN52">
        <f t="shared" si="54"/>
        <v>0</v>
      </c>
      <c r="EO52">
        <f t="shared" si="54"/>
        <v>0</v>
      </c>
      <c r="EP52">
        <f t="shared" si="54"/>
        <v>0</v>
      </c>
      <c r="EQ52">
        <f t="shared" si="54"/>
        <v>0</v>
      </c>
      <c r="ER52">
        <f t="shared" si="49"/>
        <v>4435.5600000000031</v>
      </c>
      <c r="ES52">
        <f t="shared" si="49"/>
        <v>2128.2844444444445</v>
      </c>
      <c r="ET52">
        <f t="shared" si="49"/>
        <v>5.9753086419753083E-2</v>
      </c>
      <c r="EU52">
        <f t="shared" si="49"/>
        <v>661.06123456790124</v>
      </c>
      <c r="EV52">
        <f t="shared" si="49"/>
        <v>3.5260493827160495</v>
      </c>
      <c r="EW52">
        <f t="shared" si="49"/>
        <v>7820.4544444444455</v>
      </c>
      <c r="EX52">
        <f t="shared" si="49"/>
        <v>0.28444444444444444</v>
      </c>
    </row>
    <row r="53" spans="1:154" s="116" customFormat="1" ht="15" customHeight="1" x14ac:dyDescent="0.25">
      <c r="A53" s="115" t="s">
        <v>178</v>
      </c>
      <c r="B53" s="114"/>
      <c r="C53" s="114"/>
      <c r="D53" s="114"/>
      <c r="E53" s="114"/>
      <c r="F53" s="114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11"/>
      <c r="S53" s="111"/>
      <c r="T53" s="111"/>
      <c r="U53" s="111"/>
      <c r="V53" s="111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14"/>
      <c r="AI53" s="114"/>
      <c r="AJ53" s="114"/>
      <c r="AK53" s="114"/>
      <c r="AL53" s="114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11"/>
      <c r="BD53" s="111"/>
      <c r="BE53" s="111"/>
      <c r="BF53" s="111"/>
      <c r="BG53" s="111"/>
      <c r="BH53" s="111"/>
      <c r="BI53" s="111"/>
      <c r="BJ53" s="111"/>
      <c r="BK53" s="111"/>
      <c r="BL53" s="111"/>
      <c r="BM53" s="111"/>
      <c r="BN53" s="111"/>
      <c r="BO53" s="111"/>
      <c r="BP53" s="111"/>
      <c r="BQ53" s="111"/>
      <c r="BR53" s="111"/>
      <c r="BS53" s="111"/>
      <c r="BT53" s="111"/>
      <c r="BU53" s="111"/>
      <c r="BV53" s="146"/>
      <c r="BW53" s="146"/>
      <c r="CC53" s="115" t="s">
        <v>178</v>
      </c>
      <c r="CD53" s="114"/>
      <c r="CE53" s="114"/>
      <c r="CF53" s="114"/>
      <c r="CG53" s="114"/>
      <c r="CH53" s="114"/>
      <c r="CI53" s="111"/>
      <c r="CJ53" s="111"/>
      <c r="CK53" s="111"/>
      <c r="CL53" s="111"/>
      <c r="CM53" s="111"/>
      <c r="CN53" s="114"/>
      <c r="CO53" s="114"/>
      <c r="CP53" s="114"/>
      <c r="CU53">
        <f>Makespan_10!S239</f>
        <v>792</v>
      </c>
      <c r="CV53">
        <f>Makespan_10!T239</f>
        <v>836</v>
      </c>
      <c r="CW53">
        <f>Makespan_10!CD333</f>
        <v>0</v>
      </c>
      <c r="CX53">
        <f>Makespan_10!BN145</f>
        <v>0</v>
      </c>
      <c r="CY53">
        <f>Makespan_10!BN51</f>
        <v>0</v>
      </c>
      <c r="CZ53">
        <f>Makespan_10!BL145</f>
        <v>0</v>
      </c>
      <c r="DA53">
        <f>Makespan_10!BL51</f>
        <v>0</v>
      </c>
      <c r="DB53">
        <v>791</v>
      </c>
      <c r="DC53">
        <v>789</v>
      </c>
      <c r="DD53">
        <v>789</v>
      </c>
      <c r="DE53">
        <v>837</v>
      </c>
      <c r="DF53">
        <v>837</v>
      </c>
      <c r="DG53">
        <v>851</v>
      </c>
      <c r="DH53">
        <v>851</v>
      </c>
      <c r="DI53"/>
      <c r="DJ53">
        <f t="shared" si="48"/>
        <v>-44</v>
      </c>
      <c r="DK53">
        <f t="shared" si="48"/>
        <v>836</v>
      </c>
      <c r="DL53">
        <f t="shared" si="48"/>
        <v>0</v>
      </c>
      <c r="DM53">
        <f t="shared" si="48"/>
        <v>0</v>
      </c>
      <c r="DN53">
        <f t="shared" si="47"/>
        <v>0</v>
      </c>
      <c r="DO53">
        <f t="shared" si="47"/>
        <v>0</v>
      </c>
      <c r="DP53">
        <f t="shared" si="47"/>
        <v>-791</v>
      </c>
      <c r="DQ53">
        <f t="shared" si="47"/>
        <v>2</v>
      </c>
      <c r="DR53">
        <f t="shared" si="47"/>
        <v>0</v>
      </c>
      <c r="DS53">
        <f t="shared" si="47"/>
        <v>-48</v>
      </c>
      <c r="DT53">
        <f t="shared" si="47"/>
        <v>0</v>
      </c>
      <c r="DU53">
        <f t="shared" si="47"/>
        <v>-14</v>
      </c>
      <c r="DV53">
        <f t="shared" si="47"/>
        <v>0</v>
      </c>
      <c r="DW53"/>
      <c r="DX53">
        <f t="shared" si="2"/>
        <v>-24.511111111111113</v>
      </c>
      <c r="DY53">
        <f t="shared" si="3"/>
        <v>152.82222222222219</v>
      </c>
      <c r="DZ53">
        <f t="shared" si="4"/>
        <v>0</v>
      </c>
      <c r="EA53">
        <f t="shared" si="5"/>
        <v>0</v>
      </c>
      <c r="EB53">
        <f t="shared" si="6"/>
        <v>0</v>
      </c>
      <c r="EC53">
        <f t="shared" si="7"/>
        <v>0</v>
      </c>
      <c r="ED53">
        <f t="shared" si="8"/>
        <v>-106.39999999999998</v>
      </c>
      <c r="EE53">
        <f t="shared" si="9"/>
        <v>9.8666666666666671</v>
      </c>
      <c r="EF53">
        <f t="shared" si="10"/>
        <v>0.24444444444444444</v>
      </c>
      <c r="EG53">
        <f t="shared" si="11"/>
        <v>-43.288888888888891</v>
      </c>
      <c r="EH53">
        <f t="shared" si="12"/>
        <v>1.8777777777777778</v>
      </c>
      <c r="EI53">
        <f t="shared" si="13"/>
        <v>-13.566666666666666</v>
      </c>
      <c r="EJ53">
        <f t="shared" si="14"/>
        <v>0.53333333333333333</v>
      </c>
      <c r="EK53"/>
      <c r="EL53">
        <f t="shared" si="54"/>
        <v>600.7945679012347</v>
      </c>
      <c r="EM53">
        <f t="shared" si="54"/>
        <v>23354.631604938262</v>
      </c>
      <c r="EN53">
        <f t="shared" si="54"/>
        <v>0</v>
      </c>
      <c r="EO53">
        <f t="shared" si="54"/>
        <v>0</v>
      </c>
      <c r="EP53">
        <f t="shared" si="54"/>
        <v>0</v>
      </c>
      <c r="EQ53">
        <f t="shared" si="54"/>
        <v>0</v>
      </c>
      <c r="ER53">
        <f t="shared" si="49"/>
        <v>11320.959999999995</v>
      </c>
      <c r="ES53">
        <f t="shared" si="49"/>
        <v>97.351111111111123</v>
      </c>
      <c r="ET53">
        <f t="shared" si="49"/>
        <v>5.9753086419753083E-2</v>
      </c>
      <c r="EU53">
        <f t="shared" si="49"/>
        <v>1873.927901234568</v>
      </c>
      <c r="EV53">
        <f t="shared" si="49"/>
        <v>3.5260493827160495</v>
      </c>
      <c r="EW53">
        <f t="shared" si="49"/>
        <v>184.05444444444444</v>
      </c>
      <c r="EX53">
        <f t="shared" si="49"/>
        <v>0.28444444444444444</v>
      </c>
    </row>
    <row r="54" spans="1:154" ht="15" customHeight="1" x14ac:dyDescent="0.25">
      <c r="CU54">
        <f>Makespan_10!S240</f>
        <v>545</v>
      </c>
      <c r="CV54">
        <f>Makespan_10!T240</f>
        <v>625</v>
      </c>
      <c r="CW54">
        <f>Makespan_10!CD334</f>
        <v>0</v>
      </c>
      <c r="CX54">
        <f>Makespan_10!BN146</f>
        <v>0</v>
      </c>
      <c r="CY54">
        <f>Makespan_10!BN52</f>
        <v>0</v>
      </c>
      <c r="CZ54">
        <f>Makespan_10!BL146</f>
        <v>0</v>
      </c>
      <c r="DA54">
        <f>Makespan_10!BL52</f>
        <v>0</v>
      </c>
      <c r="DB54">
        <v>606</v>
      </c>
      <c r="DC54">
        <v>569</v>
      </c>
      <c r="DD54">
        <v>569</v>
      </c>
      <c r="DE54">
        <v>625</v>
      </c>
      <c r="DF54">
        <v>625</v>
      </c>
      <c r="DG54">
        <v>630</v>
      </c>
      <c r="DH54">
        <v>630</v>
      </c>
      <c r="DJ54">
        <f t="shared" si="48"/>
        <v>-80</v>
      </c>
      <c r="DK54">
        <f t="shared" si="48"/>
        <v>625</v>
      </c>
      <c r="DL54">
        <f t="shared" si="48"/>
        <v>0</v>
      </c>
      <c r="DM54">
        <f t="shared" si="48"/>
        <v>0</v>
      </c>
      <c r="DN54">
        <f t="shared" si="47"/>
        <v>0</v>
      </c>
      <c r="DO54">
        <f t="shared" si="47"/>
        <v>0</v>
      </c>
      <c r="DP54">
        <f t="shared" si="47"/>
        <v>-606</v>
      </c>
      <c r="DQ54">
        <f t="shared" si="47"/>
        <v>37</v>
      </c>
      <c r="DR54">
        <f t="shared" si="47"/>
        <v>0</v>
      </c>
      <c r="DS54">
        <f t="shared" si="47"/>
        <v>-56</v>
      </c>
      <c r="DT54">
        <f t="shared" si="47"/>
        <v>0</v>
      </c>
      <c r="DU54">
        <f t="shared" si="47"/>
        <v>-5</v>
      </c>
      <c r="DV54">
        <f t="shared" si="47"/>
        <v>0</v>
      </c>
      <c r="DX54">
        <f t="shared" si="2"/>
        <v>-60.511111111111113</v>
      </c>
      <c r="DY54">
        <f t="shared" si="3"/>
        <v>-58.177777777777806</v>
      </c>
      <c r="DZ54">
        <f t="shared" si="4"/>
        <v>0</v>
      </c>
      <c r="EA54">
        <f t="shared" si="5"/>
        <v>0</v>
      </c>
      <c r="EB54">
        <f t="shared" si="6"/>
        <v>0</v>
      </c>
      <c r="EC54">
        <f t="shared" si="7"/>
        <v>0</v>
      </c>
      <c r="ED54">
        <f t="shared" si="8"/>
        <v>78.600000000000023</v>
      </c>
      <c r="EE54">
        <f t="shared" si="9"/>
        <v>44.866666666666667</v>
      </c>
      <c r="EF54">
        <f t="shared" si="10"/>
        <v>0.24444444444444444</v>
      </c>
      <c r="EG54">
        <f t="shared" si="11"/>
        <v>-51.288888888888891</v>
      </c>
      <c r="EH54">
        <f t="shared" si="12"/>
        <v>1.8777777777777778</v>
      </c>
      <c r="EI54">
        <f t="shared" si="13"/>
        <v>-4.5666666666666664</v>
      </c>
      <c r="EJ54">
        <f t="shared" si="14"/>
        <v>0.53333333333333333</v>
      </c>
      <c r="EL54">
        <f t="shared" si="54"/>
        <v>3661.5945679012348</v>
      </c>
      <c r="EM54">
        <f t="shared" si="54"/>
        <v>3384.6538271604973</v>
      </c>
      <c r="EN54">
        <f t="shared" si="54"/>
        <v>0</v>
      </c>
      <c r="EO54">
        <f t="shared" si="54"/>
        <v>0</v>
      </c>
      <c r="EP54">
        <f t="shared" si="54"/>
        <v>0</v>
      </c>
      <c r="EQ54">
        <f t="shared" si="54"/>
        <v>0</v>
      </c>
      <c r="ER54">
        <f t="shared" si="49"/>
        <v>6177.9600000000037</v>
      </c>
      <c r="ES54">
        <f t="shared" si="49"/>
        <v>2013.0177777777778</v>
      </c>
      <c r="ET54">
        <f t="shared" si="49"/>
        <v>5.9753086419753083E-2</v>
      </c>
      <c r="EU54">
        <f t="shared" si="49"/>
        <v>2630.5501234567905</v>
      </c>
      <c r="EV54">
        <f t="shared" si="49"/>
        <v>3.5260493827160495</v>
      </c>
      <c r="EW54">
        <f t="shared" si="49"/>
        <v>20.854444444444443</v>
      </c>
      <c r="EX54">
        <f t="shared" si="49"/>
        <v>0.28444444444444444</v>
      </c>
    </row>
    <row r="55" spans="1:154" ht="15" customHeight="1" x14ac:dyDescent="0.25">
      <c r="A55" t="s">
        <v>168</v>
      </c>
      <c r="CU55">
        <f>Makespan_10!S241</f>
        <v>610</v>
      </c>
      <c r="CV55">
        <f>Makespan_10!T241</f>
        <v>647</v>
      </c>
      <c r="CW55">
        <f>Makespan_10!CD335</f>
        <v>0</v>
      </c>
      <c r="CX55">
        <f>Makespan_10!BN147</f>
        <v>0</v>
      </c>
      <c r="CY55">
        <f>Makespan_10!BN53</f>
        <v>0</v>
      </c>
      <c r="CZ55">
        <f>Makespan_10!BL147</f>
        <v>0</v>
      </c>
      <c r="DA55">
        <f>Makespan_10!BL53</f>
        <v>0</v>
      </c>
      <c r="DB55">
        <v>591</v>
      </c>
      <c r="DC55">
        <v>673</v>
      </c>
      <c r="DD55">
        <v>673</v>
      </c>
      <c r="DE55">
        <v>702</v>
      </c>
      <c r="DF55">
        <v>702</v>
      </c>
      <c r="DG55">
        <v>694</v>
      </c>
      <c r="DH55">
        <v>694</v>
      </c>
      <c r="DJ55">
        <f t="shared" si="48"/>
        <v>-37</v>
      </c>
      <c r="DK55">
        <f t="shared" si="48"/>
        <v>647</v>
      </c>
      <c r="DL55">
        <f t="shared" si="48"/>
        <v>0</v>
      </c>
      <c r="DM55">
        <f t="shared" si="48"/>
        <v>0</v>
      </c>
      <c r="DN55">
        <f t="shared" si="47"/>
        <v>0</v>
      </c>
      <c r="DO55">
        <f t="shared" si="47"/>
        <v>0</v>
      </c>
      <c r="DP55">
        <f t="shared" si="47"/>
        <v>-591</v>
      </c>
      <c r="DQ55">
        <f t="shared" si="47"/>
        <v>-82</v>
      </c>
      <c r="DR55">
        <f t="shared" si="47"/>
        <v>0</v>
      </c>
      <c r="DS55">
        <f t="shared" si="47"/>
        <v>-29</v>
      </c>
      <c r="DT55">
        <f t="shared" si="47"/>
        <v>0</v>
      </c>
      <c r="DU55">
        <f t="shared" si="47"/>
        <v>8</v>
      </c>
      <c r="DV55">
        <f t="shared" si="47"/>
        <v>0</v>
      </c>
      <c r="DX55">
        <f t="shared" si="2"/>
        <v>-17.511111111111113</v>
      </c>
      <c r="DY55">
        <f t="shared" si="3"/>
        <v>-36.177777777777806</v>
      </c>
      <c r="DZ55">
        <f t="shared" si="4"/>
        <v>0</v>
      </c>
      <c r="EA55">
        <f t="shared" si="5"/>
        <v>0</v>
      </c>
      <c r="EB55">
        <f t="shared" si="6"/>
        <v>0</v>
      </c>
      <c r="EC55">
        <f t="shared" si="7"/>
        <v>0</v>
      </c>
      <c r="ED55">
        <f t="shared" si="8"/>
        <v>93.600000000000023</v>
      </c>
      <c r="EE55">
        <f t="shared" si="9"/>
        <v>-74.13333333333334</v>
      </c>
      <c r="EF55">
        <f t="shared" si="10"/>
        <v>0.24444444444444444</v>
      </c>
      <c r="EG55">
        <f t="shared" si="11"/>
        <v>-24.288888888888888</v>
      </c>
      <c r="EH55">
        <f t="shared" si="12"/>
        <v>1.8777777777777778</v>
      </c>
      <c r="EI55">
        <f t="shared" si="13"/>
        <v>8.4333333333333336</v>
      </c>
      <c r="EJ55">
        <f t="shared" si="14"/>
        <v>0.53333333333333333</v>
      </c>
      <c r="EL55">
        <f t="shared" si="54"/>
        <v>306.63901234567908</v>
      </c>
      <c r="EM55">
        <f t="shared" si="54"/>
        <v>1308.8316049382736</v>
      </c>
      <c r="EN55">
        <f t="shared" si="54"/>
        <v>0</v>
      </c>
      <c r="EO55">
        <f t="shared" si="54"/>
        <v>0</v>
      </c>
      <c r="EP55">
        <f t="shared" si="54"/>
        <v>0</v>
      </c>
      <c r="EQ55">
        <f t="shared" si="54"/>
        <v>0</v>
      </c>
      <c r="ER55">
        <f t="shared" si="49"/>
        <v>8760.9600000000046</v>
      </c>
      <c r="ES55">
        <f t="shared" si="49"/>
        <v>5495.7511111111116</v>
      </c>
      <c r="ET55">
        <f t="shared" si="49"/>
        <v>5.9753086419753083E-2</v>
      </c>
      <c r="EU55">
        <f t="shared" si="49"/>
        <v>589.95012345679004</v>
      </c>
      <c r="EV55">
        <f t="shared" si="49"/>
        <v>3.5260493827160495</v>
      </c>
      <c r="EW55">
        <f t="shared" si="49"/>
        <v>71.121111111111119</v>
      </c>
      <c r="EX55">
        <f t="shared" si="49"/>
        <v>0.28444444444444444</v>
      </c>
    </row>
    <row r="56" spans="1:154" ht="15" customHeight="1" x14ac:dyDescent="0.25">
      <c r="A56" s="6"/>
      <c r="B56" s="585" t="s">
        <v>171</v>
      </c>
      <c r="C56" s="585"/>
      <c r="D56" s="585"/>
      <c r="E56" s="585"/>
      <c r="F56" s="585"/>
      <c r="G56" s="585"/>
      <c r="H56" s="585"/>
      <c r="I56" s="585"/>
      <c r="J56" s="585"/>
      <c r="K56" s="585"/>
      <c r="L56" s="585"/>
      <c r="M56" s="585"/>
      <c r="N56" s="585"/>
      <c r="O56" s="585"/>
      <c r="P56" s="585"/>
      <c r="Q56" s="585"/>
      <c r="R56" s="583" t="s">
        <v>172</v>
      </c>
      <c r="S56" s="583"/>
      <c r="T56" s="583"/>
      <c r="U56" s="583"/>
      <c r="V56" s="583"/>
      <c r="W56" s="583"/>
      <c r="X56" s="583"/>
      <c r="Y56" s="583"/>
      <c r="Z56" s="583"/>
      <c r="AA56" s="583"/>
      <c r="AB56" s="583"/>
      <c r="AC56" s="583"/>
      <c r="AD56" s="583"/>
      <c r="AE56" s="583"/>
      <c r="AF56" s="583"/>
      <c r="AG56" s="583"/>
      <c r="AH56" s="585" t="s">
        <v>173</v>
      </c>
      <c r="AI56" s="585"/>
      <c r="AJ56" s="585"/>
      <c r="AK56" s="585"/>
      <c r="AL56" s="585"/>
      <c r="AM56" s="585"/>
      <c r="AN56" s="585"/>
      <c r="AO56" s="585"/>
      <c r="AP56" s="585"/>
      <c r="AQ56" s="585"/>
      <c r="AR56" s="585"/>
      <c r="AS56" s="585"/>
      <c r="AT56" s="585"/>
      <c r="AU56" s="585"/>
      <c r="AV56" s="585"/>
      <c r="AW56" s="585"/>
      <c r="AX56" s="585"/>
      <c r="AY56" s="585"/>
      <c r="AZ56" s="585"/>
      <c r="BA56" s="155"/>
      <c r="BB56" s="155"/>
      <c r="BC56" s="607" t="s">
        <v>174</v>
      </c>
      <c r="BD56" s="608"/>
      <c r="BE56" s="608"/>
      <c r="BF56" s="608"/>
      <c r="BG56" s="608"/>
      <c r="BH56" s="608"/>
      <c r="BI56" s="608"/>
      <c r="BJ56" s="608"/>
      <c r="BK56" s="608"/>
      <c r="BL56" s="608"/>
      <c r="BM56" s="608"/>
      <c r="BN56" s="608"/>
      <c r="BO56" s="608"/>
      <c r="BP56" s="608"/>
      <c r="BQ56" s="608"/>
      <c r="BR56" s="608"/>
      <c r="BS56" s="608"/>
      <c r="BT56" s="608"/>
      <c r="BU56" s="609"/>
      <c r="BV56" s="45"/>
      <c r="BW56" s="45"/>
      <c r="CU56">
        <f>Makespan_10!S242</f>
        <v>594</v>
      </c>
      <c r="CV56">
        <f>Makespan_10!T242</f>
        <v>640</v>
      </c>
      <c r="CW56">
        <f>Makespan_10!CD336</f>
        <v>0</v>
      </c>
      <c r="CX56">
        <f>Makespan_10!BN148</f>
        <v>0</v>
      </c>
      <c r="CY56">
        <f>Makespan_10!BN54</f>
        <v>0</v>
      </c>
      <c r="CZ56">
        <f>Makespan_10!BL148</f>
        <v>0</v>
      </c>
      <c r="DA56">
        <f>Makespan_10!BL54</f>
        <v>0</v>
      </c>
      <c r="DB56">
        <v>648</v>
      </c>
      <c r="DC56">
        <v>579</v>
      </c>
      <c r="DD56">
        <v>579</v>
      </c>
      <c r="DE56">
        <v>604</v>
      </c>
      <c r="DF56">
        <v>618</v>
      </c>
      <c r="DG56">
        <v>640</v>
      </c>
      <c r="DH56">
        <v>640</v>
      </c>
      <c r="DJ56">
        <f t="shared" si="48"/>
        <v>-46</v>
      </c>
      <c r="DK56">
        <f t="shared" si="48"/>
        <v>640</v>
      </c>
      <c r="DL56">
        <f t="shared" si="48"/>
        <v>0</v>
      </c>
      <c r="DM56">
        <f t="shared" si="48"/>
        <v>0</v>
      </c>
      <c r="DN56">
        <f t="shared" si="47"/>
        <v>0</v>
      </c>
      <c r="DO56">
        <f t="shared" si="47"/>
        <v>0</v>
      </c>
      <c r="DP56">
        <f t="shared" si="47"/>
        <v>-648</v>
      </c>
      <c r="DQ56">
        <f t="shared" si="47"/>
        <v>69</v>
      </c>
      <c r="DR56">
        <f t="shared" si="47"/>
        <v>0</v>
      </c>
      <c r="DS56">
        <f t="shared" si="47"/>
        <v>-25</v>
      </c>
      <c r="DT56">
        <f t="shared" si="47"/>
        <v>-14</v>
      </c>
      <c r="DU56">
        <f t="shared" si="47"/>
        <v>-22</v>
      </c>
      <c r="DV56">
        <f t="shared" si="47"/>
        <v>0</v>
      </c>
      <c r="DX56">
        <f t="shared" si="2"/>
        <v>-26.511111111111113</v>
      </c>
      <c r="DY56">
        <f t="shared" si="3"/>
        <v>-43.177777777777806</v>
      </c>
      <c r="DZ56">
        <f t="shared" si="4"/>
        <v>0</v>
      </c>
      <c r="EA56">
        <f t="shared" si="5"/>
        <v>0</v>
      </c>
      <c r="EB56">
        <f t="shared" si="6"/>
        <v>0</v>
      </c>
      <c r="EC56">
        <f t="shared" si="7"/>
        <v>0</v>
      </c>
      <c r="ED56">
        <f t="shared" si="8"/>
        <v>36.600000000000023</v>
      </c>
      <c r="EE56">
        <f t="shared" si="9"/>
        <v>76.86666666666666</v>
      </c>
      <c r="EF56">
        <f t="shared" si="10"/>
        <v>0.24444444444444444</v>
      </c>
      <c r="EG56">
        <f t="shared" si="11"/>
        <v>-20.288888888888888</v>
      </c>
      <c r="EH56">
        <f t="shared" si="12"/>
        <v>-12.122222222222222</v>
      </c>
      <c r="EI56">
        <f t="shared" si="13"/>
        <v>-21.566666666666666</v>
      </c>
      <c r="EJ56">
        <f t="shared" si="14"/>
        <v>0.53333333333333333</v>
      </c>
      <c r="EL56">
        <f t="shared" si="54"/>
        <v>702.83901234567907</v>
      </c>
      <c r="EM56">
        <f t="shared" si="54"/>
        <v>1864.3204938271629</v>
      </c>
      <c r="EN56">
        <f t="shared" si="54"/>
        <v>0</v>
      </c>
      <c r="EO56">
        <f t="shared" si="54"/>
        <v>0</v>
      </c>
      <c r="EP56">
        <f t="shared" si="54"/>
        <v>0</v>
      </c>
      <c r="EQ56">
        <f t="shared" si="54"/>
        <v>0</v>
      </c>
      <c r="ER56">
        <f t="shared" si="49"/>
        <v>1339.5600000000018</v>
      </c>
      <c r="ES56">
        <f t="shared" si="49"/>
        <v>5908.4844444444434</v>
      </c>
      <c r="ET56">
        <f t="shared" si="49"/>
        <v>5.9753086419753083E-2</v>
      </c>
      <c r="EU56">
        <f t="shared" si="49"/>
        <v>411.63901234567896</v>
      </c>
      <c r="EV56">
        <f t="shared" si="49"/>
        <v>146.94827160493827</v>
      </c>
      <c r="EW56">
        <f t="shared" si="49"/>
        <v>465.12111111111108</v>
      </c>
      <c r="EX56">
        <f t="shared" si="49"/>
        <v>0.28444444444444444</v>
      </c>
    </row>
    <row r="57" spans="1:154" ht="15" customHeight="1" x14ac:dyDescent="0.25">
      <c r="A57" s="3" t="s">
        <v>49</v>
      </c>
      <c r="B57" s="71">
        <v>1314.7444444444445</v>
      </c>
      <c r="C57" s="71">
        <v>1324.8</v>
      </c>
      <c r="D57" s="71">
        <v>1417.4777777777779</v>
      </c>
      <c r="E57" s="71">
        <v>1437.911111111111</v>
      </c>
      <c r="F57" s="71">
        <v>1446.8111111111111</v>
      </c>
      <c r="G57" s="71">
        <v>1453.3666666666666</v>
      </c>
      <c r="H57" s="71">
        <v>1454.8555555555556</v>
      </c>
      <c r="I57" s="71">
        <v>1463.7777777777778</v>
      </c>
      <c r="J57" s="71">
        <v>1505.6</v>
      </c>
      <c r="K57" s="71">
        <v>1508.588888888889</v>
      </c>
      <c r="L57" s="71">
        <v>1511.3777777777777</v>
      </c>
      <c r="M57" s="71">
        <v>1513.6888888888889</v>
      </c>
      <c r="N57" s="71">
        <v>1565.6444444444444</v>
      </c>
      <c r="O57" s="71">
        <v>1587.6555555555556</v>
      </c>
      <c r="P57" s="71">
        <v>1597.6222222222223</v>
      </c>
      <c r="Q57" s="71">
        <v>1619.7777777777778</v>
      </c>
      <c r="R57" s="3">
        <v>1314.6444444444444</v>
      </c>
      <c r="S57" s="3">
        <v>1324.7</v>
      </c>
      <c r="T57" s="3">
        <v>1397.2888888888888</v>
      </c>
      <c r="U57" s="3">
        <v>1404.1888888888889</v>
      </c>
      <c r="V57" s="3">
        <v>1406.0555555555557</v>
      </c>
      <c r="W57" s="3">
        <v>1412.6333333333334</v>
      </c>
      <c r="X57" s="3">
        <v>1414.1888888888889</v>
      </c>
      <c r="Y57" s="3">
        <v>1417.4777777777779</v>
      </c>
      <c r="Z57" s="3">
        <v>1417.6444444444444</v>
      </c>
      <c r="AA57" s="3">
        <v>1437.6444444444444</v>
      </c>
      <c r="AB57" s="3">
        <v>1442.9222222222222</v>
      </c>
      <c r="AC57" s="3">
        <v>1446.8333333333333</v>
      </c>
      <c r="AD57" s="3">
        <v>1457.411111111111</v>
      </c>
      <c r="AE57" s="3">
        <v>1458.7666666666667</v>
      </c>
      <c r="AF57" s="3">
        <v>1468.8222222222223</v>
      </c>
      <c r="AG57" s="3">
        <v>1468.911111111111</v>
      </c>
      <c r="AH57" s="10">
        <v>1268.4666666666667</v>
      </c>
      <c r="AI57" s="10">
        <v>1280.5</v>
      </c>
      <c r="AJ57" s="10">
        <v>1291.7111111111112</v>
      </c>
      <c r="AK57" s="10">
        <v>1296.2333333333333</v>
      </c>
      <c r="AL57" s="10">
        <v>1311.7777777777778</v>
      </c>
      <c r="AM57" s="10">
        <v>1354.7666666666667</v>
      </c>
      <c r="AN57" s="10">
        <v>1402.1777777777777</v>
      </c>
      <c r="AO57" s="10">
        <v>1447</v>
      </c>
      <c r="AP57" s="10">
        <v>1451.8666666666666</v>
      </c>
      <c r="AQ57" s="10">
        <v>1458.7222222222222</v>
      </c>
      <c r="AR57" s="10">
        <v>1467.3666666666666</v>
      </c>
      <c r="AS57" s="10">
        <v>1498.3111111111111</v>
      </c>
      <c r="AT57" s="10">
        <v>1499.7444444444445</v>
      </c>
      <c r="AU57" s="10">
        <v>1503.6666666666667</v>
      </c>
      <c r="AV57" s="10">
        <v>1504.0444444444445</v>
      </c>
      <c r="AW57" s="10">
        <v>1546.1666666666667</v>
      </c>
      <c r="AX57" s="10">
        <v>1575.0333333333333</v>
      </c>
      <c r="AY57" s="10">
        <v>1593.6222222222223</v>
      </c>
      <c r="AZ57" s="10">
        <v>1597.6333333333334</v>
      </c>
      <c r="BA57" s="10"/>
      <c r="BB57" s="10"/>
      <c r="BC57" s="2">
        <v>1258.9888888888888</v>
      </c>
      <c r="BD57" s="2">
        <v>1276.2444444444445</v>
      </c>
      <c r="BE57" s="2">
        <v>1280.3333333333333</v>
      </c>
      <c r="BF57" s="2">
        <v>1296.1777777777777</v>
      </c>
      <c r="BG57" s="2">
        <v>1311.0111111111112</v>
      </c>
      <c r="BH57" s="2">
        <v>1354.7666666666667</v>
      </c>
      <c r="BI57" s="2">
        <v>1399.7666666666667</v>
      </c>
      <c r="BJ57" s="2">
        <v>1406.8111111111111</v>
      </c>
      <c r="BK57" s="2">
        <v>1408.0222222222221</v>
      </c>
      <c r="BL57" s="2">
        <v>1408.911111111111</v>
      </c>
      <c r="BM57" s="2">
        <v>1410.2333333333333</v>
      </c>
      <c r="BN57" s="2">
        <v>1410.5444444444445</v>
      </c>
      <c r="BO57" s="2">
        <v>1412.1666666666667</v>
      </c>
      <c r="BP57" s="2">
        <v>1421.6222222222223</v>
      </c>
      <c r="BQ57" s="2">
        <v>1436.6333333333334</v>
      </c>
      <c r="BR57" s="2">
        <v>1438.0222222222221</v>
      </c>
      <c r="BS57" s="4">
        <v>1443.9333333333334</v>
      </c>
      <c r="BT57" s="4">
        <v>1450.7</v>
      </c>
      <c r="BU57" s="4">
        <v>1453.7444444444445</v>
      </c>
      <c r="BV57" s="25"/>
      <c r="BW57" s="25"/>
      <c r="CK57" s="123"/>
      <c r="CU57">
        <f>Makespan_10!S243</f>
        <v>752</v>
      </c>
      <c r="CV57">
        <f>Makespan_10!T243</f>
        <v>777</v>
      </c>
      <c r="CW57">
        <f>Makespan_10!CD337</f>
        <v>0</v>
      </c>
      <c r="CX57">
        <f>Makespan_10!BN149</f>
        <v>0</v>
      </c>
      <c r="CY57">
        <f>Makespan_10!BN55</f>
        <v>0</v>
      </c>
      <c r="CZ57">
        <f>Makespan_10!BL149</f>
        <v>0</v>
      </c>
      <c r="DA57">
        <f>Makespan_10!BL55</f>
        <v>0</v>
      </c>
      <c r="DB57">
        <v>790</v>
      </c>
      <c r="DC57">
        <v>786</v>
      </c>
      <c r="DD57">
        <v>786</v>
      </c>
      <c r="DE57">
        <v>754</v>
      </c>
      <c r="DF57">
        <v>754</v>
      </c>
      <c r="DG57">
        <v>813</v>
      </c>
      <c r="DH57">
        <v>813</v>
      </c>
      <c r="DJ57">
        <f t="shared" si="48"/>
        <v>-25</v>
      </c>
      <c r="DK57">
        <f t="shared" si="48"/>
        <v>777</v>
      </c>
      <c r="DL57">
        <f t="shared" si="48"/>
        <v>0</v>
      </c>
      <c r="DM57">
        <f t="shared" si="48"/>
        <v>0</v>
      </c>
      <c r="DN57">
        <f t="shared" si="47"/>
        <v>0</v>
      </c>
      <c r="DO57">
        <f t="shared" si="47"/>
        <v>0</v>
      </c>
      <c r="DP57">
        <f t="shared" si="47"/>
        <v>-790</v>
      </c>
      <c r="DQ57">
        <f t="shared" si="47"/>
        <v>4</v>
      </c>
      <c r="DR57">
        <f t="shared" si="47"/>
        <v>0</v>
      </c>
      <c r="DS57">
        <f t="shared" si="47"/>
        <v>32</v>
      </c>
      <c r="DT57">
        <f t="shared" si="47"/>
        <v>0</v>
      </c>
      <c r="DU57">
        <f t="shared" si="47"/>
        <v>-59</v>
      </c>
      <c r="DV57">
        <f t="shared" si="47"/>
        <v>0</v>
      </c>
      <c r="DX57">
        <f t="shared" si="2"/>
        <v>-5.5111111111111128</v>
      </c>
      <c r="DY57">
        <f t="shared" si="3"/>
        <v>93.822222222222194</v>
      </c>
      <c r="DZ57">
        <f t="shared" si="4"/>
        <v>0</v>
      </c>
      <c r="EA57">
        <f t="shared" si="5"/>
        <v>0</v>
      </c>
      <c r="EB57">
        <f t="shared" si="6"/>
        <v>0</v>
      </c>
      <c r="EC57">
        <f t="shared" si="7"/>
        <v>0</v>
      </c>
      <c r="ED57">
        <f t="shared" si="8"/>
        <v>-105.39999999999998</v>
      </c>
      <c r="EE57">
        <f t="shared" si="9"/>
        <v>11.866666666666667</v>
      </c>
      <c r="EF57">
        <f t="shared" si="10"/>
        <v>0.24444444444444444</v>
      </c>
      <c r="EG57">
        <f t="shared" si="11"/>
        <v>36.711111111111109</v>
      </c>
      <c r="EH57">
        <f t="shared" si="12"/>
        <v>1.8777777777777778</v>
      </c>
      <c r="EI57">
        <f t="shared" si="13"/>
        <v>-58.56666666666667</v>
      </c>
      <c r="EJ57">
        <f t="shared" si="14"/>
        <v>0.53333333333333333</v>
      </c>
      <c r="EL57">
        <f t="shared" si="54"/>
        <v>30.372345679012366</v>
      </c>
      <c r="EM57">
        <f t="shared" si="54"/>
        <v>8802.6093827160439</v>
      </c>
      <c r="EN57">
        <f t="shared" si="54"/>
        <v>0</v>
      </c>
      <c r="EO57">
        <f t="shared" si="54"/>
        <v>0</v>
      </c>
      <c r="EP57">
        <f t="shared" si="54"/>
        <v>0</v>
      </c>
      <c r="EQ57">
        <f t="shared" si="54"/>
        <v>0</v>
      </c>
      <c r="ER57">
        <f t="shared" si="49"/>
        <v>11109.159999999994</v>
      </c>
      <c r="ES57">
        <f t="shared" si="49"/>
        <v>140.81777777777779</v>
      </c>
      <c r="ET57">
        <f t="shared" si="49"/>
        <v>5.9753086419753083E-2</v>
      </c>
      <c r="EU57">
        <f t="shared" si="49"/>
        <v>1347.7056790123454</v>
      </c>
      <c r="EV57">
        <f t="shared" si="49"/>
        <v>3.5260493827160495</v>
      </c>
      <c r="EW57">
        <f t="shared" si="49"/>
        <v>3430.0544444444449</v>
      </c>
      <c r="EX57">
        <f t="shared" si="49"/>
        <v>0.28444444444444444</v>
      </c>
    </row>
    <row r="58" spans="1:154" ht="15" customHeight="1" x14ac:dyDescent="0.25">
      <c r="A58" s="3" t="s">
        <v>165</v>
      </c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7"/>
      <c r="BW58" s="7"/>
      <c r="CU58">
        <f>Makespan_10!S244</f>
        <v>610</v>
      </c>
      <c r="CV58">
        <f>Makespan_10!T244</f>
        <v>647</v>
      </c>
      <c r="CW58">
        <f>Makespan_10!CD338</f>
        <v>0</v>
      </c>
      <c r="CX58">
        <f>Makespan_10!BN150</f>
        <v>0</v>
      </c>
      <c r="CY58">
        <f>Makespan_10!BN56</f>
        <v>0</v>
      </c>
      <c r="CZ58">
        <f>Makespan_10!BL150</f>
        <v>0</v>
      </c>
      <c r="DA58">
        <f>Makespan_10!BL56</f>
        <v>0</v>
      </c>
      <c r="DB58">
        <v>731</v>
      </c>
      <c r="DC58">
        <v>642</v>
      </c>
      <c r="DD58">
        <v>642</v>
      </c>
      <c r="DE58">
        <v>641</v>
      </c>
      <c r="DF58">
        <v>641</v>
      </c>
      <c r="DG58">
        <v>647</v>
      </c>
      <c r="DH58">
        <v>647</v>
      </c>
      <c r="DJ58">
        <f t="shared" si="48"/>
        <v>-37</v>
      </c>
      <c r="DK58">
        <f t="shared" si="48"/>
        <v>647</v>
      </c>
      <c r="DL58">
        <f t="shared" si="48"/>
        <v>0</v>
      </c>
      <c r="DM58">
        <f t="shared" si="48"/>
        <v>0</v>
      </c>
      <c r="DN58">
        <f t="shared" si="47"/>
        <v>0</v>
      </c>
      <c r="DO58">
        <f t="shared" si="47"/>
        <v>0</v>
      </c>
      <c r="DP58">
        <f t="shared" si="47"/>
        <v>-731</v>
      </c>
      <c r="DQ58">
        <f t="shared" si="47"/>
        <v>89</v>
      </c>
      <c r="DR58">
        <f t="shared" si="47"/>
        <v>0</v>
      </c>
      <c r="DS58">
        <f t="shared" si="47"/>
        <v>1</v>
      </c>
      <c r="DT58">
        <f t="shared" si="47"/>
        <v>0</v>
      </c>
      <c r="DU58">
        <f t="shared" si="47"/>
        <v>-6</v>
      </c>
      <c r="DV58">
        <f t="shared" si="47"/>
        <v>0</v>
      </c>
      <c r="DX58">
        <f t="shared" si="2"/>
        <v>-17.511111111111113</v>
      </c>
      <c r="DY58">
        <f t="shared" si="3"/>
        <v>-36.177777777777806</v>
      </c>
      <c r="DZ58">
        <f t="shared" si="4"/>
        <v>0</v>
      </c>
      <c r="EA58">
        <f t="shared" si="5"/>
        <v>0</v>
      </c>
      <c r="EB58">
        <f t="shared" si="6"/>
        <v>0</v>
      </c>
      <c r="EC58">
        <f t="shared" si="7"/>
        <v>0</v>
      </c>
      <c r="ED58">
        <f t="shared" si="8"/>
        <v>-46.399999999999977</v>
      </c>
      <c r="EE58">
        <f t="shared" si="9"/>
        <v>96.86666666666666</v>
      </c>
      <c r="EF58">
        <f t="shared" si="10"/>
        <v>0.24444444444444444</v>
      </c>
      <c r="EG58">
        <f t="shared" si="11"/>
        <v>5.7111111111111112</v>
      </c>
      <c r="EH58">
        <f t="shared" si="12"/>
        <v>1.8777777777777778</v>
      </c>
      <c r="EI58">
        <f t="shared" si="13"/>
        <v>-5.5666666666666664</v>
      </c>
      <c r="EJ58">
        <f t="shared" si="14"/>
        <v>0.53333333333333333</v>
      </c>
      <c r="EL58">
        <f t="shared" si="54"/>
        <v>306.63901234567908</v>
      </c>
      <c r="EM58">
        <f t="shared" si="54"/>
        <v>1308.8316049382736</v>
      </c>
      <c r="EN58">
        <f t="shared" si="54"/>
        <v>0</v>
      </c>
      <c r="EO58">
        <f t="shared" si="54"/>
        <v>0</v>
      </c>
      <c r="EP58">
        <f t="shared" si="54"/>
        <v>0</v>
      </c>
      <c r="EQ58">
        <f t="shared" si="54"/>
        <v>0</v>
      </c>
      <c r="ER58">
        <f t="shared" si="49"/>
        <v>2152.9599999999978</v>
      </c>
      <c r="ES58">
        <f t="shared" si="49"/>
        <v>9383.1511111111104</v>
      </c>
      <c r="ET58">
        <f t="shared" si="49"/>
        <v>5.9753086419753083E-2</v>
      </c>
      <c r="EU58">
        <f t="shared" si="49"/>
        <v>32.616790123456795</v>
      </c>
      <c r="EV58">
        <f t="shared" si="49"/>
        <v>3.5260493827160495</v>
      </c>
      <c r="EW58">
        <f t="shared" si="49"/>
        <v>30.987777777777776</v>
      </c>
      <c r="EX58">
        <f t="shared" si="49"/>
        <v>0.28444444444444444</v>
      </c>
    </row>
    <row r="59" spans="1:154" ht="15" customHeight="1" x14ac:dyDescent="0.25">
      <c r="A59" s="3" t="s">
        <v>166</v>
      </c>
      <c r="B59" s="71">
        <v>-2.3624390077629704</v>
      </c>
      <c r="C59" s="71">
        <v>-22.126568156006577</v>
      </c>
      <c r="D59" s="71">
        <v>-4.0067475026944548</v>
      </c>
      <c r="E59" s="71">
        <v>-0.8904235799792567</v>
      </c>
      <c r="F59" s="71">
        <v>-0.82428709218583007</v>
      </c>
      <c r="G59" s="71">
        <v>-0.20275220395364135</v>
      </c>
      <c r="H59" s="71">
        <v>-0.95651427635911124</v>
      </c>
      <c r="I59" s="71">
        <v>-3.9833199059695703</v>
      </c>
      <c r="J59" s="71">
        <v>-0.33588556785437429</v>
      </c>
      <c r="K59" s="71">
        <v>-0.29994285806139714</v>
      </c>
      <c r="L59" s="71">
        <v>-0.28289345202171895</v>
      </c>
      <c r="M59" s="71">
        <v>-5.5975740212399687</v>
      </c>
      <c r="N59" s="71">
        <v>-4.1025867834821845</v>
      </c>
      <c r="O59" s="71">
        <v>-2.5654420057698655</v>
      </c>
      <c r="P59" s="71">
        <v>-4.0556469348556838</v>
      </c>
      <c r="Q59" s="71">
        <v>-33.633390220628485</v>
      </c>
      <c r="R59" s="3">
        <v>-2.3693061629354677</v>
      </c>
      <c r="S59" s="3">
        <v>-8.3137314308752437</v>
      </c>
      <c r="T59" s="3">
        <v>-0.73891193691962309</v>
      </c>
      <c r="U59" s="3">
        <v>-0.17783478611555104</v>
      </c>
      <c r="V59" s="3">
        <v>-0.73965819483023809</v>
      </c>
      <c r="W59" s="3">
        <v>-0.16463584652424851</v>
      </c>
      <c r="X59" s="3">
        <v>-0.35205806213010021</v>
      </c>
      <c r="Y59" s="3">
        <v>-1.5531831280715626E-2</v>
      </c>
      <c r="Z59" s="3">
        <v>-1.7762135173703455</v>
      </c>
      <c r="AA59" s="3">
        <v>-0.52603768624380443</v>
      </c>
      <c r="AB59" s="3">
        <v>-0.68930518980716593</v>
      </c>
      <c r="AC59" s="3">
        <v>-1.1060608782194485</v>
      </c>
      <c r="AD59" s="3">
        <v>-0.1324220536128812</v>
      </c>
      <c r="AE59" s="3">
        <v>-1.0516711706481634</v>
      </c>
      <c r="AF59" s="3">
        <v>-8.1165648191567994E-3</v>
      </c>
      <c r="AG59" s="3">
        <v>-14.399222168970859</v>
      </c>
      <c r="AH59" s="71">
        <v>-1.706303263815343</v>
      </c>
      <c r="AI59" s="71">
        <v>-1.8698450873973085</v>
      </c>
      <c r="AJ59" s="71">
        <v>-0.82814605835770472</v>
      </c>
      <c r="AK59" s="71">
        <v>-3.3949397778546473</v>
      </c>
      <c r="AL59" s="71">
        <v>-10.677097097680068</v>
      </c>
      <c r="AM59" s="71">
        <v>-8.6040021276917429</v>
      </c>
      <c r="AN59" s="71">
        <v>-5.0189695268297028</v>
      </c>
      <c r="AO59" s="71">
        <v>-0.56302161746856849</v>
      </c>
      <c r="AP59" s="71">
        <v>-0.68711464603457539</v>
      </c>
      <c r="AQ59" s="71">
        <v>-0.99385881473402271</v>
      </c>
      <c r="AR59" s="71">
        <v>-3.6894704922922914</v>
      </c>
      <c r="AS59" s="71">
        <v>-0.15130586731136086</v>
      </c>
      <c r="AT59" s="71">
        <v>-0.43887733397638373</v>
      </c>
      <c r="AU59" s="71">
        <v>-5.2588906235235454E-2</v>
      </c>
      <c r="AV59" s="71">
        <v>-5.3278595189501186</v>
      </c>
      <c r="AW59" s="71">
        <v>-7.1813288604798364</v>
      </c>
      <c r="AX59" s="71">
        <v>-4.6827667295412052</v>
      </c>
      <c r="AY59" s="71">
        <v>-1.1380082997581447</v>
      </c>
      <c r="AZ59" s="71">
        <v>-36.17749567652448</v>
      </c>
      <c r="BA59" s="71"/>
      <c r="BB59" s="71"/>
      <c r="BC59" s="3">
        <v>-2.6423827832028284</v>
      </c>
      <c r="BD59" s="3">
        <v>-0.59225165730748264</v>
      </c>
      <c r="BE59" s="3">
        <v>-2.7673615790377286</v>
      </c>
      <c r="BF59" s="3">
        <v>-3.2456463975610572</v>
      </c>
      <c r="BG59" s="3">
        <v>-10.883717503933452</v>
      </c>
      <c r="BH59" s="3">
        <v>-8.0963692740631874</v>
      </c>
      <c r="BI59" s="3">
        <v>-0.8504183115186903</v>
      </c>
      <c r="BJ59" s="3">
        <v>-0.14458987719885283</v>
      </c>
      <c r="BK59" s="3">
        <v>-9.2094217584996668E-2</v>
      </c>
      <c r="BL59" s="3">
        <v>-0.15540697183978236</v>
      </c>
      <c r="BM59" s="3">
        <v>-5.3625232361155642E-2</v>
      </c>
      <c r="BN59" s="3">
        <v>-0.18653490998233233</v>
      </c>
      <c r="BO59" s="3">
        <v>-0.98599291943916301</v>
      </c>
      <c r="BP59" s="3">
        <v>-2.3655525579235892</v>
      </c>
      <c r="BQ59" s="3">
        <v>-0.13312436478467943</v>
      </c>
      <c r="BR59" s="3">
        <v>-0.71723894427387858</v>
      </c>
      <c r="BS59" s="3">
        <v>-0.62007619304826977</v>
      </c>
      <c r="BT59" s="3">
        <v>-0.37029274544658253</v>
      </c>
      <c r="BU59" s="3">
        <v>-18.70882855718094</v>
      </c>
      <c r="BV59" s="7"/>
      <c r="BW59" s="7"/>
      <c r="CU59">
        <f>Makespan_10!S245</f>
        <v>648</v>
      </c>
      <c r="CV59">
        <f>Makespan_10!T245</f>
        <v>660</v>
      </c>
      <c r="CW59">
        <f>Makespan_10!CD339</f>
        <v>0</v>
      </c>
      <c r="CX59">
        <f>Makespan_10!BN151</f>
        <v>0</v>
      </c>
      <c r="CY59">
        <f>Makespan_10!BN57</f>
        <v>0</v>
      </c>
      <c r="CZ59">
        <f>Makespan_10!BL151</f>
        <v>0</v>
      </c>
      <c r="DA59">
        <f>Makespan_10!BL57</f>
        <v>0</v>
      </c>
      <c r="DB59">
        <v>677</v>
      </c>
      <c r="DC59">
        <v>693</v>
      </c>
      <c r="DD59">
        <v>693</v>
      </c>
      <c r="DE59">
        <v>712</v>
      </c>
      <c r="DF59">
        <v>712</v>
      </c>
      <c r="DG59">
        <v>660</v>
      </c>
      <c r="DH59">
        <v>660</v>
      </c>
      <c r="DJ59">
        <f t="shared" si="48"/>
        <v>-12</v>
      </c>
      <c r="DK59">
        <f t="shared" si="48"/>
        <v>660</v>
      </c>
      <c r="DL59">
        <f t="shared" si="48"/>
        <v>0</v>
      </c>
      <c r="DM59">
        <f t="shared" si="48"/>
        <v>0</v>
      </c>
      <c r="DN59">
        <f t="shared" si="47"/>
        <v>0</v>
      </c>
      <c r="DO59">
        <f t="shared" si="47"/>
        <v>0</v>
      </c>
      <c r="DP59">
        <f t="shared" si="47"/>
        <v>-677</v>
      </c>
      <c r="DQ59">
        <f t="shared" si="47"/>
        <v>-16</v>
      </c>
      <c r="DR59">
        <f t="shared" si="47"/>
        <v>0</v>
      </c>
      <c r="DS59">
        <f t="shared" si="47"/>
        <v>-19</v>
      </c>
      <c r="DT59">
        <f t="shared" si="47"/>
        <v>0</v>
      </c>
      <c r="DU59">
        <f t="shared" si="47"/>
        <v>52</v>
      </c>
      <c r="DV59">
        <f t="shared" si="47"/>
        <v>0</v>
      </c>
      <c r="DX59">
        <f t="shared" si="2"/>
        <v>7.4888888888888872</v>
      </c>
      <c r="DY59">
        <f t="shared" si="3"/>
        <v>-23.177777777777806</v>
      </c>
      <c r="DZ59">
        <f t="shared" si="4"/>
        <v>0</v>
      </c>
      <c r="EA59">
        <f t="shared" si="5"/>
        <v>0</v>
      </c>
      <c r="EB59">
        <f t="shared" si="6"/>
        <v>0</v>
      </c>
      <c r="EC59">
        <f t="shared" si="7"/>
        <v>0</v>
      </c>
      <c r="ED59">
        <f t="shared" si="8"/>
        <v>7.6000000000000227</v>
      </c>
      <c r="EE59">
        <f t="shared" si="9"/>
        <v>-8.1333333333333329</v>
      </c>
      <c r="EF59">
        <f t="shared" si="10"/>
        <v>0.24444444444444444</v>
      </c>
      <c r="EG59">
        <f t="shared" si="11"/>
        <v>-14.288888888888888</v>
      </c>
      <c r="EH59">
        <f t="shared" si="12"/>
        <v>1.8777777777777778</v>
      </c>
      <c r="EI59">
        <f t="shared" si="13"/>
        <v>52.43333333333333</v>
      </c>
      <c r="EJ59">
        <f t="shared" si="14"/>
        <v>0.53333333333333333</v>
      </c>
      <c r="EL59">
        <f t="shared" si="54"/>
        <v>56.083456790123428</v>
      </c>
      <c r="EM59">
        <f t="shared" si="54"/>
        <v>537.20938271605064</v>
      </c>
      <c r="EN59">
        <f t="shared" si="54"/>
        <v>0</v>
      </c>
      <c r="EO59">
        <f t="shared" si="54"/>
        <v>0</v>
      </c>
      <c r="EP59">
        <f t="shared" si="54"/>
        <v>0</v>
      </c>
      <c r="EQ59">
        <f t="shared" si="54"/>
        <v>0</v>
      </c>
      <c r="ER59">
        <f t="shared" si="49"/>
        <v>57.760000000000346</v>
      </c>
      <c r="ES59">
        <f t="shared" si="49"/>
        <v>66.151111111111106</v>
      </c>
      <c r="ET59">
        <f t="shared" si="49"/>
        <v>5.9753086419753083E-2</v>
      </c>
      <c r="EU59">
        <f t="shared" si="49"/>
        <v>204.17234567901232</v>
      </c>
      <c r="EV59">
        <f t="shared" si="49"/>
        <v>3.5260493827160495</v>
      </c>
      <c r="EW59">
        <f t="shared" si="49"/>
        <v>2749.2544444444443</v>
      </c>
      <c r="EX59">
        <f t="shared" si="49"/>
        <v>0.28444444444444444</v>
      </c>
    </row>
    <row r="60" spans="1:154" ht="15" customHeight="1" x14ac:dyDescent="0.25">
      <c r="A60" s="5" t="s">
        <v>176</v>
      </c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7"/>
      <c r="BW60" s="7"/>
      <c r="CD60" t="s">
        <v>429</v>
      </c>
      <c r="CU60">
        <f>Makespan_10!S246</f>
        <v>785</v>
      </c>
      <c r="CV60">
        <f>Makespan_10!T246</f>
        <v>767</v>
      </c>
      <c r="CW60">
        <f>Makespan_10!CD340</f>
        <v>0</v>
      </c>
      <c r="CX60">
        <f>Makespan_10!BN152</f>
        <v>0</v>
      </c>
      <c r="CY60">
        <f>Makespan_10!BN58</f>
        <v>0</v>
      </c>
      <c r="CZ60">
        <f>Makespan_10!BL152</f>
        <v>0</v>
      </c>
      <c r="DA60">
        <f>Makespan_10!BL58</f>
        <v>0</v>
      </c>
      <c r="DB60">
        <v>805</v>
      </c>
      <c r="DC60">
        <v>799</v>
      </c>
      <c r="DD60">
        <v>799</v>
      </c>
      <c r="DE60">
        <v>801</v>
      </c>
      <c r="DF60">
        <v>809</v>
      </c>
      <c r="DG60">
        <v>773</v>
      </c>
      <c r="DH60">
        <v>773</v>
      </c>
      <c r="DJ60">
        <f t="shared" si="48"/>
        <v>18</v>
      </c>
      <c r="DK60">
        <f t="shared" si="48"/>
        <v>767</v>
      </c>
      <c r="DL60">
        <f t="shared" si="48"/>
        <v>0</v>
      </c>
      <c r="DM60">
        <f t="shared" si="48"/>
        <v>0</v>
      </c>
      <c r="DN60">
        <f t="shared" si="47"/>
        <v>0</v>
      </c>
      <c r="DO60">
        <f t="shared" si="47"/>
        <v>0</v>
      </c>
      <c r="DP60">
        <f t="shared" si="47"/>
        <v>-805</v>
      </c>
      <c r="DQ60">
        <f t="shared" si="47"/>
        <v>6</v>
      </c>
      <c r="DR60">
        <f t="shared" si="47"/>
        <v>0</v>
      </c>
      <c r="DS60">
        <f t="shared" si="47"/>
        <v>-2</v>
      </c>
      <c r="DT60">
        <f t="shared" si="47"/>
        <v>-8</v>
      </c>
      <c r="DU60">
        <f t="shared" si="47"/>
        <v>36</v>
      </c>
      <c r="DV60">
        <f t="shared" si="47"/>
        <v>0</v>
      </c>
      <c r="DX60">
        <f t="shared" si="2"/>
        <v>37.488888888888887</v>
      </c>
      <c r="DY60">
        <f t="shared" si="3"/>
        <v>83.822222222222194</v>
      </c>
      <c r="DZ60">
        <f t="shared" si="4"/>
        <v>0</v>
      </c>
      <c r="EA60">
        <f t="shared" si="5"/>
        <v>0</v>
      </c>
      <c r="EB60">
        <f t="shared" si="6"/>
        <v>0</v>
      </c>
      <c r="EC60">
        <f t="shared" si="7"/>
        <v>0</v>
      </c>
      <c r="ED60">
        <f t="shared" si="8"/>
        <v>-120.39999999999998</v>
      </c>
      <c r="EE60">
        <f t="shared" si="9"/>
        <v>13.866666666666667</v>
      </c>
      <c r="EF60">
        <f t="shared" si="10"/>
        <v>0.24444444444444444</v>
      </c>
      <c r="EG60">
        <f t="shared" si="11"/>
        <v>2.7111111111111112</v>
      </c>
      <c r="EH60">
        <f t="shared" si="12"/>
        <v>-6.1222222222222218</v>
      </c>
      <c r="EI60">
        <f t="shared" si="13"/>
        <v>36.43333333333333</v>
      </c>
      <c r="EJ60">
        <f t="shared" si="14"/>
        <v>0.53333333333333333</v>
      </c>
      <c r="EL60">
        <f t="shared" si="54"/>
        <v>1405.4167901234566</v>
      </c>
      <c r="EM60">
        <f t="shared" si="54"/>
        <v>7026.1649382716005</v>
      </c>
      <c r="EN60">
        <f t="shared" si="54"/>
        <v>0</v>
      </c>
      <c r="EO60">
        <f t="shared" si="54"/>
        <v>0</v>
      </c>
      <c r="EP60">
        <f t="shared" si="54"/>
        <v>0</v>
      </c>
      <c r="EQ60">
        <f t="shared" si="54"/>
        <v>0</v>
      </c>
      <c r="ER60">
        <f t="shared" si="49"/>
        <v>14496.159999999994</v>
      </c>
      <c r="ES60">
        <f t="shared" si="49"/>
        <v>192.28444444444446</v>
      </c>
      <c r="ET60">
        <f t="shared" si="49"/>
        <v>5.9753086419753083E-2</v>
      </c>
      <c r="EU60">
        <f t="shared" si="49"/>
        <v>7.3501234567901239</v>
      </c>
      <c r="EV60">
        <f t="shared" si="49"/>
        <v>37.481604938271602</v>
      </c>
      <c r="EW60">
        <f t="shared" si="49"/>
        <v>1327.3877777777775</v>
      </c>
      <c r="EX60">
        <f t="shared" si="49"/>
        <v>0.28444444444444444</v>
      </c>
    </row>
    <row r="61" spans="1:154" ht="15" customHeight="1" x14ac:dyDescent="0.25">
      <c r="A61" s="5" t="s">
        <v>175</v>
      </c>
      <c r="B61" s="71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7"/>
      <c r="BW61" s="7"/>
      <c r="CU61">
        <f>Makespan_10!S247</f>
        <v>521</v>
      </c>
      <c r="CV61">
        <f>Makespan_10!T247</f>
        <v>603</v>
      </c>
      <c r="CW61">
        <f>Makespan_10!CD341</f>
        <v>0</v>
      </c>
      <c r="CX61">
        <f>Makespan_10!BN153</f>
        <v>0</v>
      </c>
      <c r="CY61">
        <f>Makespan_10!BN59</f>
        <v>0</v>
      </c>
      <c r="CZ61">
        <f>Makespan_10!BL153</f>
        <v>0</v>
      </c>
      <c r="DA61">
        <f>Makespan_10!BL59</f>
        <v>0</v>
      </c>
      <c r="DB61">
        <v>580</v>
      </c>
      <c r="DC61">
        <v>611</v>
      </c>
      <c r="DD61">
        <v>611</v>
      </c>
      <c r="DE61">
        <v>574</v>
      </c>
      <c r="DF61">
        <v>574</v>
      </c>
      <c r="DG61">
        <v>594</v>
      </c>
      <c r="DH61">
        <v>626</v>
      </c>
      <c r="DJ61">
        <f t="shared" si="48"/>
        <v>-82</v>
      </c>
      <c r="DK61">
        <f t="shared" si="48"/>
        <v>603</v>
      </c>
      <c r="DL61">
        <f t="shared" si="48"/>
        <v>0</v>
      </c>
      <c r="DM61">
        <f t="shared" si="48"/>
        <v>0</v>
      </c>
      <c r="DN61">
        <f t="shared" si="47"/>
        <v>0</v>
      </c>
      <c r="DO61">
        <f t="shared" si="47"/>
        <v>0</v>
      </c>
      <c r="DP61">
        <f t="shared" si="47"/>
        <v>-580</v>
      </c>
      <c r="DQ61">
        <f t="shared" si="47"/>
        <v>-31</v>
      </c>
      <c r="DR61">
        <f t="shared" si="47"/>
        <v>0</v>
      </c>
      <c r="DS61">
        <f t="shared" si="47"/>
        <v>37</v>
      </c>
      <c r="DT61">
        <f t="shared" si="47"/>
        <v>0</v>
      </c>
      <c r="DU61">
        <f t="shared" si="47"/>
        <v>-20</v>
      </c>
      <c r="DV61">
        <f t="shared" si="47"/>
        <v>-32</v>
      </c>
      <c r="DX61">
        <f t="shared" si="2"/>
        <v>-62.511111111111113</v>
      </c>
      <c r="DY61">
        <f t="shared" si="3"/>
        <v>-80.177777777777806</v>
      </c>
      <c r="DZ61">
        <f t="shared" si="4"/>
        <v>0</v>
      </c>
      <c r="EA61">
        <f t="shared" si="5"/>
        <v>0</v>
      </c>
      <c r="EB61">
        <f t="shared" si="6"/>
        <v>0</v>
      </c>
      <c r="EC61">
        <f t="shared" si="7"/>
        <v>0</v>
      </c>
      <c r="ED61">
        <f t="shared" si="8"/>
        <v>104.60000000000002</v>
      </c>
      <c r="EE61">
        <f t="shared" si="9"/>
        <v>-23.133333333333333</v>
      </c>
      <c r="EF61">
        <f t="shared" si="10"/>
        <v>0.24444444444444444</v>
      </c>
      <c r="EG61">
        <f t="shared" si="11"/>
        <v>41.711111111111109</v>
      </c>
      <c r="EH61">
        <f t="shared" si="12"/>
        <v>1.8777777777777778</v>
      </c>
      <c r="EI61">
        <f t="shared" si="13"/>
        <v>-19.566666666666666</v>
      </c>
      <c r="EJ61">
        <f t="shared" si="14"/>
        <v>-31.466666666666665</v>
      </c>
      <c r="EL61">
        <f t="shared" si="54"/>
        <v>3907.639012345679</v>
      </c>
      <c r="EM61">
        <f t="shared" si="54"/>
        <v>6428.4760493827207</v>
      </c>
      <c r="EN61">
        <f t="shared" si="54"/>
        <v>0</v>
      </c>
      <c r="EO61">
        <f t="shared" si="54"/>
        <v>0</v>
      </c>
      <c r="EP61">
        <f t="shared" si="54"/>
        <v>0</v>
      </c>
      <c r="EQ61">
        <f t="shared" si="54"/>
        <v>0</v>
      </c>
      <c r="ER61">
        <f t="shared" si="49"/>
        <v>10941.160000000005</v>
      </c>
      <c r="ES61">
        <f t="shared" si="49"/>
        <v>535.15111111111105</v>
      </c>
      <c r="ET61">
        <f t="shared" si="49"/>
        <v>5.9753086419753083E-2</v>
      </c>
      <c r="EU61">
        <f t="shared" si="49"/>
        <v>1739.8167901234565</v>
      </c>
      <c r="EV61">
        <f t="shared" si="49"/>
        <v>3.5260493827160495</v>
      </c>
      <c r="EW61">
        <f t="shared" si="49"/>
        <v>382.85444444444443</v>
      </c>
      <c r="EX61">
        <f t="shared" si="49"/>
        <v>990.15111111111105</v>
      </c>
    </row>
    <row r="62" spans="1:154" ht="15" customHeight="1" x14ac:dyDescent="0.25">
      <c r="A62" s="5" t="s">
        <v>177</v>
      </c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7"/>
      <c r="BW62" s="7"/>
      <c r="CU62">
        <f>Makespan_10!S248</f>
        <v>791</v>
      </c>
      <c r="CV62">
        <f>Makespan_10!T248</f>
        <v>818</v>
      </c>
      <c r="CW62">
        <f>Makespan_10!CD342</f>
        <v>0</v>
      </c>
      <c r="CX62">
        <f>Makespan_10!BN154</f>
        <v>0</v>
      </c>
      <c r="CY62">
        <f>Makespan_10!BN60</f>
        <v>0</v>
      </c>
      <c r="CZ62">
        <f>Makespan_10!BL154</f>
        <v>0</v>
      </c>
      <c r="DA62">
        <f>Makespan_10!BL60</f>
        <v>0</v>
      </c>
      <c r="DB62">
        <v>763</v>
      </c>
      <c r="DC62">
        <v>783</v>
      </c>
      <c r="DD62">
        <v>783</v>
      </c>
      <c r="DE62">
        <v>799</v>
      </c>
      <c r="DF62">
        <v>799</v>
      </c>
      <c r="DG62">
        <v>818</v>
      </c>
      <c r="DH62">
        <v>819</v>
      </c>
      <c r="DJ62">
        <f t="shared" si="48"/>
        <v>-27</v>
      </c>
      <c r="DK62">
        <f t="shared" si="48"/>
        <v>818</v>
      </c>
      <c r="DL62">
        <f t="shared" si="48"/>
        <v>0</v>
      </c>
      <c r="DM62">
        <f t="shared" si="48"/>
        <v>0</v>
      </c>
      <c r="DN62">
        <f t="shared" si="47"/>
        <v>0</v>
      </c>
      <c r="DO62">
        <f t="shared" si="47"/>
        <v>0</v>
      </c>
      <c r="DP62">
        <f t="shared" si="47"/>
        <v>-763</v>
      </c>
      <c r="DQ62">
        <f t="shared" si="47"/>
        <v>-20</v>
      </c>
      <c r="DR62">
        <f t="shared" si="47"/>
        <v>0</v>
      </c>
      <c r="DS62">
        <f t="shared" si="47"/>
        <v>-16</v>
      </c>
      <c r="DT62">
        <f t="shared" si="47"/>
        <v>0</v>
      </c>
      <c r="DU62">
        <f t="shared" si="47"/>
        <v>-19</v>
      </c>
      <c r="DV62">
        <f t="shared" si="47"/>
        <v>-1</v>
      </c>
      <c r="DX62">
        <f t="shared" si="2"/>
        <v>-7.5111111111111128</v>
      </c>
      <c r="DY62">
        <f t="shared" si="3"/>
        <v>134.82222222222219</v>
      </c>
      <c r="DZ62">
        <f t="shared" si="4"/>
        <v>0</v>
      </c>
      <c r="EA62">
        <f t="shared" si="5"/>
        <v>0</v>
      </c>
      <c r="EB62">
        <f t="shared" si="6"/>
        <v>0</v>
      </c>
      <c r="EC62">
        <f t="shared" si="7"/>
        <v>0</v>
      </c>
      <c r="ED62">
        <f t="shared" si="8"/>
        <v>-78.399999999999977</v>
      </c>
      <c r="EE62">
        <f t="shared" si="9"/>
        <v>-12.133333333333333</v>
      </c>
      <c r="EF62">
        <f t="shared" si="10"/>
        <v>0.24444444444444444</v>
      </c>
      <c r="EG62">
        <f t="shared" si="11"/>
        <v>-11.288888888888888</v>
      </c>
      <c r="EH62">
        <f t="shared" si="12"/>
        <v>1.8777777777777778</v>
      </c>
      <c r="EI62">
        <f t="shared" si="13"/>
        <v>-18.566666666666666</v>
      </c>
      <c r="EJ62">
        <f t="shared" si="14"/>
        <v>-0.46666666666666667</v>
      </c>
      <c r="EL62">
        <f t="shared" si="54"/>
        <v>56.416790123456813</v>
      </c>
      <c r="EM62">
        <f t="shared" si="54"/>
        <v>18177.031604938264</v>
      </c>
      <c r="EN62">
        <f t="shared" si="54"/>
        <v>0</v>
      </c>
      <c r="EO62">
        <f t="shared" si="54"/>
        <v>0</v>
      </c>
      <c r="EP62">
        <f t="shared" si="54"/>
        <v>0</v>
      </c>
      <c r="EQ62">
        <f t="shared" si="54"/>
        <v>0</v>
      </c>
      <c r="ER62">
        <f t="shared" si="49"/>
        <v>6146.5599999999968</v>
      </c>
      <c r="ES62">
        <f t="shared" si="49"/>
        <v>147.21777777777777</v>
      </c>
      <c r="ET62">
        <f t="shared" si="49"/>
        <v>5.9753086419753083E-2</v>
      </c>
      <c r="EU62">
        <f t="shared" si="49"/>
        <v>127.43901234567899</v>
      </c>
      <c r="EV62">
        <f t="shared" si="49"/>
        <v>3.5260493827160495</v>
      </c>
      <c r="EW62">
        <f t="shared" si="49"/>
        <v>344.7211111111111</v>
      </c>
      <c r="EX62">
        <f t="shared" si="49"/>
        <v>0.21777777777777779</v>
      </c>
    </row>
    <row r="63" spans="1:154" ht="15" customHeight="1" x14ac:dyDescent="0.25">
      <c r="A63" s="5" t="s">
        <v>178</v>
      </c>
      <c r="B63" s="71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7"/>
      <c r="BW63" s="7"/>
      <c r="CU63">
        <f>Makespan_10!S249</f>
        <v>768</v>
      </c>
      <c r="CV63">
        <f>Makespan_10!T249</f>
        <v>803</v>
      </c>
      <c r="CW63">
        <f>Makespan_10!CD343</f>
        <v>0</v>
      </c>
      <c r="CX63">
        <f>Makespan_10!BN155</f>
        <v>0</v>
      </c>
      <c r="CY63">
        <f>Makespan_10!BN61</f>
        <v>0</v>
      </c>
      <c r="CZ63">
        <f>Makespan_10!BL155</f>
        <v>0</v>
      </c>
      <c r="DA63">
        <f>Makespan_10!BL61</f>
        <v>0</v>
      </c>
      <c r="DB63">
        <v>770</v>
      </c>
      <c r="DC63">
        <v>773</v>
      </c>
      <c r="DD63">
        <v>773</v>
      </c>
      <c r="DE63">
        <v>852</v>
      </c>
      <c r="DF63">
        <v>852</v>
      </c>
      <c r="DG63">
        <v>811</v>
      </c>
      <c r="DH63">
        <v>811</v>
      </c>
      <c r="DJ63">
        <f t="shared" si="48"/>
        <v>-35</v>
      </c>
      <c r="DK63">
        <f t="shared" si="48"/>
        <v>803</v>
      </c>
      <c r="DL63">
        <f t="shared" si="48"/>
        <v>0</v>
      </c>
      <c r="DM63">
        <f t="shared" si="48"/>
        <v>0</v>
      </c>
      <c r="DN63">
        <f t="shared" si="47"/>
        <v>0</v>
      </c>
      <c r="DO63">
        <f t="shared" si="47"/>
        <v>0</v>
      </c>
      <c r="DP63">
        <f t="shared" si="47"/>
        <v>-770</v>
      </c>
      <c r="DQ63">
        <f t="shared" si="47"/>
        <v>-3</v>
      </c>
      <c r="DR63">
        <f t="shared" si="47"/>
        <v>0</v>
      </c>
      <c r="DS63">
        <f t="shared" si="47"/>
        <v>-79</v>
      </c>
      <c r="DT63">
        <f t="shared" si="47"/>
        <v>0</v>
      </c>
      <c r="DU63">
        <f t="shared" si="47"/>
        <v>41</v>
      </c>
      <c r="DV63">
        <f t="shared" si="47"/>
        <v>0</v>
      </c>
      <c r="DX63">
        <f t="shared" si="2"/>
        <v>-15.511111111111113</v>
      </c>
      <c r="DY63">
        <f t="shared" si="3"/>
        <v>119.82222222222219</v>
      </c>
      <c r="DZ63">
        <f t="shared" si="4"/>
        <v>0</v>
      </c>
      <c r="EA63">
        <f t="shared" si="5"/>
        <v>0</v>
      </c>
      <c r="EB63">
        <f t="shared" si="6"/>
        <v>0</v>
      </c>
      <c r="EC63">
        <f t="shared" si="7"/>
        <v>0</v>
      </c>
      <c r="ED63">
        <f t="shared" si="8"/>
        <v>-85.399999999999977</v>
      </c>
      <c r="EE63">
        <f t="shared" si="9"/>
        <v>4.8666666666666663</v>
      </c>
      <c r="EF63">
        <f t="shared" si="10"/>
        <v>0.24444444444444444</v>
      </c>
      <c r="EG63">
        <f t="shared" si="11"/>
        <v>-74.288888888888891</v>
      </c>
      <c r="EH63">
        <f t="shared" si="12"/>
        <v>1.8777777777777778</v>
      </c>
      <c r="EI63">
        <f t="shared" si="13"/>
        <v>41.43333333333333</v>
      </c>
      <c r="EJ63">
        <f t="shared" si="14"/>
        <v>0.53333333333333333</v>
      </c>
      <c r="EL63">
        <f t="shared" si="54"/>
        <v>240.59456790123463</v>
      </c>
      <c r="EM63">
        <f t="shared" si="54"/>
        <v>14357.364938271598</v>
      </c>
      <c r="EN63">
        <f t="shared" si="54"/>
        <v>0</v>
      </c>
      <c r="EO63">
        <f t="shared" si="54"/>
        <v>0</v>
      </c>
      <c r="EP63">
        <f t="shared" si="54"/>
        <v>0</v>
      </c>
      <c r="EQ63">
        <f t="shared" si="54"/>
        <v>0</v>
      </c>
      <c r="ER63">
        <f t="shared" si="49"/>
        <v>7293.1599999999962</v>
      </c>
      <c r="ES63">
        <f t="shared" si="49"/>
        <v>23.684444444444441</v>
      </c>
      <c r="ET63">
        <f t="shared" si="49"/>
        <v>5.9753086419753083E-2</v>
      </c>
      <c r="EU63">
        <f t="shared" si="49"/>
        <v>5518.8390123456793</v>
      </c>
      <c r="EV63">
        <f t="shared" si="49"/>
        <v>3.5260493827160495</v>
      </c>
      <c r="EW63">
        <f t="shared" si="49"/>
        <v>1716.7211111111108</v>
      </c>
      <c r="EX63">
        <f t="shared" si="49"/>
        <v>0.28444444444444444</v>
      </c>
    </row>
    <row r="64" spans="1:154" ht="15" customHeight="1" x14ac:dyDescent="0.25">
      <c r="CU64">
        <f>Makespan_10!S250</f>
        <v>833</v>
      </c>
      <c r="CV64">
        <f>Makespan_10!T250</f>
        <v>874</v>
      </c>
      <c r="CW64">
        <f>Makespan_10!CD344</f>
        <v>0</v>
      </c>
      <c r="CX64">
        <f>Makespan_10!BN156</f>
        <v>0</v>
      </c>
      <c r="CY64">
        <f>Makespan_10!BN62</f>
        <v>0</v>
      </c>
      <c r="CZ64">
        <f>Makespan_10!BL156</f>
        <v>0</v>
      </c>
      <c r="DA64">
        <f>Makespan_10!BL62</f>
        <v>0</v>
      </c>
      <c r="DB64">
        <v>856</v>
      </c>
      <c r="DC64">
        <v>884</v>
      </c>
      <c r="DD64">
        <v>884</v>
      </c>
      <c r="DE64">
        <v>942</v>
      </c>
      <c r="DF64">
        <v>942</v>
      </c>
      <c r="DG64">
        <v>866</v>
      </c>
      <c r="DH64">
        <v>866</v>
      </c>
      <c r="DJ64">
        <f t="shared" si="48"/>
        <v>-41</v>
      </c>
      <c r="DK64">
        <f t="shared" si="48"/>
        <v>874</v>
      </c>
      <c r="DL64">
        <f t="shared" si="48"/>
        <v>0</v>
      </c>
      <c r="DM64">
        <f t="shared" si="48"/>
        <v>0</v>
      </c>
      <c r="DN64">
        <f t="shared" si="47"/>
        <v>0</v>
      </c>
      <c r="DO64">
        <f t="shared" si="47"/>
        <v>0</v>
      </c>
      <c r="DP64">
        <f t="shared" si="47"/>
        <v>-856</v>
      </c>
      <c r="DQ64">
        <f t="shared" si="47"/>
        <v>-28</v>
      </c>
      <c r="DR64">
        <f t="shared" si="47"/>
        <v>0</v>
      </c>
      <c r="DS64">
        <f t="shared" si="47"/>
        <v>-58</v>
      </c>
      <c r="DT64">
        <f t="shared" si="47"/>
        <v>0</v>
      </c>
      <c r="DU64">
        <f t="shared" si="47"/>
        <v>76</v>
      </c>
      <c r="DV64">
        <f t="shared" si="47"/>
        <v>0</v>
      </c>
      <c r="DX64">
        <f t="shared" si="2"/>
        <v>-21.511111111111113</v>
      </c>
      <c r="DY64">
        <f t="shared" si="3"/>
        <v>190.82222222222219</v>
      </c>
      <c r="DZ64">
        <f t="shared" si="4"/>
        <v>0</v>
      </c>
      <c r="EA64">
        <f t="shared" si="5"/>
        <v>0</v>
      </c>
      <c r="EB64">
        <f t="shared" si="6"/>
        <v>0</v>
      </c>
      <c r="EC64">
        <f t="shared" si="7"/>
        <v>0</v>
      </c>
      <c r="ED64">
        <f t="shared" si="8"/>
        <v>-171.39999999999998</v>
      </c>
      <c r="EE64">
        <f t="shared" si="9"/>
        <v>-20.133333333333333</v>
      </c>
      <c r="EF64">
        <f t="shared" si="10"/>
        <v>0.24444444444444444</v>
      </c>
      <c r="EG64">
        <f t="shared" si="11"/>
        <v>-53.288888888888891</v>
      </c>
      <c r="EH64">
        <f t="shared" si="12"/>
        <v>1.8777777777777778</v>
      </c>
      <c r="EI64">
        <f t="shared" si="13"/>
        <v>76.433333333333337</v>
      </c>
      <c r="EJ64">
        <f t="shared" si="14"/>
        <v>0.53333333333333333</v>
      </c>
      <c r="EL64">
        <f t="shared" si="54"/>
        <v>462.72790123456798</v>
      </c>
      <c r="EM64">
        <f t="shared" si="54"/>
        <v>36413.120493827148</v>
      </c>
      <c r="EN64">
        <f t="shared" si="54"/>
        <v>0</v>
      </c>
      <c r="EO64">
        <f t="shared" si="54"/>
        <v>0</v>
      </c>
      <c r="EP64">
        <f t="shared" si="54"/>
        <v>0</v>
      </c>
      <c r="EQ64">
        <f t="shared" si="54"/>
        <v>0</v>
      </c>
      <c r="ER64">
        <f t="shared" si="49"/>
        <v>29377.959999999992</v>
      </c>
      <c r="ES64">
        <f t="shared" si="49"/>
        <v>405.35111111111109</v>
      </c>
      <c r="ET64">
        <f t="shared" si="49"/>
        <v>5.9753086419753083E-2</v>
      </c>
      <c r="EU64">
        <f t="shared" si="49"/>
        <v>2839.7056790123461</v>
      </c>
      <c r="EV64">
        <f t="shared" si="49"/>
        <v>3.5260493827160495</v>
      </c>
      <c r="EW64">
        <f t="shared" si="49"/>
        <v>5842.0544444444449</v>
      </c>
      <c r="EX64">
        <f t="shared" si="49"/>
        <v>0.28444444444444444</v>
      </c>
    </row>
    <row r="65" spans="1:154" ht="15" customHeight="1" x14ac:dyDescent="0.25">
      <c r="A65" t="s">
        <v>161</v>
      </c>
      <c r="CD65" t="s">
        <v>430</v>
      </c>
      <c r="CU65">
        <f>Makespan_10!S251</f>
        <v>603</v>
      </c>
      <c r="CV65">
        <f>Makespan_10!T251</f>
        <v>663</v>
      </c>
      <c r="CW65">
        <f>Makespan_10!CD345</f>
        <v>0</v>
      </c>
      <c r="CX65">
        <f>Makespan_10!BN157</f>
        <v>0</v>
      </c>
      <c r="CY65">
        <f>Makespan_10!BN63</f>
        <v>0</v>
      </c>
      <c r="CZ65">
        <f>Makespan_10!BL157</f>
        <v>0</v>
      </c>
      <c r="DA65">
        <f>Makespan_10!BL63</f>
        <v>0</v>
      </c>
      <c r="DB65">
        <v>726</v>
      </c>
      <c r="DC65">
        <v>659</v>
      </c>
      <c r="DD65">
        <v>659</v>
      </c>
      <c r="DE65">
        <v>667</v>
      </c>
      <c r="DF65">
        <v>667</v>
      </c>
      <c r="DG65">
        <v>707</v>
      </c>
      <c r="DH65">
        <v>707</v>
      </c>
      <c r="DJ65">
        <f t="shared" si="48"/>
        <v>-60</v>
      </c>
      <c r="DK65">
        <f t="shared" si="48"/>
        <v>663</v>
      </c>
      <c r="DL65">
        <f t="shared" si="48"/>
        <v>0</v>
      </c>
      <c r="DM65">
        <f t="shared" si="48"/>
        <v>0</v>
      </c>
      <c r="DN65">
        <f t="shared" si="47"/>
        <v>0</v>
      </c>
      <c r="DO65">
        <f t="shared" si="47"/>
        <v>0</v>
      </c>
      <c r="DP65">
        <f t="shared" si="47"/>
        <v>-726</v>
      </c>
      <c r="DQ65">
        <f t="shared" ref="DQ65:DV93" si="61">DB65-DC65</f>
        <v>67</v>
      </c>
      <c r="DR65">
        <f t="shared" si="61"/>
        <v>0</v>
      </c>
      <c r="DS65">
        <f t="shared" si="61"/>
        <v>-8</v>
      </c>
      <c r="DT65">
        <f t="shared" si="61"/>
        <v>0</v>
      </c>
      <c r="DU65">
        <f t="shared" si="61"/>
        <v>-40</v>
      </c>
      <c r="DV65">
        <f t="shared" si="61"/>
        <v>0</v>
      </c>
      <c r="DX65">
        <f t="shared" si="2"/>
        <v>-40.511111111111113</v>
      </c>
      <c r="DY65">
        <f t="shared" si="3"/>
        <v>-20.177777777777806</v>
      </c>
      <c r="DZ65">
        <f t="shared" si="4"/>
        <v>0</v>
      </c>
      <c r="EA65">
        <f t="shared" si="5"/>
        <v>0</v>
      </c>
      <c r="EB65">
        <f t="shared" si="6"/>
        <v>0</v>
      </c>
      <c r="EC65">
        <f t="shared" si="7"/>
        <v>0</v>
      </c>
      <c r="ED65">
        <f t="shared" si="8"/>
        <v>-41.399999999999977</v>
      </c>
      <c r="EE65">
        <f t="shared" si="9"/>
        <v>74.86666666666666</v>
      </c>
      <c r="EF65">
        <f t="shared" si="10"/>
        <v>0.24444444444444444</v>
      </c>
      <c r="EG65">
        <f t="shared" si="11"/>
        <v>-3.2888888888888888</v>
      </c>
      <c r="EH65">
        <f t="shared" si="12"/>
        <v>1.8777777777777778</v>
      </c>
      <c r="EI65">
        <f t="shared" si="13"/>
        <v>-39.56666666666667</v>
      </c>
      <c r="EJ65">
        <f t="shared" si="14"/>
        <v>0.53333333333333333</v>
      </c>
      <c r="EL65">
        <f t="shared" si="54"/>
        <v>1641.1501234567902</v>
      </c>
      <c r="EM65">
        <f t="shared" si="54"/>
        <v>407.14271604938386</v>
      </c>
      <c r="EN65">
        <f t="shared" si="54"/>
        <v>0</v>
      </c>
      <c r="EO65">
        <f t="shared" si="54"/>
        <v>0</v>
      </c>
      <c r="EP65">
        <f t="shared" si="54"/>
        <v>0</v>
      </c>
      <c r="EQ65">
        <f t="shared" si="54"/>
        <v>0</v>
      </c>
      <c r="ER65">
        <f t="shared" si="49"/>
        <v>1713.9599999999982</v>
      </c>
      <c r="ES65">
        <f t="shared" si="49"/>
        <v>5605.0177777777772</v>
      </c>
      <c r="ET65">
        <f t="shared" si="49"/>
        <v>5.9753086419753083E-2</v>
      </c>
      <c r="EU65">
        <f t="shared" si="49"/>
        <v>10.816790123456789</v>
      </c>
      <c r="EV65">
        <f t="shared" si="49"/>
        <v>3.5260493827160495</v>
      </c>
      <c r="EW65">
        <f t="shared" si="49"/>
        <v>1565.5211111111114</v>
      </c>
      <c r="EX65">
        <f t="shared" si="49"/>
        <v>0.28444444444444444</v>
      </c>
    </row>
    <row r="66" spans="1:154" ht="15" customHeight="1" x14ac:dyDescent="0.25">
      <c r="A66" s="6"/>
      <c r="B66" s="585" t="s">
        <v>171</v>
      </c>
      <c r="C66" s="585"/>
      <c r="D66" s="585"/>
      <c r="E66" s="585"/>
      <c r="F66" s="585"/>
      <c r="G66" s="585"/>
      <c r="H66" s="585"/>
      <c r="I66" s="585"/>
      <c r="J66" s="585"/>
      <c r="K66" s="585"/>
      <c r="L66" s="585"/>
      <c r="M66" s="585"/>
      <c r="N66" s="585"/>
      <c r="O66" s="585"/>
      <c r="P66" s="585"/>
      <c r="Q66" s="585"/>
      <c r="R66" s="583" t="s">
        <v>172</v>
      </c>
      <c r="S66" s="583"/>
      <c r="T66" s="583"/>
      <c r="U66" s="583"/>
      <c r="V66" s="583"/>
      <c r="W66" s="583"/>
      <c r="X66" s="583"/>
      <c r="Y66" s="583"/>
      <c r="Z66" s="583"/>
      <c r="AA66" s="583"/>
      <c r="AB66" s="583"/>
      <c r="AC66" s="583"/>
      <c r="AD66" s="583"/>
      <c r="AE66" s="583"/>
      <c r="AF66" s="583"/>
      <c r="AG66" s="583"/>
      <c r="AH66" s="585" t="s">
        <v>173</v>
      </c>
      <c r="AI66" s="585"/>
      <c r="AJ66" s="585"/>
      <c r="AK66" s="585"/>
      <c r="AL66" s="585"/>
      <c r="AM66" s="585"/>
      <c r="AN66" s="585"/>
      <c r="AO66" s="585"/>
      <c r="AP66" s="585"/>
      <c r="AQ66" s="585"/>
      <c r="AR66" s="585"/>
      <c r="AS66" s="585"/>
      <c r="AT66" s="585"/>
      <c r="AU66" s="585"/>
      <c r="AV66" s="585"/>
      <c r="AW66" s="585"/>
      <c r="AX66" s="585"/>
      <c r="AY66" s="585"/>
      <c r="AZ66" s="585"/>
      <c r="BA66" s="155"/>
      <c r="BB66" s="155"/>
      <c r="BC66" s="607" t="s">
        <v>174</v>
      </c>
      <c r="BD66" s="608"/>
      <c r="BE66" s="608"/>
      <c r="BF66" s="608"/>
      <c r="BG66" s="608"/>
      <c r="BH66" s="608"/>
      <c r="BI66" s="608"/>
      <c r="BJ66" s="608"/>
      <c r="BK66" s="608"/>
      <c r="BL66" s="608"/>
      <c r="BM66" s="608"/>
      <c r="BN66" s="608"/>
      <c r="BO66" s="608"/>
      <c r="BP66" s="608"/>
      <c r="BQ66" s="608"/>
      <c r="BR66" s="608"/>
      <c r="BS66" s="608"/>
      <c r="BT66" s="608"/>
      <c r="BU66" s="609"/>
      <c r="BV66" s="45"/>
      <c r="BW66" s="45"/>
      <c r="CU66">
        <f>Makespan_10!S252</f>
        <v>852</v>
      </c>
      <c r="CV66">
        <f>Makespan_10!T252</f>
        <v>824</v>
      </c>
      <c r="CW66">
        <f>Makespan_10!CD346</f>
        <v>0</v>
      </c>
      <c r="CX66">
        <f>Makespan_10!BN158</f>
        <v>0</v>
      </c>
      <c r="CY66">
        <f>Makespan_10!BN64</f>
        <v>0</v>
      </c>
      <c r="CZ66">
        <f>Makespan_10!BL158</f>
        <v>0</v>
      </c>
      <c r="DA66">
        <f>Makespan_10!BL64</f>
        <v>0</v>
      </c>
      <c r="DB66">
        <v>823</v>
      </c>
      <c r="DC66">
        <v>855</v>
      </c>
      <c r="DD66">
        <v>855</v>
      </c>
      <c r="DE66">
        <v>856</v>
      </c>
      <c r="DF66">
        <v>856</v>
      </c>
      <c r="DG66">
        <v>822</v>
      </c>
      <c r="DH66">
        <v>822</v>
      </c>
      <c r="DJ66">
        <f t="shared" si="48"/>
        <v>28</v>
      </c>
      <c r="DK66">
        <f t="shared" si="48"/>
        <v>824</v>
      </c>
      <c r="DL66">
        <f t="shared" si="48"/>
        <v>0</v>
      </c>
      <c r="DM66">
        <f t="shared" si="48"/>
        <v>0</v>
      </c>
      <c r="DN66">
        <f t="shared" si="48"/>
        <v>0</v>
      </c>
      <c r="DO66">
        <f t="shared" si="48"/>
        <v>0</v>
      </c>
      <c r="DP66">
        <f t="shared" si="48"/>
        <v>-823</v>
      </c>
      <c r="DQ66">
        <f t="shared" si="61"/>
        <v>-32</v>
      </c>
      <c r="DR66">
        <f t="shared" si="61"/>
        <v>0</v>
      </c>
      <c r="DS66">
        <f t="shared" si="61"/>
        <v>-1</v>
      </c>
      <c r="DT66">
        <f t="shared" si="61"/>
        <v>0</v>
      </c>
      <c r="DU66">
        <f t="shared" si="61"/>
        <v>34</v>
      </c>
      <c r="DV66">
        <f t="shared" si="61"/>
        <v>0</v>
      </c>
      <c r="DX66">
        <f t="shared" si="2"/>
        <v>47.488888888888887</v>
      </c>
      <c r="DY66">
        <f t="shared" si="3"/>
        <v>140.82222222222219</v>
      </c>
      <c r="DZ66">
        <f t="shared" si="4"/>
        <v>0</v>
      </c>
      <c r="EA66">
        <f t="shared" si="5"/>
        <v>0</v>
      </c>
      <c r="EB66">
        <f t="shared" si="6"/>
        <v>0</v>
      </c>
      <c r="EC66">
        <f t="shared" si="7"/>
        <v>0</v>
      </c>
      <c r="ED66">
        <f t="shared" si="8"/>
        <v>-138.39999999999998</v>
      </c>
      <c r="EE66">
        <f t="shared" si="9"/>
        <v>-24.133333333333333</v>
      </c>
      <c r="EF66">
        <f t="shared" si="10"/>
        <v>0.24444444444444444</v>
      </c>
      <c r="EG66">
        <f t="shared" si="11"/>
        <v>3.7111111111111112</v>
      </c>
      <c r="EH66">
        <f t="shared" si="12"/>
        <v>1.8777777777777778</v>
      </c>
      <c r="EI66">
        <f t="shared" si="13"/>
        <v>34.43333333333333</v>
      </c>
      <c r="EJ66">
        <f t="shared" si="14"/>
        <v>0.53333333333333333</v>
      </c>
      <c r="EL66">
        <f t="shared" si="54"/>
        <v>2255.1945679012342</v>
      </c>
      <c r="EM66">
        <f t="shared" si="54"/>
        <v>19830.898271604932</v>
      </c>
      <c r="EN66">
        <f t="shared" si="54"/>
        <v>0</v>
      </c>
      <c r="EO66">
        <f t="shared" si="54"/>
        <v>0</v>
      </c>
      <c r="EP66">
        <f t="shared" si="54"/>
        <v>0</v>
      </c>
      <c r="EQ66">
        <f t="shared" si="54"/>
        <v>0</v>
      </c>
      <c r="ER66">
        <f t="shared" si="49"/>
        <v>19154.559999999994</v>
      </c>
      <c r="ES66">
        <f t="shared" si="49"/>
        <v>582.4177777777777</v>
      </c>
      <c r="ET66">
        <f t="shared" si="49"/>
        <v>5.9753086419753083E-2</v>
      </c>
      <c r="EU66">
        <f t="shared" si="49"/>
        <v>13.772345679012346</v>
      </c>
      <c r="EV66">
        <f t="shared" si="49"/>
        <v>3.5260493827160495</v>
      </c>
      <c r="EW66">
        <f t="shared" si="49"/>
        <v>1185.6544444444442</v>
      </c>
      <c r="EX66">
        <f t="shared" si="49"/>
        <v>0.28444444444444444</v>
      </c>
    </row>
    <row r="67" spans="1:154" ht="15" customHeight="1" x14ac:dyDescent="0.25">
      <c r="A67" s="3" t="s">
        <v>49</v>
      </c>
      <c r="B67" s="71">
        <v>3276.3333333333335</v>
      </c>
      <c r="C67" s="71">
        <v>3290.9666666666667</v>
      </c>
      <c r="D67" s="71">
        <v>3384.1777777777779</v>
      </c>
      <c r="E67" s="71">
        <v>3410.088888888889</v>
      </c>
      <c r="F67" s="71">
        <v>3520.1777777777779</v>
      </c>
      <c r="G67" s="71">
        <v>3529.3111111111111</v>
      </c>
      <c r="H67" s="71">
        <v>3529.4888888888891</v>
      </c>
      <c r="I67" s="71">
        <v>3545.3333333333335</v>
      </c>
      <c r="J67" s="71">
        <v>3643.6111111111113</v>
      </c>
      <c r="K67" s="71">
        <v>3643.6111111111113</v>
      </c>
      <c r="L67" s="71">
        <v>3660.3333333333335</v>
      </c>
      <c r="M67" s="71">
        <v>3663.4444444444443</v>
      </c>
      <c r="N67" s="71">
        <v>3859.088888888889</v>
      </c>
      <c r="O67" s="71">
        <v>3895.3333333333335</v>
      </c>
      <c r="P67" s="71">
        <v>3895.9</v>
      </c>
      <c r="Q67" s="71">
        <v>3915.8777777777777</v>
      </c>
      <c r="R67" s="3">
        <v>3276.2888888888888</v>
      </c>
      <c r="S67" s="3">
        <v>3290.8888888888887</v>
      </c>
      <c r="T67" s="3">
        <v>3384.1777777777779</v>
      </c>
      <c r="U67" s="3">
        <v>3393.9333333333334</v>
      </c>
      <c r="V67" s="3">
        <v>3397.0555555555557</v>
      </c>
      <c r="W67" s="3">
        <v>3404.1333333333332</v>
      </c>
      <c r="X67" s="3">
        <v>3404.3666666666668</v>
      </c>
      <c r="Y67" s="3">
        <v>3409.9222222222224</v>
      </c>
      <c r="Z67" s="3">
        <v>3418.2222222222222</v>
      </c>
      <c r="AA67" s="3">
        <v>3421.411111111111</v>
      </c>
      <c r="AB67" s="3">
        <v>3444.8111111111111</v>
      </c>
      <c r="AC67" s="3">
        <v>3453.5444444444443</v>
      </c>
      <c r="AD67" s="3">
        <v>3532.6111111111113</v>
      </c>
      <c r="AE67" s="3">
        <v>3539.3555555555554</v>
      </c>
      <c r="AF67" s="3">
        <v>3548.088888888889</v>
      </c>
      <c r="AG67" s="3">
        <v>3558.8888888888887</v>
      </c>
      <c r="AH67" s="10">
        <v>3139.1222222222223</v>
      </c>
      <c r="AI67" s="10">
        <v>3140.5444444444443</v>
      </c>
      <c r="AJ67" s="10">
        <v>3184.5777777777776</v>
      </c>
      <c r="AK67" s="10">
        <v>3203.1666666666665</v>
      </c>
      <c r="AL67" s="10">
        <v>3230.3222222222221</v>
      </c>
      <c r="AM67" s="10">
        <v>3240.2</v>
      </c>
      <c r="AN67" s="10">
        <v>3291.4666666666667</v>
      </c>
      <c r="AO67" s="10">
        <v>3518.0111111111109</v>
      </c>
      <c r="AP67" s="10">
        <v>3525.7555555555555</v>
      </c>
      <c r="AQ67" s="10">
        <v>3534.6888888888889</v>
      </c>
      <c r="AR67" s="10">
        <v>3540.4555555555557</v>
      </c>
      <c r="AS67" s="10">
        <v>3645.411111111111</v>
      </c>
      <c r="AT67" s="10">
        <v>3646.8222222222221</v>
      </c>
      <c r="AU67" s="10">
        <v>3654.7888888888888</v>
      </c>
      <c r="AV67" s="10">
        <v>3662.088888888889</v>
      </c>
      <c r="AW67" s="10">
        <v>3795.5777777777776</v>
      </c>
      <c r="AX67" s="10">
        <v>3824.1222222222223</v>
      </c>
      <c r="AY67" s="10">
        <v>3851.4555555555557</v>
      </c>
      <c r="AZ67" s="10">
        <v>3863.4333333333334</v>
      </c>
      <c r="BA67" s="10"/>
      <c r="BB67" s="10"/>
      <c r="BC67" s="2">
        <v>3126.5666666666666</v>
      </c>
      <c r="BD67" s="2">
        <v>3138.7</v>
      </c>
      <c r="BE67" s="2">
        <v>3184.3666666666668</v>
      </c>
      <c r="BF67" s="2">
        <v>3202.3333333333335</v>
      </c>
      <c r="BG67" s="2">
        <v>3207.8666666666668</v>
      </c>
      <c r="BH67" s="2">
        <v>3230.3222222222221</v>
      </c>
      <c r="BI67" s="2">
        <v>3290.0333333333333</v>
      </c>
      <c r="BJ67" s="2">
        <v>3397.0111111111109</v>
      </c>
      <c r="BK67" s="2">
        <v>3398.8222222222221</v>
      </c>
      <c r="BL67" s="2">
        <v>3399.2</v>
      </c>
      <c r="BM67" s="2">
        <v>3401.4222222222224</v>
      </c>
      <c r="BN67" s="2">
        <v>3404.0444444444443</v>
      </c>
      <c r="BO67" s="2">
        <v>3404.1555555555556</v>
      </c>
      <c r="BP67" s="2">
        <v>3423.0111111111109</v>
      </c>
      <c r="BQ67" s="2">
        <v>3423.3444444444444</v>
      </c>
      <c r="BR67" s="2">
        <v>3516.4555555555557</v>
      </c>
      <c r="BS67" s="4">
        <v>3522.8444444444444</v>
      </c>
      <c r="BT67" s="4">
        <v>3524.1666666666665</v>
      </c>
      <c r="BU67" s="4">
        <v>3533.3888888888887</v>
      </c>
      <c r="BV67" s="25"/>
      <c r="BW67" s="25"/>
      <c r="CU67">
        <f>Makespan_10!S253</f>
        <v>668</v>
      </c>
      <c r="CV67">
        <f>Makespan_10!T253</f>
        <v>708</v>
      </c>
      <c r="CW67">
        <f>Makespan_10!CD347</f>
        <v>0</v>
      </c>
      <c r="CX67">
        <f>Makespan_10!BN159</f>
        <v>0</v>
      </c>
      <c r="CY67">
        <f>Makespan_10!BN65</f>
        <v>0</v>
      </c>
      <c r="CZ67">
        <f>Makespan_10!BL159</f>
        <v>0</v>
      </c>
      <c r="DA67">
        <f>Makespan_10!BL65</f>
        <v>0</v>
      </c>
      <c r="DB67">
        <v>675</v>
      </c>
      <c r="DC67">
        <v>732</v>
      </c>
      <c r="DD67">
        <v>732</v>
      </c>
      <c r="DE67">
        <v>732</v>
      </c>
      <c r="DF67">
        <v>732</v>
      </c>
      <c r="DG67">
        <v>743</v>
      </c>
      <c r="DH67">
        <v>743</v>
      </c>
      <c r="DJ67">
        <f t="shared" si="48"/>
        <v>-40</v>
      </c>
      <c r="DK67">
        <f t="shared" si="48"/>
        <v>708</v>
      </c>
      <c r="DL67">
        <f t="shared" si="48"/>
        <v>0</v>
      </c>
      <c r="DM67">
        <f t="shared" si="48"/>
        <v>0</v>
      </c>
      <c r="DN67">
        <f t="shared" si="48"/>
        <v>0</v>
      </c>
      <c r="DO67">
        <f t="shared" si="48"/>
        <v>0</v>
      </c>
      <c r="DP67">
        <f t="shared" si="48"/>
        <v>-675</v>
      </c>
      <c r="DQ67">
        <f t="shared" si="61"/>
        <v>-57</v>
      </c>
      <c r="DR67">
        <f t="shared" si="61"/>
        <v>0</v>
      </c>
      <c r="DS67">
        <f t="shared" si="61"/>
        <v>0</v>
      </c>
      <c r="DT67">
        <f t="shared" si="61"/>
        <v>0</v>
      </c>
      <c r="DU67">
        <f t="shared" si="61"/>
        <v>-11</v>
      </c>
      <c r="DV67">
        <f t="shared" si="61"/>
        <v>0</v>
      </c>
      <c r="DX67">
        <f t="shared" si="2"/>
        <v>-20.511111111111113</v>
      </c>
      <c r="DY67">
        <f t="shared" si="3"/>
        <v>24.822222222222194</v>
      </c>
      <c r="DZ67">
        <f t="shared" si="4"/>
        <v>0</v>
      </c>
      <c r="EA67">
        <f t="shared" si="5"/>
        <v>0</v>
      </c>
      <c r="EB67">
        <f t="shared" si="6"/>
        <v>0</v>
      </c>
      <c r="EC67">
        <f t="shared" si="7"/>
        <v>0</v>
      </c>
      <c r="ED67">
        <f t="shared" si="8"/>
        <v>9.6000000000000227</v>
      </c>
      <c r="EE67">
        <f t="shared" si="9"/>
        <v>-49.133333333333333</v>
      </c>
      <c r="EF67">
        <f t="shared" si="10"/>
        <v>0.24444444444444444</v>
      </c>
      <c r="EG67">
        <f t="shared" si="11"/>
        <v>4.7111111111111112</v>
      </c>
      <c r="EH67">
        <f t="shared" si="12"/>
        <v>1.8777777777777778</v>
      </c>
      <c r="EI67">
        <f t="shared" si="13"/>
        <v>-10.566666666666666</v>
      </c>
      <c r="EJ67">
        <f t="shared" si="14"/>
        <v>0.53333333333333333</v>
      </c>
      <c r="EL67">
        <f t="shared" si="54"/>
        <v>420.70567901234574</v>
      </c>
      <c r="EM67">
        <f t="shared" si="54"/>
        <v>616.14271604938131</v>
      </c>
      <c r="EN67">
        <f t="shared" si="54"/>
        <v>0</v>
      </c>
      <c r="EO67">
        <f t="shared" si="54"/>
        <v>0</v>
      </c>
      <c r="EP67">
        <f t="shared" si="54"/>
        <v>0</v>
      </c>
      <c r="EQ67">
        <f t="shared" si="54"/>
        <v>0</v>
      </c>
      <c r="ER67">
        <f t="shared" si="49"/>
        <v>92.160000000000437</v>
      </c>
      <c r="ES67">
        <f t="shared" si="49"/>
        <v>2414.0844444444442</v>
      </c>
      <c r="ET67">
        <f t="shared" si="49"/>
        <v>5.9753086419753083E-2</v>
      </c>
      <c r="EU67">
        <f t="shared" si="49"/>
        <v>22.194567901234571</v>
      </c>
      <c r="EV67">
        <f t="shared" si="49"/>
        <v>3.5260493827160495</v>
      </c>
      <c r="EW67">
        <f t="shared" si="49"/>
        <v>111.65444444444444</v>
      </c>
      <c r="EX67">
        <f t="shared" si="49"/>
        <v>0.28444444444444444</v>
      </c>
    </row>
    <row r="68" spans="1:154" ht="15" customHeight="1" x14ac:dyDescent="0.25">
      <c r="A68" s="3" t="s">
        <v>165</v>
      </c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7"/>
      <c r="BW68" s="7"/>
      <c r="CU68">
        <f>Makespan_10!S254</f>
        <v>676</v>
      </c>
      <c r="CV68">
        <f>Makespan_10!T254</f>
        <v>675</v>
      </c>
      <c r="CW68">
        <f>Makespan_10!CD348</f>
        <v>0</v>
      </c>
      <c r="CX68">
        <f>Makespan_10!BN160</f>
        <v>0</v>
      </c>
      <c r="CY68">
        <f>Makespan_10!BN66</f>
        <v>0</v>
      </c>
      <c r="CZ68">
        <f>Makespan_10!BL160</f>
        <v>0</v>
      </c>
      <c r="DA68">
        <f>Makespan_10!BL66</f>
        <v>0</v>
      </c>
      <c r="DB68">
        <v>706</v>
      </c>
      <c r="DC68">
        <v>684</v>
      </c>
      <c r="DD68">
        <v>684</v>
      </c>
      <c r="DE68">
        <v>736</v>
      </c>
      <c r="DF68">
        <v>736</v>
      </c>
      <c r="DG68">
        <v>712</v>
      </c>
      <c r="DH68">
        <v>712</v>
      </c>
      <c r="DJ68">
        <f t="shared" si="48"/>
        <v>1</v>
      </c>
      <c r="DK68">
        <f t="shared" si="48"/>
        <v>675</v>
      </c>
      <c r="DL68">
        <f t="shared" si="48"/>
        <v>0</v>
      </c>
      <c r="DM68">
        <f t="shared" si="48"/>
        <v>0</v>
      </c>
      <c r="DN68">
        <f t="shared" si="48"/>
        <v>0</v>
      </c>
      <c r="DO68">
        <f t="shared" si="48"/>
        <v>0</v>
      </c>
      <c r="DP68">
        <f t="shared" si="48"/>
        <v>-706</v>
      </c>
      <c r="DQ68">
        <f t="shared" si="61"/>
        <v>22</v>
      </c>
      <c r="DR68">
        <f t="shared" si="61"/>
        <v>0</v>
      </c>
      <c r="DS68">
        <f t="shared" si="61"/>
        <v>-52</v>
      </c>
      <c r="DT68">
        <f t="shared" si="61"/>
        <v>0</v>
      </c>
      <c r="DU68">
        <f t="shared" si="61"/>
        <v>24</v>
      </c>
      <c r="DV68">
        <f t="shared" si="61"/>
        <v>0</v>
      </c>
      <c r="DX68">
        <f t="shared" ref="DX68:DX92" si="62">DJ68-DJ$94</f>
        <v>20.488888888888887</v>
      </c>
      <c r="DY68">
        <f t="shared" ref="DY68:DY93" si="63">DK68-DK$94</f>
        <v>-8.1777777777778056</v>
      </c>
      <c r="DZ68">
        <f t="shared" ref="DZ68:DZ93" si="64">DL68-DL$94</f>
        <v>0</v>
      </c>
      <c r="EA68">
        <f t="shared" ref="EA68:EA93" si="65">DM68-DM$94</f>
        <v>0</v>
      </c>
      <c r="EB68">
        <f t="shared" ref="EB68:EB93" si="66">DN68-DN$94</f>
        <v>0</v>
      </c>
      <c r="EC68">
        <f t="shared" ref="EC68:EC93" si="67">DO68-DO$94</f>
        <v>0</v>
      </c>
      <c r="ED68">
        <f t="shared" ref="ED68:ED93" si="68">DP68-DP$94</f>
        <v>-21.399999999999977</v>
      </c>
      <c r="EE68">
        <f t="shared" ref="EE68:EE93" si="69">DQ68-DQ$94</f>
        <v>29.866666666666667</v>
      </c>
      <c r="EF68">
        <f t="shared" ref="EF68:EF93" si="70">DR68-DR$94</f>
        <v>0.24444444444444444</v>
      </c>
      <c r="EG68">
        <f t="shared" ref="EG68:EG93" si="71">DS68-DS$94</f>
        <v>-47.288888888888891</v>
      </c>
      <c r="EH68">
        <f t="shared" ref="EH68:EH93" si="72">DT68-DT$94</f>
        <v>1.8777777777777778</v>
      </c>
      <c r="EI68">
        <f t="shared" ref="EI68:EI93" si="73">DU68-DU$94</f>
        <v>24.433333333333334</v>
      </c>
      <c r="EJ68">
        <f t="shared" ref="EJ68:EJ93" si="74">DV68-DV$94</f>
        <v>0.53333333333333333</v>
      </c>
      <c r="EL68">
        <f t="shared" si="54"/>
        <v>419.79456790123447</v>
      </c>
      <c r="EM68">
        <f t="shared" si="54"/>
        <v>66.876049382716502</v>
      </c>
      <c r="EN68">
        <f t="shared" si="54"/>
        <v>0</v>
      </c>
      <c r="EO68">
        <f t="shared" si="54"/>
        <v>0</v>
      </c>
      <c r="EP68">
        <f t="shared" si="54"/>
        <v>0</v>
      </c>
      <c r="EQ68">
        <f t="shared" si="54"/>
        <v>0</v>
      </c>
      <c r="ER68">
        <f t="shared" si="49"/>
        <v>457.95999999999901</v>
      </c>
      <c r="ES68">
        <f t="shared" si="49"/>
        <v>892.01777777777784</v>
      </c>
      <c r="ET68">
        <f t="shared" si="49"/>
        <v>5.9753086419753083E-2</v>
      </c>
      <c r="EU68">
        <f t="shared" si="49"/>
        <v>2236.2390123456794</v>
      </c>
      <c r="EV68">
        <f t="shared" si="49"/>
        <v>3.5260493827160495</v>
      </c>
      <c r="EW68">
        <f t="shared" si="49"/>
        <v>596.98777777777775</v>
      </c>
      <c r="EX68">
        <f t="shared" si="49"/>
        <v>0.28444444444444444</v>
      </c>
    </row>
    <row r="69" spans="1:154" ht="15" customHeight="1" x14ac:dyDescent="0.25">
      <c r="A69" s="3" t="s">
        <v>166</v>
      </c>
      <c r="B69" s="71">
        <v>-3.0437948342662833</v>
      </c>
      <c r="C69" s="71">
        <v>-21.343953668275923</v>
      </c>
      <c r="D69" s="71">
        <v>-4.90228066957041</v>
      </c>
      <c r="E69" s="71">
        <v>-8.3005432569526327</v>
      </c>
      <c r="F69" s="71">
        <v>-0.84641133205139507</v>
      </c>
      <c r="G69" s="71">
        <v>-1.1695152043198648E-2</v>
      </c>
      <c r="H69" s="71">
        <v>-1.4557283685348879</v>
      </c>
      <c r="I69" s="71">
        <v>-6.2244226727659919</v>
      </c>
      <c r="J69" s="71">
        <v>0</v>
      </c>
      <c r="K69" s="71">
        <v>-1.3944061079782739</v>
      </c>
      <c r="L69" s="71">
        <v>-0.29475588823164389</v>
      </c>
      <c r="M69" s="71">
        <v>-14.223127915331171</v>
      </c>
      <c r="N69" s="71">
        <v>-6.5043186220023479</v>
      </c>
      <c r="O69" s="71">
        <v>-0.11274312458730001</v>
      </c>
      <c r="P69" s="71">
        <v>-3.1715993538004787</v>
      </c>
      <c r="Q69" s="71">
        <v>-42.844789245919017</v>
      </c>
      <c r="R69" s="3">
        <v>-3.0438346509161689</v>
      </c>
      <c r="S69" s="3">
        <v>-21.364595860830612</v>
      </c>
      <c r="T69" s="3">
        <v>-0.82172875143924273</v>
      </c>
      <c r="U69" s="3">
        <v>-0.25045214562802148</v>
      </c>
      <c r="V69" s="3">
        <v>-0.48154776176291175</v>
      </c>
      <c r="W69" s="3">
        <v>-2.3622040527427508E-2</v>
      </c>
      <c r="X69" s="3">
        <v>-0.4120986723735558</v>
      </c>
      <c r="Y69" s="3">
        <v>-0.50093690632884658</v>
      </c>
      <c r="Z69" s="3">
        <v>-0.29278364241048027</v>
      </c>
      <c r="AA69" s="3">
        <v>-2.1322001178887464</v>
      </c>
      <c r="AB69" s="3">
        <v>-1.4248562663613309</v>
      </c>
      <c r="AC69" s="3">
        <v>-4.447663354680655</v>
      </c>
      <c r="AD69" s="3">
        <v>-0.54006354919830457</v>
      </c>
      <c r="AE69" s="3">
        <v>-0.63815958831907649</v>
      </c>
      <c r="AF69" s="3">
        <v>-0.91067850512559523</v>
      </c>
      <c r="AG69" s="3">
        <v>-17.824527822384159</v>
      </c>
      <c r="AH69" s="71">
        <v>-0.1885618175120384</v>
      </c>
      <c r="AI69" s="71">
        <v>-6.7092093396067671</v>
      </c>
      <c r="AJ69" s="71">
        <v>-2.6100160894114626</v>
      </c>
      <c r="AK69" s="71">
        <v>-4.136527293566167</v>
      </c>
      <c r="AL69" s="71">
        <v>-1.2056582106894123</v>
      </c>
      <c r="AM69" s="71">
        <v>-5.7760454582210334</v>
      </c>
      <c r="AN69" s="71">
        <v>-14.810841880925027</v>
      </c>
      <c r="AO69" s="71">
        <v>-0.60310154715421849</v>
      </c>
      <c r="AP69" s="71">
        <v>-0.66423727090628948</v>
      </c>
      <c r="AQ69" s="71">
        <v>-0.46953239575109945</v>
      </c>
      <c r="AR69" s="71">
        <v>-7.2612249729639178</v>
      </c>
      <c r="AS69" s="71">
        <v>-0.14329951660989484</v>
      </c>
      <c r="AT69" s="71">
        <v>-0.71617196830009389</v>
      </c>
      <c r="AU69" s="71">
        <v>-0.59363899385412044</v>
      </c>
      <c r="AV69" s="71">
        <v>-8.4455810002435232</v>
      </c>
      <c r="AW69" s="71">
        <v>-8.6332488140693826</v>
      </c>
      <c r="AX69" s="71">
        <v>-4.2911119787364616</v>
      </c>
      <c r="AY69" s="71">
        <v>-3.596811483762874</v>
      </c>
      <c r="AZ69" s="71">
        <v>-51.785823395410162</v>
      </c>
      <c r="BA69" s="71"/>
      <c r="BB69" s="71"/>
      <c r="BC69" s="3">
        <v>-1.5964932984924491</v>
      </c>
      <c r="BD69" s="3">
        <v>-7.5244307366337821</v>
      </c>
      <c r="BE69" s="3">
        <v>-2.5192216531978771</v>
      </c>
      <c r="BF69" s="3">
        <v>-0.58883271291089667</v>
      </c>
      <c r="BG69" s="3">
        <v>-2.0546272176741107</v>
      </c>
      <c r="BH69" s="3">
        <v>-8.9250028618041224</v>
      </c>
      <c r="BI69" s="3">
        <v>-7.6975764696966245</v>
      </c>
      <c r="BJ69" s="3">
        <v>-0.11840722591389116</v>
      </c>
      <c r="BK69" s="3">
        <v>-4.950527087102044E-2</v>
      </c>
      <c r="BL69" s="3">
        <v>-0.14387143903744329</v>
      </c>
      <c r="BM69" s="3">
        <v>-0.21011628000452853</v>
      </c>
      <c r="BN69" s="3">
        <v>-9.389050303764657E-3</v>
      </c>
      <c r="BO69" s="3">
        <v>-1.4509241627127403</v>
      </c>
      <c r="BP69" s="3">
        <v>-4.244840943471842E-2</v>
      </c>
      <c r="BQ69" s="3">
        <v>-5.7611533275254398</v>
      </c>
      <c r="BR69" s="3">
        <v>-0.51002038525521565</v>
      </c>
      <c r="BS69" s="3">
        <v>-9.8092508913234025E-2</v>
      </c>
      <c r="BT69" s="3">
        <v>-0.85724887655628423</v>
      </c>
      <c r="BU69" s="3">
        <v>-27.639026129252379</v>
      </c>
      <c r="BV69" s="7"/>
      <c r="BW69" s="7"/>
      <c r="CU69">
        <f>Makespan_10!S255</f>
        <v>703</v>
      </c>
      <c r="CV69">
        <f>Makespan_10!T255</f>
        <v>705</v>
      </c>
      <c r="CW69">
        <f>Makespan_10!CD349</f>
        <v>0</v>
      </c>
      <c r="CX69">
        <f>Makespan_10!BN161</f>
        <v>0</v>
      </c>
      <c r="CY69">
        <f>Makespan_10!BN67</f>
        <v>0</v>
      </c>
      <c r="CZ69">
        <f>Makespan_10!BL161</f>
        <v>0</v>
      </c>
      <c r="DA69">
        <f>Makespan_10!BL67</f>
        <v>0</v>
      </c>
      <c r="DB69">
        <v>761</v>
      </c>
      <c r="DC69">
        <v>689</v>
      </c>
      <c r="DD69">
        <v>689</v>
      </c>
      <c r="DE69">
        <v>685</v>
      </c>
      <c r="DF69">
        <v>685</v>
      </c>
      <c r="DG69">
        <v>727</v>
      </c>
      <c r="DH69">
        <v>727</v>
      </c>
      <c r="DJ69">
        <f t="shared" si="48"/>
        <v>-2</v>
      </c>
      <c r="DK69">
        <f t="shared" si="48"/>
        <v>705</v>
      </c>
      <c r="DL69">
        <f t="shared" si="48"/>
        <v>0</v>
      </c>
      <c r="DM69">
        <f t="shared" si="48"/>
        <v>0</v>
      </c>
      <c r="DN69">
        <f t="shared" si="48"/>
        <v>0</v>
      </c>
      <c r="DO69">
        <f t="shared" si="48"/>
        <v>0</v>
      </c>
      <c r="DP69">
        <f t="shared" si="48"/>
        <v>-761</v>
      </c>
      <c r="DQ69">
        <f t="shared" si="61"/>
        <v>72</v>
      </c>
      <c r="DR69">
        <f t="shared" si="61"/>
        <v>0</v>
      </c>
      <c r="DS69">
        <f t="shared" si="61"/>
        <v>4</v>
      </c>
      <c r="DT69">
        <f t="shared" si="61"/>
        <v>0</v>
      </c>
      <c r="DU69">
        <f t="shared" si="61"/>
        <v>-42</v>
      </c>
      <c r="DV69">
        <f t="shared" si="61"/>
        <v>0</v>
      </c>
      <c r="DX69">
        <f t="shared" si="62"/>
        <v>17.488888888888887</v>
      </c>
      <c r="DY69">
        <f t="shared" si="63"/>
        <v>21.822222222222194</v>
      </c>
      <c r="DZ69">
        <f t="shared" si="64"/>
        <v>0</v>
      </c>
      <c r="EA69">
        <f t="shared" si="65"/>
        <v>0</v>
      </c>
      <c r="EB69">
        <f t="shared" si="66"/>
        <v>0</v>
      </c>
      <c r="EC69">
        <f t="shared" si="67"/>
        <v>0</v>
      </c>
      <c r="ED69">
        <f t="shared" si="68"/>
        <v>-76.399999999999977</v>
      </c>
      <c r="EE69">
        <f t="shared" si="69"/>
        <v>79.86666666666666</v>
      </c>
      <c r="EF69">
        <f t="shared" si="70"/>
        <v>0.24444444444444444</v>
      </c>
      <c r="EG69">
        <f t="shared" si="71"/>
        <v>8.7111111111111121</v>
      </c>
      <c r="EH69">
        <f t="shared" si="72"/>
        <v>1.8777777777777778</v>
      </c>
      <c r="EI69">
        <f t="shared" si="73"/>
        <v>-41.56666666666667</v>
      </c>
      <c r="EJ69">
        <f t="shared" si="74"/>
        <v>0.53333333333333333</v>
      </c>
      <c r="EL69">
        <f t="shared" si="54"/>
        <v>305.86123456790119</v>
      </c>
      <c r="EM69">
        <f t="shared" si="54"/>
        <v>476.2093827160482</v>
      </c>
      <c r="EN69">
        <f t="shared" si="54"/>
        <v>0</v>
      </c>
      <c r="EO69">
        <f t="shared" si="54"/>
        <v>0</v>
      </c>
      <c r="EP69">
        <f t="shared" si="54"/>
        <v>0</v>
      </c>
      <c r="EQ69">
        <f t="shared" si="54"/>
        <v>0</v>
      </c>
      <c r="ER69">
        <f t="shared" si="49"/>
        <v>5836.9599999999964</v>
      </c>
      <c r="ES69">
        <f t="shared" si="49"/>
        <v>6378.6844444444432</v>
      </c>
      <c r="ET69">
        <f t="shared" si="49"/>
        <v>5.9753086419753083E-2</v>
      </c>
      <c r="EU69">
        <f t="shared" si="49"/>
        <v>75.883456790123475</v>
      </c>
      <c r="EV69">
        <f t="shared" si="49"/>
        <v>3.5260493827160495</v>
      </c>
      <c r="EW69">
        <f t="shared" si="49"/>
        <v>1727.787777777778</v>
      </c>
      <c r="EX69">
        <f t="shared" si="49"/>
        <v>0.28444444444444444</v>
      </c>
    </row>
    <row r="70" spans="1:154" ht="15" customHeight="1" x14ac:dyDescent="0.25">
      <c r="A70" s="5" t="s">
        <v>176</v>
      </c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7"/>
      <c r="BW70" s="7"/>
      <c r="CU70">
        <f>Makespan_10!S256</f>
        <v>550</v>
      </c>
      <c r="CV70">
        <f>Makespan_10!T256</f>
        <v>552</v>
      </c>
      <c r="CW70">
        <f>Makespan_10!CD350</f>
        <v>0</v>
      </c>
      <c r="CX70">
        <f>Makespan_10!BN162</f>
        <v>0</v>
      </c>
      <c r="CY70">
        <f>Makespan_10!BN68</f>
        <v>0</v>
      </c>
      <c r="CZ70">
        <f>Makespan_10!BL162</f>
        <v>0</v>
      </c>
      <c r="DA70">
        <f>Makespan_10!BL68</f>
        <v>0</v>
      </c>
      <c r="DB70">
        <v>582</v>
      </c>
      <c r="DC70">
        <v>645</v>
      </c>
      <c r="DD70">
        <v>645</v>
      </c>
      <c r="DE70">
        <v>608</v>
      </c>
      <c r="DF70">
        <v>608</v>
      </c>
      <c r="DG70">
        <v>553</v>
      </c>
      <c r="DH70">
        <v>560</v>
      </c>
      <c r="DJ70">
        <f t="shared" ref="DJ70:DP93" si="75">CU70-CV70</f>
        <v>-2</v>
      </c>
      <c r="DK70">
        <f t="shared" si="75"/>
        <v>552</v>
      </c>
      <c r="DL70">
        <f t="shared" si="75"/>
        <v>0</v>
      </c>
      <c r="DM70">
        <f t="shared" si="75"/>
        <v>0</v>
      </c>
      <c r="DN70">
        <f t="shared" si="75"/>
        <v>0</v>
      </c>
      <c r="DO70">
        <f t="shared" si="75"/>
        <v>0</v>
      </c>
      <c r="DP70">
        <f t="shared" si="75"/>
        <v>-582</v>
      </c>
      <c r="DQ70">
        <f t="shared" si="61"/>
        <v>-63</v>
      </c>
      <c r="DR70">
        <f t="shared" si="61"/>
        <v>0</v>
      </c>
      <c r="DS70">
        <f t="shared" si="61"/>
        <v>37</v>
      </c>
      <c r="DT70">
        <f t="shared" si="61"/>
        <v>0</v>
      </c>
      <c r="DU70">
        <f t="shared" si="61"/>
        <v>55</v>
      </c>
      <c r="DV70">
        <f t="shared" si="61"/>
        <v>-7</v>
      </c>
      <c r="DX70">
        <f t="shared" si="62"/>
        <v>17.488888888888887</v>
      </c>
      <c r="DY70">
        <f t="shared" si="63"/>
        <v>-131.17777777777781</v>
      </c>
      <c r="DZ70">
        <f t="shared" si="64"/>
        <v>0</v>
      </c>
      <c r="EA70">
        <f t="shared" si="65"/>
        <v>0</v>
      </c>
      <c r="EB70">
        <f t="shared" si="66"/>
        <v>0</v>
      </c>
      <c r="EC70">
        <f t="shared" si="67"/>
        <v>0</v>
      </c>
      <c r="ED70">
        <f t="shared" si="68"/>
        <v>102.60000000000002</v>
      </c>
      <c r="EE70">
        <f t="shared" si="69"/>
        <v>-55.133333333333333</v>
      </c>
      <c r="EF70">
        <f t="shared" si="70"/>
        <v>0.24444444444444444</v>
      </c>
      <c r="EG70">
        <f t="shared" si="71"/>
        <v>41.711111111111109</v>
      </c>
      <c r="EH70">
        <f t="shared" si="72"/>
        <v>1.8777777777777778</v>
      </c>
      <c r="EI70">
        <f t="shared" si="73"/>
        <v>55.43333333333333</v>
      </c>
      <c r="EJ70">
        <f t="shared" si="74"/>
        <v>-6.4666666666666668</v>
      </c>
      <c r="EL70">
        <f t="shared" si="54"/>
        <v>305.86123456790119</v>
      </c>
      <c r="EM70">
        <f t="shared" si="54"/>
        <v>17207.609382716058</v>
      </c>
      <c r="EN70">
        <f t="shared" si="54"/>
        <v>0</v>
      </c>
      <c r="EO70">
        <f t="shared" si="54"/>
        <v>0</v>
      </c>
      <c r="EP70">
        <f t="shared" si="54"/>
        <v>0</v>
      </c>
      <c r="EQ70">
        <f t="shared" si="54"/>
        <v>0</v>
      </c>
      <c r="ER70">
        <f t="shared" si="49"/>
        <v>10526.760000000004</v>
      </c>
      <c r="ES70">
        <f t="shared" si="49"/>
        <v>3039.6844444444446</v>
      </c>
      <c r="ET70">
        <f t="shared" si="49"/>
        <v>5.9753086419753083E-2</v>
      </c>
      <c r="EU70">
        <f t="shared" si="49"/>
        <v>1739.8167901234565</v>
      </c>
      <c r="EV70">
        <f t="shared" si="49"/>
        <v>3.5260493827160495</v>
      </c>
      <c r="EW70">
        <f t="shared" si="49"/>
        <v>3072.8544444444442</v>
      </c>
      <c r="EX70">
        <f t="shared" si="49"/>
        <v>41.817777777777778</v>
      </c>
    </row>
    <row r="71" spans="1:154" ht="15" customHeight="1" x14ac:dyDescent="0.25">
      <c r="A71" s="5" t="s">
        <v>175</v>
      </c>
      <c r="B71" s="71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7"/>
      <c r="BW71" s="7"/>
      <c r="CU71">
        <f>Makespan_10!S257</f>
        <v>743</v>
      </c>
      <c r="CV71">
        <f>Makespan_10!T257</f>
        <v>752</v>
      </c>
      <c r="CW71">
        <f>Makespan_10!CD351</f>
        <v>0</v>
      </c>
      <c r="CX71">
        <f>Makespan_10!BN163</f>
        <v>0</v>
      </c>
      <c r="CY71">
        <f>Makespan_10!BN69</f>
        <v>0</v>
      </c>
      <c r="CZ71">
        <f>Makespan_10!BL163</f>
        <v>0</v>
      </c>
      <c r="DA71">
        <f>Makespan_10!BL69</f>
        <v>0</v>
      </c>
      <c r="DB71">
        <v>667</v>
      </c>
      <c r="DC71">
        <v>763</v>
      </c>
      <c r="DD71">
        <v>763</v>
      </c>
      <c r="DE71">
        <v>803</v>
      </c>
      <c r="DF71">
        <v>803</v>
      </c>
      <c r="DG71">
        <v>761</v>
      </c>
      <c r="DH71">
        <v>761</v>
      </c>
      <c r="DJ71">
        <f t="shared" si="75"/>
        <v>-9</v>
      </c>
      <c r="DK71">
        <f t="shared" si="75"/>
        <v>752</v>
      </c>
      <c r="DL71">
        <f t="shared" si="75"/>
        <v>0</v>
      </c>
      <c r="DM71">
        <f t="shared" si="75"/>
        <v>0</v>
      </c>
      <c r="DN71">
        <f t="shared" si="75"/>
        <v>0</v>
      </c>
      <c r="DO71">
        <f t="shared" si="75"/>
        <v>0</v>
      </c>
      <c r="DP71">
        <f t="shared" si="75"/>
        <v>-667</v>
      </c>
      <c r="DQ71">
        <f t="shared" si="61"/>
        <v>-96</v>
      </c>
      <c r="DR71">
        <f t="shared" si="61"/>
        <v>0</v>
      </c>
      <c r="DS71">
        <f t="shared" si="61"/>
        <v>-40</v>
      </c>
      <c r="DT71">
        <f t="shared" si="61"/>
        <v>0</v>
      </c>
      <c r="DU71">
        <f t="shared" si="61"/>
        <v>42</v>
      </c>
      <c r="DV71">
        <f t="shared" si="61"/>
        <v>0</v>
      </c>
      <c r="DX71">
        <f t="shared" si="62"/>
        <v>10.488888888888887</v>
      </c>
      <c r="DY71">
        <f t="shared" si="63"/>
        <v>68.822222222222194</v>
      </c>
      <c r="DZ71">
        <f t="shared" si="64"/>
        <v>0</v>
      </c>
      <c r="EA71">
        <f t="shared" si="65"/>
        <v>0</v>
      </c>
      <c r="EB71">
        <f t="shared" si="66"/>
        <v>0</v>
      </c>
      <c r="EC71">
        <f t="shared" si="67"/>
        <v>0</v>
      </c>
      <c r="ED71">
        <f t="shared" si="68"/>
        <v>17.600000000000023</v>
      </c>
      <c r="EE71">
        <f t="shared" si="69"/>
        <v>-88.13333333333334</v>
      </c>
      <c r="EF71">
        <f t="shared" si="70"/>
        <v>0.24444444444444444</v>
      </c>
      <c r="EG71">
        <f t="shared" si="71"/>
        <v>-35.288888888888891</v>
      </c>
      <c r="EH71">
        <f t="shared" si="72"/>
        <v>1.8777777777777778</v>
      </c>
      <c r="EI71">
        <f t="shared" si="73"/>
        <v>42.43333333333333</v>
      </c>
      <c r="EJ71">
        <f t="shared" si="74"/>
        <v>0.53333333333333333</v>
      </c>
      <c r="EL71">
        <f t="shared" si="54"/>
        <v>110.01679012345676</v>
      </c>
      <c r="EM71">
        <f t="shared" si="54"/>
        <v>4736.4982716049344</v>
      </c>
      <c r="EN71">
        <f t="shared" si="54"/>
        <v>0</v>
      </c>
      <c r="EO71">
        <f t="shared" si="54"/>
        <v>0</v>
      </c>
      <c r="EP71">
        <f t="shared" si="54"/>
        <v>0</v>
      </c>
      <c r="EQ71">
        <f t="shared" si="54"/>
        <v>0</v>
      </c>
      <c r="ER71">
        <f t="shared" si="49"/>
        <v>309.76000000000079</v>
      </c>
      <c r="ES71">
        <f t="shared" si="49"/>
        <v>7767.4844444444452</v>
      </c>
      <c r="ET71">
        <f t="shared" si="49"/>
        <v>5.9753086419753083E-2</v>
      </c>
      <c r="EU71">
        <f t="shared" si="49"/>
        <v>1245.3056790123458</v>
      </c>
      <c r="EV71">
        <f t="shared" si="49"/>
        <v>3.5260493827160495</v>
      </c>
      <c r="EW71">
        <f t="shared" si="49"/>
        <v>1800.5877777777775</v>
      </c>
      <c r="EX71">
        <f t="shared" si="49"/>
        <v>0.28444444444444444</v>
      </c>
    </row>
    <row r="72" spans="1:154" ht="15" customHeight="1" x14ac:dyDescent="0.25">
      <c r="A72" s="5" t="s">
        <v>177</v>
      </c>
      <c r="B72" s="71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7"/>
      <c r="BW72" s="7"/>
      <c r="CU72">
        <f>Makespan_10!S258</f>
        <v>565</v>
      </c>
      <c r="CV72">
        <f>Makespan_10!T258</f>
        <v>615</v>
      </c>
      <c r="CW72">
        <f>Makespan_10!CD352</f>
        <v>0</v>
      </c>
      <c r="CX72">
        <f>Makespan_10!BN164</f>
        <v>0</v>
      </c>
      <c r="CY72">
        <f>Makespan_10!BN70</f>
        <v>0</v>
      </c>
      <c r="CZ72">
        <f>Makespan_10!BL164</f>
        <v>0</v>
      </c>
      <c r="DA72">
        <f>Makespan_10!BL70</f>
        <v>0</v>
      </c>
      <c r="DB72">
        <v>608</v>
      </c>
      <c r="DC72">
        <v>583</v>
      </c>
      <c r="DD72">
        <v>583</v>
      </c>
      <c r="DE72">
        <v>595</v>
      </c>
      <c r="DF72">
        <v>595</v>
      </c>
      <c r="DG72">
        <v>615</v>
      </c>
      <c r="DH72">
        <v>615</v>
      </c>
      <c r="DJ72">
        <f t="shared" si="75"/>
        <v>-50</v>
      </c>
      <c r="DK72">
        <f t="shared" si="75"/>
        <v>615</v>
      </c>
      <c r="DL72">
        <f t="shared" si="75"/>
        <v>0</v>
      </c>
      <c r="DM72">
        <f t="shared" si="75"/>
        <v>0</v>
      </c>
      <c r="DN72">
        <f t="shared" si="75"/>
        <v>0</v>
      </c>
      <c r="DO72">
        <f t="shared" si="75"/>
        <v>0</v>
      </c>
      <c r="DP72">
        <f t="shared" si="75"/>
        <v>-608</v>
      </c>
      <c r="DQ72">
        <f t="shared" si="61"/>
        <v>25</v>
      </c>
      <c r="DR72">
        <f t="shared" si="61"/>
        <v>0</v>
      </c>
      <c r="DS72">
        <f t="shared" si="61"/>
        <v>-12</v>
      </c>
      <c r="DT72">
        <f t="shared" si="61"/>
        <v>0</v>
      </c>
      <c r="DU72">
        <f t="shared" si="61"/>
        <v>-20</v>
      </c>
      <c r="DV72">
        <f t="shared" si="61"/>
        <v>0</v>
      </c>
      <c r="DX72">
        <f t="shared" si="62"/>
        <v>-30.511111111111113</v>
      </c>
      <c r="DY72">
        <f t="shared" si="63"/>
        <v>-68.177777777777806</v>
      </c>
      <c r="DZ72">
        <f t="shared" si="64"/>
        <v>0</v>
      </c>
      <c r="EA72">
        <f t="shared" si="65"/>
        <v>0</v>
      </c>
      <c r="EB72">
        <f t="shared" si="66"/>
        <v>0</v>
      </c>
      <c r="EC72">
        <f t="shared" si="67"/>
        <v>0</v>
      </c>
      <c r="ED72">
        <f t="shared" si="68"/>
        <v>76.600000000000023</v>
      </c>
      <c r="EE72">
        <f t="shared" si="69"/>
        <v>32.866666666666667</v>
      </c>
      <c r="EF72">
        <f t="shared" si="70"/>
        <v>0.24444444444444444</v>
      </c>
      <c r="EG72">
        <f t="shared" si="71"/>
        <v>-7.2888888888888888</v>
      </c>
      <c r="EH72">
        <f t="shared" si="72"/>
        <v>1.8777777777777778</v>
      </c>
      <c r="EI72">
        <f t="shared" si="73"/>
        <v>-19.566666666666666</v>
      </c>
      <c r="EJ72">
        <f t="shared" si="74"/>
        <v>0.53333333333333333</v>
      </c>
      <c r="EL72">
        <f t="shared" si="54"/>
        <v>930.92790123456803</v>
      </c>
      <c r="EM72">
        <f t="shared" si="54"/>
        <v>4648.2093827160534</v>
      </c>
      <c r="EN72">
        <f t="shared" si="54"/>
        <v>0</v>
      </c>
      <c r="EO72">
        <f t="shared" si="54"/>
        <v>0</v>
      </c>
      <c r="EP72">
        <f t="shared" si="54"/>
        <v>0</v>
      </c>
      <c r="EQ72">
        <f t="shared" si="54"/>
        <v>0</v>
      </c>
      <c r="ER72">
        <f t="shared" si="49"/>
        <v>5867.5600000000031</v>
      </c>
      <c r="ES72">
        <f t="shared" si="49"/>
        <v>1080.2177777777779</v>
      </c>
      <c r="ET72">
        <f t="shared" si="49"/>
        <v>5.9753086419753083E-2</v>
      </c>
      <c r="EU72">
        <f t="shared" si="49"/>
        <v>53.127901234567901</v>
      </c>
      <c r="EV72">
        <f t="shared" si="49"/>
        <v>3.5260493827160495</v>
      </c>
      <c r="EW72">
        <f t="shared" si="49"/>
        <v>382.85444444444443</v>
      </c>
      <c r="EX72">
        <f t="shared" si="49"/>
        <v>0.28444444444444444</v>
      </c>
    </row>
    <row r="73" spans="1:154" ht="15" customHeight="1" x14ac:dyDescent="0.25">
      <c r="A73" s="5" t="s">
        <v>178</v>
      </c>
      <c r="B73" s="71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7"/>
      <c r="BW73" s="7"/>
      <c r="CU73">
        <f>Makespan_10!S259</f>
        <v>698</v>
      </c>
      <c r="CV73">
        <f>Makespan_10!T259</f>
        <v>649</v>
      </c>
      <c r="CW73">
        <f>Makespan_10!CD353</f>
        <v>0</v>
      </c>
      <c r="CX73">
        <f>Makespan_10!BN165</f>
        <v>0</v>
      </c>
      <c r="CY73">
        <f>Makespan_10!BN71</f>
        <v>0</v>
      </c>
      <c r="CZ73">
        <f>Makespan_10!BL165</f>
        <v>0</v>
      </c>
      <c r="DA73">
        <f>Makespan_10!BL71</f>
        <v>0</v>
      </c>
      <c r="DB73">
        <v>693</v>
      </c>
      <c r="DC73">
        <v>694</v>
      </c>
      <c r="DD73">
        <v>694</v>
      </c>
      <c r="DE73">
        <v>684</v>
      </c>
      <c r="DF73">
        <v>684</v>
      </c>
      <c r="DG73">
        <v>700</v>
      </c>
      <c r="DH73">
        <v>700</v>
      </c>
      <c r="DJ73">
        <f t="shared" si="75"/>
        <v>49</v>
      </c>
      <c r="DK73">
        <f t="shared" si="75"/>
        <v>649</v>
      </c>
      <c r="DL73">
        <f t="shared" si="75"/>
        <v>0</v>
      </c>
      <c r="DM73">
        <f t="shared" si="75"/>
        <v>0</v>
      </c>
      <c r="DN73">
        <f t="shared" si="75"/>
        <v>0</v>
      </c>
      <c r="DO73">
        <f t="shared" si="75"/>
        <v>0</v>
      </c>
      <c r="DP73">
        <f t="shared" si="75"/>
        <v>-693</v>
      </c>
      <c r="DQ73">
        <f t="shared" si="61"/>
        <v>-1</v>
      </c>
      <c r="DR73">
        <f t="shared" si="61"/>
        <v>0</v>
      </c>
      <c r="DS73">
        <f t="shared" si="61"/>
        <v>10</v>
      </c>
      <c r="DT73">
        <f t="shared" si="61"/>
        <v>0</v>
      </c>
      <c r="DU73">
        <f t="shared" si="61"/>
        <v>-16</v>
      </c>
      <c r="DV73">
        <f t="shared" si="61"/>
        <v>0</v>
      </c>
      <c r="DX73">
        <f t="shared" si="62"/>
        <v>68.48888888888888</v>
      </c>
      <c r="DY73">
        <f t="shared" si="63"/>
        <v>-34.177777777777806</v>
      </c>
      <c r="DZ73">
        <f t="shared" si="64"/>
        <v>0</v>
      </c>
      <c r="EA73">
        <f t="shared" si="65"/>
        <v>0</v>
      </c>
      <c r="EB73">
        <f t="shared" si="66"/>
        <v>0</v>
      </c>
      <c r="EC73">
        <f t="shared" si="67"/>
        <v>0</v>
      </c>
      <c r="ED73">
        <f t="shared" si="68"/>
        <v>-8.3999999999999773</v>
      </c>
      <c r="EE73">
        <f t="shared" si="69"/>
        <v>6.8666666666666663</v>
      </c>
      <c r="EF73">
        <f t="shared" si="70"/>
        <v>0.24444444444444444</v>
      </c>
      <c r="EG73">
        <f t="shared" si="71"/>
        <v>14.711111111111112</v>
      </c>
      <c r="EH73">
        <f t="shared" si="72"/>
        <v>1.8777777777777778</v>
      </c>
      <c r="EI73">
        <f t="shared" si="73"/>
        <v>-15.566666666666666</v>
      </c>
      <c r="EJ73">
        <f t="shared" si="74"/>
        <v>0.53333333333333333</v>
      </c>
      <c r="EL73">
        <f t="shared" si="54"/>
        <v>4690.7279012345671</v>
      </c>
      <c r="EM73">
        <f t="shared" si="54"/>
        <v>1168.1204938271624</v>
      </c>
      <c r="EN73">
        <f t="shared" si="54"/>
        <v>0</v>
      </c>
      <c r="EO73">
        <f t="shared" si="54"/>
        <v>0</v>
      </c>
      <c r="EP73">
        <f t="shared" si="54"/>
        <v>0</v>
      </c>
      <c r="EQ73">
        <f t="shared" si="54"/>
        <v>0</v>
      </c>
      <c r="ER73">
        <f t="shared" si="49"/>
        <v>70.559999999999619</v>
      </c>
      <c r="ES73">
        <f t="shared" si="49"/>
        <v>47.151111111111106</v>
      </c>
      <c r="ET73">
        <f t="shared" si="49"/>
        <v>5.9753086419753083E-2</v>
      </c>
      <c r="EU73">
        <f t="shared" si="49"/>
        <v>216.41679012345682</v>
      </c>
      <c r="EV73">
        <f t="shared" si="49"/>
        <v>3.5260493827160495</v>
      </c>
      <c r="EW73">
        <f t="shared" si="49"/>
        <v>242.32111111111109</v>
      </c>
      <c r="EX73">
        <f t="shared" si="49"/>
        <v>0.28444444444444444</v>
      </c>
    </row>
    <row r="74" spans="1:154" ht="15" customHeight="1" x14ac:dyDescent="0.25">
      <c r="CU74">
        <f>Makespan_10!S260</f>
        <v>578</v>
      </c>
      <c r="CV74">
        <f>Makespan_10!T260</f>
        <v>604</v>
      </c>
      <c r="CW74">
        <f>Makespan_10!CD354</f>
        <v>0</v>
      </c>
      <c r="CX74">
        <f>Makespan_10!BN166</f>
        <v>0</v>
      </c>
      <c r="CY74">
        <f>Makespan_10!BN72</f>
        <v>0</v>
      </c>
      <c r="CZ74">
        <f>Makespan_10!BL166</f>
        <v>0</v>
      </c>
      <c r="DA74">
        <f>Makespan_10!BL72</f>
        <v>0</v>
      </c>
      <c r="DB74">
        <v>644</v>
      </c>
      <c r="DC74">
        <v>635</v>
      </c>
      <c r="DD74">
        <v>635</v>
      </c>
      <c r="DE74">
        <v>598</v>
      </c>
      <c r="DF74">
        <v>598</v>
      </c>
      <c r="DG74">
        <v>669</v>
      </c>
      <c r="DH74">
        <v>669</v>
      </c>
      <c r="DJ74">
        <f t="shared" si="75"/>
        <v>-26</v>
      </c>
      <c r="DK74">
        <f t="shared" si="75"/>
        <v>604</v>
      </c>
      <c r="DL74">
        <f t="shared" si="75"/>
        <v>0</v>
      </c>
      <c r="DM74">
        <f t="shared" si="75"/>
        <v>0</v>
      </c>
      <c r="DN74">
        <f t="shared" si="75"/>
        <v>0</v>
      </c>
      <c r="DO74">
        <f t="shared" si="75"/>
        <v>0</v>
      </c>
      <c r="DP74">
        <f t="shared" si="75"/>
        <v>-644</v>
      </c>
      <c r="DQ74">
        <f t="shared" si="61"/>
        <v>9</v>
      </c>
      <c r="DR74">
        <f t="shared" si="61"/>
        <v>0</v>
      </c>
      <c r="DS74">
        <f t="shared" si="61"/>
        <v>37</v>
      </c>
      <c r="DT74">
        <f t="shared" si="61"/>
        <v>0</v>
      </c>
      <c r="DU74">
        <f t="shared" si="61"/>
        <v>-71</v>
      </c>
      <c r="DV74">
        <f t="shared" si="61"/>
        <v>0</v>
      </c>
      <c r="DX74">
        <f t="shared" si="62"/>
        <v>-6.5111111111111128</v>
      </c>
      <c r="DY74">
        <f t="shared" si="63"/>
        <v>-79.177777777777806</v>
      </c>
      <c r="DZ74">
        <f t="shared" si="64"/>
        <v>0</v>
      </c>
      <c r="EA74">
        <f t="shared" si="65"/>
        <v>0</v>
      </c>
      <c r="EB74">
        <f t="shared" si="66"/>
        <v>0</v>
      </c>
      <c r="EC74">
        <f t="shared" si="67"/>
        <v>0</v>
      </c>
      <c r="ED74">
        <f t="shared" si="68"/>
        <v>40.600000000000023</v>
      </c>
      <c r="EE74">
        <f t="shared" si="69"/>
        <v>16.866666666666667</v>
      </c>
      <c r="EF74">
        <f t="shared" si="70"/>
        <v>0.24444444444444444</v>
      </c>
      <c r="EG74">
        <f t="shared" si="71"/>
        <v>41.711111111111109</v>
      </c>
      <c r="EH74">
        <f t="shared" si="72"/>
        <v>1.8777777777777778</v>
      </c>
      <c r="EI74">
        <f t="shared" si="73"/>
        <v>-70.566666666666663</v>
      </c>
      <c r="EJ74">
        <f t="shared" si="74"/>
        <v>0.53333333333333333</v>
      </c>
      <c r="EL74">
        <f t="shared" si="54"/>
        <v>42.394567901234588</v>
      </c>
      <c r="EM74">
        <f t="shared" si="54"/>
        <v>6269.1204938271649</v>
      </c>
      <c r="EN74">
        <f t="shared" si="54"/>
        <v>0</v>
      </c>
      <c r="EO74">
        <f t="shared" si="54"/>
        <v>0</v>
      </c>
      <c r="EP74">
        <f t="shared" si="54"/>
        <v>0</v>
      </c>
      <c r="EQ74">
        <f t="shared" si="54"/>
        <v>0</v>
      </c>
      <c r="ER74">
        <f t="shared" si="49"/>
        <v>1648.3600000000019</v>
      </c>
      <c r="ES74">
        <f t="shared" si="49"/>
        <v>284.48444444444448</v>
      </c>
      <c r="ET74">
        <f t="shared" si="49"/>
        <v>5.9753086419753083E-2</v>
      </c>
      <c r="EU74">
        <f t="shared" ref="EU74:EX93" si="76">EG74*EG74</f>
        <v>1739.8167901234565</v>
      </c>
      <c r="EV74">
        <f t="shared" si="76"/>
        <v>3.5260493827160495</v>
      </c>
      <c r="EW74">
        <f t="shared" si="76"/>
        <v>4979.6544444444435</v>
      </c>
      <c r="EX74">
        <f t="shared" si="76"/>
        <v>0.28444444444444444</v>
      </c>
    </row>
    <row r="75" spans="1:154" ht="15" customHeight="1" x14ac:dyDescent="0.25">
      <c r="A75" t="s">
        <v>169</v>
      </c>
      <c r="CU75">
        <f>Makespan_10!S261</f>
        <v>676</v>
      </c>
      <c r="CV75">
        <f>Makespan_10!T261</f>
        <v>674</v>
      </c>
      <c r="CW75">
        <f>Makespan_10!CD355</f>
        <v>0</v>
      </c>
      <c r="CX75">
        <f>Makespan_10!BN167</f>
        <v>0</v>
      </c>
      <c r="CY75">
        <f>Makespan_10!BN73</f>
        <v>0</v>
      </c>
      <c r="CZ75">
        <f>Makespan_10!BL167</f>
        <v>0</v>
      </c>
      <c r="DA75">
        <f>Makespan_10!BL73</f>
        <v>0</v>
      </c>
      <c r="DB75">
        <v>683</v>
      </c>
      <c r="DC75">
        <v>672</v>
      </c>
      <c r="DD75">
        <v>672</v>
      </c>
      <c r="DE75">
        <v>608</v>
      </c>
      <c r="DF75">
        <v>608</v>
      </c>
      <c r="DG75">
        <v>715</v>
      </c>
      <c r="DH75">
        <v>715</v>
      </c>
      <c r="DJ75">
        <f t="shared" si="75"/>
        <v>2</v>
      </c>
      <c r="DK75">
        <f t="shared" si="75"/>
        <v>674</v>
      </c>
      <c r="DL75">
        <f t="shared" si="75"/>
        <v>0</v>
      </c>
      <c r="DM75">
        <f t="shared" si="75"/>
        <v>0</v>
      </c>
      <c r="DN75">
        <f t="shared" si="75"/>
        <v>0</v>
      </c>
      <c r="DO75">
        <f t="shared" si="75"/>
        <v>0</v>
      </c>
      <c r="DP75">
        <f t="shared" si="75"/>
        <v>-683</v>
      </c>
      <c r="DQ75">
        <f t="shared" si="61"/>
        <v>11</v>
      </c>
      <c r="DR75">
        <f t="shared" si="61"/>
        <v>0</v>
      </c>
      <c r="DS75">
        <f t="shared" si="61"/>
        <v>64</v>
      </c>
      <c r="DT75">
        <f t="shared" si="61"/>
        <v>0</v>
      </c>
      <c r="DU75">
        <f t="shared" si="61"/>
        <v>-107</v>
      </c>
      <c r="DV75">
        <f t="shared" si="61"/>
        <v>0</v>
      </c>
      <c r="DX75">
        <f t="shared" si="62"/>
        <v>21.488888888888887</v>
      </c>
      <c r="DY75">
        <f t="shared" si="63"/>
        <v>-9.1777777777778056</v>
      </c>
      <c r="DZ75">
        <f t="shared" si="64"/>
        <v>0</v>
      </c>
      <c r="EA75">
        <f t="shared" si="65"/>
        <v>0</v>
      </c>
      <c r="EB75">
        <f t="shared" si="66"/>
        <v>0</v>
      </c>
      <c r="EC75">
        <f t="shared" si="67"/>
        <v>0</v>
      </c>
      <c r="ED75">
        <f t="shared" si="68"/>
        <v>1.6000000000000227</v>
      </c>
      <c r="EE75">
        <f t="shared" si="69"/>
        <v>18.866666666666667</v>
      </c>
      <c r="EF75">
        <f t="shared" si="70"/>
        <v>0.24444444444444444</v>
      </c>
      <c r="EG75">
        <f t="shared" si="71"/>
        <v>68.711111111111109</v>
      </c>
      <c r="EH75">
        <f t="shared" si="72"/>
        <v>1.8777777777777778</v>
      </c>
      <c r="EI75">
        <f t="shared" si="73"/>
        <v>-106.56666666666666</v>
      </c>
      <c r="EJ75">
        <f t="shared" si="74"/>
        <v>0.53333333333333333</v>
      </c>
      <c r="EL75">
        <f t="shared" si="54"/>
        <v>461.77234567901229</v>
      </c>
      <c r="EM75">
        <f t="shared" si="54"/>
        <v>84.231604938272113</v>
      </c>
      <c r="EN75">
        <f t="shared" si="54"/>
        <v>0</v>
      </c>
      <c r="EO75">
        <f t="shared" si="54"/>
        <v>0</v>
      </c>
      <c r="EP75">
        <f t="shared" si="54"/>
        <v>0</v>
      </c>
      <c r="EQ75">
        <f t="shared" si="54"/>
        <v>0</v>
      </c>
      <c r="ER75">
        <f t="shared" si="54"/>
        <v>2.5600000000000729</v>
      </c>
      <c r="ES75">
        <f t="shared" si="54"/>
        <v>355.95111111111112</v>
      </c>
      <c r="ET75">
        <f t="shared" si="54"/>
        <v>5.9753086419753083E-2</v>
      </c>
      <c r="EU75">
        <f t="shared" si="76"/>
        <v>4721.2167901234561</v>
      </c>
      <c r="EV75">
        <f t="shared" si="76"/>
        <v>3.5260493827160495</v>
      </c>
      <c r="EW75">
        <f t="shared" si="76"/>
        <v>11356.454444444444</v>
      </c>
      <c r="EX75">
        <f t="shared" si="76"/>
        <v>0.28444444444444444</v>
      </c>
    </row>
    <row r="76" spans="1:154" ht="15" customHeight="1" x14ac:dyDescent="0.25">
      <c r="A76" s="6"/>
      <c r="B76" s="585" t="s">
        <v>171</v>
      </c>
      <c r="C76" s="585"/>
      <c r="D76" s="585"/>
      <c r="E76" s="585"/>
      <c r="F76" s="585"/>
      <c r="G76" s="585"/>
      <c r="H76" s="585"/>
      <c r="I76" s="585"/>
      <c r="J76" s="585"/>
      <c r="K76" s="585"/>
      <c r="L76" s="585"/>
      <c r="M76" s="585"/>
      <c r="N76" s="585"/>
      <c r="O76" s="585"/>
      <c r="P76" s="585"/>
      <c r="Q76" s="585"/>
      <c r="R76" s="583" t="s">
        <v>172</v>
      </c>
      <c r="S76" s="583"/>
      <c r="T76" s="583"/>
      <c r="U76" s="583"/>
      <c r="V76" s="583"/>
      <c r="W76" s="583"/>
      <c r="X76" s="583"/>
      <c r="Y76" s="583"/>
      <c r="Z76" s="583"/>
      <c r="AA76" s="583"/>
      <c r="AB76" s="583"/>
      <c r="AC76" s="583"/>
      <c r="AD76" s="583"/>
      <c r="AE76" s="583"/>
      <c r="AF76" s="583"/>
      <c r="AG76" s="583"/>
      <c r="AH76" s="585" t="s">
        <v>173</v>
      </c>
      <c r="AI76" s="585"/>
      <c r="AJ76" s="585"/>
      <c r="AK76" s="585"/>
      <c r="AL76" s="585"/>
      <c r="AM76" s="585"/>
      <c r="AN76" s="585"/>
      <c r="AO76" s="585"/>
      <c r="AP76" s="585"/>
      <c r="AQ76" s="585"/>
      <c r="AR76" s="585"/>
      <c r="AS76" s="585"/>
      <c r="AT76" s="585"/>
      <c r="AU76" s="585"/>
      <c r="AV76" s="585"/>
      <c r="AW76" s="585"/>
      <c r="AX76" s="585"/>
      <c r="AY76" s="585"/>
      <c r="AZ76" s="585"/>
      <c r="BA76" s="155"/>
      <c r="BB76" s="155"/>
      <c r="BC76" s="607" t="s">
        <v>174</v>
      </c>
      <c r="BD76" s="608"/>
      <c r="BE76" s="608"/>
      <c r="BF76" s="608"/>
      <c r="BG76" s="608"/>
      <c r="BH76" s="608"/>
      <c r="BI76" s="608"/>
      <c r="BJ76" s="608"/>
      <c r="BK76" s="608"/>
      <c r="BL76" s="608"/>
      <c r="BM76" s="608"/>
      <c r="BN76" s="608"/>
      <c r="BO76" s="608"/>
      <c r="BP76" s="608"/>
      <c r="BQ76" s="608"/>
      <c r="BR76" s="608"/>
      <c r="BS76" s="608"/>
      <c r="BT76" s="608"/>
      <c r="BU76" s="609"/>
      <c r="BV76" s="45"/>
      <c r="BW76" s="45"/>
      <c r="CU76">
        <f>Makespan_10!S262</f>
        <v>612</v>
      </c>
      <c r="CV76">
        <f>Makespan_10!T262</f>
        <v>679</v>
      </c>
      <c r="CW76">
        <f>Makespan_10!CD356</f>
        <v>0</v>
      </c>
      <c r="CX76">
        <f>Makespan_10!BN168</f>
        <v>0</v>
      </c>
      <c r="CY76">
        <f>Makespan_10!BN74</f>
        <v>0</v>
      </c>
      <c r="CZ76">
        <f>Makespan_10!BL168</f>
        <v>0</v>
      </c>
      <c r="DA76">
        <f>Makespan_10!BL74</f>
        <v>0</v>
      </c>
      <c r="DB76">
        <v>666</v>
      </c>
      <c r="DC76">
        <v>611</v>
      </c>
      <c r="DD76">
        <v>611</v>
      </c>
      <c r="DE76">
        <v>643</v>
      </c>
      <c r="DF76">
        <v>643</v>
      </c>
      <c r="DG76">
        <v>709</v>
      </c>
      <c r="DH76">
        <v>709</v>
      </c>
      <c r="DJ76">
        <f t="shared" si="75"/>
        <v>-67</v>
      </c>
      <c r="DK76">
        <f t="shared" si="75"/>
        <v>679</v>
      </c>
      <c r="DL76">
        <f t="shared" si="75"/>
        <v>0</v>
      </c>
      <c r="DM76">
        <f t="shared" si="75"/>
        <v>0</v>
      </c>
      <c r="DN76">
        <f t="shared" si="75"/>
        <v>0</v>
      </c>
      <c r="DO76">
        <f t="shared" si="75"/>
        <v>0</v>
      </c>
      <c r="DP76">
        <f t="shared" si="75"/>
        <v>-666</v>
      </c>
      <c r="DQ76">
        <f t="shared" si="61"/>
        <v>55</v>
      </c>
      <c r="DR76">
        <f t="shared" si="61"/>
        <v>0</v>
      </c>
      <c r="DS76">
        <f t="shared" si="61"/>
        <v>-32</v>
      </c>
      <c r="DT76">
        <f t="shared" si="61"/>
        <v>0</v>
      </c>
      <c r="DU76">
        <f t="shared" si="61"/>
        <v>-66</v>
      </c>
      <c r="DV76">
        <f t="shared" si="61"/>
        <v>0</v>
      </c>
      <c r="DX76">
        <f t="shared" si="62"/>
        <v>-47.511111111111113</v>
      </c>
      <c r="DY76">
        <f t="shared" si="63"/>
        <v>-4.1777777777778056</v>
      </c>
      <c r="DZ76">
        <f t="shared" si="64"/>
        <v>0</v>
      </c>
      <c r="EA76">
        <f t="shared" si="65"/>
        <v>0</v>
      </c>
      <c r="EB76">
        <f t="shared" si="66"/>
        <v>0</v>
      </c>
      <c r="EC76">
        <f t="shared" si="67"/>
        <v>0</v>
      </c>
      <c r="ED76">
        <f t="shared" si="68"/>
        <v>18.600000000000023</v>
      </c>
      <c r="EE76">
        <f t="shared" si="69"/>
        <v>62.866666666666667</v>
      </c>
      <c r="EF76">
        <f t="shared" si="70"/>
        <v>0.24444444444444444</v>
      </c>
      <c r="EG76">
        <f t="shared" si="71"/>
        <v>-27.288888888888888</v>
      </c>
      <c r="EH76">
        <f t="shared" si="72"/>
        <v>1.8777777777777778</v>
      </c>
      <c r="EI76">
        <f t="shared" si="73"/>
        <v>-65.566666666666663</v>
      </c>
      <c r="EJ76">
        <f t="shared" si="74"/>
        <v>0.53333333333333333</v>
      </c>
      <c r="EL76">
        <f t="shared" si="54"/>
        <v>2257.305679012346</v>
      </c>
      <c r="EM76">
        <f t="shared" si="54"/>
        <v>17.453827160494061</v>
      </c>
      <c r="EN76">
        <f t="shared" si="54"/>
        <v>0</v>
      </c>
      <c r="EO76">
        <f t="shared" si="54"/>
        <v>0</v>
      </c>
      <c r="EP76">
        <f t="shared" si="54"/>
        <v>0</v>
      </c>
      <c r="EQ76">
        <f t="shared" si="54"/>
        <v>0</v>
      </c>
      <c r="ER76">
        <f t="shared" si="54"/>
        <v>345.96000000000083</v>
      </c>
      <c r="ES76">
        <f t="shared" si="54"/>
        <v>3952.2177777777779</v>
      </c>
      <c r="ET76">
        <f t="shared" si="54"/>
        <v>5.9753086419753083E-2</v>
      </c>
      <c r="EU76">
        <f t="shared" si="76"/>
        <v>744.68345679012339</v>
      </c>
      <c r="EV76">
        <f t="shared" si="76"/>
        <v>3.5260493827160495</v>
      </c>
      <c r="EW76">
        <f t="shared" si="76"/>
        <v>4298.9877777777774</v>
      </c>
      <c r="EX76">
        <f t="shared" si="76"/>
        <v>0.28444444444444444</v>
      </c>
    </row>
    <row r="77" spans="1:154" ht="15" customHeight="1" x14ac:dyDescent="0.25">
      <c r="A77" s="3" t="s">
        <v>49</v>
      </c>
      <c r="B77" s="71">
        <v>6509.1</v>
      </c>
      <c r="C77" s="71">
        <v>6530.833333333333</v>
      </c>
      <c r="D77" s="71">
        <v>6623.5888888888885</v>
      </c>
      <c r="E77" s="71">
        <v>6651.5888888888885</v>
      </c>
      <c r="F77" s="71">
        <v>6926.7666666666664</v>
      </c>
      <c r="G77" s="71">
        <v>6945.2444444444445</v>
      </c>
      <c r="H77" s="71">
        <v>7019.9666666666662</v>
      </c>
      <c r="I77" s="71">
        <v>7028.1333333333332</v>
      </c>
      <c r="J77" s="71">
        <v>7232.4222222222224</v>
      </c>
      <c r="K77" s="71">
        <v>7240.6444444444442</v>
      </c>
      <c r="L77" s="71">
        <v>7252.9777777777781</v>
      </c>
      <c r="M77" s="71">
        <v>7284.6</v>
      </c>
      <c r="N77" s="71">
        <v>7696.6222222222223</v>
      </c>
      <c r="O77" s="71">
        <v>7723.2666666666664</v>
      </c>
      <c r="P77" s="71">
        <v>7724.2888888888892</v>
      </c>
      <c r="Q77" s="71">
        <v>7754.3888888888887</v>
      </c>
      <c r="R77" s="3">
        <v>6509.0444444444447</v>
      </c>
      <c r="S77" s="3">
        <v>6530.833333333333</v>
      </c>
      <c r="T77" s="3">
        <v>6623.5888888888885</v>
      </c>
      <c r="U77" s="3">
        <v>6651.4666666666662</v>
      </c>
      <c r="V77" s="3">
        <v>6663.0444444444447</v>
      </c>
      <c r="W77" s="3">
        <v>6672.7333333333336</v>
      </c>
      <c r="X77" s="3">
        <v>6680.1333333333332</v>
      </c>
      <c r="Y77" s="3">
        <v>6680.9888888888891</v>
      </c>
      <c r="Z77" s="3">
        <v>6711.4111111111115</v>
      </c>
      <c r="AA77" s="3">
        <v>6740.2777777777774</v>
      </c>
      <c r="AB77" s="3">
        <v>6750.7111111111108</v>
      </c>
      <c r="AC77" s="3">
        <v>6770.3777777777777</v>
      </c>
      <c r="AD77" s="3">
        <v>7001.9222222222224</v>
      </c>
      <c r="AE77" s="3">
        <v>7039.2</v>
      </c>
      <c r="AF77" s="3">
        <v>7039.7777777777774</v>
      </c>
      <c r="AG77" s="3">
        <v>7080.3111111111111</v>
      </c>
      <c r="AH77" s="10">
        <v>6200.9111111111115</v>
      </c>
      <c r="AI77" s="10">
        <v>6206.0555555555557</v>
      </c>
      <c r="AJ77" s="10">
        <v>6257.5111111111109</v>
      </c>
      <c r="AK77" s="10">
        <v>6301.8777777777777</v>
      </c>
      <c r="AL77" s="10">
        <v>6349.5111111111109</v>
      </c>
      <c r="AM77" s="10">
        <v>6368.9555555555553</v>
      </c>
      <c r="AN77" s="10">
        <v>6424.4444444444443</v>
      </c>
      <c r="AO77" s="10">
        <v>6950.3</v>
      </c>
      <c r="AP77" s="10">
        <v>6962.7333333333336</v>
      </c>
      <c r="AQ77" s="10">
        <v>6963.0111111111109</v>
      </c>
      <c r="AR77" s="10">
        <v>6983.4</v>
      </c>
      <c r="AS77" s="10">
        <v>7202.7666666666664</v>
      </c>
      <c r="AT77" s="10">
        <v>7219.5111111111109</v>
      </c>
      <c r="AU77" s="10">
        <v>7237.8222222222221</v>
      </c>
      <c r="AV77" s="10">
        <v>7247.3111111111111</v>
      </c>
      <c r="AW77" s="10">
        <v>7581.4222222222224</v>
      </c>
      <c r="AX77" s="10">
        <v>7607.4888888888891</v>
      </c>
      <c r="AY77" s="10">
        <v>7637.8444444444449</v>
      </c>
      <c r="AZ77" s="10">
        <v>7649.1444444444442</v>
      </c>
      <c r="BA77" s="10"/>
      <c r="BB77" s="10"/>
      <c r="BC77" s="2">
        <v>6188.6</v>
      </c>
      <c r="BD77" s="2">
        <v>6205.8666666666668</v>
      </c>
      <c r="BE77" s="2">
        <v>6257.2444444444445</v>
      </c>
      <c r="BF77" s="2">
        <v>6301.8777777777777</v>
      </c>
      <c r="BG77" s="2">
        <v>6347.5777777777776</v>
      </c>
      <c r="BH77" s="2">
        <v>6368.1444444444442</v>
      </c>
      <c r="BI77" s="2">
        <v>6375.0777777777776</v>
      </c>
      <c r="BJ77" s="2">
        <v>6665.7111111111108</v>
      </c>
      <c r="BK77" s="2">
        <v>6669.4666666666662</v>
      </c>
      <c r="BL77" s="2">
        <v>6684.1</v>
      </c>
      <c r="BM77" s="2">
        <v>6684.9777777777781</v>
      </c>
      <c r="BN77" s="2">
        <v>6716.1222222222223</v>
      </c>
      <c r="BO77" s="2">
        <v>6717.6888888888889</v>
      </c>
      <c r="BP77" s="2">
        <v>6739.8777777777777</v>
      </c>
      <c r="BQ77" s="2">
        <v>6757.6333333333332</v>
      </c>
      <c r="BR77" s="2">
        <v>6939.2</v>
      </c>
      <c r="BS77" s="4">
        <v>6951.3555555555558</v>
      </c>
      <c r="BT77" s="4">
        <v>6979.4111111111115</v>
      </c>
      <c r="BU77" s="4">
        <v>6980.0888888888885</v>
      </c>
      <c r="BV77" s="25"/>
      <c r="BW77" s="25"/>
      <c r="CU77">
        <f>Makespan_10!S263</f>
        <v>577</v>
      </c>
      <c r="CV77">
        <f>Makespan_10!T263</f>
        <v>595</v>
      </c>
      <c r="CW77">
        <f>Makespan_10!CD357</f>
        <v>0</v>
      </c>
      <c r="CX77">
        <f>Makespan_10!BN169</f>
        <v>0</v>
      </c>
      <c r="CY77">
        <f>Makespan_10!BN75</f>
        <v>0</v>
      </c>
      <c r="CZ77">
        <f>Makespan_10!BL169</f>
        <v>0</v>
      </c>
      <c r="DA77">
        <f>Makespan_10!BL75</f>
        <v>0</v>
      </c>
      <c r="DB77">
        <v>590</v>
      </c>
      <c r="DC77">
        <v>622</v>
      </c>
      <c r="DD77">
        <v>622</v>
      </c>
      <c r="DE77">
        <v>610</v>
      </c>
      <c r="DF77">
        <v>610</v>
      </c>
      <c r="DG77">
        <v>595</v>
      </c>
      <c r="DH77">
        <v>595</v>
      </c>
      <c r="DJ77">
        <f t="shared" si="75"/>
        <v>-18</v>
      </c>
      <c r="DK77">
        <f t="shared" si="75"/>
        <v>595</v>
      </c>
      <c r="DL77">
        <f t="shared" si="75"/>
        <v>0</v>
      </c>
      <c r="DM77">
        <f t="shared" si="75"/>
        <v>0</v>
      </c>
      <c r="DN77">
        <f t="shared" si="75"/>
        <v>0</v>
      </c>
      <c r="DO77">
        <f t="shared" si="75"/>
        <v>0</v>
      </c>
      <c r="DP77">
        <f t="shared" si="75"/>
        <v>-590</v>
      </c>
      <c r="DQ77">
        <f t="shared" si="61"/>
        <v>-32</v>
      </c>
      <c r="DR77">
        <f t="shared" si="61"/>
        <v>0</v>
      </c>
      <c r="DS77">
        <f t="shared" si="61"/>
        <v>12</v>
      </c>
      <c r="DT77">
        <f t="shared" si="61"/>
        <v>0</v>
      </c>
      <c r="DU77">
        <f t="shared" si="61"/>
        <v>15</v>
      </c>
      <c r="DV77">
        <f t="shared" si="61"/>
        <v>0</v>
      </c>
      <c r="DX77">
        <f t="shared" si="62"/>
        <v>1.4888888888888872</v>
      </c>
      <c r="DY77">
        <f t="shared" si="63"/>
        <v>-88.177777777777806</v>
      </c>
      <c r="DZ77">
        <f t="shared" si="64"/>
        <v>0</v>
      </c>
      <c r="EA77">
        <f t="shared" si="65"/>
        <v>0</v>
      </c>
      <c r="EB77">
        <f t="shared" si="66"/>
        <v>0</v>
      </c>
      <c r="EC77">
        <f t="shared" si="67"/>
        <v>0</v>
      </c>
      <c r="ED77">
        <f t="shared" si="68"/>
        <v>94.600000000000023</v>
      </c>
      <c r="EE77">
        <f t="shared" si="69"/>
        <v>-24.133333333333333</v>
      </c>
      <c r="EF77">
        <f t="shared" si="70"/>
        <v>0.24444444444444444</v>
      </c>
      <c r="EG77">
        <f t="shared" si="71"/>
        <v>16.711111111111112</v>
      </c>
      <c r="EH77">
        <f t="shared" si="72"/>
        <v>1.8777777777777778</v>
      </c>
      <c r="EI77">
        <f t="shared" si="73"/>
        <v>15.433333333333334</v>
      </c>
      <c r="EJ77">
        <f t="shared" si="74"/>
        <v>0.53333333333333333</v>
      </c>
      <c r="EL77">
        <f t="shared" si="54"/>
        <v>2.2167901234567848</v>
      </c>
      <c r="EM77">
        <f t="shared" si="54"/>
        <v>7775.3204938271656</v>
      </c>
      <c r="EN77">
        <f t="shared" si="54"/>
        <v>0</v>
      </c>
      <c r="EO77">
        <f t="shared" si="54"/>
        <v>0</v>
      </c>
      <c r="EP77">
        <f t="shared" si="54"/>
        <v>0</v>
      </c>
      <c r="EQ77">
        <f t="shared" si="54"/>
        <v>0</v>
      </c>
      <c r="ER77">
        <f t="shared" si="54"/>
        <v>8949.1600000000035</v>
      </c>
      <c r="ES77">
        <f t="shared" si="54"/>
        <v>582.4177777777777</v>
      </c>
      <c r="ET77">
        <f t="shared" si="54"/>
        <v>5.9753086419753083E-2</v>
      </c>
      <c r="EU77">
        <f t="shared" si="76"/>
        <v>279.26123456790128</v>
      </c>
      <c r="EV77">
        <f t="shared" si="76"/>
        <v>3.5260493827160495</v>
      </c>
      <c r="EW77">
        <f t="shared" si="76"/>
        <v>238.1877777777778</v>
      </c>
      <c r="EX77">
        <f t="shared" si="76"/>
        <v>0.28444444444444444</v>
      </c>
    </row>
    <row r="78" spans="1:154" ht="15" customHeight="1" x14ac:dyDescent="0.25">
      <c r="A78" s="3" t="s">
        <v>165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7"/>
      <c r="BW78" s="7"/>
      <c r="CU78">
        <f>Makespan_10!S264</f>
        <v>726</v>
      </c>
      <c r="CV78">
        <f>Makespan_10!T264</f>
        <v>847</v>
      </c>
      <c r="CW78">
        <f>Makespan_10!CD358</f>
        <v>0</v>
      </c>
      <c r="CX78">
        <f>Makespan_10!BN170</f>
        <v>0</v>
      </c>
      <c r="CY78">
        <f>Makespan_10!BN76</f>
        <v>0</v>
      </c>
      <c r="CZ78">
        <f>Makespan_10!BL170</f>
        <v>0</v>
      </c>
      <c r="DA78">
        <f>Makespan_10!BL76</f>
        <v>0</v>
      </c>
      <c r="DB78">
        <v>743</v>
      </c>
      <c r="DC78">
        <v>849</v>
      </c>
      <c r="DD78">
        <v>849</v>
      </c>
      <c r="DE78">
        <v>811</v>
      </c>
      <c r="DF78">
        <v>811</v>
      </c>
      <c r="DG78">
        <v>847</v>
      </c>
      <c r="DH78">
        <v>847</v>
      </c>
      <c r="DJ78">
        <f t="shared" si="75"/>
        <v>-121</v>
      </c>
      <c r="DK78">
        <f t="shared" si="75"/>
        <v>847</v>
      </c>
      <c r="DL78">
        <f t="shared" si="75"/>
        <v>0</v>
      </c>
      <c r="DM78">
        <f t="shared" si="75"/>
        <v>0</v>
      </c>
      <c r="DN78">
        <f t="shared" si="75"/>
        <v>0</v>
      </c>
      <c r="DO78">
        <f t="shared" si="75"/>
        <v>0</v>
      </c>
      <c r="DP78">
        <f t="shared" si="75"/>
        <v>-743</v>
      </c>
      <c r="DQ78">
        <f t="shared" si="61"/>
        <v>-106</v>
      </c>
      <c r="DR78">
        <f t="shared" si="61"/>
        <v>0</v>
      </c>
      <c r="DS78">
        <f t="shared" si="61"/>
        <v>38</v>
      </c>
      <c r="DT78">
        <f t="shared" si="61"/>
        <v>0</v>
      </c>
      <c r="DU78">
        <f t="shared" si="61"/>
        <v>-36</v>
      </c>
      <c r="DV78">
        <f t="shared" si="61"/>
        <v>0</v>
      </c>
      <c r="DX78">
        <f t="shared" si="62"/>
        <v>-101.51111111111112</v>
      </c>
      <c r="DY78">
        <f t="shared" si="63"/>
        <v>163.82222222222219</v>
      </c>
      <c r="DZ78">
        <f t="shared" si="64"/>
        <v>0</v>
      </c>
      <c r="EA78">
        <f t="shared" si="65"/>
        <v>0</v>
      </c>
      <c r="EB78">
        <f t="shared" si="66"/>
        <v>0</v>
      </c>
      <c r="EC78">
        <f t="shared" si="67"/>
        <v>0</v>
      </c>
      <c r="ED78">
        <f t="shared" si="68"/>
        <v>-58.399999999999977</v>
      </c>
      <c r="EE78">
        <f t="shared" si="69"/>
        <v>-98.13333333333334</v>
      </c>
      <c r="EF78">
        <f t="shared" si="70"/>
        <v>0.24444444444444444</v>
      </c>
      <c r="EG78">
        <f t="shared" si="71"/>
        <v>42.711111111111109</v>
      </c>
      <c r="EH78">
        <f t="shared" si="72"/>
        <v>1.8777777777777778</v>
      </c>
      <c r="EI78">
        <f t="shared" si="73"/>
        <v>-35.56666666666667</v>
      </c>
      <c r="EJ78">
        <f t="shared" si="74"/>
        <v>0.53333333333333333</v>
      </c>
      <c r="EL78">
        <f t="shared" si="54"/>
        <v>10304.505679012347</v>
      </c>
      <c r="EM78">
        <f t="shared" si="54"/>
        <v>26837.72049382715</v>
      </c>
      <c r="EN78">
        <f t="shared" si="54"/>
        <v>0</v>
      </c>
      <c r="EO78">
        <f t="shared" si="54"/>
        <v>0</v>
      </c>
      <c r="EP78">
        <f t="shared" si="54"/>
        <v>0</v>
      </c>
      <c r="EQ78">
        <f t="shared" si="54"/>
        <v>0</v>
      </c>
      <c r="ER78">
        <f t="shared" si="54"/>
        <v>3410.5599999999972</v>
      </c>
      <c r="ES78">
        <f t="shared" si="54"/>
        <v>9630.1511111111122</v>
      </c>
      <c r="ET78">
        <f t="shared" si="54"/>
        <v>5.9753086419753083E-2</v>
      </c>
      <c r="EU78">
        <f t="shared" si="76"/>
        <v>1824.2390123456787</v>
      </c>
      <c r="EV78">
        <f t="shared" si="76"/>
        <v>3.5260493827160495</v>
      </c>
      <c r="EW78">
        <f t="shared" si="76"/>
        <v>1264.9877777777781</v>
      </c>
      <c r="EX78">
        <f t="shared" si="76"/>
        <v>0.28444444444444444</v>
      </c>
    </row>
    <row r="79" spans="1:154" ht="15" customHeight="1" x14ac:dyDescent="0.25">
      <c r="A79" s="3" t="s">
        <v>166</v>
      </c>
      <c r="B79" s="71">
        <v>-3.3047900808099464</v>
      </c>
      <c r="C79" s="71">
        <v>-16.697269791225661</v>
      </c>
      <c r="D79" s="71">
        <v>-4.5124110655360949</v>
      </c>
      <c r="E79" s="71">
        <v>-15.107026663726469</v>
      </c>
      <c r="F79" s="71">
        <v>-1.2905139363640608</v>
      </c>
      <c r="G79" s="71">
        <v>-3.882082990875968</v>
      </c>
      <c r="H79" s="71">
        <v>-0.67853827568575953</v>
      </c>
      <c r="I79" s="71">
        <v>-8.6078067889458172</v>
      </c>
      <c r="J79" s="71">
        <v>-0.45857350864480234</v>
      </c>
      <c r="K79" s="71">
        <v>-0.82016738101126452</v>
      </c>
      <c r="L79" s="71">
        <v>-2.0227029981927962</v>
      </c>
      <c r="M79" s="71">
        <v>-22.656165786645737</v>
      </c>
      <c r="N79" s="71">
        <v>-3.5993001215383762</v>
      </c>
      <c r="O79" s="71">
        <v>-0.14509870502979225</v>
      </c>
      <c r="P79" s="71">
        <v>-4.669048659006906</v>
      </c>
      <c r="Q79" s="71">
        <v>-59.843777157390242</v>
      </c>
      <c r="R79" s="3">
        <v>-3.3083356594367674</v>
      </c>
      <c r="S79" s="3">
        <v>-16.697269791225661</v>
      </c>
      <c r="T79" s="3">
        <v>-4.4883527264106133</v>
      </c>
      <c r="U79" s="3">
        <v>-0.65204192885710666</v>
      </c>
      <c r="V79" s="3">
        <v>-0.54119023692484647</v>
      </c>
      <c r="W79" s="3">
        <v>-0.45410139889534701</v>
      </c>
      <c r="X79" s="3">
        <v>-4.6859943182855142E-2</v>
      </c>
      <c r="Y79" s="3">
        <v>-1.4366820786376946</v>
      </c>
      <c r="Z79" s="3">
        <v>-2.0857689023618806</v>
      </c>
      <c r="AA79" s="3">
        <v>-0.70789435348909302</v>
      </c>
      <c r="AB79" s="3">
        <v>-2.481803196129015</v>
      </c>
      <c r="AC79" s="3">
        <v>-10.799546718188004</v>
      </c>
      <c r="AD79" s="3">
        <v>-1.9415786559089212</v>
      </c>
      <c r="AE79" s="3">
        <v>-3.4636138397388917E-2</v>
      </c>
      <c r="AF79" s="3">
        <v>-2.18978441175428</v>
      </c>
      <c r="AG79" s="3">
        <v>-30.954383967560997</v>
      </c>
      <c r="AH79" s="71">
        <v>-0.52937886730283334</v>
      </c>
      <c r="AI79" s="71">
        <v>-5.8307582576734402</v>
      </c>
      <c r="AJ79" s="71">
        <v>-6.3920095313616541</v>
      </c>
      <c r="AK79" s="71">
        <v>-4.3796253227967128</v>
      </c>
      <c r="AL79" s="71">
        <v>-1.9002466330721672</v>
      </c>
      <c r="AM79" s="71">
        <v>-5.098534528139238</v>
      </c>
      <c r="AN79" s="71">
        <v>-23.821227527998392</v>
      </c>
      <c r="AO79" s="71">
        <v>-0.7036868822962532</v>
      </c>
      <c r="AP79" s="71">
        <v>-1.5762605907615163E-2</v>
      </c>
      <c r="AQ79" s="71">
        <v>-1.0741364209914697</v>
      </c>
      <c r="AR79" s="71">
        <v>-10.187884609416043</v>
      </c>
      <c r="AS79" s="71">
        <v>-1.0609049249445865</v>
      </c>
      <c r="AT79" s="71">
        <v>-1.0605233250299642</v>
      </c>
      <c r="AU79" s="71">
        <v>-0.73588466301071787</v>
      </c>
      <c r="AV79" s="71">
        <v>-18.58723243676075</v>
      </c>
      <c r="AW79" s="71">
        <v>-8.6036447100567273</v>
      </c>
      <c r="AX79" s="71">
        <v>-4.7727584818540825</v>
      </c>
      <c r="AY79" s="71">
        <v>-3.5427905194055538</v>
      </c>
      <c r="AZ79" s="71">
        <v>-79.342382393547965</v>
      </c>
      <c r="BA79" s="71"/>
      <c r="BB79" s="71"/>
      <c r="BC79" s="3">
        <v>-1.7783273810881257</v>
      </c>
      <c r="BD79" s="3">
        <v>-5.8160513782145067</v>
      </c>
      <c r="BE79" s="3">
        <v>-6.4190777150556553</v>
      </c>
      <c r="BF79" s="3">
        <v>-4.1617852048948123</v>
      </c>
      <c r="BG79" s="3">
        <v>-1.987030858390775</v>
      </c>
      <c r="BH79" s="3">
        <v>-0.43479699435309171</v>
      </c>
      <c r="BI79" s="3">
        <v>-15.125533175040607</v>
      </c>
      <c r="BJ79" s="3">
        <v>-0.44600894675763841</v>
      </c>
      <c r="BK79" s="3">
        <v>-0.83707809730413496</v>
      </c>
      <c r="BL79" s="3">
        <v>-4.8352834362375856E-2</v>
      </c>
      <c r="BM79" s="3">
        <v>-1.5889306172343345</v>
      </c>
      <c r="BN79" s="3">
        <v>-0.13058159091981072</v>
      </c>
      <c r="BO79" s="3">
        <v>-1.5704557682884019</v>
      </c>
      <c r="BP79" s="3">
        <v>-1.3835067215944385</v>
      </c>
      <c r="BQ79" s="3">
        <v>-8.4022244261261267</v>
      </c>
      <c r="BR79" s="3">
        <v>-0.75516646203984428</v>
      </c>
      <c r="BS79" s="3">
        <v>-1.4452833978670807</v>
      </c>
      <c r="BT79" s="3">
        <v>-4.8637237868156477E-2</v>
      </c>
      <c r="BU79" s="3">
        <v>-34.156384338276261</v>
      </c>
      <c r="BV79" s="7"/>
      <c r="BW79" s="7"/>
      <c r="CU79">
        <f>Makespan_10!S265</f>
        <v>554</v>
      </c>
      <c r="CV79">
        <f>Makespan_10!T265</f>
        <v>633</v>
      </c>
      <c r="CW79">
        <f>Makespan_10!CD359</f>
        <v>0</v>
      </c>
      <c r="CX79">
        <f>Makespan_10!BN171</f>
        <v>0</v>
      </c>
      <c r="CY79">
        <f>Makespan_10!BN77</f>
        <v>0</v>
      </c>
      <c r="CZ79">
        <f>Makespan_10!BL171</f>
        <v>0</v>
      </c>
      <c r="DA79">
        <f>Makespan_10!BL77</f>
        <v>0</v>
      </c>
      <c r="DB79">
        <v>614</v>
      </c>
      <c r="DC79">
        <v>621</v>
      </c>
      <c r="DD79">
        <v>621</v>
      </c>
      <c r="DE79">
        <v>602</v>
      </c>
      <c r="DF79">
        <v>612</v>
      </c>
      <c r="DG79">
        <v>687</v>
      </c>
      <c r="DH79">
        <v>687</v>
      </c>
      <c r="DJ79">
        <f t="shared" si="75"/>
        <v>-79</v>
      </c>
      <c r="DK79">
        <f t="shared" si="75"/>
        <v>633</v>
      </c>
      <c r="DL79">
        <f t="shared" si="75"/>
        <v>0</v>
      </c>
      <c r="DM79">
        <f t="shared" si="75"/>
        <v>0</v>
      </c>
      <c r="DN79">
        <f t="shared" si="75"/>
        <v>0</v>
      </c>
      <c r="DO79">
        <f t="shared" si="75"/>
        <v>0</v>
      </c>
      <c r="DP79">
        <f t="shared" si="75"/>
        <v>-614</v>
      </c>
      <c r="DQ79">
        <f t="shared" si="61"/>
        <v>-7</v>
      </c>
      <c r="DR79">
        <f t="shared" si="61"/>
        <v>0</v>
      </c>
      <c r="DS79">
        <f t="shared" si="61"/>
        <v>19</v>
      </c>
      <c r="DT79">
        <f t="shared" si="61"/>
        <v>-10</v>
      </c>
      <c r="DU79">
        <f t="shared" si="61"/>
        <v>-75</v>
      </c>
      <c r="DV79">
        <f t="shared" si="61"/>
        <v>0</v>
      </c>
      <c r="DX79">
        <f t="shared" si="62"/>
        <v>-59.511111111111113</v>
      </c>
      <c r="DY79">
        <f t="shared" si="63"/>
        <v>-50.177777777777806</v>
      </c>
      <c r="DZ79">
        <f t="shared" si="64"/>
        <v>0</v>
      </c>
      <c r="EA79">
        <f t="shared" si="65"/>
        <v>0</v>
      </c>
      <c r="EB79">
        <f t="shared" si="66"/>
        <v>0</v>
      </c>
      <c r="EC79">
        <f t="shared" si="67"/>
        <v>0</v>
      </c>
      <c r="ED79">
        <f t="shared" si="68"/>
        <v>70.600000000000023</v>
      </c>
      <c r="EE79">
        <f t="shared" si="69"/>
        <v>0.86666666666666625</v>
      </c>
      <c r="EF79">
        <f t="shared" si="70"/>
        <v>0.24444444444444444</v>
      </c>
      <c r="EG79">
        <f t="shared" si="71"/>
        <v>23.711111111111112</v>
      </c>
      <c r="EH79">
        <f t="shared" si="72"/>
        <v>-8.1222222222222218</v>
      </c>
      <c r="EI79">
        <f t="shared" si="73"/>
        <v>-74.566666666666663</v>
      </c>
      <c r="EJ79">
        <f t="shared" si="74"/>
        <v>0.53333333333333333</v>
      </c>
      <c r="EL79">
        <f t="shared" ref="EL79:ET93" si="77">DX79*DX79</f>
        <v>3541.5723456790124</v>
      </c>
      <c r="EM79">
        <f t="shared" si="77"/>
        <v>2517.8093827160524</v>
      </c>
      <c r="EN79">
        <f t="shared" si="77"/>
        <v>0</v>
      </c>
      <c r="EO79">
        <f t="shared" si="77"/>
        <v>0</v>
      </c>
      <c r="EP79">
        <f t="shared" si="77"/>
        <v>0</v>
      </c>
      <c r="EQ79">
        <f t="shared" si="77"/>
        <v>0</v>
      </c>
      <c r="ER79">
        <f t="shared" si="77"/>
        <v>4984.3600000000033</v>
      </c>
      <c r="ES79">
        <f t="shared" si="77"/>
        <v>0.7511111111111104</v>
      </c>
      <c r="ET79">
        <f t="shared" si="77"/>
        <v>5.9753086419753083E-2</v>
      </c>
      <c r="EU79">
        <f t="shared" si="76"/>
        <v>562.2167901234568</v>
      </c>
      <c r="EV79">
        <f t="shared" si="76"/>
        <v>65.970493827160482</v>
      </c>
      <c r="EW79">
        <f t="shared" si="76"/>
        <v>5560.1877777777772</v>
      </c>
      <c r="EX79">
        <f t="shared" si="76"/>
        <v>0.28444444444444444</v>
      </c>
    </row>
    <row r="80" spans="1:154" ht="15" customHeight="1" x14ac:dyDescent="0.25">
      <c r="A80" s="5" t="s">
        <v>176</v>
      </c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7"/>
      <c r="BW80" s="7"/>
      <c r="CU80">
        <f>Makespan_10!S266</f>
        <v>823</v>
      </c>
      <c r="CV80">
        <f>Makespan_10!T266</f>
        <v>711</v>
      </c>
      <c r="CW80">
        <f>Makespan_10!CD360</f>
        <v>0</v>
      </c>
      <c r="CX80">
        <f>Makespan_10!BN172</f>
        <v>0</v>
      </c>
      <c r="CY80">
        <f>Makespan_10!BN78</f>
        <v>0</v>
      </c>
      <c r="CZ80">
        <f>Makespan_10!BL172</f>
        <v>0</v>
      </c>
      <c r="DA80">
        <f>Makespan_10!BL78</f>
        <v>0</v>
      </c>
      <c r="DB80">
        <v>758</v>
      </c>
      <c r="DC80">
        <v>786</v>
      </c>
      <c r="DD80">
        <v>786</v>
      </c>
      <c r="DE80">
        <v>780</v>
      </c>
      <c r="DF80">
        <v>780</v>
      </c>
      <c r="DG80">
        <v>734</v>
      </c>
      <c r="DH80">
        <v>734</v>
      </c>
      <c r="DJ80">
        <f t="shared" si="75"/>
        <v>112</v>
      </c>
      <c r="DK80">
        <f t="shared" si="75"/>
        <v>711</v>
      </c>
      <c r="DL80">
        <f t="shared" si="75"/>
        <v>0</v>
      </c>
      <c r="DM80">
        <f t="shared" si="75"/>
        <v>0</v>
      </c>
      <c r="DN80">
        <f t="shared" si="75"/>
        <v>0</v>
      </c>
      <c r="DO80">
        <f t="shared" si="75"/>
        <v>0</v>
      </c>
      <c r="DP80">
        <f t="shared" si="75"/>
        <v>-758</v>
      </c>
      <c r="DQ80">
        <f t="shared" si="61"/>
        <v>-28</v>
      </c>
      <c r="DR80">
        <f t="shared" si="61"/>
        <v>0</v>
      </c>
      <c r="DS80">
        <f t="shared" si="61"/>
        <v>6</v>
      </c>
      <c r="DT80">
        <f t="shared" si="61"/>
        <v>0</v>
      </c>
      <c r="DU80">
        <f t="shared" si="61"/>
        <v>46</v>
      </c>
      <c r="DV80">
        <f t="shared" si="61"/>
        <v>0</v>
      </c>
      <c r="DX80">
        <f t="shared" si="62"/>
        <v>131.48888888888888</v>
      </c>
      <c r="DY80">
        <f t="shared" si="63"/>
        <v>27.822222222222194</v>
      </c>
      <c r="DZ80">
        <f t="shared" si="64"/>
        <v>0</v>
      </c>
      <c r="EA80">
        <f t="shared" si="65"/>
        <v>0</v>
      </c>
      <c r="EB80">
        <f t="shared" si="66"/>
        <v>0</v>
      </c>
      <c r="EC80">
        <f t="shared" si="67"/>
        <v>0</v>
      </c>
      <c r="ED80">
        <f t="shared" si="68"/>
        <v>-73.399999999999977</v>
      </c>
      <c r="EE80">
        <f t="shared" si="69"/>
        <v>-20.133333333333333</v>
      </c>
      <c r="EF80">
        <f t="shared" si="70"/>
        <v>0.24444444444444444</v>
      </c>
      <c r="EG80">
        <f t="shared" si="71"/>
        <v>10.711111111111112</v>
      </c>
      <c r="EH80">
        <f t="shared" si="72"/>
        <v>1.8777777777777778</v>
      </c>
      <c r="EI80">
        <f t="shared" si="73"/>
        <v>46.43333333333333</v>
      </c>
      <c r="EJ80">
        <f t="shared" si="74"/>
        <v>0.53333333333333333</v>
      </c>
      <c r="EL80">
        <f t="shared" si="77"/>
        <v>17289.327901234567</v>
      </c>
      <c r="EM80">
        <f t="shared" si="77"/>
        <v>774.07604938271447</v>
      </c>
      <c r="EN80">
        <f t="shared" si="77"/>
        <v>0</v>
      </c>
      <c r="EO80">
        <f t="shared" si="77"/>
        <v>0</v>
      </c>
      <c r="EP80">
        <f t="shared" si="77"/>
        <v>0</v>
      </c>
      <c r="EQ80">
        <f t="shared" si="77"/>
        <v>0</v>
      </c>
      <c r="ER80">
        <f t="shared" si="77"/>
        <v>5387.5599999999968</v>
      </c>
      <c r="ES80">
        <f t="shared" si="77"/>
        <v>405.35111111111109</v>
      </c>
      <c r="ET80">
        <f t="shared" si="77"/>
        <v>5.9753086419753083E-2</v>
      </c>
      <c r="EU80">
        <f t="shared" si="76"/>
        <v>114.72790123456792</v>
      </c>
      <c r="EV80">
        <f t="shared" si="76"/>
        <v>3.5260493827160495</v>
      </c>
      <c r="EW80">
        <f t="shared" si="76"/>
        <v>2156.054444444444</v>
      </c>
      <c r="EX80">
        <f t="shared" si="76"/>
        <v>0.28444444444444444</v>
      </c>
    </row>
    <row r="81" spans="1:154" ht="15" customHeight="1" x14ac:dyDescent="0.25">
      <c r="A81" s="5" t="s">
        <v>175</v>
      </c>
      <c r="B81" s="71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7"/>
      <c r="BW81" s="7"/>
      <c r="CU81">
        <f>Makespan_10!S267</f>
        <v>564</v>
      </c>
      <c r="CV81">
        <f>Makespan_10!T267</f>
        <v>541</v>
      </c>
      <c r="CW81">
        <f>Makespan_10!CD361</f>
        <v>0</v>
      </c>
      <c r="CX81">
        <f>Makespan_10!BN173</f>
        <v>0</v>
      </c>
      <c r="CY81">
        <f>Makespan_10!BN79</f>
        <v>0</v>
      </c>
      <c r="CZ81">
        <f>Makespan_10!BL173</f>
        <v>0</v>
      </c>
      <c r="DA81">
        <f>Makespan_10!BL79</f>
        <v>0</v>
      </c>
      <c r="DB81">
        <v>563</v>
      </c>
      <c r="DC81">
        <v>598</v>
      </c>
      <c r="DD81">
        <v>598</v>
      </c>
      <c r="DE81">
        <v>594</v>
      </c>
      <c r="DF81">
        <v>594</v>
      </c>
      <c r="DG81">
        <v>573</v>
      </c>
      <c r="DH81">
        <v>573</v>
      </c>
      <c r="DJ81">
        <f t="shared" si="75"/>
        <v>23</v>
      </c>
      <c r="DK81">
        <f t="shared" si="75"/>
        <v>541</v>
      </c>
      <c r="DL81">
        <f t="shared" si="75"/>
        <v>0</v>
      </c>
      <c r="DM81">
        <f t="shared" si="75"/>
        <v>0</v>
      </c>
      <c r="DN81">
        <f t="shared" si="75"/>
        <v>0</v>
      </c>
      <c r="DO81">
        <f t="shared" si="75"/>
        <v>0</v>
      </c>
      <c r="DP81">
        <f t="shared" si="75"/>
        <v>-563</v>
      </c>
      <c r="DQ81">
        <f t="shared" si="61"/>
        <v>-35</v>
      </c>
      <c r="DR81">
        <f t="shared" si="61"/>
        <v>0</v>
      </c>
      <c r="DS81">
        <f t="shared" si="61"/>
        <v>4</v>
      </c>
      <c r="DT81">
        <f t="shared" si="61"/>
        <v>0</v>
      </c>
      <c r="DU81">
        <f t="shared" si="61"/>
        <v>21</v>
      </c>
      <c r="DV81">
        <f t="shared" si="61"/>
        <v>0</v>
      </c>
      <c r="DX81">
        <f t="shared" si="62"/>
        <v>42.488888888888887</v>
      </c>
      <c r="DY81">
        <f t="shared" si="63"/>
        <v>-142.17777777777781</v>
      </c>
      <c r="DZ81">
        <f t="shared" si="64"/>
        <v>0</v>
      </c>
      <c r="EA81">
        <f t="shared" si="65"/>
        <v>0</v>
      </c>
      <c r="EB81">
        <f t="shared" si="66"/>
        <v>0</v>
      </c>
      <c r="EC81">
        <f t="shared" si="67"/>
        <v>0</v>
      </c>
      <c r="ED81">
        <f t="shared" si="68"/>
        <v>121.60000000000002</v>
      </c>
      <c r="EE81">
        <f t="shared" si="69"/>
        <v>-27.133333333333333</v>
      </c>
      <c r="EF81">
        <f t="shared" si="70"/>
        <v>0.24444444444444444</v>
      </c>
      <c r="EG81">
        <f t="shared" si="71"/>
        <v>8.7111111111111121</v>
      </c>
      <c r="EH81">
        <f t="shared" si="72"/>
        <v>1.8777777777777778</v>
      </c>
      <c r="EI81">
        <f t="shared" si="73"/>
        <v>21.433333333333334</v>
      </c>
      <c r="EJ81">
        <f t="shared" si="74"/>
        <v>0.53333333333333333</v>
      </c>
      <c r="EL81">
        <f t="shared" si="77"/>
        <v>1805.3056790123455</v>
      </c>
      <c r="EM81">
        <f t="shared" si="77"/>
        <v>20214.520493827167</v>
      </c>
      <c r="EN81">
        <f t="shared" si="77"/>
        <v>0</v>
      </c>
      <c r="EO81">
        <f t="shared" si="77"/>
        <v>0</v>
      </c>
      <c r="EP81">
        <f t="shared" si="77"/>
        <v>0</v>
      </c>
      <c r="EQ81">
        <f t="shared" si="77"/>
        <v>0</v>
      </c>
      <c r="ER81">
        <f t="shared" si="77"/>
        <v>14786.560000000005</v>
      </c>
      <c r="ES81">
        <f t="shared" si="77"/>
        <v>736.21777777777777</v>
      </c>
      <c r="ET81">
        <f t="shared" si="77"/>
        <v>5.9753086419753083E-2</v>
      </c>
      <c r="EU81">
        <f t="shared" si="76"/>
        <v>75.883456790123475</v>
      </c>
      <c r="EV81">
        <f t="shared" si="76"/>
        <v>3.5260493827160495</v>
      </c>
      <c r="EW81">
        <f t="shared" si="76"/>
        <v>459.38777777777779</v>
      </c>
      <c r="EX81">
        <f t="shared" si="76"/>
        <v>0.28444444444444444</v>
      </c>
    </row>
    <row r="82" spans="1:154" ht="15" customHeight="1" x14ac:dyDescent="0.25">
      <c r="A82" s="5" t="s">
        <v>177</v>
      </c>
      <c r="B82" s="71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7"/>
      <c r="BW82" s="7"/>
      <c r="CU82">
        <f>Makespan_10!S268</f>
        <v>434</v>
      </c>
      <c r="CV82">
        <f>Makespan_10!T268</f>
        <v>462</v>
      </c>
      <c r="CW82">
        <f>Makespan_10!CD362</f>
        <v>0</v>
      </c>
      <c r="CX82">
        <f>Makespan_10!BN174</f>
        <v>0</v>
      </c>
      <c r="CY82">
        <f>Makespan_10!BN80</f>
        <v>0</v>
      </c>
      <c r="CZ82">
        <f>Makespan_10!BL174</f>
        <v>0</v>
      </c>
      <c r="DA82">
        <f>Makespan_10!BL80</f>
        <v>0</v>
      </c>
      <c r="DB82">
        <v>460</v>
      </c>
      <c r="DC82">
        <v>503</v>
      </c>
      <c r="DD82">
        <v>503</v>
      </c>
      <c r="DE82">
        <v>476</v>
      </c>
      <c r="DF82">
        <v>476</v>
      </c>
      <c r="DG82">
        <v>505</v>
      </c>
      <c r="DH82">
        <v>505</v>
      </c>
      <c r="DJ82">
        <f t="shared" si="75"/>
        <v>-28</v>
      </c>
      <c r="DK82">
        <f t="shared" si="75"/>
        <v>462</v>
      </c>
      <c r="DL82">
        <f t="shared" si="75"/>
        <v>0</v>
      </c>
      <c r="DM82">
        <f t="shared" si="75"/>
        <v>0</v>
      </c>
      <c r="DN82">
        <f t="shared" si="75"/>
        <v>0</v>
      </c>
      <c r="DO82">
        <f t="shared" si="75"/>
        <v>0</v>
      </c>
      <c r="DP82">
        <f t="shared" si="75"/>
        <v>-460</v>
      </c>
      <c r="DQ82">
        <f t="shared" si="61"/>
        <v>-43</v>
      </c>
      <c r="DR82">
        <f t="shared" si="61"/>
        <v>0</v>
      </c>
      <c r="DS82">
        <f t="shared" si="61"/>
        <v>27</v>
      </c>
      <c r="DT82">
        <f t="shared" si="61"/>
        <v>0</v>
      </c>
      <c r="DU82">
        <f t="shared" si="61"/>
        <v>-29</v>
      </c>
      <c r="DV82">
        <f t="shared" si="61"/>
        <v>0</v>
      </c>
      <c r="DX82">
        <f t="shared" si="62"/>
        <v>-8.5111111111111128</v>
      </c>
      <c r="DY82">
        <f t="shared" si="63"/>
        <v>-221.17777777777781</v>
      </c>
      <c r="DZ82">
        <f t="shared" si="64"/>
        <v>0</v>
      </c>
      <c r="EA82">
        <f t="shared" si="65"/>
        <v>0</v>
      </c>
      <c r="EB82">
        <f t="shared" si="66"/>
        <v>0</v>
      </c>
      <c r="EC82">
        <f t="shared" si="67"/>
        <v>0</v>
      </c>
      <c r="ED82">
        <f t="shared" si="68"/>
        <v>224.60000000000002</v>
      </c>
      <c r="EE82">
        <f t="shared" si="69"/>
        <v>-35.133333333333333</v>
      </c>
      <c r="EF82">
        <f t="shared" si="70"/>
        <v>0.24444444444444444</v>
      </c>
      <c r="EG82">
        <f t="shared" si="71"/>
        <v>31.711111111111112</v>
      </c>
      <c r="EH82">
        <f t="shared" si="72"/>
        <v>1.8777777777777778</v>
      </c>
      <c r="EI82">
        <f t="shared" si="73"/>
        <v>-28.566666666666666</v>
      </c>
      <c r="EJ82">
        <f t="shared" si="74"/>
        <v>0.53333333333333333</v>
      </c>
      <c r="EL82">
        <f t="shared" si="77"/>
        <v>72.439012345679046</v>
      </c>
      <c r="EM82">
        <f t="shared" si="77"/>
        <v>48919.609382716058</v>
      </c>
      <c r="EN82">
        <f t="shared" si="77"/>
        <v>0</v>
      </c>
      <c r="EO82">
        <f t="shared" si="77"/>
        <v>0</v>
      </c>
      <c r="EP82">
        <f t="shared" si="77"/>
        <v>0</v>
      </c>
      <c r="EQ82">
        <f t="shared" si="77"/>
        <v>0</v>
      </c>
      <c r="ER82">
        <f t="shared" si="77"/>
        <v>50445.160000000011</v>
      </c>
      <c r="ES82">
        <f t="shared" si="77"/>
        <v>1234.3511111111111</v>
      </c>
      <c r="ET82">
        <f t="shared" si="77"/>
        <v>5.9753086419753083E-2</v>
      </c>
      <c r="EU82">
        <f t="shared" si="76"/>
        <v>1005.5945679012347</v>
      </c>
      <c r="EV82">
        <f t="shared" si="76"/>
        <v>3.5260493827160495</v>
      </c>
      <c r="EW82">
        <f t="shared" si="76"/>
        <v>816.05444444444447</v>
      </c>
      <c r="EX82">
        <f t="shared" si="76"/>
        <v>0.28444444444444444</v>
      </c>
    </row>
    <row r="83" spans="1:154" ht="15" customHeight="1" x14ac:dyDescent="0.25">
      <c r="A83" s="5" t="s">
        <v>178</v>
      </c>
      <c r="B83" s="71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7"/>
      <c r="BW83" s="7"/>
      <c r="CU83">
        <f>Makespan_10!S269</f>
        <v>590</v>
      </c>
      <c r="CV83">
        <f>Makespan_10!T269</f>
        <v>545</v>
      </c>
      <c r="CW83">
        <f>Makespan_10!CD363</f>
        <v>0</v>
      </c>
      <c r="CX83">
        <f>Makespan_10!BN175</f>
        <v>0</v>
      </c>
      <c r="CY83">
        <f>Makespan_10!BN81</f>
        <v>0</v>
      </c>
      <c r="CZ83">
        <f>Makespan_10!BL175</f>
        <v>0</v>
      </c>
      <c r="DA83">
        <f>Makespan_10!BL81</f>
        <v>0</v>
      </c>
      <c r="DB83">
        <v>585</v>
      </c>
      <c r="DC83">
        <v>506</v>
      </c>
      <c r="DD83">
        <v>506</v>
      </c>
      <c r="DE83">
        <v>547</v>
      </c>
      <c r="DF83">
        <v>547</v>
      </c>
      <c r="DG83">
        <v>509</v>
      </c>
      <c r="DH83">
        <v>509</v>
      </c>
      <c r="DJ83">
        <f t="shared" si="75"/>
        <v>45</v>
      </c>
      <c r="DK83">
        <f t="shared" si="75"/>
        <v>545</v>
      </c>
      <c r="DL83">
        <f t="shared" si="75"/>
        <v>0</v>
      </c>
      <c r="DM83">
        <f t="shared" si="75"/>
        <v>0</v>
      </c>
      <c r="DN83">
        <f t="shared" si="75"/>
        <v>0</v>
      </c>
      <c r="DO83">
        <f t="shared" si="75"/>
        <v>0</v>
      </c>
      <c r="DP83">
        <f t="shared" si="75"/>
        <v>-585</v>
      </c>
      <c r="DQ83">
        <f t="shared" si="61"/>
        <v>79</v>
      </c>
      <c r="DR83">
        <f t="shared" si="61"/>
        <v>0</v>
      </c>
      <c r="DS83">
        <f t="shared" si="61"/>
        <v>-41</v>
      </c>
      <c r="DT83">
        <f t="shared" si="61"/>
        <v>0</v>
      </c>
      <c r="DU83">
        <f t="shared" si="61"/>
        <v>38</v>
      </c>
      <c r="DV83">
        <f t="shared" si="61"/>
        <v>0</v>
      </c>
      <c r="DX83">
        <f t="shared" si="62"/>
        <v>64.48888888888888</v>
      </c>
      <c r="DY83">
        <f t="shared" si="63"/>
        <v>-138.17777777777781</v>
      </c>
      <c r="DZ83">
        <f t="shared" si="64"/>
        <v>0</v>
      </c>
      <c r="EA83">
        <f t="shared" si="65"/>
        <v>0</v>
      </c>
      <c r="EB83">
        <f t="shared" si="66"/>
        <v>0</v>
      </c>
      <c r="EC83">
        <f t="shared" si="67"/>
        <v>0</v>
      </c>
      <c r="ED83">
        <f t="shared" si="68"/>
        <v>99.600000000000023</v>
      </c>
      <c r="EE83">
        <f t="shared" si="69"/>
        <v>86.86666666666666</v>
      </c>
      <c r="EF83">
        <f t="shared" si="70"/>
        <v>0.24444444444444444</v>
      </c>
      <c r="EG83">
        <f t="shared" si="71"/>
        <v>-36.288888888888891</v>
      </c>
      <c r="EH83">
        <f t="shared" si="72"/>
        <v>1.8777777777777778</v>
      </c>
      <c r="EI83">
        <f t="shared" si="73"/>
        <v>38.43333333333333</v>
      </c>
      <c r="EJ83">
        <f t="shared" si="74"/>
        <v>0.53333333333333333</v>
      </c>
      <c r="EL83">
        <f t="shared" si="77"/>
        <v>4158.8167901234556</v>
      </c>
      <c r="EM83">
        <f t="shared" si="77"/>
        <v>19093.098271604948</v>
      </c>
      <c r="EN83">
        <f t="shared" si="77"/>
        <v>0</v>
      </c>
      <c r="EO83">
        <f t="shared" si="77"/>
        <v>0</v>
      </c>
      <c r="EP83">
        <f t="shared" si="77"/>
        <v>0</v>
      </c>
      <c r="EQ83">
        <f t="shared" si="77"/>
        <v>0</v>
      </c>
      <c r="ER83">
        <f t="shared" si="77"/>
        <v>9920.1600000000053</v>
      </c>
      <c r="ES83">
        <f t="shared" si="77"/>
        <v>7545.8177777777764</v>
      </c>
      <c r="ET83">
        <f t="shared" si="77"/>
        <v>5.9753086419753083E-2</v>
      </c>
      <c r="EU83">
        <f t="shared" si="76"/>
        <v>1316.8834567901235</v>
      </c>
      <c r="EV83">
        <f t="shared" si="76"/>
        <v>3.5260493827160495</v>
      </c>
      <c r="EW83">
        <f t="shared" si="76"/>
        <v>1477.1211111111108</v>
      </c>
      <c r="EX83">
        <f t="shared" si="76"/>
        <v>0.28444444444444444</v>
      </c>
    </row>
    <row r="84" spans="1:154" ht="15" customHeight="1" x14ac:dyDescent="0.25">
      <c r="CU84">
        <f>Makespan_10!S270</f>
        <v>493</v>
      </c>
      <c r="CV84">
        <f>Makespan_10!T270</f>
        <v>514</v>
      </c>
      <c r="CW84">
        <f>Makespan_10!CD364</f>
        <v>0</v>
      </c>
      <c r="CX84">
        <f>Makespan_10!BN176</f>
        <v>0</v>
      </c>
      <c r="CY84">
        <f>Makespan_10!BN82</f>
        <v>0</v>
      </c>
      <c r="CZ84">
        <f>Makespan_10!BL176</f>
        <v>0</v>
      </c>
      <c r="DA84">
        <f>Makespan_10!BL82</f>
        <v>0</v>
      </c>
      <c r="DB84">
        <v>537</v>
      </c>
      <c r="DC84">
        <v>590</v>
      </c>
      <c r="DD84">
        <v>590</v>
      </c>
      <c r="DE84">
        <v>585</v>
      </c>
      <c r="DF84">
        <v>585</v>
      </c>
      <c r="DG84">
        <v>506</v>
      </c>
      <c r="DH84">
        <v>506</v>
      </c>
      <c r="DJ84">
        <f t="shared" si="75"/>
        <v>-21</v>
      </c>
      <c r="DK84">
        <f t="shared" si="75"/>
        <v>514</v>
      </c>
      <c r="DL84">
        <f t="shared" si="75"/>
        <v>0</v>
      </c>
      <c r="DM84">
        <f t="shared" si="75"/>
        <v>0</v>
      </c>
      <c r="DN84">
        <f t="shared" si="75"/>
        <v>0</v>
      </c>
      <c r="DO84">
        <f t="shared" si="75"/>
        <v>0</v>
      </c>
      <c r="DP84">
        <f t="shared" si="75"/>
        <v>-537</v>
      </c>
      <c r="DQ84">
        <f t="shared" si="61"/>
        <v>-53</v>
      </c>
      <c r="DR84">
        <f t="shared" si="61"/>
        <v>0</v>
      </c>
      <c r="DS84">
        <f t="shared" si="61"/>
        <v>5</v>
      </c>
      <c r="DT84">
        <f t="shared" si="61"/>
        <v>0</v>
      </c>
      <c r="DU84">
        <f t="shared" si="61"/>
        <v>79</v>
      </c>
      <c r="DV84">
        <f t="shared" si="61"/>
        <v>0</v>
      </c>
      <c r="DX84">
        <f t="shared" si="62"/>
        <v>-1.5111111111111128</v>
      </c>
      <c r="DY84">
        <f t="shared" si="63"/>
        <v>-169.17777777777781</v>
      </c>
      <c r="DZ84">
        <f t="shared" si="64"/>
        <v>0</v>
      </c>
      <c r="EA84">
        <f t="shared" si="65"/>
        <v>0</v>
      </c>
      <c r="EB84">
        <f t="shared" si="66"/>
        <v>0</v>
      </c>
      <c r="EC84">
        <f t="shared" si="67"/>
        <v>0</v>
      </c>
      <c r="ED84">
        <f t="shared" si="68"/>
        <v>147.60000000000002</v>
      </c>
      <c r="EE84">
        <f t="shared" si="69"/>
        <v>-45.133333333333333</v>
      </c>
      <c r="EF84">
        <f t="shared" si="70"/>
        <v>0.24444444444444444</v>
      </c>
      <c r="EG84">
        <f t="shared" si="71"/>
        <v>9.7111111111111121</v>
      </c>
      <c r="EH84">
        <f t="shared" si="72"/>
        <v>1.8777777777777778</v>
      </c>
      <c r="EI84">
        <f t="shared" si="73"/>
        <v>79.433333333333337</v>
      </c>
      <c r="EJ84">
        <f t="shared" si="74"/>
        <v>0.53333333333333333</v>
      </c>
      <c r="EL84">
        <f t="shared" si="77"/>
        <v>2.2834567901234619</v>
      </c>
      <c r="EM84">
        <f t="shared" si="77"/>
        <v>28621.120493827169</v>
      </c>
      <c r="EN84">
        <f t="shared" si="77"/>
        <v>0</v>
      </c>
      <c r="EO84">
        <f t="shared" si="77"/>
        <v>0</v>
      </c>
      <c r="EP84">
        <f t="shared" si="77"/>
        <v>0</v>
      </c>
      <c r="EQ84">
        <f t="shared" si="77"/>
        <v>0</v>
      </c>
      <c r="ER84">
        <f t="shared" si="77"/>
        <v>21785.760000000006</v>
      </c>
      <c r="ES84">
        <f t="shared" si="77"/>
        <v>2037.0177777777778</v>
      </c>
      <c r="ET84">
        <f t="shared" si="77"/>
        <v>5.9753086419753083E-2</v>
      </c>
      <c r="EU84">
        <f t="shared" si="76"/>
        <v>94.305679012345692</v>
      </c>
      <c r="EV84">
        <f t="shared" si="76"/>
        <v>3.5260493827160495</v>
      </c>
      <c r="EW84">
        <f t="shared" si="76"/>
        <v>6309.6544444444453</v>
      </c>
      <c r="EX84">
        <f t="shared" si="76"/>
        <v>0.28444444444444444</v>
      </c>
    </row>
    <row r="85" spans="1:154" ht="15" customHeight="1" x14ac:dyDescent="0.25">
      <c r="A85" t="s">
        <v>170</v>
      </c>
      <c r="CU85">
        <f>Makespan_10!S271</f>
        <v>852</v>
      </c>
      <c r="CV85">
        <f>Makespan_10!T271</f>
        <v>751</v>
      </c>
      <c r="CW85">
        <f>Makespan_10!CD365</f>
        <v>0</v>
      </c>
      <c r="CX85">
        <f>Makespan_10!BN177</f>
        <v>0</v>
      </c>
      <c r="CY85">
        <f>Makespan_10!BN83</f>
        <v>0</v>
      </c>
      <c r="CZ85">
        <f>Makespan_10!BL177</f>
        <v>0</v>
      </c>
      <c r="DA85">
        <f>Makespan_10!BL83</f>
        <v>0</v>
      </c>
      <c r="DB85">
        <v>832</v>
      </c>
      <c r="DC85">
        <v>848</v>
      </c>
      <c r="DD85">
        <v>848</v>
      </c>
      <c r="DE85">
        <v>837</v>
      </c>
      <c r="DF85">
        <v>837</v>
      </c>
      <c r="DG85">
        <v>759</v>
      </c>
      <c r="DH85">
        <v>759</v>
      </c>
      <c r="DJ85">
        <f t="shared" si="75"/>
        <v>101</v>
      </c>
      <c r="DK85">
        <f t="shared" si="75"/>
        <v>751</v>
      </c>
      <c r="DL85">
        <f t="shared" si="75"/>
        <v>0</v>
      </c>
      <c r="DM85">
        <f t="shared" si="75"/>
        <v>0</v>
      </c>
      <c r="DN85">
        <f t="shared" si="75"/>
        <v>0</v>
      </c>
      <c r="DO85">
        <f t="shared" si="75"/>
        <v>0</v>
      </c>
      <c r="DP85">
        <f t="shared" si="75"/>
        <v>-832</v>
      </c>
      <c r="DQ85">
        <f t="shared" si="61"/>
        <v>-16</v>
      </c>
      <c r="DR85">
        <f t="shared" si="61"/>
        <v>0</v>
      </c>
      <c r="DS85">
        <f t="shared" si="61"/>
        <v>11</v>
      </c>
      <c r="DT85">
        <f t="shared" si="61"/>
        <v>0</v>
      </c>
      <c r="DU85">
        <f t="shared" si="61"/>
        <v>78</v>
      </c>
      <c r="DV85">
        <f t="shared" si="61"/>
        <v>0</v>
      </c>
      <c r="DX85">
        <f t="shared" si="62"/>
        <v>120.48888888888888</v>
      </c>
      <c r="DY85">
        <f t="shared" si="63"/>
        <v>67.822222222222194</v>
      </c>
      <c r="DZ85">
        <f t="shared" si="64"/>
        <v>0</v>
      </c>
      <c r="EA85">
        <f t="shared" si="65"/>
        <v>0</v>
      </c>
      <c r="EB85">
        <f t="shared" si="66"/>
        <v>0</v>
      </c>
      <c r="EC85">
        <f t="shared" si="67"/>
        <v>0</v>
      </c>
      <c r="ED85">
        <f t="shared" si="68"/>
        <v>-147.39999999999998</v>
      </c>
      <c r="EE85">
        <f t="shared" si="69"/>
        <v>-8.1333333333333329</v>
      </c>
      <c r="EF85">
        <f t="shared" si="70"/>
        <v>0.24444444444444444</v>
      </c>
      <c r="EG85">
        <f t="shared" si="71"/>
        <v>15.711111111111112</v>
      </c>
      <c r="EH85">
        <f t="shared" si="72"/>
        <v>1.8777777777777778</v>
      </c>
      <c r="EI85">
        <f t="shared" si="73"/>
        <v>78.433333333333337</v>
      </c>
      <c r="EJ85">
        <f t="shared" si="74"/>
        <v>0.53333333333333333</v>
      </c>
      <c r="EL85">
        <f t="shared" si="77"/>
        <v>14517.572345679011</v>
      </c>
      <c r="EM85">
        <f t="shared" si="77"/>
        <v>4599.8538271604903</v>
      </c>
      <c r="EN85">
        <f t="shared" si="77"/>
        <v>0</v>
      </c>
      <c r="EO85">
        <f t="shared" si="77"/>
        <v>0</v>
      </c>
      <c r="EP85">
        <f t="shared" si="77"/>
        <v>0</v>
      </c>
      <c r="EQ85">
        <f t="shared" si="77"/>
        <v>0</v>
      </c>
      <c r="ER85">
        <f t="shared" si="77"/>
        <v>21726.759999999995</v>
      </c>
      <c r="ES85">
        <f t="shared" si="77"/>
        <v>66.151111111111106</v>
      </c>
      <c r="ET85">
        <f t="shared" si="77"/>
        <v>5.9753086419753083E-2</v>
      </c>
      <c r="EU85">
        <f t="shared" si="76"/>
        <v>246.83901234567904</v>
      </c>
      <c r="EV85">
        <f t="shared" si="76"/>
        <v>3.5260493827160495</v>
      </c>
      <c r="EW85">
        <f t="shared" si="76"/>
        <v>6151.7877777777785</v>
      </c>
      <c r="EX85">
        <f t="shared" si="76"/>
        <v>0.28444444444444444</v>
      </c>
    </row>
    <row r="86" spans="1:154" ht="15" customHeight="1" x14ac:dyDescent="0.25">
      <c r="A86" s="6"/>
      <c r="B86" s="585" t="s">
        <v>171</v>
      </c>
      <c r="C86" s="585"/>
      <c r="D86" s="585"/>
      <c r="E86" s="585"/>
      <c r="F86" s="585"/>
      <c r="G86" s="585"/>
      <c r="H86" s="585"/>
      <c r="I86" s="585"/>
      <c r="J86" s="585"/>
      <c r="K86" s="585"/>
      <c r="L86" s="585"/>
      <c r="M86" s="585"/>
      <c r="N86" s="585"/>
      <c r="O86" s="585"/>
      <c r="P86" s="585"/>
      <c r="Q86" s="585"/>
      <c r="R86" s="583" t="s">
        <v>172</v>
      </c>
      <c r="S86" s="583"/>
      <c r="T86" s="583"/>
      <c r="U86" s="583"/>
      <c r="V86" s="583"/>
      <c r="W86" s="583"/>
      <c r="X86" s="583"/>
      <c r="Y86" s="583"/>
      <c r="Z86" s="583"/>
      <c r="AA86" s="583"/>
      <c r="AB86" s="583"/>
      <c r="AC86" s="583"/>
      <c r="AD86" s="583"/>
      <c r="AE86" s="583"/>
      <c r="AF86" s="583"/>
      <c r="AG86" s="583"/>
      <c r="AH86" s="585" t="s">
        <v>173</v>
      </c>
      <c r="AI86" s="585"/>
      <c r="AJ86" s="585"/>
      <c r="AK86" s="585"/>
      <c r="AL86" s="585"/>
      <c r="AM86" s="585"/>
      <c r="AN86" s="585"/>
      <c r="AO86" s="585"/>
      <c r="AP86" s="585"/>
      <c r="AQ86" s="585"/>
      <c r="AR86" s="585"/>
      <c r="AS86" s="585"/>
      <c r="AT86" s="585"/>
      <c r="AU86" s="585"/>
      <c r="AV86" s="585"/>
      <c r="AW86" s="585"/>
      <c r="AX86" s="585"/>
      <c r="AY86" s="585"/>
      <c r="AZ86" s="585"/>
      <c r="BA86" s="155"/>
      <c r="BB86" s="155"/>
      <c r="BC86" s="607" t="s">
        <v>174</v>
      </c>
      <c r="BD86" s="608"/>
      <c r="BE86" s="608"/>
      <c r="BF86" s="608"/>
      <c r="BG86" s="608"/>
      <c r="BH86" s="608"/>
      <c r="BI86" s="608"/>
      <c r="BJ86" s="608"/>
      <c r="BK86" s="608"/>
      <c r="BL86" s="608"/>
      <c r="BM86" s="608"/>
      <c r="BN86" s="608"/>
      <c r="BO86" s="608"/>
      <c r="BP86" s="608"/>
      <c r="BQ86" s="608"/>
      <c r="BR86" s="608"/>
      <c r="BS86" s="608"/>
      <c r="BT86" s="608"/>
      <c r="BU86" s="609"/>
      <c r="BV86" s="45"/>
      <c r="BW86" s="45"/>
      <c r="CU86">
        <f>Makespan_10!S272</f>
        <v>688</v>
      </c>
      <c r="CV86">
        <f>Makespan_10!T272</f>
        <v>677</v>
      </c>
      <c r="CW86">
        <f>Makespan_10!CD366</f>
        <v>0</v>
      </c>
      <c r="CX86">
        <f>Makespan_10!BN178</f>
        <v>0</v>
      </c>
      <c r="CY86">
        <f>Makespan_10!BN84</f>
        <v>0</v>
      </c>
      <c r="CZ86">
        <f>Makespan_10!BL178</f>
        <v>0</v>
      </c>
      <c r="DA86">
        <f>Makespan_10!BL84</f>
        <v>0</v>
      </c>
      <c r="DB86">
        <v>791</v>
      </c>
      <c r="DC86">
        <v>734</v>
      </c>
      <c r="DD86">
        <v>734</v>
      </c>
      <c r="DE86">
        <v>731</v>
      </c>
      <c r="DF86">
        <v>731</v>
      </c>
      <c r="DG86">
        <v>728</v>
      </c>
      <c r="DH86">
        <v>728</v>
      </c>
      <c r="DJ86">
        <f t="shared" si="75"/>
        <v>11</v>
      </c>
      <c r="DK86">
        <f t="shared" si="75"/>
        <v>677</v>
      </c>
      <c r="DL86">
        <f t="shared" si="75"/>
        <v>0</v>
      </c>
      <c r="DM86">
        <f t="shared" si="75"/>
        <v>0</v>
      </c>
      <c r="DN86">
        <f t="shared" si="75"/>
        <v>0</v>
      </c>
      <c r="DO86">
        <f t="shared" si="75"/>
        <v>0</v>
      </c>
      <c r="DP86">
        <f t="shared" si="75"/>
        <v>-791</v>
      </c>
      <c r="DQ86">
        <f t="shared" si="61"/>
        <v>57</v>
      </c>
      <c r="DR86">
        <f t="shared" si="61"/>
        <v>0</v>
      </c>
      <c r="DS86">
        <f t="shared" si="61"/>
        <v>3</v>
      </c>
      <c r="DT86">
        <f t="shared" si="61"/>
        <v>0</v>
      </c>
      <c r="DU86">
        <f t="shared" si="61"/>
        <v>3</v>
      </c>
      <c r="DV86">
        <f t="shared" si="61"/>
        <v>0</v>
      </c>
      <c r="DX86">
        <f t="shared" si="62"/>
        <v>30.488888888888887</v>
      </c>
      <c r="DY86">
        <f t="shared" si="63"/>
        <v>-6.1777777777778056</v>
      </c>
      <c r="DZ86">
        <f t="shared" si="64"/>
        <v>0</v>
      </c>
      <c r="EA86">
        <f t="shared" si="65"/>
        <v>0</v>
      </c>
      <c r="EB86">
        <f t="shared" si="66"/>
        <v>0</v>
      </c>
      <c r="EC86">
        <f t="shared" si="67"/>
        <v>0</v>
      </c>
      <c r="ED86">
        <f t="shared" si="68"/>
        <v>-106.39999999999998</v>
      </c>
      <c r="EE86">
        <f t="shared" si="69"/>
        <v>64.86666666666666</v>
      </c>
      <c r="EF86">
        <f t="shared" si="70"/>
        <v>0.24444444444444444</v>
      </c>
      <c r="EG86">
        <f t="shared" si="71"/>
        <v>7.7111111111111112</v>
      </c>
      <c r="EH86">
        <f t="shared" si="72"/>
        <v>1.8777777777777778</v>
      </c>
      <c r="EI86">
        <f t="shared" si="73"/>
        <v>3.4333333333333336</v>
      </c>
      <c r="EJ86">
        <f t="shared" si="74"/>
        <v>0.53333333333333333</v>
      </c>
      <c r="EL86">
        <f t="shared" si="77"/>
        <v>929.57234567901219</v>
      </c>
      <c r="EM86">
        <f t="shared" si="77"/>
        <v>38.16493827160528</v>
      </c>
      <c r="EN86">
        <f t="shared" si="77"/>
        <v>0</v>
      </c>
      <c r="EO86">
        <f t="shared" si="77"/>
        <v>0</v>
      </c>
      <c r="EP86">
        <f t="shared" si="77"/>
        <v>0</v>
      </c>
      <c r="EQ86">
        <f t="shared" si="77"/>
        <v>0</v>
      </c>
      <c r="ER86">
        <f t="shared" si="77"/>
        <v>11320.959999999995</v>
      </c>
      <c r="ES86">
        <f t="shared" si="77"/>
        <v>4207.6844444444432</v>
      </c>
      <c r="ET86">
        <f t="shared" si="77"/>
        <v>5.9753086419753083E-2</v>
      </c>
      <c r="EU86">
        <f t="shared" si="76"/>
        <v>59.461234567901236</v>
      </c>
      <c r="EV86">
        <f t="shared" si="76"/>
        <v>3.5260493827160495</v>
      </c>
      <c r="EW86">
        <f t="shared" si="76"/>
        <v>11.78777777777778</v>
      </c>
      <c r="EX86">
        <f t="shared" si="76"/>
        <v>0.28444444444444444</v>
      </c>
    </row>
    <row r="87" spans="1:154" ht="15" customHeight="1" x14ac:dyDescent="0.25">
      <c r="A87" s="3" t="s">
        <v>49</v>
      </c>
      <c r="B87" s="71">
        <v>9805.3888888888887</v>
      </c>
      <c r="C87" s="71">
        <v>9834.9666666666672</v>
      </c>
      <c r="D87" s="71">
        <v>9937.9</v>
      </c>
      <c r="E87" s="71">
        <v>9943.2999999999993</v>
      </c>
      <c r="F87" s="71">
        <v>10368.544444444444</v>
      </c>
      <c r="G87" s="71">
        <v>10391</v>
      </c>
      <c r="H87" s="71">
        <v>10552.233333333334</v>
      </c>
      <c r="I87" s="71">
        <v>10572.044444444444</v>
      </c>
      <c r="J87" s="71">
        <v>10863.1</v>
      </c>
      <c r="K87" s="71">
        <v>10888.433333333332</v>
      </c>
      <c r="L87" s="71">
        <v>10889.9</v>
      </c>
      <c r="M87" s="71">
        <v>10903.5</v>
      </c>
      <c r="N87" s="71">
        <v>11548.333333333334</v>
      </c>
      <c r="O87" s="71">
        <v>11583.566666666668</v>
      </c>
      <c r="P87" s="71">
        <v>11583.844444444445</v>
      </c>
      <c r="Q87" s="71">
        <v>11614.088888888889</v>
      </c>
      <c r="R87" s="3">
        <v>9805.3888888888887</v>
      </c>
      <c r="S87" s="3">
        <v>9834.9666666666672</v>
      </c>
      <c r="T87" s="3">
        <v>9937.9</v>
      </c>
      <c r="U87" s="3">
        <v>9943.2888888888883</v>
      </c>
      <c r="V87" s="3">
        <v>10008.511111111111</v>
      </c>
      <c r="W87" s="3">
        <v>10019.677777777777</v>
      </c>
      <c r="X87" s="3">
        <v>10032.288888888888</v>
      </c>
      <c r="Y87" s="3">
        <v>10040.677777777777</v>
      </c>
      <c r="Z87" s="3">
        <v>10042.333333333334</v>
      </c>
      <c r="AA87" s="3">
        <v>10075.344444444445</v>
      </c>
      <c r="AB87" s="3">
        <v>10101.933333333332</v>
      </c>
      <c r="AC87" s="3">
        <v>10114.644444444444</v>
      </c>
      <c r="AD87" s="3">
        <v>10538.511111111111</v>
      </c>
      <c r="AE87" s="3">
        <v>10556.333333333334</v>
      </c>
      <c r="AF87" s="3">
        <v>10574.355555555556</v>
      </c>
      <c r="AG87" s="3">
        <v>10591.8</v>
      </c>
      <c r="AH87" s="10">
        <v>9347</v>
      </c>
      <c r="AI87" s="10">
        <v>9354.6666666666661</v>
      </c>
      <c r="AJ87" s="10">
        <v>9400.7999999999993</v>
      </c>
      <c r="AK87" s="10">
        <v>9452.9333333333325</v>
      </c>
      <c r="AL87" s="10">
        <v>9512.7888888888883</v>
      </c>
      <c r="AM87" s="10">
        <v>9563.4444444444453</v>
      </c>
      <c r="AN87" s="10">
        <v>9662.6333333333332</v>
      </c>
      <c r="AO87" s="10">
        <v>10485.822222222223</v>
      </c>
      <c r="AP87" s="10">
        <v>10489.133333333333</v>
      </c>
      <c r="AQ87" s="10">
        <v>10496.844444444445</v>
      </c>
      <c r="AR87" s="10">
        <v>10524.988888888889</v>
      </c>
      <c r="AS87" s="10">
        <v>10820.755555555555</v>
      </c>
      <c r="AT87" s="10">
        <v>10823.755555555555</v>
      </c>
      <c r="AU87" s="10">
        <v>10832.344444444445</v>
      </c>
      <c r="AV87" s="10">
        <v>10837.066666666668</v>
      </c>
      <c r="AW87" s="10">
        <v>11367.288888888888</v>
      </c>
      <c r="AX87" s="10">
        <v>11394.9</v>
      </c>
      <c r="AY87" s="10">
        <v>11430.377777777778</v>
      </c>
      <c r="AZ87" s="10">
        <v>11449.577777777778</v>
      </c>
      <c r="BA87" s="10"/>
      <c r="BB87" s="10"/>
      <c r="BC87" s="2">
        <v>9340.7444444444445</v>
      </c>
      <c r="BD87" s="2">
        <v>9346.7000000000007</v>
      </c>
      <c r="BE87" s="2">
        <v>9400.4555555555562</v>
      </c>
      <c r="BF87" s="2">
        <v>9452.9333333333325</v>
      </c>
      <c r="BG87" s="2">
        <v>9511.9666666666672</v>
      </c>
      <c r="BH87" s="2">
        <v>9562.4111111111106</v>
      </c>
      <c r="BI87" s="2">
        <v>9607.0222222222219</v>
      </c>
      <c r="BJ87" s="2">
        <v>10011.155555555555</v>
      </c>
      <c r="BK87" s="2">
        <v>10022.200000000001</v>
      </c>
      <c r="BL87" s="2">
        <v>10044.966666666667</v>
      </c>
      <c r="BM87" s="2">
        <v>10064.522222222222</v>
      </c>
      <c r="BN87" s="2">
        <v>10068.911111111111</v>
      </c>
      <c r="BO87" s="2">
        <v>10074.411111111111</v>
      </c>
      <c r="BP87" s="2">
        <v>10092.366666666667</v>
      </c>
      <c r="BQ87" s="2">
        <v>10102.888888888889</v>
      </c>
      <c r="BR87" s="2">
        <v>10439.766666666666</v>
      </c>
      <c r="BS87" s="4">
        <v>10468</v>
      </c>
      <c r="BT87" s="4">
        <v>10472.022222222222</v>
      </c>
      <c r="BU87" s="4">
        <v>10473.133333333333</v>
      </c>
      <c r="BV87" s="25"/>
      <c r="BW87" s="25"/>
      <c r="CU87">
        <f>Makespan_10!S273</f>
        <v>648</v>
      </c>
      <c r="CV87">
        <f>Makespan_10!T273</f>
        <v>741</v>
      </c>
      <c r="CW87">
        <f>Makespan_10!CD367</f>
        <v>0</v>
      </c>
      <c r="CX87">
        <f>Makespan_10!BN179</f>
        <v>0</v>
      </c>
      <c r="CY87">
        <f>Makespan_10!BN85</f>
        <v>0</v>
      </c>
      <c r="CZ87">
        <f>Makespan_10!BL179</f>
        <v>0</v>
      </c>
      <c r="DA87">
        <f>Makespan_10!BL85</f>
        <v>0</v>
      </c>
      <c r="DB87">
        <v>675</v>
      </c>
      <c r="DC87">
        <v>643</v>
      </c>
      <c r="DD87">
        <v>643</v>
      </c>
      <c r="DE87">
        <v>707</v>
      </c>
      <c r="DF87">
        <v>707</v>
      </c>
      <c r="DG87">
        <v>741</v>
      </c>
      <c r="DH87">
        <v>741</v>
      </c>
      <c r="DJ87">
        <f t="shared" si="75"/>
        <v>-93</v>
      </c>
      <c r="DK87">
        <f t="shared" si="75"/>
        <v>741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-675</v>
      </c>
      <c r="DQ87">
        <f t="shared" si="61"/>
        <v>32</v>
      </c>
      <c r="DR87">
        <f t="shared" si="61"/>
        <v>0</v>
      </c>
      <c r="DS87">
        <f t="shared" si="61"/>
        <v>-64</v>
      </c>
      <c r="DT87">
        <f t="shared" si="61"/>
        <v>0</v>
      </c>
      <c r="DU87">
        <f t="shared" si="61"/>
        <v>-34</v>
      </c>
      <c r="DV87">
        <f t="shared" si="61"/>
        <v>0</v>
      </c>
      <c r="DX87">
        <f t="shared" si="62"/>
        <v>-73.51111111111112</v>
      </c>
      <c r="DY87">
        <f t="shared" si="63"/>
        <v>57.822222222222194</v>
      </c>
      <c r="DZ87">
        <f t="shared" si="64"/>
        <v>0</v>
      </c>
      <c r="EA87">
        <f t="shared" si="65"/>
        <v>0</v>
      </c>
      <c r="EB87">
        <f t="shared" si="66"/>
        <v>0</v>
      </c>
      <c r="EC87">
        <f t="shared" si="67"/>
        <v>0</v>
      </c>
      <c r="ED87">
        <f t="shared" si="68"/>
        <v>9.6000000000000227</v>
      </c>
      <c r="EE87">
        <f t="shared" si="69"/>
        <v>39.866666666666667</v>
      </c>
      <c r="EF87">
        <f t="shared" si="70"/>
        <v>0.24444444444444444</v>
      </c>
      <c r="EG87">
        <f t="shared" si="71"/>
        <v>-59.288888888888891</v>
      </c>
      <c r="EH87">
        <f t="shared" si="72"/>
        <v>1.8777777777777778</v>
      </c>
      <c r="EI87">
        <f t="shared" si="73"/>
        <v>-33.56666666666667</v>
      </c>
      <c r="EJ87">
        <f t="shared" si="74"/>
        <v>0.53333333333333333</v>
      </c>
      <c r="EL87">
        <f t="shared" si="77"/>
        <v>5403.8834567901249</v>
      </c>
      <c r="EM87">
        <f t="shared" si="77"/>
        <v>3343.4093827160464</v>
      </c>
      <c r="EN87">
        <f t="shared" si="77"/>
        <v>0</v>
      </c>
      <c r="EO87">
        <f t="shared" si="77"/>
        <v>0</v>
      </c>
      <c r="EP87">
        <f t="shared" si="77"/>
        <v>0</v>
      </c>
      <c r="EQ87">
        <f t="shared" si="77"/>
        <v>0</v>
      </c>
      <c r="ER87">
        <f t="shared" si="77"/>
        <v>92.160000000000437</v>
      </c>
      <c r="ES87">
        <f t="shared" si="77"/>
        <v>1589.3511111111111</v>
      </c>
      <c r="ET87">
        <f t="shared" si="77"/>
        <v>5.9753086419753083E-2</v>
      </c>
      <c r="EU87">
        <f t="shared" si="76"/>
        <v>3515.1723456790128</v>
      </c>
      <c r="EV87">
        <f t="shared" si="76"/>
        <v>3.5260493827160495</v>
      </c>
      <c r="EW87">
        <f t="shared" si="76"/>
        <v>1126.7211111111114</v>
      </c>
      <c r="EX87">
        <f t="shared" si="76"/>
        <v>0.28444444444444444</v>
      </c>
    </row>
    <row r="88" spans="1:154" ht="15" customHeight="1" x14ac:dyDescent="0.25">
      <c r="A88" s="3" t="s">
        <v>165</v>
      </c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7"/>
      <c r="BW88" s="7"/>
      <c r="CU88">
        <f>Makespan_10!S274</f>
        <v>719</v>
      </c>
      <c r="CV88">
        <f>Makespan_10!T274</f>
        <v>758</v>
      </c>
      <c r="CW88">
        <f>Makespan_10!CD368</f>
        <v>0</v>
      </c>
      <c r="CX88">
        <f>Makespan_10!BN180</f>
        <v>0</v>
      </c>
      <c r="CY88">
        <f>Makespan_10!BN86</f>
        <v>0</v>
      </c>
      <c r="CZ88">
        <f>Makespan_10!BL180</f>
        <v>0</v>
      </c>
      <c r="DA88">
        <f>Makespan_10!BL86</f>
        <v>0</v>
      </c>
      <c r="DB88">
        <v>797</v>
      </c>
      <c r="DC88">
        <v>743</v>
      </c>
      <c r="DD88">
        <v>743</v>
      </c>
      <c r="DE88">
        <v>745</v>
      </c>
      <c r="DF88">
        <v>745</v>
      </c>
      <c r="DG88">
        <v>778</v>
      </c>
      <c r="DH88">
        <v>778</v>
      </c>
      <c r="DJ88">
        <f t="shared" si="75"/>
        <v>-39</v>
      </c>
      <c r="DK88">
        <f t="shared" si="75"/>
        <v>758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-797</v>
      </c>
      <c r="DQ88">
        <f t="shared" si="61"/>
        <v>54</v>
      </c>
      <c r="DR88">
        <f t="shared" si="61"/>
        <v>0</v>
      </c>
      <c r="DS88">
        <f t="shared" si="61"/>
        <v>-2</v>
      </c>
      <c r="DT88">
        <f t="shared" si="61"/>
        <v>0</v>
      </c>
      <c r="DU88">
        <f t="shared" si="61"/>
        <v>-33</v>
      </c>
      <c r="DV88">
        <f t="shared" si="61"/>
        <v>0</v>
      </c>
      <c r="DX88">
        <f t="shared" si="62"/>
        <v>-19.511111111111113</v>
      </c>
      <c r="DY88">
        <f t="shared" si="63"/>
        <v>74.822222222222194</v>
      </c>
      <c r="DZ88">
        <f t="shared" si="64"/>
        <v>0</v>
      </c>
      <c r="EA88">
        <f t="shared" si="65"/>
        <v>0</v>
      </c>
      <c r="EB88">
        <f t="shared" si="66"/>
        <v>0</v>
      </c>
      <c r="EC88">
        <f t="shared" si="67"/>
        <v>0</v>
      </c>
      <c r="ED88">
        <f t="shared" si="68"/>
        <v>-112.39999999999998</v>
      </c>
      <c r="EE88">
        <f t="shared" si="69"/>
        <v>61.866666666666667</v>
      </c>
      <c r="EF88">
        <f t="shared" si="70"/>
        <v>0.24444444444444444</v>
      </c>
      <c r="EG88">
        <f t="shared" si="71"/>
        <v>2.7111111111111112</v>
      </c>
      <c r="EH88">
        <f t="shared" si="72"/>
        <v>1.8777777777777778</v>
      </c>
      <c r="EI88">
        <f t="shared" si="73"/>
        <v>-32.56666666666667</v>
      </c>
      <c r="EJ88">
        <f t="shared" si="74"/>
        <v>0.53333333333333333</v>
      </c>
      <c r="EL88">
        <f t="shared" si="77"/>
        <v>380.6834567901235</v>
      </c>
      <c r="EM88">
        <f t="shared" si="77"/>
        <v>5598.3649382716012</v>
      </c>
      <c r="EN88">
        <f t="shared" si="77"/>
        <v>0</v>
      </c>
      <c r="EO88">
        <f t="shared" si="77"/>
        <v>0</v>
      </c>
      <c r="EP88">
        <f t="shared" si="77"/>
        <v>0</v>
      </c>
      <c r="EQ88">
        <f t="shared" si="77"/>
        <v>0</v>
      </c>
      <c r="ER88">
        <f t="shared" si="77"/>
        <v>12633.759999999995</v>
      </c>
      <c r="ES88">
        <f t="shared" si="77"/>
        <v>3827.4844444444443</v>
      </c>
      <c r="ET88">
        <f t="shared" si="77"/>
        <v>5.9753086419753083E-2</v>
      </c>
      <c r="EU88">
        <f t="shared" si="76"/>
        <v>7.3501234567901239</v>
      </c>
      <c r="EV88">
        <f t="shared" si="76"/>
        <v>3.5260493827160495</v>
      </c>
      <c r="EW88">
        <f t="shared" si="76"/>
        <v>1060.587777777778</v>
      </c>
      <c r="EX88">
        <f t="shared" si="76"/>
        <v>0.28444444444444444</v>
      </c>
    </row>
    <row r="89" spans="1:154" ht="15" customHeight="1" x14ac:dyDescent="0.25">
      <c r="A89" s="3" t="s">
        <v>166</v>
      </c>
      <c r="B89" s="71">
        <v>-3.9107748085465124</v>
      </c>
      <c r="C89" s="71">
        <v>-17.775806567320586</v>
      </c>
      <c r="D89" s="71">
        <v>-0.74587001107981221</v>
      </c>
      <c r="E89" s="71">
        <v>-19.688715308000795</v>
      </c>
      <c r="F89" s="71">
        <v>-1.5343642057707205</v>
      </c>
      <c r="G89" s="71">
        <v>-7.8863613653547295</v>
      </c>
      <c r="H89" s="71">
        <v>-1.4408570030095054</v>
      </c>
      <c r="I89" s="71">
        <v>-10.376482800577602</v>
      </c>
      <c r="J89" s="71">
        <v>-1.2104589984448926</v>
      </c>
      <c r="K89" s="71">
        <v>-6.7049086343473605E-2</v>
      </c>
      <c r="L89" s="71">
        <v>-0.64547974638754291</v>
      </c>
      <c r="M89" s="71">
        <v>-28.847309227654321</v>
      </c>
      <c r="N89" s="71">
        <v>-4.4163905996665136</v>
      </c>
      <c r="O89" s="71">
        <v>-3.6615277198602691E-2</v>
      </c>
      <c r="P89" s="71">
        <v>-5.3958872365477504</v>
      </c>
      <c r="Q89" s="71">
        <v>-74.459401314735914</v>
      </c>
      <c r="R89" s="3">
        <v>-3.9107748085465124</v>
      </c>
      <c r="S89" s="3">
        <v>-17.775806567320586</v>
      </c>
      <c r="T89" s="3">
        <v>-0.7443142128132596</v>
      </c>
      <c r="U89" s="3">
        <v>-3.1494665651536708</v>
      </c>
      <c r="V89" s="3">
        <v>-0.63186137100909701</v>
      </c>
      <c r="W89" s="3">
        <v>-0.5854594917845819</v>
      </c>
      <c r="X89" s="3">
        <v>-0.51054717259890536</v>
      </c>
      <c r="Y89" s="3">
        <v>-6.6085063903466967E-2</v>
      </c>
      <c r="Z89" s="3">
        <v>-2.3154887002750102</v>
      </c>
      <c r="AA89" s="3">
        <v>-1.5787155743904877</v>
      </c>
      <c r="AB89" s="3">
        <v>-1.4866651092616463</v>
      </c>
      <c r="AC89" s="3">
        <v>-14.928817460056402</v>
      </c>
      <c r="AD89" s="3">
        <v>-0.80521075113689733</v>
      </c>
      <c r="AE89" s="3">
        <v>-0.73231020621273657</v>
      </c>
      <c r="AF89" s="3">
        <v>-0.69336233552474258</v>
      </c>
      <c r="AG89" s="3">
        <v>-33.257725239072876</v>
      </c>
      <c r="AH89" s="71">
        <v>-0.72107515252439391</v>
      </c>
      <c r="AI89" s="71">
        <v>-4.7872097306736903</v>
      </c>
      <c r="AJ89" s="71">
        <v>-6.1684693075244175</v>
      </c>
      <c r="AK89" s="71">
        <v>-6.0196540754408199</v>
      </c>
      <c r="AL89" s="71">
        <v>-3.7456521689056834</v>
      </c>
      <c r="AM89" s="71">
        <v>-7.5343662323290532</v>
      </c>
      <c r="AN89" s="71">
        <v>-34.861580573075649</v>
      </c>
      <c r="AO89" s="71">
        <v>-0.34948035013013257</v>
      </c>
      <c r="AP89" s="71">
        <v>-0.36195022059527293</v>
      </c>
      <c r="AQ89" s="71">
        <v>-1.3311246217374402</v>
      </c>
      <c r="AR89" s="71">
        <v>-10.289118025302569</v>
      </c>
      <c r="AS89" s="71">
        <v>-0.14310899152454001</v>
      </c>
      <c r="AT89" s="71">
        <v>-0.42788837999707469</v>
      </c>
      <c r="AU89" s="71">
        <v>-0.24851764132431803</v>
      </c>
      <c r="AV89" s="71">
        <v>-20.677980786063209</v>
      </c>
      <c r="AW89" s="71">
        <v>-8.6805392271589881</v>
      </c>
      <c r="AX89" s="71">
        <v>-4.4470991980325243</v>
      </c>
      <c r="AY89" s="71">
        <v>-6.4654247279803938</v>
      </c>
      <c r="AZ89" s="71">
        <v>-85.436169906834394</v>
      </c>
      <c r="BA89" s="71"/>
      <c r="BB89" s="71"/>
      <c r="BC89" s="3">
        <v>-0.55544289754921139</v>
      </c>
      <c r="BD89" s="3">
        <v>-5.2566515760070045</v>
      </c>
      <c r="BE89" s="3">
        <v>-6.1905017143541912</v>
      </c>
      <c r="BF89" s="3">
        <v>-5.924149171457576</v>
      </c>
      <c r="BG89" s="3">
        <v>-3.6939243187567343</v>
      </c>
      <c r="BH89" s="3">
        <v>-2.4744027114719991</v>
      </c>
      <c r="BI89" s="3">
        <v>-15.30617706180017</v>
      </c>
      <c r="BJ89" s="3">
        <v>-0.53843906304229894</v>
      </c>
      <c r="BK89" s="3">
        <v>-2.6774932709053236</v>
      </c>
      <c r="BL89" s="3">
        <v>-0.70337386183349171</v>
      </c>
      <c r="BM89" s="3">
        <v>-0.30224253541542173</v>
      </c>
      <c r="BN89" s="3">
        <v>-0.30708730439609072</v>
      </c>
      <c r="BO89" s="3">
        <v>-0.77071980187692524</v>
      </c>
      <c r="BP89" s="3">
        <v>-0.44473644490520625</v>
      </c>
      <c r="BQ89" s="3">
        <v>-11.663608330077803</v>
      </c>
      <c r="BR89" s="3">
        <v>-1.4587650650704174</v>
      </c>
      <c r="BS89" s="3">
        <v>-0.16112697824425803</v>
      </c>
      <c r="BT89" s="3">
        <v>-6.3700740243090428E-2</v>
      </c>
      <c r="BU89" s="3">
        <v>-48.896586165153401</v>
      </c>
      <c r="BV89" s="7"/>
      <c r="BW89" s="7"/>
      <c r="CU89">
        <f>Makespan_10!S275</f>
        <v>749</v>
      </c>
      <c r="CV89">
        <f>Makespan_10!T275</f>
        <v>710</v>
      </c>
      <c r="CW89">
        <f>Makespan_10!CD369</f>
        <v>0</v>
      </c>
      <c r="CX89">
        <f>Makespan_10!BN181</f>
        <v>0</v>
      </c>
      <c r="CY89">
        <f>Makespan_10!BN87</f>
        <v>0</v>
      </c>
      <c r="CZ89">
        <f>Makespan_10!BL181</f>
        <v>0</v>
      </c>
      <c r="DA89">
        <f>Makespan_10!BL87</f>
        <v>0</v>
      </c>
      <c r="DB89">
        <v>755</v>
      </c>
      <c r="DC89">
        <v>763</v>
      </c>
      <c r="DD89">
        <v>763</v>
      </c>
      <c r="DE89">
        <v>747</v>
      </c>
      <c r="DF89">
        <v>747</v>
      </c>
      <c r="DG89">
        <v>711</v>
      </c>
      <c r="DH89">
        <v>711</v>
      </c>
      <c r="DJ89">
        <f t="shared" si="75"/>
        <v>39</v>
      </c>
      <c r="DK89">
        <f t="shared" si="75"/>
        <v>710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-755</v>
      </c>
      <c r="DQ89">
        <f t="shared" si="61"/>
        <v>-8</v>
      </c>
      <c r="DR89">
        <f t="shared" si="61"/>
        <v>0</v>
      </c>
      <c r="DS89">
        <f t="shared" si="61"/>
        <v>16</v>
      </c>
      <c r="DT89">
        <f t="shared" si="61"/>
        <v>0</v>
      </c>
      <c r="DU89">
        <f t="shared" si="61"/>
        <v>36</v>
      </c>
      <c r="DV89">
        <f t="shared" si="61"/>
        <v>0</v>
      </c>
      <c r="DX89">
        <f t="shared" si="62"/>
        <v>58.488888888888887</v>
      </c>
      <c r="DY89">
        <f t="shared" si="63"/>
        <v>26.822222222222194</v>
      </c>
      <c r="DZ89">
        <f t="shared" si="64"/>
        <v>0</v>
      </c>
      <c r="EA89">
        <f t="shared" si="65"/>
        <v>0</v>
      </c>
      <c r="EB89">
        <f t="shared" si="66"/>
        <v>0</v>
      </c>
      <c r="EC89">
        <f t="shared" si="67"/>
        <v>0</v>
      </c>
      <c r="ED89">
        <f t="shared" si="68"/>
        <v>-70.399999999999977</v>
      </c>
      <c r="EE89">
        <f t="shared" si="69"/>
        <v>-0.13333333333333375</v>
      </c>
      <c r="EF89">
        <f t="shared" si="70"/>
        <v>0.24444444444444444</v>
      </c>
      <c r="EG89">
        <f t="shared" si="71"/>
        <v>20.711111111111112</v>
      </c>
      <c r="EH89">
        <f t="shared" si="72"/>
        <v>1.8777777777777778</v>
      </c>
      <c r="EI89">
        <f t="shared" si="73"/>
        <v>36.43333333333333</v>
      </c>
      <c r="EJ89">
        <f t="shared" si="74"/>
        <v>0.53333333333333333</v>
      </c>
      <c r="EL89">
        <f t="shared" si="77"/>
        <v>3420.9501234567897</v>
      </c>
      <c r="EM89">
        <f t="shared" si="77"/>
        <v>719.43160493827008</v>
      </c>
      <c r="EN89">
        <f t="shared" si="77"/>
        <v>0</v>
      </c>
      <c r="EO89">
        <f t="shared" si="77"/>
        <v>0</v>
      </c>
      <c r="EP89">
        <f t="shared" si="77"/>
        <v>0</v>
      </c>
      <c r="EQ89">
        <f t="shared" si="77"/>
        <v>0</v>
      </c>
      <c r="ER89">
        <f t="shared" si="77"/>
        <v>4956.1599999999971</v>
      </c>
      <c r="ES89">
        <f t="shared" si="77"/>
        <v>1.7777777777777889E-2</v>
      </c>
      <c r="ET89">
        <f t="shared" si="77"/>
        <v>5.9753086419753083E-2</v>
      </c>
      <c r="EU89">
        <f t="shared" si="76"/>
        <v>428.95012345679015</v>
      </c>
      <c r="EV89">
        <f t="shared" si="76"/>
        <v>3.5260493827160495</v>
      </c>
      <c r="EW89">
        <f t="shared" si="76"/>
        <v>1327.3877777777775</v>
      </c>
      <c r="EX89">
        <f t="shared" si="76"/>
        <v>0.28444444444444444</v>
      </c>
    </row>
    <row r="90" spans="1:154" ht="15" customHeight="1" x14ac:dyDescent="0.25">
      <c r="A90" s="5" t="s">
        <v>176</v>
      </c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7"/>
      <c r="BW90" s="7"/>
      <c r="CU90">
        <f>Makespan_10!S276</f>
        <v>642</v>
      </c>
      <c r="CV90">
        <f>Makespan_10!T276</f>
        <v>689</v>
      </c>
      <c r="CW90">
        <f>Makespan_10!CD370</f>
        <v>0</v>
      </c>
      <c r="CX90">
        <f>Makespan_10!BN182</f>
        <v>0</v>
      </c>
      <c r="CY90">
        <f>Makespan_10!BN88</f>
        <v>0</v>
      </c>
      <c r="CZ90">
        <f>Makespan_10!BL182</f>
        <v>0</v>
      </c>
      <c r="DA90">
        <f>Makespan_10!BL88</f>
        <v>0</v>
      </c>
      <c r="DB90">
        <v>771</v>
      </c>
      <c r="DC90">
        <v>718</v>
      </c>
      <c r="DD90">
        <v>718</v>
      </c>
      <c r="DE90">
        <v>693</v>
      </c>
      <c r="DF90">
        <v>693</v>
      </c>
      <c r="DG90">
        <v>734</v>
      </c>
      <c r="DH90">
        <v>734</v>
      </c>
      <c r="DJ90">
        <f t="shared" si="75"/>
        <v>-47</v>
      </c>
      <c r="DK90">
        <f t="shared" si="75"/>
        <v>689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-771</v>
      </c>
      <c r="DQ90">
        <f t="shared" si="61"/>
        <v>53</v>
      </c>
      <c r="DR90">
        <f t="shared" si="61"/>
        <v>0</v>
      </c>
      <c r="DS90">
        <f t="shared" si="61"/>
        <v>25</v>
      </c>
      <c r="DT90">
        <f t="shared" si="61"/>
        <v>0</v>
      </c>
      <c r="DU90">
        <f t="shared" si="61"/>
        <v>-41</v>
      </c>
      <c r="DV90">
        <f t="shared" si="61"/>
        <v>0</v>
      </c>
      <c r="DX90">
        <f t="shared" si="62"/>
        <v>-27.511111111111113</v>
      </c>
      <c r="DY90">
        <f t="shared" si="63"/>
        <v>5.8222222222221944</v>
      </c>
      <c r="DZ90">
        <f t="shared" si="64"/>
        <v>0</v>
      </c>
      <c r="EA90">
        <f t="shared" si="65"/>
        <v>0</v>
      </c>
      <c r="EB90">
        <f t="shared" si="66"/>
        <v>0</v>
      </c>
      <c r="EC90">
        <f t="shared" si="67"/>
        <v>0</v>
      </c>
      <c r="ED90">
        <f t="shared" si="68"/>
        <v>-86.399999999999977</v>
      </c>
      <c r="EE90">
        <f t="shared" si="69"/>
        <v>60.866666666666667</v>
      </c>
      <c r="EF90">
        <f t="shared" si="70"/>
        <v>0.24444444444444444</v>
      </c>
      <c r="EG90">
        <f t="shared" si="71"/>
        <v>29.711111111111112</v>
      </c>
      <c r="EH90">
        <f t="shared" si="72"/>
        <v>1.8777777777777778</v>
      </c>
      <c r="EI90">
        <f t="shared" si="73"/>
        <v>-40.56666666666667</v>
      </c>
      <c r="EJ90">
        <f t="shared" si="74"/>
        <v>0.53333333333333333</v>
      </c>
      <c r="EL90">
        <f t="shared" si="77"/>
        <v>756.86123456790131</v>
      </c>
      <c r="EM90">
        <f t="shared" si="77"/>
        <v>33.898271604937946</v>
      </c>
      <c r="EN90">
        <f t="shared" si="77"/>
        <v>0</v>
      </c>
      <c r="EO90">
        <f t="shared" si="77"/>
        <v>0</v>
      </c>
      <c r="EP90">
        <f t="shared" si="77"/>
        <v>0</v>
      </c>
      <c r="EQ90">
        <f t="shared" si="77"/>
        <v>0</v>
      </c>
      <c r="ER90">
        <f t="shared" si="77"/>
        <v>7464.9599999999964</v>
      </c>
      <c r="ES90">
        <f t="shared" si="77"/>
        <v>3704.7511111111112</v>
      </c>
      <c r="ET90">
        <f t="shared" si="77"/>
        <v>5.9753086419753083E-2</v>
      </c>
      <c r="EU90">
        <f t="shared" si="76"/>
        <v>882.75012345679022</v>
      </c>
      <c r="EV90">
        <f t="shared" si="76"/>
        <v>3.5260493827160495</v>
      </c>
      <c r="EW90">
        <f t="shared" si="76"/>
        <v>1645.6544444444446</v>
      </c>
      <c r="EX90">
        <f t="shared" si="76"/>
        <v>0.28444444444444444</v>
      </c>
    </row>
    <row r="91" spans="1:154" ht="15" customHeight="1" x14ac:dyDescent="0.25">
      <c r="A91" s="5" t="s">
        <v>175</v>
      </c>
      <c r="B91" s="71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7"/>
      <c r="BW91" s="7"/>
      <c r="CU91">
        <f>Makespan_10!S277</f>
        <v>797</v>
      </c>
      <c r="CV91">
        <f>Makespan_10!T277</f>
        <v>810</v>
      </c>
      <c r="CW91">
        <f>Makespan_10!CD371</f>
        <v>0</v>
      </c>
      <c r="CX91">
        <f>Makespan_10!BN183</f>
        <v>0</v>
      </c>
      <c r="CY91">
        <f>Makespan_10!BN89</f>
        <v>0</v>
      </c>
      <c r="CZ91">
        <f>Makespan_10!BL183</f>
        <v>0</v>
      </c>
      <c r="DA91">
        <f>Makespan_10!BL89</f>
        <v>0</v>
      </c>
      <c r="DB91">
        <v>813</v>
      </c>
      <c r="DC91">
        <v>798</v>
      </c>
      <c r="DD91">
        <v>798</v>
      </c>
      <c r="DE91">
        <v>812</v>
      </c>
      <c r="DF91">
        <v>812</v>
      </c>
      <c r="DG91">
        <v>810</v>
      </c>
      <c r="DH91">
        <v>810</v>
      </c>
      <c r="DJ91">
        <f t="shared" si="75"/>
        <v>-13</v>
      </c>
      <c r="DK91">
        <f t="shared" si="75"/>
        <v>810</v>
      </c>
      <c r="DL91">
        <f t="shared" si="75"/>
        <v>0</v>
      </c>
      <c r="DM91">
        <f t="shared" si="75"/>
        <v>0</v>
      </c>
      <c r="DN91">
        <f t="shared" si="75"/>
        <v>0</v>
      </c>
      <c r="DO91">
        <f t="shared" si="75"/>
        <v>0</v>
      </c>
      <c r="DP91">
        <f t="shared" si="75"/>
        <v>-813</v>
      </c>
      <c r="DQ91">
        <f t="shared" si="61"/>
        <v>15</v>
      </c>
      <c r="DR91">
        <f t="shared" si="61"/>
        <v>0</v>
      </c>
      <c r="DS91">
        <f t="shared" si="61"/>
        <v>-14</v>
      </c>
      <c r="DT91">
        <f t="shared" si="61"/>
        <v>0</v>
      </c>
      <c r="DU91">
        <f t="shared" si="61"/>
        <v>2</v>
      </c>
      <c r="DV91">
        <f t="shared" si="61"/>
        <v>0</v>
      </c>
      <c r="DX91">
        <f t="shared" si="62"/>
        <v>6.4888888888888872</v>
      </c>
      <c r="DY91">
        <f t="shared" si="63"/>
        <v>126.82222222222219</v>
      </c>
      <c r="DZ91">
        <f t="shared" si="64"/>
        <v>0</v>
      </c>
      <c r="EA91">
        <f t="shared" si="65"/>
        <v>0</v>
      </c>
      <c r="EB91">
        <f t="shared" si="66"/>
        <v>0</v>
      </c>
      <c r="EC91">
        <f t="shared" si="67"/>
        <v>0</v>
      </c>
      <c r="ED91">
        <f t="shared" si="68"/>
        <v>-128.39999999999998</v>
      </c>
      <c r="EE91">
        <f t="shared" si="69"/>
        <v>22.866666666666667</v>
      </c>
      <c r="EF91">
        <f t="shared" si="70"/>
        <v>0.24444444444444444</v>
      </c>
      <c r="EG91">
        <f t="shared" si="71"/>
        <v>-9.2888888888888879</v>
      </c>
      <c r="EH91">
        <f t="shared" si="72"/>
        <v>1.8777777777777778</v>
      </c>
      <c r="EI91">
        <f t="shared" si="73"/>
        <v>2.4333333333333336</v>
      </c>
      <c r="EJ91">
        <f t="shared" si="74"/>
        <v>0.53333333333333333</v>
      </c>
      <c r="EL91">
        <f t="shared" si="77"/>
        <v>42.105679012345654</v>
      </c>
      <c r="EM91">
        <f t="shared" si="77"/>
        <v>16083.876049382709</v>
      </c>
      <c r="EN91">
        <f t="shared" si="77"/>
        <v>0</v>
      </c>
      <c r="EO91">
        <f t="shared" si="77"/>
        <v>0</v>
      </c>
      <c r="EP91">
        <f t="shared" si="77"/>
        <v>0</v>
      </c>
      <c r="EQ91">
        <f t="shared" si="77"/>
        <v>0</v>
      </c>
      <c r="ER91">
        <f t="shared" si="77"/>
        <v>16486.559999999994</v>
      </c>
      <c r="ES91">
        <f t="shared" si="77"/>
        <v>522.88444444444451</v>
      </c>
      <c r="ET91">
        <f t="shared" si="77"/>
        <v>5.9753086419753083E-2</v>
      </c>
      <c r="EU91">
        <f t="shared" si="76"/>
        <v>86.283456790123438</v>
      </c>
      <c r="EV91">
        <f t="shared" si="76"/>
        <v>3.5260493827160495</v>
      </c>
      <c r="EW91">
        <f t="shared" si="76"/>
        <v>5.9211111111111121</v>
      </c>
      <c r="EX91">
        <f t="shared" si="76"/>
        <v>0.28444444444444444</v>
      </c>
    </row>
    <row r="92" spans="1:154" ht="15" customHeight="1" x14ac:dyDescent="0.25">
      <c r="A92" s="5" t="s">
        <v>177</v>
      </c>
      <c r="B92" s="71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7"/>
      <c r="BW92" s="7"/>
      <c r="CU92">
        <f>Makespan_10!S278</f>
        <v>819</v>
      </c>
      <c r="CV92">
        <f>Makespan_10!T278</f>
        <v>871</v>
      </c>
      <c r="CW92">
        <f>Makespan_10!CD372</f>
        <v>0</v>
      </c>
      <c r="CX92">
        <f>Makespan_10!BN184</f>
        <v>0</v>
      </c>
      <c r="CY92">
        <f>Makespan_10!BN90</f>
        <v>0</v>
      </c>
      <c r="CZ92">
        <f>Makespan_10!BL184</f>
        <v>0</v>
      </c>
      <c r="DA92">
        <f>Makespan_10!BL90</f>
        <v>0</v>
      </c>
      <c r="DB92">
        <v>761</v>
      </c>
      <c r="DC92">
        <v>821</v>
      </c>
      <c r="DD92">
        <v>821</v>
      </c>
      <c r="DE92">
        <v>862</v>
      </c>
      <c r="DF92">
        <v>862</v>
      </c>
      <c r="DG92">
        <v>871</v>
      </c>
      <c r="DH92">
        <v>871</v>
      </c>
      <c r="DJ92">
        <f t="shared" si="75"/>
        <v>-52</v>
      </c>
      <c r="DK92">
        <f t="shared" si="75"/>
        <v>871</v>
      </c>
      <c r="DL92">
        <f t="shared" si="75"/>
        <v>0</v>
      </c>
      <c r="DM92">
        <f t="shared" si="75"/>
        <v>0</v>
      </c>
      <c r="DN92">
        <f t="shared" si="75"/>
        <v>0</v>
      </c>
      <c r="DO92">
        <f t="shared" si="75"/>
        <v>0</v>
      </c>
      <c r="DP92">
        <f t="shared" si="75"/>
        <v>-761</v>
      </c>
      <c r="DQ92">
        <f t="shared" si="61"/>
        <v>-60</v>
      </c>
      <c r="DR92">
        <f t="shared" si="61"/>
        <v>0</v>
      </c>
      <c r="DS92">
        <f t="shared" si="61"/>
        <v>-41</v>
      </c>
      <c r="DT92">
        <f t="shared" si="61"/>
        <v>0</v>
      </c>
      <c r="DU92">
        <f t="shared" si="61"/>
        <v>-9</v>
      </c>
      <c r="DV92">
        <f t="shared" si="61"/>
        <v>0</v>
      </c>
      <c r="DX92">
        <f t="shared" si="62"/>
        <v>-32.511111111111113</v>
      </c>
      <c r="DY92">
        <f t="shared" si="63"/>
        <v>187.82222222222219</v>
      </c>
      <c r="DZ92">
        <f t="shared" si="64"/>
        <v>0</v>
      </c>
      <c r="EA92">
        <f t="shared" si="65"/>
        <v>0</v>
      </c>
      <c r="EB92">
        <f t="shared" si="66"/>
        <v>0</v>
      </c>
      <c r="EC92">
        <f t="shared" si="67"/>
        <v>0</v>
      </c>
      <c r="ED92">
        <f t="shared" si="68"/>
        <v>-76.399999999999977</v>
      </c>
      <c r="EE92">
        <f t="shared" si="69"/>
        <v>-52.133333333333333</v>
      </c>
      <c r="EF92">
        <f t="shared" si="70"/>
        <v>0.24444444444444444</v>
      </c>
      <c r="EG92">
        <f t="shared" si="71"/>
        <v>-36.288888888888891</v>
      </c>
      <c r="EH92">
        <f t="shared" si="72"/>
        <v>1.8777777777777778</v>
      </c>
      <c r="EI92">
        <f t="shared" si="73"/>
        <v>-8.5666666666666664</v>
      </c>
      <c r="EJ92">
        <f t="shared" si="74"/>
        <v>0.53333333333333333</v>
      </c>
      <c r="EL92">
        <f t="shared" si="77"/>
        <v>1056.9723456790125</v>
      </c>
      <c r="EM92">
        <f t="shared" si="77"/>
        <v>35277.187160493813</v>
      </c>
      <c r="EN92">
        <f t="shared" si="77"/>
        <v>0</v>
      </c>
      <c r="EO92">
        <f t="shared" si="77"/>
        <v>0</v>
      </c>
      <c r="EP92">
        <f t="shared" si="77"/>
        <v>0</v>
      </c>
      <c r="EQ92">
        <f t="shared" si="77"/>
        <v>0</v>
      </c>
      <c r="ER92">
        <f t="shared" si="77"/>
        <v>5836.9599999999964</v>
      </c>
      <c r="ES92">
        <f t="shared" si="77"/>
        <v>2717.8844444444444</v>
      </c>
      <c r="ET92">
        <f t="shared" si="77"/>
        <v>5.9753086419753083E-2</v>
      </c>
      <c r="EU92">
        <f t="shared" si="76"/>
        <v>1316.8834567901235</v>
      </c>
      <c r="EV92">
        <f t="shared" si="76"/>
        <v>3.5260493827160495</v>
      </c>
      <c r="EW92">
        <f t="shared" si="76"/>
        <v>73.387777777777771</v>
      </c>
      <c r="EX92">
        <f t="shared" si="76"/>
        <v>0.28444444444444444</v>
      </c>
    </row>
    <row r="93" spans="1:154" ht="15" customHeight="1" x14ac:dyDescent="0.25">
      <c r="A93" s="5" t="s">
        <v>178</v>
      </c>
      <c r="B93" s="71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7"/>
      <c r="BW93" s="7"/>
      <c r="CU93">
        <f>Makespan_10!S279</f>
        <v>621</v>
      </c>
      <c r="CV93">
        <f>Makespan_10!T279</f>
        <v>720</v>
      </c>
      <c r="CW93">
        <f>Makespan_10!CD373</f>
        <v>0</v>
      </c>
      <c r="CX93">
        <f>Makespan_10!BN185</f>
        <v>0</v>
      </c>
      <c r="CY93">
        <f>Makespan_10!BN91</f>
        <v>0</v>
      </c>
      <c r="CZ93">
        <f>Makespan_10!BL185</f>
        <v>0</v>
      </c>
      <c r="DA93">
        <f>Makespan_10!BL91</f>
        <v>0</v>
      </c>
      <c r="DB93">
        <v>649</v>
      </c>
      <c r="DC93">
        <v>679</v>
      </c>
      <c r="DD93">
        <v>685</v>
      </c>
      <c r="DE93">
        <v>676</v>
      </c>
      <c r="DF93">
        <v>676</v>
      </c>
      <c r="DG93">
        <v>730</v>
      </c>
      <c r="DH93">
        <v>730</v>
      </c>
      <c r="DJ93">
        <f t="shared" si="75"/>
        <v>-99</v>
      </c>
      <c r="DK93">
        <f t="shared" si="75"/>
        <v>720</v>
      </c>
      <c r="DL93">
        <f t="shared" si="75"/>
        <v>0</v>
      </c>
      <c r="DM93">
        <f t="shared" si="75"/>
        <v>0</v>
      </c>
      <c r="DN93">
        <f t="shared" si="75"/>
        <v>0</v>
      </c>
      <c r="DO93">
        <f t="shared" si="75"/>
        <v>0</v>
      </c>
      <c r="DP93">
        <f t="shared" si="75"/>
        <v>-649</v>
      </c>
      <c r="DQ93">
        <f t="shared" si="61"/>
        <v>-30</v>
      </c>
      <c r="DR93">
        <f t="shared" si="61"/>
        <v>-6</v>
      </c>
      <c r="DS93">
        <f t="shared" si="61"/>
        <v>9</v>
      </c>
      <c r="DT93">
        <f t="shared" si="61"/>
        <v>0</v>
      </c>
      <c r="DU93">
        <f t="shared" si="61"/>
        <v>-54</v>
      </c>
      <c r="DV93">
        <f t="shared" si="61"/>
        <v>0</v>
      </c>
      <c r="DX93">
        <f>DJ93-DJ$94</f>
        <v>-79.51111111111112</v>
      </c>
      <c r="DY93">
        <f t="shared" si="63"/>
        <v>36.822222222222194</v>
      </c>
      <c r="DZ93">
        <f t="shared" si="64"/>
        <v>0</v>
      </c>
      <c r="EA93">
        <f t="shared" si="65"/>
        <v>0</v>
      </c>
      <c r="EB93">
        <f t="shared" si="66"/>
        <v>0</v>
      </c>
      <c r="EC93">
        <f t="shared" si="67"/>
        <v>0</v>
      </c>
      <c r="ED93">
        <f t="shared" si="68"/>
        <v>35.600000000000023</v>
      </c>
      <c r="EE93">
        <f t="shared" si="69"/>
        <v>-22.133333333333333</v>
      </c>
      <c r="EF93">
        <f t="shared" si="70"/>
        <v>-5.7555555555555555</v>
      </c>
      <c r="EG93">
        <f t="shared" si="71"/>
        <v>13.711111111111112</v>
      </c>
      <c r="EH93">
        <f t="shared" si="72"/>
        <v>1.8777777777777778</v>
      </c>
      <c r="EI93">
        <f t="shared" si="73"/>
        <v>-53.56666666666667</v>
      </c>
      <c r="EJ93">
        <f t="shared" si="74"/>
        <v>0.53333333333333333</v>
      </c>
      <c r="EL93">
        <f t="shared" si="77"/>
        <v>6322.0167901234581</v>
      </c>
      <c r="EM93">
        <f t="shared" si="77"/>
        <v>1355.876049382714</v>
      </c>
      <c r="EN93">
        <f t="shared" si="77"/>
        <v>0</v>
      </c>
      <c r="EO93">
        <f t="shared" si="77"/>
        <v>0</v>
      </c>
      <c r="EP93">
        <f t="shared" si="77"/>
        <v>0</v>
      </c>
      <c r="EQ93">
        <f t="shared" si="77"/>
        <v>0</v>
      </c>
      <c r="ER93">
        <f t="shared" si="77"/>
        <v>1267.3600000000017</v>
      </c>
      <c r="ES93">
        <f t="shared" si="77"/>
        <v>489.8844444444444</v>
      </c>
      <c r="ET93">
        <f t="shared" si="77"/>
        <v>33.126419753086417</v>
      </c>
      <c r="EU93">
        <f t="shared" si="76"/>
        <v>187.9945679012346</v>
      </c>
      <c r="EV93">
        <f t="shared" si="76"/>
        <v>3.5260493827160495</v>
      </c>
      <c r="EW93">
        <f t="shared" si="76"/>
        <v>2869.387777777778</v>
      </c>
      <c r="EX93">
        <f t="shared" si="76"/>
        <v>0.28444444444444444</v>
      </c>
    </row>
    <row r="94" spans="1:154" ht="15" customHeight="1" x14ac:dyDescent="0.25">
      <c r="CU94">
        <f>Makespan_10!S280</f>
        <v>663.68888888888887</v>
      </c>
      <c r="CV94">
        <f>Makespan_10!T280</f>
        <v>683.17777777777781</v>
      </c>
      <c r="CW94">
        <f>Makespan_10!CD374</f>
        <v>0</v>
      </c>
      <c r="CX94">
        <f>Makespan_10!BN186</f>
        <v>0</v>
      </c>
      <c r="CY94">
        <f>Makespan_10!BN92</f>
        <v>0</v>
      </c>
      <c r="CZ94">
        <f>Makespan_10!BL186</f>
        <v>0</v>
      </c>
      <c r="DA94">
        <f>Makespan_10!BL92</f>
        <v>0</v>
      </c>
      <c r="DI94" t="s">
        <v>256</v>
      </c>
      <c r="DJ94">
        <f>AVERAGE(DJ4:DJ93)</f>
        <v>-19.488888888888887</v>
      </c>
      <c r="DK94">
        <f t="shared" ref="DK94:DV94" si="78">AVERAGE(DK4:DK93)</f>
        <v>683.17777777777781</v>
      </c>
      <c r="DL94">
        <f t="shared" si="78"/>
        <v>0</v>
      </c>
      <c r="DM94">
        <f t="shared" si="78"/>
        <v>0</v>
      </c>
      <c r="DN94">
        <f t="shared" si="78"/>
        <v>0</v>
      </c>
      <c r="DO94">
        <f t="shared" si="78"/>
        <v>0</v>
      </c>
      <c r="DP94">
        <f t="shared" si="78"/>
        <v>-684.6</v>
      </c>
      <c r="DQ94">
        <f t="shared" si="78"/>
        <v>-7.8666666666666663</v>
      </c>
      <c r="DR94">
        <f t="shared" si="78"/>
        <v>-0.24444444444444444</v>
      </c>
      <c r="DS94">
        <f t="shared" si="78"/>
        <v>-4.7111111111111112</v>
      </c>
      <c r="DT94">
        <f t="shared" si="78"/>
        <v>-1.8777777777777778</v>
      </c>
      <c r="DU94">
        <f t="shared" si="78"/>
        <v>-0.43333333333333335</v>
      </c>
      <c r="DV94">
        <f t="shared" si="78"/>
        <v>-0.53333333333333333</v>
      </c>
      <c r="EK94" t="s">
        <v>259</v>
      </c>
      <c r="EL94">
        <f>SUM(EL4:EL93)</f>
        <v>248560.48888888882</v>
      </c>
      <c r="EM94">
        <f t="shared" ref="EM94:EX94" si="79">SUM(EM4:EM93)</f>
        <v>736427.15555555536</v>
      </c>
      <c r="EN94">
        <f t="shared" si="79"/>
        <v>0</v>
      </c>
      <c r="EO94">
        <f t="shared" si="79"/>
        <v>0</v>
      </c>
      <c r="EP94">
        <f t="shared" si="79"/>
        <v>0</v>
      </c>
      <c r="EQ94">
        <f t="shared" si="79"/>
        <v>0</v>
      </c>
      <c r="ER94">
        <f t="shared" si="79"/>
        <v>791305.6</v>
      </c>
      <c r="ES94">
        <f t="shared" si="79"/>
        <v>210482.4</v>
      </c>
      <c r="ET94">
        <f t="shared" si="79"/>
        <v>190.62222222222289</v>
      </c>
      <c r="EU94">
        <f t="shared" si="79"/>
        <v>160960.48888888897</v>
      </c>
      <c r="EV94">
        <f t="shared" si="79"/>
        <v>3609.655555555546</v>
      </c>
      <c r="EW94">
        <f t="shared" si="79"/>
        <v>189266.09999999995</v>
      </c>
      <c r="EX94">
        <f t="shared" si="79"/>
        <v>1088.4000000000015</v>
      </c>
    </row>
    <row r="95" spans="1:154" ht="15" customHeight="1" x14ac:dyDescent="0.25">
      <c r="A95" t="s">
        <v>164</v>
      </c>
    </row>
    <row r="96" spans="1:154" ht="15" customHeight="1" x14ac:dyDescent="0.25">
      <c r="A96" s="6"/>
      <c r="B96" s="585" t="s">
        <v>171</v>
      </c>
      <c r="C96" s="585"/>
      <c r="D96" s="585"/>
      <c r="E96" s="585"/>
      <c r="F96" s="585"/>
      <c r="G96" s="585"/>
      <c r="H96" s="585"/>
      <c r="I96" s="585"/>
      <c r="J96" s="585"/>
      <c r="K96" s="585"/>
      <c r="L96" s="585"/>
      <c r="M96" s="585"/>
      <c r="N96" s="585"/>
      <c r="O96" s="585"/>
      <c r="P96" s="585"/>
      <c r="Q96" s="585"/>
      <c r="R96" s="583" t="s">
        <v>172</v>
      </c>
      <c r="S96" s="583"/>
      <c r="T96" s="583"/>
      <c r="U96" s="583"/>
      <c r="V96" s="583"/>
      <c r="W96" s="583"/>
      <c r="X96" s="583"/>
      <c r="Y96" s="583"/>
      <c r="Z96" s="583"/>
      <c r="AA96" s="583"/>
      <c r="AB96" s="583"/>
      <c r="AC96" s="583"/>
      <c r="AD96" s="583"/>
      <c r="AE96" s="583"/>
      <c r="AF96" s="583"/>
      <c r="AG96" s="583"/>
      <c r="AH96" s="585" t="s">
        <v>173</v>
      </c>
      <c r="AI96" s="585"/>
      <c r="AJ96" s="585"/>
      <c r="AK96" s="585"/>
      <c r="AL96" s="585"/>
      <c r="AM96" s="585"/>
      <c r="AN96" s="585"/>
      <c r="AO96" s="585"/>
      <c r="AP96" s="585"/>
      <c r="AQ96" s="585"/>
      <c r="AR96" s="585"/>
      <c r="AS96" s="585"/>
      <c r="AT96" s="585"/>
      <c r="AU96" s="585"/>
      <c r="AV96" s="585"/>
      <c r="AW96" s="585"/>
      <c r="AX96" s="585"/>
      <c r="AY96" s="585"/>
      <c r="AZ96" s="585"/>
      <c r="BA96" s="155"/>
      <c r="BB96" s="155"/>
      <c r="BC96" s="607" t="s">
        <v>174</v>
      </c>
      <c r="BD96" s="608"/>
      <c r="BE96" s="608"/>
      <c r="BF96" s="608"/>
      <c r="BG96" s="608"/>
      <c r="BH96" s="608"/>
      <c r="BI96" s="608"/>
      <c r="BJ96" s="608"/>
      <c r="BK96" s="608"/>
      <c r="BL96" s="608"/>
      <c r="BM96" s="608"/>
      <c r="BN96" s="608"/>
      <c r="BO96" s="608"/>
      <c r="BP96" s="608"/>
      <c r="BQ96" s="608"/>
      <c r="BR96" s="608"/>
      <c r="BS96" s="608"/>
      <c r="BT96" s="608"/>
      <c r="BU96" s="609"/>
      <c r="BV96" s="45"/>
      <c r="BW96" s="45"/>
      <c r="EL96">
        <f>(DJ94/SQRT((EL94/89)))*SQRT(90)</f>
        <v>-3.4985435984189466</v>
      </c>
      <c r="EM96">
        <f t="shared" ref="EM96:EX96" si="80">(DK94/SQRT((EM94/89)))*SQRT(90)</f>
        <v>71.250036642345165</v>
      </c>
      <c r="EN96" t="e">
        <f t="shared" si="80"/>
        <v>#DIV/0!</v>
      </c>
      <c r="EO96" t="e">
        <f t="shared" si="80"/>
        <v>#DIV/0!</v>
      </c>
      <c r="EP96" t="e">
        <f t="shared" si="80"/>
        <v>#DIV/0!</v>
      </c>
      <c r="EQ96" t="e">
        <f t="shared" si="80"/>
        <v>#DIV/0!</v>
      </c>
      <c r="ER96">
        <f t="shared" si="80"/>
        <v>-68.878080116656932</v>
      </c>
      <c r="ES96">
        <f t="shared" si="80"/>
        <v>-1.5346138476090141</v>
      </c>
      <c r="ET96">
        <f t="shared" si="80"/>
        <v>-1.5845635638999027</v>
      </c>
      <c r="EU96">
        <f t="shared" si="80"/>
        <v>-1.050944941052911</v>
      </c>
      <c r="EV96">
        <f t="shared" si="80"/>
        <v>-2.7972261018462845</v>
      </c>
      <c r="EW96">
        <f t="shared" si="80"/>
        <v>-8.9146016005418952E-2</v>
      </c>
      <c r="EX96">
        <f t="shared" si="80"/>
        <v>-1.4468407078220793</v>
      </c>
    </row>
    <row r="97" spans="1:154" ht="15" customHeight="1" x14ac:dyDescent="0.25">
      <c r="A97" s="3" t="s">
        <v>49</v>
      </c>
      <c r="B97" s="71">
        <v>13086.088888888889</v>
      </c>
      <c r="C97" s="71">
        <v>13113.155555555555</v>
      </c>
      <c r="D97" s="71">
        <v>13202.333333333334</v>
      </c>
      <c r="E97" s="71">
        <v>13238.088888888889</v>
      </c>
      <c r="F97" s="71">
        <v>13735.5</v>
      </c>
      <c r="G97" s="71">
        <v>13761.988888888889</v>
      </c>
      <c r="H97" s="71">
        <v>14059.788888888888</v>
      </c>
      <c r="I97" s="71">
        <v>14073.444444444445</v>
      </c>
      <c r="J97" s="71">
        <v>14550.133333333333</v>
      </c>
      <c r="K97" s="71">
        <v>14568.488888888889</v>
      </c>
      <c r="L97" s="71">
        <v>14572.711111111112</v>
      </c>
      <c r="M97" s="71">
        <v>14576.1</v>
      </c>
      <c r="N97" s="71">
        <v>15408.9</v>
      </c>
      <c r="O97" s="71">
        <v>15429.31111111111</v>
      </c>
      <c r="P97" s="71">
        <v>15433.566666666668</v>
      </c>
      <c r="Q97" s="71">
        <v>15454.544444444444</v>
      </c>
      <c r="R97" s="3">
        <v>13086.088888888889</v>
      </c>
      <c r="S97" s="3">
        <v>13113.144444444444</v>
      </c>
      <c r="T97" s="3">
        <v>13202.333333333334</v>
      </c>
      <c r="U97" s="3">
        <v>13238.088888888889</v>
      </c>
      <c r="V97" s="3">
        <v>13355.077777777778</v>
      </c>
      <c r="W97" s="3">
        <v>13363.18888888889</v>
      </c>
      <c r="X97" s="3">
        <v>13390.388888888889</v>
      </c>
      <c r="Y97" s="3">
        <v>13398.722222222223</v>
      </c>
      <c r="Z97" s="3">
        <v>13405.211111111112</v>
      </c>
      <c r="AA97" s="3">
        <v>13421.9</v>
      </c>
      <c r="AB97" s="3">
        <v>13422.266666666666</v>
      </c>
      <c r="AC97" s="3">
        <v>13424.933333333332</v>
      </c>
      <c r="AD97" s="3">
        <v>14102.111111111111</v>
      </c>
      <c r="AE97" s="3">
        <v>14103.588888888889</v>
      </c>
      <c r="AF97" s="3">
        <v>14124.144444444444</v>
      </c>
      <c r="AG97" s="3">
        <v>14129.9</v>
      </c>
      <c r="AH97" s="10">
        <v>12455.111111111111</v>
      </c>
      <c r="AI97" s="10">
        <v>12471.877777777778</v>
      </c>
      <c r="AJ97" s="10">
        <v>12531.18888888889</v>
      </c>
      <c r="AK97" s="10">
        <v>12565.622222222222</v>
      </c>
      <c r="AL97" s="10">
        <v>12638.333333333334</v>
      </c>
      <c r="AM97" s="10">
        <v>12761.944444444445</v>
      </c>
      <c r="AN97" s="10">
        <v>12905.377777777778</v>
      </c>
      <c r="AO97" s="10">
        <v>13955.222222222223</v>
      </c>
      <c r="AP97" s="10">
        <v>13965.9</v>
      </c>
      <c r="AQ97" s="10">
        <v>13968.277777777777</v>
      </c>
      <c r="AR97" s="10">
        <v>13986.911111111111</v>
      </c>
      <c r="AS97" s="10">
        <v>14418.011111111111</v>
      </c>
      <c r="AT97" s="10">
        <v>14442.655555555555</v>
      </c>
      <c r="AU97" s="10">
        <v>14447.588888888889</v>
      </c>
      <c r="AV97" s="10">
        <v>14456.933333333332</v>
      </c>
      <c r="AW97" s="10">
        <v>15178.422222222222</v>
      </c>
      <c r="AX97" s="10">
        <v>15196.655555555555</v>
      </c>
      <c r="AY97" s="10">
        <v>15250.755555555555</v>
      </c>
      <c r="AZ97" s="10">
        <v>15268.377777777778</v>
      </c>
      <c r="BA97" s="10"/>
      <c r="BB97" s="10"/>
      <c r="BC97" s="2">
        <v>12447.066666666668</v>
      </c>
      <c r="BD97" s="2">
        <v>12471.711111111112</v>
      </c>
      <c r="BE97" s="2">
        <v>12531.055555555555</v>
      </c>
      <c r="BF97" s="2">
        <v>12565.622222222222</v>
      </c>
      <c r="BG97" s="2">
        <v>12637.788888888888</v>
      </c>
      <c r="BH97" s="2">
        <v>12760.233333333334</v>
      </c>
      <c r="BI97" s="2">
        <v>12836.3</v>
      </c>
      <c r="BJ97" s="2">
        <v>13358.755555555555</v>
      </c>
      <c r="BK97" s="2">
        <v>13364.577777777778</v>
      </c>
      <c r="BL97" s="2">
        <v>13390.4</v>
      </c>
      <c r="BM97" s="2">
        <v>13393.255555555555</v>
      </c>
      <c r="BN97" s="2">
        <v>13399.788888888888</v>
      </c>
      <c r="BO97" s="2">
        <v>13403.6</v>
      </c>
      <c r="BP97" s="2">
        <v>13434.722222222223</v>
      </c>
      <c r="BQ97" s="2">
        <v>13464.788888888888</v>
      </c>
      <c r="BR97" s="2">
        <v>13925.044444444444</v>
      </c>
      <c r="BS97" s="4">
        <v>13981.1</v>
      </c>
      <c r="BT97" s="4">
        <v>13983.644444444444</v>
      </c>
      <c r="BU97" s="4">
        <v>13984.866666666667</v>
      </c>
      <c r="BV97" s="25"/>
      <c r="BW97" s="25"/>
    </row>
    <row r="98" spans="1:154" ht="15" customHeight="1" x14ac:dyDescent="0.25">
      <c r="A98" s="3" t="s">
        <v>165</v>
      </c>
      <c r="B98" s="71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7"/>
      <c r="BW98" s="7"/>
      <c r="EL98" s="112"/>
      <c r="EM98" s="112"/>
      <c r="EN98" s="112"/>
      <c r="EO98" s="112"/>
      <c r="EP98" s="112"/>
      <c r="EQ98" s="112"/>
      <c r="ER98" s="112"/>
      <c r="ES98" s="112"/>
      <c r="ET98" s="112"/>
      <c r="EU98" s="112"/>
      <c r="EV98" s="112"/>
      <c r="EW98" s="112"/>
      <c r="EX98" s="112"/>
    </row>
    <row r="99" spans="1:154" ht="15" customHeight="1" x14ac:dyDescent="0.25">
      <c r="A99" s="3" t="s">
        <v>166</v>
      </c>
      <c r="B99" s="71">
        <v>-3.4253467582542174</v>
      </c>
      <c r="C99" s="71">
        <v>-14.996242655276241</v>
      </c>
      <c r="D99" s="71">
        <v>-4.3466060549992163</v>
      </c>
      <c r="E99" s="71">
        <v>-19.44973852248976</v>
      </c>
      <c r="F99" s="71">
        <v>-1.6671041779172284</v>
      </c>
      <c r="G99" s="71">
        <v>-13.442656424017711</v>
      </c>
      <c r="H99" s="71">
        <v>-0.7711946839311864</v>
      </c>
      <c r="I99" s="71">
        <v>-19.352095627656649</v>
      </c>
      <c r="J99" s="71">
        <v>-0.93932129890452931</v>
      </c>
      <c r="K99" s="71">
        <v>-0.18807669614552863</v>
      </c>
      <c r="L99" s="71">
        <v>-0.17847656756829799</v>
      </c>
      <c r="M99" s="71">
        <v>-30.708521678348255</v>
      </c>
      <c r="N99" s="71">
        <v>-2.1932353091048711</v>
      </c>
      <c r="O99" s="71">
        <v>-0.50490876286616138</v>
      </c>
      <c r="P99" s="71">
        <v>-2.3460167271768366</v>
      </c>
      <c r="Q99" s="71">
        <v>-83.487213247121247</v>
      </c>
      <c r="R99" s="3">
        <v>-3.4233276569024809</v>
      </c>
      <c r="S99" s="3">
        <v>-14.991850316452357</v>
      </c>
      <c r="T99" s="3">
        <v>-4.3466060549992163</v>
      </c>
      <c r="U99" s="3">
        <v>-4.4126568829224828</v>
      </c>
      <c r="V99" s="3">
        <v>-0.30333632056976167</v>
      </c>
      <c r="W99" s="3">
        <v>-1.1744332553979715</v>
      </c>
      <c r="X99" s="3">
        <v>-0.37346276621893676</v>
      </c>
      <c r="Y99" s="3">
        <v>-0.21812757589802323</v>
      </c>
      <c r="Z99" s="3">
        <v>-1.0546111695997795</v>
      </c>
      <c r="AA99" s="3">
        <v>-3.7911516208324579E-2</v>
      </c>
      <c r="AB99" s="3">
        <v>-0.15022184388203533</v>
      </c>
      <c r="AC99" s="3">
        <v>-21.930368394877178</v>
      </c>
      <c r="AD99" s="3">
        <v>-5.1292971014052294E-2</v>
      </c>
      <c r="AE99" s="3">
        <v>-0.74040426127736969</v>
      </c>
      <c r="AF99" s="3">
        <v>-0.22771334059183879</v>
      </c>
      <c r="AG99" s="3">
        <v>-37.586206869475802</v>
      </c>
      <c r="AH99" s="71">
        <v>-1.3538430507863597</v>
      </c>
      <c r="AI99" s="71">
        <v>-5.4275588837989366</v>
      </c>
      <c r="AJ99" s="71">
        <v>-3.2330631871606657</v>
      </c>
      <c r="AK99" s="71">
        <v>-5.6892670082367109</v>
      </c>
      <c r="AL99" s="71">
        <v>-8.3635576596771752</v>
      </c>
      <c r="AM99" s="71">
        <v>-8.8947168800369791</v>
      </c>
      <c r="AN99" s="71">
        <v>-34.564631230569553</v>
      </c>
      <c r="AO99" s="71">
        <v>-0.47777116472783798</v>
      </c>
      <c r="AP99" s="71">
        <v>-8.9291684511431935E-2</v>
      </c>
      <c r="AQ99" s="71">
        <v>-1.8873104008653436</v>
      </c>
      <c r="AR99" s="71">
        <v>-13.625711646785533</v>
      </c>
      <c r="AS99" s="71">
        <v>-1.109112574408458</v>
      </c>
      <c r="AT99" s="71">
        <v>-0.22313162601403344</v>
      </c>
      <c r="AU99" s="71">
        <v>-0.39628478297268788</v>
      </c>
      <c r="AV99" s="71">
        <v>-25.415723388172211</v>
      </c>
      <c r="AW99" s="71">
        <v>-6.253104702691795</v>
      </c>
      <c r="AX99" s="71">
        <v>-5.8417295204124722</v>
      </c>
      <c r="AY99" s="71">
        <v>-6.4900497013814631</v>
      </c>
      <c r="AZ99" s="71">
        <v>-117.71047479503069</v>
      </c>
      <c r="BA99" s="71"/>
      <c r="BB99" s="71"/>
      <c r="BC99" s="3">
        <v>-2.0152750194153564</v>
      </c>
      <c r="BD99" s="3">
        <v>-5.4367027460153228</v>
      </c>
      <c r="BE99" s="3">
        <v>-3.2475523588671544</v>
      </c>
      <c r="BF99" s="3">
        <v>-5.6543477023334612</v>
      </c>
      <c r="BG99" s="3">
        <v>-8.1944686862618337</v>
      </c>
      <c r="BH99" s="3">
        <v>-3.9810568038241927</v>
      </c>
      <c r="BI99" s="3">
        <v>-17.907522624117394</v>
      </c>
      <c r="BJ99" s="3">
        <v>-0.21147658462023497</v>
      </c>
      <c r="BK99" s="3">
        <v>-0.91088643192781205</v>
      </c>
      <c r="BL99" s="3">
        <v>-0.24291417056444378</v>
      </c>
      <c r="BM99" s="3">
        <v>-0.22245035043131389</v>
      </c>
      <c r="BN99" s="3">
        <v>-0.26735311649291427</v>
      </c>
      <c r="BO99" s="3">
        <v>-1.6716309049619869</v>
      </c>
      <c r="BP99" s="3">
        <v>-1.8964957214328895</v>
      </c>
      <c r="BQ99" s="3">
        <v>-13.06724662809188</v>
      </c>
      <c r="BR99" s="3">
        <v>-2.9163883779422255</v>
      </c>
      <c r="BS99" s="3">
        <v>-8.8196778435390033E-2</v>
      </c>
      <c r="BT99" s="3">
        <v>-5.9800210884224575E-2</v>
      </c>
      <c r="BU99" s="3">
        <v>-51.923793999909556</v>
      </c>
      <c r="BV99" s="7"/>
      <c r="BW99" s="7"/>
    </row>
    <row r="100" spans="1:154" ht="15" customHeight="1" x14ac:dyDescent="0.25">
      <c r="A100" s="5" t="s">
        <v>176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7"/>
      <c r="BW100" s="7"/>
    </row>
    <row r="101" spans="1:154" ht="15" customHeight="1" x14ac:dyDescent="0.25">
      <c r="A101" s="5" t="s">
        <v>175</v>
      </c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7"/>
      <c r="BW101" s="7"/>
    </row>
    <row r="102" spans="1:154" x14ac:dyDescent="0.25">
      <c r="A102" s="5" t="s">
        <v>177</v>
      </c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7"/>
      <c r="BW102" s="7"/>
    </row>
    <row r="103" spans="1:154" x14ac:dyDescent="0.25">
      <c r="A103" s="5" t="s">
        <v>178</v>
      </c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7"/>
      <c r="BW103" s="7"/>
    </row>
    <row r="108" spans="1:154" x14ac:dyDescent="0.25">
      <c r="A108" t="s">
        <v>724</v>
      </c>
    </row>
    <row r="109" spans="1:154" x14ac:dyDescent="0.25">
      <c r="P109" s="154" t="s">
        <v>476</v>
      </c>
      <c r="AD109" t="s">
        <v>642</v>
      </c>
      <c r="AR109" t="s">
        <v>258</v>
      </c>
    </row>
    <row r="110" spans="1:154" x14ac:dyDescent="0.25">
      <c r="A110" t="s">
        <v>725</v>
      </c>
    </row>
    <row r="111" spans="1:154" x14ac:dyDescent="0.25">
      <c r="A111" t="s">
        <v>727</v>
      </c>
    </row>
    <row r="113" spans="1:1" x14ac:dyDescent="0.25">
      <c r="A113" t="s">
        <v>726</v>
      </c>
    </row>
  </sheetData>
  <mergeCells count="35">
    <mergeCell ref="CN44:CP44"/>
    <mergeCell ref="B96:Q96"/>
    <mergeCell ref="R96:AG96"/>
    <mergeCell ref="AH96:AZ96"/>
    <mergeCell ref="BC96:BU96"/>
    <mergeCell ref="B76:Q76"/>
    <mergeCell ref="R76:AG76"/>
    <mergeCell ref="AH76:AZ76"/>
    <mergeCell ref="BC76:BU76"/>
    <mergeCell ref="B86:Q86"/>
    <mergeCell ref="R86:AG86"/>
    <mergeCell ref="AH86:AZ86"/>
    <mergeCell ref="BC86:BU86"/>
    <mergeCell ref="B66:Q66"/>
    <mergeCell ref="R66:AG66"/>
    <mergeCell ref="AH66:AZ66"/>
    <mergeCell ref="BC66:BU66"/>
    <mergeCell ref="B56:Q56"/>
    <mergeCell ref="R56:AG56"/>
    <mergeCell ref="AH56:AZ56"/>
    <mergeCell ref="BC56:BU56"/>
    <mergeCell ref="CI44:CM44"/>
    <mergeCell ref="CD44:CH44"/>
    <mergeCell ref="B3:Q3"/>
    <mergeCell ref="R3:AG3"/>
    <mergeCell ref="AH3:AZ3"/>
    <mergeCell ref="BC3:BU3"/>
    <mergeCell ref="B44:Q44"/>
    <mergeCell ref="R44:AG44"/>
    <mergeCell ref="AH44:AZ44"/>
    <mergeCell ref="BC44:BU44"/>
    <mergeCell ref="B25:Q25"/>
    <mergeCell ref="R25:AG25"/>
    <mergeCell ref="AH25:AZ25"/>
    <mergeCell ref="BC25:BU25"/>
  </mergeCells>
  <pageMargins left="0.7" right="0.7" top="0.78740157499999996" bottom="0.78740157499999996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B206"/>
  <sheetViews>
    <sheetView zoomScale="55" zoomScaleNormal="55" workbookViewId="0">
      <selection activeCell="J12" sqref="J12"/>
    </sheetView>
  </sheetViews>
  <sheetFormatPr baseColWidth="10" defaultRowHeight="15" x14ac:dyDescent="0.25"/>
  <cols>
    <col min="1" max="1" width="30.42578125" customWidth="1"/>
    <col min="2" max="18" width="15.7109375" customWidth="1"/>
    <col min="19" max="25" width="20.7109375" customWidth="1"/>
    <col min="38" max="66" width="11.42578125" customWidth="1"/>
  </cols>
  <sheetData>
    <row r="1" spans="1:26" x14ac:dyDescent="0.25">
      <c r="A1" t="s">
        <v>260</v>
      </c>
      <c r="B1">
        <f>5/100</f>
        <v>0.05</v>
      </c>
      <c r="C1">
        <v>-1</v>
      </c>
      <c r="E1" t="str">
        <f>Makespan_10!C1</f>
        <v>SPT</v>
      </c>
      <c r="F1" t="str">
        <f>Makespan_10!D1</f>
        <v>LPT</v>
      </c>
      <c r="G1" t="str">
        <f>Makespan_10!E1</f>
        <v>HILL</v>
      </c>
      <c r="M1" t="s">
        <v>29</v>
      </c>
      <c r="N1" t="s">
        <v>30</v>
      </c>
      <c r="O1" t="s">
        <v>182</v>
      </c>
      <c r="P1" t="s">
        <v>91</v>
      </c>
      <c r="Q1" t="s">
        <v>9</v>
      </c>
    </row>
    <row r="2" spans="1:26" x14ac:dyDescent="0.25">
      <c r="A2" t="s">
        <v>160</v>
      </c>
      <c r="S2" s="21"/>
      <c r="T2" s="21"/>
      <c r="U2" s="21"/>
      <c r="V2" s="21"/>
      <c r="W2" s="21"/>
      <c r="X2" s="21"/>
      <c r="Y2" s="21"/>
    </row>
    <row r="3" spans="1:26" ht="15.75" x14ac:dyDescent="0.25">
      <c r="A3" s="6"/>
      <c r="B3" s="585" t="s">
        <v>171</v>
      </c>
      <c r="C3" s="585"/>
      <c r="D3" s="585"/>
      <c r="E3" s="583" t="s">
        <v>172</v>
      </c>
      <c r="F3" s="583"/>
      <c r="G3" s="583"/>
      <c r="H3" s="585" t="s">
        <v>173</v>
      </c>
      <c r="I3" s="585"/>
      <c r="J3" s="585"/>
      <c r="K3" s="585"/>
      <c r="L3" s="585"/>
      <c r="M3" s="607" t="s">
        <v>174</v>
      </c>
      <c r="N3" s="608"/>
      <c r="O3" s="608"/>
      <c r="P3" s="608"/>
      <c r="Q3" s="608"/>
      <c r="R3" s="128"/>
      <c r="S3" s="71" t="s">
        <v>231</v>
      </c>
      <c r="T3" s="71"/>
      <c r="U3" s="71"/>
      <c r="V3" s="71"/>
      <c r="W3" s="71"/>
      <c r="X3" s="116"/>
      <c r="Y3" s="116"/>
      <c r="Z3" t="s">
        <v>720</v>
      </c>
    </row>
    <row r="4" spans="1:26" s="49" customFormat="1" ht="15.75" x14ac:dyDescent="0.25">
      <c r="A4" s="106" t="s">
        <v>49</v>
      </c>
      <c r="B4" s="107"/>
      <c r="C4" s="107"/>
      <c r="D4" s="107"/>
      <c r="E4" s="106"/>
      <c r="F4" s="106"/>
      <c r="G4" s="106"/>
      <c r="H4" s="107"/>
      <c r="I4" s="107"/>
      <c r="J4" s="107"/>
      <c r="K4" s="107"/>
      <c r="L4" s="107"/>
      <c r="M4" s="106"/>
      <c r="N4" s="106"/>
      <c r="O4" s="106"/>
      <c r="P4" s="106"/>
      <c r="Q4" s="106"/>
      <c r="R4" s="106"/>
      <c r="S4" s="107"/>
      <c r="T4" s="107"/>
      <c r="U4" s="107"/>
      <c r="V4" s="107"/>
      <c r="W4" s="107"/>
      <c r="X4" s="107"/>
      <c r="Y4" s="107"/>
      <c r="Z4" s="49" t="s">
        <v>721</v>
      </c>
    </row>
    <row r="5" spans="1:26" s="92" customFormat="1" ht="80.099999999999994" customHeight="1" x14ac:dyDescent="0.25">
      <c r="A5" s="109" t="s">
        <v>264</v>
      </c>
      <c r="B5" s="110" t="s">
        <v>431</v>
      </c>
      <c r="C5" s="110" t="s">
        <v>595</v>
      </c>
      <c r="D5" s="110" t="s">
        <v>596</v>
      </c>
      <c r="E5" s="74" t="s">
        <v>447</v>
      </c>
      <c r="F5" s="74" t="s">
        <v>432</v>
      </c>
      <c r="G5" s="74" t="s">
        <v>593</v>
      </c>
      <c r="H5" s="110" t="s">
        <v>598</v>
      </c>
      <c r="I5" s="110" t="s">
        <v>500</v>
      </c>
      <c r="J5" s="110" t="s">
        <v>600</v>
      </c>
      <c r="K5" s="110" t="s">
        <v>602</v>
      </c>
      <c r="L5" s="110" t="s">
        <v>604</v>
      </c>
      <c r="M5" s="74" t="s">
        <v>598</v>
      </c>
      <c r="N5" s="74" t="s">
        <v>606</v>
      </c>
      <c r="O5" s="74" t="s">
        <v>608</v>
      </c>
      <c r="P5" s="74" t="s">
        <v>610</v>
      </c>
      <c r="Q5" s="74" t="s">
        <v>612</v>
      </c>
      <c r="R5" s="74" t="s">
        <v>604</v>
      </c>
      <c r="S5" s="110" t="s">
        <v>614</v>
      </c>
      <c r="T5" s="110" t="s">
        <v>624</v>
      </c>
      <c r="U5" s="110" t="s">
        <v>625</v>
      </c>
      <c r="V5" s="110" t="s">
        <v>615</v>
      </c>
      <c r="W5" s="110" t="s">
        <v>616</v>
      </c>
      <c r="X5" s="110" t="s">
        <v>617</v>
      </c>
      <c r="Y5" s="110" t="s">
        <v>618</v>
      </c>
    </row>
    <row r="6" spans="1:26" s="92" customFormat="1" ht="80.099999999999994" customHeight="1" x14ac:dyDescent="0.25">
      <c r="A6" s="109" t="s">
        <v>265</v>
      </c>
      <c r="B6" s="110" t="s">
        <v>274</v>
      </c>
      <c r="C6" s="110" t="s">
        <v>370</v>
      </c>
      <c r="D6" s="110" t="s">
        <v>597</v>
      </c>
      <c r="E6" s="74" t="s">
        <v>274</v>
      </c>
      <c r="F6" s="74" t="s">
        <v>275</v>
      </c>
      <c r="G6" s="74" t="s">
        <v>594</v>
      </c>
      <c r="H6" s="110" t="s">
        <v>599</v>
      </c>
      <c r="I6" s="110" t="s">
        <v>501</v>
      </c>
      <c r="J6" s="110" t="s">
        <v>601</v>
      </c>
      <c r="K6" s="110" t="s">
        <v>603</v>
      </c>
      <c r="L6" s="110" t="s">
        <v>605</v>
      </c>
      <c r="M6" s="74" t="s">
        <v>599</v>
      </c>
      <c r="N6" s="74" t="s">
        <v>607</v>
      </c>
      <c r="O6" s="74" t="s">
        <v>609</v>
      </c>
      <c r="P6" s="74" t="s">
        <v>611</v>
      </c>
      <c r="Q6" s="74" t="s">
        <v>613</v>
      </c>
      <c r="R6" s="74" t="s">
        <v>396</v>
      </c>
      <c r="S6" s="110" t="s">
        <v>619</v>
      </c>
      <c r="T6" s="110" t="s">
        <v>626</v>
      </c>
      <c r="U6" s="110" t="s">
        <v>627</v>
      </c>
      <c r="V6" s="110" t="s">
        <v>620</v>
      </c>
      <c r="W6" s="110" t="s">
        <v>621</v>
      </c>
      <c r="X6" s="110" t="s">
        <v>622</v>
      </c>
      <c r="Y6" s="110" t="s">
        <v>623</v>
      </c>
      <c r="Z6" s="92" t="s">
        <v>722</v>
      </c>
    </row>
    <row r="7" spans="1:26" ht="15.75" x14ac:dyDescent="0.25">
      <c r="A7" s="111" t="s">
        <v>166</v>
      </c>
      <c r="B7" s="129">
        <v>-1.5674639000427053</v>
      </c>
      <c r="C7" s="129">
        <v>-16.553291343462412</v>
      </c>
      <c r="D7" s="129">
        <v>-22.409059186053746</v>
      </c>
      <c r="E7" s="133">
        <v>-1.5001445368702131</v>
      </c>
      <c r="F7" s="133">
        <v>-7.3146222359998214</v>
      </c>
      <c r="G7" s="133">
        <v>-9.0822786348377562</v>
      </c>
      <c r="H7" s="129">
        <v>-3.6905025050997264</v>
      </c>
      <c r="I7" s="129">
        <v>-2.6729346710060118</v>
      </c>
      <c r="J7" s="129">
        <v>3.6839832302418545</v>
      </c>
      <c r="K7" s="129">
        <v>0.92797231888485976</v>
      </c>
      <c r="L7" s="129">
        <v>-2.9936583668487327</v>
      </c>
      <c r="M7" s="133">
        <v>-4.3800910667075668</v>
      </c>
      <c r="N7" s="133">
        <v>1.9037947339827035</v>
      </c>
      <c r="O7" s="133">
        <v>-5.4225635756723465</v>
      </c>
      <c r="P7" s="133">
        <v>3.1880697355090586</v>
      </c>
      <c r="Q7" s="133">
        <v>-4.2857885267182425</v>
      </c>
      <c r="R7" s="133">
        <v>-2.5622741563118843</v>
      </c>
      <c r="S7" s="129">
        <v>-3.3094221804479078</v>
      </c>
      <c r="T7" s="129">
        <v>-1.7009401538333699</v>
      </c>
      <c r="U7" s="129">
        <v>-4.2911649098133688</v>
      </c>
      <c r="V7" s="129">
        <v>-1.5845635638999027</v>
      </c>
      <c r="W7" s="129">
        <v>-1.4504128976797317</v>
      </c>
      <c r="X7" s="129">
        <v>-1.4468407078220793</v>
      </c>
      <c r="Y7" s="129">
        <v>-7.0859252500240029</v>
      </c>
      <c r="Z7">
        <v>-7.3855666096366663</v>
      </c>
    </row>
    <row r="8" spans="1:26" ht="15.75" x14ac:dyDescent="0.25">
      <c r="A8" s="111"/>
      <c r="B8" s="129">
        <v>-1.5674639000427053</v>
      </c>
      <c r="C8" s="129">
        <v>-16.553291343462412</v>
      </c>
      <c r="D8" s="129">
        <v>-22.409059186053746</v>
      </c>
      <c r="E8" s="133">
        <v>-1.5001445368702131</v>
      </c>
      <c r="F8" s="133">
        <v>-7.3146222359998214</v>
      </c>
      <c r="G8" s="133">
        <v>-9.0822786348377562</v>
      </c>
      <c r="H8" s="129">
        <v>-3.6905025050997264</v>
      </c>
      <c r="I8" s="129">
        <v>-2.6729346710060118</v>
      </c>
      <c r="J8" s="129">
        <v>-3.68398323024185</v>
      </c>
      <c r="K8" s="129">
        <v>-0.92797231888485998</v>
      </c>
      <c r="L8" s="129">
        <v>-2.9936583668487327</v>
      </c>
      <c r="M8" s="133">
        <v>-4.3800910667075668</v>
      </c>
      <c r="N8" s="133">
        <v>-1.9037947339826999</v>
      </c>
      <c r="O8" s="133">
        <v>-5.4225635756723465</v>
      </c>
      <c r="P8" s="133">
        <v>-3.1880697355090599</v>
      </c>
      <c r="Q8" s="133">
        <v>-4.2857885267182425</v>
      </c>
      <c r="R8" s="133">
        <v>-2.5622741563118843</v>
      </c>
      <c r="S8" s="129">
        <v>-3.3094221804479078</v>
      </c>
      <c r="T8" s="129">
        <v>-1.7009401538333699</v>
      </c>
      <c r="U8" s="129">
        <v>-4.2911649098133688</v>
      </c>
      <c r="V8" s="129">
        <v>-1.5845635638999027</v>
      </c>
      <c r="W8" s="129">
        <v>-1.4504128976797317</v>
      </c>
      <c r="X8" s="129">
        <v>-1.4468407078220793</v>
      </c>
      <c r="Y8" s="129">
        <v>-7.0859252500240029</v>
      </c>
    </row>
    <row r="9" spans="1:26" ht="15.75" x14ac:dyDescent="0.25">
      <c r="A9" s="111" t="s">
        <v>230</v>
      </c>
      <c r="B9" s="130">
        <v>0.94179999999999997</v>
      </c>
      <c r="C9" s="130">
        <v>1</v>
      </c>
      <c r="D9" s="130">
        <v>1</v>
      </c>
      <c r="E9" s="127">
        <v>0.93320000000000003</v>
      </c>
      <c r="F9" s="127">
        <v>1</v>
      </c>
      <c r="G9" s="127">
        <v>1</v>
      </c>
      <c r="H9" s="130">
        <v>0.99990000000000001</v>
      </c>
      <c r="I9" s="130">
        <v>0.99619999999999997</v>
      </c>
      <c r="J9" s="130">
        <v>0.99990000000000001</v>
      </c>
      <c r="K9" s="130">
        <v>0.82379999999999998</v>
      </c>
      <c r="L9" s="130">
        <v>0.99860000000000004</v>
      </c>
      <c r="M9" s="126">
        <v>1</v>
      </c>
      <c r="N9" s="126">
        <v>0.97130000000000005</v>
      </c>
      <c r="O9" s="126">
        <v>1</v>
      </c>
      <c r="P9" s="126">
        <v>0.99929999999999997</v>
      </c>
      <c r="Q9" s="126">
        <v>1</v>
      </c>
      <c r="R9" s="126">
        <v>0.99609999999999999</v>
      </c>
      <c r="S9" s="130">
        <v>0.99950000000000006</v>
      </c>
      <c r="T9" s="130">
        <v>0.95540000000000003</v>
      </c>
      <c r="U9" s="130">
        <v>1</v>
      </c>
      <c r="V9" s="130">
        <v>0.94289999999999996</v>
      </c>
      <c r="W9" s="130">
        <v>0.92649999999999999</v>
      </c>
      <c r="X9" s="130">
        <v>0.92649999999999999</v>
      </c>
      <c r="Y9" s="130">
        <v>1</v>
      </c>
    </row>
    <row r="10" spans="1:26" ht="15.75" x14ac:dyDescent="0.25">
      <c r="A10" s="115" t="s">
        <v>402</v>
      </c>
      <c r="B10" s="130">
        <f>(1-B9)</f>
        <v>5.8200000000000029E-2</v>
      </c>
      <c r="C10" s="130">
        <f t="shared" ref="C10:R10" si="0">(1-C9)</f>
        <v>0</v>
      </c>
      <c r="D10" s="130">
        <f t="shared" si="0"/>
        <v>0</v>
      </c>
      <c r="E10" s="127">
        <f t="shared" si="0"/>
        <v>6.6799999999999971E-2</v>
      </c>
      <c r="F10" s="127">
        <f t="shared" si="0"/>
        <v>0</v>
      </c>
      <c r="G10" s="127">
        <f t="shared" si="0"/>
        <v>0</v>
      </c>
      <c r="H10" s="130">
        <f t="shared" si="0"/>
        <v>9.9999999999988987E-5</v>
      </c>
      <c r="I10" s="130">
        <f t="shared" si="0"/>
        <v>3.8000000000000256E-3</v>
      </c>
      <c r="J10" s="130">
        <f t="shared" si="0"/>
        <v>9.9999999999988987E-5</v>
      </c>
      <c r="K10" s="130">
        <f t="shared" si="0"/>
        <v>0.17620000000000002</v>
      </c>
      <c r="L10" s="130">
        <f t="shared" si="0"/>
        <v>1.3999999999999568E-3</v>
      </c>
      <c r="M10" s="127">
        <f t="shared" si="0"/>
        <v>0</v>
      </c>
      <c r="N10" s="127">
        <f t="shared" si="0"/>
        <v>2.8699999999999948E-2</v>
      </c>
      <c r="O10" s="127">
        <f t="shared" si="0"/>
        <v>0</v>
      </c>
      <c r="P10" s="127">
        <f t="shared" si="0"/>
        <v>7.0000000000003393E-4</v>
      </c>
      <c r="Q10" s="127">
        <f t="shared" si="0"/>
        <v>0</v>
      </c>
      <c r="R10" s="127">
        <f t="shared" si="0"/>
        <v>3.9000000000000146E-3</v>
      </c>
      <c r="S10" s="130">
        <f t="shared" ref="S10:Y10" si="1">(1-S9)</f>
        <v>4.9999999999994493E-4</v>
      </c>
      <c r="T10" s="130">
        <f t="shared" si="1"/>
        <v>4.4599999999999973E-2</v>
      </c>
      <c r="U10" s="130">
        <f t="shared" si="1"/>
        <v>0</v>
      </c>
      <c r="V10" s="130">
        <f t="shared" si="1"/>
        <v>5.710000000000004E-2</v>
      </c>
      <c r="W10" s="130">
        <f t="shared" si="1"/>
        <v>7.350000000000001E-2</v>
      </c>
      <c r="X10" s="130">
        <f t="shared" si="1"/>
        <v>7.350000000000001E-2</v>
      </c>
      <c r="Y10" s="130">
        <f t="shared" si="1"/>
        <v>0</v>
      </c>
    </row>
    <row r="11" spans="1:26" ht="15.75" x14ac:dyDescent="0.25">
      <c r="A11" s="115" t="s">
        <v>175</v>
      </c>
      <c r="B11" s="130">
        <f>RANK(B8,$B$8:$Y$8,0)</f>
        <v>5</v>
      </c>
      <c r="C11" s="130">
        <f t="shared" ref="C11:Y11" si="2">RANK(C8,$B$8:$Y$8,0)</f>
        <v>23</v>
      </c>
      <c r="D11" s="130">
        <f t="shared" si="2"/>
        <v>24</v>
      </c>
      <c r="E11" s="130">
        <f t="shared" si="2"/>
        <v>4</v>
      </c>
      <c r="F11" s="130">
        <f t="shared" si="2"/>
        <v>21</v>
      </c>
      <c r="G11" s="130">
        <f t="shared" si="2"/>
        <v>22</v>
      </c>
      <c r="H11" s="130">
        <f t="shared" si="2"/>
        <v>15</v>
      </c>
      <c r="I11" s="130">
        <f t="shared" si="2"/>
        <v>10</v>
      </c>
      <c r="J11" s="130">
        <f t="shared" si="2"/>
        <v>14</v>
      </c>
      <c r="K11" s="130">
        <f t="shared" si="2"/>
        <v>1</v>
      </c>
      <c r="L11" s="130">
        <f t="shared" si="2"/>
        <v>11</v>
      </c>
      <c r="M11" s="130">
        <f t="shared" si="2"/>
        <v>18</v>
      </c>
      <c r="N11" s="130">
        <f t="shared" si="2"/>
        <v>8</v>
      </c>
      <c r="O11" s="130">
        <f t="shared" si="2"/>
        <v>19</v>
      </c>
      <c r="P11" s="130">
        <f t="shared" si="2"/>
        <v>12</v>
      </c>
      <c r="Q11" s="130">
        <f t="shared" si="2"/>
        <v>16</v>
      </c>
      <c r="R11" s="130">
        <f t="shared" si="2"/>
        <v>9</v>
      </c>
      <c r="S11" s="130">
        <f t="shared" si="2"/>
        <v>13</v>
      </c>
      <c r="T11" s="130">
        <f t="shared" si="2"/>
        <v>7</v>
      </c>
      <c r="U11" s="130">
        <f t="shared" si="2"/>
        <v>17</v>
      </c>
      <c r="V11" s="130">
        <f t="shared" si="2"/>
        <v>6</v>
      </c>
      <c r="W11" s="130">
        <f t="shared" si="2"/>
        <v>3</v>
      </c>
      <c r="X11" s="130">
        <f t="shared" si="2"/>
        <v>2</v>
      </c>
      <c r="Y11" s="130">
        <f t="shared" si="2"/>
        <v>20</v>
      </c>
    </row>
    <row r="12" spans="1:26" s="48" customFormat="1" ht="30" x14ac:dyDescent="0.25">
      <c r="A12" s="136" t="s">
        <v>560</v>
      </c>
      <c r="B12" s="137">
        <f>$B$1/B11</f>
        <v>0.01</v>
      </c>
      <c r="C12" s="137">
        <f>$B$1/C11</f>
        <v>2.1739130434782609E-3</v>
      </c>
      <c r="D12" s="137">
        <f t="shared" ref="D12:R12" si="3">$B$1/D11</f>
        <v>2.0833333333333333E-3</v>
      </c>
      <c r="E12" s="138">
        <f t="shared" si="3"/>
        <v>1.2500000000000001E-2</v>
      </c>
      <c r="F12" s="138">
        <f t="shared" si="3"/>
        <v>2.3809523809523812E-3</v>
      </c>
      <c r="G12" s="138">
        <f t="shared" si="3"/>
        <v>2.2727272727272731E-3</v>
      </c>
      <c r="H12" s="137">
        <f t="shared" si="3"/>
        <v>3.3333333333333335E-3</v>
      </c>
      <c r="I12" s="137">
        <f t="shared" si="3"/>
        <v>5.0000000000000001E-3</v>
      </c>
      <c r="J12" s="137">
        <f t="shared" si="3"/>
        <v>3.5714285714285718E-3</v>
      </c>
      <c r="K12" s="137">
        <f t="shared" si="3"/>
        <v>0.05</v>
      </c>
      <c r="L12" s="137">
        <f t="shared" si="3"/>
        <v>4.5454545454545461E-3</v>
      </c>
      <c r="M12" s="138">
        <f t="shared" si="3"/>
        <v>2.7777777777777779E-3</v>
      </c>
      <c r="N12" s="138">
        <f t="shared" si="3"/>
        <v>6.2500000000000003E-3</v>
      </c>
      <c r="O12" s="138">
        <f t="shared" si="3"/>
        <v>2.631578947368421E-3</v>
      </c>
      <c r="P12" s="138">
        <f t="shared" si="3"/>
        <v>4.1666666666666666E-3</v>
      </c>
      <c r="Q12" s="138">
        <f t="shared" si="3"/>
        <v>3.1250000000000002E-3</v>
      </c>
      <c r="R12" s="138">
        <f t="shared" si="3"/>
        <v>5.5555555555555558E-3</v>
      </c>
      <c r="S12" s="137">
        <f t="shared" ref="S12:Y12" si="4">$B$1/S11</f>
        <v>3.8461538461538464E-3</v>
      </c>
      <c r="T12" s="137">
        <f t="shared" si="4"/>
        <v>7.1428571428571435E-3</v>
      </c>
      <c r="U12" s="137">
        <f t="shared" si="4"/>
        <v>2.9411764705882353E-3</v>
      </c>
      <c r="V12" s="137">
        <f t="shared" si="4"/>
        <v>8.3333333333333332E-3</v>
      </c>
      <c r="W12" s="137">
        <f t="shared" si="4"/>
        <v>1.6666666666666666E-2</v>
      </c>
      <c r="X12" s="137">
        <f t="shared" si="4"/>
        <v>2.5000000000000001E-2</v>
      </c>
      <c r="Y12" s="137">
        <f t="shared" si="4"/>
        <v>2.5000000000000001E-3</v>
      </c>
    </row>
    <row r="13" spans="1:26" ht="15.75" x14ac:dyDescent="0.25">
      <c r="A13" s="115" t="s">
        <v>261</v>
      </c>
      <c r="B13" s="129" t="s">
        <v>269</v>
      </c>
      <c r="C13" s="129"/>
      <c r="D13" s="129"/>
      <c r="E13" s="135"/>
      <c r="F13" s="135"/>
      <c r="G13" s="135"/>
      <c r="H13" s="129"/>
      <c r="I13" s="129"/>
      <c r="J13" s="129"/>
      <c r="K13" s="129"/>
      <c r="L13" s="129"/>
      <c r="M13" s="135"/>
      <c r="N13" s="135"/>
      <c r="O13" s="135"/>
      <c r="P13" s="135"/>
      <c r="Q13" s="135"/>
      <c r="R13" s="135"/>
      <c r="S13" s="129"/>
      <c r="T13" s="129"/>
      <c r="U13" s="129"/>
      <c r="V13" s="129"/>
      <c r="W13" s="129"/>
      <c r="X13" s="130"/>
      <c r="Y13" s="130"/>
    </row>
    <row r="14" spans="1:26" ht="15.75" x14ac:dyDescent="0.25">
      <c r="A14" s="115" t="s">
        <v>262</v>
      </c>
      <c r="B14" s="130" t="str">
        <f t="shared" ref="B14:R14" si="5">IF(B10&lt;B12,"H1","H0")</f>
        <v>H0</v>
      </c>
      <c r="C14" s="130" t="str">
        <f t="shared" si="5"/>
        <v>H1</v>
      </c>
      <c r="D14" s="130" t="str">
        <f t="shared" si="5"/>
        <v>H1</v>
      </c>
      <c r="E14" s="127" t="str">
        <f t="shared" si="5"/>
        <v>H0</v>
      </c>
      <c r="F14" s="127" t="str">
        <f t="shared" si="5"/>
        <v>H1</v>
      </c>
      <c r="G14" s="127" t="str">
        <f t="shared" si="5"/>
        <v>H1</v>
      </c>
      <c r="H14" s="130" t="str">
        <f t="shared" si="5"/>
        <v>H1</v>
      </c>
      <c r="I14" s="130" t="str">
        <f t="shared" si="5"/>
        <v>H1</v>
      </c>
      <c r="J14" s="130" t="str">
        <f t="shared" si="5"/>
        <v>H1</v>
      </c>
      <c r="K14" s="130" t="str">
        <f t="shared" si="5"/>
        <v>H0</v>
      </c>
      <c r="L14" s="130" t="str">
        <f t="shared" si="5"/>
        <v>H1</v>
      </c>
      <c r="M14" s="127" t="str">
        <f t="shared" si="5"/>
        <v>H1</v>
      </c>
      <c r="N14" s="127" t="str">
        <f t="shared" si="5"/>
        <v>H0</v>
      </c>
      <c r="O14" s="127" t="str">
        <f t="shared" si="5"/>
        <v>H1</v>
      </c>
      <c r="P14" s="127" t="str">
        <f t="shared" si="5"/>
        <v>H1</v>
      </c>
      <c r="Q14" s="127" t="str">
        <f t="shared" si="5"/>
        <v>H1</v>
      </c>
      <c r="R14" s="127" t="str">
        <f t="shared" si="5"/>
        <v>H1</v>
      </c>
      <c r="S14" s="130" t="str">
        <f t="shared" ref="S14:Y14" si="6">IF(S10&lt;S12,"H1","H0")</f>
        <v>H1</v>
      </c>
      <c r="T14" s="130" t="str">
        <f t="shared" si="6"/>
        <v>H0</v>
      </c>
      <c r="U14" s="130" t="str">
        <f t="shared" ref="U14" si="7">IF(U10&lt;U12,"H1","H0")</f>
        <v>H1</v>
      </c>
      <c r="V14" s="130" t="str">
        <f t="shared" si="6"/>
        <v>H0</v>
      </c>
      <c r="W14" s="130" t="str">
        <f t="shared" si="6"/>
        <v>H0</v>
      </c>
      <c r="X14" s="130" t="str">
        <f t="shared" si="6"/>
        <v>H0</v>
      </c>
      <c r="Y14" s="130" t="str">
        <f t="shared" si="6"/>
        <v>H1</v>
      </c>
    </row>
    <row r="15" spans="1:26" ht="15.75" x14ac:dyDescent="0.25">
      <c r="A15" s="115" t="s">
        <v>244</v>
      </c>
      <c r="B15" s="130" t="str">
        <f t="shared" ref="B15:R15" si="8">IF(B10&lt;B12,"'signifikant'","'n. signifikant'")</f>
        <v>'n. signifikant'</v>
      </c>
      <c r="C15" s="130" t="str">
        <f t="shared" si="8"/>
        <v>'signifikant'</v>
      </c>
      <c r="D15" s="130" t="str">
        <f t="shared" si="8"/>
        <v>'signifikant'</v>
      </c>
      <c r="E15" s="126" t="str">
        <f t="shared" si="8"/>
        <v>'n. signifikant'</v>
      </c>
      <c r="F15" s="126" t="str">
        <f t="shared" si="8"/>
        <v>'signifikant'</v>
      </c>
      <c r="G15" s="126" t="str">
        <f t="shared" si="8"/>
        <v>'signifikant'</v>
      </c>
      <c r="H15" s="130" t="str">
        <f t="shared" si="8"/>
        <v>'signifikant'</v>
      </c>
      <c r="I15" s="130" t="str">
        <f t="shared" si="8"/>
        <v>'signifikant'</v>
      </c>
      <c r="J15" s="130" t="str">
        <f t="shared" si="8"/>
        <v>'signifikant'</v>
      </c>
      <c r="K15" s="130" t="str">
        <f t="shared" si="8"/>
        <v>'n. signifikant'</v>
      </c>
      <c r="L15" s="130" t="str">
        <f t="shared" si="8"/>
        <v>'signifikant'</v>
      </c>
      <c r="M15" s="126" t="str">
        <f t="shared" si="8"/>
        <v>'signifikant'</v>
      </c>
      <c r="N15" s="126" t="str">
        <f t="shared" si="8"/>
        <v>'n. signifikant'</v>
      </c>
      <c r="O15" s="126" t="str">
        <f t="shared" si="8"/>
        <v>'signifikant'</v>
      </c>
      <c r="P15" s="126" t="str">
        <f t="shared" si="8"/>
        <v>'signifikant'</v>
      </c>
      <c r="Q15" s="126" t="str">
        <f t="shared" si="8"/>
        <v>'signifikant'</v>
      </c>
      <c r="R15" s="126" t="str">
        <f t="shared" si="8"/>
        <v>'signifikant'</v>
      </c>
      <c r="S15" s="130" t="str">
        <f t="shared" ref="S15:Y15" si="9">IF(S10&lt;S12,"'signifikant'","'n. signifikant'")</f>
        <v>'signifikant'</v>
      </c>
      <c r="T15" s="130" t="str">
        <f t="shared" si="9"/>
        <v>'n. signifikant'</v>
      </c>
      <c r="U15" s="130" t="str">
        <f t="shared" ref="U15" si="10">IF(U10&lt;U12,"'signifikant'","'n. signifikant'")</f>
        <v>'signifikant'</v>
      </c>
      <c r="V15" s="130" t="str">
        <f t="shared" si="9"/>
        <v>'n. signifikant'</v>
      </c>
      <c r="W15" s="130" t="str">
        <f t="shared" si="9"/>
        <v>'n. signifikant'</v>
      </c>
      <c r="X15" s="130" t="str">
        <f t="shared" si="9"/>
        <v>'n. signifikant'</v>
      </c>
      <c r="Y15" s="130" t="str">
        <f t="shared" si="9"/>
        <v>'signifikant'</v>
      </c>
    </row>
    <row r="16" spans="1:26" s="21" customFormat="1" ht="15.75" x14ac:dyDescent="0.25">
      <c r="A16" s="115"/>
      <c r="B16" s="130"/>
      <c r="C16" s="130"/>
      <c r="D16" s="130"/>
      <c r="E16" s="127"/>
      <c r="F16" s="127"/>
      <c r="G16" s="127"/>
      <c r="H16" s="130"/>
      <c r="I16" s="130"/>
      <c r="J16" s="130"/>
      <c r="K16" s="130"/>
      <c r="L16" s="130"/>
      <c r="M16" s="127"/>
      <c r="N16" s="127"/>
      <c r="O16" s="127"/>
      <c r="P16" s="127"/>
      <c r="Q16" s="127"/>
      <c r="R16" s="127"/>
      <c r="S16" s="130"/>
      <c r="T16" s="130"/>
      <c r="U16" s="130"/>
      <c r="V16" s="130"/>
      <c r="W16" s="130"/>
      <c r="X16" s="130"/>
      <c r="Y16" s="130"/>
    </row>
    <row r="17" spans="1:28" s="21" customFormat="1" ht="15.75" x14ac:dyDescent="0.25">
      <c r="A17" s="115" t="s">
        <v>270</v>
      </c>
      <c r="B17" s="130"/>
      <c r="C17" s="130"/>
      <c r="D17" s="130"/>
      <c r="E17" s="127"/>
      <c r="F17" s="127"/>
      <c r="G17" s="127"/>
      <c r="H17" s="130"/>
      <c r="I17" s="130"/>
      <c r="J17" s="130"/>
      <c r="K17" s="130"/>
      <c r="L17" s="130"/>
      <c r="M17" s="127"/>
      <c r="N17" s="127"/>
      <c r="O17" s="127"/>
      <c r="P17" s="127"/>
      <c r="Q17" s="127"/>
      <c r="R17" s="127"/>
      <c r="S17" s="130"/>
      <c r="T17" s="130"/>
      <c r="U17" s="130"/>
      <c r="V17" s="130"/>
      <c r="W17" s="130"/>
      <c r="X17" s="130"/>
      <c r="Y17" s="130"/>
    </row>
    <row r="18" spans="1:28" s="21" customFormat="1" ht="15.75" x14ac:dyDescent="0.25">
      <c r="A18" s="115" t="s">
        <v>271</v>
      </c>
      <c r="B18" s="131">
        <f>1-B12</f>
        <v>0.99</v>
      </c>
      <c r="C18" s="131">
        <f t="shared" ref="C18:R18" si="11">1-C12</f>
        <v>0.99782608695652175</v>
      </c>
      <c r="D18" s="131">
        <f t="shared" si="11"/>
        <v>0.99791666666666667</v>
      </c>
      <c r="E18" s="134">
        <f t="shared" si="11"/>
        <v>0.98750000000000004</v>
      </c>
      <c r="F18" s="134">
        <f t="shared" si="11"/>
        <v>0.99761904761904763</v>
      </c>
      <c r="G18" s="134">
        <f t="shared" si="11"/>
        <v>0.99772727272727268</v>
      </c>
      <c r="H18" s="131">
        <f t="shared" si="11"/>
        <v>0.9966666666666667</v>
      </c>
      <c r="I18" s="131">
        <f t="shared" si="11"/>
        <v>0.995</v>
      </c>
      <c r="J18" s="131">
        <f t="shared" si="11"/>
        <v>0.99642857142857144</v>
      </c>
      <c r="K18" s="131">
        <f t="shared" si="11"/>
        <v>0.95</v>
      </c>
      <c r="L18" s="131">
        <f t="shared" si="11"/>
        <v>0.99545454545454548</v>
      </c>
      <c r="M18" s="134">
        <f t="shared" si="11"/>
        <v>0.99722222222222223</v>
      </c>
      <c r="N18" s="134">
        <f t="shared" si="11"/>
        <v>0.99375000000000002</v>
      </c>
      <c r="O18" s="134">
        <f t="shared" si="11"/>
        <v>0.99736842105263157</v>
      </c>
      <c r="P18" s="134">
        <f t="shared" si="11"/>
        <v>0.99583333333333335</v>
      </c>
      <c r="Q18" s="134">
        <f t="shared" si="11"/>
        <v>0.99687499999999996</v>
      </c>
      <c r="R18" s="134">
        <f t="shared" si="11"/>
        <v>0.99444444444444446</v>
      </c>
      <c r="S18" s="131">
        <f t="shared" ref="S18:Y18" si="12">1-S12</f>
        <v>0.99615384615384617</v>
      </c>
      <c r="T18" s="131">
        <f t="shared" si="12"/>
        <v>0.99285714285714288</v>
      </c>
      <c r="U18" s="131">
        <f t="shared" ref="U18" si="13">1-U12</f>
        <v>0.99705882352941178</v>
      </c>
      <c r="V18" s="131">
        <f t="shared" si="12"/>
        <v>0.9916666666666667</v>
      </c>
      <c r="W18" s="131">
        <f t="shared" si="12"/>
        <v>0.98333333333333328</v>
      </c>
      <c r="X18" s="131">
        <f t="shared" si="12"/>
        <v>0.97499999999999998</v>
      </c>
      <c r="Y18" s="131">
        <f t="shared" si="12"/>
        <v>0.99750000000000005</v>
      </c>
    </row>
    <row r="19" spans="1:28" s="21" customFormat="1" ht="15.75" x14ac:dyDescent="0.25">
      <c r="A19" s="115" t="s">
        <v>263</v>
      </c>
      <c r="B19" s="130">
        <v>-2.81</v>
      </c>
      <c r="C19" s="130">
        <v>-1.96</v>
      </c>
      <c r="D19" s="130">
        <v>-1.65</v>
      </c>
      <c r="E19" s="127">
        <v>-2.82</v>
      </c>
      <c r="F19" s="127">
        <v>-2.2400000000000002</v>
      </c>
      <c r="G19" s="127">
        <v>-2.13</v>
      </c>
      <c r="H19" s="130">
        <v>-2.58</v>
      </c>
      <c r="I19" s="130">
        <v>-2.72</v>
      </c>
      <c r="J19" s="130">
        <v>-2.61</v>
      </c>
      <c r="K19" s="130">
        <v>-2.86</v>
      </c>
      <c r="L19" s="130">
        <v>-2.64</v>
      </c>
      <c r="M19" s="127">
        <v>-2.4</v>
      </c>
      <c r="N19" s="127">
        <v>-2.76</v>
      </c>
      <c r="O19" s="127">
        <v>-2.33</v>
      </c>
      <c r="P19" s="127">
        <v>-2.67</v>
      </c>
      <c r="Q19" s="127">
        <v>-2.54</v>
      </c>
      <c r="R19" s="127">
        <v>-2.74</v>
      </c>
      <c r="S19" s="130">
        <v>-2.64</v>
      </c>
      <c r="T19" s="130">
        <v>-2.77</v>
      </c>
      <c r="U19" s="130">
        <v>-2.5</v>
      </c>
      <c r="V19" s="130">
        <v>-2.79</v>
      </c>
      <c r="W19" s="130">
        <v>-2.83</v>
      </c>
      <c r="X19" s="132">
        <v>-2.85</v>
      </c>
      <c r="Y19" s="132">
        <v>-2.33</v>
      </c>
    </row>
    <row r="20" spans="1:28" s="21" customFormat="1" ht="15.75" x14ac:dyDescent="0.25">
      <c r="A20" s="115" t="s">
        <v>262</v>
      </c>
      <c r="B20" s="130" t="str">
        <f t="shared" ref="B20:R20" si="14">IF(B7&lt;B19,"H1","H0")</f>
        <v>H0</v>
      </c>
      <c r="C20" s="130" t="str">
        <f t="shared" si="14"/>
        <v>H1</v>
      </c>
      <c r="D20" s="130" t="str">
        <f t="shared" si="14"/>
        <v>H1</v>
      </c>
      <c r="E20" s="127" t="str">
        <f t="shared" si="14"/>
        <v>H0</v>
      </c>
      <c r="F20" s="127" t="str">
        <f t="shared" si="14"/>
        <v>H1</v>
      </c>
      <c r="G20" s="127" t="str">
        <f t="shared" si="14"/>
        <v>H1</v>
      </c>
      <c r="H20" s="130" t="str">
        <f t="shared" si="14"/>
        <v>H1</v>
      </c>
      <c r="I20" s="130" t="str">
        <f t="shared" si="14"/>
        <v>H0</v>
      </c>
      <c r="J20" s="130" t="str">
        <f t="shared" si="14"/>
        <v>H0</v>
      </c>
      <c r="K20" s="130" t="str">
        <f t="shared" si="14"/>
        <v>H0</v>
      </c>
      <c r="L20" s="130" t="str">
        <f t="shared" si="14"/>
        <v>H1</v>
      </c>
      <c r="M20" s="127" t="str">
        <f t="shared" si="14"/>
        <v>H1</v>
      </c>
      <c r="N20" s="127" t="str">
        <f t="shared" si="14"/>
        <v>H0</v>
      </c>
      <c r="O20" s="127" t="str">
        <f t="shared" si="14"/>
        <v>H1</v>
      </c>
      <c r="P20" s="127" t="str">
        <f t="shared" si="14"/>
        <v>H0</v>
      </c>
      <c r="Q20" s="127" t="str">
        <f t="shared" si="14"/>
        <v>H1</v>
      </c>
      <c r="R20" s="127" t="str">
        <f t="shared" si="14"/>
        <v>H0</v>
      </c>
      <c r="S20" s="130" t="str">
        <f t="shared" ref="S20:Y20" si="15">IF(S7&lt;S19,"H1","H0")</f>
        <v>H1</v>
      </c>
      <c r="T20" s="130" t="str">
        <f t="shared" si="15"/>
        <v>H0</v>
      </c>
      <c r="U20" s="130" t="str">
        <f t="shared" si="15"/>
        <v>H1</v>
      </c>
      <c r="V20" s="130" t="str">
        <f t="shared" si="15"/>
        <v>H0</v>
      </c>
      <c r="W20" s="130" t="str">
        <f t="shared" si="15"/>
        <v>H0</v>
      </c>
      <c r="X20" s="130" t="str">
        <f t="shared" si="15"/>
        <v>H0</v>
      </c>
      <c r="Y20" s="130" t="str">
        <f t="shared" si="15"/>
        <v>H1</v>
      </c>
    </row>
    <row r="21" spans="1:28" s="21" customFormat="1" x14ac:dyDescent="0.25">
      <c r="A21" s="94"/>
      <c r="B21"/>
      <c r="C21"/>
      <c r="D21"/>
      <c r="H21" s="21" t="s">
        <v>719</v>
      </c>
      <c r="M21"/>
      <c r="N21" t="s">
        <v>628</v>
      </c>
      <c r="O21"/>
      <c r="P21" t="s">
        <v>629</v>
      </c>
      <c r="Q21"/>
      <c r="R21" t="s">
        <v>630</v>
      </c>
      <c r="S21" s="94"/>
      <c r="T21" s="94" t="s">
        <v>630</v>
      </c>
      <c r="U21" s="94"/>
      <c r="V21" s="94" t="s">
        <v>630</v>
      </c>
      <c r="W21" s="94" t="s">
        <v>630</v>
      </c>
      <c r="X21" s="94" t="s">
        <v>630</v>
      </c>
    </row>
    <row r="22" spans="1:28" s="116" customFormat="1" x14ac:dyDescent="0.2">
      <c r="A22" s="116" t="s">
        <v>167</v>
      </c>
      <c r="Y22" s="146"/>
      <c r="Z22" s="146"/>
      <c r="AA22" s="146"/>
    </row>
    <row r="23" spans="1:28" s="116" customFormat="1" x14ac:dyDescent="0.2">
      <c r="A23" s="117"/>
      <c r="B23" s="606" t="s">
        <v>171</v>
      </c>
      <c r="C23" s="606"/>
      <c r="D23" s="606"/>
      <c r="E23" s="605" t="s">
        <v>172</v>
      </c>
      <c r="F23" s="605"/>
      <c r="G23" s="605"/>
      <c r="H23" s="606" t="s">
        <v>173</v>
      </c>
      <c r="I23" s="606"/>
      <c r="J23" s="606"/>
      <c r="K23" s="606"/>
      <c r="L23" s="606"/>
      <c r="M23" s="610" t="s">
        <v>174</v>
      </c>
      <c r="N23" s="611"/>
      <c r="O23" s="611"/>
      <c r="P23" s="611"/>
      <c r="Q23" s="611"/>
      <c r="R23" s="150"/>
      <c r="Y23" s="147"/>
      <c r="Z23" s="146"/>
      <c r="AA23" s="146"/>
    </row>
    <row r="24" spans="1:28" s="116" customFormat="1" x14ac:dyDescent="0.2">
      <c r="A24" s="111" t="s">
        <v>49</v>
      </c>
      <c r="B24" s="107"/>
      <c r="C24" s="107"/>
      <c r="D24" s="107"/>
      <c r="E24" s="106"/>
      <c r="F24" s="106"/>
      <c r="G24" s="106"/>
      <c r="H24" s="107"/>
      <c r="I24" s="107"/>
      <c r="J24" s="107"/>
      <c r="K24" s="107"/>
      <c r="L24" s="107"/>
      <c r="M24" s="113"/>
      <c r="N24" s="113"/>
      <c r="O24" s="113"/>
      <c r="P24" s="113"/>
      <c r="Q24" s="113"/>
      <c r="R24" s="113"/>
      <c r="S24" s="108" t="s">
        <v>728</v>
      </c>
      <c r="T24" s="108" t="s">
        <v>231</v>
      </c>
      <c r="U24" s="108"/>
      <c r="V24" s="108"/>
      <c r="W24" s="108"/>
      <c r="Y24" s="146"/>
      <c r="Z24" s="146"/>
      <c r="AA24" s="146"/>
    </row>
    <row r="25" spans="1:28" s="116" customFormat="1" ht="54.75" x14ac:dyDescent="0.2">
      <c r="A25" s="109" t="s">
        <v>264</v>
      </c>
      <c r="B25" s="110" t="s">
        <v>431</v>
      </c>
      <c r="C25" s="110" t="s">
        <v>595</v>
      </c>
      <c r="D25" s="110" t="s">
        <v>596</v>
      </c>
      <c r="E25" s="74" t="s">
        <v>447</v>
      </c>
      <c r="F25" s="74" t="s">
        <v>432</v>
      </c>
      <c r="G25" s="74" t="s">
        <v>593</v>
      </c>
      <c r="H25" s="110" t="s">
        <v>598</v>
      </c>
      <c r="I25" s="110" t="s">
        <v>500</v>
      </c>
      <c r="J25" s="110" t="s">
        <v>600</v>
      </c>
      <c r="K25" s="110" t="s">
        <v>602</v>
      </c>
      <c r="L25" s="110" t="s">
        <v>604</v>
      </c>
      <c r="M25" s="74" t="s">
        <v>598</v>
      </c>
      <c r="N25" s="74" t="s">
        <v>606</v>
      </c>
      <c r="O25" s="74" t="s">
        <v>608</v>
      </c>
      <c r="P25" s="74" t="s">
        <v>610</v>
      </c>
      <c r="Q25" s="74" t="s">
        <v>612</v>
      </c>
      <c r="R25" s="74" t="s">
        <v>604</v>
      </c>
      <c r="S25" s="110" t="s">
        <v>612</v>
      </c>
      <c r="T25" s="110" t="s">
        <v>729</v>
      </c>
      <c r="U25" s="110" t="s">
        <v>730</v>
      </c>
      <c r="V25" s="110" t="s">
        <v>731</v>
      </c>
      <c r="W25" s="110" t="s">
        <v>732</v>
      </c>
      <c r="X25" s="110" t="s">
        <v>733</v>
      </c>
      <c r="Y25" s="110" t="s">
        <v>233</v>
      </c>
      <c r="Z25" s="110" t="s">
        <v>734</v>
      </c>
      <c r="AA25" s="110" t="s">
        <v>735</v>
      </c>
      <c r="AB25" s="110" t="s">
        <v>736</v>
      </c>
    </row>
    <row r="26" spans="1:28" s="116" customFormat="1" ht="54" x14ac:dyDescent="0.2">
      <c r="A26" s="109" t="s">
        <v>265</v>
      </c>
      <c r="B26" s="110" t="s">
        <v>274</v>
      </c>
      <c r="C26" s="110" t="s">
        <v>370</v>
      </c>
      <c r="D26" s="110" t="s">
        <v>597</v>
      </c>
      <c r="E26" s="74" t="s">
        <v>274</v>
      </c>
      <c r="F26" s="74" t="s">
        <v>275</v>
      </c>
      <c r="G26" s="74" t="s">
        <v>594</v>
      </c>
      <c r="H26" s="110" t="s">
        <v>599</v>
      </c>
      <c r="I26" s="110" t="s">
        <v>501</v>
      </c>
      <c r="J26" s="110" t="s">
        <v>601</v>
      </c>
      <c r="K26" s="110" t="s">
        <v>603</v>
      </c>
      <c r="L26" s="110" t="s">
        <v>605</v>
      </c>
      <c r="M26" s="74" t="s">
        <v>599</v>
      </c>
      <c r="N26" s="74" t="s">
        <v>607</v>
      </c>
      <c r="O26" s="74" t="s">
        <v>609</v>
      </c>
      <c r="P26" s="74" t="s">
        <v>611</v>
      </c>
      <c r="Q26" s="74" t="s">
        <v>613</v>
      </c>
      <c r="R26" s="74" t="s">
        <v>396</v>
      </c>
      <c r="S26" s="110" t="s">
        <v>613</v>
      </c>
      <c r="T26" s="110"/>
      <c r="U26" s="110"/>
      <c r="V26" s="110"/>
      <c r="W26" s="110"/>
      <c r="Y26" s="148"/>
      <c r="Z26" s="146"/>
      <c r="AA26" s="146"/>
    </row>
    <row r="27" spans="1:28" s="116" customFormat="1" x14ac:dyDescent="0.2">
      <c r="A27" s="111" t="s">
        <v>166</v>
      </c>
      <c r="B27" s="112">
        <v>-3.2539177874201393</v>
      </c>
      <c r="C27" s="112">
        <v>-19.746433762811158</v>
      </c>
      <c r="D27" s="112">
        <v>-28.294206163914211</v>
      </c>
      <c r="E27" s="113">
        <v>-3.2149957506212168</v>
      </c>
      <c r="F27" s="113">
        <v>-7.6042950312678634</v>
      </c>
      <c r="G27" s="113">
        <v>-9.0687179108056508</v>
      </c>
      <c r="H27" s="112">
        <v>-1.8646806644551353</v>
      </c>
      <c r="I27" s="112">
        <v>-4.2111792536277255</v>
      </c>
      <c r="J27" s="112">
        <v>3.4445427772233406</v>
      </c>
      <c r="K27" s="112">
        <v>0.7853009205434176</v>
      </c>
      <c r="L27" s="112">
        <v>-2.3072855821424616</v>
      </c>
      <c r="M27" s="113">
        <v>-2.5160856966307223</v>
      </c>
      <c r="N27" s="113">
        <v>2.4968077833402247</v>
      </c>
      <c r="O27" s="113">
        <v>-6.3772485117231614</v>
      </c>
      <c r="P27" s="113">
        <v>3.4371493050430901</v>
      </c>
      <c r="Q27" s="113">
        <v>-3.9421461389229235</v>
      </c>
      <c r="R27" s="113">
        <v>-0.49124582595209465</v>
      </c>
      <c r="S27" s="112">
        <v>-3.0322602045563722</v>
      </c>
      <c r="T27" s="112"/>
      <c r="U27" s="112"/>
      <c r="V27" s="112"/>
      <c r="W27" s="112"/>
      <c r="Y27" s="146"/>
      <c r="Z27" s="146"/>
      <c r="AA27" s="146"/>
    </row>
    <row r="28" spans="1:28" s="116" customFormat="1" x14ac:dyDescent="0.2">
      <c r="A28" s="111" t="s">
        <v>230</v>
      </c>
      <c r="B28" s="114">
        <v>0.99939999999999996</v>
      </c>
      <c r="C28" s="114">
        <v>1</v>
      </c>
      <c r="D28" s="114">
        <v>1</v>
      </c>
      <c r="E28" s="111">
        <v>0.99929999999999997</v>
      </c>
      <c r="F28" s="111">
        <v>1</v>
      </c>
      <c r="G28" s="111">
        <v>1</v>
      </c>
      <c r="H28" s="114">
        <v>0.86860000000000004</v>
      </c>
      <c r="I28" s="114">
        <v>1</v>
      </c>
      <c r="J28" s="114">
        <v>0.99970000000000003</v>
      </c>
      <c r="K28" s="114">
        <v>0.78520000000000001</v>
      </c>
      <c r="L28" s="114">
        <v>0.98960000000000004</v>
      </c>
      <c r="M28" s="111">
        <v>0.99409999999999998</v>
      </c>
      <c r="N28" s="111">
        <v>0.99380000000000002</v>
      </c>
      <c r="O28" s="111">
        <v>1</v>
      </c>
      <c r="P28" s="111">
        <v>0.99970000000000003</v>
      </c>
      <c r="Q28" s="111">
        <v>1</v>
      </c>
      <c r="R28" s="111">
        <v>0.68789999999999996</v>
      </c>
      <c r="S28" s="114">
        <v>0.99880000000000002</v>
      </c>
      <c r="T28" s="114"/>
      <c r="U28" s="114"/>
      <c r="V28" s="114"/>
      <c r="W28" s="114"/>
      <c r="Y28" s="146"/>
      <c r="Z28" s="146"/>
      <c r="AA28" s="146"/>
    </row>
    <row r="29" spans="1:28" s="116" customFormat="1" x14ac:dyDescent="0.2">
      <c r="A29" s="115" t="s">
        <v>176</v>
      </c>
      <c r="B29" s="114">
        <f>(1-B28)</f>
        <v>6.0000000000004494E-4</v>
      </c>
      <c r="C29" s="114">
        <f t="shared" ref="C29:D29" si="16">(1-C28)</f>
        <v>0</v>
      </c>
      <c r="D29" s="114">
        <f t="shared" si="16"/>
        <v>0</v>
      </c>
      <c r="E29" s="115">
        <f t="shared" ref="E29" si="17">(1-E28)</f>
        <v>7.0000000000003393E-4</v>
      </c>
      <c r="F29" s="115">
        <f t="shared" ref="F29" si="18">(1-F28)</f>
        <v>0</v>
      </c>
      <c r="G29" s="115">
        <f t="shared" ref="G29" si="19">(1-G28)</f>
        <v>0</v>
      </c>
      <c r="H29" s="114">
        <f t="shared" ref="H29" si="20">(1-H28)</f>
        <v>0.13139999999999996</v>
      </c>
      <c r="I29" s="114">
        <f t="shared" ref="I29" si="21">(1-I28)</f>
        <v>0</v>
      </c>
      <c r="J29" s="114">
        <f t="shared" ref="J29" si="22">(1-J28)</f>
        <v>2.9999999999996696E-4</v>
      </c>
      <c r="K29" s="114">
        <f t="shared" ref="K29" si="23">(1-K28)</f>
        <v>0.21479999999999999</v>
      </c>
      <c r="L29" s="114">
        <f t="shared" ref="L29" si="24">(1-L28)</f>
        <v>1.0399999999999965E-2</v>
      </c>
      <c r="M29" s="114">
        <f t="shared" ref="M29" si="25">(1-M28)</f>
        <v>5.9000000000000163E-3</v>
      </c>
      <c r="N29" s="114">
        <f t="shared" ref="N29" si="26">(1-N28)</f>
        <v>6.1999999999999833E-3</v>
      </c>
      <c r="O29" s="114">
        <f t="shared" ref="O29" si="27">(1-O28)</f>
        <v>0</v>
      </c>
      <c r="P29" s="114">
        <f t="shared" ref="P29" si="28">(1-P28)</f>
        <v>2.9999999999996696E-4</v>
      </c>
      <c r="Q29" s="114">
        <f t="shared" ref="Q29" si="29">(1-Q28)</f>
        <v>0</v>
      </c>
      <c r="R29" s="114">
        <f t="shared" ref="R29:S29" si="30">(1-R28)</f>
        <v>0.31210000000000004</v>
      </c>
      <c r="S29" s="114">
        <f t="shared" si="30"/>
        <v>1.1999999999999789E-3</v>
      </c>
      <c r="T29" s="114"/>
      <c r="U29" s="114"/>
      <c r="V29" s="114"/>
      <c r="W29" s="114"/>
      <c r="Y29" s="149"/>
      <c r="Z29" s="146"/>
      <c r="AA29" s="146"/>
    </row>
    <row r="30" spans="1:28" s="116" customFormat="1" x14ac:dyDescent="0.2">
      <c r="A30" s="115" t="s">
        <v>175</v>
      </c>
      <c r="B30" s="114">
        <f>RANK(B37,$B$37:$S$37,1)</f>
        <v>10</v>
      </c>
      <c r="C30" s="114">
        <f t="shared" ref="C30:S30" si="31">RANK(C37,$B$37:$S$37,1)</f>
        <v>2</v>
      </c>
      <c r="D30" s="114">
        <f t="shared" si="31"/>
        <v>1</v>
      </c>
      <c r="E30" s="114">
        <f t="shared" si="31"/>
        <v>11</v>
      </c>
      <c r="F30" s="114">
        <f t="shared" si="31"/>
        <v>4</v>
      </c>
      <c r="G30" s="114">
        <f t="shared" si="31"/>
        <v>3</v>
      </c>
      <c r="H30" s="114">
        <f t="shared" si="31"/>
        <v>16</v>
      </c>
      <c r="I30" s="114">
        <f t="shared" si="31"/>
        <v>6</v>
      </c>
      <c r="J30" s="114">
        <f t="shared" si="31"/>
        <v>8</v>
      </c>
      <c r="K30" s="114">
        <f t="shared" si="31"/>
        <v>17</v>
      </c>
      <c r="L30" s="114">
        <f t="shared" si="31"/>
        <v>15</v>
      </c>
      <c r="M30" s="114">
        <f t="shared" si="31"/>
        <v>13</v>
      </c>
      <c r="N30" s="114">
        <f t="shared" si="31"/>
        <v>14</v>
      </c>
      <c r="O30" s="114">
        <f t="shared" si="31"/>
        <v>5</v>
      </c>
      <c r="P30" s="114">
        <f t="shared" si="31"/>
        <v>9</v>
      </c>
      <c r="Q30" s="114">
        <f t="shared" si="31"/>
        <v>7</v>
      </c>
      <c r="R30" s="114">
        <f t="shared" si="31"/>
        <v>18</v>
      </c>
      <c r="S30" s="114">
        <f t="shared" si="31"/>
        <v>12</v>
      </c>
      <c r="T30" s="114"/>
      <c r="U30" s="114"/>
      <c r="V30" s="114"/>
      <c r="W30" s="114"/>
      <c r="Y30" s="149"/>
      <c r="Z30" s="146"/>
      <c r="AA30" s="146"/>
    </row>
    <row r="31" spans="1:28" s="116" customFormat="1" x14ac:dyDescent="0.2">
      <c r="A31" s="115" t="s">
        <v>177</v>
      </c>
      <c r="B31" s="114">
        <f>$B$1/B30</f>
        <v>5.0000000000000001E-3</v>
      </c>
      <c r="C31" s="114">
        <f t="shared" ref="C31:S31" si="32">$B$1/C30</f>
        <v>2.5000000000000001E-2</v>
      </c>
      <c r="D31" s="114">
        <f t="shared" si="32"/>
        <v>0.05</v>
      </c>
      <c r="E31" s="115">
        <f t="shared" si="32"/>
        <v>4.5454545454545461E-3</v>
      </c>
      <c r="F31" s="115">
        <f t="shared" si="32"/>
        <v>1.2500000000000001E-2</v>
      </c>
      <c r="G31" s="115">
        <f t="shared" si="32"/>
        <v>1.6666666666666666E-2</v>
      </c>
      <c r="H31" s="114">
        <f t="shared" si="32"/>
        <v>3.1250000000000002E-3</v>
      </c>
      <c r="I31" s="114">
        <f t="shared" si="32"/>
        <v>8.3333333333333332E-3</v>
      </c>
      <c r="J31" s="114">
        <f t="shared" si="32"/>
        <v>6.2500000000000003E-3</v>
      </c>
      <c r="K31" s="114">
        <f t="shared" si="32"/>
        <v>2.9411764705882353E-3</v>
      </c>
      <c r="L31" s="114">
        <f t="shared" si="32"/>
        <v>3.3333333333333335E-3</v>
      </c>
      <c r="M31" s="114">
        <f t="shared" si="32"/>
        <v>3.8461538461538464E-3</v>
      </c>
      <c r="N31" s="114">
        <f t="shared" si="32"/>
        <v>3.5714285714285718E-3</v>
      </c>
      <c r="O31" s="114">
        <f t="shared" si="32"/>
        <v>0.01</v>
      </c>
      <c r="P31" s="114">
        <f t="shared" si="32"/>
        <v>5.5555555555555558E-3</v>
      </c>
      <c r="Q31" s="114">
        <f t="shared" si="32"/>
        <v>7.1428571428571435E-3</v>
      </c>
      <c r="R31" s="114">
        <f t="shared" si="32"/>
        <v>2.7777777777777779E-3</v>
      </c>
      <c r="S31" s="114">
        <f t="shared" si="32"/>
        <v>4.1666666666666666E-3</v>
      </c>
      <c r="T31" s="114"/>
      <c r="U31" s="114"/>
      <c r="V31" s="114"/>
      <c r="W31" s="114"/>
      <c r="Y31" s="149"/>
      <c r="Z31" s="146"/>
      <c r="AA31" s="146"/>
    </row>
    <row r="32" spans="1:28" s="116" customFormat="1" x14ac:dyDescent="0.2">
      <c r="A32" s="115" t="s">
        <v>178</v>
      </c>
      <c r="B32" s="130" t="str">
        <f>IF(B29&lt;B31,"H1","H0")</f>
        <v>H1</v>
      </c>
      <c r="C32" s="130" t="str">
        <f t="shared" ref="C32:S32" si="33">IF(C29&lt;C31,"H1","H0")</f>
        <v>H1</v>
      </c>
      <c r="D32" s="130" t="str">
        <f t="shared" si="33"/>
        <v>H1</v>
      </c>
      <c r="E32" s="161" t="str">
        <f t="shared" si="33"/>
        <v>H1</v>
      </c>
      <c r="F32" s="161" t="str">
        <f t="shared" si="33"/>
        <v>H1</v>
      </c>
      <c r="G32" s="161" t="str">
        <f t="shared" si="33"/>
        <v>H1</v>
      </c>
      <c r="H32" s="130" t="str">
        <f t="shared" si="33"/>
        <v>H0</v>
      </c>
      <c r="I32" s="130" t="str">
        <f t="shared" si="33"/>
        <v>H1</v>
      </c>
      <c r="J32" s="130" t="str">
        <f t="shared" si="33"/>
        <v>H1</v>
      </c>
      <c r="K32" s="130" t="str">
        <f t="shared" si="33"/>
        <v>H0</v>
      </c>
      <c r="L32" s="130" t="str">
        <f t="shared" si="33"/>
        <v>H0</v>
      </c>
      <c r="M32" s="130" t="str">
        <f t="shared" si="33"/>
        <v>H0</v>
      </c>
      <c r="N32" s="130" t="str">
        <f t="shared" si="33"/>
        <v>H0</v>
      </c>
      <c r="O32" s="130" t="str">
        <f t="shared" si="33"/>
        <v>H1</v>
      </c>
      <c r="P32" s="130" t="str">
        <f t="shared" si="33"/>
        <v>H1</v>
      </c>
      <c r="Q32" s="130" t="str">
        <f t="shared" si="33"/>
        <v>H1</v>
      </c>
      <c r="R32" s="130" t="str">
        <f t="shared" si="33"/>
        <v>H0</v>
      </c>
      <c r="S32" s="130" t="str">
        <f t="shared" si="33"/>
        <v>H1</v>
      </c>
      <c r="T32" s="114"/>
      <c r="U32" s="114"/>
      <c r="V32" s="114"/>
      <c r="W32" s="114"/>
      <c r="Y32" s="149"/>
      <c r="Z32" s="146"/>
      <c r="AA32" s="146"/>
    </row>
    <row r="33" spans="1:28" s="21" customFormat="1" ht="15.75" x14ac:dyDescent="0.25">
      <c r="A33" s="115" t="s">
        <v>270</v>
      </c>
      <c r="B33" s="130"/>
      <c r="C33" s="130"/>
      <c r="D33" s="130"/>
      <c r="E33" s="161"/>
      <c r="F33" s="161"/>
      <c r="G33" s="161"/>
      <c r="H33" s="130"/>
      <c r="I33" s="130"/>
      <c r="J33" s="130"/>
      <c r="K33" s="130"/>
      <c r="L33" s="130"/>
      <c r="M33" s="161"/>
      <c r="N33" s="161"/>
      <c r="O33" s="161"/>
      <c r="P33" s="161"/>
      <c r="Q33" s="161"/>
      <c r="R33" s="161"/>
      <c r="S33" s="130"/>
      <c r="T33" s="130"/>
      <c r="U33" s="130"/>
      <c r="V33" s="130"/>
      <c r="W33" s="130"/>
      <c r="X33" s="130"/>
      <c r="Y33" s="130"/>
    </row>
    <row r="34" spans="1:28" s="21" customFormat="1" ht="15.75" x14ac:dyDescent="0.25">
      <c r="A34" s="115" t="s">
        <v>271</v>
      </c>
      <c r="B34" s="131">
        <f>1-B31</f>
        <v>0.995</v>
      </c>
      <c r="C34" s="131">
        <f t="shared" ref="C34:S34" si="34">1-C31</f>
        <v>0.97499999999999998</v>
      </c>
      <c r="D34" s="131">
        <f t="shared" si="34"/>
        <v>0.95</v>
      </c>
      <c r="E34" s="131">
        <f t="shared" si="34"/>
        <v>0.99545454545454548</v>
      </c>
      <c r="F34" s="131">
        <f t="shared" si="34"/>
        <v>0.98750000000000004</v>
      </c>
      <c r="G34" s="131">
        <f t="shared" si="34"/>
        <v>0.98333333333333328</v>
      </c>
      <c r="H34" s="131">
        <f t="shared" si="34"/>
        <v>0.99687499999999996</v>
      </c>
      <c r="I34" s="131">
        <f t="shared" si="34"/>
        <v>0.9916666666666667</v>
      </c>
      <c r="J34" s="131">
        <f t="shared" si="34"/>
        <v>0.99375000000000002</v>
      </c>
      <c r="K34" s="131">
        <f t="shared" si="34"/>
        <v>0.99705882352941178</v>
      </c>
      <c r="L34" s="131">
        <f t="shared" si="34"/>
        <v>0.9966666666666667</v>
      </c>
      <c r="M34" s="131">
        <f t="shared" si="34"/>
        <v>0.99615384615384617</v>
      </c>
      <c r="N34" s="131">
        <f t="shared" si="34"/>
        <v>0.99642857142857144</v>
      </c>
      <c r="O34" s="131">
        <f t="shared" si="34"/>
        <v>0.99</v>
      </c>
      <c r="P34" s="131">
        <f t="shared" si="34"/>
        <v>0.99444444444444446</v>
      </c>
      <c r="Q34" s="131">
        <f t="shared" si="34"/>
        <v>0.99285714285714288</v>
      </c>
      <c r="R34" s="131">
        <f t="shared" si="34"/>
        <v>0.99722222222222223</v>
      </c>
      <c r="S34" s="131">
        <f t="shared" si="34"/>
        <v>0.99583333333333335</v>
      </c>
      <c r="T34" s="131"/>
      <c r="U34" s="131"/>
      <c r="V34" s="131"/>
      <c r="W34" s="131"/>
      <c r="X34" s="131"/>
      <c r="Y34" s="131"/>
    </row>
    <row r="35" spans="1:28" s="21" customFormat="1" ht="15.75" x14ac:dyDescent="0.25">
      <c r="A35" s="115" t="s">
        <v>263</v>
      </c>
      <c r="B35" s="130">
        <v>-2.58</v>
      </c>
      <c r="C35" s="130">
        <v>-1.96</v>
      </c>
      <c r="D35" s="130">
        <v>-2.58</v>
      </c>
      <c r="E35" s="161">
        <v>-2.61</v>
      </c>
      <c r="F35" s="161">
        <v>-2.2400000000000002</v>
      </c>
      <c r="G35" s="161">
        <v>-2.13</v>
      </c>
      <c r="H35" s="130">
        <v>-2.74</v>
      </c>
      <c r="I35" s="130">
        <v>-2.4</v>
      </c>
      <c r="J35" s="130">
        <v>-2.5</v>
      </c>
      <c r="K35" s="130">
        <v>-2.76</v>
      </c>
      <c r="L35" s="130">
        <v>-2.72</v>
      </c>
      <c r="M35" s="161">
        <v>-2.67</v>
      </c>
      <c r="N35" s="161">
        <v>-2.69</v>
      </c>
      <c r="O35" s="161">
        <v>-2.33</v>
      </c>
      <c r="P35" s="161">
        <v>-2.54</v>
      </c>
      <c r="Q35" s="161">
        <v>-2.54</v>
      </c>
      <c r="R35" s="161">
        <v>-2.77</v>
      </c>
      <c r="S35" s="130">
        <v>-2.64</v>
      </c>
      <c r="T35" s="130"/>
      <c r="U35" s="130"/>
      <c r="V35" s="130"/>
      <c r="W35" s="130"/>
      <c r="X35" s="132"/>
      <c r="Y35" s="132"/>
    </row>
    <row r="36" spans="1:28" s="21" customFormat="1" ht="15.75" x14ac:dyDescent="0.25">
      <c r="A36" s="115" t="s">
        <v>262</v>
      </c>
      <c r="B36" s="130" t="str">
        <f>IF(B27&lt;B35,"H1","H0")</f>
        <v>H1</v>
      </c>
      <c r="C36" s="130" t="str">
        <f t="shared" ref="C36:S36" si="35">IF(C27&lt;C35,"H1","H0")</f>
        <v>H1</v>
      </c>
      <c r="D36" s="130" t="str">
        <f t="shared" si="35"/>
        <v>H1</v>
      </c>
      <c r="E36" s="130" t="str">
        <f t="shared" si="35"/>
        <v>H1</v>
      </c>
      <c r="F36" s="130" t="str">
        <f t="shared" si="35"/>
        <v>H1</v>
      </c>
      <c r="G36" s="130" t="str">
        <f t="shared" si="35"/>
        <v>H1</v>
      </c>
      <c r="H36" s="130" t="str">
        <f t="shared" si="35"/>
        <v>H0</v>
      </c>
      <c r="I36" s="130" t="str">
        <f t="shared" si="35"/>
        <v>H1</v>
      </c>
      <c r="J36" s="130" t="str">
        <f t="shared" si="35"/>
        <v>H0</v>
      </c>
      <c r="K36" s="130" t="str">
        <f t="shared" si="35"/>
        <v>H0</v>
      </c>
      <c r="L36" s="130" t="str">
        <f t="shared" si="35"/>
        <v>H0</v>
      </c>
      <c r="M36" s="130" t="str">
        <f t="shared" si="35"/>
        <v>H0</v>
      </c>
      <c r="N36" s="130" t="str">
        <f t="shared" si="35"/>
        <v>H0</v>
      </c>
      <c r="O36" s="130" t="str">
        <f t="shared" si="35"/>
        <v>H1</v>
      </c>
      <c r="P36" s="130" t="str">
        <f t="shared" si="35"/>
        <v>H0</v>
      </c>
      <c r="Q36" s="130" t="str">
        <f t="shared" si="35"/>
        <v>H1</v>
      </c>
      <c r="R36" s="130" t="str">
        <f t="shared" si="35"/>
        <v>H0</v>
      </c>
      <c r="S36" s="130" t="str">
        <f t="shared" si="35"/>
        <v>H1</v>
      </c>
      <c r="T36" s="130"/>
      <c r="U36" s="130"/>
      <c r="V36" s="130"/>
      <c r="W36" s="130"/>
      <c r="X36" s="130"/>
      <c r="Y36" s="130"/>
    </row>
    <row r="37" spans="1:28" ht="15.75" x14ac:dyDescent="0.25">
      <c r="A37" s="162" t="s">
        <v>723</v>
      </c>
      <c r="B37" s="112">
        <v>-3.2539177874201393</v>
      </c>
      <c r="C37" s="112">
        <v>-19.746433762811158</v>
      </c>
      <c r="D37" s="112">
        <v>-28.294206163914211</v>
      </c>
      <c r="E37" s="145">
        <v>-3.2149957506212168</v>
      </c>
      <c r="F37" s="145">
        <v>-7.6042950312678634</v>
      </c>
      <c r="G37" s="145">
        <v>-9.0687179108056508</v>
      </c>
      <c r="H37" s="112">
        <v>-1.8646806644551353</v>
      </c>
      <c r="I37" s="112">
        <v>-4.2111792536277255</v>
      </c>
      <c r="J37" s="112">
        <v>-3.4445427772233401</v>
      </c>
      <c r="K37" s="112">
        <v>-0.78530092054341805</v>
      </c>
      <c r="L37" s="112">
        <v>-2.3072855821424616</v>
      </c>
      <c r="M37" s="113">
        <v>-2.5160856966307223</v>
      </c>
      <c r="N37" s="113">
        <v>-2.4968077833402198</v>
      </c>
      <c r="O37" s="113">
        <v>-6.3772485117231614</v>
      </c>
      <c r="P37" s="113">
        <v>-3.4371493050430901</v>
      </c>
      <c r="Q37" s="113">
        <v>-3.9421461389229235</v>
      </c>
      <c r="R37" s="113">
        <v>-0.49124582595209465</v>
      </c>
      <c r="S37" s="112">
        <v>-3.0322602045563722</v>
      </c>
      <c r="T37" s="71"/>
      <c r="U37" s="71"/>
      <c r="V37" s="71"/>
      <c r="W37" s="71"/>
      <c r="Y37" s="7"/>
      <c r="Z37" s="7"/>
      <c r="AA37" s="7"/>
    </row>
    <row r="38" spans="1:28" x14ac:dyDescent="0.25">
      <c r="A38" t="s">
        <v>168</v>
      </c>
      <c r="Y38" s="7"/>
      <c r="Z38" s="7"/>
      <c r="AA38" s="7"/>
    </row>
    <row r="39" spans="1:28" x14ac:dyDescent="0.25">
      <c r="A39" s="6"/>
      <c r="B39" s="585" t="s">
        <v>171</v>
      </c>
      <c r="C39" s="585"/>
      <c r="D39" s="585"/>
      <c r="E39" s="583" t="s">
        <v>172</v>
      </c>
      <c r="F39" s="583"/>
      <c r="G39" s="583"/>
      <c r="H39" s="585" t="s">
        <v>173</v>
      </c>
      <c r="I39" s="585"/>
      <c r="J39" s="585"/>
      <c r="K39" s="585"/>
      <c r="L39" s="585"/>
      <c r="M39" s="607" t="s">
        <v>174</v>
      </c>
      <c r="N39" s="608"/>
      <c r="O39" s="608"/>
      <c r="P39" s="608"/>
      <c r="Q39" s="608"/>
      <c r="R39" s="45"/>
      <c r="Y39" s="7"/>
      <c r="Z39" s="7"/>
      <c r="AA39" s="7"/>
    </row>
    <row r="40" spans="1:28" x14ac:dyDescent="0.25">
      <c r="A40" s="3" t="s">
        <v>49</v>
      </c>
      <c r="B40" s="71"/>
      <c r="C40" s="71"/>
      <c r="D40" s="71"/>
      <c r="E40" s="3"/>
      <c r="F40" s="3"/>
      <c r="G40" s="3"/>
      <c r="H40" s="10"/>
      <c r="I40" s="10"/>
      <c r="J40" s="10"/>
      <c r="K40" s="10"/>
      <c r="L40" s="10"/>
      <c r="M40" s="2"/>
      <c r="N40" s="2"/>
      <c r="O40" s="2"/>
      <c r="P40" s="2"/>
      <c r="Q40" s="2"/>
      <c r="R40" s="8"/>
      <c r="Y40" s="7"/>
      <c r="Z40" s="7"/>
      <c r="AA40" s="7"/>
    </row>
    <row r="41" spans="1:28" s="116" customFormat="1" ht="54.75" x14ac:dyDescent="0.2">
      <c r="A41" s="109" t="s">
        <v>264</v>
      </c>
      <c r="B41" s="110" t="s">
        <v>431</v>
      </c>
      <c r="C41" s="110" t="s">
        <v>595</v>
      </c>
      <c r="D41" s="110" t="s">
        <v>596</v>
      </c>
      <c r="E41" s="74" t="s">
        <v>447</v>
      </c>
      <c r="F41" s="74" t="s">
        <v>432</v>
      </c>
      <c r="G41" s="74" t="s">
        <v>593</v>
      </c>
      <c r="H41" s="110" t="s">
        <v>598</v>
      </c>
      <c r="I41" s="110" t="s">
        <v>500</v>
      </c>
      <c r="J41" s="110" t="s">
        <v>600</v>
      </c>
      <c r="K41" s="110" t="s">
        <v>602</v>
      </c>
      <c r="L41" s="110" t="s">
        <v>604</v>
      </c>
      <c r="M41" s="74" t="s">
        <v>598</v>
      </c>
      <c r="N41" s="74" t="s">
        <v>606</v>
      </c>
      <c r="O41" s="74" t="s">
        <v>608</v>
      </c>
      <c r="P41" s="74" t="s">
        <v>610</v>
      </c>
      <c r="Q41" s="74" t="s">
        <v>612</v>
      </c>
      <c r="R41" s="74" t="s">
        <v>604</v>
      </c>
      <c r="S41" s="110" t="s">
        <v>612</v>
      </c>
      <c r="T41" s="110" t="s">
        <v>729</v>
      </c>
      <c r="U41" s="110" t="s">
        <v>730</v>
      </c>
      <c r="V41" s="110" t="s">
        <v>731</v>
      </c>
      <c r="W41" s="110" t="s">
        <v>732</v>
      </c>
      <c r="X41" s="110" t="s">
        <v>733</v>
      </c>
      <c r="Y41" s="110" t="s">
        <v>233</v>
      </c>
      <c r="Z41" s="110" t="s">
        <v>734</v>
      </c>
      <c r="AA41" s="110" t="s">
        <v>735</v>
      </c>
      <c r="AB41" s="110" t="s">
        <v>736</v>
      </c>
    </row>
    <row r="42" spans="1:28" s="116" customFormat="1" ht="54" x14ac:dyDescent="0.2">
      <c r="A42" s="109" t="s">
        <v>265</v>
      </c>
      <c r="B42" s="110" t="s">
        <v>274</v>
      </c>
      <c r="C42" s="110" t="s">
        <v>370</v>
      </c>
      <c r="D42" s="110" t="s">
        <v>597</v>
      </c>
      <c r="E42" s="74" t="s">
        <v>274</v>
      </c>
      <c r="F42" s="74" t="s">
        <v>275</v>
      </c>
      <c r="G42" s="74" t="s">
        <v>594</v>
      </c>
      <c r="H42" s="110" t="s">
        <v>599</v>
      </c>
      <c r="I42" s="110" t="s">
        <v>501</v>
      </c>
      <c r="J42" s="110" t="s">
        <v>601</v>
      </c>
      <c r="K42" s="110" t="s">
        <v>603</v>
      </c>
      <c r="L42" s="110" t="s">
        <v>605</v>
      </c>
      <c r="M42" s="74" t="s">
        <v>599</v>
      </c>
      <c r="N42" s="74" t="s">
        <v>607</v>
      </c>
      <c r="O42" s="74" t="s">
        <v>609</v>
      </c>
      <c r="P42" s="74" t="s">
        <v>611</v>
      </c>
      <c r="Q42" s="74" t="s">
        <v>613</v>
      </c>
      <c r="R42" s="74" t="s">
        <v>396</v>
      </c>
      <c r="S42" s="110" t="s">
        <v>613</v>
      </c>
      <c r="T42" s="110"/>
      <c r="U42" s="110"/>
      <c r="V42" s="110"/>
      <c r="W42" s="110"/>
      <c r="Y42" s="148"/>
      <c r="Z42" s="146"/>
      <c r="AA42" s="146"/>
    </row>
    <row r="43" spans="1:28" x14ac:dyDescent="0.25">
      <c r="A43" s="3" t="s">
        <v>165</v>
      </c>
      <c r="B43" s="71"/>
      <c r="C43" s="71"/>
      <c r="D43" s="71"/>
      <c r="E43" s="3"/>
      <c r="F43" s="3"/>
      <c r="G43" s="3"/>
      <c r="H43" s="71"/>
      <c r="I43" s="71"/>
      <c r="J43" s="71"/>
      <c r="K43" s="71"/>
      <c r="L43" s="71"/>
      <c r="M43" s="3"/>
      <c r="N43" s="3"/>
      <c r="O43" s="3"/>
      <c r="P43" s="3"/>
      <c r="Q43" s="3"/>
      <c r="R43" s="7"/>
      <c r="Y43" s="7"/>
      <c r="Z43" s="7"/>
      <c r="AA43" s="7"/>
    </row>
    <row r="44" spans="1:28" x14ac:dyDescent="0.25">
      <c r="A44" s="3" t="s">
        <v>166</v>
      </c>
      <c r="B44" s="71">
        <v>-2.3624390077629704</v>
      </c>
      <c r="C44" s="71">
        <v>-22.126568156006577</v>
      </c>
      <c r="D44" s="71">
        <v>-4.0067475026944548</v>
      </c>
      <c r="E44" s="3">
        <v>-2.3693061629354677</v>
      </c>
      <c r="F44" s="3">
        <v>-8.3137314308752437</v>
      </c>
      <c r="G44" s="3">
        <v>-0.73891193691962309</v>
      </c>
      <c r="H44" s="71">
        <v>-1.706303263815343</v>
      </c>
      <c r="I44" s="71">
        <v>-1.8698450873973085</v>
      </c>
      <c r="J44" s="71">
        <v>-0.82814605835770472</v>
      </c>
      <c r="K44" s="71">
        <v>-3.3949397778546473</v>
      </c>
      <c r="L44" s="71">
        <v>-10.677097097680068</v>
      </c>
      <c r="M44" s="3">
        <v>-2.6423827832028284</v>
      </c>
      <c r="N44" s="3">
        <v>-0.59225165730748264</v>
      </c>
      <c r="O44" s="3">
        <v>-2.7673615790377286</v>
      </c>
      <c r="P44" s="3">
        <v>-3.2456463975610572</v>
      </c>
      <c r="Q44" s="3">
        <v>-10.883717503933452</v>
      </c>
      <c r="R44" s="7"/>
    </row>
    <row r="45" spans="1:28" x14ac:dyDescent="0.25">
      <c r="A45" s="5" t="s">
        <v>176</v>
      </c>
      <c r="B45" s="71"/>
      <c r="C45" s="71"/>
      <c r="D45" s="71"/>
      <c r="E45" s="3"/>
      <c r="F45" s="3"/>
      <c r="G45" s="3"/>
      <c r="H45" s="71"/>
      <c r="I45" s="71"/>
      <c r="J45" s="71"/>
      <c r="K45" s="71"/>
      <c r="L45" s="71"/>
      <c r="M45" s="3"/>
      <c r="N45" s="3"/>
      <c r="O45" s="3"/>
      <c r="P45" s="3"/>
      <c r="Q45" s="3"/>
      <c r="R45" s="7"/>
    </row>
    <row r="46" spans="1:28" x14ac:dyDescent="0.25">
      <c r="A46" s="5" t="s">
        <v>175</v>
      </c>
      <c r="B46" s="71"/>
      <c r="C46" s="71"/>
      <c r="D46" s="71"/>
      <c r="E46" s="3"/>
      <c r="F46" s="3"/>
      <c r="G46" s="3"/>
      <c r="H46" s="71"/>
      <c r="I46" s="71"/>
      <c r="J46" s="71"/>
      <c r="K46" s="71"/>
      <c r="L46" s="71"/>
      <c r="M46" s="3"/>
      <c r="N46" s="3"/>
      <c r="O46" s="3"/>
      <c r="P46" s="3"/>
      <c r="Q46" s="3"/>
      <c r="R46" s="7"/>
    </row>
    <row r="47" spans="1:28" x14ac:dyDescent="0.25">
      <c r="A47" s="5" t="s">
        <v>177</v>
      </c>
      <c r="B47" s="71"/>
      <c r="C47" s="71"/>
      <c r="D47" s="71"/>
      <c r="E47" s="3"/>
      <c r="F47" s="3"/>
      <c r="G47" s="3"/>
      <c r="H47" s="71"/>
      <c r="I47" s="71"/>
      <c r="J47" s="71"/>
      <c r="K47" s="71"/>
      <c r="L47" s="71"/>
      <c r="M47" s="3"/>
      <c r="N47" s="3"/>
      <c r="O47" s="3"/>
      <c r="P47" s="3"/>
      <c r="Q47" s="3"/>
      <c r="R47" s="7"/>
    </row>
    <row r="48" spans="1:28" x14ac:dyDescent="0.25">
      <c r="A48" s="5" t="s">
        <v>178</v>
      </c>
      <c r="B48" s="71"/>
      <c r="C48" s="71"/>
      <c r="D48" s="71"/>
      <c r="E48" s="3"/>
      <c r="F48" s="3"/>
      <c r="G48" s="3"/>
      <c r="H48" s="71"/>
      <c r="I48" s="71"/>
      <c r="J48" s="71"/>
      <c r="K48" s="71"/>
      <c r="L48" s="71"/>
      <c r="M48" s="3"/>
      <c r="N48" s="3"/>
      <c r="O48" s="3"/>
      <c r="P48" s="3"/>
      <c r="Q48" s="3"/>
      <c r="R48" s="7"/>
    </row>
    <row r="50" spans="1:18" x14ac:dyDescent="0.25">
      <c r="A50" t="s">
        <v>161</v>
      </c>
    </row>
    <row r="51" spans="1:18" hidden="1" x14ac:dyDescent="0.25">
      <c r="A51" s="6"/>
      <c r="B51" s="585" t="s">
        <v>171</v>
      </c>
      <c r="C51" s="585"/>
      <c r="D51" s="585"/>
      <c r="E51" s="583" t="s">
        <v>172</v>
      </c>
      <c r="F51" s="583"/>
      <c r="G51" s="583"/>
      <c r="H51" s="585" t="s">
        <v>173</v>
      </c>
      <c r="I51" s="585"/>
      <c r="J51" s="585"/>
      <c r="K51" s="585"/>
      <c r="L51" s="585"/>
      <c r="M51" s="607" t="s">
        <v>174</v>
      </c>
      <c r="N51" s="608"/>
      <c r="O51" s="608"/>
      <c r="P51" s="608"/>
      <c r="Q51" s="608"/>
      <c r="R51" s="45"/>
    </row>
    <row r="52" spans="1:18" hidden="1" x14ac:dyDescent="0.25">
      <c r="A52" s="3" t="s">
        <v>49</v>
      </c>
      <c r="B52" s="71">
        <v>3276.3333333333335</v>
      </c>
      <c r="C52" s="71">
        <v>3290.9666666666667</v>
      </c>
      <c r="D52" s="71">
        <v>3384.1777777777779</v>
      </c>
      <c r="E52" s="3">
        <v>3276.2888888888888</v>
      </c>
      <c r="F52" s="3">
        <v>3290.8888888888887</v>
      </c>
      <c r="G52" s="3">
        <v>3384.1777777777779</v>
      </c>
      <c r="H52" s="10">
        <v>3139.1222222222223</v>
      </c>
      <c r="I52" s="10">
        <v>3140.5444444444443</v>
      </c>
      <c r="J52" s="10">
        <v>3184.5777777777776</v>
      </c>
      <c r="K52" s="10">
        <v>3203.1666666666665</v>
      </c>
      <c r="L52" s="10">
        <v>3230.3222222222221</v>
      </c>
      <c r="M52" s="2">
        <v>3126.5666666666666</v>
      </c>
      <c r="N52" s="2">
        <v>3138.7</v>
      </c>
      <c r="O52" s="2">
        <v>3184.3666666666668</v>
      </c>
      <c r="P52" s="2">
        <v>3202.3333333333335</v>
      </c>
      <c r="Q52" s="2">
        <v>3207.8666666666668</v>
      </c>
      <c r="R52" s="8"/>
    </row>
    <row r="53" spans="1:18" hidden="1" x14ac:dyDescent="0.25">
      <c r="A53" s="3" t="s">
        <v>165</v>
      </c>
      <c r="B53" s="71"/>
      <c r="C53" s="71"/>
      <c r="D53" s="71"/>
      <c r="E53" s="3"/>
      <c r="F53" s="3"/>
      <c r="G53" s="3"/>
      <c r="H53" s="71"/>
      <c r="I53" s="71"/>
      <c r="J53" s="71"/>
      <c r="K53" s="71"/>
      <c r="L53" s="71"/>
      <c r="M53" s="3"/>
      <c r="N53" s="3"/>
      <c r="O53" s="3"/>
      <c r="P53" s="3"/>
      <c r="Q53" s="3"/>
      <c r="R53" s="7"/>
    </row>
    <row r="54" spans="1:18" hidden="1" x14ac:dyDescent="0.25">
      <c r="A54" s="3" t="s">
        <v>166</v>
      </c>
      <c r="B54" s="71">
        <v>-3.0437948342662833</v>
      </c>
      <c r="C54" s="71">
        <v>-21.343953668275923</v>
      </c>
      <c r="D54" s="71">
        <v>-4.90228066957041</v>
      </c>
      <c r="E54" s="3">
        <v>-3.0438346509161689</v>
      </c>
      <c r="F54" s="3">
        <v>-21.364595860830612</v>
      </c>
      <c r="G54" s="3">
        <v>-0.82172875143924273</v>
      </c>
      <c r="H54" s="71">
        <v>-0.1885618175120384</v>
      </c>
      <c r="I54" s="71">
        <v>-6.7092093396067671</v>
      </c>
      <c r="J54" s="71">
        <v>-2.6100160894114626</v>
      </c>
      <c r="K54" s="71">
        <v>-4.136527293566167</v>
      </c>
      <c r="L54" s="71">
        <v>-1.2056582106894123</v>
      </c>
      <c r="M54" s="3">
        <v>-1.5964932984924491</v>
      </c>
      <c r="N54" s="3">
        <v>-7.5244307366337821</v>
      </c>
      <c r="O54" s="3">
        <v>-2.5192216531978771</v>
      </c>
      <c r="P54" s="3">
        <v>-0.58883271291089667</v>
      </c>
      <c r="Q54" s="3">
        <v>-2.0546272176741107</v>
      </c>
      <c r="R54" s="7"/>
    </row>
    <row r="55" spans="1:18" hidden="1" x14ac:dyDescent="0.25">
      <c r="A55" s="5" t="s">
        <v>176</v>
      </c>
      <c r="B55" s="71"/>
      <c r="C55" s="71"/>
      <c r="D55" s="71"/>
      <c r="E55" s="3"/>
      <c r="F55" s="3"/>
      <c r="G55" s="3"/>
      <c r="H55" s="71"/>
      <c r="I55" s="71"/>
      <c r="J55" s="71"/>
      <c r="K55" s="71"/>
      <c r="L55" s="71"/>
      <c r="M55" s="3"/>
      <c r="N55" s="3"/>
      <c r="O55" s="3"/>
      <c r="P55" s="3"/>
      <c r="Q55" s="3"/>
      <c r="R55" s="7"/>
    </row>
    <row r="56" spans="1:18" hidden="1" x14ac:dyDescent="0.25">
      <c r="A56" s="5" t="s">
        <v>175</v>
      </c>
      <c r="B56" s="71"/>
      <c r="C56" s="71"/>
      <c r="D56" s="71"/>
      <c r="E56" s="3"/>
      <c r="F56" s="3"/>
      <c r="G56" s="3"/>
      <c r="H56" s="71"/>
      <c r="I56" s="71"/>
      <c r="J56" s="71"/>
      <c r="K56" s="71"/>
      <c r="L56" s="71"/>
      <c r="M56" s="3"/>
      <c r="N56" s="3"/>
      <c r="O56" s="3"/>
      <c r="P56" s="3"/>
      <c r="Q56" s="3"/>
      <c r="R56" s="7"/>
    </row>
    <row r="57" spans="1:18" hidden="1" x14ac:dyDescent="0.25">
      <c r="A57" s="5" t="s">
        <v>177</v>
      </c>
      <c r="B57" s="71"/>
      <c r="C57" s="71"/>
      <c r="D57" s="71"/>
      <c r="E57" s="3"/>
      <c r="F57" s="3"/>
      <c r="G57" s="3"/>
      <c r="H57" s="71"/>
      <c r="I57" s="71"/>
      <c r="J57" s="71"/>
      <c r="K57" s="71"/>
      <c r="L57" s="71"/>
      <c r="M57" s="3"/>
      <c r="N57" s="3"/>
      <c r="O57" s="3"/>
      <c r="P57" s="3"/>
      <c r="Q57" s="3"/>
      <c r="R57" s="7"/>
    </row>
    <row r="58" spans="1:18" hidden="1" x14ac:dyDescent="0.25">
      <c r="A58" s="5" t="s">
        <v>178</v>
      </c>
      <c r="B58" s="71"/>
      <c r="C58" s="71"/>
      <c r="D58" s="71"/>
      <c r="E58" s="3"/>
      <c r="F58" s="3"/>
      <c r="G58" s="3"/>
      <c r="H58" s="71"/>
      <c r="I58" s="71"/>
      <c r="J58" s="71"/>
      <c r="K58" s="71"/>
      <c r="L58" s="71"/>
      <c r="M58" s="3"/>
      <c r="N58" s="3"/>
      <c r="O58" s="3"/>
      <c r="P58" s="3"/>
      <c r="Q58" s="3"/>
      <c r="R58" s="7"/>
    </row>
    <row r="59" spans="1:18" hidden="1" x14ac:dyDescent="0.25"/>
    <row r="60" spans="1:18" hidden="1" x14ac:dyDescent="0.25">
      <c r="A60" t="s">
        <v>169</v>
      </c>
    </row>
    <row r="61" spans="1:18" hidden="1" x14ac:dyDescent="0.25">
      <c r="A61" s="6"/>
      <c r="B61" s="585" t="s">
        <v>171</v>
      </c>
      <c r="C61" s="585"/>
      <c r="D61" s="585"/>
      <c r="E61" s="583" t="s">
        <v>172</v>
      </c>
      <c r="F61" s="583"/>
      <c r="G61" s="583"/>
      <c r="H61" s="585" t="s">
        <v>173</v>
      </c>
      <c r="I61" s="585"/>
      <c r="J61" s="585"/>
      <c r="K61" s="585"/>
      <c r="L61" s="585"/>
      <c r="M61" s="607" t="s">
        <v>174</v>
      </c>
      <c r="N61" s="608"/>
      <c r="O61" s="608"/>
      <c r="P61" s="608"/>
      <c r="Q61" s="608"/>
      <c r="R61" s="45"/>
    </row>
    <row r="62" spans="1:18" hidden="1" x14ac:dyDescent="0.25">
      <c r="A62" s="3" t="s">
        <v>49</v>
      </c>
      <c r="B62" s="71">
        <v>6509.1</v>
      </c>
      <c r="C62" s="71">
        <v>6530.833333333333</v>
      </c>
      <c r="D62" s="71">
        <v>6623.5888888888885</v>
      </c>
      <c r="E62" s="3">
        <v>6509.0444444444447</v>
      </c>
      <c r="F62" s="3">
        <v>6530.833333333333</v>
      </c>
      <c r="G62" s="3">
        <v>6623.5888888888885</v>
      </c>
      <c r="H62" s="10">
        <v>6200.9111111111115</v>
      </c>
      <c r="I62" s="10">
        <v>6206.0555555555557</v>
      </c>
      <c r="J62" s="10">
        <v>6257.5111111111109</v>
      </c>
      <c r="K62" s="10">
        <v>6301.8777777777777</v>
      </c>
      <c r="L62" s="10">
        <v>6349.5111111111109</v>
      </c>
      <c r="M62" s="2">
        <v>6188.6</v>
      </c>
      <c r="N62" s="2">
        <v>6205.8666666666668</v>
      </c>
      <c r="O62" s="2">
        <v>6257.2444444444445</v>
      </c>
      <c r="P62" s="2">
        <v>6301.8777777777777</v>
      </c>
      <c r="Q62" s="2">
        <v>6347.5777777777776</v>
      </c>
      <c r="R62" s="8"/>
    </row>
    <row r="63" spans="1:18" hidden="1" x14ac:dyDescent="0.25">
      <c r="A63" s="3" t="s">
        <v>165</v>
      </c>
      <c r="B63" s="71"/>
      <c r="C63" s="71"/>
      <c r="D63" s="71"/>
      <c r="E63" s="3"/>
      <c r="F63" s="3"/>
      <c r="G63" s="3"/>
      <c r="H63" s="71"/>
      <c r="I63" s="71"/>
      <c r="J63" s="71"/>
      <c r="K63" s="71"/>
      <c r="L63" s="71"/>
      <c r="M63" s="3"/>
      <c r="N63" s="3"/>
      <c r="O63" s="3"/>
      <c r="P63" s="3"/>
      <c r="Q63" s="3"/>
      <c r="R63" s="7"/>
    </row>
    <row r="64" spans="1:18" hidden="1" x14ac:dyDescent="0.25">
      <c r="A64" s="3" t="s">
        <v>166</v>
      </c>
      <c r="B64" s="71">
        <v>-3.3047900808099464</v>
      </c>
      <c r="C64" s="71">
        <v>-16.697269791225661</v>
      </c>
      <c r="D64" s="71">
        <v>-4.5124110655360949</v>
      </c>
      <c r="E64" s="3">
        <v>-3.3083356594367674</v>
      </c>
      <c r="F64" s="3">
        <v>-16.697269791225661</v>
      </c>
      <c r="G64" s="3">
        <v>-4.4883527264106133</v>
      </c>
      <c r="H64" s="71">
        <v>-0.52937886730283334</v>
      </c>
      <c r="I64" s="71">
        <v>-5.8307582576734402</v>
      </c>
      <c r="J64" s="71">
        <v>-6.3920095313616541</v>
      </c>
      <c r="K64" s="71">
        <v>-4.3796253227967128</v>
      </c>
      <c r="L64" s="71">
        <v>-1.9002466330721672</v>
      </c>
      <c r="M64" s="3">
        <v>-1.7783273810881257</v>
      </c>
      <c r="N64" s="3">
        <v>-5.8160513782145067</v>
      </c>
      <c r="O64" s="3">
        <v>-6.4190777150556553</v>
      </c>
      <c r="P64" s="3">
        <v>-4.1617852048948123</v>
      </c>
      <c r="Q64" s="3">
        <v>-1.987030858390775</v>
      </c>
      <c r="R64" s="7"/>
    </row>
    <row r="65" spans="1:18" hidden="1" x14ac:dyDescent="0.25">
      <c r="A65" s="5" t="s">
        <v>176</v>
      </c>
      <c r="B65" s="71"/>
      <c r="C65" s="71"/>
      <c r="D65" s="71"/>
      <c r="E65" s="3"/>
      <c r="F65" s="3"/>
      <c r="G65" s="3"/>
      <c r="H65" s="71"/>
      <c r="I65" s="71"/>
      <c r="J65" s="71"/>
      <c r="K65" s="71"/>
      <c r="L65" s="71"/>
      <c r="M65" s="3"/>
      <c r="N65" s="3"/>
      <c r="O65" s="3"/>
      <c r="P65" s="3"/>
      <c r="Q65" s="3"/>
      <c r="R65" s="7"/>
    </row>
    <row r="66" spans="1:18" hidden="1" x14ac:dyDescent="0.25">
      <c r="A66" s="5" t="s">
        <v>175</v>
      </c>
      <c r="B66" s="71"/>
      <c r="C66" s="71"/>
      <c r="D66" s="71"/>
      <c r="E66" s="3"/>
      <c r="F66" s="3"/>
      <c r="G66" s="3"/>
      <c r="H66" s="71"/>
      <c r="I66" s="71"/>
      <c r="J66" s="71"/>
      <c r="K66" s="71"/>
      <c r="L66" s="71"/>
      <c r="M66" s="3"/>
      <c r="N66" s="3"/>
      <c r="O66" s="3"/>
      <c r="P66" s="3"/>
      <c r="Q66" s="3"/>
      <c r="R66" s="7"/>
    </row>
    <row r="67" spans="1:18" hidden="1" x14ac:dyDescent="0.25">
      <c r="A67" s="5" t="s">
        <v>177</v>
      </c>
      <c r="B67" s="71"/>
      <c r="C67" s="71"/>
      <c r="D67" s="71"/>
      <c r="E67" s="3"/>
      <c r="F67" s="3"/>
      <c r="G67" s="3"/>
      <c r="H67" s="71"/>
      <c r="I67" s="71"/>
      <c r="J67" s="71"/>
      <c r="K67" s="71"/>
      <c r="L67" s="71"/>
      <c r="M67" s="3"/>
      <c r="N67" s="3"/>
      <c r="O67" s="3"/>
      <c r="P67" s="3"/>
      <c r="Q67" s="3"/>
      <c r="R67" s="7"/>
    </row>
    <row r="68" spans="1:18" hidden="1" x14ac:dyDescent="0.25">
      <c r="A68" s="5" t="s">
        <v>178</v>
      </c>
      <c r="B68" s="71"/>
      <c r="C68" s="71"/>
      <c r="D68" s="71"/>
      <c r="E68" s="3"/>
      <c r="F68" s="3"/>
      <c r="G68" s="3"/>
      <c r="H68" s="71"/>
      <c r="I68" s="71"/>
      <c r="J68" s="71"/>
      <c r="K68" s="71"/>
      <c r="L68" s="71"/>
      <c r="M68" s="3"/>
      <c r="N68" s="3"/>
      <c r="O68" s="3"/>
      <c r="P68" s="3"/>
      <c r="Q68" s="3"/>
      <c r="R68" s="7"/>
    </row>
    <row r="69" spans="1:18" hidden="1" x14ac:dyDescent="0.25"/>
    <row r="70" spans="1:18" hidden="1" x14ac:dyDescent="0.25">
      <c r="A70" t="s">
        <v>170</v>
      </c>
    </row>
    <row r="71" spans="1:18" hidden="1" x14ac:dyDescent="0.25">
      <c r="A71" s="6"/>
      <c r="B71" s="585" t="s">
        <v>171</v>
      </c>
      <c r="C71" s="585"/>
      <c r="D71" s="585"/>
      <c r="E71" s="583" t="s">
        <v>172</v>
      </c>
      <c r="F71" s="583"/>
      <c r="G71" s="583"/>
      <c r="H71" s="585" t="s">
        <v>173</v>
      </c>
      <c r="I71" s="585"/>
      <c r="J71" s="585"/>
      <c r="K71" s="585"/>
      <c r="L71" s="585"/>
      <c r="M71" s="607" t="s">
        <v>174</v>
      </c>
      <c r="N71" s="608"/>
      <c r="O71" s="608"/>
      <c r="P71" s="608"/>
      <c r="Q71" s="608"/>
      <c r="R71" s="45"/>
    </row>
    <row r="72" spans="1:18" hidden="1" x14ac:dyDescent="0.25">
      <c r="A72" s="3" t="s">
        <v>49</v>
      </c>
      <c r="B72" s="71">
        <v>9805.3888888888887</v>
      </c>
      <c r="C72" s="71">
        <v>9834.9666666666672</v>
      </c>
      <c r="D72" s="71">
        <v>9937.9</v>
      </c>
      <c r="E72" s="3">
        <v>9805.3888888888887</v>
      </c>
      <c r="F72" s="3">
        <v>9834.9666666666672</v>
      </c>
      <c r="G72" s="3">
        <v>9937.9</v>
      </c>
      <c r="H72" s="10">
        <v>9347</v>
      </c>
      <c r="I72" s="10">
        <v>9354.6666666666661</v>
      </c>
      <c r="J72" s="10">
        <v>9400.7999999999993</v>
      </c>
      <c r="K72" s="10">
        <v>9452.9333333333325</v>
      </c>
      <c r="L72" s="10">
        <v>9512.7888888888883</v>
      </c>
      <c r="M72" s="2">
        <v>9340.7444444444445</v>
      </c>
      <c r="N72" s="2">
        <v>9346.7000000000007</v>
      </c>
      <c r="O72" s="2">
        <v>9400.4555555555562</v>
      </c>
      <c r="P72" s="2">
        <v>9452.9333333333325</v>
      </c>
      <c r="Q72" s="2">
        <v>9511.9666666666672</v>
      </c>
      <c r="R72" s="8"/>
    </row>
    <row r="73" spans="1:18" hidden="1" x14ac:dyDescent="0.25">
      <c r="A73" s="3" t="s">
        <v>165</v>
      </c>
      <c r="B73" s="71"/>
      <c r="C73" s="71"/>
      <c r="D73" s="71"/>
      <c r="E73" s="3"/>
      <c r="F73" s="3"/>
      <c r="G73" s="3"/>
      <c r="H73" s="71"/>
      <c r="I73" s="71"/>
      <c r="J73" s="71"/>
      <c r="K73" s="71"/>
      <c r="L73" s="71"/>
      <c r="M73" s="3"/>
      <c r="N73" s="3"/>
      <c r="O73" s="3"/>
      <c r="P73" s="3"/>
      <c r="Q73" s="3"/>
      <c r="R73" s="7"/>
    </row>
    <row r="74" spans="1:18" hidden="1" x14ac:dyDescent="0.25">
      <c r="A74" s="3" t="s">
        <v>166</v>
      </c>
      <c r="B74" s="71">
        <v>-3.9107748085465124</v>
      </c>
      <c r="C74" s="71">
        <v>-17.775806567320586</v>
      </c>
      <c r="D74" s="71">
        <v>-0.74587001107981221</v>
      </c>
      <c r="E74" s="3">
        <v>-3.9107748085465124</v>
      </c>
      <c r="F74" s="3">
        <v>-17.775806567320586</v>
      </c>
      <c r="G74" s="3">
        <v>-0.7443142128132596</v>
      </c>
      <c r="H74" s="71">
        <v>-0.72107515252439391</v>
      </c>
      <c r="I74" s="71">
        <v>-4.7872097306736903</v>
      </c>
      <c r="J74" s="71">
        <v>-6.1684693075244175</v>
      </c>
      <c r="K74" s="71">
        <v>-6.0196540754408199</v>
      </c>
      <c r="L74" s="71">
        <v>-3.7456521689056834</v>
      </c>
      <c r="M74" s="3">
        <v>-0.55544289754921139</v>
      </c>
      <c r="N74" s="3">
        <v>-5.2566515760070045</v>
      </c>
      <c r="O74" s="3">
        <v>-6.1905017143541912</v>
      </c>
      <c r="P74" s="3">
        <v>-5.924149171457576</v>
      </c>
      <c r="Q74" s="3">
        <v>-3.6939243187567343</v>
      </c>
      <c r="R74" s="7"/>
    </row>
    <row r="75" spans="1:18" hidden="1" x14ac:dyDescent="0.25">
      <c r="A75" s="5" t="s">
        <v>176</v>
      </c>
      <c r="B75" s="71"/>
      <c r="C75" s="71"/>
      <c r="D75" s="71"/>
      <c r="E75" s="3"/>
      <c r="F75" s="3"/>
      <c r="G75" s="3"/>
      <c r="H75" s="71"/>
      <c r="I75" s="71"/>
      <c r="J75" s="71"/>
      <c r="K75" s="71"/>
      <c r="L75" s="71"/>
      <c r="M75" s="3"/>
      <c r="N75" s="3"/>
      <c r="O75" s="3"/>
      <c r="P75" s="3"/>
      <c r="Q75" s="3"/>
      <c r="R75" s="7"/>
    </row>
    <row r="76" spans="1:18" hidden="1" x14ac:dyDescent="0.25">
      <c r="A76" s="5" t="s">
        <v>175</v>
      </c>
      <c r="B76" s="71"/>
      <c r="C76" s="71"/>
      <c r="D76" s="71"/>
      <c r="E76" s="3"/>
      <c r="F76" s="3"/>
      <c r="G76" s="3"/>
      <c r="H76" s="71"/>
      <c r="I76" s="71"/>
      <c r="J76" s="71"/>
      <c r="K76" s="71"/>
      <c r="L76" s="71"/>
      <c r="M76" s="3"/>
      <c r="N76" s="3"/>
      <c r="O76" s="3"/>
      <c r="P76" s="3"/>
      <c r="Q76" s="3"/>
      <c r="R76" s="7"/>
    </row>
    <row r="77" spans="1:18" hidden="1" x14ac:dyDescent="0.25">
      <c r="A77" s="5" t="s">
        <v>177</v>
      </c>
      <c r="B77" s="71"/>
      <c r="C77" s="71"/>
      <c r="D77" s="71"/>
      <c r="E77" s="3"/>
      <c r="F77" s="3"/>
      <c r="G77" s="3"/>
      <c r="H77" s="71"/>
      <c r="I77" s="71"/>
      <c r="J77" s="71"/>
      <c r="K77" s="71"/>
      <c r="L77" s="71"/>
      <c r="M77" s="3"/>
      <c r="N77" s="3"/>
      <c r="O77" s="3"/>
      <c r="P77" s="3"/>
      <c r="Q77" s="3"/>
      <c r="R77" s="7"/>
    </row>
    <row r="78" spans="1:18" hidden="1" x14ac:dyDescent="0.25">
      <c r="A78" s="5" t="s">
        <v>178</v>
      </c>
      <c r="B78" s="71"/>
      <c r="C78" s="71"/>
      <c r="D78" s="71"/>
      <c r="E78" s="3"/>
      <c r="F78" s="3"/>
      <c r="G78" s="3"/>
      <c r="H78" s="71"/>
      <c r="I78" s="71"/>
      <c r="J78" s="71"/>
      <c r="K78" s="71"/>
      <c r="L78" s="71"/>
      <c r="M78" s="3"/>
      <c r="N78" s="3"/>
      <c r="O78" s="3"/>
      <c r="P78" s="3"/>
      <c r="Q78" s="3"/>
      <c r="R78" s="7"/>
    </row>
    <row r="79" spans="1:18" hidden="1" x14ac:dyDescent="0.25"/>
    <row r="80" spans="1:18" hidden="1" x14ac:dyDescent="0.25">
      <c r="A80" t="s">
        <v>164</v>
      </c>
    </row>
    <row r="81" spans="1:18" hidden="1" x14ac:dyDescent="0.25">
      <c r="A81" s="6"/>
      <c r="B81" s="585" t="s">
        <v>171</v>
      </c>
      <c r="C81" s="585"/>
      <c r="D81" s="585"/>
      <c r="E81" s="583" t="s">
        <v>172</v>
      </c>
      <c r="F81" s="583"/>
      <c r="G81" s="583"/>
      <c r="H81" s="585" t="s">
        <v>173</v>
      </c>
      <c r="I81" s="585"/>
      <c r="J81" s="585"/>
      <c r="K81" s="585"/>
      <c r="L81" s="585"/>
      <c r="M81" s="607" t="s">
        <v>174</v>
      </c>
      <c r="N81" s="608"/>
      <c r="O81" s="608"/>
      <c r="P81" s="608"/>
      <c r="Q81" s="608"/>
      <c r="R81" s="45"/>
    </row>
    <row r="82" spans="1:18" hidden="1" x14ac:dyDescent="0.25">
      <c r="A82" s="3" t="s">
        <v>49</v>
      </c>
      <c r="B82" s="71">
        <v>13086.088888888889</v>
      </c>
      <c r="C82" s="71">
        <v>13113.155555555555</v>
      </c>
      <c r="D82" s="71">
        <v>13202.333333333334</v>
      </c>
      <c r="E82" s="3">
        <v>13086.088888888889</v>
      </c>
      <c r="F82" s="3">
        <v>13113.144444444444</v>
      </c>
      <c r="G82" s="3">
        <v>13202.333333333334</v>
      </c>
      <c r="H82" s="10">
        <v>12455.111111111111</v>
      </c>
      <c r="I82" s="10">
        <v>12471.877777777778</v>
      </c>
      <c r="J82" s="10">
        <v>12531.18888888889</v>
      </c>
      <c r="K82" s="10">
        <v>12565.622222222222</v>
      </c>
      <c r="L82" s="10">
        <v>12638.333333333334</v>
      </c>
      <c r="M82" s="2">
        <v>12447.066666666668</v>
      </c>
      <c r="N82" s="2">
        <v>12471.711111111112</v>
      </c>
      <c r="O82" s="2">
        <v>12531.055555555555</v>
      </c>
      <c r="P82" s="2">
        <v>12565.622222222222</v>
      </c>
      <c r="Q82" s="2">
        <v>12637.788888888888</v>
      </c>
      <c r="R82" s="8"/>
    </row>
    <row r="83" spans="1:18" hidden="1" x14ac:dyDescent="0.25">
      <c r="A83" s="3" t="s">
        <v>165</v>
      </c>
      <c r="B83" s="71"/>
      <c r="C83" s="71"/>
      <c r="D83" s="71"/>
      <c r="E83" s="3"/>
      <c r="F83" s="3"/>
      <c r="G83" s="3"/>
      <c r="H83" s="71"/>
      <c r="I83" s="71"/>
      <c r="J83" s="71"/>
      <c r="K83" s="71"/>
      <c r="L83" s="71"/>
      <c r="M83" s="3"/>
      <c r="N83" s="3"/>
      <c r="O83" s="3"/>
      <c r="P83" s="3"/>
      <c r="Q83" s="3"/>
      <c r="R83" s="7"/>
    </row>
    <row r="84" spans="1:18" hidden="1" x14ac:dyDescent="0.25">
      <c r="A84" s="3" t="s">
        <v>166</v>
      </c>
      <c r="B84" s="71">
        <v>-3.4253467582542174</v>
      </c>
      <c r="C84" s="71">
        <v>-14.996242655276241</v>
      </c>
      <c r="D84" s="71">
        <v>-4.3466060549992163</v>
      </c>
      <c r="E84" s="3">
        <v>-3.4233276569024809</v>
      </c>
      <c r="F84" s="3">
        <v>-14.991850316452357</v>
      </c>
      <c r="G84" s="3">
        <v>-4.3466060549992163</v>
      </c>
      <c r="H84" s="71">
        <v>-1.3538430507863597</v>
      </c>
      <c r="I84" s="71">
        <v>-5.4275588837989366</v>
      </c>
      <c r="J84" s="71">
        <v>-3.2330631871606657</v>
      </c>
      <c r="K84" s="71">
        <v>-5.6892670082367109</v>
      </c>
      <c r="L84" s="71">
        <v>-8.3635576596771752</v>
      </c>
      <c r="M84" s="3">
        <v>-2.0152750194153564</v>
      </c>
      <c r="N84" s="3">
        <v>-5.4367027460153228</v>
      </c>
      <c r="O84" s="3">
        <v>-3.2475523588671544</v>
      </c>
      <c r="P84" s="3">
        <v>-5.6543477023334612</v>
      </c>
      <c r="Q84" s="3">
        <v>-8.1944686862618337</v>
      </c>
      <c r="R84" s="7"/>
    </row>
    <row r="85" spans="1:18" hidden="1" x14ac:dyDescent="0.25">
      <c r="A85" s="5" t="s">
        <v>176</v>
      </c>
      <c r="B85" s="71"/>
      <c r="C85" s="71"/>
      <c r="D85" s="71"/>
      <c r="E85" s="3"/>
      <c r="F85" s="3"/>
      <c r="G85" s="3"/>
      <c r="H85" s="71"/>
      <c r="I85" s="71"/>
      <c r="J85" s="71"/>
      <c r="K85" s="71"/>
      <c r="L85" s="71"/>
      <c r="M85" s="3"/>
      <c r="N85" s="3"/>
      <c r="O85" s="3"/>
      <c r="P85" s="3"/>
      <c r="Q85" s="3"/>
      <c r="R85" s="7"/>
    </row>
    <row r="86" spans="1:18" hidden="1" x14ac:dyDescent="0.25">
      <c r="A86" s="5" t="s">
        <v>175</v>
      </c>
      <c r="B86" s="71"/>
      <c r="C86" s="71"/>
      <c r="D86" s="71"/>
      <c r="E86" s="3"/>
      <c r="F86" s="3"/>
      <c r="G86" s="3"/>
      <c r="H86" s="71"/>
      <c r="I86" s="71"/>
      <c r="J86" s="71"/>
      <c r="K86" s="71"/>
      <c r="L86" s="71"/>
      <c r="M86" s="3"/>
      <c r="N86" s="3"/>
      <c r="O86" s="3"/>
      <c r="P86" s="3"/>
      <c r="Q86" s="3"/>
      <c r="R86" s="7"/>
    </row>
    <row r="87" spans="1:18" hidden="1" x14ac:dyDescent="0.25">
      <c r="A87" s="5" t="s">
        <v>177</v>
      </c>
      <c r="B87" s="71"/>
      <c r="C87" s="71"/>
      <c r="D87" s="71"/>
      <c r="E87" s="3"/>
      <c r="F87" s="3"/>
      <c r="G87" s="3"/>
      <c r="H87" s="71"/>
      <c r="I87" s="71"/>
      <c r="J87" s="71"/>
      <c r="K87" s="71"/>
      <c r="L87" s="71"/>
      <c r="M87" s="3"/>
      <c r="N87" s="3"/>
      <c r="O87" s="3"/>
      <c r="P87" s="3"/>
      <c r="Q87" s="3"/>
      <c r="R87" s="7"/>
    </row>
    <row r="88" spans="1:18" hidden="1" x14ac:dyDescent="0.25">
      <c r="A88" s="5" t="s">
        <v>178</v>
      </c>
      <c r="B88" s="71"/>
      <c r="C88" s="71"/>
      <c r="D88" s="71"/>
      <c r="E88" s="3"/>
      <c r="F88" s="3"/>
      <c r="G88" s="3"/>
      <c r="H88" s="71"/>
      <c r="I88" s="71"/>
      <c r="J88" s="71"/>
      <c r="K88" s="71"/>
      <c r="L88" s="71"/>
      <c r="M88" s="3"/>
      <c r="N88" s="3"/>
      <c r="O88" s="3"/>
      <c r="P88" s="3"/>
      <c r="Q88" s="3"/>
      <c r="R88" s="7"/>
    </row>
    <row r="89" spans="1:18" hidden="1" x14ac:dyDescent="0.25"/>
    <row r="108" spans="30:79" x14ac:dyDescent="0.25">
      <c r="AD108" t="s">
        <v>232</v>
      </c>
    </row>
    <row r="109" spans="30:79" x14ac:dyDescent="0.25">
      <c r="AD109" t="s">
        <v>160</v>
      </c>
    </row>
    <row r="110" spans="30:79" x14ac:dyDescent="0.25">
      <c r="AE110" t="s">
        <v>466</v>
      </c>
      <c r="AF110" t="s">
        <v>464</v>
      </c>
      <c r="AG110" t="s">
        <v>465</v>
      </c>
      <c r="AH110" t="s">
        <v>467</v>
      </c>
      <c r="AI110" t="s">
        <v>468</v>
      </c>
      <c r="AJ110" t="s">
        <v>469</v>
      </c>
      <c r="AK110" t="s">
        <v>470</v>
      </c>
      <c r="AM110" t="s">
        <v>476</v>
      </c>
    </row>
    <row r="111" spans="30:79" x14ac:dyDescent="0.25">
      <c r="AD111">
        <f>Makespan_15!S188</f>
        <v>1033</v>
      </c>
      <c r="AE111">
        <v>821</v>
      </c>
      <c r="AF111">
        <v>792</v>
      </c>
      <c r="AG111">
        <v>792</v>
      </c>
      <c r="AH111">
        <v>892</v>
      </c>
      <c r="AI111">
        <v>892</v>
      </c>
      <c r="AJ111">
        <v>783</v>
      </c>
      <c r="AK111">
        <v>783</v>
      </c>
      <c r="AM111" t="e">
        <f>AD111-#REF!</f>
        <v>#REF!</v>
      </c>
      <c r="AN111" t="e">
        <f>#REF!-#REF!</f>
        <v>#REF!</v>
      </c>
      <c r="AO111" t="e">
        <f>#REF!-#REF!</f>
        <v>#REF!</v>
      </c>
      <c r="AP111" t="e">
        <f>#REF!-#REF!</f>
        <v>#REF!</v>
      </c>
      <c r="AQ111" t="e">
        <f>#REF!-#REF!</f>
        <v>#REF!</v>
      </c>
      <c r="AR111" t="e">
        <f>#REF!-#REF!</f>
        <v>#REF!</v>
      </c>
      <c r="AS111" t="e">
        <f>#REF!-AE111</f>
        <v>#REF!</v>
      </c>
      <c r="AT111">
        <f t="shared" ref="AT111:AY127" si="36">AE111-AF111</f>
        <v>29</v>
      </c>
      <c r="AU111">
        <f t="shared" si="36"/>
        <v>0</v>
      </c>
      <c r="AV111">
        <f t="shared" si="36"/>
        <v>-100</v>
      </c>
      <c r="AW111">
        <f t="shared" si="36"/>
        <v>0</v>
      </c>
      <c r="AX111">
        <f t="shared" si="36"/>
        <v>109</v>
      </c>
      <c r="AY111">
        <f t="shared" si="36"/>
        <v>0</v>
      </c>
      <c r="BA111" t="e">
        <f t="shared" ref="BA111:BA142" si="37">AM111-AM$201</f>
        <v>#REF!</v>
      </c>
      <c r="BB111" t="e">
        <f t="shared" ref="BB111:BB142" si="38">AN111-AN$201</f>
        <v>#REF!</v>
      </c>
      <c r="BC111" t="e">
        <f t="shared" ref="BC111:BC142" si="39">AO111-AO$201</f>
        <v>#REF!</v>
      </c>
      <c r="BD111" t="e">
        <f t="shared" ref="BD111:BD142" si="40">AP111-AP$201</f>
        <v>#REF!</v>
      </c>
      <c r="BE111" t="e">
        <f t="shared" ref="BE111:BE142" si="41">AQ111-AQ$201</f>
        <v>#REF!</v>
      </c>
      <c r="BF111" t="e">
        <f t="shared" ref="BF111:BF142" si="42">AR111-AR$201</f>
        <v>#REF!</v>
      </c>
      <c r="BG111" t="e">
        <f t="shared" ref="BG111:BG142" si="43">AS111-AS$201</f>
        <v>#REF!</v>
      </c>
      <c r="BH111">
        <f t="shared" ref="BH111:BH142" si="44">AT111-AT$201</f>
        <v>36.617977528089888</v>
      </c>
      <c r="BI111">
        <f t="shared" ref="BI111:BI142" si="45">AU111-AU$201</f>
        <v>0.1797752808988764</v>
      </c>
      <c r="BJ111">
        <f t="shared" ref="BJ111:BJ142" si="46">AV111-AV$201</f>
        <v>-95.134831460674164</v>
      </c>
      <c r="BK111">
        <f t="shared" ref="BK111:BK142" si="47">AW111-AW$201</f>
        <v>1.898876404494382</v>
      </c>
      <c r="BL111">
        <f t="shared" ref="BL111:BL142" si="48">AX111-AX$201</f>
        <v>108.8314606741573</v>
      </c>
      <c r="BM111">
        <f t="shared" ref="BM111:BM142" si="49">AY111-AY$201</f>
        <v>0.5393258426966292</v>
      </c>
      <c r="BO111" t="e">
        <f>BA111*BA111</f>
        <v>#REF!</v>
      </c>
      <c r="BP111" t="e">
        <f t="shared" ref="BP111:CA127" si="50">BB111*BB111</f>
        <v>#REF!</v>
      </c>
      <c r="BQ111" t="e">
        <f t="shared" si="50"/>
        <v>#REF!</v>
      </c>
      <c r="BR111" t="e">
        <f t="shared" si="50"/>
        <v>#REF!</v>
      </c>
      <c r="BS111" t="e">
        <f t="shared" si="50"/>
        <v>#REF!</v>
      </c>
      <c r="BT111" t="e">
        <f t="shared" si="50"/>
        <v>#REF!</v>
      </c>
      <c r="BU111" t="e">
        <f t="shared" si="50"/>
        <v>#REF!</v>
      </c>
      <c r="BV111">
        <f t="shared" si="50"/>
        <v>1340.8762782476961</v>
      </c>
      <c r="BW111">
        <f t="shared" si="50"/>
        <v>3.2319151622269914E-2</v>
      </c>
      <c r="BX111">
        <f t="shared" si="50"/>
        <v>9050.636157050878</v>
      </c>
      <c r="BY111">
        <f t="shared" si="50"/>
        <v>3.6057315995455119</v>
      </c>
      <c r="BZ111">
        <f t="shared" si="50"/>
        <v>11844.286832470647</v>
      </c>
      <c r="CA111">
        <f t="shared" si="50"/>
        <v>0.2908723646004292</v>
      </c>
    </row>
    <row r="112" spans="30:79" x14ac:dyDescent="0.25">
      <c r="AD112">
        <f>Makespan_15!S189</f>
        <v>973</v>
      </c>
      <c r="AE112">
        <v>770</v>
      </c>
      <c r="AF112">
        <v>792</v>
      </c>
      <c r="AG112">
        <v>792</v>
      </c>
      <c r="AH112">
        <v>849</v>
      </c>
      <c r="AI112">
        <v>849</v>
      </c>
      <c r="AJ112">
        <v>812</v>
      </c>
      <c r="AK112">
        <v>812</v>
      </c>
      <c r="AM112" t="e">
        <f>AD112-#REF!</f>
        <v>#REF!</v>
      </c>
      <c r="AN112" t="e">
        <f>#REF!-#REF!</f>
        <v>#REF!</v>
      </c>
      <c r="AO112" t="e">
        <f>#REF!-#REF!</f>
        <v>#REF!</v>
      </c>
      <c r="AP112" t="e">
        <f>#REF!-#REF!</f>
        <v>#REF!</v>
      </c>
      <c r="AQ112" t="e">
        <f>#REF!-#REF!</f>
        <v>#REF!</v>
      </c>
      <c r="AR112" t="e">
        <f>#REF!-#REF!</f>
        <v>#REF!</v>
      </c>
      <c r="AS112" t="e">
        <f>#REF!-AE112</f>
        <v>#REF!</v>
      </c>
      <c r="AT112">
        <f t="shared" si="36"/>
        <v>-22</v>
      </c>
      <c r="AU112">
        <f t="shared" si="36"/>
        <v>0</v>
      </c>
      <c r="AV112">
        <f t="shared" si="36"/>
        <v>-57</v>
      </c>
      <c r="AW112">
        <f t="shared" si="36"/>
        <v>0</v>
      </c>
      <c r="AX112">
        <f t="shared" si="36"/>
        <v>37</v>
      </c>
      <c r="AY112">
        <f t="shared" si="36"/>
        <v>0</v>
      </c>
      <c r="BA112" t="e">
        <f t="shared" si="37"/>
        <v>#REF!</v>
      </c>
      <c r="BB112" t="e">
        <f t="shared" si="38"/>
        <v>#REF!</v>
      </c>
      <c r="BC112" t="e">
        <f t="shared" si="39"/>
        <v>#REF!</v>
      </c>
      <c r="BD112" t="e">
        <f t="shared" si="40"/>
        <v>#REF!</v>
      </c>
      <c r="BE112" t="e">
        <f t="shared" si="41"/>
        <v>#REF!</v>
      </c>
      <c r="BF112" t="e">
        <f t="shared" si="42"/>
        <v>#REF!</v>
      </c>
      <c r="BG112" t="e">
        <f t="shared" si="43"/>
        <v>#REF!</v>
      </c>
      <c r="BH112">
        <f t="shared" si="44"/>
        <v>-14.382022471910112</v>
      </c>
      <c r="BI112">
        <f t="shared" si="45"/>
        <v>0.1797752808988764</v>
      </c>
      <c r="BJ112">
        <f t="shared" si="46"/>
        <v>-52.134831460674157</v>
      </c>
      <c r="BK112">
        <f t="shared" si="47"/>
        <v>1.898876404494382</v>
      </c>
      <c r="BL112">
        <f t="shared" si="48"/>
        <v>36.831460674157306</v>
      </c>
      <c r="BM112">
        <f t="shared" si="49"/>
        <v>0.5393258426966292</v>
      </c>
      <c r="BO112" t="e">
        <f t="shared" ref="BO112:CA146" si="51">BA112*BA112</f>
        <v>#REF!</v>
      </c>
      <c r="BP112" t="e">
        <f t="shared" si="50"/>
        <v>#REF!</v>
      </c>
      <c r="BQ112" t="e">
        <f t="shared" si="50"/>
        <v>#REF!</v>
      </c>
      <c r="BR112" t="e">
        <f t="shared" si="50"/>
        <v>#REF!</v>
      </c>
      <c r="BS112" t="e">
        <f t="shared" si="50"/>
        <v>#REF!</v>
      </c>
      <c r="BT112" t="e">
        <f t="shared" si="50"/>
        <v>#REF!</v>
      </c>
      <c r="BU112" t="e">
        <f t="shared" si="50"/>
        <v>#REF!</v>
      </c>
      <c r="BV112">
        <f t="shared" si="50"/>
        <v>206.84257038252744</v>
      </c>
      <c r="BW112">
        <f t="shared" si="50"/>
        <v>3.2319151622269914E-2</v>
      </c>
      <c r="BX112">
        <f t="shared" si="50"/>
        <v>2718.0406514328997</v>
      </c>
      <c r="BY112">
        <f t="shared" si="50"/>
        <v>3.6057315995455119</v>
      </c>
      <c r="BZ112">
        <f t="shared" si="50"/>
        <v>1356.5564953919961</v>
      </c>
      <c r="CA112">
        <f t="shared" si="50"/>
        <v>0.2908723646004292</v>
      </c>
    </row>
    <row r="113" spans="30:79" x14ac:dyDescent="0.25">
      <c r="AD113">
        <f>Makespan_15!S190</f>
        <v>1051</v>
      </c>
      <c r="AE113">
        <v>648</v>
      </c>
      <c r="AF113">
        <v>702</v>
      </c>
      <c r="AG113">
        <v>702</v>
      </c>
      <c r="AH113">
        <v>682</v>
      </c>
      <c r="AI113">
        <v>682</v>
      </c>
      <c r="AJ113">
        <v>739</v>
      </c>
      <c r="AK113">
        <v>739</v>
      </c>
      <c r="AM113" t="e">
        <f>AD113-#REF!</f>
        <v>#REF!</v>
      </c>
      <c r="AN113" t="e">
        <f>#REF!-#REF!</f>
        <v>#REF!</v>
      </c>
      <c r="AO113" t="e">
        <f>#REF!-#REF!</f>
        <v>#REF!</v>
      </c>
      <c r="AP113" t="e">
        <f>#REF!-#REF!</f>
        <v>#REF!</v>
      </c>
      <c r="AQ113" t="e">
        <f>#REF!-#REF!</f>
        <v>#REF!</v>
      </c>
      <c r="AR113" t="e">
        <f>#REF!-#REF!</f>
        <v>#REF!</v>
      </c>
      <c r="AS113" t="e">
        <f>#REF!-AE113</f>
        <v>#REF!</v>
      </c>
      <c r="AT113">
        <f t="shared" si="36"/>
        <v>-54</v>
      </c>
      <c r="AU113">
        <f t="shared" si="36"/>
        <v>0</v>
      </c>
      <c r="AV113">
        <f t="shared" si="36"/>
        <v>20</v>
      </c>
      <c r="AW113">
        <f t="shared" si="36"/>
        <v>0</v>
      </c>
      <c r="AX113">
        <f t="shared" si="36"/>
        <v>-57</v>
      </c>
      <c r="AY113">
        <f t="shared" si="36"/>
        <v>0</v>
      </c>
      <c r="BA113" t="e">
        <f t="shared" si="37"/>
        <v>#REF!</v>
      </c>
      <c r="BB113" t="e">
        <f t="shared" si="38"/>
        <v>#REF!</v>
      </c>
      <c r="BC113" t="e">
        <f t="shared" si="39"/>
        <v>#REF!</v>
      </c>
      <c r="BD113" t="e">
        <f t="shared" si="40"/>
        <v>#REF!</v>
      </c>
      <c r="BE113" t="e">
        <f t="shared" si="41"/>
        <v>#REF!</v>
      </c>
      <c r="BF113" t="e">
        <f t="shared" si="42"/>
        <v>#REF!</v>
      </c>
      <c r="BG113" t="e">
        <f t="shared" si="43"/>
        <v>#REF!</v>
      </c>
      <c r="BH113">
        <f t="shared" si="44"/>
        <v>-46.382022471910112</v>
      </c>
      <c r="BI113">
        <f t="shared" si="45"/>
        <v>0.1797752808988764</v>
      </c>
      <c r="BJ113">
        <f t="shared" si="46"/>
        <v>24.865168539325843</v>
      </c>
      <c r="BK113">
        <f t="shared" si="47"/>
        <v>1.898876404494382</v>
      </c>
      <c r="BL113">
        <f t="shared" si="48"/>
        <v>-57.168539325842694</v>
      </c>
      <c r="BM113">
        <f t="shared" si="49"/>
        <v>0.5393258426966292</v>
      </c>
      <c r="BO113" t="e">
        <f t="shared" si="51"/>
        <v>#REF!</v>
      </c>
      <c r="BP113" t="e">
        <f t="shared" si="50"/>
        <v>#REF!</v>
      </c>
      <c r="BQ113" t="e">
        <f t="shared" si="50"/>
        <v>#REF!</v>
      </c>
      <c r="BR113" t="e">
        <f t="shared" si="50"/>
        <v>#REF!</v>
      </c>
      <c r="BS113" t="e">
        <f t="shared" si="50"/>
        <v>#REF!</v>
      </c>
      <c r="BT113" t="e">
        <f t="shared" si="50"/>
        <v>#REF!</v>
      </c>
      <c r="BU113" t="e">
        <f t="shared" si="50"/>
        <v>#REF!</v>
      </c>
      <c r="BV113">
        <f t="shared" si="50"/>
        <v>2151.2920085847745</v>
      </c>
      <c r="BW113">
        <f t="shared" si="50"/>
        <v>3.2319151622269914E-2</v>
      </c>
      <c r="BX113">
        <f t="shared" si="50"/>
        <v>618.27660648907965</v>
      </c>
      <c r="BY113">
        <f t="shared" si="50"/>
        <v>3.6057315995455119</v>
      </c>
      <c r="BZ113">
        <f t="shared" si="50"/>
        <v>3268.2418886504224</v>
      </c>
      <c r="CA113">
        <f t="shared" si="50"/>
        <v>0.2908723646004292</v>
      </c>
    </row>
    <row r="114" spans="30:79" x14ac:dyDescent="0.25">
      <c r="AD114">
        <f>Makespan_15!S191</f>
        <v>877</v>
      </c>
      <c r="AE114">
        <v>787</v>
      </c>
      <c r="AF114">
        <v>827</v>
      </c>
      <c r="AG114">
        <v>827</v>
      </c>
      <c r="AH114">
        <v>917</v>
      </c>
      <c r="AI114">
        <v>917</v>
      </c>
      <c r="AJ114">
        <v>821</v>
      </c>
      <c r="AK114">
        <v>821</v>
      </c>
      <c r="AM114" t="e">
        <f>AD114-#REF!</f>
        <v>#REF!</v>
      </c>
      <c r="AN114" t="e">
        <f>#REF!-#REF!</f>
        <v>#REF!</v>
      </c>
      <c r="AO114" t="e">
        <f>#REF!-#REF!</f>
        <v>#REF!</v>
      </c>
      <c r="AP114" t="e">
        <f>#REF!-#REF!</f>
        <v>#REF!</v>
      </c>
      <c r="AQ114" t="e">
        <f>#REF!-#REF!</f>
        <v>#REF!</v>
      </c>
      <c r="AR114" t="e">
        <f>#REF!-#REF!</f>
        <v>#REF!</v>
      </c>
      <c r="AS114" t="e">
        <f>#REF!-AE114</f>
        <v>#REF!</v>
      </c>
      <c r="AT114">
        <f t="shared" si="36"/>
        <v>-40</v>
      </c>
      <c r="AU114">
        <f t="shared" si="36"/>
        <v>0</v>
      </c>
      <c r="AV114">
        <f t="shared" si="36"/>
        <v>-90</v>
      </c>
      <c r="AW114">
        <f t="shared" si="36"/>
        <v>0</v>
      </c>
      <c r="AX114">
        <f t="shared" si="36"/>
        <v>96</v>
      </c>
      <c r="AY114">
        <f t="shared" si="36"/>
        <v>0</v>
      </c>
      <c r="BA114" t="e">
        <f t="shared" si="37"/>
        <v>#REF!</v>
      </c>
      <c r="BB114" t="e">
        <f t="shared" si="38"/>
        <v>#REF!</v>
      </c>
      <c r="BC114" t="e">
        <f t="shared" si="39"/>
        <v>#REF!</v>
      </c>
      <c r="BD114" t="e">
        <f t="shared" si="40"/>
        <v>#REF!</v>
      </c>
      <c r="BE114" t="e">
        <f t="shared" si="41"/>
        <v>#REF!</v>
      </c>
      <c r="BF114" t="e">
        <f t="shared" si="42"/>
        <v>#REF!</v>
      </c>
      <c r="BG114" t="e">
        <f t="shared" si="43"/>
        <v>#REF!</v>
      </c>
      <c r="BH114">
        <f t="shared" si="44"/>
        <v>-32.382022471910112</v>
      </c>
      <c r="BI114">
        <f t="shared" si="45"/>
        <v>0.1797752808988764</v>
      </c>
      <c r="BJ114">
        <f t="shared" si="46"/>
        <v>-85.134831460674164</v>
      </c>
      <c r="BK114">
        <f t="shared" si="47"/>
        <v>1.898876404494382</v>
      </c>
      <c r="BL114">
        <f t="shared" si="48"/>
        <v>95.831460674157299</v>
      </c>
      <c r="BM114">
        <f t="shared" si="49"/>
        <v>0.5393258426966292</v>
      </c>
      <c r="BO114" t="e">
        <f t="shared" si="51"/>
        <v>#REF!</v>
      </c>
      <c r="BP114" t="e">
        <f t="shared" si="50"/>
        <v>#REF!</v>
      </c>
      <c r="BQ114" t="e">
        <f t="shared" si="50"/>
        <v>#REF!</v>
      </c>
      <c r="BR114" t="e">
        <f t="shared" si="50"/>
        <v>#REF!</v>
      </c>
      <c r="BS114" t="e">
        <f t="shared" si="50"/>
        <v>#REF!</v>
      </c>
      <c r="BT114" t="e">
        <f t="shared" si="50"/>
        <v>#REF!</v>
      </c>
      <c r="BU114" t="e">
        <f t="shared" si="50"/>
        <v>#REF!</v>
      </c>
      <c r="BV114">
        <f t="shared" si="50"/>
        <v>1048.5953793712915</v>
      </c>
      <c r="BW114">
        <f t="shared" si="50"/>
        <v>3.2319151622269914E-2</v>
      </c>
      <c r="BX114">
        <f t="shared" si="50"/>
        <v>7247.939527837395</v>
      </c>
      <c r="BY114">
        <f t="shared" si="50"/>
        <v>3.6057315995455119</v>
      </c>
      <c r="BZ114">
        <f t="shared" si="50"/>
        <v>9183.6688549425562</v>
      </c>
      <c r="CA114">
        <f t="shared" si="50"/>
        <v>0.2908723646004292</v>
      </c>
    </row>
    <row r="115" spans="30:79" x14ac:dyDescent="0.25">
      <c r="AD115">
        <f>Makespan_15!S192</f>
        <v>940</v>
      </c>
      <c r="BA115" t="e">
        <f t="shared" si="37"/>
        <v>#REF!</v>
      </c>
      <c r="BB115" t="e">
        <f t="shared" si="38"/>
        <v>#REF!</v>
      </c>
      <c r="BC115" t="e">
        <f t="shared" si="39"/>
        <v>#REF!</v>
      </c>
      <c r="BD115" t="e">
        <f t="shared" si="40"/>
        <v>#REF!</v>
      </c>
      <c r="BE115" t="e">
        <f t="shared" si="41"/>
        <v>#REF!</v>
      </c>
      <c r="BF115" t="e">
        <f t="shared" si="42"/>
        <v>#REF!</v>
      </c>
      <c r="BG115" t="e">
        <f t="shared" si="43"/>
        <v>#REF!</v>
      </c>
      <c r="BH115">
        <f t="shared" si="44"/>
        <v>7.617977528089888</v>
      </c>
      <c r="BI115">
        <f t="shared" si="45"/>
        <v>0.1797752808988764</v>
      </c>
      <c r="BJ115">
        <f t="shared" si="46"/>
        <v>4.8651685393258424</v>
      </c>
      <c r="BK115">
        <f t="shared" si="47"/>
        <v>1.898876404494382</v>
      </c>
      <c r="BL115">
        <f t="shared" si="48"/>
        <v>-0.16853932584269662</v>
      </c>
      <c r="BM115">
        <f t="shared" si="49"/>
        <v>0.5393258426966292</v>
      </c>
    </row>
    <row r="116" spans="30:79" x14ac:dyDescent="0.25">
      <c r="AD116">
        <f>Makespan_15!S193</f>
        <v>1053</v>
      </c>
      <c r="AE116">
        <v>659</v>
      </c>
      <c r="AF116">
        <v>675</v>
      </c>
      <c r="AG116">
        <v>675</v>
      </c>
      <c r="AH116">
        <v>657</v>
      </c>
      <c r="AI116">
        <v>657</v>
      </c>
      <c r="AJ116">
        <v>704</v>
      </c>
      <c r="AK116">
        <v>704</v>
      </c>
      <c r="AM116" t="e">
        <f>AD116-#REF!</f>
        <v>#REF!</v>
      </c>
      <c r="AN116" t="e">
        <f>#REF!-#REF!</f>
        <v>#REF!</v>
      </c>
      <c r="AO116" t="e">
        <f>#REF!-#REF!</f>
        <v>#REF!</v>
      </c>
      <c r="AP116" t="e">
        <f>#REF!-#REF!</f>
        <v>#REF!</v>
      </c>
      <c r="AQ116" t="e">
        <f>#REF!-#REF!</f>
        <v>#REF!</v>
      </c>
      <c r="AR116" t="e">
        <f>#REF!-#REF!</f>
        <v>#REF!</v>
      </c>
      <c r="AS116" t="e">
        <f>#REF!-AE116</f>
        <v>#REF!</v>
      </c>
      <c r="AT116">
        <f t="shared" si="36"/>
        <v>-16</v>
      </c>
      <c r="AU116">
        <f t="shared" si="36"/>
        <v>0</v>
      </c>
      <c r="AV116">
        <f t="shared" si="36"/>
        <v>18</v>
      </c>
      <c r="AW116">
        <f t="shared" si="36"/>
        <v>0</v>
      </c>
      <c r="AX116">
        <f t="shared" si="36"/>
        <v>-47</v>
      </c>
      <c r="AY116">
        <f t="shared" si="36"/>
        <v>0</v>
      </c>
      <c r="BA116" t="e">
        <f t="shared" si="37"/>
        <v>#REF!</v>
      </c>
      <c r="BB116" t="e">
        <f t="shared" si="38"/>
        <v>#REF!</v>
      </c>
      <c r="BC116" t="e">
        <f t="shared" si="39"/>
        <v>#REF!</v>
      </c>
      <c r="BD116" t="e">
        <f t="shared" si="40"/>
        <v>#REF!</v>
      </c>
      <c r="BE116" t="e">
        <f t="shared" si="41"/>
        <v>#REF!</v>
      </c>
      <c r="BF116" t="e">
        <f t="shared" si="42"/>
        <v>#REF!</v>
      </c>
      <c r="BG116" t="e">
        <f t="shared" si="43"/>
        <v>#REF!</v>
      </c>
      <c r="BH116">
        <f t="shared" si="44"/>
        <v>-8.382022471910112</v>
      </c>
      <c r="BI116">
        <f t="shared" si="45"/>
        <v>0.1797752808988764</v>
      </c>
      <c r="BJ116">
        <f t="shared" si="46"/>
        <v>22.865168539325843</v>
      </c>
      <c r="BK116">
        <f t="shared" si="47"/>
        <v>1.898876404494382</v>
      </c>
      <c r="BL116">
        <f t="shared" si="48"/>
        <v>-47.168539325842694</v>
      </c>
      <c r="BM116">
        <f t="shared" si="49"/>
        <v>0.5393258426966292</v>
      </c>
      <c r="BO116" t="e">
        <f t="shared" si="51"/>
        <v>#REF!</v>
      </c>
      <c r="BP116" t="e">
        <f t="shared" si="50"/>
        <v>#REF!</v>
      </c>
      <c r="BQ116" t="e">
        <f t="shared" si="50"/>
        <v>#REF!</v>
      </c>
      <c r="BR116" t="e">
        <f t="shared" si="50"/>
        <v>#REF!</v>
      </c>
      <c r="BS116" t="e">
        <f t="shared" si="50"/>
        <v>#REF!</v>
      </c>
      <c r="BT116" t="e">
        <f t="shared" si="50"/>
        <v>#REF!</v>
      </c>
      <c r="BU116" t="e">
        <f t="shared" si="50"/>
        <v>#REF!</v>
      </c>
      <c r="BV116">
        <f t="shared" si="50"/>
        <v>70.258300719606098</v>
      </c>
      <c r="BW116">
        <f t="shared" si="50"/>
        <v>3.2319151622269914E-2</v>
      </c>
      <c r="BX116">
        <f t="shared" si="50"/>
        <v>522.81593233177637</v>
      </c>
      <c r="BY116">
        <f t="shared" si="50"/>
        <v>3.6057315995455119</v>
      </c>
      <c r="BZ116">
        <f t="shared" si="50"/>
        <v>2224.8711021335689</v>
      </c>
      <c r="CA116">
        <f t="shared" si="50"/>
        <v>0.2908723646004292</v>
      </c>
    </row>
    <row r="117" spans="30:79" x14ac:dyDescent="0.25">
      <c r="AD117">
        <f>Makespan_15!S194</f>
        <v>1096</v>
      </c>
      <c r="AE117">
        <v>594</v>
      </c>
      <c r="AF117">
        <v>687</v>
      </c>
      <c r="AG117">
        <v>699</v>
      </c>
      <c r="AH117">
        <v>662</v>
      </c>
      <c r="AI117">
        <v>662</v>
      </c>
      <c r="AJ117">
        <v>681</v>
      </c>
      <c r="AK117">
        <v>681</v>
      </c>
      <c r="AM117" t="e">
        <f>AD117-#REF!</f>
        <v>#REF!</v>
      </c>
      <c r="AN117" t="e">
        <f>#REF!-#REF!</f>
        <v>#REF!</v>
      </c>
      <c r="AO117" t="e">
        <f>#REF!-#REF!</f>
        <v>#REF!</v>
      </c>
      <c r="AP117" t="e">
        <f>#REF!-#REF!</f>
        <v>#REF!</v>
      </c>
      <c r="AQ117" t="e">
        <f>#REF!-#REF!</f>
        <v>#REF!</v>
      </c>
      <c r="AR117" t="e">
        <f>#REF!-#REF!</f>
        <v>#REF!</v>
      </c>
      <c r="AS117" t="e">
        <f>#REF!-AE117</f>
        <v>#REF!</v>
      </c>
      <c r="AT117">
        <f t="shared" si="36"/>
        <v>-93</v>
      </c>
      <c r="AU117">
        <f t="shared" si="36"/>
        <v>-12</v>
      </c>
      <c r="AV117">
        <f t="shared" si="36"/>
        <v>37</v>
      </c>
      <c r="AW117">
        <f t="shared" si="36"/>
        <v>0</v>
      </c>
      <c r="AX117">
        <f t="shared" si="36"/>
        <v>-19</v>
      </c>
      <c r="AY117">
        <f t="shared" si="36"/>
        <v>0</v>
      </c>
      <c r="BA117" t="e">
        <f t="shared" si="37"/>
        <v>#REF!</v>
      </c>
      <c r="BB117" t="e">
        <f t="shared" si="38"/>
        <v>#REF!</v>
      </c>
      <c r="BC117" t="e">
        <f t="shared" si="39"/>
        <v>#REF!</v>
      </c>
      <c r="BD117" t="e">
        <f t="shared" si="40"/>
        <v>#REF!</v>
      </c>
      <c r="BE117" t="e">
        <f t="shared" si="41"/>
        <v>#REF!</v>
      </c>
      <c r="BF117" t="e">
        <f t="shared" si="42"/>
        <v>#REF!</v>
      </c>
      <c r="BG117" t="e">
        <f t="shared" si="43"/>
        <v>#REF!</v>
      </c>
      <c r="BH117">
        <f t="shared" si="44"/>
        <v>-85.382022471910119</v>
      </c>
      <c r="BI117">
        <f t="shared" si="45"/>
        <v>-11.820224719101123</v>
      </c>
      <c r="BJ117">
        <f t="shared" si="46"/>
        <v>41.865168539325843</v>
      </c>
      <c r="BK117">
        <f t="shared" si="47"/>
        <v>1.898876404494382</v>
      </c>
      <c r="BL117">
        <f t="shared" si="48"/>
        <v>-19.168539325842698</v>
      </c>
      <c r="BM117">
        <f t="shared" si="49"/>
        <v>0.5393258426966292</v>
      </c>
      <c r="BO117" t="e">
        <f t="shared" si="51"/>
        <v>#REF!</v>
      </c>
      <c r="BP117" t="e">
        <f t="shared" si="50"/>
        <v>#REF!</v>
      </c>
      <c r="BQ117" t="e">
        <f t="shared" si="50"/>
        <v>#REF!</v>
      </c>
      <c r="BR117" t="e">
        <f t="shared" si="50"/>
        <v>#REF!</v>
      </c>
      <c r="BS117" t="e">
        <f t="shared" si="50"/>
        <v>#REF!</v>
      </c>
      <c r="BT117" t="e">
        <f t="shared" si="50"/>
        <v>#REF!</v>
      </c>
      <c r="BU117" t="e">
        <f t="shared" si="50"/>
        <v>#REF!</v>
      </c>
      <c r="BV117">
        <f t="shared" si="50"/>
        <v>7290.089761393765</v>
      </c>
      <c r="BW117">
        <f t="shared" si="50"/>
        <v>139.71771241004922</v>
      </c>
      <c r="BX117">
        <f t="shared" si="50"/>
        <v>1752.6923368261585</v>
      </c>
      <c r="BY117">
        <f t="shared" si="50"/>
        <v>3.6057315995455119</v>
      </c>
      <c r="BZ117">
        <f t="shared" si="50"/>
        <v>367.43289988637804</v>
      </c>
      <c r="CA117">
        <f t="shared" si="50"/>
        <v>0.2908723646004292</v>
      </c>
    </row>
    <row r="118" spans="30:79" x14ac:dyDescent="0.25">
      <c r="AD118">
        <f>Makespan_15!S195</f>
        <v>940</v>
      </c>
      <c r="AE118">
        <v>831</v>
      </c>
      <c r="AF118">
        <v>810</v>
      </c>
      <c r="AG118">
        <v>810</v>
      </c>
      <c r="AH118">
        <v>745</v>
      </c>
      <c r="AI118">
        <v>745</v>
      </c>
      <c r="AJ118">
        <v>740</v>
      </c>
      <c r="AK118">
        <v>740</v>
      </c>
      <c r="AM118" t="e">
        <f>AD118-#REF!</f>
        <v>#REF!</v>
      </c>
      <c r="AN118" t="e">
        <f>#REF!-#REF!</f>
        <v>#REF!</v>
      </c>
      <c r="AO118" t="e">
        <f>#REF!-#REF!</f>
        <v>#REF!</v>
      </c>
      <c r="AP118" t="e">
        <f>#REF!-#REF!</f>
        <v>#REF!</v>
      </c>
      <c r="AQ118" t="e">
        <f>#REF!-#REF!</f>
        <v>#REF!</v>
      </c>
      <c r="AR118" t="e">
        <f>#REF!-#REF!</f>
        <v>#REF!</v>
      </c>
      <c r="AS118" t="e">
        <f>#REF!-AE118</f>
        <v>#REF!</v>
      </c>
      <c r="AT118">
        <f t="shared" si="36"/>
        <v>21</v>
      </c>
      <c r="AU118">
        <f t="shared" si="36"/>
        <v>0</v>
      </c>
      <c r="AV118">
        <f t="shared" si="36"/>
        <v>65</v>
      </c>
      <c r="AW118">
        <f t="shared" si="36"/>
        <v>0</v>
      </c>
      <c r="AX118">
        <f t="shared" si="36"/>
        <v>5</v>
      </c>
      <c r="AY118">
        <f t="shared" si="36"/>
        <v>0</v>
      </c>
      <c r="BA118" t="e">
        <f t="shared" si="37"/>
        <v>#REF!</v>
      </c>
      <c r="BB118" t="e">
        <f t="shared" si="38"/>
        <v>#REF!</v>
      </c>
      <c r="BC118" t="e">
        <f t="shared" si="39"/>
        <v>#REF!</v>
      </c>
      <c r="BD118" t="e">
        <f t="shared" si="40"/>
        <v>#REF!</v>
      </c>
      <c r="BE118" t="e">
        <f t="shared" si="41"/>
        <v>#REF!</v>
      </c>
      <c r="BF118" t="e">
        <f t="shared" si="42"/>
        <v>#REF!</v>
      </c>
      <c r="BG118" t="e">
        <f t="shared" si="43"/>
        <v>#REF!</v>
      </c>
      <c r="BH118">
        <f t="shared" si="44"/>
        <v>28.617977528089888</v>
      </c>
      <c r="BI118">
        <f t="shared" si="45"/>
        <v>0.1797752808988764</v>
      </c>
      <c r="BJ118">
        <f t="shared" si="46"/>
        <v>69.865168539325836</v>
      </c>
      <c r="BK118">
        <f t="shared" si="47"/>
        <v>1.898876404494382</v>
      </c>
      <c r="BL118">
        <f t="shared" si="48"/>
        <v>4.8314606741573032</v>
      </c>
      <c r="BM118">
        <f t="shared" si="49"/>
        <v>0.5393258426966292</v>
      </c>
      <c r="BO118" t="e">
        <f t="shared" si="51"/>
        <v>#REF!</v>
      </c>
      <c r="BP118" t="e">
        <f t="shared" si="50"/>
        <v>#REF!</v>
      </c>
      <c r="BQ118" t="e">
        <f t="shared" si="50"/>
        <v>#REF!</v>
      </c>
      <c r="BR118" t="e">
        <f t="shared" si="50"/>
        <v>#REF!</v>
      </c>
      <c r="BS118" t="e">
        <f t="shared" si="50"/>
        <v>#REF!</v>
      </c>
      <c r="BT118" t="e">
        <f t="shared" si="50"/>
        <v>#REF!</v>
      </c>
      <c r="BU118" t="e">
        <f t="shared" si="50"/>
        <v>#REF!</v>
      </c>
      <c r="BV118">
        <f t="shared" si="50"/>
        <v>818.98863779825786</v>
      </c>
      <c r="BW118">
        <f t="shared" si="50"/>
        <v>3.2319151622269914E-2</v>
      </c>
      <c r="BX118">
        <f t="shared" si="50"/>
        <v>4881.1417750284045</v>
      </c>
      <c r="BY118">
        <f t="shared" si="50"/>
        <v>3.6057315995455119</v>
      </c>
      <c r="BZ118">
        <f t="shared" si="50"/>
        <v>23.343012245928541</v>
      </c>
      <c r="CA118">
        <f t="shared" si="50"/>
        <v>0.2908723646004292</v>
      </c>
    </row>
    <row r="119" spans="30:79" x14ac:dyDescent="0.25">
      <c r="AD119">
        <f>Makespan_15!S196</f>
        <v>937</v>
      </c>
      <c r="AE119">
        <v>768</v>
      </c>
      <c r="AF119">
        <v>853</v>
      </c>
      <c r="AG119">
        <v>853</v>
      </c>
      <c r="AH119">
        <v>836</v>
      </c>
      <c r="AI119">
        <v>836</v>
      </c>
      <c r="AJ119">
        <v>820</v>
      </c>
      <c r="AK119">
        <v>820</v>
      </c>
      <c r="AM119" t="e">
        <f>AD119-#REF!</f>
        <v>#REF!</v>
      </c>
      <c r="AN119" t="e">
        <f>#REF!-#REF!</f>
        <v>#REF!</v>
      </c>
      <c r="AO119" t="e">
        <f>#REF!-#REF!</f>
        <v>#REF!</v>
      </c>
      <c r="AP119" t="e">
        <f>#REF!-#REF!</f>
        <v>#REF!</v>
      </c>
      <c r="AQ119" t="e">
        <f>#REF!-#REF!</f>
        <v>#REF!</v>
      </c>
      <c r="AR119" t="e">
        <f>#REF!-#REF!</f>
        <v>#REF!</v>
      </c>
      <c r="AS119" t="e">
        <f>#REF!-AE119</f>
        <v>#REF!</v>
      </c>
      <c r="AT119">
        <f t="shared" si="36"/>
        <v>-85</v>
      </c>
      <c r="AU119">
        <f t="shared" si="36"/>
        <v>0</v>
      </c>
      <c r="AV119">
        <f t="shared" si="36"/>
        <v>17</v>
      </c>
      <c r="AW119">
        <f t="shared" si="36"/>
        <v>0</v>
      </c>
      <c r="AX119">
        <f t="shared" si="36"/>
        <v>16</v>
      </c>
      <c r="AY119">
        <f t="shared" si="36"/>
        <v>0</v>
      </c>
      <c r="BA119" t="e">
        <f t="shared" si="37"/>
        <v>#REF!</v>
      </c>
      <c r="BB119" t="e">
        <f t="shared" si="38"/>
        <v>#REF!</v>
      </c>
      <c r="BC119" t="e">
        <f t="shared" si="39"/>
        <v>#REF!</v>
      </c>
      <c r="BD119" t="e">
        <f t="shared" si="40"/>
        <v>#REF!</v>
      </c>
      <c r="BE119" t="e">
        <f t="shared" si="41"/>
        <v>#REF!</v>
      </c>
      <c r="BF119" t="e">
        <f t="shared" si="42"/>
        <v>#REF!</v>
      </c>
      <c r="BG119" t="e">
        <f t="shared" si="43"/>
        <v>#REF!</v>
      </c>
      <c r="BH119">
        <f t="shared" si="44"/>
        <v>-77.382022471910119</v>
      </c>
      <c r="BI119">
        <f t="shared" si="45"/>
        <v>0.1797752808988764</v>
      </c>
      <c r="BJ119">
        <f t="shared" si="46"/>
        <v>21.865168539325843</v>
      </c>
      <c r="BK119">
        <f t="shared" si="47"/>
        <v>1.898876404494382</v>
      </c>
      <c r="BL119">
        <f t="shared" si="48"/>
        <v>15.831460674157304</v>
      </c>
      <c r="BM119">
        <f t="shared" si="49"/>
        <v>0.5393258426966292</v>
      </c>
      <c r="BO119" t="e">
        <f t="shared" si="51"/>
        <v>#REF!</v>
      </c>
      <c r="BP119" t="e">
        <f t="shared" si="50"/>
        <v>#REF!</v>
      </c>
      <c r="BQ119" t="e">
        <f t="shared" si="50"/>
        <v>#REF!</v>
      </c>
      <c r="BR119" t="e">
        <f t="shared" si="50"/>
        <v>#REF!</v>
      </c>
      <c r="BS119" t="e">
        <f t="shared" si="50"/>
        <v>#REF!</v>
      </c>
      <c r="BT119" t="e">
        <f t="shared" si="50"/>
        <v>#REF!</v>
      </c>
      <c r="BU119" t="e">
        <f t="shared" si="50"/>
        <v>#REF!</v>
      </c>
      <c r="BV119">
        <f t="shared" si="50"/>
        <v>5987.9774018432026</v>
      </c>
      <c r="BW119">
        <f t="shared" si="50"/>
        <v>3.2319151622269914E-2</v>
      </c>
      <c r="BX119">
        <f t="shared" si="50"/>
        <v>478.08559525312461</v>
      </c>
      <c r="BY119">
        <f t="shared" si="50"/>
        <v>3.6057315995455119</v>
      </c>
      <c r="BZ119">
        <f t="shared" si="50"/>
        <v>250.63514707738923</v>
      </c>
      <c r="CA119">
        <f t="shared" si="50"/>
        <v>0.2908723646004292</v>
      </c>
    </row>
    <row r="120" spans="30:79" x14ac:dyDescent="0.25">
      <c r="AD120">
        <f>Makespan_15!S197</f>
        <v>1089</v>
      </c>
      <c r="AE120">
        <v>802</v>
      </c>
      <c r="AF120">
        <v>759</v>
      </c>
      <c r="AG120">
        <v>759</v>
      </c>
      <c r="AH120">
        <v>739</v>
      </c>
      <c r="AI120">
        <v>739</v>
      </c>
      <c r="AJ120">
        <v>740</v>
      </c>
      <c r="AK120">
        <v>740</v>
      </c>
      <c r="AM120" t="e">
        <f>AD120-#REF!</f>
        <v>#REF!</v>
      </c>
      <c r="AN120" t="e">
        <f>#REF!-#REF!</f>
        <v>#REF!</v>
      </c>
      <c r="AO120" t="e">
        <f>#REF!-#REF!</f>
        <v>#REF!</v>
      </c>
      <c r="AP120" t="e">
        <f>#REF!-#REF!</f>
        <v>#REF!</v>
      </c>
      <c r="AQ120" t="e">
        <f>#REF!-#REF!</f>
        <v>#REF!</v>
      </c>
      <c r="AR120" t="e">
        <f>#REF!-#REF!</f>
        <v>#REF!</v>
      </c>
      <c r="AS120" t="e">
        <f>#REF!-AE120</f>
        <v>#REF!</v>
      </c>
      <c r="AT120">
        <f t="shared" si="36"/>
        <v>43</v>
      </c>
      <c r="AU120">
        <f t="shared" si="36"/>
        <v>0</v>
      </c>
      <c r="AV120">
        <f t="shared" si="36"/>
        <v>20</v>
      </c>
      <c r="AW120">
        <f t="shared" si="36"/>
        <v>0</v>
      </c>
      <c r="AX120">
        <f t="shared" si="36"/>
        <v>-1</v>
      </c>
      <c r="AY120">
        <f t="shared" si="36"/>
        <v>0</v>
      </c>
      <c r="BA120" t="e">
        <f t="shared" si="37"/>
        <v>#REF!</v>
      </c>
      <c r="BB120" t="e">
        <f t="shared" si="38"/>
        <v>#REF!</v>
      </c>
      <c r="BC120" t="e">
        <f t="shared" si="39"/>
        <v>#REF!</v>
      </c>
      <c r="BD120" t="e">
        <f t="shared" si="40"/>
        <v>#REF!</v>
      </c>
      <c r="BE120" t="e">
        <f t="shared" si="41"/>
        <v>#REF!</v>
      </c>
      <c r="BF120" t="e">
        <f t="shared" si="42"/>
        <v>#REF!</v>
      </c>
      <c r="BG120" t="e">
        <f t="shared" si="43"/>
        <v>#REF!</v>
      </c>
      <c r="BH120">
        <f t="shared" si="44"/>
        <v>50.617977528089888</v>
      </c>
      <c r="BI120">
        <f t="shared" si="45"/>
        <v>0.1797752808988764</v>
      </c>
      <c r="BJ120">
        <f t="shared" si="46"/>
        <v>24.865168539325843</v>
      </c>
      <c r="BK120">
        <f t="shared" si="47"/>
        <v>1.898876404494382</v>
      </c>
      <c r="BL120">
        <f t="shared" si="48"/>
        <v>-1.1685393258426966</v>
      </c>
      <c r="BM120">
        <f t="shared" si="49"/>
        <v>0.5393258426966292</v>
      </c>
      <c r="BO120" t="e">
        <f t="shared" si="51"/>
        <v>#REF!</v>
      </c>
      <c r="BP120" t="e">
        <f t="shared" si="50"/>
        <v>#REF!</v>
      </c>
      <c r="BQ120" t="e">
        <f t="shared" si="50"/>
        <v>#REF!</v>
      </c>
      <c r="BR120" t="e">
        <f t="shared" si="50"/>
        <v>#REF!</v>
      </c>
      <c r="BS120" t="e">
        <f t="shared" si="50"/>
        <v>#REF!</v>
      </c>
      <c r="BT120" t="e">
        <f t="shared" si="50"/>
        <v>#REF!</v>
      </c>
      <c r="BU120" t="e">
        <f t="shared" si="50"/>
        <v>#REF!</v>
      </c>
      <c r="BV120">
        <f t="shared" si="50"/>
        <v>2562.1796490342131</v>
      </c>
      <c r="BW120">
        <f t="shared" si="50"/>
        <v>3.2319151622269914E-2</v>
      </c>
      <c r="BX120">
        <f t="shared" si="50"/>
        <v>618.27660648907965</v>
      </c>
      <c r="BY120">
        <f t="shared" si="50"/>
        <v>3.6057315995455119</v>
      </c>
      <c r="BZ120">
        <f t="shared" si="50"/>
        <v>1.3654841560409039</v>
      </c>
      <c r="CA120">
        <f t="shared" si="50"/>
        <v>0.2908723646004292</v>
      </c>
    </row>
    <row r="121" spans="30:79" x14ac:dyDescent="0.25">
      <c r="AD121">
        <f>Makespan_15!S198</f>
        <v>803</v>
      </c>
      <c r="AE121">
        <v>772</v>
      </c>
      <c r="AF121">
        <v>826</v>
      </c>
      <c r="AG121">
        <v>826</v>
      </c>
      <c r="AH121">
        <v>751</v>
      </c>
      <c r="AI121">
        <v>751</v>
      </c>
      <c r="AJ121">
        <v>731</v>
      </c>
      <c r="AK121">
        <v>731</v>
      </c>
      <c r="AM121" t="e">
        <f>AD121-#REF!</f>
        <v>#REF!</v>
      </c>
      <c r="AN121" t="e">
        <f>#REF!-#REF!</f>
        <v>#REF!</v>
      </c>
      <c r="AO121" t="e">
        <f>#REF!-#REF!</f>
        <v>#REF!</v>
      </c>
      <c r="AP121" t="e">
        <f>#REF!-#REF!</f>
        <v>#REF!</v>
      </c>
      <c r="AQ121" t="e">
        <f>#REF!-#REF!</f>
        <v>#REF!</v>
      </c>
      <c r="AR121" t="e">
        <f>#REF!-#REF!</f>
        <v>#REF!</v>
      </c>
      <c r="AS121" t="e">
        <f>#REF!-AE121</f>
        <v>#REF!</v>
      </c>
      <c r="AT121">
        <f t="shared" si="36"/>
        <v>-54</v>
      </c>
      <c r="AU121">
        <f t="shared" si="36"/>
        <v>0</v>
      </c>
      <c r="AV121">
        <f t="shared" si="36"/>
        <v>75</v>
      </c>
      <c r="AW121">
        <f t="shared" si="36"/>
        <v>0</v>
      </c>
      <c r="AX121">
        <f t="shared" si="36"/>
        <v>20</v>
      </c>
      <c r="AY121">
        <f t="shared" si="36"/>
        <v>0</v>
      </c>
      <c r="BA121" t="e">
        <f t="shared" si="37"/>
        <v>#REF!</v>
      </c>
      <c r="BB121" t="e">
        <f t="shared" si="38"/>
        <v>#REF!</v>
      </c>
      <c r="BC121" t="e">
        <f t="shared" si="39"/>
        <v>#REF!</v>
      </c>
      <c r="BD121" t="e">
        <f t="shared" si="40"/>
        <v>#REF!</v>
      </c>
      <c r="BE121" t="e">
        <f t="shared" si="41"/>
        <v>#REF!</v>
      </c>
      <c r="BF121" t="e">
        <f t="shared" si="42"/>
        <v>#REF!</v>
      </c>
      <c r="BG121" t="e">
        <f t="shared" si="43"/>
        <v>#REF!</v>
      </c>
      <c r="BH121">
        <f t="shared" si="44"/>
        <v>-46.382022471910112</v>
      </c>
      <c r="BI121">
        <f t="shared" si="45"/>
        <v>0.1797752808988764</v>
      </c>
      <c r="BJ121">
        <f t="shared" si="46"/>
        <v>79.865168539325836</v>
      </c>
      <c r="BK121">
        <f t="shared" si="47"/>
        <v>1.898876404494382</v>
      </c>
      <c r="BL121">
        <f t="shared" si="48"/>
        <v>19.831460674157302</v>
      </c>
      <c r="BM121">
        <f t="shared" si="49"/>
        <v>0.5393258426966292</v>
      </c>
      <c r="BO121" t="e">
        <f t="shared" si="51"/>
        <v>#REF!</v>
      </c>
      <c r="BP121" t="e">
        <f t="shared" si="50"/>
        <v>#REF!</v>
      </c>
      <c r="BQ121" t="e">
        <f t="shared" si="50"/>
        <v>#REF!</v>
      </c>
      <c r="BR121" t="e">
        <f t="shared" si="50"/>
        <v>#REF!</v>
      </c>
      <c r="BS121" t="e">
        <f t="shared" si="50"/>
        <v>#REF!</v>
      </c>
      <c r="BT121" t="e">
        <f t="shared" si="50"/>
        <v>#REF!</v>
      </c>
      <c r="BU121" t="e">
        <f t="shared" si="50"/>
        <v>#REF!</v>
      </c>
      <c r="BV121">
        <f t="shared" si="50"/>
        <v>2151.2920085847745</v>
      </c>
      <c r="BW121">
        <f t="shared" si="50"/>
        <v>3.2319151622269914E-2</v>
      </c>
      <c r="BX121">
        <f t="shared" si="50"/>
        <v>6378.4451458149215</v>
      </c>
      <c r="BY121">
        <f t="shared" si="50"/>
        <v>3.6057315995455119</v>
      </c>
      <c r="BZ121">
        <f t="shared" si="50"/>
        <v>393.2868324706476</v>
      </c>
      <c r="CA121">
        <f t="shared" si="50"/>
        <v>0.2908723646004292</v>
      </c>
    </row>
    <row r="122" spans="30:79" x14ac:dyDescent="0.25">
      <c r="AD122">
        <f>Makespan_15!S199</f>
        <v>918</v>
      </c>
      <c r="AE122">
        <v>603</v>
      </c>
      <c r="AF122">
        <v>623</v>
      </c>
      <c r="AG122">
        <v>623</v>
      </c>
      <c r="AH122">
        <v>558</v>
      </c>
      <c r="AI122">
        <v>558</v>
      </c>
      <c r="AJ122">
        <v>611</v>
      </c>
      <c r="AK122">
        <v>611</v>
      </c>
      <c r="AM122" t="e">
        <f>AD122-#REF!</f>
        <v>#REF!</v>
      </c>
      <c r="AN122" t="e">
        <f>#REF!-#REF!</f>
        <v>#REF!</v>
      </c>
      <c r="AO122" t="e">
        <f>#REF!-#REF!</f>
        <v>#REF!</v>
      </c>
      <c r="AP122" t="e">
        <f>#REF!-#REF!</f>
        <v>#REF!</v>
      </c>
      <c r="AQ122" t="e">
        <f>#REF!-#REF!</f>
        <v>#REF!</v>
      </c>
      <c r="AR122" t="e">
        <f>#REF!-#REF!</f>
        <v>#REF!</v>
      </c>
      <c r="AS122" t="e">
        <f>#REF!-AE122</f>
        <v>#REF!</v>
      </c>
      <c r="AT122">
        <f t="shared" si="36"/>
        <v>-20</v>
      </c>
      <c r="AU122">
        <f t="shared" si="36"/>
        <v>0</v>
      </c>
      <c r="AV122">
        <f t="shared" si="36"/>
        <v>65</v>
      </c>
      <c r="AW122">
        <f t="shared" si="36"/>
        <v>0</v>
      </c>
      <c r="AX122">
        <f t="shared" si="36"/>
        <v>-53</v>
      </c>
      <c r="AY122">
        <f t="shared" si="36"/>
        <v>0</v>
      </c>
      <c r="BA122" t="e">
        <f t="shared" si="37"/>
        <v>#REF!</v>
      </c>
      <c r="BB122" t="e">
        <f t="shared" si="38"/>
        <v>#REF!</v>
      </c>
      <c r="BC122" t="e">
        <f t="shared" si="39"/>
        <v>#REF!</v>
      </c>
      <c r="BD122" t="e">
        <f t="shared" si="40"/>
        <v>#REF!</v>
      </c>
      <c r="BE122" t="e">
        <f t="shared" si="41"/>
        <v>#REF!</v>
      </c>
      <c r="BF122" t="e">
        <f t="shared" si="42"/>
        <v>#REF!</v>
      </c>
      <c r="BG122" t="e">
        <f t="shared" si="43"/>
        <v>#REF!</v>
      </c>
      <c r="BH122">
        <f t="shared" si="44"/>
        <v>-12.382022471910112</v>
      </c>
      <c r="BI122">
        <f t="shared" si="45"/>
        <v>0.1797752808988764</v>
      </c>
      <c r="BJ122">
        <f t="shared" si="46"/>
        <v>69.865168539325836</v>
      </c>
      <c r="BK122">
        <f t="shared" si="47"/>
        <v>1.898876404494382</v>
      </c>
      <c r="BL122">
        <f t="shared" si="48"/>
        <v>-53.168539325842694</v>
      </c>
      <c r="BM122">
        <f t="shared" si="49"/>
        <v>0.5393258426966292</v>
      </c>
      <c r="BO122" t="e">
        <f t="shared" si="51"/>
        <v>#REF!</v>
      </c>
      <c r="BP122" t="e">
        <f t="shared" si="50"/>
        <v>#REF!</v>
      </c>
      <c r="BQ122" t="e">
        <f t="shared" si="50"/>
        <v>#REF!</v>
      </c>
      <c r="BR122" t="e">
        <f t="shared" si="50"/>
        <v>#REF!</v>
      </c>
      <c r="BS122" t="e">
        <f t="shared" si="50"/>
        <v>#REF!</v>
      </c>
      <c r="BT122" t="e">
        <f t="shared" si="50"/>
        <v>#REF!</v>
      </c>
      <c r="BU122" t="e">
        <f t="shared" si="50"/>
        <v>#REF!</v>
      </c>
      <c r="BV122">
        <f t="shared" si="50"/>
        <v>153.31448049488699</v>
      </c>
      <c r="BW122">
        <f t="shared" si="50"/>
        <v>3.2319151622269914E-2</v>
      </c>
      <c r="BX122">
        <f t="shared" si="50"/>
        <v>4881.1417750284045</v>
      </c>
      <c r="BY122">
        <f t="shared" si="50"/>
        <v>3.6057315995455119</v>
      </c>
      <c r="BZ122">
        <f t="shared" si="50"/>
        <v>2826.8935740436809</v>
      </c>
      <c r="CA122">
        <f t="shared" si="50"/>
        <v>0.2908723646004292</v>
      </c>
    </row>
    <row r="123" spans="30:79" x14ac:dyDescent="0.25">
      <c r="AD123">
        <f>Makespan_15!S200</f>
        <v>904</v>
      </c>
      <c r="AE123">
        <v>518</v>
      </c>
      <c r="AF123">
        <v>453</v>
      </c>
      <c r="AG123">
        <v>457</v>
      </c>
      <c r="AH123">
        <v>482</v>
      </c>
      <c r="AI123">
        <v>482</v>
      </c>
      <c r="AJ123">
        <v>482</v>
      </c>
      <c r="AK123">
        <v>482</v>
      </c>
      <c r="AM123" t="e">
        <f>AD123-#REF!</f>
        <v>#REF!</v>
      </c>
      <c r="AN123" t="e">
        <f>#REF!-#REF!</f>
        <v>#REF!</v>
      </c>
      <c r="AO123" t="e">
        <f>#REF!-#REF!</f>
        <v>#REF!</v>
      </c>
      <c r="AP123" t="e">
        <f>#REF!-#REF!</f>
        <v>#REF!</v>
      </c>
      <c r="AQ123" t="e">
        <f>#REF!-#REF!</f>
        <v>#REF!</v>
      </c>
      <c r="AR123" t="e">
        <f>#REF!-#REF!</f>
        <v>#REF!</v>
      </c>
      <c r="AS123" t="e">
        <f>#REF!-AE123</f>
        <v>#REF!</v>
      </c>
      <c r="AT123">
        <f t="shared" si="36"/>
        <v>65</v>
      </c>
      <c r="AU123">
        <f t="shared" si="36"/>
        <v>-4</v>
      </c>
      <c r="AV123">
        <f t="shared" si="36"/>
        <v>-25</v>
      </c>
      <c r="AW123">
        <f t="shared" si="36"/>
        <v>0</v>
      </c>
      <c r="AX123">
        <f t="shared" si="36"/>
        <v>0</v>
      </c>
      <c r="AY123">
        <f t="shared" si="36"/>
        <v>0</v>
      </c>
      <c r="BA123" t="e">
        <f t="shared" si="37"/>
        <v>#REF!</v>
      </c>
      <c r="BB123" t="e">
        <f t="shared" si="38"/>
        <v>#REF!</v>
      </c>
      <c r="BC123" t="e">
        <f t="shared" si="39"/>
        <v>#REF!</v>
      </c>
      <c r="BD123" t="e">
        <f t="shared" si="40"/>
        <v>#REF!</v>
      </c>
      <c r="BE123" t="e">
        <f t="shared" si="41"/>
        <v>#REF!</v>
      </c>
      <c r="BF123" t="e">
        <f t="shared" si="42"/>
        <v>#REF!</v>
      </c>
      <c r="BG123" t="e">
        <f t="shared" si="43"/>
        <v>#REF!</v>
      </c>
      <c r="BH123">
        <f t="shared" si="44"/>
        <v>72.617977528089881</v>
      </c>
      <c r="BI123">
        <f t="shared" si="45"/>
        <v>-3.8202247191011236</v>
      </c>
      <c r="BJ123">
        <f t="shared" si="46"/>
        <v>-20.134831460674157</v>
      </c>
      <c r="BK123">
        <f t="shared" si="47"/>
        <v>1.898876404494382</v>
      </c>
      <c r="BL123">
        <f t="shared" si="48"/>
        <v>-0.16853932584269662</v>
      </c>
      <c r="BM123">
        <f t="shared" si="49"/>
        <v>0.5393258426966292</v>
      </c>
      <c r="BO123" t="e">
        <f t="shared" si="51"/>
        <v>#REF!</v>
      </c>
      <c r="BP123" t="e">
        <f t="shared" si="50"/>
        <v>#REF!</v>
      </c>
      <c r="BQ123" t="e">
        <f t="shared" si="50"/>
        <v>#REF!</v>
      </c>
      <c r="BR123" t="e">
        <f t="shared" si="50"/>
        <v>#REF!</v>
      </c>
      <c r="BS123" t="e">
        <f t="shared" si="50"/>
        <v>#REF!</v>
      </c>
      <c r="BT123" t="e">
        <f t="shared" si="50"/>
        <v>#REF!</v>
      </c>
      <c r="BU123" t="e">
        <f t="shared" si="50"/>
        <v>#REF!</v>
      </c>
      <c r="BV123">
        <f t="shared" si="50"/>
        <v>5273.3706602701668</v>
      </c>
      <c r="BW123">
        <f t="shared" si="50"/>
        <v>14.594116904431258</v>
      </c>
      <c r="BX123">
        <f t="shared" si="50"/>
        <v>405.4114379497538</v>
      </c>
      <c r="BY123">
        <f t="shared" si="50"/>
        <v>3.6057315995455119</v>
      </c>
      <c r="BZ123">
        <f t="shared" si="50"/>
        <v>2.8405504355510668E-2</v>
      </c>
      <c r="CA123">
        <f t="shared" si="50"/>
        <v>0.2908723646004292</v>
      </c>
    </row>
    <row r="124" spans="30:79" x14ac:dyDescent="0.25">
      <c r="AD124">
        <f>Makespan_15!S201</f>
        <v>910</v>
      </c>
      <c r="AE124">
        <v>762</v>
      </c>
      <c r="AF124">
        <v>793</v>
      </c>
      <c r="AG124">
        <v>793</v>
      </c>
      <c r="AH124">
        <v>748</v>
      </c>
      <c r="AI124">
        <v>748</v>
      </c>
      <c r="AJ124">
        <v>775</v>
      </c>
      <c r="AK124">
        <v>775</v>
      </c>
      <c r="AM124" t="e">
        <f>AD124-#REF!</f>
        <v>#REF!</v>
      </c>
      <c r="AN124" t="e">
        <f>#REF!-#REF!</f>
        <v>#REF!</v>
      </c>
      <c r="AO124" t="e">
        <f>#REF!-#REF!</f>
        <v>#REF!</v>
      </c>
      <c r="AP124" t="e">
        <f>#REF!-#REF!</f>
        <v>#REF!</v>
      </c>
      <c r="AQ124" t="e">
        <f>#REF!-#REF!</f>
        <v>#REF!</v>
      </c>
      <c r="AR124" t="e">
        <f>#REF!-#REF!</f>
        <v>#REF!</v>
      </c>
      <c r="AS124" t="e">
        <f>#REF!-AE124</f>
        <v>#REF!</v>
      </c>
      <c r="AT124">
        <f t="shared" si="36"/>
        <v>-31</v>
      </c>
      <c r="AU124">
        <f t="shared" si="36"/>
        <v>0</v>
      </c>
      <c r="AV124">
        <f t="shared" si="36"/>
        <v>45</v>
      </c>
      <c r="AW124">
        <f t="shared" si="36"/>
        <v>0</v>
      </c>
      <c r="AX124">
        <f t="shared" si="36"/>
        <v>-27</v>
      </c>
      <c r="AY124">
        <f t="shared" si="36"/>
        <v>0</v>
      </c>
      <c r="BA124" t="e">
        <f t="shared" si="37"/>
        <v>#REF!</v>
      </c>
      <c r="BB124" t="e">
        <f t="shared" si="38"/>
        <v>#REF!</v>
      </c>
      <c r="BC124" t="e">
        <f t="shared" si="39"/>
        <v>#REF!</v>
      </c>
      <c r="BD124" t="e">
        <f t="shared" si="40"/>
        <v>#REF!</v>
      </c>
      <c r="BE124" t="e">
        <f t="shared" si="41"/>
        <v>#REF!</v>
      </c>
      <c r="BF124" t="e">
        <f t="shared" si="42"/>
        <v>#REF!</v>
      </c>
      <c r="BG124" t="e">
        <f t="shared" si="43"/>
        <v>#REF!</v>
      </c>
      <c r="BH124">
        <f t="shared" si="44"/>
        <v>-23.382022471910112</v>
      </c>
      <c r="BI124">
        <f t="shared" si="45"/>
        <v>0.1797752808988764</v>
      </c>
      <c r="BJ124">
        <f t="shared" si="46"/>
        <v>49.865168539325843</v>
      </c>
      <c r="BK124">
        <f t="shared" si="47"/>
        <v>1.898876404494382</v>
      </c>
      <c r="BL124">
        <f t="shared" si="48"/>
        <v>-27.168539325842698</v>
      </c>
      <c r="BM124">
        <f t="shared" si="49"/>
        <v>0.5393258426966292</v>
      </c>
      <c r="BO124" t="e">
        <f t="shared" si="51"/>
        <v>#REF!</v>
      </c>
      <c r="BP124" t="e">
        <f t="shared" si="50"/>
        <v>#REF!</v>
      </c>
      <c r="BQ124" t="e">
        <f t="shared" si="50"/>
        <v>#REF!</v>
      </c>
      <c r="BR124" t="e">
        <f t="shared" si="50"/>
        <v>#REF!</v>
      </c>
      <c r="BS124" t="e">
        <f t="shared" si="50"/>
        <v>#REF!</v>
      </c>
      <c r="BT124" t="e">
        <f t="shared" si="50"/>
        <v>#REF!</v>
      </c>
      <c r="BU124" t="e">
        <f t="shared" si="50"/>
        <v>#REF!</v>
      </c>
      <c r="BV124">
        <f t="shared" si="50"/>
        <v>546.71897487690944</v>
      </c>
      <c r="BW124">
        <f t="shared" si="50"/>
        <v>3.2319151622269914E-2</v>
      </c>
      <c r="BX124">
        <f t="shared" si="50"/>
        <v>2486.5350334553718</v>
      </c>
      <c r="BY124">
        <f t="shared" si="50"/>
        <v>3.6057315995455119</v>
      </c>
      <c r="BZ124">
        <f t="shared" si="50"/>
        <v>738.1295290998612</v>
      </c>
      <c r="CA124">
        <f t="shared" si="50"/>
        <v>0.2908723646004292</v>
      </c>
    </row>
    <row r="125" spans="30:79" x14ac:dyDescent="0.25">
      <c r="AD125">
        <f>Makespan_15!S202</f>
        <v>952</v>
      </c>
      <c r="AE125">
        <v>647</v>
      </c>
      <c r="AF125">
        <v>618</v>
      </c>
      <c r="AG125">
        <v>618</v>
      </c>
      <c r="AH125">
        <v>704</v>
      </c>
      <c r="AI125">
        <v>704</v>
      </c>
      <c r="AJ125">
        <v>685</v>
      </c>
      <c r="AK125">
        <v>685</v>
      </c>
      <c r="AM125" t="e">
        <f>AD125-#REF!</f>
        <v>#REF!</v>
      </c>
      <c r="AN125" t="e">
        <f>#REF!-#REF!</f>
        <v>#REF!</v>
      </c>
      <c r="AO125" t="e">
        <f>#REF!-#REF!</f>
        <v>#REF!</v>
      </c>
      <c r="AP125" t="e">
        <f>#REF!-#REF!</f>
        <v>#REF!</v>
      </c>
      <c r="AQ125" t="e">
        <f>#REF!-#REF!</f>
        <v>#REF!</v>
      </c>
      <c r="AR125" t="e">
        <f>#REF!-#REF!</f>
        <v>#REF!</v>
      </c>
      <c r="AS125" t="e">
        <f>#REF!-AE125</f>
        <v>#REF!</v>
      </c>
      <c r="AT125">
        <f t="shared" si="36"/>
        <v>29</v>
      </c>
      <c r="AU125">
        <f t="shared" si="36"/>
        <v>0</v>
      </c>
      <c r="AV125">
        <f t="shared" si="36"/>
        <v>-86</v>
      </c>
      <c r="AW125">
        <f t="shared" si="36"/>
        <v>0</v>
      </c>
      <c r="AX125">
        <f t="shared" si="36"/>
        <v>19</v>
      </c>
      <c r="AY125">
        <f t="shared" si="36"/>
        <v>0</v>
      </c>
      <c r="BA125" t="e">
        <f t="shared" si="37"/>
        <v>#REF!</v>
      </c>
      <c r="BB125" t="e">
        <f t="shared" si="38"/>
        <v>#REF!</v>
      </c>
      <c r="BC125" t="e">
        <f t="shared" si="39"/>
        <v>#REF!</v>
      </c>
      <c r="BD125" t="e">
        <f t="shared" si="40"/>
        <v>#REF!</v>
      </c>
      <c r="BE125" t="e">
        <f t="shared" si="41"/>
        <v>#REF!</v>
      </c>
      <c r="BF125" t="e">
        <f t="shared" si="42"/>
        <v>#REF!</v>
      </c>
      <c r="BG125" t="e">
        <f t="shared" si="43"/>
        <v>#REF!</v>
      </c>
      <c r="BH125">
        <f t="shared" si="44"/>
        <v>36.617977528089888</v>
      </c>
      <c r="BI125">
        <f t="shared" si="45"/>
        <v>0.1797752808988764</v>
      </c>
      <c r="BJ125">
        <f t="shared" si="46"/>
        <v>-81.134831460674164</v>
      </c>
      <c r="BK125">
        <f t="shared" si="47"/>
        <v>1.898876404494382</v>
      </c>
      <c r="BL125">
        <f t="shared" si="48"/>
        <v>18.831460674157302</v>
      </c>
      <c r="BM125">
        <f t="shared" si="49"/>
        <v>0.5393258426966292</v>
      </c>
      <c r="BO125" t="e">
        <f t="shared" si="51"/>
        <v>#REF!</v>
      </c>
      <c r="BP125" t="e">
        <f t="shared" si="50"/>
        <v>#REF!</v>
      </c>
      <c r="BQ125" t="e">
        <f t="shared" si="50"/>
        <v>#REF!</v>
      </c>
      <c r="BR125" t="e">
        <f t="shared" si="50"/>
        <v>#REF!</v>
      </c>
      <c r="BS125" t="e">
        <f t="shared" si="50"/>
        <v>#REF!</v>
      </c>
      <c r="BT125" t="e">
        <f t="shared" si="50"/>
        <v>#REF!</v>
      </c>
      <c r="BU125" t="e">
        <f t="shared" si="50"/>
        <v>#REF!</v>
      </c>
      <c r="BV125">
        <f t="shared" si="50"/>
        <v>1340.8762782476961</v>
      </c>
      <c r="BW125">
        <f t="shared" si="50"/>
        <v>3.2319151622269914E-2</v>
      </c>
      <c r="BX125">
        <f t="shared" si="50"/>
        <v>6582.8608761520018</v>
      </c>
      <c r="BY125">
        <f t="shared" si="50"/>
        <v>3.6057315995455119</v>
      </c>
      <c r="BZ125">
        <f t="shared" si="50"/>
        <v>354.62391112233297</v>
      </c>
      <c r="CA125">
        <f t="shared" si="50"/>
        <v>0.2908723646004292</v>
      </c>
    </row>
    <row r="126" spans="30:79" x14ac:dyDescent="0.25">
      <c r="AD126">
        <f>Makespan_15!S203</f>
        <v>1054</v>
      </c>
      <c r="AE126">
        <v>658</v>
      </c>
      <c r="AF126">
        <v>655</v>
      </c>
      <c r="AG126">
        <v>655</v>
      </c>
      <c r="AH126">
        <v>705</v>
      </c>
      <c r="AI126">
        <v>705</v>
      </c>
      <c r="AJ126">
        <v>646</v>
      </c>
      <c r="AK126">
        <v>646</v>
      </c>
      <c r="AM126" t="e">
        <f>AD126-#REF!</f>
        <v>#REF!</v>
      </c>
      <c r="AN126" t="e">
        <f>#REF!-#REF!</f>
        <v>#REF!</v>
      </c>
      <c r="AO126" t="e">
        <f>#REF!-#REF!</f>
        <v>#REF!</v>
      </c>
      <c r="AP126" t="e">
        <f>#REF!-#REF!</f>
        <v>#REF!</v>
      </c>
      <c r="AQ126" t="e">
        <f>#REF!-#REF!</f>
        <v>#REF!</v>
      </c>
      <c r="AR126" t="e">
        <f>#REF!-#REF!</f>
        <v>#REF!</v>
      </c>
      <c r="AS126" t="e">
        <f>#REF!-AE126</f>
        <v>#REF!</v>
      </c>
      <c r="AT126">
        <f t="shared" si="36"/>
        <v>3</v>
      </c>
      <c r="AU126">
        <f t="shared" si="36"/>
        <v>0</v>
      </c>
      <c r="AV126">
        <f t="shared" si="36"/>
        <v>-50</v>
      </c>
      <c r="AW126">
        <f t="shared" si="36"/>
        <v>0</v>
      </c>
      <c r="AX126">
        <f t="shared" si="36"/>
        <v>59</v>
      </c>
      <c r="AY126">
        <f t="shared" si="36"/>
        <v>0</v>
      </c>
      <c r="BA126" t="e">
        <f t="shared" si="37"/>
        <v>#REF!</v>
      </c>
      <c r="BB126" t="e">
        <f t="shared" si="38"/>
        <v>#REF!</v>
      </c>
      <c r="BC126" t="e">
        <f t="shared" si="39"/>
        <v>#REF!</v>
      </c>
      <c r="BD126" t="e">
        <f t="shared" si="40"/>
        <v>#REF!</v>
      </c>
      <c r="BE126" t="e">
        <f t="shared" si="41"/>
        <v>#REF!</v>
      </c>
      <c r="BF126" t="e">
        <f t="shared" si="42"/>
        <v>#REF!</v>
      </c>
      <c r="BG126" t="e">
        <f t="shared" si="43"/>
        <v>#REF!</v>
      </c>
      <c r="BH126">
        <f t="shared" si="44"/>
        <v>10.617977528089888</v>
      </c>
      <c r="BI126">
        <f t="shared" si="45"/>
        <v>0.1797752808988764</v>
      </c>
      <c r="BJ126">
        <f t="shared" si="46"/>
        <v>-45.134831460674157</v>
      </c>
      <c r="BK126">
        <f t="shared" si="47"/>
        <v>1.898876404494382</v>
      </c>
      <c r="BL126">
        <f t="shared" si="48"/>
        <v>58.831460674157306</v>
      </c>
      <c r="BM126">
        <f t="shared" si="49"/>
        <v>0.5393258426966292</v>
      </c>
      <c r="BO126" t="e">
        <f t="shared" si="51"/>
        <v>#REF!</v>
      </c>
      <c r="BP126" t="e">
        <f t="shared" si="50"/>
        <v>#REF!</v>
      </c>
      <c r="BQ126" t="e">
        <f t="shared" si="50"/>
        <v>#REF!</v>
      </c>
      <c r="BR126" t="e">
        <f t="shared" si="50"/>
        <v>#REF!</v>
      </c>
      <c r="BS126" t="e">
        <f t="shared" si="50"/>
        <v>#REF!</v>
      </c>
      <c r="BT126" t="e">
        <f t="shared" si="50"/>
        <v>#REF!</v>
      </c>
      <c r="BU126" t="e">
        <f t="shared" si="50"/>
        <v>#REF!</v>
      </c>
      <c r="BV126">
        <f t="shared" si="50"/>
        <v>112.74144678702184</v>
      </c>
      <c r="BW126">
        <f t="shared" si="50"/>
        <v>3.2319151622269914E-2</v>
      </c>
      <c r="BX126">
        <f t="shared" si="50"/>
        <v>2037.1530109834616</v>
      </c>
      <c r="BY126">
        <f t="shared" si="50"/>
        <v>3.6057315995455119</v>
      </c>
      <c r="BZ126">
        <f t="shared" si="50"/>
        <v>3461.1407650549177</v>
      </c>
      <c r="CA126">
        <f t="shared" si="50"/>
        <v>0.2908723646004292</v>
      </c>
    </row>
    <row r="127" spans="30:79" x14ac:dyDescent="0.25">
      <c r="AD127">
        <f>Makespan_15!S204</f>
        <v>774</v>
      </c>
      <c r="AE127">
        <v>658</v>
      </c>
      <c r="AF127">
        <v>655</v>
      </c>
      <c r="AG127">
        <v>655</v>
      </c>
      <c r="AH127">
        <v>682</v>
      </c>
      <c r="AI127">
        <v>682</v>
      </c>
      <c r="AJ127">
        <v>660</v>
      </c>
      <c r="AK127">
        <v>660</v>
      </c>
      <c r="AM127" t="e">
        <f>AD127-#REF!</f>
        <v>#REF!</v>
      </c>
      <c r="AN127" t="e">
        <f>#REF!-#REF!</f>
        <v>#REF!</v>
      </c>
      <c r="AO127" t="e">
        <f>#REF!-#REF!</f>
        <v>#REF!</v>
      </c>
      <c r="AP127" t="e">
        <f>#REF!-#REF!</f>
        <v>#REF!</v>
      </c>
      <c r="AQ127" t="e">
        <f>#REF!-#REF!</f>
        <v>#REF!</v>
      </c>
      <c r="AR127" t="e">
        <f>#REF!-#REF!</f>
        <v>#REF!</v>
      </c>
      <c r="AS127" t="e">
        <f>#REF!-AE127</f>
        <v>#REF!</v>
      </c>
      <c r="AT127">
        <f t="shared" si="36"/>
        <v>3</v>
      </c>
      <c r="AU127">
        <f t="shared" si="36"/>
        <v>0</v>
      </c>
      <c r="AV127">
        <f t="shared" si="36"/>
        <v>-27</v>
      </c>
      <c r="AW127">
        <f t="shared" si="36"/>
        <v>0</v>
      </c>
      <c r="AX127">
        <f t="shared" si="36"/>
        <v>22</v>
      </c>
      <c r="AY127">
        <f t="shared" si="36"/>
        <v>0</v>
      </c>
      <c r="BA127" t="e">
        <f t="shared" si="37"/>
        <v>#REF!</v>
      </c>
      <c r="BB127" t="e">
        <f t="shared" si="38"/>
        <v>#REF!</v>
      </c>
      <c r="BC127" t="e">
        <f t="shared" si="39"/>
        <v>#REF!</v>
      </c>
      <c r="BD127" t="e">
        <f t="shared" si="40"/>
        <v>#REF!</v>
      </c>
      <c r="BE127" t="e">
        <f t="shared" si="41"/>
        <v>#REF!</v>
      </c>
      <c r="BF127" t="e">
        <f t="shared" si="42"/>
        <v>#REF!</v>
      </c>
      <c r="BG127" t="e">
        <f t="shared" si="43"/>
        <v>#REF!</v>
      </c>
      <c r="BH127">
        <f t="shared" si="44"/>
        <v>10.617977528089888</v>
      </c>
      <c r="BI127">
        <f t="shared" si="45"/>
        <v>0.1797752808988764</v>
      </c>
      <c r="BJ127">
        <f t="shared" si="46"/>
        <v>-22.134831460674157</v>
      </c>
      <c r="BK127">
        <f t="shared" si="47"/>
        <v>1.898876404494382</v>
      </c>
      <c r="BL127">
        <f t="shared" si="48"/>
        <v>21.831460674157302</v>
      </c>
      <c r="BM127">
        <f t="shared" si="49"/>
        <v>0.5393258426966292</v>
      </c>
      <c r="BO127" t="e">
        <f t="shared" si="51"/>
        <v>#REF!</v>
      </c>
      <c r="BP127" t="e">
        <f t="shared" si="50"/>
        <v>#REF!</v>
      </c>
      <c r="BQ127" t="e">
        <f t="shared" si="50"/>
        <v>#REF!</v>
      </c>
      <c r="BR127" t="e">
        <f t="shared" si="50"/>
        <v>#REF!</v>
      </c>
      <c r="BS127" t="e">
        <f t="shared" si="50"/>
        <v>#REF!</v>
      </c>
      <c r="BT127" t="e">
        <f t="shared" si="50"/>
        <v>#REF!</v>
      </c>
      <c r="BU127" t="e">
        <f t="shared" si="50"/>
        <v>#REF!</v>
      </c>
      <c r="BV127">
        <f t="shared" si="50"/>
        <v>112.74144678702184</v>
      </c>
      <c r="BW127">
        <f t="shared" si="50"/>
        <v>3.2319151622269914E-2</v>
      </c>
      <c r="BX127">
        <f t="shared" si="50"/>
        <v>489.9507637924504</v>
      </c>
      <c r="BY127">
        <f t="shared" si="50"/>
        <v>3.6057315995455119</v>
      </c>
      <c r="BZ127">
        <f t="shared" si="50"/>
        <v>476.61267516727679</v>
      </c>
      <c r="CA127">
        <f t="shared" si="50"/>
        <v>0.2908723646004292</v>
      </c>
    </row>
    <row r="128" spans="30:79" x14ac:dyDescent="0.25">
      <c r="AD128">
        <f>Makespan_15!S205</f>
        <v>880</v>
      </c>
      <c r="AE128">
        <v>437</v>
      </c>
      <c r="AF128">
        <v>530</v>
      </c>
      <c r="AG128">
        <v>530</v>
      </c>
      <c r="AH128">
        <v>427</v>
      </c>
      <c r="AI128">
        <v>469</v>
      </c>
      <c r="AJ128">
        <v>524</v>
      </c>
      <c r="AK128">
        <v>524</v>
      </c>
      <c r="AM128" t="e">
        <f>AD128-#REF!</f>
        <v>#REF!</v>
      </c>
      <c r="AN128" t="e">
        <f>#REF!-#REF!</f>
        <v>#REF!</v>
      </c>
      <c r="AO128" t="e">
        <f>#REF!-#REF!</f>
        <v>#REF!</v>
      </c>
      <c r="AP128" t="e">
        <f>#REF!-#REF!</f>
        <v>#REF!</v>
      </c>
      <c r="AQ128" t="e">
        <f>#REF!-#REF!</f>
        <v>#REF!</v>
      </c>
      <c r="AR128" t="e">
        <f>#REF!-#REF!</f>
        <v>#REF!</v>
      </c>
      <c r="AS128" t="e">
        <f>#REF!-AE128</f>
        <v>#REF!</v>
      </c>
      <c r="AT128">
        <f t="shared" ref="AT128:AY144" si="52">AE128-AF128</f>
        <v>-93</v>
      </c>
      <c r="AU128">
        <f t="shared" si="52"/>
        <v>0</v>
      </c>
      <c r="AV128">
        <f t="shared" si="52"/>
        <v>103</v>
      </c>
      <c r="AW128">
        <f t="shared" si="52"/>
        <v>-42</v>
      </c>
      <c r="AX128">
        <f t="shared" si="52"/>
        <v>-55</v>
      </c>
      <c r="AY128">
        <f t="shared" si="52"/>
        <v>0</v>
      </c>
      <c r="BA128" t="e">
        <f t="shared" si="37"/>
        <v>#REF!</v>
      </c>
      <c r="BB128" t="e">
        <f t="shared" si="38"/>
        <v>#REF!</v>
      </c>
      <c r="BC128" t="e">
        <f t="shared" si="39"/>
        <v>#REF!</v>
      </c>
      <c r="BD128" t="e">
        <f t="shared" si="40"/>
        <v>#REF!</v>
      </c>
      <c r="BE128" t="e">
        <f t="shared" si="41"/>
        <v>#REF!</v>
      </c>
      <c r="BF128" t="e">
        <f t="shared" si="42"/>
        <v>#REF!</v>
      </c>
      <c r="BG128" t="e">
        <f t="shared" si="43"/>
        <v>#REF!</v>
      </c>
      <c r="BH128">
        <f t="shared" si="44"/>
        <v>-85.382022471910119</v>
      </c>
      <c r="BI128">
        <f t="shared" si="45"/>
        <v>0.1797752808988764</v>
      </c>
      <c r="BJ128">
        <f t="shared" si="46"/>
        <v>107.86516853932584</v>
      </c>
      <c r="BK128">
        <f t="shared" si="47"/>
        <v>-40.101123595505619</v>
      </c>
      <c r="BL128">
        <f t="shared" si="48"/>
        <v>-55.168539325842694</v>
      </c>
      <c r="BM128">
        <f t="shared" si="49"/>
        <v>0.5393258426966292</v>
      </c>
      <c r="BO128" t="e">
        <f t="shared" si="51"/>
        <v>#REF!</v>
      </c>
      <c r="BP128" t="e">
        <f t="shared" si="51"/>
        <v>#REF!</v>
      </c>
      <c r="BQ128" t="e">
        <f t="shared" si="51"/>
        <v>#REF!</v>
      </c>
      <c r="BR128" t="e">
        <f t="shared" si="51"/>
        <v>#REF!</v>
      </c>
      <c r="BS128" t="e">
        <f t="shared" si="51"/>
        <v>#REF!</v>
      </c>
      <c r="BT128" t="e">
        <f t="shared" si="51"/>
        <v>#REF!</v>
      </c>
      <c r="BU128" t="e">
        <f t="shared" si="51"/>
        <v>#REF!</v>
      </c>
      <c r="BV128">
        <f t="shared" si="51"/>
        <v>7290.089761393765</v>
      </c>
      <c r="BW128">
        <f t="shared" si="51"/>
        <v>3.2319151622269914E-2</v>
      </c>
      <c r="BX128">
        <f t="shared" si="51"/>
        <v>11634.894584017167</v>
      </c>
      <c r="BY128">
        <f t="shared" si="51"/>
        <v>1608.1001136220175</v>
      </c>
      <c r="BZ128">
        <f t="shared" si="51"/>
        <v>3043.5677313470519</v>
      </c>
      <c r="CA128">
        <f t="shared" si="51"/>
        <v>0.2908723646004292</v>
      </c>
    </row>
    <row r="129" spans="30:79" x14ac:dyDescent="0.25">
      <c r="AD129">
        <f>Makespan_15!S206</f>
        <v>893</v>
      </c>
      <c r="AE129">
        <v>729</v>
      </c>
      <c r="AF129">
        <v>715</v>
      </c>
      <c r="AG129">
        <v>715</v>
      </c>
      <c r="AH129">
        <v>715</v>
      </c>
      <c r="AI129">
        <v>715</v>
      </c>
      <c r="AJ129">
        <v>721</v>
      </c>
      <c r="AK129">
        <v>721</v>
      </c>
      <c r="AM129" t="e">
        <f>AD129-#REF!</f>
        <v>#REF!</v>
      </c>
      <c r="AN129" t="e">
        <f>#REF!-#REF!</f>
        <v>#REF!</v>
      </c>
      <c r="AO129" t="e">
        <f>#REF!-#REF!</f>
        <v>#REF!</v>
      </c>
      <c r="AP129" t="e">
        <f>#REF!-#REF!</f>
        <v>#REF!</v>
      </c>
      <c r="AQ129" t="e">
        <f>#REF!-#REF!</f>
        <v>#REF!</v>
      </c>
      <c r="AR129" t="e">
        <f>#REF!-#REF!</f>
        <v>#REF!</v>
      </c>
      <c r="AS129" t="e">
        <f>#REF!-AE129</f>
        <v>#REF!</v>
      </c>
      <c r="AT129">
        <f t="shared" si="52"/>
        <v>14</v>
      </c>
      <c r="AU129">
        <f t="shared" si="52"/>
        <v>0</v>
      </c>
      <c r="AV129">
        <f t="shared" si="52"/>
        <v>0</v>
      </c>
      <c r="AW129">
        <f t="shared" si="52"/>
        <v>0</v>
      </c>
      <c r="AX129">
        <f t="shared" si="52"/>
        <v>-6</v>
      </c>
      <c r="AY129">
        <f t="shared" si="52"/>
        <v>0</v>
      </c>
      <c r="BA129" t="e">
        <f t="shared" si="37"/>
        <v>#REF!</v>
      </c>
      <c r="BB129" t="e">
        <f t="shared" si="38"/>
        <v>#REF!</v>
      </c>
      <c r="BC129" t="e">
        <f t="shared" si="39"/>
        <v>#REF!</v>
      </c>
      <c r="BD129" t="e">
        <f t="shared" si="40"/>
        <v>#REF!</v>
      </c>
      <c r="BE129" t="e">
        <f t="shared" si="41"/>
        <v>#REF!</v>
      </c>
      <c r="BF129" t="e">
        <f t="shared" si="42"/>
        <v>#REF!</v>
      </c>
      <c r="BG129" t="e">
        <f t="shared" si="43"/>
        <v>#REF!</v>
      </c>
      <c r="BH129">
        <f t="shared" si="44"/>
        <v>21.617977528089888</v>
      </c>
      <c r="BI129">
        <f t="shared" si="45"/>
        <v>0.1797752808988764</v>
      </c>
      <c r="BJ129">
        <f t="shared" si="46"/>
        <v>4.8651685393258424</v>
      </c>
      <c r="BK129">
        <f t="shared" si="47"/>
        <v>1.898876404494382</v>
      </c>
      <c r="BL129">
        <f t="shared" si="48"/>
        <v>-6.1685393258426968</v>
      </c>
      <c r="BM129">
        <f t="shared" si="49"/>
        <v>0.5393258426966292</v>
      </c>
      <c r="BO129" t="e">
        <f t="shared" si="51"/>
        <v>#REF!</v>
      </c>
      <c r="BP129" t="e">
        <f t="shared" si="51"/>
        <v>#REF!</v>
      </c>
      <c r="BQ129" t="e">
        <f t="shared" si="51"/>
        <v>#REF!</v>
      </c>
      <c r="BR129" t="e">
        <f t="shared" si="51"/>
        <v>#REF!</v>
      </c>
      <c r="BS129" t="e">
        <f t="shared" si="51"/>
        <v>#REF!</v>
      </c>
      <c r="BT129" t="e">
        <f t="shared" si="51"/>
        <v>#REF!</v>
      </c>
      <c r="BU129" t="e">
        <f t="shared" si="51"/>
        <v>#REF!</v>
      </c>
      <c r="BV129">
        <f t="shared" si="51"/>
        <v>467.33695240499941</v>
      </c>
      <c r="BW129">
        <f t="shared" si="51"/>
        <v>3.2319151622269914E-2</v>
      </c>
      <c r="BX129">
        <f t="shared" si="51"/>
        <v>23.669864916045949</v>
      </c>
      <c r="BY129">
        <f t="shared" si="51"/>
        <v>3.6057315995455119</v>
      </c>
      <c r="BZ129">
        <f t="shared" si="51"/>
        <v>38.05087741446787</v>
      </c>
      <c r="CA129">
        <f t="shared" si="51"/>
        <v>0.2908723646004292</v>
      </c>
    </row>
    <row r="130" spans="30:79" x14ac:dyDescent="0.25">
      <c r="AD130">
        <f>Makespan_15!S207</f>
        <v>767</v>
      </c>
      <c r="AE130">
        <v>649</v>
      </c>
      <c r="AF130">
        <v>689</v>
      </c>
      <c r="AG130">
        <v>689</v>
      </c>
      <c r="AH130">
        <v>649</v>
      </c>
      <c r="AI130">
        <v>649</v>
      </c>
      <c r="AJ130">
        <v>649</v>
      </c>
      <c r="AK130">
        <v>649</v>
      </c>
      <c r="AM130" t="e">
        <f>AD130-#REF!</f>
        <v>#REF!</v>
      </c>
      <c r="AN130" t="e">
        <f>#REF!-#REF!</f>
        <v>#REF!</v>
      </c>
      <c r="AO130" t="e">
        <f>#REF!-#REF!</f>
        <v>#REF!</v>
      </c>
      <c r="AP130" t="e">
        <f>#REF!-#REF!</f>
        <v>#REF!</v>
      </c>
      <c r="AQ130" t="e">
        <f>#REF!-#REF!</f>
        <v>#REF!</v>
      </c>
      <c r="AR130" t="e">
        <f>#REF!-#REF!</f>
        <v>#REF!</v>
      </c>
      <c r="AS130" t="e">
        <f>#REF!-AE130</f>
        <v>#REF!</v>
      </c>
      <c r="AT130">
        <f t="shared" si="52"/>
        <v>-40</v>
      </c>
      <c r="AU130">
        <f t="shared" si="52"/>
        <v>0</v>
      </c>
      <c r="AV130">
        <f t="shared" si="52"/>
        <v>40</v>
      </c>
      <c r="AW130">
        <f t="shared" si="52"/>
        <v>0</v>
      </c>
      <c r="AX130">
        <f t="shared" si="52"/>
        <v>0</v>
      </c>
      <c r="AY130">
        <f t="shared" si="52"/>
        <v>0</v>
      </c>
      <c r="BA130" t="e">
        <f t="shared" si="37"/>
        <v>#REF!</v>
      </c>
      <c r="BB130" t="e">
        <f t="shared" si="38"/>
        <v>#REF!</v>
      </c>
      <c r="BC130" t="e">
        <f t="shared" si="39"/>
        <v>#REF!</v>
      </c>
      <c r="BD130" t="e">
        <f t="shared" si="40"/>
        <v>#REF!</v>
      </c>
      <c r="BE130" t="e">
        <f t="shared" si="41"/>
        <v>#REF!</v>
      </c>
      <c r="BF130" t="e">
        <f t="shared" si="42"/>
        <v>#REF!</v>
      </c>
      <c r="BG130" t="e">
        <f t="shared" si="43"/>
        <v>#REF!</v>
      </c>
      <c r="BH130">
        <f t="shared" si="44"/>
        <v>-32.382022471910112</v>
      </c>
      <c r="BI130">
        <f t="shared" si="45"/>
        <v>0.1797752808988764</v>
      </c>
      <c r="BJ130">
        <f t="shared" si="46"/>
        <v>44.865168539325843</v>
      </c>
      <c r="BK130">
        <f t="shared" si="47"/>
        <v>1.898876404494382</v>
      </c>
      <c r="BL130">
        <f t="shared" si="48"/>
        <v>-0.16853932584269662</v>
      </c>
      <c r="BM130">
        <f t="shared" si="49"/>
        <v>0.5393258426966292</v>
      </c>
      <c r="BO130" t="e">
        <f t="shared" si="51"/>
        <v>#REF!</v>
      </c>
      <c r="BP130" t="e">
        <f t="shared" si="51"/>
        <v>#REF!</v>
      </c>
      <c r="BQ130" t="e">
        <f t="shared" si="51"/>
        <v>#REF!</v>
      </c>
      <c r="BR130" t="e">
        <f t="shared" si="51"/>
        <v>#REF!</v>
      </c>
      <c r="BS130" t="e">
        <f t="shared" si="51"/>
        <v>#REF!</v>
      </c>
      <c r="BT130" t="e">
        <f t="shared" si="51"/>
        <v>#REF!</v>
      </c>
      <c r="BU130" t="e">
        <f t="shared" si="51"/>
        <v>#REF!</v>
      </c>
      <c r="BV130">
        <f t="shared" si="51"/>
        <v>1048.5953793712915</v>
      </c>
      <c r="BW130">
        <f t="shared" si="51"/>
        <v>3.2319151622269914E-2</v>
      </c>
      <c r="BX130">
        <f t="shared" si="51"/>
        <v>2012.8833480621133</v>
      </c>
      <c r="BY130">
        <f t="shared" si="51"/>
        <v>3.6057315995455119</v>
      </c>
      <c r="BZ130">
        <f t="shared" si="51"/>
        <v>2.8405504355510668E-2</v>
      </c>
      <c r="CA130">
        <f t="shared" si="51"/>
        <v>0.2908723646004292</v>
      </c>
    </row>
    <row r="131" spans="30:79" x14ac:dyDescent="0.25">
      <c r="AD131">
        <f>Makespan_15!S208</f>
        <v>1149</v>
      </c>
      <c r="AE131">
        <v>587</v>
      </c>
      <c r="AF131">
        <v>620</v>
      </c>
      <c r="AG131">
        <v>620</v>
      </c>
      <c r="AH131">
        <v>602</v>
      </c>
      <c r="AI131">
        <v>608</v>
      </c>
      <c r="AJ131">
        <v>674</v>
      </c>
      <c r="AK131">
        <v>674</v>
      </c>
      <c r="AM131" t="e">
        <f>AD131-#REF!</f>
        <v>#REF!</v>
      </c>
      <c r="AN131" t="e">
        <f>#REF!-#REF!</f>
        <v>#REF!</v>
      </c>
      <c r="AO131" t="e">
        <f>#REF!-#REF!</f>
        <v>#REF!</v>
      </c>
      <c r="AP131" t="e">
        <f>#REF!-#REF!</f>
        <v>#REF!</v>
      </c>
      <c r="AQ131" t="e">
        <f>#REF!-#REF!</f>
        <v>#REF!</v>
      </c>
      <c r="AR131" t="e">
        <f>#REF!-#REF!</f>
        <v>#REF!</v>
      </c>
      <c r="AS131" t="e">
        <f>#REF!-AE131</f>
        <v>#REF!</v>
      </c>
      <c r="AT131">
        <f t="shared" si="52"/>
        <v>-33</v>
      </c>
      <c r="AU131">
        <f t="shared" si="52"/>
        <v>0</v>
      </c>
      <c r="AV131">
        <f t="shared" si="52"/>
        <v>18</v>
      </c>
      <c r="AW131">
        <f t="shared" si="52"/>
        <v>-6</v>
      </c>
      <c r="AX131">
        <f t="shared" si="52"/>
        <v>-66</v>
      </c>
      <c r="AY131">
        <f t="shared" si="52"/>
        <v>0</v>
      </c>
      <c r="BA131" t="e">
        <f t="shared" si="37"/>
        <v>#REF!</v>
      </c>
      <c r="BB131" t="e">
        <f t="shared" si="38"/>
        <v>#REF!</v>
      </c>
      <c r="BC131" t="e">
        <f t="shared" si="39"/>
        <v>#REF!</v>
      </c>
      <c r="BD131" t="e">
        <f t="shared" si="40"/>
        <v>#REF!</v>
      </c>
      <c r="BE131" t="e">
        <f t="shared" si="41"/>
        <v>#REF!</v>
      </c>
      <c r="BF131" t="e">
        <f t="shared" si="42"/>
        <v>#REF!</v>
      </c>
      <c r="BG131" t="e">
        <f t="shared" si="43"/>
        <v>#REF!</v>
      </c>
      <c r="BH131">
        <f t="shared" si="44"/>
        <v>-25.382022471910112</v>
      </c>
      <c r="BI131">
        <f t="shared" si="45"/>
        <v>0.1797752808988764</v>
      </c>
      <c r="BJ131">
        <f t="shared" si="46"/>
        <v>22.865168539325843</v>
      </c>
      <c r="BK131">
        <f t="shared" si="47"/>
        <v>-4.1011235955056176</v>
      </c>
      <c r="BL131">
        <f t="shared" si="48"/>
        <v>-66.168539325842701</v>
      </c>
      <c r="BM131">
        <f t="shared" si="49"/>
        <v>0.5393258426966292</v>
      </c>
      <c r="BO131" t="e">
        <f t="shared" si="51"/>
        <v>#REF!</v>
      </c>
      <c r="BP131" t="e">
        <f t="shared" si="51"/>
        <v>#REF!</v>
      </c>
      <c r="BQ131" t="e">
        <f t="shared" si="51"/>
        <v>#REF!</v>
      </c>
      <c r="BR131" t="e">
        <f t="shared" si="51"/>
        <v>#REF!</v>
      </c>
      <c r="BS131" t="e">
        <f t="shared" si="51"/>
        <v>#REF!</v>
      </c>
      <c r="BT131" t="e">
        <f t="shared" si="51"/>
        <v>#REF!</v>
      </c>
      <c r="BU131" t="e">
        <f t="shared" si="51"/>
        <v>#REF!</v>
      </c>
      <c r="BV131">
        <f t="shared" si="51"/>
        <v>644.24706476454992</v>
      </c>
      <c r="BW131">
        <f t="shared" si="51"/>
        <v>3.2319151622269914E-2</v>
      </c>
      <c r="BX131">
        <f t="shared" si="51"/>
        <v>522.81593233177637</v>
      </c>
      <c r="BY131">
        <f t="shared" si="51"/>
        <v>16.819214745612925</v>
      </c>
      <c r="BZ131">
        <f t="shared" si="51"/>
        <v>4378.275596515592</v>
      </c>
      <c r="CA131">
        <f t="shared" si="51"/>
        <v>0.2908723646004292</v>
      </c>
    </row>
    <row r="132" spans="30:79" x14ac:dyDescent="0.25">
      <c r="AD132">
        <f>Makespan_15!S209</f>
        <v>887</v>
      </c>
      <c r="AE132">
        <v>721</v>
      </c>
      <c r="AF132">
        <v>754</v>
      </c>
      <c r="AG132">
        <v>754</v>
      </c>
      <c r="AH132">
        <v>664</v>
      </c>
      <c r="AI132">
        <v>685</v>
      </c>
      <c r="AJ132">
        <v>730</v>
      </c>
      <c r="AK132">
        <v>730</v>
      </c>
      <c r="AM132" t="e">
        <f>AD132-#REF!</f>
        <v>#REF!</v>
      </c>
      <c r="AN132" t="e">
        <f>#REF!-#REF!</f>
        <v>#REF!</v>
      </c>
      <c r="AO132" t="e">
        <f>#REF!-#REF!</f>
        <v>#REF!</v>
      </c>
      <c r="AP132" t="e">
        <f>#REF!-#REF!</f>
        <v>#REF!</v>
      </c>
      <c r="AQ132" t="e">
        <f>#REF!-#REF!</f>
        <v>#REF!</v>
      </c>
      <c r="AR132" t="e">
        <f>#REF!-#REF!</f>
        <v>#REF!</v>
      </c>
      <c r="AS132" t="e">
        <f>#REF!-AE132</f>
        <v>#REF!</v>
      </c>
      <c r="AT132">
        <f t="shared" si="52"/>
        <v>-33</v>
      </c>
      <c r="AU132">
        <f t="shared" si="52"/>
        <v>0</v>
      </c>
      <c r="AV132">
        <f t="shared" si="52"/>
        <v>90</v>
      </c>
      <c r="AW132">
        <f t="shared" si="52"/>
        <v>-21</v>
      </c>
      <c r="AX132">
        <f t="shared" si="52"/>
        <v>-45</v>
      </c>
      <c r="AY132">
        <f t="shared" si="52"/>
        <v>0</v>
      </c>
      <c r="BA132" t="e">
        <f t="shared" si="37"/>
        <v>#REF!</v>
      </c>
      <c r="BB132" t="e">
        <f t="shared" si="38"/>
        <v>#REF!</v>
      </c>
      <c r="BC132" t="e">
        <f t="shared" si="39"/>
        <v>#REF!</v>
      </c>
      <c r="BD132" t="e">
        <f t="shared" si="40"/>
        <v>#REF!</v>
      </c>
      <c r="BE132" t="e">
        <f t="shared" si="41"/>
        <v>#REF!</v>
      </c>
      <c r="BF132" t="e">
        <f t="shared" si="42"/>
        <v>#REF!</v>
      </c>
      <c r="BG132" t="e">
        <f t="shared" si="43"/>
        <v>#REF!</v>
      </c>
      <c r="BH132">
        <f t="shared" si="44"/>
        <v>-25.382022471910112</v>
      </c>
      <c r="BI132">
        <f t="shared" si="45"/>
        <v>0.1797752808988764</v>
      </c>
      <c r="BJ132">
        <f t="shared" si="46"/>
        <v>94.865168539325836</v>
      </c>
      <c r="BK132">
        <f t="shared" si="47"/>
        <v>-19.101123595505619</v>
      </c>
      <c r="BL132">
        <f t="shared" si="48"/>
        <v>-45.168539325842694</v>
      </c>
      <c r="BM132">
        <f t="shared" si="49"/>
        <v>0.5393258426966292</v>
      </c>
      <c r="BO132" t="e">
        <f t="shared" si="51"/>
        <v>#REF!</v>
      </c>
      <c r="BP132" t="e">
        <f t="shared" si="51"/>
        <v>#REF!</v>
      </c>
      <c r="BQ132" t="e">
        <f t="shared" si="51"/>
        <v>#REF!</v>
      </c>
      <c r="BR132" t="e">
        <f t="shared" si="51"/>
        <v>#REF!</v>
      </c>
      <c r="BS132" t="e">
        <f t="shared" si="51"/>
        <v>#REF!</v>
      </c>
      <c r="BT132" t="e">
        <f t="shared" si="51"/>
        <v>#REF!</v>
      </c>
      <c r="BU132" t="e">
        <f t="shared" si="51"/>
        <v>#REF!</v>
      </c>
      <c r="BV132">
        <f t="shared" si="51"/>
        <v>644.24706476454992</v>
      </c>
      <c r="BW132">
        <f t="shared" si="51"/>
        <v>3.2319151622269914E-2</v>
      </c>
      <c r="BX132">
        <f t="shared" si="51"/>
        <v>8999.4002019946965</v>
      </c>
      <c r="BY132">
        <f t="shared" si="51"/>
        <v>364.85292261078149</v>
      </c>
      <c r="BZ132">
        <f t="shared" si="51"/>
        <v>2040.1969448301979</v>
      </c>
      <c r="CA132">
        <f t="shared" si="51"/>
        <v>0.2908723646004292</v>
      </c>
    </row>
    <row r="133" spans="30:79" x14ac:dyDescent="0.25">
      <c r="AD133">
        <f>Makespan_15!S210</f>
        <v>1130</v>
      </c>
      <c r="AE133">
        <v>790</v>
      </c>
      <c r="AF133">
        <v>764</v>
      </c>
      <c r="AG133">
        <v>764</v>
      </c>
      <c r="AH133">
        <v>812</v>
      </c>
      <c r="AI133">
        <v>812</v>
      </c>
      <c r="AJ133">
        <v>796</v>
      </c>
      <c r="AK133">
        <v>796</v>
      </c>
      <c r="AM133" t="e">
        <f>AD133-#REF!</f>
        <v>#REF!</v>
      </c>
      <c r="AN133" t="e">
        <f>#REF!-#REF!</f>
        <v>#REF!</v>
      </c>
      <c r="AO133" t="e">
        <f>#REF!-#REF!</f>
        <v>#REF!</v>
      </c>
      <c r="AP133" t="e">
        <f>#REF!-#REF!</f>
        <v>#REF!</v>
      </c>
      <c r="AQ133" t="e">
        <f>#REF!-#REF!</f>
        <v>#REF!</v>
      </c>
      <c r="AR133" t="e">
        <f>#REF!-#REF!</f>
        <v>#REF!</v>
      </c>
      <c r="AS133" t="e">
        <f>#REF!-AE133</f>
        <v>#REF!</v>
      </c>
      <c r="AT133">
        <f t="shared" si="52"/>
        <v>26</v>
      </c>
      <c r="AU133">
        <f t="shared" si="52"/>
        <v>0</v>
      </c>
      <c r="AV133">
        <f t="shared" si="52"/>
        <v>-48</v>
      </c>
      <c r="AW133">
        <f t="shared" si="52"/>
        <v>0</v>
      </c>
      <c r="AX133">
        <f t="shared" si="52"/>
        <v>16</v>
      </c>
      <c r="AY133">
        <f t="shared" si="52"/>
        <v>0</v>
      </c>
      <c r="BA133" t="e">
        <f t="shared" si="37"/>
        <v>#REF!</v>
      </c>
      <c r="BB133" t="e">
        <f t="shared" si="38"/>
        <v>#REF!</v>
      </c>
      <c r="BC133" t="e">
        <f t="shared" si="39"/>
        <v>#REF!</v>
      </c>
      <c r="BD133" t="e">
        <f t="shared" si="40"/>
        <v>#REF!</v>
      </c>
      <c r="BE133" t="e">
        <f t="shared" si="41"/>
        <v>#REF!</v>
      </c>
      <c r="BF133" t="e">
        <f t="shared" si="42"/>
        <v>#REF!</v>
      </c>
      <c r="BG133" t="e">
        <f t="shared" si="43"/>
        <v>#REF!</v>
      </c>
      <c r="BH133">
        <f t="shared" si="44"/>
        <v>33.617977528089888</v>
      </c>
      <c r="BI133">
        <f t="shared" si="45"/>
        <v>0.1797752808988764</v>
      </c>
      <c r="BJ133">
        <f t="shared" si="46"/>
        <v>-43.134831460674157</v>
      </c>
      <c r="BK133">
        <f t="shared" si="47"/>
        <v>1.898876404494382</v>
      </c>
      <c r="BL133">
        <f t="shared" si="48"/>
        <v>15.831460674157304</v>
      </c>
      <c r="BM133">
        <f t="shared" si="49"/>
        <v>0.5393258426966292</v>
      </c>
      <c r="BO133" t="e">
        <f t="shared" si="51"/>
        <v>#REF!</v>
      </c>
      <c r="BP133" t="e">
        <f t="shared" si="51"/>
        <v>#REF!</v>
      </c>
      <c r="BQ133" t="e">
        <f t="shared" si="51"/>
        <v>#REF!</v>
      </c>
      <c r="BR133" t="e">
        <f t="shared" si="51"/>
        <v>#REF!</v>
      </c>
      <c r="BS133" t="e">
        <f t="shared" si="51"/>
        <v>#REF!</v>
      </c>
      <c r="BT133" t="e">
        <f t="shared" si="51"/>
        <v>#REF!</v>
      </c>
      <c r="BU133" t="e">
        <f t="shared" si="51"/>
        <v>#REF!</v>
      </c>
      <c r="BV133">
        <f t="shared" si="51"/>
        <v>1130.1684130791566</v>
      </c>
      <c r="BW133">
        <f t="shared" si="51"/>
        <v>3.2319151622269914E-2</v>
      </c>
      <c r="BX133">
        <f t="shared" si="51"/>
        <v>1860.613685140765</v>
      </c>
      <c r="BY133">
        <f t="shared" si="51"/>
        <v>3.6057315995455119</v>
      </c>
      <c r="BZ133">
        <f t="shared" si="51"/>
        <v>250.63514707738923</v>
      </c>
      <c r="CA133">
        <f t="shared" si="51"/>
        <v>0.2908723646004292</v>
      </c>
    </row>
    <row r="134" spans="30:79" x14ac:dyDescent="0.25">
      <c r="AD134">
        <f>Makespan_15!S211</f>
        <v>840</v>
      </c>
      <c r="AE134">
        <v>613</v>
      </c>
      <c r="AF134">
        <v>612</v>
      </c>
      <c r="AG134">
        <v>612</v>
      </c>
      <c r="AH134">
        <v>679</v>
      </c>
      <c r="AI134">
        <v>679</v>
      </c>
      <c r="AJ134">
        <v>716</v>
      </c>
      <c r="AK134">
        <v>716</v>
      </c>
      <c r="AM134" t="e">
        <f>AD134-#REF!</f>
        <v>#REF!</v>
      </c>
      <c r="AN134" t="e">
        <f>#REF!-#REF!</f>
        <v>#REF!</v>
      </c>
      <c r="AO134" t="e">
        <f>#REF!-#REF!</f>
        <v>#REF!</v>
      </c>
      <c r="AP134" t="e">
        <f>#REF!-#REF!</f>
        <v>#REF!</v>
      </c>
      <c r="AQ134" t="e">
        <f>#REF!-#REF!</f>
        <v>#REF!</v>
      </c>
      <c r="AR134" t="e">
        <f>#REF!-#REF!</f>
        <v>#REF!</v>
      </c>
      <c r="AS134" t="e">
        <f>#REF!-AE134</f>
        <v>#REF!</v>
      </c>
      <c r="AT134">
        <f t="shared" si="52"/>
        <v>1</v>
      </c>
      <c r="AU134">
        <f t="shared" si="52"/>
        <v>0</v>
      </c>
      <c r="AV134">
        <f t="shared" si="52"/>
        <v>-67</v>
      </c>
      <c r="AW134">
        <f t="shared" si="52"/>
        <v>0</v>
      </c>
      <c r="AX134">
        <f t="shared" si="52"/>
        <v>-37</v>
      </c>
      <c r="AY134">
        <f t="shared" si="52"/>
        <v>0</v>
      </c>
      <c r="BA134" t="e">
        <f t="shared" si="37"/>
        <v>#REF!</v>
      </c>
      <c r="BB134" t="e">
        <f t="shared" si="38"/>
        <v>#REF!</v>
      </c>
      <c r="BC134" t="e">
        <f t="shared" si="39"/>
        <v>#REF!</v>
      </c>
      <c r="BD134" t="e">
        <f t="shared" si="40"/>
        <v>#REF!</v>
      </c>
      <c r="BE134" t="e">
        <f t="shared" si="41"/>
        <v>#REF!</v>
      </c>
      <c r="BF134" t="e">
        <f t="shared" si="42"/>
        <v>#REF!</v>
      </c>
      <c r="BG134" t="e">
        <f t="shared" si="43"/>
        <v>#REF!</v>
      </c>
      <c r="BH134">
        <f t="shared" si="44"/>
        <v>8.617977528089888</v>
      </c>
      <c r="BI134">
        <f t="shared" si="45"/>
        <v>0.1797752808988764</v>
      </c>
      <c r="BJ134">
        <f t="shared" si="46"/>
        <v>-62.134831460674157</v>
      </c>
      <c r="BK134">
        <f t="shared" si="47"/>
        <v>1.898876404494382</v>
      </c>
      <c r="BL134">
        <f t="shared" si="48"/>
        <v>-37.168539325842694</v>
      </c>
      <c r="BM134">
        <f t="shared" si="49"/>
        <v>0.5393258426966292</v>
      </c>
      <c r="BO134" t="e">
        <f t="shared" si="51"/>
        <v>#REF!</v>
      </c>
      <c r="BP134" t="e">
        <f t="shared" si="51"/>
        <v>#REF!</v>
      </c>
      <c r="BQ134" t="e">
        <f t="shared" si="51"/>
        <v>#REF!</v>
      </c>
      <c r="BR134" t="e">
        <f t="shared" si="51"/>
        <v>#REF!</v>
      </c>
      <c r="BS134" t="e">
        <f t="shared" si="51"/>
        <v>#REF!</v>
      </c>
      <c r="BT134" t="e">
        <f t="shared" si="51"/>
        <v>#REF!</v>
      </c>
      <c r="BU134" t="e">
        <f t="shared" si="51"/>
        <v>#REF!</v>
      </c>
      <c r="BV134">
        <f t="shared" si="51"/>
        <v>74.269536674662291</v>
      </c>
      <c r="BW134">
        <f t="shared" si="51"/>
        <v>3.2319151622269914E-2</v>
      </c>
      <c r="BX134">
        <f t="shared" si="51"/>
        <v>3860.7372806463832</v>
      </c>
      <c r="BY134">
        <f t="shared" si="51"/>
        <v>3.6057315995455119</v>
      </c>
      <c r="BZ134">
        <f t="shared" si="51"/>
        <v>1381.5003156167149</v>
      </c>
      <c r="CA134">
        <f t="shared" si="51"/>
        <v>0.2908723646004292</v>
      </c>
    </row>
    <row r="135" spans="30:79" x14ac:dyDescent="0.25">
      <c r="AD135">
        <f>Makespan_15!S212</f>
        <v>865</v>
      </c>
      <c r="AE135">
        <v>424</v>
      </c>
      <c r="AF135">
        <v>444</v>
      </c>
      <c r="AG135">
        <v>444</v>
      </c>
      <c r="AH135">
        <v>448</v>
      </c>
      <c r="AI135">
        <v>448</v>
      </c>
      <c r="AJ135">
        <v>493</v>
      </c>
      <c r="AK135">
        <v>493</v>
      </c>
      <c r="AM135" t="e">
        <f>AD135-#REF!</f>
        <v>#REF!</v>
      </c>
      <c r="AN135" t="e">
        <f>#REF!-#REF!</f>
        <v>#REF!</v>
      </c>
      <c r="AO135" t="e">
        <f>#REF!-#REF!</f>
        <v>#REF!</v>
      </c>
      <c r="AP135" t="e">
        <f>#REF!-#REF!</f>
        <v>#REF!</v>
      </c>
      <c r="AQ135" t="e">
        <f>#REF!-#REF!</f>
        <v>#REF!</v>
      </c>
      <c r="AR135" t="e">
        <f>#REF!-#REF!</f>
        <v>#REF!</v>
      </c>
      <c r="AS135" t="e">
        <f>#REF!-AE135</f>
        <v>#REF!</v>
      </c>
      <c r="AT135">
        <f t="shared" si="52"/>
        <v>-20</v>
      </c>
      <c r="AU135">
        <f t="shared" si="52"/>
        <v>0</v>
      </c>
      <c r="AV135">
        <f t="shared" si="52"/>
        <v>-4</v>
      </c>
      <c r="AW135">
        <f t="shared" si="52"/>
        <v>0</v>
      </c>
      <c r="AX135">
        <f t="shared" si="52"/>
        <v>-45</v>
      </c>
      <c r="AY135">
        <f t="shared" si="52"/>
        <v>0</v>
      </c>
      <c r="BA135" t="e">
        <f t="shared" si="37"/>
        <v>#REF!</v>
      </c>
      <c r="BB135" t="e">
        <f t="shared" si="38"/>
        <v>#REF!</v>
      </c>
      <c r="BC135" t="e">
        <f t="shared" si="39"/>
        <v>#REF!</v>
      </c>
      <c r="BD135" t="e">
        <f t="shared" si="40"/>
        <v>#REF!</v>
      </c>
      <c r="BE135" t="e">
        <f t="shared" si="41"/>
        <v>#REF!</v>
      </c>
      <c r="BF135" t="e">
        <f t="shared" si="42"/>
        <v>#REF!</v>
      </c>
      <c r="BG135" t="e">
        <f t="shared" si="43"/>
        <v>#REF!</v>
      </c>
      <c r="BH135">
        <f t="shared" si="44"/>
        <v>-12.382022471910112</v>
      </c>
      <c r="BI135">
        <f t="shared" si="45"/>
        <v>0.1797752808988764</v>
      </c>
      <c r="BJ135">
        <f t="shared" si="46"/>
        <v>0.86516853932584237</v>
      </c>
      <c r="BK135">
        <f t="shared" si="47"/>
        <v>1.898876404494382</v>
      </c>
      <c r="BL135">
        <f t="shared" si="48"/>
        <v>-45.168539325842694</v>
      </c>
      <c r="BM135">
        <f t="shared" si="49"/>
        <v>0.5393258426966292</v>
      </c>
      <c r="BO135" t="e">
        <f t="shared" si="51"/>
        <v>#REF!</v>
      </c>
      <c r="BP135" t="e">
        <f t="shared" si="51"/>
        <v>#REF!</v>
      </c>
      <c r="BQ135" t="e">
        <f t="shared" si="51"/>
        <v>#REF!</v>
      </c>
      <c r="BR135" t="e">
        <f t="shared" si="51"/>
        <v>#REF!</v>
      </c>
      <c r="BS135" t="e">
        <f t="shared" si="51"/>
        <v>#REF!</v>
      </c>
      <c r="BT135" t="e">
        <f t="shared" si="51"/>
        <v>#REF!</v>
      </c>
      <c r="BU135" t="e">
        <f t="shared" si="51"/>
        <v>#REF!</v>
      </c>
      <c r="BV135">
        <f t="shared" si="51"/>
        <v>153.31448049488699</v>
      </c>
      <c r="BW135">
        <f t="shared" si="51"/>
        <v>3.2319151622269914E-2</v>
      </c>
      <c r="BX135">
        <f t="shared" si="51"/>
        <v>0.74851660143921162</v>
      </c>
      <c r="BY135">
        <f t="shared" si="51"/>
        <v>3.6057315995455119</v>
      </c>
      <c r="BZ135">
        <f t="shared" si="51"/>
        <v>2040.1969448301979</v>
      </c>
      <c r="CA135">
        <f t="shared" si="51"/>
        <v>0.2908723646004292</v>
      </c>
    </row>
    <row r="136" spans="30:79" x14ac:dyDescent="0.25">
      <c r="AD136">
        <f>Makespan_15!S213</f>
        <v>1073</v>
      </c>
      <c r="AE136">
        <v>706</v>
      </c>
      <c r="AF136">
        <v>702</v>
      </c>
      <c r="AG136">
        <v>702</v>
      </c>
      <c r="AH136">
        <v>628</v>
      </c>
      <c r="AI136">
        <v>649</v>
      </c>
      <c r="AJ136">
        <v>748</v>
      </c>
      <c r="AK136">
        <v>748</v>
      </c>
      <c r="AM136" t="e">
        <f>AD136-#REF!</f>
        <v>#REF!</v>
      </c>
      <c r="AN136" t="e">
        <f>#REF!-#REF!</f>
        <v>#REF!</v>
      </c>
      <c r="AO136" t="e">
        <f>#REF!-#REF!</f>
        <v>#REF!</v>
      </c>
      <c r="AP136" t="e">
        <f>#REF!-#REF!</f>
        <v>#REF!</v>
      </c>
      <c r="AQ136" t="e">
        <f>#REF!-#REF!</f>
        <v>#REF!</v>
      </c>
      <c r="AR136" t="e">
        <f>#REF!-#REF!</f>
        <v>#REF!</v>
      </c>
      <c r="AS136" t="e">
        <f>#REF!-AE136</f>
        <v>#REF!</v>
      </c>
      <c r="AT136">
        <f t="shared" si="52"/>
        <v>4</v>
      </c>
      <c r="AU136">
        <f t="shared" si="52"/>
        <v>0</v>
      </c>
      <c r="AV136">
        <f t="shared" si="52"/>
        <v>74</v>
      </c>
      <c r="AW136">
        <f t="shared" si="52"/>
        <v>-21</v>
      </c>
      <c r="AX136">
        <f t="shared" si="52"/>
        <v>-99</v>
      </c>
      <c r="AY136">
        <f t="shared" si="52"/>
        <v>0</v>
      </c>
      <c r="BA136" t="e">
        <f t="shared" si="37"/>
        <v>#REF!</v>
      </c>
      <c r="BB136" t="e">
        <f t="shared" si="38"/>
        <v>#REF!</v>
      </c>
      <c r="BC136" t="e">
        <f t="shared" si="39"/>
        <v>#REF!</v>
      </c>
      <c r="BD136" t="e">
        <f t="shared" si="40"/>
        <v>#REF!</v>
      </c>
      <c r="BE136" t="e">
        <f t="shared" si="41"/>
        <v>#REF!</v>
      </c>
      <c r="BF136" t="e">
        <f t="shared" si="42"/>
        <v>#REF!</v>
      </c>
      <c r="BG136" t="e">
        <f t="shared" si="43"/>
        <v>#REF!</v>
      </c>
      <c r="BH136">
        <f t="shared" si="44"/>
        <v>11.617977528089888</v>
      </c>
      <c r="BI136">
        <f t="shared" si="45"/>
        <v>0.1797752808988764</v>
      </c>
      <c r="BJ136">
        <f t="shared" si="46"/>
        <v>78.865168539325836</v>
      </c>
      <c r="BK136">
        <f t="shared" si="47"/>
        <v>-19.101123595505619</v>
      </c>
      <c r="BL136">
        <f t="shared" si="48"/>
        <v>-99.168539325842701</v>
      </c>
      <c r="BM136">
        <f t="shared" si="49"/>
        <v>0.5393258426966292</v>
      </c>
      <c r="BO136" t="e">
        <f t="shared" si="51"/>
        <v>#REF!</v>
      </c>
      <c r="BP136" t="e">
        <f t="shared" si="51"/>
        <v>#REF!</v>
      </c>
      <c r="BQ136" t="e">
        <f t="shared" si="51"/>
        <v>#REF!</v>
      </c>
      <c r="BR136" t="e">
        <f t="shared" si="51"/>
        <v>#REF!</v>
      </c>
      <c r="BS136" t="e">
        <f t="shared" si="51"/>
        <v>#REF!</v>
      </c>
      <c r="BT136" t="e">
        <f t="shared" si="51"/>
        <v>#REF!</v>
      </c>
      <c r="BU136" t="e">
        <f t="shared" si="51"/>
        <v>#REF!</v>
      </c>
      <c r="BV136">
        <f t="shared" si="51"/>
        <v>134.97740184320162</v>
      </c>
      <c r="BW136">
        <f t="shared" si="51"/>
        <v>3.2319151622269914E-2</v>
      </c>
      <c r="BX136">
        <f t="shared" si="51"/>
        <v>6219.7148087362693</v>
      </c>
      <c r="BY136">
        <f t="shared" si="51"/>
        <v>364.85292261078149</v>
      </c>
      <c r="BZ136">
        <f t="shared" si="51"/>
        <v>9834.3991920212102</v>
      </c>
      <c r="CA136">
        <f t="shared" si="51"/>
        <v>0.2908723646004292</v>
      </c>
    </row>
    <row r="137" spans="30:79" x14ac:dyDescent="0.25">
      <c r="AD137">
        <f>Makespan_15!S214</f>
        <v>908</v>
      </c>
      <c r="AE137">
        <v>715</v>
      </c>
      <c r="AF137">
        <v>703</v>
      </c>
      <c r="AG137">
        <v>703</v>
      </c>
      <c r="AH137">
        <v>760</v>
      </c>
      <c r="AI137">
        <v>760</v>
      </c>
      <c r="AJ137">
        <v>750</v>
      </c>
      <c r="AK137">
        <v>750</v>
      </c>
      <c r="AM137" t="e">
        <f>AD137-#REF!</f>
        <v>#REF!</v>
      </c>
      <c r="AN137" t="e">
        <f>#REF!-#REF!</f>
        <v>#REF!</v>
      </c>
      <c r="AO137" t="e">
        <f>#REF!-#REF!</f>
        <v>#REF!</v>
      </c>
      <c r="AP137" t="e">
        <f>#REF!-#REF!</f>
        <v>#REF!</v>
      </c>
      <c r="AQ137" t="e">
        <f>#REF!-#REF!</f>
        <v>#REF!</v>
      </c>
      <c r="AR137" t="e">
        <f>#REF!-#REF!</f>
        <v>#REF!</v>
      </c>
      <c r="AS137" t="e">
        <f>#REF!-AE137</f>
        <v>#REF!</v>
      </c>
      <c r="AT137">
        <f t="shared" si="52"/>
        <v>12</v>
      </c>
      <c r="AU137">
        <f t="shared" si="52"/>
        <v>0</v>
      </c>
      <c r="AV137">
        <f t="shared" si="52"/>
        <v>-57</v>
      </c>
      <c r="AW137">
        <f t="shared" si="52"/>
        <v>0</v>
      </c>
      <c r="AX137">
        <f t="shared" si="52"/>
        <v>10</v>
      </c>
      <c r="AY137">
        <f t="shared" si="52"/>
        <v>0</v>
      </c>
      <c r="BA137" t="e">
        <f t="shared" si="37"/>
        <v>#REF!</v>
      </c>
      <c r="BB137" t="e">
        <f t="shared" si="38"/>
        <v>#REF!</v>
      </c>
      <c r="BC137" t="e">
        <f t="shared" si="39"/>
        <v>#REF!</v>
      </c>
      <c r="BD137" t="e">
        <f t="shared" si="40"/>
        <v>#REF!</v>
      </c>
      <c r="BE137" t="e">
        <f t="shared" si="41"/>
        <v>#REF!</v>
      </c>
      <c r="BF137" t="e">
        <f t="shared" si="42"/>
        <v>#REF!</v>
      </c>
      <c r="BG137" t="e">
        <f t="shared" si="43"/>
        <v>#REF!</v>
      </c>
      <c r="BH137">
        <f t="shared" si="44"/>
        <v>19.617977528089888</v>
      </c>
      <c r="BI137">
        <f t="shared" si="45"/>
        <v>0.1797752808988764</v>
      </c>
      <c r="BJ137">
        <f t="shared" si="46"/>
        <v>-52.134831460674157</v>
      </c>
      <c r="BK137">
        <f t="shared" si="47"/>
        <v>1.898876404494382</v>
      </c>
      <c r="BL137">
        <f t="shared" si="48"/>
        <v>9.8314606741573041</v>
      </c>
      <c r="BM137">
        <f t="shared" si="49"/>
        <v>0.5393258426966292</v>
      </c>
      <c r="BO137" t="e">
        <f t="shared" si="51"/>
        <v>#REF!</v>
      </c>
      <c r="BP137" t="e">
        <f t="shared" si="51"/>
        <v>#REF!</v>
      </c>
      <c r="BQ137" t="e">
        <f t="shared" si="51"/>
        <v>#REF!</v>
      </c>
      <c r="BR137" t="e">
        <f t="shared" si="51"/>
        <v>#REF!</v>
      </c>
      <c r="BS137" t="e">
        <f t="shared" si="51"/>
        <v>#REF!</v>
      </c>
      <c r="BT137" t="e">
        <f t="shared" si="51"/>
        <v>#REF!</v>
      </c>
      <c r="BU137" t="e">
        <f t="shared" si="51"/>
        <v>#REF!</v>
      </c>
      <c r="BV137">
        <f t="shared" si="51"/>
        <v>384.86504229263983</v>
      </c>
      <c r="BW137">
        <f t="shared" si="51"/>
        <v>3.2319151622269914E-2</v>
      </c>
      <c r="BX137">
        <f t="shared" si="51"/>
        <v>2718.0406514328997</v>
      </c>
      <c r="BY137">
        <f t="shared" si="51"/>
        <v>3.6057315995455119</v>
      </c>
      <c r="BZ137">
        <f t="shared" si="51"/>
        <v>96.657618987501593</v>
      </c>
      <c r="CA137">
        <f t="shared" si="51"/>
        <v>0.2908723646004292</v>
      </c>
    </row>
    <row r="138" spans="30:79" x14ac:dyDescent="0.25">
      <c r="AD138">
        <f>Makespan_15!S215</f>
        <v>1026</v>
      </c>
      <c r="AE138">
        <v>589</v>
      </c>
      <c r="AF138">
        <v>605</v>
      </c>
      <c r="AG138">
        <v>605</v>
      </c>
      <c r="AH138">
        <v>651</v>
      </c>
      <c r="AI138">
        <v>651</v>
      </c>
      <c r="AJ138">
        <v>669</v>
      </c>
      <c r="AK138">
        <v>671</v>
      </c>
      <c r="AM138" t="e">
        <f>AD138-#REF!</f>
        <v>#REF!</v>
      </c>
      <c r="AN138" t="e">
        <f>#REF!-#REF!</f>
        <v>#REF!</v>
      </c>
      <c r="AO138" t="e">
        <f>#REF!-#REF!</f>
        <v>#REF!</v>
      </c>
      <c r="AP138" t="e">
        <f>#REF!-#REF!</f>
        <v>#REF!</v>
      </c>
      <c r="AQ138" t="e">
        <f>#REF!-#REF!</f>
        <v>#REF!</v>
      </c>
      <c r="AR138" t="e">
        <f>#REF!-#REF!</f>
        <v>#REF!</v>
      </c>
      <c r="AS138" t="e">
        <f>#REF!-AE138</f>
        <v>#REF!</v>
      </c>
      <c r="AT138">
        <f t="shared" si="52"/>
        <v>-16</v>
      </c>
      <c r="AU138">
        <f t="shared" si="52"/>
        <v>0</v>
      </c>
      <c r="AV138">
        <f t="shared" si="52"/>
        <v>-46</v>
      </c>
      <c r="AW138">
        <f t="shared" si="52"/>
        <v>0</v>
      </c>
      <c r="AX138">
        <f t="shared" si="52"/>
        <v>-18</v>
      </c>
      <c r="AY138">
        <f t="shared" si="52"/>
        <v>-2</v>
      </c>
      <c r="BA138" t="e">
        <f t="shared" si="37"/>
        <v>#REF!</v>
      </c>
      <c r="BB138" t="e">
        <f t="shared" si="38"/>
        <v>#REF!</v>
      </c>
      <c r="BC138" t="e">
        <f t="shared" si="39"/>
        <v>#REF!</v>
      </c>
      <c r="BD138" t="e">
        <f t="shared" si="40"/>
        <v>#REF!</v>
      </c>
      <c r="BE138" t="e">
        <f t="shared" si="41"/>
        <v>#REF!</v>
      </c>
      <c r="BF138" t="e">
        <f t="shared" si="42"/>
        <v>#REF!</v>
      </c>
      <c r="BG138" t="e">
        <f t="shared" si="43"/>
        <v>#REF!</v>
      </c>
      <c r="BH138">
        <f t="shared" si="44"/>
        <v>-8.382022471910112</v>
      </c>
      <c r="BI138">
        <f t="shared" si="45"/>
        <v>0.1797752808988764</v>
      </c>
      <c r="BJ138">
        <f t="shared" si="46"/>
        <v>-41.134831460674157</v>
      </c>
      <c r="BK138">
        <f t="shared" si="47"/>
        <v>1.898876404494382</v>
      </c>
      <c r="BL138">
        <f t="shared" si="48"/>
        <v>-18.168539325842698</v>
      </c>
      <c r="BM138">
        <f t="shared" si="49"/>
        <v>-1.4606741573033708</v>
      </c>
      <c r="BO138" t="e">
        <f t="shared" si="51"/>
        <v>#REF!</v>
      </c>
      <c r="BP138" t="e">
        <f t="shared" si="51"/>
        <v>#REF!</v>
      </c>
      <c r="BQ138" t="e">
        <f t="shared" si="51"/>
        <v>#REF!</v>
      </c>
      <c r="BR138" t="e">
        <f t="shared" si="51"/>
        <v>#REF!</v>
      </c>
      <c r="BS138" t="e">
        <f t="shared" si="51"/>
        <v>#REF!</v>
      </c>
      <c r="BT138" t="e">
        <f t="shared" si="51"/>
        <v>#REF!</v>
      </c>
      <c r="BU138" t="e">
        <f t="shared" si="51"/>
        <v>#REF!</v>
      </c>
      <c r="BV138">
        <f t="shared" si="51"/>
        <v>70.258300719606098</v>
      </c>
      <c r="BW138">
        <f t="shared" si="51"/>
        <v>3.2319151622269914E-2</v>
      </c>
      <c r="BX138">
        <f t="shared" si="51"/>
        <v>1692.0743592980684</v>
      </c>
      <c r="BY138">
        <f t="shared" si="51"/>
        <v>3.6057315995455119</v>
      </c>
      <c r="BZ138">
        <f t="shared" si="51"/>
        <v>330.09582123469261</v>
      </c>
      <c r="CA138">
        <f t="shared" si="51"/>
        <v>2.1335689938139124</v>
      </c>
    </row>
    <row r="139" spans="30:79" x14ac:dyDescent="0.25">
      <c r="AD139">
        <f>Makespan_15!S216</f>
        <v>990</v>
      </c>
      <c r="AE139">
        <v>626</v>
      </c>
      <c r="AF139">
        <v>741</v>
      </c>
      <c r="AG139">
        <v>741</v>
      </c>
      <c r="AH139">
        <v>707</v>
      </c>
      <c r="AI139">
        <v>707</v>
      </c>
      <c r="AJ139">
        <v>629</v>
      </c>
      <c r="AK139">
        <v>629</v>
      </c>
      <c r="AM139" t="e">
        <f>AD139-#REF!</f>
        <v>#REF!</v>
      </c>
      <c r="AN139" t="e">
        <f>#REF!-#REF!</f>
        <v>#REF!</v>
      </c>
      <c r="AO139" t="e">
        <f>#REF!-#REF!</f>
        <v>#REF!</v>
      </c>
      <c r="AP139" t="e">
        <f>#REF!-#REF!</f>
        <v>#REF!</v>
      </c>
      <c r="AQ139" t="e">
        <f>#REF!-#REF!</f>
        <v>#REF!</v>
      </c>
      <c r="AR139" t="e">
        <f>#REF!-#REF!</f>
        <v>#REF!</v>
      </c>
      <c r="AS139" t="e">
        <f>#REF!-AE139</f>
        <v>#REF!</v>
      </c>
      <c r="AT139">
        <f t="shared" si="52"/>
        <v>-115</v>
      </c>
      <c r="AU139">
        <f t="shared" si="52"/>
        <v>0</v>
      </c>
      <c r="AV139">
        <f t="shared" si="52"/>
        <v>34</v>
      </c>
      <c r="AW139">
        <f t="shared" si="52"/>
        <v>0</v>
      </c>
      <c r="AX139">
        <f t="shared" si="52"/>
        <v>78</v>
      </c>
      <c r="AY139">
        <f t="shared" si="52"/>
        <v>0</v>
      </c>
      <c r="BA139" t="e">
        <f t="shared" si="37"/>
        <v>#REF!</v>
      </c>
      <c r="BB139" t="e">
        <f t="shared" si="38"/>
        <v>#REF!</v>
      </c>
      <c r="BC139" t="e">
        <f t="shared" si="39"/>
        <v>#REF!</v>
      </c>
      <c r="BD139" t="e">
        <f t="shared" si="40"/>
        <v>#REF!</v>
      </c>
      <c r="BE139" t="e">
        <f t="shared" si="41"/>
        <v>#REF!</v>
      </c>
      <c r="BF139" t="e">
        <f t="shared" si="42"/>
        <v>#REF!</v>
      </c>
      <c r="BG139" t="e">
        <f t="shared" si="43"/>
        <v>#REF!</v>
      </c>
      <c r="BH139">
        <f t="shared" si="44"/>
        <v>-107.38202247191012</v>
      </c>
      <c r="BI139">
        <f t="shared" si="45"/>
        <v>0.1797752808988764</v>
      </c>
      <c r="BJ139">
        <f t="shared" si="46"/>
        <v>38.865168539325843</v>
      </c>
      <c r="BK139">
        <f t="shared" si="47"/>
        <v>1.898876404494382</v>
      </c>
      <c r="BL139">
        <f t="shared" si="48"/>
        <v>77.831460674157299</v>
      </c>
      <c r="BM139">
        <f t="shared" si="49"/>
        <v>0.5393258426966292</v>
      </c>
      <c r="BO139" t="e">
        <f t="shared" si="51"/>
        <v>#REF!</v>
      </c>
      <c r="BP139" t="e">
        <f t="shared" si="51"/>
        <v>#REF!</v>
      </c>
      <c r="BQ139" t="e">
        <f t="shared" si="51"/>
        <v>#REF!</v>
      </c>
      <c r="BR139" t="e">
        <f t="shared" si="51"/>
        <v>#REF!</v>
      </c>
      <c r="BS139" t="e">
        <f t="shared" si="51"/>
        <v>#REF!</v>
      </c>
      <c r="BT139" t="e">
        <f t="shared" si="51"/>
        <v>#REF!</v>
      </c>
      <c r="BU139" t="e">
        <f t="shared" si="51"/>
        <v>#REF!</v>
      </c>
      <c r="BV139">
        <f t="shared" si="51"/>
        <v>11530.89875015781</v>
      </c>
      <c r="BW139">
        <f t="shared" si="51"/>
        <v>3.2319151622269914E-2</v>
      </c>
      <c r="BX139">
        <f t="shared" si="51"/>
        <v>1510.5013255902034</v>
      </c>
      <c r="BY139">
        <f t="shared" si="51"/>
        <v>3.6057315995455119</v>
      </c>
      <c r="BZ139">
        <f t="shared" si="51"/>
        <v>6057.7362706728945</v>
      </c>
      <c r="CA139">
        <f t="shared" si="51"/>
        <v>0.2908723646004292</v>
      </c>
    </row>
    <row r="140" spans="30:79" x14ac:dyDescent="0.25">
      <c r="AD140">
        <f>Makespan_15!S217</f>
        <v>917</v>
      </c>
      <c r="AE140">
        <v>797</v>
      </c>
      <c r="AF140">
        <v>761</v>
      </c>
      <c r="AG140">
        <v>761</v>
      </c>
      <c r="AH140">
        <v>782</v>
      </c>
      <c r="AI140">
        <v>782</v>
      </c>
      <c r="AJ140">
        <v>754</v>
      </c>
      <c r="AK140">
        <v>754</v>
      </c>
      <c r="AM140" t="e">
        <f>AD140-#REF!</f>
        <v>#REF!</v>
      </c>
      <c r="AN140" t="e">
        <f>#REF!-#REF!</f>
        <v>#REF!</v>
      </c>
      <c r="AO140" t="e">
        <f>#REF!-#REF!</f>
        <v>#REF!</v>
      </c>
      <c r="AP140" t="e">
        <f>#REF!-#REF!</f>
        <v>#REF!</v>
      </c>
      <c r="AQ140" t="e">
        <f>#REF!-#REF!</f>
        <v>#REF!</v>
      </c>
      <c r="AR140" t="e">
        <f>#REF!-#REF!</f>
        <v>#REF!</v>
      </c>
      <c r="AS140" t="e">
        <f>#REF!-AE140</f>
        <v>#REF!</v>
      </c>
      <c r="AT140">
        <f t="shared" si="52"/>
        <v>36</v>
      </c>
      <c r="AU140">
        <f t="shared" si="52"/>
        <v>0</v>
      </c>
      <c r="AV140">
        <f t="shared" si="52"/>
        <v>-21</v>
      </c>
      <c r="AW140">
        <f t="shared" si="52"/>
        <v>0</v>
      </c>
      <c r="AX140">
        <f t="shared" si="52"/>
        <v>28</v>
      </c>
      <c r="AY140">
        <f t="shared" si="52"/>
        <v>0</v>
      </c>
      <c r="BA140" t="e">
        <f t="shared" si="37"/>
        <v>#REF!</v>
      </c>
      <c r="BB140" t="e">
        <f t="shared" si="38"/>
        <v>#REF!</v>
      </c>
      <c r="BC140" t="e">
        <f t="shared" si="39"/>
        <v>#REF!</v>
      </c>
      <c r="BD140" t="e">
        <f t="shared" si="40"/>
        <v>#REF!</v>
      </c>
      <c r="BE140" t="e">
        <f t="shared" si="41"/>
        <v>#REF!</v>
      </c>
      <c r="BF140" t="e">
        <f t="shared" si="42"/>
        <v>#REF!</v>
      </c>
      <c r="BG140" t="e">
        <f t="shared" si="43"/>
        <v>#REF!</v>
      </c>
      <c r="BH140">
        <f t="shared" si="44"/>
        <v>43.617977528089888</v>
      </c>
      <c r="BI140">
        <f t="shared" si="45"/>
        <v>0.1797752808988764</v>
      </c>
      <c r="BJ140">
        <f t="shared" si="46"/>
        <v>-16.134831460674157</v>
      </c>
      <c r="BK140">
        <f t="shared" si="47"/>
        <v>1.898876404494382</v>
      </c>
      <c r="BL140">
        <f t="shared" si="48"/>
        <v>27.831460674157302</v>
      </c>
      <c r="BM140">
        <f t="shared" si="49"/>
        <v>0.5393258426966292</v>
      </c>
      <c r="BO140" t="e">
        <f t="shared" si="51"/>
        <v>#REF!</v>
      </c>
      <c r="BP140" t="e">
        <f t="shared" si="51"/>
        <v>#REF!</v>
      </c>
      <c r="BQ140" t="e">
        <f t="shared" si="51"/>
        <v>#REF!</v>
      </c>
      <c r="BR140" t="e">
        <f t="shared" si="51"/>
        <v>#REF!</v>
      </c>
      <c r="BS140" t="e">
        <f t="shared" si="51"/>
        <v>#REF!</v>
      </c>
      <c r="BT140" t="e">
        <f t="shared" si="51"/>
        <v>#REF!</v>
      </c>
      <c r="BU140" t="e">
        <f t="shared" si="51"/>
        <v>#REF!</v>
      </c>
      <c r="BV140">
        <f t="shared" si="51"/>
        <v>1902.5279636409546</v>
      </c>
      <c r="BW140">
        <f t="shared" si="51"/>
        <v>3.2319151622269914E-2</v>
      </c>
      <c r="BX140">
        <f t="shared" si="51"/>
        <v>260.33278626436055</v>
      </c>
      <c r="BY140">
        <f t="shared" si="51"/>
        <v>3.6057315995455119</v>
      </c>
      <c r="BZ140">
        <f t="shared" si="51"/>
        <v>774.59020325716449</v>
      </c>
      <c r="CA140">
        <f t="shared" si="51"/>
        <v>0.2908723646004292</v>
      </c>
    </row>
    <row r="141" spans="30:79" x14ac:dyDescent="0.25">
      <c r="AD141">
        <f>Makespan_15!S218</f>
        <v>979</v>
      </c>
      <c r="AE141">
        <v>718</v>
      </c>
      <c r="AF141">
        <v>707</v>
      </c>
      <c r="AG141">
        <v>707</v>
      </c>
      <c r="AH141">
        <v>709</v>
      </c>
      <c r="AI141">
        <v>709</v>
      </c>
      <c r="AJ141">
        <v>721</v>
      </c>
      <c r="AK141">
        <v>721</v>
      </c>
      <c r="AM141" t="e">
        <f>AD141-#REF!</f>
        <v>#REF!</v>
      </c>
      <c r="AN141" t="e">
        <f>#REF!-#REF!</f>
        <v>#REF!</v>
      </c>
      <c r="AO141" t="e">
        <f>#REF!-#REF!</f>
        <v>#REF!</v>
      </c>
      <c r="AP141" t="e">
        <f>#REF!-#REF!</f>
        <v>#REF!</v>
      </c>
      <c r="AQ141" t="e">
        <f>#REF!-#REF!</f>
        <v>#REF!</v>
      </c>
      <c r="AR141" t="e">
        <f>#REF!-#REF!</f>
        <v>#REF!</v>
      </c>
      <c r="AS141" t="e">
        <f>#REF!-AE141</f>
        <v>#REF!</v>
      </c>
      <c r="AT141">
        <f t="shared" si="52"/>
        <v>11</v>
      </c>
      <c r="AU141">
        <f t="shared" si="52"/>
        <v>0</v>
      </c>
      <c r="AV141">
        <f t="shared" si="52"/>
        <v>-2</v>
      </c>
      <c r="AW141">
        <f t="shared" si="52"/>
        <v>0</v>
      </c>
      <c r="AX141">
        <f t="shared" si="52"/>
        <v>-12</v>
      </c>
      <c r="AY141">
        <f t="shared" si="52"/>
        <v>0</v>
      </c>
      <c r="BA141" t="e">
        <f t="shared" si="37"/>
        <v>#REF!</v>
      </c>
      <c r="BB141" t="e">
        <f t="shared" si="38"/>
        <v>#REF!</v>
      </c>
      <c r="BC141" t="e">
        <f t="shared" si="39"/>
        <v>#REF!</v>
      </c>
      <c r="BD141" t="e">
        <f t="shared" si="40"/>
        <v>#REF!</v>
      </c>
      <c r="BE141" t="e">
        <f t="shared" si="41"/>
        <v>#REF!</v>
      </c>
      <c r="BF141" t="e">
        <f t="shared" si="42"/>
        <v>#REF!</v>
      </c>
      <c r="BG141" t="e">
        <f t="shared" si="43"/>
        <v>#REF!</v>
      </c>
      <c r="BH141">
        <f t="shared" si="44"/>
        <v>18.617977528089888</v>
      </c>
      <c r="BI141">
        <f t="shared" si="45"/>
        <v>0.1797752808988764</v>
      </c>
      <c r="BJ141">
        <f t="shared" si="46"/>
        <v>2.8651685393258424</v>
      </c>
      <c r="BK141">
        <f t="shared" si="47"/>
        <v>1.898876404494382</v>
      </c>
      <c r="BL141">
        <f t="shared" si="48"/>
        <v>-12.168539325842696</v>
      </c>
      <c r="BM141">
        <f t="shared" si="49"/>
        <v>0.5393258426966292</v>
      </c>
      <c r="BO141" t="e">
        <f t="shared" si="51"/>
        <v>#REF!</v>
      </c>
      <c r="BP141" t="e">
        <f t="shared" si="51"/>
        <v>#REF!</v>
      </c>
      <c r="BQ141" t="e">
        <f t="shared" si="51"/>
        <v>#REF!</v>
      </c>
      <c r="BR141" t="e">
        <f t="shared" si="51"/>
        <v>#REF!</v>
      </c>
      <c r="BS141" t="e">
        <f t="shared" si="51"/>
        <v>#REF!</v>
      </c>
      <c r="BT141" t="e">
        <f t="shared" si="51"/>
        <v>#REF!</v>
      </c>
      <c r="BU141" t="e">
        <f t="shared" si="51"/>
        <v>#REF!</v>
      </c>
      <c r="BV141">
        <f t="shared" si="51"/>
        <v>346.62908723646007</v>
      </c>
      <c r="BW141">
        <f t="shared" si="51"/>
        <v>3.2319151622269914E-2</v>
      </c>
      <c r="BX141">
        <f t="shared" si="51"/>
        <v>8.2091907587425812</v>
      </c>
      <c r="BY141">
        <f t="shared" si="51"/>
        <v>3.6057315995455119</v>
      </c>
      <c r="BZ141">
        <f t="shared" si="51"/>
        <v>148.07334932458022</v>
      </c>
      <c r="CA141">
        <f t="shared" si="51"/>
        <v>0.2908723646004292</v>
      </c>
    </row>
    <row r="142" spans="30:79" x14ac:dyDescent="0.25">
      <c r="AD142">
        <f>Makespan_15!S219</f>
        <v>790</v>
      </c>
      <c r="AE142">
        <v>537</v>
      </c>
      <c r="AF142">
        <v>534</v>
      </c>
      <c r="AG142">
        <v>534</v>
      </c>
      <c r="AH142">
        <v>528</v>
      </c>
      <c r="AI142">
        <v>528</v>
      </c>
      <c r="AJ142">
        <v>556</v>
      </c>
      <c r="AK142">
        <v>556</v>
      </c>
      <c r="AM142" t="e">
        <f>AD142-#REF!</f>
        <v>#REF!</v>
      </c>
      <c r="AN142" t="e">
        <f>#REF!-#REF!</f>
        <v>#REF!</v>
      </c>
      <c r="AO142" t="e">
        <f>#REF!-#REF!</f>
        <v>#REF!</v>
      </c>
      <c r="AP142" t="e">
        <f>#REF!-#REF!</f>
        <v>#REF!</v>
      </c>
      <c r="AQ142" t="e">
        <f>#REF!-#REF!</f>
        <v>#REF!</v>
      </c>
      <c r="AR142" t="e">
        <f>#REF!-#REF!</f>
        <v>#REF!</v>
      </c>
      <c r="AS142" t="e">
        <f>#REF!-AE142</f>
        <v>#REF!</v>
      </c>
      <c r="AT142">
        <f t="shared" si="52"/>
        <v>3</v>
      </c>
      <c r="AU142">
        <f t="shared" si="52"/>
        <v>0</v>
      </c>
      <c r="AV142">
        <f t="shared" si="52"/>
        <v>6</v>
      </c>
      <c r="AW142">
        <f t="shared" si="52"/>
        <v>0</v>
      </c>
      <c r="AX142">
        <f t="shared" si="52"/>
        <v>-28</v>
      </c>
      <c r="AY142">
        <f t="shared" si="52"/>
        <v>0</v>
      </c>
      <c r="BA142" t="e">
        <f t="shared" si="37"/>
        <v>#REF!</v>
      </c>
      <c r="BB142" t="e">
        <f t="shared" si="38"/>
        <v>#REF!</v>
      </c>
      <c r="BC142" t="e">
        <f t="shared" si="39"/>
        <v>#REF!</v>
      </c>
      <c r="BD142" t="e">
        <f t="shared" si="40"/>
        <v>#REF!</v>
      </c>
      <c r="BE142" t="e">
        <f t="shared" si="41"/>
        <v>#REF!</v>
      </c>
      <c r="BF142" t="e">
        <f t="shared" si="42"/>
        <v>#REF!</v>
      </c>
      <c r="BG142" t="e">
        <f t="shared" si="43"/>
        <v>#REF!</v>
      </c>
      <c r="BH142">
        <f t="shared" si="44"/>
        <v>10.617977528089888</v>
      </c>
      <c r="BI142">
        <f t="shared" si="45"/>
        <v>0.1797752808988764</v>
      </c>
      <c r="BJ142">
        <f t="shared" si="46"/>
        <v>10.865168539325843</v>
      </c>
      <c r="BK142">
        <f t="shared" si="47"/>
        <v>1.898876404494382</v>
      </c>
      <c r="BL142">
        <f t="shared" si="48"/>
        <v>-28.168539325842698</v>
      </c>
      <c r="BM142">
        <f t="shared" si="49"/>
        <v>0.5393258426966292</v>
      </c>
      <c r="BO142" t="e">
        <f t="shared" si="51"/>
        <v>#REF!</v>
      </c>
      <c r="BP142" t="e">
        <f t="shared" si="51"/>
        <v>#REF!</v>
      </c>
      <c r="BQ142" t="e">
        <f t="shared" si="51"/>
        <v>#REF!</v>
      </c>
      <c r="BR142" t="e">
        <f t="shared" si="51"/>
        <v>#REF!</v>
      </c>
      <c r="BS142" t="e">
        <f t="shared" si="51"/>
        <v>#REF!</v>
      </c>
      <c r="BT142" t="e">
        <f t="shared" si="51"/>
        <v>#REF!</v>
      </c>
      <c r="BU142" t="e">
        <f t="shared" si="51"/>
        <v>#REF!</v>
      </c>
      <c r="BV142">
        <f t="shared" si="51"/>
        <v>112.74144678702184</v>
      </c>
      <c r="BW142">
        <f t="shared" si="51"/>
        <v>3.2319151622269914E-2</v>
      </c>
      <c r="BX142">
        <f t="shared" si="51"/>
        <v>118.05188738795607</v>
      </c>
      <c r="BY142">
        <f t="shared" si="51"/>
        <v>3.6057315995455119</v>
      </c>
      <c r="BZ142">
        <f t="shared" si="51"/>
        <v>793.46660775154658</v>
      </c>
      <c r="CA142">
        <f t="shared" si="51"/>
        <v>0.2908723646004292</v>
      </c>
    </row>
    <row r="143" spans="30:79" x14ac:dyDescent="0.25">
      <c r="AD143">
        <f>Makespan_15!S220</f>
        <v>1055</v>
      </c>
      <c r="AE143">
        <v>689</v>
      </c>
      <c r="AF143">
        <v>619</v>
      </c>
      <c r="AG143">
        <v>619</v>
      </c>
      <c r="AH143">
        <v>607</v>
      </c>
      <c r="AI143">
        <v>620</v>
      </c>
      <c r="AJ143">
        <v>618</v>
      </c>
      <c r="AK143">
        <v>618</v>
      </c>
      <c r="AM143" t="e">
        <f>AD143-#REF!</f>
        <v>#REF!</v>
      </c>
      <c r="AN143" t="e">
        <f>#REF!-#REF!</f>
        <v>#REF!</v>
      </c>
      <c r="AO143" t="e">
        <f>#REF!-#REF!</f>
        <v>#REF!</v>
      </c>
      <c r="AP143" t="e">
        <f>#REF!-#REF!</f>
        <v>#REF!</v>
      </c>
      <c r="AQ143" t="e">
        <f>#REF!-#REF!</f>
        <v>#REF!</v>
      </c>
      <c r="AR143" t="e">
        <f>#REF!-#REF!</f>
        <v>#REF!</v>
      </c>
      <c r="AS143" t="e">
        <f>#REF!-AE143</f>
        <v>#REF!</v>
      </c>
      <c r="AT143">
        <f t="shared" si="52"/>
        <v>70</v>
      </c>
      <c r="AU143">
        <f t="shared" si="52"/>
        <v>0</v>
      </c>
      <c r="AV143">
        <f t="shared" si="52"/>
        <v>12</v>
      </c>
      <c r="AW143">
        <f t="shared" si="52"/>
        <v>-13</v>
      </c>
      <c r="AX143">
        <f t="shared" si="52"/>
        <v>2</v>
      </c>
      <c r="AY143">
        <f t="shared" si="52"/>
        <v>0</v>
      </c>
      <c r="BA143" t="e">
        <f t="shared" ref="BA143:BA174" si="53">AM143-AM$201</f>
        <v>#REF!</v>
      </c>
      <c r="BB143" t="e">
        <f t="shared" ref="BB143:BB174" si="54">AN143-AN$201</f>
        <v>#REF!</v>
      </c>
      <c r="BC143" t="e">
        <f t="shared" ref="BC143:BC174" si="55">AO143-AO$201</f>
        <v>#REF!</v>
      </c>
      <c r="BD143" t="e">
        <f t="shared" ref="BD143:BD174" si="56">AP143-AP$201</f>
        <v>#REF!</v>
      </c>
      <c r="BE143" t="e">
        <f t="shared" ref="BE143:BE174" si="57">AQ143-AQ$201</f>
        <v>#REF!</v>
      </c>
      <c r="BF143" t="e">
        <f t="shared" ref="BF143:BF174" si="58">AR143-AR$201</f>
        <v>#REF!</v>
      </c>
      <c r="BG143" t="e">
        <f t="shared" ref="BG143:BG174" si="59">AS143-AS$201</f>
        <v>#REF!</v>
      </c>
      <c r="BH143">
        <f t="shared" ref="BH143:BH174" si="60">AT143-AT$201</f>
        <v>77.617977528089881</v>
      </c>
      <c r="BI143">
        <f t="shared" ref="BI143:BI174" si="61">AU143-AU$201</f>
        <v>0.1797752808988764</v>
      </c>
      <c r="BJ143">
        <f t="shared" ref="BJ143:BJ174" si="62">AV143-AV$201</f>
        <v>16.865168539325843</v>
      </c>
      <c r="BK143">
        <f t="shared" ref="BK143:BK174" si="63">AW143-AW$201</f>
        <v>-11.101123595505618</v>
      </c>
      <c r="BL143">
        <f t="shared" ref="BL143:BL174" si="64">AX143-AX$201</f>
        <v>1.8314606741573034</v>
      </c>
      <c r="BM143">
        <f t="shared" ref="BM143:BM174" si="65">AY143-AY$201</f>
        <v>0.5393258426966292</v>
      </c>
      <c r="BO143" t="e">
        <f t="shared" si="51"/>
        <v>#REF!</v>
      </c>
      <c r="BP143" t="e">
        <f t="shared" si="51"/>
        <v>#REF!</v>
      </c>
      <c r="BQ143" t="e">
        <f t="shared" si="51"/>
        <v>#REF!</v>
      </c>
      <c r="BR143" t="e">
        <f t="shared" si="51"/>
        <v>#REF!</v>
      </c>
      <c r="BS143" t="e">
        <f t="shared" si="51"/>
        <v>#REF!</v>
      </c>
      <c r="BT143" t="e">
        <f t="shared" si="51"/>
        <v>#REF!</v>
      </c>
      <c r="BU143" t="e">
        <f t="shared" si="51"/>
        <v>#REF!</v>
      </c>
      <c r="BV143">
        <f t="shared" si="51"/>
        <v>6024.5504355510657</v>
      </c>
      <c r="BW143">
        <f t="shared" si="51"/>
        <v>3.2319151622269914E-2</v>
      </c>
      <c r="BX143">
        <f t="shared" si="51"/>
        <v>284.43390985986622</v>
      </c>
      <c r="BY143">
        <f t="shared" si="51"/>
        <v>123.23494508269157</v>
      </c>
      <c r="BZ143">
        <f t="shared" si="51"/>
        <v>3.3542482009847241</v>
      </c>
      <c r="CA143">
        <f t="shared" si="51"/>
        <v>0.2908723646004292</v>
      </c>
    </row>
    <row r="144" spans="30:79" x14ac:dyDescent="0.25">
      <c r="AD144">
        <f>Makespan_15!S221</f>
        <v>1041</v>
      </c>
      <c r="AE144">
        <v>768</v>
      </c>
      <c r="AF144">
        <v>719</v>
      </c>
      <c r="AG144">
        <v>719</v>
      </c>
      <c r="AH144">
        <v>807</v>
      </c>
      <c r="AI144">
        <v>807</v>
      </c>
      <c r="AJ144">
        <v>761</v>
      </c>
      <c r="AK144">
        <v>761</v>
      </c>
      <c r="AM144" t="e">
        <f>AD144-#REF!</f>
        <v>#REF!</v>
      </c>
      <c r="AN144" t="e">
        <f>#REF!-#REF!</f>
        <v>#REF!</v>
      </c>
      <c r="AO144" t="e">
        <f>#REF!-#REF!</f>
        <v>#REF!</v>
      </c>
      <c r="AP144" t="e">
        <f>#REF!-#REF!</f>
        <v>#REF!</v>
      </c>
      <c r="AQ144" t="e">
        <f>#REF!-#REF!</f>
        <v>#REF!</v>
      </c>
      <c r="AR144" t="e">
        <f>#REF!-#REF!</f>
        <v>#REF!</v>
      </c>
      <c r="AS144" t="e">
        <f>#REF!-AE144</f>
        <v>#REF!</v>
      </c>
      <c r="AT144">
        <f t="shared" si="52"/>
        <v>49</v>
      </c>
      <c r="AU144">
        <f t="shared" si="52"/>
        <v>0</v>
      </c>
      <c r="AV144">
        <f t="shared" si="52"/>
        <v>-88</v>
      </c>
      <c r="AW144">
        <f t="shared" si="52"/>
        <v>0</v>
      </c>
      <c r="AX144">
        <f t="shared" si="52"/>
        <v>46</v>
      </c>
      <c r="AY144">
        <f t="shared" si="52"/>
        <v>0</v>
      </c>
      <c r="BA144" t="e">
        <f t="shared" si="53"/>
        <v>#REF!</v>
      </c>
      <c r="BB144" t="e">
        <f t="shared" si="54"/>
        <v>#REF!</v>
      </c>
      <c r="BC144" t="e">
        <f t="shared" si="55"/>
        <v>#REF!</v>
      </c>
      <c r="BD144" t="e">
        <f t="shared" si="56"/>
        <v>#REF!</v>
      </c>
      <c r="BE144" t="e">
        <f t="shared" si="57"/>
        <v>#REF!</v>
      </c>
      <c r="BF144" t="e">
        <f t="shared" si="58"/>
        <v>#REF!</v>
      </c>
      <c r="BG144" t="e">
        <f t="shared" si="59"/>
        <v>#REF!</v>
      </c>
      <c r="BH144">
        <f t="shared" si="60"/>
        <v>56.617977528089888</v>
      </c>
      <c r="BI144">
        <f t="shared" si="61"/>
        <v>0.1797752808988764</v>
      </c>
      <c r="BJ144">
        <f t="shared" si="62"/>
        <v>-83.134831460674164</v>
      </c>
      <c r="BK144">
        <f t="shared" si="63"/>
        <v>1.898876404494382</v>
      </c>
      <c r="BL144">
        <f t="shared" si="64"/>
        <v>45.831460674157306</v>
      </c>
      <c r="BM144">
        <f t="shared" si="65"/>
        <v>0.5393258426966292</v>
      </c>
      <c r="BO144" t="e">
        <f t="shared" si="51"/>
        <v>#REF!</v>
      </c>
      <c r="BP144" t="e">
        <f t="shared" si="51"/>
        <v>#REF!</v>
      </c>
      <c r="BQ144" t="e">
        <f t="shared" si="51"/>
        <v>#REF!</v>
      </c>
      <c r="BR144" t="e">
        <f t="shared" si="51"/>
        <v>#REF!</v>
      </c>
      <c r="BS144" t="e">
        <f t="shared" si="51"/>
        <v>#REF!</v>
      </c>
      <c r="BT144" t="e">
        <f t="shared" si="51"/>
        <v>#REF!</v>
      </c>
      <c r="BU144" t="e">
        <f t="shared" si="51"/>
        <v>#REF!</v>
      </c>
      <c r="BV144">
        <f t="shared" si="51"/>
        <v>3205.5953793712915</v>
      </c>
      <c r="BW144">
        <f t="shared" si="51"/>
        <v>3.2319151622269914E-2</v>
      </c>
      <c r="BX144">
        <f t="shared" si="51"/>
        <v>6911.4002019946984</v>
      </c>
      <c r="BY144">
        <f t="shared" si="51"/>
        <v>3.6057315995455119</v>
      </c>
      <c r="BZ144">
        <f t="shared" si="51"/>
        <v>2100.5227875268279</v>
      </c>
      <c r="CA144">
        <f t="shared" si="51"/>
        <v>0.2908723646004292</v>
      </c>
    </row>
    <row r="145" spans="30:79" x14ac:dyDescent="0.25">
      <c r="AD145">
        <f>Makespan_15!S222</f>
        <v>1010</v>
      </c>
      <c r="AE145">
        <v>612</v>
      </c>
      <c r="AF145">
        <v>659</v>
      </c>
      <c r="AG145">
        <v>659</v>
      </c>
      <c r="AH145">
        <v>666</v>
      </c>
      <c r="AI145">
        <v>666</v>
      </c>
      <c r="AJ145">
        <v>667</v>
      </c>
      <c r="AK145">
        <v>667</v>
      </c>
      <c r="AM145" t="e">
        <f>AD145-#REF!</f>
        <v>#REF!</v>
      </c>
      <c r="AN145" t="e">
        <f>#REF!-#REF!</f>
        <v>#REF!</v>
      </c>
      <c r="AO145" t="e">
        <f>#REF!-#REF!</f>
        <v>#REF!</v>
      </c>
      <c r="AP145" t="e">
        <f>#REF!-#REF!</f>
        <v>#REF!</v>
      </c>
      <c r="AQ145" t="e">
        <f>#REF!-#REF!</f>
        <v>#REF!</v>
      </c>
      <c r="AR145" t="e">
        <f>#REF!-#REF!</f>
        <v>#REF!</v>
      </c>
      <c r="AS145" t="e">
        <f>#REF!-AE145</f>
        <v>#REF!</v>
      </c>
      <c r="AT145">
        <f t="shared" ref="AT145:AT176" si="66">AE145-AF145</f>
        <v>-47</v>
      </c>
      <c r="AU145">
        <f t="shared" ref="AU145:AU176" si="67">AF145-AG145</f>
        <v>0</v>
      </c>
      <c r="AV145">
        <f t="shared" ref="AV145:AV176" si="68">AG145-AH145</f>
        <v>-7</v>
      </c>
      <c r="AW145">
        <f t="shared" ref="AW145:AW176" si="69">AH145-AI145</f>
        <v>0</v>
      </c>
      <c r="AX145">
        <f t="shared" ref="AX145:AX176" si="70">AI145-AJ145</f>
        <v>-1</v>
      </c>
      <c r="AY145">
        <f t="shared" ref="AY145:AY176" si="71">AJ145-AK145</f>
        <v>0</v>
      </c>
      <c r="BA145" t="e">
        <f t="shared" si="53"/>
        <v>#REF!</v>
      </c>
      <c r="BB145" t="e">
        <f t="shared" si="54"/>
        <v>#REF!</v>
      </c>
      <c r="BC145" t="e">
        <f t="shared" si="55"/>
        <v>#REF!</v>
      </c>
      <c r="BD145" t="e">
        <f t="shared" si="56"/>
        <v>#REF!</v>
      </c>
      <c r="BE145" t="e">
        <f t="shared" si="57"/>
        <v>#REF!</v>
      </c>
      <c r="BF145" t="e">
        <f t="shared" si="58"/>
        <v>#REF!</v>
      </c>
      <c r="BG145" t="e">
        <f t="shared" si="59"/>
        <v>#REF!</v>
      </c>
      <c r="BH145">
        <f t="shared" si="60"/>
        <v>-39.382022471910112</v>
      </c>
      <c r="BI145">
        <f t="shared" si="61"/>
        <v>0.1797752808988764</v>
      </c>
      <c r="BJ145">
        <f t="shared" si="62"/>
        <v>-2.1348314606741576</v>
      </c>
      <c r="BK145">
        <f t="shared" si="63"/>
        <v>1.898876404494382</v>
      </c>
      <c r="BL145">
        <f t="shared" si="64"/>
        <v>-1.1685393258426966</v>
      </c>
      <c r="BM145">
        <f t="shared" si="65"/>
        <v>0.5393258426966292</v>
      </c>
      <c r="BO145" t="e">
        <f t="shared" si="51"/>
        <v>#REF!</v>
      </c>
      <c r="BP145" t="e">
        <f t="shared" si="51"/>
        <v>#REF!</v>
      </c>
      <c r="BQ145" t="e">
        <f t="shared" si="51"/>
        <v>#REF!</v>
      </c>
      <c r="BR145" t="e">
        <f t="shared" si="51"/>
        <v>#REF!</v>
      </c>
      <c r="BS145" t="e">
        <f t="shared" si="51"/>
        <v>#REF!</v>
      </c>
      <c r="BT145" t="e">
        <f t="shared" si="51"/>
        <v>#REF!</v>
      </c>
      <c r="BU145" t="e">
        <f t="shared" si="51"/>
        <v>#REF!</v>
      </c>
      <c r="BV145">
        <f t="shared" si="51"/>
        <v>1550.943693978033</v>
      </c>
      <c r="BW145">
        <f t="shared" si="51"/>
        <v>3.2319151622269914E-2</v>
      </c>
      <c r="BX145">
        <f t="shared" si="51"/>
        <v>4.5575053654841575</v>
      </c>
      <c r="BY145">
        <f t="shared" si="51"/>
        <v>3.6057315995455119</v>
      </c>
      <c r="BZ145">
        <f t="shared" si="51"/>
        <v>1.3654841560409039</v>
      </c>
      <c r="CA145">
        <f t="shared" si="51"/>
        <v>0.2908723646004292</v>
      </c>
    </row>
    <row r="146" spans="30:79" x14ac:dyDescent="0.25">
      <c r="AD146">
        <f>Makespan_15!S223</f>
        <v>960</v>
      </c>
      <c r="AE146">
        <v>631</v>
      </c>
      <c r="AF146">
        <v>736</v>
      </c>
      <c r="AG146">
        <v>736</v>
      </c>
      <c r="AH146">
        <v>669</v>
      </c>
      <c r="AI146">
        <v>669</v>
      </c>
      <c r="AJ146">
        <v>706</v>
      </c>
      <c r="AK146">
        <v>706</v>
      </c>
      <c r="AM146" t="e">
        <f>AD146-#REF!</f>
        <v>#REF!</v>
      </c>
      <c r="AN146" t="e">
        <f>#REF!-#REF!</f>
        <v>#REF!</v>
      </c>
      <c r="AO146" t="e">
        <f>#REF!-#REF!</f>
        <v>#REF!</v>
      </c>
      <c r="AP146" t="e">
        <f>#REF!-#REF!</f>
        <v>#REF!</v>
      </c>
      <c r="AQ146" t="e">
        <f>#REF!-#REF!</f>
        <v>#REF!</v>
      </c>
      <c r="AR146" t="e">
        <f>#REF!-#REF!</f>
        <v>#REF!</v>
      </c>
      <c r="AS146" t="e">
        <f>#REF!-AE146</f>
        <v>#REF!</v>
      </c>
      <c r="AT146">
        <f t="shared" si="66"/>
        <v>-105</v>
      </c>
      <c r="AU146">
        <f t="shared" si="67"/>
        <v>0</v>
      </c>
      <c r="AV146">
        <f t="shared" si="68"/>
        <v>67</v>
      </c>
      <c r="AW146">
        <f t="shared" si="69"/>
        <v>0</v>
      </c>
      <c r="AX146">
        <f t="shared" si="70"/>
        <v>-37</v>
      </c>
      <c r="AY146">
        <f t="shared" si="71"/>
        <v>0</v>
      </c>
      <c r="BA146" t="e">
        <f t="shared" si="53"/>
        <v>#REF!</v>
      </c>
      <c r="BB146" t="e">
        <f t="shared" si="54"/>
        <v>#REF!</v>
      </c>
      <c r="BC146" t="e">
        <f t="shared" si="55"/>
        <v>#REF!</v>
      </c>
      <c r="BD146" t="e">
        <f t="shared" si="56"/>
        <v>#REF!</v>
      </c>
      <c r="BE146" t="e">
        <f t="shared" si="57"/>
        <v>#REF!</v>
      </c>
      <c r="BF146" t="e">
        <f t="shared" si="58"/>
        <v>#REF!</v>
      </c>
      <c r="BG146" t="e">
        <f t="shared" si="59"/>
        <v>#REF!</v>
      </c>
      <c r="BH146">
        <f t="shared" si="60"/>
        <v>-97.382022471910119</v>
      </c>
      <c r="BI146">
        <f t="shared" si="61"/>
        <v>0.1797752808988764</v>
      </c>
      <c r="BJ146">
        <f t="shared" si="62"/>
        <v>71.865168539325836</v>
      </c>
      <c r="BK146">
        <f t="shared" si="63"/>
        <v>1.898876404494382</v>
      </c>
      <c r="BL146">
        <f t="shared" si="64"/>
        <v>-37.168539325842694</v>
      </c>
      <c r="BM146">
        <f t="shared" si="65"/>
        <v>0.5393258426966292</v>
      </c>
      <c r="BO146" t="e">
        <f t="shared" si="51"/>
        <v>#REF!</v>
      </c>
      <c r="BP146" t="e">
        <f t="shared" si="51"/>
        <v>#REF!</v>
      </c>
      <c r="BQ146" t="e">
        <f t="shared" si="51"/>
        <v>#REF!</v>
      </c>
      <c r="BR146" t="e">
        <f t="shared" si="51"/>
        <v>#REF!</v>
      </c>
      <c r="BS146" t="e">
        <f t="shared" si="51"/>
        <v>#REF!</v>
      </c>
      <c r="BT146" t="e">
        <f t="shared" si="51"/>
        <v>#REF!</v>
      </c>
      <c r="BU146" t="e">
        <f t="shared" ref="BU146:BU186" si="72">BG146*BG146</f>
        <v>#REF!</v>
      </c>
      <c r="BV146">
        <f t="shared" ref="BV146:BV186" si="73">BH146*BH146</f>
        <v>9483.2583007196081</v>
      </c>
      <c r="BW146">
        <f t="shared" ref="BW146:BW186" si="74">BI146*BI146</f>
        <v>3.2319151622269914E-2</v>
      </c>
      <c r="BX146">
        <f t="shared" ref="BX146:BX186" si="75">BJ146*BJ146</f>
        <v>5164.6024491857079</v>
      </c>
      <c r="BY146">
        <f t="shared" ref="BY146:BY186" si="76">BK146*BK146</f>
        <v>3.6057315995455119</v>
      </c>
      <c r="BZ146">
        <f t="shared" ref="BZ146:BZ186" si="77">BL146*BL146</f>
        <v>1381.5003156167149</v>
      </c>
      <c r="CA146">
        <f t="shared" ref="CA146:CA186" si="78">BM146*BM146</f>
        <v>0.2908723646004292</v>
      </c>
    </row>
    <row r="147" spans="30:79" x14ac:dyDescent="0.25">
      <c r="AD147">
        <f>Makespan_15!S224</f>
        <v>1116</v>
      </c>
      <c r="AE147">
        <v>585</v>
      </c>
      <c r="AF147">
        <v>667</v>
      </c>
      <c r="AG147">
        <v>667</v>
      </c>
      <c r="AH147">
        <v>700</v>
      </c>
      <c r="AI147">
        <v>706</v>
      </c>
      <c r="AJ147">
        <v>666</v>
      </c>
      <c r="AK147">
        <v>672</v>
      </c>
      <c r="AM147" t="e">
        <f>AD147-#REF!</f>
        <v>#REF!</v>
      </c>
      <c r="AN147" t="e">
        <f>#REF!-#REF!</f>
        <v>#REF!</v>
      </c>
      <c r="AO147" t="e">
        <f>#REF!-#REF!</f>
        <v>#REF!</v>
      </c>
      <c r="AP147" t="e">
        <f>#REF!-#REF!</f>
        <v>#REF!</v>
      </c>
      <c r="AQ147" t="e">
        <f>#REF!-#REF!</f>
        <v>#REF!</v>
      </c>
      <c r="AR147" t="e">
        <f>#REF!-#REF!</f>
        <v>#REF!</v>
      </c>
      <c r="AS147" t="e">
        <f>#REF!-AE147</f>
        <v>#REF!</v>
      </c>
      <c r="AT147">
        <f t="shared" si="66"/>
        <v>-82</v>
      </c>
      <c r="AU147">
        <f t="shared" si="67"/>
        <v>0</v>
      </c>
      <c r="AV147">
        <f t="shared" si="68"/>
        <v>-33</v>
      </c>
      <c r="AW147">
        <f t="shared" si="69"/>
        <v>-6</v>
      </c>
      <c r="AX147">
        <f t="shared" si="70"/>
        <v>40</v>
      </c>
      <c r="AY147">
        <f t="shared" si="71"/>
        <v>-6</v>
      </c>
      <c r="BA147" t="e">
        <f t="shared" si="53"/>
        <v>#REF!</v>
      </c>
      <c r="BB147" t="e">
        <f t="shared" si="54"/>
        <v>#REF!</v>
      </c>
      <c r="BC147" t="e">
        <f t="shared" si="55"/>
        <v>#REF!</v>
      </c>
      <c r="BD147" t="e">
        <f t="shared" si="56"/>
        <v>#REF!</v>
      </c>
      <c r="BE147" t="e">
        <f t="shared" si="57"/>
        <v>#REF!</v>
      </c>
      <c r="BF147" t="e">
        <f t="shared" si="58"/>
        <v>#REF!</v>
      </c>
      <c r="BG147" t="e">
        <f t="shared" si="59"/>
        <v>#REF!</v>
      </c>
      <c r="BH147">
        <f t="shared" si="60"/>
        <v>-74.382022471910119</v>
      </c>
      <c r="BI147">
        <f t="shared" si="61"/>
        <v>0.1797752808988764</v>
      </c>
      <c r="BJ147">
        <f t="shared" si="62"/>
        <v>-28.134831460674157</v>
      </c>
      <c r="BK147">
        <f t="shared" si="63"/>
        <v>-4.1011235955056176</v>
      </c>
      <c r="BL147">
        <f t="shared" si="64"/>
        <v>39.831460674157306</v>
      </c>
      <c r="BM147">
        <f t="shared" si="65"/>
        <v>-5.4606741573033712</v>
      </c>
      <c r="BO147" t="e">
        <f t="shared" ref="BO147:BO186" si="79">BA147*BA147</f>
        <v>#REF!</v>
      </c>
      <c r="BP147" t="e">
        <f t="shared" ref="BP147:BP186" si="80">BB147*BB147</f>
        <v>#REF!</v>
      </c>
      <c r="BQ147" t="e">
        <f t="shared" ref="BQ147:BQ186" si="81">BC147*BC147</f>
        <v>#REF!</v>
      </c>
      <c r="BR147" t="e">
        <f t="shared" ref="BR147:BR186" si="82">BD147*BD147</f>
        <v>#REF!</v>
      </c>
      <c r="BS147" t="e">
        <f t="shared" ref="BS147:BS186" si="83">BE147*BE147</f>
        <v>#REF!</v>
      </c>
      <c r="BT147" t="e">
        <f t="shared" ref="BT147:BT186" si="84">BF147*BF147</f>
        <v>#REF!</v>
      </c>
      <c r="BU147" t="e">
        <f t="shared" si="72"/>
        <v>#REF!</v>
      </c>
      <c r="BV147">
        <f t="shared" si="73"/>
        <v>5532.6852670117423</v>
      </c>
      <c r="BW147">
        <f t="shared" si="74"/>
        <v>3.2319151622269914E-2</v>
      </c>
      <c r="BX147">
        <f t="shared" si="75"/>
        <v>791.56874132054031</v>
      </c>
      <c r="BY147">
        <f t="shared" si="76"/>
        <v>16.819214745612925</v>
      </c>
      <c r="BZ147">
        <f t="shared" si="77"/>
        <v>1586.5452594369399</v>
      </c>
      <c r="CA147">
        <f t="shared" si="78"/>
        <v>29.818962252240883</v>
      </c>
    </row>
    <row r="148" spans="30:79" x14ac:dyDescent="0.25">
      <c r="AD148">
        <f>Makespan_15!S225</f>
        <v>1098</v>
      </c>
      <c r="AE148">
        <v>841</v>
      </c>
      <c r="AF148">
        <v>796</v>
      </c>
      <c r="AG148">
        <v>796</v>
      </c>
      <c r="AH148">
        <v>834</v>
      </c>
      <c r="AI148">
        <v>834</v>
      </c>
      <c r="AJ148">
        <v>818</v>
      </c>
      <c r="AK148">
        <v>818</v>
      </c>
      <c r="AM148" t="e">
        <f>AD148-#REF!</f>
        <v>#REF!</v>
      </c>
      <c r="AN148" t="e">
        <f>#REF!-#REF!</f>
        <v>#REF!</v>
      </c>
      <c r="AO148" t="e">
        <f>#REF!-#REF!</f>
        <v>#REF!</v>
      </c>
      <c r="AP148" t="e">
        <f>#REF!-#REF!</f>
        <v>#REF!</v>
      </c>
      <c r="AQ148" t="e">
        <f>#REF!-#REF!</f>
        <v>#REF!</v>
      </c>
      <c r="AR148" t="e">
        <f>#REF!-#REF!</f>
        <v>#REF!</v>
      </c>
      <c r="AS148" t="e">
        <f>#REF!-AE148</f>
        <v>#REF!</v>
      </c>
      <c r="AT148">
        <f t="shared" si="66"/>
        <v>45</v>
      </c>
      <c r="AU148">
        <f t="shared" si="67"/>
        <v>0</v>
      </c>
      <c r="AV148">
        <f t="shared" si="68"/>
        <v>-38</v>
      </c>
      <c r="AW148">
        <f t="shared" si="69"/>
        <v>0</v>
      </c>
      <c r="AX148">
        <f t="shared" si="70"/>
        <v>16</v>
      </c>
      <c r="AY148">
        <f t="shared" si="71"/>
        <v>0</v>
      </c>
      <c r="BA148" t="e">
        <f t="shared" si="53"/>
        <v>#REF!</v>
      </c>
      <c r="BB148" t="e">
        <f t="shared" si="54"/>
        <v>#REF!</v>
      </c>
      <c r="BC148" t="e">
        <f t="shared" si="55"/>
        <v>#REF!</v>
      </c>
      <c r="BD148" t="e">
        <f t="shared" si="56"/>
        <v>#REF!</v>
      </c>
      <c r="BE148" t="e">
        <f t="shared" si="57"/>
        <v>#REF!</v>
      </c>
      <c r="BF148" t="e">
        <f t="shared" si="58"/>
        <v>#REF!</v>
      </c>
      <c r="BG148" t="e">
        <f t="shared" si="59"/>
        <v>#REF!</v>
      </c>
      <c r="BH148">
        <f t="shared" si="60"/>
        <v>52.617977528089888</v>
      </c>
      <c r="BI148">
        <f t="shared" si="61"/>
        <v>0.1797752808988764</v>
      </c>
      <c r="BJ148">
        <f t="shared" si="62"/>
        <v>-33.134831460674157</v>
      </c>
      <c r="BK148">
        <f t="shared" si="63"/>
        <v>1.898876404494382</v>
      </c>
      <c r="BL148">
        <f t="shared" si="64"/>
        <v>15.831460674157304</v>
      </c>
      <c r="BM148">
        <f t="shared" si="65"/>
        <v>0.5393258426966292</v>
      </c>
      <c r="BO148" t="e">
        <f t="shared" si="79"/>
        <v>#REF!</v>
      </c>
      <c r="BP148" t="e">
        <f t="shared" si="80"/>
        <v>#REF!</v>
      </c>
      <c r="BQ148" t="e">
        <f t="shared" si="81"/>
        <v>#REF!</v>
      </c>
      <c r="BR148" t="e">
        <f t="shared" si="82"/>
        <v>#REF!</v>
      </c>
      <c r="BS148" t="e">
        <f t="shared" si="83"/>
        <v>#REF!</v>
      </c>
      <c r="BT148" t="e">
        <f t="shared" si="84"/>
        <v>#REF!</v>
      </c>
      <c r="BU148" t="e">
        <f t="shared" si="72"/>
        <v>#REF!</v>
      </c>
      <c r="BV148">
        <f t="shared" si="73"/>
        <v>2768.6515591465723</v>
      </c>
      <c r="BW148">
        <f t="shared" si="74"/>
        <v>3.2319151622269914E-2</v>
      </c>
      <c r="BX148">
        <f t="shared" si="75"/>
        <v>1097.9170559272818</v>
      </c>
      <c r="BY148">
        <f t="shared" si="76"/>
        <v>3.6057315995455119</v>
      </c>
      <c r="BZ148">
        <f t="shared" si="77"/>
        <v>250.63514707738923</v>
      </c>
      <c r="CA148">
        <f t="shared" si="78"/>
        <v>0.2908723646004292</v>
      </c>
    </row>
    <row r="149" spans="30:79" x14ac:dyDescent="0.25">
      <c r="AD149">
        <f>Makespan_15!S226</f>
        <v>1030</v>
      </c>
      <c r="AE149">
        <v>716</v>
      </c>
      <c r="AF149">
        <v>668</v>
      </c>
      <c r="AG149">
        <v>668</v>
      </c>
      <c r="AH149">
        <v>662</v>
      </c>
      <c r="AI149">
        <v>662</v>
      </c>
      <c r="AJ149">
        <v>692</v>
      </c>
      <c r="AK149">
        <v>692</v>
      </c>
      <c r="AM149" t="e">
        <f>AD149-#REF!</f>
        <v>#REF!</v>
      </c>
      <c r="AN149" t="e">
        <f>#REF!-#REF!</f>
        <v>#REF!</v>
      </c>
      <c r="AO149" t="e">
        <f>#REF!-#REF!</f>
        <v>#REF!</v>
      </c>
      <c r="AP149" t="e">
        <f>#REF!-#REF!</f>
        <v>#REF!</v>
      </c>
      <c r="AQ149" t="e">
        <f>#REF!-#REF!</f>
        <v>#REF!</v>
      </c>
      <c r="AR149" t="e">
        <f>#REF!-#REF!</f>
        <v>#REF!</v>
      </c>
      <c r="AS149" t="e">
        <f>#REF!-AE149</f>
        <v>#REF!</v>
      </c>
      <c r="AT149">
        <f t="shared" si="66"/>
        <v>48</v>
      </c>
      <c r="AU149">
        <f t="shared" si="67"/>
        <v>0</v>
      </c>
      <c r="AV149">
        <f t="shared" si="68"/>
        <v>6</v>
      </c>
      <c r="AW149">
        <f t="shared" si="69"/>
        <v>0</v>
      </c>
      <c r="AX149">
        <f t="shared" si="70"/>
        <v>-30</v>
      </c>
      <c r="AY149">
        <f t="shared" si="71"/>
        <v>0</v>
      </c>
      <c r="BA149" t="e">
        <f t="shared" si="53"/>
        <v>#REF!</v>
      </c>
      <c r="BB149" t="e">
        <f t="shared" si="54"/>
        <v>#REF!</v>
      </c>
      <c r="BC149" t="e">
        <f t="shared" si="55"/>
        <v>#REF!</v>
      </c>
      <c r="BD149" t="e">
        <f t="shared" si="56"/>
        <v>#REF!</v>
      </c>
      <c r="BE149" t="e">
        <f t="shared" si="57"/>
        <v>#REF!</v>
      </c>
      <c r="BF149" t="e">
        <f t="shared" si="58"/>
        <v>#REF!</v>
      </c>
      <c r="BG149" t="e">
        <f t="shared" si="59"/>
        <v>#REF!</v>
      </c>
      <c r="BH149">
        <f t="shared" si="60"/>
        <v>55.617977528089888</v>
      </c>
      <c r="BI149">
        <f t="shared" si="61"/>
        <v>0.1797752808988764</v>
      </c>
      <c r="BJ149">
        <f t="shared" si="62"/>
        <v>10.865168539325843</v>
      </c>
      <c r="BK149">
        <f t="shared" si="63"/>
        <v>1.898876404494382</v>
      </c>
      <c r="BL149">
        <f t="shared" si="64"/>
        <v>-30.168539325842698</v>
      </c>
      <c r="BM149">
        <f t="shared" si="65"/>
        <v>0.5393258426966292</v>
      </c>
      <c r="BO149" t="e">
        <f t="shared" si="79"/>
        <v>#REF!</v>
      </c>
      <c r="BP149" t="e">
        <f t="shared" si="80"/>
        <v>#REF!</v>
      </c>
      <c r="BQ149" t="e">
        <f t="shared" si="81"/>
        <v>#REF!</v>
      </c>
      <c r="BR149" t="e">
        <f t="shared" si="82"/>
        <v>#REF!</v>
      </c>
      <c r="BS149" t="e">
        <f t="shared" si="83"/>
        <v>#REF!</v>
      </c>
      <c r="BT149" t="e">
        <f t="shared" si="84"/>
        <v>#REF!</v>
      </c>
      <c r="BU149" t="e">
        <f t="shared" si="72"/>
        <v>#REF!</v>
      </c>
      <c r="BV149">
        <f t="shared" si="73"/>
        <v>3093.3594243151119</v>
      </c>
      <c r="BW149">
        <f t="shared" si="74"/>
        <v>3.2319151622269914E-2</v>
      </c>
      <c r="BX149">
        <f t="shared" si="75"/>
        <v>118.05188738795607</v>
      </c>
      <c r="BY149">
        <f t="shared" si="76"/>
        <v>3.6057315995455119</v>
      </c>
      <c r="BZ149">
        <f t="shared" si="77"/>
        <v>910.14076505491732</v>
      </c>
      <c r="CA149">
        <f t="shared" si="78"/>
        <v>0.2908723646004292</v>
      </c>
    </row>
    <row r="150" spans="30:79" x14ac:dyDescent="0.25">
      <c r="AD150">
        <f>Makespan_15!S227</f>
        <v>997</v>
      </c>
      <c r="AE150">
        <v>646</v>
      </c>
      <c r="AF150">
        <v>713</v>
      </c>
      <c r="AG150">
        <v>713</v>
      </c>
      <c r="AH150">
        <v>739</v>
      </c>
      <c r="AI150">
        <v>739</v>
      </c>
      <c r="AJ150">
        <v>632</v>
      </c>
      <c r="AK150">
        <v>632</v>
      </c>
      <c r="AM150" t="e">
        <f>AD150-#REF!</f>
        <v>#REF!</v>
      </c>
      <c r="AN150" t="e">
        <f>#REF!-#REF!</f>
        <v>#REF!</v>
      </c>
      <c r="AO150" t="e">
        <f>#REF!-#REF!</f>
        <v>#REF!</v>
      </c>
      <c r="AP150" t="e">
        <f>#REF!-#REF!</f>
        <v>#REF!</v>
      </c>
      <c r="AQ150" t="e">
        <f>#REF!-#REF!</f>
        <v>#REF!</v>
      </c>
      <c r="AR150" t="e">
        <f>#REF!-#REF!</f>
        <v>#REF!</v>
      </c>
      <c r="AS150" t="e">
        <f>#REF!-AE150</f>
        <v>#REF!</v>
      </c>
      <c r="AT150">
        <f t="shared" si="66"/>
        <v>-67</v>
      </c>
      <c r="AU150">
        <f t="shared" si="67"/>
        <v>0</v>
      </c>
      <c r="AV150">
        <f t="shared" si="68"/>
        <v>-26</v>
      </c>
      <c r="AW150">
        <f t="shared" si="69"/>
        <v>0</v>
      </c>
      <c r="AX150">
        <f t="shared" si="70"/>
        <v>107</v>
      </c>
      <c r="AY150">
        <f t="shared" si="71"/>
        <v>0</v>
      </c>
      <c r="BA150" t="e">
        <f t="shared" si="53"/>
        <v>#REF!</v>
      </c>
      <c r="BB150" t="e">
        <f t="shared" si="54"/>
        <v>#REF!</v>
      </c>
      <c r="BC150" t="e">
        <f t="shared" si="55"/>
        <v>#REF!</v>
      </c>
      <c r="BD150" t="e">
        <f t="shared" si="56"/>
        <v>#REF!</v>
      </c>
      <c r="BE150" t="e">
        <f t="shared" si="57"/>
        <v>#REF!</v>
      </c>
      <c r="BF150" t="e">
        <f t="shared" si="58"/>
        <v>#REF!</v>
      </c>
      <c r="BG150" t="e">
        <f t="shared" si="59"/>
        <v>#REF!</v>
      </c>
      <c r="BH150">
        <f t="shared" si="60"/>
        <v>-59.382022471910112</v>
      </c>
      <c r="BI150">
        <f t="shared" si="61"/>
        <v>0.1797752808988764</v>
      </c>
      <c r="BJ150">
        <f t="shared" si="62"/>
        <v>-21.134831460674157</v>
      </c>
      <c r="BK150">
        <f t="shared" si="63"/>
        <v>1.898876404494382</v>
      </c>
      <c r="BL150">
        <f t="shared" si="64"/>
        <v>106.8314606741573</v>
      </c>
      <c r="BM150">
        <f t="shared" si="65"/>
        <v>0.5393258426966292</v>
      </c>
      <c r="BO150" t="e">
        <f t="shared" si="79"/>
        <v>#REF!</v>
      </c>
      <c r="BP150" t="e">
        <f t="shared" si="80"/>
        <v>#REF!</v>
      </c>
      <c r="BQ150" t="e">
        <f t="shared" si="81"/>
        <v>#REF!</v>
      </c>
      <c r="BR150" t="e">
        <f t="shared" si="82"/>
        <v>#REF!</v>
      </c>
      <c r="BS150" t="e">
        <f t="shared" si="83"/>
        <v>#REF!</v>
      </c>
      <c r="BT150" t="e">
        <f t="shared" si="84"/>
        <v>#REF!</v>
      </c>
      <c r="BU150" t="e">
        <f t="shared" si="72"/>
        <v>#REF!</v>
      </c>
      <c r="BV150">
        <f t="shared" si="73"/>
        <v>3526.2245928544376</v>
      </c>
      <c r="BW150">
        <f t="shared" si="74"/>
        <v>3.2319151622269914E-2</v>
      </c>
      <c r="BX150">
        <f t="shared" si="75"/>
        <v>446.6811008711021</v>
      </c>
      <c r="BY150">
        <f t="shared" si="76"/>
        <v>3.6057315995455119</v>
      </c>
      <c r="BZ150">
        <f t="shared" si="77"/>
        <v>11412.960989774017</v>
      </c>
      <c r="CA150">
        <f t="shared" si="78"/>
        <v>0.2908723646004292</v>
      </c>
    </row>
    <row r="151" spans="30:79" x14ac:dyDescent="0.25">
      <c r="AD151">
        <f>Makespan_15!S228</f>
        <v>835</v>
      </c>
      <c r="AE151">
        <v>673</v>
      </c>
      <c r="AF151">
        <v>724</v>
      </c>
      <c r="AG151">
        <v>724</v>
      </c>
      <c r="AH151">
        <v>753</v>
      </c>
      <c r="AI151">
        <v>753</v>
      </c>
      <c r="AJ151">
        <v>760</v>
      </c>
      <c r="AK151">
        <v>760</v>
      </c>
      <c r="AM151" t="e">
        <f>AD151-#REF!</f>
        <v>#REF!</v>
      </c>
      <c r="AN151" t="e">
        <f>#REF!-#REF!</f>
        <v>#REF!</v>
      </c>
      <c r="AO151" t="e">
        <f>#REF!-#REF!</f>
        <v>#REF!</v>
      </c>
      <c r="AP151" t="e">
        <f>#REF!-#REF!</f>
        <v>#REF!</v>
      </c>
      <c r="AQ151" t="e">
        <f>#REF!-#REF!</f>
        <v>#REF!</v>
      </c>
      <c r="AR151" t="e">
        <f>#REF!-#REF!</f>
        <v>#REF!</v>
      </c>
      <c r="AS151" t="e">
        <f>#REF!-AE151</f>
        <v>#REF!</v>
      </c>
      <c r="AT151">
        <f t="shared" si="66"/>
        <v>-51</v>
      </c>
      <c r="AU151">
        <f t="shared" si="67"/>
        <v>0</v>
      </c>
      <c r="AV151">
        <f t="shared" si="68"/>
        <v>-29</v>
      </c>
      <c r="AW151">
        <f t="shared" si="69"/>
        <v>0</v>
      </c>
      <c r="AX151">
        <f t="shared" si="70"/>
        <v>-7</v>
      </c>
      <c r="AY151">
        <f t="shared" si="71"/>
        <v>0</v>
      </c>
      <c r="BA151" t="e">
        <f t="shared" si="53"/>
        <v>#REF!</v>
      </c>
      <c r="BB151" t="e">
        <f t="shared" si="54"/>
        <v>#REF!</v>
      </c>
      <c r="BC151" t="e">
        <f t="shared" si="55"/>
        <v>#REF!</v>
      </c>
      <c r="BD151" t="e">
        <f t="shared" si="56"/>
        <v>#REF!</v>
      </c>
      <c r="BE151" t="e">
        <f t="shared" si="57"/>
        <v>#REF!</v>
      </c>
      <c r="BF151" t="e">
        <f t="shared" si="58"/>
        <v>#REF!</v>
      </c>
      <c r="BG151" t="e">
        <f t="shared" si="59"/>
        <v>#REF!</v>
      </c>
      <c r="BH151">
        <f t="shared" si="60"/>
        <v>-43.382022471910112</v>
      </c>
      <c r="BI151">
        <f t="shared" si="61"/>
        <v>0.1797752808988764</v>
      </c>
      <c r="BJ151">
        <f t="shared" si="62"/>
        <v>-24.134831460674157</v>
      </c>
      <c r="BK151">
        <f t="shared" si="63"/>
        <v>1.898876404494382</v>
      </c>
      <c r="BL151">
        <f t="shared" si="64"/>
        <v>-7.1685393258426968</v>
      </c>
      <c r="BM151">
        <f t="shared" si="65"/>
        <v>0.5393258426966292</v>
      </c>
      <c r="BO151" t="e">
        <f t="shared" si="79"/>
        <v>#REF!</v>
      </c>
      <c r="BP151" t="e">
        <f t="shared" si="80"/>
        <v>#REF!</v>
      </c>
      <c r="BQ151" t="e">
        <f t="shared" si="81"/>
        <v>#REF!</v>
      </c>
      <c r="BR151" t="e">
        <f t="shared" si="82"/>
        <v>#REF!</v>
      </c>
      <c r="BS151" t="e">
        <f t="shared" si="83"/>
        <v>#REF!</v>
      </c>
      <c r="BT151" t="e">
        <f t="shared" si="84"/>
        <v>#REF!</v>
      </c>
      <c r="BU151" t="e">
        <f t="shared" si="72"/>
        <v>#REF!</v>
      </c>
      <c r="BV151">
        <f t="shared" si="73"/>
        <v>1881.999873753314</v>
      </c>
      <c r="BW151">
        <f t="shared" si="74"/>
        <v>3.2319151622269914E-2</v>
      </c>
      <c r="BX151">
        <f t="shared" si="75"/>
        <v>582.490089635147</v>
      </c>
      <c r="BY151">
        <f t="shared" si="76"/>
        <v>3.6057315995455119</v>
      </c>
      <c r="BZ151">
        <f t="shared" si="77"/>
        <v>51.387956066153265</v>
      </c>
      <c r="CA151">
        <f t="shared" si="78"/>
        <v>0.2908723646004292</v>
      </c>
    </row>
    <row r="152" spans="30:79" x14ac:dyDescent="0.25">
      <c r="AD152">
        <f>Makespan_15!S229</f>
        <v>1032</v>
      </c>
      <c r="AE152">
        <v>709</v>
      </c>
      <c r="AF152">
        <v>645</v>
      </c>
      <c r="AG152">
        <v>645</v>
      </c>
      <c r="AH152">
        <v>704</v>
      </c>
      <c r="AI152">
        <v>704</v>
      </c>
      <c r="AJ152">
        <v>636</v>
      </c>
      <c r="AK152">
        <v>636</v>
      </c>
      <c r="AM152" t="e">
        <f>AD152-#REF!</f>
        <v>#REF!</v>
      </c>
      <c r="AN152" t="e">
        <f>#REF!-#REF!</f>
        <v>#REF!</v>
      </c>
      <c r="AO152" t="e">
        <f>#REF!-#REF!</f>
        <v>#REF!</v>
      </c>
      <c r="AP152" t="e">
        <f>#REF!-#REF!</f>
        <v>#REF!</v>
      </c>
      <c r="AQ152" t="e">
        <f>#REF!-#REF!</f>
        <v>#REF!</v>
      </c>
      <c r="AR152" t="e">
        <f>#REF!-#REF!</f>
        <v>#REF!</v>
      </c>
      <c r="AS152" t="e">
        <f>#REF!-AE152</f>
        <v>#REF!</v>
      </c>
      <c r="AT152">
        <f t="shared" si="66"/>
        <v>64</v>
      </c>
      <c r="AU152">
        <f t="shared" si="67"/>
        <v>0</v>
      </c>
      <c r="AV152">
        <f t="shared" si="68"/>
        <v>-59</v>
      </c>
      <c r="AW152">
        <f t="shared" si="69"/>
        <v>0</v>
      </c>
      <c r="AX152">
        <f t="shared" si="70"/>
        <v>68</v>
      </c>
      <c r="AY152">
        <f t="shared" si="71"/>
        <v>0</v>
      </c>
      <c r="BA152" t="e">
        <f t="shared" si="53"/>
        <v>#REF!</v>
      </c>
      <c r="BB152" t="e">
        <f t="shared" si="54"/>
        <v>#REF!</v>
      </c>
      <c r="BC152" t="e">
        <f t="shared" si="55"/>
        <v>#REF!</v>
      </c>
      <c r="BD152" t="e">
        <f t="shared" si="56"/>
        <v>#REF!</v>
      </c>
      <c r="BE152" t="e">
        <f t="shared" si="57"/>
        <v>#REF!</v>
      </c>
      <c r="BF152" t="e">
        <f t="shared" si="58"/>
        <v>#REF!</v>
      </c>
      <c r="BG152" t="e">
        <f t="shared" si="59"/>
        <v>#REF!</v>
      </c>
      <c r="BH152">
        <f t="shared" si="60"/>
        <v>71.617977528089881</v>
      </c>
      <c r="BI152">
        <f t="shared" si="61"/>
        <v>0.1797752808988764</v>
      </c>
      <c r="BJ152">
        <f t="shared" si="62"/>
        <v>-54.134831460674157</v>
      </c>
      <c r="BK152">
        <f t="shared" si="63"/>
        <v>1.898876404494382</v>
      </c>
      <c r="BL152">
        <f t="shared" si="64"/>
        <v>67.831460674157299</v>
      </c>
      <c r="BM152">
        <f t="shared" si="65"/>
        <v>0.5393258426966292</v>
      </c>
      <c r="BO152" t="e">
        <f t="shared" si="79"/>
        <v>#REF!</v>
      </c>
      <c r="BP152" t="e">
        <f t="shared" si="80"/>
        <v>#REF!</v>
      </c>
      <c r="BQ152" t="e">
        <f t="shared" si="81"/>
        <v>#REF!</v>
      </c>
      <c r="BR152" t="e">
        <f t="shared" si="82"/>
        <v>#REF!</v>
      </c>
      <c r="BS152" t="e">
        <f t="shared" si="83"/>
        <v>#REF!</v>
      </c>
      <c r="BT152" t="e">
        <f t="shared" si="84"/>
        <v>#REF!</v>
      </c>
      <c r="BU152" t="e">
        <f t="shared" si="72"/>
        <v>#REF!</v>
      </c>
      <c r="BV152">
        <f t="shared" si="73"/>
        <v>5129.1347052139872</v>
      </c>
      <c r="BW152">
        <f t="shared" si="74"/>
        <v>3.2319151622269914E-2</v>
      </c>
      <c r="BX152">
        <f t="shared" si="75"/>
        <v>2930.5799772755963</v>
      </c>
      <c r="BY152">
        <f t="shared" si="76"/>
        <v>3.6057315995455119</v>
      </c>
      <c r="BZ152">
        <f t="shared" si="77"/>
        <v>4601.107057189748</v>
      </c>
      <c r="CA152">
        <f t="shared" si="78"/>
        <v>0.2908723646004292</v>
      </c>
    </row>
    <row r="153" spans="30:79" x14ac:dyDescent="0.25">
      <c r="AD153">
        <f>Makespan_15!S230</f>
        <v>916</v>
      </c>
      <c r="AE153">
        <v>720</v>
      </c>
      <c r="AF153">
        <v>676</v>
      </c>
      <c r="AG153">
        <v>676</v>
      </c>
      <c r="AH153">
        <v>675</v>
      </c>
      <c r="AI153">
        <v>675</v>
      </c>
      <c r="AJ153">
        <v>680</v>
      </c>
      <c r="AK153">
        <v>680</v>
      </c>
      <c r="AM153" t="e">
        <f>AD153-#REF!</f>
        <v>#REF!</v>
      </c>
      <c r="AN153" t="e">
        <f>#REF!-#REF!</f>
        <v>#REF!</v>
      </c>
      <c r="AO153" t="e">
        <f>#REF!-#REF!</f>
        <v>#REF!</v>
      </c>
      <c r="AP153" t="e">
        <f>#REF!-#REF!</f>
        <v>#REF!</v>
      </c>
      <c r="AQ153" t="e">
        <f>#REF!-#REF!</f>
        <v>#REF!</v>
      </c>
      <c r="AR153" t="e">
        <f>#REF!-#REF!</f>
        <v>#REF!</v>
      </c>
      <c r="AS153" t="e">
        <f>#REF!-AE153</f>
        <v>#REF!</v>
      </c>
      <c r="AT153">
        <f t="shared" si="66"/>
        <v>44</v>
      </c>
      <c r="AU153">
        <f t="shared" si="67"/>
        <v>0</v>
      </c>
      <c r="AV153">
        <f t="shared" si="68"/>
        <v>1</v>
      </c>
      <c r="AW153">
        <f t="shared" si="69"/>
        <v>0</v>
      </c>
      <c r="AX153">
        <f t="shared" si="70"/>
        <v>-5</v>
      </c>
      <c r="AY153">
        <f t="shared" si="71"/>
        <v>0</v>
      </c>
      <c r="BA153" t="e">
        <f t="shared" si="53"/>
        <v>#REF!</v>
      </c>
      <c r="BB153" t="e">
        <f t="shared" si="54"/>
        <v>#REF!</v>
      </c>
      <c r="BC153" t="e">
        <f t="shared" si="55"/>
        <v>#REF!</v>
      </c>
      <c r="BD153" t="e">
        <f t="shared" si="56"/>
        <v>#REF!</v>
      </c>
      <c r="BE153" t="e">
        <f t="shared" si="57"/>
        <v>#REF!</v>
      </c>
      <c r="BF153" t="e">
        <f t="shared" si="58"/>
        <v>#REF!</v>
      </c>
      <c r="BG153" t="e">
        <f t="shared" si="59"/>
        <v>#REF!</v>
      </c>
      <c r="BH153">
        <f t="shared" si="60"/>
        <v>51.617977528089888</v>
      </c>
      <c r="BI153">
        <f t="shared" si="61"/>
        <v>0.1797752808988764</v>
      </c>
      <c r="BJ153">
        <f t="shared" si="62"/>
        <v>5.8651685393258424</v>
      </c>
      <c r="BK153">
        <f t="shared" si="63"/>
        <v>1.898876404494382</v>
      </c>
      <c r="BL153">
        <f t="shared" si="64"/>
        <v>-5.1685393258426968</v>
      </c>
      <c r="BM153">
        <f t="shared" si="65"/>
        <v>0.5393258426966292</v>
      </c>
      <c r="BO153" t="e">
        <f t="shared" si="79"/>
        <v>#REF!</v>
      </c>
      <c r="BP153" t="e">
        <f t="shared" si="80"/>
        <v>#REF!</v>
      </c>
      <c r="BQ153" t="e">
        <f t="shared" si="81"/>
        <v>#REF!</v>
      </c>
      <c r="BR153" t="e">
        <f t="shared" si="82"/>
        <v>#REF!</v>
      </c>
      <c r="BS153" t="e">
        <f t="shared" si="83"/>
        <v>#REF!</v>
      </c>
      <c r="BT153" t="e">
        <f t="shared" si="84"/>
        <v>#REF!</v>
      </c>
      <c r="BU153" t="e">
        <f t="shared" si="72"/>
        <v>#REF!</v>
      </c>
      <c r="BV153">
        <f t="shared" si="73"/>
        <v>2664.4156040903927</v>
      </c>
      <c r="BW153">
        <f t="shared" si="74"/>
        <v>3.2319151622269914E-2</v>
      </c>
      <c r="BX153">
        <f t="shared" si="75"/>
        <v>34.400201994697632</v>
      </c>
      <c r="BY153">
        <f t="shared" si="76"/>
        <v>3.6057315995455119</v>
      </c>
      <c r="BZ153">
        <f t="shared" si="77"/>
        <v>26.713798762782478</v>
      </c>
      <c r="CA153">
        <f t="shared" si="78"/>
        <v>0.2908723646004292</v>
      </c>
    </row>
    <row r="154" spans="30:79" x14ac:dyDescent="0.25">
      <c r="AD154">
        <f>Makespan_15!S231</f>
        <v>1116</v>
      </c>
      <c r="AE154">
        <v>709</v>
      </c>
      <c r="AF154">
        <v>723</v>
      </c>
      <c r="AG154">
        <v>723</v>
      </c>
      <c r="AH154">
        <v>718</v>
      </c>
      <c r="AI154">
        <v>718</v>
      </c>
      <c r="AJ154">
        <v>754</v>
      </c>
      <c r="AK154">
        <v>754</v>
      </c>
      <c r="AM154" t="e">
        <f>AD154-#REF!</f>
        <v>#REF!</v>
      </c>
      <c r="AN154" t="e">
        <f>#REF!-#REF!</f>
        <v>#REF!</v>
      </c>
      <c r="AO154" t="e">
        <f>#REF!-#REF!</f>
        <v>#REF!</v>
      </c>
      <c r="AP154" t="e">
        <f>#REF!-#REF!</f>
        <v>#REF!</v>
      </c>
      <c r="AQ154" t="e">
        <f>#REF!-#REF!</f>
        <v>#REF!</v>
      </c>
      <c r="AR154" t="e">
        <f>#REF!-#REF!</f>
        <v>#REF!</v>
      </c>
      <c r="AS154" t="e">
        <f>#REF!-AE154</f>
        <v>#REF!</v>
      </c>
      <c r="AT154">
        <f t="shared" si="66"/>
        <v>-14</v>
      </c>
      <c r="AU154">
        <f t="shared" si="67"/>
        <v>0</v>
      </c>
      <c r="AV154">
        <f t="shared" si="68"/>
        <v>5</v>
      </c>
      <c r="AW154">
        <f t="shared" si="69"/>
        <v>0</v>
      </c>
      <c r="AX154">
        <f t="shared" si="70"/>
        <v>-36</v>
      </c>
      <c r="AY154">
        <f t="shared" si="71"/>
        <v>0</v>
      </c>
      <c r="BA154" t="e">
        <f t="shared" si="53"/>
        <v>#REF!</v>
      </c>
      <c r="BB154" t="e">
        <f t="shared" si="54"/>
        <v>#REF!</v>
      </c>
      <c r="BC154" t="e">
        <f t="shared" si="55"/>
        <v>#REF!</v>
      </c>
      <c r="BD154" t="e">
        <f t="shared" si="56"/>
        <v>#REF!</v>
      </c>
      <c r="BE154" t="e">
        <f t="shared" si="57"/>
        <v>#REF!</v>
      </c>
      <c r="BF154" t="e">
        <f t="shared" si="58"/>
        <v>#REF!</v>
      </c>
      <c r="BG154" t="e">
        <f t="shared" si="59"/>
        <v>#REF!</v>
      </c>
      <c r="BH154">
        <f t="shared" si="60"/>
        <v>-6.382022471910112</v>
      </c>
      <c r="BI154">
        <f t="shared" si="61"/>
        <v>0.1797752808988764</v>
      </c>
      <c r="BJ154">
        <f t="shared" si="62"/>
        <v>9.8651685393258433</v>
      </c>
      <c r="BK154">
        <f t="shared" si="63"/>
        <v>1.898876404494382</v>
      </c>
      <c r="BL154">
        <f t="shared" si="64"/>
        <v>-36.168539325842694</v>
      </c>
      <c r="BM154">
        <f t="shared" si="65"/>
        <v>0.5393258426966292</v>
      </c>
      <c r="BO154" t="e">
        <f t="shared" si="79"/>
        <v>#REF!</v>
      </c>
      <c r="BP154" t="e">
        <f t="shared" si="80"/>
        <v>#REF!</v>
      </c>
      <c r="BQ154" t="e">
        <f t="shared" si="81"/>
        <v>#REF!</v>
      </c>
      <c r="BR154" t="e">
        <f t="shared" si="82"/>
        <v>#REF!</v>
      </c>
      <c r="BS154" t="e">
        <f t="shared" si="83"/>
        <v>#REF!</v>
      </c>
      <c r="BT154" t="e">
        <f t="shared" si="84"/>
        <v>#REF!</v>
      </c>
      <c r="BU154" t="e">
        <f t="shared" si="72"/>
        <v>#REF!</v>
      </c>
      <c r="BV154">
        <f t="shared" si="73"/>
        <v>40.730210831965657</v>
      </c>
      <c r="BW154">
        <f t="shared" si="74"/>
        <v>3.2319151622269914E-2</v>
      </c>
      <c r="BX154">
        <f t="shared" si="75"/>
        <v>97.321550309304385</v>
      </c>
      <c r="BY154">
        <f t="shared" si="76"/>
        <v>3.6057315995455119</v>
      </c>
      <c r="BZ154">
        <f t="shared" si="77"/>
        <v>1308.1632369650295</v>
      </c>
      <c r="CA154">
        <f t="shared" si="78"/>
        <v>0.2908723646004292</v>
      </c>
    </row>
    <row r="155" spans="30:79" x14ac:dyDescent="0.25">
      <c r="AD155">
        <f>Makespan_15!S232</f>
        <v>980</v>
      </c>
      <c r="AE155">
        <v>588</v>
      </c>
      <c r="AF155">
        <v>615</v>
      </c>
      <c r="AG155">
        <v>615</v>
      </c>
      <c r="AH155">
        <v>610</v>
      </c>
      <c r="AI155">
        <v>612</v>
      </c>
      <c r="AJ155">
        <v>694</v>
      </c>
      <c r="AK155">
        <v>694</v>
      </c>
      <c r="AM155" t="e">
        <f>AD155-#REF!</f>
        <v>#REF!</v>
      </c>
      <c r="AN155" t="e">
        <f>#REF!-#REF!</f>
        <v>#REF!</v>
      </c>
      <c r="AO155" t="e">
        <f>#REF!-#REF!</f>
        <v>#REF!</v>
      </c>
      <c r="AP155" t="e">
        <f>#REF!-#REF!</f>
        <v>#REF!</v>
      </c>
      <c r="AQ155" t="e">
        <f>#REF!-#REF!</f>
        <v>#REF!</v>
      </c>
      <c r="AR155" t="e">
        <f>#REF!-#REF!</f>
        <v>#REF!</v>
      </c>
      <c r="AS155" t="e">
        <f>#REF!-AE155</f>
        <v>#REF!</v>
      </c>
      <c r="AT155">
        <f t="shared" si="66"/>
        <v>-27</v>
      </c>
      <c r="AU155">
        <f t="shared" si="67"/>
        <v>0</v>
      </c>
      <c r="AV155">
        <f t="shared" si="68"/>
        <v>5</v>
      </c>
      <c r="AW155">
        <f t="shared" si="69"/>
        <v>-2</v>
      </c>
      <c r="AX155">
        <f t="shared" si="70"/>
        <v>-82</v>
      </c>
      <c r="AY155">
        <f t="shared" si="71"/>
        <v>0</v>
      </c>
      <c r="BA155" t="e">
        <f t="shared" si="53"/>
        <v>#REF!</v>
      </c>
      <c r="BB155" t="e">
        <f t="shared" si="54"/>
        <v>#REF!</v>
      </c>
      <c r="BC155" t="e">
        <f t="shared" si="55"/>
        <v>#REF!</v>
      </c>
      <c r="BD155" t="e">
        <f t="shared" si="56"/>
        <v>#REF!</v>
      </c>
      <c r="BE155" t="e">
        <f t="shared" si="57"/>
        <v>#REF!</v>
      </c>
      <c r="BF155" t="e">
        <f t="shared" si="58"/>
        <v>#REF!</v>
      </c>
      <c r="BG155" t="e">
        <f t="shared" si="59"/>
        <v>#REF!</v>
      </c>
      <c r="BH155">
        <f t="shared" si="60"/>
        <v>-19.382022471910112</v>
      </c>
      <c r="BI155">
        <f t="shared" si="61"/>
        <v>0.1797752808988764</v>
      </c>
      <c r="BJ155">
        <f t="shared" si="62"/>
        <v>9.8651685393258433</v>
      </c>
      <c r="BK155">
        <f t="shared" si="63"/>
        <v>-0.101123595505618</v>
      </c>
      <c r="BL155">
        <f t="shared" si="64"/>
        <v>-82.168539325842701</v>
      </c>
      <c r="BM155">
        <f t="shared" si="65"/>
        <v>0.5393258426966292</v>
      </c>
      <c r="BO155" t="e">
        <f t="shared" si="79"/>
        <v>#REF!</v>
      </c>
      <c r="BP155" t="e">
        <f t="shared" si="80"/>
        <v>#REF!</v>
      </c>
      <c r="BQ155" t="e">
        <f t="shared" si="81"/>
        <v>#REF!</v>
      </c>
      <c r="BR155" t="e">
        <f t="shared" si="82"/>
        <v>#REF!</v>
      </c>
      <c r="BS155" t="e">
        <f t="shared" si="83"/>
        <v>#REF!</v>
      </c>
      <c r="BT155" t="e">
        <f t="shared" si="84"/>
        <v>#REF!</v>
      </c>
      <c r="BU155" t="e">
        <f t="shared" si="72"/>
        <v>#REF!</v>
      </c>
      <c r="BV155">
        <f t="shared" si="73"/>
        <v>375.66279510162855</v>
      </c>
      <c r="BW155">
        <f t="shared" si="74"/>
        <v>3.2319151622269914E-2</v>
      </c>
      <c r="BX155">
        <f t="shared" si="75"/>
        <v>97.321550309304385</v>
      </c>
      <c r="BY155">
        <f t="shared" si="76"/>
        <v>1.0225981567983846E-2</v>
      </c>
      <c r="BZ155">
        <f t="shared" si="77"/>
        <v>6751.6688549425589</v>
      </c>
      <c r="CA155">
        <f t="shared" si="78"/>
        <v>0.2908723646004292</v>
      </c>
    </row>
    <row r="156" spans="30:79" x14ac:dyDescent="0.25">
      <c r="AD156">
        <f>Makespan_15!S233</f>
        <v>918</v>
      </c>
      <c r="AE156">
        <v>639</v>
      </c>
      <c r="AF156">
        <v>622</v>
      </c>
      <c r="AG156">
        <v>622</v>
      </c>
      <c r="AH156">
        <v>700</v>
      </c>
      <c r="AI156">
        <v>700</v>
      </c>
      <c r="AJ156">
        <v>689</v>
      </c>
      <c r="AK156">
        <v>689</v>
      </c>
      <c r="AM156" t="e">
        <f>AD156-#REF!</f>
        <v>#REF!</v>
      </c>
      <c r="AN156" t="e">
        <f>#REF!-#REF!</f>
        <v>#REF!</v>
      </c>
      <c r="AO156" t="e">
        <f>#REF!-#REF!</f>
        <v>#REF!</v>
      </c>
      <c r="AP156" t="e">
        <f>#REF!-#REF!</f>
        <v>#REF!</v>
      </c>
      <c r="AQ156" t="e">
        <f>#REF!-#REF!</f>
        <v>#REF!</v>
      </c>
      <c r="AR156" t="e">
        <f>#REF!-#REF!</f>
        <v>#REF!</v>
      </c>
      <c r="AS156" t="e">
        <f>#REF!-AE156</f>
        <v>#REF!</v>
      </c>
      <c r="AT156">
        <f t="shared" si="66"/>
        <v>17</v>
      </c>
      <c r="AU156">
        <f t="shared" si="67"/>
        <v>0</v>
      </c>
      <c r="AV156">
        <f t="shared" si="68"/>
        <v>-78</v>
      </c>
      <c r="AW156">
        <f t="shared" si="69"/>
        <v>0</v>
      </c>
      <c r="AX156">
        <f t="shared" si="70"/>
        <v>11</v>
      </c>
      <c r="AY156">
        <f t="shared" si="71"/>
        <v>0</v>
      </c>
      <c r="BA156" t="e">
        <f t="shared" si="53"/>
        <v>#REF!</v>
      </c>
      <c r="BB156" t="e">
        <f t="shared" si="54"/>
        <v>#REF!</v>
      </c>
      <c r="BC156" t="e">
        <f t="shared" si="55"/>
        <v>#REF!</v>
      </c>
      <c r="BD156" t="e">
        <f t="shared" si="56"/>
        <v>#REF!</v>
      </c>
      <c r="BE156" t="e">
        <f t="shared" si="57"/>
        <v>#REF!</v>
      </c>
      <c r="BF156" t="e">
        <f t="shared" si="58"/>
        <v>#REF!</v>
      </c>
      <c r="BG156" t="e">
        <f t="shared" si="59"/>
        <v>#REF!</v>
      </c>
      <c r="BH156">
        <f t="shared" si="60"/>
        <v>24.617977528089888</v>
      </c>
      <c r="BI156">
        <f t="shared" si="61"/>
        <v>0.1797752808988764</v>
      </c>
      <c r="BJ156">
        <f t="shared" si="62"/>
        <v>-73.134831460674164</v>
      </c>
      <c r="BK156">
        <f t="shared" si="63"/>
        <v>1.898876404494382</v>
      </c>
      <c r="BL156">
        <f t="shared" si="64"/>
        <v>10.831460674157304</v>
      </c>
      <c r="BM156">
        <f t="shared" si="65"/>
        <v>0.5393258426966292</v>
      </c>
      <c r="BO156" t="e">
        <f t="shared" si="79"/>
        <v>#REF!</v>
      </c>
      <c r="BP156" t="e">
        <f t="shared" si="80"/>
        <v>#REF!</v>
      </c>
      <c r="BQ156" t="e">
        <f t="shared" si="81"/>
        <v>#REF!</v>
      </c>
      <c r="BR156" t="e">
        <f t="shared" si="82"/>
        <v>#REF!</v>
      </c>
      <c r="BS156" t="e">
        <f t="shared" si="83"/>
        <v>#REF!</v>
      </c>
      <c r="BT156" t="e">
        <f t="shared" si="84"/>
        <v>#REF!</v>
      </c>
      <c r="BU156" t="e">
        <f t="shared" si="72"/>
        <v>#REF!</v>
      </c>
      <c r="BV156">
        <f t="shared" si="73"/>
        <v>606.04481757353869</v>
      </c>
      <c r="BW156">
        <f t="shared" si="74"/>
        <v>3.2319151622269914E-2</v>
      </c>
      <c r="BX156">
        <f t="shared" si="75"/>
        <v>5348.7035727812154</v>
      </c>
      <c r="BY156">
        <f t="shared" si="76"/>
        <v>3.6057315995455119</v>
      </c>
      <c r="BZ156">
        <f t="shared" si="77"/>
        <v>117.3205403358162</v>
      </c>
      <c r="CA156">
        <f t="shared" si="78"/>
        <v>0.2908723646004292</v>
      </c>
    </row>
    <row r="157" spans="30:79" x14ac:dyDescent="0.25">
      <c r="AD157">
        <f>Makespan_15!S234</f>
        <v>894</v>
      </c>
      <c r="AE157">
        <v>755</v>
      </c>
      <c r="AF157">
        <v>729</v>
      </c>
      <c r="AG157">
        <v>729</v>
      </c>
      <c r="AH157">
        <v>746</v>
      </c>
      <c r="AI157">
        <v>746</v>
      </c>
      <c r="AJ157">
        <v>772</v>
      </c>
      <c r="AK157">
        <v>772</v>
      </c>
      <c r="AM157" t="e">
        <f>AD157-#REF!</f>
        <v>#REF!</v>
      </c>
      <c r="AN157" t="e">
        <f>#REF!-#REF!</f>
        <v>#REF!</v>
      </c>
      <c r="AO157" t="e">
        <f>#REF!-#REF!</f>
        <v>#REF!</v>
      </c>
      <c r="AP157" t="e">
        <f>#REF!-#REF!</f>
        <v>#REF!</v>
      </c>
      <c r="AQ157" t="e">
        <f>#REF!-#REF!</f>
        <v>#REF!</v>
      </c>
      <c r="AR157" t="e">
        <f>#REF!-#REF!</f>
        <v>#REF!</v>
      </c>
      <c r="AS157" t="e">
        <f>#REF!-AE157</f>
        <v>#REF!</v>
      </c>
      <c r="AT157">
        <f t="shared" si="66"/>
        <v>26</v>
      </c>
      <c r="AU157">
        <f t="shared" si="67"/>
        <v>0</v>
      </c>
      <c r="AV157">
        <f t="shared" si="68"/>
        <v>-17</v>
      </c>
      <c r="AW157">
        <f t="shared" si="69"/>
        <v>0</v>
      </c>
      <c r="AX157">
        <f t="shared" si="70"/>
        <v>-26</v>
      </c>
      <c r="AY157">
        <f t="shared" si="71"/>
        <v>0</v>
      </c>
      <c r="BA157" t="e">
        <f t="shared" si="53"/>
        <v>#REF!</v>
      </c>
      <c r="BB157" t="e">
        <f t="shared" si="54"/>
        <v>#REF!</v>
      </c>
      <c r="BC157" t="e">
        <f t="shared" si="55"/>
        <v>#REF!</v>
      </c>
      <c r="BD157" t="e">
        <f t="shared" si="56"/>
        <v>#REF!</v>
      </c>
      <c r="BE157" t="e">
        <f t="shared" si="57"/>
        <v>#REF!</v>
      </c>
      <c r="BF157" t="e">
        <f t="shared" si="58"/>
        <v>#REF!</v>
      </c>
      <c r="BG157" t="e">
        <f t="shared" si="59"/>
        <v>#REF!</v>
      </c>
      <c r="BH157">
        <f t="shared" si="60"/>
        <v>33.617977528089888</v>
      </c>
      <c r="BI157">
        <f t="shared" si="61"/>
        <v>0.1797752808988764</v>
      </c>
      <c r="BJ157">
        <f t="shared" si="62"/>
        <v>-12.134831460674157</v>
      </c>
      <c r="BK157">
        <f t="shared" si="63"/>
        <v>1.898876404494382</v>
      </c>
      <c r="BL157">
        <f t="shared" si="64"/>
        <v>-26.168539325842698</v>
      </c>
      <c r="BM157">
        <f t="shared" si="65"/>
        <v>0.5393258426966292</v>
      </c>
      <c r="BO157" t="e">
        <f t="shared" si="79"/>
        <v>#REF!</v>
      </c>
      <c r="BP157" t="e">
        <f t="shared" si="80"/>
        <v>#REF!</v>
      </c>
      <c r="BQ157" t="e">
        <f t="shared" si="81"/>
        <v>#REF!</v>
      </c>
      <c r="BR157" t="e">
        <f t="shared" si="82"/>
        <v>#REF!</v>
      </c>
      <c r="BS157" t="e">
        <f t="shared" si="83"/>
        <v>#REF!</v>
      </c>
      <c r="BT157" t="e">
        <f t="shared" si="84"/>
        <v>#REF!</v>
      </c>
      <c r="BU157" t="e">
        <f t="shared" si="72"/>
        <v>#REF!</v>
      </c>
      <c r="BV157">
        <f t="shared" si="73"/>
        <v>1130.1684130791566</v>
      </c>
      <c r="BW157">
        <f t="shared" si="74"/>
        <v>3.2319151622269914E-2</v>
      </c>
      <c r="BX157">
        <f t="shared" si="75"/>
        <v>147.2541345789673</v>
      </c>
      <c r="BY157">
        <f t="shared" si="76"/>
        <v>3.6057315995455119</v>
      </c>
      <c r="BZ157">
        <f t="shared" si="77"/>
        <v>684.79245044817583</v>
      </c>
      <c r="CA157">
        <f t="shared" si="78"/>
        <v>0.2908723646004292</v>
      </c>
    </row>
    <row r="158" spans="30:79" x14ac:dyDescent="0.25">
      <c r="AD158">
        <f>Makespan_15!S235</f>
        <v>962</v>
      </c>
      <c r="AE158">
        <v>658</v>
      </c>
      <c r="AF158">
        <v>635</v>
      </c>
      <c r="AG158">
        <v>635</v>
      </c>
      <c r="AH158">
        <v>640</v>
      </c>
      <c r="AI158">
        <v>640</v>
      </c>
      <c r="AJ158">
        <v>632</v>
      </c>
      <c r="AK158">
        <v>632</v>
      </c>
      <c r="AM158" t="e">
        <f>AD158-#REF!</f>
        <v>#REF!</v>
      </c>
      <c r="AN158" t="e">
        <f>#REF!-#REF!</f>
        <v>#REF!</v>
      </c>
      <c r="AO158" t="e">
        <f>#REF!-#REF!</f>
        <v>#REF!</v>
      </c>
      <c r="AP158" t="e">
        <f>#REF!-#REF!</f>
        <v>#REF!</v>
      </c>
      <c r="AQ158" t="e">
        <f>#REF!-#REF!</f>
        <v>#REF!</v>
      </c>
      <c r="AR158" t="e">
        <f>#REF!-#REF!</f>
        <v>#REF!</v>
      </c>
      <c r="AS158" t="e">
        <f>#REF!-AE158</f>
        <v>#REF!</v>
      </c>
      <c r="AT158">
        <f t="shared" si="66"/>
        <v>23</v>
      </c>
      <c r="AU158">
        <f t="shared" si="67"/>
        <v>0</v>
      </c>
      <c r="AV158">
        <f t="shared" si="68"/>
        <v>-5</v>
      </c>
      <c r="AW158">
        <f t="shared" si="69"/>
        <v>0</v>
      </c>
      <c r="AX158">
        <f t="shared" si="70"/>
        <v>8</v>
      </c>
      <c r="AY158">
        <f t="shared" si="71"/>
        <v>0</v>
      </c>
      <c r="BA158" t="e">
        <f t="shared" si="53"/>
        <v>#REF!</v>
      </c>
      <c r="BB158" t="e">
        <f t="shared" si="54"/>
        <v>#REF!</v>
      </c>
      <c r="BC158" t="e">
        <f t="shared" si="55"/>
        <v>#REF!</v>
      </c>
      <c r="BD158" t="e">
        <f t="shared" si="56"/>
        <v>#REF!</v>
      </c>
      <c r="BE158" t="e">
        <f t="shared" si="57"/>
        <v>#REF!</v>
      </c>
      <c r="BF158" t="e">
        <f t="shared" si="58"/>
        <v>#REF!</v>
      </c>
      <c r="BG158" t="e">
        <f t="shared" si="59"/>
        <v>#REF!</v>
      </c>
      <c r="BH158">
        <f t="shared" si="60"/>
        <v>30.617977528089888</v>
      </c>
      <c r="BI158">
        <f t="shared" si="61"/>
        <v>0.1797752808988764</v>
      </c>
      <c r="BJ158">
        <f t="shared" si="62"/>
        <v>-0.13483146067415763</v>
      </c>
      <c r="BK158">
        <f t="shared" si="63"/>
        <v>1.898876404494382</v>
      </c>
      <c r="BL158">
        <f t="shared" si="64"/>
        <v>7.8314606741573032</v>
      </c>
      <c r="BM158">
        <f t="shared" si="65"/>
        <v>0.5393258426966292</v>
      </c>
      <c r="BO158" t="e">
        <f t="shared" si="79"/>
        <v>#REF!</v>
      </c>
      <c r="BP158" t="e">
        <f t="shared" si="80"/>
        <v>#REF!</v>
      </c>
      <c r="BQ158" t="e">
        <f t="shared" si="81"/>
        <v>#REF!</v>
      </c>
      <c r="BR158" t="e">
        <f t="shared" si="82"/>
        <v>#REF!</v>
      </c>
      <c r="BS158" t="e">
        <f t="shared" si="83"/>
        <v>#REF!</v>
      </c>
      <c r="BT158" t="e">
        <f t="shared" si="84"/>
        <v>#REF!</v>
      </c>
      <c r="BU158" t="e">
        <f t="shared" si="72"/>
        <v>#REF!</v>
      </c>
      <c r="BV158">
        <f t="shared" si="73"/>
        <v>937.46054791061738</v>
      </c>
      <c r="BW158">
        <f t="shared" si="74"/>
        <v>3.2319151622269914E-2</v>
      </c>
      <c r="BX158">
        <f t="shared" si="75"/>
        <v>1.8179522787526915E-2</v>
      </c>
      <c r="BY158">
        <f t="shared" si="76"/>
        <v>3.6057315995455119</v>
      </c>
      <c r="BZ158">
        <f t="shared" si="77"/>
        <v>61.331776290872362</v>
      </c>
      <c r="CA158">
        <f t="shared" si="78"/>
        <v>0.2908723646004292</v>
      </c>
    </row>
    <row r="159" spans="30:79" x14ac:dyDescent="0.25">
      <c r="AD159">
        <f>Makespan_15!S236</f>
        <v>943</v>
      </c>
      <c r="AE159">
        <v>585</v>
      </c>
      <c r="AF159">
        <v>678</v>
      </c>
      <c r="AG159">
        <v>678</v>
      </c>
      <c r="AH159">
        <v>644</v>
      </c>
      <c r="AI159">
        <v>670</v>
      </c>
      <c r="AJ159">
        <v>628</v>
      </c>
      <c r="AK159">
        <v>628</v>
      </c>
      <c r="AM159" t="e">
        <f>AD159-#REF!</f>
        <v>#REF!</v>
      </c>
      <c r="AN159" t="e">
        <f>#REF!-#REF!</f>
        <v>#REF!</v>
      </c>
      <c r="AO159" t="e">
        <f>#REF!-#REF!</f>
        <v>#REF!</v>
      </c>
      <c r="AP159" t="e">
        <f>#REF!-#REF!</f>
        <v>#REF!</v>
      </c>
      <c r="AQ159" t="e">
        <f>#REF!-#REF!</f>
        <v>#REF!</v>
      </c>
      <c r="AR159" t="e">
        <f>#REF!-#REF!</f>
        <v>#REF!</v>
      </c>
      <c r="AS159" t="e">
        <f>#REF!-AE159</f>
        <v>#REF!</v>
      </c>
      <c r="AT159">
        <f t="shared" si="66"/>
        <v>-93</v>
      </c>
      <c r="AU159">
        <f t="shared" si="67"/>
        <v>0</v>
      </c>
      <c r="AV159">
        <f t="shared" si="68"/>
        <v>34</v>
      </c>
      <c r="AW159">
        <f t="shared" si="69"/>
        <v>-26</v>
      </c>
      <c r="AX159">
        <f t="shared" si="70"/>
        <v>42</v>
      </c>
      <c r="AY159">
        <f t="shared" si="71"/>
        <v>0</v>
      </c>
      <c r="BA159" t="e">
        <f t="shared" si="53"/>
        <v>#REF!</v>
      </c>
      <c r="BB159" t="e">
        <f t="shared" si="54"/>
        <v>#REF!</v>
      </c>
      <c r="BC159" t="e">
        <f t="shared" si="55"/>
        <v>#REF!</v>
      </c>
      <c r="BD159" t="e">
        <f t="shared" si="56"/>
        <v>#REF!</v>
      </c>
      <c r="BE159" t="e">
        <f t="shared" si="57"/>
        <v>#REF!</v>
      </c>
      <c r="BF159" t="e">
        <f t="shared" si="58"/>
        <v>#REF!</v>
      </c>
      <c r="BG159" t="e">
        <f t="shared" si="59"/>
        <v>#REF!</v>
      </c>
      <c r="BH159">
        <f t="shared" si="60"/>
        <v>-85.382022471910119</v>
      </c>
      <c r="BI159">
        <f t="shared" si="61"/>
        <v>0.1797752808988764</v>
      </c>
      <c r="BJ159">
        <f t="shared" si="62"/>
        <v>38.865168539325843</v>
      </c>
      <c r="BK159">
        <f t="shared" si="63"/>
        <v>-24.101123595505619</v>
      </c>
      <c r="BL159">
        <f t="shared" si="64"/>
        <v>41.831460674157306</v>
      </c>
      <c r="BM159">
        <f t="shared" si="65"/>
        <v>0.5393258426966292</v>
      </c>
      <c r="BO159" t="e">
        <f t="shared" si="79"/>
        <v>#REF!</v>
      </c>
      <c r="BP159" t="e">
        <f t="shared" si="80"/>
        <v>#REF!</v>
      </c>
      <c r="BQ159" t="e">
        <f t="shared" si="81"/>
        <v>#REF!</v>
      </c>
      <c r="BR159" t="e">
        <f t="shared" si="82"/>
        <v>#REF!</v>
      </c>
      <c r="BS159" t="e">
        <f t="shared" si="83"/>
        <v>#REF!</v>
      </c>
      <c r="BT159" t="e">
        <f t="shared" si="84"/>
        <v>#REF!</v>
      </c>
      <c r="BU159" t="e">
        <f t="shared" si="72"/>
        <v>#REF!</v>
      </c>
      <c r="BV159">
        <f t="shared" si="73"/>
        <v>7290.089761393765</v>
      </c>
      <c r="BW159">
        <f t="shared" si="74"/>
        <v>3.2319151622269914E-2</v>
      </c>
      <c r="BX159">
        <f t="shared" si="75"/>
        <v>1510.5013255902034</v>
      </c>
      <c r="BY159">
        <f t="shared" si="76"/>
        <v>580.86415856583767</v>
      </c>
      <c r="BZ159">
        <f t="shared" si="77"/>
        <v>1749.8711021335691</v>
      </c>
      <c r="CA159">
        <f t="shared" si="78"/>
        <v>0.2908723646004292</v>
      </c>
    </row>
    <row r="160" spans="30:79" x14ac:dyDescent="0.25">
      <c r="AD160">
        <f>Makespan_15!S237</f>
        <v>921</v>
      </c>
      <c r="AE160">
        <v>618</v>
      </c>
      <c r="AF160">
        <v>672</v>
      </c>
      <c r="AG160">
        <v>672</v>
      </c>
      <c r="AH160">
        <v>651</v>
      </c>
      <c r="AI160">
        <v>651</v>
      </c>
      <c r="AJ160">
        <v>563</v>
      </c>
      <c r="AK160">
        <v>563</v>
      </c>
      <c r="AM160" t="e">
        <f>AD160-#REF!</f>
        <v>#REF!</v>
      </c>
      <c r="AN160" t="e">
        <f>#REF!-#REF!</f>
        <v>#REF!</v>
      </c>
      <c r="AO160" t="e">
        <f>#REF!-#REF!</f>
        <v>#REF!</v>
      </c>
      <c r="AP160" t="e">
        <f>#REF!-#REF!</f>
        <v>#REF!</v>
      </c>
      <c r="AQ160" t="e">
        <f>#REF!-#REF!</f>
        <v>#REF!</v>
      </c>
      <c r="AR160" t="e">
        <f>#REF!-#REF!</f>
        <v>#REF!</v>
      </c>
      <c r="AS160" t="e">
        <f>#REF!-AE160</f>
        <v>#REF!</v>
      </c>
      <c r="AT160">
        <f t="shared" si="66"/>
        <v>-54</v>
      </c>
      <c r="AU160">
        <f t="shared" si="67"/>
        <v>0</v>
      </c>
      <c r="AV160">
        <f t="shared" si="68"/>
        <v>21</v>
      </c>
      <c r="AW160">
        <f t="shared" si="69"/>
        <v>0</v>
      </c>
      <c r="AX160">
        <f t="shared" si="70"/>
        <v>88</v>
      </c>
      <c r="AY160">
        <f t="shared" si="71"/>
        <v>0</v>
      </c>
      <c r="BA160" t="e">
        <f t="shared" si="53"/>
        <v>#REF!</v>
      </c>
      <c r="BB160" t="e">
        <f t="shared" si="54"/>
        <v>#REF!</v>
      </c>
      <c r="BC160" t="e">
        <f t="shared" si="55"/>
        <v>#REF!</v>
      </c>
      <c r="BD160" t="e">
        <f t="shared" si="56"/>
        <v>#REF!</v>
      </c>
      <c r="BE160" t="e">
        <f t="shared" si="57"/>
        <v>#REF!</v>
      </c>
      <c r="BF160" t="e">
        <f t="shared" si="58"/>
        <v>#REF!</v>
      </c>
      <c r="BG160" t="e">
        <f t="shared" si="59"/>
        <v>#REF!</v>
      </c>
      <c r="BH160">
        <f t="shared" si="60"/>
        <v>-46.382022471910112</v>
      </c>
      <c r="BI160">
        <f t="shared" si="61"/>
        <v>0.1797752808988764</v>
      </c>
      <c r="BJ160">
        <f t="shared" si="62"/>
        <v>25.865168539325843</v>
      </c>
      <c r="BK160">
        <f t="shared" si="63"/>
        <v>1.898876404494382</v>
      </c>
      <c r="BL160">
        <f t="shared" si="64"/>
        <v>87.831460674157299</v>
      </c>
      <c r="BM160">
        <f t="shared" si="65"/>
        <v>0.5393258426966292</v>
      </c>
      <c r="BO160" t="e">
        <f t="shared" si="79"/>
        <v>#REF!</v>
      </c>
      <c r="BP160" t="e">
        <f t="shared" si="80"/>
        <v>#REF!</v>
      </c>
      <c r="BQ160" t="e">
        <f t="shared" si="81"/>
        <v>#REF!</v>
      </c>
      <c r="BR160" t="e">
        <f t="shared" si="82"/>
        <v>#REF!</v>
      </c>
      <c r="BS160" t="e">
        <f t="shared" si="83"/>
        <v>#REF!</v>
      </c>
      <c r="BT160" t="e">
        <f t="shared" si="84"/>
        <v>#REF!</v>
      </c>
      <c r="BU160" t="e">
        <f t="shared" si="72"/>
        <v>#REF!</v>
      </c>
      <c r="BV160">
        <f t="shared" si="73"/>
        <v>2151.2920085847745</v>
      </c>
      <c r="BW160">
        <f t="shared" si="74"/>
        <v>3.2319151622269914E-2</v>
      </c>
      <c r="BX160">
        <f t="shared" si="75"/>
        <v>669.00694356773135</v>
      </c>
      <c r="BY160">
        <f t="shared" si="76"/>
        <v>3.6057315995455119</v>
      </c>
      <c r="BZ160">
        <f t="shared" si="77"/>
        <v>7714.3654841560401</v>
      </c>
      <c r="CA160">
        <f t="shared" si="78"/>
        <v>0.2908723646004292</v>
      </c>
    </row>
    <row r="161" spans="30:79" x14ac:dyDescent="0.25">
      <c r="AD161">
        <f>Makespan_15!S238</f>
        <v>979</v>
      </c>
      <c r="AE161">
        <v>791</v>
      </c>
      <c r="AF161">
        <v>789</v>
      </c>
      <c r="AG161">
        <v>789</v>
      </c>
      <c r="AH161">
        <v>837</v>
      </c>
      <c r="AI161">
        <v>837</v>
      </c>
      <c r="AJ161">
        <v>851</v>
      </c>
      <c r="AK161">
        <v>851</v>
      </c>
      <c r="AM161" t="e">
        <f>AD161-#REF!</f>
        <v>#REF!</v>
      </c>
      <c r="AN161" t="e">
        <f>#REF!-#REF!</f>
        <v>#REF!</v>
      </c>
      <c r="AO161" t="e">
        <f>#REF!-#REF!</f>
        <v>#REF!</v>
      </c>
      <c r="AP161" t="e">
        <f>#REF!-#REF!</f>
        <v>#REF!</v>
      </c>
      <c r="AQ161" t="e">
        <f>#REF!-#REF!</f>
        <v>#REF!</v>
      </c>
      <c r="AR161" t="e">
        <f>#REF!-#REF!</f>
        <v>#REF!</v>
      </c>
      <c r="AS161" t="e">
        <f>#REF!-AE161</f>
        <v>#REF!</v>
      </c>
      <c r="AT161">
        <f t="shared" si="66"/>
        <v>2</v>
      </c>
      <c r="AU161">
        <f t="shared" si="67"/>
        <v>0</v>
      </c>
      <c r="AV161">
        <f t="shared" si="68"/>
        <v>-48</v>
      </c>
      <c r="AW161">
        <f t="shared" si="69"/>
        <v>0</v>
      </c>
      <c r="AX161">
        <f t="shared" si="70"/>
        <v>-14</v>
      </c>
      <c r="AY161">
        <f t="shared" si="71"/>
        <v>0</v>
      </c>
      <c r="BA161" t="e">
        <f t="shared" si="53"/>
        <v>#REF!</v>
      </c>
      <c r="BB161" t="e">
        <f t="shared" si="54"/>
        <v>#REF!</v>
      </c>
      <c r="BC161" t="e">
        <f t="shared" si="55"/>
        <v>#REF!</v>
      </c>
      <c r="BD161" t="e">
        <f t="shared" si="56"/>
        <v>#REF!</v>
      </c>
      <c r="BE161" t="e">
        <f t="shared" si="57"/>
        <v>#REF!</v>
      </c>
      <c r="BF161" t="e">
        <f t="shared" si="58"/>
        <v>#REF!</v>
      </c>
      <c r="BG161" t="e">
        <f t="shared" si="59"/>
        <v>#REF!</v>
      </c>
      <c r="BH161">
        <f t="shared" si="60"/>
        <v>9.617977528089888</v>
      </c>
      <c r="BI161">
        <f t="shared" si="61"/>
        <v>0.1797752808988764</v>
      </c>
      <c r="BJ161">
        <f t="shared" si="62"/>
        <v>-43.134831460674157</v>
      </c>
      <c r="BK161">
        <f t="shared" si="63"/>
        <v>1.898876404494382</v>
      </c>
      <c r="BL161">
        <f t="shared" si="64"/>
        <v>-14.168539325842696</v>
      </c>
      <c r="BM161">
        <f t="shared" si="65"/>
        <v>0.5393258426966292</v>
      </c>
      <c r="BO161" t="e">
        <f t="shared" si="79"/>
        <v>#REF!</v>
      </c>
      <c r="BP161" t="e">
        <f t="shared" si="80"/>
        <v>#REF!</v>
      </c>
      <c r="BQ161" t="e">
        <f t="shared" si="81"/>
        <v>#REF!</v>
      </c>
      <c r="BR161" t="e">
        <f t="shared" si="82"/>
        <v>#REF!</v>
      </c>
      <c r="BS161" t="e">
        <f t="shared" si="83"/>
        <v>#REF!</v>
      </c>
      <c r="BT161" t="e">
        <f t="shared" si="84"/>
        <v>#REF!</v>
      </c>
      <c r="BU161" t="e">
        <f t="shared" si="72"/>
        <v>#REF!</v>
      </c>
      <c r="BV161">
        <f t="shared" si="73"/>
        <v>92.505491730842067</v>
      </c>
      <c r="BW161">
        <f t="shared" si="74"/>
        <v>3.2319151622269914E-2</v>
      </c>
      <c r="BX161">
        <f t="shared" si="75"/>
        <v>1860.613685140765</v>
      </c>
      <c r="BY161">
        <f t="shared" si="76"/>
        <v>3.6057315995455119</v>
      </c>
      <c r="BZ161">
        <f t="shared" si="77"/>
        <v>200.747506627951</v>
      </c>
      <c r="CA161">
        <f t="shared" si="78"/>
        <v>0.2908723646004292</v>
      </c>
    </row>
    <row r="162" spans="30:79" x14ac:dyDescent="0.25">
      <c r="AD162">
        <f>Makespan_15!S239</f>
        <v>969</v>
      </c>
      <c r="AE162">
        <v>606</v>
      </c>
      <c r="AF162">
        <v>569</v>
      </c>
      <c r="AG162">
        <v>569</v>
      </c>
      <c r="AH162">
        <v>625</v>
      </c>
      <c r="AI162">
        <v>625</v>
      </c>
      <c r="AJ162">
        <v>630</v>
      </c>
      <c r="AK162">
        <v>630</v>
      </c>
      <c r="AM162" t="e">
        <f>AD162-#REF!</f>
        <v>#REF!</v>
      </c>
      <c r="AN162" t="e">
        <f>#REF!-#REF!</f>
        <v>#REF!</v>
      </c>
      <c r="AO162" t="e">
        <f>#REF!-#REF!</f>
        <v>#REF!</v>
      </c>
      <c r="AP162" t="e">
        <f>#REF!-#REF!</f>
        <v>#REF!</v>
      </c>
      <c r="AQ162" t="e">
        <f>#REF!-#REF!</f>
        <v>#REF!</v>
      </c>
      <c r="AR162" t="e">
        <f>#REF!-#REF!</f>
        <v>#REF!</v>
      </c>
      <c r="AS162" t="e">
        <f>#REF!-AE162</f>
        <v>#REF!</v>
      </c>
      <c r="AT162">
        <f t="shared" si="66"/>
        <v>37</v>
      </c>
      <c r="AU162">
        <f t="shared" si="67"/>
        <v>0</v>
      </c>
      <c r="AV162">
        <f t="shared" si="68"/>
        <v>-56</v>
      </c>
      <c r="AW162">
        <f t="shared" si="69"/>
        <v>0</v>
      </c>
      <c r="AX162">
        <f t="shared" si="70"/>
        <v>-5</v>
      </c>
      <c r="AY162">
        <f t="shared" si="71"/>
        <v>0</v>
      </c>
      <c r="BA162" t="e">
        <f t="shared" si="53"/>
        <v>#REF!</v>
      </c>
      <c r="BB162" t="e">
        <f t="shared" si="54"/>
        <v>#REF!</v>
      </c>
      <c r="BC162" t="e">
        <f t="shared" si="55"/>
        <v>#REF!</v>
      </c>
      <c r="BD162" t="e">
        <f t="shared" si="56"/>
        <v>#REF!</v>
      </c>
      <c r="BE162" t="e">
        <f t="shared" si="57"/>
        <v>#REF!</v>
      </c>
      <c r="BF162" t="e">
        <f t="shared" si="58"/>
        <v>#REF!</v>
      </c>
      <c r="BG162" t="e">
        <f t="shared" si="59"/>
        <v>#REF!</v>
      </c>
      <c r="BH162">
        <f t="shared" si="60"/>
        <v>44.617977528089888</v>
      </c>
      <c r="BI162">
        <f t="shared" si="61"/>
        <v>0.1797752808988764</v>
      </c>
      <c r="BJ162">
        <f t="shared" si="62"/>
        <v>-51.134831460674157</v>
      </c>
      <c r="BK162">
        <f t="shared" si="63"/>
        <v>1.898876404494382</v>
      </c>
      <c r="BL162">
        <f t="shared" si="64"/>
        <v>-5.1685393258426968</v>
      </c>
      <c r="BM162">
        <f t="shared" si="65"/>
        <v>0.5393258426966292</v>
      </c>
      <c r="BO162" t="e">
        <f t="shared" si="79"/>
        <v>#REF!</v>
      </c>
      <c r="BP162" t="e">
        <f t="shared" si="80"/>
        <v>#REF!</v>
      </c>
      <c r="BQ162" t="e">
        <f t="shared" si="81"/>
        <v>#REF!</v>
      </c>
      <c r="BR162" t="e">
        <f t="shared" si="82"/>
        <v>#REF!</v>
      </c>
      <c r="BS162" t="e">
        <f t="shared" si="83"/>
        <v>#REF!</v>
      </c>
      <c r="BT162" t="e">
        <f t="shared" si="84"/>
        <v>#REF!</v>
      </c>
      <c r="BU162" t="e">
        <f t="shared" si="72"/>
        <v>#REF!</v>
      </c>
      <c r="BV162">
        <f t="shared" si="73"/>
        <v>1990.7639186971342</v>
      </c>
      <c r="BW162">
        <f t="shared" si="74"/>
        <v>3.2319151622269914E-2</v>
      </c>
      <c r="BX162">
        <f t="shared" si="75"/>
        <v>2614.7709885115514</v>
      </c>
      <c r="BY162">
        <f t="shared" si="76"/>
        <v>3.6057315995455119</v>
      </c>
      <c r="BZ162">
        <f t="shared" si="77"/>
        <v>26.713798762782478</v>
      </c>
      <c r="CA162">
        <f t="shared" si="78"/>
        <v>0.2908723646004292</v>
      </c>
    </row>
    <row r="163" spans="30:79" x14ac:dyDescent="0.25">
      <c r="AD163">
        <f>Makespan_15!S240</f>
        <v>784</v>
      </c>
      <c r="AE163">
        <v>591</v>
      </c>
      <c r="AF163">
        <v>673</v>
      </c>
      <c r="AG163">
        <v>673</v>
      </c>
      <c r="AH163">
        <v>702</v>
      </c>
      <c r="AI163">
        <v>702</v>
      </c>
      <c r="AJ163">
        <v>694</v>
      </c>
      <c r="AK163">
        <v>694</v>
      </c>
      <c r="AM163" t="e">
        <f>AD163-#REF!</f>
        <v>#REF!</v>
      </c>
      <c r="AN163" t="e">
        <f>#REF!-#REF!</f>
        <v>#REF!</v>
      </c>
      <c r="AO163" t="e">
        <f>#REF!-#REF!</f>
        <v>#REF!</v>
      </c>
      <c r="AP163" t="e">
        <f>#REF!-#REF!</f>
        <v>#REF!</v>
      </c>
      <c r="AQ163" t="e">
        <f>#REF!-#REF!</f>
        <v>#REF!</v>
      </c>
      <c r="AR163" t="e">
        <f>#REF!-#REF!</f>
        <v>#REF!</v>
      </c>
      <c r="AS163" t="e">
        <f>#REF!-AE163</f>
        <v>#REF!</v>
      </c>
      <c r="AT163">
        <f t="shared" si="66"/>
        <v>-82</v>
      </c>
      <c r="AU163">
        <f t="shared" si="67"/>
        <v>0</v>
      </c>
      <c r="AV163">
        <f t="shared" si="68"/>
        <v>-29</v>
      </c>
      <c r="AW163">
        <f t="shared" si="69"/>
        <v>0</v>
      </c>
      <c r="AX163">
        <f t="shared" si="70"/>
        <v>8</v>
      </c>
      <c r="AY163">
        <f t="shared" si="71"/>
        <v>0</v>
      </c>
      <c r="BA163" t="e">
        <f t="shared" si="53"/>
        <v>#REF!</v>
      </c>
      <c r="BB163" t="e">
        <f t="shared" si="54"/>
        <v>#REF!</v>
      </c>
      <c r="BC163" t="e">
        <f t="shared" si="55"/>
        <v>#REF!</v>
      </c>
      <c r="BD163" t="e">
        <f t="shared" si="56"/>
        <v>#REF!</v>
      </c>
      <c r="BE163" t="e">
        <f t="shared" si="57"/>
        <v>#REF!</v>
      </c>
      <c r="BF163" t="e">
        <f t="shared" si="58"/>
        <v>#REF!</v>
      </c>
      <c r="BG163" t="e">
        <f t="shared" si="59"/>
        <v>#REF!</v>
      </c>
      <c r="BH163">
        <f t="shared" si="60"/>
        <v>-74.382022471910119</v>
      </c>
      <c r="BI163">
        <f t="shared" si="61"/>
        <v>0.1797752808988764</v>
      </c>
      <c r="BJ163">
        <f t="shared" si="62"/>
        <v>-24.134831460674157</v>
      </c>
      <c r="BK163">
        <f t="shared" si="63"/>
        <v>1.898876404494382</v>
      </c>
      <c r="BL163">
        <f t="shared" si="64"/>
        <v>7.8314606741573032</v>
      </c>
      <c r="BM163">
        <f t="shared" si="65"/>
        <v>0.5393258426966292</v>
      </c>
      <c r="BO163" t="e">
        <f t="shared" si="79"/>
        <v>#REF!</v>
      </c>
      <c r="BP163" t="e">
        <f t="shared" si="80"/>
        <v>#REF!</v>
      </c>
      <c r="BQ163" t="e">
        <f t="shared" si="81"/>
        <v>#REF!</v>
      </c>
      <c r="BR163" t="e">
        <f t="shared" si="82"/>
        <v>#REF!</v>
      </c>
      <c r="BS163" t="e">
        <f t="shared" si="83"/>
        <v>#REF!</v>
      </c>
      <c r="BT163" t="e">
        <f t="shared" si="84"/>
        <v>#REF!</v>
      </c>
      <c r="BU163" t="e">
        <f t="shared" si="72"/>
        <v>#REF!</v>
      </c>
      <c r="BV163">
        <f t="shared" si="73"/>
        <v>5532.6852670117423</v>
      </c>
      <c r="BW163">
        <f t="shared" si="74"/>
        <v>3.2319151622269914E-2</v>
      </c>
      <c r="BX163">
        <f t="shared" si="75"/>
        <v>582.490089635147</v>
      </c>
      <c r="BY163">
        <f t="shared" si="76"/>
        <v>3.6057315995455119</v>
      </c>
      <c r="BZ163">
        <f t="shared" si="77"/>
        <v>61.331776290872362</v>
      </c>
      <c r="CA163">
        <f t="shared" si="78"/>
        <v>0.2908723646004292</v>
      </c>
    </row>
    <row r="164" spans="30:79" x14ac:dyDescent="0.25">
      <c r="AD164">
        <f>Makespan_15!S241</f>
        <v>1173</v>
      </c>
      <c r="AE164">
        <v>648</v>
      </c>
      <c r="AF164">
        <v>579</v>
      </c>
      <c r="AG164">
        <v>579</v>
      </c>
      <c r="AH164">
        <v>604</v>
      </c>
      <c r="AI164">
        <v>618</v>
      </c>
      <c r="AJ164">
        <v>640</v>
      </c>
      <c r="AK164">
        <v>640</v>
      </c>
      <c r="AM164" t="e">
        <f>AD164-#REF!</f>
        <v>#REF!</v>
      </c>
      <c r="AN164" t="e">
        <f>#REF!-#REF!</f>
        <v>#REF!</v>
      </c>
      <c r="AO164" t="e">
        <f>#REF!-#REF!</f>
        <v>#REF!</v>
      </c>
      <c r="AP164" t="e">
        <f>#REF!-#REF!</f>
        <v>#REF!</v>
      </c>
      <c r="AQ164" t="e">
        <f>#REF!-#REF!</f>
        <v>#REF!</v>
      </c>
      <c r="AR164" t="e">
        <f>#REF!-#REF!</f>
        <v>#REF!</v>
      </c>
      <c r="AS164" t="e">
        <f>#REF!-AE164</f>
        <v>#REF!</v>
      </c>
      <c r="AT164">
        <f t="shared" si="66"/>
        <v>69</v>
      </c>
      <c r="AU164">
        <f t="shared" si="67"/>
        <v>0</v>
      </c>
      <c r="AV164">
        <f t="shared" si="68"/>
        <v>-25</v>
      </c>
      <c r="AW164">
        <f t="shared" si="69"/>
        <v>-14</v>
      </c>
      <c r="AX164">
        <f t="shared" si="70"/>
        <v>-22</v>
      </c>
      <c r="AY164">
        <f t="shared" si="71"/>
        <v>0</v>
      </c>
      <c r="BA164" t="e">
        <f t="shared" si="53"/>
        <v>#REF!</v>
      </c>
      <c r="BB164" t="e">
        <f t="shared" si="54"/>
        <v>#REF!</v>
      </c>
      <c r="BC164" t="e">
        <f t="shared" si="55"/>
        <v>#REF!</v>
      </c>
      <c r="BD164" t="e">
        <f t="shared" si="56"/>
        <v>#REF!</v>
      </c>
      <c r="BE164" t="e">
        <f t="shared" si="57"/>
        <v>#REF!</v>
      </c>
      <c r="BF164" t="e">
        <f t="shared" si="58"/>
        <v>#REF!</v>
      </c>
      <c r="BG164" t="e">
        <f t="shared" si="59"/>
        <v>#REF!</v>
      </c>
      <c r="BH164">
        <f t="shared" si="60"/>
        <v>76.617977528089881</v>
      </c>
      <c r="BI164">
        <f t="shared" si="61"/>
        <v>0.1797752808988764</v>
      </c>
      <c r="BJ164">
        <f t="shared" si="62"/>
        <v>-20.134831460674157</v>
      </c>
      <c r="BK164">
        <f t="shared" si="63"/>
        <v>-12.101123595505618</v>
      </c>
      <c r="BL164">
        <f t="shared" si="64"/>
        <v>-22.168539325842698</v>
      </c>
      <c r="BM164">
        <f t="shared" si="65"/>
        <v>0.5393258426966292</v>
      </c>
      <c r="BO164" t="e">
        <f t="shared" si="79"/>
        <v>#REF!</v>
      </c>
      <c r="BP164" t="e">
        <f t="shared" si="80"/>
        <v>#REF!</v>
      </c>
      <c r="BQ164" t="e">
        <f t="shared" si="81"/>
        <v>#REF!</v>
      </c>
      <c r="BR164" t="e">
        <f t="shared" si="82"/>
        <v>#REF!</v>
      </c>
      <c r="BS164" t="e">
        <f t="shared" si="83"/>
        <v>#REF!</v>
      </c>
      <c r="BT164" t="e">
        <f t="shared" si="84"/>
        <v>#REF!</v>
      </c>
      <c r="BU164" t="e">
        <f t="shared" si="72"/>
        <v>#REF!</v>
      </c>
      <c r="BV164">
        <f t="shared" si="73"/>
        <v>5870.3144804948861</v>
      </c>
      <c r="BW164">
        <f t="shared" si="74"/>
        <v>3.2319151622269914E-2</v>
      </c>
      <c r="BX164">
        <f t="shared" si="75"/>
        <v>405.4114379497538</v>
      </c>
      <c r="BY164">
        <f t="shared" si="76"/>
        <v>146.43719227370281</v>
      </c>
      <c r="BZ164">
        <f t="shared" si="77"/>
        <v>491.44413584143422</v>
      </c>
      <c r="CA164">
        <f t="shared" si="78"/>
        <v>0.2908723646004292</v>
      </c>
    </row>
    <row r="165" spans="30:79" x14ac:dyDescent="0.25">
      <c r="AD165">
        <f>Makespan_15!S242</f>
        <v>807</v>
      </c>
      <c r="AE165">
        <v>790</v>
      </c>
      <c r="AF165">
        <v>786</v>
      </c>
      <c r="AG165">
        <v>786</v>
      </c>
      <c r="AH165">
        <v>754</v>
      </c>
      <c r="AI165">
        <v>754</v>
      </c>
      <c r="AJ165">
        <v>813</v>
      </c>
      <c r="AK165">
        <v>813</v>
      </c>
      <c r="AM165" t="e">
        <f>AD165-#REF!</f>
        <v>#REF!</v>
      </c>
      <c r="AN165" t="e">
        <f>#REF!-#REF!</f>
        <v>#REF!</v>
      </c>
      <c r="AO165" t="e">
        <f>#REF!-#REF!</f>
        <v>#REF!</v>
      </c>
      <c r="AP165" t="e">
        <f>#REF!-#REF!</f>
        <v>#REF!</v>
      </c>
      <c r="AQ165" t="e">
        <f>#REF!-#REF!</f>
        <v>#REF!</v>
      </c>
      <c r="AR165" t="e">
        <f>#REF!-#REF!</f>
        <v>#REF!</v>
      </c>
      <c r="AS165" t="e">
        <f>#REF!-AE165</f>
        <v>#REF!</v>
      </c>
      <c r="AT165">
        <f t="shared" si="66"/>
        <v>4</v>
      </c>
      <c r="AU165">
        <f t="shared" si="67"/>
        <v>0</v>
      </c>
      <c r="AV165">
        <f t="shared" si="68"/>
        <v>32</v>
      </c>
      <c r="AW165">
        <f t="shared" si="69"/>
        <v>0</v>
      </c>
      <c r="AX165">
        <f t="shared" si="70"/>
        <v>-59</v>
      </c>
      <c r="AY165">
        <f t="shared" si="71"/>
        <v>0</v>
      </c>
      <c r="BA165" t="e">
        <f t="shared" si="53"/>
        <v>#REF!</v>
      </c>
      <c r="BB165" t="e">
        <f t="shared" si="54"/>
        <v>#REF!</v>
      </c>
      <c r="BC165" t="e">
        <f t="shared" si="55"/>
        <v>#REF!</v>
      </c>
      <c r="BD165" t="e">
        <f t="shared" si="56"/>
        <v>#REF!</v>
      </c>
      <c r="BE165" t="e">
        <f t="shared" si="57"/>
        <v>#REF!</v>
      </c>
      <c r="BF165" t="e">
        <f t="shared" si="58"/>
        <v>#REF!</v>
      </c>
      <c r="BG165" t="e">
        <f t="shared" si="59"/>
        <v>#REF!</v>
      </c>
      <c r="BH165">
        <f t="shared" si="60"/>
        <v>11.617977528089888</v>
      </c>
      <c r="BI165">
        <f t="shared" si="61"/>
        <v>0.1797752808988764</v>
      </c>
      <c r="BJ165">
        <f t="shared" si="62"/>
        <v>36.865168539325843</v>
      </c>
      <c r="BK165">
        <f t="shared" si="63"/>
        <v>1.898876404494382</v>
      </c>
      <c r="BL165">
        <f t="shared" si="64"/>
        <v>-59.168539325842694</v>
      </c>
      <c r="BM165">
        <f t="shared" si="65"/>
        <v>0.5393258426966292</v>
      </c>
      <c r="BO165" t="e">
        <f t="shared" si="79"/>
        <v>#REF!</v>
      </c>
      <c r="BP165" t="e">
        <f t="shared" si="80"/>
        <v>#REF!</v>
      </c>
      <c r="BQ165" t="e">
        <f t="shared" si="81"/>
        <v>#REF!</v>
      </c>
      <c r="BR165" t="e">
        <f t="shared" si="82"/>
        <v>#REF!</v>
      </c>
      <c r="BS165" t="e">
        <f t="shared" si="83"/>
        <v>#REF!</v>
      </c>
      <c r="BT165" t="e">
        <f t="shared" si="84"/>
        <v>#REF!</v>
      </c>
      <c r="BU165" t="e">
        <f t="shared" si="72"/>
        <v>#REF!</v>
      </c>
      <c r="BV165">
        <f t="shared" si="73"/>
        <v>134.97740184320162</v>
      </c>
      <c r="BW165">
        <f t="shared" si="74"/>
        <v>3.2319151622269914E-2</v>
      </c>
      <c r="BX165">
        <f t="shared" si="75"/>
        <v>1359.0406514328999</v>
      </c>
      <c r="BY165">
        <f t="shared" si="76"/>
        <v>3.6057315995455119</v>
      </c>
      <c r="BZ165">
        <f t="shared" si="77"/>
        <v>3500.9160459537934</v>
      </c>
      <c r="CA165">
        <f t="shared" si="78"/>
        <v>0.2908723646004292</v>
      </c>
    </row>
    <row r="166" spans="30:79" x14ac:dyDescent="0.25">
      <c r="AD166">
        <f>Makespan_15!S243</f>
        <v>941</v>
      </c>
      <c r="AE166">
        <v>731</v>
      </c>
      <c r="AF166">
        <v>642</v>
      </c>
      <c r="AG166">
        <v>642</v>
      </c>
      <c r="AH166">
        <v>641</v>
      </c>
      <c r="AI166">
        <v>641</v>
      </c>
      <c r="AJ166">
        <v>647</v>
      </c>
      <c r="AK166">
        <v>647</v>
      </c>
      <c r="AM166" t="e">
        <f>AD166-#REF!</f>
        <v>#REF!</v>
      </c>
      <c r="AN166" t="e">
        <f>#REF!-#REF!</f>
        <v>#REF!</v>
      </c>
      <c r="AO166" t="e">
        <f>#REF!-#REF!</f>
        <v>#REF!</v>
      </c>
      <c r="AP166" t="e">
        <f>#REF!-#REF!</f>
        <v>#REF!</v>
      </c>
      <c r="AQ166" t="e">
        <f>#REF!-#REF!</f>
        <v>#REF!</v>
      </c>
      <c r="AR166" t="e">
        <f>#REF!-#REF!</f>
        <v>#REF!</v>
      </c>
      <c r="AS166" t="e">
        <f>#REF!-AE166</f>
        <v>#REF!</v>
      </c>
      <c r="AT166">
        <f t="shared" si="66"/>
        <v>89</v>
      </c>
      <c r="AU166">
        <f t="shared" si="67"/>
        <v>0</v>
      </c>
      <c r="AV166">
        <f t="shared" si="68"/>
        <v>1</v>
      </c>
      <c r="AW166">
        <f t="shared" si="69"/>
        <v>0</v>
      </c>
      <c r="AX166">
        <f t="shared" si="70"/>
        <v>-6</v>
      </c>
      <c r="AY166">
        <f t="shared" si="71"/>
        <v>0</v>
      </c>
      <c r="BA166" t="e">
        <f t="shared" si="53"/>
        <v>#REF!</v>
      </c>
      <c r="BB166" t="e">
        <f t="shared" si="54"/>
        <v>#REF!</v>
      </c>
      <c r="BC166" t="e">
        <f t="shared" si="55"/>
        <v>#REF!</v>
      </c>
      <c r="BD166" t="e">
        <f t="shared" si="56"/>
        <v>#REF!</v>
      </c>
      <c r="BE166" t="e">
        <f t="shared" si="57"/>
        <v>#REF!</v>
      </c>
      <c r="BF166" t="e">
        <f t="shared" si="58"/>
        <v>#REF!</v>
      </c>
      <c r="BG166" t="e">
        <f t="shared" si="59"/>
        <v>#REF!</v>
      </c>
      <c r="BH166">
        <f t="shared" si="60"/>
        <v>96.617977528089881</v>
      </c>
      <c r="BI166">
        <f t="shared" si="61"/>
        <v>0.1797752808988764</v>
      </c>
      <c r="BJ166">
        <f t="shared" si="62"/>
        <v>5.8651685393258424</v>
      </c>
      <c r="BK166">
        <f t="shared" si="63"/>
        <v>1.898876404494382</v>
      </c>
      <c r="BL166">
        <f t="shared" si="64"/>
        <v>-6.1685393258426968</v>
      </c>
      <c r="BM166">
        <f t="shared" si="65"/>
        <v>0.5393258426966292</v>
      </c>
      <c r="BO166" t="e">
        <f t="shared" si="79"/>
        <v>#REF!</v>
      </c>
      <c r="BP166" t="e">
        <f t="shared" si="80"/>
        <v>#REF!</v>
      </c>
      <c r="BQ166" t="e">
        <f t="shared" si="81"/>
        <v>#REF!</v>
      </c>
      <c r="BR166" t="e">
        <f t="shared" si="82"/>
        <v>#REF!</v>
      </c>
      <c r="BS166" t="e">
        <f t="shared" si="83"/>
        <v>#REF!</v>
      </c>
      <c r="BT166" t="e">
        <f t="shared" si="84"/>
        <v>#REF!</v>
      </c>
      <c r="BU166" t="e">
        <f t="shared" si="72"/>
        <v>#REF!</v>
      </c>
      <c r="BV166">
        <f t="shared" si="73"/>
        <v>9335.0335816184815</v>
      </c>
      <c r="BW166">
        <f t="shared" si="74"/>
        <v>3.2319151622269914E-2</v>
      </c>
      <c r="BX166">
        <f t="shared" si="75"/>
        <v>34.400201994697632</v>
      </c>
      <c r="BY166">
        <f t="shared" si="76"/>
        <v>3.6057315995455119</v>
      </c>
      <c r="BZ166">
        <f t="shared" si="77"/>
        <v>38.05087741446787</v>
      </c>
      <c r="CA166">
        <f t="shared" si="78"/>
        <v>0.2908723646004292</v>
      </c>
    </row>
    <row r="167" spans="30:79" x14ac:dyDescent="0.25">
      <c r="AD167">
        <f>Makespan_15!S244</f>
        <v>1146</v>
      </c>
      <c r="AE167">
        <v>677</v>
      </c>
      <c r="AF167">
        <v>693</v>
      </c>
      <c r="AG167">
        <v>693</v>
      </c>
      <c r="AH167">
        <v>712</v>
      </c>
      <c r="AI167">
        <v>712</v>
      </c>
      <c r="AJ167">
        <v>660</v>
      </c>
      <c r="AK167">
        <v>660</v>
      </c>
      <c r="AM167" t="e">
        <f>AD167-#REF!</f>
        <v>#REF!</v>
      </c>
      <c r="AN167" t="e">
        <f>#REF!-#REF!</f>
        <v>#REF!</v>
      </c>
      <c r="AO167" t="e">
        <f>#REF!-#REF!</f>
        <v>#REF!</v>
      </c>
      <c r="AP167" t="e">
        <f>#REF!-#REF!</f>
        <v>#REF!</v>
      </c>
      <c r="AQ167" t="e">
        <f>#REF!-#REF!</f>
        <v>#REF!</v>
      </c>
      <c r="AR167" t="e">
        <f>#REF!-#REF!</f>
        <v>#REF!</v>
      </c>
      <c r="AS167" t="e">
        <f>#REF!-AE167</f>
        <v>#REF!</v>
      </c>
      <c r="AT167">
        <f t="shared" si="66"/>
        <v>-16</v>
      </c>
      <c r="AU167">
        <f t="shared" si="67"/>
        <v>0</v>
      </c>
      <c r="AV167">
        <f t="shared" si="68"/>
        <v>-19</v>
      </c>
      <c r="AW167">
        <f t="shared" si="69"/>
        <v>0</v>
      </c>
      <c r="AX167">
        <f t="shared" si="70"/>
        <v>52</v>
      </c>
      <c r="AY167">
        <f t="shared" si="71"/>
        <v>0</v>
      </c>
      <c r="BA167" t="e">
        <f t="shared" si="53"/>
        <v>#REF!</v>
      </c>
      <c r="BB167" t="e">
        <f t="shared" si="54"/>
        <v>#REF!</v>
      </c>
      <c r="BC167" t="e">
        <f t="shared" si="55"/>
        <v>#REF!</v>
      </c>
      <c r="BD167" t="e">
        <f t="shared" si="56"/>
        <v>#REF!</v>
      </c>
      <c r="BE167" t="e">
        <f t="shared" si="57"/>
        <v>#REF!</v>
      </c>
      <c r="BF167" t="e">
        <f t="shared" si="58"/>
        <v>#REF!</v>
      </c>
      <c r="BG167" t="e">
        <f t="shared" si="59"/>
        <v>#REF!</v>
      </c>
      <c r="BH167">
        <f t="shared" si="60"/>
        <v>-8.382022471910112</v>
      </c>
      <c r="BI167">
        <f t="shared" si="61"/>
        <v>0.1797752808988764</v>
      </c>
      <c r="BJ167">
        <f t="shared" si="62"/>
        <v>-14.134831460674157</v>
      </c>
      <c r="BK167">
        <f t="shared" si="63"/>
        <v>1.898876404494382</v>
      </c>
      <c r="BL167">
        <f t="shared" si="64"/>
        <v>51.831460674157306</v>
      </c>
      <c r="BM167">
        <f t="shared" si="65"/>
        <v>0.5393258426966292</v>
      </c>
      <c r="BO167" t="e">
        <f t="shared" si="79"/>
        <v>#REF!</v>
      </c>
      <c r="BP167" t="e">
        <f t="shared" si="80"/>
        <v>#REF!</v>
      </c>
      <c r="BQ167" t="e">
        <f t="shared" si="81"/>
        <v>#REF!</v>
      </c>
      <c r="BR167" t="e">
        <f t="shared" si="82"/>
        <v>#REF!</v>
      </c>
      <c r="BS167" t="e">
        <f t="shared" si="83"/>
        <v>#REF!</v>
      </c>
      <c r="BT167" t="e">
        <f t="shared" si="84"/>
        <v>#REF!</v>
      </c>
      <c r="BU167" t="e">
        <f t="shared" si="72"/>
        <v>#REF!</v>
      </c>
      <c r="BV167">
        <f t="shared" si="73"/>
        <v>70.258300719606098</v>
      </c>
      <c r="BW167">
        <f t="shared" si="74"/>
        <v>3.2319151622269914E-2</v>
      </c>
      <c r="BX167">
        <f t="shared" si="75"/>
        <v>199.79346042166392</v>
      </c>
      <c r="BY167">
        <f t="shared" si="76"/>
        <v>3.6057315995455119</v>
      </c>
      <c r="BZ167">
        <f t="shared" si="77"/>
        <v>2686.5003156167154</v>
      </c>
      <c r="CA167">
        <f t="shared" si="78"/>
        <v>0.2908723646004292</v>
      </c>
    </row>
    <row r="168" spans="30:79" x14ac:dyDescent="0.25">
      <c r="AD168">
        <f>Makespan_15!S245</f>
        <v>826</v>
      </c>
      <c r="AE168">
        <v>805</v>
      </c>
      <c r="AF168">
        <v>799</v>
      </c>
      <c r="AG168">
        <v>799</v>
      </c>
      <c r="AH168">
        <v>801</v>
      </c>
      <c r="AI168">
        <v>809</v>
      </c>
      <c r="AJ168">
        <v>773</v>
      </c>
      <c r="AK168">
        <v>773</v>
      </c>
      <c r="AM168" t="e">
        <f>AD168-#REF!</f>
        <v>#REF!</v>
      </c>
      <c r="AN168" t="e">
        <f>#REF!-#REF!</f>
        <v>#REF!</v>
      </c>
      <c r="AO168" t="e">
        <f>#REF!-#REF!</f>
        <v>#REF!</v>
      </c>
      <c r="AP168" t="e">
        <f>#REF!-#REF!</f>
        <v>#REF!</v>
      </c>
      <c r="AQ168" t="e">
        <f>#REF!-#REF!</f>
        <v>#REF!</v>
      </c>
      <c r="AR168" t="e">
        <f>#REF!-#REF!</f>
        <v>#REF!</v>
      </c>
      <c r="AS168" t="e">
        <f>#REF!-AE168</f>
        <v>#REF!</v>
      </c>
      <c r="AT168">
        <f t="shared" si="66"/>
        <v>6</v>
      </c>
      <c r="AU168">
        <f t="shared" si="67"/>
        <v>0</v>
      </c>
      <c r="AV168">
        <f t="shared" si="68"/>
        <v>-2</v>
      </c>
      <c r="AW168">
        <f t="shared" si="69"/>
        <v>-8</v>
      </c>
      <c r="AX168">
        <f t="shared" si="70"/>
        <v>36</v>
      </c>
      <c r="AY168">
        <f t="shared" si="71"/>
        <v>0</v>
      </c>
      <c r="BA168" t="e">
        <f t="shared" si="53"/>
        <v>#REF!</v>
      </c>
      <c r="BB168" t="e">
        <f t="shared" si="54"/>
        <v>#REF!</v>
      </c>
      <c r="BC168" t="e">
        <f t="shared" si="55"/>
        <v>#REF!</v>
      </c>
      <c r="BD168" t="e">
        <f t="shared" si="56"/>
        <v>#REF!</v>
      </c>
      <c r="BE168" t="e">
        <f t="shared" si="57"/>
        <v>#REF!</v>
      </c>
      <c r="BF168" t="e">
        <f t="shared" si="58"/>
        <v>#REF!</v>
      </c>
      <c r="BG168" t="e">
        <f t="shared" si="59"/>
        <v>#REF!</v>
      </c>
      <c r="BH168">
        <f t="shared" si="60"/>
        <v>13.617977528089888</v>
      </c>
      <c r="BI168">
        <f t="shared" si="61"/>
        <v>0.1797752808988764</v>
      </c>
      <c r="BJ168">
        <f t="shared" si="62"/>
        <v>2.8651685393258424</v>
      </c>
      <c r="BK168">
        <f t="shared" si="63"/>
        <v>-6.1011235955056176</v>
      </c>
      <c r="BL168">
        <f t="shared" si="64"/>
        <v>35.831460674157306</v>
      </c>
      <c r="BM168">
        <f t="shared" si="65"/>
        <v>0.5393258426966292</v>
      </c>
      <c r="BO168" t="e">
        <f t="shared" si="79"/>
        <v>#REF!</v>
      </c>
      <c r="BP168" t="e">
        <f t="shared" si="80"/>
        <v>#REF!</v>
      </c>
      <c r="BQ168" t="e">
        <f t="shared" si="81"/>
        <v>#REF!</v>
      </c>
      <c r="BR168" t="e">
        <f t="shared" si="82"/>
        <v>#REF!</v>
      </c>
      <c r="BS168" t="e">
        <f t="shared" si="83"/>
        <v>#REF!</v>
      </c>
      <c r="BT168" t="e">
        <f t="shared" si="84"/>
        <v>#REF!</v>
      </c>
      <c r="BU168" t="e">
        <f t="shared" si="72"/>
        <v>#REF!</v>
      </c>
      <c r="BV168">
        <f t="shared" si="73"/>
        <v>185.44931195556117</v>
      </c>
      <c r="BW168">
        <f t="shared" si="74"/>
        <v>3.2319151622269914E-2</v>
      </c>
      <c r="BX168">
        <f t="shared" si="75"/>
        <v>8.2091907587425812</v>
      </c>
      <c r="BY168">
        <f t="shared" si="76"/>
        <v>37.223709127635395</v>
      </c>
      <c r="BZ168">
        <f t="shared" si="77"/>
        <v>1283.8935740436816</v>
      </c>
      <c r="CA168">
        <f t="shared" si="78"/>
        <v>0.2908723646004292</v>
      </c>
    </row>
    <row r="169" spans="30:79" x14ac:dyDescent="0.25">
      <c r="AD169">
        <f>Makespan_15!S246</f>
        <v>839</v>
      </c>
      <c r="AE169">
        <v>580</v>
      </c>
      <c r="AF169">
        <v>611</v>
      </c>
      <c r="AG169">
        <v>611</v>
      </c>
      <c r="AH169">
        <v>574</v>
      </c>
      <c r="AI169">
        <v>574</v>
      </c>
      <c r="AJ169">
        <v>594</v>
      </c>
      <c r="AK169">
        <v>626</v>
      </c>
      <c r="AM169" t="e">
        <f>AD169-#REF!</f>
        <v>#REF!</v>
      </c>
      <c r="AN169" t="e">
        <f>#REF!-#REF!</f>
        <v>#REF!</v>
      </c>
      <c r="AO169" t="e">
        <f>#REF!-#REF!</f>
        <v>#REF!</v>
      </c>
      <c r="AP169" t="e">
        <f>#REF!-#REF!</f>
        <v>#REF!</v>
      </c>
      <c r="AQ169" t="e">
        <f>#REF!-#REF!</f>
        <v>#REF!</v>
      </c>
      <c r="AR169" t="e">
        <f>#REF!-#REF!</f>
        <v>#REF!</v>
      </c>
      <c r="AS169" t="e">
        <f>#REF!-AE169</f>
        <v>#REF!</v>
      </c>
      <c r="AT169">
        <f t="shared" si="66"/>
        <v>-31</v>
      </c>
      <c r="AU169">
        <f t="shared" si="67"/>
        <v>0</v>
      </c>
      <c r="AV169">
        <f t="shared" si="68"/>
        <v>37</v>
      </c>
      <c r="AW169">
        <f t="shared" si="69"/>
        <v>0</v>
      </c>
      <c r="AX169">
        <f t="shared" si="70"/>
        <v>-20</v>
      </c>
      <c r="AY169">
        <f t="shared" si="71"/>
        <v>-32</v>
      </c>
      <c r="BA169" t="e">
        <f t="shared" si="53"/>
        <v>#REF!</v>
      </c>
      <c r="BB169" t="e">
        <f t="shared" si="54"/>
        <v>#REF!</v>
      </c>
      <c r="BC169" t="e">
        <f t="shared" si="55"/>
        <v>#REF!</v>
      </c>
      <c r="BD169" t="e">
        <f t="shared" si="56"/>
        <v>#REF!</v>
      </c>
      <c r="BE169" t="e">
        <f t="shared" si="57"/>
        <v>#REF!</v>
      </c>
      <c r="BF169" t="e">
        <f t="shared" si="58"/>
        <v>#REF!</v>
      </c>
      <c r="BG169" t="e">
        <f t="shared" si="59"/>
        <v>#REF!</v>
      </c>
      <c r="BH169">
        <f t="shared" si="60"/>
        <v>-23.382022471910112</v>
      </c>
      <c r="BI169">
        <f t="shared" si="61"/>
        <v>0.1797752808988764</v>
      </c>
      <c r="BJ169">
        <f t="shared" si="62"/>
        <v>41.865168539325843</v>
      </c>
      <c r="BK169">
        <f t="shared" si="63"/>
        <v>1.898876404494382</v>
      </c>
      <c r="BL169">
        <f t="shared" si="64"/>
        <v>-20.168539325842698</v>
      </c>
      <c r="BM169">
        <f t="shared" si="65"/>
        <v>-31.460674157303369</v>
      </c>
      <c r="BO169" t="e">
        <f t="shared" si="79"/>
        <v>#REF!</v>
      </c>
      <c r="BP169" t="e">
        <f t="shared" si="80"/>
        <v>#REF!</v>
      </c>
      <c r="BQ169" t="e">
        <f t="shared" si="81"/>
        <v>#REF!</v>
      </c>
      <c r="BR169" t="e">
        <f t="shared" si="82"/>
        <v>#REF!</v>
      </c>
      <c r="BS169" t="e">
        <f t="shared" si="83"/>
        <v>#REF!</v>
      </c>
      <c r="BT169" t="e">
        <f t="shared" si="84"/>
        <v>#REF!</v>
      </c>
      <c r="BU169" t="e">
        <f t="shared" si="72"/>
        <v>#REF!</v>
      </c>
      <c r="BV169">
        <f t="shared" si="73"/>
        <v>546.71897487690944</v>
      </c>
      <c r="BW169">
        <f t="shared" si="74"/>
        <v>3.2319151622269914E-2</v>
      </c>
      <c r="BX169">
        <f t="shared" si="75"/>
        <v>1752.6923368261585</v>
      </c>
      <c r="BY169">
        <f t="shared" si="76"/>
        <v>3.6057315995455119</v>
      </c>
      <c r="BZ169">
        <f t="shared" si="77"/>
        <v>406.76997853806341</v>
      </c>
      <c r="CA169">
        <f t="shared" si="78"/>
        <v>989.77401843201608</v>
      </c>
    </row>
    <row r="170" spans="30:79" x14ac:dyDescent="0.25">
      <c r="AD170">
        <f>Makespan_15!S247</f>
        <v>912</v>
      </c>
      <c r="AE170">
        <v>763</v>
      </c>
      <c r="AF170">
        <v>783</v>
      </c>
      <c r="AG170">
        <v>783</v>
      </c>
      <c r="AH170">
        <v>799</v>
      </c>
      <c r="AI170">
        <v>799</v>
      </c>
      <c r="AJ170">
        <v>818</v>
      </c>
      <c r="AK170">
        <v>819</v>
      </c>
      <c r="AM170" t="e">
        <f>AD170-#REF!</f>
        <v>#REF!</v>
      </c>
      <c r="AN170" t="e">
        <f>#REF!-#REF!</f>
        <v>#REF!</v>
      </c>
      <c r="AO170" t="e">
        <f>#REF!-#REF!</f>
        <v>#REF!</v>
      </c>
      <c r="AP170" t="e">
        <f>#REF!-#REF!</f>
        <v>#REF!</v>
      </c>
      <c r="AQ170" t="e">
        <f>#REF!-#REF!</f>
        <v>#REF!</v>
      </c>
      <c r="AR170" t="e">
        <f>#REF!-#REF!</f>
        <v>#REF!</v>
      </c>
      <c r="AS170" t="e">
        <f>#REF!-AE170</f>
        <v>#REF!</v>
      </c>
      <c r="AT170">
        <f t="shared" si="66"/>
        <v>-20</v>
      </c>
      <c r="AU170">
        <f t="shared" si="67"/>
        <v>0</v>
      </c>
      <c r="AV170">
        <f t="shared" si="68"/>
        <v>-16</v>
      </c>
      <c r="AW170">
        <f t="shared" si="69"/>
        <v>0</v>
      </c>
      <c r="AX170">
        <f t="shared" si="70"/>
        <v>-19</v>
      </c>
      <c r="AY170">
        <f t="shared" si="71"/>
        <v>-1</v>
      </c>
      <c r="BA170" t="e">
        <f t="shared" si="53"/>
        <v>#REF!</v>
      </c>
      <c r="BB170" t="e">
        <f t="shared" si="54"/>
        <v>#REF!</v>
      </c>
      <c r="BC170" t="e">
        <f t="shared" si="55"/>
        <v>#REF!</v>
      </c>
      <c r="BD170" t="e">
        <f t="shared" si="56"/>
        <v>#REF!</v>
      </c>
      <c r="BE170" t="e">
        <f t="shared" si="57"/>
        <v>#REF!</v>
      </c>
      <c r="BF170" t="e">
        <f t="shared" si="58"/>
        <v>#REF!</v>
      </c>
      <c r="BG170" t="e">
        <f t="shared" si="59"/>
        <v>#REF!</v>
      </c>
      <c r="BH170">
        <f t="shared" si="60"/>
        <v>-12.382022471910112</v>
      </c>
      <c r="BI170">
        <f t="shared" si="61"/>
        <v>0.1797752808988764</v>
      </c>
      <c r="BJ170">
        <f t="shared" si="62"/>
        <v>-11.134831460674157</v>
      </c>
      <c r="BK170">
        <f t="shared" si="63"/>
        <v>1.898876404494382</v>
      </c>
      <c r="BL170">
        <f t="shared" si="64"/>
        <v>-19.168539325842698</v>
      </c>
      <c r="BM170">
        <f t="shared" si="65"/>
        <v>-0.4606741573033708</v>
      </c>
      <c r="BO170" t="e">
        <f t="shared" si="79"/>
        <v>#REF!</v>
      </c>
      <c r="BP170" t="e">
        <f t="shared" si="80"/>
        <v>#REF!</v>
      </c>
      <c r="BQ170" t="e">
        <f t="shared" si="81"/>
        <v>#REF!</v>
      </c>
      <c r="BR170" t="e">
        <f t="shared" si="82"/>
        <v>#REF!</v>
      </c>
      <c r="BS170" t="e">
        <f t="shared" si="83"/>
        <v>#REF!</v>
      </c>
      <c r="BT170" t="e">
        <f t="shared" si="84"/>
        <v>#REF!</v>
      </c>
      <c r="BU170" t="e">
        <f t="shared" si="72"/>
        <v>#REF!</v>
      </c>
      <c r="BV170">
        <f t="shared" si="73"/>
        <v>153.31448049488699</v>
      </c>
      <c r="BW170">
        <f t="shared" si="74"/>
        <v>3.2319151622269914E-2</v>
      </c>
      <c r="BX170">
        <f t="shared" si="75"/>
        <v>123.98447165761897</v>
      </c>
      <c r="BY170">
        <f t="shared" si="76"/>
        <v>3.6057315995455119</v>
      </c>
      <c r="BZ170">
        <f t="shared" si="77"/>
        <v>367.43289988637804</v>
      </c>
      <c r="CA170">
        <f t="shared" si="78"/>
        <v>0.21222067920717083</v>
      </c>
    </row>
    <row r="171" spans="30:79" x14ac:dyDescent="0.25">
      <c r="AD171">
        <f>Makespan_15!S248</f>
        <v>1123</v>
      </c>
      <c r="AE171">
        <v>770</v>
      </c>
      <c r="AF171">
        <v>773</v>
      </c>
      <c r="AG171">
        <v>773</v>
      </c>
      <c r="AH171">
        <v>852</v>
      </c>
      <c r="AI171">
        <v>852</v>
      </c>
      <c r="AJ171">
        <v>811</v>
      </c>
      <c r="AK171">
        <v>811</v>
      </c>
      <c r="AM171" t="e">
        <f>AD171-#REF!</f>
        <v>#REF!</v>
      </c>
      <c r="AN171" t="e">
        <f>#REF!-#REF!</f>
        <v>#REF!</v>
      </c>
      <c r="AO171" t="e">
        <f>#REF!-#REF!</f>
        <v>#REF!</v>
      </c>
      <c r="AP171" t="e">
        <f>#REF!-#REF!</f>
        <v>#REF!</v>
      </c>
      <c r="AQ171" t="e">
        <f>#REF!-#REF!</f>
        <v>#REF!</v>
      </c>
      <c r="AR171" t="e">
        <f>#REF!-#REF!</f>
        <v>#REF!</v>
      </c>
      <c r="AS171" t="e">
        <f>#REF!-AE171</f>
        <v>#REF!</v>
      </c>
      <c r="AT171">
        <f t="shared" si="66"/>
        <v>-3</v>
      </c>
      <c r="AU171">
        <f t="shared" si="67"/>
        <v>0</v>
      </c>
      <c r="AV171">
        <f t="shared" si="68"/>
        <v>-79</v>
      </c>
      <c r="AW171">
        <f t="shared" si="69"/>
        <v>0</v>
      </c>
      <c r="AX171">
        <f t="shared" si="70"/>
        <v>41</v>
      </c>
      <c r="AY171">
        <f t="shared" si="71"/>
        <v>0</v>
      </c>
      <c r="BA171" t="e">
        <f t="shared" si="53"/>
        <v>#REF!</v>
      </c>
      <c r="BB171" t="e">
        <f t="shared" si="54"/>
        <v>#REF!</v>
      </c>
      <c r="BC171" t="e">
        <f t="shared" si="55"/>
        <v>#REF!</v>
      </c>
      <c r="BD171" t="e">
        <f t="shared" si="56"/>
        <v>#REF!</v>
      </c>
      <c r="BE171" t="e">
        <f t="shared" si="57"/>
        <v>#REF!</v>
      </c>
      <c r="BF171" t="e">
        <f t="shared" si="58"/>
        <v>#REF!</v>
      </c>
      <c r="BG171" t="e">
        <f t="shared" si="59"/>
        <v>#REF!</v>
      </c>
      <c r="BH171">
        <f t="shared" si="60"/>
        <v>4.617977528089888</v>
      </c>
      <c r="BI171">
        <f t="shared" si="61"/>
        <v>0.1797752808988764</v>
      </c>
      <c r="BJ171">
        <f t="shared" si="62"/>
        <v>-74.134831460674164</v>
      </c>
      <c r="BK171">
        <f t="shared" si="63"/>
        <v>1.898876404494382</v>
      </c>
      <c r="BL171">
        <f t="shared" si="64"/>
        <v>40.831460674157306</v>
      </c>
      <c r="BM171">
        <f t="shared" si="65"/>
        <v>0.5393258426966292</v>
      </c>
      <c r="BO171" t="e">
        <f t="shared" si="79"/>
        <v>#REF!</v>
      </c>
      <c r="BP171" t="e">
        <f t="shared" si="80"/>
        <v>#REF!</v>
      </c>
      <c r="BQ171" t="e">
        <f t="shared" si="81"/>
        <v>#REF!</v>
      </c>
      <c r="BR171" t="e">
        <f t="shared" si="82"/>
        <v>#REF!</v>
      </c>
      <c r="BS171" t="e">
        <f t="shared" si="83"/>
        <v>#REF!</v>
      </c>
      <c r="BT171" t="e">
        <f t="shared" si="84"/>
        <v>#REF!</v>
      </c>
      <c r="BU171" t="e">
        <f t="shared" si="72"/>
        <v>#REF!</v>
      </c>
      <c r="BV171">
        <f t="shared" si="73"/>
        <v>21.325716449943194</v>
      </c>
      <c r="BW171">
        <f t="shared" si="74"/>
        <v>3.2319151622269914E-2</v>
      </c>
      <c r="BX171">
        <f t="shared" si="75"/>
        <v>5495.9732357025641</v>
      </c>
      <c r="BY171">
        <f t="shared" si="76"/>
        <v>3.6057315995455119</v>
      </c>
      <c r="BZ171">
        <f t="shared" si="77"/>
        <v>1667.2081807852546</v>
      </c>
      <c r="CA171">
        <f t="shared" si="78"/>
        <v>0.2908723646004292</v>
      </c>
    </row>
    <row r="172" spans="30:79" x14ac:dyDescent="0.25">
      <c r="AD172">
        <f>Makespan_15!S249</f>
        <v>954</v>
      </c>
      <c r="AE172">
        <v>856</v>
      </c>
      <c r="AF172">
        <v>884</v>
      </c>
      <c r="AG172">
        <v>884</v>
      </c>
      <c r="AH172">
        <v>942</v>
      </c>
      <c r="AI172">
        <v>942</v>
      </c>
      <c r="AJ172">
        <v>866</v>
      </c>
      <c r="AK172">
        <v>866</v>
      </c>
      <c r="AM172" t="e">
        <f>AD172-#REF!</f>
        <v>#REF!</v>
      </c>
      <c r="AN172" t="e">
        <f>#REF!-#REF!</f>
        <v>#REF!</v>
      </c>
      <c r="AO172" t="e">
        <f>#REF!-#REF!</f>
        <v>#REF!</v>
      </c>
      <c r="AP172" t="e">
        <f>#REF!-#REF!</f>
        <v>#REF!</v>
      </c>
      <c r="AQ172" t="e">
        <f>#REF!-#REF!</f>
        <v>#REF!</v>
      </c>
      <c r="AR172" t="e">
        <f>#REF!-#REF!</f>
        <v>#REF!</v>
      </c>
      <c r="AS172" t="e">
        <f>#REF!-AE172</f>
        <v>#REF!</v>
      </c>
      <c r="AT172">
        <f t="shared" si="66"/>
        <v>-28</v>
      </c>
      <c r="AU172">
        <f t="shared" si="67"/>
        <v>0</v>
      </c>
      <c r="AV172">
        <f t="shared" si="68"/>
        <v>-58</v>
      </c>
      <c r="AW172">
        <f t="shared" si="69"/>
        <v>0</v>
      </c>
      <c r="AX172">
        <f t="shared" si="70"/>
        <v>76</v>
      </c>
      <c r="AY172">
        <f t="shared" si="71"/>
        <v>0</v>
      </c>
      <c r="BA172" t="e">
        <f t="shared" si="53"/>
        <v>#REF!</v>
      </c>
      <c r="BB172" t="e">
        <f t="shared" si="54"/>
        <v>#REF!</v>
      </c>
      <c r="BC172" t="e">
        <f t="shared" si="55"/>
        <v>#REF!</v>
      </c>
      <c r="BD172" t="e">
        <f t="shared" si="56"/>
        <v>#REF!</v>
      </c>
      <c r="BE172" t="e">
        <f t="shared" si="57"/>
        <v>#REF!</v>
      </c>
      <c r="BF172" t="e">
        <f t="shared" si="58"/>
        <v>#REF!</v>
      </c>
      <c r="BG172" t="e">
        <f t="shared" si="59"/>
        <v>#REF!</v>
      </c>
      <c r="BH172">
        <f t="shared" si="60"/>
        <v>-20.382022471910112</v>
      </c>
      <c r="BI172">
        <f t="shared" si="61"/>
        <v>0.1797752808988764</v>
      </c>
      <c r="BJ172">
        <f t="shared" si="62"/>
        <v>-53.134831460674157</v>
      </c>
      <c r="BK172">
        <f t="shared" si="63"/>
        <v>1.898876404494382</v>
      </c>
      <c r="BL172">
        <f t="shared" si="64"/>
        <v>75.831460674157299</v>
      </c>
      <c r="BM172">
        <f t="shared" si="65"/>
        <v>0.5393258426966292</v>
      </c>
      <c r="BO172" t="e">
        <f t="shared" si="79"/>
        <v>#REF!</v>
      </c>
      <c r="BP172" t="e">
        <f t="shared" si="80"/>
        <v>#REF!</v>
      </c>
      <c r="BQ172" t="e">
        <f t="shared" si="81"/>
        <v>#REF!</v>
      </c>
      <c r="BR172" t="e">
        <f t="shared" si="82"/>
        <v>#REF!</v>
      </c>
      <c r="BS172" t="e">
        <f t="shared" si="83"/>
        <v>#REF!</v>
      </c>
      <c r="BT172" t="e">
        <f t="shared" si="84"/>
        <v>#REF!</v>
      </c>
      <c r="BU172" t="e">
        <f t="shared" si="72"/>
        <v>#REF!</v>
      </c>
      <c r="BV172">
        <f t="shared" si="73"/>
        <v>415.42684004544878</v>
      </c>
      <c r="BW172">
        <f t="shared" si="74"/>
        <v>3.2319151622269914E-2</v>
      </c>
      <c r="BX172">
        <f t="shared" si="75"/>
        <v>2823.310314354248</v>
      </c>
      <c r="BY172">
        <f t="shared" si="76"/>
        <v>3.6057315995455119</v>
      </c>
      <c r="BZ172">
        <f t="shared" si="77"/>
        <v>5750.4104279762651</v>
      </c>
      <c r="CA172">
        <f t="shared" si="78"/>
        <v>0.2908723646004292</v>
      </c>
    </row>
    <row r="173" spans="30:79" x14ac:dyDescent="0.25">
      <c r="AD173">
        <f>Makespan_15!S250</f>
        <v>1155</v>
      </c>
      <c r="AE173">
        <v>726</v>
      </c>
      <c r="AF173">
        <v>659</v>
      </c>
      <c r="AG173">
        <v>659</v>
      </c>
      <c r="AH173">
        <v>667</v>
      </c>
      <c r="AI173">
        <v>667</v>
      </c>
      <c r="AJ173">
        <v>707</v>
      </c>
      <c r="AK173">
        <v>707</v>
      </c>
      <c r="AM173" t="e">
        <f>AD173-#REF!</f>
        <v>#REF!</v>
      </c>
      <c r="AN173" t="e">
        <f>#REF!-#REF!</f>
        <v>#REF!</v>
      </c>
      <c r="AO173" t="e">
        <f>#REF!-#REF!</f>
        <v>#REF!</v>
      </c>
      <c r="AP173" t="e">
        <f>#REF!-#REF!</f>
        <v>#REF!</v>
      </c>
      <c r="AQ173" t="e">
        <f>#REF!-#REF!</f>
        <v>#REF!</v>
      </c>
      <c r="AR173" t="e">
        <f>#REF!-#REF!</f>
        <v>#REF!</v>
      </c>
      <c r="AS173" t="e">
        <f>#REF!-AE173</f>
        <v>#REF!</v>
      </c>
      <c r="AT173">
        <f t="shared" si="66"/>
        <v>67</v>
      </c>
      <c r="AU173">
        <f t="shared" si="67"/>
        <v>0</v>
      </c>
      <c r="AV173">
        <f t="shared" si="68"/>
        <v>-8</v>
      </c>
      <c r="AW173">
        <f t="shared" si="69"/>
        <v>0</v>
      </c>
      <c r="AX173">
        <f t="shared" si="70"/>
        <v>-40</v>
      </c>
      <c r="AY173">
        <f t="shared" si="71"/>
        <v>0</v>
      </c>
      <c r="BA173" t="e">
        <f t="shared" si="53"/>
        <v>#REF!</v>
      </c>
      <c r="BB173" t="e">
        <f t="shared" si="54"/>
        <v>#REF!</v>
      </c>
      <c r="BC173" t="e">
        <f t="shared" si="55"/>
        <v>#REF!</v>
      </c>
      <c r="BD173" t="e">
        <f t="shared" si="56"/>
        <v>#REF!</v>
      </c>
      <c r="BE173" t="e">
        <f t="shared" si="57"/>
        <v>#REF!</v>
      </c>
      <c r="BF173" t="e">
        <f t="shared" si="58"/>
        <v>#REF!</v>
      </c>
      <c r="BG173" t="e">
        <f t="shared" si="59"/>
        <v>#REF!</v>
      </c>
      <c r="BH173">
        <f t="shared" si="60"/>
        <v>74.617977528089881</v>
      </c>
      <c r="BI173">
        <f t="shared" si="61"/>
        <v>0.1797752808988764</v>
      </c>
      <c r="BJ173">
        <f t="shared" si="62"/>
        <v>-3.1348314606741576</v>
      </c>
      <c r="BK173">
        <f t="shared" si="63"/>
        <v>1.898876404494382</v>
      </c>
      <c r="BL173">
        <f t="shared" si="64"/>
        <v>-40.168539325842694</v>
      </c>
      <c r="BM173">
        <f t="shared" si="65"/>
        <v>0.5393258426966292</v>
      </c>
      <c r="BO173" t="e">
        <f t="shared" si="79"/>
        <v>#REF!</v>
      </c>
      <c r="BP173" t="e">
        <f t="shared" si="80"/>
        <v>#REF!</v>
      </c>
      <c r="BQ173" t="e">
        <f t="shared" si="81"/>
        <v>#REF!</v>
      </c>
      <c r="BR173" t="e">
        <f t="shared" si="82"/>
        <v>#REF!</v>
      </c>
      <c r="BS173" t="e">
        <f t="shared" si="83"/>
        <v>#REF!</v>
      </c>
      <c r="BT173" t="e">
        <f t="shared" si="84"/>
        <v>#REF!</v>
      </c>
      <c r="BU173" t="e">
        <f t="shared" si="72"/>
        <v>#REF!</v>
      </c>
      <c r="BV173">
        <f t="shared" si="73"/>
        <v>5567.8425703825269</v>
      </c>
      <c r="BW173">
        <f t="shared" si="74"/>
        <v>3.2319151622269914E-2</v>
      </c>
      <c r="BX173">
        <f t="shared" si="75"/>
        <v>9.8271682868324728</v>
      </c>
      <c r="BY173">
        <f t="shared" si="76"/>
        <v>3.6057315995455119</v>
      </c>
      <c r="BZ173">
        <f t="shared" si="77"/>
        <v>1613.511551571771</v>
      </c>
      <c r="CA173">
        <f t="shared" si="78"/>
        <v>0.2908723646004292</v>
      </c>
    </row>
    <row r="174" spans="30:79" x14ac:dyDescent="0.25">
      <c r="AD174">
        <f>Makespan_15!S251</f>
        <v>900</v>
      </c>
      <c r="AE174">
        <v>823</v>
      </c>
      <c r="AF174">
        <v>855</v>
      </c>
      <c r="AG174">
        <v>855</v>
      </c>
      <c r="AH174">
        <v>856</v>
      </c>
      <c r="AI174">
        <v>856</v>
      </c>
      <c r="AJ174">
        <v>822</v>
      </c>
      <c r="AK174">
        <v>822</v>
      </c>
      <c r="AM174" t="e">
        <f>AD174-#REF!</f>
        <v>#REF!</v>
      </c>
      <c r="AN174" t="e">
        <f>#REF!-#REF!</f>
        <v>#REF!</v>
      </c>
      <c r="AO174" t="e">
        <f>#REF!-#REF!</f>
        <v>#REF!</v>
      </c>
      <c r="AP174" t="e">
        <f>#REF!-#REF!</f>
        <v>#REF!</v>
      </c>
      <c r="AQ174" t="e">
        <f>#REF!-#REF!</f>
        <v>#REF!</v>
      </c>
      <c r="AR174" t="e">
        <f>#REF!-#REF!</f>
        <v>#REF!</v>
      </c>
      <c r="AS174" t="e">
        <f>#REF!-AE174</f>
        <v>#REF!</v>
      </c>
      <c r="AT174">
        <f t="shared" si="66"/>
        <v>-32</v>
      </c>
      <c r="AU174">
        <f t="shared" si="67"/>
        <v>0</v>
      </c>
      <c r="AV174">
        <f t="shared" si="68"/>
        <v>-1</v>
      </c>
      <c r="AW174">
        <f t="shared" si="69"/>
        <v>0</v>
      </c>
      <c r="AX174">
        <f t="shared" si="70"/>
        <v>34</v>
      </c>
      <c r="AY174">
        <f t="shared" si="71"/>
        <v>0</v>
      </c>
      <c r="BA174" t="e">
        <f t="shared" si="53"/>
        <v>#REF!</v>
      </c>
      <c r="BB174" t="e">
        <f t="shared" si="54"/>
        <v>#REF!</v>
      </c>
      <c r="BC174" t="e">
        <f t="shared" si="55"/>
        <v>#REF!</v>
      </c>
      <c r="BD174" t="e">
        <f t="shared" si="56"/>
        <v>#REF!</v>
      </c>
      <c r="BE174" t="e">
        <f t="shared" si="57"/>
        <v>#REF!</v>
      </c>
      <c r="BF174" t="e">
        <f t="shared" si="58"/>
        <v>#REF!</v>
      </c>
      <c r="BG174" t="e">
        <f t="shared" si="59"/>
        <v>#REF!</v>
      </c>
      <c r="BH174">
        <f t="shared" si="60"/>
        <v>-24.382022471910112</v>
      </c>
      <c r="BI174">
        <f t="shared" si="61"/>
        <v>0.1797752808988764</v>
      </c>
      <c r="BJ174">
        <f t="shared" si="62"/>
        <v>3.8651685393258424</v>
      </c>
      <c r="BK174">
        <f t="shared" si="63"/>
        <v>1.898876404494382</v>
      </c>
      <c r="BL174">
        <f t="shared" si="64"/>
        <v>33.831460674157306</v>
      </c>
      <c r="BM174">
        <f t="shared" si="65"/>
        <v>0.5393258426966292</v>
      </c>
      <c r="BO174" t="e">
        <f t="shared" si="79"/>
        <v>#REF!</v>
      </c>
      <c r="BP174" t="e">
        <f t="shared" si="80"/>
        <v>#REF!</v>
      </c>
      <c r="BQ174" t="e">
        <f t="shared" si="81"/>
        <v>#REF!</v>
      </c>
      <c r="BR174" t="e">
        <f t="shared" si="82"/>
        <v>#REF!</v>
      </c>
      <c r="BS174" t="e">
        <f t="shared" si="83"/>
        <v>#REF!</v>
      </c>
      <c r="BT174" t="e">
        <f t="shared" si="84"/>
        <v>#REF!</v>
      </c>
      <c r="BU174" t="e">
        <f t="shared" si="72"/>
        <v>#REF!</v>
      </c>
      <c r="BV174">
        <f t="shared" si="73"/>
        <v>594.48301982072974</v>
      </c>
      <c r="BW174">
        <f t="shared" si="74"/>
        <v>3.2319151622269914E-2</v>
      </c>
      <c r="BX174">
        <f t="shared" si="75"/>
        <v>14.939527837394266</v>
      </c>
      <c r="BY174">
        <f t="shared" si="76"/>
        <v>3.6057315995455119</v>
      </c>
      <c r="BZ174">
        <f t="shared" si="77"/>
        <v>1144.5677313470524</v>
      </c>
      <c r="CA174">
        <f t="shared" si="78"/>
        <v>0.2908723646004292</v>
      </c>
    </row>
    <row r="175" spans="30:79" x14ac:dyDescent="0.25">
      <c r="AD175">
        <f>Makespan_15!S252</f>
        <v>996</v>
      </c>
      <c r="AE175">
        <v>675</v>
      </c>
      <c r="AF175">
        <v>732</v>
      </c>
      <c r="AG175">
        <v>732</v>
      </c>
      <c r="AH175">
        <v>732</v>
      </c>
      <c r="AI175">
        <v>732</v>
      </c>
      <c r="AJ175">
        <v>743</v>
      </c>
      <c r="AK175">
        <v>743</v>
      </c>
      <c r="AM175" t="e">
        <f>AD175-#REF!</f>
        <v>#REF!</v>
      </c>
      <c r="AN175" t="e">
        <f>#REF!-#REF!</f>
        <v>#REF!</v>
      </c>
      <c r="AO175" t="e">
        <f>#REF!-#REF!</f>
        <v>#REF!</v>
      </c>
      <c r="AP175" t="e">
        <f>#REF!-#REF!</f>
        <v>#REF!</v>
      </c>
      <c r="AQ175" t="e">
        <f>#REF!-#REF!</f>
        <v>#REF!</v>
      </c>
      <c r="AR175" t="e">
        <f>#REF!-#REF!</f>
        <v>#REF!</v>
      </c>
      <c r="AS175" t="e">
        <f>#REF!-AE175</f>
        <v>#REF!</v>
      </c>
      <c r="AT175">
        <f t="shared" si="66"/>
        <v>-57</v>
      </c>
      <c r="AU175">
        <f t="shared" si="67"/>
        <v>0</v>
      </c>
      <c r="AV175">
        <f t="shared" si="68"/>
        <v>0</v>
      </c>
      <c r="AW175">
        <f t="shared" si="69"/>
        <v>0</v>
      </c>
      <c r="AX175">
        <f t="shared" si="70"/>
        <v>-11</v>
      </c>
      <c r="AY175">
        <f t="shared" si="71"/>
        <v>0</v>
      </c>
      <c r="BA175" t="e">
        <f t="shared" ref="BA175:BA200" si="85">AM175-AM$201</f>
        <v>#REF!</v>
      </c>
      <c r="BB175" t="e">
        <f t="shared" ref="BB175:BB200" si="86">AN175-AN$201</f>
        <v>#REF!</v>
      </c>
      <c r="BC175" t="e">
        <f t="shared" ref="BC175:BC200" si="87">AO175-AO$201</f>
        <v>#REF!</v>
      </c>
      <c r="BD175" t="e">
        <f t="shared" ref="BD175:BD200" si="88">AP175-AP$201</f>
        <v>#REF!</v>
      </c>
      <c r="BE175" t="e">
        <f t="shared" ref="BE175:BE200" si="89">AQ175-AQ$201</f>
        <v>#REF!</v>
      </c>
      <c r="BF175" t="e">
        <f t="shared" ref="BF175:BF200" si="90">AR175-AR$201</f>
        <v>#REF!</v>
      </c>
      <c r="BG175" t="e">
        <f t="shared" ref="BG175:BG200" si="91">AS175-AS$201</f>
        <v>#REF!</v>
      </c>
      <c r="BH175">
        <f t="shared" ref="BH175:BH200" si="92">AT175-AT$201</f>
        <v>-49.382022471910112</v>
      </c>
      <c r="BI175">
        <f t="shared" ref="BI175:BI200" si="93">AU175-AU$201</f>
        <v>0.1797752808988764</v>
      </c>
      <c r="BJ175">
        <f t="shared" ref="BJ175:BJ200" si="94">AV175-AV$201</f>
        <v>4.8651685393258424</v>
      </c>
      <c r="BK175">
        <f t="shared" ref="BK175:BK200" si="95">AW175-AW$201</f>
        <v>1.898876404494382</v>
      </c>
      <c r="BL175">
        <f t="shared" ref="BL175:BL200" si="96">AX175-AX$201</f>
        <v>-11.168539325842696</v>
      </c>
      <c r="BM175">
        <f t="shared" ref="BM175:BM200" si="97">AY175-AY$201</f>
        <v>0.5393258426966292</v>
      </c>
      <c r="BO175" t="e">
        <f t="shared" si="79"/>
        <v>#REF!</v>
      </c>
      <c r="BP175" t="e">
        <f t="shared" si="80"/>
        <v>#REF!</v>
      </c>
      <c r="BQ175" t="e">
        <f t="shared" si="81"/>
        <v>#REF!</v>
      </c>
      <c r="BR175" t="e">
        <f t="shared" si="82"/>
        <v>#REF!</v>
      </c>
      <c r="BS175" t="e">
        <f t="shared" si="83"/>
        <v>#REF!</v>
      </c>
      <c r="BT175" t="e">
        <f t="shared" si="84"/>
        <v>#REF!</v>
      </c>
      <c r="BU175" t="e">
        <f t="shared" si="72"/>
        <v>#REF!</v>
      </c>
      <c r="BV175">
        <f t="shared" si="73"/>
        <v>2438.5841434162353</v>
      </c>
      <c r="BW175">
        <f t="shared" si="74"/>
        <v>3.2319151622269914E-2</v>
      </c>
      <c r="BX175">
        <f t="shared" si="75"/>
        <v>23.669864916045949</v>
      </c>
      <c r="BY175">
        <f t="shared" si="76"/>
        <v>3.6057315995455119</v>
      </c>
      <c r="BZ175">
        <f t="shared" si="77"/>
        <v>124.73627067289482</v>
      </c>
      <c r="CA175">
        <f t="shared" si="78"/>
        <v>0.2908723646004292</v>
      </c>
    </row>
    <row r="176" spans="30:79" x14ac:dyDescent="0.25">
      <c r="AD176">
        <f>Makespan_15!S253</f>
        <v>911</v>
      </c>
      <c r="AE176">
        <v>706</v>
      </c>
      <c r="AF176">
        <v>684</v>
      </c>
      <c r="AG176">
        <v>684</v>
      </c>
      <c r="AH176">
        <v>736</v>
      </c>
      <c r="AI176">
        <v>736</v>
      </c>
      <c r="AJ176">
        <v>712</v>
      </c>
      <c r="AK176">
        <v>712</v>
      </c>
      <c r="AM176" t="e">
        <f>AD176-#REF!</f>
        <v>#REF!</v>
      </c>
      <c r="AN176" t="e">
        <f>#REF!-#REF!</f>
        <v>#REF!</v>
      </c>
      <c r="AO176" t="e">
        <f>#REF!-#REF!</f>
        <v>#REF!</v>
      </c>
      <c r="AP176" t="e">
        <f>#REF!-#REF!</f>
        <v>#REF!</v>
      </c>
      <c r="AQ176" t="e">
        <f>#REF!-#REF!</f>
        <v>#REF!</v>
      </c>
      <c r="AR176" t="e">
        <f>#REF!-#REF!</f>
        <v>#REF!</v>
      </c>
      <c r="AS176" t="e">
        <f>#REF!-AE176</f>
        <v>#REF!</v>
      </c>
      <c r="AT176">
        <f t="shared" si="66"/>
        <v>22</v>
      </c>
      <c r="AU176">
        <f t="shared" si="67"/>
        <v>0</v>
      </c>
      <c r="AV176">
        <f t="shared" si="68"/>
        <v>-52</v>
      </c>
      <c r="AW176">
        <f t="shared" si="69"/>
        <v>0</v>
      </c>
      <c r="AX176">
        <f t="shared" si="70"/>
        <v>24</v>
      </c>
      <c r="AY176">
        <f t="shared" si="71"/>
        <v>0</v>
      </c>
      <c r="BA176" t="e">
        <f t="shared" si="85"/>
        <v>#REF!</v>
      </c>
      <c r="BB176" t="e">
        <f t="shared" si="86"/>
        <v>#REF!</v>
      </c>
      <c r="BC176" t="e">
        <f t="shared" si="87"/>
        <v>#REF!</v>
      </c>
      <c r="BD176" t="e">
        <f t="shared" si="88"/>
        <v>#REF!</v>
      </c>
      <c r="BE176" t="e">
        <f t="shared" si="89"/>
        <v>#REF!</v>
      </c>
      <c r="BF176" t="e">
        <f t="shared" si="90"/>
        <v>#REF!</v>
      </c>
      <c r="BG176" t="e">
        <f t="shared" si="91"/>
        <v>#REF!</v>
      </c>
      <c r="BH176">
        <f t="shared" si="92"/>
        <v>29.617977528089888</v>
      </c>
      <c r="BI176">
        <f t="shared" si="93"/>
        <v>0.1797752808988764</v>
      </c>
      <c r="BJ176">
        <f t="shared" si="94"/>
        <v>-47.134831460674157</v>
      </c>
      <c r="BK176">
        <f t="shared" si="95"/>
        <v>1.898876404494382</v>
      </c>
      <c r="BL176">
        <f t="shared" si="96"/>
        <v>23.831460674157302</v>
      </c>
      <c r="BM176">
        <f t="shared" si="97"/>
        <v>0.5393258426966292</v>
      </c>
      <c r="BO176" t="e">
        <f t="shared" si="79"/>
        <v>#REF!</v>
      </c>
      <c r="BP176" t="e">
        <f t="shared" si="80"/>
        <v>#REF!</v>
      </c>
      <c r="BQ176" t="e">
        <f t="shared" si="81"/>
        <v>#REF!</v>
      </c>
      <c r="BR176" t="e">
        <f t="shared" si="82"/>
        <v>#REF!</v>
      </c>
      <c r="BS176" t="e">
        <f t="shared" si="83"/>
        <v>#REF!</v>
      </c>
      <c r="BT176" t="e">
        <f t="shared" si="84"/>
        <v>#REF!</v>
      </c>
      <c r="BU176" t="e">
        <f t="shared" si="72"/>
        <v>#REF!</v>
      </c>
      <c r="BV176">
        <f t="shared" si="73"/>
        <v>877.22459285443756</v>
      </c>
      <c r="BW176">
        <f t="shared" si="74"/>
        <v>3.2319151622269914E-2</v>
      </c>
      <c r="BX176">
        <f t="shared" si="75"/>
        <v>2221.6923368261582</v>
      </c>
      <c r="BY176">
        <f t="shared" si="76"/>
        <v>3.6057315995455119</v>
      </c>
      <c r="BZ176">
        <f t="shared" si="77"/>
        <v>567.93851786390599</v>
      </c>
      <c r="CA176">
        <f t="shared" si="78"/>
        <v>0.2908723646004292</v>
      </c>
    </row>
    <row r="177" spans="30:79" x14ac:dyDescent="0.25">
      <c r="AD177">
        <f>Makespan_15!S254</f>
        <v>968</v>
      </c>
      <c r="AE177">
        <v>761</v>
      </c>
      <c r="AF177">
        <v>689</v>
      </c>
      <c r="AG177">
        <v>689</v>
      </c>
      <c r="AH177">
        <v>685</v>
      </c>
      <c r="AI177">
        <v>685</v>
      </c>
      <c r="AJ177">
        <v>727</v>
      </c>
      <c r="AK177">
        <v>727</v>
      </c>
      <c r="AM177" t="e">
        <f>AD177-#REF!</f>
        <v>#REF!</v>
      </c>
      <c r="AN177" t="e">
        <f>#REF!-#REF!</f>
        <v>#REF!</v>
      </c>
      <c r="AO177" t="e">
        <f>#REF!-#REF!</f>
        <v>#REF!</v>
      </c>
      <c r="AP177" t="e">
        <f>#REF!-#REF!</f>
        <v>#REF!</v>
      </c>
      <c r="AQ177" t="e">
        <f>#REF!-#REF!</f>
        <v>#REF!</v>
      </c>
      <c r="AR177" t="e">
        <f>#REF!-#REF!</f>
        <v>#REF!</v>
      </c>
      <c r="AS177" t="e">
        <f>#REF!-AE177</f>
        <v>#REF!</v>
      </c>
      <c r="AT177">
        <f t="shared" ref="AT177:AT200" si="98">AE177-AF177</f>
        <v>72</v>
      </c>
      <c r="AU177">
        <f t="shared" ref="AU177:AU200" si="99">AF177-AG177</f>
        <v>0</v>
      </c>
      <c r="AV177">
        <f t="shared" ref="AV177:AV200" si="100">AG177-AH177</f>
        <v>4</v>
      </c>
      <c r="AW177">
        <f t="shared" ref="AW177:AW200" si="101">AH177-AI177</f>
        <v>0</v>
      </c>
      <c r="AX177">
        <f t="shared" ref="AX177:AX200" si="102">AI177-AJ177</f>
        <v>-42</v>
      </c>
      <c r="AY177">
        <f t="shared" ref="AY177:AY200" si="103">AJ177-AK177</f>
        <v>0</v>
      </c>
      <c r="BA177" t="e">
        <f t="shared" si="85"/>
        <v>#REF!</v>
      </c>
      <c r="BB177" t="e">
        <f t="shared" si="86"/>
        <v>#REF!</v>
      </c>
      <c r="BC177" t="e">
        <f t="shared" si="87"/>
        <v>#REF!</v>
      </c>
      <c r="BD177" t="e">
        <f t="shared" si="88"/>
        <v>#REF!</v>
      </c>
      <c r="BE177" t="e">
        <f t="shared" si="89"/>
        <v>#REF!</v>
      </c>
      <c r="BF177" t="e">
        <f t="shared" si="90"/>
        <v>#REF!</v>
      </c>
      <c r="BG177" t="e">
        <f t="shared" si="91"/>
        <v>#REF!</v>
      </c>
      <c r="BH177">
        <f t="shared" si="92"/>
        <v>79.617977528089881</v>
      </c>
      <c r="BI177">
        <f t="shared" si="93"/>
        <v>0.1797752808988764</v>
      </c>
      <c r="BJ177">
        <f t="shared" si="94"/>
        <v>8.8651685393258433</v>
      </c>
      <c r="BK177">
        <f t="shared" si="95"/>
        <v>1.898876404494382</v>
      </c>
      <c r="BL177">
        <f t="shared" si="96"/>
        <v>-42.168539325842694</v>
      </c>
      <c r="BM177">
        <f t="shared" si="97"/>
        <v>0.5393258426966292</v>
      </c>
      <c r="BO177" t="e">
        <f t="shared" si="79"/>
        <v>#REF!</v>
      </c>
      <c r="BP177" t="e">
        <f t="shared" si="80"/>
        <v>#REF!</v>
      </c>
      <c r="BQ177" t="e">
        <f t="shared" si="81"/>
        <v>#REF!</v>
      </c>
      <c r="BR177" t="e">
        <f t="shared" si="82"/>
        <v>#REF!</v>
      </c>
      <c r="BS177" t="e">
        <f t="shared" si="83"/>
        <v>#REF!</v>
      </c>
      <c r="BT177" t="e">
        <f t="shared" si="84"/>
        <v>#REF!</v>
      </c>
      <c r="BU177" t="e">
        <f t="shared" si="72"/>
        <v>#REF!</v>
      </c>
      <c r="BV177">
        <f t="shared" si="73"/>
        <v>6339.0223456634249</v>
      </c>
      <c r="BW177">
        <f t="shared" si="74"/>
        <v>3.2319151622269914E-2</v>
      </c>
      <c r="BX177">
        <f t="shared" si="75"/>
        <v>78.591213230652698</v>
      </c>
      <c r="BY177">
        <f t="shared" si="76"/>
        <v>3.6057315995455119</v>
      </c>
      <c r="BZ177">
        <f t="shared" si="77"/>
        <v>1778.1857088751419</v>
      </c>
      <c r="CA177">
        <f t="shared" si="78"/>
        <v>0.2908723646004292</v>
      </c>
    </row>
    <row r="178" spans="30:79" x14ac:dyDescent="0.25">
      <c r="AD178">
        <f>Makespan_15!S255</f>
        <v>1061</v>
      </c>
      <c r="AE178">
        <v>582</v>
      </c>
      <c r="AF178">
        <v>645</v>
      </c>
      <c r="AG178">
        <v>645</v>
      </c>
      <c r="AH178">
        <v>608</v>
      </c>
      <c r="AI178">
        <v>608</v>
      </c>
      <c r="AJ178">
        <v>553</v>
      </c>
      <c r="AK178">
        <v>560</v>
      </c>
      <c r="AM178" t="e">
        <f>AD178-#REF!</f>
        <v>#REF!</v>
      </c>
      <c r="AN178" t="e">
        <f>#REF!-#REF!</f>
        <v>#REF!</v>
      </c>
      <c r="AO178" t="e">
        <f>#REF!-#REF!</f>
        <v>#REF!</v>
      </c>
      <c r="AP178" t="e">
        <f>#REF!-#REF!</f>
        <v>#REF!</v>
      </c>
      <c r="AQ178" t="e">
        <f>#REF!-#REF!</f>
        <v>#REF!</v>
      </c>
      <c r="AR178" t="e">
        <f>#REF!-#REF!</f>
        <v>#REF!</v>
      </c>
      <c r="AS178" t="e">
        <f>#REF!-AE178</f>
        <v>#REF!</v>
      </c>
      <c r="AT178">
        <f t="shared" si="98"/>
        <v>-63</v>
      </c>
      <c r="AU178">
        <f t="shared" si="99"/>
        <v>0</v>
      </c>
      <c r="AV178">
        <f t="shared" si="100"/>
        <v>37</v>
      </c>
      <c r="AW178">
        <f t="shared" si="101"/>
        <v>0</v>
      </c>
      <c r="AX178">
        <f t="shared" si="102"/>
        <v>55</v>
      </c>
      <c r="AY178">
        <f t="shared" si="103"/>
        <v>-7</v>
      </c>
      <c r="BA178" t="e">
        <f t="shared" si="85"/>
        <v>#REF!</v>
      </c>
      <c r="BB178" t="e">
        <f t="shared" si="86"/>
        <v>#REF!</v>
      </c>
      <c r="BC178" t="e">
        <f t="shared" si="87"/>
        <v>#REF!</v>
      </c>
      <c r="BD178" t="e">
        <f t="shared" si="88"/>
        <v>#REF!</v>
      </c>
      <c r="BE178" t="e">
        <f t="shared" si="89"/>
        <v>#REF!</v>
      </c>
      <c r="BF178" t="e">
        <f t="shared" si="90"/>
        <v>#REF!</v>
      </c>
      <c r="BG178" t="e">
        <f t="shared" si="91"/>
        <v>#REF!</v>
      </c>
      <c r="BH178">
        <f t="shared" si="92"/>
        <v>-55.382022471910112</v>
      </c>
      <c r="BI178">
        <f t="shared" si="93"/>
        <v>0.1797752808988764</v>
      </c>
      <c r="BJ178">
        <f t="shared" si="94"/>
        <v>41.865168539325843</v>
      </c>
      <c r="BK178">
        <f t="shared" si="95"/>
        <v>1.898876404494382</v>
      </c>
      <c r="BL178">
        <f t="shared" si="96"/>
        <v>54.831460674157306</v>
      </c>
      <c r="BM178">
        <f t="shared" si="97"/>
        <v>-6.4606741573033712</v>
      </c>
      <c r="BO178" t="e">
        <f t="shared" si="79"/>
        <v>#REF!</v>
      </c>
      <c r="BP178" t="e">
        <f t="shared" si="80"/>
        <v>#REF!</v>
      </c>
      <c r="BQ178" t="e">
        <f t="shared" si="81"/>
        <v>#REF!</v>
      </c>
      <c r="BR178" t="e">
        <f t="shared" si="82"/>
        <v>#REF!</v>
      </c>
      <c r="BS178" t="e">
        <f t="shared" si="83"/>
        <v>#REF!</v>
      </c>
      <c r="BT178" t="e">
        <f t="shared" si="84"/>
        <v>#REF!</v>
      </c>
      <c r="BU178" t="e">
        <f t="shared" si="72"/>
        <v>#REF!</v>
      </c>
      <c r="BV178">
        <f t="shared" si="73"/>
        <v>3067.1684130791568</v>
      </c>
      <c r="BW178">
        <f t="shared" si="74"/>
        <v>3.2319151622269914E-2</v>
      </c>
      <c r="BX178">
        <f t="shared" si="75"/>
        <v>1752.6923368261585</v>
      </c>
      <c r="BY178">
        <f t="shared" si="76"/>
        <v>3.6057315995455119</v>
      </c>
      <c r="BZ178">
        <f t="shared" si="77"/>
        <v>3006.4890796616592</v>
      </c>
      <c r="CA178">
        <f t="shared" si="78"/>
        <v>41.740310566847626</v>
      </c>
    </row>
    <row r="179" spans="30:79" x14ac:dyDescent="0.25">
      <c r="AD179">
        <f>Makespan_15!S256</f>
        <v>1059</v>
      </c>
      <c r="AE179">
        <v>667</v>
      </c>
      <c r="AF179">
        <v>763</v>
      </c>
      <c r="AG179">
        <v>763</v>
      </c>
      <c r="AH179">
        <v>803</v>
      </c>
      <c r="AI179">
        <v>803</v>
      </c>
      <c r="AJ179">
        <v>761</v>
      </c>
      <c r="AK179">
        <v>761</v>
      </c>
      <c r="AM179" t="e">
        <f>AD179-#REF!</f>
        <v>#REF!</v>
      </c>
      <c r="AN179" t="e">
        <f>#REF!-#REF!</f>
        <v>#REF!</v>
      </c>
      <c r="AO179" t="e">
        <f>#REF!-#REF!</f>
        <v>#REF!</v>
      </c>
      <c r="AP179" t="e">
        <f>#REF!-#REF!</f>
        <v>#REF!</v>
      </c>
      <c r="AQ179" t="e">
        <f>#REF!-#REF!</f>
        <v>#REF!</v>
      </c>
      <c r="AR179" t="e">
        <f>#REF!-#REF!</f>
        <v>#REF!</v>
      </c>
      <c r="AS179" t="e">
        <f>#REF!-AE179</f>
        <v>#REF!</v>
      </c>
      <c r="AT179">
        <f t="shared" si="98"/>
        <v>-96</v>
      </c>
      <c r="AU179">
        <f t="shared" si="99"/>
        <v>0</v>
      </c>
      <c r="AV179">
        <f t="shared" si="100"/>
        <v>-40</v>
      </c>
      <c r="AW179">
        <f t="shared" si="101"/>
        <v>0</v>
      </c>
      <c r="AX179">
        <f t="shared" si="102"/>
        <v>42</v>
      </c>
      <c r="AY179">
        <f t="shared" si="103"/>
        <v>0</v>
      </c>
      <c r="BA179" t="e">
        <f t="shared" si="85"/>
        <v>#REF!</v>
      </c>
      <c r="BB179" t="e">
        <f t="shared" si="86"/>
        <v>#REF!</v>
      </c>
      <c r="BC179" t="e">
        <f t="shared" si="87"/>
        <v>#REF!</v>
      </c>
      <c r="BD179" t="e">
        <f t="shared" si="88"/>
        <v>#REF!</v>
      </c>
      <c r="BE179" t="e">
        <f t="shared" si="89"/>
        <v>#REF!</v>
      </c>
      <c r="BF179" t="e">
        <f t="shared" si="90"/>
        <v>#REF!</v>
      </c>
      <c r="BG179" t="e">
        <f t="shared" si="91"/>
        <v>#REF!</v>
      </c>
      <c r="BH179">
        <f t="shared" si="92"/>
        <v>-88.382022471910119</v>
      </c>
      <c r="BI179">
        <f t="shared" si="93"/>
        <v>0.1797752808988764</v>
      </c>
      <c r="BJ179">
        <f t="shared" si="94"/>
        <v>-35.134831460674157</v>
      </c>
      <c r="BK179">
        <f t="shared" si="95"/>
        <v>1.898876404494382</v>
      </c>
      <c r="BL179">
        <f t="shared" si="96"/>
        <v>41.831460674157306</v>
      </c>
      <c r="BM179">
        <f t="shared" si="97"/>
        <v>0.5393258426966292</v>
      </c>
      <c r="BO179" t="e">
        <f t="shared" si="79"/>
        <v>#REF!</v>
      </c>
      <c r="BP179" t="e">
        <f t="shared" si="80"/>
        <v>#REF!</v>
      </c>
      <c r="BQ179" t="e">
        <f t="shared" si="81"/>
        <v>#REF!</v>
      </c>
      <c r="BR179" t="e">
        <f t="shared" si="82"/>
        <v>#REF!</v>
      </c>
      <c r="BS179" t="e">
        <f t="shared" si="83"/>
        <v>#REF!</v>
      </c>
      <c r="BT179" t="e">
        <f t="shared" si="84"/>
        <v>#REF!</v>
      </c>
      <c r="BU179" t="e">
        <f t="shared" si="72"/>
        <v>#REF!</v>
      </c>
      <c r="BV179">
        <f t="shared" si="73"/>
        <v>7811.3818962252253</v>
      </c>
      <c r="BW179">
        <f t="shared" si="74"/>
        <v>3.2319151622269914E-2</v>
      </c>
      <c r="BX179">
        <f t="shared" si="75"/>
        <v>1234.4563817699784</v>
      </c>
      <c r="BY179">
        <f t="shared" si="76"/>
        <v>3.6057315995455119</v>
      </c>
      <c r="BZ179">
        <f t="shared" si="77"/>
        <v>1749.8711021335691</v>
      </c>
      <c r="CA179">
        <f t="shared" si="78"/>
        <v>0.2908723646004292</v>
      </c>
    </row>
    <row r="180" spans="30:79" x14ac:dyDescent="0.25">
      <c r="AD180">
        <f>Makespan_15!S257</f>
        <v>862</v>
      </c>
      <c r="AE180">
        <v>608</v>
      </c>
      <c r="AF180">
        <v>583</v>
      </c>
      <c r="AG180">
        <v>583</v>
      </c>
      <c r="AH180">
        <v>595</v>
      </c>
      <c r="AI180">
        <v>595</v>
      </c>
      <c r="AJ180">
        <v>615</v>
      </c>
      <c r="AK180">
        <v>615</v>
      </c>
      <c r="AM180" t="e">
        <f>AD180-#REF!</f>
        <v>#REF!</v>
      </c>
      <c r="AN180" t="e">
        <f>#REF!-#REF!</f>
        <v>#REF!</v>
      </c>
      <c r="AO180" t="e">
        <f>#REF!-#REF!</f>
        <v>#REF!</v>
      </c>
      <c r="AP180" t="e">
        <f>#REF!-#REF!</f>
        <v>#REF!</v>
      </c>
      <c r="AQ180" t="e">
        <f>#REF!-#REF!</f>
        <v>#REF!</v>
      </c>
      <c r="AR180" t="e">
        <f>#REF!-#REF!</f>
        <v>#REF!</v>
      </c>
      <c r="AS180" t="e">
        <f>#REF!-AE180</f>
        <v>#REF!</v>
      </c>
      <c r="AT180">
        <f t="shared" si="98"/>
        <v>25</v>
      </c>
      <c r="AU180">
        <f t="shared" si="99"/>
        <v>0</v>
      </c>
      <c r="AV180">
        <f t="shared" si="100"/>
        <v>-12</v>
      </c>
      <c r="AW180">
        <f t="shared" si="101"/>
        <v>0</v>
      </c>
      <c r="AX180">
        <f t="shared" si="102"/>
        <v>-20</v>
      </c>
      <c r="AY180">
        <f t="shared" si="103"/>
        <v>0</v>
      </c>
      <c r="BA180" t="e">
        <f t="shared" si="85"/>
        <v>#REF!</v>
      </c>
      <c r="BB180" t="e">
        <f t="shared" si="86"/>
        <v>#REF!</v>
      </c>
      <c r="BC180" t="e">
        <f t="shared" si="87"/>
        <v>#REF!</v>
      </c>
      <c r="BD180" t="e">
        <f t="shared" si="88"/>
        <v>#REF!</v>
      </c>
      <c r="BE180" t="e">
        <f t="shared" si="89"/>
        <v>#REF!</v>
      </c>
      <c r="BF180" t="e">
        <f t="shared" si="90"/>
        <v>#REF!</v>
      </c>
      <c r="BG180" t="e">
        <f t="shared" si="91"/>
        <v>#REF!</v>
      </c>
      <c r="BH180">
        <f t="shared" si="92"/>
        <v>32.617977528089888</v>
      </c>
      <c r="BI180">
        <f t="shared" si="93"/>
        <v>0.1797752808988764</v>
      </c>
      <c r="BJ180">
        <f t="shared" si="94"/>
        <v>-7.1348314606741576</v>
      </c>
      <c r="BK180">
        <f t="shared" si="95"/>
        <v>1.898876404494382</v>
      </c>
      <c r="BL180">
        <f t="shared" si="96"/>
        <v>-20.168539325842698</v>
      </c>
      <c r="BM180">
        <f t="shared" si="97"/>
        <v>0.5393258426966292</v>
      </c>
      <c r="BO180" t="e">
        <f t="shared" si="79"/>
        <v>#REF!</v>
      </c>
      <c r="BP180" t="e">
        <f t="shared" si="80"/>
        <v>#REF!</v>
      </c>
      <c r="BQ180" t="e">
        <f t="shared" si="81"/>
        <v>#REF!</v>
      </c>
      <c r="BR180" t="e">
        <f t="shared" si="82"/>
        <v>#REF!</v>
      </c>
      <c r="BS180" t="e">
        <f t="shared" si="83"/>
        <v>#REF!</v>
      </c>
      <c r="BT180" t="e">
        <f t="shared" si="84"/>
        <v>#REF!</v>
      </c>
      <c r="BU180" t="e">
        <f t="shared" si="72"/>
        <v>#REF!</v>
      </c>
      <c r="BV180">
        <f t="shared" si="73"/>
        <v>1063.932458022977</v>
      </c>
      <c r="BW180">
        <f t="shared" si="74"/>
        <v>3.2319151622269914E-2</v>
      </c>
      <c r="BX180">
        <f t="shared" si="75"/>
        <v>50.905819972225736</v>
      </c>
      <c r="BY180">
        <f t="shared" si="76"/>
        <v>3.6057315995455119</v>
      </c>
      <c r="BZ180">
        <f t="shared" si="77"/>
        <v>406.76997853806341</v>
      </c>
      <c r="CA180">
        <f t="shared" si="78"/>
        <v>0.2908723646004292</v>
      </c>
    </row>
    <row r="181" spans="30:79" x14ac:dyDescent="0.25">
      <c r="AD181">
        <f>Makespan_15!S258</f>
        <v>819</v>
      </c>
      <c r="AE181">
        <v>693</v>
      </c>
      <c r="AF181">
        <v>694</v>
      </c>
      <c r="AG181">
        <v>694</v>
      </c>
      <c r="AH181">
        <v>684</v>
      </c>
      <c r="AI181">
        <v>684</v>
      </c>
      <c r="AJ181">
        <v>700</v>
      </c>
      <c r="AK181">
        <v>700</v>
      </c>
      <c r="AM181" t="e">
        <f>AD181-#REF!</f>
        <v>#REF!</v>
      </c>
      <c r="AN181" t="e">
        <f>#REF!-#REF!</f>
        <v>#REF!</v>
      </c>
      <c r="AO181" t="e">
        <f>#REF!-#REF!</f>
        <v>#REF!</v>
      </c>
      <c r="AP181" t="e">
        <f>#REF!-#REF!</f>
        <v>#REF!</v>
      </c>
      <c r="AQ181" t="e">
        <f>#REF!-#REF!</f>
        <v>#REF!</v>
      </c>
      <c r="AR181" t="e">
        <f>#REF!-#REF!</f>
        <v>#REF!</v>
      </c>
      <c r="AS181" t="e">
        <f>#REF!-AE181</f>
        <v>#REF!</v>
      </c>
      <c r="AT181">
        <f t="shared" si="98"/>
        <v>-1</v>
      </c>
      <c r="AU181">
        <f t="shared" si="99"/>
        <v>0</v>
      </c>
      <c r="AV181">
        <f t="shared" si="100"/>
        <v>10</v>
      </c>
      <c r="AW181">
        <f t="shared" si="101"/>
        <v>0</v>
      </c>
      <c r="AX181">
        <f t="shared" si="102"/>
        <v>-16</v>
      </c>
      <c r="AY181">
        <f t="shared" si="103"/>
        <v>0</v>
      </c>
      <c r="BA181" t="e">
        <f t="shared" si="85"/>
        <v>#REF!</v>
      </c>
      <c r="BB181" t="e">
        <f t="shared" si="86"/>
        <v>#REF!</v>
      </c>
      <c r="BC181" t="e">
        <f t="shared" si="87"/>
        <v>#REF!</v>
      </c>
      <c r="BD181" t="e">
        <f t="shared" si="88"/>
        <v>#REF!</v>
      </c>
      <c r="BE181" t="e">
        <f t="shared" si="89"/>
        <v>#REF!</v>
      </c>
      <c r="BF181" t="e">
        <f t="shared" si="90"/>
        <v>#REF!</v>
      </c>
      <c r="BG181" t="e">
        <f t="shared" si="91"/>
        <v>#REF!</v>
      </c>
      <c r="BH181">
        <f t="shared" si="92"/>
        <v>6.617977528089888</v>
      </c>
      <c r="BI181">
        <f t="shared" si="93"/>
        <v>0.1797752808988764</v>
      </c>
      <c r="BJ181">
        <f t="shared" si="94"/>
        <v>14.865168539325843</v>
      </c>
      <c r="BK181">
        <f t="shared" si="95"/>
        <v>1.898876404494382</v>
      </c>
      <c r="BL181">
        <f t="shared" si="96"/>
        <v>-16.168539325842698</v>
      </c>
      <c r="BM181">
        <f t="shared" si="97"/>
        <v>0.5393258426966292</v>
      </c>
      <c r="BO181" t="e">
        <f t="shared" si="79"/>
        <v>#REF!</v>
      </c>
      <c r="BP181" t="e">
        <f t="shared" si="80"/>
        <v>#REF!</v>
      </c>
      <c r="BQ181" t="e">
        <f t="shared" si="81"/>
        <v>#REF!</v>
      </c>
      <c r="BR181" t="e">
        <f t="shared" si="82"/>
        <v>#REF!</v>
      </c>
      <c r="BS181" t="e">
        <f t="shared" si="83"/>
        <v>#REF!</v>
      </c>
      <c r="BT181" t="e">
        <f t="shared" si="84"/>
        <v>#REF!</v>
      </c>
      <c r="BU181" t="e">
        <f t="shared" si="72"/>
        <v>#REF!</v>
      </c>
      <c r="BV181">
        <f t="shared" si="73"/>
        <v>43.797626562302746</v>
      </c>
      <c r="BW181">
        <f t="shared" si="74"/>
        <v>3.2319151622269914E-2</v>
      </c>
      <c r="BX181">
        <f t="shared" si="75"/>
        <v>220.97323570256282</v>
      </c>
      <c r="BY181">
        <f t="shared" si="76"/>
        <v>3.6057315995455119</v>
      </c>
      <c r="BZ181">
        <f t="shared" si="77"/>
        <v>261.42166393132186</v>
      </c>
      <c r="CA181">
        <f t="shared" si="78"/>
        <v>0.2908723646004292</v>
      </c>
    </row>
    <row r="182" spans="30:79" x14ac:dyDescent="0.25">
      <c r="AD182">
        <f>Makespan_15!S259</f>
        <v>868</v>
      </c>
      <c r="AE182">
        <v>644</v>
      </c>
      <c r="AF182">
        <v>635</v>
      </c>
      <c r="AG182">
        <v>635</v>
      </c>
      <c r="AH182">
        <v>598</v>
      </c>
      <c r="AI182">
        <v>598</v>
      </c>
      <c r="AJ182">
        <v>669</v>
      </c>
      <c r="AK182">
        <v>669</v>
      </c>
      <c r="AM182" t="e">
        <f>AD182-#REF!</f>
        <v>#REF!</v>
      </c>
      <c r="AN182" t="e">
        <f>#REF!-#REF!</f>
        <v>#REF!</v>
      </c>
      <c r="AO182" t="e">
        <f>#REF!-#REF!</f>
        <v>#REF!</v>
      </c>
      <c r="AP182" t="e">
        <f>#REF!-#REF!</f>
        <v>#REF!</v>
      </c>
      <c r="AQ182" t="e">
        <f>#REF!-#REF!</f>
        <v>#REF!</v>
      </c>
      <c r="AR182" t="e">
        <f>#REF!-#REF!</f>
        <v>#REF!</v>
      </c>
      <c r="AS182" t="e">
        <f>#REF!-AE182</f>
        <v>#REF!</v>
      </c>
      <c r="AT182">
        <f t="shared" si="98"/>
        <v>9</v>
      </c>
      <c r="AU182">
        <f t="shared" si="99"/>
        <v>0</v>
      </c>
      <c r="AV182">
        <f t="shared" si="100"/>
        <v>37</v>
      </c>
      <c r="AW182">
        <f t="shared" si="101"/>
        <v>0</v>
      </c>
      <c r="AX182">
        <f t="shared" si="102"/>
        <v>-71</v>
      </c>
      <c r="AY182">
        <f t="shared" si="103"/>
        <v>0</v>
      </c>
      <c r="BA182" t="e">
        <f t="shared" si="85"/>
        <v>#REF!</v>
      </c>
      <c r="BB182" t="e">
        <f t="shared" si="86"/>
        <v>#REF!</v>
      </c>
      <c r="BC182" t="e">
        <f t="shared" si="87"/>
        <v>#REF!</v>
      </c>
      <c r="BD182" t="e">
        <f t="shared" si="88"/>
        <v>#REF!</v>
      </c>
      <c r="BE182" t="e">
        <f t="shared" si="89"/>
        <v>#REF!</v>
      </c>
      <c r="BF182" t="e">
        <f t="shared" si="90"/>
        <v>#REF!</v>
      </c>
      <c r="BG182" t="e">
        <f t="shared" si="91"/>
        <v>#REF!</v>
      </c>
      <c r="BH182">
        <f t="shared" si="92"/>
        <v>16.617977528089888</v>
      </c>
      <c r="BI182">
        <f t="shared" si="93"/>
        <v>0.1797752808988764</v>
      </c>
      <c r="BJ182">
        <f t="shared" si="94"/>
        <v>41.865168539325843</v>
      </c>
      <c r="BK182">
        <f t="shared" si="95"/>
        <v>1.898876404494382</v>
      </c>
      <c r="BL182">
        <f t="shared" si="96"/>
        <v>-71.168539325842701</v>
      </c>
      <c r="BM182">
        <f t="shared" si="97"/>
        <v>0.5393258426966292</v>
      </c>
      <c r="BO182" t="e">
        <f t="shared" si="79"/>
        <v>#REF!</v>
      </c>
      <c r="BP182" t="e">
        <f t="shared" si="80"/>
        <v>#REF!</v>
      </c>
      <c r="BQ182" t="e">
        <f t="shared" si="81"/>
        <v>#REF!</v>
      </c>
      <c r="BR182" t="e">
        <f t="shared" si="82"/>
        <v>#REF!</v>
      </c>
      <c r="BS182" t="e">
        <f t="shared" si="83"/>
        <v>#REF!</v>
      </c>
      <c r="BT182" t="e">
        <f t="shared" si="84"/>
        <v>#REF!</v>
      </c>
      <c r="BU182" t="e">
        <f t="shared" si="72"/>
        <v>#REF!</v>
      </c>
      <c r="BV182">
        <f t="shared" si="73"/>
        <v>276.15717712410049</v>
      </c>
      <c r="BW182">
        <f t="shared" si="74"/>
        <v>3.2319151622269914E-2</v>
      </c>
      <c r="BX182">
        <f t="shared" si="75"/>
        <v>1752.6923368261585</v>
      </c>
      <c r="BY182">
        <f t="shared" si="76"/>
        <v>3.6057315995455119</v>
      </c>
      <c r="BZ182">
        <f t="shared" si="77"/>
        <v>5064.9609897740193</v>
      </c>
      <c r="CA182">
        <f t="shared" si="78"/>
        <v>0.2908723646004292</v>
      </c>
    </row>
    <row r="183" spans="30:79" x14ac:dyDescent="0.25">
      <c r="AD183">
        <f>Makespan_15!S260</f>
        <v>1003</v>
      </c>
      <c r="AE183">
        <v>683</v>
      </c>
      <c r="AF183">
        <v>672</v>
      </c>
      <c r="AG183">
        <v>672</v>
      </c>
      <c r="AH183">
        <v>608</v>
      </c>
      <c r="AI183">
        <v>608</v>
      </c>
      <c r="AJ183">
        <v>715</v>
      </c>
      <c r="AK183">
        <v>715</v>
      </c>
      <c r="AM183" t="e">
        <f>AD183-#REF!</f>
        <v>#REF!</v>
      </c>
      <c r="AN183" t="e">
        <f>#REF!-#REF!</f>
        <v>#REF!</v>
      </c>
      <c r="AO183" t="e">
        <f>#REF!-#REF!</f>
        <v>#REF!</v>
      </c>
      <c r="AP183" t="e">
        <f>#REF!-#REF!</f>
        <v>#REF!</v>
      </c>
      <c r="AQ183" t="e">
        <f>#REF!-#REF!</f>
        <v>#REF!</v>
      </c>
      <c r="AR183" t="e">
        <f>#REF!-#REF!</f>
        <v>#REF!</v>
      </c>
      <c r="AS183" t="e">
        <f>#REF!-AE183</f>
        <v>#REF!</v>
      </c>
      <c r="AT183">
        <f t="shared" si="98"/>
        <v>11</v>
      </c>
      <c r="AU183">
        <f t="shared" si="99"/>
        <v>0</v>
      </c>
      <c r="AV183">
        <f t="shared" si="100"/>
        <v>64</v>
      </c>
      <c r="AW183">
        <f t="shared" si="101"/>
        <v>0</v>
      </c>
      <c r="AX183">
        <f t="shared" si="102"/>
        <v>-107</v>
      </c>
      <c r="AY183">
        <f t="shared" si="103"/>
        <v>0</v>
      </c>
      <c r="BA183" t="e">
        <f t="shared" si="85"/>
        <v>#REF!</v>
      </c>
      <c r="BB183" t="e">
        <f t="shared" si="86"/>
        <v>#REF!</v>
      </c>
      <c r="BC183" t="e">
        <f t="shared" si="87"/>
        <v>#REF!</v>
      </c>
      <c r="BD183" t="e">
        <f t="shared" si="88"/>
        <v>#REF!</v>
      </c>
      <c r="BE183" t="e">
        <f t="shared" si="89"/>
        <v>#REF!</v>
      </c>
      <c r="BF183" t="e">
        <f t="shared" si="90"/>
        <v>#REF!</v>
      </c>
      <c r="BG183" t="e">
        <f t="shared" si="91"/>
        <v>#REF!</v>
      </c>
      <c r="BH183">
        <f t="shared" si="92"/>
        <v>18.617977528089888</v>
      </c>
      <c r="BI183">
        <f t="shared" si="93"/>
        <v>0.1797752808988764</v>
      </c>
      <c r="BJ183">
        <f t="shared" si="94"/>
        <v>68.865168539325836</v>
      </c>
      <c r="BK183">
        <f t="shared" si="95"/>
        <v>1.898876404494382</v>
      </c>
      <c r="BL183">
        <f t="shared" si="96"/>
        <v>-107.1685393258427</v>
      </c>
      <c r="BM183">
        <f t="shared" si="97"/>
        <v>0.5393258426966292</v>
      </c>
      <c r="BO183" t="e">
        <f t="shared" si="79"/>
        <v>#REF!</v>
      </c>
      <c r="BP183" t="e">
        <f t="shared" si="80"/>
        <v>#REF!</v>
      </c>
      <c r="BQ183" t="e">
        <f t="shared" si="81"/>
        <v>#REF!</v>
      </c>
      <c r="BR183" t="e">
        <f t="shared" si="82"/>
        <v>#REF!</v>
      </c>
      <c r="BS183" t="e">
        <f t="shared" si="83"/>
        <v>#REF!</v>
      </c>
      <c r="BT183" t="e">
        <f t="shared" si="84"/>
        <v>#REF!</v>
      </c>
      <c r="BU183" t="e">
        <f t="shared" si="72"/>
        <v>#REF!</v>
      </c>
      <c r="BV183">
        <f t="shared" si="73"/>
        <v>346.62908723646007</v>
      </c>
      <c r="BW183">
        <f t="shared" si="74"/>
        <v>3.2319151622269914E-2</v>
      </c>
      <c r="BX183">
        <f t="shared" si="75"/>
        <v>4742.4114379497532</v>
      </c>
      <c r="BY183">
        <f t="shared" si="76"/>
        <v>3.6057315995455119</v>
      </c>
      <c r="BZ183">
        <f t="shared" si="77"/>
        <v>11485.095821234694</v>
      </c>
      <c r="CA183">
        <f t="shared" si="78"/>
        <v>0.2908723646004292</v>
      </c>
    </row>
    <row r="184" spans="30:79" x14ac:dyDescent="0.25">
      <c r="AD184">
        <f>Makespan_15!S261</f>
        <v>1003</v>
      </c>
      <c r="AE184">
        <v>666</v>
      </c>
      <c r="AF184">
        <v>611</v>
      </c>
      <c r="AG184">
        <v>611</v>
      </c>
      <c r="AH184">
        <v>643</v>
      </c>
      <c r="AI184">
        <v>643</v>
      </c>
      <c r="AJ184">
        <v>709</v>
      </c>
      <c r="AK184">
        <v>709</v>
      </c>
      <c r="AM184" t="e">
        <f>AD184-#REF!</f>
        <v>#REF!</v>
      </c>
      <c r="AN184" t="e">
        <f>#REF!-#REF!</f>
        <v>#REF!</v>
      </c>
      <c r="AO184" t="e">
        <f>#REF!-#REF!</f>
        <v>#REF!</v>
      </c>
      <c r="AP184" t="e">
        <f>#REF!-#REF!</f>
        <v>#REF!</v>
      </c>
      <c r="AQ184" t="e">
        <f>#REF!-#REF!</f>
        <v>#REF!</v>
      </c>
      <c r="AR184" t="e">
        <f>#REF!-#REF!</f>
        <v>#REF!</v>
      </c>
      <c r="AS184" t="e">
        <f>#REF!-AE184</f>
        <v>#REF!</v>
      </c>
      <c r="AT184">
        <f t="shared" si="98"/>
        <v>55</v>
      </c>
      <c r="AU184">
        <f t="shared" si="99"/>
        <v>0</v>
      </c>
      <c r="AV184">
        <f t="shared" si="100"/>
        <v>-32</v>
      </c>
      <c r="AW184">
        <f t="shared" si="101"/>
        <v>0</v>
      </c>
      <c r="AX184">
        <f t="shared" si="102"/>
        <v>-66</v>
      </c>
      <c r="AY184">
        <f t="shared" si="103"/>
        <v>0</v>
      </c>
      <c r="BA184" t="e">
        <f t="shared" si="85"/>
        <v>#REF!</v>
      </c>
      <c r="BB184" t="e">
        <f t="shared" si="86"/>
        <v>#REF!</v>
      </c>
      <c r="BC184" t="e">
        <f t="shared" si="87"/>
        <v>#REF!</v>
      </c>
      <c r="BD184" t="e">
        <f t="shared" si="88"/>
        <v>#REF!</v>
      </c>
      <c r="BE184" t="e">
        <f t="shared" si="89"/>
        <v>#REF!</v>
      </c>
      <c r="BF184" t="e">
        <f t="shared" si="90"/>
        <v>#REF!</v>
      </c>
      <c r="BG184" t="e">
        <f t="shared" si="91"/>
        <v>#REF!</v>
      </c>
      <c r="BH184">
        <f t="shared" si="92"/>
        <v>62.617977528089888</v>
      </c>
      <c r="BI184">
        <f t="shared" si="93"/>
        <v>0.1797752808988764</v>
      </c>
      <c r="BJ184">
        <f t="shared" si="94"/>
        <v>-27.134831460674157</v>
      </c>
      <c r="BK184">
        <f t="shared" si="95"/>
        <v>1.898876404494382</v>
      </c>
      <c r="BL184">
        <f t="shared" si="96"/>
        <v>-66.168539325842701</v>
      </c>
      <c r="BM184">
        <f t="shared" si="97"/>
        <v>0.5393258426966292</v>
      </c>
      <c r="BO184" t="e">
        <f t="shared" si="79"/>
        <v>#REF!</v>
      </c>
      <c r="BP184" t="e">
        <f t="shared" si="80"/>
        <v>#REF!</v>
      </c>
      <c r="BQ184" t="e">
        <f t="shared" si="81"/>
        <v>#REF!</v>
      </c>
      <c r="BR184" t="e">
        <f t="shared" si="82"/>
        <v>#REF!</v>
      </c>
      <c r="BS184" t="e">
        <f t="shared" si="83"/>
        <v>#REF!</v>
      </c>
      <c r="BT184" t="e">
        <f t="shared" si="84"/>
        <v>#REF!</v>
      </c>
      <c r="BU184" t="e">
        <f t="shared" si="72"/>
        <v>#REF!</v>
      </c>
      <c r="BV184">
        <f t="shared" si="73"/>
        <v>3921.01110970837</v>
      </c>
      <c r="BW184">
        <f t="shared" si="74"/>
        <v>3.2319151622269914E-2</v>
      </c>
      <c r="BX184">
        <f t="shared" si="75"/>
        <v>736.29907839919201</v>
      </c>
      <c r="BY184">
        <f t="shared" si="76"/>
        <v>3.6057315995455119</v>
      </c>
      <c r="BZ184">
        <f t="shared" si="77"/>
        <v>4378.275596515592</v>
      </c>
      <c r="CA184">
        <f t="shared" si="78"/>
        <v>0.2908723646004292</v>
      </c>
    </row>
    <row r="185" spans="30:79" x14ac:dyDescent="0.25">
      <c r="AD185">
        <f>Makespan_15!S262</f>
        <v>919</v>
      </c>
      <c r="AE185">
        <v>590</v>
      </c>
      <c r="AF185">
        <v>622</v>
      </c>
      <c r="AG185">
        <v>622</v>
      </c>
      <c r="AH185">
        <v>610</v>
      </c>
      <c r="AI185">
        <v>610</v>
      </c>
      <c r="AJ185">
        <v>595</v>
      </c>
      <c r="AK185">
        <v>595</v>
      </c>
      <c r="AM185" t="e">
        <f>AD185-#REF!</f>
        <v>#REF!</v>
      </c>
      <c r="AN185" t="e">
        <f>#REF!-#REF!</f>
        <v>#REF!</v>
      </c>
      <c r="AO185" t="e">
        <f>#REF!-#REF!</f>
        <v>#REF!</v>
      </c>
      <c r="AP185" t="e">
        <f>#REF!-#REF!</f>
        <v>#REF!</v>
      </c>
      <c r="AQ185" t="e">
        <f>#REF!-#REF!</f>
        <v>#REF!</v>
      </c>
      <c r="AR185" t="e">
        <f>#REF!-#REF!</f>
        <v>#REF!</v>
      </c>
      <c r="AS185" t="e">
        <f>#REF!-AE185</f>
        <v>#REF!</v>
      </c>
      <c r="AT185">
        <f t="shared" si="98"/>
        <v>-32</v>
      </c>
      <c r="AU185">
        <f t="shared" si="99"/>
        <v>0</v>
      </c>
      <c r="AV185">
        <f t="shared" si="100"/>
        <v>12</v>
      </c>
      <c r="AW185">
        <f t="shared" si="101"/>
        <v>0</v>
      </c>
      <c r="AX185">
        <f t="shared" si="102"/>
        <v>15</v>
      </c>
      <c r="AY185">
        <f t="shared" si="103"/>
        <v>0</v>
      </c>
      <c r="BA185" t="e">
        <f t="shared" si="85"/>
        <v>#REF!</v>
      </c>
      <c r="BB185" t="e">
        <f t="shared" si="86"/>
        <v>#REF!</v>
      </c>
      <c r="BC185" t="e">
        <f t="shared" si="87"/>
        <v>#REF!</v>
      </c>
      <c r="BD185" t="e">
        <f t="shared" si="88"/>
        <v>#REF!</v>
      </c>
      <c r="BE185" t="e">
        <f t="shared" si="89"/>
        <v>#REF!</v>
      </c>
      <c r="BF185" t="e">
        <f t="shared" si="90"/>
        <v>#REF!</v>
      </c>
      <c r="BG185" t="e">
        <f t="shared" si="91"/>
        <v>#REF!</v>
      </c>
      <c r="BH185">
        <f t="shared" si="92"/>
        <v>-24.382022471910112</v>
      </c>
      <c r="BI185">
        <f t="shared" si="93"/>
        <v>0.1797752808988764</v>
      </c>
      <c r="BJ185">
        <f t="shared" si="94"/>
        <v>16.865168539325843</v>
      </c>
      <c r="BK185">
        <f t="shared" si="95"/>
        <v>1.898876404494382</v>
      </c>
      <c r="BL185">
        <f t="shared" si="96"/>
        <v>14.831460674157304</v>
      </c>
      <c r="BM185">
        <f t="shared" si="97"/>
        <v>0.5393258426966292</v>
      </c>
      <c r="BO185" t="e">
        <f t="shared" si="79"/>
        <v>#REF!</v>
      </c>
      <c r="BP185" t="e">
        <f t="shared" si="80"/>
        <v>#REF!</v>
      </c>
      <c r="BQ185" t="e">
        <f t="shared" si="81"/>
        <v>#REF!</v>
      </c>
      <c r="BR185" t="e">
        <f t="shared" si="82"/>
        <v>#REF!</v>
      </c>
      <c r="BS185" t="e">
        <f t="shared" si="83"/>
        <v>#REF!</v>
      </c>
      <c r="BT185" t="e">
        <f t="shared" si="84"/>
        <v>#REF!</v>
      </c>
      <c r="BU185" t="e">
        <f t="shared" si="72"/>
        <v>#REF!</v>
      </c>
      <c r="BV185">
        <f t="shared" si="73"/>
        <v>594.48301982072974</v>
      </c>
      <c r="BW185">
        <f t="shared" si="74"/>
        <v>3.2319151622269914E-2</v>
      </c>
      <c r="BX185">
        <f t="shared" si="75"/>
        <v>284.43390985986622</v>
      </c>
      <c r="BY185">
        <f t="shared" si="76"/>
        <v>3.6057315995455119</v>
      </c>
      <c r="BZ185">
        <f t="shared" si="77"/>
        <v>219.97222572907464</v>
      </c>
      <c r="CA185">
        <f t="shared" si="78"/>
        <v>0.2908723646004292</v>
      </c>
    </row>
    <row r="186" spans="30:79" x14ac:dyDescent="0.25">
      <c r="AD186">
        <f>Makespan_15!S263</f>
        <v>991</v>
      </c>
      <c r="AE186">
        <v>743</v>
      </c>
      <c r="AF186">
        <v>849</v>
      </c>
      <c r="AG186">
        <v>849</v>
      </c>
      <c r="AH186">
        <v>811</v>
      </c>
      <c r="AI186">
        <v>811</v>
      </c>
      <c r="AJ186">
        <v>847</v>
      </c>
      <c r="AK186">
        <v>847</v>
      </c>
      <c r="AM186" t="e">
        <f>AD186-#REF!</f>
        <v>#REF!</v>
      </c>
      <c r="AN186" t="e">
        <f>#REF!-#REF!</f>
        <v>#REF!</v>
      </c>
      <c r="AO186" t="e">
        <f>#REF!-#REF!</f>
        <v>#REF!</v>
      </c>
      <c r="AP186" t="e">
        <f>#REF!-#REF!</f>
        <v>#REF!</v>
      </c>
      <c r="AQ186" t="e">
        <f>#REF!-#REF!</f>
        <v>#REF!</v>
      </c>
      <c r="AR186" t="e">
        <f>#REF!-#REF!</f>
        <v>#REF!</v>
      </c>
      <c r="AS186" t="e">
        <f>#REF!-AE186</f>
        <v>#REF!</v>
      </c>
      <c r="AT186">
        <f t="shared" si="98"/>
        <v>-106</v>
      </c>
      <c r="AU186">
        <f t="shared" si="99"/>
        <v>0</v>
      </c>
      <c r="AV186">
        <f t="shared" si="100"/>
        <v>38</v>
      </c>
      <c r="AW186">
        <f t="shared" si="101"/>
        <v>0</v>
      </c>
      <c r="AX186">
        <f t="shared" si="102"/>
        <v>-36</v>
      </c>
      <c r="AY186">
        <f t="shared" si="103"/>
        <v>0</v>
      </c>
      <c r="BA186" t="e">
        <f t="shared" si="85"/>
        <v>#REF!</v>
      </c>
      <c r="BB186" t="e">
        <f t="shared" si="86"/>
        <v>#REF!</v>
      </c>
      <c r="BC186" t="e">
        <f t="shared" si="87"/>
        <v>#REF!</v>
      </c>
      <c r="BD186" t="e">
        <f t="shared" si="88"/>
        <v>#REF!</v>
      </c>
      <c r="BE186" t="e">
        <f t="shared" si="89"/>
        <v>#REF!</v>
      </c>
      <c r="BF186" t="e">
        <f t="shared" si="90"/>
        <v>#REF!</v>
      </c>
      <c r="BG186" t="e">
        <f t="shared" si="91"/>
        <v>#REF!</v>
      </c>
      <c r="BH186">
        <f t="shared" si="92"/>
        <v>-98.382022471910119</v>
      </c>
      <c r="BI186">
        <f t="shared" si="93"/>
        <v>0.1797752808988764</v>
      </c>
      <c r="BJ186">
        <f t="shared" si="94"/>
        <v>42.865168539325843</v>
      </c>
      <c r="BK186">
        <f t="shared" si="95"/>
        <v>1.898876404494382</v>
      </c>
      <c r="BL186">
        <f t="shared" si="96"/>
        <v>-36.168539325842694</v>
      </c>
      <c r="BM186">
        <f t="shared" si="97"/>
        <v>0.5393258426966292</v>
      </c>
      <c r="BO186" t="e">
        <f t="shared" si="79"/>
        <v>#REF!</v>
      </c>
      <c r="BP186" t="e">
        <f t="shared" si="80"/>
        <v>#REF!</v>
      </c>
      <c r="BQ186" t="e">
        <f t="shared" si="81"/>
        <v>#REF!</v>
      </c>
      <c r="BR186" t="e">
        <f t="shared" si="82"/>
        <v>#REF!</v>
      </c>
      <c r="BS186" t="e">
        <f t="shared" si="83"/>
        <v>#REF!</v>
      </c>
      <c r="BT186" t="e">
        <f t="shared" si="84"/>
        <v>#REF!</v>
      </c>
      <c r="BU186" t="e">
        <f t="shared" si="72"/>
        <v>#REF!</v>
      </c>
      <c r="BV186">
        <f t="shared" si="73"/>
        <v>9679.0223456634285</v>
      </c>
      <c r="BW186">
        <f t="shared" si="74"/>
        <v>3.2319151622269914E-2</v>
      </c>
      <c r="BX186">
        <f t="shared" si="75"/>
        <v>1837.4226739048102</v>
      </c>
      <c r="BY186">
        <f t="shared" si="76"/>
        <v>3.6057315995455119</v>
      </c>
      <c r="BZ186">
        <f t="shared" si="77"/>
        <v>1308.1632369650295</v>
      </c>
      <c r="CA186">
        <f t="shared" si="78"/>
        <v>0.2908723646004292</v>
      </c>
    </row>
    <row r="187" spans="30:79" x14ac:dyDescent="0.25">
      <c r="AD187">
        <f>Makespan_15!S264</f>
        <v>1066</v>
      </c>
      <c r="AE187">
        <v>614</v>
      </c>
      <c r="AF187">
        <v>621</v>
      </c>
      <c r="AG187">
        <v>621</v>
      </c>
      <c r="AH187">
        <v>602</v>
      </c>
      <c r="AI187">
        <v>612</v>
      </c>
      <c r="AJ187">
        <v>687</v>
      </c>
      <c r="AK187">
        <v>687</v>
      </c>
      <c r="AM187" t="e">
        <f>AD187-#REF!</f>
        <v>#REF!</v>
      </c>
      <c r="AN187" t="e">
        <f>#REF!-#REF!</f>
        <v>#REF!</v>
      </c>
      <c r="AO187" t="e">
        <f>#REF!-#REF!</f>
        <v>#REF!</v>
      </c>
      <c r="AP187" t="e">
        <f>#REF!-#REF!</f>
        <v>#REF!</v>
      </c>
      <c r="AQ187" t="e">
        <f>#REF!-#REF!</f>
        <v>#REF!</v>
      </c>
      <c r="AR187" t="e">
        <f>#REF!-#REF!</f>
        <v>#REF!</v>
      </c>
      <c r="AS187" t="e">
        <f>#REF!-AE187</f>
        <v>#REF!</v>
      </c>
      <c r="AT187">
        <f t="shared" si="98"/>
        <v>-7</v>
      </c>
      <c r="AU187">
        <f t="shared" si="99"/>
        <v>0</v>
      </c>
      <c r="AV187">
        <f t="shared" si="100"/>
        <v>19</v>
      </c>
      <c r="AW187">
        <f t="shared" si="101"/>
        <v>-10</v>
      </c>
      <c r="AX187">
        <f t="shared" si="102"/>
        <v>-75</v>
      </c>
      <c r="AY187">
        <f t="shared" si="103"/>
        <v>0</v>
      </c>
      <c r="BA187" t="e">
        <f t="shared" si="85"/>
        <v>#REF!</v>
      </c>
      <c r="BB187" t="e">
        <f t="shared" si="86"/>
        <v>#REF!</v>
      </c>
      <c r="BC187" t="e">
        <f t="shared" si="87"/>
        <v>#REF!</v>
      </c>
      <c r="BD187" t="e">
        <f t="shared" si="88"/>
        <v>#REF!</v>
      </c>
      <c r="BE187" t="e">
        <f t="shared" si="89"/>
        <v>#REF!</v>
      </c>
      <c r="BF187" t="e">
        <f t="shared" si="90"/>
        <v>#REF!</v>
      </c>
      <c r="BG187" t="e">
        <f t="shared" si="91"/>
        <v>#REF!</v>
      </c>
      <c r="BH187">
        <f t="shared" si="92"/>
        <v>0.61797752808988804</v>
      </c>
      <c r="BI187">
        <f t="shared" si="93"/>
        <v>0.1797752808988764</v>
      </c>
      <c r="BJ187">
        <f t="shared" si="94"/>
        <v>23.865168539325843</v>
      </c>
      <c r="BK187">
        <f t="shared" si="95"/>
        <v>-8.1011235955056176</v>
      </c>
      <c r="BL187">
        <f t="shared" si="96"/>
        <v>-75.168539325842701</v>
      </c>
      <c r="BM187">
        <f t="shared" si="97"/>
        <v>0.5393258426966292</v>
      </c>
      <c r="BO187" t="e">
        <f t="shared" ref="BO187:BO200" si="104">BA187*BA187</f>
        <v>#REF!</v>
      </c>
      <c r="BP187" t="e">
        <f t="shared" ref="BP187:BP200" si="105">BB187*BB187</f>
        <v>#REF!</v>
      </c>
      <c r="BQ187" t="e">
        <f t="shared" ref="BQ187:BQ200" si="106">BC187*BC187</f>
        <v>#REF!</v>
      </c>
      <c r="BR187" t="e">
        <f t="shared" ref="BR187:BW200" si="107">BD187*BD187</f>
        <v>#REF!</v>
      </c>
      <c r="BS187" t="e">
        <f t="shared" si="107"/>
        <v>#REF!</v>
      </c>
      <c r="BT187" t="e">
        <f t="shared" si="107"/>
        <v>#REF!</v>
      </c>
      <c r="BU187" t="e">
        <f t="shared" si="107"/>
        <v>#REF!</v>
      </c>
      <c r="BV187">
        <f t="shared" si="107"/>
        <v>0.38189622522408834</v>
      </c>
      <c r="BW187">
        <f t="shared" si="107"/>
        <v>3.2319151622269914E-2</v>
      </c>
      <c r="BX187">
        <f t="shared" ref="BX187:BX200" si="108">BJ187*BJ187</f>
        <v>569.54626941042795</v>
      </c>
      <c r="BY187">
        <f t="shared" ref="BY187:BY200" si="109">BK187*BK187</f>
        <v>65.628203509657865</v>
      </c>
      <c r="BZ187">
        <f t="shared" ref="BZ187:BZ200" si="110">BL187*BL187</f>
        <v>5650.3093043807603</v>
      </c>
      <c r="CA187">
        <f t="shared" ref="CA187:CA200" si="111">BM187*BM187</f>
        <v>0.2908723646004292</v>
      </c>
    </row>
    <row r="188" spans="30:79" x14ac:dyDescent="0.25">
      <c r="AD188">
        <f>Makespan_15!S265</f>
        <v>988</v>
      </c>
      <c r="AE188">
        <v>758</v>
      </c>
      <c r="AF188">
        <v>786</v>
      </c>
      <c r="AG188">
        <v>786</v>
      </c>
      <c r="AH188">
        <v>780</v>
      </c>
      <c r="AI188">
        <v>780</v>
      </c>
      <c r="AJ188">
        <v>734</v>
      </c>
      <c r="AK188">
        <v>734</v>
      </c>
      <c r="AM188" t="e">
        <f>AD188-#REF!</f>
        <v>#REF!</v>
      </c>
      <c r="AN188" t="e">
        <f>#REF!-#REF!</f>
        <v>#REF!</v>
      </c>
      <c r="AO188" t="e">
        <f>#REF!-#REF!</f>
        <v>#REF!</v>
      </c>
      <c r="AP188" t="e">
        <f>#REF!-#REF!</f>
        <v>#REF!</v>
      </c>
      <c r="AQ188" t="e">
        <f>#REF!-#REF!</f>
        <v>#REF!</v>
      </c>
      <c r="AR188" t="e">
        <f>#REF!-#REF!</f>
        <v>#REF!</v>
      </c>
      <c r="AS188" t="e">
        <f>#REF!-AE188</f>
        <v>#REF!</v>
      </c>
      <c r="AT188">
        <f t="shared" si="98"/>
        <v>-28</v>
      </c>
      <c r="AU188">
        <f t="shared" si="99"/>
        <v>0</v>
      </c>
      <c r="AV188">
        <f t="shared" si="100"/>
        <v>6</v>
      </c>
      <c r="AW188">
        <f t="shared" si="101"/>
        <v>0</v>
      </c>
      <c r="AX188">
        <f t="shared" si="102"/>
        <v>46</v>
      </c>
      <c r="AY188">
        <f t="shared" si="103"/>
        <v>0</v>
      </c>
      <c r="BA188" t="e">
        <f t="shared" si="85"/>
        <v>#REF!</v>
      </c>
      <c r="BB188" t="e">
        <f t="shared" si="86"/>
        <v>#REF!</v>
      </c>
      <c r="BC188" t="e">
        <f t="shared" si="87"/>
        <v>#REF!</v>
      </c>
      <c r="BD188" t="e">
        <f t="shared" si="88"/>
        <v>#REF!</v>
      </c>
      <c r="BE188" t="e">
        <f t="shared" si="89"/>
        <v>#REF!</v>
      </c>
      <c r="BF188" t="e">
        <f t="shared" si="90"/>
        <v>#REF!</v>
      </c>
      <c r="BG188" t="e">
        <f t="shared" si="91"/>
        <v>#REF!</v>
      </c>
      <c r="BH188">
        <f t="shared" si="92"/>
        <v>-20.382022471910112</v>
      </c>
      <c r="BI188">
        <f t="shared" si="93"/>
        <v>0.1797752808988764</v>
      </c>
      <c r="BJ188">
        <f t="shared" si="94"/>
        <v>10.865168539325843</v>
      </c>
      <c r="BK188">
        <f t="shared" si="95"/>
        <v>1.898876404494382</v>
      </c>
      <c r="BL188">
        <f t="shared" si="96"/>
        <v>45.831460674157306</v>
      </c>
      <c r="BM188">
        <f t="shared" si="97"/>
        <v>0.5393258426966292</v>
      </c>
      <c r="BO188" t="e">
        <f t="shared" si="104"/>
        <v>#REF!</v>
      </c>
      <c r="BP188" t="e">
        <f t="shared" si="105"/>
        <v>#REF!</v>
      </c>
      <c r="BQ188" t="e">
        <f t="shared" si="106"/>
        <v>#REF!</v>
      </c>
      <c r="BR188" t="e">
        <f t="shared" si="107"/>
        <v>#REF!</v>
      </c>
      <c r="BS188" t="e">
        <f t="shared" si="107"/>
        <v>#REF!</v>
      </c>
      <c r="BT188" t="e">
        <f t="shared" si="107"/>
        <v>#REF!</v>
      </c>
      <c r="BU188" t="e">
        <f t="shared" si="107"/>
        <v>#REF!</v>
      </c>
      <c r="BV188">
        <f t="shared" si="107"/>
        <v>415.42684004544878</v>
      </c>
      <c r="BW188">
        <f t="shared" si="107"/>
        <v>3.2319151622269914E-2</v>
      </c>
      <c r="BX188">
        <f t="shared" si="108"/>
        <v>118.05188738795607</v>
      </c>
      <c r="BY188">
        <f t="shared" si="109"/>
        <v>3.6057315995455119</v>
      </c>
      <c r="BZ188">
        <f t="shared" si="110"/>
        <v>2100.5227875268279</v>
      </c>
      <c r="CA188">
        <f t="shared" si="111"/>
        <v>0.2908723646004292</v>
      </c>
    </row>
    <row r="189" spans="30:79" x14ac:dyDescent="0.25">
      <c r="AD189">
        <f>Makespan_15!S266</f>
        <v>1066</v>
      </c>
      <c r="AE189">
        <v>563</v>
      </c>
      <c r="AF189">
        <v>598</v>
      </c>
      <c r="AG189">
        <v>598</v>
      </c>
      <c r="AH189">
        <v>594</v>
      </c>
      <c r="AI189">
        <v>594</v>
      </c>
      <c r="AJ189">
        <v>573</v>
      </c>
      <c r="AK189">
        <v>573</v>
      </c>
      <c r="AM189" t="e">
        <f>AD189-#REF!</f>
        <v>#REF!</v>
      </c>
      <c r="AN189" t="e">
        <f>#REF!-#REF!</f>
        <v>#REF!</v>
      </c>
      <c r="AO189" t="e">
        <f>#REF!-#REF!</f>
        <v>#REF!</v>
      </c>
      <c r="AP189" t="e">
        <f>#REF!-#REF!</f>
        <v>#REF!</v>
      </c>
      <c r="AQ189" t="e">
        <f>#REF!-#REF!</f>
        <v>#REF!</v>
      </c>
      <c r="AR189" t="e">
        <f>#REF!-#REF!</f>
        <v>#REF!</v>
      </c>
      <c r="AS189" t="e">
        <f>#REF!-AE189</f>
        <v>#REF!</v>
      </c>
      <c r="AT189">
        <f t="shared" si="98"/>
        <v>-35</v>
      </c>
      <c r="AU189">
        <f t="shared" si="99"/>
        <v>0</v>
      </c>
      <c r="AV189">
        <f t="shared" si="100"/>
        <v>4</v>
      </c>
      <c r="AW189">
        <f t="shared" si="101"/>
        <v>0</v>
      </c>
      <c r="AX189">
        <f t="shared" si="102"/>
        <v>21</v>
      </c>
      <c r="AY189">
        <f t="shared" si="103"/>
        <v>0</v>
      </c>
      <c r="BA189" t="e">
        <f t="shared" si="85"/>
        <v>#REF!</v>
      </c>
      <c r="BB189" t="e">
        <f t="shared" si="86"/>
        <v>#REF!</v>
      </c>
      <c r="BC189" t="e">
        <f t="shared" si="87"/>
        <v>#REF!</v>
      </c>
      <c r="BD189" t="e">
        <f t="shared" si="88"/>
        <v>#REF!</v>
      </c>
      <c r="BE189" t="e">
        <f t="shared" si="89"/>
        <v>#REF!</v>
      </c>
      <c r="BF189" t="e">
        <f t="shared" si="90"/>
        <v>#REF!</v>
      </c>
      <c r="BG189" t="e">
        <f t="shared" si="91"/>
        <v>#REF!</v>
      </c>
      <c r="BH189">
        <f t="shared" si="92"/>
        <v>-27.382022471910112</v>
      </c>
      <c r="BI189">
        <f t="shared" si="93"/>
        <v>0.1797752808988764</v>
      </c>
      <c r="BJ189">
        <f t="shared" si="94"/>
        <v>8.8651685393258433</v>
      </c>
      <c r="BK189">
        <f t="shared" si="95"/>
        <v>1.898876404494382</v>
      </c>
      <c r="BL189">
        <f t="shared" si="96"/>
        <v>20.831460674157302</v>
      </c>
      <c r="BM189">
        <f t="shared" si="97"/>
        <v>0.5393258426966292</v>
      </c>
      <c r="BO189" t="e">
        <f t="shared" si="104"/>
        <v>#REF!</v>
      </c>
      <c r="BP189" t="e">
        <f t="shared" si="105"/>
        <v>#REF!</v>
      </c>
      <c r="BQ189" t="e">
        <f t="shared" si="106"/>
        <v>#REF!</v>
      </c>
      <c r="BR189" t="e">
        <f t="shared" si="107"/>
        <v>#REF!</v>
      </c>
      <c r="BS189" t="e">
        <f t="shared" si="107"/>
        <v>#REF!</v>
      </c>
      <c r="BT189" t="e">
        <f t="shared" si="107"/>
        <v>#REF!</v>
      </c>
      <c r="BU189" t="e">
        <f t="shared" si="107"/>
        <v>#REF!</v>
      </c>
      <c r="BV189">
        <f t="shared" si="107"/>
        <v>749.77515465219039</v>
      </c>
      <c r="BW189">
        <f t="shared" si="107"/>
        <v>3.2319151622269914E-2</v>
      </c>
      <c r="BX189">
        <f t="shared" si="108"/>
        <v>78.591213230652698</v>
      </c>
      <c r="BY189">
        <f t="shared" si="109"/>
        <v>3.6057315995455119</v>
      </c>
      <c r="BZ189">
        <f t="shared" si="110"/>
        <v>433.94975381896222</v>
      </c>
      <c r="CA189">
        <f t="shared" si="111"/>
        <v>0.2908723646004292</v>
      </c>
    </row>
    <row r="190" spans="30:79" x14ac:dyDescent="0.25">
      <c r="AD190">
        <f>Makespan_15!S267</f>
        <v>1037</v>
      </c>
      <c r="AE190">
        <v>460</v>
      </c>
      <c r="AF190">
        <v>503</v>
      </c>
      <c r="AG190">
        <v>503</v>
      </c>
      <c r="AH190">
        <v>476</v>
      </c>
      <c r="AI190">
        <v>476</v>
      </c>
      <c r="AJ190">
        <v>505</v>
      </c>
      <c r="AK190">
        <v>505</v>
      </c>
      <c r="AM190" t="e">
        <f>AD190-#REF!</f>
        <v>#REF!</v>
      </c>
      <c r="AN190" t="e">
        <f>#REF!-#REF!</f>
        <v>#REF!</v>
      </c>
      <c r="AO190" t="e">
        <f>#REF!-#REF!</f>
        <v>#REF!</v>
      </c>
      <c r="AP190" t="e">
        <f>#REF!-#REF!</f>
        <v>#REF!</v>
      </c>
      <c r="AQ190" t="e">
        <f>#REF!-#REF!</f>
        <v>#REF!</v>
      </c>
      <c r="AR190" t="e">
        <f>#REF!-#REF!</f>
        <v>#REF!</v>
      </c>
      <c r="AS190" t="e">
        <f>#REF!-AE190</f>
        <v>#REF!</v>
      </c>
      <c r="AT190">
        <f t="shared" si="98"/>
        <v>-43</v>
      </c>
      <c r="AU190">
        <f t="shared" si="99"/>
        <v>0</v>
      </c>
      <c r="AV190">
        <f t="shared" si="100"/>
        <v>27</v>
      </c>
      <c r="AW190">
        <f t="shared" si="101"/>
        <v>0</v>
      </c>
      <c r="AX190">
        <f t="shared" si="102"/>
        <v>-29</v>
      </c>
      <c r="AY190">
        <f t="shared" si="103"/>
        <v>0</v>
      </c>
      <c r="BA190" t="e">
        <f t="shared" si="85"/>
        <v>#REF!</v>
      </c>
      <c r="BB190" t="e">
        <f t="shared" si="86"/>
        <v>#REF!</v>
      </c>
      <c r="BC190" t="e">
        <f t="shared" si="87"/>
        <v>#REF!</v>
      </c>
      <c r="BD190" t="e">
        <f t="shared" si="88"/>
        <v>#REF!</v>
      </c>
      <c r="BE190" t="e">
        <f t="shared" si="89"/>
        <v>#REF!</v>
      </c>
      <c r="BF190" t="e">
        <f t="shared" si="90"/>
        <v>#REF!</v>
      </c>
      <c r="BG190" t="e">
        <f t="shared" si="91"/>
        <v>#REF!</v>
      </c>
      <c r="BH190">
        <f t="shared" si="92"/>
        <v>-35.382022471910112</v>
      </c>
      <c r="BI190">
        <f t="shared" si="93"/>
        <v>0.1797752808988764</v>
      </c>
      <c r="BJ190">
        <f t="shared" si="94"/>
        <v>31.865168539325843</v>
      </c>
      <c r="BK190">
        <f t="shared" si="95"/>
        <v>1.898876404494382</v>
      </c>
      <c r="BL190">
        <f t="shared" si="96"/>
        <v>-29.168539325842698</v>
      </c>
      <c r="BM190">
        <f t="shared" si="97"/>
        <v>0.5393258426966292</v>
      </c>
      <c r="BO190" t="e">
        <f t="shared" si="104"/>
        <v>#REF!</v>
      </c>
      <c r="BP190" t="e">
        <f t="shared" si="105"/>
        <v>#REF!</v>
      </c>
      <c r="BQ190" t="e">
        <f t="shared" si="106"/>
        <v>#REF!</v>
      </c>
      <c r="BR190" t="e">
        <f t="shared" si="107"/>
        <v>#REF!</v>
      </c>
      <c r="BS190" t="e">
        <f t="shared" si="107"/>
        <v>#REF!</v>
      </c>
      <c r="BT190" t="e">
        <f t="shared" si="107"/>
        <v>#REF!</v>
      </c>
      <c r="BU190" t="e">
        <f t="shared" si="107"/>
        <v>#REF!</v>
      </c>
      <c r="BV190">
        <f t="shared" si="107"/>
        <v>1251.8875142027521</v>
      </c>
      <c r="BW190">
        <f t="shared" si="107"/>
        <v>3.2319151622269914E-2</v>
      </c>
      <c r="BX190">
        <f t="shared" si="108"/>
        <v>1015.3889660396414</v>
      </c>
      <c r="BY190">
        <f t="shared" si="109"/>
        <v>3.6057315995455119</v>
      </c>
      <c r="BZ190">
        <f t="shared" si="110"/>
        <v>850.80368640323195</v>
      </c>
      <c r="CA190">
        <f t="shared" si="111"/>
        <v>0.2908723646004292</v>
      </c>
    </row>
    <row r="191" spans="30:79" x14ac:dyDescent="0.25">
      <c r="AD191">
        <f>Makespan_15!S268</f>
        <v>851</v>
      </c>
      <c r="AE191">
        <v>585</v>
      </c>
      <c r="AF191">
        <v>506</v>
      </c>
      <c r="AG191">
        <v>506</v>
      </c>
      <c r="AH191">
        <v>547</v>
      </c>
      <c r="AI191">
        <v>547</v>
      </c>
      <c r="AJ191">
        <v>509</v>
      </c>
      <c r="AK191">
        <v>509</v>
      </c>
      <c r="AM191" t="e">
        <f>AD191-#REF!</f>
        <v>#REF!</v>
      </c>
      <c r="AN191" t="e">
        <f>#REF!-#REF!</f>
        <v>#REF!</v>
      </c>
      <c r="AO191" t="e">
        <f>#REF!-#REF!</f>
        <v>#REF!</v>
      </c>
      <c r="AP191" t="e">
        <f>#REF!-#REF!</f>
        <v>#REF!</v>
      </c>
      <c r="AQ191" t="e">
        <f>#REF!-#REF!</f>
        <v>#REF!</v>
      </c>
      <c r="AR191" t="e">
        <f>#REF!-#REF!</f>
        <v>#REF!</v>
      </c>
      <c r="AS191" t="e">
        <f>#REF!-AE191</f>
        <v>#REF!</v>
      </c>
      <c r="AT191">
        <f t="shared" si="98"/>
        <v>79</v>
      </c>
      <c r="AU191">
        <f t="shared" si="99"/>
        <v>0</v>
      </c>
      <c r="AV191">
        <f t="shared" si="100"/>
        <v>-41</v>
      </c>
      <c r="AW191">
        <f t="shared" si="101"/>
        <v>0</v>
      </c>
      <c r="AX191">
        <f t="shared" si="102"/>
        <v>38</v>
      </c>
      <c r="AY191">
        <f t="shared" si="103"/>
        <v>0</v>
      </c>
      <c r="BA191" t="e">
        <f t="shared" si="85"/>
        <v>#REF!</v>
      </c>
      <c r="BB191" t="e">
        <f t="shared" si="86"/>
        <v>#REF!</v>
      </c>
      <c r="BC191" t="e">
        <f t="shared" si="87"/>
        <v>#REF!</v>
      </c>
      <c r="BD191" t="e">
        <f t="shared" si="88"/>
        <v>#REF!</v>
      </c>
      <c r="BE191" t="e">
        <f t="shared" si="89"/>
        <v>#REF!</v>
      </c>
      <c r="BF191" t="e">
        <f t="shared" si="90"/>
        <v>#REF!</v>
      </c>
      <c r="BG191" t="e">
        <f t="shared" si="91"/>
        <v>#REF!</v>
      </c>
      <c r="BH191">
        <f t="shared" si="92"/>
        <v>86.617977528089881</v>
      </c>
      <c r="BI191">
        <f t="shared" si="93"/>
        <v>0.1797752808988764</v>
      </c>
      <c r="BJ191">
        <f t="shared" si="94"/>
        <v>-36.134831460674157</v>
      </c>
      <c r="BK191">
        <f t="shared" si="95"/>
        <v>1.898876404494382</v>
      </c>
      <c r="BL191">
        <f t="shared" si="96"/>
        <v>37.831460674157306</v>
      </c>
      <c r="BM191">
        <f t="shared" si="97"/>
        <v>0.5393258426966292</v>
      </c>
      <c r="BO191" t="e">
        <f t="shared" si="104"/>
        <v>#REF!</v>
      </c>
      <c r="BP191" t="e">
        <f t="shared" si="105"/>
        <v>#REF!</v>
      </c>
      <c r="BQ191" t="e">
        <f t="shared" si="106"/>
        <v>#REF!</v>
      </c>
      <c r="BR191" t="e">
        <f t="shared" si="107"/>
        <v>#REF!</v>
      </c>
      <c r="BS191" t="e">
        <f t="shared" si="107"/>
        <v>#REF!</v>
      </c>
      <c r="BT191" t="e">
        <f t="shared" si="107"/>
        <v>#REF!</v>
      </c>
      <c r="BU191" t="e">
        <f t="shared" si="107"/>
        <v>#REF!</v>
      </c>
      <c r="BV191">
        <f t="shared" si="107"/>
        <v>7502.6740310566838</v>
      </c>
      <c r="BW191">
        <f t="shared" si="107"/>
        <v>3.2319151622269914E-2</v>
      </c>
      <c r="BX191">
        <f t="shared" si="108"/>
        <v>1305.7260446913267</v>
      </c>
      <c r="BY191">
        <f t="shared" si="109"/>
        <v>3.6057315995455119</v>
      </c>
      <c r="BZ191">
        <f t="shared" si="110"/>
        <v>1431.2194167403109</v>
      </c>
      <c r="CA191">
        <f t="shared" si="111"/>
        <v>0.2908723646004292</v>
      </c>
    </row>
    <row r="192" spans="30:79" x14ac:dyDescent="0.25">
      <c r="AD192">
        <f>Makespan_15!S269</f>
        <v>1028</v>
      </c>
      <c r="AE192">
        <v>537</v>
      </c>
      <c r="AF192">
        <v>590</v>
      </c>
      <c r="AG192">
        <v>590</v>
      </c>
      <c r="AH192">
        <v>585</v>
      </c>
      <c r="AI192">
        <v>585</v>
      </c>
      <c r="AJ192">
        <v>506</v>
      </c>
      <c r="AK192">
        <v>506</v>
      </c>
      <c r="AM192" t="e">
        <f>AD192-#REF!</f>
        <v>#REF!</v>
      </c>
      <c r="AN192" t="e">
        <f>#REF!-#REF!</f>
        <v>#REF!</v>
      </c>
      <c r="AO192" t="e">
        <f>#REF!-#REF!</f>
        <v>#REF!</v>
      </c>
      <c r="AP192" t="e">
        <f>#REF!-#REF!</f>
        <v>#REF!</v>
      </c>
      <c r="AQ192" t="e">
        <f>#REF!-#REF!</f>
        <v>#REF!</v>
      </c>
      <c r="AR192" t="e">
        <f>#REF!-#REF!</f>
        <v>#REF!</v>
      </c>
      <c r="AS192" t="e">
        <f>#REF!-AE192</f>
        <v>#REF!</v>
      </c>
      <c r="AT192">
        <f t="shared" si="98"/>
        <v>-53</v>
      </c>
      <c r="AU192">
        <f t="shared" si="99"/>
        <v>0</v>
      </c>
      <c r="AV192">
        <f t="shared" si="100"/>
        <v>5</v>
      </c>
      <c r="AW192">
        <f t="shared" si="101"/>
        <v>0</v>
      </c>
      <c r="AX192">
        <f t="shared" si="102"/>
        <v>79</v>
      </c>
      <c r="AY192">
        <f t="shared" si="103"/>
        <v>0</v>
      </c>
      <c r="BA192" t="e">
        <f t="shared" si="85"/>
        <v>#REF!</v>
      </c>
      <c r="BB192" t="e">
        <f t="shared" si="86"/>
        <v>#REF!</v>
      </c>
      <c r="BC192" t="e">
        <f t="shared" si="87"/>
        <v>#REF!</v>
      </c>
      <c r="BD192" t="e">
        <f t="shared" si="88"/>
        <v>#REF!</v>
      </c>
      <c r="BE192" t="e">
        <f t="shared" si="89"/>
        <v>#REF!</v>
      </c>
      <c r="BF192" t="e">
        <f t="shared" si="90"/>
        <v>#REF!</v>
      </c>
      <c r="BG192" t="e">
        <f t="shared" si="91"/>
        <v>#REF!</v>
      </c>
      <c r="BH192">
        <f t="shared" si="92"/>
        <v>-45.382022471910112</v>
      </c>
      <c r="BI192">
        <f t="shared" si="93"/>
        <v>0.1797752808988764</v>
      </c>
      <c r="BJ192">
        <f t="shared" si="94"/>
        <v>9.8651685393258433</v>
      </c>
      <c r="BK192">
        <f t="shared" si="95"/>
        <v>1.898876404494382</v>
      </c>
      <c r="BL192">
        <f t="shared" si="96"/>
        <v>78.831460674157299</v>
      </c>
      <c r="BM192">
        <f t="shared" si="97"/>
        <v>0.5393258426966292</v>
      </c>
      <c r="BO192" t="e">
        <f t="shared" si="104"/>
        <v>#REF!</v>
      </c>
      <c r="BP192" t="e">
        <f t="shared" si="105"/>
        <v>#REF!</v>
      </c>
      <c r="BQ192" t="e">
        <f t="shared" si="106"/>
        <v>#REF!</v>
      </c>
      <c r="BR192" t="e">
        <f t="shared" si="107"/>
        <v>#REF!</v>
      </c>
      <c r="BS192" t="e">
        <f t="shared" si="107"/>
        <v>#REF!</v>
      </c>
      <c r="BT192" t="e">
        <f t="shared" si="107"/>
        <v>#REF!</v>
      </c>
      <c r="BU192" t="e">
        <f t="shared" si="107"/>
        <v>#REF!</v>
      </c>
      <c r="BV192">
        <f t="shared" si="107"/>
        <v>2059.5279636409546</v>
      </c>
      <c r="BW192">
        <f t="shared" si="107"/>
        <v>3.2319151622269914E-2</v>
      </c>
      <c r="BX192">
        <f t="shared" si="108"/>
        <v>97.321550309304385</v>
      </c>
      <c r="BY192">
        <f t="shared" si="109"/>
        <v>3.6057315995455119</v>
      </c>
      <c r="BZ192">
        <f t="shared" si="110"/>
        <v>6214.3991920212084</v>
      </c>
      <c r="CA192">
        <f t="shared" si="111"/>
        <v>0.2908723646004292</v>
      </c>
    </row>
    <row r="193" spans="30:80" x14ac:dyDescent="0.25">
      <c r="AD193">
        <f>Makespan_15!S270</f>
        <v>1063</v>
      </c>
      <c r="AE193">
        <v>832</v>
      </c>
      <c r="AF193">
        <v>848</v>
      </c>
      <c r="AG193">
        <v>848</v>
      </c>
      <c r="AH193">
        <v>837</v>
      </c>
      <c r="AI193">
        <v>837</v>
      </c>
      <c r="AJ193">
        <v>759</v>
      </c>
      <c r="AK193">
        <v>759</v>
      </c>
      <c r="AM193" t="e">
        <f>AD193-#REF!</f>
        <v>#REF!</v>
      </c>
      <c r="AN193" t="e">
        <f>#REF!-#REF!</f>
        <v>#REF!</v>
      </c>
      <c r="AO193" t="e">
        <f>#REF!-#REF!</f>
        <v>#REF!</v>
      </c>
      <c r="AP193" t="e">
        <f>#REF!-#REF!</f>
        <v>#REF!</v>
      </c>
      <c r="AQ193" t="e">
        <f>#REF!-#REF!</f>
        <v>#REF!</v>
      </c>
      <c r="AR193" t="e">
        <f>#REF!-#REF!</f>
        <v>#REF!</v>
      </c>
      <c r="AS193" t="e">
        <f>#REF!-AE193</f>
        <v>#REF!</v>
      </c>
      <c r="AT193">
        <f t="shared" si="98"/>
        <v>-16</v>
      </c>
      <c r="AU193">
        <f t="shared" si="99"/>
        <v>0</v>
      </c>
      <c r="AV193">
        <f t="shared" si="100"/>
        <v>11</v>
      </c>
      <c r="AW193">
        <f t="shared" si="101"/>
        <v>0</v>
      </c>
      <c r="AX193">
        <f t="shared" si="102"/>
        <v>78</v>
      </c>
      <c r="AY193">
        <f t="shared" si="103"/>
        <v>0</v>
      </c>
      <c r="BA193" t="e">
        <f t="shared" si="85"/>
        <v>#REF!</v>
      </c>
      <c r="BB193" t="e">
        <f t="shared" si="86"/>
        <v>#REF!</v>
      </c>
      <c r="BC193" t="e">
        <f t="shared" si="87"/>
        <v>#REF!</v>
      </c>
      <c r="BD193" t="e">
        <f t="shared" si="88"/>
        <v>#REF!</v>
      </c>
      <c r="BE193" t="e">
        <f t="shared" si="89"/>
        <v>#REF!</v>
      </c>
      <c r="BF193" t="e">
        <f t="shared" si="90"/>
        <v>#REF!</v>
      </c>
      <c r="BG193" t="e">
        <f t="shared" si="91"/>
        <v>#REF!</v>
      </c>
      <c r="BH193">
        <f t="shared" si="92"/>
        <v>-8.382022471910112</v>
      </c>
      <c r="BI193">
        <f t="shared" si="93"/>
        <v>0.1797752808988764</v>
      </c>
      <c r="BJ193">
        <f t="shared" si="94"/>
        <v>15.865168539325843</v>
      </c>
      <c r="BK193">
        <f t="shared" si="95"/>
        <v>1.898876404494382</v>
      </c>
      <c r="BL193">
        <f t="shared" si="96"/>
        <v>77.831460674157299</v>
      </c>
      <c r="BM193">
        <f t="shared" si="97"/>
        <v>0.5393258426966292</v>
      </c>
      <c r="BO193" t="e">
        <f t="shared" si="104"/>
        <v>#REF!</v>
      </c>
      <c r="BP193" t="e">
        <f t="shared" si="105"/>
        <v>#REF!</v>
      </c>
      <c r="BQ193" t="e">
        <f t="shared" si="106"/>
        <v>#REF!</v>
      </c>
      <c r="BR193" t="e">
        <f t="shared" si="107"/>
        <v>#REF!</v>
      </c>
      <c r="BS193" t="e">
        <f t="shared" si="107"/>
        <v>#REF!</v>
      </c>
      <c r="BT193" t="e">
        <f t="shared" si="107"/>
        <v>#REF!</v>
      </c>
      <c r="BU193" t="e">
        <f t="shared" si="107"/>
        <v>#REF!</v>
      </c>
      <c r="BV193">
        <f t="shared" si="107"/>
        <v>70.258300719606098</v>
      </c>
      <c r="BW193">
        <f t="shared" si="107"/>
        <v>3.2319151622269914E-2</v>
      </c>
      <c r="BX193">
        <f t="shared" si="108"/>
        <v>251.70357278121452</v>
      </c>
      <c r="BY193">
        <f t="shared" si="109"/>
        <v>3.6057315995455119</v>
      </c>
      <c r="BZ193">
        <f t="shared" si="110"/>
        <v>6057.7362706728945</v>
      </c>
      <c r="CA193">
        <f t="shared" si="111"/>
        <v>0.2908723646004292</v>
      </c>
    </row>
    <row r="194" spans="30:80" x14ac:dyDescent="0.25">
      <c r="AD194">
        <f>Makespan_15!S271</f>
        <v>975</v>
      </c>
      <c r="AE194">
        <v>791</v>
      </c>
      <c r="AF194">
        <v>734</v>
      </c>
      <c r="AG194">
        <v>734</v>
      </c>
      <c r="AH194">
        <v>731</v>
      </c>
      <c r="AI194">
        <v>731</v>
      </c>
      <c r="AJ194">
        <v>728</v>
      </c>
      <c r="AK194">
        <v>728</v>
      </c>
      <c r="AM194" t="e">
        <f>AD194-#REF!</f>
        <v>#REF!</v>
      </c>
      <c r="AN194" t="e">
        <f>#REF!-#REF!</f>
        <v>#REF!</v>
      </c>
      <c r="AO194" t="e">
        <f>#REF!-#REF!</f>
        <v>#REF!</v>
      </c>
      <c r="AP194" t="e">
        <f>#REF!-#REF!</f>
        <v>#REF!</v>
      </c>
      <c r="AQ194" t="e">
        <f>#REF!-#REF!</f>
        <v>#REF!</v>
      </c>
      <c r="AR194" t="e">
        <f>#REF!-#REF!</f>
        <v>#REF!</v>
      </c>
      <c r="AS194" t="e">
        <f>#REF!-AE194</f>
        <v>#REF!</v>
      </c>
      <c r="AT194">
        <f t="shared" si="98"/>
        <v>57</v>
      </c>
      <c r="AU194">
        <f t="shared" si="99"/>
        <v>0</v>
      </c>
      <c r="AV194">
        <f t="shared" si="100"/>
        <v>3</v>
      </c>
      <c r="AW194">
        <f t="shared" si="101"/>
        <v>0</v>
      </c>
      <c r="AX194">
        <f t="shared" si="102"/>
        <v>3</v>
      </c>
      <c r="AY194">
        <f t="shared" si="103"/>
        <v>0</v>
      </c>
      <c r="BA194" t="e">
        <f t="shared" si="85"/>
        <v>#REF!</v>
      </c>
      <c r="BB194" t="e">
        <f t="shared" si="86"/>
        <v>#REF!</v>
      </c>
      <c r="BC194" t="e">
        <f t="shared" si="87"/>
        <v>#REF!</v>
      </c>
      <c r="BD194" t="e">
        <f t="shared" si="88"/>
        <v>#REF!</v>
      </c>
      <c r="BE194" t="e">
        <f t="shared" si="89"/>
        <v>#REF!</v>
      </c>
      <c r="BF194" t="e">
        <f t="shared" si="90"/>
        <v>#REF!</v>
      </c>
      <c r="BG194" t="e">
        <f t="shared" si="91"/>
        <v>#REF!</v>
      </c>
      <c r="BH194">
        <f t="shared" si="92"/>
        <v>64.617977528089881</v>
      </c>
      <c r="BI194">
        <f t="shared" si="93"/>
        <v>0.1797752808988764</v>
      </c>
      <c r="BJ194">
        <f t="shared" si="94"/>
        <v>7.8651685393258424</v>
      </c>
      <c r="BK194">
        <f t="shared" si="95"/>
        <v>1.898876404494382</v>
      </c>
      <c r="BL194">
        <f t="shared" si="96"/>
        <v>2.8314606741573032</v>
      </c>
      <c r="BM194">
        <f t="shared" si="97"/>
        <v>0.5393258426966292</v>
      </c>
      <c r="BO194" t="e">
        <f t="shared" si="104"/>
        <v>#REF!</v>
      </c>
      <c r="BP194" t="e">
        <f t="shared" si="105"/>
        <v>#REF!</v>
      </c>
      <c r="BQ194" t="e">
        <f t="shared" si="106"/>
        <v>#REF!</v>
      </c>
      <c r="BR194" t="e">
        <f t="shared" si="107"/>
        <v>#REF!</v>
      </c>
      <c r="BS194" t="e">
        <f t="shared" si="107"/>
        <v>#REF!</v>
      </c>
      <c r="BT194" t="e">
        <f t="shared" si="107"/>
        <v>#REF!</v>
      </c>
      <c r="BU194" t="e">
        <f t="shared" si="107"/>
        <v>#REF!</v>
      </c>
      <c r="BV194">
        <f t="shared" si="107"/>
        <v>4175.4830198207292</v>
      </c>
      <c r="BW194">
        <f t="shared" si="107"/>
        <v>3.2319151622269914E-2</v>
      </c>
      <c r="BX194">
        <f t="shared" si="108"/>
        <v>61.860876152001005</v>
      </c>
      <c r="BY194">
        <f t="shared" si="109"/>
        <v>3.6057315995455119</v>
      </c>
      <c r="BZ194">
        <f t="shared" si="110"/>
        <v>8.0171695492993305</v>
      </c>
      <c r="CA194">
        <f t="shared" si="111"/>
        <v>0.2908723646004292</v>
      </c>
    </row>
    <row r="195" spans="30:80" x14ac:dyDescent="0.25">
      <c r="AD195">
        <f>Makespan_15!S272</f>
        <v>986</v>
      </c>
      <c r="AE195">
        <v>675</v>
      </c>
      <c r="AF195">
        <v>643</v>
      </c>
      <c r="AG195">
        <v>643</v>
      </c>
      <c r="AH195">
        <v>707</v>
      </c>
      <c r="AI195">
        <v>707</v>
      </c>
      <c r="AJ195">
        <v>741</v>
      </c>
      <c r="AK195">
        <v>741</v>
      </c>
      <c r="AM195" t="e">
        <f>AD195-#REF!</f>
        <v>#REF!</v>
      </c>
      <c r="AN195" t="e">
        <f>#REF!-#REF!</f>
        <v>#REF!</v>
      </c>
      <c r="AO195" t="e">
        <f>#REF!-#REF!</f>
        <v>#REF!</v>
      </c>
      <c r="AP195" t="e">
        <f>#REF!-#REF!</f>
        <v>#REF!</v>
      </c>
      <c r="AQ195" t="e">
        <f>#REF!-#REF!</f>
        <v>#REF!</v>
      </c>
      <c r="AR195" t="e">
        <f>#REF!-#REF!</f>
        <v>#REF!</v>
      </c>
      <c r="AS195" t="e">
        <f>#REF!-AE195</f>
        <v>#REF!</v>
      </c>
      <c r="AT195">
        <f t="shared" si="98"/>
        <v>32</v>
      </c>
      <c r="AU195">
        <f t="shared" si="99"/>
        <v>0</v>
      </c>
      <c r="AV195">
        <f t="shared" si="100"/>
        <v>-64</v>
      </c>
      <c r="AW195">
        <f t="shared" si="101"/>
        <v>0</v>
      </c>
      <c r="AX195">
        <f t="shared" si="102"/>
        <v>-34</v>
      </c>
      <c r="AY195">
        <f t="shared" si="103"/>
        <v>0</v>
      </c>
      <c r="BA195" t="e">
        <f t="shared" si="85"/>
        <v>#REF!</v>
      </c>
      <c r="BB195" t="e">
        <f t="shared" si="86"/>
        <v>#REF!</v>
      </c>
      <c r="BC195" t="e">
        <f t="shared" si="87"/>
        <v>#REF!</v>
      </c>
      <c r="BD195" t="e">
        <f t="shared" si="88"/>
        <v>#REF!</v>
      </c>
      <c r="BE195" t="e">
        <f t="shared" si="89"/>
        <v>#REF!</v>
      </c>
      <c r="BF195" t="e">
        <f t="shared" si="90"/>
        <v>#REF!</v>
      </c>
      <c r="BG195" t="e">
        <f t="shared" si="91"/>
        <v>#REF!</v>
      </c>
      <c r="BH195">
        <f t="shared" si="92"/>
        <v>39.617977528089888</v>
      </c>
      <c r="BI195">
        <f t="shared" si="93"/>
        <v>0.1797752808988764</v>
      </c>
      <c r="BJ195">
        <f t="shared" si="94"/>
        <v>-59.134831460674157</v>
      </c>
      <c r="BK195">
        <f t="shared" si="95"/>
        <v>1.898876404494382</v>
      </c>
      <c r="BL195">
        <f t="shared" si="96"/>
        <v>-34.168539325842694</v>
      </c>
      <c r="BM195">
        <f t="shared" si="97"/>
        <v>0.5393258426966292</v>
      </c>
      <c r="BO195" t="e">
        <f t="shared" si="104"/>
        <v>#REF!</v>
      </c>
      <c r="BP195" t="e">
        <f t="shared" si="105"/>
        <v>#REF!</v>
      </c>
      <c r="BQ195" t="e">
        <f t="shared" si="106"/>
        <v>#REF!</v>
      </c>
      <c r="BR195" t="e">
        <f t="shared" si="107"/>
        <v>#REF!</v>
      </c>
      <c r="BS195" t="e">
        <f t="shared" si="107"/>
        <v>#REF!</v>
      </c>
      <c r="BT195" t="e">
        <f t="shared" si="107"/>
        <v>#REF!</v>
      </c>
      <c r="BU195" t="e">
        <f t="shared" si="107"/>
        <v>#REF!</v>
      </c>
      <c r="BV195">
        <f t="shared" si="107"/>
        <v>1569.5841434162353</v>
      </c>
      <c r="BW195">
        <f t="shared" si="107"/>
        <v>3.2319151622269914E-2</v>
      </c>
      <c r="BX195">
        <f t="shared" si="108"/>
        <v>3496.9282918823378</v>
      </c>
      <c r="BY195">
        <f t="shared" si="109"/>
        <v>3.6057315995455119</v>
      </c>
      <c r="BZ195">
        <f t="shared" si="110"/>
        <v>1167.4890796616587</v>
      </c>
      <c r="CA195">
        <f t="shared" si="111"/>
        <v>0.2908723646004292</v>
      </c>
    </row>
    <row r="196" spans="30:80" x14ac:dyDescent="0.25">
      <c r="AD196">
        <f>Makespan_15!S273</f>
        <v>1014</v>
      </c>
      <c r="AE196">
        <v>797</v>
      </c>
      <c r="AF196">
        <v>743</v>
      </c>
      <c r="AG196">
        <v>743</v>
      </c>
      <c r="AH196">
        <v>745</v>
      </c>
      <c r="AI196">
        <v>745</v>
      </c>
      <c r="AJ196">
        <v>778</v>
      </c>
      <c r="AK196">
        <v>778</v>
      </c>
      <c r="AM196" t="e">
        <f>AD196-#REF!</f>
        <v>#REF!</v>
      </c>
      <c r="AN196" t="e">
        <f>#REF!-#REF!</f>
        <v>#REF!</v>
      </c>
      <c r="AO196" t="e">
        <f>#REF!-#REF!</f>
        <v>#REF!</v>
      </c>
      <c r="AP196" t="e">
        <f>#REF!-#REF!</f>
        <v>#REF!</v>
      </c>
      <c r="AQ196" t="e">
        <f>#REF!-#REF!</f>
        <v>#REF!</v>
      </c>
      <c r="AR196" t="e">
        <f>#REF!-#REF!</f>
        <v>#REF!</v>
      </c>
      <c r="AS196" t="e">
        <f>#REF!-AE196</f>
        <v>#REF!</v>
      </c>
      <c r="AT196">
        <f t="shared" si="98"/>
        <v>54</v>
      </c>
      <c r="AU196">
        <f t="shared" si="99"/>
        <v>0</v>
      </c>
      <c r="AV196">
        <f t="shared" si="100"/>
        <v>-2</v>
      </c>
      <c r="AW196">
        <f t="shared" si="101"/>
        <v>0</v>
      </c>
      <c r="AX196">
        <f t="shared" si="102"/>
        <v>-33</v>
      </c>
      <c r="AY196">
        <f t="shared" si="103"/>
        <v>0</v>
      </c>
      <c r="BA196" t="e">
        <f t="shared" si="85"/>
        <v>#REF!</v>
      </c>
      <c r="BB196" t="e">
        <f t="shared" si="86"/>
        <v>#REF!</v>
      </c>
      <c r="BC196" t="e">
        <f t="shared" si="87"/>
        <v>#REF!</v>
      </c>
      <c r="BD196" t="e">
        <f t="shared" si="88"/>
        <v>#REF!</v>
      </c>
      <c r="BE196" t="e">
        <f t="shared" si="89"/>
        <v>#REF!</v>
      </c>
      <c r="BF196" t="e">
        <f t="shared" si="90"/>
        <v>#REF!</v>
      </c>
      <c r="BG196" t="e">
        <f t="shared" si="91"/>
        <v>#REF!</v>
      </c>
      <c r="BH196">
        <f t="shared" si="92"/>
        <v>61.617977528089888</v>
      </c>
      <c r="BI196">
        <f t="shared" si="93"/>
        <v>0.1797752808988764</v>
      </c>
      <c r="BJ196">
        <f t="shared" si="94"/>
        <v>2.8651685393258424</v>
      </c>
      <c r="BK196">
        <f t="shared" si="95"/>
        <v>1.898876404494382</v>
      </c>
      <c r="BL196">
        <f t="shared" si="96"/>
        <v>-33.168539325842694</v>
      </c>
      <c r="BM196">
        <f t="shared" si="97"/>
        <v>0.5393258426966292</v>
      </c>
      <c r="BO196" t="e">
        <f t="shared" si="104"/>
        <v>#REF!</v>
      </c>
      <c r="BP196" t="e">
        <f t="shared" si="105"/>
        <v>#REF!</v>
      </c>
      <c r="BQ196" t="e">
        <f t="shared" si="106"/>
        <v>#REF!</v>
      </c>
      <c r="BR196" t="e">
        <f t="shared" si="107"/>
        <v>#REF!</v>
      </c>
      <c r="BS196" t="e">
        <f t="shared" si="107"/>
        <v>#REF!</v>
      </c>
      <c r="BT196" t="e">
        <f t="shared" si="107"/>
        <v>#REF!</v>
      </c>
      <c r="BU196" t="e">
        <f t="shared" si="107"/>
        <v>#REF!</v>
      </c>
      <c r="BV196">
        <f t="shared" si="107"/>
        <v>3796.7751546521904</v>
      </c>
      <c r="BW196">
        <f t="shared" si="107"/>
        <v>3.2319151622269914E-2</v>
      </c>
      <c r="BX196">
        <f t="shared" si="108"/>
        <v>8.2091907587425812</v>
      </c>
      <c r="BY196">
        <f t="shared" si="109"/>
        <v>3.6057315995455119</v>
      </c>
      <c r="BZ196">
        <f t="shared" si="110"/>
        <v>1100.1520010099732</v>
      </c>
      <c r="CA196">
        <f t="shared" si="111"/>
        <v>0.2908723646004292</v>
      </c>
    </row>
    <row r="197" spans="30:80" x14ac:dyDescent="0.25">
      <c r="AD197">
        <f>Makespan_15!S274</f>
        <v>1011</v>
      </c>
      <c r="AE197">
        <v>755</v>
      </c>
      <c r="AF197">
        <v>763</v>
      </c>
      <c r="AG197">
        <v>763</v>
      </c>
      <c r="AH197">
        <v>747</v>
      </c>
      <c r="AI197">
        <v>747</v>
      </c>
      <c r="AJ197">
        <v>711</v>
      </c>
      <c r="AK197">
        <v>711</v>
      </c>
      <c r="AM197" t="e">
        <f>AD197-#REF!</f>
        <v>#REF!</v>
      </c>
      <c r="AN197" t="e">
        <f>#REF!-#REF!</f>
        <v>#REF!</v>
      </c>
      <c r="AO197" t="e">
        <f>#REF!-#REF!</f>
        <v>#REF!</v>
      </c>
      <c r="AP197" t="e">
        <f>#REF!-#REF!</f>
        <v>#REF!</v>
      </c>
      <c r="AQ197" t="e">
        <f>#REF!-#REF!</f>
        <v>#REF!</v>
      </c>
      <c r="AR197" t="e">
        <f>#REF!-#REF!</f>
        <v>#REF!</v>
      </c>
      <c r="AS197" t="e">
        <f>#REF!-AE197</f>
        <v>#REF!</v>
      </c>
      <c r="AT197">
        <f t="shared" si="98"/>
        <v>-8</v>
      </c>
      <c r="AU197">
        <f t="shared" si="99"/>
        <v>0</v>
      </c>
      <c r="AV197">
        <f t="shared" si="100"/>
        <v>16</v>
      </c>
      <c r="AW197">
        <f t="shared" si="101"/>
        <v>0</v>
      </c>
      <c r="AX197">
        <f t="shared" si="102"/>
        <v>36</v>
      </c>
      <c r="AY197">
        <f t="shared" si="103"/>
        <v>0</v>
      </c>
      <c r="BA197" t="e">
        <f t="shared" si="85"/>
        <v>#REF!</v>
      </c>
      <c r="BB197" t="e">
        <f t="shared" si="86"/>
        <v>#REF!</v>
      </c>
      <c r="BC197" t="e">
        <f t="shared" si="87"/>
        <v>#REF!</v>
      </c>
      <c r="BD197" t="e">
        <f t="shared" si="88"/>
        <v>#REF!</v>
      </c>
      <c r="BE197" t="e">
        <f t="shared" si="89"/>
        <v>#REF!</v>
      </c>
      <c r="BF197" t="e">
        <f t="shared" si="90"/>
        <v>#REF!</v>
      </c>
      <c r="BG197" t="e">
        <f t="shared" si="91"/>
        <v>#REF!</v>
      </c>
      <c r="BH197">
        <f t="shared" si="92"/>
        <v>-0.38202247191011196</v>
      </c>
      <c r="BI197">
        <f t="shared" si="93"/>
        <v>0.1797752808988764</v>
      </c>
      <c r="BJ197">
        <f t="shared" si="94"/>
        <v>20.865168539325843</v>
      </c>
      <c r="BK197">
        <f t="shared" si="95"/>
        <v>1.898876404494382</v>
      </c>
      <c r="BL197">
        <f t="shared" si="96"/>
        <v>35.831460674157306</v>
      </c>
      <c r="BM197">
        <f t="shared" si="97"/>
        <v>0.5393258426966292</v>
      </c>
      <c r="BO197" t="e">
        <f t="shared" si="104"/>
        <v>#REF!</v>
      </c>
      <c r="BP197" t="e">
        <f t="shared" si="105"/>
        <v>#REF!</v>
      </c>
      <c r="BQ197" t="e">
        <f t="shared" si="106"/>
        <v>#REF!</v>
      </c>
      <c r="BR197" t="e">
        <f t="shared" si="107"/>
        <v>#REF!</v>
      </c>
      <c r="BS197" t="e">
        <f t="shared" si="107"/>
        <v>#REF!</v>
      </c>
      <c r="BT197" t="e">
        <f t="shared" si="107"/>
        <v>#REF!</v>
      </c>
      <c r="BU197" t="e">
        <f t="shared" si="107"/>
        <v>#REF!</v>
      </c>
      <c r="BV197">
        <f t="shared" si="107"/>
        <v>0.14594116904431229</v>
      </c>
      <c r="BW197">
        <f t="shared" si="107"/>
        <v>3.2319151622269914E-2</v>
      </c>
      <c r="BX197">
        <f t="shared" si="108"/>
        <v>435.35525817447297</v>
      </c>
      <c r="BY197">
        <f t="shared" si="109"/>
        <v>3.6057315995455119</v>
      </c>
      <c r="BZ197">
        <f t="shared" si="110"/>
        <v>1283.8935740436816</v>
      </c>
      <c r="CA197">
        <f t="shared" si="111"/>
        <v>0.2908723646004292</v>
      </c>
    </row>
    <row r="198" spans="30:80" x14ac:dyDescent="0.25">
      <c r="AD198">
        <f>Makespan_15!S275</f>
        <v>964</v>
      </c>
      <c r="AE198">
        <v>771</v>
      </c>
      <c r="AF198">
        <v>718</v>
      </c>
      <c r="AG198">
        <v>718</v>
      </c>
      <c r="AH198">
        <v>693</v>
      </c>
      <c r="AI198">
        <v>693</v>
      </c>
      <c r="AJ198">
        <v>734</v>
      </c>
      <c r="AK198">
        <v>734</v>
      </c>
      <c r="AM198" t="e">
        <f>AD198-#REF!</f>
        <v>#REF!</v>
      </c>
      <c r="AN198" t="e">
        <f>#REF!-#REF!</f>
        <v>#REF!</v>
      </c>
      <c r="AO198" t="e">
        <f>#REF!-#REF!</f>
        <v>#REF!</v>
      </c>
      <c r="AP198" t="e">
        <f>#REF!-#REF!</f>
        <v>#REF!</v>
      </c>
      <c r="AQ198" t="e">
        <f>#REF!-#REF!</f>
        <v>#REF!</v>
      </c>
      <c r="AR198" t="e">
        <f>#REF!-#REF!</f>
        <v>#REF!</v>
      </c>
      <c r="AS198" t="e">
        <f>#REF!-AE198</f>
        <v>#REF!</v>
      </c>
      <c r="AT198">
        <f t="shared" si="98"/>
        <v>53</v>
      </c>
      <c r="AU198">
        <f t="shared" si="99"/>
        <v>0</v>
      </c>
      <c r="AV198">
        <f t="shared" si="100"/>
        <v>25</v>
      </c>
      <c r="AW198">
        <f t="shared" si="101"/>
        <v>0</v>
      </c>
      <c r="AX198">
        <f t="shared" si="102"/>
        <v>-41</v>
      </c>
      <c r="AY198">
        <f t="shared" si="103"/>
        <v>0</v>
      </c>
      <c r="BA198" t="e">
        <f t="shared" si="85"/>
        <v>#REF!</v>
      </c>
      <c r="BB198" t="e">
        <f t="shared" si="86"/>
        <v>#REF!</v>
      </c>
      <c r="BC198" t="e">
        <f t="shared" si="87"/>
        <v>#REF!</v>
      </c>
      <c r="BD198" t="e">
        <f t="shared" si="88"/>
        <v>#REF!</v>
      </c>
      <c r="BE198" t="e">
        <f t="shared" si="89"/>
        <v>#REF!</v>
      </c>
      <c r="BF198" t="e">
        <f t="shared" si="90"/>
        <v>#REF!</v>
      </c>
      <c r="BG198" t="e">
        <f t="shared" si="91"/>
        <v>#REF!</v>
      </c>
      <c r="BH198">
        <f t="shared" si="92"/>
        <v>60.617977528089888</v>
      </c>
      <c r="BI198">
        <f t="shared" si="93"/>
        <v>0.1797752808988764</v>
      </c>
      <c r="BJ198">
        <f t="shared" si="94"/>
        <v>29.865168539325843</v>
      </c>
      <c r="BK198">
        <f t="shared" si="95"/>
        <v>1.898876404494382</v>
      </c>
      <c r="BL198">
        <f t="shared" si="96"/>
        <v>-41.168539325842694</v>
      </c>
      <c r="BM198">
        <f t="shared" si="97"/>
        <v>0.5393258426966292</v>
      </c>
      <c r="BO198" t="e">
        <f t="shared" si="104"/>
        <v>#REF!</v>
      </c>
      <c r="BP198" t="e">
        <f t="shared" si="105"/>
        <v>#REF!</v>
      </c>
      <c r="BQ198" t="e">
        <f t="shared" si="106"/>
        <v>#REF!</v>
      </c>
      <c r="BR198" t="e">
        <f t="shared" si="107"/>
        <v>#REF!</v>
      </c>
      <c r="BS198" t="e">
        <f t="shared" si="107"/>
        <v>#REF!</v>
      </c>
      <c r="BT198" t="e">
        <f t="shared" si="107"/>
        <v>#REF!</v>
      </c>
      <c r="BU198" t="e">
        <f t="shared" si="107"/>
        <v>#REF!</v>
      </c>
      <c r="BV198">
        <f t="shared" si="107"/>
        <v>3674.5391995960108</v>
      </c>
      <c r="BW198">
        <f t="shared" si="107"/>
        <v>3.2319151622269914E-2</v>
      </c>
      <c r="BX198">
        <f t="shared" si="108"/>
        <v>891.92829188233816</v>
      </c>
      <c r="BY198">
        <f t="shared" si="109"/>
        <v>3.6057315995455119</v>
      </c>
      <c r="BZ198">
        <f t="shared" si="110"/>
        <v>1694.8486302234564</v>
      </c>
      <c r="CA198">
        <f t="shared" si="111"/>
        <v>0.2908723646004292</v>
      </c>
    </row>
    <row r="199" spans="30:80" x14ac:dyDescent="0.25">
      <c r="AD199">
        <f>Makespan_15!S276</f>
        <v>995</v>
      </c>
      <c r="AE199">
        <v>813</v>
      </c>
      <c r="AF199">
        <v>798</v>
      </c>
      <c r="AG199">
        <v>798</v>
      </c>
      <c r="AH199">
        <v>812</v>
      </c>
      <c r="AI199">
        <v>812</v>
      </c>
      <c r="AJ199">
        <v>810</v>
      </c>
      <c r="AK199">
        <v>810</v>
      </c>
      <c r="AM199" t="e">
        <f>AD199-#REF!</f>
        <v>#REF!</v>
      </c>
      <c r="AN199" t="e">
        <f>#REF!-#REF!</f>
        <v>#REF!</v>
      </c>
      <c r="AO199" t="e">
        <f>#REF!-#REF!</f>
        <v>#REF!</v>
      </c>
      <c r="AP199" t="e">
        <f>#REF!-#REF!</f>
        <v>#REF!</v>
      </c>
      <c r="AQ199" t="e">
        <f>#REF!-#REF!</f>
        <v>#REF!</v>
      </c>
      <c r="AR199" t="e">
        <f>#REF!-#REF!</f>
        <v>#REF!</v>
      </c>
      <c r="AS199" t="e">
        <f>#REF!-AE199</f>
        <v>#REF!</v>
      </c>
      <c r="AT199">
        <f t="shared" si="98"/>
        <v>15</v>
      </c>
      <c r="AU199">
        <f t="shared" si="99"/>
        <v>0</v>
      </c>
      <c r="AV199">
        <f t="shared" si="100"/>
        <v>-14</v>
      </c>
      <c r="AW199">
        <f t="shared" si="101"/>
        <v>0</v>
      </c>
      <c r="AX199">
        <f t="shared" si="102"/>
        <v>2</v>
      </c>
      <c r="AY199">
        <f t="shared" si="103"/>
        <v>0</v>
      </c>
      <c r="BA199" t="e">
        <f t="shared" si="85"/>
        <v>#REF!</v>
      </c>
      <c r="BB199" t="e">
        <f t="shared" si="86"/>
        <v>#REF!</v>
      </c>
      <c r="BC199" t="e">
        <f t="shared" si="87"/>
        <v>#REF!</v>
      </c>
      <c r="BD199" t="e">
        <f t="shared" si="88"/>
        <v>#REF!</v>
      </c>
      <c r="BE199" t="e">
        <f t="shared" si="89"/>
        <v>#REF!</v>
      </c>
      <c r="BF199" t="e">
        <f t="shared" si="90"/>
        <v>#REF!</v>
      </c>
      <c r="BG199" t="e">
        <f t="shared" si="91"/>
        <v>#REF!</v>
      </c>
      <c r="BH199">
        <f t="shared" si="92"/>
        <v>22.617977528089888</v>
      </c>
      <c r="BI199">
        <f t="shared" si="93"/>
        <v>0.1797752808988764</v>
      </c>
      <c r="BJ199">
        <f t="shared" si="94"/>
        <v>-9.1348314606741567</v>
      </c>
      <c r="BK199">
        <f t="shared" si="95"/>
        <v>1.898876404494382</v>
      </c>
      <c r="BL199">
        <f t="shared" si="96"/>
        <v>1.8314606741573034</v>
      </c>
      <c r="BM199">
        <f t="shared" si="97"/>
        <v>0.5393258426966292</v>
      </c>
      <c r="BO199" t="e">
        <f t="shared" si="104"/>
        <v>#REF!</v>
      </c>
      <c r="BP199" t="e">
        <f t="shared" si="105"/>
        <v>#REF!</v>
      </c>
      <c r="BQ199" t="e">
        <f t="shared" si="106"/>
        <v>#REF!</v>
      </c>
      <c r="BR199" t="e">
        <f t="shared" si="107"/>
        <v>#REF!</v>
      </c>
      <c r="BS199" t="e">
        <f t="shared" si="107"/>
        <v>#REF!</v>
      </c>
      <c r="BT199" t="e">
        <f t="shared" si="107"/>
        <v>#REF!</v>
      </c>
      <c r="BU199" t="e">
        <f t="shared" si="107"/>
        <v>#REF!</v>
      </c>
      <c r="BV199">
        <f t="shared" si="107"/>
        <v>511.57290746117917</v>
      </c>
      <c r="BW199">
        <f t="shared" si="107"/>
        <v>3.2319151622269914E-2</v>
      </c>
      <c r="BX199">
        <f t="shared" si="108"/>
        <v>83.445145814922341</v>
      </c>
      <c r="BY199">
        <f t="shared" si="109"/>
        <v>3.6057315995455119</v>
      </c>
      <c r="BZ199">
        <f t="shared" si="110"/>
        <v>3.3542482009847241</v>
      </c>
      <c r="CA199">
        <f t="shared" si="111"/>
        <v>0.2908723646004292</v>
      </c>
    </row>
    <row r="200" spans="30:80" x14ac:dyDescent="0.25">
      <c r="AD200">
        <f>Makespan_15!S277</f>
        <v>1065</v>
      </c>
      <c r="AE200">
        <v>761</v>
      </c>
      <c r="AF200">
        <v>821</v>
      </c>
      <c r="AG200">
        <v>821</v>
      </c>
      <c r="AH200">
        <v>862</v>
      </c>
      <c r="AI200">
        <v>862</v>
      </c>
      <c r="AJ200">
        <v>871</v>
      </c>
      <c r="AK200">
        <v>871</v>
      </c>
      <c r="AM200" t="e">
        <f>AD200-#REF!</f>
        <v>#REF!</v>
      </c>
      <c r="AN200" t="e">
        <f>#REF!-#REF!</f>
        <v>#REF!</v>
      </c>
      <c r="AO200" t="e">
        <f>#REF!-#REF!</f>
        <v>#REF!</v>
      </c>
      <c r="AP200" t="e">
        <f>#REF!-#REF!</f>
        <v>#REF!</v>
      </c>
      <c r="AQ200" t="e">
        <f>#REF!-#REF!</f>
        <v>#REF!</v>
      </c>
      <c r="AR200" t="e">
        <f>#REF!-#REF!</f>
        <v>#REF!</v>
      </c>
      <c r="AS200" t="e">
        <f>#REF!-AE200</f>
        <v>#REF!</v>
      </c>
      <c r="AT200">
        <f t="shared" si="98"/>
        <v>-60</v>
      </c>
      <c r="AU200">
        <f t="shared" si="99"/>
        <v>0</v>
      </c>
      <c r="AV200">
        <f t="shared" si="100"/>
        <v>-41</v>
      </c>
      <c r="AW200">
        <f t="shared" si="101"/>
        <v>0</v>
      </c>
      <c r="AX200">
        <f t="shared" si="102"/>
        <v>-9</v>
      </c>
      <c r="AY200">
        <f t="shared" si="103"/>
        <v>0</v>
      </c>
      <c r="BA200" t="e">
        <f t="shared" si="85"/>
        <v>#REF!</v>
      </c>
      <c r="BB200" t="e">
        <f t="shared" si="86"/>
        <v>#REF!</v>
      </c>
      <c r="BC200" t="e">
        <f t="shared" si="87"/>
        <v>#REF!</v>
      </c>
      <c r="BD200" t="e">
        <f t="shared" si="88"/>
        <v>#REF!</v>
      </c>
      <c r="BE200" t="e">
        <f t="shared" si="89"/>
        <v>#REF!</v>
      </c>
      <c r="BF200" t="e">
        <f t="shared" si="90"/>
        <v>#REF!</v>
      </c>
      <c r="BG200" t="e">
        <f t="shared" si="91"/>
        <v>#REF!</v>
      </c>
      <c r="BH200">
        <f t="shared" si="92"/>
        <v>-52.382022471910112</v>
      </c>
      <c r="BI200">
        <f t="shared" si="93"/>
        <v>0.1797752808988764</v>
      </c>
      <c r="BJ200">
        <f t="shared" si="94"/>
        <v>-36.134831460674157</v>
      </c>
      <c r="BK200">
        <f t="shared" si="95"/>
        <v>1.898876404494382</v>
      </c>
      <c r="BL200">
        <f t="shared" si="96"/>
        <v>-9.1685393258426959</v>
      </c>
      <c r="BM200">
        <f t="shared" si="97"/>
        <v>0.5393258426966292</v>
      </c>
      <c r="BO200" t="e">
        <f t="shared" si="104"/>
        <v>#REF!</v>
      </c>
      <c r="BP200" t="e">
        <f t="shared" si="105"/>
        <v>#REF!</v>
      </c>
      <c r="BQ200" t="e">
        <f t="shared" si="106"/>
        <v>#REF!</v>
      </c>
      <c r="BR200" t="e">
        <f t="shared" si="107"/>
        <v>#REF!</v>
      </c>
      <c r="BS200" t="e">
        <f t="shared" si="107"/>
        <v>#REF!</v>
      </c>
      <c r="BT200" t="e">
        <f t="shared" si="107"/>
        <v>#REF!</v>
      </c>
      <c r="BU200" t="e">
        <f t="shared" si="107"/>
        <v>#REF!</v>
      </c>
      <c r="BV200">
        <f t="shared" si="107"/>
        <v>2743.8762782476961</v>
      </c>
      <c r="BW200">
        <f t="shared" si="107"/>
        <v>3.2319151622269914E-2</v>
      </c>
      <c r="BX200">
        <f t="shared" si="108"/>
        <v>1305.7260446913267</v>
      </c>
      <c r="BY200">
        <f t="shared" si="109"/>
        <v>3.6057315995455119</v>
      </c>
      <c r="BZ200">
        <f t="shared" si="110"/>
        <v>84.062113369524042</v>
      </c>
      <c r="CA200">
        <f t="shared" si="111"/>
        <v>0.2908723646004292</v>
      </c>
    </row>
    <row r="201" spans="30:80" x14ac:dyDescent="0.25">
      <c r="AD201">
        <f>Makespan_15!S278</f>
        <v>969.98888888888894</v>
      </c>
      <c r="AE201">
        <v>649</v>
      </c>
      <c r="AF201">
        <v>679</v>
      </c>
      <c r="AG201">
        <v>685</v>
      </c>
      <c r="AH201">
        <v>676</v>
      </c>
      <c r="AI201">
        <v>676</v>
      </c>
      <c r="AJ201">
        <v>730</v>
      </c>
      <c r="AK201">
        <v>730</v>
      </c>
      <c r="AM201" t="e">
        <f>AVERAGE(AM110:AM200)</f>
        <v>#REF!</v>
      </c>
      <c r="AN201" t="e">
        <f t="shared" ref="AN201:AY201" si="112">AVERAGE(AN110:AN200)</f>
        <v>#REF!</v>
      </c>
      <c r="AO201" t="e">
        <f t="shared" si="112"/>
        <v>#REF!</v>
      </c>
      <c r="AP201" t="e">
        <f t="shared" si="112"/>
        <v>#REF!</v>
      </c>
      <c r="AQ201" t="e">
        <f t="shared" si="112"/>
        <v>#REF!</v>
      </c>
      <c r="AR201" t="e">
        <f t="shared" si="112"/>
        <v>#REF!</v>
      </c>
      <c r="AS201" t="e">
        <f t="shared" si="112"/>
        <v>#REF!</v>
      </c>
      <c r="AT201">
        <f t="shared" si="112"/>
        <v>-7.617977528089888</v>
      </c>
      <c r="AU201">
        <f t="shared" si="112"/>
        <v>-0.1797752808988764</v>
      </c>
      <c r="AV201">
        <f t="shared" si="112"/>
        <v>-4.8651685393258424</v>
      </c>
      <c r="AW201">
        <f t="shared" si="112"/>
        <v>-1.898876404494382</v>
      </c>
      <c r="AX201">
        <f t="shared" si="112"/>
        <v>0.16853932584269662</v>
      </c>
      <c r="AY201">
        <f t="shared" si="112"/>
        <v>-0.5393258426966292</v>
      </c>
      <c r="BO201" t="e">
        <f>SUM(BO110:BO200)</f>
        <v>#REF!</v>
      </c>
      <c r="BP201" t="e">
        <f t="shared" ref="BP201:CA201" si="113">SUM(BP110:BP200)</f>
        <v>#REF!</v>
      </c>
      <c r="BQ201" t="e">
        <f t="shared" si="113"/>
        <v>#REF!</v>
      </c>
      <c r="BR201" t="e">
        <f t="shared" si="113"/>
        <v>#REF!</v>
      </c>
      <c r="BS201" t="e">
        <f t="shared" si="113"/>
        <v>#REF!</v>
      </c>
      <c r="BT201" t="e">
        <f t="shared" si="113"/>
        <v>#REF!</v>
      </c>
      <c r="BU201" t="e">
        <f t="shared" si="113"/>
        <v>#REF!</v>
      </c>
      <c r="BV201">
        <f t="shared" si="113"/>
        <v>209987.01123595508</v>
      </c>
      <c r="BW201">
        <f t="shared" si="113"/>
        <v>157.1235955056172</v>
      </c>
      <c r="BX201">
        <f t="shared" si="113"/>
        <v>160770.38202247175</v>
      </c>
      <c r="BY201">
        <f t="shared" si="113"/>
        <v>3606.0898876404417</v>
      </c>
      <c r="BZ201">
        <f t="shared" si="113"/>
        <v>186364.47191011236</v>
      </c>
      <c r="CA201">
        <f t="shared" si="113"/>
        <v>1088.1123595505585</v>
      </c>
    </row>
    <row r="202" spans="30:80" x14ac:dyDescent="0.25">
      <c r="BN202" t="s">
        <v>259</v>
      </c>
    </row>
    <row r="204" spans="30:80" x14ac:dyDescent="0.25">
      <c r="BO204" t="e">
        <f>(AM201/SQRT((BO201/89)))*SQRT(90)</f>
        <v>#REF!</v>
      </c>
      <c r="BP204" t="e">
        <f t="shared" ref="BP204:CA204" si="114">(AN201/SQRT((BP201/89)))*SQRT(90)</f>
        <v>#REF!</v>
      </c>
      <c r="BQ204" t="e">
        <f t="shared" si="114"/>
        <v>#REF!</v>
      </c>
      <c r="BR204" t="e">
        <f t="shared" si="114"/>
        <v>#REF!</v>
      </c>
      <c r="BS204" t="e">
        <f t="shared" si="114"/>
        <v>#REF!</v>
      </c>
      <c r="BT204" t="e">
        <f t="shared" si="114"/>
        <v>#REF!</v>
      </c>
      <c r="BU204" t="e">
        <f t="shared" si="114"/>
        <v>#REF!</v>
      </c>
      <c r="BV204">
        <f t="shared" si="114"/>
        <v>-1.4878519864250885</v>
      </c>
      <c r="BW204">
        <f t="shared" si="114"/>
        <v>-1.2835876495216776</v>
      </c>
      <c r="BX204">
        <f t="shared" si="114"/>
        <v>-1.0859532412243678</v>
      </c>
      <c r="BY204">
        <f t="shared" si="114"/>
        <v>-2.8300537371696581</v>
      </c>
      <c r="BZ204">
        <f t="shared" si="114"/>
        <v>3.4941049781583793E-2</v>
      </c>
      <c r="CA204">
        <f t="shared" si="114"/>
        <v>-1.4632907157216204</v>
      </c>
    </row>
    <row r="206" spans="30:80" ht="15.75" x14ac:dyDescent="0.25">
      <c r="BO206" s="112">
        <v>-3.3094221804479078</v>
      </c>
      <c r="BP206" s="112">
        <v>-1.7009401538333699</v>
      </c>
      <c r="BQ206" s="112">
        <v>-3.2536750002858592</v>
      </c>
      <c r="BR206" s="112">
        <v>-0.87116760167893714</v>
      </c>
      <c r="BS206" s="112">
        <v>-1.4406081026882107</v>
      </c>
      <c r="BT206" s="112">
        <v>-6.4451184378832141E-2</v>
      </c>
      <c r="BU206" s="112">
        <v>-2.2501186230159433</v>
      </c>
      <c r="BV206" s="112">
        <v>-1.5346138476090141</v>
      </c>
      <c r="BW206" s="112">
        <v>-1.5845635638999027</v>
      </c>
      <c r="BX206" s="112">
        <v>-1.050944941052911</v>
      </c>
      <c r="BY206" s="112">
        <v>-2.7972261018462845</v>
      </c>
      <c r="BZ206" s="112">
        <v>-8.9146016005418952E-2</v>
      </c>
      <c r="CA206" s="112">
        <v>-1.4468407078220793</v>
      </c>
      <c r="CB206" s="112">
        <v>-7.0859252500240029</v>
      </c>
    </row>
  </sheetData>
  <mergeCells count="28">
    <mergeCell ref="B39:D39"/>
    <mergeCell ref="E39:G39"/>
    <mergeCell ref="H39:L39"/>
    <mergeCell ref="M39:Q39"/>
    <mergeCell ref="B3:D3"/>
    <mergeCell ref="E3:G3"/>
    <mergeCell ref="H3:L3"/>
    <mergeCell ref="M3:Q3"/>
    <mergeCell ref="B23:D23"/>
    <mergeCell ref="E23:G23"/>
    <mergeCell ref="H23:L23"/>
    <mergeCell ref="M23:Q23"/>
    <mergeCell ref="B51:D51"/>
    <mergeCell ref="E51:G51"/>
    <mergeCell ref="H51:L51"/>
    <mergeCell ref="M51:Q51"/>
    <mergeCell ref="B61:D61"/>
    <mergeCell ref="E61:G61"/>
    <mergeCell ref="H61:L61"/>
    <mergeCell ref="M61:Q61"/>
    <mergeCell ref="B71:D71"/>
    <mergeCell ref="E71:G71"/>
    <mergeCell ref="H71:L71"/>
    <mergeCell ref="M71:Q71"/>
    <mergeCell ref="B81:D81"/>
    <mergeCell ref="E81:G81"/>
    <mergeCell ref="H81:L81"/>
    <mergeCell ref="M81:Q81"/>
  </mergeCells>
  <pageMargins left="0.7" right="0.7" top="0.78740157499999996" bottom="0.78740157499999996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:BS70"/>
  <sheetViews>
    <sheetView workbookViewId="0">
      <selection activeCell="BA66" sqref="BA66:BS66"/>
    </sheetView>
  </sheetViews>
  <sheetFormatPr baseColWidth="10" defaultRowHeight="15" x14ac:dyDescent="0.25"/>
  <cols>
    <col min="1" max="1" width="13.7109375" bestFit="1" customWidth="1"/>
  </cols>
  <sheetData>
    <row r="2" spans="1:71" x14ac:dyDescent="0.25">
      <c r="A2" t="s">
        <v>160</v>
      </c>
    </row>
    <row r="3" spans="1:71" x14ac:dyDescent="0.25">
      <c r="A3" s="6"/>
      <c r="B3" s="585" t="s">
        <v>171</v>
      </c>
      <c r="C3" s="585"/>
      <c r="D3" s="585"/>
      <c r="E3" s="585"/>
      <c r="F3" s="585"/>
      <c r="G3" s="585"/>
      <c r="H3" s="585"/>
      <c r="I3" s="585"/>
      <c r="J3" s="585"/>
      <c r="K3" s="585"/>
      <c r="L3" s="585"/>
      <c r="M3" s="585"/>
      <c r="N3" s="585"/>
      <c r="O3" s="585"/>
      <c r="P3" s="585"/>
      <c r="Q3" s="585"/>
      <c r="R3" s="583" t="s">
        <v>172</v>
      </c>
      <c r="S3" s="583"/>
      <c r="T3" s="583"/>
      <c r="U3" s="583"/>
      <c r="V3" s="583"/>
      <c r="W3" s="583"/>
      <c r="X3" s="583"/>
      <c r="Y3" s="583"/>
      <c r="Z3" s="583"/>
      <c r="AA3" s="583"/>
      <c r="AB3" s="583"/>
      <c r="AC3" s="583"/>
      <c r="AD3" s="583"/>
      <c r="AE3" s="583"/>
      <c r="AF3" s="583"/>
      <c r="AG3" s="583"/>
      <c r="AH3" s="585" t="s">
        <v>173</v>
      </c>
      <c r="AI3" s="585"/>
      <c r="AJ3" s="585"/>
      <c r="AK3" s="585"/>
      <c r="AL3" s="585"/>
      <c r="AM3" s="585"/>
      <c r="AN3" s="585"/>
      <c r="AO3" s="585"/>
      <c r="AP3" s="585"/>
      <c r="AQ3" s="585"/>
      <c r="AR3" s="585"/>
      <c r="AS3" s="585"/>
      <c r="AT3" s="585"/>
      <c r="AU3" s="585"/>
      <c r="AV3" s="585"/>
      <c r="AW3" s="585"/>
      <c r="AX3" s="585"/>
      <c r="AY3" s="585"/>
      <c r="AZ3" s="585"/>
      <c r="BA3" s="583" t="s">
        <v>174</v>
      </c>
      <c r="BB3" s="583"/>
      <c r="BC3" s="583"/>
      <c r="BD3" s="583"/>
      <c r="BE3" s="583"/>
      <c r="BF3" s="583"/>
      <c r="BG3" s="583"/>
      <c r="BH3" s="583"/>
      <c r="BI3" s="583"/>
      <c r="BJ3" s="583"/>
      <c r="BK3" s="583"/>
      <c r="BL3" s="583"/>
      <c r="BM3" s="583"/>
      <c r="BN3" s="583"/>
      <c r="BO3" s="583"/>
      <c r="BP3" s="583"/>
      <c r="BQ3" s="583"/>
      <c r="BR3" s="583"/>
      <c r="BS3" s="583"/>
    </row>
    <row r="4" spans="1:71" x14ac:dyDescent="0.25">
      <c r="A4" s="3" t="s">
        <v>179</v>
      </c>
      <c r="B4" s="71">
        <v>3537.6222222222223</v>
      </c>
      <c r="C4" s="71">
        <v>3888.7777777777778</v>
      </c>
      <c r="D4" s="71">
        <v>4501.2555555555555</v>
      </c>
      <c r="E4" s="71">
        <v>4528.9777777777781</v>
      </c>
      <c r="F4" s="71">
        <v>4612.0555555555557</v>
      </c>
      <c r="G4" s="71">
        <v>4640.5333333333338</v>
      </c>
      <c r="H4" s="71">
        <v>4662.4888888888891</v>
      </c>
      <c r="I4" s="71">
        <v>4686.7111111111108</v>
      </c>
      <c r="J4" s="71">
        <v>4747.0111111111109</v>
      </c>
      <c r="K4" s="71">
        <v>4774.9666666666662</v>
      </c>
      <c r="L4" s="71">
        <v>4780.5666666666666</v>
      </c>
      <c r="M4" s="71">
        <v>4800.6444444444442</v>
      </c>
      <c r="N4" s="71">
        <v>4865.6888888888889</v>
      </c>
      <c r="O4" s="71">
        <v>4976.5777777777776</v>
      </c>
      <c r="P4" s="71">
        <v>5198.333333333333</v>
      </c>
      <c r="Q4" s="71">
        <v>5592</v>
      </c>
      <c r="R4" s="3">
        <v>3533.7</v>
      </c>
      <c r="S4" s="3">
        <v>3884.4777777777776</v>
      </c>
      <c r="T4" s="3">
        <v>4300.9222222222224</v>
      </c>
      <c r="U4" s="3">
        <v>4444.9888888888891</v>
      </c>
      <c r="V4" s="3">
        <v>4488.6333333333332</v>
      </c>
      <c r="W4" s="3">
        <v>4549.2222222222226</v>
      </c>
      <c r="X4" s="3">
        <v>4553.3444444444449</v>
      </c>
      <c r="Y4" s="3">
        <v>4582.7</v>
      </c>
      <c r="Z4" s="3">
        <v>4613.8777777777777</v>
      </c>
      <c r="AA4" s="3">
        <v>4636.2555555555555</v>
      </c>
      <c r="AB4" s="3">
        <v>4661.8111111111111</v>
      </c>
      <c r="AC4" s="3">
        <v>4671.2444444444445</v>
      </c>
      <c r="AD4" s="3">
        <v>4696.9111111111115</v>
      </c>
      <c r="AE4" s="3">
        <v>4966.9333333333334</v>
      </c>
      <c r="AF4" s="3">
        <v>5159.1888888888889</v>
      </c>
      <c r="AG4" s="3">
        <v>5198.333333333333</v>
      </c>
      <c r="AH4" s="10">
        <v>3369.7</v>
      </c>
      <c r="AI4" s="10">
        <v>3385.1666666666665</v>
      </c>
      <c r="AJ4" s="10">
        <v>3880.6666666666665</v>
      </c>
      <c r="AK4" s="10">
        <v>3912.4444444444443</v>
      </c>
      <c r="AL4" s="10">
        <v>4031.9888888888891</v>
      </c>
      <c r="AM4" s="10">
        <v>4516.1333333333332</v>
      </c>
      <c r="AN4" s="10">
        <v>4547.1888888888889</v>
      </c>
      <c r="AO4" s="10">
        <v>4589.8777777777777</v>
      </c>
      <c r="AP4" s="10">
        <v>4621.2444444444445</v>
      </c>
      <c r="AQ4" s="10">
        <v>4628.2222222222226</v>
      </c>
      <c r="AR4" s="10">
        <v>4667.0666666666666</v>
      </c>
      <c r="AS4" s="10">
        <v>4677.8666666666668</v>
      </c>
      <c r="AT4" s="10">
        <v>4713.6222222222223</v>
      </c>
      <c r="AU4" s="10">
        <v>4722.6777777777779</v>
      </c>
      <c r="AV4" s="10">
        <v>4757.6444444444442</v>
      </c>
      <c r="AW4" s="10">
        <v>4870.666666666667</v>
      </c>
      <c r="AX4" s="10">
        <v>4895.6777777777779</v>
      </c>
      <c r="AY4" s="10">
        <v>5208.7555555555555</v>
      </c>
      <c r="AZ4" s="10">
        <v>5440.8</v>
      </c>
      <c r="BA4" s="2">
        <v>3361.9</v>
      </c>
      <c r="BB4" s="2">
        <v>3384.3222222222221</v>
      </c>
      <c r="BC4" s="2">
        <v>3872.4333333333334</v>
      </c>
      <c r="BD4" s="2">
        <v>3901.8333333333335</v>
      </c>
      <c r="BE4" s="2">
        <v>4003.2111111111112</v>
      </c>
      <c r="BF4" s="2">
        <v>4336.7333333333336</v>
      </c>
      <c r="BG4" s="2">
        <v>4435.6111111111113</v>
      </c>
      <c r="BH4" s="2">
        <v>4468.8222222222221</v>
      </c>
      <c r="BI4" s="2">
        <v>4504.8111111111111</v>
      </c>
      <c r="BJ4" s="2">
        <v>4531.7777777777774</v>
      </c>
      <c r="BK4" s="2">
        <v>4545.4222222222224</v>
      </c>
      <c r="BL4" s="2">
        <v>4565.3</v>
      </c>
      <c r="BM4" s="2">
        <v>4579.0111111111109</v>
      </c>
      <c r="BN4" s="2">
        <v>4579.2777777777774</v>
      </c>
      <c r="BO4" s="2">
        <v>4653.1444444444442</v>
      </c>
      <c r="BP4" s="2">
        <v>4717.9777777777781</v>
      </c>
      <c r="BQ4" s="4">
        <v>4879.6000000000004</v>
      </c>
      <c r="BR4" s="4">
        <v>4950.0666666666666</v>
      </c>
      <c r="BS4" s="4">
        <v>5208.7555555555555</v>
      </c>
    </row>
    <row r="5" spans="1:71" x14ac:dyDescent="0.25">
      <c r="A5" s="3" t="s">
        <v>165</v>
      </c>
      <c r="B5" s="71"/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</row>
    <row r="6" spans="1:71" x14ac:dyDescent="0.25">
      <c r="A6" s="3" t="s">
        <v>166</v>
      </c>
      <c r="B6" s="71">
        <v>-13.77519004581157</v>
      </c>
      <c r="C6" s="71">
        <v>-15.029423982062191</v>
      </c>
      <c r="D6" s="71">
        <v>-0.84841744095136984</v>
      </c>
      <c r="E6" s="71">
        <v>-1.8845817508950495</v>
      </c>
      <c r="F6" s="71">
        <v>-0.64721511763533435</v>
      </c>
      <c r="G6" s="71">
        <v>-0.2568835244378469</v>
      </c>
      <c r="H6" s="71">
        <v>-0.25623321628684825</v>
      </c>
      <c r="I6" s="71">
        <v>-0.56662085541662843</v>
      </c>
      <c r="J6" s="71">
        <v>-0.37745750019047358</v>
      </c>
      <c r="K6" s="71">
        <v>-7.3543359070916234E-2</v>
      </c>
      <c r="L6" s="71">
        <v>-0.32140136729442254</v>
      </c>
      <c r="M6" s="71">
        <v>-1.5404560741473794</v>
      </c>
      <c r="N6" s="71">
        <v>-2.1930725736320533</v>
      </c>
      <c r="O6" s="71">
        <v>-8.1799196496004694</v>
      </c>
      <c r="P6" s="71">
        <v>-15.193715119377963</v>
      </c>
      <c r="Q6" s="71">
        <v>-39.033644402797485</v>
      </c>
      <c r="R6" s="3">
        <v>-13.604758162578294</v>
      </c>
      <c r="S6" s="3">
        <v>-10.388553216473317</v>
      </c>
      <c r="T6" s="3">
        <v>-3.9793829439983908</v>
      </c>
      <c r="U6" s="3">
        <v>-1.1465093240514896</v>
      </c>
      <c r="V6" s="3">
        <v>-1.2998180562114883</v>
      </c>
      <c r="W6" s="3">
        <v>-6.5504769830183246E-2</v>
      </c>
      <c r="X6" s="3">
        <v>-0.47656545561802804</v>
      </c>
      <c r="Y6" s="3">
        <v>-0.3150231573801543</v>
      </c>
      <c r="Z6" s="3">
        <v>-0.30512907842214321</v>
      </c>
      <c r="AA6" s="3">
        <v>-0.35823859323553742</v>
      </c>
      <c r="AB6" s="3">
        <v>-0.21504485535884388</v>
      </c>
      <c r="AC6" s="3">
        <v>-0.25126589061013554</v>
      </c>
      <c r="AD6" s="3">
        <v>-5.2074716260235041</v>
      </c>
      <c r="AE6" s="3">
        <v>-4.9929891982323493</v>
      </c>
      <c r="AF6" s="3">
        <v>-1.0556143301212157</v>
      </c>
      <c r="AG6" s="3">
        <v>-36.342141055909771</v>
      </c>
      <c r="AH6" s="71">
        <v>-0.91125599293914739</v>
      </c>
      <c r="AI6" s="71">
        <v>-21.174173568092559</v>
      </c>
      <c r="AJ6" s="71">
        <v>-0.61306272308681287</v>
      </c>
      <c r="AK6" s="71">
        <v>-2.2536349663931792</v>
      </c>
      <c r="AL6" s="71">
        <v>-9.3071096877892536</v>
      </c>
      <c r="AM6" s="71">
        <v>-0.77811714258996401</v>
      </c>
      <c r="AN6" s="71">
        <v>-0.97577776984429265</v>
      </c>
      <c r="AO6" s="71">
        <v>-0.3178987911303453</v>
      </c>
      <c r="AP6" s="71">
        <v>-8.7729170185828348E-2</v>
      </c>
      <c r="AQ6" s="71">
        <v>-0.59780259263298152</v>
      </c>
      <c r="AR6" s="71">
        <v>-9.5557054924732585E-2</v>
      </c>
      <c r="AS6" s="71">
        <v>-0.55817904498984083</v>
      </c>
      <c r="AT6" s="71">
        <v>-0.25993130114689922</v>
      </c>
      <c r="AU6" s="71">
        <v>-0.49488164258374778</v>
      </c>
      <c r="AV6" s="71">
        <v>-1.3708042413857329</v>
      </c>
      <c r="AW6" s="71">
        <v>-0.44739737047417349</v>
      </c>
      <c r="AX6" s="71">
        <v>-11.509664679005503</v>
      </c>
      <c r="AY6" s="71">
        <v>-6.2598823587828782</v>
      </c>
      <c r="AZ6" s="71">
        <v>-34.986279363723192</v>
      </c>
      <c r="BA6" s="3">
        <v>-1.2743642863219564</v>
      </c>
      <c r="BB6" s="3">
        <v>-20.559523914367546</v>
      </c>
      <c r="BC6" s="3">
        <v>-0.56999300236887751</v>
      </c>
      <c r="BD6" s="3">
        <v>-1.9112289506164506</v>
      </c>
      <c r="BE6" s="3">
        <v>-6.9865862830974201</v>
      </c>
      <c r="BF6" s="3">
        <v>-2.4119119998945595</v>
      </c>
      <c r="BG6" s="3">
        <v>-0.62149553560497328</v>
      </c>
      <c r="BH6" s="3">
        <v>-1.0611367689961153</v>
      </c>
      <c r="BI6" s="3">
        <v>-0.56762272063491859</v>
      </c>
      <c r="BJ6" s="3">
        <v>-0.25434213514200338</v>
      </c>
      <c r="BK6" s="3">
        <v>-0.26791125803799143</v>
      </c>
      <c r="BL6" s="3">
        <v>-0.20355504205954764</v>
      </c>
      <c r="BM6" s="3">
        <v>-5.6527372532924648E-3</v>
      </c>
      <c r="BN6" s="3">
        <v>-1.8923998522407874</v>
      </c>
      <c r="BO6" s="3">
        <v>-0.78687900792284038</v>
      </c>
      <c r="BP6" s="3">
        <v>-2.8596806260299426</v>
      </c>
      <c r="BQ6" s="3">
        <v>-1.9171343744552791</v>
      </c>
      <c r="BR6" s="3">
        <v>-8.6231655428138954</v>
      </c>
      <c r="BS6" s="3">
        <v>-40.875659228552507</v>
      </c>
    </row>
    <row r="7" spans="1:71" x14ac:dyDescent="0.25">
      <c r="A7" s="5" t="s">
        <v>176</v>
      </c>
      <c r="B7" s="71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</row>
    <row r="8" spans="1:71" x14ac:dyDescent="0.25">
      <c r="A8" s="5" t="s">
        <v>175</v>
      </c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</row>
    <row r="9" spans="1:71" x14ac:dyDescent="0.25">
      <c r="A9" s="5" t="s">
        <v>177</v>
      </c>
      <c r="B9" s="71"/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</row>
    <row r="10" spans="1:71" x14ac:dyDescent="0.25">
      <c r="A10" s="5" t="s">
        <v>178</v>
      </c>
      <c r="B10" s="71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</row>
    <row r="12" spans="1:71" x14ac:dyDescent="0.25">
      <c r="A12" t="s">
        <v>167</v>
      </c>
    </row>
    <row r="13" spans="1:71" x14ac:dyDescent="0.25">
      <c r="A13" s="6"/>
      <c r="B13" s="585" t="s">
        <v>171</v>
      </c>
      <c r="C13" s="585"/>
      <c r="D13" s="585"/>
      <c r="E13" s="585"/>
      <c r="F13" s="585"/>
      <c r="G13" s="585"/>
      <c r="H13" s="585"/>
      <c r="I13" s="585"/>
      <c r="J13" s="585"/>
      <c r="K13" s="585"/>
      <c r="L13" s="585"/>
      <c r="M13" s="585"/>
      <c r="N13" s="585"/>
      <c r="O13" s="585"/>
      <c r="P13" s="585"/>
      <c r="Q13" s="585"/>
      <c r="R13" s="583" t="s">
        <v>172</v>
      </c>
      <c r="S13" s="583"/>
      <c r="T13" s="583"/>
      <c r="U13" s="583"/>
      <c r="V13" s="583"/>
      <c r="W13" s="583"/>
      <c r="X13" s="583"/>
      <c r="Y13" s="583"/>
      <c r="Z13" s="583"/>
      <c r="AA13" s="583"/>
      <c r="AB13" s="583"/>
      <c r="AC13" s="583"/>
      <c r="AD13" s="583"/>
      <c r="AE13" s="583"/>
      <c r="AF13" s="583"/>
      <c r="AG13" s="583"/>
      <c r="AH13" s="585" t="s">
        <v>173</v>
      </c>
      <c r="AI13" s="585"/>
      <c r="AJ13" s="585"/>
      <c r="AK13" s="585"/>
      <c r="AL13" s="585"/>
      <c r="AM13" s="585"/>
      <c r="AN13" s="585"/>
      <c r="AO13" s="585"/>
      <c r="AP13" s="585"/>
      <c r="AQ13" s="585"/>
      <c r="AR13" s="585"/>
      <c r="AS13" s="585"/>
      <c r="AT13" s="585"/>
      <c r="AU13" s="585"/>
      <c r="AV13" s="585"/>
      <c r="AW13" s="585"/>
      <c r="AX13" s="585"/>
      <c r="AY13" s="585"/>
      <c r="AZ13" s="585"/>
      <c r="BA13" s="583" t="s">
        <v>174</v>
      </c>
      <c r="BB13" s="583"/>
      <c r="BC13" s="583"/>
      <c r="BD13" s="583"/>
      <c r="BE13" s="583"/>
      <c r="BF13" s="583"/>
      <c r="BG13" s="583"/>
      <c r="BH13" s="583"/>
      <c r="BI13" s="583"/>
      <c r="BJ13" s="583"/>
      <c r="BK13" s="583"/>
      <c r="BL13" s="583"/>
      <c r="BM13" s="583"/>
      <c r="BN13" s="583"/>
      <c r="BO13" s="583"/>
      <c r="BP13" s="583"/>
      <c r="BQ13" s="583"/>
      <c r="BR13" s="583"/>
      <c r="BS13" s="583"/>
    </row>
    <row r="14" spans="1:71" x14ac:dyDescent="0.25">
      <c r="A14" s="3" t="s">
        <v>179</v>
      </c>
      <c r="B14" s="71">
        <v>7405.4444444444443</v>
      </c>
      <c r="C14" s="71">
        <v>8123.7777777777774</v>
      </c>
      <c r="D14" s="71">
        <v>9092.2666666666664</v>
      </c>
      <c r="E14" s="71">
        <v>9342.1444444444442</v>
      </c>
      <c r="F14" s="71">
        <v>9401.7555555555555</v>
      </c>
      <c r="G14" s="71">
        <v>9438.9111111111106</v>
      </c>
      <c r="H14" s="71">
        <v>9533.7222222222226</v>
      </c>
      <c r="I14" s="71">
        <v>9577.0333333333328</v>
      </c>
      <c r="J14" s="71">
        <v>9577.2777777777774</v>
      </c>
      <c r="K14" s="71">
        <v>9715.4444444444453</v>
      </c>
      <c r="L14" s="71">
        <v>9850</v>
      </c>
      <c r="M14" s="71">
        <v>9891.4666666666672</v>
      </c>
      <c r="N14" s="71">
        <v>9899.7222222222226</v>
      </c>
      <c r="O14" s="71">
        <v>10193.488888888889</v>
      </c>
      <c r="P14" s="71">
        <v>10520.155555555555</v>
      </c>
      <c r="Q14" s="71">
        <v>11362.211111111112</v>
      </c>
      <c r="R14" s="3">
        <v>7402.4333333333334</v>
      </c>
      <c r="S14" s="3">
        <v>8121.8111111111111</v>
      </c>
      <c r="T14" s="3">
        <v>8921.4555555555562</v>
      </c>
      <c r="U14" s="3">
        <v>8981.7111111111117</v>
      </c>
      <c r="V14" s="3">
        <v>9132.8333333333339</v>
      </c>
      <c r="W14" s="3">
        <v>9199.5111111111109</v>
      </c>
      <c r="X14" s="3">
        <v>9216.9888888888891</v>
      </c>
      <c r="Y14" s="3">
        <v>9235.6666666666661</v>
      </c>
      <c r="Z14" s="3">
        <v>9256.322222222223</v>
      </c>
      <c r="AA14" s="3">
        <v>9436.7777777777774</v>
      </c>
      <c r="AB14" s="3">
        <v>9505.7333333333336</v>
      </c>
      <c r="AC14" s="3">
        <v>9547.0555555555547</v>
      </c>
      <c r="AD14" s="3">
        <v>9735.1</v>
      </c>
      <c r="AE14" s="3">
        <v>9885.7666666666664</v>
      </c>
      <c r="AF14" s="3">
        <v>10062.411111111111</v>
      </c>
      <c r="AG14" s="3">
        <v>10520.155555555555</v>
      </c>
      <c r="AH14" s="10">
        <v>6920.1555555555551</v>
      </c>
      <c r="AI14" s="10">
        <v>6992.166666666667</v>
      </c>
      <c r="AJ14" s="10">
        <v>7980.1555555555551</v>
      </c>
      <c r="AK14" s="10">
        <v>8018.4111111111115</v>
      </c>
      <c r="AL14" s="10">
        <v>8388.5888888888894</v>
      </c>
      <c r="AM14" s="10">
        <v>9159.6333333333332</v>
      </c>
      <c r="AN14" s="10">
        <v>9368.3555555555558</v>
      </c>
      <c r="AO14" s="10">
        <v>9454.5333333333328</v>
      </c>
      <c r="AP14" s="10">
        <v>9509.7111111111117</v>
      </c>
      <c r="AQ14" s="10">
        <v>9512.9777777777781</v>
      </c>
      <c r="AR14" s="10">
        <v>9564.1111111111113</v>
      </c>
      <c r="AS14" s="10">
        <v>9565.3333333333339</v>
      </c>
      <c r="AT14" s="10">
        <v>9664.1888888888898</v>
      </c>
      <c r="AU14" s="10">
        <v>9699.2666666666664</v>
      </c>
      <c r="AV14" s="10">
        <v>9724.0333333333328</v>
      </c>
      <c r="AW14" s="10">
        <v>9848.7555555555555</v>
      </c>
      <c r="AX14" s="10">
        <v>9962.5666666666675</v>
      </c>
      <c r="AY14" s="10">
        <v>10532.144444444444</v>
      </c>
      <c r="AZ14" s="10">
        <v>11066.433333333332</v>
      </c>
      <c r="BA14" s="2">
        <v>6916.1888888888889</v>
      </c>
      <c r="BB14" s="2">
        <v>6987.3</v>
      </c>
      <c r="BC14" s="2">
        <v>7972.3</v>
      </c>
      <c r="BD14" s="2">
        <v>8008.6888888888889</v>
      </c>
      <c r="BE14" s="2">
        <v>8251.9</v>
      </c>
      <c r="BF14" s="2">
        <v>8998.4222222222215</v>
      </c>
      <c r="BG14" s="2">
        <v>9122.3888888888887</v>
      </c>
      <c r="BH14" s="2">
        <v>9143.7666666666664</v>
      </c>
      <c r="BI14" s="2">
        <v>9150.6</v>
      </c>
      <c r="BJ14" s="2">
        <v>9159.3333333333339</v>
      </c>
      <c r="BK14" s="2">
        <v>9194.9222222222215</v>
      </c>
      <c r="BL14" s="2">
        <v>9282.4666666666672</v>
      </c>
      <c r="BM14" s="2">
        <v>9311.8666666666668</v>
      </c>
      <c r="BN14" s="2">
        <v>9527.2555555555555</v>
      </c>
      <c r="BO14" s="2">
        <v>9543.4666666666672</v>
      </c>
      <c r="BP14" s="2">
        <v>9574.2000000000007</v>
      </c>
      <c r="BQ14" s="4">
        <v>9655.7555555555555</v>
      </c>
      <c r="BR14" s="4">
        <v>9839.3555555555558</v>
      </c>
      <c r="BS14" s="4">
        <v>10532.144444444444</v>
      </c>
    </row>
    <row r="15" spans="1:71" x14ac:dyDescent="0.25">
      <c r="A15" s="3" t="s">
        <v>165</v>
      </c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</row>
    <row r="16" spans="1:71" x14ac:dyDescent="0.25">
      <c r="A16" s="3" t="s">
        <v>166</v>
      </c>
      <c r="B16" s="71">
        <v>-14.176742223543563</v>
      </c>
      <c r="C16" s="71">
        <v>-10.377836761078466</v>
      </c>
      <c r="D16" s="71">
        <v>-3.0353511578300556</v>
      </c>
      <c r="E16" s="71">
        <v>-1.1491447207220298</v>
      </c>
      <c r="F16" s="71">
        <v>-0.46052404866354391</v>
      </c>
      <c r="G16" s="71">
        <v>-1.6311428789714686</v>
      </c>
      <c r="H16" s="71">
        <v>-0.3744744402970368</v>
      </c>
      <c r="I16" s="71">
        <v>-1.8252328381217187E-3</v>
      </c>
      <c r="J16" s="71">
        <v>-1.9580237727896379</v>
      </c>
      <c r="K16" s="71">
        <v>-1.1853668500222676</v>
      </c>
      <c r="L16" s="71">
        <v>-0.37030434634922299</v>
      </c>
      <c r="M16" s="71">
        <v>-7.4964771221947474E-2</v>
      </c>
      <c r="N16" s="71">
        <v>-2.8106184444122508</v>
      </c>
      <c r="O16" s="71">
        <v>-7.7054132713474095</v>
      </c>
      <c r="P16" s="71">
        <v>-18.458823559595068</v>
      </c>
      <c r="Q16" s="71">
        <v>-42.491445698297404</v>
      </c>
      <c r="R16" s="3">
        <v>-14.170771158057581</v>
      </c>
      <c r="S16" s="3">
        <v>-8.7916878270197216</v>
      </c>
      <c r="T16" s="3">
        <v>-1.2951750468703229</v>
      </c>
      <c r="U16" s="3">
        <v>-3.3222536476206259</v>
      </c>
      <c r="V16" s="3">
        <v>-0.73630550276508522</v>
      </c>
      <c r="W16" s="3">
        <v>-0.17767058079016518</v>
      </c>
      <c r="X16" s="3">
        <v>-0.1885710055615763</v>
      </c>
      <c r="Y16" s="3">
        <v>-0.19797282411816824</v>
      </c>
      <c r="Z16" s="3">
        <v>-1.6287156693458142</v>
      </c>
      <c r="AA16" s="3">
        <v>-0.60907444226293783</v>
      </c>
      <c r="AB16" s="3">
        <v>-0.38071777135126084</v>
      </c>
      <c r="AC16" s="3">
        <v>-2.4243926194408072</v>
      </c>
      <c r="AD16" s="3">
        <v>-1.3646487250687325</v>
      </c>
      <c r="AE16" s="3">
        <v>-2.3040881512330067</v>
      </c>
      <c r="AF16" s="3">
        <v>-7.3144912032402143</v>
      </c>
      <c r="AG16" s="3">
        <v>-40.732414277506635</v>
      </c>
      <c r="AH16" s="71">
        <v>-2.2644636447273152</v>
      </c>
      <c r="AI16" s="71">
        <v>-9.7602691960807633</v>
      </c>
      <c r="AJ16" s="71">
        <v>-0.39530270067256251</v>
      </c>
      <c r="AK16" s="71">
        <v>-5.3781329185828817</v>
      </c>
      <c r="AL16" s="71">
        <v>-8.2364152174981644</v>
      </c>
      <c r="AM16" s="71">
        <v>-2.8788157671125747</v>
      </c>
      <c r="AN16" s="71">
        <v>-1.0950455237471226</v>
      </c>
      <c r="AO16" s="71">
        <v>-0.65544807827770224</v>
      </c>
      <c r="AP16" s="71">
        <v>-3.7682095126488499E-2</v>
      </c>
      <c r="AQ16" s="71">
        <v>-1.3349627804456445</v>
      </c>
      <c r="AR16" s="71">
        <v>-1.872006402725452E-2</v>
      </c>
      <c r="AS16" s="71">
        <v>-1.4502297258786065</v>
      </c>
      <c r="AT16" s="71">
        <v>-0.35006241810293182</v>
      </c>
      <c r="AU16" s="71">
        <v>-0.32268616516330512</v>
      </c>
      <c r="AV16" s="71">
        <v>-1.5467115683846007</v>
      </c>
      <c r="AW16" s="71">
        <v>-1.061008849069478</v>
      </c>
      <c r="AX16" s="71">
        <v>-12.700442612360968</v>
      </c>
      <c r="AY16" s="71">
        <v>-10.293180540122256</v>
      </c>
      <c r="AZ16" s="71">
        <v>-50.730712047024859</v>
      </c>
      <c r="BA16" s="3">
        <v>-2.1945653804238825</v>
      </c>
      <c r="BB16" s="3">
        <v>-9.7834335775477115</v>
      </c>
      <c r="BC16" s="3">
        <v>-0.38116623413999617</v>
      </c>
      <c r="BD16" s="3">
        <v>-3.6066648367118899</v>
      </c>
      <c r="BE16" s="3">
        <v>-8.0165169947785255</v>
      </c>
      <c r="BF16" s="3">
        <v>-1.9665910502299122</v>
      </c>
      <c r="BG16" s="3">
        <v>-0.45545414995020528</v>
      </c>
      <c r="BH16" s="3">
        <v>-0.10801159859052489</v>
      </c>
      <c r="BI16" s="3">
        <v>-0.12096137719853881</v>
      </c>
      <c r="BJ16" s="3">
        <v>-0.41598496805171326</v>
      </c>
      <c r="BK16" s="3">
        <v>-0.76129452998429559</v>
      </c>
      <c r="BL16" s="3">
        <v>-0.25825613910024459</v>
      </c>
      <c r="BM16" s="3">
        <v>-1.3504521541503325</v>
      </c>
      <c r="BN16" s="3">
        <v>-0.18653555745642966</v>
      </c>
      <c r="BO16" s="3">
        <v>-0.311264939532299</v>
      </c>
      <c r="BP16" s="3">
        <v>-0.75674604658373434</v>
      </c>
      <c r="BQ16" s="3">
        <v>-2.7626894570870286</v>
      </c>
      <c r="BR16" s="3">
        <v>-13.589967481747605</v>
      </c>
      <c r="BS16" s="3">
        <v>-56.393308290859267</v>
      </c>
    </row>
    <row r="17" spans="1:71" x14ac:dyDescent="0.25">
      <c r="A17" s="5" t="s">
        <v>176</v>
      </c>
      <c r="B17" s="71"/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</row>
    <row r="18" spans="1:71" x14ac:dyDescent="0.25">
      <c r="A18" s="5" t="s">
        <v>175</v>
      </c>
      <c r="B18" s="71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</row>
    <row r="19" spans="1:71" x14ac:dyDescent="0.25">
      <c r="A19" s="5" t="s">
        <v>177</v>
      </c>
      <c r="B19" s="71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</row>
    <row r="20" spans="1:71" x14ac:dyDescent="0.25">
      <c r="A20" s="5" t="s">
        <v>178</v>
      </c>
      <c r="B20" s="71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</row>
    <row r="22" spans="1:71" x14ac:dyDescent="0.25">
      <c r="A22" t="s">
        <v>168</v>
      </c>
    </row>
    <row r="23" spans="1:71" x14ac:dyDescent="0.25">
      <c r="A23" s="6"/>
      <c r="B23" s="585" t="s">
        <v>171</v>
      </c>
      <c r="C23" s="585"/>
      <c r="D23" s="585"/>
      <c r="E23" s="585"/>
      <c r="F23" s="585"/>
      <c r="G23" s="585"/>
      <c r="H23" s="585"/>
      <c r="I23" s="585"/>
      <c r="J23" s="585"/>
      <c r="K23" s="585"/>
      <c r="L23" s="585"/>
      <c r="M23" s="585"/>
      <c r="N23" s="585"/>
      <c r="O23" s="585"/>
      <c r="P23" s="585"/>
      <c r="Q23" s="585"/>
      <c r="R23" s="583" t="s">
        <v>172</v>
      </c>
      <c r="S23" s="583"/>
      <c r="T23" s="583"/>
      <c r="U23" s="583"/>
      <c r="V23" s="583"/>
      <c r="W23" s="583"/>
      <c r="X23" s="583"/>
      <c r="Y23" s="583"/>
      <c r="Z23" s="583"/>
      <c r="AA23" s="583"/>
      <c r="AB23" s="583"/>
      <c r="AC23" s="583"/>
      <c r="AD23" s="583"/>
      <c r="AE23" s="583"/>
      <c r="AF23" s="583"/>
      <c r="AG23" s="583"/>
      <c r="AH23" s="585" t="s">
        <v>173</v>
      </c>
      <c r="AI23" s="585"/>
      <c r="AJ23" s="585"/>
      <c r="AK23" s="585"/>
      <c r="AL23" s="585"/>
      <c r="AM23" s="585"/>
      <c r="AN23" s="585"/>
      <c r="AO23" s="585"/>
      <c r="AP23" s="585"/>
      <c r="AQ23" s="585"/>
      <c r="AR23" s="585"/>
      <c r="AS23" s="585"/>
      <c r="AT23" s="585"/>
      <c r="AU23" s="585"/>
      <c r="AV23" s="585"/>
      <c r="AW23" s="585"/>
      <c r="AX23" s="585"/>
      <c r="AY23" s="585"/>
      <c r="AZ23" s="585"/>
      <c r="BA23" s="583" t="s">
        <v>174</v>
      </c>
      <c r="BB23" s="583"/>
      <c r="BC23" s="583"/>
      <c r="BD23" s="583"/>
      <c r="BE23" s="583"/>
      <c r="BF23" s="583"/>
      <c r="BG23" s="583"/>
      <c r="BH23" s="583"/>
      <c r="BI23" s="583"/>
      <c r="BJ23" s="583"/>
      <c r="BK23" s="583"/>
      <c r="BL23" s="583"/>
      <c r="BM23" s="583"/>
      <c r="BN23" s="583"/>
      <c r="BO23" s="583"/>
      <c r="BP23" s="583"/>
      <c r="BQ23" s="583"/>
      <c r="BR23" s="583"/>
      <c r="BS23" s="583"/>
    </row>
    <row r="24" spans="1:71" x14ac:dyDescent="0.25">
      <c r="A24" s="3" t="s">
        <v>179</v>
      </c>
      <c r="B24" s="71">
        <v>12265.322222222223</v>
      </c>
      <c r="C24" s="71">
        <v>13997.522222222222</v>
      </c>
      <c r="D24" s="71">
        <v>15319.033333333333</v>
      </c>
      <c r="E24" s="71">
        <v>15825.377777777778</v>
      </c>
      <c r="F24" s="71">
        <v>15931.18888888889</v>
      </c>
      <c r="G24" s="71">
        <v>16045.466666666667</v>
      </c>
      <c r="H24" s="71">
        <v>16057.077777777778</v>
      </c>
      <c r="I24" s="71">
        <v>16139.466666666667</v>
      </c>
      <c r="J24" s="71">
        <v>16329.411111111111</v>
      </c>
      <c r="K24" s="71">
        <v>16473.711111111112</v>
      </c>
      <c r="L24" s="71">
        <v>16630.755555555555</v>
      </c>
      <c r="M24" s="71">
        <v>16916.31111111111</v>
      </c>
      <c r="N24" s="71">
        <v>17067</v>
      </c>
      <c r="O24" s="71">
        <v>17743.555555555555</v>
      </c>
      <c r="P24" s="71">
        <v>17931.87777777778</v>
      </c>
      <c r="Q24" s="71">
        <v>19478.844444444443</v>
      </c>
      <c r="R24" s="3">
        <v>12263.18888888889</v>
      </c>
      <c r="S24" s="3">
        <v>13994.611111111111</v>
      </c>
      <c r="T24" s="3">
        <v>14969.955555555556</v>
      </c>
      <c r="U24" s="3">
        <v>15034.244444444445</v>
      </c>
      <c r="V24" s="3">
        <v>15478.722222222223</v>
      </c>
      <c r="W24" s="3">
        <v>15564.166666666666</v>
      </c>
      <c r="X24" s="3">
        <v>15675.922222222222</v>
      </c>
      <c r="Y24" s="3">
        <v>15719.577777777778</v>
      </c>
      <c r="Z24" s="3">
        <v>15802.866666666667</v>
      </c>
      <c r="AA24" s="3">
        <v>15823.366666666667</v>
      </c>
      <c r="AB24" s="3">
        <v>16021.655555555555</v>
      </c>
      <c r="AC24" s="3">
        <v>16326.044444444444</v>
      </c>
      <c r="AD24" s="3">
        <v>16397.444444444445</v>
      </c>
      <c r="AE24" s="3">
        <v>16659.522222222222</v>
      </c>
      <c r="AF24" s="3">
        <v>16867.655555555557</v>
      </c>
      <c r="AG24" s="3">
        <v>17743.555555555555</v>
      </c>
      <c r="AH24" s="10">
        <v>11534.755555555555</v>
      </c>
      <c r="AI24" s="10">
        <v>11627.222222222223</v>
      </c>
      <c r="AJ24" s="10">
        <v>13300.622222222222</v>
      </c>
      <c r="AK24" s="10">
        <v>13600.266666666666</v>
      </c>
      <c r="AL24" s="10">
        <v>14142.577777777778</v>
      </c>
      <c r="AM24" s="10">
        <v>15307.222222222223</v>
      </c>
      <c r="AN24" s="10">
        <v>15776.7</v>
      </c>
      <c r="AO24" s="10">
        <v>15892.388888888889</v>
      </c>
      <c r="AP24" s="10">
        <v>15904.422222222222</v>
      </c>
      <c r="AQ24" s="10">
        <v>15934.244444444445</v>
      </c>
      <c r="AR24" s="10">
        <v>16094.577777777778</v>
      </c>
      <c r="AS24" s="10">
        <v>16206.122222222222</v>
      </c>
      <c r="AT24" s="10">
        <v>16622.288888888888</v>
      </c>
      <c r="AU24" s="10">
        <v>16786.077777777777</v>
      </c>
      <c r="AV24" s="10">
        <v>16787.855555555554</v>
      </c>
      <c r="AW24" s="10">
        <v>16832.666666666668</v>
      </c>
      <c r="AX24" s="10">
        <v>17535.933333333334</v>
      </c>
      <c r="AY24" s="10">
        <v>17744.155555555557</v>
      </c>
      <c r="AZ24" s="10">
        <v>19007.922222222223</v>
      </c>
      <c r="BA24" s="2">
        <v>11523.722222222223</v>
      </c>
      <c r="BB24" s="2">
        <v>11626.244444444445</v>
      </c>
      <c r="BC24" s="2">
        <v>13289.033333333333</v>
      </c>
      <c r="BD24" s="2">
        <v>13595.022222222222</v>
      </c>
      <c r="BE24" s="2">
        <v>13976.833333333334</v>
      </c>
      <c r="BF24" s="2">
        <v>15033.977777777778</v>
      </c>
      <c r="BG24" s="2">
        <v>15053.166666666666</v>
      </c>
      <c r="BH24" s="2">
        <v>15475.211111111112</v>
      </c>
      <c r="BI24" s="2">
        <v>15500.68888888889</v>
      </c>
      <c r="BJ24" s="2">
        <v>15578.911111111111</v>
      </c>
      <c r="BK24" s="2">
        <v>15619.6</v>
      </c>
      <c r="BL24" s="2">
        <v>15714.855555555556</v>
      </c>
      <c r="BM24" s="2">
        <v>15805.366666666667</v>
      </c>
      <c r="BN24" s="2">
        <v>15884.677777777777</v>
      </c>
      <c r="BO24" s="2">
        <v>16143.266666666666</v>
      </c>
      <c r="BP24" s="2">
        <v>16173.611111111111</v>
      </c>
      <c r="BQ24" s="4">
        <v>16276.922222222222</v>
      </c>
      <c r="BR24" s="4">
        <v>16640.711111111112</v>
      </c>
      <c r="BS24" s="4">
        <v>17744.155555555557</v>
      </c>
    </row>
    <row r="25" spans="1:71" x14ac:dyDescent="0.25">
      <c r="A25" s="3" t="s">
        <v>165</v>
      </c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</row>
    <row r="26" spans="1:71" x14ac:dyDescent="0.25">
      <c r="A26" s="3" t="s">
        <v>166</v>
      </c>
      <c r="B26" s="71">
        <v>-19.729339326727203</v>
      </c>
      <c r="C26" s="71">
        <v>-9.2719126947363542</v>
      </c>
      <c r="D26" s="71">
        <v>-5.8284646604133297</v>
      </c>
      <c r="E26" s="71">
        <v>-0.87945161514136971</v>
      </c>
      <c r="F26" s="71">
        <v>-0.52125599093669339</v>
      </c>
      <c r="G26" s="71">
        <v>-7.4520540014995404E-2</v>
      </c>
      <c r="H26" s="71">
        <v>-0.56259576559758295</v>
      </c>
      <c r="I26" s="71">
        <v>-1.1485550802341733</v>
      </c>
      <c r="J26" s="71">
        <v>-1.1230127276045165</v>
      </c>
      <c r="K26" s="71">
        <v>-0.67773084491291424</v>
      </c>
      <c r="L26" s="71">
        <v>-1.8666671732828672</v>
      </c>
      <c r="M26" s="71">
        <v>-0.99524884455004103</v>
      </c>
      <c r="N26" s="71">
        <v>-3.4024086654888888</v>
      </c>
      <c r="O26" s="71">
        <v>-3.1469731548089417</v>
      </c>
      <c r="P26" s="71">
        <v>-64.015271105701785</v>
      </c>
      <c r="Q26" s="71">
        <v>-51.278863234497216</v>
      </c>
      <c r="R26" s="3">
        <v>-19.653280063887419</v>
      </c>
      <c r="S26" s="3">
        <v>-8.6331362752439205</v>
      </c>
      <c r="T26" s="3">
        <v>-0.73615324317389264</v>
      </c>
      <c r="U26" s="3">
        <v>-3.6954378968275243</v>
      </c>
      <c r="V26" s="3">
        <v>-0.55604726234738389</v>
      </c>
      <c r="W26" s="3">
        <v>-0.83640616753647412</v>
      </c>
      <c r="X26" s="3">
        <v>-0.36561647382842233</v>
      </c>
      <c r="Y26" s="3">
        <v>-0.37939916024227782</v>
      </c>
      <c r="Z26" s="3">
        <v>-0.12620496582150209</v>
      </c>
      <c r="AA26" s="3">
        <v>-1.0946155733398808</v>
      </c>
      <c r="AB26" s="3">
        <v>-1.803869309567117</v>
      </c>
      <c r="AC26" s="3">
        <v>-0.55803125179765367</v>
      </c>
      <c r="AD26" s="3">
        <v>-1.6837976976816731</v>
      </c>
      <c r="AE26" s="3">
        <v>-1.001082509709365</v>
      </c>
      <c r="AF26" s="3">
        <v>-7.6438160182810329</v>
      </c>
      <c r="AG26" s="3">
        <v>-44.567192940179176</v>
      </c>
      <c r="AH26" s="71">
        <v>-1.7413016314466474</v>
      </c>
      <c r="AI26" s="71">
        <v>-9.7023129425169472</v>
      </c>
      <c r="AJ26" s="71">
        <v>-1.6993755021213606</v>
      </c>
      <c r="AK26" s="71">
        <v>-5.7479232278052779</v>
      </c>
      <c r="AL26" s="71">
        <v>-8.9936387716345987</v>
      </c>
      <c r="AM26" s="71">
        <v>-2.3577625952419048</v>
      </c>
      <c r="AN26" s="71">
        <v>-0.63515976102231386</v>
      </c>
      <c r="AO26" s="71">
        <v>-0.10756384444007988</v>
      </c>
      <c r="AP26" s="71">
        <v>-0.21254402044343235</v>
      </c>
      <c r="AQ26" s="71">
        <v>-1.1694600931427803</v>
      </c>
      <c r="AR26" s="71">
        <v>-0.82289628694429084</v>
      </c>
      <c r="AS26" s="71">
        <v>-3.4276241928391844</v>
      </c>
      <c r="AT26" s="71">
        <v>-1.151272841636773</v>
      </c>
      <c r="AU26" s="71">
        <v>-1.2442696866725691E-2</v>
      </c>
      <c r="AV26" s="71">
        <v>-0.34911755827974944</v>
      </c>
      <c r="AW26" s="71">
        <v>-4.2347333564117431</v>
      </c>
      <c r="AX26" s="71">
        <v>-3.1396949016347926</v>
      </c>
      <c r="AY26" s="71">
        <v>-17.568890931724905</v>
      </c>
      <c r="AZ26" s="71">
        <v>-56.533495140636418</v>
      </c>
      <c r="BA26" s="3">
        <v>-1.916904390497</v>
      </c>
      <c r="BB26" s="3">
        <v>-9.6962910264224256</v>
      </c>
      <c r="BC26" s="3">
        <v>-1.749390337830282</v>
      </c>
      <c r="BD26" s="3">
        <v>-3.981679497029313</v>
      </c>
      <c r="BE26" s="3">
        <v>-8.7272893566963425</v>
      </c>
      <c r="BF26" s="3">
        <v>-0.19069703374976305</v>
      </c>
      <c r="BG26" s="3">
        <v>-2.3739651053450408</v>
      </c>
      <c r="BH26" s="3">
        <v>-0.11443684948349704</v>
      </c>
      <c r="BI26" s="3">
        <v>-0.56775349218867466</v>
      </c>
      <c r="BJ26" s="3">
        <v>-0.34343198857948443</v>
      </c>
      <c r="BK26" s="3">
        <v>-0.64737511444863172</v>
      </c>
      <c r="BL26" s="3">
        <v>-0.74323711015680449</v>
      </c>
      <c r="BM26" s="3">
        <v>-0.66625573518827452</v>
      </c>
      <c r="BN26" s="3">
        <v>-1.656549036331358</v>
      </c>
      <c r="BO26" s="3">
        <v>-0.22917603053777974</v>
      </c>
      <c r="BP26" s="3">
        <v>-0.78009745458186996</v>
      </c>
      <c r="BQ26" s="3">
        <v>-1.9409061573481627</v>
      </c>
      <c r="BR26" s="3">
        <v>-12.399305755439659</v>
      </c>
      <c r="BS26" s="3">
        <v>-55.243770055593217</v>
      </c>
    </row>
    <row r="27" spans="1:71" x14ac:dyDescent="0.25">
      <c r="A27" s="5" t="s">
        <v>176</v>
      </c>
      <c r="B27" s="71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</row>
    <row r="28" spans="1:71" x14ac:dyDescent="0.25">
      <c r="A28" s="5" t="s">
        <v>175</v>
      </c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</row>
    <row r="29" spans="1:71" x14ac:dyDescent="0.25">
      <c r="A29" s="5" t="s">
        <v>177</v>
      </c>
      <c r="B29" s="71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</row>
    <row r="30" spans="1:71" x14ac:dyDescent="0.25">
      <c r="A30" s="5" t="s">
        <v>178</v>
      </c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</row>
    <row r="32" spans="1:71" x14ac:dyDescent="0.25">
      <c r="A32" t="s">
        <v>161</v>
      </c>
    </row>
    <row r="33" spans="1:71" x14ac:dyDescent="0.25">
      <c r="A33" s="6"/>
      <c r="B33" s="585" t="s">
        <v>171</v>
      </c>
      <c r="C33" s="585"/>
      <c r="D33" s="585"/>
      <c r="E33" s="585"/>
      <c r="F33" s="585"/>
      <c r="G33" s="585"/>
      <c r="H33" s="585"/>
      <c r="I33" s="585"/>
      <c r="J33" s="585"/>
      <c r="K33" s="585"/>
      <c r="L33" s="585"/>
      <c r="M33" s="585"/>
      <c r="N33" s="585"/>
      <c r="O33" s="585"/>
      <c r="P33" s="585"/>
      <c r="Q33" s="585"/>
      <c r="R33" s="583" t="s">
        <v>172</v>
      </c>
      <c r="S33" s="583"/>
      <c r="T33" s="583"/>
      <c r="U33" s="583"/>
      <c r="V33" s="583"/>
      <c r="W33" s="583"/>
      <c r="X33" s="583"/>
      <c r="Y33" s="583"/>
      <c r="Z33" s="583"/>
      <c r="AA33" s="583"/>
      <c r="AB33" s="583"/>
      <c r="AC33" s="583"/>
      <c r="AD33" s="583"/>
      <c r="AE33" s="583"/>
      <c r="AF33" s="583"/>
      <c r="AG33" s="583"/>
      <c r="AH33" s="585" t="s">
        <v>173</v>
      </c>
      <c r="AI33" s="585"/>
      <c r="AJ33" s="585"/>
      <c r="AK33" s="585"/>
      <c r="AL33" s="585"/>
      <c r="AM33" s="585"/>
      <c r="AN33" s="585"/>
      <c r="AO33" s="585"/>
      <c r="AP33" s="585"/>
      <c r="AQ33" s="585"/>
      <c r="AR33" s="585"/>
      <c r="AS33" s="585"/>
      <c r="AT33" s="585"/>
      <c r="AU33" s="585"/>
      <c r="AV33" s="585"/>
      <c r="AW33" s="585"/>
      <c r="AX33" s="585"/>
      <c r="AY33" s="585"/>
      <c r="AZ33" s="585"/>
      <c r="BA33" s="583" t="s">
        <v>174</v>
      </c>
      <c r="BB33" s="583"/>
      <c r="BC33" s="583"/>
      <c r="BD33" s="583"/>
      <c r="BE33" s="583"/>
      <c r="BF33" s="583"/>
      <c r="BG33" s="583"/>
      <c r="BH33" s="583"/>
      <c r="BI33" s="583"/>
      <c r="BJ33" s="583"/>
      <c r="BK33" s="583"/>
      <c r="BL33" s="583"/>
      <c r="BM33" s="583"/>
      <c r="BN33" s="583"/>
      <c r="BO33" s="583"/>
      <c r="BP33" s="583"/>
      <c r="BQ33" s="583"/>
      <c r="BR33" s="583"/>
      <c r="BS33" s="583"/>
    </row>
    <row r="34" spans="1:71" x14ac:dyDescent="0.25">
      <c r="A34" s="3" t="s">
        <v>179</v>
      </c>
      <c r="B34" s="71">
        <v>73978.977777777778</v>
      </c>
      <c r="C34" s="71">
        <v>84408.222222222219</v>
      </c>
      <c r="D34" s="71">
        <v>87254.322222222225</v>
      </c>
      <c r="E34" s="71">
        <v>90093.222222222219</v>
      </c>
      <c r="F34" s="71">
        <v>91626.066666666666</v>
      </c>
      <c r="G34" s="71">
        <v>92371.977777777778</v>
      </c>
      <c r="H34" s="71">
        <v>92720.833333333328</v>
      </c>
      <c r="I34" s="71">
        <v>92801.911111111112</v>
      </c>
      <c r="J34" s="71">
        <v>93237.7</v>
      </c>
      <c r="K34" s="71">
        <v>93534.2</v>
      </c>
      <c r="L34" s="71">
        <v>96153.055555555562</v>
      </c>
      <c r="M34" s="71">
        <v>96607.6</v>
      </c>
      <c r="N34" s="71">
        <v>97159.933333333334</v>
      </c>
      <c r="O34" s="71">
        <v>99326.866666666669</v>
      </c>
      <c r="P34" s="71">
        <v>107270.23333333334</v>
      </c>
      <c r="Q34" s="71">
        <v>111170.97777777778</v>
      </c>
      <c r="R34" s="3">
        <v>73975.455555555556</v>
      </c>
      <c r="S34" s="3">
        <v>84406.166666666672</v>
      </c>
      <c r="T34" s="3">
        <v>85759.055555555562</v>
      </c>
      <c r="U34" s="3">
        <v>87078.022222222222</v>
      </c>
      <c r="V34" s="3">
        <v>88217.4</v>
      </c>
      <c r="W34" s="3">
        <v>88963.511111111118</v>
      </c>
      <c r="X34" s="3">
        <v>89233.822222222225</v>
      </c>
      <c r="Y34" s="3">
        <v>90089.933333333334</v>
      </c>
      <c r="Z34" s="3">
        <v>90717.222222222219</v>
      </c>
      <c r="AA34" s="3">
        <v>90726.3</v>
      </c>
      <c r="AB34" s="3">
        <v>90844.511111111118</v>
      </c>
      <c r="AC34" s="3">
        <v>91348.833333333328</v>
      </c>
      <c r="AD34" s="3">
        <v>93351.211111111115</v>
      </c>
      <c r="AE34" s="3">
        <v>93430.177777777775</v>
      </c>
      <c r="AF34" s="3">
        <v>94338.488888888882</v>
      </c>
      <c r="AG34" s="3">
        <v>99326.866666666669</v>
      </c>
      <c r="AH34" s="10">
        <v>67268.233333333337</v>
      </c>
      <c r="AI34" s="10">
        <v>68253.888888888891</v>
      </c>
      <c r="AJ34" s="10">
        <v>75680.477777777778</v>
      </c>
      <c r="AK34" s="10">
        <v>80343.988888888882</v>
      </c>
      <c r="AL34" s="10">
        <v>84402.055555555562</v>
      </c>
      <c r="AM34" s="10">
        <v>86563.655555555553</v>
      </c>
      <c r="AN34" s="10">
        <v>87001.722222222219</v>
      </c>
      <c r="AO34" s="10">
        <v>91538.022222222222</v>
      </c>
      <c r="AP34" s="10">
        <v>91866.911111111112</v>
      </c>
      <c r="AQ34" s="10">
        <v>92612.1</v>
      </c>
      <c r="AR34" s="10">
        <v>92828.388888888891</v>
      </c>
      <c r="AS34" s="10">
        <v>93691.066666666666</v>
      </c>
      <c r="AT34" s="10">
        <v>93746.844444444447</v>
      </c>
      <c r="AU34" s="10">
        <v>96341.511111111118</v>
      </c>
      <c r="AV34" s="10">
        <v>96394.677777777775</v>
      </c>
      <c r="AW34" s="10">
        <v>97002.766666666663</v>
      </c>
      <c r="AX34" s="10">
        <v>99400.322222222225</v>
      </c>
      <c r="AY34" s="10">
        <v>104147.48888888888</v>
      </c>
      <c r="AZ34" s="10">
        <v>107840.81111111111</v>
      </c>
      <c r="BA34" s="2">
        <v>67259.811111111107</v>
      </c>
      <c r="BB34" s="2">
        <v>68218.14444444445</v>
      </c>
      <c r="BC34" s="2">
        <v>75663.633333333331</v>
      </c>
      <c r="BD34" s="2">
        <v>80325.266666666663</v>
      </c>
      <c r="BE34" s="2">
        <v>83567.555555555562</v>
      </c>
      <c r="BF34" s="2">
        <v>85378.277777777781</v>
      </c>
      <c r="BG34" s="2">
        <v>86532.288888888885</v>
      </c>
      <c r="BH34" s="2">
        <v>87807.344444444447</v>
      </c>
      <c r="BI34" s="2">
        <v>88612.555555555562</v>
      </c>
      <c r="BJ34" s="2">
        <v>88732.988888888882</v>
      </c>
      <c r="BK34" s="2">
        <v>88752.933333333334</v>
      </c>
      <c r="BL34" s="2">
        <v>89162.044444444444</v>
      </c>
      <c r="BM34" s="2">
        <v>90685.922222222216</v>
      </c>
      <c r="BN34" s="2">
        <v>91034.222222222219</v>
      </c>
      <c r="BO34" s="2">
        <v>91463.111111111109</v>
      </c>
      <c r="BP34" s="2">
        <v>92193.5</v>
      </c>
      <c r="BQ34" s="4">
        <v>92277.03333333334</v>
      </c>
      <c r="BR34" s="4">
        <v>92579.588888888888</v>
      </c>
      <c r="BS34" s="4">
        <v>99400.322222222225</v>
      </c>
    </row>
    <row r="35" spans="1:71" x14ac:dyDescent="0.25">
      <c r="A35" s="3" t="s">
        <v>165</v>
      </c>
      <c r="B35" s="71"/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</row>
    <row r="36" spans="1:71" x14ac:dyDescent="0.25">
      <c r="A36" s="3" t="s">
        <v>166</v>
      </c>
      <c r="B36" s="71">
        <v>-31.770797254820842</v>
      </c>
      <c r="C36" s="71">
        <v>-5.032811035764853</v>
      </c>
      <c r="D36" s="71">
        <v>-6.1194305074331981</v>
      </c>
      <c r="E36" s="71">
        <v>-2.9687685854933785</v>
      </c>
      <c r="F36" s="71">
        <v>-1.0926471974787515</v>
      </c>
      <c r="G36" s="71">
        <v>-0.82643401401754435</v>
      </c>
      <c r="H36" s="71">
        <v>-0.14738302255409888</v>
      </c>
      <c r="I36" s="71">
        <v>-0.77433033085274527</v>
      </c>
      <c r="J36" s="71">
        <v>-0.68587874574444607</v>
      </c>
      <c r="K36" s="71">
        <v>-3.2770789349739662</v>
      </c>
      <c r="L36" s="71">
        <v>-0.86320062426528243</v>
      </c>
      <c r="M36" s="71">
        <v>-1.3736863503808432</v>
      </c>
      <c r="N36" s="71">
        <v>-3.1864687962557201</v>
      </c>
      <c r="O36" s="71">
        <v>-36.304810450876495</v>
      </c>
      <c r="P36" s="71">
        <v>-65.55615878733019</v>
      </c>
      <c r="Q36" s="71">
        <v>-61.481911806813883</v>
      </c>
      <c r="R36" s="3">
        <v>-31.745626005802187</v>
      </c>
      <c r="S36" s="3">
        <v>-2.3523923923604459</v>
      </c>
      <c r="T36" s="3">
        <v>-3.8998262079224002</v>
      </c>
      <c r="U36" s="3">
        <v>-5.0685687126348089</v>
      </c>
      <c r="V36" s="3">
        <v>-1.1052433913211295</v>
      </c>
      <c r="W36" s="3">
        <v>-0.46404374306658247</v>
      </c>
      <c r="X36" s="3">
        <v>-2.0061697179617295</v>
      </c>
      <c r="Y36" s="3">
        <v>-1.0421439326312141</v>
      </c>
      <c r="Z36" s="3">
        <v>-2.5604401189273575E-2</v>
      </c>
      <c r="AA36" s="3">
        <v>-0.19433081434179705</v>
      </c>
      <c r="AB36" s="3">
        <v>-0.82431000251120223</v>
      </c>
      <c r="AC36" s="3">
        <v>-3.7988512964793051</v>
      </c>
      <c r="AD36" s="3">
        <v>-0.11564758702425441</v>
      </c>
      <c r="AE36" s="3">
        <v>-1.1104962407482599</v>
      </c>
      <c r="AF36" s="3">
        <v>-6.7995012470988812</v>
      </c>
      <c r="AG36" s="3">
        <v>-53.232822567393221</v>
      </c>
      <c r="AH36" s="71">
        <v>-4.5111158131848699</v>
      </c>
      <c r="AI36" s="71">
        <v>-8.6905052260519238</v>
      </c>
      <c r="AJ36" s="71">
        <v>-5.2418624813704993</v>
      </c>
      <c r="AK36" s="71">
        <v>-9.4939588717377816</v>
      </c>
      <c r="AL36" s="71">
        <v>-4.7552984229597977</v>
      </c>
      <c r="AM36" s="71">
        <v>-0.93150352041304385</v>
      </c>
      <c r="AN36" s="71">
        <v>-6.459331059162233</v>
      </c>
      <c r="AO36" s="71">
        <v>-0.55501121593412828</v>
      </c>
      <c r="AP36" s="71">
        <v>-1.767811721377905</v>
      </c>
      <c r="AQ36" s="71">
        <v>-0.4702220201485624</v>
      </c>
      <c r="AR36" s="71">
        <v>-1.8124518993114649</v>
      </c>
      <c r="AS36" s="71">
        <v>-0.11918610267000378</v>
      </c>
      <c r="AT36" s="71">
        <v>-2.7755733051433764</v>
      </c>
      <c r="AU36" s="71">
        <v>-0.12974301207282976</v>
      </c>
      <c r="AV36" s="71">
        <v>-1.1708951253242643</v>
      </c>
      <c r="AW36" s="71">
        <v>-4.2598914197648892</v>
      </c>
      <c r="AX36" s="71">
        <v>-18.427233056094753</v>
      </c>
      <c r="AY36" s="71">
        <v>-46.215280550019621</v>
      </c>
      <c r="AZ36" s="71">
        <v>-74.092947015170267</v>
      </c>
      <c r="BA36" s="3">
        <v>-4.3802236459246044</v>
      </c>
      <c r="BB36" s="3">
        <v>-8.7148195872721868</v>
      </c>
      <c r="BC36" s="3">
        <v>-5.2408506813006026</v>
      </c>
      <c r="BD36" s="3">
        <v>-7.0209932187771491</v>
      </c>
      <c r="BE36" s="3">
        <v>-3.278205683544225</v>
      </c>
      <c r="BF36" s="3">
        <v>-2.4734446930398004</v>
      </c>
      <c r="BG36" s="3">
        <v>-2.9113224194103928</v>
      </c>
      <c r="BH36" s="3">
        <v>-1.6985056555312303</v>
      </c>
      <c r="BI36" s="3">
        <v>-0.2900506100701381</v>
      </c>
      <c r="BJ36" s="3">
        <v>-3.1759082040857173E-2</v>
      </c>
      <c r="BK36" s="3">
        <v>-0.82255647177165281</v>
      </c>
      <c r="BL36" s="3">
        <v>-2.6815617727322469</v>
      </c>
      <c r="BM36" s="3">
        <v>-0.87258112092672369</v>
      </c>
      <c r="BN36" s="3">
        <v>-0.86907894797140495</v>
      </c>
      <c r="BO36" s="3">
        <v>-1.3459631149027627</v>
      </c>
      <c r="BP36" s="3">
        <v>-0.17649179403019111</v>
      </c>
      <c r="BQ36" s="3">
        <v>-0.60718106138636418</v>
      </c>
      <c r="BR36" s="3">
        <v>-9.7334973293451874</v>
      </c>
      <c r="BS36" s="3">
        <v>-84.733592809863922</v>
      </c>
    </row>
    <row r="37" spans="1:71" x14ac:dyDescent="0.25">
      <c r="A37" s="5" t="s">
        <v>176</v>
      </c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</row>
    <row r="38" spans="1:71" x14ac:dyDescent="0.25">
      <c r="A38" s="5" t="s">
        <v>175</v>
      </c>
      <c r="B38" s="71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</row>
    <row r="39" spans="1:71" x14ac:dyDescent="0.25">
      <c r="A39" s="5" t="s">
        <v>177</v>
      </c>
      <c r="B39" s="71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</row>
    <row r="40" spans="1:71" x14ac:dyDescent="0.25">
      <c r="A40" s="5" t="s">
        <v>178</v>
      </c>
      <c r="B40" s="71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</row>
    <row r="42" spans="1:71" x14ac:dyDescent="0.25">
      <c r="A42" t="s">
        <v>169</v>
      </c>
    </row>
    <row r="43" spans="1:71" x14ac:dyDescent="0.25">
      <c r="A43" s="6"/>
      <c r="B43" s="585" t="s">
        <v>171</v>
      </c>
      <c r="C43" s="585"/>
      <c r="D43" s="585"/>
      <c r="E43" s="585"/>
      <c r="F43" s="585"/>
      <c r="G43" s="585"/>
      <c r="H43" s="585"/>
      <c r="I43" s="585"/>
      <c r="J43" s="585"/>
      <c r="K43" s="585"/>
      <c r="L43" s="585"/>
      <c r="M43" s="585"/>
      <c r="N43" s="585"/>
      <c r="O43" s="585"/>
      <c r="P43" s="585"/>
      <c r="Q43" s="585"/>
      <c r="R43" s="583" t="s">
        <v>172</v>
      </c>
      <c r="S43" s="583"/>
      <c r="T43" s="583"/>
      <c r="U43" s="583"/>
      <c r="V43" s="583"/>
      <c r="W43" s="583"/>
      <c r="X43" s="583"/>
      <c r="Y43" s="583"/>
      <c r="Z43" s="583"/>
      <c r="AA43" s="583"/>
      <c r="AB43" s="583"/>
      <c r="AC43" s="583"/>
      <c r="AD43" s="583"/>
      <c r="AE43" s="583"/>
      <c r="AF43" s="583"/>
      <c r="AG43" s="583"/>
      <c r="AH43" s="585" t="s">
        <v>173</v>
      </c>
      <c r="AI43" s="585"/>
      <c r="AJ43" s="585"/>
      <c r="AK43" s="585"/>
      <c r="AL43" s="585"/>
      <c r="AM43" s="585"/>
      <c r="AN43" s="585"/>
      <c r="AO43" s="585"/>
      <c r="AP43" s="585"/>
      <c r="AQ43" s="585"/>
      <c r="AR43" s="585"/>
      <c r="AS43" s="585"/>
      <c r="AT43" s="585"/>
      <c r="AU43" s="585"/>
      <c r="AV43" s="585"/>
      <c r="AW43" s="585"/>
      <c r="AX43" s="585"/>
      <c r="AY43" s="585"/>
      <c r="AZ43" s="585"/>
      <c r="BA43" s="583" t="s">
        <v>174</v>
      </c>
      <c r="BB43" s="583"/>
      <c r="BC43" s="583"/>
      <c r="BD43" s="583"/>
      <c r="BE43" s="583"/>
      <c r="BF43" s="583"/>
      <c r="BG43" s="583"/>
      <c r="BH43" s="583"/>
      <c r="BI43" s="583"/>
      <c r="BJ43" s="583"/>
      <c r="BK43" s="583"/>
      <c r="BL43" s="583"/>
      <c r="BM43" s="583"/>
      <c r="BN43" s="583"/>
      <c r="BO43" s="583"/>
      <c r="BP43" s="583"/>
      <c r="BQ43" s="583"/>
      <c r="BR43" s="583"/>
      <c r="BS43" s="583"/>
    </row>
    <row r="44" spans="1:71" x14ac:dyDescent="0.25">
      <c r="A44" s="3" t="s">
        <v>179</v>
      </c>
      <c r="B44" s="71">
        <v>287745.85555555555</v>
      </c>
      <c r="C44" s="71">
        <v>329791.37777777779</v>
      </c>
      <c r="D44" s="71">
        <v>335333.65555555554</v>
      </c>
      <c r="E44" s="71">
        <v>341617.1</v>
      </c>
      <c r="F44" s="71">
        <v>358039.5777777778</v>
      </c>
      <c r="G44" s="71">
        <v>358221.08888888889</v>
      </c>
      <c r="H44" s="71">
        <v>358543.5</v>
      </c>
      <c r="I44" s="71">
        <v>360055.3</v>
      </c>
      <c r="J44" s="71">
        <v>360165.68888888886</v>
      </c>
      <c r="K44" s="71">
        <v>361000.75555555557</v>
      </c>
      <c r="L44" s="71">
        <v>372527.47777777776</v>
      </c>
      <c r="M44" s="71">
        <v>378066.58888888889</v>
      </c>
      <c r="N44" s="71">
        <v>381864</v>
      </c>
      <c r="O44" s="71">
        <v>382526.81111111114</v>
      </c>
      <c r="P44" s="71">
        <v>424197.01111111109</v>
      </c>
      <c r="Q44" s="71">
        <v>431951.73333333334</v>
      </c>
      <c r="R44" s="3">
        <v>287745.83333333331</v>
      </c>
      <c r="S44" s="3">
        <v>329001</v>
      </c>
      <c r="T44" s="3">
        <v>329786.43333333335</v>
      </c>
      <c r="U44" s="3">
        <v>335704.33333333331</v>
      </c>
      <c r="V44" s="3">
        <v>338952.77777777775</v>
      </c>
      <c r="W44" s="3">
        <v>340424.08888888889</v>
      </c>
      <c r="X44" s="3">
        <v>340575.05555555556</v>
      </c>
      <c r="Y44" s="3">
        <v>341611.73333333334</v>
      </c>
      <c r="Z44" s="3">
        <v>349711.7888888889</v>
      </c>
      <c r="AA44" s="3">
        <v>350067.25555555557</v>
      </c>
      <c r="AB44" s="3">
        <v>350860.27777777775</v>
      </c>
      <c r="AC44" s="3">
        <v>352773.91111111111</v>
      </c>
      <c r="AD44" s="3">
        <v>355606.7</v>
      </c>
      <c r="AE44" s="3">
        <v>367737.5</v>
      </c>
      <c r="AF44" s="3">
        <v>371240.86666666664</v>
      </c>
      <c r="AG44" s="3">
        <v>382526.81111111114</v>
      </c>
      <c r="AH44" s="10">
        <v>258428.2111111111</v>
      </c>
      <c r="AI44" s="10">
        <v>263564.82222222222</v>
      </c>
      <c r="AJ44" s="10">
        <v>286164.43333333335</v>
      </c>
      <c r="AK44" s="10">
        <v>313978.11111111112</v>
      </c>
      <c r="AL44" s="10">
        <v>326769.86666666664</v>
      </c>
      <c r="AM44" s="10">
        <v>329141.58888888889</v>
      </c>
      <c r="AN44" s="10">
        <v>332943.4222222222</v>
      </c>
      <c r="AO44" s="10">
        <v>355193.0777777778</v>
      </c>
      <c r="AP44" s="10">
        <v>355894.75555555557</v>
      </c>
      <c r="AQ44" s="10">
        <v>360581.2</v>
      </c>
      <c r="AR44" s="10">
        <v>360690.76666666666</v>
      </c>
      <c r="AS44" s="10">
        <v>361572.54444444447</v>
      </c>
      <c r="AT44" s="10">
        <v>363036.74444444443</v>
      </c>
      <c r="AU44" s="10">
        <v>376230.08888888889</v>
      </c>
      <c r="AV44" s="10">
        <v>377607.05555555556</v>
      </c>
      <c r="AW44" s="10">
        <v>378448.01111111109</v>
      </c>
      <c r="AX44" s="10">
        <v>381963.35555555555</v>
      </c>
      <c r="AY44" s="10">
        <v>410935.56666666665</v>
      </c>
      <c r="AZ44" s="10">
        <v>418309.76666666666</v>
      </c>
      <c r="BA44" s="2">
        <v>258402.2888888889</v>
      </c>
      <c r="BB44" s="2">
        <v>263409.7888888889</v>
      </c>
      <c r="BC44" s="2">
        <v>286152.12222222221</v>
      </c>
      <c r="BD44" s="2">
        <v>313960.2</v>
      </c>
      <c r="BE44" s="2">
        <v>326144.02222222224</v>
      </c>
      <c r="BF44" s="2">
        <v>326729.48888888891</v>
      </c>
      <c r="BG44" s="2">
        <v>326770.40000000002</v>
      </c>
      <c r="BH44" s="2">
        <v>340342.97777777776</v>
      </c>
      <c r="BI44" s="2">
        <v>340485.34444444446</v>
      </c>
      <c r="BJ44" s="2">
        <v>341975.96666666667</v>
      </c>
      <c r="BK44" s="2">
        <v>342646.58888888889</v>
      </c>
      <c r="BL44" s="2">
        <v>345102.7888888889</v>
      </c>
      <c r="BM44" s="2">
        <v>350183.18888888886</v>
      </c>
      <c r="BN44" s="2">
        <v>350351.1</v>
      </c>
      <c r="BO44" s="2">
        <v>350807.46666666667</v>
      </c>
      <c r="BP44" s="2">
        <v>357603.41111111111</v>
      </c>
      <c r="BQ44" s="4">
        <v>360913.44444444444</v>
      </c>
      <c r="BR44" s="4">
        <v>362519.47777777776</v>
      </c>
      <c r="BS44" s="4">
        <v>381963.35555555555</v>
      </c>
    </row>
    <row r="45" spans="1:71" x14ac:dyDescent="0.25">
      <c r="A45" s="3" t="s">
        <v>165</v>
      </c>
      <c r="B45" s="71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</row>
    <row r="46" spans="1:71" x14ac:dyDescent="0.25">
      <c r="A46" s="3" t="s">
        <v>166</v>
      </c>
      <c r="B46" s="71">
        <v>-46.551458308647412</v>
      </c>
      <c r="C46" s="71">
        <v>-4.0397880795963754</v>
      </c>
      <c r="D46" s="71">
        <v>-5.3886233902037155</v>
      </c>
      <c r="E46" s="71">
        <v>-13.728607254783393</v>
      </c>
      <c r="F46" s="71">
        <v>-0.15656375985784582</v>
      </c>
      <c r="G46" s="71">
        <v>-0.19889930731793742</v>
      </c>
      <c r="H46" s="71">
        <v>-0.72892534887995886</v>
      </c>
      <c r="I46" s="71">
        <v>-0.11887539830579051</v>
      </c>
      <c r="J46" s="71">
        <v>-0.68229064445094978</v>
      </c>
      <c r="K46" s="71">
        <v>-5.6077874394618723</v>
      </c>
      <c r="L46" s="71">
        <v>-3.6899929776395997</v>
      </c>
      <c r="M46" s="71">
        <v>-3.9761363302946302</v>
      </c>
      <c r="N46" s="71">
        <v>-0.3809012446206736</v>
      </c>
      <c r="O46" s="71">
        <v>-83.338358154085057</v>
      </c>
      <c r="P46" s="71">
        <v>-41.324344606946489</v>
      </c>
      <c r="Q46" s="71">
        <v>-88.309858457184191</v>
      </c>
      <c r="R46" s="3">
        <v>-25.24098393240893</v>
      </c>
      <c r="S46" s="3">
        <v>-0.56115689904714439</v>
      </c>
      <c r="T46" s="3">
        <v>-4.0489735620418106</v>
      </c>
      <c r="U46" s="3">
        <v>-5.3463064670805114</v>
      </c>
      <c r="V46" s="3">
        <v>-0.95308534315604942</v>
      </c>
      <c r="W46" s="3">
        <v>-0.11065802998544641</v>
      </c>
      <c r="X46" s="3">
        <v>-0.96524146062579064</v>
      </c>
      <c r="Y46" s="3">
        <v>-4.8803635117171282</v>
      </c>
      <c r="Z46" s="3">
        <v>-0.3959848092783948</v>
      </c>
      <c r="AA46" s="3">
        <v>-0.42757093935573365</v>
      </c>
      <c r="AB46" s="3">
        <v>-1.1468576784113171</v>
      </c>
      <c r="AC46" s="3">
        <v>-1.7027004273384456</v>
      </c>
      <c r="AD46" s="3">
        <v>-6.2939368313930526</v>
      </c>
      <c r="AE46" s="3">
        <v>-3.8048276372625494</v>
      </c>
      <c r="AF46" s="3">
        <v>-6.0367880318321712</v>
      </c>
      <c r="AG46" s="3">
        <v>-70.963616353561633</v>
      </c>
      <c r="AH46" s="71">
        <v>-6.712344194668094</v>
      </c>
      <c r="AI46" s="71">
        <v>-6.4814593545678481</v>
      </c>
      <c r="AJ46" s="71">
        <v>-7.9238750560054996</v>
      </c>
      <c r="AK46" s="71">
        <v>-20.298164256706404</v>
      </c>
      <c r="AL46" s="71">
        <v>-1.9145884159948621</v>
      </c>
      <c r="AM46" s="71">
        <v>-2.2508690536999381</v>
      </c>
      <c r="AN46" s="71">
        <v>-18.7434358972247</v>
      </c>
      <c r="AO46" s="71">
        <v>-0.50665385366088089</v>
      </c>
      <c r="AP46" s="71">
        <v>-2.3542392417921931</v>
      </c>
      <c r="AQ46" s="71">
        <v>-8.9715535563440613E-2</v>
      </c>
      <c r="AR46" s="71">
        <v>-0.80092361415570634</v>
      </c>
      <c r="AS46" s="71">
        <v>-1.3195613754534701</v>
      </c>
      <c r="AT46" s="71">
        <v>-7.3286740365071008</v>
      </c>
      <c r="AU46" s="71">
        <v>-1.5338218923782263</v>
      </c>
      <c r="AV46" s="71">
        <v>-0.56807598726605169</v>
      </c>
      <c r="AW46" s="71">
        <v>-2.250859521687762</v>
      </c>
      <c r="AX46" s="71">
        <v>-35.526273002566633</v>
      </c>
      <c r="AY46" s="71">
        <v>-41.116091149697127</v>
      </c>
      <c r="AZ46" s="71">
        <v>-103.46712242666361</v>
      </c>
      <c r="BA46" s="3">
        <v>-6.4317670676042775</v>
      </c>
      <c r="BB46" s="3">
        <v>-6.5186991411420516</v>
      </c>
      <c r="BC46" s="3">
        <v>-7.9278126018494284</v>
      </c>
      <c r="BD46" s="3">
        <v>-9.3328571416779145</v>
      </c>
      <c r="BE46" s="3">
        <v>-0.46686434851621655</v>
      </c>
      <c r="BF46" s="3">
        <v>-3.0822247638531301E-2</v>
      </c>
      <c r="BG46" s="3">
        <v>-9.3807983605628564</v>
      </c>
      <c r="BH46" s="3">
        <v>-0.14384154198511467</v>
      </c>
      <c r="BI46" s="3">
        <v>-1.1097337734547859</v>
      </c>
      <c r="BJ46" s="3">
        <v>-0.39076455111352992</v>
      </c>
      <c r="BK46" s="3">
        <v>-2.3514762671156464</v>
      </c>
      <c r="BL46" s="3">
        <v>-3.0748353729049938</v>
      </c>
      <c r="BM46" s="3">
        <v>-0.10636751240128992</v>
      </c>
      <c r="BN46" s="3">
        <v>-0.29110936202037918</v>
      </c>
      <c r="BO46" s="3">
        <v>-3.1308462271654536</v>
      </c>
      <c r="BP46" s="3">
        <v>-1.9920198466033294</v>
      </c>
      <c r="BQ46" s="3">
        <v>-1.5773558304915374</v>
      </c>
      <c r="BR46" s="3">
        <v>-10.914906110753222</v>
      </c>
      <c r="BS46" s="3">
        <v>-115.31469429466198</v>
      </c>
    </row>
    <row r="47" spans="1:71" x14ac:dyDescent="0.25">
      <c r="A47" s="5" t="s">
        <v>176</v>
      </c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</row>
    <row r="48" spans="1:71" x14ac:dyDescent="0.25">
      <c r="A48" s="5" t="s">
        <v>175</v>
      </c>
      <c r="B48" s="71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</row>
    <row r="49" spans="1:71" x14ac:dyDescent="0.25">
      <c r="A49" s="5" t="s">
        <v>177</v>
      </c>
      <c r="B49" s="71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</row>
    <row r="50" spans="1:71" x14ac:dyDescent="0.25">
      <c r="A50" s="5" t="s">
        <v>178</v>
      </c>
      <c r="B50" s="71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</row>
    <row r="52" spans="1:71" x14ac:dyDescent="0.25">
      <c r="A52" t="s">
        <v>170</v>
      </c>
    </row>
    <row r="53" spans="1:71" x14ac:dyDescent="0.25">
      <c r="A53" s="6"/>
      <c r="B53" s="585" t="s">
        <v>171</v>
      </c>
      <c r="C53" s="585"/>
      <c r="D53" s="585"/>
      <c r="E53" s="585"/>
      <c r="F53" s="585"/>
      <c r="G53" s="585"/>
      <c r="H53" s="585"/>
      <c r="I53" s="585"/>
      <c r="J53" s="585"/>
      <c r="K53" s="585"/>
      <c r="L53" s="585"/>
      <c r="M53" s="585"/>
      <c r="N53" s="585"/>
      <c r="O53" s="585"/>
      <c r="P53" s="585"/>
      <c r="Q53" s="585"/>
      <c r="R53" s="583" t="s">
        <v>172</v>
      </c>
      <c r="S53" s="583"/>
      <c r="T53" s="583"/>
      <c r="U53" s="583"/>
      <c r="V53" s="583"/>
      <c r="W53" s="583"/>
      <c r="X53" s="583"/>
      <c r="Y53" s="583"/>
      <c r="Z53" s="583"/>
      <c r="AA53" s="583"/>
      <c r="AB53" s="583"/>
      <c r="AC53" s="583"/>
      <c r="AD53" s="583"/>
      <c r="AE53" s="583"/>
      <c r="AF53" s="583"/>
      <c r="AG53" s="583"/>
      <c r="AH53" s="585" t="s">
        <v>173</v>
      </c>
      <c r="AI53" s="585"/>
      <c r="AJ53" s="585"/>
      <c r="AK53" s="585"/>
      <c r="AL53" s="585"/>
      <c r="AM53" s="585"/>
      <c r="AN53" s="585"/>
      <c r="AO53" s="585"/>
      <c r="AP53" s="585"/>
      <c r="AQ53" s="585"/>
      <c r="AR53" s="585"/>
      <c r="AS53" s="585"/>
      <c r="AT53" s="585"/>
      <c r="AU53" s="585"/>
      <c r="AV53" s="585"/>
      <c r="AW53" s="585"/>
      <c r="AX53" s="585"/>
      <c r="AY53" s="585"/>
      <c r="AZ53" s="585"/>
      <c r="BA53" s="583" t="s">
        <v>174</v>
      </c>
      <c r="BB53" s="583"/>
      <c r="BC53" s="583"/>
      <c r="BD53" s="583"/>
      <c r="BE53" s="583"/>
      <c r="BF53" s="583"/>
      <c r="BG53" s="583"/>
      <c r="BH53" s="583"/>
      <c r="BI53" s="583"/>
      <c r="BJ53" s="583"/>
      <c r="BK53" s="583"/>
      <c r="BL53" s="583"/>
      <c r="BM53" s="583"/>
      <c r="BN53" s="583"/>
      <c r="BO53" s="583"/>
      <c r="BP53" s="583"/>
      <c r="BQ53" s="583"/>
      <c r="BR53" s="583"/>
      <c r="BS53" s="583"/>
    </row>
    <row r="54" spans="1:71" x14ac:dyDescent="0.25">
      <c r="A54" s="3" t="s">
        <v>179</v>
      </c>
      <c r="B54" s="71">
        <v>649644.14444444445</v>
      </c>
      <c r="C54" s="71">
        <v>739650.5555555555</v>
      </c>
      <c r="D54" s="71">
        <v>749650.22222222225</v>
      </c>
      <c r="E54" s="71">
        <v>760117.14444444445</v>
      </c>
      <c r="F54" s="71">
        <v>802797.02222222218</v>
      </c>
      <c r="G54" s="71">
        <v>802867.87777777773</v>
      </c>
      <c r="H54" s="71">
        <v>803346.4222222222</v>
      </c>
      <c r="I54" s="71">
        <v>806117.18888888892</v>
      </c>
      <c r="J54" s="71">
        <v>807990.3444444444</v>
      </c>
      <c r="K54" s="71">
        <v>809623.1555555556</v>
      </c>
      <c r="L54" s="71">
        <v>828462.51111111115</v>
      </c>
      <c r="M54" s="71">
        <v>842762.67777777778</v>
      </c>
      <c r="N54" s="71">
        <v>845925.32222222222</v>
      </c>
      <c r="O54" s="71">
        <v>852486.5</v>
      </c>
      <c r="P54" s="71">
        <v>949787.7111111111</v>
      </c>
      <c r="Q54" s="71">
        <v>961895.38888888888</v>
      </c>
      <c r="R54" s="3">
        <v>649644.14444444445</v>
      </c>
      <c r="S54" s="3">
        <v>737419.68888888892</v>
      </c>
      <c r="T54" s="3">
        <v>739650.5</v>
      </c>
      <c r="U54" s="3">
        <v>751179.1555555556</v>
      </c>
      <c r="V54" s="3">
        <v>756097.25555555557</v>
      </c>
      <c r="W54" s="3">
        <v>760116.32222222222</v>
      </c>
      <c r="X54" s="3">
        <v>763256.91111111105</v>
      </c>
      <c r="Y54" s="3">
        <v>764559.5555555555</v>
      </c>
      <c r="Z54" s="3">
        <v>779768.88888888888</v>
      </c>
      <c r="AA54" s="3">
        <v>784988.6</v>
      </c>
      <c r="AB54" s="3">
        <v>785492.1333333333</v>
      </c>
      <c r="AC54" s="3">
        <v>786079.54444444447</v>
      </c>
      <c r="AD54" s="3">
        <v>787225.33333333337</v>
      </c>
      <c r="AE54" s="3">
        <v>817962.4</v>
      </c>
      <c r="AF54" s="3">
        <v>821713.04444444447</v>
      </c>
      <c r="AG54" s="3">
        <v>852486.5</v>
      </c>
      <c r="AH54" s="10">
        <v>581753.68888888892</v>
      </c>
      <c r="AI54" s="10">
        <v>593398.32222222222</v>
      </c>
      <c r="AJ54" s="10">
        <v>644480.01111111115</v>
      </c>
      <c r="AK54" s="10">
        <v>705809.01111111115</v>
      </c>
      <c r="AL54" s="10">
        <v>726532.16666666663</v>
      </c>
      <c r="AM54" s="10">
        <v>731981.3</v>
      </c>
      <c r="AN54" s="10">
        <v>747687.74444444443</v>
      </c>
      <c r="AO54" s="10">
        <v>795143.5777777778</v>
      </c>
      <c r="AP54" s="10">
        <v>802116.41111111105</v>
      </c>
      <c r="AQ54" s="10">
        <v>806249.9444444445</v>
      </c>
      <c r="AR54" s="10">
        <v>806458.7111111111</v>
      </c>
      <c r="AS54" s="10">
        <v>808974.73333333328</v>
      </c>
      <c r="AT54" s="10">
        <v>810794.38888888888</v>
      </c>
      <c r="AU54" s="10">
        <v>837895.12222222227</v>
      </c>
      <c r="AV54" s="10">
        <v>840945.5</v>
      </c>
      <c r="AW54" s="10">
        <v>850389.38888888888</v>
      </c>
      <c r="AX54" s="10">
        <v>851321.02222222218</v>
      </c>
      <c r="AY54" s="10">
        <v>918569.8444444444</v>
      </c>
      <c r="AZ54" s="10">
        <v>929595.77777777775</v>
      </c>
      <c r="BA54" s="2">
        <v>581703.9222222222</v>
      </c>
      <c r="BB54" s="2">
        <v>593279.83333333337</v>
      </c>
      <c r="BC54" s="2">
        <v>644458.08888888895</v>
      </c>
      <c r="BD54" s="2">
        <v>705766.22222222225</v>
      </c>
      <c r="BE54" s="2">
        <v>726473.04444444447</v>
      </c>
      <c r="BF54" s="2">
        <v>727758.3444444444</v>
      </c>
      <c r="BG54" s="2">
        <v>731163.68888888892</v>
      </c>
      <c r="BH54" s="2">
        <v>760586.23333333328</v>
      </c>
      <c r="BI54" s="2">
        <v>762147.95555555553</v>
      </c>
      <c r="BJ54" s="2">
        <v>765305.18888888892</v>
      </c>
      <c r="BK54" s="2">
        <v>769252.66666666663</v>
      </c>
      <c r="BL54" s="2">
        <v>769341.4222222222</v>
      </c>
      <c r="BM54" s="2">
        <v>776501.38888888888</v>
      </c>
      <c r="BN54" s="2">
        <v>782570.73333333328</v>
      </c>
      <c r="BO54" s="2">
        <v>783967.46666666667</v>
      </c>
      <c r="BP54" s="2">
        <v>801391.7888888889</v>
      </c>
      <c r="BQ54" s="4">
        <v>807356.87777777773</v>
      </c>
      <c r="BR54" s="4">
        <v>810076.58888888895</v>
      </c>
      <c r="BS54" s="4">
        <v>850389.38888888888</v>
      </c>
    </row>
    <row r="55" spans="1:71" x14ac:dyDescent="0.25">
      <c r="A55" s="3" t="s">
        <v>165</v>
      </c>
      <c r="B55" s="71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</row>
    <row r="56" spans="1:71" x14ac:dyDescent="0.25">
      <c r="A56" s="3" t="s">
        <v>166</v>
      </c>
      <c r="B56" s="71">
        <v>-47.510355974573827</v>
      </c>
      <c r="C56" s="71">
        <v>-3.9132418294068709</v>
      </c>
      <c r="D56" s="71">
        <v>-4.5070959707852891</v>
      </c>
      <c r="E56" s="71">
        <v>-20.398778074881246</v>
      </c>
      <c r="F56" s="71">
        <v>-2.9500421821291815E-2</v>
      </c>
      <c r="G56" s="71">
        <v>-0.24380177954990481</v>
      </c>
      <c r="H56" s="71">
        <v>-1.36870045605304</v>
      </c>
      <c r="I56" s="71">
        <v>-0.79428668452607942</v>
      </c>
      <c r="J56" s="71">
        <v>-0.98260887232928729</v>
      </c>
      <c r="K56" s="71">
        <v>-4.9442053831408677</v>
      </c>
      <c r="L56" s="71">
        <v>-6.5637686839915705</v>
      </c>
      <c r="M56" s="71">
        <v>-1.8793042028727307</v>
      </c>
      <c r="N56" s="71">
        <v>-2.0280368215575666</v>
      </c>
      <c r="O56" s="71">
        <v>-78.913399905033671</v>
      </c>
      <c r="P56" s="71">
        <v>-33.919488860641309</v>
      </c>
      <c r="Q56" s="71">
        <v>-98.092081993492698</v>
      </c>
      <c r="R56" s="3">
        <v>-29.990066237971316</v>
      </c>
      <c r="S56" s="3">
        <v>-0.8436300048741886</v>
      </c>
      <c r="T56" s="3">
        <v>-4.5548538265001577</v>
      </c>
      <c r="U56" s="3">
        <v>-4.0767183585146141</v>
      </c>
      <c r="V56" s="3">
        <v>-1.9618388116382985</v>
      </c>
      <c r="W56" s="3">
        <v>-1.6362850898451597</v>
      </c>
      <c r="X56" s="3">
        <v>-0.59054084621417224</v>
      </c>
      <c r="Y56" s="3">
        <v>-5.8850244663600488</v>
      </c>
      <c r="Z56" s="3">
        <v>-1.6269538974967233</v>
      </c>
      <c r="AA56" s="3">
        <v>-0.32992008156760388</v>
      </c>
      <c r="AB56" s="3">
        <v>-0.13591623159394575</v>
      </c>
      <c r="AC56" s="3">
        <v>-0.3730020031578774</v>
      </c>
      <c r="AD56" s="3">
        <v>-8.8153236445596335</v>
      </c>
      <c r="AE56" s="3">
        <v>-2.4101685133472412</v>
      </c>
      <c r="AF56" s="3">
        <v>-9.3182091329569463</v>
      </c>
      <c r="AG56" s="3">
        <v>-86.007982085822576</v>
      </c>
      <c r="AH56" s="71">
        <v>-9.1271778225830147</v>
      </c>
      <c r="AI56" s="71">
        <v>-7.6882677017901244</v>
      </c>
      <c r="AJ56" s="71">
        <v>-8.7960912926028723</v>
      </c>
      <c r="AK56" s="71">
        <v>-19.273882071174974</v>
      </c>
      <c r="AL56" s="71">
        <v>-2.3259810976245108</v>
      </c>
      <c r="AM56" s="71">
        <v>-5.1563072526677276</v>
      </c>
      <c r="AN56" s="71">
        <v>-21.812591259539694</v>
      </c>
      <c r="AO56" s="71">
        <v>-2.7612718080365815</v>
      </c>
      <c r="AP56" s="71">
        <v>-1.1865139638646023</v>
      </c>
      <c r="AQ56" s="71">
        <v>-0.11732703900284444</v>
      </c>
      <c r="AR56" s="71">
        <v>-1.1385365233527447</v>
      </c>
      <c r="AS56" s="71">
        <v>-2.0224891190153009</v>
      </c>
      <c r="AT56" s="71">
        <v>-8.1971222057752158</v>
      </c>
      <c r="AU56" s="71">
        <v>-1.9533462033151674</v>
      </c>
      <c r="AV56" s="71">
        <v>-2.9553870078752507</v>
      </c>
      <c r="AW56" s="71">
        <v>-0.35403964526572163</v>
      </c>
      <c r="AX56" s="71">
        <v>-26.580103071533348</v>
      </c>
      <c r="AY56" s="71">
        <v>-25.670772699903033</v>
      </c>
      <c r="AZ56" s="71">
        <v>-118.63889218720314</v>
      </c>
      <c r="BA56" s="3">
        <v>-8.9183272000360034</v>
      </c>
      <c r="BB56" s="3">
        <v>-7.7029329789975431</v>
      </c>
      <c r="BC56" s="3">
        <v>-8.7937779877429669</v>
      </c>
      <c r="BD56" s="3">
        <v>-19.232350229920161</v>
      </c>
      <c r="BE56" s="3">
        <v>-0.4750102998478189</v>
      </c>
      <c r="BF56" s="3">
        <v>-1.0545262928203685</v>
      </c>
      <c r="BG56" s="3">
        <v>-14.408993305564694</v>
      </c>
      <c r="BH56" s="3">
        <v>-0.76936267981889195</v>
      </c>
      <c r="BI56" s="3">
        <v>-2.4464415061638647</v>
      </c>
      <c r="BJ56" s="3">
        <v>-1.2675546224034813</v>
      </c>
      <c r="BK56" s="3">
        <v>-2.9844651286735611E-2</v>
      </c>
      <c r="BL56" s="3">
        <v>-4.6048500220405328</v>
      </c>
      <c r="BM56" s="3">
        <v>-1.9772329923107783</v>
      </c>
      <c r="BN56" s="3">
        <v>-0.74876628385204624</v>
      </c>
      <c r="BO56" s="3">
        <v>-4.1531031961509006</v>
      </c>
      <c r="BP56" s="3">
        <v>-2.1306319198392094</v>
      </c>
      <c r="BQ56" s="3">
        <v>-1.7114961528118369</v>
      </c>
      <c r="BR56" s="3">
        <v>-13.334503998209028</v>
      </c>
      <c r="BS56" s="3">
        <v>-132.57034840073831</v>
      </c>
    </row>
    <row r="57" spans="1:71" x14ac:dyDescent="0.25">
      <c r="A57" s="5" t="s">
        <v>176</v>
      </c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</row>
    <row r="58" spans="1:71" x14ac:dyDescent="0.25">
      <c r="A58" s="5" t="s">
        <v>175</v>
      </c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</row>
    <row r="59" spans="1:71" x14ac:dyDescent="0.25">
      <c r="A59" s="5" t="s">
        <v>177</v>
      </c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</row>
    <row r="60" spans="1:71" x14ac:dyDescent="0.25">
      <c r="A60" s="5" t="s">
        <v>178</v>
      </c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</row>
    <row r="62" spans="1:71" x14ac:dyDescent="0.25">
      <c r="A62" t="s">
        <v>164</v>
      </c>
    </row>
    <row r="63" spans="1:71" x14ac:dyDescent="0.25">
      <c r="A63" s="6"/>
      <c r="B63" s="585" t="s">
        <v>171</v>
      </c>
      <c r="C63" s="585"/>
      <c r="D63" s="585"/>
      <c r="E63" s="585"/>
      <c r="F63" s="585"/>
      <c r="G63" s="585"/>
      <c r="H63" s="585"/>
      <c r="I63" s="585"/>
      <c r="J63" s="585"/>
      <c r="K63" s="585"/>
      <c r="L63" s="585"/>
      <c r="M63" s="585"/>
      <c r="N63" s="585"/>
      <c r="O63" s="585"/>
      <c r="P63" s="585"/>
      <c r="Q63" s="585"/>
      <c r="R63" s="583" t="s">
        <v>172</v>
      </c>
      <c r="S63" s="583"/>
      <c r="T63" s="583"/>
      <c r="U63" s="583"/>
      <c r="V63" s="583"/>
      <c r="W63" s="583"/>
      <c r="X63" s="583"/>
      <c r="Y63" s="583"/>
      <c r="Z63" s="583"/>
      <c r="AA63" s="583"/>
      <c r="AB63" s="583"/>
      <c r="AC63" s="583"/>
      <c r="AD63" s="583"/>
      <c r="AE63" s="583"/>
      <c r="AF63" s="583"/>
      <c r="AG63" s="583"/>
      <c r="AH63" s="585" t="s">
        <v>173</v>
      </c>
      <c r="AI63" s="585"/>
      <c r="AJ63" s="585"/>
      <c r="AK63" s="585"/>
      <c r="AL63" s="585"/>
      <c r="AM63" s="585"/>
      <c r="AN63" s="585"/>
      <c r="AO63" s="585"/>
      <c r="AP63" s="585"/>
      <c r="AQ63" s="585"/>
      <c r="AR63" s="585"/>
      <c r="AS63" s="585"/>
      <c r="AT63" s="585"/>
      <c r="AU63" s="585"/>
      <c r="AV63" s="585"/>
      <c r="AW63" s="585"/>
      <c r="AX63" s="585"/>
      <c r="AY63" s="585"/>
      <c r="AZ63" s="585"/>
      <c r="BA63" s="583" t="s">
        <v>174</v>
      </c>
      <c r="BB63" s="583"/>
      <c r="BC63" s="583"/>
      <c r="BD63" s="583"/>
      <c r="BE63" s="583"/>
      <c r="BF63" s="583"/>
      <c r="BG63" s="583"/>
      <c r="BH63" s="583"/>
      <c r="BI63" s="583"/>
      <c r="BJ63" s="583"/>
      <c r="BK63" s="583"/>
      <c r="BL63" s="583"/>
      <c r="BM63" s="583"/>
      <c r="BN63" s="583"/>
      <c r="BO63" s="583"/>
      <c r="BP63" s="583"/>
      <c r="BQ63" s="583"/>
      <c r="BR63" s="583"/>
      <c r="BS63" s="583"/>
    </row>
    <row r="64" spans="1:71" x14ac:dyDescent="0.25">
      <c r="A64" s="3" t="s">
        <v>179</v>
      </c>
      <c r="B64" s="71">
        <v>1151817.3999999999</v>
      </c>
      <c r="C64" s="71">
        <v>1318624.8222222221</v>
      </c>
      <c r="D64" s="71">
        <v>1321419.4555555556</v>
      </c>
      <c r="E64" s="71">
        <v>1343456.5777777778</v>
      </c>
      <c r="F64" s="71">
        <v>1419732.1444444444</v>
      </c>
      <c r="G64" s="71">
        <v>1421911.3444444444</v>
      </c>
      <c r="H64" s="71">
        <v>1422779.8333333333</v>
      </c>
      <c r="I64" s="71">
        <v>1426020</v>
      </c>
      <c r="J64" s="71">
        <v>1442630</v>
      </c>
      <c r="K64" s="71">
        <v>1442923.8777777778</v>
      </c>
      <c r="L64" s="71">
        <v>1457024.5</v>
      </c>
      <c r="M64" s="71">
        <v>1498819.4111111111</v>
      </c>
      <c r="N64" s="71">
        <v>1501972.5444444444</v>
      </c>
      <c r="O64" s="71">
        <v>1505223.0888888889</v>
      </c>
      <c r="P64" s="71">
        <v>1686122.0555555555</v>
      </c>
      <c r="Q64" s="71">
        <v>1700924.0444444444</v>
      </c>
      <c r="R64" s="3">
        <v>1151815.388888889</v>
      </c>
      <c r="S64" s="3">
        <v>1305261.6000000001</v>
      </c>
      <c r="T64" s="3">
        <v>1318624.8111111112</v>
      </c>
      <c r="U64" s="3">
        <v>1333265.7222222222</v>
      </c>
      <c r="V64" s="3">
        <v>1336587.1333333333</v>
      </c>
      <c r="W64" s="3">
        <v>1343456.5666666667</v>
      </c>
      <c r="X64" s="3">
        <v>1350846.9</v>
      </c>
      <c r="Y64" s="3">
        <v>1354518.7777777778</v>
      </c>
      <c r="Z64" s="3">
        <v>1378061.1888888888</v>
      </c>
      <c r="AA64" s="3">
        <v>1384258.388888889</v>
      </c>
      <c r="AB64" s="3">
        <v>1397385.4444444445</v>
      </c>
      <c r="AC64" s="3">
        <v>1398246.6</v>
      </c>
      <c r="AD64" s="3">
        <v>1399540.9333333333</v>
      </c>
      <c r="AE64" s="3">
        <v>1451216.1</v>
      </c>
      <c r="AF64" s="3">
        <v>1457270.1666666667</v>
      </c>
      <c r="AG64" s="3">
        <v>1505223.0888888889</v>
      </c>
      <c r="AH64" s="10">
        <v>1032197.2333333333</v>
      </c>
      <c r="AI64" s="10">
        <v>1054271.4444444445</v>
      </c>
      <c r="AJ64" s="10">
        <v>1126797.6333333333</v>
      </c>
      <c r="AK64" s="10">
        <v>1255078.4777777777</v>
      </c>
      <c r="AL64" s="10">
        <v>1279575.6333333333</v>
      </c>
      <c r="AM64" s="10">
        <v>1302174.0888888889</v>
      </c>
      <c r="AN64" s="10">
        <v>1323980.1777777779</v>
      </c>
      <c r="AO64" s="10">
        <v>1412287.8333333333</v>
      </c>
      <c r="AP64" s="10">
        <v>1412616.6777777779</v>
      </c>
      <c r="AQ64" s="10">
        <v>1432780.388888889</v>
      </c>
      <c r="AR64" s="10">
        <v>1432860.2333333334</v>
      </c>
      <c r="AS64" s="10">
        <v>1432975.1888888888</v>
      </c>
      <c r="AT64" s="10">
        <v>1435056.3777777778</v>
      </c>
      <c r="AU64" s="10">
        <v>1483425.6222222222</v>
      </c>
      <c r="AV64" s="10">
        <v>1484409.3</v>
      </c>
      <c r="AW64" s="10">
        <v>1497152.1444444444</v>
      </c>
      <c r="AX64" s="10">
        <v>1501774.2555555555</v>
      </c>
      <c r="AY64" s="10">
        <v>1633790.888888889</v>
      </c>
      <c r="AZ64" s="10">
        <v>1649075.4444444445</v>
      </c>
      <c r="BA64" s="2">
        <v>1032171.0222222222</v>
      </c>
      <c r="BB64" s="2">
        <v>1053988.3777777778</v>
      </c>
      <c r="BC64" s="2">
        <v>1126776.6000000001</v>
      </c>
      <c r="BD64" s="2">
        <v>1255045.7222222222</v>
      </c>
      <c r="BE64" s="2">
        <v>1279522.7777777778</v>
      </c>
      <c r="BF64" s="2">
        <v>1295033.0222222223</v>
      </c>
      <c r="BG64" s="2">
        <v>1297870.5222222223</v>
      </c>
      <c r="BH64" s="2">
        <v>1352220.5666666667</v>
      </c>
      <c r="BI64" s="2">
        <v>1352452.6888888888</v>
      </c>
      <c r="BJ64" s="2">
        <v>1352922.2222222222</v>
      </c>
      <c r="BK64" s="2">
        <v>1356461.3555555556</v>
      </c>
      <c r="BL64" s="2">
        <v>1360235.2555555555</v>
      </c>
      <c r="BM64" s="2">
        <v>1372072.6</v>
      </c>
      <c r="BN64" s="2">
        <v>1394330.1888888888</v>
      </c>
      <c r="BO64" s="2">
        <v>1395719.9888888889</v>
      </c>
      <c r="BP64" s="2">
        <v>1405006.2888888889</v>
      </c>
      <c r="BQ64" s="4">
        <v>1424540.1222222222</v>
      </c>
      <c r="BR64" s="4">
        <v>1429737.4888888889</v>
      </c>
      <c r="BS64" s="4">
        <v>1501774.2555555555</v>
      </c>
    </row>
    <row r="65" spans="1:71" x14ac:dyDescent="0.25">
      <c r="A65" s="3" t="s">
        <v>165</v>
      </c>
      <c r="B65" s="71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</row>
    <row r="66" spans="1:71" x14ac:dyDescent="0.25">
      <c r="A66" s="3" t="s">
        <v>166</v>
      </c>
      <c r="B66" s="71">
        <v>-55.892468181890109</v>
      </c>
      <c r="C66" s="71">
        <v>-0.84430868967717498</v>
      </c>
      <c r="D66" s="71">
        <v>-6.4700094593111919</v>
      </c>
      <c r="E66" s="71">
        <v>-22.601720951959788</v>
      </c>
      <c r="F66" s="71">
        <v>-0.57205474893240316</v>
      </c>
      <c r="G66" s="71">
        <v>-0.23345123230166107</v>
      </c>
      <c r="H66" s="71">
        <v>-0.818444665229343</v>
      </c>
      <c r="I66" s="71">
        <v>-4.5180346874929675</v>
      </c>
      <c r="J66" s="71">
        <v>-0.12339227121635198</v>
      </c>
      <c r="K66" s="71">
        <v>-2.2487739093827552</v>
      </c>
      <c r="L66" s="71">
        <v>-11.791365015657968</v>
      </c>
      <c r="M66" s="71">
        <v>-1.4234218812890858</v>
      </c>
      <c r="N66" s="71">
        <v>-0.58886806823777327</v>
      </c>
      <c r="O66" s="71">
        <v>-106.63151983244539</v>
      </c>
      <c r="P66" s="71">
        <v>-26.906017872691287</v>
      </c>
      <c r="Q66" s="71">
        <v>-115.50187293831983</v>
      </c>
      <c r="R66" s="3">
        <v>-33.507999310922116</v>
      </c>
      <c r="S66" s="3">
        <v>-3.9532789485399609</v>
      </c>
      <c r="T66" s="3">
        <v>-3.7394295562415762</v>
      </c>
      <c r="U66" s="3">
        <v>-1.9968052343776823</v>
      </c>
      <c r="V66" s="3">
        <v>-1.9803636801149207</v>
      </c>
      <c r="W66" s="3">
        <v>-2.1259578597948838</v>
      </c>
      <c r="X66" s="3">
        <v>-1.0440463354069056</v>
      </c>
      <c r="Y66" s="3">
        <v>-5.9624352424415115</v>
      </c>
      <c r="Z66" s="3">
        <v>-3.1958791139431812</v>
      </c>
      <c r="AA66" s="3">
        <v>-2.7920433146011381</v>
      </c>
      <c r="AB66" s="3">
        <v>-0.12746598627818284</v>
      </c>
      <c r="AC66" s="3">
        <v>-0.49576502912805043</v>
      </c>
      <c r="AD66" s="3">
        <v>-5.7643211550689815</v>
      </c>
      <c r="AE66" s="3">
        <v>-2.3051784404207849</v>
      </c>
      <c r="AF66" s="3">
        <v>-7.6023418939601122</v>
      </c>
      <c r="AG66" s="3">
        <v>-93.16009582736632</v>
      </c>
      <c r="AH66" s="71">
        <v>-11.000779200322674</v>
      </c>
      <c r="AI66" s="71">
        <v>-6.0783633355423259</v>
      </c>
      <c r="AJ66" s="71">
        <v>-10.742214979823403</v>
      </c>
      <c r="AK66" s="71">
        <v>-14.059452567442941</v>
      </c>
      <c r="AL66" s="71">
        <v>-7.2367998360787729</v>
      </c>
      <c r="AM66" s="71">
        <v>-5.3073167574072473</v>
      </c>
      <c r="AN66" s="71">
        <v>-18.029675696244286</v>
      </c>
      <c r="AO66" s="71">
        <v>-9.1743966749412847E-2</v>
      </c>
      <c r="AP66" s="71">
        <v>-5.7012006337509771</v>
      </c>
      <c r="AQ66" s="71">
        <v>-6.0110611089164975E-2</v>
      </c>
      <c r="AR66" s="71">
        <v>-3.4050990970877597E-2</v>
      </c>
      <c r="AS66" s="71">
        <v>-0.98920145562237194</v>
      </c>
      <c r="AT66" s="71">
        <v>-7.351114703456143</v>
      </c>
      <c r="AU66" s="71">
        <v>-0.46926540985364734</v>
      </c>
      <c r="AV66" s="71">
        <v>-3.0518416489632081</v>
      </c>
      <c r="AW66" s="71">
        <v>-1.1564363183232802</v>
      </c>
      <c r="AX66" s="71">
        <v>-63.851166190877613</v>
      </c>
      <c r="AY66" s="71">
        <v>-24.342110621988184</v>
      </c>
      <c r="AZ66" s="71">
        <v>-149.71160086761566</v>
      </c>
      <c r="BA66" s="3">
        <v>-10.683787925196228</v>
      </c>
      <c r="BB66" s="3">
        <v>-6.0998664623996381</v>
      </c>
      <c r="BC66" s="3">
        <v>-10.737849049833743</v>
      </c>
      <c r="BD66" s="3">
        <v>-14.042501342771146</v>
      </c>
      <c r="BE66" s="3">
        <v>-4.3746340449999943</v>
      </c>
      <c r="BF66" s="3">
        <v>-0.63528675107573696</v>
      </c>
      <c r="BG66" s="3">
        <v>-17.274097322204284</v>
      </c>
      <c r="BH66" s="3">
        <v>-0.12423538657853847</v>
      </c>
      <c r="BI66" s="3">
        <v>-0.13379067980485729</v>
      </c>
      <c r="BJ66" s="3">
        <v>-0.82828842889014709</v>
      </c>
      <c r="BK66" s="3">
        <v>-0.90589017270588568</v>
      </c>
      <c r="BL66" s="3">
        <v>-6.4013958443930745</v>
      </c>
      <c r="BM66" s="3">
        <v>-5.0025728098157218</v>
      </c>
      <c r="BN66" s="3">
        <v>-0.56193736781537051</v>
      </c>
      <c r="BO66" s="3">
        <v>-1.6389318526078442</v>
      </c>
      <c r="BP66" s="3">
        <v>-4.4533921853170595</v>
      </c>
      <c r="BQ66" s="3">
        <v>-2.3729720565647754</v>
      </c>
      <c r="BR66" s="3">
        <v>-14.293778958946703</v>
      </c>
      <c r="BS66" s="3">
        <v>-147.42010500999757</v>
      </c>
    </row>
    <row r="67" spans="1:71" x14ac:dyDescent="0.25">
      <c r="A67" s="5" t="s">
        <v>176</v>
      </c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</row>
    <row r="68" spans="1:71" x14ac:dyDescent="0.25">
      <c r="A68" s="5" t="s">
        <v>175</v>
      </c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</row>
    <row r="69" spans="1:71" x14ac:dyDescent="0.25">
      <c r="A69" s="5" t="s">
        <v>177</v>
      </c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</row>
    <row r="70" spans="1:71" x14ac:dyDescent="0.25">
      <c r="A70" s="5" t="s">
        <v>178</v>
      </c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</row>
  </sheetData>
  <mergeCells count="28">
    <mergeCell ref="B63:Q63"/>
    <mergeCell ref="R63:AG63"/>
    <mergeCell ref="AH63:AZ63"/>
    <mergeCell ref="BA63:BS63"/>
    <mergeCell ref="B43:Q43"/>
    <mergeCell ref="R43:AG43"/>
    <mergeCell ref="AH43:AZ43"/>
    <mergeCell ref="BA43:BS43"/>
    <mergeCell ref="B53:Q53"/>
    <mergeCell ref="R53:AG53"/>
    <mergeCell ref="AH53:AZ53"/>
    <mergeCell ref="BA53:BS53"/>
    <mergeCell ref="B23:Q23"/>
    <mergeCell ref="R23:AG23"/>
    <mergeCell ref="AH23:AZ23"/>
    <mergeCell ref="BA23:BS23"/>
    <mergeCell ref="B33:Q33"/>
    <mergeCell ref="R33:AG33"/>
    <mergeCell ref="AH33:AZ33"/>
    <mergeCell ref="BA33:BS33"/>
    <mergeCell ref="B3:Q3"/>
    <mergeCell ref="R3:AG3"/>
    <mergeCell ref="AH3:AZ3"/>
    <mergeCell ref="BA3:BS3"/>
    <mergeCell ref="B13:Q13"/>
    <mergeCell ref="R13:AG13"/>
    <mergeCell ref="AH13:AZ13"/>
    <mergeCell ref="BA13:BS13"/>
  </mergeCells>
  <pageMargins left="0.7" right="0.7" top="0.78740157499999996" bottom="0.78740157499999996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B2:BP96"/>
  <sheetViews>
    <sheetView topLeftCell="AT55" zoomScale="55" zoomScaleNormal="55" workbookViewId="0">
      <selection activeCell="BA95" sqref="BA95"/>
    </sheetView>
  </sheetViews>
  <sheetFormatPr baseColWidth="10" defaultRowHeight="15" x14ac:dyDescent="0.25"/>
  <sheetData>
    <row r="2" spans="2:68" x14ac:dyDescent="0.25">
      <c r="B2">
        <v>692.71111111111111</v>
      </c>
      <c r="C2">
        <v>700.26666666666665</v>
      </c>
      <c r="D2">
        <v>777.51111111111106</v>
      </c>
      <c r="E2">
        <v>777.75555555555559</v>
      </c>
      <c r="F2">
        <v>778.57777777777778</v>
      </c>
      <c r="G2">
        <v>778.84444444444443</v>
      </c>
      <c r="H2">
        <v>785.23333333333335</v>
      </c>
      <c r="I2">
        <v>787.74444444444441</v>
      </c>
      <c r="J2">
        <v>789.85555555555561</v>
      </c>
      <c r="K2">
        <v>792.38888888888891</v>
      </c>
      <c r="L2">
        <v>798.37777777777774</v>
      </c>
      <c r="M2">
        <v>799.8</v>
      </c>
      <c r="N2">
        <v>812.16666666666663</v>
      </c>
      <c r="O2">
        <v>828.07777777777778</v>
      </c>
      <c r="P2">
        <v>840.95555555555552</v>
      </c>
      <c r="Q2">
        <v>865.56666666666672</v>
      </c>
      <c r="S2" t="s">
        <v>256</v>
      </c>
      <c r="AJ2" t="s">
        <v>257</v>
      </c>
      <c r="BA2" t="s">
        <v>258</v>
      </c>
    </row>
    <row r="3" spans="2:68" x14ac:dyDescent="0.25">
      <c r="B3">
        <v>792</v>
      </c>
      <c r="C3">
        <v>783</v>
      </c>
      <c r="D3">
        <v>970</v>
      </c>
      <c r="E3">
        <v>862</v>
      </c>
      <c r="F3">
        <v>873</v>
      </c>
      <c r="G3">
        <v>899</v>
      </c>
      <c r="H3">
        <v>886</v>
      </c>
      <c r="I3">
        <v>880</v>
      </c>
      <c r="J3">
        <v>878</v>
      </c>
      <c r="K3">
        <v>953</v>
      </c>
      <c r="L3">
        <v>968</v>
      </c>
      <c r="M3">
        <v>863</v>
      </c>
      <c r="N3">
        <v>978</v>
      </c>
      <c r="O3">
        <v>971</v>
      </c>
      <c r="P3">
        <v>956</v>
      </c>
      <c r="Q3">
        <v>1066</v>
      </c>
      <c r="S3">
        <v>9</v>
      </c>
      <c r="T3">
        <v>-187</v>
      </c>
      <c r="U3">
        <v>108</v>
      </c>
      <c r="V3">
        <v>-11</v>
      </c>
      <c r="W3">
        <v>-26</v>
      </c>
      <c r="X3">
        <v>13</v>
      </c>
      <c r="Y3">
        <v>6</v>
      </c>
      <c r="Z3">
        <v>2</v>
      </c>
      <c r="AA3">
        <v>-75</v>
      </c>
      <c r="AB3">
        <v>-15</v>
      </c>
      <c r="AC3">
        <v>105</v>
      </c>
      <c r="AD3">
        <v>-115</v>
      </c>
      <c r="AE3">
        <v>7</v>
      </c>
      <c r="AF3">
        <v>15</v>
      </c>
      <c r="AG3">
        <v>-110</v>
      </c>
      <c r="AH3">
        <v>-274</v>
      </c>
      <c r="AJ3">
        <f>(S3-S$93)</f>
        <v>16.555555555555557</v>
      </c>
      <c r="AK3">
        <f t="shared" ref="AK3:AL3" si="0">(T3-T$93)</f>
        <v>-109.75555555555556</v>
      </c>
      <c r="AL3">
        <f t="shared" si="0"/>
        <v>108.24444444444444</v>
      </c>
      <c r="AM3">
        <f t="shared" ref="AM3" si="1">(V3-V$93)</f>
        <v>-10.177777777777777</v>
      </c>
      <c r="AN3">
        <f t="shared" ref="AN3" si="2">(W3-W$93)</f>
        <v>-25.733333333333334</v>
      </c>
      <c r="AO3">
        <f t="shared" ref="AO3" si="3">(X3-X$93)</f>
        <v>19.388888888888889</v>
      </c>
      <c r="AP3">
        <f t="shared" ref="AP3" si="4">(Y3-Y$93)</f>
        <v>8.5111111111111111</v>
      </c>
      <c r="AQ3">
        <f t="shared" ref="AQ3" si="5">(Z3-Z$93)</f>
        <v>4.1111111111111107</v>
      </c>
      <c r="AR3">
        <f t="shared" ref="AR3" si="6">(AA3-AA$93)</f>
        <v>-72.466666666666669</v>
      </c>
      <c r="AS3">
        <f t="shared" ref="AS3" si="7">(AB3-AB$93)</f>
        <v>-9.0111111111111111</v>
      </c>
      <c r="AT3">
        <f t="shared" ref="AT3" si="8">(AC3-AC$93)</f>
        <v>106.42222222222222</v>
      </c>
      <c r="AU3">
        <f t="shared" ref="AU3" si="9">(AD3-AD$93)</f>
        <v>-102.63333333333333</v>
      </c>
      <c r="AV3">
        <f t="shared" ref="AV3" si="10">(AE3-AE$93)</f>
        <v>22.911111111111111</v>
      </c>
      <c r="AW3">
        <f t="shared" ref="AW3" si="11">(AF3-AF$93)</f>
        <v>27.87777777777778</v>
      </c>
      <c r="AX3">
        <f t="shared" ref="AX3" si="12">(AG3-AG$93)</f>
        <v>-85.388888888888886</v>
      </c>
      <c r="AY3">
        <f t="shared" ref="AY3" si="13">(AH3-AH$93)</f>
        <v>-101.14444444444445</v>
      </c>
      <c r="BA3">
        <f>AJ3*AJ3</f>
        <v>274.08641975308649</v>
      </c>
      <c r="BB3">
        <f t="shared" ref="BB3:BO18" si="14">AK3*AK3</f>
        <v>12046.281975308642</v>
      </c>
      <c r="BC3">
        <f t="shared" si="14"/>
        <v>11716.859753086419</v>
      </c>
      <c r="BD3">
        <f t="shared" si="14"/>
        <v>103.58716049382714</v>
      </c>
      <c r="BE3">
        <f t="shared" si="14"/>
        <v>662.20444444444445</v>
      </c>
      <c r="BF3">
        <f t="shared" si="14"/>
        <v>375.92901234567904</v>
      </c>
      <c r="BG3">
        <f t="shared" si="14"/>
        <v>72.439012345679018</v>
      </c>
      <c r="BH3">
        <f t="shared" si="14"/>
        <v>16.901234567901231</v>
      </c>
      <c r="BI3">
        <f t="shared" si="14"/>
        <v>5251.4177777777777</v>
      </c>
      <c r="BJ3">
        <f t="shared" si="14"/>
        <v>81.200123456790124</v>
      </c>
      <c r="BK3">
        <f t="shared" si="14"/>
        <v>11325.689382716047</v>
      </c>
      <c r="BL3">
        <f t="shared" si="14"/>
        <v>10533.601111111109</v>
      </c>
      <c r="BM3">
        <f t="shared" si="14"/>
        <v>524.91901234567899</v>
      </c>
      <c r="BN3">
        <f t="shared" si="14"/>
        <v>777.17049382716061</v>
      </c>
      <c r="BO3">
        <f t="shared" si="14"/>
        <v>7291.2623456790116</v>
      </c>
      <c r="BP3">
        <f>AY3*AY3</f>
        <v>10230.198641975308</v>
      </c>
    </row>
    <row r="4" spans="2:68" x14ac:dyDescent="0.25">
      <c r="B4">
        <v>792</v>
      </c>
      <c r="C4">
        <v>812</v>
      </c>
      <c r="D4">
        <v>934</v>
      </c>
      <c r="E4">
        <v>912</v>
      </c>
      <c r="F4">
        <v>839</v>
      </c>
      <c r="G4">
        <v>806</v>
      </c>
      <c r="H4">
        <v>851</v>
      </c>
      <c r="I4">
        <v>922</v>
      </c>
      <c r="J4">
        <v>914</v>
      </c>
      <c r="K4">
        <v>927</v>
      </c>
      <c r="L4">
        <v>935</v>
      </c>
      <c r="M4">
        <v>943</v>
      </c>
      <c r="N4">
        <v>920</v>
      </c>
      <c r="O4">
        <v>952</v>
      </c>
      <c r="P4">
        <v>980</v>
      </c>
      <c r="Q4">
        <v>1007</v>
      </c>
      <c r="S4">
        <v>-20</v>
      </c>
      <c r="T4">
        <v>-122</v>
      </c>
      <c r="U4">
        <v>22</v>
      </c>
      <c r="V4">
        <v>73</v>
      </c>
      <c r="W4">
        <v>33</v>
      </c>
      <c r="X4">
        <v>-45</v>
      </c>
      <c r="Y4">
        <v>-71</v>
      </c>
      <c r="Z4">
        <v>8</v>
      </c>
      <c r="AA4">
        <v>-13</v>
      </c>
      <c r="AB4">
        <v>-8</v>
      </c>
      <c r="AC4">
        <v>-8</v>
      </c>
      <c r="AD4">
        <v>23</v>
      </c>
      <c r="AE4">
        <v>-32</v>
      </c>
      <c r="AF4">
        <v>-28</v>
      </c>
      <c r="AG4">
        <v>-27</v>
      </c>
      <c r="AH4">
        <v>-215</v>
      </c>
      <c r="AJ4">
        <f>(S4-S$93)</f>
        <v>-12.444444444444445</v>
      </c>
      <c r="AK4">
        <f t="shared" ref="AK4" si="15">(T4-T$93)</f>
        <v>-44.75555555555556</v>
      </c>
      <c r="AL4">
        <f t="shared" ref="AL4" si="16">(U4-U$93)</f>
        <v>22.244444444444444</v>
      </c>
      <c r="AM4">
        <f t="shared" ref="AM4" si="17">(V4-V$93)</f>
        <v>73.822222222222223</v>
      </c>
      <c r="AN4">
        <f t="shared" ref="AN4" si="18">(W4-W$93)</f>
        <v>33.266666666666666</v>
      </c>
      <c r="AO4">
        <f t="shared" ref="AO4" si="19">(X4-X$93)</f>
        <v>-38.611111111111114</v>
      </c>
      <c r="AP4">
        <f t="shared" ref="AP4" si="20">(Y4-Y$93)</f>
        <v>-68.488888888888894</v>
      </c>
      <c r="AQ4">
        <f t="shared" ref="AQ4" si="21">(Z4-Z$93)</f>
        <v>10.111111111111111</v>
      </c>
      <c r="AR4">
        <f t="shared" ref="AR4" si="22">(AA4-AA$93)</f>
        <v>-10.466666666666667</v>
      </c>
      <c r="AS4">
        <f t="shared" ref="AS4" si="23">(AB4-AB$93)</f>
        <v>-2.0111111111111111</v>
      </c>
      <c r="AT4">
        <f t="shared" ref="AT4" si="24">(AC4-AC$93)</f>
        <v>-6.5777777777777775</v>
      </c>
      <c r="AU4">
        <f t="shared" ref="AU4" si="25">(AD4-AD$93)</f>
        <v>35.366666666666667</v>
      </c>
      <c r="AV4">
        <f t="shared" ref="AV4" si="26">(AE4-AE$93)</f>
        <v>-16.088888888888889</v>
      </c>
      <c r="AW4">
        <f t="shared" ref="AW4" si="27">(AF4-AF$93)</f>
        <v>-15.122222222222222</v>
      </c>
      <c r="AX4">
        <f t="shared" ref="AX4" si="28">(AG4-AG$93)</f>
        <v>-2.3888888888888893</v>
      </c>
      <c r="AY4">
        <f t="shared" ref="AY4" si="29">(AH4-AH$93)</f>
        <v>-42.144444444444446</v>
      </c>
      <c r="BA4">
        <f t="shared" ref="BA4:BA67" si="30">AJ4*AJ4</f>
        <v>154.8641975308642</v>
      </c>
      <c r="BB4">
        <f t="shared" si="14"/>
        <v>2003.0597530864202</v>
      </c>
      <c r="BC4">
        <f t="shared" si="14"/>
        <v>494.81530864197526</v>
      </c>
      <c r="BD4">
        <f t="shared" si="14"/>
        <v>5449.7204938271607</v>
      </c>
      <c r="BE4">
        <f t="shared" si="14"/>
        <v>1106.671111111111</v>
      </c>
      <c r="BF4">
        <f t="shared" si="14"/>
        <v>1490.8179012345681</v>
      </c>
      <c r="BG4">
        <f t="shared" si="14"/>
        <v>4690.7279012345689</v>
      </c>
      <c r="BH4">
        <f t="shared" si="14"/>
        <v>102.23456790123456</v>
      </c>
      <c r="BI4">
        <f t="shared" si="14"/>
        <v>109.55111111111111</v>
      </c>
      <c r="BJ4">
        <f t="shared" si="14"/>
        <v>4.0445679012345677</v>
      </c>
      <c r="BK4">
        <f t="shared" si="14"/>
        <v>43.267160493827156</v>
      </c>
      <c r="BL4">
        <f t="shared" si="14"/>
        <v>1250.8011111111111</v>
      </c>
      <c r="BM4">
        <f t="shared" si="14"/>
        <v>258.85234567901233</v>
      </c>
      <c r="BN4">
        <f t="shared" si="14"/>
        <v>228.68160493827159</v>
      </c>
      <c r="BO4">
        <f t="shared" si="14"/>
        <v>5.7067901234567922</v>
      </c>
      <c r="BP4">
        <f t="shared" ref="BP4:BP67" si="31">AY4*AY4</f>
        <v>1776.1541975308644</v>
      </c>
    </row>
    <row r="5" spans="2:68" x14ac:dyDescent="0.25">
      <c r="B5">
        <v>702</v>
      </c>
      <c r="C5">
        <v>739</v>
      </c>
      <c r="D5">
        <v>765</v>
      </c>
      <c r="E5">
        <v>769</v>
      </c>
      <c r="F5">
        <v>807</v>
      </c>
      <c r="G5">
        <v>822</v>
      </c>
      <c r="H5">
        <v>887</v>
      </c>
      <c r="I5">
        <v>801</v>
      </c>
      <c r="J5">
        <v>797</v>
      </c>
      <c r="K5">
        <v>776</v>
      </c>
      <c r="L5">
        <v>819</v>
      </c>
      <c r="M5">
        <v>809</v>
      </c>
      <c r="N5">
        <v>772</v>
      </c>
      <c r="O5">
        <v>838</v>
      </c>
      <c r="P5">
        <v>846</v>
      </c>
      <c r="Q5">
        <v>839</v>
      </c>
      <c r="S5">
        <v>-37</v>
      </c>
      <c r="T5">
        <v>-26</v>
      </c>
      <c r="U5">
        <v>-4</v>
      </c>
      <c r="V5">
        <v>-38</v>
      </c>
      <c r="W5">
        <v>-15</v>
      </c>
      <c r="X5">
        <v>-65</v>
      </c>
      <c r="Y5">
        <v>86</v>
      </c>
      <c r="Z5">
        <v>4</v>
      </c>
      <c r="AA5">
        <v>21</v>
      </c>
      <c r="AB5">
        <v>-43</v>
      </c>
      <c r="AC5">
        <v>10</v>
      </c>
      <c r="AD5">
        <v>37</v>
      </c>
      <c r="AE5">
        <v>-66</v>
      </c>
      <c r="AF5">
        <v>-8</v>
      </c>
      <c r="AG5">
        <v>7</v>
      </c>
      <c r="AH5">
        <v>-137</v>
      </c>
      <c r="AJ5">
        <f t="shared" ref="AJ5:AJ68" si="32">(S5-S$93)</f>
        <v>-29.444444444444443</v>
      </c>
      <c r="AK5">
        <f t="shared" ref="AK5:AK68" si="33">(T5-T$93)</f>
        <v>51.24444444444444</v>
      </c>
      <c r="AL5">
        <f t="shared" ref="AL5:AL68" si="34">(U5-U$93)</f>
        <v>-3.7555555555555555</v>
      </c>
      <c r="AM5">
        <f t="shared" ref="AM5:AM68" si="35">(V5-V$93)</f>
        <v>-37.177777777777777</v>
      </c>
      <c r="AN5">
        <f t="shared" ref="AN5:AN68" si="36">(W5-W$93)</f>
        <v>-14.733333333333333</v>
      </c>
      <c r="AO5">
        <f t="shared" ref="AO5:AO68" si="37">(X5-X$93)</f>
        <v>-58.611111111111114</v>
      </c>
      <c r="AP5">
        <f t="shared" ref="AP5:AP68" si="38">(Y5-Y$93)</f>
        <v>88.511111111111106</v>
      </c>
      <c r="AQ5">
        <f t="shared" ref="AQ5:AQ68" si="39">(Z5-Z$93)</f>
        <v>6.1111111111111107</v>
      </c>
      <c r="AR5">
        <f t="shared" ref="AR5:AR68" si="40">(AA5-AA$93)</f>
        <v>23.533333333333331</v>
      </c>
      <c r="AS5">
        <f t="shared" ref="AS5:AS68" si="41">(AB5-AB$93)</f>
        <v>-37.011111111111113</v>
      </c>
      <c r="AT5">
        <f t="shared" ref="AT5:AT68" si="42">(AC5-AC$93)</f>
        <v>11.422222222222222</v>
      </c>
      <c r="AU5">
        <f t="shared" ref="AU5:AU68" si="43">(AD5-AD$93)</f>
        <v>49.366666666666667</v>
      </c>
      <c r="AV5">
        <f t="shared" ref="AV5:AV68" si="44">(AE5-AE$93)</f>
        <v>-50.088888888888889</v>
      </c>
      <c r="AW5">
        <f t="shared" ref="AW5:AW68" si="45">(AF5-AF$93)</f>
        <v>4.8777777777777782</v>
      </c>
      <c r="AX5">
        <f t="shared" ref="AX5:AX68" si="46">(AG5-AG$93)</f>
        <v>31.611111111111111</v>
      </c>
      <c r="AY5">
        <f t="shared" ref="AY5:AY68" si="47">(AH5-AH$93)</f>
        <v>35.855555555555554</v>
      </c>
      <c r="BA5">
        <f t="shared" si="30"/>
        <v>866.97530864197518</v>
      </c>
      <c r="BB5">
        <f t="shared" si="14"/>
        <v>2625.9930864197527</v>
      </c>
      <c r="BC5">
        <f t="shared" si="14"/>
        <v>14.104197530864198</v>
      </c>
      <c r="BD5">
        <f t="shared" si="14"/>
        <v>1382.1871604938272</v>
      </c>
      <c r="BE5">
        <f t="shared" si="14"/>
        <v>217.07111111111109</v>
      </c>
      <c r="BF5">
        <f t="shared" si="14"/>
        <v>3435.2623456790129</v>
      </c>
      <c r="BG5">
        <f t="shared" si="14"/>
        <v>7834.2167901234561</v>
      </c>
      <c r="BH5">
        <f t="shared" si="14"/>
        <v>37.345679012345677</v>
      </c>
      <c r="BI5">
        <f t="shared" si="14"/>
        <v>553.81777777777768</v>
      </c>
      <c r="BJ5">
        <f t="shared" si="14"/>
        <v>1369.8223456790124</v>
      </c>
      <c r="BK5">
        <f t="shared" si="14"/>
        <v>130.46716049382718</v>
      </c>
      <c r="BL5">
        <f t="shared" si="14"/>
        <v>2437.0677777777778</v>
      </c>
      <c r="BM5">
        <f t="shared" si="14"/>
        <v>2508.8967901234569</v>
      </c>
      <c r="BN5">
        <f t="shared" si="14"/>
        <v>23.792716049382719</v>
      </c>
      <c r="BO5">
        <f t="shared" si="14"/>
        <v>999.26234567901236</v>
      </c>
      <c r="BP5">
        <f t="shared" si="31"/>
        <v>1285.6208641975309</v>
      </c>
    </row>
    <row r="6" spans="2:68" x14ac:dyDescent="0.25">
      <c r="B6">
        <v>827</v>
      </c>
      <c r="C6">
        <v>821</v>
      </c>
      <c r="D6">
        <v>919</v>
      </c>
      <c r="E6">
        <v>932</v>
      </c>
      <c r="F6">
        <v>833</v>
      </c>
      <c r="G6">
        <v>827</v>
      </c>
      <c r="H6">
        <v>843</v>
      </c>
      <c r="I6">
        <v>963</v>
      </c>
      <c r="J6">
        <v>903</v>
      </c>
      <c r="K6">
        <v>965</v>
      </c>
      <c r="L6">
        <v>1038</v>
      </c>
      <c r="M6">
        <v>946</v>
      </c>
      <c r="N6">
        <v>931</v>
      </c>
      <c r="O6">
        <v>948</v>
      </c>
      <c r="P6">
        <v>951</v>
      </c>
      <c r="Q6">
        <v>1032</v>
      </c>
      <c r="S6">
        <v>6</v>
      </c>
      <c r="T6">
        <v>-98</v>
      </c>
      <c r="U6">
        <v>-13</v>
      </c>
      <c r="V6">
        <v>99</v>
      </c>
      <c r="W6">
        <v>6</v>
      </c>
      <c r="X6">
        <v>-16</v>
      </c>
      <c r="Y6">
        <v>-120</v>
      </c>
      <c r="Z6">
        <v>60</v>
      </c>
      <c r="AA6">
        <v>-62</v>
      </c>
      <c r="AB6">
        <v>-73</v>
      </c>
      <c r="AC6">
        <v>92</v>
      </c>
      <c r="AD6">
        <v>15</v>
      </c>
      <c r="AE6">
        <v>-17</v>
      </c>
      <c r="AF6">
        <v>-3</v>
      </c>
      <c r="AG6">
        <v>-81</v>
      </c>
      <c r="AH6">
        <v>-205</v>
      </c>
      <c r="AJ6">
        <f t="shared" si="32"/>
        <v>13.555555555555555</v>
      </c>
      <c r="AK6">
        <f t="shared" si="33"/>
        <v>-20.75555555555556</v>
      </c>
      <c r="AL6">
        <f t="shared" si="34"/>
        <v>-12.755555555555556</v>
      </c>
      <c r="AM6">
        <f t="shared" si="35"/>
        <v>99.822222222222223</v>
      </c>
      <c r="AN6">
        <f t="shared" si="36"/>
        <v>6.2666666666666666</v>
      </c>
      <c r="AO6">
        <f t="shared" si="37"/>
        <v>-9.6111111111111107</v>
      </c>
      <c r="AP6">
        <f t="shared" si="38"/>
        <v>-117.48888888888889</v>
      </c>
      <c r="AQ6">
        <f t="shared" si="39"/>
        <v>62.111111111111114</v>
      </c>
      <c r="AR6">
        <f t="shared" si="40"/>
        <v>-59.466666666666669</v>
      </c>
      <c r="AS6">
        <f t="shared" si="41"/>
        <v>-67.011111111111106</v>
      </c>
      <c r="AT6">
        <f t="shared" si="42"/>
        <v>93.422222222222217</v>
      </c>
      <c r="AU6">
        <f t="shared" si="43"/>
        <v>27.366666666666667</v>
      </c>
      <c r="AV6">
        <f t="shared" si="44"/>
        <v>-1.0888888888888886</v>
      </c>
      <c r="AW6">
        <f t="shared" si="45"/>
        <v>9.8777777777777782</v>
      </c>
      <c r="AX6">
        <f t="shared" si="46"/>
        <v>-56.388888888888886</v>
      </c>
      <c r="AY6">
        <f t="shared" si="47"/>
        <v>-32.144444444444446</v>
      </c>
      <c r="BA6">
        <f t="shared" si="30"/>
        <v>183.75308641975309</v>
      </c>
      <c r="BB6">
        <f t="shared" si="14"/>
        <v>430.79308641975325</v>
      </c>
      <c r="BC6">
        <f t="shared" si="14"/>
        <v>162.70419753086421</v>
      </c>
      <c r="BD6">
        <f t="shared" si="14"/>
        <v>9964.4760493827162</v>
      </c>
      <c r="BE6">
        <f t="shared" si="14"/>
        <v>39.271111111111111</v>
      </c>
      <c r="BF6">
        <f t="shared" si="14"/>
        <v>92.373456790123456</v>
      </c>
      <c r="BG6">
        <f t="shared" si="14"/>
        <v>13803.63901234568</v>
      </c>
      <c r="BH6">
        <f t="shared" si="14"/>
        <v>3857.7901234567903</v>
      </c>
      <c r="BI6">
        <f t="shared" si="14"/>
        <v>3536.2844444444445</v>
      </c>
      <c r="BJ6">
        <f t="shared" si="14"/>
        <v>4490.489012345678</v>
      </c>
      <c r="BK6">
        <f t="shared" si="14"/>
        <v>8727.7116049382712</v>
      </c>
      <c r="BL6">
        <f t="shared" si="14"/>
        <v>748.93444444444447</v>
      </c>
      <c r="BM6">
        <f t="shared" si="14"/>
        <v>1.1856790123456784</v>
      </c>
      <c r="BN6">
        <f t="shared" si="14"/>
        <v>97.570493827160504</v>
      </c>
      <c r="BO6">
        <f t="shared" si="14"/>
        <v>3179.7067901234564</v>
      </c>
      <c r="BP6">
        <f t="shared" si="31"/>
        <v>1033.2653086419755</v>
      </c>
    </row>
    <row r="7" spans="2:68" x14ac:dyDescent="0.25">
      <c r="B7">
        <v>675</v>
      </c>
      <c r="C7">
        <v>704</v>
      </c>
      <c r="D7">
        <v>925</v>
      </c>
      <c r="E7">
        <v>792</v>
      </c>
      <c r="F7">
        <v>888</v>
      </c>
      <c r="G7">
        <v>861</v>
      </c>
      <c r="H7">
        <v>892</v>
      </c>
      <c r="I7">
        <v>953</v>
      </c>
      <c r="J7">
        <v>922</v>
      </c>
      <c r="K7">
        <v>845</v>
      </c>
      <c r="L7">
        <v>819</v>
      </c>
      <c r="M7">
        <v>843</v>
      </c>
      <c r="N7">
        <v>838</v>
      </c>
      <c r="O7">
        <v>910</v>
      </c>
      <c r="P7">
        <v>905</v>
      </c>
      <c r="Q7">
        <v>842</v>
      </c>
      <c r="S7">
        <v>-29</v>
      </c>
      <c r="T7">
        <v>-221</v>
      </c>
      <c r="U7">
        <v>133</v>
      </c>
      <c r="V7">
        <v>-96</v>
      </c>
      <c r="W7">
        <v>27</v>
      </c>
      <c r="X7">
        <v>-31</v>
      </c>
      <c r="Y7">
        <v>-61</v>
      </c>
      <c r="Z7">
        <v>31</v>
      </c>
      <c r="AA7">
        <v>77</v>
      </c>
      <c r="AB7">
        <v>26</v>
      </c>
      <c r="AC7">
        <v>-24</v>
      </c>
      <c r="AD7">
        <v>5</v>
      </c>
      <c r="AE7">
        <v>-72</v>
      </c>
      <c r="AF7">
        <v>5</v>
      </c>
      <c r="AG7">
        <v>63</v>
      </c>
      <c r="AH7">
        <v>-167</v>
      </c>
      <c r="AJ7">
        <f t="shared" si="32"/>
        <v>-21.444444444444443</v>
      </c>
      <c r="AK7">
        <f t="shared" si="33"/>
        <v>-143.75555555555556</v>
      </c>
      <c r="AL7">
        <f t="shared" si="34"/>
        <v>133.24444444444444</v>
      </c>
      <c r="AM7">
        <f t="shared" si="35"/>
        <v>-95.177777777777777</v>
      </c>
      <c r="AN7">
        <f t="shared" si="36"/>
        <v>27.266666666666666</v>
      </c>
      <c r="AO7">
        <f t="shared" si="37"/>
        <v>-24.611111111111111</v>
      </c>
      <c r="AP7">
        <f t="shared" si="38"/>
        <v>-58.488888888888887</v>
      </c>
      <c r="AQ7">
        <f t="shared" si="39"/>
        <v>33.111111111111114</v>
      </c>
      <c r="AR7">
        <f t="shared" si="40"/>
        <v>79.533333333333331</v>
      </c>
      <c r="AS7">
        <f t="shared" si="41"/>
        <v>31.988888888888887</v>
      </c>
      <c r="AT7">
        <f t="shared" si="42"/>
        <v>-22.577777777777779</v>
      </c>
      <c r="AU7">
        <f t="shared" si="43"/>
        <v>17.366666666666667</v>
      </c>
      <c r="AV7">
        <f t="shared" si="44"/>
        <v>-56.088888888888889</v>
      </c>
      <c r="AW7">
        <f t="shared" si="45"/>
        <v>17.87777777777778</v>
      </c>
      <c r="AX7">
        <f t="shared" si="46"/>
        <v>87.611111111111114</v>
      </c>
      <c r="AY7">
        <f t="shared" si="47"/>
        <v>5.8555555555555543</v>
      </c>
      <c r="BA7">
        <f t="shared" si="30"/>
        <v>459.86419753086415</v>
      </c>
      <c r="BB7">
        <f t="shared" si="14"/>
        <v>20665.65975308642</v>
      </c>
      <c r="BC7">
        <f t="shared" si="14"/>
        <v>17754.08197530864</v>
      </c>
      <c r="BD7">
        <f t="shared" si="14"/>
        <v>9058.8093827160501</v>
      </c>
      <c r="BE7">
        <f t="shared" si="14"/>
        <v>743.4711111111111</v>
      </c>
      <c r="BF7">
        <f t="shared" si="14"/>
        <v>605.70679012345681</v>
      </c>
      <c r="BG7">
        <f t="shared" si="14"/>
        <v>3420.9501234567897</v>
      </c>
      <c r="BH7">
        <f t="shared" si="14"/>
        <v>1096.345679012346</v>
      </c>
      <c r="BI7">
        <f t="shared" si="14"/>
        <v>6325.5511111111109</v>
      </c>
      <c r="BJ7">
        <f t="shared" si="14"/>
        <v>1023.2890123456789</v>
      </c>
      <c r="BK7">
        <f t="shared" si="14"/>
        <v>509.75604938271613</v>
      </c>
      <c r="BL7">
        <f t="shared" si="14"/>
        <v>301.60111111111115</v>
      </c>
      <c r="BM7">
        <f t="shared" si="14"/>
        <v>3145.9634567901235</v>
      </c>
      <c r="BN7">
        <f t="shared" si="14"/>
        <v>319.61493827160501</v>
      </c>
      <c r="BO7">
        <f t="shared" si="14"/>
        <v>7675.7067901234577</v>
      </c>
      <c r="BP7">
        <f t="shared" si="31"/>
        <v>34.287530864197514</v>
      </c>
    </row>
    <row r="8" spans="2:68" x14ac:dyDescent="0.25">
      <c r="B8">
        <v>699</v>
      </c>
      <c r="C8">
        <v>681</v>
      </c>
      <c r="D8">
        <v>768</v>
      </c>
      <c r="E8">
        <v>766</v>
      </c>
      <c r="F8">
        <v>753</v>
      </c>
      <c r="G8">
        <v>782</v>
      </c>
      <c r="H8">
        <v>713</v>
      </c>
      <c r="I8">
        <v>807</v>
      </c>
      <c r="J8">
        <v>757</v>
      </c>
      <c r="K8">
        <v>826</v>
      </c>
      <c r="L8">
        <v>751</v>
      </c>
      <c r="M8">
        <v>770</v>
      </c>
      <c r="N8">
        <v>802</v>
      </c>
      <c r="O8">
        <v>801</v>
      </c>
      <c r="P8">
        <v>780</v>
      </c>
      <c r="Q8">
        <v>874</v>
      </c>
      <c r="S8">
        <v>18</v>
      </c>
      <c r="T8">
        <v>-87</v>
      </c>
      <c r="U8">
        <v>2</v>
      </c>
      <c r="V8">
        <v>13</v>
      </c>
      <c r="W8">
        <v>-29</v>
      </c>
      <c r="X8">
        <v>69</v>
      </c>
      <c r="Y8">
        <v>-94</v>
      </c>
      <c r="Z8">
        <v>50</v>
      </c>
      <c r="AA8">
        <v>-69</v>
      </c>
      <c r="AB8">
        <v>75</v>
      </c>
      <c r="AC8">
        <v>-19</v>
      </c>
      <c r="AD8">
        <v>-32</v>
      </c>
      <c r="AE8">
        <v>1</v>
      </c>
      <c r="AF8">
        <v>21</v>
      </c>
      <c r="AG8">
        <v>-94</v>
      </c>
      <c r="AH8">
        <v>-175</v>
      </c>
      <c r="AJ8">
        <f t="shared" si="32"/>
        <v>25.555555555555557</v>
      </c>
      <c r="AK8">
        <f t="shared" si="33"/>
        <v>-9.75555555555556</v>
      </c>
      <c r="AL8">
        <f t="shared" si="34"/>
        <v>2.2444444444444445</v>
      </c>
      <c r="AM8">
        <f t="shared" si="35"/>
        <v>13.822222222222223</v>
      </c>
      <c r="AN8">
        <f t="shared" si="36"/>
        <v>-28.733333333333334</v>
      </c>
      <c r="AO8">
        <f t="shared" si="37"/>
        <v>75.388888888888886</v>
      </c>
      <c r="AP8">
        <f t="shared" si="38"/>
        <v>-91.488888888888894</v>
      </c>
      <c r="AQ8">
        <f t="shared" si="39"/>
        <v>52.111111111111114</v>
      </c>
      <c r="AR8">
        <f t="shared" si="40"/>
        <v>-66.466666666666669</v>
      </c>
      <c r="AS8">
        <f t="shared" si="41"/>
        <v>80.988888888888894</v>
      </c>
      <c r="AT8">
        <f t="shared" si="42"/>
        <v>-17.577777777777779</v>
      </c>
      <c r="AU8">
        <f t="shared" si="43"/>
        <v>-19.633333333333333</v>
      </c>
      <c r="AV8">
        <f t="shared" si="44"/>
        <v>16.911111111111111</v>
      </c>
      <c r="AW8">
        <f t="shared" si="45"/>
        <v>33.87777777777778</v>
      </c>
      <c r="AX8">
        <f t="shared" si="46"/>
        <v>-69.388888888888886</v>
      </c>
      <c r="AY8">
        <f t="shared" si="47"/>
        <v>-2.1444444444444457</v>
      </c>
      <c r="BA8">
        <f t="shared" si="30"/>
        <v>653.08641975308649</v>
      </c>
      <c r="BB8">
        <f t="shared" si="14"/>
        <v>95.170864197530946</v>
      </c>
      <c r="BC8">
        <f t="shared" si="14"/>
        <v>5.0375308641975307</v>
      </c>
      <c r="BD8">
        <f t="shared" si="14"/>
        <v>191.05382716049385</v>
      </c>
      <c r="BE8">
        <f t="shared" si="14"/>
        <v>825.60444444444454</v>
      </c>
      <c r="BF8">
        <f t="shared" si="14"/>
        <v>5683.4845679012342</v>
      </c>
      <c r="BG8">
        <f t="shared" si="14"/>
        <v>8370.216790123457</v>
      </c>
      <c r="BH8">
        <f t="shared" si="14"/>
        <v>2715.5679012345681</v>
      </c>
      <c r="BI8">
        <f t="shared" si="14"/>
        <v>4417.8177777777782</v>
      </c>
      <c r="BJ8">
        <f t="shared" si="14"/>
        <v>6559.2001234567906</v>
      </c>
      <c r="BK8">
        <f t="shared" si="14"/>
        <v>308.9782716049383</v>
      </c>
      <c r="BL8">
        <f t="shared" si="14"/>
        <v>385.46777777777777</v>
      </c>
      <c r="BM8">
        <f t="shared" si="14"/>
        <v>285.98567901234571</v>
      </c>
      <c r="BN8">
        <f t="shared" si="14"/>
        <v>1147.703827160494</v>
      </c>
      <c r="BO8">
        <f t="shared" si="14"/>
        <v>4814.8179012345672</v>
      </c>
      <c r="BP8">
        <f t="shared" si="31"/>
        <v>4.5986419753086478</v>
      </c>
    </row>
    <row r="9" spans="2:68" x14ac:dyDescent="0.25">
      <c r="B9">
        <v>810</v>
      </c>
      <c r="C9">
        <v>740</v>
      </c>
      <c r="D9">
        <v>814</v>
      </c>
      <c r="E9">
        <v>845</v>
      </c>
      <c r="F9">
        <v>736</v>
      </c>
      <c r="G9">
        <v>802</v>
      </c>
      <c r="H9">
        <v>808</v>
      </c>
      <c r="I9">
        <v>782</v>
      </c>
      <c r="J9">
        <v>768</v>
      </c>
      <c r="K9">
        <v>801</v>
      </c>
      <c r="L9">
        <v>879</v>
      </c>
      <c r="M9">
        <v>843</v>
      </c>
      <c r="N9">
        <v>848</v>
      </c>
      <c r="O9">
        <v>864</v>
      </c>
      <c r="P9">
        <v>809</v>
      </c>
      <c r="Q9">
        <v>925</v>
      </c>
      <c r="S9">
        <v>70</v>
      </c>
      <c r="T9">
        <v>-74</v>
      </c>
      <c r="U9">
        <v>-31</v>
      </c>
      <c r="V9">
        <v>109</v>
      </c>
      <c r="W9">
        <v>-66</v>
      </c>
      <c r="X9">
        <v>-6</v>
      </c>
      <c r="Y9">
        <v>26</v>
      </c>
      <c r="Z9">
        <v>14</v>
      </c>
      <c r="AA9">
        <v>-33</v>
      </c>
      <c r="AB9">
        <v>-78</v>
      </c>
      <c r="AC9">
        <v>36</v>
      </c>
      <c r="AD9">
        <v>-5</v>
      </c>
      <c r="AE9">
        <v>-16</v>
      </c>
      <c r="AF9">
        <v>55</v>
      </c>
      <c r="AG9">
        <v>-116</v>
      </c>
      <c r="AH9">
        <v>-115</v>
      </c>
      <c r="AJ9">
        <f t="shared" si="32"/>
        <v>77.555555555555557</v>
      </c>
      <c r="AK9">
        <f t="shared" si="33"/>
        <v>3.24444444444444</v>
      </c>
      <c r="AL9">
        <f t="shared" si="34"/>
        <v>-30.755555555555556</v>
      </c>
      <c r="AM9">
        <f t="shared" si="35"/>
        <v>109.82222222222222</v>
      </c>
      <c r="AN9">
        <f t="shared" si="36"/>
        <v>-65.733333333333334</v>
      </c>
      <c r="AO9">
        <f t="shared" si="37"/>
        <v>0.38888888888888928</v>
      </c>
      <c r="AP9">
        <f t="shared" si="38"/>
        <v>28.511111111111113</v>
      </c>
      <c r="AQ9">
        <f t="shared" si="39"/>
        <v>16.111111111111111</v>
      </c>
      <c r="AR9">
        <f t="shared" si="40"/>
        <v>-30.466666666666669</v>
      </c>
      <c r="AS9">
        <f t="shared" si="41"/>
        <v>-72.011111111111106</v>
      </c>
      <c r="AT9">
        <f t="shared" si="42"/>
        <v>37.422222222222224</v>
      </c>
      <c r="AU9">
        <f t="shared" si="43"/>
        <v>7.3666666666666671</v>
      </c>
      <c r="AV9">
        <f t="shared" si="44"/>
        <v>-8.8888888888888573E-2</v>
      </c>
      <c r="AW9">
        <f t="shared" si="45"/>
        <v>67.87777777777778</v>
      </c>
      <c r="AX9">
        <f t="shared" si="46"/>
        <v>-91.388888888888886</v>
      </c>
      <c r="AY9">
        <f t="shared" si="47"/>
        <v>57.855555555555554</v>
      </c>
      <c r="BA9">
        <f t="shared" si="30"/>
        <v>6014.8641975308647</v>
      </c>
      <c r="BB9">
        <f t="shared" si="14"/>
        <v>10.52641975308639</v>
      </c>
      <c r="BC9">
        <f t="shared" si="14"/>
        <v>945.90419753086428</v>
      </c>
      <c r="BD9">
        <f t="shared" si="14"/>
        <v>12060.920493827161</v>
      </c>
      <c r="BE9">
        <f t="shared" si="14"/>
        <v>4320.8711111111115</v>
      </c>
      <c r="BF9">
        <f t="shared" si="14"/>
        <v>0.15123456790123488</v>
      </c>
      <c r="BG9">
        <f t="shared" si="14"/>
        <v>812.88345679012355</v>
      </c>
      <c r="BH9">
        <f t="shared" si="14"/>
        <v>259.5679012345679</v>
      </c>
      <c r="BI9">
        <f t="shared" si="14"/>
        <v>928.21777777777788</v>
      </c>
      <c r="BJ9">
        <f t="shared" si="14"/>
        <v>5185.6001234567893</v>
      </c>
      <c r="BK9">
        <f t="shared" si="14"/>
        <v>1400.4227160493829</v>
      </c>
      <c r="BL9">
        <f t="shared" si="14"/>
        <v>54.267777777777788</v>
      </c>
      <c r="BM9">
        <f t="shared" si="14"/>
        <v>7.9012345679011792E-3</v>
      </c>
      <c r="BN9">
        <f t="shared" si="14"/>
        <v>4607.3927160493831</v>
      </c>
      <c r="BO9">
        <f t="shared" si="14"/>
        <v>8351.9290123456776</v>
      </c>
      <c r="BP9">
        <f t="shared" si="31"/>
        <v>3347.265308641975</v>
      </c>
    </row>
    <row r="10" spans="2:68" x14ac:dyDescent="0.25">
      <c r="B10">
        <v>853</v>
      </c>
      <c r="C10">
        <v>820</v>
      </c>
      <c r="D10">
        <v>833</v>
      </c>
      <c r="E10">
        <v>863</v>
      </c>
      <c r="F10">
        <v>794</v>
      </c>
      <c r="G10">
        <v>841</v>
      </c>
      <c r="H10">
        <v>816</v>
      </c>
      <c r="I10">
        <v>886</v>
      </c>
      <c r="J10">
        <v>819</v>
      </c>
      <c r="K10">
        <v>879</v>
      </c>
      <c r="L10">
        <v>900</v>
      </c>
      <c r="M10">
        <v>845</v>
      </c>
      <c r="N10">
        <v>883</v>
      </c>
      <c r="O10">
        <v>949</v>
      </c>
      <c r="P10">
        <v>915</v>
      </c>
      <c r="Q10">
        <v>924</v>
      </c>
      <c r="S10">
        <v>33</v>
      </c>
      <c r="T10">
        <v>-13</v>
      </c>
      <c r="U10">
        <v>-30</v>
      </c>
      <c r="V10">
        <v>69</v>
      </c>
      <c r="W10">
        <v>-47</v>
      </c>
      <c r="X10">
        <v>25</v>
      </c>
      <c r="Y10">
        <v>-70</v>
      </c>
      <c r="Z10">
        <v>67</v>
      </c>
      <c r="AA10">
        <v>-60</v>
      </c>
      <c r="AB10">
        <v>-21</v>
      </c>
      <c r="AC10">
        <v>55</v>
      </c>
      <c r="AD10">
        <v>-38</v>
      </c>
      <c r="AE10">
        <v>-66</v>
      </c>
      <c r="AF10">
        <v>34</v>
      </c>
      <c r="AG10">
        <v>-9</v>
      </c>
      <c r="AH10">
        <v>-71</v>
      </c>
      <c r="AJ10">
        <f t="shared" si="32"/>
        <v>40.555555555555557</v>
      </c>
      <c r="AK10">
        <f t="shared" si="33"/>
        <v>64.24444444444444</v>
      </c>
      <c r="AL10">
        <f t="shared" si="34"/>
        <v>-29.755555555555556</v>
      </c>
      <c r="AM10">
        <f t="shared" si="35"/>
        <v>69.822222222222223</v>
      </c>
      <c r="AN10">
        <f t="shared" si="36"/>
        <v>-46.733333333333334</v>
      </c>
      <c r="AO10">
        <f t="shared" si="37"/>
        <v>31.388888888888889</v>
      </c>
      <c r="AP10">
        <f t="shared" si="38"/>
        <v>-67.488888888888894</v>
      </c>
      <c r="AQ10">
        <f t="shared" si="39"/>
        <v>69.111111111111114</v>
      </c>
      <c r="AR10">
        <f t="shared" si="40"/>
        <v>-57.466666666666669</v>
      </c>
      <c r="AS10">
        <f t="shared" si="41"/>
        <v>-15.011111111111111</v>
      </c>
      <c r="AT10">
        <f t="shared" si="42"/>
        <v>56.422222222222224</v>
      </c>
      <c r="AU10">
        <f t="shared" si="43"/>
        <v>-25.633333333333333</v>
      </c>
      <c r="AV10">
        <f t="shared" si="44"/>
        <v>-50.088888888888889</v>
      </c>
      <c r="AW10">
        <f t="shared" si="45"/>
        <v>46.87777777777778</v>
      </c>
      <c r="AX10">
        <f t="shared" si="46"/>
        <v>15.611111111111111</v>
      </c>
      <c r="AY10">
        <f t="shared" si="47"/>
        <v>101.85555555555555</v>
      </c>
      <c r="BA10">
        <f t="shared" si="30"/>
        <v>1644.7530864197531</v>
      </c>
      <c r="BB10">
        <f t="shared" si="14"/>
        <v>4127.3486419753081</v>
      </c>
      <c r="BC10">
        <f t="shared" si="14"/>
        <v>885.3930864197531</v>
      </c>
      <c r="BD10">
        <f t="shared" si="14"/>
        <v>4875.1427160493831</v>
      </c>
      <c r="BE10">
        <f t="shared" si="14"/>
        <v>2184.0044444444447</v>
      </c>
      <c r="BF10">
        <f t="shared" si="14"/>
        <v>985.26234567901236</v>
      </c>
      <c r="BG10">
        <f t="shared" si="14"/>
        <v>4554.7501234567908</v>
      </c>
      <c r="BH10">
        <f t="shared" si="14"/>
        <v>4776.3456790123464</v>
      </c>
      <c r="BI10">
        <f t="shared" si="14"/>
        <v>3302.4177777777782</v>
      </c>
      <c r="BJ10">
        <f t="shared" si="14"/>
        <v>225.33345679012345</v>
      </c>
      <c r="BK10">
        <f t="shared" si="14"/>
        <v>3183.4671604938276</v>
      </c>
      <c r="BL10">
        <f t="shared" si="14"/>
        <v>657.06777777777779</v>
      </c>
      <c r="BM10">
        <f t="shared" si="14"/>
        <v>2508.8967901234569</v>
      </c>
      <c r="BN10">
        <f t="shared" si="14"/>
        <v>2197.5260493827163</v>
      </c>
      <c r="BO10">
        <f t="shared" si="14"/>
        <v>243.70679012345678</v>
      </c>
      <c r="BP10">
        <f t="shared" si="31"/>
        <v>10374.554197530864</v>
      </c>
    </row>
    <row r="11" spans="2:68" x14ac:dyDescent="0.25">
      <c r="B11">
        <v>759</v>
      </c>
      <c r="C11">
        <v>740</v>
      </c>
      <c r="D11">
        <v>907</v>
      </c>
      <c r="E11">
        <v>791</v>
      </c>
      <c r="F11">
        <v>826</v>
      </c>
      <c r="G11">
        <v>836</v>
      </c>
      <c r="H11">
        <v>854</v>
      </c>
      <c r="I11">
        <v>835</v>
      </c>
      <c r="J11">
        <v>768</v>
      </c>
      <c r="K11">
        <v>803</v>
      </c>
      <c r="L11">
        <v>853</v>
      </c>
      <c r="M11">
        <v>874</v>
      </c>
      <c r="N11">
        <v>842</v>
      </c>
      <c r="O11">
        <v>858</v>
      </c>
      <c r="P11">
        <v>846</v>
      </c>
      <c r="Q11">
        <v>853</v>
      </c>
      <c r="S11">
        <v>19</v>
      </c>
      <c r="T11">
        <v>-167</v>
      </c>
      <c r="U11">
        <v>116</v>
      </c>
      <c r="V11">
        <v>-35</v>
      </c>
      <c r="W11">
        <v>-10</v>
      </c>
      <c r="X11">
        <v>-18</v>
      </c>
      <c r="Y11">
        <v>19</v>
      </c>
      <c r="Z11">
        <v>67</v>
      </c>
      <c r="AA11">
        <v>-35</v>
      </c>
      <c r="AB11">
        <v>-50</v>
      </c>
      <c r="AC11">
        <v>-21</v>
      </c>
      <c r="AD11">
        <v>32</v>
      </c>
      <c r="AE11">
        <v>-16</v>
      </c>
      <c r="AF11">
        <v>12</v>
      </c>
      <c r="AG11">
        <v>-7</v>
      </c>
      <c r="AH11">
        <v>-94</v>
      </c>
      <c r="AJ11">
        <f t="shared" si="32"/>
        <v>26.555555555555557</v>
      </c>
      <c r="AK11">
        <f t="shared" si="33"/>
        <v>-89.75555555555556</v>
      </c>
      <c r="AL11">
        <f t="shared" si="34"/>
        <v>116.24444444444444</v>
      </c>
      <c r="AM11">
        <f t="shared" si="35"/>
        <v>-34.177777777777777</v>
      </c>
      <c r="AN11">
        <f t="shared" si="36"/>
        <v>-9.7333333333333325</v>
      </c>
      <c r="AO11">
        <f t="shared" si="37"/>
        <v>-11.611111111111111</v>
      </c>
      <c r="AP11">
        <f t="shared" si="38"/>
        <v>21.511111111111113</v>
      </c>
      <c r="AQ11">
        <f t="shared" si="39"/>
        <v>69.111111111111114</v>
      </c>
      <c r="AR11">
        <f t="shared" si="40"/>
        <v>-32.466666666666669</v>
      </c>
      <c r="AS11">
        <f t="shared" si="41"/>
        <v>-44.011111111111113</v>
      </c>
      <c r="AT11">
        <f t="shared" si="42"/>
        <v>-19.577777777777779</v>
      </c>
      <c r="AU11">
        <f t="shared" si="43"/>
        <v>44.366666666666667</v>
      </c>
      <c r="AV11">
        <f t="shared" si="44"/>
        <v>-8.8888888888888573E-2</v>
      </c>
      <c r="AW11">
        <f t="shared" si="45"/>
        <v>24.87777777777778</v>
      </c>
      <c r="AX11">
        <f t="shared" si="46"/>
        <v>17.611111111111111</v>
      </c>
      <c r="AY11">
        <f t="shared" si="47"/>
        <v>78.855555555555554</v>
      </c>
      <c r="BA11">
        <f t="shared" si="30"/>
        <v>705.19753086419757</v>
      </c>
      <c r="BB11">
        <f t="shared" si="14"/>
        <v>8056.0597530864206</v>
      </c>
      <c r="BC11">
        <f t="shared" si="14"/>
        <v>13512.77086419753</v>
      </c>
      <c r="BD11">
        <f t="shared" si="14"/>
        <v>1168.1204938271605</v>
      </c>
      <c r="BE11">
        <f t="shared" si="14"/>
        <v>94.737777777777765</v>
      </c>
      <c r="BF11">
        <f t="shared" si="14"/>
        <v>134.8179012345679</v>
      </c>
      <c r="BG11">
        <f t="shared" si="14"/>
        <v>462.72790123456798</v>
      </c>
      <c r="BH11">
        <f t="shared" si="14"/>
        <v>4776.3456790123464</v>
      </c>
      <c r="BI11">
        <f t="shared" si="14"/>
        <v>1054.0844444444447</v>
      </c>
      <c r="BJ11">
        <f t="shared" si="14"/>
        <v>1936.977901234568</v>
      </c>
      <c r="BK11">
        <f t="shared" si="14"/>
        <v>383.28938271604943</v>
      </c>
      <c r="BL11">
        <f t="shared" si="14"/>
        <v>1968.401111111111</v>
      </c>
      <c r="BM11">
        <f t="shared" si="14"/>
        <v>7.9012345679011792E-3</v>
      </c>
      <c r="BN11">
        <f t="shared" si="14"/>
        <v>618.90382716049396</v>
      </c>
      <c r="BO11">
        <f t="shared" si="14"/>
        <v>310.15123456790121</v>
      </c>
      <c r="BP11">
        <f t="shared" si="31"/>
        <v>6218.1986419753084</v>
      </c>
    </row>
    <row r="12" spans="2:68" x14ac:dyDescent="0.25">
      <c r="B12">
        <v>826</v>
      </c>
      <c r="C12">
        <v>731</v>
      </c>
      <c r="D12">
        <v>858</v>
      </c>
      <c r="E12">
        <v>870</v>
      </c>
      <c r="F12">
        <v>883</v>
      </c>
      <c r="G12">
        <v>966</v>
      </c>
      <c r="H12">
        <v>916</v>
      </c>
      <c r="I12">
        <v>819</v>
      </c>
      <c r="J12">
        <v>912</v>
      </c>
      <c r="K12">
        <v>821</v>
      </c>
      <c r="L12">
        <v>785</v>
      </c>
      <c r="M12">
        <v>955</v>
      </c>
      <c r="N12">
        <v>866</v>
      </c>
      <c r="O12">
        <v>860</v>
      </c>
      <c r="P12">
        <v>896</v>
      </c>
      <c r="Q12">
        <v>966</v>
      </c>
      <c r="S12">
        <v>95</v>
      </c>
      <c r="T12">
        <v>-127</v>
      </c>
      <c r="U12">
        <v>-12</v>
      </c>
      <c r="V12">
        <v>-13</v>
      </c>
      <c r="W12">
        <v>-83</v>
      </c>
      <c r="X12">
        <v>50</v>
      </c>
      <c r="Y12">
        <v>97</v>
      </c>
      <c r="Z12">
        <v>-93</v>
      </c>
      <c r="AA12">
        <v>91</v>
      </c>
      <c r="AB12">
        <v>36</v>
      </c>
      <c r="AC12">
        <v>-170</v>
      </c>
      <c r="AD12">
        <v>89</v>
      </c>
      <c r="AE12">
        <v>6</v>
      </c>
      <c r="AF12">
        <v>-36</v>
      </c>
      <c r="AG12">
        <v>-70</v>
      </c>
      <c r="AH12">
        <v>-140</v>
      </c>
      <c r="AJ12">
        <f t="shared" si="32"/>
        <v>102.55555555555556</v>
      </c>
      <c r="AK12">
        <f t="shared" si="33"/>
        <v>-49.75555555555556</v>
      </c>
      <c r="AL12">
        <f t="shared" si="34"/>
        <v>-11.755555555555556</v>
      </c>
      <c r="AM12">
        <f t="shared" si="35"/>
        <v>-12.177777777777777</v>
      </c>
      <c r="AN12">
        <f t="shared" si="36"/>
        <v>-82.733333333333334</v>
      </c>
      <c r="AO12">
        <f t="shared" si="37"/>
        <v>56.388888888888886</v>
      </c>
      <c r="AP12">
        <f t="shared" si="38"/>
        <v>99.511111111111106</v>
      </c>
      <c r="AQ12">
        <f t="shared" si="39"/>
        <v>-90.888888888888886</v>
      </c>
      <c r="AR12">
        <f t="shared" si="40"/>
        <v>93.533333333333331</v>
      </c>
      <c r="AS12">
        <f t="shared" si="41"/>
        <v>41.988888888888887</v>
      </c>
      <c r="AT12">
        <f t="shared" si="42"/>
        <v>-168.57777777777778</v>
      </c>
      <c r="AU12">
        <f t="shared" si="43"/>
        <v>101.36666666666667</v>
      </c>
      <c r="AV12">
        <f t="shared" si="44"/>
        <v>21.911111111111111</v>
      </c>
      <c r="AW12">
        <f t="shared" si="45"/>
        <v>-23.12222222222222</v>
      </c>
      <c r="AX12">
        <f t="shared" si="46"/>
        <v>-45.388888888888886</v>
      </c>
      <c r="AY12">
        <f t="shared" si="47"/>
        <v>32.855555555555554</v>
      </c>
      <c r="BA12">
        <f t="shared" si="30"/>
        <v>10517.641975308643</v>
      </c>
      <c r="BB12">
        <f t="shared" si="14"/>
        <v>2475.6153086419758</v>
      </c>
      <c r="BC12">
        <f t="shared" si="14"/>
        <v>138.19308641975312</v>
      </c>
      <c r="BD12">
        <f t="shared" si="14"/>
        <v>148.29827160493826</v>
      </c>
      <c r="BE12">
        <f t="shared" si="14"/>
        <v>6844.8044444444449</v>
      </c>
      <c r="BF12">
        <f t="shared" si="14"/>
        <v>3179.7067901234564</v>
      </c>
      <c r="BG12">
        <f t="shared" si="14"/>
        <v>9902.4612345678997</v>
      </c>
      <c r="BH12">
        <f t="shared" si="14"/>
        <v>8260.7901234567889</v>
      </c>
      <c r="BI12">
        <f t="shared" si="14"/>
        <v>8748.4844444444443</v>
      </c>
      <c r="BJ12">
        <f t="shared" si="14"/>
        <v>1763.0667901234567</v>
      </c>
      <c r="BK12">
        <f t="shared" si="14"/>
        <v>28418.46716049383</v>
      </c>
      <c r="BL12">
        <f t="shared" si="14"/>
        <v>10275.201111111113</v>
      </c>
      <c r="BM12">
        <f t="shared" si="14"/>
        <v>480.0967901234568</v>
      </c>
      <c r="BN12">
        <f t="shared" si="14"/>
        <v>534.63716049382708</v>
      </c>
      <c r="BO12">
        <f t="shared" si="14"/>
        <v>2060.1512345679012</v>
      </c>
      <c r="BP12">
        <f t="shared" si="31"/>
        <v>1079.4875308641974</v>
      </c>
    </row>
    <row r="13" spans="2:68" x14ac:dyDescent="0.25">
      <c r="B13">
        <v>623</v>
      </c>
      <c r="C13">
        <v>611</v>
      </c>
      <c r="D13">
        <v>640</v>
      </c>
      <c r="E13">
        <v>701</v>
      </c>
      <c r="F13">
        <v>694</v>
      </c>
      <c r="G13">
        <v>772</v>
      </c>
      <c r="H13">
        <v>610</v>
      </c>
      <c r="I13">
        <v>721</v>
      </c>
      <c r="J13">
        <v>659</v>
      </c>
      <c r="K13">
        <v>608</v>
      </c>
      <c r="L13">
        <v>659</v>
      </c>
      <c r="M13">
        <v>744</v>
      </c>
      <c r="N13">
        <v>727</v>
      </c>
      <c r="O13">
        <v>745</v>
      </c>
      <c r="P13">
        <v>731</v>
      </c>
      <c r="Q13">
        <v>803</v>
      </c>
      <c r="S13">
        <v>12</v>
      </c>
      <c r="T13">
        <v>-29</v>
      </c>
      <c r="U13">
        <v>-61</v>
      </c>
      <c r="V13">
        <v>7</v>
      </c>
      <c r="W13">
        <v>-78</v>
      </c>
      <c r="X13">
        <v>162</v>
      </c>
      <c r="Y13">
        <v>-111</v>
      </c>
      <c r="Z13">
        <v>62</v>
      </c>
      <c r="AA13">
        <v>51</v>
      </c>
      <c r="AB13">
        <v>-51</v>
      </c>
      <c r="AC13">
        <v>-85</v>
      </c>
      <c r="AD13">
        <v>17</v>
      </c>
      <c r="AE13">
        <v>-18</v>
      </c>
      <c r="AF13">
        <v>14</v>
      </c>
      <c r="AG13">
        <v>-72</v>
      </c>
      <c r="AH13">
        <v>-180</v>
      </c>
      <c r="AJ13">
        <f t="shared" si="32"/>
        <v>19.555555555555557</v>
      </c>
      <c r="AK13">
        <f t="shared" si="33"/>
        <v>48.24444444444444</v>
      </c>
      <c r="AL13">
        <f t="shared" si="34"/>
        <v>-60.755555555555553</v>
      </c>
      <c r="AM13">
        <f t="shared" si="35"/>
        <v>7.822222222222222</v>
      </c>
      <c r="AN13">
        <f t="shared" si="36"/>
        <v>-77.733333333333334</v>
      </c>
      <c r="AO13">
        <f t="shared" si="37"/>
        <v>168.38888888888889</v>
      </c>
      <c r="AP13">
        <f t="shared" si="38"/>
        <v>-108.48888888888889</v>
      </c>
      <c r="AQ13">
        <f t="shared" si="39"/>
        <v>64.111111111111114</v>
      </c>
      <c r="AR13">
        <f t="shared" si="40"/>
        <v>53.533333333333331</v>
      </c>
      <c r="AS13">
        <f t="shared" si="41"/>
        <v>-45.011111111111113</v>
      </c>
      <c r="AT13">
        <f t="shared" si="42"/>
        <v>-83.577777777777783</v>
      </c>
      <c r="AU13">
        <f t="shared" si="43"/>
        <v>29.366666666666667</v>
      </c>
      <c r="AV13">
        <f t="shared" si="44"/>
        <v>-2.0888888888888886</v>
      </c>
      <c r="AW13">
        <f t="shared" si="45"/>
        <v>26.87777777777778</v>
      </c>
      <c r="AX13">
        <f t="shared" si="46"/>
        <v>-47.388888888888886</v>
      </c>
      <c r="AY13">
        <f t="shared" si="47"/>
        <v>-7.1444444444444457</v>
      </c>
      <c r="BA13">
        <f t="shared" si="30"/>
        <v>382.4197530864198</v>
      </c>
      <c r="BB13">
        <f t="shared" si="14"/>
        <v>2327.526419753086</v>
      </c>
      <c r="BC13">
        <f t="shared" si="14"/>
        <v>3691.2375308641972</v>
      </c>
      <c r="BD13">
        <f t="shared" si="14"/>
        <v>61.187160493827157</v>
      </c>
      <c r="BE13">
        <f t="shared" si="14"/>
        <v>6042.471111111111</v>
      </c>
      <c r="BF13">
        <f t="shared" si="14"/>
        <v>28354.817901234568</v>
      </c>
      <c r="BG13">
        <f t="shared" si="14"/>
        <v>11769.839012345679</v>
      </c>
      <c r="BH13">
        <f t="shared" si="14"/>
        <v>4110.2345679012351</v>
      </c>
      <c r="BI13">
        <f t="shared" si="14"/>
        <v>2865.8177777777778</v>
      </c>
      <c r="BJ13">
        <f t="shared" si="14"/>
        <v>2026.0001234567903</v>
      </c>
      <c r="BK13">
        <f t="shared" si="14"/>
        <v>6985.2449382716059</v>
      </c>
      <c r="BL13">
        <f t="shared" si="14"/>
        <v>862.40111111111116</v>
      </c>
      <c r="BM13">
        <f t="shared" si="14"/>
        <v>4.3634567901234558</v>
      </c>
      <c r="BN13">
        <f t="shared" si="14"/>
        <v>722.41493827160502</v>
      </c>
      <c r="BO13">
        <f t="shared" si="14"/>
        <v>2245.7067901234564</v>
      </c>
      <c r="BP13">
        <f t="shared" si="31"/>
        <v>51.043086419753102</v>
      </c>
    </row>
    <row r="14" spans="2:68" x14ac:dyDescent="0.25">
      <c r="B14">
        <v>457</v>
      </c>
      <c r="C14">
        <v>482</v>
      </c>
      <c r="D14">
        <v>606</v>
      </c>
      <c r="E14">
        <v>525</v>
      </c>
      <c r="F14">
        <v>707</v>
      </c>
      <c r="G14">
        <v>611</v>
      </c>
      <c r="H14">
        <v>689</v>
      </c>
      <c r="I14">
        <v>645</v>
      </c>
      <c r="J14">
        <v>619</v>
      </c>
      <c r="K14">
        <v>686</v>
      </c>
      <c r="L14">
        <v>735</v>
      </c>
      <c r="M14">
        <v>613</v>
      </c>
      <c r="N14">
        <v>607</v>
      </c>
      <c r="O14">
        <v>630</v>
      </c>
      <c r="P14">
        <v>658</v>
      </c>
      <c r="Q14">
        <v>633</v>
      </c>
      <c r="S14">
        <v>-25</v>
      </c>
      <c r="T14">
        <v>-124</v>
      </c>
      <c r="U14">
        <v>81</v>
      </c>
      <c r="V14">
        <v>-182</v>
      </c>
      <c r="W14">
        <v>96</v>
      </c>
      <c r="X14">
        <v>-78</v>
      </c>
      <c r="Y14">
        <v>44</v>
      </c>
      <c r="Z14">
        <v>26</v>
      </c>
      <c r="AA14">
        <v>-67</v>
      </c>
      <c r="AB14">
        <v>-49</v>
      </c>
      <c r="AC14">
        <v>122</v>
      </c>
      <c r="AD14">
        <v>6</v>
      </c>
      <c r="AE14">
        <v>-23</v>
      </c>
      <c r="AF14">
        <v>-28</v>
      </c>
      <c r="AG14">
        <v>25</v>
      </c>
      <c r="AH14">
        <v>-176</v>
      </c>
      <c r="AJ14">
        <f t="shared" si="32"/>
        <v>-17.444444444444443</v>
      </c>
      <c r="AK14">
        <f t="shared" si="33"/>
        <v>-46.75555555555556</v>
      </c>
      <c r="AL14">
        <f t="shared" si="34"/>
        <v>81.24444444444444</v>
      </c>
      <c r="AM14">
        <f t="shared" si="35"/>
        <v>-181.17777777777778</v>
      </c>
      <c r="AN14">
        <f t="shared" si="36"/>
        <v>96.266666666666666</v>
      </c>
      <c r="AO14">
        <f t="shared" si="37"/>
        <v>-71.611111111111114</v>
      </c>
      <c r="AP14">
        <f t="shared" si="38"/>
        <v>46.511111111111113</v>
      </c>
      <c r="AQ14">
        <f t="shared" si="39"/>
        <v>28.111111111111111</v>
      </c>
      <c r="AR14">
        <f t="shared" si="40"/>
        <v>-64.466666666666669</v>
      </c>
      <c r="AS14">
        <f t="shared" si="41"/>
        <v>-43.011111111111113</v>
      </c>
      <c r="AT14">
        <f t="shared" si="42"/>
        <v>123.42222222222222</v>
      </c>
      <c r="AU14">
        <f t="shared" si="43"/>
        <v>18.366666666666667</v>
      </c>
      <c r="AV14">
        <f t="shared" si="44"/>
        <v>-7.0888888888888886</v>
      </c>
      <c r="AW14">
        <f t="shared" si="45"/>
        <v>-15.122222222222222</v>
      </c>
      <c r="AX14">
        <f t="shared" si="46"/>
        <v>49.611111111111114</v>
      </c>
      <c r="AY14">
        <f t="shared" si="47"/>
        <v>-3.1444444444444457</v>
      </c>
      <c r="BA14">
        <f t="shared" si="30"/>
        <v>304.3086419753086</v>
      </c>
      <c r="BB14">
        <f t="shared" si="14"/>
        <v>2186.0819753086425</v>
      </c>
      <c r="BC14">
        <f t="shared" si="14"/>
        <v>6600.6597530864192</v>
      </c>
      <c r="BD14">
        <f t="shared" si="14"/>
        <v>32825.387160493825</v>
      </c>
      <c r="BE14">
        <f t="shared" si="14"/>
        <v>9267.2711111111112</v>
      </c>
      <c r="BF14">
        <f t="shared" si="14"/>
        <v>5128.1512345679021</v>
      </c>
      <c r="BG14">
        <f t="shared" si="14"/>
        <v>2163.2834567901236</v>
      </c>
      <c r="BH14">
        <f t="shared" si="14"/>
        <v>790.23456790123453</v>
      </c>
      <c r="BI14">
        <f t="shared" si="14"/>
        <v>4155.9511111111115</v>
      </c>
      <c r="BJ14">
        <f t="shared" si="14"/>
        <v>1849.9556790123459</v>
      </c>
      <c r="BK14">
        <f t="shared" si="14"/>
        <v>15233.044938271603</v>
      </c>
      <c r="BL14">
        <f t="shared" si="14"/>
        <v>337.33444444444444</v>
      </c>
      <c r="BM14">
        <f t="shared" si="14"/>
        <v>50.252345679012343</v>
      </c>
      <c r="BN14">
        <f t="shared" si="14"/>
        <v>228.68160493827159</v>
      </c>
      <c r="BO14">
        <f t="shared" si="14"/>
        <v>2461.2623456790125</v>
      </c>
      <c r="BP14">
        <f t="shared" si="31"/>
        <v>9.8875308641975383</v>
      </c>
    </row>
    <row r="15" spans="2:68" x14ac:dyDescent="0.25">
      <c r="B15">
        <v>793</v>
      </c>
      <c r="C15">
        <v>775</v>
      </c>
      <c r="D15">
        <v>879</v>
      </c>
      <c r="E15">
        <v>889</v>
      </c>
      <c r="F15">
        <v>807</v>
      </c>
      <c r="G15">
        <v>854</v>
      </c>
      <c r="H15">
        <v>801</v>
      </c>
      <c r="I15">
        <v>841</v>
      </c>
      <c r="J15">
        <v>814</v>
      </c>
      <c r="K15">
        <v>882</v>
      </c>
      <c r="L15">
        <v>896</v>
      </c>
      <c r="M15">
        <v>854</v>
      </c>
      <c r="N15">
        <v>868</v>
      </c>
      <c r="O15">
        <v>888</v>
      </c>
      <c r="P15">
        <v>841</v>
      </c>
      <c r="Q15">
        <v>952</v>
      </c>
      <c r="S15">
        <v>18</v>
      </c>
      <c r="T15">
        <v>-104</v>
      </c>
      <c r="U15">
        <v>-10</v>
      </c>
      <c r="V15">
        <v>82</v>
      </c>
      <c r="W15">
        <v>-47</v>
      </c>
      <c r="X15">
        <v>53</v>
      </c>
      <c r="Y15">
        <v>-40</v>
      </c>
      <c r="Z15">
        <v>27</v>
      </c>
      <c r="AA15">
        <v>-68</v>
      </c>
      <c r="AB15">
        <v>-14</v>
      </c>
      <c r="AC15">
        <v>42</v>
      </c>
      <c r="AD15">
        <v>-14</v>
      </c>
      <c r="AE15">
        <v>-20</v>
      </c>
      <c r="AF15">
        <v>47</v>
      </c>
      <c r="AG15">
        <v>-111</v>
      </c>
      <c r="AH15">
        <v>-159</v>
      </c>
      <c r="AJ15">
        <f t="shared" si="32"/>
        <v>25.555555555555557</v>
      </c>
      <c r="AK15">
        <f t="shared" si="33"/>
        <v>-26.75555555555556</v>
      </c>
      <c r="AL15">
        <f t="shared" si="34"/>
        <v>-9.7555555555555564</v>
      </c>
      <c r="AM15">
        <f t="shared" si="35"/>
        <v>82.822222222222223</v>
      </c>
      <c r="AN15">
        <f t="shared" si="36"/>
        <v>-46.733333333333334</v>
      </c>
      <c r="AO15">
        <f t="shared" si="37"/>
        <v>59.388888888888886</v>
      </c>
      <c r="AP15">
        <f t="shared" si="38"/>
        <v>-37.488888888888887</v>
      </c>
      <c r="AQ15">
        <f t="shared" si="39"/>
        <v>29.111111111111111</v>
      </c>
      <c r="AR15">
        <f t="shared" si="40"/>
        <v>-65.466666666666669</v>
      </c>
      <c r="AS15">
        <f t="shared" si="41"/>
        <v>-8.0111111111111111</v>
      </c>
      <c r="AT15">
        <f t="shared" si="42"/>
        <v>43.422222222222224</v>
      </c>
      <c r="AU15">
        <f t="shared" si="43"/>
        <v>-1.6333333333333329</v>
      </c>
      <c r="AV15">
        <f t="shared" si="44"/>
        <v>-4.0888888888888886</v>
      </c>
      <c r="AW15">
        <f t="shared" si="45"/>
        <v>59.87777777777778</v>
      </c>
      <c r="AX15">
        <f t="shared" si="46"/>
        <v>-86.388888888888886</v>
      </c>
      <c r="AY15">
        <f t="shared" si="47"/>
        <v>13.855555555555554</v>
      </c>
      <c r="BA15">
        <f t="shared" si="30"/>
        <v>653.08641975308649</v>
      </c>
      <c r="BB15">
        <f t="shared" si="14"/>
        <v>715.85975308642003</v>
      </c>
      <c r="BC15">
        <f t="shared" si="14"/>
        <v>95.170864197530875</v>
      </c>
      <c r="BD15">
        <f t="shared" si="14"/>
        <v>6859.5204938271609</v>
      </c>
      <c r="BE15">
        <f t="shared" si="14"/>
        <v>2184.0044444444447</v>
      </c>
      <c r="BF15">
        <f t="shared" si="14"/>
        <v>3527.0401234567898</v>
      </c>
      <c r="BG15">
        <f t="shared" si="14"/>
        <v>1405.4167901234566</v>
      </c>
      <c r="BH15">
        <f t="shared" si="14"/>
        <v>847.45679012345681</v>
      </c>
      <c r="BI15">
        <f t="shared" si="14"/>
        <v>4285.8844444444449</v>
      </c>
      <c r="BJ15">
        <f t="shared" si="14"/>
        <v>64.177901234567898</v>
      </c>
      <c r="BK15">
        <f t="shared" si="14"/>
        <v>1885.4893827160495</v>
      </c>
      <c r="BL15">
        <f t="shared" si="14"/>
        <v>2.667777777777776</v>
      </c>
      <c r="BM15">
        <f t="shared" si="14"/>
        <v>16.719012345679008</v>
      </c>
      <c r="BN15">
        <f t="shared" si="14"/>
        <v>3585.3482716049384</v>
      </c>
      <c r="BO15">
        <f t="shared" si="14"/>
        <v>7463.0401234567898</v>
      </c>
      <c r="BP15">
        <f t="shared" si="31"/>
        <v>191.97641975308639</v>
      </c>
    </row>
    <row r="16" spans="2:68" x14ac:dyDescent="0.25">
      <c r="B16">
        <v>618</v>
      </c>
      <c r="C16">
        <v>685</v>
      </c>
      <c r="D16">
        <v>828</v>
      </c>
      <c r="E16">
        <v>698</v>
      </c>
      <c r="F16">
        <v>775</v>
      </c>
      <c r="G16">
        <v>690</v>
      </c>
      <c r="H16">
        <v>647</v>
      </c>
      <c r="I16">
        <v>711</v>
      </c>
      <c r="J16">
        <v>705</v>
      </c>
      <c r="K16">
        <v>750</v>
      </c>
      <c r="L16">
        <v>759</v>
      </c>
      <c r="M16">
        <v>732</v>
      </c>
      <c r="N16">
        <v>868</v>
      </c>
      <c r="O16">
        <v>904</v>
      </c>
      <c r="P16">
        <v>966</v>
      </c>
      <c r="Q16">
        <v>894</v>
      </c>
      <c r="S16">
        <v>-67</v>
      </c>
      <c r="T16">
        <v>-143</v>
      </c>
      <c r="U16">
        <v>130</v>
      </c>
      <c r="V16">
        <v>-77</v>
      </c>
      <c r="W16">
        <v>85</v>
      </c>
      <c r="X16">
        <v>43</v>
      </c>
      <c r="Y16">
        <v>-64</v>
      </c>
      <c r="Z16">
        <v>6</v>
      </c>
      <c r="AA16">
        <v>-45</v>
      </c>
      <c r="AB16">
        <v>-9</v>
      </c>
      <c r="AC16">
        <v>27</v>
      </c>
      <c r="AD16">
        <v>-136</v>
      </c>
      <c r="AE16">
        <v>-36</v>
      </c>
      <c r="AF16">
        <v>-62</v>
      </c>
      <c r="AG16">
        <v>72</v>
      </c>
      <c r="AH16">
        <v>-276</v>
      </c>
      <c r="AJ16">
        <f t="shared" si="32"/>
        <v>-59.444444444444443</v>
      </c>
      <c r="AK16">
        <f t="shared" si="33"/>
        <v>-65.75555555555556</v>
      </c>
      <c r="AL16">
        <f t="shared" si="34"/>
        <v>130.24444444444444</v>
      </c>
      <c r="AM16">
        <f t="shared" si="35"/>
        <v>-76.177777777777777</v>
      </c>
      <c r="AN16">
        <f t="shared" si="36"/>
        <v>85.266666666666666</v>
      </c>
      <c r="AO16">
        <f t="shared" si="37"/>
        <v>49.388888888888886</v>
      </c>
      <c r="AP16">
        <f t="shared" si="38"/>
        <v>-61.488888888888887</v>
      </c>
      <c r="AQ16">
        <f t="shared" si="39"/>
        <v>8.1111111111111107</v>
      </c>
      <c r="AR16">
        <f t="shared" si="40"/>
        <v>-42.466666666666669</v>
      </c>
      <c r="AS16">
        <f t="shared" si="41"/>
        <v>-3.0111111111111111</v>
      </c>
      <c r="AT16">
        <f t="shared" si="42"/>
        <v>28.422222222222221</v>
      </c>
      <c r="AU16">
        <f t="shared" si="43"/>
        <v>-123.63333333333333</v>
      </c>
      <c r="AV16">
        <f t="shared" si="44"/>
        <v>-20.088888888888889</v>
      </c>
      <c r="AW16">
        <f t="shared" si="45"/>
        <v>-49.12222222222222</v>
      </c>
      <c r="AX16">
        <f t="shared" si="46"/>
        <v>96.611111111111114</v>
      </c>
      <c r="AY16">
        <f t="shared" si="47"/>
        <v>-103.14444444444445</v>
      </c>
      <c r="BA16">
        <f t="shared" si="30"/>
        <v>3533.6419753086416</v>
      </c>
      <c r="BB16">
        <f t="shared" si="14"/>
        <v>4323.7930864197533</v>
      </c>
      <c r="BC16">
        <f t="shared" si="14"/>
        <v>16963.615308641973</v>
      </c>
      <c r="BD16">
        <f t="shared" si="14"/>
        <v>5803.0538271604937</v>
      </c>
      <c r="BE16">
        <f t="shared" si="14"/>
        <v>7270.4044444444444</v>
      </c>
      <c r="BF16">
        <f t="shared" si="14"/>
        <v>2439.262345679012</v>
      </c>
      <c r="BG16">
        <f t="shared" si="14"/>
        <v>3780.8834567901231</v>
      </c>
      <c r="BH16">
        <f t="shared" si="14"/>
        <v>65.790123456790113</v>
      </c>
      <c r="BI16">
        <f t="shared" si="14"/>
        <v>1803.4177777777779</v>
      </c>
      <c r="BJ16">
        <f t="shared" si="14"/>
        <v>9.0667901234567907</v>
      </c>
      <c r="BK16">
        <f t="shared" si="14"/>
        <v>807.82271604938262</v>
      </c>
      <c r="BL16">
        <f t="shared" si="14"/>
        <v>15285.20111111111</v>
      </c>
      <c r="BM16">
        <f t="shared" si="14"/>
        <v>403.56345679012344</v>
      </c>
      <c r="BN16">
        <f t="shared" si="14"/>
        <v>2412.9927160493826</v>
      </c>
      <c r="BO16">
        <f t="shared" si="14"/>
        <v>9333.7067901234568</v>
      </c>
      <c r="BP16">
        <f t="shared" si="31"/>
        <v>10638.776419753087</v>
      </c>
    </row>
    <row r="17" spans="2:68" x14ac:dyDescent="0.25">
      <c r="B17">
        <v>655</v>
      </c>
      <c r="C17">
        <v>646</v>
      </c>
      <c r="D17">
        <v>747</v>
      </c>
      <c r="E17">
        <v>729</v>
      </c>
      <c r="F17">
        <v>663</v>
      </c>
      <c r="G17">
        <v>669</v>
      </c>
      <c r="H17">
        <v>604</v>
      </c>
      <c r="I17">
        <v>700</v>
      </c>
      <c r="J17">
        <v>695</v>
      </c>
      <c r="K17">
        <v>760</v>
      </c>
      <c r="L17">
        <v>698</v>
      </c>
      <c r="M17">
        <v>711</v>
      </c>
      <c r="N17">
        <v>778</v>
      </c>
      <c r="O17">
        <v>795</v>
      </c>
      <c r="P17">
        <v>820</v>
      </c>
      <c r="Q17">
        <v>867</v>
      </c>
      <c r="S17">
        <v>9</v>
      </c>
      <c r="T17">
        <v>-101</v>
      </c>
      <c r="U17">
        <v>18</v>
      </c>
      <c r="V17">
        <v>66</v>
      </c>
      <c r="W17">
        <v>-6</v>
      </c>
      <c r="X17">
        <v>65</v>
      </c>
      <c r="Y17">
        <v>-96</v>
      </c>
      <c r="Z17">
        <v>5</v>
      </c>
      <c r="AA17">
        <v>-65</v>
      </c>
      <c r="AB17">
        <v>62</v>
      </c>
      <c r="AC17">
        <v>-13</v>
      </c>
      <c r="AD17">
        <v>-67</v>
      </c>
      <c r="AE17">
        <v>-17</v>
      </c>
      <c r="AF17">
        <v>-25</v>
      </c>
      <c r="AG17">
        <v>-47</v>
      </c>
      <c r="AH17">
        <v>-212</v>
      </c>
      <c r="AJ17">
        <f t="shared" si="32"/>
        <v>16.555555555555557</v>
      </c>
      <c r="AK17">
        <f t="shared" si="33"/>
        <v>-23.75555555555556</v>
      </c>
      <c r="AL17">
        <f t="shared" si="34"/>
        <v>18.244444444444444</v>
      </c>
      <c r="AM17">
        <f t="shared" si="35"/>
        <v>66.822222222222223</v>
      </c>
      <c r="AN17">
        <f t="shared" si="36"/>
        <v>-5.7333333333333334</v>
      </c>
      <c r="AO17">
        <f t="shared" si="37"/>
        <v>71.388888888888886</v>
      </c>
      <c r="AP17">
        <f t="shared" si="38"/>
        <v>-93.488888888888894</v>
      </c>
      <c r="AQ17">
        <f t="shared" si="39"/>
        <v>7.1111111111111107</v>
      </c>
      <c r="AR17">
        <f t="shared" si="40"/>
        <v>-62.466666666666669</v>
      </c>
      <c r="AS17">
        <f t="shared" si="41"/>
        <v>67.988888888888894</v>
      </c>
      <c r="AT17">
        <f t="shared" si="42"/>
        <v>-11.577777777777778</v>
      </c>
      <c r="AU17">
        <f t="shared" si="43"/>
        <v>-54.633333333333333</v>
      </c>
      <c r="AV17">
        <f t="shared" si="44"/>
        <v>-1.0888888888888886</v>
      </c>
      <c r="AW17">
        <f t="shared" si="45"/>
        <v>-12.122222222222222</v>
      </c>
      <c r="AX17">
        <f t="shared" si="46"/>
        <v>-22.388888888888889</v>
      </c>
      <c r="AY17">
        <f t="shared" si="47"/>
        <v>-39.144444444444446</v>
      </c>
      <c r="BA17">
        <f t="shared" si="30"/>
        <v>274.08641975308649</v>
      </c>
      <c r="BB17">
        <f t="shared" si="14"/>
        <v>564.32641975308661</v>
      </c>
      <c r="BC17">
        <f t="shared" si="14"/>
        <v>332.85975308641974</v>
      </c>
      <c r="BD17">
        <f t="shared" si="14"/>
        <v>4465.2093827160497</v>
      </c>
      <c r="BE17">
        <f t="shared" si="14"/>
        <v>32.871111111111112</v>
      </c>
      <c r="BF17">
        <f t="shared" si="14"/>
        <v>5096.3734567901229</v>
      </c>
      <c r="BG17">
        <f t="shared" si="14"/>
        <v>8740.1723456790132</v>
      </c>
      <c r="BH17">
        <f t="shared" si="14"/>
        <v>50.567901234567898</v>
      </c>
      <c r="BI17">
        <f t="shared" si="14"/>
        <v>3902.0844444444447</v>
      </c>
      <c r="BJ17">
        <f t="shared" si="14"/>
        <v>4622.4890123456798</v>
      </c>
      <c r="BK17">
        <f t="shared" si="14"/>
        <v>134.04493827160493</v>
      </c>
      <c r="BL17">
        <f t="shared" si="14"/>
        <v>2984.8011111111109</v>
      </c>
      <c r="BM17">
        <f t="shared" si="14"/>
        <v>1.1856790123456784</v>
      </c>
      <c r="BN17">
        <f t="shared" si="14"/>
        <v>146.94827160493827</v>
      </c>
      <c r="BO17">
        <f t="shared" si="14"/>
        <v>501.26234567901236</v>
      </c>
      <c r="BP17">
        <f t="shared" si="31"/>
        <v>1532.2875308641976</v>
      </c>
    </row>
    <row r="18" spans="2:68" x14ac:dyDescent="0.25">
      <c r="B18">
        <v>655</v>
      </c>
      <c r="C18">
        <v>660</v>
      </c>
      <c r="D18">
        <v>790</v>
      </c>
      <c r="E18">
        <v>748</v>
      </c>
      <c r="F18">
        <v>677</v>
      </c>
      <c r="G18">
        <v>782</v>
      </c>
      <c r="H18">
        <v>642</v>
      </c>
      <c r="I18">
        <v>862</v>
      </c>
      <c r="J18">
        <v>795</v>
      </c>
      <c r="K18">
        <v>766</v>
      </c>
      <c r="L18">
        <v>782</v>
      </c>
      <c r="M18">
        <v>811</v>
      </c>
      <c r="N18">
        <v>839</v>
      </c>
      <c r="O18">
        <v>819</v>
      </c>
      <c r="P18">
        <v>858</v>
      </c>
      <c r="Q18">
        <v>869</v>
      </c>
      <c r="S18">
        <v>-5</v>
      </c>
      <c r="T18">
        <v>-130</v>
      </c>
      <c r="U18">
        <v>42</v>
      </c>
      <c r="V18">
        <v>71</v>
      </c>
      <c r="W18">
        <v>-105</v>
      </c>
      <c r="X18">
        <v>140</v>
      </c>
      <c r="Y18">
        <v>-220</v>
      </c>
      <c r="Z18">
        <v>67</v>
      </c>
      <c r="AA18">
        <v>29</v>
      </c>
      <c r="AB18">
        <v>-16</v>
      </c>
      <c r="AC18">
        <v>-29</v>
      </c>
      <c r="AD18">
        <v>-28</v>
      </c>
      <c r="AE18">
        <v>20</v>
      </c>
      <c r="AF18">
        <v>-39</v>
      </c>
      <c r="AG18">
        <v>-11</v>
      </c>
      <c r="AH18">
        <v>-214</v>
      </c>
      <c r="AJ18">
        <f t="shared" si="32"/>
        <v>2.5555555555555554</v>
      </c>
      <c r="AK18">
        <f t="shared" si="33"/>
        <v>-52.75555555555556</v>
      </c>
      <c r="AL18">
        <f t="shared" si="34"/>
        <v>42.244444444444447</v>
      </c>
      <c r="AM18">
        <f t="shared" si="35"/>
        <v>71.822222222222223</v>
      </c>
      <c r="AN18">
        <f t="shared" si="36"/>
        <v>-104.73333333333333</v>
      </c>
      <c r="AO18">
        <f t="shared" si="37"/>
        <v>146.38888888888889</v>
      </c>
      <c r="AP18">
        <f t="shared" si="38"/>
        <v>-217.48888888888888</v>
      </c>
      <c r="AQ18">
        <f t="shared" si="39"/>
        <v>69.111111111111114</v>
      </c>
      <c r="AR18">
        <f t="shared" si="40"/>
        <v>31.533333333333331</v>
      </c>
      <c r="AS18">
        <f t="shared" si="41"/>
        <v>-10.011111111111111</v>
      </c>
      <c r="AT18">
        <f t="shared" si="42"/>
        <v>-27.577777777777779</v>
      </c>
      <c r="AU18">
        <f t="shared" si="43"/>
        <v>-15.633333333333333</v>
      </c>
      <c r="AV18">
        <f t="shared" si="44"/>
        <v>35.911111111111111</v>
      </c>
      <c r="AW18">
        <f t="shared" si="45"/>
        <v>-26.12222222222222</v>
      </c>
      <c r="AX18">
        <f t="shared" si="46"/>
        <v>13.611111111111111</v>
      </c>
      <c r="AY18">
        <f t="shared" si="47"/>
        <v>-41.144444444444446</v>
      </c>
      <c r="BA18">
        <f t="shared" si="30"/>
        <v>6.530864197530863</v>
      </c>
      <c r="BB18">
        <f t="shared" si="14"/>
        <v>2783.1486419753091</v>
      </c>
      <c r="BC18">
        <f t="shared" si="14"/>
        <v>1784.5930864197533</v>
      </c>
      <c r="BD18">
        <f t="shared" si="14"/>
        <v>5158.4316049382714</v>
      </c>
      <c r="BE18">
        <f t="shared" si="14"/>
        <v>10969.07111111111</v>
      </c>
      <c r="BF18">
        <f t="shared" si="14"/>
        <v>21429.706790123455</v>
      </c>
      <c r="BG18">
        <f t="shared" si="14"/>
        <v>47301.416790123454</v>
      </c>
      <c r="BH18">
        <f t="shared" si="14"/>
        <v>4776.3456790123464</v>
      </c>
      <c r="BI18">
        <f t="shared" si="14"/>
        <v>994.35111111111098</v>
      </c>
      <c r="BJ18">
        <f t="shared" si="14"/>
        <v>100.22234567901235</v>
      </c>
      <c r="BK18">
        <f t="shared" si="14"/>
        <v>760.53382716049396</v>
      </c>
      <c r="BL18">
        <f t="shared" si="14"/>
        <v>244.40111111111111</v>
      </c>
      <c r="BM18">
        <f t="shared" si="14"/>
        <v>1289.6079012345679</v>
      </c>
      <c r="BN18">
        <f t="shared" si="14"/>
        <v>682.37049382716043</v>
      </c>
      <c r="BO18">
        <f t="shared" si="14"/>
        <v>185.26234567901233</v>
      </c>
      <c r="BP18">
        <f t="shared" si="31"/>
        <v>1692.8653086419754</v>
      </c>
    </row>
    <row r="19" spans="2:68" x14ac:dyDescent="0.25">
      <c r="B19">
        <v>530</v>
      </c>
      <c r="C19">
        <v>524</v>
      </c>
      <c r="D19">
        <v>511</v>
      </c>
      <c r="E19">
        <v>595</v>
      </c>
      <c r="F19">
        <v>593</v>
      </c>
      <c r="G19">
        <v>551</v>
      </c>
      <c r="H19">
        <v>605</v>
      </c>
      <c r="I19">
        <v>535</v>
      </c>
      <c r="J19">
        <v>497</v>
      </c>
      <c r="K19">
        <v>552</v>
      </c>
      <c r="L19">
        <v>488</v>
      </c>
      <c r="M19">
        <v>567</v>
      </c>
      <c r="N19">
        <v>535</v>
      </c>
      <c r="O19">
        <v>537</v>
      </c>
      <c r="P19">
        <v>527</v>
      </c>
      <c r="Q19">
        <v>559</v>
      </c>
      <c r="S19">
        <v>6</v>
      </c>
      <c r="T19">
        <v>13</v>
      </c>
      <c r="U19">
        <v>-84</v>
      </c>
      <c r="V19">
        <v>2</v>
      </c>
      <c r="W19">
        <v>42</v>
      </c>
      <c r="X19">
        <v>-54</v>
      </c>
      <c r="Y19">
        <v>70</v>
      </c>
      <c r="Z19">
        <v>38</v>
      </c>
      <c r="AA19">
        <v>-55</v>
      </c>
      <c r="AB19">
        <v>64</v>
      </c>
      <c r="AC19">
        <v>-79</v>
      </c>
      <c r="AD19">
        <v>32</v>
      </c>
      <c r="AE19">
        <v>-2</v>
      </c>
      <c r="AF19">
        <v>10</v>
      </c>
      <c r="AG19">
        <v>-32</v>
      </c>
      <c r="AH19">
        <v>-29</v>
      </c>
      <c r="AJ19">
        <f t="shared" si="32"/>
        <v>13.555555555555555</v>
      </c>
      <c r="AK19">
        <f t="shared" si="33"/>
        <v>90.24444444444444</v>
      </c>
      <c r="AL19">
        <f t="shared" si="34"/>
        <v>-83.75555555555556</v>
      </c>
      <c r="AM19">
        <f t="shared" si="35"/>
        <v>2.822222222222222</v>
      </c>
      <c r="AN19">
        <f t="shared" si="36"/>
        <v>42.266666666666666</v>
      </c>
      <c r="AO19">
        <f t="shared" si="37"/>
        <v>-47.611111111111114</v>
      </c>
      <c r="AP19">
        <f t="shared" si="38"/>
        <v>72.511111111111106</v>
      </c>
      <c r="AQ19">
        <f t="shared" si="39"/>
        <v>40.111111111111114</v>
      </c>
      <c r="AR19">
        <f t="shared" si="40"/>
        <v>-52.466666666666669</v>
      </c>
      <c r="AS19">
        <f t="shared" si="41"/>
        <v>69.988888888888894</v>
      </c>
      <c r="AT19">
        <f t="shared" si="42"/>
        <v>-77.577777777777783</v>
      </c>
      <c r="AU19">
        <f t="shared" si="43"/>
        <v>44.366666666666667</v>
      </c>
      <c r="AV19">
        <f t="shared" si="44"/>
        <v>13.911111111111111</v>
      </c>
      <c r="AW19">
        <f t="shared" si="45"/>
        <v>22.87777777777778</v>
      </c>
      <c r="AX19">
        <f t="shared" si="46"/>
        <v>-7.3888888888888893</v>
      </c>
      <c r="AY19">
        <f t="shared" si="47"/>
        <v>143.85555555555555</v>
      </c>
      <c r="BA19">
        <f t="shared" si="30"/>
        <v>183.75308641975309</v>
      </c>
      <c r="BB19">
        <f t="shared" ref="BB19:BB82" si="48">AK19*AK19</f>
        <v>8144.0597530864188</v>
      </c>
      <c r="BC19">
        <f t="shared" ref="BC19:BC82" si="49">AL19*AL19</f>
        <v>7014.993086419754</v>
      </c>
      <c r="BD19">
        <f t="shared" ref="BD19:BD82" si="50">AM19*AM19</f>
        <v>7.9649382716049368</v>
      </c>
      <c r="BE19">
        <f t="shared" ref="BE19:BE82" si="51">AN19*AN19</f>
        <v>1786.471111111111</v>
      </c>
      <c r="BF19">
        <f t="shared" ref="BF19:BF82" si="52">AO19*AO19</f>
        <v>2266.8179012345681</v>
      </c>
      <c r="BG19">
        <f t="shared" ref="BG19:BG82" si="53">AP19*AP19</f>
        <v>5257.8612345679003</v>
      </c>
      <c r="BH19">
        <f t="shared" ref="BH19:BH82" si="54">AQ19*AQ19</f>
        <v>1608.9012345679014</v>
      </c>
      <c r="BI19">
        <f t="shared" ref="BI19:BI82" si="55">AR19*AR19</f>
        <v>2752.7511111111112</v>
      </c>
      <c r="BJ19">
        <f t="shared" ref="BJ19:BJ82" si="56">AS19*AS19</f>
        <v>4898.4445679012351</v>
      </c>
      <c r="BK19">
        <f t="shared" ref="BK19:BK82" si="57">AT19*AT19</f>
        <v>6018.3116049382725</v>
      </c>
      <c r="BL19">
        <f t="shared" ref="BL19:BL82" si="58">AU19*AU19</f>
        <v>1968.401111111111</v>
      </c>
      <c r="BM19">
        <f t="shared" ref="BM19:BM82" si="59">AV19*AV19</f>
        <v>193.51901234567902</v>
      </c>
      <c r="BN19">
        <f t="shared" ref="BN19:BN82" si="60">AW19*AW19</f>
        <v>523.39271604938278</v>
      </c>
      <c r="BO19">
        <f t="shared" ref="BO19:BO82" si="61">AX19*AX19</f>
        <v>54.595679012345684</v>
      </c>
      <c r="BP19">
        <f t="shared" si="31"/>
        <v>20694.420864197531</v>
      </c>
    </row>
    <row r="20" spans="2:68" x14ac:dyDescent="0.25">
      <c r="B20">
        <v>715</v>
      </c>
      <c r="C20">
        <v>721</v>
      </c>
      <c r="D20">
        <v>812</v>
      </c>
      <c r="E20">
        <v>756</v>
      </c>
      <c r="F20">
        <v>741</v>
      </c>
      <c r="G20">
        <v>703</v>
      </c>
      <c r="H20">
        <v>707</v>
      </c>
      <c r="I20">
        <v>722</v>
      </c>
      <c r="J20">
        <v>744</v>
      </c>
      <c r="K20">
        <v>769</v>
      </c>
      <c r="L20">
        <v>781</v>
      </c>
      <c r="M20">
        <v>783</v>
      </c>
      <c r="N20">
        <v>752</v>
      </c>
      <c r="O20">
        <v>809</v>
      </c>
      <c r="P20">
        <v>754</v>
      </c>
      <c r="Q20">
        <v>830</v>
      </c>
      <c r="S20">
        <v>-6</v>
      </c>
      <c r="T20">
        <v>-91</v>
      </c>
      <c r="U20">
        <v>56</v>
      </c>
      <c r="V20">
        <v>15</v>
      </c>
      <c r="W20">
        <v>38</v>
      </c>
      <c r="X20">
        <v>-4</v>
      </c>
      <c r="Y20">
        <v>-15</v>
      </c>
      <c r="Z20">
        <v>-22</v>
      </c>
      <c r="AA20">
        <v>-25</v>
      </c>
      <c r="AB20">
        <v>-12</v>
      </c>
      <c r="AC20">
        <v>-2</v>
      </c>
      <c r="AD20">
        <v>31</v>
      </c>
      <c r="AE20">
        <v>-57</v>
      </c>
      <c r="AF20">
        <v>55</v>
      </c>
      <c r="AG20">
        <v>-76</v>
      </c>
      <c r="AH20">
        <v>-115</v>
      </c>
      <c r="AJ20">
        <f t="shared" si="32"/>
        <v>1.5555555555555554</v>
      </c>
      <c r="AK20">
        <f t="shared" si="33"/>
        <v>-13.75555555555556</v>
      </c>
      <c r="AL20">
        <f t="shared" si="34"/>
        <v>56.244444444444447</v>
      </c>
      <c r="AM20">
        <f t="shared" si="35"/>
        <v>15.822222222222223</v>
      </c>
      <c r="AN20">
        <f t="shared" si="36"/>
        <v>38.266666666666666</v>
      </c>
      <c r="AO20">
        <f t="shared" si="37"/>
        <v>2.3888888888888893</v>
      </c>
      <c r="AP20">
        <f t="shared" si="38"/>
        <v>-12.488888888888889</v>
      </c>
      <c r="AQ20">
        <f t="shared" si="39"/>
        <v>-19.888888888888889</v>
      </c>
      <c r="AR20">
        <f t="shared" si="40"/>
        <v>-22.466666666666669</v>
      </c>
      <c r="AS20">
        <f t="shared" si="41"/>
        <v>-6.0111111111111111</v>
      </c>
      <c r="AT20">
        <f t="shared" si="42"/>
        <v>-0.57777777777777772</v>
      </c>
      <c r="AU20">
        <f t="shared" si="43"/>
        <v>43.366666666666667</v>
      </c>
      <c r="AV20">
        <f t="shared" si="44"/>
        <v>-41.088888888888889</v>
      </c>
      <c r="AW20">
        <f t="shared" si="45"/>
        <v>67.87777777777778</v>
      </c>
      <c r="AX20">
        <f t="shared" si="46"/>
        <v>-51.388888888888886</v>
      </c>
      <c r="AY20">
        <f t="shared" si="47"/>
        <v>57.855555555555554</v>
      </c>
      <c r="BA20">
        <f t="shared" si="30"/>
        <v>2.4197530864197523</v>
      </c>
      <c r="BB20">
        <f t="shared" si="48"/>
        <v>189.21530864197544</v>
      </c>
      <c r="BC20">
        <f t="shared" si="49"/>
        <v>3163.4375308641979</v>
      </c>
      <c r="BD20">
        <f t="shared" si="50"/>
        <v>250.34271604938274</v>
      </c>
      <c r="BE20">
        <f t="shared" si="51"/>
        <v>1464.3377777777778</v>
      </c>
      <c r="BF20">
        <f t="shared" si="52"/>
        <v>5.7067901234567922</v>
      </c>
      <c r="BG20">
        <f t="shared" si="53"/>
        <v>155.97234567901234</v>
      </c>
      <c r="BH20">
        <f t="shared" si="54"/>
        <v>395.5679012345679</v>
      </c>
      <c r="BI20">
        <f t="shared" si="55"/>
        <v>504.75111111111119</v>
      </c>
      <c r="BJ20">
        <f t="shared" si="56"/>
        <v>36.133456790123454</v>
      </c>
      <c r="BK20">
        <f t="shared" si="57"/>
        <v>0.3338271604938271</v>
      </c>
      <c r="BL20">
        <f t="shared" si="58"/>
        <v>1880.6677777777779</v>
      </c>
      <c r="BM20">
        <f t="shared" si="59"/>
        <v>1688.2967901234567</v>
      </c>
      <c r="BN20">
        <f t="shared" si="60"/>
        <v>4607.3927160493831</v>
      </c>
      <c r="BO20">
        <f t="shared" si="61"/>
        <v>2640.8179012345677</v>
      </c>
      <c r="BP20">
        <f t="shared" si="31"/>
        <v>3347.265308641975</v>
      </c>
    </row>
    <row r="21" spans="2:68" x14ac:dyDescent="0.25">
      <c r="B21">
        <v>689</v>
      </c>
      <c r="C21">
        <v>649</v>
      </c>
      <c r="D21">
        <v>672</v>
      </c>
      <c r="E21">
        <v>795</v>
      </c>
      <c r="F21">
        <v>868</v>
      </c>
      <c r="G21">
        <v>795</v>
      </c>
      <c r="H21">
        <v>795</v>
      </c>
      <c r="I21">
        <v>722</v>
      </c>
      <c r="J21">
        <v>740</v>
      </c>
      <c r="K21">
        <v>808</v>
      </c>
      <c r="L21">
        <v>752</v>
      </c>
      <c r="M21">
        <v>845</v>
      </c>
      <c r="N21">
        <v>768</v>
      </c>
      <c r="O21">
        <v>717</v>
      </c>
      <c r="P21">
        <v>722</v>
      </c>
      <c r="Q21">
        <v>795</v>
      </c>
      <c r="S21">
        <v>40</v>
      </c>
      <c r="T21">
        <v>-23</v>
      </c>
      <c r="U21">
        <v>-123</v>
      </c>
      <c r="V21">
        <v>-73</v>
      </c>
      <c r="W21">
        <v>73</v>
      </c>
      <c r="X21">
        <v>0</v>
      </c>
      <c r="Y21">
        <v>73</v>
      </c>
      <c r="Z21">
        <v>-18</v>
      </c>
      <c r="AA21">
        <v>-68</v>
      </c>
      <c r="AB21">
        <v>56</v>
      </c>
      <c r="AC21">
        <v>-93</v>
      </c>
      <c r="AD21">
        <v>77</v>
      </c>
      <c r="AE21">
        <v>51</v>
      </c>
      <c r="AF21">
        <v>-5</v>
      </c>
      <c r="AG21">
        <v>-73</v>
      </c>
      <c r="AH21">
        <v>-106</v>
      </c>
      <c r="AJ21">
        <f t="shared" si="32"/>
        <v>47.555555555555557</v>
      </c>
      <c r="AK21">
        <f t="shared" si="33"/>
        <v>54.24444444444444</v>
      </c>
      <c r="AL21">
        <f t="shared" si="34"/>
        <v>-122.75555555555556</v>
      </c>
      <c r="AM21">
        <f t="shared" si="35"/>
        <v>-72.177777777777777</v>
      </c>
      <c r="AN21">
        <f t="shared" si="36"/>
        <v>73.266666666666666</v>
      </c>
      <c r="AO21">
        <f t="shared" si="37"/>
        <v>6.3888888888888893</v>
      </c>
      <c r="AP21">
        <f t="shared" si="38"/>
        <v>75.511111111111106</v>
      </c>
      <c r="AQ21">
        <f t="shared" si="39"/>
        <v>-15.888888888888889</v>
      </c>
      <c r="AR21">
        <f t="shared" si="40"/>
        <v>-65.466666666666669</v>
      </c>
      <c r="AS21">
        <f t="shared" si="41"/>
        <v>61.988888888888887</v>
      </c>
      <c r="AT21">
        <f t="shared" si="42"/>
        <v>-91.577777777777783</v>
      </c>
      <c r="AU21">
        <f t="shared" si="43"/>
        <v>89.366666666666674</v>
      </c>
      <c r="AV21">
        <f t="shared" si="44"/>
        <v>66.911111111111111</v>
      </c>
      <c r="AW21">
        <f t="shared" si="45"/>
        <v>7.8777777777777782</v>
      </c>
      <c r="AX21">
        <f t="shared" si="46"/>
        <v>-48.388888888888886</v>
      </c>
      <c r="AY21">
        <f t="shared" si="47"/>
        <v>66.855555555555554</v>
      </c>
      <c r="BA21">
        <f t="shared" si="30"/>
        <v>2261.5308641975312</v>
      </c>
      <c r="BB21">
        <f t="shared" si="48"/>
        <v>2942.4597530864194</v>
      </c>
      <c r="BC21">
        <f t="shared" si="49"/>
        <v>15068.926419753088</v>
      </c>
      <c r="BD21">
        <f t="shared" si="50"/>
        <v>5209.6316049382713</v>
      </c>
      <c r="BE21">
        <f t="shared" si="51"/>
        <v>5368.0044444444447</v>
      </c>
      <c r="BF21">
        <f t="shared" si="52"/>
        <v>40.817901234567906</v>
      </c>
      <c r="BG21">
        <f t="shared" si="53"/>
        <v>5701.9279012345669</v>
      </c>
      <c r="BH21">
        <f t="shared" si="54"/>
        <v>252.45679012345681</v>
      </c>
      <c r="BI21">
        <f t="shared" si="55"/>
        <v>4285.8844444444449</v>
      </c>
      <c r="BJ21">
        <f t="shared" si="56"/>
        <v>3842.6223456790121</v>
      </c>
      <c r="BK21">
        <f t="shared" si="57"/>
        <v>8386.4893827160504</v>
      </c>
      <c r="BL21">
        <f t="shared" si="58"/>
        <v>7986.4011111111122</v>
      </c>
      <c r="BM21">
        <f t="shared" si="59"/>
        <v>4477.0967901234571</v>
      </c>
      <c r="BN21">
        <f t="shared" si="60"/>
        <v>62.059382716049392</v>
      </c>
      <c r="BO21">
        <f t="shared" si="61"/>
        <v>2341.4845679012342</v>
      </c>
      <c r="BP21">
        <f t="shared" si="31"/>
        <v>4469.6653086419756</v>
      </c>
    </row>
    <row r="22" spans="2:68" x14ac:dyDescent="0.25">
      <c r="B22">
        <v>620</v>
      </c>
      <c r="C22">
        <v>674</v>
      </c>
      <c r="D22">
        <v>686</v>
      </c>
      <c r="E22">
        <v>665</v>
      </c>
      <c r="F22">
        <v>797</v>
      </c>
      <c r="G22">
        <v>735</v>
      </c>
      <c r="H22">
        <v>886</v>
      </c>
      <c r="I22">
        <v>813</v>
      </c>
      <c r="J22">
        <v>884</v>
      </c>
      <c r="K22">
        <v>851</v>
      </c>
      <c r="L22">
        <v>824</v>
      </c>
      <c r="M22">
        <v>749</v>
      </c>
      <c r="N22">
        <v>826</v>
      </c>
      <c r="O22">
        <v>881</v>
      </c>
      <c r="P22">
        <v>951</v>
      </c>
      <c r="Q22">
        <v>832</v>
      </c>
      <c r="S22">
        <v>-54</v>
      </c>
      <c r="T22">
        <v>-12</v>
      </c>
      <c r="U22">
        <v>21</v>
      </c>
      <c r="V22">
        <v>-132</v>
      </c>
      <c r="W22">
        <v>62</v>
      </c>
      <c r="X22">
        <v>-151</v>
      </c>
      <c r="Y22">
        <v>73</v>
      </c>
      <c r="Z22">
        <v>-71</v>
      </c>
      <c r="AA22">
        <v>33</v>
      </c>
      <c r="AB22">
        <v>27</v>
      </c>
      <c r="AC22">
        <v>75</v>
      </c>
      <c r="AD22">
        <v>-77</v>
      </c>
      <c r="AE22">
        <v>-55</v>
      </c>
      <c r="AF22">
        <v>-70</v>
      </c>
      <c r="AG22">
        <v>119</v>
      </c>
      <c r="AH22">
        <v>-212</v>
      </c>
      <c r="AJ22">
        <f t="shared" si="32"/>
        <v>-46.444444444444443</v>
      </c>
      <c r="AK22">
        <f t="shared" si="33"/>
        <v>65.24444444444444</v>
      </c>
      <c r="AL22">
        <f t="shared" si="34"/>
        <v>21.244444444444444</v>
      </c>
      <c r="AM22">
        <f t="shared" si="35"/>
        <v>-131.17777777777778</v>
      </c>
      <c r="AN22">
        <f t="shared" si="36"/>
        <v>62.266666666666666</v>
      </c>
      <c r="AO22">
        <f t="shared" si="37"/>
        <v>-144.61111111111111</v>
      </c>
      <c r="AP22">
        <f t="shared" si="38"/>
        <v>75.511111111111106</v>
      </c>
      <c r="AQ22">
        <f t="shared" si="39"/>
        <v>-68.888888888888886</v>
      </c>
      <c r="AR22">
        <f t="shared" si="40"/>
        <v>35.533333333333331</v>
      </c>
      <c r="AS22">
        <f t="shared" si="41"/>
        <v>32.988888888888887</v>
      </c>
      <c r="AT22">
        <f t="shared" si="42"/>
        <v>76.422222222222217</v>
      </c>
      <c r="AU22">
        <f t="shared" si="43"/>
        <v>-64.633333333333326</v>
      </c>
      <c r="AV22">
        <f t="shared" si="44"/>
        <v>-39.088888888888889</v>
      </c>
      <c r="AW22">
        <f t="shared" si="45"/>
        <v>-57.12222222222222</v>
      </c>
      <c r="AX22">
        <f t="shared" si="46"/>
        <v>143.61111111111111</v>
      </c>
      <c r="AY22">
        <f t="shared" si="47"/>
        <v>-39.144444444444446</v>
      </c>
      <c r="BA22">
        <f t="shared" si="30"/>
        <v>2157.0864197530864</v>
      </c>
      <c r="BB22">
        <f t="shared" si="48"/>
        <v>4256.8375308641971</v>
      </c>
      <c r="BC22">
        <f t="shared" si="49"/>
        <v>451.32641975308638</v>
      </c>
      <c r="BD22">
        <f t="shared" si="50"/>
        <v>17207.609382716048</v>
      </c>
      <c r="BE22">
        <f t="shared" si="51"/>
        <v>3877.1377777777775</v>
      </c>
      <c r="BF22">
        <f t="shared" si="52"/>
        <v>20912.373456790123</v>
      </c>
      <c r="BG22">
        <f t="shared" si="53"/>
        <v>5701.9279012345669</v>
      </c>
      <c r="BH22">
        <f t="shared" si="54"/>
        <v>4745.6790123456785</v>
      </c>
      <c r="BI22">
        <f t="shared" si="55"/>
        <v>1262.6177777777777</v>
      </c>
      <c r="BJ22">
        <f t="shared" si="56"/>
        <v>1088.2667901234568</v>
      </c>
      <c r="BK22">
        <f t="shared" si="57"/>
        <v>5840.3560493827154</v>
      </c>
      <c r="BL22">
        <f t="shared" si="58"/>
        <v>4177.467777777777</v>
      </c>
      <c r="BM22">
        <f t="shared" si="59"/>
        <v>1527.9412345679011</v>
      </c>
      <c r="BN22">
        <f t="shared" si="60"/>
        <v>3262.9482716049379</v>
      </c>
      <c r="BO22">
        <f t="shared" si="61"/>
        <v>20624.151234567904</v>
      </c>
      <c r="BP22">
        <f t="shared" si="31"/>
        <v>1532.2875308641976</v>
      </c>
    </row>
    <row r="23" spans="2:68" x14ac:dyDescent="0.25">
      <c r="B23">
        <v>754</v>
      </c>
      <c r="C23">
        <v>730</v>
      </c>
      <c r="D23">
        <v>844</v>
      </c>
      <c r="E23">
        <v>832</v>
      </c>
      <c r="F23">
        <v>922</v>
      </c>
      <c r="G23">
        <v>856</v>
      </c>
      <c r="H23">
        <v>932</v>
      </c>
      <c r="I23">
        <v>898</v>
      </c>
      <c r="J23">
        <v>885</v>
      </c>
      <c r="K23">
        <v>800</v>
      </c>
      <c r="L23">
        <v>865</v>
      </c>
      <c r="M23">
        <v>889</v>
      </c>
      <c r="N23">
        <v>856</v>
      </c>
      <c r="O23">
        <v>898</v>
      </c>
      <c r="P23">
        <v>894</v>
      </c>
      <c r="Q23">
        <v>908</v>
      </c>
      <c r="S23">
        <v>24</v>
      </c>
      <c r="T23">
        <v>-114</v>
      </c>
      <c r="U23">
        <v>12</v>
      </c>
      <c r="V23">
        <v>-90</v>
      </c>
      <c r="W23">
        <v>66</v>
      </c>
      <c r="X23">
        <v>-76</v>
      </c>
      <c r="Y23">
        <v>34</v>
      </c>
      <c r="Z23">
        <v>13</v>
      </c>
      <c r="AA23">
        <v>85</v>
      </c>
      <c r="AB23">
        <v>-65</v>
      </c>
      <c r="AC23">
        <v>-24</v>
      </c>
      <c r="AD23">
        <v>33</v>
      </c>
      <c r="AE23">
        <v>-42</v>
      </c>
      <c r="AF23">
        <v>4</v>
      </c>
      <c r="AG23">
        <v>-14</v>
      </c>
      <c r="AH23">
        <v>-154</v>
      </c>
      <c r="AJ23">
        <f t="shared" si="32"/>
        <v>31.555555555555557</v>
      </c>
      <c r="AK23">
        <f t="shared" si="33"/>
        <v>-36.75555555555556</v>
      </c>
      <c r="AL23">
        <f t="shared" si="34"/>
        <v>12.244444444444444</v>
      </c>
      <c r="AM23">
        <f t="shared" si="35"/>
        <v>-89.177777777777777</v>
      </c>
      <c r="AN23">
        <f t="shared" si="36"/>
        <v>66.266666666666666</v>
      </c>
      <c r="AO23">
        <f t="shared" si="37"/>
        <v>-69.611111111111114</v>
      </c>
      <c r="AP23">
        <f t="shared" si="38"/>
        <v>36.511111111111113</v>
      </c>
      <c r="AQ23">
        <f t="shared" si="39"/>
        <v>15.111111111111111</v>
      </c>
      <c r="AR23">
        <f t="shared" si="40"/>
        <v>87.533333333333331</v>
      </c>
      <c r="AS23">
        <f t="shared" si="41"/>
        <v>-59.011111111111113</v>
      </c>
      <c r="AT23">
        <f t="shared" si="42"/>
        <v>-22.577777777777779</v>
      </c>
      <c r="AU23">
        <f t="shared" si="43"/>
        <v>45.366666666666667</v>
      </c>
      <c r="AV23">
        <f t="shared" si="44"/>
        <v>-26.088888888888889</v>
      </c>
      <c r="AW23">
        <f t="shared" si="45"/>
        <v>16.87777777777778</v>
      </c>
      <c r="AX23">
        <f t="shared" si="46"/>
        <v>10.611111111111111</v>
      </c>
      <c r="AY23">
        <f t="shared" si="47"/>
        <v>18.855555555555554</v>
      </c>
      <c r="BA23">
        <f t="shared" si="30"/>
        <v>995.75308641975323</v>
      </c>
      <c r="BB23">
        <f t="shared" si="48"/>
        <v>1350.9708641975312</v>
      </c>
      <c r="BC23">
        <f t="shared" si="49"/>
        <v>149.92641975308641</v>
      </c>
      <c r="BD23">
        <f t="shared" si="50"/>
        <v>7952.676049382716</v>
      </c>
      <c r="BE23">
        <f t="shared" si="51"/>
        <v>4391.2711111111112</v>
      </c>
      <c r="BF23">
        <f t="shared" si="52"/>
        <v>4845.7067901234568</v>
      </c>
      <c r="BG23">
        <f t="shared" si="53"/>
        <v>1333.0612345679015</v>
      </c>
      <c r="BH23">
        <f t="shared" si="54"/>
        <v>228.34567901234567</v>
      </c>
      <c r="BI23">
        <f t="shared" si="55"/>
        <v>7662.0844444444438</v>
      </c>
      <c r="BJ23">
        <f t="shared" si="56"/>
        <v>3482.3112345679015</v>
      </c>
      <c r="BK23">
        <f t="shared" si="57"/>
        <v>509.75604938271613</v>
      </c>
      <c r="BL23">
        <f t="shared" si="58"/>
        <v>2058.1344444444444</v>
      </c>
      <c r="BM23">
        <f t="shared" si="59"/>
        <v>680.6301234567901</v>
      </c>
      <c r="BN23">
        <f t="shared" si="60"/>
        <v>284.85938271604948</v>
      </c>
      <c r="BO23">
        <f t="shared" si="61"/>
        <v>112.59567901234567</v>
      </c>
      <c r="BP23">
        <f t="shared" si="31"/>
        <v>355.5319753086419</v>
      </c>
    </row>
    <row r="24" spans="2:68" x14ac:dyDescent="0.25">
      <c r="B24">
        <v>764</v>
      </c>
      <c r="C24">
        <v>796</v>
      </c>
      <c r="D24">
        <v>837</v>
      </c>
      <c r="E24">
        <v>865</v>
      </c>
      <c r="F24">
        <v>747</v>
      </c>
      <c r="G24">
        <v>794</v>
      </c>
      <c r="H24">
        <v>795</v>
      </c>
      <c r="I24">
        <v>900</v>
      </c>
      <c r="J24">
        <v>900</v>
      </c>
      <c r="K24">
        <v>930</v>
      </c>
      <c r="L24">
        <v>923</v>
      </c>
      <c r="M24">
        <v>851</v>
      </c>
      <c r="N24">
        <v>929</v>
      </c>
      <c r="O24">
        <v>938</v>
      </c>
      <c r="P24">
        <v>980</v>
      </c>
      <c r="Q24">
        <v>986</v>
      </c>
      <c r="S24">
        <v>-32</v>
      </c>
      <c r="T24">
        <v>-41</v>
      </c>
      <c r="U24">
        <v>-28</v>
      </c>
      <c r="V24">
        <v>118</v>
      </c>
      <c r="W24">
        <v>-47</v>
      </c>
      <c r="X24">
        <v>-1</v>
      </c>
      <c r="Y24">
        <v>-105</v>
      </c>
      <c r="Z24">
        <v>0</v>
      </c>
      <c r="AA24">
        <v>-30</v>
      </c>
      <c r="AB24">
        <v>7</v>
      </c>
      <c r="AC24">
        <v>72</v>
      </c>
      <c r="AD24">
        <v>-78</v>
      </c>
      <c r="AE24">
        <v>-9</v>
      </c>
      <c r="AF24">
        <v>-42</v>
      </c>
      <c r="AG24">
        <v>-6</v>
      </c>
      <c r="AH24">
        <v>-222</v>
      </c>
      <c r="AJ24">
        <f t="shared" si="32"/>
        <v>-24.444444444444443</v>
      </c>
      <c r="AK24">
        <f t="shared" si="33"/>
        <v>36.24444444444444</v>
      </c>
      <c r="AL24">
        <f t="shared" si="34"/>
        <v>-27.755555555555556</v>
      </c>
      <c r="AM24">
        <f t="shared" si="35"/>
        <v>118.82222222222222</v>
      </c>
      <c r="AN24">
        <f t="shared" si="36"/>
        <v>-46.733333333333334</v>
      </c>
      <c r="AO24">
        <f t="shared" si="37"/>
        <v>5.3888888888888893</v>
      </c>
      <c r="AP24">
        <f t="shared" si="38"/>
        <v>-102.48888888888889</v>
      </c>
      <c r="AQ24">
        <f t="shared" si="39"/>
        <v>2.1111111111111112</v>
      </c>
      <c r="AR24">
        <f t="shared" si="40"/>
        <v>-27.466666666666669</v>
      </c>
      <c r="AS24">
        <f t="shared" si="41"/>
        <v>12.988888888888889</v>
      </c>
      <c r="AT24">
        <f t="shared" si="42"/>
        <v>73.422222222222217</v>
      </c>
      <c r="AU24">
        <f t="shared" si="43"/>
        <v>-65.633333333333326</v>
      </c>
      <c r="AV24">
        <f t="shared" si="44"/>
        <v>6.9111111111111114</v>
      </c>
      <c r="AW24">
        <f t="shared" si="45"/>
        <v>-29.12222222222222</v>
      </c>
      <c r="AX24">
        <f t="shared" si="46"/>
        <v>18.611111111111111</v>
      </c>
      <c r="AY24">
        <f t="shared" si="47"/>
        <v>-49.144444444444446</v>
      </c>
      <c r="BA24">
        <f t="shared" si="30"/>
        <v>597.53086419753083</v>
      </c>
      <c r="BB24">
        <f t="shared" si="48"/>
        <v>1313.6597530864194</v>
      </c>
      <c r="BC24">
        <f t="shared" si="49"/>
        <v>770.37086419753086</v>
      </c>
      <c r="BD24">
        <f t="shared" si="50"/>
        <v>14118.720493827161</v>
      </c>
      <c r="BE24">
        <f t="shared" si="51"/>
        <v>2184.0044444444447</v>
      </c>
      <c r="BF24">
        <f t="shared" si="52"/>
        <v>29.040123456790127</v>
      </c>
      <c r="BG24">
        <f t="shared" si="53"/>
        <v>10503.972345679014</v>
      </c>
      <c r="BH24">
        <f t="shared" si="54"/>
        <v>4.4567901234567904</v>
      </c>
      <c r="BI24">
        <f t="shared" si="55"/>
        <v>754.41777777777793</v>
      </c>
      <c r="BJ24">
        <f t="shared" si="56"/>
        <v>168.71123456790124</v>
      </c>
      <c r="BK24">
        <f t="shared" si="57"/>
        <v>5390.8227160493816</v>
      </c>
      <c r="BL24">
        <f t="shared" si="58"/>
        <v>4307.7344444444434</v>
      </c>
      <c r="BM24">
        <f t="shared" si="59"/>
        <v>47.763456790123463</v>
      </c>
      <c r="BN24">
        <f t="shared" si="60"/>
        <v>848.10382716049367</v>
      </c>
      <c r="BO24">
        <f t="shared" si="61"/>
        <v>346.37345679012344</v>
      </c>
      <c r="BP24">
        <f t="shared" si="31"/>
        <v>2415.1764197530865</v>
      </c>
    </row>
    <row r="25" spans="2:68" x14ac:dyDescent="0.25">
      <c r="B25">
        <v>612</v>
      </c>
      <c r="C25">
        <v>716</v>
      </c>
      <c r="D25">
        <v>740</v>
      </c>
      <c r="E25">
        <v>687</v>
      </c>
      <c r="F25">
        <v>832</v>
      </c>
      <c r="G25">
        <v>720</v>
      </c>
      <c r="H25">
        <v>691</v>
      </c>
      <c r="I25">
        <v>760</v>
      </c>
      <c r="J25">
        <v>758</v>
      </c>
      <c r="K25">
        <v>738</v>
      </c>
      <c r="L25">
        <v>659</v>
      </c>
      <c r="M25">
        <v>733</v>
      </c>
      <c r="N25">
        <v>789</v>
      </c>
      <c r="O25">
        <v>826</v>
      </c>
      <c r="P25">
        <v>814</v>
      </c>
      <c r="Q25">
        <v>846</v>
      </c>
      <c r="S25">
        <v>-104</v>
      </c>
      <c r="T25">
        <v>-24</v>
      </c>
      <c r="U25">
        <v>53</v>
      </c>
      <c r="V25">
        <v>-145</v>
      </c>
      <c r="W25">
        <v>112</v>
      </c>
      <c r="X25">
        <v>29</v>
      </c>
      <c r="Y25">
        <v>-69</v>
      </c>
      <c r="Z25">
        <v>2</v>
      </c>
      <c r="AA25">
        <v>20</v>
      </c>
      <c r="AB25">
        <v>79</v>
      </c>
      <c r="AC25">
        <v>-74</v>
      </c>
      <c r="AD25">
        <v>-56</v>
      </c>
      <c r="AE25">
        <v>-37</v>
      </c>
      <c r="AF25">
        <v>12</v>
      </c>
      <c r="AG25">
        <v>-32</v>
      </c>
      <c r="AH25">
        <v>-234</v>
      </c>
      <c r="AJ25">
        <f t="shared" si="32"/>
        <v>-96.444444444444443</v>
      </c>
      <c r="AK25">
        <f t="shared" si="33"/>
        <v>53.24444444444444</v>
      </c>
      <c r="AL25">
        <f t="shared" si="34"/>
        <v>53.244444444444447</v>
      </c>
      <c r="AM25">
        <f t="shared" si="35"/>
        <v>-144.17777777777778</v>
      </c>
      <c r="AN25">
        <f t="shared" si="36"/>
        <v>112.26666666666667</v>
      </c>
      <c r="AO25">
        <f t="shared" si="37"/>
        <v>35.388888888888886</v>
      </c>
      <c r="AP25">
        <f t="shared" si="38"/>
        <v>-66.488888888888894</v>
      </c>
      <c r="AQ25">
        <f t="shared" si="39"/>
        <v>4.1111111111111107</v>
      </c>
      <c r="AR25">
        <f t="shared" si="40"/>
        <v>22.533333333333331</v>
      </c>
      <c r="AS25">
        <f t="shared" si="41"/>
        <v>84.988888888888894</v>
      </c>
      <c r="AT25">
        <f t="shared" si="42"/>
        <v>-72.577777777777783</v>
      </c>
      <c r="AU25">
        <f t="shared" si="43"/>
        <v>-43.633333333333333</v>
      </c>
      <c r="AV25">
        <f t="shared" si="44"/>
        <v>-21.088888888888889</v>
      </c>
      <c r="AW25">
        <f t="shared" si="45"/>
        <v>24.87777777777778</v>
      </c>
      <c r="AX25">
        <f t="shared" si="46"/>
        <v>-7.3888888888888893</v>
      </c>
      <c r="AY25">
        <f t="shared" si="47"/>
        <v>-61.144444444444446</v>
      </c>
      <c r="BA25">
        <f t="shared" si="30"/>
        <v>9301.5308641975298</v>
      </c>
      <c r="BB25">
        <f t="shared" si="48"/>
        <v>2834.9708641975303</v>
      </c>
      <c r="BC25">
        <f t="shared" si="49"/>
        <v>2834.9708641975312</v>
      </c>
      <c r="BD25">
        <f t="shared" si="50"/>
        <v>20787.231604938272</v>
      </c>
      <c r="BE25">
        <f t="shared" si="51"/>
        <v>12603.804444444444</v>
      </c>
      <c r="BF25">
        <f t="shared" si="52"/>
        <v>1252.3734567901233</v>
      </c>
      <c r="BG25">
        <f t="shared" si="53"/>
        <v>4420.7723456790127</v>
      </c>
      <c r="BH25">
        <f t="shared" si="54"/>
        <v>16.901234567901231</v>
      </c>
      <c r="BI25">
        <f t="shared" si="55"/>
        <v>507.75111111111102</v>
      </c>
      <c r="BJ25">
        <f t="shared" si="56"/>
        <v>7223.1112345679021</v>
      </c>
      <c r="BK25">
        <f t="shared" si="57"/>
        <v>5267.5338271604942</v>
      </c>
      <c r="BL25">
        <f t="shared" si="58"/>
        <v>1903.8677777777777</v>
      </c>
      <c r="BM25">
        <f t="shared" si="59"/>
        <v>444.74123456790124</v>
      </c>
      <c r="BN25">
        <f t="shared" si="60"/>
        <v>618.90382716049396</v>
      </c>
      <c r="BO25">
        <f t="shared" si="61"/>
        <v>54.595679012345684</v>
      </c>
      <c r="BP25">
        <f t="shared" si="31"/>
        <v>3738.6430864197532</v>
      </c>
    </row>
    <row r="26" spans="2:68" x14ac:dyDescent="0.25">
      <c r="B26">
        <v>444</v>
      </c>
      <c r="C26">
        <v>493</v>
      </c>
      <c r="D26">
        <v>489</v>
      </c>
      <c r="E26">
        <v>526</v>
      </c>
      <c r="F26">
        <v>552</v>
      </c>
      <c r="G26">
        <v>532</v>
      </c>
      <c r="H26">
        <v>626</v>
      </c>
      <c r="I26">
        <v>530</v>
      </c>
      <c r="J26">
        <v>534</v>
      </c>
      <c r="K26">
        <v>512</v>
      </c>
      <c r="L26">
        <v>555</v>
      </c>
      <c r="M26">
        <v>565</v>
      </c>
      <c r="N26">
        <v>516</v>
      </c>
      <c r="O26">
        <v>494</v>
      </c>
      <c r="P26">
        <v>499</v>
      </c>
      <c r="Q26">
        <v>560</v>
      </c>
      <c r="S26">
        <v>-49</v>
      </c>
      <c r="T26">
        <v>4</v>
      </c>
      <c r="U26">
        <v>-37</v>
      </c>
      <c r="V26">
        <v>-26</v>
      </c>
      <c r="W26">
        <v>20</v>
      </c>
      <c r="X26">
        <v>-94</v>
      </c>
      <c r="Y26">
        <v>96</v>
      </c>
      <c r="Z26">
        <v>-4</v>
      </c>
      <c r="AA26">
        <v>22</v>
      </c>
      <c r="AB26">
        <v>-43</v>
      </c>
      <c r="AC26">
        <v>-10</v>
      </c>
      <c r="AD26">
        <v>49</v>
      </c>
      <c r="AE26">
        <v>22</v>
      </c>
      <c r="AF26">
        <v>-5</v>
      </c>
      <c r="AG26">
        <v>-61</v>
      </c>
      <c r="AH26">
        <v>-116</v>
      </c>
      <c r="AJ26">
        <f t="shared" si="32"/>
        <v>-41.444444444444443</v>
      </c>
      <c r="AK26">
        <f t="shared" si="33"/>
        <v>81.24444444444444</v>
      </c>
      <c r="AL26">
        <f t="shared" si="34"/>
        <v>-36.755555555555553</v>
      </c>
      <c r="AM26">
        <f t="shared" si="35"/>
        <v>-25.177777777777777</v>
      </c>
      <c r="AN26">
        <f t="shared" si="36"/>
        <v>20.266666666666666</v>
      </c>
      <c r="AO26">
        <f t="shared" si="37"/>
        <v>-87.611111111111114</v>
      </c>
      <c r="AP26">
        <f t="shared" si="38"/>
        <v>98.511111111111106</v>
      </c>
      <c r="AQ26">
        <f t="shared" si="39"/>
        <v>-1.8888888888888888</v>
      </c>
      <c r="AR26">
        <f t="shared" si="40"/>
        <v>24.533333333333331</v>
      </c>
      <c r="AS26">
        <f t="shared" si="41"/>
        <v>-37.011111111111113</v>
      </c>
      <c r="AT26">
        <f t="shared" si="42"/>
        <v>-8.5777777777777775</v>
      </c>
      <c r="AU26">
        <f t="shared" si="43"/>
        <v>61.366666666666667</v>
      </c>
      <c r="AV26">
        <f t="shared" si="44"/>
        <v>37.911111111111111</v>
      </c>
      <c r="AW26">
        <f t="shared" si="45"/>
        <v>7.8777777777777782</v>
      </c>
      <c r="AX26">
        <f t="shared" si="46"/>
        <v>-36.388888888888886</v>
      </c>
      <c r="AY26">
        <f t="shared" si="47"/>
        <v>56.855555555555554</v>
      </c>
      <c r="BA26">
        <f t="shared" si="30"/>
        <v>1717.6419753086418</v>
      </c>
      <c r="BB26">
        <f t="shared" si="48"/>
        <v>6600.6597530864192</v>
      </c>
      <c r="BC26">
        <f t="shared" si="49"/>
        <v>1350.9708641975308</v>
      </c>
      <c r="BD26">
        <f t="shared" si="50"/>
        <v>633.9204938271605</v>
      </c>
      <c r="BE26">
        <f t="shared" si="51"/>
        <v>410.73777777777775</v>
      </c>
      <c r="BF26">
        <f t="shared" si="52"/>
        <v>7675.7067901234577</v>
      </c>
      <c r="BG26">
        <f t="shared" si="53"/>
        <v>9704.4390123456778</v>
      </c>
      <c r="BH26">
        <f t="shared" si="54"/>
        <v>3.5679012345679011</v>
      </c>
      <c r="BI26">
        <f t="shared" si="55"/>
        <v>601.8844444444444</v>
      </c>
      <c r="BJ26">
        <f t="shared" si="56"/>
        <v>1369.8223456790124</v>
      </c>
      <c r="BK26">
        <f t="shared" si="57"/>
        <v>73.578271604938266</v>
      </c>
      <c r="BL26">
        <f t="shared" si="58"/>
        <v>3765.867777777778</v>
      </c>
      <c r="BM26">
        <f t="shared" si="59"/>
        <v>1437.2523456790125</v>
      </c>
      <c r="BN26">
        <f t="shared" si="60"/>
        <v>62.059382716049392</v>
      </c>
      <c r="BO26">
        <f t="shared" si="61"/>
        <v>1324.1512345679009</v>
      </c>
      <c r="BP26">
        <f t="shared" si="31"/>
        <v>3232.5541975308643</v>
      </c>
    </row>
    <row r="27" spans="2:68" x14ac:dyDescent="0.25">
      <c r="B27">
        <v>702</v>
      </c>
      <c r="C27">
        <v>748</v>
      </c>
      <c r="D27">
        <v>815</v>
      </c>
      <c r="E27">
        <v>815</v>
      </c>
      <c r="F27">
        <v>801</v>
      </c>
      <c r="G27">
        <v>826</v>
      </c>
      <c r="H27">
        <v>801</v>
      </c>
      <c r="I27">
        <v>792</v>
      </c>
      <c r="J27">
        <v>746</v>
      </c>
      <c r="K27">
        <v>793</v>
      </c>
      <c r="L27">
        <v>713</v>
      </c>
      <c r="M27">
        <v>801</v>
      </c>
      <c r="N27">
        <v>796</v>
      </c>
      <c r="O27">
        <v>808</v>
      </c>
      <c r="P27">
        <v>748</v>
      </c>
      <c r="Q27">
        <v>852</v>
      </c>
      <c r="S27">
        <v>-46</v>
      </c>
      <c r="T27">
        <v>-67</v>
      </c>
      <c r="U27">
        <v>0</v>
      </c>
      <c r="V27">
        <v>14</v>
      </c>
      <c r="W27">
        <v>-25</v>
      </c>
      <c r="X27">
        <v>25</v>
      </c>
      <c r="Y27">
        <v>9</v>
      </c>
      <c r="Z27">
        <v>46</v>
      </c>
      <c r="AA27">
        <v>-47</v>
      </c>
      <c r="AB27">
        <v>80</v>
      </c>
      <c r="AC27">
        <v>-88</v>
      </c>
      <c r="AD27">
        <v>5</v>
      </c>
      <c r="AE27">
        <v>-12</v>
      </c>
      <c r="AF27">
        <v>60</v>
      </c>
      <c r="AG27">
        <v>-104</v>
      </c>
      <c r="AH27">
        <v>-150</v>
      </c>
      <c r="AJ27">
        <f t="shared" si="32"/>
        <v>-38.444444444444443</v>
      </c>
      <c r="AK27">
        <f t="shared" si="33"/>
        <v>10.24444444444444</v>
      </c>
      <c r="AL27">
        <f t="shared" si="34"/>
        <v>0.24444444444444444</v>
      </c>
      <c r="AM27">
        <f t="shared" si="35"/>
        <v>14.822222222222223</v>
      </c>
      <c r="AN27">
        <f t="shared" si="36"/>
        <v>-24.733333333333334</v>
      </c>
      <c r="AO27">
        <f t="shared" si="37"/>
        <v>31.388888888888889</v>
      </c>
      <c r="AP27">
        <f t="shared" si="38"/>
        <v>11.511111111111111</v>
      </c>
      <c r="AQ27">
        <f t="shared" si="39"/>
        <v>48.111111111111114</v>
      </c>
      <c r="AR27">
        <f t="shared" si="40"/>
        <v>-44.466666666666669</v>
      </c>
      <c r="AS27">
        <f t="shared" si="41"/>
        <v>85.988888888888894</v>
      </c>
      <c r="AT27">
        <f t="shared" si="42"/>
        <v>-86.577777777777783</v>
      </c>
      <c r="AU27">
        <f t="shared" si="43"/>
        <v>17.366666666666667</v>
      </c>
      <c r="AV27">
        <f t="shared" si="44"/>
        <v>3.9111111111111114</v>
      </c>
      <c r="AW27">
        <f t="shared" si="45"/>
        <v>72.87777777777778</v>
      </c>
      <c r="AX27">
        <f t="shared" si="46"/>
        <v>-79.388888888888886</v>
      </c>
      <c r="AY27">
        <f t="shared" si="47"/>
        <v>22.855555555555554</v>
      </c>
      <c r="BA27">
        <f t="shared" si="30"/>
        <v>1477.9753086419753</v>
      </c>
      <c r="BB27">
        <f t="shared" si="48"/>
        <v>104.94864197530855</v>
      </c>
      <c r="BC27">
        <f t="shared" si="49"/>
        <v>5.9753086419753083E-2</v>
      </c>
      <c r="BD27">
        <f t="shared" si="50"/>
        <v>219.6982716049383</v>
      </c>
      <c r="BE27">
        <f t="shared" si="51"/>
        <v>611.73777777777786</v>
      </c>
      <c r="BF27">
        <f t="shared" si="52"/>
        <v>985.26234567901236</v>
      </c>
      <c r="BG27">
        <f t="shared" si="53"/>
        <v>132.50567901234567</v>
      </c>
      <c r="BH27">
        <f t="shared" si="54"/>
        <v>2314.6790123456794</v>
      </c>
      <c r="BI27">
        <f t="shared" si="55"/>
        <v>1977.2844444444447</v>
      </c>
      <c r="BJ27">
        <f t="shared" si="56"/>
        <v>7394.0890123456802</v>
      </c>
      <c r="BK27">
        <f t="shared" si="57"/>
        <v>7495.7116049382721</v>
      </c>
      <c r="BL27">
        <f t="shared" si="58"/>
        <v>301.60111111111115</v>
      </c>
      <c r="BM27">
        <f t="shared" si="59"/>
        <v>15.296790123456793</v>
      </c>
      <c r="BN27">
        <f t="shared" si="60"/>
        <v>5311.1704938271605</v>
      </c>
      <c r="BO27">
        <f t="shared" si="61"/>
        <v>6302.5956790123455</v>
      </c>
      <c r="BP27">
        <f t="shared" si="31"/>
        <v>522.37641975308634</v>
      </c>
    </row>
    <row r="28" spans="2:68" x14ac:dyDescent="0.25">
      <c r="B28">
        <v>703</v>
      </c>
      <c r="C28">
        <v>750</v>
      </c>
      <c r="D28">
        <v>742</v>
      </c>
      <c r="E28">
        <v>804</v>
      </c>
      <c r="F28">
        <v>736</v>
      </c>
      <c r="G28">
        <v>848</v>
      </c>
      <c r="H28">
        <v>849</v>
      </c>
      <c r="I28">
        <v>792</v>
      </c>
      <c r="J28">
        <v>880</v>
      </c>
      <c r="K28">
        <v>805</v>
      </c>
      <c r="L28">
        <v>902</v>
      </c>
      <c r="M28">
        <v>956</v>
      </c>
      <c r="N28">
        <v>901</v>
      </c>
      <c r="O28">
        <v>878</v>
      </c>
      <c r="P28">
        <v>902</v>
      </c>
      <c r="Q28">
        <v>950</v>
      </c>
      <c r="S28">
        <v>-47</v>
      </c>
      <c r="T28">
        <v>8</v>
      </c>
      <c r="U28">
        <v>-62</v>
      </c>
      <c r="V28">
        <v>68</v>
      </c>
      <c r="W28">
        <v>-112</v>
      </c>
      <c r="X28">
        <v>-1</v>
      </c>
      <c r="Y28">
        <v>57</v>
      </c>
      <c r="Z28">
        <v>-88</v>
      </c>
      <c r="AA28">
        <v>75</v>
      </c>
      <c r="AB28">
        <v>-97</v>
      </c>
      <c r="AC28">
        <v>-54</v>
      </c>
      <c r="AD28">
        <v>55</v>
      </c>
      <c r="AE28">
        <v>23</v>
      </c>
      <c r="AF28">
        <v>-24</v>
      </c>
      <c r="AG28">
        <v>-48</v>
      </c>
      <c r="AH28">
        <v>-247</v>
      </c>
      <c r="AJ28">
        <f t="shared" si="32"/>
        <v>-39.444444444444443</v>
      </c>
      <c r="AK28">
        <f t="shared" si="33"/>
        <v>85.24444444444444</v>
      </c>
      <c r="AL28">
        <f t="shared" si="34"/>
        <v>-61.755555555555553</v>
      </c>
      <c r="AM28">
        <f t="shared" si="35"/>
        <v>68.822222222222223</v>
      </c>
      <c r="AN28">
        <f t="shared" si="36"/>
        <v>-111.73333333333333</v>
      </c>
      <c r="AO28">
        <f t="shared" si="37"/>
        <v>5.3888888888888893</v>
      </c>
      <c r="AP28">
        <f t="shared" si="38"/>
        <v>59.511111111111113</v>
      </c>
      <c r="AQ28">
        <f t="shared" si="39"/>
        <v>-85.888888888888886</v>
      </c>
      <c r="AR28">
        <f t="shared" si="40"/>
        <v>77.533333333333331</v>
      </c>
      <c r="AS28">
        <f t="shared" si="41"/>
        <v>-91.011111111111106</v>
      </c>
      <c r="AT28">
        <f t="shared" si="42"/>
        <v>-52.577777777777776</v>
      </c>
      <c r="AU28">
        <f t="shared" si="43"/>
        <v>67.366666666666674</v>
      </c>
      <c r="AV28">
        <f t="shared" si="44"/>
        <v>38.911111111111111</v>
      </c>
      <c r="AW28">
        <f t="shared" si="45"/>
        <v>-11.122222222222222</v>
      </c>
      <c r="AX28">
        <f t="shared" si="46"/>
        <v>-23.388888888888889</v>
      </c>
      <c r="AY28">
        <f t="shared" si="47"/>
        <v>-74.144444444444446</v>
      </c>
      <c r="BA28">
        <f t="shared" si="30"/>
        <v>1555.864197530864</v>
      </c>
      <c r="BB28">
        <f t="shared" si="48"/>
        <v>7266.6153086419745</v>
      </c>
      <c r="BC28">
        <f t="shared" si="49"/>
        <v>3813.7486419753081</v>
      </c>
      <c r="BD28">
        <f t="shared" si="50"/>
        <v>4736.4982716049381</v>
      </c>
      <c r="BE28">
        <f t="shared" si="51"/>
        <v>12484.337777777779</v>
      </c>
      <c r="BF28">
        <f t="shared" si="52"/>
        <v>29.040123456790127</v>
      </c>
      <c r="BG28">
        <f t="shared" si="53"/>
        <v>3541.5723456790124</v>
      </c>
      <c r="BH28">
        <f t="shared" si="54"/>
        <v>7376.9012345679002</v>
      </c>
      <c r="BI28">
        <f t="shared" si="55"/>
        <v>6011.4177777777777</v>
      </c>
      <c r="BJ28">
        <f t="shared" si="56"/>
        <v>8283.0223456790118</v>
      </c>
      <c r="BK28">
        <f t="shared" si="57"/>
        <v>2764.4227160493824</v>
      </c>
      <c r="BL28">
        <f t="shared" si="58"/>
        <v>4538.267777777779</v>
      </c>
      <c r="BM28">
        <f t="shared" si="59"/>
        <v>1514.0745679012346</v>
      </c>
      <c r="BN28">
        <f t="shared" si="60"/>
        <v>123.70382716049382</v>
      </c>
      <c r="BO28">
        <f t="shared" si="61"/>
        <v>547.04012345679018</v>
      </c>
      <c r="BP28">
        <f t="shared" si="31"/>
        <v>5497.3986419753091</v>
      </c>
    </row>
    <row r="29" spans="2:68" x14ac:dyDescent="0.25">
      <c r="B29">
        <v>605</v>
      </c>
      <c r="C29">
        <v>671</v>
      </c>
      <c r="D29">
        <v>682</v>
      </c>
      <c r="E29">
        <v>725</v>
      </c>
      <c r="F29">
        <v>842</v>
      </c>
      <c r="G29">
        <v>757</v>
      </c>
      <c r="H29">
        <v>863</v>
      </c>
      <c r="I29">
        <v>814</v>
      </c>
      <c r="J29">
        <v>861</v>
      </c>
      <c r="K29">
        <v>775</v>
      </c>
      <c r="L29">
        <v>834</v>
      </c>
      <c r="M29">
        <v>785</v>
      </c>
      <c r="N29">
        <v>780</v>
      </c>
      <c r="O29">
        <v>830</v>
      </c>
      <c r="P29">
        <v>839</v>
      </c>
      <c r="Q29">
        <v>849</v>
      </c>
      <c r="S29">
        <v>-66</v>
      </c>
      <c r="T29">
        <v>-11</v>
      </c>
      <c r="U29">
        <v>-43</v>
      </c>
      <c r="V29">
        <v>-117</v>
      </c>
      <c r="W29">
        <v>85</v>
      </c>
      <c r="X29">
        <v>-106</v>
      </c>
      <c r="Y29">
        <v>49</v>
      </c>
      <c r="Z29">
        <v>-47</v>
      </c>
      <c r="AA29">
        <v>86</v>
      </c>
      <c r="AB29">
        <v>-59</v>
      </c>
      <c r="AC29">
        <v>49</v>
      </c>
      <c r="AD29">
        <v>5</v>
      </c>
      <c r="AE29">
        <v>-50</v>
      </c>
      <c r="AF29">
        <v>-9</v>
      </c>
      <c r="AG29">
        <v>-10</v>
      </c>
      <c r="AH29">
        <v>-244</v>
      </c>
      <c r="AJ29">
        <f t="shared" si="32"/>
        <v>-58.444444444444443</v>
      </c>
      <c r="AK29">
        <f t="shared" si="33"/>
        <v>66.24444444444444</v>
      </c>
      <c r="AL29">
        <f t="shared" si="34"/>
        <v>-42.755555555555553</v>
      </c>
      <c r="AM29">
        <f t="shared" si="35"/>
        <v>-116.17777777777778</v>
      </c>
      <c r="AN29">
        <f t="shared" si="36"/>
        <v>85.266666666666666</v>
      </c>
      <c r="AO29">
        <f t="shared" si="37"/>
        <v>-99.611111111111114</v>
      </c>
      <c r="AP29">
        <f t="shared" si="38"/>
        <v>51.511111111111113</v>
      </c>
      <c r="AQ29">
        <f t="shared" si="39"/>
        <v>-44.888888888888886</v>
      </c>
      <c r="AR29">
        <f t="shared" si="40"/>
        <v>88.533333333333331</v>
      </c>
      <c r="AS29">
        <f t="shared" si="41"/>
        <v>-53.011111111111113</v>
      </c>
      <c r="AT29">
        <f t="shared" si="42"/>
        <v>50.422222222222224</v>
      </c>
      <c r="AU29">
        <f t="shared" si="43"/>
        <v>17.366666666666667</v>
      </c>
      <c r="AV29">
        <f t="shared" si="44"/>
        <v>-34.088888888888889</v>
      </c>
      <c r="AW29">
        <f t="shared" si="45"/>
        <v>3.8777777777777782</v>
      </c>
      <c r="AX29">
        <f t="shared" si="46"/>
        <v>14.611111111111111</v>
      </c>
      <c r="AY29">
        <f t="shared" si="47"/>
        <v>-71.144444444444446</v>
      </c>
      <c r="BA29">
        <f t="shared" si="30"/>
        <v>3415.7530864197529</v>
      </c>
      <c r="BB29">
        <f t="shared" si="48"/>
        <v>4388.3264197530862</v>
      </c>
      <c r="BC29">
        <f t="shared" si="49"/>
        <v>1828.0375308641974</v>
      </c>
      <c r="BD29">
        <f t="shared" si="50"/>
        <v>13497.276049382715</v>
      </c>
      <c r="BE29">
        <f t="shared" si="51"/>
        <v>7270.4044444444444</v>
      </c>
      <c r="BF29">
        <f t="shared" si="52"/>
        <v>9922.3734567901247</v>
      </c>
      <c r="BG29">
        <f t="shared" si="53"/>
        <v>2653.394567901235</v>
      </c>
      <c r="BH29">
        <f t="shared" si="54"/>
        <v>2015.012345679012</v>
      </c>
      <c r="BI29">
        <f t="shared" si="55"/>
        <v>7838.1511111111104</v>
      </c>
      <c r="BJ29">
        <f t="shared" si="56"/>
        <v>2810.1779012345683</v>
      </c>
      <c r="BK29">
        <f t="shared" si="57"/>
        <v>2542.4004938271605</v>
      </c>
      <c r="BL29">
        <f t="shared" si="58"/>
        <v>301.60111111111115</v>
      </c>
      <c r="BM29">
        <f t="shared" si="59"/>
        <v>1162.0523456790124</v>
      </c>
      <c r="BN29">
        <f t="shared" si="60"/>
        <v>15.037160493827164</v>
      </c>
      <c r="BO29">
        <f t="shared" si="61"/>
        <v>213.48456790123456</v>
      </c>
      <c r="BP29">
        <f t="shared" si="31"/>
        <v>5061.5319753086424</v>
      </c>
    </row>
    <row r="30" spans="2:68" x14ac:dyDescent="0.25">
      <c r="B30">
        <v>741</v>
      </c>
      <c r="C30">
        <v>629</v>
      </c>
      <c r="D30">
        <v>845</v>
      </c>
      <c r="E30">
        <v>818</v>
      </c>
      <c r="F30">
        <v>818</v>
      </c>
      <c r="G30">
        <v>995</v>
      </c>
      <c r="H30">
        <v>869</v>
      </c>
      <c r="I30">
        <v>882</v>
      </c>
      <c r="J30">
        <v>904</v>
      </c>
      <c r="K30">
        <v>869</v>
      </c>
      <c r="L30">
        <v>904</v>
      </c>
      <c r="M30">
        <v>861</v>
      </c>
      <c r="N30">
        <v>941</v>
      </c>
      <c r="O30">
        <v>874</v>
      </c>
      <c r="P30">
        <v>853</v>
      </c>
      <c r="Q30">
        <v>974</v>
      </c>
      <c r="S30">
        <v>112</v>
      </c>
      <c r="T30">
        <v>-216</v>
      </c>
      <c r="U30">
        <v>27</v>
      </c>
      <c r="V30">
        <v>0</v>
      </c>
      <c r="W30">
        <v>-177</v>
      </c>
      <c r="X30">
        <v>126</v>
      </c>
      <c r="Y30">
        <v>-13</v>
      </c>
      <c r="Z30">
        <v>-22</v>
      </c>
      <c r="AA30">
        <v>35</v>
      </c>
      <c r="AB30">
        <v>-35</v>
      </c>
      <c r="AC30">
        <v>43</v>
      </c>
      <c r="AD30">
        <v>-80</v>
      </c>
      <c r="AE30">
        <v>67</v>
      </c>
      <c r="AF30">
        <v>21</v>
      </c>
      <c r="AG30">
        <v>-121</v>
      </c>
      <c r="AH30">
        <v>-233</v>
      </c>
      <c r="AJ30">
        <f t="shared" si="32"/>
        <v>119.55555555555556</v>
      </c>
      <c r="AK30">
        <f t="shared" si="33"/>
        <v>-138.75555555555556</v>
      </c>
      <c r="AL30">
        <f t="shared" si="34"/>
        <v>27.244444444444444</v>
      </c>
      <c r="AM30">
        <f t="shared" si="35"/>
        <v>0.82222222222222219</v>
      </c>
      <c r="AN30">
        <f t="shared" si="36"/>
        <v>-176.73333333333332</v>
      </c>
      <c r="AO30">
        <f t="shared" si="37"/>
        <v>132.38888888888889</v>
      </c>
      <c r="AP30">
        <f t="shared" si="38"/>
        <v>-10.488888888888889</v>
      </c>
      <c r="AQ30">
        <f t="shared" si="39"/>
        <v>-19.888888888888889</v>
      </c>
      <c r="AR30">
        <f t="shared" si="40"/>
        <v>37.533333333333331</v>
      </c>
      <c r="AS30">
        <f t="shared" si="41"/>
        <v>-29.011111111111113</v>
      </c>
      <c r="AT30">
        <f t="shared" si="42"/>
        <v>44.422222222222224</v>
      </c>
      <c r="AU30">
        <f t="shared" si="43"/>
        <v>-67.633333333333326</v>
      </c>
      <c r="AV30">
        <f t="shared" si="44"/>
        <v>82.911111111111111</v>
      </c>
      <c r="AW30">
        <f t="shared" si="45"/>
        <v>33.87777777777778</v>
      </c>
      <c r="AX30">
        <f t="shared" si="46"/>
        <v>-96.388888888888886</v>
      </c>
      <c r="AY30">
        <f t="shared" si="47"/>
        <v>-60.144444444444446</v>
      </c>
      <c r="BA30">
        <f t="shared" si="30"/>
        <v>14293.530864197532</v>
      </c>
      <c r="BB30">
        <f t="shared" si="48"/>
        <v>19253.104197530865</v>
      </c>
      <c r="BC30">
        <f t="shared" si="49"/>
        <v>742.25975308641966</v>
      </c>
      <c r="BD30">
        <f t="shared" si="50"/>
        <v>0.67604938271604931</v>
      </c>
      <c r="BE30">
        <f t="shared" si="51"/>
        <v>31234.671111111107</v>
      </c>
      <c r="BF30">
        <f t="shared" si="52"/>
        <v>17526.817901234568</v>
      </c>
      <c r="BG30">
        <f t="shared" si="53"/>
        <v>110.01679012345679</v>
      </c>
      <c r="BH30">
        <f t="shared" si="54"/>
        <v>395.5679012345679</v>
      </c>
      <c r="BI30">
        <f t="shared" si="55"/>
        <v>1408.751111111111</v>
      </c>
      <c r="BJ30">
        <f t="shared" si="56"/>
        <v>841.64456790123472</v>
      </c>
      <c r="BK30">
        <f t="shared" si="57"/>
        <v>1973.3338271604939</v>
      </c>
      <c r="BL30">
        <f t="shared" si="58"/>
        <v>4574.2677777777772</v>
      </c>
      <c r="BM30">
        <f t="shared" si="59"/>
        <v>6874.2523456790123</v>
      </c>
      <c r="BN30">
        <f t="shared" si="60"/>
        <v>1147.703827160494</v>
      </c>
      <c r="BO30">
        <f t="shared" si="61"/>
        <v>9290.8179012345681</v>
      </c>
      <c r="BP30">
        <f t="shared" si="31"/>
        <v>3617.3541975308644</v>
      </c>
    </row>
    <row r="31" spans="2:68" x14ac:dyDescent="0.25">
      <c r="B31">
        <v>761</v>
      </c>
      <c r="C31">
        <v>754</v>
      </c>
      <c r="D31">
        <v>774</v>
      </c>
      <c r="E31">
        <v>865</v>
      </c>
      <c r="F31">
        <v>871</v>
      </c>
      <c r="G31">
        <v>875</v>
      </c>
      <c r="H31">
        <v>884</v>
      </c>
      <c r="I31">
        <v>768</v>
      </c>
      <c r="J31">
        <v>803</v>
      </c>
      <c r="K31">
        <v>762</v>
      </c>
      <c r="L31">
        <v>845</v>
      </c>
      <c r="M31">
        <v>929</v>
      </c>
      <c r="N31">
        <v>792</v>
      </c>
      <c r="O31">
        <v>768</v>
      </c>
      <c r="P31">
        <v>823</v>
      </c>
      <c r="Q31">
        <v>865</v>
      </c>
      <c r="S31">
        <v>7</v>
      </c>
      <c r="T31">
        <v>-20</v>
      </c>
      <c r="U31">
        <v>-91</v>
      </c>
      <c r="V31">
        <v>-6</v>
      </c>
      <c r="W31">
        <v>-4</v>
      </c>
      <c r="X31">
        <v>-9</v>
      </c>
      <c r="Y31">
        <v>116</v>
      </c>
      <c r="Z31">
        <v>-35</v>
      </c>
      <c r="AA31">
        <v>41</v>
      </c>
      <c r="AB31">
        <v>-83</v>
      </c>
      <c r="AC31">
        <v>-84</v>
      </c>
      <c r="AD31">
        <v>137</v>
      </c>
      <c r="AE31">
        <v>24</v>
      </c>
      <c r="AF31">
        <v>-55</v>
      </c>
      <c r="AG31">
        <v>-42</v>
      </c>
      <c r="AH31">
        <v>-104</v>
      </c>
      <c r="AJ31">
        <f t="shared" si="32"/>
        <v>14.555555555555555</v>
      </c>
      <c r="AK31">
        <f t="shared" si="33"/>
        <v>57.24444444444444</v>
      </c>
      <c r="AL31">
        <f t="shared" si="34"/>
        <v>-90.75555555555556</v>
      </c>
      <c r="AM31">
        <f t="shared" si="35"/>
        <v>-5.177777777777778</v>
      </c>
      <c r="AN31">
        <f t="shared" si="36"/>
        <v>-3.7333333333333334</v>
      </c>
      <c r="AO31">
        <f t="shared" si="37"/>
        <v>-2.6111111111111107</v>
      </c>
      <c r="AP31">
        <f t="shared" si="38"/>
        <v>118.51111111111111</v>
      </c>
      <c r="AQ31">
        <f t="shared" si="39"/>
        <v>-32.888888888888886</v>
      </c>
      <c r="AR31">
        <f t="shared" si="40"/>
        <v>43.533333333333331</v>
      </c>
      <c r="AS31">
        <f t="shared" si="41"/>
        <v>-77.011111111111106</v>
      </c>
      <c r="AT31">
        <f t="shared" si="42"/>
        <v>-82.577777777777783</v>
      </c>
      <c r="AU31">
        <f t="shared" si="43"/>
        <v>149.36666666666667</v>
      </c>
      <c r="AV31">
        <f t="shared" si="44"/>
        <v>39.911111111111111</v>
      </c>
      <c r="AW31">
        <f t="shared" si="45"/>
        <v>-42.12222222222222</v>
      </c>
      <c r="AX31">
        <f t="shared" si="46"/>
        <v>-17.388888888888889</v>
      </c>
      <c r="AY31">
        <f t="shared" si="47"/>
        <v>68.855555555555554</v>
      </c>
      <c r="BA31">
        <f t="shared" si="30"/>
        <v>211.8641975308642</v>
      </c>
      <c r="BB31">
        <f t="shared" si="48"/>
        <v>3276.9264197530861</v>
      </c>
      <c r="BC31">
        <f t="shared" si="49"/>
        <v>8236.5708641975325</v>
      </c>
      <c r="BD31">
        <f t="shared" si="50"/>
        <v>26.809382716049384</v>
      </c>
      <c r="BE31">
        <f t="shared" si="51"/>
        <v>13.937777777777779</v>
      </c>
      <c r="BF31">
        <f t="shared" si="52"/>
        <v>6.8179012345678993</v>
      </c>
      <c r="BG31">
        <f t="shared" si="53"/>
        <v>14044.883456790123</v>
      </c>
      <c r="BH31">
        <f t="shared" si="54"/>
        <v>1081.6790123456788</v>
      </c>
      <c r="BI31">
        <f t="shared" si="55"/>
        <v>1895.151111111111</v>
      </c>
      <c r="BJ31">
        <f t="shared" si="56"/>
        <v>5930.7112345679006</v>
      </c>
      <c r="BK31">
        <f t="shared" si="57"/>
        <v>6819.0893827160498</v>
      </c>
      <c r="BL31">
        <f t="shared" si="58"/>
        <v>22310.401111111114</v>
      </c>
      <c r="BM31">
        <f t="shared" si="59"/>
        <v>1592.8967901234569</v>
      </c>
      <c r="BN31">
        <f t="shared" si="60"/>
        <v>1774.2816049382714</v>
      </c>
      <c r="BO31">
        <f t="shared" si="61"/>
        <v>302.3734567901235</v>
      </c>
      <c r="BP31">
        <f t="shared" si="31"/>
        <v>4741.0875308641971</v>
      </c>
    </row>
    <row r="32" spans="2:68" x14ac:dyDescent="0.25">
      <c r="B32">
        <v>707</v>
      </c>
      <c r="C32">
        <v>721</v>
      </c>
      <c r="D32">
        <v>748</v>
      </c>
      <c r="E32">
        <v>761</v>
      </c>
      <c r="F32">
        <v>766</v>
      </c>
      <c r="G32">
        <v>760</v>
      </c>
      <c r="H32">
        <v>796</v>
      </c>
      <c r="I32">
        <v>733</v>
      </c>
      <c r="J32">
        <v>770</v>
      </c>
      <c r="K32">
        <v>772</v>
      </c>
      <c r="L32">
        <v>761</v>
      </c>
      <c r="M32">
        <v>771</v>
      </c>
      <c r="N32">
        <v>748</v>
      </c>
      <c r="O32">
        <v>748</v>
      </c>
      <c r="P32">
        <v>733</v>
      </c>
      <c r="Q32">
        <v>763</v>
      </c>
      <c r="S32">
        <v>-14</v>
      </c>
      <c r="T32">
        <v>-27</v>
      </c>
      <c r="U32">
        <v>-13</v>
      </c>
      <c r="V32">
        <v>-5</v>
      </c>
      <c r="W32">
        <v>6</v>
      </c>
      <c r="X32">
        <v>-36</v>
      </c>
      <c r="Y32">
        <v>63</v>
      </c>
      <c r="Z32">
        <v>-37</v>
      </c>
      <c r="AA32">
        <v>-2</v>
      </c>
      <c r="AB32">
        <v>11</v>
      </c>
      <c r="AC32">
        <v>-10</v>
      </c>
      <c r="AD32">
        <v>23</v>
      </c>
      <c r="AE32">
        <v>0</v>
      </c>
      <c r="AF32">
        <v>15</v>
      </c>
      <c r="AG32">
        <v>-30</v>
      </c>
      <c r="AH32">
        <v>-56</v>
      </c>
      <c r="AJ32">
        <f t="shared" si="32"/>
        <v>-6.4444444444444446</v>
      </c>
      <c r="AK32">
        <f t="shared" si="33"/>
        <v>50.24444444444444</v>
      </c>
      <c r="AL32">
        <f t="shared" si="34"/>
        <v>-12.755555555555556</v>
      </c>
      <c r="AM32">
        <f t="shared" si="35"/>
        <v>-4.177777777777778</v>
      </c>
      <c r="AN32">
        <f t="shared" si="36"/>
        <v>6.2666666666666666</v>
      </c>
      <c r="AO32">
        <f t="shared" si="37"/>
        <v>-29.611111111111111</v>
      </c>
      <c r="AP32">
        <f t="shared" si="38"/>
        <v>65.511111111111106</v>
      </c>
      <c r="AQ32">
        <f t="shared" si="39"/>
        <v>-34.888888888888886</v>
      </c>
      <c r="AR32">
        <f t="shared" si="40"/>
        <v>0.53333333333333321</v>
      </c>
      <c r="AS32">
        <f t="shared" si="41"/>
        <v>16.988888888888887</v>
      </c>
      <c r="AT32">
        <f t="shared" si="42"/>
        <v>-8.5777777777777775</v>
      </c>
      <c r="AU32">
        <f t="shared" si="43"/>
        <v>35.366666666666667</v>
      </c>
      <c r="AV32">
        <f t="shared" si="44"/>
        <v>15.911111111111111</v>
      </c>
      <c r="AW32">
        <f t="shared" si="45"/>
        <v>27.87777777777778</v>
      </c>
      <c r="AX32">
        <f t="shared" si="46"/>
        <v>-5.3888888888888893</v>
      </c>
      <c r="AY32">
        <f t="shared" si="47"/>
        <v>116.85555555555555</v>
      </c>
      <c r="BA32">
        <f t="shared" si="30"/>
        <v>41.530864197530867</v>
      </c>
      <c r="BB32">
        <f t="shared" si="48"/>
        <v>2524.5041975308636</v>
      </c>
      <c r="BC32">
        <f t="shared" si="49"/>
        <v>162.70419753086421</v>
      </c>
      <c r="BD32">
        <f t="shared" si="50"/>
        <v>17.45382716049383</v>
      </c>
      <c r="BE32">
        <f t="shared" si="51"/>
        <v>39.271111111111111</v>
      </c>
      <c r="BF32">
        <f t="shared" si="52"/>
        <v>876.8179012345679</v>
      </c>
      <c r="BG32">
        <f t="shared" si="53"/>
        <v>4291.7056790123452</v>
      </c>
      <c r="BH32">
        <f t="shared" si="54"/>
        <v>1217.2345679012344</v>
      </c>
      <c r="BI32">
        <f t="shared" si="55"/>
        <v>0.28444444444444433</v>
      </c>
      <c r="BJ32">
        <f t="shared" si="56"/>
        <v>288.62234567901231</v>
      </c>
      <c r="BK32">
        <f t="shared" si="57"/>
        <v>73.578271604938266</v>
      </c>
      <c r="BL32">
        <f t="shared" si="58"/>
        <v>1250.8011111111111</v>
      </c>
      <c r="BM32">
        <f t="shared" si="59"/>
        <v>253.16345679012346</v>
      </c>
      <c r="BN32">
        <f t="shared" si="60"/>
        <v>777.17049382716061</v>
      </c>
      <c r="BO32">
        <f t="shared" si="61"/>
        <v>29.040123456790127</v>
      </c>
      <c r="BP32">
        <f t="shared" si="31"/>
        <v>13655.22086419753</v>
      </c>
    </row>
    <row r="33" spans="2:68" x14ac:dyDescent="0.25">
      <c r="B33">
        <v>534</v>
      </c>
      <c r="C33">
        <v>556</v>
      </c>
      <c r="D33">
        <v>627</v>
      </c>
      <c r="E33">
        <v>655</v>
      </c>
      <c r="F33">
        <v>729</v>
      </c>
      <c r="G33">
        <v>683</v>
      </c>
      <c r="H33">
        <v>712</v>
      </c>
      <c r="I33">
        <v>623</v>
      </c>
      <c r="J33">
        <v>584</v>
      </c>
      <c r="K33">
        <v>628</v>
      </c>
      <c r="L33">
        <v>636</v>
      </c>
      <c r="M33">
        <v>655</v>
      </c>
      <c r="N33">
        <v>647</v>
      </c>
      <c r="O33">
        <v>623</v>
      </c>
      <c r="P33">
        <v>638</v>
      </c>
      <c r="Q33">
        <v>684</v>
      </c>
      <c r="S33">
        <v>-22</v>
      </c>
      <c r="T33">
        <v>-71</v>
      </c>
      <c r="U33">
        <v>-28</v>
      </c>
      <c r="V33">
        <v>-74</v>
      </c>
      <c r="W33">
        <v>46</v>
      </c>
      <c r="X33">
        <v>-29</v>
      </c>
      <c r="Y33">
        <v>89</v>
      </c>
      <c r="Z33">
        <v>39</v>
      </c>
      <c r="AA33">
        <v>-44</v>
      </c>
      <c r="AB33">
        <v>-8</v>
      </c>
      <c r="AC33">
        <v>-19</v>
      </c>
      <c r="AD33">
        <v>8</v>
      </c>
      <c r="AE33">
        <v>24</v>
      </c>
      <c r="AF33">
        <v>-15</v>
      </c>
      <c r="AG33">
        <v>-46</v>
      </c>
      <c r="AH33">
        <v>-150</v>
      </c>
      <c r="AJ33">
        <f t="shared" si="32"/>
        <v>-14.444444444444445</v>
      </c>
      <c r="AK33">
        <f t="shared" si="33"/>
        <v>6.24444444444444</v>
      </c>
      <c r="AL33">
        <f t="shared" si="34"/>
        <v>-27.755555555555556</v>
      </c>
      <c r="AM33">
        <f t="shared" si="35"/>
        <v>-73.177777777777777</v>
      </c>
      <c r="AN33">
        <f t="shared" si="36"/>
        <v>46.266666666666666</v>
      </c>
      <c r="AO33">
        <f t="shared" si="37"/>
        <v>-22.611111111111111</v>
      </c>
      <c r="AP33">
        <f t="shared" si="38"/>
        <v>91.511111111111106</v>
      </c>
      <c r="AQ33">
        <f t="shared" si="39"/>
        <v>41.111111111111114</v>
      </c>
      <c r="AR33">
        <f t="shared" si="40"/>
        <v>-41.466666666666669</v>
      </c>
      <c r="AS33">
        <f t="shared" si="41"/>
        <v>-2.0111111111111111</v>
      </c>
      <c r="AT33">
        <f t="shared" si="42"/>
        <v>-17.577777777777779</v>
      </c>
      <c r="AU33">
        <f t="shared" si="43"/>
        <v>20.366666666666667</v>
      </c>
      <c r="AV33">
        <f t="shared" si="44"/>
        <v>39.911111111111111</v>
      </c>
      <c r="AW33">
        <f t="shared" si="45"/>
        <v>-2.1222222222222218</v>
      </c>
      <c r="AX33">
        <f t="shared" si="46"/>
        <v>-21.388888888888889</v>
      </c>
      <c r="AY33">
        <f t="shared" si="47"/>
        <v>22.855555555555554</v>
      </c>
      <c r="BA33">
        <f t="shared" si="30"/>
        <v>208.64197530864197</v>
      </c>
      <c r="BB33">
        <f t="shared" si="48"/>
        <v>38.993086419753034</v>
      </c>
      <c r="BC33">
        <f t="shared" si="49"/>
        <v>770.37086419753086</v>
      </c>
      <c r="BD33">
        <f t="shared" si="50"/>
        <v>5354.9871604938271</v>
      </c>
      <c r="BE33">
        <f t="shared" si="51"/>
        <v>2140.6044444444442</v>
      </c>
      <c r="BF33">
        <f t="shared" si="52"/>
        <v>511.26234567901236</v>
      </c>
      <c r="BG33">
        <f t="shared" si="53"/>
        <v>8374.2834567901227</v>
      </c>
      <c r="BH33">
        <f t="shared" si="54"/>
        <v>1690.1234567901238</v>
      </c>
      <c r="BI33">
        <f t="shared" si="55"/>
        <v>1719.4844444444445</v>
      </c>
      <c r="BJ33">
        <f t="shared" si="56"/>
        <v>4.0445679012345677</v>
      </c>
      <c r="BK33">
        <f t="shared" si="57"/>
        <v>308.9782716049383</v>
      </c>
      <c r="BL33">
        <f t="shared" si="58"/>
        <v>414.80111111111114</v>
      </c>
      <c r="BM33">
        <f t="shared" si="59"/>
        <v>1592.8967901234569</v>
      </c>
      <c r="BN33">
        <f t="shared" si="60"/>
        <v>4.5038271604938256</v>
      </c>
      <c r="BO33">
        <f t="shared" si="61"/>
        <v>457.48456790123458</v>
      </c>
      <c r="BP33">
        <f t="shared" si="31"/>
        <v>522.37641975308634</v>
      </c>
    </row>
    <row r="34" spans="2:68" x14ac:dyDescent="0.25">
      <c r="B34">
        <v>619</v>
      </c>
      <c r="C34">
        <v>618</v>
      </c>
      <c r="D34">
        <v>730</v>
      </c>
      <c r="E34">
        <v>759</v>
      </c>
      <c r="F34">
        <v>719</v>
      </c>
      <c r="G34">
        <v>668</v>
      </c>
      <c r="H34">
        <v>762</v>
      </c>
      <c r="I34">
        <v>647</v>
      </c>
      <c r="J34">
        <v>645</v>
      </c>
      <c r="K34">
        <v>666</v>
      </c>
      <c r="L34">
        <v>672</v>
      </c>
      <c r="M34">
        <v>738</v>
      </c>
      <c r="N34">
        <v>795</v>
      </c>
      <c r="O34">
        <v>774</v>
      </c>
      <c r="P34">
        <v>801</v>
      </c>
      <c r="Q34">
        <v>847</v>
      </c>
      <c r="S34">
        <v>1</v>
      </c>
      <c r="T34">
        <v>-112</v>
      </c>
      <c r="U34">
        <v>-29</v>
      </c>
      <c r="V34">
        <v>40</v>
      </c>
      <c r="W34">
        <v>51</v>
      </c>
      <c r="X34">
        <v>-94</v>
      </c>
      <c r="Y34">
        <v>115</v>
      </c>
      <c r="Z34">
        <v>2</v>
      </c>
      <c r="AA34">
        <v>-21</v>
      </c>
      <c r="AB34">
        <v>-6</v>
      </c>
      <c r="AC34">
        <v>-66</v>
      </c>
      <c r="AD34">
        <v>-57</v>
      </c>
      <c r="AE34">
        <v>21</v>
      </c>
      <c r="AF34">
        <v>-27</v>
      </c>
      <c r="AG34">
        <v>-46</v>
      </c>
      <c r="AH34">
        <v>-228</v>
      </c>
      <c r="AJ34">
        <f t="shared" si="32"/>
        <v>8.5555555555555554</v>
      </c>
      <c r="AK34">
        <f t="shared" si="33"/>
        <v>-34.75555555555556</v>
      </c>
      <c r="AL34">
        <f t="shared" si="34"/>
        <v>-28.755555555555556</v>
      </c>
      <c r="AM34">
        <f t="shared" si="35"/>
        <v>40.822222222222223</v>
      </c>
      <c r="AN34">
        <f t="shared" si="36"/>
        <v>51.266666666666666</v>
      </c>
      <c r="AO34">
        <f t="shared" si="37"/>
        <v>-87.611111111111114</v>
      </c>
      <c r="AP34">
        <f t="shared" si="38"/>
        <v>117.51111111111111</v>
      </c>
      <c r="AQ34">
        <f t="shared" si="39"/>
        <v>4.1111111111111107</v>
      </c>
      <c r="AR34">
        <f t="shared" si="40"/>
        <v>-18.466666666666669</v>
      </c>
      <c r="AS34">
        <f t="shared" si="41"/>
        <v>-1.1111111111111072E-2</v>
      </c>
      <c r="AT34">
        <f t="shared" si="42"/>
        <v>-64.577777777777783</v>
      </c>
      <c r="AU34">
        <f t="shared" si="43"/>
        <v>-44.633333333333333</v>
      </c>
      <c r="AV34">
        <f t="shared" si="44"/>
        <v>36.911111111111111</v>
      </c>
      <c r="AW34">
        <f t="shared" si="45"/>
        <v>-14.122222222222222</v>
      </c>
      <c r="AX34">
        <f t="shared" si="46"/>
        <v>-21.388888888888889</v>
      </c>
      <c r="AY34">
        <f t="shared" si="47"/>
        <v>-55.144444444444446</v>
      </c>
      <c r="BA34">
        <f t="shared" si="30"/>
        <v>73.197530864197532</v>
      </c>
      <c r="BB34">
        <f t="shared" si="48"/>
        <v>1207.9486419753089</v>
      </c>
      <c r="BC34">
        <f t="shared" si="49"/>
        <v>826.88197530864204</v>
      </c>
      <c r="BD34">
        <f t="shared" si="50"/>
        <v>1666.4538271604938</v>
      </c>
      <c r="BE34">
        <f t="shared" si="51"/>
        <v>2628.2711111111112</v>
      </c>
      <c r="BF34">
        <f t="shared" si="52"/>
        <v>7675.7067901234577</v>
      </c>
      <c r="BG34">
        <f t="shared" si="53"/>
        <v>13808.861234567899</v>
      </c>
      <c r="BH34">
        <f t="shared" si="54"/>
        <v>16.901234567901231</v>
      </c>
      <c r="BI34">
        <f t="shared" si="55"/>
        <v>341.01777777777784</v>
      </c>
      <c r="BJ34">
        <f t="shared" si="56"/>
        <v>1.2345679012345593E-4</v>
      </c>
      <c r="BK34">
        <f t="shared" si="57"/>
        <v>4170.2893827160497</v>
      </c>
      <c r="BL34">
        <f t="shared" si="58"/>
        <v>1992.1344444444444</v>
      </c>
      <c r="BM34">
        <f t="shared" si="59"/>
        <v>1362.4301234567902</v>
      </c>
      <c r="BN34">
        <f t="shared" si="60"/>
        <v>199.43716049382715</v>
      </c>
      <c r="BO34">
        <f t="shared" si="61"/>
        <v>457.48456790123458</v>
      </c>
      <c r="BP34">
        <f t="shared" si="31"/>
        <v>3040.9097530864201</v>
      </c>
    </row>
    <row r="35" spans="2:68" x14ac:dyDescent="0.25">
      <c r="B35">
        <v>719</v>
      </c>
      <c r="C35">
        <v>761</v>
      </c>
      <c r="D35">
        <v>741</v>
      </c>
      <c r="E35">
        <v>848</v>
      </c>
      <c r="F35">
        <v>937</v>
      </c>
      <c r="G35">
        <v>852</v>
      </c>
      <c r="H35">
        <v>932</v>
      </c>
      <c r="I35">
        <v>788</v>
      </c>
      <c r="J35">
        <v>829</v>
      </c>
      <c r="K35">
        <v>904</v>
      </c>
      <c r="L35">
        <v>844</v>
      </c>
      <c r="M35">
        <v>902</v>
      </c>
      <c r="N35">
        <v>839</v>
      </c>
      <c r="O35">
        <v>828</v>
      </c>
      <c r="P35">
        <v>915</v>
      </c>
      <c r="Q35">
        <v>939</v>
      </c>
      <c r="S35">
        <v>-42</v>
      </c>
      <c r="T35">
        <v>20</v>
      </c>
      <c r="U35">
        <v>-107</v>
      </c>
      <c r="V35">
        <v>-89</v>
      </c>
      <c r="W35">
        <v>85</v>
      </c>
      <c r="X35">
        <v>-80</v>
      </c>
      <c r="Y35">
        <v>144</v>
      </c>
      <c r="Z35">
        <v>-41</v>
      </c>
      <c r="AA35">
        <v>-75</v>
      </c>
      <c r="AB35">
        <v>60</v>
      </c>
      <c r="AC35">
        <v>-58</v>
      </c>
      <c r="AD35">
        <v>63</v>
      </c>
      <c r="AE35">
        <v>11</v>
      </c>
      <c r="AF35">
        <v>-87</v>
      </c>
      <c r="AG35">
        <v>-24</v>
      </c>
      <c r="AH35">
        <v>-220</v>
      </c>
      <c r="AJ35">
        <f t="shared" si="32"/>
        <v>-34.444444444444443</v>
      </c>
      <c r="AK35">
        <f t="shared" si="33"/>
        <v>97.24444444444444</v>
      </c>
      <c r="AL35">
        <f t="shared" si="34"/>
        <v>-106.75555555555556</v>
      </c>
      <c r="AM35">
        <f t="shared" si="35"/>
        <v>-88.177777777777777</v>
      </c>
      <c r="AN35">
        <f t="shared" si="36"/>
        <v>85.266666666666666</v>
      </c>
      <c r="AO35">
        <f t="shared" si="37"/>
        <v>-73.611111111111114</v>
      </c>
      <c r="AP35">
        <f t="shared" si="38"/>
        <v>146.51111111111112</v>
      </c>
      <c r="AQ35">
        <f t="shared" si="39"/>
        <v>-38.888888888888886</v>
      </c>
      <c r="AR35">
        <f t="shared" si="40"/>
        <v>-72.466666666666669</v>
      </c>
      <c r="AS35">
        <f t="shared" si="41"/>
        <v>65.988888888888894</v>
      </c>
      <c r="AT35">
        <f t="shared" si="42"/>
        <v>-56.577777777777776</v>
      </c>
      <c r="AU35">
        <f t="shared" si="43"/>
        <v>75.366666666666674</v>
      </c>
      <c r="AV35">
        <f t="shared" si="44"/>
        <v>26.911111111111111</v>
      </c>
      <c r="AW35">
        <f t="shared" si="45"/>
        <v>-74.12222222222222</v>
      </c>
      <c r="AX35">
        <f t="shared" si="46"/>
        <v>0.61111111111111072</v>
      </c>
      <c r="AY35">
        <f t="shared" si="47"/>
        <v>-47.144444444444446</v>
      </c>
      <c r="BA35">
        <f t="shared" si="30"/>
        <v>1186.4197530864196</v>
      </c>
      <c r="BB35">
        <f t="shared" si="48"/>
        <v>9456.4819753086413</v>
      </c>
      <c r="BC35">
        <f t="shared" si="49"/>
        <v>11396.74864197531</v>
      </c>
      <c r="BD35">
        <f t="shared" si="50"/>
        <v>7775.3204938271601</v>
      </c>
      <c r="BE35">
        <f t="shared" si="51"/>
        <v>7270.4044444444444</v>
      </c>
      <c r="BF35">
        <f t="shared" si="52"/>
        <v>5418.5956790123464</v>
      </c>
      <c r="BG35">
        <f t="shared" si="53"/>
        <v>21465.505679012349</v>
      </c>
      <c r="BH35">
        <f t="shared" si="54"/>
        <v>1512.3456790123455</v>
      </c>
      <c r="BI35">
        <f t="shared" si="55"/>
        <v>5251.4177777777777</v>
      </c>
      <c r="BJ35">
        <f t="shared" si="56"/>
        <v>4354.5334567901245</v>
      </c>
      <c r="BK35">
        <f t="shared" si="57"/>
        <v>3201.0449382716047</v>
      </c>
      <c r="BL35">
        <f t="shared" si="58"/>
        <v>5680.1344444444458</v>
      </c>
      <c r="BM35">
        <f t="shared" si="59"/>
        <v>724.20790123456788</v>
      </c>
      <c r="BN35">
        <f t="shared" si="60"/>
        <v>5494.1038271604939</v>
      </c>
      <c r="BO35">
        <f t="shared" si="61"/>
        <v>0.37345679012345628</v>
      </c>
      <c r="BP35">
        <f t="shared" si="31"/>
        <v>2222.598641975309</v>
      </c>
    </row>
    <row r="36" spans="2:68" x14ac:dyDescent="0.25">
      <c r="B36">
        <v>659</v>
      </c>
      <c r="C36">
        <v>667</v>
      </c>
      <c r="D36">
        <v>606</v>
      </c>
      <c r="E36">
        <v>708</v>
      </c>
      <c r="F36">
        <v>724</v>
      </c>
      <c r="G36">
        <v>699</v>
      </c>
      <c r="H36">
        <v>884</v>
      </c>
      <c r="I36">
        <v>651</v>
      </c>
      <c r="J36">
        <v>795</v>
      </c>
      <c r="K36">
        <v>733</v>
      </c>
      <c r="L36">
        <v>766</v>
      </c>
      <c r="M36">
        <v>781</v>
      </c>
      <c r="N36">
        <v>736</v>
      </c>
      <c r="O36">
        <v>756</v>
      </c>
      <c r="P36">
        <v>811</v>
      </c>
      <c r="Q36">
        <v>821</v>
      </c>
      <c r="S36">
        <v>-8</v>
      </c>
      <c r="T36">
        <v>61</v>
      </c>
      <c r="U36">
        <v>-102</v>
      </c>
      <c r="V36">
        <v>-16</v>
      </c>
      <c r="W36">
        <v>25</v>
      </c>
      <c r="X36">
        <v>-185</v>
      </c>
      <c r="Y36">
        <v>233</v>
      </c>
      <c r="Z36">
        <v>-144</v>
      </c>
      <c r="AA36">
        <v>62</v>
      </c>
      <c r="AB36">
        <v>-33</v>
      </c>
      <c r="AC36">
        <v>-15</v>
      </c>
      <c r="AD36">
        <v>45</v>
      </c>
      <c r="AE36">
        <v>-20</v>
      </c>
      <c r="AF36">
        <v>-55</v>
      </c>
      <c r="AG36">
        <v>-10</v>
      </c>
      <c r="AH36">
        <v>-162</v>
      </c>
      <c r="AJ36">
        <f t="shared" si="32"/>
        <v>-0.44444444444444464</v>
      </c>
      <c r="AK36">
        <f t="shared" si="33"/>
        <v>138.24444444444444</v>
      </c>
      <c r="AL36">
        <f t="shared" si="34"/>
        <v>-101.75555555555556</v>
      </c>
      <c r="AM36">
        <f t="shared" si="35"/>
        <v>-15.177777777777777</v>
      </c>
      <c r="AN36">
        <f t="shared" si="36"/>
        <v>25.266666666666666</v>
      </c>
      <c r="AO36">
        <f t="shared" si="37"/>
        <v>-178.61111111111111</v>
      </c>
      <c r="AP36">
        <f t="shared" si="38"/>
        <v>235.51111111111112</v>
      </c>
      <c r="AQ36">
        <f t="shared" si="39"/>
        <v>-141.88888888888889</v>
      </c>
      <c r="AR36">
        <f t="shared" si="40"/>
        <v>64.533333333333331</v>
      </c>
      <c r="AS36">
        <f t="shared" si="41"/>
        <v>-27.011111111111113</v>
      </c>
      <c r="AT36">
        <f t="shared" si="42"/>
        <v>-13.577777777777778</v>
      </c>
      <c r="AU36">
        <f t="shared" si="43"/>
        <v>57.366666666666667</v>
      </c>
      <c r="AV36">
        <f t="shared" si="44"/>
        <v>-4.0888888888888886</v>
      </c>
      <c r="AW36">
        <f t="shared" si="45"/>
        <v>-42.12222222222222</v>
      </c>
      <c r="AX36">
        <f t="shared" si="46"/>
        <v>14.611111111111111</v>
      </c>
      <c r="AY36">
        <f t="shared" si="47"/>
        <v>10.855555555555554</v>
      </c>
      <c r="BA36">
        <f t="shared" si="30"/>
        <v>0.19753086419753105</v>
      </c>
      <c r="BB36">
        <f t="shared" si="48"/>
        <v>19111.526419753085</v>
      </c>
      <c r="BC36">
        <f t="shared" si="49"/>
        <v>10354.193086419755</v>
      </c>
      <c r="BD36">
        <f t="shared" si="50"/>
        <v>230.36493827160493</v>
      </c>
      <c r="BE36">
        <f t="shared" si="51"/>
        <v>638.40444444444438</v>
      </c>
      <c r="BF36">
        <f t="shared" si="52"/>
        <v>31901.929012345681</v>
      </c>
      <c r="BG36">
        <f t="shared" si="53"/>
        <v>55465.483456790127</v>
      </c>
      <c r="BH36">
        <f t="shared" si="54"/>
        <v>20132.456790123455</v>
      </c>
      <c r="BI36">
        <f t="shared" si="55"/>
        <v>4164.5511111111109</v>
      </c>
      <c r="BJ36">
        <f t="shared" si="56"/>
        <v>729.60012345679024</v>
      </c>
      <c r="BK36">
        <f t="shared" si="57"/>
        <v>184.35604938271604</v>
      </c>
      <c r="BL36">
        <f t="shared" si="58"/>
        <v>3290.9344444444446</v>
      </c>
      <c r="BM36">
        <f t="shared" si="59"/>
        <v>16.719012345679008</v>
      </c>
      <c r="BN36">
        <f t="shared" si="60"/>
        <v>1774.2816049382714</v>
      </c>
      <c r="BO36">
        <f t="shared" si="61"/>
        <v>213.48456790123456</v>
      </c>
      <c r="BP36">
        <f t="shared" si="31"/>
        <v>117.84308641975306</v>
      </c>
    </row>
    <row r="37" spans="2:68" x14ac:dyDescent="0.25">
      <c r="B37">
        <v>736</v>
      </c>
      <c r="C37">
        <v>706</v>
      </c>
      <c r="D37">
        <v>743</v>
      </c>
      <c r="E37">
        <v>738</v>
      </c>
      <c r="F37">
        <v>738</v>
      </c>
      <c r="G37">
        <v>791</v>
      </c>
      <c r="H37">
        <v>822</v>
      </c>
      <c r="I37">
        <v>781</v>
      </c>
      <c r="J37">
        <v>678</v>
      </c>
      <c r="K37">
        <v>822</v>
      </c>
      <c r="L37">
        <v>678</v>
      </c>
      <c r="M37">
        <v>736</v>
      </c>
      <c r="N37">
        <v>712</v>
      </c>
      <c r="O37">
        <v>781</v>
      </c>
      <c r="P37">
        <v>756</v>
      </c>
      <c r="Q37">
        <v>791</v>
      </c>
      <c r="S37">
        <v>30</v>
      </c>
      <c r="T37">
        <v>-37</v>
      </c>
      <c r="U37">
        <v>5</v>
      </c>
      <c r="V37">
        <v>0</v>
      </c>
      <c r="W37">
        <v>-53</v>
      </c>
      <c r="X37">
        <v>-31</v>
      </c>
      <c r="Y37">
        <v>41</v>
      </c>
      <c r="Z37">
        <v>103</v>
      </c>
      <c r="AA37">
        <v>-144</v>
      </c>
      <c r="AB37">
        <v>144</v>
      </c>
      <c r="AC37">
        <v>-58</v>
      </c>
      <c r="AD37">
        <v>24</v>
      </c>
      <c r="AE37">
        <v>-69</v>
      </c>
      <c r="AF37">
        <v>25</v>
      </c>
      <c r="AG37">
        <v>-35</v>
      </c>
      <c r="AH37">
        <v>-55</v>
      </c>
      <c r="AJ37">
        <f t="shared" si="32"/>
        <v>37.555555555555557</v>
      </c>
      <c r="AK37">
        <f t="shared" si="33"/>
        <v>40.24444444444444</v>
      </c>
      <c r="AL37">
        <f t="shared" si="34"/>
        <v>5.2444444444444445</v>
      </c>
      <c r="AM37">
        <f t="shared" si="35"/>
        <v>0.82222222222222219</v>
      </c>
      <c r="AN37">
        <f t="shared" si="36"/>
        <v>-52.733333333333334</v>
      </c>
      <c r="AO37">
        <f t="shared" si="37"/>
        <v>-24.611111111111111</v>
      </c>
      <c r="AP37">
        <f t="shared" si="38"/>
        <v>43.511111111111113</v>
      </c>
      <c r="AQ37">
        <f t="shared" si="39"/>
        <v>105.11111111111111</v>
      </c>
      <c r="AR37">
        <f t="shared" si="40"/>
        <v>-141.46666666666667</v>
      </c>
      <c r="AS37">
        <f t="shared" si="41"/>
        <v>149.98888888888888</v>
      </c>
      <c r="AT37">
        <f t="shared" si="42"/>
        <v>-56.577777777777776</v>
      </c>
      <c r="AU37">
        <f t="shared" si="43"/>
        <v>36.366666666666667</v>
      </c>
      <c r="AV37">
        <f t="shared" si="44"/>
        <v>-53.088888888888889</v>
      </c>
      <c r="AW37">
        <f t="shared" si="45"/>
        <v>37.87777777777778</v>
      </c>
      <c r="AX37">
        <f t="shared" si="46"/>
        <v>-10.388888888888889</v>
      </c>
      <c r="AY37">
        <f t="shared" si="47"/>
        <v>117.85555555555555</v>
      </c>
      <c r="BA37">
        <f t="shared" si="30"/>
        <v>1410.4197530864199</v>
      </c>
      <c r="BB37">
        <f t="shared" si="48"/>
        <v>1619.6153086419749</v>
      </c>
      <c r="BC37">
        <f t="shared" si="49"/>
        <v>27.504197530864197</v>
      </c>
      <c r="BD37">
        <f t="shared" si="50"/>
        <v>0.67604938271604931</v>
      </c>
      <c r="BE37">
        <f t="shared" si="51"/>
        <v>2780.8044444444445</v>
      </c>
      <c r="BF37">
        <f t="shared" si="52"/>
        <v>605.70679012345681</v>
      </c>
      <c r="BG37">
        <f t="shared" si="53"/>
        <v>1893.216790123457</v>
      </c>
      <c r="BH37">
        <f t="shared" si="54"/>
        <v>11048.345679012345</v>
      </c>
      <c r="BI37">
        <f t="shared" si="55"/>
        <v>20012.817777777778</v>
      </c>
      <c r="BJ37">
        <f t="shared" si="56"/>
        <v>22496.666790123454</v>
      </c>
      <c r="BK37">
        <f t="shared" si="57"/>
        <v>3201.0449382716047</v>
      </c>
      <c r="BL37">
        <f t="shared" si="58"/>
        <v>1322.5344444444445</v>
      </c>
      <c r="BM37">
        <f t="shared" si="59"/>
        <v>2818.4301234567902</v>
      </c>
      <c r="BN37">
        <f t="shared" si="60"/>
        <v>1434.7260493827162</v>
      </c>
      <c r="BO37">
        <f t="shared" si="61"/>
        <v>107.92901234567903</v>
      </c>
      <c r="BP37">
        <f t="shared" si="31"/>
        <v>13889.931975308642</v>
      </c>
    </row>
    <row r="38" spans="2:68" x14ac:dyDescent="0.25">
      <c r="B38">
        <v>667</v>
      </c>
      <c r="C38">
        <v>672</v>
      </c>
      <c r="D38">
        <v>718</v>
      </c>
      <c r="E38">
        <v>726</v>
      </c>
      <c r="F38">
        <v>737</v>
      </c>
      <c r="G38">
        <v>722</v>
      </c>
      <c r="H38">
        <v>719</v>
      </c>
      <c r="I38">
        <v>822</v>
      </c>
      <c r="J38">
        <v>704</v>
      </c>
      <c r="K38">
        <v>778</v>
      </c>
      <c r="L38">
        <v>740</v>
      </c>
      <c r="M38">
        <v>798</v>
      </c>
      <c r="N38">
        <v>853</v>
      </c>
      <c r="O38">
        <v>840</v>
      </c>
      <c r="P38">
        <v>884</v>
      </c>
      <c r="Q38">
        <v>887</v>
      </c>
      <c r="S38">
        <v>-5</v>
      </c>
      <c r="T38">
        <v>-46</v>
      </c>
      <c r="U38">
        <v>-8</v>
      </c>
      <c r="V38">
        <v>-11</v>
      </c>
      <c r="W38">
        <v>15</v>
      </c>
      <c r="X38">
        <v>3</v>
      </c>
      <c r="Y38">
        <v>-103</v>
      </c>
      <c r="Z38">
        <v>118</v>
      </c>
      <c r="AA38">
        <v>-74</v>
      </c>
      <c r="AB38">
        <v>38</v>
      </c>
      <c r="AC38">
        <v>-58</v>
      </c>
      <c r="AD38">
        <v>-55</v>
      </c>
      <c r="AE38">
        <v>13</v>
      </c>
      <c r="AF38">
        <v>-44</v>
      </c>
      <c r="AG38">
        <v>-3</v>
      </c>
      <c r="AH38">
        <v>-220</v>
      </c>
      <c r="AJ38">
        <f t="shared" si="32"/>
        <v>2.5555555555555554</v>
      </c>
      <c r="AK38">
        <f t="shared" si="33"/>
        <v>31.24444444444444</v>
      </c>
      <c r="AL38">
        <f t="shared" si="34"/>
        <v>-7.7555555555555555</v>
      </c>
      <c r="AM38">
        <f t="shared" si="35"/>
        <v>-10.177777777777777</v>
      </c>
      <c r="AN38">
        <f t="shared" si="36"/>
        <v>15.266666666666667</v>
      </c>
      <c r="AO38">
        <f t="shared" si="37"/>
        <v>9.3888888888888893</v>
      </c>
      <c r="AP38">
        <f t="shared" si="38"/>
        <v>-100.48888888888889</v>
      </c>
      <c r="AQ38">
        <f t="shared" si="39"/>
        <v>120.11111111111111</v>
      </c>
      <c r="AR38">
        <f t="shared" si="40"/>
        <v>-71.466666666666669</v>
      </c>
      <c r="AS38">
        <f t="shared" si="41"/>
        <v>43.988888888888887</v>
      </c>
      <c r="AT38">
        <f t="shared" si="42"/>
        <v>-56.577777777777776</v>
      </c>
      <c r="AU38">
        <f t="shared" si="43"/>
        <v>-42.633333333333333</v>
      </c>
      <c r="AV38">
        <f t="shared" si="44"/>
        <v>28.911111111111111</v>
      </c>
      <c r="AW38">
        <f t="shared" si="45"/>
        <v>-31.12222222222222</v>
      </c>
      <c r="AX38">
        <f t="shared" si="46"/>
        <v>21.611111111111111</v>
      </c>
      <c r="AY38">
        <f t="shared" si="47"/>
        <v>-47.144444444444446</v>
      </c>
      <c r="BA38">
        <f t="shared" si="30"/>
        <v>6.530864197530863</v>
      </c>
      <c r="BB38">
        <f t="shared" si="48"/>
        <v>976.21530864197507</v>
      </c>
      <c r="BC38">
        <f t="shared" si="49"/>
        <v>60.148641975308642</v>
      </c>
      <c r="BD38">
        <f t="shared" si="50"/>
        <v>103.58716049382714</v>
      </c>
      <c r="BE38">
        <f t="shared" si="51"/>
        <v>233.07111111111112</v>
      </c>
      <c r="BF38">
        <f t="shared" si="52"/>
        <v>88.151234567901241</v>
      </c>
      <c r="BG38">
        <f t="shared" si="53"/>
        <v>10098.016790123458</v>
      </c>
      <c r="BH38">
        <f t="shared" si="54"/>
        <v>14426.679012345679</v>
      </c>
      <c r="BI38">
        <f t="shared" si="55"/>
        <v>5107.4844444444443</v>
      </c>
      <c r="BJ38">
        <f t="shared" si="56"/>
        <v>1935.0223456790122</v>
      </c>
      <c r="BK38">
        <f t="shared" si="57"/>
        <v>3201.0449382716047</v>
      </c>
      <c r="BL38">
        <f t="shared" si="58"/>
        <v>1817.6011111111111</v>
      </c>
      <c r="BM38">
        <f t="shared" si="59"/>
        <v>835.85234567901239</v>
      </c>
      <c r="BN38">
        <f t="shared" si="60"/>
        <v>968.5927160493826</v>
      </c>
      <c r="BO38">
        <f t="shared" si="61"/>
        <v>467.04012345679013</v>
      </c>
      <c r="BP38">
        <f t="shared" si="31"/>
        <v>2222.598641975309</v>
      </c>
    </row>
    <row r="39" spans="2:68" x14ac:dyDescent="0.25">
      <c r="B39">
        <v>796</v>
      </c>
      <c r="C39">
        <v>818</v>
      </c>
      <c r="D39">
        <v>926</v>
      </c>
      <c r="E39">
        <v>966</v>
      </c>
      <c r="F39">
        <v>794</v>
      </c>
      <c r="G39">
        <v>884</v>
      </c>
      <c r="H39">
        <v>852</v>
      </c>
      <c r="I39">
        <v>911</v>
      </c>
      <c r="J39">
        <v>852</v>
      </c>
      <c r="K39">
        <v>875</v>
      </c>
      <c r="L39">
        <v>865</v>
      </c>
      <c r="M39">
        <v>869</v>
      </c>
      <c r="N39">
        <v>935</v>
      </c>
      <c r="O39">
        <v>934</v>
      </c>
      <c r="P39">
        <v>924</v>
      </c>
      <c r="Q39">
        <v>1024</v>
      </c>
      <c r="S39">
        <v>-22</v>
      </c>
      <c r="T39">
        <v>-108</v>
      </c>
      <c r="U39">
        <v>-40</v>
      </c>
      <c r="V39">
        <v>172</v>
      </c>
      <c r="W39">
        <v>-90</v>
      </c>
      <c r="X39">
        <v>32</v>
      </c>
      <c r="Y39">
        <v>-59</v>
      </c>
      <c r="Z39">
        <v>59</v>
      </c>
      <c r="AA39">
        <v>-23</v>
      </c>
      <c r="AB39">
        <v>10</v>
      </c>
      <c r="AC39">
        <v>-4</v>
      </c>
      <c r="AD39">
        <v>-66</v>
      </c>
      <c r="AE39">
        <v>1</v>
      </c>
      <c r="AF39">
        <v>10</v>
      </c>
      <c r="AG39">
        <v>-100</v>
      </c>
      <c r="AH39">
        <v>-228</v>
      </c>
      <c r="AJ39">
        <f t="shared" si="32"/>
        <v>-14.444444444444445</v>
      </c>
      <c r="AK39">
        <f t="shared" si="33"/>
        <v>-30.75555555555556</v>
      </c>
      <c r="AL39">
        <f t="shared" si="34"/>
        <v>-39.755555555555553</v>
      </c>
      <c r="AM39">
        <f t="shared" si="35"/>
        <v>172.82222222222222</v>
      </c>
      <c r="AN39">
        <f t="shared" si="36"/>
        <v>-89.733333333333334</v>
      </c>
      <c r="AO39">
        <f t="shared" si="37"/>
        <v>38.388888888888886</v>
      </c>
      <c r="AP39">
        <f t="shared" si="38"/>
        <v>-56.488888888888887</v>
      </c>
      <c r="AQ39">
        <f t="shared" si="39"/>
        <v>61.111111111111114</v>
      </c>
      <c r="AR39">
        <f t="shared" si="40"/>
        <v>-20.466666666666669</v>
      </c>
      <c r="AS39">
        <f t="shared" si="41"/>
        <v>15.988888888888889</v>
      </c>
      <c r="AT39">
        <f t="shared" si="42"/>
        <v>-2.5777777777777775</v>
      </c>
      <c r="AU39">
        <f t="shared" si="43"/>
        <v>-53.633333333333333</v>
      </c>
      <c r="AV39">
        <f t="shared" si="44"/>
        <v>16.911111111111111</v>
      </c>
      <c r="AW39">
        <f t="shared" si="45"/>
        <v>22.87777777777778</v>
      </c>
      <c r="AX39">
        <f t="shared" si="46"/>
        <v>-75.388888888888886</v>
      </c>
      <c r="AY39">
        <f t="shared" si="47"/>
        <v>-55.144444444444446</v>
      </c>
      <c r="BA39">
        <f t="shared" si="30"/>
        <v>208.64197530864197</v>
      </c>
      <c r="BB39">
        <f t="shared" si="48"/>
        <v>945.90419753086451</v>
      </c>
      <c r="BC39">
        <f t="shared" si="49"/>
        <v>1580.5041975308641</v>
      </c>
      <c r="BD39">
        <f t="shared" si="50"/>
        <v>29867.52049382716</v>
      </c>
      <c r="BE39">
        <f t="shared" si="51"/>
        <v>8052.0711111111113</v>
      </c>
      <c r="BF39">
        <f t="shared" si="52"/>
        <v>1473.7067901234566</v>
      </c>
      <c r="BG39">
        <f t="shared" si="53"/>
        <v>3190.9945679012344</v>
      </c>
      <c r="BH39">
        <f t="shared" si="54"/>
        <v>3734.5679012345681</v>
      </c>
      <c r="BI39">
        <f t="shared" si="55"/>
        <v>418.88444444444451</v>
      </c>
      <c r="BJ39">
        <f t="shared" si="56"/>
        <v>255.64456790123458</v>
      </c>
      <c r="BK39">
        <f t="shared" si="57"/>
        <v>6.6449382716049366</v>
      </c>
      <c r="BL39">
        <f t="shared" si="58"/>
        <v>2876.5344444444445</v>
      </c>
      <c r="BM39">
        <f t="shared" si="59"/>
        <v>285.98567901234571</v>
      </c>
      <c r="BN39">
        <f t="shared" si="60"/>
        <v>523.39271604938278</v>
      </c>
      <c r="BO39">
        <f t="shared" si="61"/>
        <v>5683.4845679012342</v>
      </c>
      <c r="BP39">
        <f t="shared" si="31"/>
        <v>3040.9097530864201</v>
      </c>
    </row>
    <row r="40" spans="2:68" x14ac:dyDescent="0.25">
      <c r="B40">
        <v>668</v>
      </c>
      <c r="C40">
        <v>692</v>
      </c>
      <c r="D40">
        <v>710</v>
      </c>
      <c r="E40">
        <v>770</v>
      </c>
      <c r="F40">
        <v>788</v>
      </c>
      <c r="G40">
        <v>770</v>
      </c>
      <c r="H40">
        <v>819</v>
      </c>
      <c r="I40">
        <v>686</v>
      </c>
      <c r="J40">
        <v>756</v>
      </c>
      <c r="K40">
        <v>734</v>
      </c>
      <c r="L40">
        <v>742</v>
      </c>
      <c r="M40">
        <v>812</v>
      </c>
      <c r="N40">
        <v>677</v>
      </c>
      <c r="O40">
        <v>720</v>
      </c>
      <c r="P40">
        <v>721</v>
      </c>
      <c r="Q40">
        <v>730</v>
      </c>
      <c r="S40">
        <v>-24</v>
      </c>
      <c r="T40">
        <v>-18</v>
      </c>
      <c r="U40">
        <v>-60</v>
      </c>
      <c r="V40">
        <v>-18</v>
      </c>
      <c r="W40">
        <v>18</v>
      </c>
      <c r="X40">
        <v>-49</v>
      </c>
      <c r="Y40">
        <v>133</v>
      </c>
      <c r="Z40">
        <v>-70</v>
      </c>
      <c r="AA40">
        <v>22</v>
      </c>
      <c r="AB40">
        <v>-8</v>
      </c>
      <c r="AC40">
        <v>-70</v>
      </c>
      <c r="AD40">
        <v>135</v>
      </c>
      <c r="AE40">
        <v>-43</v>
      </c>
      <c r="AF40">
        <v>-1</v>
      </c>
      <c r="AG40">
        <v>-9</v>
      </c>
      <c r="AH40">
        <v>-62</v>
      </c>
      <c r="AJ40">
        <f t="shared" si="32"/>
        <v>-16.444444444444443</v>
      </c>
      <c r="AK40">
        <f t="shared" si="33"/>
        <v>59.24444444444444</v>
      </c>
      <c r="AL40">
        <f t="shared" si="34"/>
        <v>-59.755555555555553</v>
      </c>
      <c r="AM40">
        <f t="shared" si="35"/>
        <v>-17.177777777777777</v>
      </c>
      <c r="AN40">
        <f t="shared" si="36"/>
        <v>18.266666666666666</v>
      </c>
      <c r="AO40">
        <f t="shared" si="37"/>
        <v>-42.611111111111114</v>
      </c>
      <c r="AP40">
        <f t="shared" si="38"/>
        <v>135.51111111111112</v>
      </c>
      <c r="AQ40">
        <f t="shared" si="39"/>
        <v>-67.888888888888886</v>
      </c>
      <c r="AR40">
        <f t="shared" si="40"/>
        <v>24.533333333333331</v>
      </c>
      <c r="AS40">
        <f t="shared" si="41"/>
        <v>-2.0111111111111111</v>
      </c>
      <c r="AT40">
        <f t="shared" si="42"/>
        <v>-68.577777777777783</v>
      </c>
      <c r="AU40">
        <f t="shared" si="43"/>
        <v>147.36666666666667</v>
      </c>
      <c r="AV40">
        <f t="shared" si="44"/>
        <v>-27.088888888888889</v>
      </c>
      <c r="AW40">
        <f t="shared" si="45"/>
        <v>11.877777777777778</v>
      </c>
      <c r="AX40">
        <f t="shared" si="46"/>
        <v>15.611111111111111</v>
      </c>
      <c r="AY40">
        <f t="shared" si="47"/>
        <v>110.85555555555555</v>
      </c>
      <c r="BA40">
        <f t="shared" si="30"/>
        <v>270.41975308641969</v>
      </c>
      <c r="BB40">
        <f t="shared" si="48"/>
        <v>3509.9041975308637</v>
      </c>
      <c r="BC40">
        <f t="shared" si="49"/>
        <v>3570.7264197530862</v>
      </c>
      <c r="BD40">
        <f t="shared" si="50"/>
        <v>295.07604938271601</v>
      </c>
      <c r="BE40">
        <f t="shared" si="51"/>
        <v>333.67111111111109</v>
      </c>
      <c r="BF40">
        <f t="shared" si="52"/>
        <v>1815.706790123457</v>
      </c>
      <c r="BG40">
        <f t="shared" si="53"/>
        <v>18363.261234567904</v>
      </c>
      <c r="BH40">
        <f t="shared" si="54"/>
        <v>4608.9012345679012</v>
      </c>
      <c r="BI40">
        <f t="shared" si="55"/>
        <v>601.8844444444444</v>
      </c>
      <c r="BJ40">
        <f t="shared" si="56"/>
        <v>4.0445679012345677</v>
      </c>
      <c r="BK40">
        <f t="shared" si="57"/>
        <v>4702.9116049382719</v>
      </c>
      <c r="BL40">
        <f t="shared" si="58"/>
        <v>21716.934444444447</v>
      </c>
      <c r="BM40">
        <f t="shared" si="59"/>
        <v>733.80790123456791</v>
      </c>
      <c r="BN40">
        <f t="shared" si="60"/>
        <v>141.08160493827162</v>
      </c>
      <c r="BO40">
        <f t="shared" si="61"/>
        <v>243.70679012345678</v>
      </c>
      <c r="BP40">
        <f t="shared" si="31"/>
        <v>12288.954197530864</v>
      </c>
    </row>
    <row r="41" spans="2:68" x14ac:dyDescent="0.25">
      <c r="B41">
        <v>713</v>
      </c>
      <c r="C41">
        <v>632</v>
      </c>
      <c r="D41">
        <v>816</v>
      </c>
      <c r="E41">
        <v>755</v>
      </c>
      <c r="F41">
        <v>729</v>
      </c>
      <c r="G41">
        <v>753</v>
      </c>
      <c r="H41">
        <v>763</v>
      </c>
      <c r="I41">
        <v>712</v>
      </c>
      <c r="J41">
        <v>741</v>
      </c>
      <c r="K41">
        <v>717</v>
      </c>
      <c r="L41">
        <v>789</v>
      </c>
      <c r="M41">
        <v>783</v>
      </c>
      <c r="N41">
        <v>838</v>
      </c>
      <c r="O41">
        <v>799</v>
      </c>
      <c r="P41">
        <v>797</v>
      </c>
      <c r="Q41">
        <v>893</v>
      </c>
      <c r="S41">
        <v>81</v>
      </c>
      <c r="T41">
        <v>-184</v>
      </c>
      <c r="U41">
        <v>61</v>
      </c>
      <c r="V41">
        <v>26</v>
      </c>
      <c r="W41">
        <v>-24</v>
      </c>
      <c r="X41">
        <v>-10</v>
      </c>
      <c r="Y41">
        <v>51</v>
      </c>
      <c r="Z41">
        <v>-29</v>
      </c>
      <c r="AA41">
        <v>24</v>
      </c>
      <c r="AB41">
        <v>-72</v>
      </c>
      <c r="AC41">
        <v>6</v>
      </c>
      <c r="AD41">
        <v>-55</v>
      </c>
      <c r="AE41">
        <v>39</v>
      </c>
      <c r="AF41">
        <v>2</v>
      </c>
      <c r="AG41">
        <v>-96</v>
      </c>
      <c r="AH41">
        <v>-180</v>
      </c>
      <c r="AJ41">
        <f t="shared" si="32"/>
        <v>88.555555555555557</v>
      </c>
      <c r="AK41">
        <f t="shared" si="33"/>
        <v>-106.75555555555556</v>
      </c>
      <c r="AL41">
        <f t="shared" si="34"/>
        <v>61.244444444444447</v>
      </c>
      <c r="AM41">
        <f t="shared" si="35"/>
        <v>26.822222222222223</v>
      </c>
      <c r="AN41">
        <f t="shared" si="36"/>
        <v>-23.733333333333334</v>
      </c>
      <c r="AO41">
        <f t="shared" si="37"/>
        <v>-3.6111111111111107</v>
      </c>
      <c r="AP41">
        <f t="shared" si="38"/>
        <v>53.511111111111113</v>
      </c>
      <c r="AQ41">
        <f t="shared" si="39"/>
        <v>-26.888888888888889</v>
      </c>
      <c r="AR41">
        <f t="shared" si="40"/>
        <v>26.533333333333331</v>
      </c>
      <c r="AS41">
        <f t="shared" si="41"/>
        <v>-66.011111111111106</v>
      </c>
      <c r="AT41">
        <f t="shared" si="42"/>
        <v>7.4222222222222225</v>
      </c>
      <c r="AU41">
        <f t="shared" si="43"/>
        <v>-42.633333333333333</v>
      </c>
      <c r="AV41">
        <f t="shared" si="44"/>
        <v>54.911111111111111</v>
      </c>
      <c r="AW41">
        <f t="shared" si="45"/>
        <v>14.877777777777778</v>
      </c>
      <c r="AX41">
        <f t="shared" si="46"/>
        <v>-71.388888888888886</v>
      </c>
      <c r="AY41">
        <f t="shared" si="47"/>
        <v>-7.1444444444444457</v>
      </c>
      <c r="BA41">
        <f t="shared" si="30"/>
        <v>7842.0864197530864</v>
      </c>
      <c r="BB41">
        <f t="shared" si="48"/>
        <v>11396.74864197531</v>
      </c>
      <c r="BC41">
        <f t="shared" si="49"/>
        <v>3750.8819753086423</v>
      </c>
      <c r="BD41">
        <f t="shared" si="50"/>
        <v>719.43160493827168</v>
      </c>
      <c r="BE41">
        <f t="shared" si="51"/>
        <v>563.27111111111117</v>
      </c>
      <c r="BF41">
        <f t="shared" si="52"/>
        <v>13.04012345679012</v>
      </c>
      <c r="BG41">
        <f t="shared" si="53"/>
        <v>2863.4390123456792</v>
      </c>
      <c r="BH41">
        <f t="shared" si="54"/>
        <v>723.01234567901236</v>
      </c>
      <c r="BI41">
        <f t="shared" si="55"/>
        <v>704.01777777777772</v>
      </c>
      <c r="BJ41">
        <f t="shared" si="56"/>
        <v>4357.4667901234561</v>
      </c>
      <c r="BK41">
        <f t="shared" si="57"/>
        <v>55.089382716049386</v>
      </c>
      <c r="BL41">
        <f t="shared" si="58"/>
        <v>1817.6011111111111</v>
      </c>
      <c r="BM41">
        <f t="shared" si="59"/>
        <v>3015.2301234567904</v>
      </c>
      <c r="BN41">
        <f t="shared" si="60"/>
        <v>221.34827160493828</v>
      </c>
      <c r="BO41">
        <f t="shared" si="61"/>
        <v>5096.3734567901229</v>
      </c>
      <c r="BP41">
        <f t="shared" si="31"/>
        <v>51.043086419753102</v>
      </c>
    </row>
    <row r="42" spans="2:68" x14ac:dyDescent="0.25">
      <c r="B42">
        <v>724</v>
      </c>
      <c r="C42">
        <v>760</v>
      </c>
      <c r="D42">
        <v>889</v>
      </c>
      <c r="E42">
        <v>866</v>
      </c>
      <c r="F42">
        <v>793</v>
      </c>
      <c r="G42">
        <v>828</v>
      </c>
      <c r="H42">
        <v>763</v>
      </c>
      <c r="I42">
        <v>873</v>
      </c>
      <c r="J42">
        <v>822</v>
      </c>
      <c r="K42">
        <v>896</v>
      </c>
      <c r="L42">
        <v>743</v>
      </c>
      <c r="M42">
        <v>880</v>
      </c>
      <c r="N42">
        <v>856</v>
      </c>
      <c r="O42">
        <v>858</v>
      </c>
      <c r="P42">
        <v>941</v>
      </c>
      <c r="Q42">
        <v>902</v>
      </c>
      <c r="S42">
        <v>-36</v>
      </c>
      <c r="T42">
        <v>-129</v>
      </c>
      <c r="U42">
        <v>23</v>
      </c>
      <c r="V42">
        <v>73</v>
      </c>
      <c r="W42">
        <v>-35</v>
      </c>
      <c r="X42">
        <v>65</v>
      </c>
      <c r="Y42">
        <v>-110</v>
      </c>
      <c r="Z42">
        <v>51</v>
      </c>
      <c r="AA42">
        <v>-74</v>
      </c>
      <c r="AB42">
        <v>153</v>
      </c>
      <c r="AC42">
        <v>-137</v>
      </c>
      <c r="AD42">
        <v>24</v>
      </c>
      <c r="AE42">
        <v>-2</v>
      </c>
      <c r="AF42">
        <v>-83</v>
      </c>
      <c r="AG42">
        <v>39</v>
      </c>
      <c r="AH42">
        <v>-178</v>
      </c>
      <c r="AJ42">
        <f t="shared" si="32"/>
        <v>-28.444444444444443</v>
      </c>
      <c r="AK42">
        <f t="shared" si="33"/>
        <v>-51.75555555555556</v>
      </c>
      <c r="AL42">
        <f t="shared" si="34"/>
        <v>23.244444444444444</v>
      </c>
      <c r="AM42">
        <f t="shared" si="35"/>
        <v>73.822222222222223</v>
      </c>
      <c r="AN42">
        <f t="shared" si="36"/>
        <v>-34.733333333333334</v>
      </c>
      <c r="AO42">
        <f t="shared" si="37"/>
        <v>71.388888888888886</v>
      </c>
      <c r="AP42">
        <f t="shared" si="38"/>
        <v>-107.48888888888889</v>
      </c>
      <c r="AQ42">
        <f t="shared" si="39"/>
        <v>53.111111111111114</v>
      </c>
      <c r="AR42">
        <f t="shared" si="40"/>
        <v>-71.466666666666669</v>
      </c>
      <c r="AS42">
        <f t="shared" si="41"/>
        <v>158.98888888888888</v>
      </c>
      <c r="AT42">
        <f t="shared" si="42"/>
        <v>-135.57777777777778</v>
      </c>
      <c r="AU42">
        <f t="shared" si="43"/>
        <v>36.366666666666667</v>
      </c>
      <c r="AV42">
        <f t="shared" si="44"/>
        <v>13.911111111111111</v>
      </c>
      <c r="AW42">
        <f t="shared" si="45"/>
        <v>-70.12222222222222</v>
      </c>
      <c r="AX42">
        <f t="shared" si="46"/>
        <v>63.611111111111114</v>
      </c>
      <c r="AY42">
        <f t="shared" si="47"/>
        <v>-5.1444444444444457</v>
      </c>
      <c r="BA42">
        <f t="shared" si="30"/>
        <v>809.08641975308637</v>
      </c>
      <c r="BB42">
        <f t="shared" si="48"/>
        <v>2678.6375308641982</v>
      </c>
      <c r="BC42">
        <f t="shared" si="49"/>
        <v>540.30419753086414</v>
      </c>
      <c r="BD42">
        <f t="shared" si="50"/>
        <v>5449.7204938271607</v>
      </c>
      <c r="BE42">
        <f t="shared" si="51"/>
        <v>1206.4044444444446</v>
      </c>
      <c r="BF42">
        <f t="shared" si="52"/>
        <v>5096.3734567901229</v>
      </c>
      <c r="BG42">
        <f t="shared" si="53"/>
        <v>11553.861234567903</v>
      </c>
      <c r="BH42">
        <f t="shared" si="54"/>
        <v>2820.7901234567903</v>
      </c>
      <c r="BI42">
        <f t="shared" si="55"/>
        <v>5107.4844444444443</v>
      </c>
      <c r="BJ42">
        <f t="shared" si="56"/>
        <v>25277.466790123453</v>
      </c>
      <c r="BK42">
        <f t="shared" si="57"/>
        <v>18381.333827160495</v>
      </c>
      <c r="BL42">
        <f t="shared" si="58"/>
        <v>1322.5344444444445</v>
      </c>
      <c r="BM42">
        <f t="shared" si="59"/>
        <v>193.51901234567902</v>
      </c>
      <c r="BN42">
        <f t="shared" si="60"/>
        <v>4917.1260493827158</v>
      </c>
      <c r="BO42">
        <f t="shared" si="61"/>
        <v>4046.3734567901238</v>
      </c>
      <c r="BP42">
        <f t="shared" si="31"/>
        <v>26.465308641975323</v>
      </c>
    </row>
    <row r="43" spans="2:68" x14ac:dyDescent="0.25">
      <c r="B43">
        <v>645</v>
      </c>
      <c r="C43">
        <v>636</v>
      </c>
      <c r="D43">
        <v>762</v>
      </c>
      <c r="E43">
        <v>724</v>
      </c>
      <c r="F43">
        <v>678</v>
      </c>
      <c r="G43">
        <v>723</v>
      </c>
      <c r="H43">
        <v>668</v>
      </c>
      <c r="I43">
        <v>764</v>
      </c>
      <c r="J43">
        <v>746</v>
      </c>
      <c r="K43">
        <v>790</v>
      </c>
      <c r="L43">
        <v>773</v>
      </c>
      <c r="M43">
        <v>700</v>
      </c>
      <c r="N43">
        <v>763</v>
      </c>
      <c r="O43">
        <v>742</v>
      </c>
      <c r="P43">
        <v>780</v>
      </c>
      <c r="Q43">
        <v>821</v>
      </c>
      <c r="S43">
        <v>9</v>
      </c>
      <c r="T43">
        <v>-126</v>
      </c>
      <c r="U43">
        <v>38</v>
      </c>
      <c r="V43">
        <v>46</v>
      </c>
      <c r="W43">
        <v>-45</v>
      </c>
      <c r="X43">
        <v>55</v>
      </c>
      <c r="Y43">
        <v>-96</v>
      </c>
      <c r="Z43">
        <v>18</v>
      </c>
      <c r="AA43">
        <v>-44</v>
      </c>
      <c r="AB43">
        <v>17</v>
      </c>
      <c r="AC43">
        <v>73</v>
      </c>
      <c r="AD43">
        <v>-63</v>
      </c>
      <c r="AE43">
        <v>21</v>
      </c>
      <c r="AF43">
        <v>-38</v>
      </c>
      <c r="AG43">
        <v>-41</v>
      </c>
      <c r="AH43">
        <v>-176</v>
      </c>
      <c r="AJ43">
        <f t="shared" si="32"/>
        <v>16.555555555555557</v>
      </c>
      <c r="AK43">
        <f t="shared" si="33"/>
        <v>-48.75555555555556</v>
      </c>
      <c r="AL43">
        <f t="shared" si="34"/>
        <v>38.244444444444447</v>
      </c>
      <c r="AM43">
        <f t="shared" si="35"/>
        <v>46.822222222222223</v>
      </c>
      <c r="AN43">
        <f t="shared" si="36"/>
        <v>-44.733333333333334</v>
      </c>
      <c r="AO43">
        <f t="shared" si="37"/>
        <v>61.388888888888886</v>
      </c>
      <c r="AP43">
        <f t="shared" si="38"/>
        <v>-93.488888888888894</v>
      </c>
      <c r="AQ43">
        <f t="shared" si="39"/>
        <v>20.111111111111111</v>
      </c>
      <c r="AR43">
        <f t="shared" si="40"/>
        <v>-41.466666666666669</v>
      </c>
      <c r="AS43">
        <f t="shared" si="41"/>
        <v>22.988888888888887</v>
      </c>
      <c r="AT43">
        <f t="shared" si="42"/>
        <v>74.422222222222217</v>
      </c>
      <c r="AU43">
        <f t="shared" si="43"/>
        <v>-50.633333333333333</v>
      </c>
      <c r="AV43">
        <f t="shared" si="44"/>
        <v>36.911111111111111</v>
      </c>
      <c r="AW43">
        <f t="shared" si="45"/>
        <v>-25.12222222222222</v>
      </c>
      <c r="AX43">
        <f t="shared" si="46"/>
        <v>-16.388888888888889</v>
      </c>
      <c r="AY43">
        <f t="shared" si="47"/>
        <v>-3.1444444444444457</v>
      </c>
      <c r="BA43">
        <f t="shared" si="30"/>
        <v>274.08641975308649</v>
      </c>
      <c r="BB43">
        <f t="shared" si="48"/>
        <v>2377.1041975308644</v>
      </c>
      <c r="BC43">
        <f t="shared" si="49"/>
        <v>1462.6375308641977</v>
      </c>
      <c r="BD43">
        <f t="shared" si="50"/>
        <v>2192.3204938271606</v>
      </c>
      <c r="BE43">
        <f t="shared" si="51"/>
        <v>2001.0711111111111</v>
      </c>
      <c r="BF43">
        <f t="shared" si="52"/>
        <v>3768.5956790123455</v>
      </c>
      <c r="BG43">
        <f t="shared" si="53"/>
        <v>8740.1723456790132</v>
      </c>
      <c r="BH43">
        <f t="shared" si="54"/>
        <v>404.45679012345676</v>
      </c>
      <c r="BI43">
        <f t="shared" si="55"/>
        <v>1719.4844444444445</v>
      </c>
      <c r="BJ43">
        <f t="shared" si="56"/>
        <v>528.48901234567893</v>
      </c>
      <c r="BK43">
        <f t="shared" si="57"/>
        <v>5538.6671604938265</v>
      </c>
      <c r="BL43">
        <f t="shared" si="58"/>
        <v>2563.7344444444443</v>
      </c>
      <c r="BM43">
        <f t="shared" si="59"/>
        <v>1362.4301234567902</v>
      </c>
      <c r="BN43">
        <f t="shared" si="60"/>
        <v>631.12604938271591</v>
      </c>
      <c r="BO43">
        <f t="shared" si="61"/>
        <v>268.59567901234567</v>
      </c>
      <c r="BP43">
        <f t="shared" si="31"/>
        <v>9.8875308641975383</v>
      </c>
    </row>
    <row r="44" spans="2:68" x14ac:dyDescent="0.25">
      <c r="B44">
        <v>676</v>
      </c>
      <c r="C44">
        <v>680</v>
      </c>
      <c r="D44">
        <v>796</v>
      </c>
      <c r="E44">
        <v>808</v>
      </c>
      <c r="F44">
        <v>690</v>
      </c>
      <c r="G44">
        <v>695</v>
      </c>
      <c r="H44">
        <v>682</v>
      </c>
      <c r="I44">
        <v>790</v>
      </c>
      <c r="J44">
        <v>821</v>
      </c>
      <c r="K44">
        <v>728</v>
      </c>
      <c r="L44">
        <v>789</v>
      </c>
      <c r="M44">
        <v>814</v>
      </c>
      <c r="N44">
        <v>752</v>
      </c>
      <c r="O44">
        <v>816</v>
      </c>
      <c r="P44">
        <v>841</v>
      </c>
      <c r="Q44">
        <v>850</v>
      </c>
      <c r="S44">
        <v>-4</v>
      </c>
      <c r="T44">
        <v>-116</v>
      </c>
      <c r="U44">
        <v>-12</v>
      </c>
      <c r="V44">
        <v>118</v>
      </c>
      <c r="W44">
        <v>-5</v>
      </c>
      <c r="X44">
        <v>13</v>
      </c>
      <c r="Y44">
        <v>-108</v>
      </c>
      <c r="Z44">
        <v>-31</v>
      </c>
      <c r="AA44">
        <v>93</v>
      </c>
      <c r="AB44">
        <v>-61</v>
      </c>
      <c r="AC44">
        <v>-25</v>
      </c>
      <c r="AD44">
        <v>62</v>
      </c>
      <c r="AE44">
        <v>-64</v>
      </c>
      <c r="AF44">
        <v>-25</v>
      </c>
      <c r="AG44">
        <v>-9</v>
      </c>
      <c r="AH44">
        <v>-174</v>
      </c>
      <c r="AJ44">
        <f t="shared" si="32"/>
        <v>3.5555555555555554</v>
      </c>
      <c r="AK44">
        <f t="shared" si="33"/>
        <v>-38.75555555555556</v>
      </c>
      <c r="AL44">
        <f t="shared" si="34"/>
        <v>-11.755555555555556</v>
      </c>
      <c r="AM44">
        <f t="shared" si="35"/>
        <v>118.82222222222222</v>
      </c>
      <c r="AN44">
        <f t="shared" si="36"/>
        <v>-4.7333333333333334</v>
      </c>
      <c r="AO44">
        <f t="shared" si="37"/>
        <v>19.388888888888889</v>
      </c>
      <c r="AP44">
        <f t="shared" si="38"/>
        <v>-105.48888888888889</v>
      </c>
      <c r="AQ44">
        <f t="shared" si="39"/>
        <v>-28.888888888888889</v>
      </c>
      <c r="AR44">
        <f t="shared" si="40"/>
        <v>95.533333333333331</v>
      </c>
      <c r="AS44">
        <f t="shared" si="41"/>
        <v>-55.011111111111113</v>
      </c>
      <c r="AT44">
        <f t="shared" si="42"/>
        <v>-23.577777777777779</v>
      </c>
      <c r="AU44">
        <f t="shared" si="43"/>
        <v>74.366666666666674</v>
      </c>
      <c r="AV44">
        <f t="shared" si="44"/>
        <v>-48.088888888888889</v>
      </c>
      <c r="AW44">
        <f t="shared" si="45"/>
        <v>-12.122222222222222</v>
      </c>
      <c r="AX44">
        <f t="shared" si="46"/>
        <v>15.611111111111111</v>
      </c>
      <c r="AY44">
        <f t="shared" si="47"/>
        <v>-1.1444444444444457</v>
      </c>
      <c r="BA44">
        <f t="shared" si="30"/>
        <v>12.641975308641975</v>
      </c>
      <c r="BB44">
        <f t="shared" si="48"/>
        <v>1501.9930864197534</v>
      </c>
      <c r="BC44">
        <f t="shared" si="49"/>
        <v>138.19308641975312</v>
      </c>
      <c r="BD44">
        <f t="shared" si="50"/>
        <v>14118.720493827161</v>
      </c>
      <c r="BE44">
        <f t="shared" si="51"/>
        <v>22.404444444444444</v>
      </c>
      <c r="BF44">
        <f t="shared" si="52"/>
        <v>375.92901234567904</v>
      </c>
      <c r="BG44">
        <f t="shared" si="53"/>
        <v>11127.905679012347</v>
      </c>
      <c r="BH44">
        <f t="shared" si="54"/>
        <v>834.5679012345679</v>
      </c>
      <c r="BI44">
        <f t="shared" si="55"/>
        <v>9126.6177777777775</v>
      </c>
      <c r="BJ44">
        <f t="shared" si="56"/>
        <v>3026.2223456790125</v>
      </c>
      <c r="BK44">
        <f t="shared" si="57"/>
        <v>555.91160493827169</v>
      </c>
      <c r="BL44">
        <f t="shared" si="58"/>
        <v>5530.4011111111122</v>
      </c>
      <c r="BM44">
        <f t="shared" si="59"/>
        <v>2312.541234567901</v>
      </c>
      <c r="BN44">
        <f t="shared" si="60"/>
        <v>146.94827160493827</v>
      </c>
      <c r="BO44">
        <f t="shared" si="61"/>
        <v>243.70679012345678</v>
      </c>
      <c r="BP44">
        <f t="shared" si="31"/>
        <v>1.309753086419756</v>
      </c>
    </row>
    <row r="45" spans="2:68" x14ac:dyDescent="0.25">
      <c r="B45">
        <v>723</v>
      </c>
      <c r="C45">
        <v>754</v>
      </c>
      <c r="D45">
        <v>710</v>
      </c>
      <c r="E45">
        <v>836</v>
      </c>
      <c r="F45">
        <v>647</v>
      </c>
      <c r="G45">
        <v>656</v>
      </c>
      <c r="H45">
        <v>686</v>
      </c>
      <c r="I45">
        <v>756</v>
      </c>
      <c r="J45">
        <v>784</v>
      </c>
      <c r="K45">
        <v>815</v>
      </c>
      <c r="L45">
        <v>833</v>
      </c>
      <c r="M45">
        <v>807</v>
      </c>
      <c r="N45">
        <v>750</v>
      </c>
      <c r="O45">
        <v>831</v>
      </c>
      <c r="P45">
        <v>833</v>
      </c>
      <c r="Q45">
        <v>833</v>
      </c>
      <c r="S45">
        <v>-31</v>
      </c>
      <c r="T45">
        <v>44</v>
      </c>
      <c r="U45">
        <v>-126</v>
      </c>
      <c r="V45">
        <v>189</v>
      </c>
      <c r="W45">
        <v>-9</v>
      </c>
      <c r="X45">
        <v>-30</v>
      </c>
      <c r="Y45">
        <v>-70</v>
      </c>
      <c r="Z45">
        <v>-28</v>
      </c>
      <c r="AA45">
        <v>-31</v>
      </c>
      <c r="AB45">
        <v>-18</v>
      </c>
      <c r="AC45">
        <v>26</v>
      </c>
      <c r="AD45">
        <v>57</v>
      </c>
      <c r="AE45">
        <v>-81</v>
      </c>
      <c r="AF45">
        <v>-2</v>
      </c>
      <c r="AG45">
        <v>0</v>
      </c>
      <c r="AH45">
        <v>-110</v>
      </c>
      <c r="AJ45">
        <f t="shared" si="32"/>
        <v>-23.444444444444443</v>
      </c>
      <c r="AK45">
        <f t="shared" si="33"/>
        <v>121.24444444444444</v>
      </c>
      <c r="AL45">
        <f t="shared" si="34"/>
        <v>-125.75555555555556</v>
      </c>
      <c r="AM45">
        <f t="shared" si="35"/>
        <v>189.82222222222222</v>
      </c>
      <c r="AN45">
        <f t="shared" si="36"/>
        <v>-8.7333333333333325</v>
      </c>
      <c r="AO45">
        <f t="shared" si="37"/>
        <v>-23.611111111111111</v>
      </c>
      <c r="AP45">
        <f t="shared" si="38"/>
        <v>-67.488888888888894</v>
      </c>
      <c r="AQ45">
        <f t="shared" si="39"/>
        <v>-25.888888888888889</v>
      </c>
      <c r="AR45">
        <f t="shared" si="40"/>
        <v>-28.466666666666669</v>
      </c>
      <c r="AS45">
        <f t="shared" si="41"/>
        <v>-12.011111111111111</v>
      </c>
      <c r="AT45">
        <f t="shared" si="42"/>
        <v>27.422222222222221</v>
      </c>
      <c r="AU45">
        <f t="shared" si="43"/>
        <v>69.366666666666674</v>
      </c>
      <c r="AV45">
        <f t="shared" si="44"/>
        <v>-65.088888888888889</v>
      </c>
      <c r="AW45">
        <f t="shared" si="45"/>
        <v>10.877777777777778</v>
      </c>
      <c r="AX45">
        <f t="shared" si="46"/>
        <v>24.611111111111111</v>
      </c>
      <c r="AY45">
        <f t="shared" si="47"/>
        <v>62.855555555555554</v>
      </c>
      <c r="BA45">
        <f t="shared" si="30"/>
        <v>549.64197530864192</v>
      </c>
      <c r="BB45">
        <f t="shared" si="48"/>
        <v>14700.215308641975</v>
      </c>
      <c r="BC45">
        <f t="shared" si="49"/>
        <v>15814.459753086421</v>
      </c>
      <c r="BD45">
        <f t="shared" si="50"/>
        <v>36032.47604938272</v>
      </c>
      <c r="BE45">
        <f t="shared" si="51"/>
        <v>76.271111111111097</v>
      </c>
      <c r="BF45">
        <f t="shared" si="52"/>
        <v>557.48456790123453</v>
      </c>
      <c r="BG45">
        <f t="shared" si="53"/>
        <v>4554.7501234567908</v>
      </c>
      <c r="BH45">
        <f t="shared" si="54"/>
        <v>670.23456790123464</v>
      </c>
      <c r="BI45">
        <f t="shared" si="55"/>
        <v>810.35111111111121</v>
      </c>
      <c r="BJ45">
        <f t="shared" si="56"/>
        <v>144.26679012345679</v>
      </c>
      <c r="BK45">
        <f t="shared" si="57"/>
        <v>751.97827160493819</v>
      </c>
      <c r="BL45">
        <f t="shared" si="58"/>
        <v>4811.7344444444452</v>
      </c>
      <c r="BM45">
        <f t="shared" si="59"/>
        <v>4236.5634567901234</v>
      </c>
      <c r="BN45">
        <f t="shared" si="60"/>
        <v>118.32604938271606</v>
      </c>
      <c r="BO45">
        <f t="shared" si="61"/>
        <v>605.70679012345681</v>
      </c>
      <c r="BP45">
        <f t="shared" si="31"/>
        <v>3950.8208641975307</v>
      </c>
    </row>
    <row r="46" spans="2:68" x14ac:dyDescent="0.25">
      <c r="B46">
        <v>615</v>
      </c>
      <c r="C46">
        <v>694</v>
      </c>
      <c r="D46">
        <v>789</v>
      </c>
      <c r="E46">
        <v>704</v>
      </c>
      <c r="F46">
        <v>845</v>
      </c>
      <c r="G46">
        <v>767</v>
      </c>
      <c r="H46">
        <v>895</v>
      </c>
      <c r="I46">
        <v>721</v>
      </c>
      <c r="J46">
        <v>823</v>
      </c>
      <c r="K46">
        <v>702</v>
      </c>
      <c r="L46">
        <v>792</v>
      </c>
      <c r="M46">
        <v>780</v>
      </c>
      <c r="N46">
        <v>729</v>
      </c>
      <c r="O46">
        <v>827</v>
      </c>
      <c r="P46">
        <v>854</v>
      </c>
      <c r="Q46">
        <v>805</v>
      </c>
      <c r="S46">
        <v>-79</v>
      </c>
      <c r="T46">
        <v>-95</v>
      </c>
      <c r="U46">
        <v>85</v>
      </c>
      <c r="V46">
        <v>-141</v>
      </c>
      <c r="W46">
        <v>78</v>
      </c>
      <c r="X46">
        <v>-128</v>
      </c>
      <c r="Y46">
        <v>174</v>
      </c>
      <c r="Z46">
        <v>-102</v>
      </c>
      <c r="AA46">
        <v>121</v>
      </c>
      <c r="AB46">
        <v>-90</v>
      </c>
      <c r="AC46">
        <v>12</v>
      </c>
      <c r="AD46">
        <v>51</v>
      </c>
      <c r="AE46">
        <v>-98</v>
      </c>
      <c r="AF46">
        <v>-27</v>
      </c>
      <c r="AG46">
        <v>49</v>
      </c>
      <c r="AH46">
        <v>-190</v>
      </c>
      <c r="AJ46">
        <f t="shared" si="32"/>
        <v>-71.444444444444443</v>
      </c>
      <c r="AK46">
        <f t="shared" si="33"/>
        <v>-17.75555555555556</v>
      </c>
      <c r="AL46">
        <f t="shared" si="34"/>
        <v>85.24444444444444</v>
      </c>
      <c r="AM46">
        <f t="shared" si="35"/>
        <v>-140.17777777777778</v>
      </c>
      <c r="AN46">
        <f t="shared" si="36"/>
        <v>78.266666666666666</v>
      </c>
      <c r="AO46">
        <f t="shared" si="37"/>
        <v>-121.61111111111111</v>
      </c>
      <c r="AP46">
        <f t="shared" si="38"/>
        <v>176.51111111111112</v>
      </c>
      <c r="AQ46">
        <f t="shared" si="39"/>
        <v>-99.888888888888886</v>
      </c>
      <c r="AR46">
        <f t="shared" si="40"/>
        <v>123.53333333333333</v>
      </c>
      <c r="AS46">
        <f t="shared" si="41"/>
        <v>-84.011111111111106</v>
      </c>
      <c r="AT46">
        <f t="shared" si="42"/>
        <v>13.422222222222222</v>
      </c>
      <c r="AU46">
        <f t="shared" si="43"/>
        <v>63.366666666666667</v>
      </c>
      <c r="AV46">
        <f t="shared" si="44"/>
        <v>-82.088888888888889</v>
      </c>
      <c r="AW46">
        <f t="shared" si="45"/>
        <v>-14.122222222222222</v>
      </c>
      <c r="AX46">
        <f t="shared" si="46"/>
        <v>73.611111111111114</v>
      </c>
      <c r="AY46">
        <f t="shared" si="47"/>
        <v>-17.144444444444446</v>
      </c>
      <c r="BA46">
        <f t="shared" si="30"/>
        <v>5104.3086419753081</v>
      </c>
      <c r="BB46">
        <f t="shared" si="48"/>
        <v>315.25975308641989</v>
      </c>
      <c r="BC46">
        <f t="shared" si="49"/>
        <v>7266.6153086419745</v>
      </c>
      <c r="BD46">
        <f t="shared" si="50"/>
        <v>19649.809382716048</v>
      </c>
      <c r="BE46">
        <f t="shared" si="51"/>
        <v>6125.6711111111108</v>
      </c>
      <c r="BF46">
        <f t="shared" si="52"/>
        <v>14789.262345679013</v>
      </c>
      <c r="BG46">
        <f t="shared" si="53"/>
        <v>31156.172345679017</v>
      </c>
      <c r="BH46">
        <f t="shared" si="54"/>
        <v>9977.7901234567889</v>
      </c>
      <c r="BI46">
        <f t="shared" si="55"/>
        <v>15260.484444444444</v>
      </c>
      <c r="BJ46">
        <f t="shared" si="56"/>
        <v>7057.8667901234558</v>
      </c>
      <c r="BK46">
        <f t="shared" si="57"/>
        <v>180.15604938271605</v>
      </c>
      <c r="BL46">
        <f t="shared" si="58"/>
        <v>4015.3344444444447</v>
      </c>
      <c r="BM46">
        <f t="shared" si="59"/>
        <v>6738.5856790123453</v>
      </c>
      <c r="BN46">
        <f t="shared" si="60"/>
        <v>199.43716049382715</v>
      </c>
      <c r="BO46">
        <f t="shared" si="61"/>
        <v>5418.5956790123464</v>
      </c>
      <c r="BP46">
        <f t="shared" si="31"/>
        <v>293.931975308642</v>
      </c>
    </row>
    <row r="47" spans="2:68" x14ac:dyDescent="0.25">
      <c r="B47">
        <v>622</v>
      </c>
      <c r="C47">
        <v>689</v>
      </c>
      <c r="D47">
        <v>869</v>
      </c>
      <c r="E47">
        <v>725</v>
      </c>
      <c r="F47">
        <v>834</v>
      </c>
      <c r="G47">
        <v>710</v>
      </c>
      <c r="H47">
        <v>826</v>
      </c>
      <c r="I47">
        <v>821</v>
      </c>
      <c r="J47">
        <v>790</v>
      </c>
      <c r="K47">
        <v>774</v>
      </c>
      <c r="L47">
        <v>879</v>
      </c>
      <c r="M47">
        <v>790</v>
      </c>
      <c r="N47">
        <v>825</v>
      </c>
      <c r="O47">
        <v>856</v>
      </c>
      <c r="P47">
        <v>872</v>
      </c>
      <c r="Q47">
        <v>861</v>
      </c>
      <c r="S47">
        <v>-67</v>
      </c>
      <c r="T47">
        <v>-180</v>
      </c>
      <c r="U47">
        <v>144</v>
      </c>
      <c r="V47">
        <v>-109</v>
      </c>
      <c r="W47">
        <v>124</v>
      </c>
      <c r="X47">
        <v>-116</v>
      </c>
      <c r="Y47">
        <v>5</v>
      </c>
      <c r="Z47">
        <v>31</v>
      </c>
      <c r="AA47">
        <v>16</v>
      </c>
      <c r="AB47">
        <v>-105</v>
      </c>
      <c r="AC47">
        <v>89</v>
      </c>
      <c r="AD47">
        <v>-35</v>
      </c>
      <c r="AE47">
        <v>-31</v>
      </c>
      <c r="AF47">
        <v>-16</v>
      </c>
      <c r="AG47">
        <v>11</v>
      </c>
      <c r="AH47">
        <v>-239</v>
      </c>
      <c r="AJ47">
        <f t="shared" si="32"/>
        <v>-59.444444444444443</v>
      </c>
      <c r="AK47">
        <f t="shared" si="33"/>
        <v>-102.75555555555556</v>
      </c>
      <c r="AL47">
        <f t="shared" si="34"/>
        <v>144.24444444444444</v>
      </c>
      <c r="AM47">
        <f t="shared" si="35"/>
        <v>-108.17777777777778</v>
      </c>
      <c r="AN47">
        <f t="shared" si="36"/>
        <v>124.26666666666667</v>
      </c>
      <c r="AO47">
        <f t="shared" si="37"/>
        <v>-109.61111111111111</v>
      </c>
      <c r="AP47">
        <f t="shared" si="38"/>
        <v>7.5111111111111111</v>
      </c>
      <c r="AQ47">
        <f t="shared" si="39"/>
        <v>33.111111111111114</v>
      </c>
      <c r="AR47">
        <f t="shared" si="40"/>
        <v>18.533333333333331</v>
      </c>
      <c r="AS47">
        <f t="shared" si="41"/>
        <v>-99.011111111111106</v>
      </c>
      <c r="AT47">
        <f t="shared" si="42"/>
        <v>90.422222222222217</v>
      </c>
      <c r="AU47">
        <f t="shared" si="43"/>
        <v>-22.633333333333333</v>
      </c>
      <c r="AV47">
        <f t="shared" si="44"/>
        <v>-15.088888888888889</v>
      </c>
      <c r="AW47">
        <f t="shared" si="45"/>
        <v>-3.1222222222222218</v>
      </c>
      <c r="AX47">
        <f t="shared" si="46"/>
        <v>35.611111111111114</v>
      </c>
      <c r="AY47">
        <f t="shared" si="47"/>
        <v>-66.144444444444446</v>
      </c>
      <c r="BA47">
        <f t="shared" si="30"/>
        <v>3533.6419753086416</v>
      </c>
      <c r="BB47">
        <f t="shared" si="48"/>
        <v>10558.704197530866</v>
      </c>
      <c r="BC47">
        <f t="shared" si="49"/>
        <v>20806.459753086419</v>
      </c>
      <c r="BD47">
        <f t="shared" si="50"/>
        <v>11702.431604938272</v>
      </c>
      <c r="BE47">
        <f t="shared" si="51"/>
        <v>15442.204444444444</v>
      </c>
      <c r="BF47">
        <f t="shared" si="52"/>
        <v>12014.595679012345</v>
      </c>
      <c r="BG47">
        <f t="shared" si="53"/>
        <v>56.416790123456792</v>
      </c>
      <c r="BH47">
        <f t="shared" si="54"/>
        <v>1096.345679012346</v>
      </c>
      <c r="BI47">
        <f t="shared" si="55"/>
        <v>343.48444444444436</v>
      </c>
      <c r="BJ47">
        <f t="shared" si="56"/>
        <v>9803.2001234567888</v>
      </c>
      <c r="BK47">
        <f t="shared" si="57"/>
        <v>8176.1782716049374</v>
      </c>
      <c r="BL47">
        <f t="shared" si="58"/>
        <v>512.26777777777772</v>
      </c>
      <c r="BM47">
        <f t="shared" si="59"/>
        <v>227.67456790123455</v>
      </c>
      <c r="BN47">
        <f t="shared" si="60"/>
        <v>9.7482716049382692</v>
      </c>
      <c r="BO47">
        <f t="shared" si="61"/>
        <v>1268.1512345679014</v>
      </c>
      <c r="BP47">
        <f t="shared" si="31"/>
        <v>4375.087530864198</v>
      </c>
    </row>
    <row r="48" spans="2:68" x14ac:dyDescent="0.25">
      <c r="B48">
        <v>729</v>
      </c>
      <c r="C48">
        <v>772</v>
      </c>
      <c r="D48">
        <v>835</v>
      </c>
      <c r="E48">
        <v>828</v>
      </c>
      <c r="F48">
        <v>715</v>
      </c>
      <c r="G48">
        <v>786</v>
      </c>
      <c r="H48">
        <v>828</v>
      </c>
      <c r="I48">
        <v>806</v>
      </c>
      <c r="J48">
        <v>872</v>
      </c>
      <c r="K48">
        <v>883</v>
      </c>
      <c r="L48">
        <v>833</v>
      </c>
      <c r="M48">
        <v>812</v>
      </c>
      <c r="N48">
        <v>928</v>
      </c>
      <c r="O48">
        <v>972</v>
      </c>
      <c r="P48">
        <v>974</v>
      </c>
      <c r="Q48">
        <v>1020</v>
      </c>
      <c r="S48">
        <v>-43</v>
      </c>
      <c r="T48">
        <v>-63</v>
      </c>
      <c r="U48">
        <v>7</v>
      </c>
      <c r="V48">
        <v>113</v>
      </c>
      <c r="W48">
        <v>-71</v>
      </c>
      <c r="X48">
        <v>-42</v>
      </c>
      <c r="Y48">
        <v>22</v>
      </c>
      <c r="Z48">
        <v>-66</v>
      </c>
      <c r="AA48">
        <v>-11</v>
      </c>
      <c r="AB48">
        <v>50</v>
      </c>
      <c r="AC48">
        <v>21</v>
      </c>
      <c r="AD48">
        <v>-116</v>
      </c>
      <c r="AE48">
        <v>-44</v>
      </c>
      <c r="AF48">
        <v>-2</v>
      </c>
      <c r="AG48">
        <v>-46</v>
      </c>
      <c r="AH48">
        <v>-291</v>
      </c>
      <c r="AJ48">
        <f t="shared" si="32"/>
        <v>-35.444444444444443</v>
      </c>
      <c r="AK48">
        <f t="shared" si="33"/>
        <v>14.24444444444444</v>
      </c>
      <c r="AL48">
        <f t="shared" si="34"/>
        <v>7.2444444444444445</v>
      </c>
      <c r="AM48">
        <f t="shared" si="35"/>
        <v>113.82222222222222</v>
      </c>
      <c r="AN48">
        <f t="shared" si="36"/>
        <v>-70.733333333333334</v>
      </c>
      <c r="AO48">
        <f t="shared" si="37"/>
        <v>-35.611111111111114</v>
      </c>
      <c r="AP48">
        <f t="shared" si="38"/>
        <v>24.511111111111113</v>
      </c>
      <c r="AQ48">
        <f t="shared" si="39"/>
        <v>-63.888888888888886</v>
      </c>
      <c r="AR48">
        <f t="shared" si="40"/>
        <v>-8.4666666666666668</v>
      </c>
      <c r="AS48">
        <f t="shared" si="41"/>
        <v>55.988888888888887</v>
      </c>
      <c r="AT48">
        <f t="shared" si="42"/>
        <v>22.422222222222221</v>
      </c>
      <c r="AU48">
        <f t="shared" si="43"/>
        <v>-103.63333333333333</v>
      </c>
      <c r="AV48">
        <f t="shared" si="44"/>
        <v>-28.088888888888889</v>
      </c>
      <c r="AW48">
        <f t="shared" si="45"/>
        <v>10.877777777777778</v>
      </c>
      <c r="AX48">
        <f t="shared" si="46"/>
        <v>-21.388888888888889</v>
      </c>
      <c r="AY48">
        <f t="shared" si="47"/>
        <v>-118.14444444444445</v>
      </c>
      <c r="BA48">
        <f t="shared" si="30"/>
        <v>1256.3086419753085</v>
      </c>
      <c r="BB48">
        <f t="shared" si="48"/>
        <v>202.90419753086408</v>
      </c>
      <c r="BC48">
        <f t="shared" si="49"/>
        <v>52.481975308641978</v>
      </c>
      <c r="BD48">
        <f t="shared" si="50"/>
        <v>12955.498271604938</v>
      </c>
      <c r="BE48">
        <f t="shared" si="51"/>
        <v>5003.2044444444446</v>
      </c>
      <c r="BF48">
        <f t="shared" si="52"/>
        <v>1268.1512345679014</v>
      </c>
      <c r="BG48">
        <f t="shared" si="53"/>
        <v>600.7945679012347</v>
      </c>
      <c r="BH48">
        <f t="shared" si="54"/>
        <v>4081.7901234567898</v>
      </c>
      <c r="BI48">
        <f t="shared" si="55"/>
        <v>71.684444444444452</v>
      </c>
      <c r="BJ48">
        <f t="shared" si="56"/>
        <v>3134.7556790123454</v>
      </c>
      <c r="BK48">
        <f t="shared" si="57"/>
        <v>502.75604938271596</v>
      </c>
      <c r="BL48">
        <f t="shared" si="58"/>
        <v>10739.867777777776</v>
      </c>
      <c r="BM48">
        <f t="shared" si="59"/>
        <v>788.98567901234571</v>
      </c>
      <c r="BN48">
        <f t="shared" si="60"/>
        <v>118.32604938271606</v>
      </c>
      <c r="BO48">
        <f t="shared" si="61"/>
        <v>457.48456790123458</v>
      </c>
      <c r="BP48">
        <f t="shared" si="31"/>
        <v>13958.109753086421</v>
      </c>
    </row>
    <row r="49" spans="2:68" x14ac:dyDescent="0.25">
      <c r="B49">
        <v>635</v>
      </c>
      <c r="C49">
        <v>632</v>
      </c>
      <c r="D49">
        <v>705</v>
      </c>
      <c r="E49">
        <v>755</v>
      </c>
      <c r="F49">
        <v>796</v>
      </c>
      <c r="G49">
        <v>756</v>
      </c>
      <c r="H49">
        <v>818</v>
      </c>
      <c r="I49">
        <v>620</v>
      </c>
      <c r="J49">
        <v>697</v>
      </c>
      <c r="K49">
        <v>778</v>
      </c>
      <c r="L49">
        <v>771</v>
      </c>
      <c r="M49">
        <v>772</v>
      </c>
      <c r="N49">
        <v>812</v>
      </c>
      <c r="O49">
        <v>775</v>
      </c>
      <c r="P49">
        <v>846</v>
      </c>
      <c r="Q49">
        <v>857</v>
      </c>
      <c r="S49">
        <v>3</v>
      </c>
      <c r="T49">
        <v>-73</v>
      </c>
      <c r="U49">
        <v>-50</v>
      </c>
      <c r="V49">
        <v>-41</v>
      </c>
      <c r="W49">
        <v>40</v>
      </c>
      <c r="X49">
        <v>-62</v>
      </c>
      <c r="Y49">
        <v>198</v>
      </c>
      <c r="Z49">
        <v>-77</v>
      </c>
      <c r="AA49">
        <v>-81</v>
      </c>
      <c r="AB49">
        <v>7</v>
      </c>
      <c r="AC49">
        <v>-1</v>
      </c>
      <c r="AD49">
        <v>-40</v>
      </c>
      <c r="AE49">
        <v>37</v>
      </c>
      <c r="AF49">
        <v>-71</v>
      </c>
      <c r="AG49">
        <v>-11</v>
      </c>
      <c r="AH49">
        <v>-222</v>
      </c>
      <c r="AJ49">
        <f t="shared" si="32"/>
        <v>10.555555555555555</v>
      </c>
      <c r="AK49">
        <f t="shared" si="33"/>
        <v>4.24444444444444</v>
      </c>
      <c r="AL49">
        <f t="shared" si="34"/>
        <v>-49.755555555555553</v>
      </c>
      <c r="AM49">
        <f t="shared" si="35"/>
        <v>-40.177777777777777</v>
      </c>
      <c r="AN49">
        <f t="shared" si="36"/>
        <v>40.266666666666666</v>
      </c>
      <c r="AO49">
        <f t="shared" si="37"/>
        <v>-55.611111111111114</v>
      </c>
      <c r="AP49">
        <f t="shared" si="38"/>
        <v>200.51111111111112</v>
      </c>
      <c r="AQ49">
        <f t="shared" si="39"/>
        <v>-74.888888888888886</v>
      </c>
      <c r="AR49">
        <f t="shared" si="40"/>
        <v>-78.466666666666669</v>
      </c>
      <c r="AS49">
        <f t="shared" si="41"/>
        <v>12.988888888888889</v>
      </c>
      <c r="AT49">
        <f t="shared" si="42"/>
        <v>0.42222222222222228</v>
      </c>
      <c r="AU49">
        <f t="shared" si="43"/>
        <v>-27.633333333333333</v>
      </c>
      <c r="AV49">
        <f t="shared" si="44"/>
        <v>52.911111111111111</v>
      </c>
      <c r="AW49">
        <f t="shared" si="45"/>
        <v>-58.12222222222222</v>
      </c>
      <c r="AX49">
        <f t="shared" si="46"/>
        <v>13.611111111111111</v>
      </c>
      <c r="AY49">
        <f t="shared" si="47"/>
        <v>-49.144444444444446</v>
      </c>
      <c r="BA49">
        <f t="shared" si="30"/>
        <v>111.41975308641975</v>
      </c>
      <c r="BB49">
        <f t="shared" si="48"/>
        <v>18.01530864197527</v>
      </c>
      <c r="BC49">
        <f t="shared" si="49"/>
        <v>2475.6153086419749</v>
      </c>
      <c r="BD49">
        <f t="shared" si="50"/>
        <v>1614.2538271604938</v>
      </c>
      <c r="BE49">
        <f t="shared" si="51"/>
        <v>1621.4044444444444</v>
      </c>
      <c r="BF49">
        <f t="shared" si="52"/>
        <v>3092.595679012346</v>
      </c>
      <c r="BG49">
        <f t="shared" si="53"/>
        <v>40204.705679012346</v>
      </c>
      <c r="BH49">
        <f t="shared" si="54"/>
        <v>5608.3456790123455</v>
      </c>
      <c r="BI49">
        <f t="shared" si="55"/>
        <v>6157.0177777777781</v>
      </c>
      <c r="BJ49">
        <f t="shared" si="56"/>
        <v>168.71123456790124</v>
      </c>
      <c r="BK49">
        <f t="shared" si="57"/>
        <v>0.17827160493827165</v>
      </c>
      <c r="BL49">
        <f t="shared" si="58"/>
        <v>763.60111111111109</v>
      </c>
      <c r="BM49">
        <f t="shared" si="59"/>
        <v>2799.5856790123457</v>
      </c>
      <c r="BN49">
        <f t="shared" si="60"/>
        <v>3378.1927160493824</v>
      </c>
      <c r="BO49">
        <f t="shared" si="61"/>
        <v>185.26234567901233</v>
      </c>
      <c r="BP49">
        <f t="shared" si="31"/>
        <v>2415.1764197530865</v>
      </c>
    </row>
    <row r="50" spans="2:68" x14ac:dyDescent="0.25">
      <c r="B50">
        <v>678</v>
      </c>
      <c r="C50">
        <v>628</v>
      </c>
      <c r="D50">
        <v>718</v>
      </c>
      <c r="E50">
        <v>678</v>
      </c>
      <c r="F50">
        <v>763</v>
      </c>
      <c r="G50">
        <v>695</v>
      </c>
      <c r="H50">
        <v>746</v>
      </c>
      <c r="I50">
        <v>700</v>
      </c>
      <c r="J50">
        <v>814</v>
      </c>
      <c r="K50">
        <v>837</v>
      </c>
      <c r="L50">
        <v>750</v>
      </c>
      <c r="M50">
        <v>700</v>
      </c>
      <c r="N50">
        <v>833</v>
      </c>
      <c r="O50">
        <v>789</v>
      </c>
      <c r="P50">
        <v>852</v>
      </c>
      <c r="Q50">
        <v>836</v>
      </c>
      <c r="S50">
        <v>50</v>
      </c>
      <c r="T50">
        <v>-90</v>
      </c>
      <c r="U50">
        <v>40</v>
      </c>
      <c r="V50">
        <v>-85</v>
      </c>
      <c r="W50">
        <v>68</v>
      </c>
      <c r="X50">
        <v>-51</v>
      </c>
      <c r="Y50">
        <v>46</v>
      </c>
      <c r="Z50">
        <v>-114</v>
      </c>
      <c r="AA50">
        <v>-23</v>
      </c>
      <c r="AB50">
        <v>87</v>
      </c>
      <c r="AC50">
        <v>50</v>
      </c>
      <c r="AD50">
        <v>-133</v>
      </c>
      <c r="AE50">
        <v>44</v>
      </c>
      <c r="AF50">
        <v>-63</v>
      </c>
      <c r="AG50">
        <v>16</v>
      </c>
      <c r="AH50">
        <v>-158</v>
      </c>
      <c r="AJ50">
        <f t="shared" si="32"/>
        <v>57.555555555555557</v>
      </c>
      <c r="AK50">
        <f t="shared" si="33"/>
        <v>-12.75555555555556</v>
      </c>
      <c r="AL50">
        <f t="shared" si="34"/>
        <v>40.244444444444447</v>
      </c>
      <c r="AM50">
        <f t="shared" si="35"/>
        <v>-84.177777777777777</v>
      </c>
      <c r="AN50">
        <f t="shared" si="36"/>
        <v>68.266666666666666</v>
      </c>
      <c r="AO50">
        <f t="shared" si="37"/>
        <v>-44.611111111111114</v>
      </c>
      <c r="AP50">
        <f t="shared" si="38"/>
        <v>48.511111111111113</v>
      </c>
      <c r="AQ50">
        <f t="shared" si="39"/>
        <v>-111.88888888888889</v>
      </c>
      <c r="AR50">
        <f t="shared" si="40"/>
        <v>-20.466666666666669</v>
      </c>
      <c r="AS50">
        <f t="shared" si="41"/>
        <v>92.988888888888894</v>
      </c>
      <c r="AT50">
        <f t="shared" si="42"/>
        <v>51.422222222222224</v>
      </c>
      <c r="AU50">
        <f t="shared" si="43"/>
        <v>-120.63333333333333</v>
      </c>
      <c r="AV50">
        <f t="shared" si="44"/>
        <v>59.911111111111111</v>
      </c>
      <c r="AW50">
        <f t="shared" si="45"/>
        <v>-50.12222222222222</v>
      </c>
      <c r="AX50">
        <f t="shared" si="46"/>
        <v>40.611111111111114</v>
      </c>
      <c r="AY50">
        <f t="shared" si="47"/>
        <v>14.855555555555554</v>
      </c>
      <c r="BA50">
        <f t="shared" si="30"/>
        <v>3312.641975308642</v>
      </c>
      <c r="BB50">
        <f t="shared" si="48"/>
        <v>162.70419753086432</v>
      </c>
      <c r="BC50">
        <f t="shared" si="49"/>
        <v>1619.6153086419756</v>
      </c>
      <c r="BD50">
        <f t="shared" si="50"/>
        <v>7085.8982716049386</v>
      </c>
      <c r="BE50">
        <f t="shared" si="51"/>
        <v>4660.3377777777778</v>
      </c>
      <c r="BF50">
        <f t="shared" si="52"/>
        <v>1990.1512345679016</v>
      </c>
      <c r="BG50">
        <f t="shared" si="53"/>
        <v>2353.3279012345679</v>
      </c>
      <c r="BH50">
        <f t="shared" si="54"/>
        <v>12519.123456790123</v>
      </c>
      <c r="BI50">
        <f t="shared" si="55"/>
        <v>418.88444444444451</v>
      </c>
      <c r="BJ50">
        <f t="shared" si="56"/>
        <v>8646.9334567901242</v>
      </c>
      <c r="BK50">
        <f t="shared" si="57"/>
        <v>2644.244938271605</v>
      </c>
      <c r="BL50">
        <f t="shared" si="58"/>
        <v>14552.401111111109</v>
      </c>
      <c r="BM50">
        <f t="shared" si="59"/>
        <v>3589.3412345679012</v>
      </c>
      <c r="BN50">
        <f t="shared" si="60"/>
        <v>2512.2371604938271</v>
      </c>
      <c r="BO50">
        <f t="shared" si="61"/>
        <v>1649.2623456790127</v>
      </c>
      <c r="BP50">
        <f t="shared" si="31"/>
        <v>220.6875308641975</v>
      </c>
    </row>
    <row r="51" spans="2:68" x14ac:dyDescent="0.25">
      <c r="B51">
        <v>672</v>
      </c>
      <c r="C51">
        <v>563</v>
      </c>
      <c r="D51">
        <v>720</v>
      </c>
      <c r="E51">
        <v>726</v>
      </c>
      <c r="F51">
        <v>679</v>
      </c>
      <c r="G51">
        <v>792</v>
      </c>
      <c r="H51">
        <v>792</v>
      </c>
      <c r="I51">
        <v>751</v>
      </c>
      <c r="J51">
        <v>664</v>
      </c>
      <c r="K51">
        <v>677</v>
      </c>
      <c r="L51">
        <v>687</v>
      </c>
      <c r="M51">
        <v>734</v>
      </c>
      <c r="N51">
        <v>765</v>
      </c>
      <c r="O51">
        <v>763</v>
      </c>
      <c r="P51">
        <v>720</v>
      </c>
      <c r="Q51">
        <v>838</v>
      </c>
      <c r="S51">
        <v>109</v>
      </c>
      <c r="T51">
        <v>-157</v>
      </c>
      <c r="U51">
        <v>-6</v>
      </c>
      <c r="V51">
        <v>47</v>
      </c>
      <c r="W51">
        <v>-113</v>
      </c>
      <c r="X51">
        <v>0</v>
      </c>
      <c r="Y51">
        <v>41</v>
      </c>
      <c r="Z51">
        <v>87</v>
      </c>
      <c r="AA51">
        <v>-13</v>
      </c>
      <c r="AB51">
        <v>-10</v>
      </c>
      <c r="AC51">
        <v>-47</v>
      </c>
      <c r="AD51">
        <v>-31</v>
      </c>
      <c r="AE51">
        <v>2</v>
      </c>
      <c r="AF51">
        <v>43</v>
      </c>
      <c r="AG51">
        <v>-118</v>
      </c>
      <c r="AH51">
        <v>-166</v>
      </c>
      <c r="AJ51">
        <f t="shared" si="32"/>
        <v>116.55555555555556</v>
      </c>
      <c r="AK51">
        <f t="shared" si="33"/>
        <v>-79.75555555555556</v>
      </c>
      <c r="AL51">
        <f t="shared" si="34"/>
        <v>-5.7555555555555555</v>
      </c>
      <c r="AM51">
        <f t="shared" si="35"/>
        <v>47.822222222222223</v>
      </c>
      <c r="AN51">
        <f t="shared" si="36"/>
        <v>-112.73333333333333</v>
      </c>
      <c r="AO51">
        <f t="shared" si="37"/>
        <v>6.3888888888888893</v>
      </c>
      <c r="AP51">
        <f t="shared" si="38"/>
        <v>43.511111111111113</v>
      </c>
      <c r="AQ51">
        <f t="shared" si="39"/>
        <v>89.111111111111114</v>
      </c>
      <c r="AR51">
        <f t="shared" si="40"/>
        <v>-10.466666666666667</v>
      </c>
      <c r="AS51">
        <f t="shared" si="41"/>
        <v>-4.0111111111111111</v>
      </c>
      <c r="AT51">
        <f t="shared" si="42"/>
        <v>-45.577777777777776</v>
      </c>
      <c r="AU51">
        <f t="shared" si="43"/>
        <v>-18.633333333333333</v>
      </c>
      <c r="AV51">
        <f t="shared" si="44"/>
        <v>17.911111111111111</v>
      </c>
      <c r="AW51">
        <f t="shared" si="45"/>
        <v>55.87777777777778</v>
      </c>
      <c r="AX51">
        <f t="shared" si="46"/>
        <v>-93.388888888888886</v>
      </c>
      <c r="AY51">
        <f t="shared" si="47"/>
        <v>6.8555555555555543</v>
      </c>
      <c r="BA51">
        <f t="shared" si="30"/>
        <v>13585.197530864198</v>
      </c>
      <c r="BB51">
        <f t="shared" si="48"/>
        <v>6360.9486419753093</v>
      </c>
      <c r="BC51">
        <f t="shared" si="49"/>
        <v>33.126419753086417</v>
      </c>
      <c r="BD51">
        <f t="shared" si="50"/>
        <v>2286.9649382716052</v>
      </c>
      <c r="BE51">
        <f t="shared" si="51"/>
        <v>12708.804444444444</v>
      </c>
      <c r="BF51">
        <f t="shared" si="52"/>
        <v>40.817901234567906</v>
      </c>
      <c r="BG51">
        <f t="shared" si="53"/>
        <v>1893.216790123457</v>
      </c>
      <c r="BH51">
        <f t="shared" si="54"/>
        <v>7940.7901234567908</v>
      </c>
      <c r="BI51">
        <f t="shared" si="55"/>
        <v>109.55111111111111</v>
      </c>
      <c r="BJ51">
        <f t="shared" si="56"/>
        <v>16.089012345679013</v>
      </c>
      <c r="BK51">
        <f t="shared" si="57"/>
        <v>2077.3338271604935</v>
      </c>
      <c r="BL51">
        <f t="shared" si="58"/>
        <v>347.20111111111112</v>
      </c>
      <c r="BM51">
        <f t="shared" si="59"/>
        <v>320.80790123456791</v>
      </c>
      <c r="BN51">
        <f t="shared" si="60"/>
        <v>3122.3260493827165</v>
      </c>
      <c r="BO51">
        <f t="shared" si="61"/>
        <v>8721.4845679012342</v>
      </c>
      <c r="BP51">
        <f t="shared" si="31"/>
        <v>46.998641975308622</v>
      </c>
    </row>
    <row r="52" spans="2:68" x14ac:dyDescent="0.25">
      <c r="B52">
        <v>789</v>
      </c>
      <c r="C52">
        <v>851</v>
      </c>
      <c r="D52">
        <v>862</v>
      </c>
      <c r="E52">
        <v>841</v>
      </c>
      <c r="F52">
        <v>946</v>
      </c>
      <c r="G52">
        <v>872</v>
      </c>
      <c r="H52">
        <v>936</v>
      </c>
      <c r="I52">
        <v>895</v>
      </c>
      <c r="J52">
        <v>889</v>
      </c>
      <c r="K52">
        <v>853</v>
      </c>
      <c r="L52">
        <v>920</v>
      </c>
      <c r="M52">
        <v>900</v>
      </c>
      <c r="N52">
        <v>872</v>
      </c>
      <c r="O52">
        <v>889</v>
      </c>
      <c r="P52">
        <v>944</v>
      </c>
      <c r="Q52">
        <v>912</v>
      </c>
      <c r="S52">
        <v>-62</v>
      </c>
      <c r="T52">
        <v>-11</v>
      </c>
      <c r="U52">
        <v>21</v>
      </c>
      <c r="V52">
        <v>-105</v>
      </c>
      <c r="W52">
        <v>74</v>
      </c>
      <c r="X52">
        <v>-64</v>
      </c>
      <c r="Y52">
        <v>41</v>
      </c>
      <c r="Z52">
        <v>6</v>
      </c>
      <c r="AA52">
        <v>36</v>
      </c>
      <c r="AB52">
        <v>-67</v>
      </c>
      <c r="AC52">
        <v>20</v>
      </c>
      <c r="AD52">
        <v>28</v>
      </c>
      <c r="AE52">
        <v>-17</v>
      </c>
      <c r="AF52">
        <v>-55</v>
      </c>
      <c r="AG52">
        <v>32</v>
      </c>
      <c r="AH52">
        <v>-123</v>
      </c>
      <c r="AJ52">
        <f t="shared" si="32"/>
        <v>-54.444444444444443</v>
      </c>
      <c r="AK52">
        <f t="shared" si="33"/>
        <v>66.24444444444444</v>
      </c>
      <c r="AL52">
        <f t="shared" si="34"/>
        <v>21.244444444444444</v>
      </c>
      <c r="AM52">
        <f t="shared" si="35"/>
        <v>-104.17777777777778</v>
      </c>
      <c r="AN52">
        <f t="shared" si="36"/>
        <v>74.266666666666666</v>
      </c>
      <c r="AO52">
        <f t="shared" si="37"/>
        <v>-57.611111111111114</v>
      </c>
      <c r="AP52">
        <f t="shared" si="38"/>
        <v>43.511111111111113</v>
      </c>
      <c r="AQ52">
        <f t="shared" si="39"/>
        <v>8.1111111111111107</v>
      </c>
      <c r="AR52">
        <f t="shared" si="40"/>
        <v>38.533333333333331</v>
      </c>
      <c r="AS52">
        <f t="shared" si="41"/>
        <v>-61.011111111111113</v>
      </c>
      <c r="AT52">
        <f t="shared" si="42"/>
        <v>21.422222222222221</v>
      </c>
      <c r="AU52">
        <f t="shared" si="43"/>
        <v>40.366666666666667</v>
      </c>
      <c r="AV52">
        <f t="shared" si="44"/>
        <v>-1.0888888888888886</v>
      </c>
      <c r="AW52">
        <f t="shared" si="45"/>
        <v>-42.12222222222222</v>
      </c>
      <c r="AX52">
        <f t="shared" si="46"/>
        <v>56.611111111111114</v>
      </c>
      <c r="AY52">
        <f t="shared" si="47"/>
        <v>49.855555555555554</v>
      </c>
      <c r="BA52">
        <f t="shared" si="30"/>
        <v>2964.1975308641972</v>
      </c>
      <c r="BB52">
        <f t="shared" si="48"/>
        <v>4388.3264197530862</v>
      </c>
      <c r="BC52">
        <f t="shared" si="49"/>
        <v>451.32641975308638</v>
      </c>
      <c r="BD52">
        <f t="shared" si="50"/>
        <v>10853.009382716049</v>
      </c>
      <c r="BE52">
        <f t="shared" si="51"/>
        <v>5515.5377777777776</v>
      </c>
      <c r="BF52">
        <f t="shared" si="52"/>
        <v>3319.0401234567903</v>
      </c>
      <c r="BG52">
        <f t="shared" si="53"/>
        <v>1893.216790123457</v>
      </c>
      <c r="BH52">
        <f t="shared" si="54"/>
        <v>65.790123456790113</v>
      </c>
      <c r="BI52">
        <f t="shared" si="55"/>
        <v>1484.8177777777776</v>
      </c>
      <c r="BJ52">
        <f t="shared" si="56"/>
        <v>3722.3556790123457</v>
      </c>
      <c r="BK52">
        <f t="shared" si="57"/>
        <v>458.91160493827152</v>
      </c>
      <c r="BL52">
        <f t="shared" si="58"/>
        <v>1629.4677777777779</v>
      </c>
      <c r="BM52">
        <f t="shared" si="59"/>
        <v>1.1856790123456784</v>
      </c>
      <c r="BN52">
        <f t="shared" si="60"/>
        <v>1774.2816049382714</v>
      </c>
      <c r="BO52">
        <f t="shared" si="61"/>
        <v>3204.8179012345681</v>
      </c>
      <c r="BP52">
        <f t="shared" si="31"/>
        <v>2485.5764197530862</v>
      </c>
    </row>
    <row r="53" spans="2:68" x14ac:dyDescent="0.25">
      <c r="B53">
        <v>569</v>
      </c>
      <c r="C53">
        <v>630</v>
      </c>
      <c r="D53">
        <v>737</v>
      </c>
      <c r="E53">
        <v>677</v>
      </c>
      <c r="F53">
        <v>820</v>
      </c>
      <c r="G53">
        <v>783</v>
      </c>
      <c r="H53">
        <v>815</v>
      </c>
      <c r="I53">
        <v>801</v>
      </c>
      <c r="J53">
        <v>881</v>
      </c>
      <c r="K53">
        <v>870</v>
      </c>
      <c r="L53">
        <v>807</v>
      </c>
      <c r="M53">
        <v>695</v>
      </c>
      <c r="N53">
        <v>847</v>
      </c>
      <c r="O53">
        <v>902</v>
      </c>
      <c r="P53">
        <v>875</v>
      </c>
      <c r="Q53">
        <v>897</v>
      </c>
      <c r="S53">
        <v>-61</v>
      </c>
      <c r="T53">
        <v>-107</v>
      </c>
      <c r="U53">
        <v>60</v>
      </c>
      <c r="V53">
        <v>-143</v>
      </c>
      <c r="W53">
        <v>37</v>
      </c>
      <c r="X53">
        <v>-32</v>
      </c>
      <c r="Y53">
        <v>14</v>
      </c>
      <c r="Z53">
        <v>-80</v>
      </c>
      <c r="AA53">
        <v>11</v>
      </c>
      <c r="AB53">
        <v>63</v>
      </c>
      <c r="AC53">
        <v>112</v>
      </c>
      <c r="AD53">
        <v>-152</v>
      </c>
      <c r="AE53">
        <v>-55</v>
      </c>
      <c r="AF53">
        <v>27</v>
      </c>
      <c r="AG53">
        <v>-22</v>
      </c>
      <c r="AH53">
        <v>-328</v>
      </c>
      <c r="AJ53">
        <f t="shared" si="32"/>
        <v>-53.444444444444443</v>
      </c>
      <c r="AK53">
        <f t="shared" si="33"/>
        <v>-29.75555555555556</v>
      </c>
      <c r="AL53">
        <f t="shared" si="34"/>
        <v>60.244444444444447</v>
      </c>
      <c r="AM53">
        <f t="shared" si="35"/>
        <v>-142.17777777777778</v>
      </c>
      <c r="AN53">
        <f t="shared" si="36"/>
        <v>37.266666666666666</v>
      </c>
      <c r="AO53">
        <f t="shared" si="37"/>
        <v>-25.611111111111111</v>
      </c>
      <c r="AP53">
        <f t="shared" si="38"/>
        <v>16.511111111111113</v>
      </c>
      <c r="AQ53">
        <f t="shared" si="39"/>
        <v>-77.888888888888886</v>
      </c>
      <c r="AR53">
        <f t="shared" si="40"/>
        <v>13.533333333333333</v>
      </c>
      <c r="AS53">
        <f t="shared" si="41"/>
        <v>68.988888888888894</v>
      </c>
      <c r="AT53">
        <f t="shared" si="42"/>
        <v>113.42222222222222</v>
      </c>
      <c r="AU53">
        <f t="shared" si="43"/>
        <v>-139.63333333333333</v>
      </c>
      <c r="AV53">
        <f t="shared" si="44"/>
        <v>-39.088888888888889</v>
      </c>
      <c r="AW53">
        <f t="shared" si="45"/>
        <v>39.87777777777778</v>
      </c>
      <c r="AX53">
        <f t="shared" si="46"/>
        <v>2.6111111111111107</v>
      </c>
      <c r="AY53">
        <f t="shared" si="47"/>
        <v>-155.14444444444445</v>
      </c>
      <c r="BA53">
        <f t="shared" si="30"/>
        <v>2856.3086419753085</v>
      </c>
      <c r="BB53">
        <f t="shared" si="48"/>
        <v>885.39308641975333</v>
      </c>
      <c r="BC53">
        <f t="shared" si="49"/>
        <v>3629.3930864197532</v>
      </c>
      <c r="BD53">
        <f t="shared" si="50"/>
        <v>20214.52049382716</v>
      </c>
      <c r="BE53">
        <f t="shared" si="51"/>
        <v>1388.8044444444445</v>
      </c>
      <c r="BF53">
        <f t="shared" si="52"/>
        <v>655.92901234567898</v>
      </c>
      <c r="BG53">
        <f t="shared" si="53"/>
        <v>272.61679012345684</v>
      </c>
      <c r="BH53">
        <f t="shared" si="54"/>
        <v>6066.6790123456785</v>
      </c>
      <c r="BI53">
        <f t="shared" si="55"/>
        <v>183.15111111111111</v>
      </c>
      <c r="BJ53">
        <f t="shared" si="56"/>
        <v>4759.4667901234579</v>
      </c>
      <c r="BK53">
        <f t="shared" si="57"/>
        <v>12864.60049382716</v>
      </c>
      <c r="BL53">
        <f t="shared" si="58"/>
        <v>19497.467777777776</v>
      </c>
      <c r="BM53">
        <f t="shared" si="59"/>
        <v>1527.9412345679011</v>
      </c>
      <c r="BN53">
        <f t="shared" si="60"/>
        <v>1590.2371604938273</v>
      </c>
      <c r="BO53">
        <f t="shared" si="61"/>
        <v>6.8179012345678993</v>
      </c>
      <c r="BP53">
        <f t="shared" si="31"/>
        <v>24069.798641975311</v>
      </c>
    </row>
    <row r="54" spans="2:68" x14ac:dyDescent="0.25">
      <c r="B54">
        <v>673</v>
      </c>
      <c r="C54">
        <v>694</v>
      </c>
      <c r="D54">
        <v>678</v>
      </c>
      <c r="E54">
        <v>738</v>
      </c>
      <c r="F54">
        <v>793</v>
      </c>
      <c r="G54">
        <v>772</v>
      </c>
      <c r="H54">
        <v>731</v>
      </c>
      <c r="I54">
        <v>783</v>
      </c>
      <c r="J54">
        <v>754</v>
      </c>
      <c r="K54">
        <v>850</v>
      </c>
      <c r="L54">
        <v>726</v>
      </c>
      <c r="M54">
        <v>831</v>
      </c>
      <c r="N54">
        <v>802</v>
      </c>
      <c r="O54">
        <v>815</v>
      </c>
      <c r="P54">
        <v>902</v>
      </c>
      <c r="Q54">
        <v>805</v>
      </c>
      <c r="S54">
        <v>-21</v>
      </c>
      <c r="T54">
        <v>16</v>
      </c>
      <c r="U54">
        <v>-60</v>
      </c>
      <c r="V54">
        <v>-55</v>
      </c>
      <c r="W54">
        <v>21</v>
      </c>
      <c r="X54">
        <v>41</v>
      </c>
      <c r="Y54">
        <v>-52</v>
      </c>
      <c r="Z54">
        <v>29</v>
      </c>
      <c r="AA54">
        <v>-96</v>
      </c>
      <c r="AB54">
        <v>124</v>
      </c>
      <c r="AC54">
        <v>-105</v>
      </c>
      <c r="AD54">
        <v>29</v>
      </c>
      <c r="AE54">
        <v>-13</v>
      </c>
      <c r="AF54">
        <v>-87</v>
      </c>
      <c r="AG54">
        <v>97</v>
      </c>
      <c r="AH54">
        <v>-132</v>
      </c>
      <c r="AJ54">
        <f t="shared" si="32"/>
        <v>-13.444444444444445</v>
      </c>
      <c r="AK54">
        <f t="shared" si="33"/>
        <v>93.24444444444444</v>
      </c>
      <c r="AL54">
        <f t="shared" si="34"/>
        <v>-59.755555555555553</v>
      </c>
      <c r="AM54">
        <f t="shared" si="35"/>
        <v>-54.177777777777777</v>
      </c>
      <c r="AN54">
        <f t="shared" si="36"/>
        <v>21.266666666666666</v>
      </c>
      <c r="AO54">
        <f t="shared" si="37"/>
        <v>47.388888888888886</v>
      </c>
      <c r="AP54">
        <f t="shared" si="38"/>
        <v>-49.488888888888887</v>
      </c>
      <c r="AQ54">
        <f t="shared" si="39"/>
        <v>31.111111111111111</v>
      </c>
      <c r="AR54">
        <f t="shared" si="40"/>
        <v>-93.466666666666669</v>
      </c>
      <c r="AS54">
        <f t="shared" si="41"/>
        <v>129.98888888888888</v>
      </c>
      <c r="AT54">
        <f t="shared" si="42"/>
        <v>-103.57777777777778</v>
      </c>
      <c r="AU54">
        <f t="shared" si="43"/>
        <v>41.366666666666667</v>
      </c>
      <c r="AV54">
        <f t="shared" si="44"/>
        <v>2.9111111111111114</v>
      </c>
      <c r="AW54">
        <f t="shared" si="45"/>
        <v>-74.12222222222222</v>
      </c>
      <c r="AX54">
        <f t="shared" si="46"/>
        <v>121.61111111111111</v>
      </c>
      <c r="AY54">
        <f t="shared" si="47"/>
        <v>40.855555555555554</v>
      </c>
      <c r="BA54">
        <f t="shared" si="30"/>
        <v>180.75308641975309</v>
      </c>
      <c r="BB54">
        <f t="shared" si="48"/>
        <v>8694.5264197530851</v>
      </c>
      <c r="BC54">
        <f t="shared" si="49"/>
        <v>3570.7264197530862</v>
      </c>
      <c r="BD54">
        <f t="shared" si="50"/>
        <v>2935.2316049382716</v>
      </c>
      <c r="BE54">
        <f t="shared" si="51"/>
        <v>452.27111111111105</v>
      </c>
      <c r="BF54">
        <f t="shared" si="52"/>
        <v>2245.7067901234564</v>
      </c>
      <c r="BG54">
        <f t="shared" si="53"/>
        <v>2449.15012345679</v>
      </c>
      <c r="BH54">
        <f t="shared" si="54"/>
        <v>967.90123456790116</v>
      </c>
      <c r="BI54">
        <f t="shared" si="55"/>
        <v>8736.017777777779</v>
      </c>
      <c r="BJ54">
        <f t="shared" si="56"/>
        <v>16897.111234567899</v>
      </c>
      <c r="BK54">
        <f t="shared" si="57"/>
        <v>10728.356049382717</v>
      </c>
      <c r="BL54">
        <f t="shared" si="58"/>
        <v>1711.2011111111112</v>
      </c>
      <c r="BM54">
        <f t="shared" si="59"/>
        <v>8.47456790123457</v>
      </c>
      <c r="BN54">
        <f t="shared" si="60"/>
        <v>5494.1038271604939</v>
      </c>
      <c r="BO54">
        <f t="shared" si="61"/>
        <v>14789.262345679013</v>
      </c>
      <c r="BP54">
        <f t="shared" si="31"/>
        <v>1669.1764197530863</v>
      </c>
    </row>
    <row r="55" spans="2:68" x14ac:dyDescent="0.25">
      <c r="B55">
        <v>579</v>
      </c>
      <c r="C55">
        <v>640</v>
      </c>
      <c r="D55">
        <v>700</v>
      </c>
      <c r="E55">
        <v>692</v>
      </c>
      <c r="F55">
        <v>674</v>
      </c>
      <c r="G55">
        <v>650</v>
      </c>
      <c r="H55">
        <v>659</v>
      </c>
      <c r="I55">
        <v>711</v>
      </c>
      <c r="J55">
        <v>673</v>
      </c>
      <c r="K55">
        <v>686</v>
      </c>
      <c r="L55">
        <v>735</v>
      </c>
      <c r="M55">
        <v>729</v>
      </c>
      <c r="N55">
        <v>729</v>
      </c>
      <c r="O55">
        <v>768</v>
      </c>
      <c r="P55">
        <v>807</v>
      </c>
      <c r="Q55">
        <v>765</v>
      </c>
      <c r="S55">
        <v>-61</v>
      </c>
      <c r="T55">
        <v>-60</v>
      </c>
      <c r="U55">
        <v>8</v>
      </c>
      <c r="V55">
        <v>18</v>
      </c>
      <c r="W55">
        <v>24</v>
      </c>
      <c r="X55">
        <v>-9</v>
      </c>
      <c r="Y55">
        <v>-52</v>
      </c>
      <c r="Z55">
        <v>38</v>
      </c>
      <c r="AA55">
        <v>-13</v>
      </c>
      <c r="AB55">
        <v>-49</v>
      </c>
      <c r="AC55">
        <v>6</v>
      </c>
      <c r="AD55">
        <v>0</v>
      </c>
      <c r="AE55">
        <v>-39</v>
      </c>
      <c r="AF55">
        <v>-39</v>
      </c>
      <c r="AG55">
        <v>42</v>
      </c>
      <c r="AH55">
        <v>-186</v>
      </c>
      <c r="AJ55">
        <f t="shared" si="32"/>
        <v>-53.444444444444443</v>
      </c>
      <c r="AK55">
        <f t="shared" si="33"/>
        <v>17.24444444444444</v>
      </c>
      <c r="AL55">
        <f t="shared" si="34"/>
        <v>8.2444444444444436</v>
      </c>
      <c r="AM55">
        <f t="shared" si="35"/>
        <v>18.822222222222223</v>
      </c>
      <c r="AN55">
        <f t="shared" si="36"/>
        <v>24.266666666666666</v>
      </c>
      <c r="AO55">
        <f t="shared" si="37"/>
        <v>-2.6111111111111107</v>
      </c>
      <c r="AP55">
        <f t="shared" si="38"/>
        <v>-49.488888888888887</v>
      </c>
      <c r="AQ55">
        <f t="shared" si="39"/>
        <v>40.111111111111114</v>
      </c>
      <c r="AR55">
        <f t="shared" si="40"/>
        <v>-10.466666666666667</v>
      </c>
      <c r="AS55">
        <f t="shared" si="41"/>
        <v>-43.011111111111113</v>
      </c>
      <c r="AT55">
        <f t="shared" si="42"/>
        <v>7.4222222222222225</v>
      </c>
      <c r="AU55">
        <f t="shared" si="43"/>
        <v>12.366666666666667</v>
      </c>
      <c r="AV55">
        <f t="shared" si="44"/>
        <v>-23.088888888888889</v>
      </c>
      <c r="AW55">
        <f t="shared" si="45"/>
        <v>-26.12222222222222</v>
      </c>
      <c r="AX55">
        <f t="shared" si="46"/>
        <v>66.611111111111114</v>
      </c>
      <c r="AY55">
        <f t="shared" si="47"/>
        <v>-13.144444444444446</v>
      </c>
      <c r="BA55">
        <f t="shared" si="30"/>
        <v>2856.3086419753085</v>
      </c>
      <c r="BB55">
        <f t="shared" si="48"/>
        <v>297.37086419753069</v>
      </c>
      <c r="BC55">
        <f t="shared" si="49"/>
        <v>67.970864197530844</v>
      </c>
      <c r="BD55">
        <f t="shared" si="50"/>
        <v>354.27604938271605</v>
      </c>
      <c r="BE55">
        <f t="shared" si="51"/>
        <v>588.87111111111108</v>
      </c>
      <c r="BF55">
        <f t="shared" si="52"/>
        <v>6.8179012345678993</v>
      </c>
      <c r="BG55">
        <f t="shared" si="53"/>
        <v>2449.15012345679</v>
      </c>
      <c r="BH55">
        <f t="shared" si="54"/>
        <v>1608.9012345679014</v>
      </c>
      <c r="BI55">
        <f t="shared" si="55"/>
        <v>109.55111111111111</v>
      </c>
      <c r="BJ55">
        <f t="shared" si="56"/>
        <v>1849.9556790123459</v>
      </c>
      <c r="BK55">
        <f t="shared" si="57"/>
        <v>55.089382716049386</v>
      </c>
      <c r="BL55">
        <f t="shared" si="58"/>
        <v>152.93444444444447</v>
      </c>
      <c r="BM55">
        <f t="shared" si="59"/>
        <v>533.0967901234568</v>
      </c>
      <c r="BN55">
        <f t="shared" si="60"/>
        <v>682.37049382716043</v>
      </c>
      <c r="BO55">
        <f t="shared" si="61"/>
        <v>4437.0401234567908</v>
      </c>
      <c r="BP55">
        <f t="shared" si="31"/>
        <v>172.77641975308646</v>
      </c>
    </row>
    <row r="56" spans="2:68" x14ac:dyDescent="0.25">
      <c r="B56">
        <v>786</v>
      </c>
      <c r="C56">
        <v>813</v>
      </c>
      <c r="D56">
        <v>907</v>
      </c>
      <c r="E56">
        <v>906</v>
      </c>
      <c r="F56">
        <v>826</v>
      </c>
      <c r="G56">
        <v>815</v>
      </c>
      <c r="H56">
        <v>819</v>
      </c>
      <c r="I56">
        <v>904</v>
      </c>
      <c r="J56">
        <v>853</v>
      </c>
      <c r="K56">
        <v>842</v>
      </c>
      <c r="L56">
        <v>869</v>
      </c>
      <c r="M56">
        <v>931</v>
      </c>
      <c r="N56">
        <v>878</v>
      </c>
      <c r="O56">
        <v>947</v>
      </c>
      <c r="P56">
        <v>952</v>
      </c>
      <c r="Q56">
        <v>879</v>
      </c>
      <c r="S56">
        <v>-27</v>
      </c>
      <c r="T56">
        <v>-94</v>
      </c>
      <c r="U56">
        <v>1</v>
      </c>
      <c r="V56">
        <v>80</v>
      </c>
      <c r="W56">
        <v>11</v>
      </c>
      <c r="X56">
        <v>-4</v>
      </c>
      <c r="Y56">
        <v>-85</v>
      </c>
      <c r="Z56">
        <v>51</v>
      </c>
      <c r="AA56">
        <v>11</v>
      </c>
      <c r="AB56">
        <v>-27</v>
      </c>
      <c r="AC56">
        <v>-62</v>
      </c>
      <c r="AD56">
        <v>53</v>
      </c>
      <c r="AE56">
        <v>-69</v>
      </c>
      <c r="AF56">
        <v>-5</v>
      </c>
      <c r="AG56">
        <v>73</v>
      </c>
      <c r="AH56">
        <v>-93</v>
      </c>
      <c r="AJ56">
        <f t="shared" si="32"/>
        <v>-19.444444444444443</v>
      </c>
      <c r="AK56">
        <f t="shared" si="33"/>
        <v>-16.75555555555556</v>
      </c>
      <c r="AL56">
        <f t="shared" si="34"/>
        <v>1.2444444444444445</v>
      </c>
      <c r="AM56">
        <f t="shared" si="35"/>
        <v>80.822222222222223</v>
      </c>
      <c r="AN56">
        <f t="shared" si="36"/>
        <v>11.266666666666667</v>
      </c>
      <c r="AO56">
        <f t="shared" si="37"/>
        <v>2.3888888888888893</v>
      </c>
      <c r="AP56">
        <f t="shared" si="38"/>
        <v>-82.488888888888894</v>
      </c>
      <c r="AQ56">
        <f t="shared" si="39"/>
        <v>53.111111111111114</v>
      </c>
      <c r="AR56">
        <f t="shared" si="40"/>
        <v>13.533333333333333</v>
      </c>
      <c r="AS56">
        <f t="shared" si="41"/>
        <v>-21.011111111111113</v>
      </c>
      <c r="AT56">
        <f t="shared" si="42"/>
        <v>-60.577777777777776</v>
      </c>
      <c r="AU56">
        <f t="shared" si="43"/>
        <v>65.366666666666674</v>
      </c>
      <c r="AV56">
        <f t="shared" si="44"/>
        <v>-53.088888888888889</v>
      </c>
      <c r="AW56">
        <f t="shared" si="45"/>
        <v>7.8777777777777782</v>
      </c>
      <c r="AX56">
        <f t="shared" si="46"/>
        <v>97.611111111111114</v>
      </c>
      <c r="AY56">
        <f t="shared" si="47"/>
        <v>79.855555555555554</v>
      </c>
      <c r="BA56">
        <f t="shared" si="30"/>
        <v>378.08641975308637</v>
      </c>
      <c r="BB56">
        <f t="shared" si="48"/>
        <v>280.74864197530877</v>
      </c>
      <c r="BC56">
        <f t="shared" si="49"/>
        <v>1.548641975308642</v>
      </c>
      <c r="BD56">
        <f t="shared" si="50"/>
        <v>6532.2316049382716</v>
      </c>
      <c r="BE56">
        <f t="shared" si="51"/>
        <v>126.9377777777778</v>
      </c>
      <c r="BF56">
        <f t="shared" si="52"/>
        <v>5.7067901234567922</v>
      </c>
      <c r="BG56">
        <f t="shared" si="53"/>
        <v>6804.4167901234578</v>
      </c>
      <c r="BH56">
        <f t="shared" si="54"/>
        <v>2820.7901234567903</v>
      </c>
      <c r="BI56">
        <f t="shared" si="55"/>
        <v>183.15111111111111</v>
      </c>
      <c r="BJ56">
        <f t="shared" si="56"/>
        <v>441.46679012345686</v>
      </c>
      <c r="BK56">
        <f t="shared" si="57"/>
        <v>3669.6671604938269</v>
      </c>
      <c r="BL56">
        <f t="shared" si="58"/>
        <v>4272.8011111111118</v>
      </c>
      <c r="BM56">
        <f t="shared" si="59"/>
        <v>2818.4301234567902</v>
      </c>
      <c r="BN56">
        <f t="shared" si="60"/>
        <v>62.059382716049392</v>
      </c>
      <c r="BO56">
        <f t="shared" si="61"/>
        <v>9527.9290123456794</v>
      </c>
      <c r="BP56">
        <f t="shared" si="31"/>
        <v>6376.9097530864192</v>
      </c>
    </row>
    <row r="57" spans="2:68" x14ac:dyDescent="0.25">
      <c r="B57">
        <v>642</v>
      </c>
      <c r="C57">
        <v>647</v>
      </c>
      <c r="D57">
        <v>887</v>
      </c>
      <c r="E57">
        <v>766</v>
      </c>
      <c r="F57">
        <v>831</v>
      </c>
      <c r="G57">
        <v>803</v>
      </c>
      <c r="H57">
        <v>809</v>
      </c>
      <c r="I57">
        <v>831</v>
      </c>
      <c r="J57">
        <v>848</v>
      </c>
      <c r="K57">
        <v>764</v>
      </c>
      <c r="L57">
        <v>768</v>
      </c>
      <c r="M57">
        <v>727</v>
      </c>
      <c r="N57">
        <v>922</v>
      </c>
      <c r="O57">
        <v>922</v>
      </c>
      <c r="P57">
        <v>875</v>
      </c>
      <c r="Q57">
        <v>975</v>
      </c>
      <c r="S57">
        <v>-5</v>
      </c>
      <c r="T57">
        <v>-240</v>
      </c>
      <c r="U57">
        <v>121</v>
      </c>
      <c r="V57">
        <v>-65</v>
      </c>
      <c r="W57">
        <v>28</v>
      </c>
      <c r="X57">
        <v>-6</v>
      </c>
      <c r="Y57">
        <v>-22</v>
      </c>
      <c r="Z57">
        <v>-17</v>
      </c>
      <c r="AA57">
        <v>84</v>
      </c>
      <c r="AB57">
        <v>-4</v>
      </c>
      <c r="AC57">
        <v>41</v>
      </c>
      <c r="AD57">
        <v>-195</v>
      </c>
      <c r="AE57">
        <v>0</v>
      </c>
      <c r="AF57">
        <v>47</v>
      </c>
      <c r="AG57">
        <v>-100</v>
      </c>
      <c r="AH57">
        <v>-333</v>
      </c>
      <c r="AJ57">
        <f t="shared" si="32"/>
        <v>2.5555555555555554</v>
      </c>
      <c r="AK57">
        <f t="shared" si="33"/>
        <v>-162.75555555555556</v>
      </c>
      <c r="AL57">
        <f t="shared" si="34"/>
        <v>121.24444444444444</v>
      </c>
      <c r="AM57">
        <f t="shared" si="35"/>
        <v>-64.177777777777777</v>
      </c>
      <c r="AN57">
        <f t="shared" si="36"/>
        <v>28.266666666666666</v>
      </c>
      <c r="AO57">
        <f t="shared" si="37"/>
        <v>0.38888888888888928</v>
      </c>
      <c r="AP57">
        <f t="shared" si="38"/>
        <v>-19.488888888888887</v>
      </c>
      <c r="AQ57">
        <f t="shared" si="39"/>
        <v>-14.888888888888889</v>
      </c>
      <c r="AR57">
        <f t="shared" si="40"/>
        <v>86.533333333333331</v>
      </c>
      <c r="AS57">
        <f t="shared" si="41"/>
        <v>1.9888888888888889</v>
      </c>
      <c r="AT57">
        <f t="shared" si="42"/>
        <v>42.422222222222224</v>
      </c>
      <c r="AU57">
        <f t="shared" si="43"/>
        <v>-182.63333333333333</v>
      </c>
      <c r="AV57">
        <f t="shared" si="44"/>
        <v>15.911111111111111</v>
      </c>
      <c r="AW57">
        <f t="shared" si="45"/>
        <v>59.87777777777778</v>
      </c>
      <c r="AX57">
        <f t="shared" si="46"/>
        <v>-75.388888888888886</v>
      </c>
      <c r="AY57">
        <f t="shared" si="47"/>
        <v>-160.14444444444445</v>
      </c>
      <c r="BA57">
        <f t="shared" si="30"/>
        <v>6.530864197530863</v>
      </c>
      <c r="BB57">
        <f t="shared" si="48"/>
        <v>26489.370864197532</v>
      </c>
      <c r="BC57">
        <f t="shared" si="49"/>
        <v>14700.215308641975</v>
      </c>
      <c r="BD57">
        <f t="shared" si="50"/>
        <v>4118.7871604938273</v>
      </c>
      <c r="BE57">
        <f t="shared" si="51"/>
        <v>799.0044444444444</v>
      </c>
      <c r="BF57">
        <f t="shared" si="52"/>
        <v>0.15123456790123488</v>
      </c>
      <c r="BG57">
        <f t="shared" si="53"/>
        <v>379.81679012345671</v>
      </c>
      <c r="BH57">
        <f t="shared" si="54"/>
        <v>221.67901234567901</v>
      </c>
      <c r="BI57">
        <f t="shared" si="55"/>
        <v>7488.0177777777772</v>
      </c>
      <c r="BJ57">
        <f t="shared" si="56"/>
        <v>3.9556790123456791</v>
      </c>
      <c r="BK57">
        <f t="shared" si="57"/>
        <v>1799.644938271605</v>
      </c>
      <c r="BL57">
        <f t="shared" si="58"/>
        <v>33354.934444444443</v>
      </c>
      <c r="BM57">
        <f t="shared" si="59"/>
        <v>253.16345679012346</v>
      </c>
      <c r="BN57">
        <f t="shared" si="60"/>
        <v>3585.3482716049384</v>
      </c>
      <c r="BO57">
        <f t="shared" si="61"/>
        <v>5683.4845679012342</v>
      </c>
      <c r="BP57">
        <f t="shared" si="31"/>
        <v>25646.243086419752</v>
      </c>
    </row>
    <row r="58" spans="2:68" x14ac:dyDescent="0.25">
      <c r="B58">
        <v>693</v>
      </c>
      <c r="C58">
        <v>660</v>
      </c>
      <c r="D58">
        <v>731</v>
      </c>
      <c r="E58">
        <v>821</v>
      </c>
      <c r="F58">
        <v>750</v>
      </c>
      <c r="G58">
        <v>796</v>
      </c>
      <c r="H58">
        <v>815</v>
      </c>
      <c r="I58">
        <v>761</v>
      </c>
      <c r="J58">
        <v>738</v>
      </c>
      <c r="K58">
        <v>747</v>
      </c>
      <c r="L58">
        <v>769</v>
      </c>
      <c r="M58">
        <v>751</v>
      </c>
      <c r="N58">
        <v>820</v>
      </c>
      <c r="O58">
        <v>798</v>
      </c>
      <c r="P58">
        <v>810</v>
      </c>
      <c r="Q58">
        <v>862</v>
      </c>
      <c r="S58">
        <v>33</v>
      </c>
      <c r="T58">
        <v>-71</v>
      </c>
      <c r="U58">
        <v>-90</v>
      </c>
      <c r="V58">
        <v>71</v>
      </c>
      <c r="W58">
        <v>-46</v>
      </c>
      <c r="X58">
        <v>-19</v>
      </c>
      <c r="Y58">
        <v>54</v>
      </c>
      <c r="Z58">
        <v>23</v>
      </c>
      <c r="AA58">
        <v>-9</v>
      </c>
      <c r="AB58">
        <v>-22</v>
      </c>
      <c r="AC58">
        <v>18</v>
      </c>
      <c r="AD58">
        <v>-69</v>
      </c>
      <c r="AE58">
        <v>22</v>
      </c>
      <c r="AF58">
        <v>-12</v>
      </c>
      <c r="AG58">
        <v>-52</v>
      </c>
      <c r="AH58">
        <v>-169</v>
      </c>
      <c r="AJ58">
        <f t="shared" si="32"/>
        <v>40.555555555555557</v>
      </c>
      <c r="AK58">
        <f t="shared" si="33"/>
        <v>6.24444444444444</v>
      </c>
      <c r="AL58">
        <f t="shared" si="34"/>
        <v>-89.75555555555556</v>
      </c>
      <c r="AM58">
        <f t="shared" si="35"/>
        <v>71.822222222222223</v>
      </c>
      <c r="AN58">
        <f t="shared" si="36"/>
        <v>-45.733333333333334</v>
      </c>
      <c r="AO58">
        <f t="shared" si="37"/>
        <v>-12.611111111111111</v>
      </c>
      <c r="AP58">
        <f t="shared" si="38"/>
        <v>56.511111111111113</v>
      </c>
      <c r="AQ58">
        <f t="shared" si="39"/>
        <v>25.111111111111111</v>
      </c>
      <c r="AR58">
        <f t="shared" si="40"/>
        <v>-6.4666666666666668</v>
      </c>
      <c r="AS58">
        <f t="shared" si="41"/>
        <v>-16.011111111111113</v>
      </c>
      <c r="AT58">
        <f t="shared" si="42"/>
        <v>19.422222222222221</v>
      </c>
      <c r="AU58">
        <f t="shared" si="43"/>
        <v>-56.633333333333333</v>
      </c>
      <c r="AV58">
        <f t="shared" si="44"/>
        <v>37.911111111111111</v>
      </c>
      <c r="AW58">
        <f t="shared" si="45"/>
        <v>0.87777777777777821</v>
      </c>
      <c r="AX58">
        <f t="shared" si="46"/>
        <v>-27.388888888888889</v>
      </c>
      <c r="AY58">
        <f t="shared" si="47"/>
        <v>3.8555555555555543</v>
      </c>
      <c r="BA58">
        <f t="shared" si="30"/>
        <v>1644.7530864197531</v>
      </c>
      <c r="BB58">
        <f t="shared" si="48"/>
        <v>38.993086419753034</v>
      </c>
      <c r="BC58">
        <f t="shared" si="49"/>
        <v>8056.0597530864206</v>
      </c>
      <c r="BD58">
        <f t="shared" si="50"/>
        <v>5158.4316049382714</v>
      </c>
      <c r="BE58">
        <f t="shared" si="51"/>
        <v>2091.537777777778</v>
      </c>
      <c r="BF58">
        <f t="shared" si="52"/>
        <v>159.04012345679013</v>
      </c>
      <c r="BG58">
        <f t="shared" si="53"/>
        <v>3193.5056790123458</v>
      </c>
      <c r="BH58">
        <f t="shared" si="54"/>
        <v>630.5679012345679</v>
      </c>
      <c r="BI58">
        <f t="shared" si="55"/>
        <v>41.817777777777778</v>
      </c>
      <c r="BJ58">
        <f t="shared" si="56"/>
        <v>256.35567901234572</v>
      </c>
      <c r="BK58">
        <f t="shared" si="57"/>
        <v>377.22271604938265</v>
      </c>
      <c r="BL58">
        <f t="shared" si="58"/>
        <v>3207.3344444444442</v>
      </c>
      <c r="BM58">
        <f t="shared" si="59"/>
        <v>1437.2523456790125</v>
      </c>
      <c r="BN58">
        <f t="shared" si="60"/>
        <v>0.77049382716049464</v>
      </c>
      <c r="BO58">
        <f t="shared" si="61"/>
        <v>750.15123456790127</v>
      </c>
      <c r="BP58">
        <f t="shared" si="31"/>
        <v>14.865308641975298</v>
      </c>
    </row>
    <row r="59" spans="2:68" x14ac:dyDescent="0.25">
      <c r="B59">
        <v>799</v>
      </c>
      <c r="C59">
        <v>773</v>
      </c>
      <c r="D59">
        <v>880</v>
      </c>
      <c r="E59">
        <v>913</v>
      </c>
      <c r="F59">
        <v>843</v>
      </c>
      <c r="G59">
        <v>770</v>
      </c>
      <c r="H59">
        <v>829</v>
      </c>
      <c r="I59">
        <v>828</v>
      </c>
      <c r="J59">
        <v>860</v>
      </c>
      <c r="K59">
        <v>886</v>
      </c>
      <c r="L59">
        <v>862</v>
      </c>
      <c r="M59">
        <v>895</v>
      </c>
      <c r="N59">
        <v>830</v>
      </c>
      <c r="O59">
        <v>902</v>
      </c>
      <c r="P59">
        <v>915</v>
      </c>
      <c r="Q59">
        <v>896</v>
      </c>
      <c r="S59">
        <v>26</v>
      </c>
      <c r="T59">
        <v>-107</v>
      </c>
      <c r="U59">
        <v>-33</v>
      </c>
      <c r="V59">
        <v>70</v>
      </c>
      <c r="W59">
        <v>73</v>
      </c>
      <c r="X59">
        <v>-59</v>
      </c>
      <c r="Y59">
        <v>1</v>
      </c>
      <c r="Z59">
        <v>-32</v>
      </c>
      <c r="AA59">
        <v>-26</v>
      </c>
      <c r="AB59">
        <v>24</v>
      </c>
      <c r="AC59">
        <v>-33</v>
      </c>
      <c r="AD59">
        <v>65</v>
      </c>
      <c r="AE59">
        <v>-72</v>
      </c>
      <c r="AF59">
        <v>-13</v>
      </c>
      <c r="AG59">
        <v>19</v>
      </c>
      <c r="AH59">
        <v>-97</v>
      </c>
      <c r="AJ59">
        <f t="shared" si="32"/>
        <v>33.555555555555557</v>
      </c>
      <c r="AK59">
        <f t="shared" si="33"/>
        <v>-29.75555555555556</v>
      </c>
      <c r="AL59">
        <f t="shared" si="34"/>
        <v>-32.755555555555553</v>
      </c>
      <c r="AM59">
        <f t="shared" si="35"/>
        <v>70.822222222222223</v>
      </c>
      <c r="AN59">
        <f t="shared" si="36"/>
        <v>73.266666666666666</v>
      </c>
      <c r="AO59">
        <f t="shared" si="37"/>
        <v>-52.611111111111114</v>
      </c>
      <c r="AP59">
        <f t="shared" si="38"/>
        <v>3.5111111111111111</v>
      </c>
      <c r="AQ59">
        <f t="shared" si="39"/>
        <v>-29.888888888888889</v>
      </c>
      <c r="AR59">
        <f t="shared" si="40"/>
        <v>-23.466666666666669</v>
      </c>
      <c r="AS59">
        <f t="shared" si="41"/>
        <v>29.988888888888887</v>
      </c>
      <c r="AT59">
        <f t="shared" si="42"/>
        <v>-31.577777777777779</v>
      </c>
      <c r="AU59">
        <f t="shared" si="43"/>
        <v>77.366666666666674</v>
      </c>
      <c r="AV59">
        <f t="shared" si="44"/>
        <v>-56.088888888888889</v>
      </c>
      <c r="AW59">
        <f t="shared" si="45"/>
        <v>-0.12222222222222179</v>
      </c>
      <c r="AX59">
        <f t="shared" si="46"/>
        <v>43.611111111111114</v>
      </c>
      <c r="AY59">
        <f t="shared" si="47"/>
        <v>75.855555555555554</v>
      </c>
      <c r="BA59">
        <f t="shared" si="30"/>
        <v>1125.9753086419755</v>
      </c>
      <c r="BB59">
        <f t="shared" si="48"/>
        <v>885.39308641975333</v>
      </c>
      <c r="BC59">
        <f t="shared" si="49"/>
        <v>1072.9264197530863</v>
      </c>
      <c r="BD59">
        <f t="shared" si="50"/>
        <v>5015.7871604938273</v>
      </c>
      <c r="BE59">
        <f t="shared" si="51"/>
        <v>5368.0044444444447</v>
      </c>
      <c r="BF59">
        <f t="shared" si="52"/>
        <v>2767.9290123456794</v>
      </c>
      <c r="BG59">
        <f t="shared" si="53"/>
        <v>12.327901234567902</v>
      </c>
      <c r="BH59">
        <f t="shared" si="54"/>
        <v>893.34567901234573</v>
      </c>
      <c r="BI59">
        <f t="shared" si="55"/>
        <v>550.68444444444458</v>
      </c>
      <c r="BJ59">
        <f t="shared" si="56"/>
        <v>899.33345679012336</v>
      </c>
      <c r="BK59">
        <f t="shared" si="57"/>
        <v>997.15604938271611</v>
      </c>
      <c r="BL59">
        <f t="shared" si="58"/>
        <v>5985.601111111112</v>
      </c>
      <c r="BM59">
        <f t="shared" si="59"/>
        <v>3145.9634567901235</v>
      </c>
      <c r="BN59">
        <f t="shared" si="60"/>
        <v>1.4938271604938165E-2</v>
      </c>
      <c r="BO59">
        <f t="shared" si="61"/>
        <v>1901.9290123456792</v>
      </c>
      <c r="BP59">
        <f t="shared" si="31"/>
        <v>5754.0653086419752</v>
      </c>
    </row>
    <row r="60" spans="2:68" x14ac:dyDescent="0.25">
      <c r="B60">
        <v>611</v>
      </c>
      <c r="C60">
        <v>626</v>
      </c>
      <c r="D60">
        <v>671</v>
      </c>
      <c r="E60">
        <v>682</v>
      </c>
      <c r="F60">
        <v>749</v>
      </c>
      <c r="G60">
        <v>728</v>
      </c>
      <c r="H60">
        <v>721</v>
      </c>
      <c r="I60">
        <v>669</v>
      </c>
      <c r="J60">
        <v>696</v>
      </c>
      <c r="K60">
        <v>702</v>
      </c>
      <c r="L60">
        <v>694</v>
      </c>
      <c r="M60">
        <v>715</v>
      </c>
      <c r="N60">
        <v>729</v>
      </c>
      <c r="O60">
        <v>786</v>
      </c>
      <c r="P60">
        <v>719</v>
      </c>
      <c r="Q60">
        <v>762</v>
      </c>
      <c r="S60">
        <v>-15</v>
      </c>
      <c r="T60">
        <v>-45</v>
      </c>
      <c r="U60">
        <v>-11</v>
      </c>
      <c r="V60">
        <v>-67</v>
      </c>
      <c r="W60">
        <v>21</v>
      </c>
      <c r="X60">
        <v>7</v>
      </c>
      <c r="Y60">
        <v>52</v>
      </c>
      <c r="Z60">
        <v>-27</v>
      </c>
      <c r="AA60">
        <v>-6</v>
      </c>
      <c r="AB60">
        <v>8</v>
      </c>
      <c r="AC60">
        <v>-21</v>
      </c>
      <c r="AD60">
        <v>-14</v>
      </c>
      <c r="AE60">
        <v>-57</v>
      </c>
      <c r="AF60">
        <v>67</v>
      </c>
      <c r="AG60">
        <v>-43</v>
      </c>
      <c r="AH60">
        <v>-151</v>
      </c>
      <c r="AJ60">
        <f t="shared" si="32"/>
        <v>-7.4444444444444446</v>
      </c>
      <c r="AK60">
        <f t="shared" si="33"/>
        <v>32.24444444444444</v>
      </c>
      <c r="AL60">
        <f t="shared" si="34"/>
        <v>-10.755555555555556</v>
      </c>
      <c r="AM60">
        <f t="shared" si="35"/>
        <v>-66.177777777777777</v>
      </c>
      <c r="AN60">
        <f t="shared" si="36"/>
        <v>21.266666666666666</v>
      </c>
      <c r="AO60">
        <f t="shared" si="37"/>
        <v>13.388888888888889</v>
      </c>
      <c r="AP60">
        <f t="shared" si="38"/>
        <v>54.511111111111113</v>
      </c>
      <c r="AQ60">
        <f t="shared" si="39"/>
        <v>-24.888888888888889</v>
      </c>
      <c r="AR60">
        <f t="shared" si="40"/>
        <v>-3.4666666666666668</v>
      </c>
      <c r="AS60">
        <f t="shared" si="41"/>
        <v>13.988888888888889</v>
      </c>
      <c r="AT60">
        <f t="shared" si="42"/>
        <v>-19.577777777777779</v>
      </c>
      <c r="AU60">
        <f t="shared" si="43"/>
        <v>-1.6333333333333329</v>
      </c>
      <c r="AV60">
        <f t="shared" si="44"/>
        <v>-41.088888888888889</v>
      </c>
      <c r="AW60">
        <f t="shared" si="45"/>
        <v>79.87777777777778</v>
      </c>
      <c r="AX60">
        <f t="shared" si="46"/>
        <v>-18.388888888888889</v>
      </c>
      <c r="AY60">
        <f t="shared" si="47"/>
        <v>21.855555555555554</v>
      </c>
      <c r="BA60">
        <f t="shared" si="30"/>
        <v>55.419753086419753</v>
      </c>
      <c r="BB60">
        <f t="shared" si="48"/>
        <v>1039.7041975308639</v>
      </c>
      <c r="BC60">
        <f t="shared" si="49"/>
        <v>115.681975308642</v>
      </c>
      <c r="BD60">
        <f t="shared" si="50"/>
        <v>4379.4982716049381</v>
      </c>
      <c r="BE60">
        <f t="shared" si="51"/>
        <v>452.27111111111105</v>
      </c>
      <c r="BF60">
        <f t="shared" si="52"/>
        <v>179.26234567901236</v>
      </c>
      <c r="BG60">
        <f t="shared" si="53"/>
        <v>2971.4612345679016</v>
      </c>
      <c r="BH60">
        <f t="shared" si="54"/>
        <v>619.45679012345681</v>
      </c>
      <c r="BI60">
        <f t="shared" si="55"/>
        <v>12.017777777777779</v>
      </c>
      <c r="BJ60">
        <f t="shared" si="56"/>
        <v>195.689012345679</v>
      </c>
      <c r="BK60">
        <f t="shared" si="57"/>
        <v>383.28938271604943</v>
      </c>
      <c r="BL60">
        <f t="shared" si="58"/>
        <v>2.667777777777776</v>
      </c>
      <c r="BM60">
        <f t="shared" si="59"/>
        <v>1688.2967901234567</v>
      </c>
      <c r="BN60">
        <f t="shared" si="60"/>
        <v>6380.4593827160497</v>
      </c>
      <c r="BO60">
        <f t="shared" si="61"/>
        <v>338.15123456790127</v>
      </c>
      <c r="BP60">
        <f t="shared" si="31"/>
        <v>477.66530864197523</v>
      </c>
    </row>
    <row r="61" spans="2:68" x14ac:dyDescent="0.25">
      <c r="B61">
        <v>783</v>
      </c>
      <c r="C61">
        <v>819</v>
      </c>
      <c r="D61">
        <v>783</v>
      </c>
      <c r="E61">
        <v>878</v>
      </c>
      <c r="F61">
        <v>842</v>
      </c>
      <c r="G61">
        <v>877</v>
      </c>
      <c r="H61">
        <v>839</v>
      </c>
      <c r="I61">
        <v>844</v>
      </c>
      <c r="J61">
        <v>771</v>
      </c>
      <c r="K61">
        <v>842</v>
      </c>
      <c r="L61">
        <v>776</v>
      </c>
      <c r="M61">
        <v>847</v>
      </c>
      <c r="N61">
        <v>820</v>
      </c>
      <c r="O61">
        <v>898</v>
      </c>
      <c r="P61">
        <v>921</v>
      </c>
      <c r="Q61">
        <v>903</v>
      </c>
      <c r="S61">
        <v>-36</v>
      </c>
      <c r="T61">
        <v>36</v>
      </c>
      <c r="U61">
        <v>-95</v>
      </c>
      <c r="V61">
        <v>36</v>
      </c>
      <c r="W61">
        <v>-35</v>
      </c>
      <c r="X61">
        <v>38</v>
      </c>
      <c r="Y61">
        <v>-5</v>
      </c>
      <c r="Z61">
        <v>73</v>
      </c>
      <c r="AA61">
        <v>-71</v>
      </c>
      <c r="AB61">
        <v>66</v>
      </c>
      <c r="AC61">
        <v>-71</v>
      </c>
      <c r="AD61">
        <v>27</v>
      </c>
      <c r="AE61">
        <v>-78</v>
      </c>
      <c r="AF61">
        <v>-23</v>
      </c>
      <c r="AG61">
        <v>18</v>
      </c>
      <c r="AH61">
        <v>-120</v>
      </c>
      <c r="AJ61">
        <f t="shared" si="32"/>
        <v>-28.444444444444443</v>
      </c>
      <c r="AK61">
        <f t="shared" si="33"/>
        <v>113.24444444444444</v>
      </c>
      <c r="AL61">
        <f t="shared" si="34"/>
        <v>-94.75555555555556</v>
      </c>
      <c r="AM61">
        <f t="shared" si="35"/>
        <v>36.822222222222223</v>
      </c>
      <c r="AN61">
        <f t="shared" si="36"/>
        <v>-34.733333333333334</v>
      </c>
      <c r="AO61">
        <f t="shared" si="37"/>
        <v>44.388888888888886</v>
      </c>
      <c r="AP61">
        <f t="shared" si="38"/>
        <v>-2.4888888888888889</v>
      </c>
      <c r="AQ61">
        <f t="shared" si="39"/>
        <v>75.111111111111114</v>
      </c>
      <c r="AR61">
        <f t="shared" si="40"/>
        <v>-68.466666666666669</v>
      </c>
      <c r="AS61">
        <f t="shared" si="41"/>
        <v>71.988888888888894</v>
      </c>
      <c r="AT61">
        <f t="shared" si="42"/>
        <v>-69.577777777777783</v>
      </c>
      <c r="AU61">
        <f t="shared" si="43"/>
        <v>39.366666666666667</v>
      </c>
      <c r="AV61">
        <f t="shared" si="44"/>
        <v>-62.088888888888889</v>
      </c>
      <c r="AW61">
        <f t="shared" si="45"/>
        <v>-10.122222222222222</v>
      </c>
      <c r="AX61">
        <f t="shared" si="46"/>
        <v>42.611111111111114</v>
      </c>
      <c r="AY61">
        <f t="shared" si="47"/>
        <v>52.855555555555554</v>
      </c>
      <c r="BA61">
        <f t="shared" si="30"/>
        <v>809.08641975308637</v>
      </c>
      <c r="BB61">
        <f t="shared" si="48"/>
        <v>12824.304197530862</v>
      </c>
      <c r="BC61">
        <f t="shared" si="49"/>
        <v>8978.6153086419763</v>
      </c>
      <c r="BD61">
        <f t="shared" si="50"/>
        <v>1355.876049382716</v>
      </c>
      <c r="BE61">
        <f t="shared" si="51"/>
        <v>1206.4044444444446</v>
      </c>
      <c r="BF61">
        <f t="shared" si="52"/>
        <v>1970.3734567901231</v>
      </c>
      <c r="BG61">
        <f t="shared" si="53"/>
        <v>6.194567901234568</v>
      </c>
      <c r="BH61">
        <f t="shared" si="54"/>
        <v>5641.6790123456794</v>
      </c>
      <c r="BI61">
        <f t="shared" si="55"/>
        <v>4687.684444444445</v>
      </c>
      <c r="BJ61">
        <f t="shared" si="56"/>
        <v>5182.4001234567913</v>
      </c>
      <c r="BK61">
        <f t="shared" si="57"/>
        <v>4841.0671604938279</v>
      </c>
      <c r="BL61">
        <f t="shared" si="58"/>
        <v>1549.7344444444445</v>
      </c>
      <c r="BM61">
        <f t="shared" si="59"/>
        <v>3855.0301234567901</v>
      </c>
      <c r="BN61">
        <f t="shared" si="60"/>
        <v>102.45938271604938</v>
      </c>
      <c r="BO61">
        <f t="shared" si="61"/>
        <v>1815.706790123457</v>
      </c>
      <c r="BP61">
        <f t="shared" si="31"/>
        <v>2793.7097530864198</v>
      </c>
    </row>
    <row r="62" spans="2:68" x14ac:dyDescent="0.25">
      <c r="B62">
        <v>773</v>
      </c>
      <c r="C62">
        <v>811</v>
      </c>
      <c r="D62">
        <v>868</v>
      </c>
      <c r="E62">
        <v>862</v>
      </c>
      <c r="F62">
        <v>817</v>
      </c>
      <c r="G62">
        <v>847</v>
      </c>
      <c r="H62">
        <v>806</v>
      </c>
      <c r="I62">
        <v>893</v>
      </c>
      <c r="J62">
        <v>872</v>
      </c>
      <c r="K62">
        <v>930</v>
      </c>
      <c r="L62">
        <v>946</v>
      </c>
      <c r="M62">
        <v>861</v>
      </c>
      <c r="N62">
        <v>913</v>
      </c>
      <c r="O62">
        <v>929</v>
      </c>
      <c r="P62">
        <v>1005</v>
      </c>
      <c r="Q62">
        <v>976</v>
      </c>
      <c r="S62">
        <v>-38</v>
      </c>
      <c r="T62">
        <v>-57</v>
      </c>
      <c r="U62">
        <v>6</v>
      </c>
      <c r="V62">
        <v>45</v>
      </c>
      <c r="W62">
        <v>-30</v>
      </c>
      <c r="X62">
        <v>41</v>
      </c>
      <c r="Y62">
        <v>-87</v>
      </c>
      <c r="Z62">
        <v>21</v>
      </c>
      <c r="AA62">
        <v>-58</v>
      </c>
      <c r="AB62">
        <v>-16</v>
      </c>
      <c r="AC62">
        <v>85</v>
      </c>
      <c r="AD62">
        <v>-52</v>
      </c>
      <c r="AE62">
        <v>-16</v>
      </c>
      <c r="AF62">
        <v>-76</v>
      </c>
      <c r="AG62">
        <v>29</v>
      </c>
      <c r="AH62">
        <v>-203</v>
      </c>
      <c r="AJ62">
        <f t="shared" si="32"/>
        <v>-30.444444444444443</v>
      </c>
      <c r="AK62">
        <f t="shared" si="33"/>
        <v>20.24444444444444</v>
      </c>
      <c r="AL62">
        <f t="shared" si="34"/>
        <v>6.2444444444444445</v>
      </c>
      <c r="AM62">
        <f t="shared" si="35"/>
        <v>45.822222222222223</v>
      </c>
      <c r="AN62">
        <f t="shared" si="36"/>
        <v>-29.733333333333334</v>
      </c>
      <c r="AO62">
        <f t="shared" si="37"/>
        <v>47.388888888888886</v>
      </c>
      <c r="AP62">
        <f t="shared" si="38"/>
        <v>-84.488888888888894</v>
      </c>
      <c r="AQ62">
        <f t="shared" si="39"/>
        <v>23.111111111111111</v>
      </c>
      <c r="AR62">
        <f t="shared" si="40"/>
        <v>-55.466666666666669</v>
      </c>
      <c r="AS62">
        <f t="shared" si="41"/>
        <v>-10.011111111111111</v>
      </c>
      <c r="AT62">
        <f t="shared" si="42"/>
        <v>86.422222222222217</v>
      </c>
      <c r="AU62">
        <f t="shared" si="43"/>
        <v>-39.633333333333333</v>
      </c>
      <c r="AV62">
        <f t="shared" si="44"/>
        <v>-8.8888888888888573E-2</v>
      </c>
      <c r="AW62">
        <f t="shared" si="45"/>
        <v>-63.12222222222222</v>
      </c>
      <c r="AX62">
        <f t="shared" si="46"/>
        <v>53.611111111111114</v>
      </c>
      <c r="AY62">
        <f t="shared" si="47"/>
        <v>-30.144444444444446</v>
      </c>
      <c r="BA62">
        <f t="shared" si="30"/>
        <v>926.86419753086409</v>
      </c>
      <c r="BB62">
        <f t="shared" si="48"/>
        <v>409.83753086419733</v>
      </c>
      <c r="BC62">
        <f t="shared" si="49"/>
        <v>38.993086419753084</v>
      </c>
      <c r="BD62">
        <f t="shared" si="50"/>
        <v>2099.676049382716</v>
      </c>
      <c r="BE62">
        <f t="shared" si="51"/>
        <v>884.07111111111112</v>
      </c>
      <c r="BF62">
        <f t="shared" si="52"/>
        <v>2245.7067901234564</v>
      </c>
      <c r="BG62">
        <f t="shared" si="53"/>
        <v>7138.3723456790131</v>
      </c>
      <c r="BH62">
        <f t="shared" si="54"/>
        <v>534.12345679012344</v>
      </c>
      <c r="BI62">
        <f t="shared" si="55"/>
        <v>3076.5511111111114</v>
      </c>
      <c r="BJ62">
        <f t="shared" si="56"/>
        <v>100.22234567901235</v>
      </c>
      <c r="BK62">
        <f t="shared" si="57"/>
        <v>7468.8004938271597</v>
      </c>
      <c r="BL62">
        <f t="shared" si="58"/>
        <v>1570.8011111111111</v>
      </c>
      <c r="BM62">
        <f t="shared" si="59"/>
        <v>7.9012345679011792E-3</v>
      </c>
      <c r="BN62">
        <f t="shared" si="60"/>
        <v>3984.4149382716046</v>
      </c>
      <c r="BO62">
        <f t="shared" si="61"/>
        <v>2874.1512345679016</v>
      </c>
      <c r="BP62">
        <f t="shared" si="31"/>
        <v>908.68753086419758</v>
      </c>
    </row>
    <row r="63" spans="2:68" x14ac:dyDescent="0.25">
      <c r="B63">
        <v>884</v>
      </c>
      <c r="C63">
        <v>866</v>
      </c>
      <c r="D63">
        <v>904</v>
      </c>
      <c r="E63">
        <v>997</v>
      </c>
      <c r="F63">
        <v>879</v>
      </c>
      <c r="G63">
        <v>842</v>
      </c>
      <c r="H63">
        <v>900</v>
      </c>
      <c r="I63">
        <v>1006</v>
      </c>
      <c r="J63">
        <v>1028</v>
      </c>
      <c r="K63">
        <v>1036</v>
      </c>
      <c r="L63">
        <v>1072</v>
      </c>
      <c r="M63">
        <v>985</v>
      </c>
      <c r="N63">
        <v>1039</v>
      </c>
      <c r="O63">
        <v>994</v>
      </c>
      <c r="P63">
        <v>1092</v>
      </c>
      <c r="Q63">
        <v>1047</v>
      </c>
      <c r="S63">
        <v>18</v>
      </c>
      <c r="T63">
        <v>-38</v>
      </c>
      <c r="U63">
        <v>-93</v>
      </c>
      <c r="V63">
        <v>118</v>
      </c>
      <c r="W63">
        <v>37</v>
      </c>
      <c r="X63">
        <v>-58</v>
      </c>
      <c r="Y63">
        <v>-106</v>
      </c>
      <c r="Z63">
        <v>-22</v>
      </c>
      <c r="AA63">
        <v>-8</v>
      </c>
      <c r="AB63">
        <v>-36</v>
      </c>
      <c r="AC63">
        <v>87</v>
      </c>
      <c r="AD63">
        <v>-54</v>
      </c>
      <c r="AE63">
        <v>45</v>
      </c>
      <c r="AF63">
        <v>-98</v>
      </c>
      <c r="AG63">
        <v>45</v>
      </c>
      <c r="AH63">
        <v>-163</v>
      </c>
      <c r="AJ63">
        <f t="shared" si="32"/>
        <v>25.555555555555557</v>
      </c>
      <c r="AK63">
        <f t="shared" si="33"/>
        <v>39.24444444444444</v>
      </c>
      <c r="AL63">
        <f t="shared" si="34"/>
        <v>-92.75555555555556</v>
      </c>
      <c r="AM63">
        <f t="shared" si="35"/>
        <v>118.82222222222222</v>
      </c>
      <c r="AN63">
        <f t="shared" si="36"/>
        <v>37.266666666666666</v>
      </c>
      <c r="AO63">
        <f t="shared" si="37"/>
        <v>-51.611111111111114</v>
      </c>
      <c r="AP63">
        <f t="shared" si="38"/>
        <v>-103.48888888888889</v>
      </c>
      <c r="AQ63">
        <f t="shared" si="39"/>
        <v>-19.888888888888889</v>
      </c>
      <c r="AR63">
        <f t="shared" si="40"/>
        <v>-5.4666666666666668</v>
      </c>
      <c r="AS63">
        <f t="shared" si="41"/>
        <v>-30.011111111111113</v>
      </c>
      <c r="AT63">
        <f t="shared" si="42"/>
        <v>88.422222222222217</v>
      </c>
      <c r="AU63">
        <f t="shared" si="43"/>
        <v>-41.633333333333333</v>
      </c>
      <c r="AV63">
        <f t="shared" si="44"/>
        <v>60.911111111111111</v>
      </c>
      <c r="AW63">
        <f t="shared" si="45"/>
        <v>-85.12222222222222</v>
      </c>
      <c r="AX63">
        <f t="shared" si="46"/>
        <v>69.611111111111114</v>
      </c>
      <c r="AY63">
        <f t="shared" si="47"/>
        <v>9.8555555555555543</v>
      </c>
      <c r="BA63">
        <f t="shared" si="30"/>
        <v>653.08641975308649</v>
      </c>
      <c r="BB63">
        <f t="shared" si="48"/>
        <v>1540.1264197530861</v>
      </c>
      <c r="BC63">
        <f t="shared" si="49"/>
        <v>8603.5930864197544</v>
      </c>
      <c r="BD63">
        <f t="shared" si="50"/>
        <v>14118.720493827161</v>
      </c>
      <c r="BE63">
        <f t="shared" si="51"/>
        <v>1388.8044444444445</v>
      </c>
      <c r="BF63">
        <f t="shared" si="52"/>
        <v>2663.7067901234573</v>
      </c>
      <c r="BG63">
        <f t="shared" si="53"/>
        <v>10709.950123456791</v>
      </c>
      <c r="BH63">
        <f t="shared" si="54"/>
        <v>395.5679012345679</v>
      </c>
      <c r="BI63">
        <f t="shared" si="55"/>
        <v>29.884444444444444</v>
      </c>
      <c r="BJ63">
        <f t="shared" si="56"/>
        <v>900.66679012345685</v>
      </c>
      <c r="BK63">
        <f t="shared" si="57"/>
        <v>7818.4893827160486</v>
      </c>
      <c r="BL63">
        <f t="shared" si="58"/>
        <v>1733.3344444444444</v>
      </c>
      <c r="BM63">
        <f t="shared" si="59"/>
        <v>3710.1634567901233</v>
      </c>
      <c r="BN63">
        <f t="shared" si="60"/>
        <v>7245.7927160493828</v>
      </c>
      <c r="BO63">
        <f t="shared" si="61"/>
        <v>4845.7067901234568</v>
      </c>
      <c r="BP63">
        <f t="shared" si="31"/>
        <v>97.131975308641955</v>
      </c>
    </row>
    <row r="64" spans="2:68" x14ac:dyDescent="0.25">
      <c r="B64">
        <v>659</v>
      </c>
      <c r="C64">
        <v>707</v>
      </c>
      <c r="D64">
        <v>723</v>
      </c>
      <c r="E64">
        <v>758</v>
      </c>
      <c r="F64">
        <v>731</v>
      </c>
      <c r="G64">
        <v>727</v>
      </c>
      <c r="H64">
        <v>652</v>
      </c>
      <c r="I64">
        <v>895</v>
      </c>
      <c r="J64">
        <v>750</v>
      </c>
      <c r="K64">
        <v>766</v>
      </c>
      <c r="L64">
        <v>769</v>
      </c>
      <c r="M64">
        <v>735</v>
      </c>
      <c r="N64">
        <v>777</v>
      </c>
      <c r="O64">
        <v>826</v>
      </c>
      <c r="P64">
        <v>884</v>
      </c>
      <c r="Q64">
        <v>844</v>
      </c>
      <c r="S64">
        <v>-48</v>
      </c>
      <c r="T64">
        <v>-16</v>
      </c>
      <c r="U64">
        <v>-35</v>
      </c>
      <c r="V64">
        <v>27</v>
      </c>
      <c r="W64">
        <v>4</v>
      </c>
      <c r="X64">
        <v>75</v>
      </c>
      <c r="Y64">
        <v>-243</v>
      </c>
      <c r="Z64">
        <v>145</v>
      </c>
      <c r="AA64">
        <v>-16</v>
      </c>
      <c r="AB64">
        <v>-3</v>
      </c>
      <c r="AC64">
        <v>34</v>
      </c>
      <c r="AD64">
        <v>-42</v>
      </c>
      <c r="AE64">
        <v>-49</v>
      </c>
      <c r="AF64">
        <v>-58</v>
      </c>
      <c r="AG64">
        <v>40</v>
      </c>
      <c r="AH64">
        <v>-185</v>
      </c>
      <c r="AJ64">
        <f t="shared" si="32"/>
        <v>-40.444444444444443</v>
      </c>
      <c r="AK64">
        <f t="shared" si="33"/>
        <v>61.24444444444444</v>
      </c>
      <c r="AL64">
        <f t="shared" si="34"/>
        <v>-34.755555555555553</v>
      </c>
      <c r="AM64">
        <f t="shared" si="35"/>
        <v>27.822222222222223</v>
      </c>
      <c r="AN64">
        <f t="shared" si="36"/>
        <v>4.2666666666666666</v>
      </c>
      <c r="AO64">
        <f t="shared" si="37"/>
        <v>81.388888888888886</v>
      </c>
      <c r="AP64">
        <f t="shared" si="38"/>
        <v>-240.48888888888888</v>
      </c>
      <c r="AQ64">
        <f t="shared" si="39"/>
        <v>147.11111111111111</v>
      </c>
      <c r="AR64">
        <f t="shared" si="40"/>
        <v>-13.466666666666667</v>
      </c>
      <c r="AS64">
        <f t="shared" si="41"/>
        <v>2.9888888888888889</v>
      </c>
      <c r="AT64">
        <f t="shared" si="42"/>
        <v>35.422222222222224</v>
      </c>
      <c r="AU64">
        <f t="shared" si="43"/>
        <v>-29.633333333333333</v>
      </c>
      <c r="AV64">
        <f t="shared" si="44"/>
        <v>-33.088888888888889</v>
      </c>
      <c r="AW64">
        <f t="shared" si="45"/>
        <v>-45.12222222222222</v>
      </c>
      <c r="AX64">
        <f t="shared" si="46"/>
        <v>64.611111111111114</v>
      </c>
      <c r="AY64">
        <f t="shared" si="47"/>
        <v>-12.144444444444446</v>
      </c>
      <c r="BA64">
        <f t="shared" si="30"/>
        <v>1635.7530864197529</v>
      </c>
      <c r="BB64">
        <f t="shared" si="48"/>
        <v>3750.8819753086414</v>
      </c>
      <c r="BC64">
        <f t="shared" si="49"/>
        <v>1207.9486419753084</v>
      </c>
      <c r="BD64">
        <f t="shared" si="50"/>
        <v>774.07604938271606</v>
      </c>
      <c r="BE64">
        <f t="shared" si="51"/>
        <v>18.204444444444444</v>
      </c>
      <c r="BF64">
        <f t="shared" si="52"/>
        <v>6624.1512345679012</v>
      </c>
      <c r="BG64">
        <f t="shared" si="53"/>
        <v>57834.905679012343</v>
      </c>
      <c r="BH64">
        <f t="shared" si="54"/>
        <v>21641.679012345681</v>
      </c>
      <c r="BI64">
        <f t="shared" si="55"/>
        <v>181.35111111111112</v>
      </c>
      <c r="BJ64">
        <f t="shared" si="56"/>
        <v>8.9334567901234578</v>
      </c>
      <c r="BK64">
        <f t="shared" si="57"/>
        <v>1254.733827160494</v>
      </c>
      <c r="BL64">
        <f t="shared" si="58"/>
        <v>878.1344444444444</v>
      </c>
      <c r="BM64">
        <f t="shared" si="59"/>
        <v>1094.8745679012345</v>
      </c>
      <c r="BN64">
        <f t="shared" si="60"/>
        <v>2036.0149382716047</v>
      </c>
      <c r="BO64">
        <f t="shared" si="61"/>
        <v>4174.5956790123464</v>
      </c>
      <c r="BP64">
        <f t="shared" si="31"/>
        <v>147.48753086419757</v>
      </c>
    </row>
    <row r="65" spans="2:68" x14ac:dyDescent="0.25">
      <c r="B65">
        <v>855</v>
      </c>
      <c r="C65">
        <v>822</v>
      </c>
      <c r="D65">
        <v>924</v>
      </c>
      <c r="E65">
        <v>893</v>
      </c>
      <c r="F65">
        <v>878</v>
      </c>
      <c r="G65">
        <v>852</v>
      </c>
      <c r="H65">
        <v>968</v>
      </c>
      <c r="I65">
        <v>930</v>
      </c>
      <c r="J65">
        <v>957</v>
      </c>
      <c r="K65">
        <v>961</v>
      </c>
      <c r="L65">
        <v>1056</v>
      </c>
      <c r="M65">
        <v>1009</v>
      </c>
      <c r="N65">
        <v>966</v>
      </c>
      <c r="O65">
        <v>1033</v>
      </c>
      <c r="P65">
        <v>1011</v>
      </c>
      <c r="Q65">
        <v>1022</v>
      </c>
      <c r="S65">
        <v>33</v>
      </c>
      <c r="T65">
        <v>-102</v>
      </c>
      <c r="U65">
        <v>31</v>
      </c>
      <c r="V65">
        <v>15</v>
      </c>
      <c r="W65">
        <v>26</v>
      </c>
      <c r="X65">
        <v>-116</v>
      </c>
      <c r="Y65">
        <v>38</v>
      </c>
      <c r="Z65">
        <v>-27</v>
      </c>
      <c r="AA65">
        <v>-4</v>
      </c>
      <c r="AB65">
        <v>-95</v>
      </c>
      <c r="AC65">
        <v>47</v>
      </c>
      <c r="AD65">
        <v>43</v>
      </c>
      <c r="AE65">
        <v>-67</v>
      </c>
      <c r="AF65">
        <v>22</v>
      </c>
      <c r="AG65">
        <v>-11</v>
      </c>
      <c r="AH65">
        <v>-167</v>
      </c>
      <c r="AJ65">
        <f t="shared" si="32"/>
        <v>40.555555555555557</v>
      </c>
      <c r="AK65">
        <f t="shared" si="33"/>
        <v>-24.75555555555556</v>
      </c>
      <c r="AL65">
        <f t="shared" si="34"/>
        <v>31.244444444444444</v>
      </c>
      <c r="AM65">
        <f t="shared" si="35"/>
        <v>15.822222222222223</v>
      </c>
      <c r="AN65">
        <f t="shared" si="36"/>
        <v>26.266666666666666</v>
      </c>
      <c r="AO65">
        <f t="shared" si="37"/>
        <v>-109.61111111111111</v>
      </c>
      <c r="AP65">
        <f t="shared" si="38"/>
        <v>40.511111111111113</v>
      </c>
      <c r="AQ65">
        <f t="shared" si="39"/>
        <v>-24.888888888888889</v>
      </c>
      <c r="AR65">
        <f t="shared" si="40"/>
        <v>-1.4666666666666668</v>
      </c>
      <c r="AS65">
        <f t="shared" si="41"/>
        <v>-89.011111111111106</v>
      </c>
      <c r="AT65">
        <f t="shared" si="42"/>
        <v>48.422222222222224</v>
      </c>
      <c r="AU65">
        <f t="shared" si="43"/>
        <v>55.366666666666667</v>
      </c>
      <c r="AV65">
        <f t="shared" si="44"/>
        <v>-51.088888888888889</v>
      </c>
      <c r="AW65">
        <f t="shared" si="45"/>
        <v>34.87777777777778</v>
      </c>
      <c r="AX65">
        <f t="shared" si="46"/>
        <v>13.611111111111111</v>
      </c>
      <c r="AY65">
        <f t="shared" si="47"/>
        <v>5.8555555555555543</v>
      </c>
      <c r="BA65">
        <f t="shared" si="30"/>
        <v>1644.7530864197531</v>
      </c>
      <c r="BB65">
        <f t="shared" si="48"/>
        <v>612.83753086419779</v>
      </c>
      <c r="BC65">
        <f t="shared" si="49"/>
        <v>976.2153086419753</v>
      </c>
      <c r="BD65">
        <f t="shared" si="50"/>
        <v>250.34271604938274</v>
      </c>
      <c r="BE65">
        <f t="shared" si="51"/>
        <v>689.93777777777768</v>
      </c>
      <c r="BF65">
        <f t="shared" si="52"/>
        <v>12014.595679012345</v>
      </c>
      <c r="BG65">
        <f t="shared" si="53"/>
        <v>1641.1501234567902</v>
      </c>
      <c r="BH65">
        <f t="shared" si="54"/>
        <v>619.45679012345681</v>
      </c>
      <c r="BI65">
        <f t="shared" si="55"/>
        <v>2.1511111111111116</v>
      </c>
      <c r="BJ65">
        <f t="shared" si="56"/>
        <v>7922.9779012345671</v>
      </c>
      <c r="BK65">
        <f t="shared" si="57"/>
        <v>2344.7116049382716</v>
      </c>
      <c r="BL65">
        <f t="shared" si="58"/>
        <v>3065.4677777777779</v>
      </c>
      <c r="BM65">
        <f t="shared" si="59"/>
        <v>2610.0745679012343</v>
      </c>
      <c r="BN65">
        <f t="shared" si="60"/>
        <v>1216.4593827160495</v>
      </c>
      <c r="BO65">
        <f t="shared" si="61"/>
        <v>185.26234567901233</v>
      </c>
      <c r="BP65">
        <f t="shared" si="31"/>
        <v>34.287530864197514</v>
      </c>
    </row>
    <row r="66" spans="2:68" x14ac:dyDescent="0.25">
      <c r="B66">
        <v>732</v>
      </c>
      <c r="C66">
        <v>743</v>
      </c>
      <c r="D66">
        <v>775</v>
      </c>
      <c r="E66">
        <v>779</v>
      </c>
      <c r="F66">
        <v>793</v>
      </c>
      <c r="G66">
        <v>841</v>
      </c>
      <c r="H66">
        <v>763</v>
      </c>
      <c r="I66">
        <v>903</v>
      </c>
      <c r="J66">
        <v>770</v>
      </c>
      <c r="K66">
        <v>841</v>
      </c>
      <c r="L66">
        <v>857</v>
      </c>
      <c r="M66">
        <v>862</v>
      </c>
      <c r="N66">
        <v>916</v>
      </c>
      <c r="O66">
        <v>881</v>
      </c>
      <c r="P66">
        <v>918</v>
      </c>
      <c r="Q66">
        <v>936</v>
      </c>
      <c r="S66">
        <v>-11</v>
      </c>
      <c r="T66">
        <v>-32</v>
      </c>
      <c r="U66">
        <v>-4</v>
      </c>
      <c r="V66">
        <v>-14</v>
      </c>
      <c r="W66">
        <v>-48</v>
      </c>
      <c r="X66">
        <v>78</v>
      </c>
      <c r="Y66">
        <v>-140</v>
      </c>
      <c r="Z66">
        <v>133</v>
      </c>
      <c r="AA66">
        <v>-71</v>
      </c>
      <c r="AB66">
        <v>-16</v>
      </c>
      <c r="AC66">
        <v>-5</v>
      </c>
      <c r="AD66">
        <v>-54</v>
      </c>
      <c r="AE66">
        <v>35</v>
      </c>
      <c r="AF66">
        <v>-37</v>
      </c>
      <c r="AG66">
        <v>-18</v>
      </c>
      <c r="AH66">
        <v>-204</v>
      </c>
      <c r="AJ66">
        <f t="shared" si="32"/>
        <v>-3.4444444444444446</v>
      </c>
      <c r="AK66">
        <f t="shared" si="33"/>
        <v>45.24444444444444</v>
      </c>
      <c r="AL66">
        <f t="shared" si="34"/>
        <v>-3.7555555555555555</v>
      </c>
      <c r="AM66">
        <f t="shared" si="35"/>
        <v>-13.177777777777777</v>
      </c>
      <c r="AN66">
        <f t="shared" si="36"/>
        <v>-47.733333333333334</v>
      </c>
      <c r="AO66">
        <f t="shared" si="37"/>
        <v>84.388888888888886</v>
      </c>
      <c r="AP66">
        <f t="shared" si="38"/>
        <v>-137.48888888888888</v>
      </c>
      <c r="AQ66">
        <f t="shared" si="39"/>
        <v>135.11111111111111</v>
      </c>
      <c r="AR66">
        <f t="shared" si="40"/>
        <v>-68.466666666666669</v>
      </c>
      <c r="AS66">
        <f t="shared" si="41"/>
        <v>-10.011111111111111</v>
      </c>
      <c r="AT66">
        <f t="shared" si="42"/>
        <v>-3.5777777777777775</v>
      </c>
      <c r="AU66">
        <f t="shared" si="43"/>
        <v>-41.633333333333333</v>
      </c>
      <c r="AV66">
        <f t="shared" si="44"/>
        <v>50.911111111111111</v>
      </c>
      <c r="AW66">
        <f t="shared" si="45"/>
        <v>-24.12222222222222</v>
      </c>
      <c r="AX66">
        <f t="shared" si="46"/>
        <v>6.6111111111111107</v>
      </c>
      <c r="AY66">
        <f t="shared" si="47"/>
        <v>-31.144444444444446</v>
      </c>
      <c r="BA66">
        <f t="shared" si="30"/>
        <v>11.8641975308642</v>
      </c>
      <c r="BB66">
        <f t="shared" si="48"/>
        <v>2047.0597530864193</v>
      </c>
      <c r="BC66">
        <f t="shared" si="49"/>
        <v>14.104197530864198</v>
      </c>
      <c r="BD66">
        <f t="shared" si="50"/>
        <v>173.65382716049382</v>
      </c>
      <c r="BE66">
        <f t="shared" si="51"/>
        <v>2278.471111111111</v>
      </c>
      <c r="BF66">
        <f t="shared" si="52"/>
        <v>7121.4845679012342</v>
      </c>
      <c r="BG66">
        <f t="shared" si="53"/>
        <v>18903.194567901231</v>
      </c>
      <c r="BH66">
        <f t="shared" si="54"/>
        <v>18255.012345679013</v>
      </c>
      <c r="BI66">
        <f t="shared" si="55"/>
        <v>4687.684444444445</v>
      </c>
      <c r="BJ66">
        <f t="shared" si="56"/>
        <v>100.22234567901235</v>
      </c>
      <c r="BK66">
        <f t="shared" si="57"/>
        <v>12.800493827160492</v>
      </c>
      <c r="BL66">
        <f t="shared" si="58"/>
        <v>1733.3344444444444</v>
      </c>
      <c r="BM66">
        <f t="shared" si="59"/>
        <v>2591.9412345679011</v>
      </c>
      <c r="BN66">
        <f t="shared" si="60"/>
        <v>581.88160493827149</v>
      </c>
      <c r="BO66">
        <f t="shared" si="61"/>
        <v>43.706790123456784</v>
      </c>
      <c r="BP66">
        <f t="shared" si="31"/>
        <v>969.97641975308647</v>
      </c>
    </row>
    <row r="67" spans="2:68" x14ac:dyDescent="0.25">
      <c r="B67">
        <v>684</v>
      </c>
      <c r="C67">
        <v>712</v>
      </c>
      <c r="D67">
        <v>826</v>
      </c>
      <c r="E67">
        <v>801</v>
      </c>
      <c r="F67">
        <v>863</v>
      </c>
      <c r="G67">
        <v>779</v>
      </c>
      <c r="H67">
        <v>865</v>
      </c>
      <c r="I67">
        <v>682</v>
      </c>
      <c r="J67">
        <v>732</v>
      </c>
      <c r="K67">
        <v>740</v>
      </c>
      <c r="L67">
        <v>818</v>
      </c>
      <c r="M67">
        <v>812</v>
      </c>
      <c r="N67">
        <v>816</v>
      </c>
      <c r="O67">
        <v>799</v>
      </c>
      <c r="P67">
        <v>812</v>
      </c>
      <c r="Q67">
        <v>839</v>
      </c>
      <c r="S67">
        <v>-28</v>
      </c>
      <c r="T67">
        <v>-114</v>
      </c>
      <c r="U67">
        <v>25</v>
      </c>
      <c r="V67">
        <v>-62</v>
      </c>
      <c r="W67">
        <v>84</v>
      </c>
      <c r="X67">
        <v>-86</v>
      </c>
      <c r="Y67">
        <v>183</v>
      </c>
      <c r="Z67">
        <v>-50</v>
      </c>
      <c r="AA67">
        <v>-8</v>
      </c>
      <c r="AB67">
        <v>-78</v>
      </c>
      <c r="AC67">
        <v>6</v>
      </c>
      <c r="AD67">
        <v>-4</v>
      </c>
      <c r="AE67">
        <v>17</v>
      </c>
      <c r="AF67">
        <v>-13</v>
      </c>
      <c r="AG67">
        <v>-27</v>
      </c>
      <c r="AH67">
        <v>-155</v>
      </c>
      <c r="AJ67">
        <f t="shared" si="32"/>
        <v>-20.444444444444443</v>
      </c>
      <c r="AK67">
        <f t="shared" si="33"/>
        <v>-36.75555555555556</v>
      </c>
      <c r="AL67">
        <f t="shared" si="34"/>
        <v>25.244444444444444</v>
      </c>
      <c r="AM67">
        <f t="shared" si="35"/>
        <v>-61.177777777777777</v>
      </c>
      <c r="AN67">
        <f t="shared" si="36"/>
        <v>84.266666666666666</v>
      </c>
      <c r="AO67">
        <f t="shared" si="37"/>
        <v>-79.611111111111114</v>
      </c>
      <c r="AP67">
        <f t="shared" si="38"/>
        <v>185.51111111111112</v>
      </c>
      <c r="AQ67">
        <f t="shared" si="39"/>
        <v>-47.888888888888886</v>
      </c>
      <c r="AR67">
        <f t="shared" si="40"/>
        <v>-5.4666666666666668</v>
      </c>
      <c r="AS67">
        <f t="shared" si="41"/>
        <v>-72.011111111111106</v>
      </c>
      <c r="AT67">
        <f t="shared" si="42"/>
        <v>7.4222222222222225</v>
      </c>
      <c r="AU67">
        <f t="shared" si="43"/>
        <v>8.3666666666666671</v>
      </c>
      <c r="AV67">
        <f t="shared" si="44"/>
        <v>32.911111111111111</v>
      </c>
      <c r="AW67">
        <f t="shared" si="45"/>
        <v>-0.12222222222222179</v>
      </c>
      <c r="AX67">
        <f t="shared" si="46"/>
        <v>-2.3888888888888893</v>
      </c>
      <c r="AY67">
        <f t="shared" si="47"/>
        <v>17.855555555555554</v>
      </c>
      <c r="BA67">
        <f t="shared" si="30"/>
        <v>417.97530864197523</v>
      </c>
      <c r="BB67">
        <f t="shared" si="48"/>
        <v>1350.9708641975312</v>
      </c>
      <c r="BC67">
        <f t="shared" si="49"/>
        <v>637.2819753086419</v>
      </c>
      <c r="BD67">
        <f t="shared" si="50"/>
        <v>3742.7204938271602</v>
      </c>
      <c r="BE67">
        <f t="shared" si="51"/>
        <v>7100.8711111111106</v>
      </c>
      <c r="BF67">
        <f t="shared" si="52"/>
        <v>6337.9290123456794</v>
      </c>
      <c r="BG67">
        <f t="shared" si="53"/>
        <v>34414.372345679018</v>
      </c>
      <c r="BH67">
        <f t="shared" si="54"/>
        <v>2293.3456790123455</v>
      </c>
      <c r="BI67">
        <f t="shared" si="55"/>
        <v>29.884444444444444</v>
      </c>
      <c r="BJ67">
        <f t="shared" si="56"/>
        <v>5185.6001234567893</v>
      </c>
      <c r="BK67">
        <f t="shared" si="57"/>
        <v>55.089382716049386</v>
      </c>
      <c r="BL67">
        <f t="shared" si="58"/>
        <v>70.001111111111115</v>
      </c>
      <c r="BM67">
        <f t="shared" si="59"/>
        <v>1083.1412345679012</v>
      </c>
      <c r="BN67">
        <f t="shared" si="60"/>
        <v>1.4938271604938165E-2</v>
      </c>
      <c r="BO67">
        <f t="shared" si="61"/>
        <v>5.7067901234567922</v>
      </c>
      <c r="BP67">
        <f t="shared" si="31"/>
        <v>318.8208641975308</v>
      </c>
    </row>
    <row r="68" spans="2:68" x14ac:dyDescent="0.25">
      <c r="B68">
        <v>689</v>
      </c>
      <c r="C68">
        <v>727</v>
      </c>
      <c r="D68">
        <v>782</v>
      </c>
      <c r="E68">
        <v>779</v>
      </c>
      <c r="F68">
        <v>790</v>
      </c>
      <c r="G68">
        <v>793</v>
      </c>
      <c r="H68">
        <v>852</v>
      </c>
      <c r="I68">
        <v>763</v>
      </c>
      <c r="J68">
        <v>910</v>
      </c>
      <c r="K68">
        <v>778</v>
      </c>
      <c r="L68">
        <v>887</v>
      </c>
      <c r="M68">
        <v>723</v>
      </c>
      <c r="N68">
        <v>848</v>
      </c>
      <c r="O68">
        <v>877</v>
      </c>
      <c r="P68">
        <v>907</v>
      </c>
      <c r="Q68">
        <v>895</v>
      </c>
      <c r="S68">
        <v>-38</v>
      </c>
      <c r="T68">
        <v>-55</v>
      </c>
      <c r="U68">
        <v>3</v>
      </c>
      <c r="V68">
        <v>-11</v>
      </c>
      <c r="W68">
        <v>-3</v>
      </c>
      <c r="X68">
        <v>-59</v>
      </c>
      <c r="Y68">
        <v>89</v>
      </c>
      <c r="Z68">
        <v>-147</v>
      </c>
      <c r="AA68">
        <v>132</v>
      </c>
      <c r="AB68">
        <v>-109</v>
      </c>
      <c r="AC68">
        <v>164</v>
      </c>
      <c r="AD68">
        <v>-125</v>
      </c>
      <c r="AE68">
        <v>-29</v>
      </c>
      <c r="AF68">
        <v>-30</v>
      </c>
      <c r="AG68">
        <v>12</v>
      </c>
      <c r="AH68">
        <v>-206</v>
      </c>
      <c r="AJ68">
        <f t="shared" si="32"/>
        <v>-30.444444444444443</v>
      </c>
      <c r="AK68">
        <f t="shared" si="33"/>
        <v>22.24444444444444</v>
      </c>
      <c r="AL68">
        <f t="shared" si="34"/>
        <v>3.2444444444444445</v>
      </c>
      <c r="AM68">
        <f t="shared" si="35"/>
        <v>-10.177777777777777</v>
      </c>
      <c r="AN68">
        <f t="shared" si="36"/>
        <v>-2.7333333333333334</v>
      </c>
      <c r="AO68">
        <f t="shared" si="37"/>
        <v>-52.611111111111114</v>
      </c>
      <c r="AP68">
        <f t="shared" si="38"/>
        <v>91.511111111111106</v>
      </c>
      <c r="AQ68">
        <f t="shared" si="39"/>
        <v>-144.88888888888889</v>
      </c>
      <c r="AR68">
        <f t="shared" si="40"/>
        <v>134.53333333333333</v>
      </c>
      <c r="AS68">
        <f t="shared" si="41"/>
        <v>-103.01111111111111</v>
      </c>
      <c r="AT68">
        <f t="shared" si="42"/>
        <v>165.42222222222222</v>
      </c>
      <c r="AU68">
        <f t="shared" si="43"/>
        <v>-112.63333333333333</v>
      </c>
      <c r="AV68">
        <f t="shared" si="44"/>
        <v>-13.088888888888889</v>
      </c>
      <c r="AW68">
        <f t="shared" si="45"/>
        <v>-17.12222222222222</v>
      </c>
      <c r="AX68">
        <f t="shared" si="46"/>
        <v>36.611111111111114</v>
      </c>
      <c r="AY68">
        <f t="shared" si="47"/>
        <v>-33.144444444444446</v>
      </c>
      <c r="BA68">
        <f t="shared" ref="BA68:BA92" si="62">AJ68*AJ68</f>
        <v>926.86419753086409</v>
      </c>
      <c r="BB68">
        <f t="shared" si="48"/>
        <v>494.81530864197509</v>
      </c>
      <c r="BC68">
        <f t="shared" si="49"/>
        <v>10.526419753086421</v>
      </c>
      <c r="BD68">
        <f t="shared" si="50"/>
        <v>103.58716049382714</v>
      </c>
      <c r="BE68">
        <f t="shared" si="51"/>
        <v>7.471111111111111</v>
      </c>
      <c r="BF68">
        <f t="shared" si="52"/>
        <v>2767.9290123456794</v>
      </c>
      <c r="BG68">
        <f t="shared" si="53"/>
        <v>8374.2834567901227</v>
      </c>
      <c r="BH68">
        <f t="shared" si="54"/>
        <v>20992.790123456791</v>
      </c>
      <c r="BI68">
        <f t="shared" si="55"/>
        <v>18099.217777777776</v>
      </c>
      <c r="BJ68">
        <f t="shared" si="56"/>
        <v>10611.289012345678</v>
      </c>
      <c r="BK68">
        <f t="shared" si="57"/>
        <v>27364.51160493827</v>
      </c>
      <c r="BL68">
        <f t="shared" si="58"/>
        <v>12686.267777777775</v>
      </c>
      <c r="BM68">
        <f t="shared" si="59"/>
        <v>171.319012345679</v>
      </c>
      <c r="BN68">
        <f t="shared" si="60"/>
        <v>293.17049382716044</v>
      </c>
      <c r="BO68">
        <f t="shared" si="61"/>
        <v>1340.3734567901238</v>
      </c>
      <c r="BP68">
        <f t="shared" ref="BP68:BP92" si="63">AY68*AY68</f>
        <v>1098.5541975308643</v>
      </c>
    </row>
    <row r="69" spans="2:68" x14ac:dyDescent="0.25">
      <c r="B69">
        <v>645</v>
      </c>
      <c r="C69">
        <v>560</v>
      </c>
      <c r="D69">
        <v>612</v>
      </c>
      <c r="E69">
        <v>684</v>
      </c>
      <c r="F69">
        <v>684</v>
      </c>
      <c r="G69">
        <v>726</v>
      </c>
      <c r="H69">
        <v>674</v>
      </c>
      <c r="I69">
        <v>676</v>
      </c>
      <c r="J69">
        <v>611</v>
      </c>
      <c r="K69">
        <v>627</v>
      </c>
      <c r="L69">
        <v>641</v>
      </c>
      <c r="M69">
        <v>674</v>
      </c>
      <c r="N69">
        <v>678</v>
      </c>
      <c r="O69">
        <v>676</v>
      </c>
      <c r="P69">
        <v>640</v>
      </c>
      <c r="Q69">
        <v>730</v>
      </c>
      <c r="S69">
        <v>85</v>
      </c>
      <c r="T69">
        <v>-52</v>
      </c>
      <c r="U69">
        <v>-72</v>
      </c>
      <c r="V69">
        <v>0</v>
      </c>
      <c r="W69">
        <v>-42</v>
      </c>
      <c r="X69">
        <v>52</v>
      </c>
      <c r="Y69">
        <v>-2</v>
      </c>
      <c r="Z69">
        <v>65</v>
      </c>
      <c r="AA69">
        <v>-16</v>
      </c>
      <c r="AB69">
        <v>-14</v>
      </c>
      <c r="AC69">
        <v>-33</v>
      </c>
      <c r="AD69">
        <v>-4</v>
      </c>
      <c r="AE69">
        <v>2</v>
      </c>
      <c r="AF69">
        <v>36</v>
      </c>
      <c r="AG69">
        <v>-90</v>
      </c>
      <c r="AH69">
        <v>-85</v>
      </c>
      <c r="AJ69">
        <f t="shared" ref="AJ69:AJ92" si="64">(S69-S$93)</f>
        <v>92.555555555555557</v>
      </c>
      <c r="AK69">
        <f t="shared" ref="AK69:AK92" si="65">(T69-T$93)</f>
        <v>25.24444444444444</v>
      </c>
      <c r="AL69">
        <f t="shared" ref="AL69:AL92" si="66">(U69-U$93)</f>
        <v>-71.75555555555556</v>
      </c>
      <c r="AM69">
        <f t="shared" ref="AM69:AM92" si="67">(V69-V$93)</f>
        <v>0.82222222222222219</v>
      </c>
      <c r="AN69">
        <f t="shared" ref="AN69:AN92" si="68">(W69-W$93)</f>
        <v>-41.733333333333334</v>
      </c>
      <c r="AO69">
        <f t="shared" ref="AO69:AO92" si="69">(X69-X$93)</f>
        <v>58.388888888888886</v>
      </c>
      <c r="AP69">
        <f t="shared" ref="AP69:AP92" si="70">(Y69-Y$93)</f>
        <v>0.51111111111111107</v>
      </c>
      <c r="AQ69">
        <f t="shared" ref="AQ69:AQ92" si="71">(Z69-Z$93)</f>
        <v>67.111111111111114</v>
      </c>
      <c r="AR69">
        <f t="shared" ref="AR69:AR92" si="72">(AA69-AA$93)</f>
        <v>-13.466666666666667</v>
      </c>
      <c r="AS69">
        <f t="shared" ref="AS69:AS92" si="73">(AB69-AB$93)</f>
        <v>-8.0111111111111111</v>
      </c>
      <c r="AT69">
        <f t="shared" ref="AT69:AT92" si="74">(AC69-AC$93)</f>
        <v>-31.577777777777779</v>
      </c>
      <c r="AU69">
        <f t="shared" ref="AU69:AU92" si="75">(AD69-AD$93)</f>
        <v>8.3666666666666671</v>
      </c>
      <c r="AV69">
        <f t="shared" ref="AV69:AV92" si="76">(AE69-AE$93)</f>
        <v>17.911111111111111</v>
      </c>
      <c r="AW69">
        <f t="shared" ref="AW69:AW92" si="77">(AF69-AF$93)</f>
        <v>48.87777777777778</v>
      </c>
      <c r="AX69">
        <f t="shared" ref="AX69:AX92" si="78">(AG69-AG$93)</f>
        <v>-65.388888888888886</v>
      </c>
      <c r="AY69">
        <f t="shared" ref="AY69:AY92" si="79">(AH69-AH$93)</f>
        <v>87.855555555555554</v>
      </c>
      <c r="BA69">
        <f t="shared" si="62"/>
        <v>8566.5308641975316</v>
      </c>
      <c r="BB69">
        <f t="shared" si="48"/>
        <v>637.28197530864179</v>
      </c>
      <c r="BC69">
        <f t="shared" si="49"/>
        <v>5148.8597530864208</v>
      </c>
      <c r="BD69">
        <f t="shared" si="50"/>
        <v>0.67604938271604931</v>
      </c>
      <c r="BE69">
        <f t="shared" si="51"/>
        <v>1741.6711111111113</v>
      </c>
      <c r="BF69">
        <f t="shared" si="52"/>
        <v>3409.262345679012</v>
      </c>
      <c r="BG69">
        <f t="shared" si="53"/>
        <v>0.2612345679012345</v>
      </c>
      <c r="BH69">
        <f t="shared" si="54"/>
        <v>4503.9012345679021</v>
      </c>
      <c r="BI69">
        <f t="shared" si="55"/>
        <v>181.35111111111112</v>
      </c>
      <c r="BJ69">
        <f t="shared" si="56"/>
        <v>64.177901234567898</v>
      </c>
      <c r="BK69">
        <f t="shared" si="57"/>
        <v>997.15604938271611</v>
      </c>
      <c r="BL69">
        <f t="shared" si="58"/>
        <v>70.001111111111115</v>
      </c>
      <c r="BM69">
        <f t="shared" si="59"/>
        <v>320.80790123456791</v>
      </c>
      <c r="BN69">
        <f t="shared" si="60"/>
        <v>2389.0371604938273</v>
      </c>
      <c r="BO69">
        <f t="shared" si="61"/>
        <v>4275.7067901234568</v>
      </c>
      <c r="BP69">
        <f t="shared" si="63"/>
        <v>7718.5986419753081</v>
      </c>
    </row>
    <row r="70" spans="2:68" x14ac:dyDescent="0.25">
      <c r="B70">
        <v>763</v>
      </c>
      <c r="C70">
        <v>761</v>
      </c>
      <c r="D70">
        <v>876</v>
      </c>
      <c r="E70">
        <v>856</v>
      </c>
      <c r="F70">
        <v>815</v>
      </c>
      <c r="G70">
        <v>778</v>
      </c>
      <c r="H70">
        <v>900</v>
      </c>
      <c r="I70">
        <v>896</v>
      </c>
      <c r="J70">
        <v>959</v>
      </c>
      <c r="K70">
        <v>866</v>
      </c>
      <c r="L70">
        <v>859</v>
      </c>
      <c r="M70">
        <v>894</v>
      </c>
      <c r="N70">
        <v>956</v>
      </c>
      <c r="O70">
        <v>892</v>
      </c>
      <c r="P70">
        <v>987</v>
      </c>
      <c r="Q70">
        <v>972</v>
      </c>
      <c r="S70">
        <v>2</v>
      </c>
      <c r="T70">
        <v>-115</v>
      </c>
      <c r="U70">
        <v>20</v>
      </c>
      <c r="V70">
        <v>41</v>
      </c>
      <c r="W70">
        <v>37</v>
      </c>
      <c r="X70">
        <v>-122</v>
      </c>
      <c r="Y70">
        <v>4</v>
      </c>
      <c r="Z70">
        <v>-63</v>
      </c>
      <c r="AA70">
        <v>93</v>
      </c>
      <c r="AB70">
        <v>7</v>
      </c>
      <c r="AC70">
        <v>-35</v>
      </c>
      <c r="AD70">
        <v>-62</v>
      </c>
      <c r="AE70">
        <v>64</v>
      </c>
      <c r="AF70">
        <v>-95</v>
      </c>
      <c r="AG70">
        <v>15</v>
      </c>
      <c r="AH70">
        <v>-209</v>
      </c>
      <c r="AJ70">
        <f t="shared" si="64"/>
        <v>9.5555555555555554</v>
      </c>
      <c r="AK70">
        <f t="shared" si="65"/>
        <v>-37.75555555555556</v>
      </c>
      <c r="AL70">
        <f t="shared" si="66"/>
        <v>20.244444444444444</v>
      </c>
      <c r="AM70">
        <f t="shared" si="67"/>
        <v>41.822222222222223</v>
      </c>
      <c r="AN70">
        <f t="shared" si="68"/>
        <v>37.266666666666666</v>
      </c>
      <c r="AO70">
        <f t="shared" si="69"/>
        <v>-115.61111111111111</v>
      </c>
      <c r="AP70">
        <f t="shared" si="70"/>
        <v>6.5111111111111111</v>
      </c>
      <c r="AQ70">
        <f t="shared" si="71"/>
        <v>-60.888888888888886</v>
      </c>
      <c r="AR70">
        <f t="shared" si="72"/>
        <v>95.533333333333331</v>
      </c>
      <c r="AS70">
        <f t="shared" si="73"/>
        <v>12.988888888888889</v>
      </c>
      <c r="AT70">
        <f t="shared" si="74"/>
        <v>-33.577777777777776</v>
      </c>
      <c r="AU70">
        <f t="shared" si="75"/>
        <v>-49.633333333333333</v>
      </c>
      <c r="AV70">
        <f t="shared" si="76"/>
        <v>79.911111111111111</v>
      </c>
      <c r="AW70">
        <f t="shared" si="77"/>
        <v>-82.12222222222222</v>
      </c>
      <c r="AX70">
        <f t="shared" si="78"/>
        <v>39.611111111111114</v>
      </c>
      <c r="AY70">
        <f t="shared" si="79"/>
        <v>-36.144444444444446</v>
      </c>
      <c r="BA70">
        <f t="shared" si="62"/>
        <v>91.308641975308632</v>
      </c>
      <c r="BB70">
        <f t="shared" si="48"/>
        <v>1425.4819753086424</v>
      </c>
      <c r="BC70">
        <f t="shared" si="49"/>
        <v>409.8375308641975</v>
      </c>
      <c r="BD70">
        <f t="shared" si="50"/>
        <v>1749.0982716049384</v>
      </c>
      <c r="BE70">
        <f t="shared" si="51"/>
        <v>1388.8044444444445</v>
      </c>
      <c r="BF70">
        <f t="shared" si="52"/>
        <v>13365.929012345679</v>
      </c>
      <c r="BG70">
        <f t="shared" si="53"/>
        <v>42.394567901234566</v>
      </c>
      <c r="BH70">
        <f t="shared" si="54"/>
        <v>3707.4567901234564</v>
      </c>
      <c r="BI70">
        <f t="shared" si="55"/>
        <v>9126.6177777777775</v>
      </c>
      <c r="BJ70">
        <f t="shared" si="56"/>
        <v>168.71123456790124</v>
      </c>
      <c r="BK70">
        <f t="shared" si="57"/>
        <v>1127.4671604938271</v>
      </c>
      <c r="BL70">
        <f t="shared" si="58"/>
        <v>2463.4677777777779</v>
      </c>
      <c r="BM70">
        <f t="shared" si="59"/>
        <v>6385.785679012346</v>
      </c>
      <c r="BN70">
        <f t="shared" si="60"/>
        <v>6744.0593827160492</v>
      </c>
      <c r="BO70">
        <f t="shared" si="61"/>
        <v>1569.0401234567903</v>
      </c>
      <c r="BP70">
        <f t="shared" si="63"/>
        <v>1306.420864197531</v>
      </c>
    </row>
    <row r="71" spans="2:68" x14ac:dyDescent="0.25">
      <c r="B71">
        <v>583</v>
      </c>
      <c r="C71">
        <v>615</v>
      </c>
      <c r="D71">
        <v>777</v>
      </c>
      <c r="E71">
        <v>689</v>
      </c>
      <c r="F71">
        <v>717</v>
      </c>
      <c r="G71">
        <v>825</v>
      </c>
      <c r="H71">
        <v>836</v>
      </c>
      <c r="I71">
        <v>819</v>
      </c>
      <c r="J71">
        <v>848</v>
      </c>
      <c r="K71">
        <v>737</v>
      </c>
      <c r="L71">
        <v>753</v>
      </c>
      <c r="M71">
        <v>723</v>
      </c>
      <c r="N71">
        <v>773</v>
      </c>
      <c r="O71">
        <v>783</v>
      </c>
      <c r="P71">
        <v>738</v>
      </c>
      <c r="Q71">
        <v>810</v>
      </c>
      <c r="S71">
        <v>-32</v>
      </c>
      <c r="T71">
        <v>-162</v>
      </c>
      <c r="U71">
        <v>88</v>
      </c>
      <c r="V71">
        <v>-28</v>
      </c>
      <c r="W71">
        <v>-108</v>
      </c>
      <c r="X71">
        <v>-11</v>
      </c>
      <c r="Y71">
        <v>17</v>
      </c>
      <c r="Z71">
        <v>-29</v>
      </c>
      <c r="AA71">
        <v>111</v>
      </c>
      <c r="AB71">
        <v>-16</v>
      </c>
      <c r="AC71">
        <v>30</v>
      </c>
      <c r="AD71">
        <v>-50</v>
      </c>
      <c r="AE71">
        <v>-10</v>
      </c>
      <c r="AF71">
        <v>45</v>
      </c>
      <c r="AG71">
        <v>-72</v>
      </c>
      <c r="AH71">
        <v>-227</v>
      </c>
      <c r="AJ71">
        <f t="shared" si="64"/>
        <v>-24.444444444444443</v>
      </c>
      <c r="AK71">
        <f t="shared" si="65"/>
        <v>-84.75555555555556</v>
      </c>
      <c r="AL71">
        <f t="shared" si="66"/>
        <v>88.24444444444444</v>
      </c>
      <c r="AM71">
        <f t="shared" si="67"/>
        <v>-27.177777777777777</v>
      </c>
      <c r="AN71">
        <f t="shared" si="68"/>
        <v>-107.73333333333333</v>
      </c>
      <c r="AO71">
        <f t="shared" si="69"/>
        <v>-4.6111111111111107</v>
      </c>
      <c r="AP71">
        <f t="shared" si="70"/>
        <v>19.511111111111113</v>
      </c>
      <c r="AQ71">
        <f t="shared" si="71"/>
        <v>-26.888888888888889</v>
      </c>
      <c r="AR71">
        <f t="shared" si="72"/>
        <v>113.53333333333333</v>
      </c>
      <c r="AS71">
        <f t="shared" si="73"/>
        <v>-10.011111111111111</v>
      </c>
      <c r="AT71">
        <f t="shared" si="74"/>
        <v>31.422222222222221</v>
      </c>
      <c r="AU71">
        <f t="shared" si="75"/>
        <v>-37.633333333333333</v>
      </c>
      <c r="AV71">
        <f t="shared" si="76"/>
        <v>5.9111111111111114</v>
      </c>
      <c r="AW71">
        <f t="shared" si="77"/>
        <v>57.87777777777778</v>
      </c>
      <c r="AX71">
        <f t="shared" si="78"/>
        <v>-47.388888888888886</v>
      </c>
      <c r="AY71">
        <f t="shared" si="79"/>
        <v>-54.144444444444446</v>
      </c>
      <c r="BA71">
        <f t="shared" si="62"/>
        <v>597.53086419753083</v>
      </c>
      <c r="BB71">
        <f t="shared" si="48"/>
        <v>7183.504197530865</v>
      </c>
      <c r="BC71">
        <f t="shared" si="49"/>
        <v>7787.0819753086416</v>
      </c>
      <c r="BD71">
        <f t="shared" si="50"/>
        <v>738.63160493827161</v>
      </c>
      <c r="BE71">
        <f t="shared" si="51"/>
        <v>11606.471111111112</v>
      </c>
      <c r="BF71">
        <f t="shared" si="52"/>
        <v>21.262345679012341</v>
      </c>
      <c r="BG71">
        <f t="shared" si="53"/>
        <v>380.6834567901235</v>
      </c>
      <c r="BH71">
        <f t="shared" si="54"/>
        <v>723.01234567901236</v>
      </c>
      <c r="BI71">
        <f t="shared" si="55"/>
        <v>12889.817777777778</v>
      </c>
      <c r="BJ71">
        <f t="shared" si="56"/>
        <v>100.22234567901235</v>
      </c>
      <c r="BK71">
        <f t="shared" si="57"/>
        <v>987.35604938271592</v>
      </c>
      <c r="BL71">
        <f t="shared" si="58"/>
        <v>1416.2677777777778</v>
      </c>
      <c r="BM71">
        <f t="shared" si="59"/>
        <v>34.94123456790124</v>
      </c>
      <c r="BN71">
        <f t="shared" si="60"/>
        <v>3349.8371604938275</v>
      </c>
      <c r="BO71">
        <f t="shared" si="61"/>
        <v>2245.7067901234564</v>
      </c>
      <c r="BP71">
        <f t="shared" si="63"/>
        <v>2931.6208641975309</v>
      </c>
    </row>
    <row r="72" spans="2:68" x14ac:dyDescent="0.25">
      <c r="B72">
        <v>694</v>
      </c>
      <c r="C72">
        <v>700</v>
      </c>
      <c r="D72">
        <v>803</v>
      </c>
      <c r="E72">
        <v>724</v>
      </c>
      <c r="F72">
        <v>751</v>
      </c>
      <c r="G72">
        <v>735</v>
      </c>
      <c r="H72">
        <v>681</v>
      </c>
      <c r="I72">
        <v>751</v>
      </c>
      <c r="J72">
        <v>771</v>
      </c>
      <c r="K72">
        <v>867</v>
      </c>
      <c r="L72">
        <v>851</v>
      </c>
      <c r="M72">
        <v>723</v>
      </c>
      <c r="N72">
        <v>862</v>
      </c>
      <c r="O72">
        <v>908</v>
      </c>
      <c r="P72">
        <v>886</v>
      </c>
      <c r="Q72">
        <v>891</v>
      </c>
      <c r="S72">
        <v>-6</v>
      </c>
      <c r="T72">
        <v>-103</v>
      </c>
      <c r="U72">
        <v>79</v>
      </c>
      <c r="V72">
        <v>-27</v>
      </c>
      <c r="W72">
        <v>16</v>
      </c>
      <c r="X72">
        <v>54</v>
      </c>
      <c r="Y72">
        <v>-70</v>
      </c>
      <c r="Z72">
        <v>-20</v>
      </c>
      <c r="AA72">
        <v>-96</v>
      </c>
      <c r="AB72">
        <v>16</v>
      </c>
      <c r="AC72">
        <v>128</v>
      </c>
      <c r="AD72">
        <v>-139</v>
      </c>
      <c r="AE72">
        <v>-46</v>
      </c>
      <c r="AF72">
        <v>22</v>
      </c>
      <c r="AG72">
        <v>-5</v>
      </c>
      <c r="AH72">
        <v>-197</v>
      </c>
      <c r="AJ72">
        <f t="shared" si="64"/>
        <v>1.5555555555555554</v>
      </c>
      <c r="AK72">
        <f t="shared" si="65"/>
        <v>-25.75555555555556</v>
      </c>
      <c r="AL72">
        <f t="shared" si="66"/>
        <v>79.24444444444444</v>
      </c>
      <c r="AM72">
        <f t="shared" si="67"/>
        <v>-26.177777777777777</v>
      </c>
      <c r="AN72">
        <f t="shared" si="68"/>
        <v>16.266666666666666</v>
      </c>
      <c r="AO72">
        <f t="shared" si="69"/>
        <v>60.388888888888886</v>
      </c>
      <c r="AP72">
        <f t="shared" si="70"/>
        <v>-67.488888888888894</v>
      </c>
      <c r="AQ72">
        <f t="shared" si="71"/>
        <v>-17.888888888888889</v>
      </c>
      <c r="AR72">
        <f t="shared" si="72"/>
        <v>-93.466666666666669</v>
      </c>
      <c r="AS72">
        <f t="shared" si="73"/>
        <v>21.988888888888887</v>
      </c>
      <c r="AT72">
        <f t="shared" si="74"/>
        <v>129.42222222222222</v>
      </c>
      <c r="AU72">
        <f t="shared" si="75"/>
        <v>-126.63333333333333</v>
      </c>
      <c r="AV72">
        <f t="shared" si="76"/>
        <v>-30.088888888888889</v>
      </c>
      <c r="AW72">
        <f t="shared" si="77"/>
        <v>34.87777777777778</v>
      </c>
      <c r="AX72">
        <f t="shared" si="78"/>
        <v>19.611111111111111</v>
      </c>
      <c r="AY72">
        <f t="shared" si="79"/>
        <v>-24.144444444444446</v>
      </c>
      <c r="BA72">
        <f t="shared" si="62"/>
        <v>2.4197530864197523</v>
      </c>
      <c r="BB72">
        <f t="shared" si="48"/>
        <v>663.34864197530885</v>
      </c>
      <c r="BC72">
        <f t="shared" si="49"/>
        <v>6279.6819753086411</v>
      </c>
      <c r="BD72">
        <f t="shared" si="50"/>
        <v>685.276049382716</v>
      </c>
      <c r="BE72">
        <f t="shared" si="51"/>
        <v>264.60444444444443</v>
      </c>
      <c r="BF72">
        <f t="shared" si="52"/>
        <v>3646.8179012345677</v>
      </c>
      <c r="BG72">
        <f t="shared" si="53"/>
        <v>4554.7501234567908</v>
      </c>
      <c r="BH72">
        <f t="shared" si="54"/>
        <v>320.01234567901236</v>
      </c>
      <c r="BI72">
        <f t="shared" si="55"/>
        <v>8736.017777777779</v>
      </c>
      <c r="BJ72">
        <f t="shared" si="56"/>
        <v>483.51123456790117</v>
      </c>
      <c r="BK72">
        <f t="shared" si="57"/>
        <v>16750.111604938269</v>
      </c>
      <c r="BL72">
        <f t="shared" si="58"/>
        <v>16036.001111111109</v>
      </c>
      <c r="BM72">
        <f t="shared" si="59"/>
        <v>905.34123456790121</v>
      </c>
      <c r="BN72">
        <f t="shared" si="60"/>
        <v>1216.4593827160495</v>
      </c>
      <c r="BO72">
        <f t="shared" si="61"/>
        <v>384.59567901234567</v>
      </c>
      <c r="BP72">
        <f t="shared" si="63"/>
        <v>582.95419753086423</v>
      </c>
    </row>
    <row r="73" spans="2:68" x14ac:dyDescent="0.25">
      <c r="B73">
        <v>635</v>
      </c>
      <c r="C73">
        <v>669</v>
      </c>
      <c r="D73">
        <v>687</v>
      </c>
      <c r="E73">
        <v>723</v>
      </c>
      <c r="F73">
        <v>774</v>
      </c>
      <c r="G73">
        <v>716</v>
      </c>
      <c r="H73">
        <v>725</v>
      </c>
      <c r="I73">
        <v>695</v>
      </c>
      <c r="J73">
        <v>715</v>
      </c>
      <c r="K73">
        <v>705</v>
      </c>
      <c r="L73">
        <v>663</v>
      </c>
      <c r="M73">
        <v>749</v>
      </c>
      <c r="N73">
        <v>686</v>
      </c>
      <c r="O73">
        <v>725</v>
      </c>
      <c r="P73">
        <v>686</v>
      </c>
      <c r="Q73">
        <v>750</v>
      </c>
      <c r="S73">
        <v>-34</v>
      </c>
      <c r="T73">
        <v>-18</v>
      </c>
      <c r="U73">
        <v>-36</v>
      </c>
      <c r="V73">
        <v>-51</v>
      </c>
      <c r="W73">
        <v>58</v>
      </c>
      <c r="X73">
        <v>-9</v>
      </c>
      <c r="Y73">
        <v>30</v>
      </c>
      <c r="Z73">
        <v>-20</v>
      </c>
      <c r="AA73">
        <v>10</v>
      </c>
      <c r="AB73">
        <v>42</v>
      </c>
      <c r="AC73">
        <v>-86</v>
      </c>
      <c r="AD73">
        <v>63</v>
      </c>
      <c r="AE73">
        <v>-39</v>
      </c>
      <c r="AF73">
        <v>39</v>
      </c>
      <c r="AG73">
        <v>-64</v>
      </c>
      <c r="AH73">
        <v>-115</v>
      </c>
      <c r="AJ73">
        <f t="shared" si="64"/>
        <v>-26.444444444444443</v>
      </c>
      <c r="AK73">
        <f t="shared" si="65"/>
        <v>59.24444444444444</v>
      </c>
      <c r="AL73">
        <f t="shared" si="66"/>
        <v>-35.755555555555553</v>
      </c>
      <c r="AM73">
        <f t="shared" si="67"/>
        <v>-50.177777777777777</v>
      </c>
      <c r="AN73">
        <f t="shared" si="68"/>
        <v>58.266666666666666</v>
      </c>
      <c r="AO73">
        <f t="shared" si="69"/>
        <v>-2.6111111111111107</v>
      </c>
      <c r="AP73">
        <f t="shared" si="70"/>
        <v>32.511111111111113</v>
      </c>
      <c r="AQ73">
        <f t="shared" si="71"/>
        <v>-17.888888888888889</v>
      </c>
      <c r="AR73">
        <f t="shared" si="72"/>
        <v>12.533333333333333</v>
      </c>
      <c r="AS73">
        <f t="shared" si="73"/>
        <v>47.988888888888887</v>
      </c>
      <c r="AT73">
        <f t="shared" si="74"/>
        <v>-84.577777777777783</v>
      </c>
      <c r="AU73">
        <f t="shared" si="75"/>
        <v>75.366666666666674</v>
      </c>
      <c r="AV73">
        <f t="shared" si="76"/>
        <v>-23.088888888888889</v>
      </c>
      <c r="AW73">
        <f t="shared" si="77"/>
        <v>51.87777777777778</v>
      </c>
      <c r="AX73">
        <f t="shared" si="78"/>
        <v>-39.388888888888886</v>
      </c>
      <c r="AY73">
        <f t="shared" si="79"/>
        <v>57.855555555555554</v>
      </c>
      <c r="BA73">
        <f t="shared" si="62"/>
        <v>699.30864197530855</v>
      </c>
      <c r="BB73">
        <f t="shared" si="48"/>
        <v>3509.9041975308637</v>
      </c>
      <c r="BC73">
        <f t="shared" si="49"/>
        <v>1278.4597530864196</v>
      </c>
      <c r="BD73">
        <f t="shared" si="50"/>
        <v>2517.8093827160492</v>
      </c>
      <c r="BE73">
        <f t="shared" si="51"/>
        <v>3395.0044444444443</v>
      </c>
      <c r="BF73">
        <f t="shared" si="52"/>
        <v>6.8179012345678993</v>
      </c>
      <c r="BG73">
        <f t="shared" si="53"/>
        <v>1056.9723456790125</v>
      </c>
      <c r="BH73">
        <f t="shared" si="54"/>
        <v>320.01234567901236</v>
      </c>
      <c r="BI73">
        <f t="shared" si="55"/>
        <v>157.08444444444444</v>
      </c>
      <c r="BJ73">
        <f t="shared" si="56"/>
        <v>2302.9334567901233</v>
      </c>
      <c r="BK73">
        <f t="shared" si="57"/>
        <v>7153.400493827161</v>
      </c>
      <c r="BL73">
        <f t="shared" si="58"/>
        <v>5680.1344444444458</v>
      </c>
      <c r="BM73">
        <f t="shared" si="59"/>
        <v>533.0967901234568</v>
      </c>
      <c r="BN73">
        <f t="shared" si="60"/>
        <v>2691.3038271604942</v>
      </c>
      <c r="BO73">
        <f t="shared" si="61"/>
        <v>1551.4845679012344</v>
      </c>
      <c r="BP73">
        <f t="shared" si="63"/>
        <v>3347.265308641975</v>
      </c>
    </row>
    <row r="74" spans="2:68" x14ac:dyDescent="0.25">
      <c r="B74">
        <v>672</v>
      </c>
      <c r="C74">
        <v>715</v>
      </c>
      <c r="D74">
        <v>759</v>
      </c>
      <c r="E74">
        <v>783</v>
      </c>
      <c r="F74">
        <v>810</v>
      </c>
      <c r="G74">
        <v>788</v>
      </c>
      <c r="H74">
        <v>716</v>
      </c>
      <c r="I74">
        <v>739</v>
      </c>
      <c r="J74">
        <v>788</v>
      </c>
      <c r="K74">
        <v>689</v>
      </c>
      <c r="L74">
        <v>795</v>
      </c>
      <c r="M74">
        <v>719</v>
      </c>
      <c r="N74">
        <v>754</v>
      </c>
      <c r="O74">
        <v>759</v>
      </c>
      <c r="P74">
        <v>836</v>
      </c>
      <c r="Q74">
        <v>788</v>
      </c>
      <c r="S74">
        <v>-43</v>
      </c>
      <c r="T74">
        <v>-44</v>
      </c>
      <c r="U74">
        <v>-24</v>
      </c>
      <c r="V74">
        <v>-27</v>
      </c>
      <c r="W74">
        <v>22</v>
      </c>
      <c r="X74">
        <v>72</v>
      </c>
      <c r="Y74">
        <v>-23</v>
      </c>
      <c r="Z74">
        <v>-49</v>
      </c>
      <c r="AA74">
        <v>99</v>
      </c>
      <c r="AB74">
        <v>-106</v>
      </c>
      <c r="AC74">
        <v>76</v>
      </c>
      <c r="AD74">
        <v>-35</v>
      </c>
      <c r="AE74">
        <v>-5</v>
      </c>
      <c r="AF74">
        <v>-77</v>
      </c>
      <c r="AG74">
        <v>48</v>
      </c>
      <c r="AH74">
        <v>-116</v>
      </c>
      <c r="AJ74">
        <f t="shared" si="64"/>
        <v>-35.444444444444443</v>
      </c>
      <c r="AK74">
        <f t="shared" si="65"/>
        <v>33.24444444444444</v>
      </c>
      <c r="AL74">
        <f t="shared" si="66"/>
        <v>-23.755555555555556</v>
      </c>
      <c r="AM74">
        <f t="shared" si="67"/>
        <v>-26.177777777777777</v>
      </c>
      <c r="AN74">
        <f t="shared" si="68"/>
        <v>22.266666666666666</v>
      </c>
      <c r="AO74">
        <f t="shared" si="69"/>
        <v>78.388888888888886</v>
      </c>
      <c r="AP74">
        <f t="shared" si="70"/>
        <v>-20.488888888888887</v>
      </c>
      <c r="AQ74">
        <f t="shared" si="71"/>
        <v>-46.888888888888886</v>
      </c>
      <c r="AR74">
        <f t="shared" si="72"/>
        <v>101.53333333333333</v>
      </c>
      <c r="AS74">
        <f t="shared" si="73"/>
        <v>-100.01111111111111</v>
      </c>
      <c r="AT74">
        <f t="shared" si="74"/>
        <v>77.422222222222217</v>
      </c>
      <c r="AU74">
        <f t="shared" si="75"/>
        <v>-22.633333333333333</v>
      </c>
      <c r="AV74">
        <f t="shared" si="76"/>
        <v>10.911111111111111</v>
      </c>
      <c r="AW74">
        <f t="shared" si="77"/>
        <v>-64.12222222222222</v>
      </c>
      <c r="AX74">
        <f t="shared" si="78"/>
        <v>72.611111111111114</v>
      </c>
      <c r="AY74">
        <f t="shared" si="79"/>
        <v>56.855555555555554</v>
      </c>
      <c r="BA74">
        <f t="shared" si="62"/>
        <v>1256.3086419753085</v>
      </c>
      <c r="BB74">
        <f t="shared" si="48"/>
        <v>1105.1930864197527</v>
      </c>
      <c r="BC74">
        <f t="shared" si="49"/>
        <v>564.3264197530865</v>
      </c>
      <c r="BD74">
        <f t="shared" si="50"/>
        <v>685.276049382716</v>
      </c>
      <c r="BE74">
        <f t="shared" si="51"/>
        <v>495.80444444444441</v>
      </c>
      <c r="BF74">
        <f t="shared" si="52"/>
        <v>6144.8179012345672</v>
      </c>
      <c r="BG74">
        <f t="shared" si="53"/>
        <v>419.79456790123447</v>
      </c>
      <c r="BH74">
        <f t="shared" si="54"/>
        <v>2198.5679012345677</v>
      </c>
      <c r="BI74">
        <f t="shared" si="55"/>
        <v>10309.017777777777</v>
      </c>
      <c r="BJ74">
        <f t="shared" si="56"/>
        <v>10002.222345679011</v>
      </c>
      <c r="BK74">
        <f t="shared" si="57"/>
        <v>5994.2004938271593</v>
      </c>
      <c r="BL74">
        <f t="shared" si="58"/>
        <v>512.26777777777772</v>
      </c>
      <c r="BM74">
        <f t="shared" si="59"/>
        <v>119.05234567901235</v>
      </c>
      <c r="BN74">
        <f t="shared" si="60"/>
        <v>4111.6593827160495</v>
      </c>
      <c r="BO74">
        <f t="shared" si="61"/>
        <v>5272.3734567901238</v>
      </c>
      <c r="BP74">
        <f t="shared" si="63"/>
        <v>3232.5541975308643</v>
      </c>
    </row>
    <row r="75" spans="2:68" x14ac:dyDescent="0.25">
      <c r="B75">
        <v>611</v>
      </c>
      <c r="C75">
        <v>709</v>
      </c>
      <c r="D75">
        <v>687</v>
      </c>
      <c r="E75">
        <v>759</v>
      </c>
      <c r="F75">
        <v>790</v>
      </c>
      <c r="G75">
        <v>741</v>
      </c>
      <c r="H75">
        <v>788</v>
      </c>
      <c r="I75">
        <v>785</v>
      </c>
      <c r="J75">
        <v>743</v>
      </c>
      <c r="K75">
        <v>717</v>
      </c>
      <c r="L75">
        <v>759</v>
      </c>
      <c r="M75">
        <v>743</v>
      </c>
      <c r="N75">
        <v>675</v>
      </c>
      <c r="O75">
        <v>773</v>
      </c>
      <c r="P75">
        <v>801</v>
      </c>
      <c r="Q75">
        <v>769</v>
      </c>
      <c r="S75">
        <v>-98</v>
      </c>
      <c r="T75">
        <v>22</v>
      </c>
      <c r="U75">
        <v>-72</v>
      </c>
      <c r="V75">
        <v>-31</v>
      </c>
      <c r="W75">
        <v>49</v>
      </c>
      <c r="X75">
        <v>-47</v>
      </c>
      <c r="Y75">
        <v>3</v>
      </c>
      <c r="Z75">
        <v>42</v>
      </c>
      <c r="AA75">
        <v>26</v>
      </c>
      <c r="AB75">
        <v>-42</v>
      </c>
      <c r="AC75">
        <v>16</v>
      </c>
      <c r="AD75">
        <v>68</v>
      </c>
      <c r="AE75">
        <v>-98</v>
      </c>
      <c r="AF75">
        <v>-28</v>
      </c>
      <c r="AG75">
        <v>32</v>
      </c>
      <c r="AH75">
        <v>-158</v>
      </c>
      <c r="AJ75">
        <f t="shared" si="64"/>
        <v>-90.444444444444443</v>
      </c>
      <c r="AK75">
        <f t="shared" si="65"/>
        <v>99.24444444444444</v>
      </c>
      <c r="AL75">
        <f t="shared" si="66"/>
        <v>-71.75555555555556</v>
      </c>
      <c r="AM75">
        <f t="shared" si="67"/>
        <v>-30.177777777777777</v>
      </c>
      <c r="AN75">
        <f t="shared" si="68"/>
        <v>49.266666666666666</v>
      </c>
      <c r="AO75">
        <f t="shared" si="69"/>
        <v>-40.611111111111114</v>
      </c>
      <c r="AP75">
        <f t="shared" si="70"/>
        <v>5.5111111111111111</v>
      </c>
      <c r="AQ75">
        <f t="shared" si="71"/>
        <v>44.111111111111114</v>
      </c>
      <c r="AR75">
        <f t="shared" si="72"/>
        <v>28.533333333333331</v>
      </c>
      <c r="AS75">
        <f t="shared" si="73"/>
        <v>-36.011111111111113</v>
      </c>
      <c r="AT75">
        <f t="shared" si="74"/>
        <v>17.422222222222221</v>
      </c>
      <c r="AU75">
        <f t="shared" si="75"/>
        <v>80.366666666666674</v>
      </c>
      <c r="AV75">
        <f t="shared" si="76"/>
        <v>-82.088888888888889</v>
      </c>
      <c r="AW75">
        <f t="shared" si="77"/>
        <v>-15.122222222222222</v>
      </c>
      <c r="AX75">
        <f t="shared" si="78"/>
        <v>56.611111111111114</v>
      </c>
      <c r="AY75">
        <f t="shared" si="79"/>
        <v>14.855555555555554</v>
      </c>
      <c r="BA75">
        <f t="shared" si="62"/>
        <v>8180.1975308641977</v>
      </c>
      <c r="BB75">
        <f t="shared" si="48"/>
        <v>9849.4597530864194</v>
      </c>
      <c r="BC75">
        <f t="shared" si="49"/>
        <v>5148.8597530864208</v>
      </c>
      <c r="BD75">
        <f t="shared" si="50"/>
        <v>910.69827160493821</v>
      </c>
      <c r="BE75">
        <f t="shared" si="51"/>
        <v>2427.2044444444446</v>
      </c>
      <c r="BF75">
        <f t="shared" si="52"/>
        <v>1649.2623456790127</v>
      </c>
      <c r="BG75">
        <f t="shared" si="53"/>
        <v>30.372345679012344</v>
      </c>
      <c r="BH75">
        <f t="shared" si="54"/>
        <v>1945.7901234567903</v>
      </c>
      <c r="BI75">
        <f t="shared" si="55"/>
        <v>814.15111111111105</v>
      </c>
      <c r="BJ75">
        <f t="shared" si="56"/>
        <v>1296.8001234567903</v>
      </c>
      <c r="BK75">
        <f t="shared" si="57"/>
        <v>303.53382716049379</v>
      </c>
      <c r="BL75">
        <f t="shared" si="58"/>
        <v>6458.8011111111127</v>
      </c>
      <c r="BM75">
        <f t="shared" si="59"/>
        <v>6738.5856790123453</v>
      </c>
      <c r="BN75">
        <f t="shared" si="60"/>
        <v>228.68160493827159</v>
      </c>
      <c r="BO75">
        <f t="shared" si="61"/>
        <v>3204.8179012345681</v>
      </c>
      <c r="BP75">
        <f t="shared" si="63"/>
        <v>220.6875308641975</v>
      </c>
    </row>
    <row r="76" spans="2:68" x14ac:dyDescent="0.25">
      <c r="B76">
        <v>622</v>
      </c>
      <c r="C76">
        <v>595</v>
      </c>
      <c r="D76">
        <v>638</v>
      </c>
      <c r="E76">
        <v>696</v>
      </c>
      <c r="F76">
        <v>687</v>
      </c>
      <c r="G76">
        <v>760</v>
      </c>
      <c r="H76">
        <v>714</v>
      </c>
      <c r="I76">
        <v>744</v>
      </c>
      <c r="J76">
        <v>675</v>
      </c>
      <c r="K76">
        <v>619</v>
      </c>
      <c r="L76">
        <v>607</v>
      </c>
      <c r="M76">
        <v>681</v>
      </c>
      <c r="N76">
        <v>766</v>
      </c>
      <c r="O76">
        <v>742</v>
      </c>
      <c r="P76">
        <v>779</v>
      </c>
      <c r="Q76">
        <v>822</v>
      </c>
      <c r="S76">
        <v>27</v>
      </c>
      <c r="T76">
        <v>-43</v>
      </c>
      <c r="U76">
        <v>-58</v>
      </c>
      <c r="V76">
        <v>9</v>
      </c>
      <c r="W76">
        <v>-73</v>
      </c>
      <c r="X76">
        <v>46</v>
      </c>
      <c r="Y76">
        <v>-30</v>
      </c>
      <c r="Z76">
        <v>69</v>
      </c>
      <c r="AA76">
        <v>56</v>
      </c>
      <c r="AB76">
        <v>12</v>
      </c>
      <c r="AC76">
        <v>-74</v>
      </c>
      <c r="AD76">
        <v>-85</v>
      </c>
      <c r="AE76">
        <v>24</v>
      </c>
      <c r="AF76">
        <v>-37</v>
      </c>
      <c r="AG76">
        <v>-43</v>
      </c>
      <c r="AH76">
        <v>-200</v>
      </c>
      <c r="AJ76">
        <f t="shared" si="64"/>
        <v>34.555555555555557</v>
      </c>
      <c r="AK76">
        <f t="shared" si="65"/>
        <v>34.24444444444444</v>
      </c>
      <c r="AL76">
        <f t="shared" si="66"/>
        <v>-57.755555555555553</v>
      </c>
      <c r="AM76">
        <f t="shared" si="67"/>
        <v>9.8222222222222229</v>
      </c>
      <c r="AN76">
        <f t="shared" si="68"/>
        <v>-72.733333333333334</v>
      </c>
      <c r="AO76">
        <f t="shared" si="69"/>
        <v>52.388888888888886</v>
      </c>
      <c r="AP76">
        <f t="shared" si="70"/>
        <v>-27.488888888888887</v>
      </c>
      <c r="AQ76">
        <f t="shared" si="71"/>
        <v>71.111111111111114</v>
      </c>
      <c r="AR76">
        <f t="shared" si="72"/>
        <v>58.533333333333331</v>
      </c>
      <c r="AS76">
        <f t="shared" si="73"/>
        <v>17.988888888888887</v>
      </c>
      <c r="AT76">
        <f t="shared" si="74"/>
        <v>-72.577777777777783</v>
      </c>
      <c r="AU76">
        <f t="shared" si="75"/>
        <v>-72.633333333333326</v>
      </c>
      <c r="AV76">
        <f t="shared" si="76"/>
        <v>39.911111111111111</v>
      </c>
      <c r="AW76">
        <f t="shared" si="77"/>
        <v>-24.12222222222222</v>
      </c>
      <c r="AX76">
        <f t="shared" si="78"/>
        <v>-18.388888888888889</v>
      </c>
      <c r="AY76">
        <f t="shared" si="79"/>
        <v>-27.144444444444446</v>
      </c>
      <c r="BA76">
        <f t="shared" si="62"/>
        <v>1194.0864197530866</v>
      </c>
      <c r="BB76">
        <f t="shared" si="48"/>
        <v>1172.6819753086418</v>
      </c>
      <c r="BC76">
        <f t="shared" si="49"/>
        <v>3335.7041975308639</v>
      </c>
      <c r="BD76">
        <f t="shared" si="50"/>
        <v>96.476049382716056</v>
      </c>
      <c r="BE76">
        <f t="shared" si="51"/>
        <v>5290.137777777778</v>
      </c>
      <c r="BF76">
        <f t="shared" si="52"/>
        <v>2744.5956790123455</v>
      </c>
      <c r="BG76">
        <f t="shared" si="53"/>
        <v>755.63901234567891</v>
      </c>
      <c r="BH76">
        <f t="shared" si="54"/>
        <v>5056.7901234567908</v>
      </c>
      <c r="BI76">
        <f t="shared" si="55"/>
        <v>3426.1511111111108</v>
      </c>
      <c r="BJ76">
        <f t="shared" si="56"/>
        <v>323.60012345679007</v>
      </c>
      <c r="BK76">
        <f t="shared" si="57"/>
        <v>5267.5338271604942</v>
      </c>
      <c r="BL76">
        <f t="shared" si="58"/>
        <v>5275.6011111111102</v>
      </c>
      <c r="BM76">
        <f t="shared" si="59"/>
        <v>1592.8967901234569</v>
      </c>
      <c r="BN76">
        <f t="shared" si="60"/>
        <v>581.88160493827149</v>
      </c>
      <c r="BO76">
        <f t="shared" si="61"/>
        <v>338.15123456790127</v>
      </c>
      <c r="BP76">
        <f t="shared" si="63"/>
        <v>736.82086419753091</v>
      </c>
    </row>
    <row r="77" spans="2:68" x14ac:dyDescent="0.25">
      <c r="B77">
        <v>849</v>
      </c>
      <c r="C77">
        <v>847</v>
      </c>
      <c r="D77">
        <v>857</v>
      </c>
      <c r="E77">
        <v>885</v>
      </c>
      <c r="F77">
        <v>854</v>
      </c>
      <c r="G77">
        <v>890</v>
      </c>
      <c r="H77">
        <v>867</v>
      </c>
      <c r="I77">
        <v>855</v>
      </c>
      <c r="J77">
        <v>886</v>
      </c>
      <c r="K77">
        <v>837</v>
      </c>
      <c r="L77">
        <v>835</v>
      </c>
      <c r="M77">
        <v>863</v>
      </c>
      <c r="N77">
        <v>856</v>
      </c>
      <c r="O77">
        <v>981</v>
      </c>
      <c r="P77">
        <v>945</v>
      </c>
      <c r="Q77">
        <v>951</v>
      </c>
      <c r="S77">
        <v>2</v>
      </c>
      <c r="T77">
        <v>-10</v>
      </c>
      <c r="U77">
        <v>-28</v>
      </c>
      <c r="V77">
        <v>31</v>
      </c>
      <c r="W77">
        <v>-36</v>
      </c>
      <c r="X77">
        <v>23</v>
      </c>
      <c r="Y77">
        <v>12</v>
      </c>
      <c r="Z77">
        <v>-31</v>
      </c>
      <c r="AA77">
        <v>49</v>
      </c>
      <c r="AB77">
        <v>2</v>
      </c>
      <c r="AC77">
        <v>-28</v>
      </c>
      <c r="AD77">
        <v>7</v>
      </c>
      <c r="AE77">
        <v>-125</v>
      </c>
      <c r="AF77">
        <v>36</v>
      </c>
      <c r="AG77">
        <v>-6</v>
      </c>
      <c r="AH77">
        <v>-102</v>
      </c>
      <c r="AJ77">
        <f t="shared" si="64"/>
        <v>9.5555555555555554</v>
      </c>
      <c r="AK77">
        <f t="shared" si="65"/>
        <v>67.24444444444444</v>
      </c>
      <c r="AL77">
        <f t="shared" si="66"/>
        <v>-27.755555555555556</v>
      </c>
      <c r="AM77">
        <f t="shared" si="67"/>
        <v>31.822222222222223</v>
      </c>
      <c r="AN77">
        <f t="shared" si="68"/>
        <v>-35.733333333333334</v>
      </c>
      <c r="AO77">
        <f t="shared" si="69"/>
        <v>29.388888888888889</v>
      </c>
      <c r="AP77">
        <f t="shared" si="70"/>
        <v>14.511111111111111</v>
      </c>
      <c r="AQ77">
        <f t="shared" si="71"/>
        <v>-28.888888888888889</v>
      </c>
      <c r="AR77">
        <f t="shared" si="72"/>
        <v>51.533333333333331</v>
      </c>
      <c r="AS77">
        <f t="shared" si="73"/>
        <v>7.9888888888888889</v>
      </c>
      <c r="AT77">
        <f t="shared" si="74"/>
        <v>-26.577777777777779</v>
      </c>
      <c r="AU77">
        <f t="shared" si="75"/>
        <v>19.366666666666667</v>
      </c>
      <c r="AV77">
        <f t="shared" si="76"/>
        <v>-109.08888888888889</v>
      </c>
      <c r="AW77">
        <f t="shared" si="77"/>
        <v>48.87777777777778</v>
      </c>
      <c r="AX77">
        <f t="shared" si="78"/>
        <v>18.611111111111111</v>
      </c>
      <c r="AY77">
        <f t="shared" si="79"/>
        <v>70.855555555555554</v>
      </c>
      <c r="BA77">
        <f t="shared" si="62"/>
        <v>91.308641975308632</v>
      </c>
      <c r="BB77">
        <f t="shared" si="48"/>
        <v>4521.8153086419743</v>
      </c>
      <c r="BC77">
        <f t="shared" si="49"/>
        <v>770.37086419753086</v>
      </c>
      <c r="BD77">
        <f t="shared" si="50"/>
        <v>1012.6538271604938</v>
      </c>
      <c r="BE77">
        <f t="shared" si="51"/>
        <v>1276.8711111111111</v>
      </c>
      <c r="BF77">
        <f t="shared" si="52"/>
        <v>863.70679012345681</v>
      </c>
      <c r="BG77">
        <f t="shared" si="53"/>
        <v>210.57234567901236</v>
      </c>
      <c r="BH77">
        <f t="shared" si="54"/>
        <v>834.5679012345679</v>
      </c>
      <c r="BI77">
        <f t="shared" si="55"/>
        <v>2655.6844444444441</v>
      </c>
      <c r="BJ77">
        <f t="shared" si="56"/>
        <v>63.822345679012344</v>
      </c>
      <c r="BK77">
        <f t="shared" si="57"/>
        <v>706.37827160493839</v>
      </c>
      <c r="BL77">
        <f t="shared" si="58"/>
        <v>375.06777777777779</v>
      </c>
      <c r="BM77">
        <f t="shared" si="59"/>
        <v>11900.385679012346</v>
      </c>
      <c r="BN77">
        <f t="shared" si="60"/>
        <v>2389.0371604938273</v>
      </c>
      <c r="BO77">
        <f t="shared" si="61"/>
        <v>346.37345679012344</v>
      </c>
      <c r="BP77">
        <f t="shared" si="63"/>
        <v>5020.5097530864196</v>
      </c>
    </row>
    <row r="78" spans="2:68" x14ac:dyDescent="0.25">
      <c r="B78">
        <v>621</v>
      </c>
      <c r="C78">
        <v>687</v>
      </c>
      <c r="D78">
        <v>741</v>
      </c>
      <c r="E78">
        <v>765</v>
      </c>
      <c r="F78">
        <v>662</v>
      </c>
      <c r="G78">
        <v>690</v>
      </c>
      <c r="H78">
        <v>612</v>
      </c>
      <c r="I78">
        <v>718</v>
      </c>
      <c r="J78">
        <v>766</v>
      </c>
      <c r="K78">
        <v>722</v>
      </c>
      <c r="L78">
        <v>722</v>
      </c>
      <c r="M78">
        <v>739</v>
      </c>
      <c r="N78">
        <v>669</v>
      </c>
      <c r="O78">
        <v>782</v>
      </c>
      <c r="P78">
        <v>792</v>
      </c>
      <c r="Q78">
        <v>761</v>
      </c>
      <c r="S78">
        <v>-66</v>
      </c>
      <c r="T78">
        <v>-54</v>
      </c>
      <c r="U78">
        <v>-24</v>
      </c>
      <c r="V78">
        <v>103</v>
      </c>
      <c r="W78">
        <v>-28</v>
      </c>
      <c r="X78">
        <v>78</v>
      </c>
      <c r="Y78">
        <v>-106</v>
      </c>
      <c r="Z78">
        <v>-48</v>
      </c>
      <c r="AA78">
        <v>44</v>
      </c>
      <c r="AB78">
        <v>0</v>
      </c>
      <c r="AC78">
        <v>-17</v>
      </c>
      <c r="AD78">
        <v>70</v>
      </c>
      <c r="AE78">
        <v>-113</v>
      </c>
      <c r="AF78">
        <v>-10</v>
      </c>
      <c r="AG78">
        <v>31</v>
      </c>
      <c r="AH78">
        <v>-140</v>
      </c>
      <c r="AJ78">
        <f t="shared" si="64"/>
        <v>-58.444444444444443</v>
      </c>
      <c r="AK78">
        <f t="shared" si="65"/>
        <v>23.24444444444444</v>
      </c>
      <c r="AL78">
        <f t="shared" si="66"/>
        <v>-23.755555555555556</v>
      </c>
      <c r="AM78">
        <f t="shared" si="67"/>
        <v>103.82222222222222</v>
      </c>
      <c r="AN78">
        <f t="shared" si="68"/>
        <v>-27.733333333333334</v>
      </c>
      <c r="AO78">
        <f t="shared" si="69"/>
        <v>84.388888888888886</v>
      </c>
      <c r="AP78">
        <f t="shared" si="70"/>
        <v>-103.48888888888889</v>
      </c>
      <c r="AQ78">
        <f t="shared" si="71"/>
        <v>-45.888888888888886</v>
      </c>
      <c r="AR78">
        <f t="shared" si="72"/>
        <v>46.533333333333331</v>
      </c>
      <c r="AS78">
        <f t="shared" si="73"/>
        <v>5.9888888888888889</v>
      </c>
      <c r="AT78">
        <f t="shared" si="74"/>
        <v>-15.577777777777778</v>
      </c>
      <c r="AU78">
        <f t="shared" si="75"/>
        <v>82.366666666666674</v>
      </c>
      <c r="AV78">
        <f t="shared" si="76"/>
        <v>-97.088888888888889</v>
      </c>
      <c r="AW78">
        <f t="shared" si="77"/>
        <v>2.8777777777777782</v>
      </c>
      <c r="AX78">
        <f t="shared" si="78"/>
        <v>55.611111111111114</v>
      </c>
      <c r="AY78">
        <f t="shared" si="79"/>
        <v>32.855555555555554</v>
      </c>
      <c r="BA78">
        <f t="shared" si="62"/>
        <v>3415.7530864197529</v>
      </c>
      <c r="BB78">
        <f t="shared" si="48"/>
        <v>540.30419753086403</v>
      </c>
      <c r="BC78">
        <f t="shared" si="49"/>
        <v>564.3264197530865</v>
      </c>
      <c r="BD78">
        <f t="shared" si="50"/>
        <v>10779.053827160495</v>
      </c>
      <c r="BE78">
        <f t="shared" si="51"/>
        <v>769.13777777777784</v>
      </c>
      <c r="BF78">
        <f t="shared" si="52"/>
        <v>7121.4845679012342</v>
      </c>
      <c r="BG78">
        <f t="shared" si="53"/>
        <v>10709.950123456791</v>
      </c>
      <c r="BH78">
        <f t="shared" si="54"/>
        <v>2105.7901234567898</v>
      </c>
      <c r="BI78">
        <f t="shared" si="55"/>
        <v>2165.3511111111111</v>
      </c>
      <c r="BJ78">
        <f t="shared" si="56"/>
        <v>35.866790123456788</v>
      </c>
      <c r="BK78">
        <f t="shared" si="57"/>
        <v>242.66716049382714</v>
      </c>
      <c r="BL78">
        <f t="shared" si="58"/>
        <v>6784.267777777779</v>
      </c>
      <c r="BM78">
        <f t="shared" si="59"/>
        <v>9426.2523456790132</v>
      </c>
      <c r="BN78">
        <f t="shared" si="60"/>
        <v>8.2816049382716077</v>
      </c>
      <c r="BO78">
        <f t="shared" si="61"/>
        <v>3092.595679012346</v>
      </c>
      <c r="BP78">
        <f t="shared" si="63"/>
        <v>1079.4875308641974</v>
      </c>
    </row>
    <row r="79" spans="2:68" x14ac:dyDescent="0.25">
      <c r="B79">
        <v>786</v>
      </c>
      <c r="C79">
        <v>734</v>
      </c>
      <c r="D79">
        <v>889</v>
      </c>
      <c r="E79">
        <v>829</v>
      </c>
      <c r="F79">
        <v>879</v>
      </c>
      <c r="G79">
        <v>929</v>
      </c>
      <c r="H79">
        <v>914</v>
      </c>
      <c r="I79">
        <v>896</v>
      </c>
      <c r="J79">
        <v>874</v>
      </c>
      <c r="K79">
        <v>782</v>
      </c>
      <c r="L79">
        <v>799</v>
      </c>
      <c r="M79">
        <v>862</v>
      </c>
      <c r="N79">
        <v>916</v>
      </c>
      <c r="O79">
        <v>896</v>
      </c>
      <c r="P79">
        <v>897</v>
      </c>
      <c r="Q79">
        <v>979</v>
      </c>
      <c r="S79">
        <v>52</v>
      </c>
      <c r="T79">
        <v>-155</v>
      </c>
      <c r="U79">
        <v>60</v>
      </c>
      <c r="V79">
        <v>-50</v>
      </c>
      <c r="W79">
        <v>-50</v>
      </c>
      <c r="X79">
        <v>15</v>
      </c>
      <c r="Y79">
        <v>18</v>
      </c>
      <c r="Z79">
        <v>22</v>
      </c>
      <c r="AA79">
        <v>92</v>
      </c>
      <c r="AB79">
        <v>-17</v>
      </c>
      <c r="AC79">
        <v>-63</v>
      </c>
      <c r="AD79">
        <v>-54</v>
      </c>
      <c r="AE79">
        <v>20</v>
      </c>
      <c r="AF79">
        <v>-1</v>
      </c>
      <c r="AG79">
        <v>-82</v>
      </c>
      <c r="AH79">
        <v>-193</v>
      </c>
      <c r="AJ79">
        <f t="shared" si="64"/>
        <v>59.555555555555557</v>
      </c>
      <c r="AK79">
        <f t="shared" si="65"/>
        <v>-77.75555555555556</v>
      </c>
      <c r="AL79">
        <f t="shared" si="66"/>
        <v>60.244444444444447</v>
      </c>
      <c r="AM79">
        <f t="shared" si="67"/>
        <v>-49.177777777777777</v>
      </c>
      <c r="AN79">
        <f t="shared" si="68"/>
        <v>-49.733333333333334</v>
      </c>
      <c r="AO79">
        <f t="shared" si="69"/>
        <v>21.388888888888889</v>
      </c>
      <c r="AP79">
        <f t="shared" si="70"/>
        <v>20.511111111111113</v>
      </c>
      <c r="AQ79">
        <f t="shared" si="71"/>
        <v>24.111111111111111</v>
      </c>
      <c r="AR79">
        <f t="shared" si="72"/>
        <v>94.533333333333331</v>
      </c>
      <c r="AS79">
        <f t="shared" si="73"/>
        <v>-11.011111111111111</v>
      </c>
      <c r="AT79">
        <f t="shared" si="74"/>
        <v>-61.577777777777776</v>
      </c>
      <c r="AU79">
        <f t="shared" si="75"/>
        <v>-41.633333333333333</v>
      </c>
      <c r="AV79">
        <f t="shared" si="76"/>
        <v>35.911111111111111</v>
      </c>
      <c r="AW79">
        <f t="shared" si="77"/>
        <v>11.877777777777778</v>
      </c>
      <c r="AX79">
        <f t="shared" si="78"/>
        <v>-57.388888888888886</v>
      </c>
      <c r="AY79">
        <f t="shared" si="79"/>
        <v>-20.144444444444446</v>
      </c>
      <c r="BA79">
        <f t="shared" si="62"/>
        <v>3546.8641975308642</v>
      </c>
      <c r="BB79">
        <f t="shared" si="48"/>
        <v>6045.9264197530874</v>
      </c>
      <c r="BC79">
        <f t="shared" si="49"/>
        <v>3629.3930864197532</v>
      </c>
      <c r="BD79">
        <f t="shared" si="50"/>
        <v>2418.4538271604938</v>
      </c>
      <c r="BE79">
        <f t="shared" si="51"/>
        <v>2473.4044444444444</v>
      </c>
      <c r="BF79">
        <f t="shared" si="52"/>
        <v>457.48456790123458</v>
      </c>
      <c r="BG79">
        <f t="shared" si="53"/>
        <v>420.70567901234574</v>
      </c>
      <c r="BH79">
        <f t="shared" si="54"/>
        <v>581.34567901234561</v>
      </c>
      <c r="BI79">
        <f t="shared" si="55"/>
        <v>8936.55111111111</v>
      </c>
      <c r="BJ79">
        <f t="shared" si="56"/>
        <v>121.24456790123456</v>
      </c>
      <c r="BK79">
        <f t="shared" si="57"/>
        <v>3791.8227160493825</v>
      </c>
      <c r="BL79">
        <f t="shared" si="58"/>
        <v>1733.3344444444444</v>
      </c>
      <c r="BM79">
        <f t="shared" si="59"/>
        <v>1289.6079012345679</v>
      </c>
      <c r="BN79">
        <f t="shared" si="60"/>
        <v>141.08160493827162</v>
      </c>
      <c r="BO79">
        <f t="shared" si="61"/>
        <v>3293.4845679012342</v>
      </c>
      <c r="BP79">
        <f t="shared" si="63"/>
        <v>405.79864197530867</v>
      </c>
    </row>
    <row r="80" spans="2:68" x14ac:dyDescent="0.25">
      <c r="B80">
        <v>598</v>
      </c>
      <c r="C80">
        <v>573</v>
      </c>
      <c r="D80">
        <v>685</v>
      </c>
      <c r="E80">
        <v>653</v>
      </c>
      <c r="F80">
        <v>620</v>
      </c>
      <c r="G80">
        <v>629</v>
      </c>
      <c r="H80">
        <v>681</v>
      </c>
      <c r="I80">
        <v>604</v>
      </c>
      <c r="J80">
        <v>637</v>
      </c>
      <c r="K80">
        <v>629</v>
      </c>
      <c r="L80">
        <v>730</v>
      </c>
      <c r="M80">
        <v>689</v>
      </c>
      <c r="N80">
        <v>645</v>
      </c>
      <c r="O80">
        <v>627</v>
      </c>
      <c r="P80">
        <v>600</v>
      </c>
      <c r="Q80">
        <v>733</v>
      </c>
      <c r="S80">
        <v>25</v>
      </c>
      <c r="T80">
        <v>-112</v>
      </c>
      <c r="U80">
        <v>32</v>
      </c>
      <c r="V80">
        <v>33</v>
      </c>
      <c r="W80">
        <v>-9</v>
      </c>
      <c r="X80">
        <v>-52</v>
      </c>
      <c r="Y80">
        <v>77</v>
      </c>
      <c r="Z80">
        <v>-33</v>
      </c>
      <c r="AA80">
        <v>8</v>
      </c>
      <c r="AB80">
        <v>-101</v>
      </c>
      <c r="AC80">
        <v>41</v>
      </c>
      <c r="AD80">
        <v>44</v>
      </c>
      <c r="AE80">
        <v>18</v>
      </c>
      <c r="AF80">
        <v>27</v>
      </c>
      <c r="AG80">
        <v>-133</v>
      </c>
      <c r="AH80">
        <v>-135</v>
      </c>
      <c r="AJ80">
        <f t="shared" si="64"/>
        <v>32.555555555555557</v>
      </c>
      <c r="AK80">
        <f t="shared" si="65"/>
        <v>-34.75555555555556</v>
      </c>
      <c r="AL80">
        <f t="shared" si="66"/>
        <v>32.244444444444447</v>
      </c>
      <c r="AM80">
        <f t="shared" si="67"/>
        <v>33.822222222222223</v>
      </c>
      <c r="AN80">
        <f t="shared" si="68"/>
        <v>-8.7333333333333325</v>
      </c>
      <c r="AO80">
        <f t="shared" si="69"/>
        <v>-45.611111111111114</v>
      </c>
      <c r="AP80">
        <f t="shared" si="70"/>
        <v>79.511111111111106</v>
      </c>
      <c r="AQ80">
        <f t="shared" si="71"/>
        <v>-30.888888888888889</v>
      </c>
      <c r="AR80">
        <f t="shared" si="72"/>
        <v>10.533333333333333</v>
      </c>
      <c r="AS80">
        <f t="shared" si="73"/>
        <v>-95.011111111111106</v>
      </c>
      <c r="AT80">
        <f t="shared" si="74"/>
        <v>42.422222222222224</v>
      </c>
      <c r="AU80">
        <f t="shared" si="75"/>
        <v>56.366666666666667</v>
      </c>
      <c r="AV80">
        <f t="shared" si="76"/>
        <v>33.911111111111111</v>
      </c>
      <c r="AW80">
        <f t="shared" si="77"/>
        <v>39.87777777777778</v>
      </c>
      <c r="AX80">
        <f t="shared" si="78"/>
        <v>-108.38888888888889</v>
      </c>
      <c r="AY80">
        <f t="shared" si="79"/>
        <v>37.855555555555554</v>
      </c>
      <c r="BA80">
        <f t="shared" si="62"/>
        <v>1059.8641975308642</v>
      </c>
      <c r="BB80">
        <f t="shared" si="48"/>
        <v>1207.9486419753089</v>
      </c>
      <c r="BC80">
        <f t="shared" si="49"/>
        <v>1039.7041975308643</v>
      </c>
      <c r="BD80">
        <f t="shared" si="50"/>
        <v>1143.9427160493829</v>
      </c>
      <c r="BE80">
        <f t="shared" si="51"/>
        <v>76.271111111111097</v>
      </c>
      <c r="BF80">
        <f t="shared" si="52"/>
        <v>2080.3734567901238</v>
      </c>
      <c r="BG80">
        <f t="shared" si="53"/>
        <v>6322.0167901234563</v>
      </c>
      <c r="BH80">
        <f t="shared" si="54"/>
        <v>954.12345679012344</v>
      </c>
      <c r="BI80">
        <f t="shared" si="55"/>
        <v>110.9511111111111</v>
      </c>
      <c r="BJ80">
        <f t="shared" si="56"/>
        <v>9027.1112345678994</v>
      </c>
      <c r="BK80">
        <f t="shared" si="57"/>
        <v>1799.644938271605</v>
      </c>
      <c r="BL80">
        <f t="shared" si="58"/>
        <v>3177.201111111111</v>
      </c>
      <c r="BM80">
        <f t="shared" si="59"/>
        <v>1149.9634567901235</v>
      </c>
      <c r="BN80">
        <f t="shared" si="60"/>
        <v>1590.2371604938273</v>
      </c>
      <c r="BO80">
        <f t="shared" si="61"/>
        <v>11748.1512345679</v>
      </c>
      <c r="BP80">
        <f t="shared" si="63"/>
        <v>1433.0430864197531</v>
      </c>
    </row>
    <row r="81" spans="2:68" x14ac:dyDescent="0.25">
      <c r="B81">
        <v>503</v>
      </c>
      <c r="C81">
        <v>505</v>
      </c>
      <c r="D81">
        <v>513</v>
      </c>
      <c r="E81">
        <v>562</v>
      </c>
      <c r="F81">
        <v>614</v>
      </c>
      <c r="G81">
        <v>594</v>
      </c>
      <c r="H81">
        <v>551</v>
      </c>
      <c r="I81">
        <v>538</v>
      </c>
      <c r="J81">
        <v>526</v>
      </c>
      <c r="K81">
        <v>568</v>
      </c>
      <c r="L81">
        <v>527</v>
      </c>
      <c r="M81">
        <v>579</v>
      </c>
      <c r="N81">
        <v>518</v>
      </c>
      <c r="O81">
        <v>511</v>
      </c>
      <c r="P81">
        <v>564</v>
      </c>
      <c r="Q81">
        <v>593</v>
      </c>
      <c r="S81">
        <v>-2</v>
      </c>
      <c r="T81">
        <v>-8</v>
      </c>
      <c r="U81">
        <v>-49</v>
      </c>
      <c r="V81">
        <v>-52</v>
      </c>
      <c r="W81">
        <v>20</v>
      </c>
      <c r="X81">
        <v>43</v>
      </c>
      <c r="Y81">
        <v>13</v>
      </c>
      <c r="Z81">
        <v>12</v>
      </c>
      <c r="AA81">
        <v>-42</v>
      </c>
      <c r="AB81">
        <v>41</v>
      </c>
      <c r="AC81">
        <v>-52</v>
      </c>
      <c r="AD81">
        <v>61</v>
      </c>
      <c r="AE81">
        <v>7</v>
      </c>
      <c r="AF81">
        <v>-53</v>
      </c>
      <c r="AG81">
        <v>-29</v>
      </c>
      <c r="AH81">
        <v>-90</v>
      </c>
      <c r="AJ81">
        <f t="shared" si="64"/>
        <v>5.5555555555555554</v>
      </c>
      <c r="AK81">
        <f t="shared" si="65"/>
        <v>69.24444444444444</v>
      </c>
      <c r="AL81">
        <f t="shared" si="66"/>
        <v>-48.755555555555553</v>
      </c>
      <c r="AM81">
        <f t="shared" si="67"/>
        <v>-51.177777777777777</v>
      </c>
      <c r="AN81">
        <f t="shared" si="68"/>
        <v>20.266666666666666</v>
      </c>
      <c r="AO81">
        <f t="shared" si="69"/>
        <v>49.388888888888886</v>
      </c>
      <c r="AP81">
        <f t="shared" si="70"/>
        <v>15.511111111111111</v>
      </c>
      <c r="AQ81">
        <f t="shared" si="71"/>
        <v>14.111111111111111</v>
      </c>
      <c r="AR81">
        <f t="shared" si="72"/>
        <v>-39.466666666666669</v>
      </c>
      <c r="AS81">
        <f t="shared" si="73"/>
        <v>46.988888888888887</v>
      </c>
      <c r="AT81">
        <f t="shared" si="74"/>
        <v>-50.577777777777776</v>
      </c>
      <c r="AU81">
        <f t="shared" si="75"/>
        <v>73.366666666666674</v>
      </c>
      <c r="AV81">
        <f t="shared" si="76"/>
        <v>22.911111111111111</v>
      </c>
      <c r="AW81">
        <f t="shared" si="77"/>
        <v>-40.12222222222222</v>
      </c>
      <c r="AX81">
        <f t="shared" si="78"/>
        <v>-4.3888888888888893</v>
      </c>
      <c r="AY81">
        <f t="shared" si="79"/>
        <v>82.855555555555554</v>
      </c>
      <c r="BA81">
        <f t="shared" si="62"/>
        <v>30.864197530864196</v>
      </c>
      <c r="BB81">
        <f t="shared" si="48"/>
        <v>4794.7930864197524</v>
      </c>
      <c r="BC81">
        <f t="shared" si="49"/>
        <v>2377.104197530864</v>
      </c>
      <c r="BD81">
        <f t="shared" si="50"/>
        <v>2619.164938271605</v>
      </c>
      <c r="BE81">
        <f t="shared" si="51"/>
        <v>410.73777777777775</v>
      </c>
      <c r="BF81">
        <f t="shared" si="52"/>
        <v>2439.262345679012</v>
      </c>
      <c r="BG81">
        <f t="shared" si="53"/>
        <v>240.59456790123457</v>
      </c>
      <c r="BH81">
        <f t="shared" si="54"/>
        <v>199.12345679012344</v>
      </c>
      <c r="BI81">
        <f t="shared" si="55"/>
        <v>1557.617777777778</v>
      </c>
      <c r="BJ81">
        <f t="shared" si="56"/>
        <v>2207.9556790123456</v>
      </c>
      <c r="BK81">
        <f t="shared" si="57"/>
        <v>2558.1116049382713</v>
      </c>
      <c r="BL81">
        <f t="shared" si="58"/>
        <v>5382.6677777777786</v>
      </c>
      <c r="BM81">
        <f t="shared" si="59"/>
        <v>524.91901234567899</v>
      </c>
      <c r="BN81">
        <f t="shared" si="60"/>
        <v>1609.7927160493825</v>
      </c>
      <c r="BO81">
        <f t="shared" si="61"/>
        <v>19.262345679012348</v>
      </c>
      <c r="BP81">
        <f t="shared" si="63"/>
        <v>6865.0430864197533</v>
      </c>
    </row>
    <row r="82" spans="2:68" x14ac:dyDescent="0.25">
      <c r="B82">
        <v>506</v>
      </c>
      <c r="C82">
        <v>509</v>
      </c>
      <c r="D82">
        <v>631</v>
      </c>
      <c r="E82">
        <v>636</v>
      </c>
      <c r="F82">
        <v>686</v>
      </c>
      <c r="G82">
        <v>738</v>
      </c>
      <c r="H82">
        <v>706</v>
      </c>
      <c r="I82">
        <v>663</v>
      </c>
      <c r="J82">
        <v>644</v>
      </c>
      <c r="K82">
        <v>660</v>
      </c>
      <c r="L82">
        <v>668</v>
      </c>
      <c r="M82">
        <v>619</v>
      </c>
      <c r="N82">
        <v>693</v>
      </c>
      <c r="O82">
        <v>705</v>
      </c>
      <c r="P82">
        <v>643</v>
      </c>
      <c r="Q82">
        <v>770</v>
      </c>
      <c r="S82">
        <v>-3</v>
      </c>
      <c r="T82">
        <v>-122</v>
      </c>
      <c r="U82">
        <v>-5</v>
      </c>
      <c r="V82">
        <v>-50</v>
      </c>
      <c r="W82">
        <v>-52</v>
      </c>
      <c r="X82">
        <v>32</v>
      </c>
      <c r="Y82">
        <v>43</v>
      </c>
      <c r="Z82">
        <v>19</v>
      </c>
      <c r="AA82">
        <v>-16</v>
      </c>
      <c r="AB82">
        <v>-8</v>
      </c>
      <c r="AC82">
        <v>49</v>
      </c>
      <c r="AD82">
        <v>-74</v>
      </c>
      <c r="AE82">
        <v>-12</v>
      </c>
      <c r="AF82">
        <v>62</v>
      </c>
      <c r="AG82">
        <v>-127</v>
      </c>
      <c r="AH82">
        <v>-264</v>
      </c>
      <c r="AJ82">
        <f t="shared" si="64"/>
        <v>4.5555555555555554</v>
      </c>
      <c r="AK82">
        <f t="shared" si="65"/>
        <v>-44.75555555555556</v>
      </c>
      <c r="AL82">
        <f t="shared" si="66"/>
        <v>-4.7555555555555555</v>
      </c>
      <c r="AM82">
        <f t="shared" si="67"/>
        <v>-49.177777777777777</v>
      </c>
      <c r="AN82">
        <f t="shared" si="68"/>
        <v>-51.733333333333334</v>
      </c>
      <c r="AO82">
        <f t="shared" si="69"/>
        <v>38.388888888888886</v>
      </c>
      <c r="AP82">
        <f t="shared" si="70"/>
        <v>45.511111111111113</v>
      </c>
      <c r="AQ82">
        <f t="shared" si="71"/>
        <v>21.111111111111111</v>
      </c>
      <c r="AR82">
        <f t="shared" si="72"/>
        <v>-13.466666666666667</v>
      </c>
      <c r="AS82">
        <f t="shared" si="73"/>
        <v>-2.0111111111111111</v>
      </c>
      <c r="AT82">
        <f t="shared" si="74"/>
        <v>50.422222222222224</v>
      </c>
      <c r="AU82">
        <f t="shared" si="75"/>
        <v>-61.633333333333333</v>
      </c>
      <c r="AV82">
        <f t="shared" si="76"/>
        <v>3.9111111111111114</v>
      </c>
      <c r="AW82">
        <f t="shared" si="77"/>
        <v>74.87777777777778</v>
      </c>
      <c r="AX82">
        <f t="shared" si="78"/>
        <v>-102.38888888888889</v>
      </c>
      <c r="AY82">
        <f t="shared" si="79"/>
        <v>-91.144444444444446</v>
      </c>
      <c r="BA82">
        <f t="shared" si="62"/>
        <v>20.753086419753085</v>
      </c>
      <c r="BB82">
        <f t="shared" si="48"/>
        <v>2003.0597530864202</v>
      </c>
      <c r="BC82">
        <f t="shared" si="49"/>
        <v>22.615308641975307</v>
      </c>
      <c r="BD82">
        <f t="shared" si="50"/>
        <v>2418.4538271604938</v>
      </c>
      <c r="BE82">
        <f t="shared" si="51"/>
        <v>2676.3377777777778</v>
      </c>
      <c r="BF82">
        <f t="shared" si="52"/>
        <v>1473.7067901234566</v>
      </c>
      <c r="BG82">
        <f t="shared" si="53"/>
        <v>2071.2612345679013</v>
      </c>
      <c r="BH82">
        <f t="shared" si="54"/>
        <v>445.67901234567898</v>
      </c>
      <c r="BI82">
        <f t="shared" si="55"/>
        <v>181.35111111111112</v>
      </c>
      <c r="BJ82">
        <f t="shared" si="56"/>
        <v>4.0445679012345677</v>
      </c>
      <c r="BK82">
        <f t="shared" si="57"/>
        <v>2542.4004938271605</v>
      </c>
      <c r="BL82">
        <f t="shared" si="58"/>
        <v>3798.6677777777777</v>
      </c>
      <c r="BM82">
        <f t="shared" si="59"/>
        <v>15.296790123456793</v>
      </c>
      <c r="BN82">
        <f t="shared" si="60"/>
        <v>5606.6816049382724</v>
      </c>
      <c r="BO82">
        <f t="shared" si="61"/>
        <v>10483.484567901234</v>
      </c>
      <c r="BP82">
        <f t="shared" si="63"/>
        <v>8307.3097530864197</v>
      </c>
    </row>
    <row r="83" spans="2:68" x14ac:dyDescent="0.25">
      <c r="B83">
        <v>590</v>
      </c>
      <c r="C83">
        <v>506</v>
      </c>
      <c r="D83">
        <v>658</v>
      </c>
      <c r="E83">
        <v>639</v>
      </c>
      <c r="F83">
        <v>670</v>
      </c>
      <c r="G83">
        <v>762</v>
      </c>
      <c r="H83">
        <v>674</v>
      </c>
      <c r="I83">
        <v>649</v>
      </c>
      <c r="J83">
        <v>658</v>
      </c>
      <c r="K83">
        <v>660</v>
      </c>
      <c r="L83">
        <v>676</v>
      </c>
      <c r="M83">
        <v>689</v>
      </c>
      <c r="N83">
        <v>760</v>
      </c>
      <c r="O83">
        <v>694</v>
      </c>
      <c r="P83">
        <v>683</v>
      </c>
      <c r="Q83">
        <v>778</v>
      </c>
      <c r="S83">
        <v>84</v>
      </c>
      <c r="T83">
        <v>-152</v>
      </c>
      <c r="U83">
        <v>19</v>
      </c>
      <c r="V83">
        <v>-31</v>
      </c>
      <c r="W83">
        <v>-92</v>
      </c>
      <c r="X83">
        <v>88</v>
      </c>
      <c r="Y83">
        <v>25</v>
      </c>
      <c r="Z83">
        <v>-9</v>
      </c>
      <c r="AA83">
        <v>-2</v>
      </c>
      <c r="AB83">
        <v>-16</v>
      </c>
      <c r="AC83">
        <v>-13</v>
      </c>
      <c r="AD83">
        <v>-71</v>
      </c>
      <c r="AE83">
        <v>66</v>
      </c>
      <c r="AF83">
        <v>11</v>
      </c>
      <c r="AG83">
        <v>-95</v>
      </c>
      <c r="AH83">
        <v>-188</v>
      </c>
      <c r="AJ83">
        <f t="shared" si="64"/>
        <v>91.555555555555557</v>
      </c>
      <c r="AK83">
        <f t="shared" si="65"/>
        <v>-74.75555555555556</v>
      </c>
      <c r="AL83">
        <f t="shared" si="66"/>
        <v>19.244444444444444</v>
      </c>
      <c r="AM83">
        <f t="shared" si="67"/>
        <v>-30.177777777777777</v>
      </c>
      <c r="AN83">
        <f t="shared" si="68"/>
        <v>-91.733333333333334</v>
      </c>
      <c r="AO83">
        <f t="shared" si="69"/>
        <v>94.388888888888886</v>
      </c>
      <c r="AP83">
        <f t="shared" si="70"/>
        <v>27.511111111111113</v>
      </c>
      <c r="AQ83">
        <f t="shared" si="71"/>
        <v>-6.8888888888888893</v>
      </c>
      <c r="AR83">
        <f t="shared" si="72"/>
        <v>0.53333333333333321</v>
      </c>
      <c r="AS83">
        <f t="shared" si="73"/>
        <v>-10.011111111111111</v>
      </c>
      <c r="AT83">
        <f t="shared" si="74"/>
        <v>-11.577777777777778</v>
      </c>
      <c r="AU83">
        <f t="shared" si="75"/>
        <v>-58.633333333333333</v>
      </c>
      <c r="AV83">
        <f t="shared" si="76"/>
        <v>81.911111111111111</v>
      </c>
      <c r="AW83">
        <f t="shared" si="77"/>
        <v>23.87777777777778</v>
      </c>
      <c r="AX83">
        <f t="shared" si="78"/>
        <v>-70.388888888888886</v>
      </c>
      <c r="AY83">
        <f t="shared" si="79"/>
        <v>-15.144444444444446</v>
      </c>
      <c r="BA83">
        <f t="shared" si="62"/>
        <v>8382.4197530864203</v>
      </c>
      <c r="BB83">
        <f t="shared" ref="BB83:BB92" si="80">AK83*AK83</f>
        <v>5588.3930864197537</v>
      </c>
      <c r="BC83">
        <f t="shared" ref="BC83:BC92" si="81">AL83*AL83</f>
        <v>370.34864197530862</v>
      </c>
      <c r="BD83">
        <f t="shared" ref="BD83:BD92" si="82">AM83*AM83</f>
        <v>910.69827160493821</v>
      </c>
      <c r="BE83">
        <f t="shared" ref="BE83:BE92" si="83">AN83*AN83</f>
        <v>8415.0044444444447</v>
      </c>
      <c r="BF83">
        <f t="shared" ref="BF83:BF92" si="84">AO83*AO83</f>
        <v>8909.2623456790116</v>
      </c>
      <c r="BG83">
        <f t="shared" ref="BG83:BG92" si="85">AP83*AP83</f>
        <v>756.86123456790131</v>
      </c>
      <c r="BH83">
        <f t="shared" ref="BH83:BH92" si="86">AQ83*AQ83</f>
        <v>47.456790123456798</v>
      </c>
      <c r="BI83">
        <f t="shared" ref="BI83:BI92" si="87">AR83*AR83</f>
        <v>0.28444444444444433</v>
      </c>
      <c r="BJ83">
        <f t="shared" ref="BJ83:BJ92" si="88">AS83*AS83</f>
        <v>100.22234567901235</v>
      </c>
      <c r="BK83">
        <f t="shared" ref="BK83:BK92" si="89">AT83*AT83</f>
        <v>134.04493827160493</v>
      </c>
      <c r="BL83">
        <f t="shared" ref="BL83:BL92" si="90">AU83*AU83</f>
        <v>3437.8677777777775</v>
      </c>
      <c r="BM83">
        <f t="shared" ref="BM83:BM92" si="91">AV83*AV83</f>
        <v>6709.4301234567902</v>
      </c>
      <c r="BN83">
        <f t="shared" ref="BN83:BN92" si="92">AW83*AW83</f>
        <v>570.14827160493837</v>
      </c>
      <c r="BO83">
        <f t="shared" ref="BO83:BO92" si="93">AX83*AX83</f>
        <v>4954.5956790123455</v>
      </c>
      <c r="BP83">
        <f t="shared" si="63"/>
        <v>229.35419753086424</v>
      </c>
    </row>
    <row r="84" spans="2:68" x14ac:dyDescent="0.25">
      <c r="B84">
        <v>848</v>
      </c>
      <c r="C84">
        <v>759</v>
      </c>
      <c r="D84">
        <v>928</v>
      </c>
      <c r="E84">
        <v>967</v>
      </c>
      <c r="F84">
        <v>818</v>
      </c>
      <c r="G84">
        <v>859</v>
      </c>
      <c r="H84">
        <v>871</v>
      </c>
      <c r="I84">
        <v>921</v>
      </c>
      <c r="J84">
        <v>939</v>
      </c>
      <c r="K84">
        <v>967</v>
      </c>
      <c r="L84">
        <v>1029</v>
      </c>
      <c r="M84">
        <v>995</v>
      </c>
      <c r="N84">
        <v>1000</v>
      </c>
      <c r="O84">
        <v>989</v>
      </c>
      <c r="P84">
        <v>974</v>
      </c>
      <c r="Q84">
        <v>1062</v>
      </c>
      <c r="S84">
        <v>89</v>
      </c>
      <c r="T84">
        <v>-169</v>
      </c>
      <c r="U84">
        <v>-39</v>
      </c>
      <c r="V84">
        <v>149</v>
      </c>
      <c r="W84">
        <v>-41</v>
      </c>
      <c r="X84">
        <v>-12</v>
      </c>
      <c r="Y84">
        <v>-50</v>
      </c>
      <c r="Z84">
        <v>-18</v>
      </c>
      <c r="AA84">
        <v>-28</v>
      </c>
      <c r="AB84">
        <v>-62</v>
      </c>
      <c r="AC84">
        <v>34</v>
      </c>
      <c r="AD84">
        <v>-5</v>
      </c>
      <c r="AE84">
        <v>11</v>
      </c>
      <c r="AF84">
        <v>15</v>
      </c>
      <c r="AG84">
        <v>-88</v>
      </c>
      <c r="AH84">
        <v>-214</v>
      </c>
      <c r="AJ84">
        <f t="shared" si="64"/>
        <v>96.555555555555557</v>
      </c>
      <c r="AK84">
        <f t="shared" si="65"/>
        <v>-91.75555555555556</v>
      </c>
      <c r="AL84">
        <f t="shared" si="66"/>
        <v>-38.755555555555553</v>
      </c>
      <c r="AM84">
        <f t="shared" si="67"/>
        <v>149.82222222222222</v>
      </c>
      <c r="AN84">
        <f t="shared" si="68"/>
        <v>-40.733333333333334</v>
      </c>
      <c r="AO84">
        <f t="shared" si="69"/>
        <v>-5.6111111111111107</v>
      </c>
      <c r="AP84">
        <f t="shared" si="70"/>
        <v>-47.488888888888887</v>
      </c>
      <c r="AQ84">
        <f t="shared" si="71"/>
        <v>-15.888888888888889</v>
      </c>
      <c r="AR84">
        <f t="shared" si="72"/>
        <v>-25.466666666666669</v>
      </c>
      <c r="AS84">
        <f t="shared" si="73"/>
        <v>-56.011111111111113</v>
      </c>
      <c r="AT84">
        <f t="shared" si="74"/>
        <v>35.422222222222224</v>
      </c>
      <c r="AU84">
        <f t="shared" si="75"/>
        <v>7.3666666666666671</v>
      </c>
      <c r="AV84">
        <f t="shared" si="76"/>
        <v>26.911111111111111</v>
      </c>
      <c r="AW84">
        <f t="shared" si="77"/>
        <v>27.87777777777778</v>
      </c>
      <c r="AX84">
        <f t="shared" si="78"/>
        <v>-63.388888888888886</v>
      </c>
      <c r="AY84">
        <f t="shared" si="79"/>
        <v>-41.144444444444446</v>
      </c>
      <c r="BA84">
        <f t="shared" si="62"/>
        <v>9322.9753086419751</v>
      </c>
      <c r="BB84">
        <f t="shared" si="80"/>
        <v>8419.0819753086435</v>
      </c>
      <c r="BC84">
        <f t="shared" si="81"/>
        <v>1501.9930864197529</v>
      </c>
      <c r="BD84">
        <f t="shared" si="82"/>
        <v>22446.698271604939</v>
      </c>
      <c r="BE84">
        <f t="shared" si="83"/>
        <v>1659.2044444444446</v>
      </c>
      <c r="BF84">
        <f t="shared" si="84"/>
        <v>31.484567901234563</v>
      </c>
      <c r="BG84">
        <f t="shared" si="85"/>
        <v>2255.1945679012342</v>
      </c>
      <c r="BH84">
        <f t="shared" si="86"/>
        <v>252.45679012345681</v>
      </c>
      <c r="BI84">
        <f t="shared" si="87"/>
        <v>648.55111111111125</v>
      </c>
      <c r="BJ84">
        <f t="shared" si="88"/>
        <v>3137.2445679012349</v>
      </c>
      <c r="BK84">
        <f t="shared" si="89"/>
        <v>1254.733827160494</v>
      </c>
      <c r="BL84">
        <f t="shared" si="90"/>
        <v>54.267777777777788</v>
      </c>
      <c r="BM84">
        <f t="shared" si="91"/>
        <v>724.20790123456788</v>
      </c>
      <c r="BN84">
        <f t="shared" si="92"/>
        <v>777.17049382716061</v>
      </c>
      <c r="BO84">
        <f t="shared" si="93"/>
        <v>4018.1512345679007</v>
      </c>
      <c r="BP84">
        <f t="shared" si="63"/>
        <v>1692.8653086419754</v>
      </c>
    </row>
    <row r="85" spans="2:68" x14ac:dyDescent="0.25">
      <c r="B85">
        <v>734</v>
      </c>
      <c r="C85">
        <v>728</v>
      </c>
      <c r="D85">
        <v>815</v>
      </c>
      <c r="E85">
        <v>832</v>
      </c>
      <c r="F85">
        <v>851</v>
      </c>
      <c r="G85">
        <v>796</v>
      </c>
      <c r="H85">
        <v>850</v>
      </c>
      <c r="I85">
        <v>869</v>
      </c>
      <c r="J85">
        <v>870</v>
      </c>
      <c r="K85">
        <v>767</v>
      </c>
      <c r="L85">
        <v>879</v>
      </c>
      <c r="M85">
        <v>918</v>
      </c>
      <c r="N85">
        <v>867</v>
      </c>
      <c r="O85">
        <v>830</v>
      </c>
      <c r="P85">
        <v>912</v>
      </c>
      <c r="Q85">
        <v>862</v>
      </c>
      <c r="S85">
        <v>6</v>
      </c>
      <c r="T85">
        <v>-87</v>
      </c>
      <c r="U85">
        <v>-17</v>
      </c>
      <c r="V85">
        <v>-19</v>
      </c>
      <c r="W85">
        <v>55</v>
      </c>
      <c r="X85">
        <v>-54</v>
      </c>
      <c r="Y85">
        <v>-19</v>
      </c>
      <c r="Z85">
        <v>-1</v>
      </c>
      <c r="AA85">
        <v>103</v>
      </c>
      <c r="AB85">
        <v>-112</v>
      </c>
      <c r="AC85">
        <v>-39</v>
      </c>
      <c r="AD85">
        <v>51</v>
      </c>
      <c r="AE85">
        <v>37</v>
      </c>
      <c r="AF85">
        <v>-82</v>
      </c>
      <c r="AG85">
        <v>50</v>
      </c>
      <c r="AH85">
        <v>-128</v>
      </c>
      <c r="AJ85">
        <f t="shared" si="64"/>
        <v>13.555555555555555</v>
      </c>
      <c r="AK85">
        <f t="shared" si="65"/>
        <v>-9.75555555555556</v>
      </c>
      <c r="AL85">
        <f t="shared" si="66"/>
        <v>-16.755555555555556</v>
      </c>
      <c r="AM85">
        <f t="shared" si="67"/>
        <v>-18.177777777777777</v>
      </c>
      <c r="AN85">
        <f t="shared" si="68"/>
        <v>55.266666666666666</v>
      </c>
      <c r="AO85">
        <f t="shared" si="69"/>
        <v>-47.611111111111114</v>
      </c>
      <c r="AP85">
        <f t="shared" si="70"/>
        <v>-16.488888888888887</v>
      </c>
      <c r="AQ85">
        <f t="shared" si="71"/>
        <v>1.1111111111111112</v>
      </c>
      <c r="AR85">
        <f t="shared" si="72"/>
        <v>105.53333333333333</v>
      </c>
      <c r="AS85">
        <f t="shared" si="73"/>
        <v>-106.01111111111111</v>
      </c>
      <c r="AT85">
        <f t="shared" si="74"/>
        <v>-37.577777777777776</v>
      </c>
      <c r="AU85">
        <f t="shared" si="75"/>
        <v>63.366666666666667</v>
      </c>
      <c r="AV85">
        <f t="shared" si="76"/>
        <v>52.911111111111111</v>
      </c>
      <c r="AW85">
        <f t="shared" si="77"/>
        <v>-69.12222222222222</v>
      </c>
      <c r="AX85">
        <f t="shared" si="78"/>
        <v>74.611111111111114</v>
      </c>
      <c r="AY85">
        <f t="shared" si="79"/>
        <v>44.855555555555554</v>
      </c>
      <c r="BA85">
        <f t="shared" si="62"/>
        <v>183.75308641975309</v>
      </c>
      <c r="BB85">
        <f t="shared" si="80"/>
        <v>95.170864197530946</v>
      </c>
      <c r="BC85">
        <f t="shared" si="81"/>
        <v>280.74864197530866</v>
      </c>
      <c r="BD85">
        <f t="shared" si="82"/>
        <v>330.43160493827156</v>
      </c>
      <c r="BE85">
        <f t="shared" si="83"/>
        <v>3054.4044444444444</v>
      </c>
      <c r="BF85">
        <f t="shared" si="84"/>
        <v>2266.8179012345681</v>
      </c>
      <c r="BG85">
        <f t="shared" si="85"/>
        <v>271.88345679012338</v>
      </c>
      <c r="BH85">
        <f t="shared" si="86"/>
        <v>1.2345679012345681</v>
      </c>
      <c r="BI85">
        <f t="shared" si="87"/>
        <v>11137.284444444444</v>
      </c>
      <c r="BJ85">
        <f t="shared" si="88"/>
        <v>11238.355679012344</v>
      </c>
      <c r="BK85">
        <f t="shared" si="89"/>
        <v>1412.0893827160492</v>
      </c>
      <c r="BL85">
        <f t="shared" si="90"/>
        <v>4015.3344444444447</v>
      </c>
      <c r="BM85">
        <f t="shared" si="91"/>
        <v>2799.5856790123457</v>
      </c>
      <c r="BN85">
        <f t="shared" si="92"/>
        <v>4777.8816049382713</v>
      </c>
      <c r="BO85">
        <f t="shared" si="93"/>
        <v>5566.8179012345681</v>
      </c>
      <c r="BP85">
        <f t="shared" si="63"/>
        <v>2012.0208641975307</v>
      </c>
    </row>
    <row r="86" spans="2:68" x14ac:dyDescent="0.25">
      <c r="B86">
        <v>643</v>
      </c>
      <c r="C86">
        <v>741</v>
      </c>
      <c r="D86">
        <v>877</v>
      </c>
      <c r="E86">
        <v>792</v>
      </c>
      <c r="F86">
        <v>789</v>
      </c>
      <c r="G86">
        <v>793</v>
      </c>
      <c r="H86">
        <v>760</v>
      </c>
      <c r="I86">
        <v>847</v>
      </c>
      <c r="J86">
        <v>882</v>
      </c>
      <c r="K86">
        <v>958</v>
      </c>
      <c r="L86">
        <v>899</v>
      </c>
      <c r="M86">
        <v>732</v>
      </c>
      <c r="N86">
        <v>929</v>
      </c>
      <c r="O86">
        <v>937</v>
      </c>
      <c r="P86">
        <v>970</v>
      </c>
      <c r="Q86">
        <v>965</v>
      </c>
      <c r="S86">
        <v>-98</v>
      </c>
      <c r="T86">
        <v>-136</v>
      </c>
      <c r="U86">
        <v>85</v>
      </c>
      <c r="V86">
        <v>3</v>
      </c>
      <c r="W86">
        <v>-4</v>
      </c>
      <c r="X86">
        <v>33</v>
      </c>
      <c r="Y86">
        <v>-87</v>
      </c>
      <c r="Z86">
        <v>-35</v>
      </c>
      <c r="AA86">
        <v>-76</v>
      </c>
      <c r="AB86">
        <v>59</v>
      </c>
      <c r="AC86">
        <v>167</v>
      </c>
      <c r="AD86">
        <v>-197</v>
      </c>
      <c r="AE86">
        <v>-8</v>
      </c>
      <c r="AF86">
        <v>-33</v>
      </c>
      <c r="AG86">
        <v>5</v>
      </c>
      <c r="AH86">
        <v>-322</v>
      </c>
      <c r="AJ86">
        <f t="shared" si="64"/>
        <v>-90.444444444444443</v>
      </c>
      <c r="AK86">
        <f t="shared" si="65"/>
        <v>-58.75555555555556</v>
      </c>
      <c r="AL86">
        <f t="shared" si="66"/>
        <v>85.24444444444444</v>
      </c>
      <c r="AM86">
        <f t="shared" si="67"/>
        <v>3.822222222222222</v>
      </c>
      <c r="AN86">
        <f t="shared" si="68"/>
        <v>-3.7333333333333334</v>
      </c>
      <c r="AO86">
        <f t="shared" si="69"/>
        <v>39.388888888888886</v>
      </c>
      <c r="AP86">
        <f t="shared" si="70"/>
        <v>-84.488888888888894</v>
      </c>
      <c r="AQ86">
        <f t="shared" si="71"/>
        <v>-32.888888888888886</v>
      </c>
      <c r="AR86">
        <f t="shared" si="72"/>
        <v>-73.466666666666669</v>
      </c>
      <c r="AS86">
        <f t="shared" si="73"/>
        <v>64.988888888888894</v>
      </c>
      <c r="AT86">
        <f t="shared" si="74"/>
        <v>168.42222222222222</v>
      </c>
      <c r="AU86">
        <f t="shared" si="75"/>
        <v>-184.63333333333333</v>
      </c>
      <c r="AV86">
        <f t="shared" si="76"/>
        <v>7.9111111111111114</v>
      </c>
      <c r="AW86">
        <f t="shared" si="77"/>
        <v>-20.12222222222222</v>
      </c>
      <c r="AX86">
        <f t="shared" si="78"/>
        <v>29.611111111111111</v>
      </c>
      <c r="AY86">
        <f t="shared" si="79"/>
        <v>-149.14444444444445</v>
      </c>
      <c r="BA86">
        <f t="shared" si="62"/>
        <v>8180.1975308641977</v>
      </c>
      <c r="BB86">
        <f t="shared" si="80"/>
        <v>3452.2153086419758</v>
      </c>
      <c r="BC86">
        <f t="shared" si="81"/>
        <v>7266.6153086419745</v>
      </c>
      <c r="BD86">
        <f t="shared" si="82"/>
        <v>14.60938271604938</v>
      </c>
      <c r="BE86">
        <f t="shared" si="83"/>
        <v>13.937777777777779</v>
      </c>
      <c r="BF86">
        <f t="shared" si="84"/>
        <v>1551.4845679012344</v>
      </c>
      <c r="BG86">
        <f t="shared" si="85"/>
        <v>7138.3723456790131</v>
      </c>
      <c r="BH86">
        <f t="shared" si="86"/>
        <v>1081.6790123456788</v>
      </c>
      <c r="BI86">
        <f t="shared" si="87"/>
        <v>5397.3511111111111</v>
      </c>
      <c r="BJ86">
        <f t="shared" si="88"/>
        <v>4223.5556790123464</v>
      </c>
      <c r="BK86">
        <f t="shared" si="89"/>
        <v>28366.044938271603</v>
      </c>
      <c r="BL86">
        <f t="shared" si="90"/>
        <v>34089.467777777776</v>
      </c>
      <c r="BM86">
        <f t="shared" si="91"/>
        <v>62.585679012345686</v>
      </c>
      <c r="BN86">
        <f t="shared" si="92"/>
        <v>404.90382716049373</v>
      </c>
      <c r="BO86">
        <f t="shared" si="93"/>
        <v>876.8179012345679</v>
      </c>
      <c r="BP86">
        <f t="shared" si="63"/>
        <v>22244.065308641977</v>
      </c>
    </row>
    <row r="87" spans="2:68" x14ac:dyDescent="0.25">
      <c r="B87">
        <v>743</v>
      </c>
      <c r="C87">
        <v>778</v>
      </c>
      <c r="D87">
        <v>888</v>
      </c>
      <c r="E87">
        <v>856</v>
      </c>
      <c r="F87">
        <v>943</v>
      </c>
      <c r="G87">
        <v>891</v>
      </c>
      <c r="H87">
        <v>917</v>
      </c>
      <c r="I87">
        <v>871</v>
      </c>
      <c r="J87">
        <v>941</v>
      </c>
      <c r="K87">
        <v>837</v>
      </c>
      <c r="L87">
        <v>848</v>
      </c>
      <c r="M87">
        <v>889</v>
      </c>
      <c r="N87">
        <v>815</v>
      </c>
      <c r="O87">
        <v>845</v>
      </c>
      <c r="P87">
        <v>870</v>
      </c>
      <c r="Q87">
        <v>875</v>
      </c>
      <c r="S87">
        <v>-35</v>
      </c>
      <c r="T87">
        <v>-110</v>
      </c>
      <c r="U87">
        <v>32</v>
      </c>
      <c r="V87">
        <v>-87</v>
      </c>
      <c r="W87">
        <v>52</v>
      </c>
      <c r="X87">
        <v>-26</v>
      </c>
      <c r="Y87">
        <v>46</v>
      </c>
      <c r="Z87">
        <v>-70</v>
      </c>
      <c r="AA87">
        <v>104</v>
      </c>
      <c r="AB87">
        <v>-11</v>
      </c>
      <c r="AC87">
        <v>-41</v>
      </c>
      <c r="AD87">
        <v>74</v>
      </c>
      <c r="AE87">
        <v>-30</v>
      </c>
      <c r="AF87">
        <v>-25</v>
      </c>
      <c r="AG87">
        <v>-5</v>
      </c>
      <c r="AH87">
        <v>-132</v>
      </c>
      <c r="AJ87">
        <f t="shared" si="64"/>
        <v>-27.444444444444443</v>
      </c>
      <c r="AK87">
        <f t="shared" si="65"/>
        <v>-32.75555555555556</v>
      </c>
      <c r="AL87">
        <f t="shared" si="66"/>
        <v>32.244444444444447</v>
      </c>
      <c r="AM87">
        <f t="shared" si="67"/>
        <v>-86.177777777777777</v>
      </c>
      <c r="AN87">
        <f t="shared" si="68"/>
        <v>52.266666666666666</v>
      </c>
      <c r="AO87">
        <f t="shared" si="69"/>
        <v>-19.611111111111111</v>
      </c>
      <c r="AP87">
        <f t="shared" si="70"/>
        <v>48.511111111111113</v>
      </c>
      <c r="AQ87">
        <f t="shared" si="71"/>
        <v>-67.888888888888886</v>
      </c>
      <c r="AR87">
        <f t="shared" si="72"/>
        <v>106.53333333333333</v>
      </c>
      <c r="AS87">
        <f t="shared" si="73"/>
        <v>-5.0111111111111111</v>
      </c>
      <c r="AT87">
        <f t="shared" si="74"/>
        <v>-39.577777777777776</v>
      </c>
      <c r="AU87">
        <f t="shared" si="75"/>
        <v>86.366666666666674</v>
      </c>
      <c r="AV87">
        <f t="shared" si="76"/>
        <v>-14.088888888888889</v>
      </c>
      <c r="AW87">
        <f t="shared" si="77"/>
        <v>-12.122222222222222</v>
      </c>
      <c r="AX87">
        <f t="shared" si="78"/>
        <v>19.611111111111111</v>
      </c>
      <c r="AY87">
        <f t="shared" si="79"/>
        <v>40.855555555555554</v>
      </c>
      <c r="BA87">
        <f t="shared" si="62"/>
        <v>753.19753086419746</v>
      </c>
      <c r="BB87">
        <f t="shared" si="80"/>
        <v>1072.9264197530867</v>
      </c>
      <c r="BC87">
        <f t="shared" si="81"/>
        <v>1039.7041975308643</v>
      </c>
      <c r="BD87">
        <f t="shared" si="82"/>
        <v>7426.6093827160494</v>
      </c>
      <c r="BE87">
        <f t="shared" si="83"/>
        <v>2731.8044444444445</v>
      </c>
      <c r="BF87">
        <f t="shared" si="84"/>
        <v>384.59567901234567</v>
      </c>
      <c r="BG87">
        <f t="shared" si="85"/>
        <v>2353.3279012345679</v>
      </c>
      <c r="BH87">
        <f t="shared" si="86"/>
        <v>4608.9012345679012</v>
      </c>
      <c r="BI87">
        <f t="shared" si="87"/>
        <v>11349.351111111111</v>
      </c>
      <c r="BJ87">
        <f t="shared" si="88"/>
        <v>25.111234567901235</v>
      </c>
      <c r="BK87">
        <f t="shared" si="89"/>
        <v>1566.4004938271603</v>
      </c>
      <c r="BL87">
        <f t="shared" si="90"/>
        <v>7459.2011111111124</v>
      </c>
      <c r="BM87">
        <f t="shared" si="91"/>
        <v>198.49679012345678</v>
      </c>
      <c r="BN87">
        <f t="shared" si="92"/>
        <v>146.94827160493827</v>
      </c>
      <c r="BO87">
        <f t="shared" si="93"/>
        <v>384.59567901234567</v>
      </c>
      <c r="BP87">
        <f t="shared" si="63"/>
        <v>1669.1764197530863</v>
      </c>
    </row>
    <row r="88" spans="2:68" x14ac:dyDescent="0.25">
      <c r="B88">
        <v>763</v>
      </c>
      <c r="C88">
        <v>711</v>
      </c>
      <c r="D88">
        <v>792</v>
      </c>
      <c r="E88">
        <v>820</v>
      </c>
      <c r="F88">
        <v>783</v>
      </c>
      <c r="G88">
        <v>724</v>
      </c>
      <c r="H88">
        <v>729</v>
      </c>
      <c r="I88">
        <v>854</v>
      </c>
      <c r="J88">
        <v>789</v>
      </c>
      <c r="K88">
        <v>873</v>
      </c>
      <c r="L88">
        <v>923</v>
      </c>
      <c r="M88">
        <v>874</v>
      </c>
      <c r="N88">
        <v>917</v>
      </c>
      <c r="O88">
        <v>904</v>
      </c>
      <c r="P88">
        <v>948</v>
      </c>
      <c r="Q88">
        <v>956</v>
      </c>
      <c r="S88">
        <v>52</v>
      </c>
      <c r="T88">
        <v>-81</v>
      </c>
      <c r="U88">
        <v>-28</v>
      </c>
      <c r="V88">
        <v>37</v>
      </c>
      <c r="W88">
        <v>59</v>
      </c>
      <c r="X88">
        <v>-5</v>
      </c>
      <c r="Y88">
        <v>-125</v>
      </c>
      <c r="Z88">
        <v>65</v>
      </c>
      <c r="AA88">
        <v>-84</v>
      </c>
      <c r="AB88">
        <v>-50</v>
      </c>
      <c r="AC88">
        <v>49</v>
      </c>
      <c r="AD88">
        <v>-43</v>
      </c>
      <c r="AE88">
        <v>13</v>
      </c>
      <c r="AF88">
        <v>-44</v>
      </c>
      <c r="AG88">
        <v>-8</v>
      </c>
      <c r="AH88">
        <v>-193</v>
      </c>
      <c r="AJ88">
        <f t="shared" si="64"/>
        <v>59.555555555555557</v>
      </c>
      <c r="AK88">
        <f t="shared" si="65"/>
        <v>-3.75555555555556</v>
      </c>
      <c r="AL88">
        <f t="shared" si="66"/>
        <v>-27.755555555555556</v>
      </c>
      <c r="AM88">
        <f t="shared" si="67"/>
        <v>37.822222222222223</v>
      </c>
      <c r="AN88">
        <f t="shared" si="68"/>
        <v>59.266666666666666</v>
      </c>
      <c r="AO88">
        <f t="shared" si="69"/>
        <v>1.3888888888888893</v>
      </c>
      <c r="AP88">
        <f t="shared" si="70"/>
        <v>-122.48888888888889</v>
      </c>
      <c r="AQ88">
        <f t="shared" si="71"/>
        <v>67.111111111111114</v>
      </c>
      <c r="AR88">
        <f t="shared" si="72"/>
        <v>-81.466666666666669</v>
      </c>
      <c r="AS88">
        <f t="shared" si="73"/>
        <v>-44.011111111111113</v>
      </c>
      <c r="AT88">
        <f t="shared" si="74"/>
        <v>50.422222222222224</v>
      </c>
      <c r="AU88">
        <f t="shared" si="75"/>
        <v>-30.633333333333333</v>
      </c>
      <c r="AV88">
        <f t="shared" si="76"/>
        <v>28.911111111111111</v>
      </c>
      <c r="AW88">
        <f t="shared" si="77"/>
        <v>-31.12222222222222</v>
      </c>
      <c r="AX88">
        <f t="shared" si="78"/>
        <v>16.611111111111111</v>
      </c>
      <c r="AY88">
        <f t="shared" si="79"/>
        <v>-20.144444444444446</v>
      </c>
      <c r="BA88">
        <f t="shared" si="62"/>
        <v>3546.8641975308642</v>
      </c>
      <c r="BB88">
        <f t="shared" si="80"/>
        <v>14.10419753086423</v>
      </c>
      <c r="BC88">
        <f t="shared" si="81"/>
        <v>770.37086419753086</v>
      </c>
      <c r="BD88">
        <f t="shared" si="82"/>
        <v>1430.5204938271606</v>
      </c>
      <c r="BE88">
        <f t="shared" si="83"/>
        <v>3512.5377777777776</v>
      </c>
      <c r="BF88">
        <f t="shared" si="84"/>
        <v>1.9290123456790134</v>
      </c>
      <c r="BG88">
        <f t="shared" si="85"/>
        <v>15003.527901234569</v>
      </c>
      <c r="BH88">
        <f t="shared" si="86"/>
        <v>4503.9012345679021</v>
      </c>
      <c r="BI88">
        <f t="shared" si="87"/>
        <v>6636.8177777777782</v>
      </c>
      <c r="BJ88">
        <f t="shared" si="88"/>
        <v>1936.977901234568</v>
      </c>
      <c r="BK88">
        <f t="shared" si="89"/>
        <v>2542.4004938271605</v>
      </c>
      <c r="BL88">
        <f t="shared" si="90"/>
        <v>938.40111111111105</v>
      </c>
      <c r="BM88">
        <f t="shared" si="91"/>
        <v>835.85234567901239</v>
      </c>
      <c r="BN88">
        <f t="shared" si="92"/>
        <v>968.5927160493826</v>
      </c>
      <c r="BO88">
        <f t="shared" si="93"/>
        <v>275.92901234567898</v>
      </c>
      <c r="BP88">
        <f t="shared" si="63"/>
        <v>405.79864197530867</v>
      </c>
    </row>
    <row r="89" spans="2:68" x14ac:dyDescent="0.25">
      <c r="B89">
        <v>718</v>
      </c>
      <c r="C89">
        <v>734</v>
      </c>
      <c r="D89">
        <v>782</v>
      </c>
      <c r="E89">
        <v>772</v>
      </c>
      <c r="F89">
        <v>706</v>
      </c>
      <c r="G89">
        <v>811</v>
      </c>
      <c r="H89">
        <v>730</v>
      </c>
      <c r="I89">
        <v>761</v>
      </c>
      <c r="J89">
        <v>852</v>
      </c>
      <c r="K89">
        <v>867</v>
      </c>
      <c r="L89">
        <v>845</v>
      </c>
      <c r="M89">
        <v>844</v>
      </c>
      <c r="N89">
        <v>816</v>
      </c>
      <c r="O89">
        <v>806</v>
      </c>
      <c r="P89">
        <v>812</v>
      </c>
      <c r="Q89">
        <v>875</v>
      </c>
      <c r="S89">
        <v>-16</v>
      </c>
      <c r="T89">
        <v>-48</v>
      </c>
      <c r="U89">
        <v>10</v>
      </c>
      <c r="V89">
        <v>66</v>
      </c>
      <c r="W89">
        <v>-105</v>
      </c>
      <c r="X89">
        <v>81</v>
      </c>
      <c r="Y89">
        <v>-31</v>
      </c>
      <c r="Z89">
        <v>-91</v>
      </c>
      <c r="AA89">
        <v>-15</v>
      </c>
      <c r="AB89">
        <v>22</v>
      </c>
      <c r="AC89">
        <v>1</v>
      </c>
      <c r="AD89">
        <v>28</v>
      </c>
      <c r="AE89">
        <v>10</v>
      </c>
      <c r="AF89">
        <v>-6</v>
      </c>
      <c r="AG89">
        <v>-63</v>
      </c>
      <c r="AH89">
        <v>-157</v>
      </c>
      <c r="AJ89">
        <f t="shared" si="64"/>
        <v>-8.4444444444444446</v>
      </c>
      <c r="AK89">
        <f t="shared" si="65"/>
        <v>29.24444444444444</v>
      </c>
      <c r="AL89">
        <f t="shared" si="66"/>
        <v>10.244444444444444</v>
      </c>
      <c r="AM89">
        <f t="shared" si="67"/>
        <v>66.822222222222223</v>
      </c>
      <c r="AN89">
        <f t="shared" si="68"/>
        <v>-104.73333333333333</v>
      </c>
      <c r="AO89">
        <f t="shared" si="69"/>
        <v>87.388888888888886</v>
      </c>
      <c r="AP89">
        <f t="shared" si="70"/>
        <v>-28.488888888888887</v>
      </c>
      <c r="AQ89">
        <f t="shared" si="71"/>
        <v>-88.888888888888886</v>
      </c>
      <c r="AR89">
        <f t="shared" si="72"/>
        <v>-12.466666666666667</v>
      </c>
      <c r="AS89">
        <f t="shared" si="73"/>
        <v>27.988888888888887</v>
      </c>
      <c r="AT89">
        <f t="shared" si="74"/>
        <v>2.4222222222222225</v>
      </c>
      <c r="AU89">
        <f t="shared" si="75"/>
        <v>40.366666666666667</v>
      </c>
      <c r="AV89">
        <f t="shared" si="76"/>
        <v>25.911111111111111</v>
      </c>
      <c r="AW89">
        <f t="shared" si="77"/>
        <v>6.8777777777777782</v>
      </c>
      <c r="AX89">
        <f t="shared" si="78"/>
        <v>-38.388888888888886</v>
      </c>
      <c r="AY89">
        <f t="shared" si="79"/>
        <v>15.855555555555554</v>
      </c>
      <c r="BA89">
        <f t="shared" si="62"/>
        <v>71.308641975308646</v>
      </c>
      <c r="BB89">
        <f t="shared" si="80"/>
        <v>855.23753086419731</v>
      </c>
      <c r="BC89">
        <f t="shared" si="81"/>
        <v>104.94864197530862</v>
      </c>
      <c r="BD89">
        <f t="shared" si="82"/>
        <v>4465.2093827160497</v>
      </c>
      <c r="BE89">
        <f t="shared" si="83"/>
        <v>10969.07111111111</v>
      </c>
      <c r="BF89">
        <f t="shared" si="84"/>
        <v>7636.8179012345672</v>
      </c>
      <c r="BG89">
        <f t="shared" si="85"/>
        <v>811.61679012345667</v>
      </c>
      <c r="BH89">
        <f t="shared" si="86"/>
        <v>7901.2345679012342</v>
      </c>
      <c r="BI89">
        <f t="shared" si="87"/>
        <v>155.41777777777779</v>
      </c>
      <c r="BJ89">
        <f t="shared" si="88"/>
        <v>783.37790123456784</v>
      </c>
      <c r="BK89">
        <f t="shared" si="89"/>
        <v>5.8671604938271615</v>
      </c>
      <c r="BL89">
        <f t="shared" si="90"/>
        <v>1629.4677777777779</v>
      </c>
      <c r="BM89">
        <f t="shared" si="91"/>
        <v>671.38567901234569</v>
      </c>
      <c r="BN89">
        <f t="shared" si="92"/>
        <v>47.303827160493832</v>
      </c>
      <c r="BO89">
        <f t="shared" si="93"/>
        <v>1473.7067901234566</v>
      </c>
      <c r="BP89">
        <f t="shared" si="63"/>
        <v>251.39864197530861</v>
      </c>
    </row>
    <row r="90" spans="2:68" x14ac:dyDescent="0.25">
      <c r="B90">
        <v>798</v>
      </c>
      <c r="C90">
        <v>810</v>
      </c>
      <c r="D90">
        <v>879</v>
      </c>
      <c r="E90">
        <v>879</v>
      </c>
      <c r="F90">
        <v>825</v>
      </c>
      <c r="G90">
        <v>817</v>
      </c>
      <c r="H90">
        <v>837</v>
      </c>
      <c r="I90">
        <v>877</v>
      </c>
      <c r="J90">
        <v>875</v>
      </c>
      <c r="K90">
        <v>823</v>
      </c>
      <c r="L90">
        <v>831</v>
      </c>
      <c r="M90">
        <v>890</v>
      </c>
      <c r="N90">
        <v>848</v>
      </c>
      <c r="O90">
        <v>858</v>
      </c>
      <c r="P90">
        <v>907</v>
      </c>
      <c r="Q90">
        <v>930</v>
      </c>
      <c r="S90">
        <v>-12</v>
      </c>
      <c r="T90">
        <v>-69</v>
      </c>
      <c r="U90">
        <v>0</v>
      </c>
      <c r="V90">
        <v>54</v>
      </c>
      <c r="W90">
        <v>8</v>
      </c>
      <c r="X90">
        <v>-20</v>
      </c>
      <c r="Y90">
        <v>-40</v>
      </c>
      <c r="Z90">
        <v>2</v>
      </c>
      <c r="AA90">
        <v>52</v>
      </c>
      <c r="AB90">
        <v>-8</v>
      </c>
      <c r="AC90">
        <v>-59</v>
      </c>
      <c r="AD90">
        <v>42</v>
      </c>
      <c r="AE90">
        <v>-10</v>
      </c>
      <c r="AF90">
        <v>-49</v>
      </c>
      <c r="AG90">
        <v>-23</v>
      </c>
      <c r="AH90">
        <v>-132</v>
      </c>
      <c r="AJ90">
        <f t="shared" si="64"/>
        <v>-4.4444444444444446</v>
      </c>
      <c r="AK90">
        <f t="shared" si="65"/>
        <v>8.24444444444444</v>
      </c>
      <c r="AL90">
        <f t="shared" si="66"/>
        <v>0.24444444444444444</v>
      </c>
      <c r="AM90">
        <f t="shared" si="67"/>
        <v>54.822222222222223</v>
      </c>
      <c r="AN90">
        <f t="shared" si="68"/>
        <v>8.2666666666666675</v>
      </c>
      <c r="AO90">
        <f t="shared" si="69"/>
        <v>-13.611111111111111</v>
      </c>
      <c r="AP90">
        <f t="shared" si="70"/>
        <v>-37.488888888888887</v>
      </c>
      <c r="AQ90">
        <f t="shared" si="71"/>
        <v>4.1111111111111107</v>
      </c>
      <c r="AR90">
        <f t="shared" si="72"/>
        <v>54.533333333333331</v>
      </c>
      <c r="AS90">
        <f t="shared" si="73"/>
        <v>-2.0111111111111111</v>
      </c>
      <c r="AT90">
        <f t="shared" si="74"/>
        <v>-57.577777777777776</v>
      </c>
      <c r="AU90">
        <f t="shared" si="75"/>
        <v>54.366666666666667</v>
      </c>
      <c r="AV90">
        <f t="shared" si="76"/>
        <v>5.9111111111111114</v>
      </c>
      <c r="AW90">
        <f t="shared" si="77"/>
        <v>-36.12222222222222</v>
      </c>
      <c r="AX90">
        <f t="shared" si="78"/>
        <v>1.6111111111111107</v>
      </c>
      <c r="AY90">
        <f t="shared" si="79"/>
        <v>40.855555555555554</v>
      </c>
      <c r="BA90">
        <f t="shared" si="62"/>
        <v>19.753086419753089</v>
      </c>
      <c r="BB90">
        <f t="shared" si="80"/>
        <v>67.970864197530787</v>
      </c>
      <c r="BC90">
        <f t="shared" si="81"/>
        <v>5.9753086419753083E-2</v>
      </c>
      <c r="BD90">
        <f t="shared" si="82"/>
        <v>3005.4760493827162</v>
      </c>
      <c r="BE90">
        <f t="shared" si="83"/>
        <v>68.337777777777788</v>
      </c>
      <c r="BF90">
        <f t="shared" si="84"/>
        <v>185.26234567901233</v>
      </c>
      <c r="BG90">
        <f t="shared" si="85"/>
        <v>1405.4167901234566</v>
      </c>
      <c r="BH90">
        <f t="shared" si="86"/>
        <v>16.901234567901231</v>
      </c>
      <c r="BI90">
        <f t="shared" si="87"/>
        <v>2973.8844444444444</v>
      </c>
      <c r="BJ90">
        <f t="shared" si="88"/>
        <v>4.0445679012345677</v>
      </c>
      <c r="BK90">
        <f t="shared" si="89"/>
        <v>3315.2004938271602</v>
      </c>
      <c r="BL90">
        <f t="shared" si="90"/>
        <v>2955.7344444444443</v>
      </c>
      <c r="BM90">
        <f t="shared" si="91"/>
        <v>34.94123456790124</v>
      </c>
      <c r="BN90">
        <f t="shared" si="92"/>
        <v>1304.8149382716049</v>
      </c>
      <c r="BO90">
        <f t="shared" si="93"/>
        <v>2.5956790123456779</v>
      </c>
      <c r="BP90">
        <f t="shared" si="63"/>
        <v>1669.1764197530863</v>
      </c>
    </row>
    <row r="91" spans="2:68" x14ac:dyDescent="0.25">
      <c r="B91">
        <v>821</v>
      </c>
      <c r="C91">
        <v>871</v>
      </c>
      <c r="D91">
        <v>949</v>
      </c>
      <c r="E91">
        <v>845</v>
      </c>
      <c r="F91">
        <v>885</v>
      </c>
      <c r="G91">
        <v>863</v>
      </c>
      <c r="H91">
        <v>836</v>
      </c>
      <c r="I91">
        <v>877</v>
      </c>
      <c r="J91">
        <v>896</v>
      </c>
      <c r="K91">
        <v>923</v>
      </c>
      <c r="L91">
        <v>901</v>
      </c>
      <c r="M91">
        <v>926</v>
      </c>
      <c r="N91">
        <v>992</v>
      </c>
      <c r="O91">
        <v>1020</v>
      </c>
      <c r="P91">
        <v>1068</v>
      </c>
      <c r="Q91">
        <v>994</v>
      </c>
      <c r="S91">
        <v>-50</v>
      </c>
      <c r="T91">
        <v>-78</v>
      </c>
      <c r="U91">
        <v>104</v>
      </c>
      <c r="V91">
        <v>-40</v>
      </c>
      <c r="W91">
        <v>22</v>
      </c>
      <c r="X91">
        <v>27</v>
      </c>
      <c r="Y91">
        <v>-41</v>
      </c>
      <c r="Z91">
        <v>-19</v>
      </c>
      <c r="AA91">
        <v>-27</v>
      </c>
      <c r="AB91">
        <v>22</v>
      </c>
      <c r="AC91">
        <v>-25</v>
      </c>
      <c r="AD91">
        <v>-66</v>
      </c>
      <c r="AE91">
        <v>-28</v>
      </c>
      <c r="AF91">
        <v>-48</v>
      </c>
      <c r="AG91">
        <v>74</v>
      </c>
      <c r="AH91">
        <v>-173</v>
      </c>
      <c r="AJ91">
        <f t="shared" si="64"/>
        <v>-42.444444444444443</v>
      </c>
      <c r="AK91">
        <f t="shared" si="65"/>
        <v>-0.75555555555555998</v>
      </c>
      <c r="AL91">
        <f t="shared" si="66"/>
        <v>104.24444444444444</v>
      </c>
      <c r="AM91">
        <f t="shared" si="67"/>
        <v>-39.177777777777777</v>
      </c>
      <c r="AN91">
        <f t="shared" si="68"/>
        <v>22.266666666666666</v>
      </c>
      <c r="AO91">
        <f t="shared" si="69"/>
        <v>33.388888888888886</v>
      </c>
      <c r="AP91">
        <f t="shared" si="70"/>
        <v>-38.488888888888887</v>
      </c>
      <c r="AQ91">
        <f t="shared" si="71"/>
        <v>-16.888888888888889</v>
      </c>
      <c r="AR91">
        <f t="shared" si="72"/>
        <v>-24.466666666666669</v>
      </c>
      <c r="AS91">
        <f t="shared" si="73"/>
        <v>27.988888888888887</v>
      </c>
      <c r="AT91">
        <f t="shared" si="74"/>
        <v>-23.577777777777779</v>
      </c>
      <c r="AU91">
        <f t="shared" si="75"/>
        <v>-53.633333333333333</v>
      </c>
      <c r="AV91">
        <f t="shared" si="76"/>
        <v>-12.088888888888889</v>
      </c>
      <c r="AW91">
        <f t="shared" si="77"/>
        <v>-35.12222222222222</v>
      </c>
      <c r="AX91">
        <f t="shared" si="78"/>
        <v>98.611111111111114</v>
      </c>
      <c r="AY91">
        <f t="shared" si="79"/>
        <v>-0.14444444444444571</v>
      </c>
      <c r="BA91">
        <f t="shared" si="62"/>
        <v>1801.5308641975307</v>
      </c>
      <c r="BB91">
        <f t="shared" si="80"/>
        <v>0.57086419753087092</v>
      </c>
      <c r="BC91">
        <f t="shared" si="81"/>
        <v>10866.904197530863</v>
      </c>
      <c r="BD91">
        <f t="shared" si="82"/>
        <v>1534.8982716049381</v>
      </c>
      <c r="BE91">
        <f t="shared" si="83"/>
        <v>495.80444444444441</v>
      </c>
      <c r="BF91">
        <f t="shared" si="84"/>
        <v>1114.8179012345677</v>
      </c>
      <c r="BG91">
        <f t="shared" si="85"/>
        <v>1481.3945679012345</v>
      </c>
      <c r="BH91">
        <f t="shared" si="86"/>
        <v>285.23456790123458</v>
      </c>
      <c r="BI91">
        <f t="shared" si="87"/>
        <v>598.61777777777786</v>
      </c>
      <c r="BJ91">
        <f t="shared" si="88"/>
        <v>783.37790123456784</v>
      </c>
      <c r="BK91">
        <f t="shared" si="89"/>
        <v>555.91160493827169</v>
      </c>
      <c r="BL91">
        <f t="shared" si="90"/>
        <v>2876.5344444444445</v>
      </c>
      <c r="BM91">
        <f t="shared" si="91"/>
        <v>146.14123456790122</v>
      </c>
      <c r="BN91">
        <f t="shared" si="92"/>
        <v>1233.5704938271604</v>
      </c>
      <c r="BO91">
        <f t="shared" si="93"/>
        <v>9724.1512345679021</v>
      </c>
      <c r="BP91">
        <f t="shared" si="63"/>
        <v>2.0864197530864562E-2</v>
      </c>
    </row>
    <row r="92" spans="2:68" x14ac:dyDescent="0.25">
      <c r="B92">
        <v>685</v>
      </c>
      <c r="C92">
        <v>730</v>
      </c>
      <c r="D92">
        <v>825</v>
      </c>
      <c r="E92">
        <v>793</v>
      </c>
      <c r="F92">
        <v>858</v>
      </c>
      <c r="G92">
        <v>897</v>
      </c>
      <c r="H92">
        <v>796</v>
      </c>
      <c r="I92">
        <v>881</v>
      </c>
      <c r="J92">
        <v>912</v>
      </c>
      <c r="K92">
        <v>1000</v>
      </c>
      <c r="L92">
        <v>819</v>
      </c>
      <c r="M92">
        <v>856</v>
      </c>
      <c r="N92">
        <v>839</v>
      </c>
      <c r="O92">
        <v>896</v>
      </c>
      <c r="P92">
        <v>842</v>
      </c>
      <c r="Q92">
        <v>916</v>
      </c>
      <c r="S92">
        <v>-45</v>
      </c>
      <c r="T92">
        <v>-95</v>
      </c>
      <c r="U92">
        <v>32</v>
      </c>
      <c r="V92">
        <v>-65</v>
      </c>
      <c r="W92">
        <v>-39</v>
      </c>
      <c r="X92">
        <v>101</v>
      </c>
      <c r="Y92">
        <v>-85</v>
      </c>
      <c r="Z92">
        <v>-31</v>
      </c>
      <c r="AA92">
        <v>-88</v>
      </c>
      <c r="AB92">
        <v>181</v>
      </c>
      <c r="AC92">
        <v>-37</v>
      </c>
      <c r="AD92">
        <v>17</v>
      </c>
      <c r="AE92">
        <v>-57</v>
      </c>
      <c r="AF92">
        <v>54</v>
      </c>
      <c r="AG92">
        <v>-74</v>
      </c>
      <c r="AH92">
        <v>-231</v>
      </c>
      <c r="AJ92">
        <f t="shared" si="64"/>
        <v>-37.444444444444443</v>
      </c>
      <c r="AK92">
        <f t="shared" si="65"/>
        <v>-17.75555555555556</v>
      </c>
      <c r="AL92">
        <f t="shared" si="66"/>
        <v>32.244444444444447</v>
      </c>
      <c r="AM92">
        <f t="shared" si="67"/>
        <v>-64.177777777777777</v>
      </c>
      <c r="AN92">
        <f t="shared" si="68"/>
        <v>-38.733333333333334</v>
      </c>
      <c r="AO92">
        <f t="shared" si="69"/>
        <v>107.38888888888889</v>
      </c>
      <c r="AP92">
        <f t="shared" si="70"/>
        <v>-82.488888888888894</v>
      </c>
      <c r="AQ92">
        <f t="shared" si="71"/>
        <v>-28.888888888888889</v>
      </c>
      <c r="AR92">
        <f t="shared" si="72"/>
        <v>-85.466666666666669</v>
      </c>
      <c r="AS92">
        <f t="shared" si="73"/>
        <v>186.98888888888888</v>
      </c>
      <c r="AT92">
        <f t="shared" si="74"/>
        <v>-35.577777777777776</v>
      </c>
      <c r="AU92">
        <f t="shared" si="75"/>
        <v>29.366666666666667</v>
      </c>
      <c r="AV92">
        <f t="shared" si="76"/>
        <v>-41.088888888888889</v>
      </c>
      <c r="AW92">
        <f t="shared" si="77"/>
        <v>66.87777777777778</v>
      </c>
      <c r="AX92">
        <f t="shared" si="78"/>
        <v>-49.388888888888886</v>
      </c>
      <c r="AY92">
        <f t="shared" si="79"/>
        <v>-58.144444444444446</v>
      </c>
      <c r="BA92">
        <f t="shared" si="62"/>
        <v>1402.0864197530864</v>
      </c>
      <c r="BB92">
        <f t="shared" si="80"/>
        <v>315.25975308641989</v>
      </c>
      <c r="BC92">
        <f t="shared" si="81"/>
        <v>1039.7041975308643</v>
      </c>
      <c r="BD92">
        <f t="shared" si="82"/>
        <v>4118.7871604938273</v>
      </c>
      <c r="BE92">
        <f t="shared" si="83"/>
        <v>1500.2711111111112</v>
      </c>
      <c r="BF92">
        <f t="shared" si="84"/>
        <v>11532.373456790123</v>
      </c>
      <c r="BG92">
        <f t="shared" si="85"/>
        <v>6804.4167901234578</v>
      </c>
      <c r="BH92">
        <f t="shared" si="86"/>
        <v>834.5679012345679</v>
      </c>
      <c r="BI92">
        <f t="shared" si="87"/>
        <v>7304.5511111111118</v>
      </c>
      <c r="BJ92">
        <f t="shared" si="88"/>
        <v>34964.844567901229</v>
      </c>
      <c r="BK92">
        <f t="shared" si="89"/>
        <v>1265.778271604938</v>
      </c>
      <c r="BL92">
        <f t="shared" si="90"/>
        <v>862.40111111111116</v>
      </c>
      <c r="BM92">
        <f t="shared" si="91"/>
        <v>1688.2967901234567</v>
      </c>
      <c r="BN92">
        <f t="shared" si="92"/>
        <v>4472.6371604938277</v>
      </c>
      <c r="BO92">
        <f t="shared" si="93"/>
        <v>2439.262345679012</v>
      </c>
      <c r="BP92">
        <f t="shared" si="63"/>
        <v>3380.7764197530864</v>
      </c>
    </row>
    <row r="93" spans="2:68" x14ac:dyDescent="0.25">
      <c r="B93">
        <f t="shared" ref="B93:Q93" si="94">AVERAGE(B3:B92)</f>
        <v>692.71111111111111</v>
      </c>
      <c r="C93">
        <f t="shared" si="94"/>
        <v>700.26666666666665</v>
      </c>
      <c r="D93">
        <f t="shared" si="94"/>
        <v>777.51111111111106</v>
      </c>
      <c r="E93">
        <f t="shared" si="94"/>
        <v>777.75555555555559</v>
      </c>
      <c r="F93">
        <f t="shared" si="94"/>
        <v>778.57777777777778</v>
      </c>
      <c r="G93">
        <f t="shared" si="94"/>
        <v>778.84444444444443</v>
      </c>
      <c r="H93">
        <f t="shared" si="94"/>
        <v>785.23333333333335</v>
      </c>
      <c r="I93">
        <f t="shared" si="94"/>
        <v>787.74444444444441</v>
      </c>
      <c r="J93">
        <f t="shared" si="94"/>
        <v>789.85555555555561</v>
      </c>
      <c r="K93">
        <f t="shared" si="94"/>
        <v>792.38888888888891</v>
      </c>
      <c r="L93">
        <f t="shared" si="94"/>
        <v>798.37777777777774</v>
      </c>
      <c r="M93">
        <f t="shared" si="94"/>
        <v>799.8</v>
      </c>
      <c r="N93">
        <f t="shared" si="94"/>
        <v>812.16666666666663</v>
      </c>
      <c r="O93">
        <f t="shared" si="94"/>
        <v>828.07777777777778</v>
      </c>
      <c r="P93">
        <f t="shared" si="94"/>
        <v>840.95555555555552</v>
      </c>
      <c r="Q93">
        <f t="shared" si="94"/>
        <v>865.56666666666672</v>
      </c>
      <c r="S93">
        <f>AVERAGE(S3:S92)</f>
        <v>-7.5555555555555554</v>
      </c>
      <c r="T93">
        <f t="shared" ref="T93:AH93" si="95">AVERAGE(T3:T92)</f>
        <v>-77.24444444444444</v>
      </c>
      <c r="U93">
        <f t="shared" si="95"/>
        <v>-0.24444444444444444</v>
      </c>
      <c r="V93">
        <f t="shared" si="95"/>
        <v>-0.82222222222222219</v>
      </c>
      <c r="W93">
        <f t="shared" si="95"/>
        <v>-0.26666666666666666</v>
      </c>
      <c r="X93">
        <f t="shared" si="95"/>
        <v>-6.3888888888888893</v>
      </c>
      <c r="Y93">
        <f t="shared" si="95"/>
        <v>-2.5111111111111111</v>
      </c>
      <c r="Z93">
        <f t="shared" si="95"/>
        <v>-2.1111111111111112</v>
      </c>
      <c r="AA93">
        <f t="shared" si="95"/>
        <v>-2.5333333333333332</v>
      </c>
      <c r="AB93">
        <f t="shared" si="95"/>
        <v>-5.9888888888888889</v>
      </c>
      <c r="AC93">
        <f t="shared" si="95"/>
        <v>-1.4222222222222223</v>
      </c>
      <c r="AD93">
        <f t="shared" si="95"/>
        <v>-12.366666666666667</v>
      </c>
      <c r="AE93">
        <f t="shared" si="95"/>
        <v>-15.911111111111111</v>
      </c>
      <c r="AF93">
        <f t="shared" si="95"/>
        <v>-12.877777777777778</v>
      </c>
      <c r="AG93">
        <f t="shared" si="95"/>
        <v>-24.611111111111111</v>
      </c>
      <c r="AH93">
        <f t="shared" si="95"/>
        <v>-172.85555555555555</v>
      </c>
      <c r="AZ93" t="s">
        <v>259</v>
      </c>
      <c r="BA93">
        <f>SUM(BA3:BA92)</f>
        <v>186110.22222222222</v>
      </c>
      <c r="BB93">
        <f t="shared" ref="BB93:BP93" si="96">SUM(BB3:BB92)</f>
        <v>347596.62222222227</v>
      </c>
      <c r="BC93">
        <f t="shared" si="96"/>
        <v>316964.62222222221</v>
      </c>
      <c r="BD93">
        <f t="shared" si="96"/>
        <v>498983.15555555583</v>
      </c>
      <c r="BE93">
        <f t="shared" si="96"/>
        <v>307123.59999999998</v>
      </c>
      <c r="BF93">
        <f t="shared" si="96"/>
        <v>370957.3888888887</v>
      </c>
      <c r="BG93">
        <f t="shared" si="96"/>
        <v>669350.48888888897</v>
      </c>
      <c r="BH93">
        <f t="shared" si="96"/>
        <v>289742.88888888899</v>
      </c>
      <c r="BI93">
        <f t="shared" si="96"/>
        <v>324178.40000000002</v>
      </c>
      <c r="BJ93">
        <f t="shared" si="96"/>
        <v>313346.98888888879</v>
      </c>
      <c r="BK93">
        <f t="shared" si="96"/>
        <v>364367.9555555557</v>
      </c>
      <c r="BL93">
        <f t="shared" si="96"/>
        <v>406326.90000000008</v>
      </c>
      <c r="BM93">
        <f t="shared" si="96"/>
        <v>148683.28888888884</v>
      </c>
      <c r="BN93">
        <f t="shared" si="96"/>
        <v>146057.65555555548</v>
      </c>
      <c r="BO93">
        <f t="shared" si="96"/>
        <v>270365.38888888893</v>
      </c>
      <c r="BP93">
        <f t="shared" si="96"/>
        <v>334855.12222222227</v>
      </c>
    </row>
    <row r="95" spans="2:68" x14ac:dyDescent="0.25">
      <c r="BA95">
        <f>(S93/SQRT((BA93/89)))*SQRT(90)</f>
        <v>-1.5674639000427053</v>
      </c>
      <c r="BB95">
        <f>(T93/SQRT((BB93/89)))*SQRT(90)</f>
        <v>-11.725887907653735</v>
      </c>
      <c r="BC95">
        <f t="shared" ref="BC95:BP95" si="97">(U93/SQRT((BC93/89)))*SQRT(90)</f>
        <v>-3.8858947517876267E-2</v>
      </c>
      <c r="BD95">
        <f t="shared" si="97"/>
        <v>-0.10417476411656715</v>
      </c>
      <c r="BE95">
        <f t="shared" si="97"/>
        <v>-4.3065391078727797E-2</v>
      </c>
      <c r="BF95">
        <f t="shared" si="97"/>
        <v>-0.9388140496042402</v>
      </c>
      <c r="BG95">
        <f t="shared" si="97"/>
        <v>-0.27469793537642945</v>
      </c>
      <c r="BH95">
        <f t="shared" si="97"/>
        <v>-0.35101118586105545</v>
      </c>
      <c r="BI95">
        <f t="shared" si="97"/>
        <v>-0.39821403112095477</v>
      </c>
      <c r="BJ95">
        <f t="shared" si="97"/>
        <v>-0.95752418239195802</v>
      </c>
      <c r="BK95">
        <f t="shared" si="97"/>
        <v>-0.21086943302886693</v>
      </c>
      <c r="BL95">
        <f t="shared" si="97"/>
        <v>-1.7363254284705578</v>
      </c>
      <c r="BM95">
        <f t="shared" si="97"/>
        <v>-3.6930542467804677</v>
      </c>
      <c r="BN95">
        <f t="shared" si="97"/>
        <v>-3.0157478156201574</v>
      </c>
      <c r="BO95">
        <f t="shared" si="97"/>
        <v>-4.2361558741020398</v>
      </c>
      <c r="BP95">
        <f t="shared" si="97"/>
        <v>-26.734442186574498</v>
      </c>
    </row>
    <row r="96" spans="2:68" x14ac:dyDescent="0.25">
      <c r="BA96" s="44">
        <v>-1.5674639000427053</v>
      </c>
      <c r="BB96" s="44">
        <v>-11.725887907653735</v>
      </c>
      <c r="BC96" s="44">
        <v>-3.8858947517876267E-2</v>
      </c>
      <c r="BD96" s="44">
        <v>-0.10417476411656715</v>
      </c>
      <c r="BE96" s="44">
        <v>-4.3065391078727797E-2</v>
      </c>
      <c r="BF96" s="44">
        <v>-0.9388140496042402</v>
      </c>
      <c r="BG96" s="44">
        <v>-0.27469793537642945</v>
      </c>
      <c r="BH96" s="44">
        <v>-0.35101118586105545</v>
      </c>
      <c r="BI96" s="44">
        <v>-0.39821403112095477</v>
      </c>
      <c r="BJ96" s="44">
        <v>-0.95752418239195802</v>
      </c>
      <c r="BK96" s="44">
        <v>-0.21086943302886693</v>
      </c>
      <c r="BL96" s="44">
        <v>-1.7363254284705578</v>
      </c>
      <c r="BM96" s="44">
        <v>-3.6930542467804677</v>
      </c>
      <c r="BN96" s="44">
        <v>-3.0157478156201574</v>
      </c>
      <c r="BO96" s="44">
        <v>-4.2361558741020398</v>
      </c>
      <c r="BP96" s="44">
        <v>-26.734442186574498</v>
      </c>
    </row>
  </sheetData>
  <pageMargins left="0.7" right="0.7" top="0.78740157499999996" bottom="0.78740157499999996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M125"/>
  <sheetViews>
    <sheetView topLeftCell="A10" zoomScale="55" zoomScaleNormal="55" workbookViewId="0">
      <selection activeCell="C42" sqref="C42"/>
    </sheetView>
  </sheetViews>
  <sheetFormatPr baseColWidth="10" defaultRowHeight="15" x14ac:dyDescent="0.25"/>
  <cols>
    <col min="1" max="1" width="30.42578125" customWidth="1"/>
    <col min="2" max="17" width="15.7109375" customWidth="1"/>
    <col min="18" max="33" width="15.7109375" style="21" customWidth="1"/>
    <col min="34" max="34" width="21.7109375" bestFit="1" customWidth="1"/>
    <col min="35" max="35" width="21.7109375" customWidth="1"/>
    <col min="50" max="77" width="11.42578125" customWidth="1"/>
  </cols>
  <sheetData>
    <row r="1" spans="1:91" x14ac:dyDescent="0.25">
      <c r="A1" t="s">
        <v>260</v>
      </c>
      <c r="B1">
        <f>5/100</f>
        <v>0.05</v>
      </c>
      <c r="C1">
        <v>-1</v>
      </c>
      <c r="AJ1" t="s">
        <v>232</v>
      </c>
    </row>
    <row r="2" spans="1:91" x14ac:dyDescent="0.25">
      <c r="A2" t="s">
        <v>160</v>
      </c>
      <c r="AJ2" t="s">
        <v>160</v>
      </c>
    </row>
    <row r="3" spans="1:91" x14ac:dyDescent="0.25">
      <c r="A3" s="6"/>
      <c r="B3" s="585"/>
      <c r="C3" s="585"/>
      <c r="D3" s="585"/>
      <c r="E3" s="585"/>
      <c r="F3" s="585"/>
      <c r="G3" s="585"/>
      <c r="H3" s="585"/>
      <c r="I3" s="585"/>
      <c r="J3" s="585"/>
      <c r="K3" s="585"/>
      <c r="L3" s="585"/>
      <c r="M3" s="585"/>
      <c r="N3" s="585"/>
      <c r="O3" s="585"/>
      <c r="P3" s="585"/>
      <c r="Q3" s="585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  <c r="AC3" s="163"/>
      <c r="AD3" s="163"/>
      <c r="AE3" s="163"/>
      <c r="AF3" s="163"/>
      <c r="AG3" s="163"/>
      <c r="AQ3" t="s">
        <v>466</v>
      </c>
      <c r="AR3" t="s">
        <v>464</v>
      </c>
      <c r="AS3" t="s">
        <v>465</v>
      </c>
      <c r="AT3" t="s">
        <v>467</v>
      </c>
      <c r="AU3" t="s">
        <v>468</v>
      </c>
      <c r="AV3" t="s">
        <v>469</v>
      </c>
      <c r="AW3" t="s">
        <v>470</v>
      </c>
      <c r="AY3" t="s">
        <v>476</v>
      </c>
    </row>
    <row r="4" spans="1:91" s="49" customFormat="1" ht="15.75" x14ac:dyDescent="0.25">
      <c r="A4" s="106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64"/>
      <c r="S4" s="164"/>
      <c r="T4" s="164"/>
      <c r="U4" s="164"/>
      <c r="V4" s="164"/>
      <c r="W4" s="164"/>
      <c r="X4" s="164"/>
      <c r="Y4" s="164"/>
      <c r="Z4" s="164"/>
      <c r="AA4" s="164"/>
      <c r="AB4" s="164"/>
      <c r="AC4" s="164"/>
      <c r="AD4" s="164"/>
      <c r="AE4" s="164"/>
      <c r="AF4" s="164"/>
      <c r="AG4" s="164"/>
      <c r="AJ4">
        <f>Makespan_10!S190</f>
        <v>776</v>
      </c>
      <c r="AK4">
        <f>Makespan_10!T190</f>
        <v>765</v>
      </c>
      <c r="AL4">
        <f>Makespan_10!CD284</f>
        <v>0</v>
      </c>
      <c r="AM4">
        <f>Makespan_10!BN96</f>
        <v>0</v>
      </c>
      <c r="AN4">
        <f>Makespan_10!BN2</f>
        <v>0</v>
      </c>
      <c r="AO4">
        <f>Makespan_10!BL96</f>
        <v>0</v>
      </c>
      <c r="AP4">
        <f>Makespan_10!BL2</f>
        <v>0</v>
      </c>
      <c r="AQ4">
        <v>821</v>
      </c>
      <c r="AR4">
        <v>792</v>
      </c>
      <c r="AS4">
        <v>792</v>
      </c>
      <c r="AT4">
        <v>892</v>
      </c>
      <c r="AU4">
        <v>892</v>
      </c>
      <c r="AV4">
        <v>783</v>
      </c>
      <c r="AW4">
        <v>783</v>
      </c>
      <c r="AX4"/>
      <c r="AY4">
        <f>AJ4-AK4</f>
        <v>11</v>
      </c>
      <c r="AZ4">
        <f>AK4-AL4</f>
        <v>765</v>
      </c>
      <c r="BA4">
        <f t="shared" ref="BA4:BK19" si="0">AL4-AM4</f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-821</v>
      </c>
      <c r="BF4">
        <f t="shared" si="0"/>
        <v>29</v>
      </c>
      <c r="BG4">
        <f t="shared" si="0"/>
        <v>0</v>
      </c>
      <c r="BH4">
        <f t="shared" si="0"/>
        <v>-100</v>
      </c>
      <c r="BI4">
        <f t="shared" si="0"/>
        <v>0</v>
      </c>
      <c r="BJ4">
        <f t="shared" si="0"/>
        <v>109</v>
      </c>
      <c r="BK4">
        <f t="shared" si="0"/>
        <v>0</v>
      </c>
      <c r="BL4"/>
      <c r="BM4">
        <f t="shared" ref="BM4:BM35" si="1">AY4-AY$106</f>
        <v>30.85148514851485</v>
      </c>
      <c r="BN4">
        <f t="shared" ref="BN4:BN35" si="2">AZ4-AZ$106</f>
        <v>81.306930693069262</v>
      </c>
      <c r="BO4">
        <f t="shared" ref="BO4:BO35" si="3">BA4-BA$106</f>
        <v>0</v>
      </c>
      <c r="BP4">
        <f t="shared" ref="BP4:BP35" si="4">BB4-BB$106</f>
        <v>0</v>
      </c>
      <c r="BQ4">
        <f t="shared" ref="BQ4:BQ35" si="5">BC4-BC$106</f>
        <v>0</v>
      </c>
      <c r="BR4">
        <f t="shared" ref="BR4:BR35" si="6">BD4-BD$106</f>
        <v>0</v>
      </c>
      <c r="BS4">
        <f t="shared" ref="BS4:BS35" si="7">BE4-BE$106</f>
        <v>-141.02970297029708</v>
      </c>
      <c r="BT4">
        <f t="shared" ref="BT4:BT35" si="8">BF4-BF$106</f>
        <v>37.346534653465348</v>
      </c>
      <c r="BU4">
        <f t="shared" ref="BU4:BU35" si="9">BG4-BG$106</f>
        <v>0.21782178217821782</v>
      </c>
      <c r="BV4">
        <f t="shared" ref="BV4:BV35" si="10">BH4-BH$106</f>
        <v>-94.613861386138609</v>
      </c>
      <c r="BW4">
        <f t="shared" ref="BW4:BW35" si="11">BI4-BI$106</f>
        <v>2.108910891089109</v>
      </c>
      <c r="BX4">
        <f t="shared" ref="BX4:BX35" si="12">BJ4-BJ$106</f>
        <v>108.54455445544555</v>
      </c>
      <c r="BY4">
        <f t="shared" ref="BY4:BY35" si="13">BK4-BK$106</f>
        <v>0.26732673267326734</v>
      </c>
      <c r="BZ4"/>
      <c r="CA4">
        <f>BM4*BM4</f>
        <v>951.81413586903238</v>
      </c>
      <c r="CB4">
        <f t="shared" ref="CB4:CM19" si="14">BN4*BN4</f>
        <v>6610.8169787275683</v>
      </c>
      <c r="CC4">
        <f t="shared" si="14"/>
        <v>0</v>
      </c>
      <c r="CD4">
        <f t="shared" si="14"/>
        <v>0</v>
      </c>
      <c r="CE4">
        <f t="shared" si="14"/>
        <v>0</v>
      </c>
      <c r="CF4">
        <f t="shared" si="14"/>
        <v>0</v>
      </c>
      <c r="CG4">
        <f t="shared" si="14"/>
        <v>19889.377119890221</v>
      </c>
      <c r="CH4">
        <f t="shared" si="14"/>
        <v>1394.7636506224881</v>
      </c>
      <c r="CI4">
        <f t="shared" si="14"/>
        <v>4.744632879129497E-2</v>
      </c>
      <c r="CJ4">
        <f t="shared" si="14"/>
        <v>8951.7827663954504</v>
      </c>
      <c r="CK4">
        <f t="shared" si="14"/>
        <v>4.4475051465542599</v>
      </c>
      <c r="CL4">
        <f t="shared" si="14"/>
        <v>11781.920301931184</v>
      </c>
      <c r="CM4">
        <f t="shared" si="14"/>
        <v>7.1463582001764545E-2</v>
      </c>
    </row>
    <row r="5" spans="1:91" s="92" customFormat="1" ht="80.099999999999994" customHeight="1" x14ac:dyDescent="0.25">
      <c r="A5" s="109"/>
      <c r="B5" s="110"/>
      <c r="C5" s="110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65"/>
      <c r="AF5" s="165"/>
      <c r="AG5" s="165"/>
      <c r="AJ5">
        <f>Makespan_10!S191</f>
        <v>788</v>
      </c>
      <c r="AK5">
        <f>Makespan_10!T191</f>
        <v>812</v>
      </c>
      <c r="AL5">
        <f>Makespan_10!CD285</f>
        <v>0</v>
      </c>
      <c r="AM5">
        <f>Makespan_10!BN97</f>
        <v>0</v>
      </c>
      <c r="AN5">
        <f>Makespan_10!BN3</f>
        <v>0</v>
      </c>
      <c r="AO5">
        <f>Makespan_10!BL97</f>
        <v>0</v>
      </c>
      <c r="AP5">
        <f>Makespan_10!BL3</f>
        <v>0</v>
      </c>
      <c r="AQ5">
        <v>770</v>
      </c>
      <c r="AR5">
        <v>792</v>
      </c>
      <c r="AS5">
        <v>792</v>
      </c>
      <c r="AT5">
        <v>849</v>
      </c>
      <c r="AU5">
        <v>849</v>
      </c>
      <c r="AV5">
        <v>812</v>
      </c>
      <c r="AW5">
        <v>812</v>
      </c>
      <c r="AX5"/>
      <c r="AY5">
        <f t="shared" ref="AY5:BK37" si="15">AJ5-AK5</f>
        <v>-24</v>
      </c>
      <c r="AZ5">
        <f t="shared" si="15"/>
        <v>812</v>
      </c>
      <c r="BA5">
        <f t="shared" si="0"/>
        <v>0</v>
      </c>
      <c r="BB5">
        <f t="shared" si="0"/>
        <v>0</v>
      </c>
      <c r="BC5">
        <f t="shared" si="0"/>
        <v>0</v>
      </c>
      <c r="BD5">
        <f t="shared" si="0"/>
        <v>0</v>
      </c>
      <c r="BE5">
        <f t="shared" si="0"/>
        <v>-770</v>
      </c>
      <c r="BF5">
        <f t="shared" si="0"/>
        <v>-22</v>
      </c>
      <c r="BG5">
        <f t="shared" si="0"/>
        <v>0</v>
      </c>
      <c r="BH5">
        <f t="shared" si="0"/>
        <v>-57</v>
      </c>
      <c r="BI5">
        <f t="shared" si="0"/>
        <v>0</v>
      </c>
      <c r="BJ5">
        <f t="shared" si="0"/>
        <v>37</v>
      </c>
      <c r="BK5">
        <f t="shared" si="0"/>
        <v>0</v>
      </c>
      <c r="BL5"/>
      <c r="BM5">
        <f t="shared" si="1"/>
        <v>-4.1485148514851495</v>
      </c>
      <c r="BN5">
        <f t="shared" si="2"/>
        <v>128.30693069306926</v>
      </c>
      <c r="BO5">
        <f t="shared" si="3"/>
        <v>0</v>
      </c>
      <c r="BP5">
        <f t="shared" si="4"/>
        <v>0</v>
      </c>
      <c r="BQ5">
        <f t="shared" si="5"/>
        <v>0</v>
      </c>
      <c r="BR5">
        <f t="shared" si="6"/>
        <v>0</v>
      </c>
      <c r="BS5">
        <f t="shared" si="7"/>
        <v>-90.02970297029708</v>
      </c>
      <c r="BT5">
        <f t="shared" si="8"/>
        <v>-13.653465346534654</v>
      </c>
      <c r="BU5">
        <f t="shared" si="9"/>
        <v>0.21782178217821782</v>
      </c>
      <c r="BV5">
        <f t="shared" si="10"/>
        <v>-51.613861386138616</v>
      </c>
      <c r="BW5">
        <f t="shared" si="11"/>
        <v>2.108910891089109</v>
      </c>
      <c r="BX5">
        <f t="shared" si="12"/>
        <v>36.544554455445542</v>
      </c>
      <c r="BY5">
        <f t="shared" si="13"/>
        <v>0.26732673267326734</v>
      </c>
      <c r="BZ5"/>
      <c r="CA5">
        <f t="shared" ref="CA5:CM38" si="16">BM5*BM5</f>
        <v>17.210175472992852</v>
      </c>
      <c r="CB5">
        <f t="shared" si="14"/>
        <v>16462.668463876078</v>
      </c>
      <c r="CC5">
        <f t="shared" si="14"/>
        <v>0</v>
      </c>
      <c r="CD5">
        <f t="shared" si="14"/>
        <v>0</v>
      </c>
      <c r="CE5">
        <f t="shared" si="14"/>
        <v>0</v>
      </c>
      <c r="CF5">
        <f t="shared" si="14"/>
        <v>0</v>
      </c>
      <c r="CG5">
        <f t="shared" si="14"/>
        <v>8105.3474169199189</v>
      </c>
      <c r="CH5">
        <f t="shared" si="14"/>
        <v>186.41711596902266</v>
      </c>
      <c r="CI5">
        <f t="shared" si="14"/>
        <v>4.744632879129497E-2</v>
      </c>
      <c r="CJ5">
        <f t="shared" si="14"/>
        <v>2663.990687187531</v>
      </c>
      <c r="CK5">
        <f t="shared" si="14"/>
        <v>4.4475051465542599</v>
      </c>
      <c r="CL5">
        <f t="shared" si="14"/>
        <v>1335.5044603470246</v>
      </c>
      <c r="CM5">
        <f t="shared" si="14"/>
        <v>7.1463582001764545E-2</v>
      </c>
    </row>
    <row r="6" spans="1:91" s="92" customFormat="1" ht="80.099999999999994" customHeight="1" x14ac:dyDescent="0.25">
      <c r="A6" s="109"/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65"/>
      <c r="S6" s="165"/>
      <c r="T6" s="165"/>
      <c r="U6" s="165"/>
      <c r="V6" s="165"/>
      <c r="W6" s="165"/>
      <c r="X6" s="165"/>
      <c r="Y6" s="165"/>
      <c r="Z6" s="165"/>
      <c r="AA6" s="165"/>
      <c r="AB6" s="165"/>
      <c r="AC6" s="165"/>
      <c r="AD6" s="165"/>
      <c r="AE6" s="165"/>
      <c r="AF6" s="165"/>
      <c r="AG6" s="165"/>
      <c r="AJ6">
        <f>Makespan_10!S192</f>
        <v>613</v>
      </c>
      <c r="AK6">
        <f>Makespan_10!T192</f>
        <v>741</v>
      </c>
      <c r="AL6">
        <f>Makespan_10!CD286</f>
        <v>0</v>
      </c>
      <c r="AM6">
        <f>Makespan_10!BN98</f>
        <v>0</v>
      </c>
      <c r="AN6">
        <f>Makespan_10!BN4</f>
        <v>0</v>
      </c>
      <c r="AO6">
        <f>Makespan_10!BL98</f>
        <v>0</v>
      </c>
      <c r="AP6">
        <f>Makespan_10!BL4</f>
        <v>0</v>
      </c>
      <c r="AQ6">
        <v>648</v>
      </c>
      <c r="AR6">
        <v>702</v>
      </c>
      <c r="AS6">
        <v>702</v>
      </c>
      <c r="AT6">
        <v>682</v>
      </c>
      <c r="AU6">
        <v>682</v>
      </c>
      <c r="AV6">
        <v>739</v>
      </c>
      <c r="AW6">
        <v>739</v>
      </c>
      <c r="AX6"/>
      <c r="AY6">
        <f t="shared" si="15"/>
        <v>-128</v>
      </c>
      <c r="AZ6">
        <f t="shared" si="15"/>
        <v>741</v>
      </c>
      <c r="BA6">
        <f t="shared" si="0"/>
        <v>0</v>
      </c>
      <c r="BB6">
        <f t="shared" si="0"/>
        <v>0</v>
      </c>
      <c r="BC6">
        <f t="shared" si="0"/>
        <v>0</v>
      </c>
      <c r="BD6">
        <f t="shared" si="0"/>
        <v>0</v>
      </c>
      <c r="BE6">
        <f t="shared" si="0"/>
        <v>-648</v>
      </c>
      <c r="BF6">
        <f t="shared" si="0"/>
        <v>-54</v>
      </c>
      <c r="BG6">
        <f t="shared" si="0"/>
        <v>0</v>
      </c>
      <c r="BH6">
        <f t="shared" si="0"/>
        <v>20</v>
      </c>
      <c r="BI6">
        <f t="shared" si="0"/>
        <v>0</v>
      </c>
      <c r="BJ6">
        <f t="shared" si="0"/>
        <v>-57</v>
      </c>
      <c r="BK6">
        <f t="shared" si="0"/>
        <v>0</v>
      </c>
      <c r="BL6"/>
      <c r="BM6">
        <f t="shared" si="1"/>
        <v>-108.14851485148515</v>
      </c>
      <c r="BN6">
        <f t="shared" si="2"/>
        <v>57.306930693069262</v>
      </c>
      <c r="BO6">
        <f t="shared" si="3"/>
        <v>0</v>
      </c>
      <c r="BP6">
        <f t="shared" si="4"/>
        <v>0</v>
      </c>
      <c r="BQ6">
        <f t="shared" si="5"/>
        <v>0</v>
      </c>
      <c r="BR6">
        <f t="shared" si="6"/>
        <v>0</v>
      </c>
      <c r="BS6">
        <f t="shared" si="7"/>
        <v>31.97029702970292</v>
      </c>
      <c r="BT6">
        <f t="shared" si="8"/>
        <v>-45.653465346534652</v>
      </c>
      <c r="BU6">
        <f t="shared" si="9"/>
        <v>0.21782178217821782</v>
      </c>
      <c r="BV6">
        <f t="shared" si="10"/>
        <v>25.386138613861387</v>
      </c>
      <c r="BW6">
        <f t="shared" si="11"/>
        <v>2.108910891089109</v>
      </c>
      <c r="BX6">
        <f t="shared" si="12"/>
        <v>-57.455445544554458</v>
      </c>
      <c r="BY6">
        <f t="shared" si="13"/>
        <v>0.26732673267326734</v>
      </c>
      <c r="BZ6"/>
      <c r="CA6">
        <f t="shared" si="16"/>
        <v>11696.101264581903</v>
      </c>
      <c r="CB6">
        <f t="shared" si="14"/>
        <v>3284.0843054602437</v>
      </c>
      <c r="CC6">
        <f t="shared" si="14"/>
        <v>0</v>
      </c>
      <c r="CD6">
        <f t="shared" si="14"/>
        <v>0</v>
      </c>
      <c r="CE6">
        <f t="shared" si="14"/>
        <v>0</v>
      </c>
      <c r="CF6">
        <f t="shared" si="14"/>
        <v>0</v>
      </c>
      <c r="CG6">
        <f t="shared" si="14"/>
        <v>1022.0998921674313</v>
      </c>
      <c r="CH6">
        <f t="shared" si="14"/>
        <v>2084.2388981472404</v>
      </c>
      <c r="CI6">
        <f t="shared" si="14"/>
        <v>4.744632879129497E-2</v>
      </c>
      <c r="CJ6">
        <f t="shared" si="14"/>
        <v>644.4560337221842</v>
      </c>
      <c r="CK6">
        <f t="shared" si="14"/>
        <v>4.4475051465542599</v>
      </c>
      <c r="CL6">
        <f t="shared" si="14"/>
        <v>3301.1282227232628</v>
      </c>
      <c r="CM6">
        <f t="shared" si="14"/>
        <v>7.1463582001764545E-2</v>
      </c>
    </row>
    <row r="7" spans="1:91" ht="15.75" x14ac:dyDescent="0.25">
      <c r="A7" s="111"/>
      <c r="B7" s="129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J7">
        <f>Makespan_10!S193</f>
        <v>810</v>
      </c>
      <c r="AK7">
        <f>Makespan_10!T193</f>
        <v>815</v>
      </c>
      <c r="AL7">
        <f>Makespan_10!CD287</f>
        <v>0</v>
      </c>
      <c r="AM7">
        <f>Makespan_10!BN99</f>
        <v>0</v>
      </c>
      <c r="AN7">
        <f>Makespan_10!BN5</f>
        <v>0</v>
      </c>
      <c r="AO7">
        <f>Makespan_10!BL99</f>
        <v>0</v>
      </c>
      <c r="AP7">
        <f>Makespan_10!BL5</f>
        <v>0</v>
      </c>
      <c r="AQ7">
        <v>787</v>
      </c>
      <c r="AR7">
        <v>827</v>
      </c>
      <c r="AS7">
        <v>827</v>
      </c>
      <c r="AT7">
        <v>917</v>
      </c>
      <c r="AU7">
        <v>917</v>
      </c>
      <c r="AV7">
        <v>821</v>
      </c>
      <c r="AW7">
        <v>821</v>
      </c>
      <c r="AY7">
        <f t="shared" si="15"/>
        <v>-5</v>
      </c>
      <c r="AZ7">
        <f t="shared" si="15"/>
        <v>815</v>
      </c>
      <c r="BA7">
        <f t="shared" si="0"/>
        <v>0</v>
      </c>
      <c r="BB7">
        <f t="shared" si="0"/>
        <v>0</v>
      </c>
      <c r="BC7">
        <f t="shared" si="0"/>
        <v>0</v>
      </c>
      <c r="BD7">
        <f t="shared" si="0"/>
        <v>0</v>
      </c>
      <c r="BE7">
        <f t="shared" si="0"/>
        <v>-787</v>
      </c>
      <c r="BF7">
        <f t="shared" si="0"/>
        <v>-40</v>
      </c>
      <c r="BG7">
        <f t="shared" si="0"/>
        <v>0</v>
      </c>
      <c r="BH7">
        <f t="shared" si="0"/>
        <v>-90</v>
      </c>
      <c r="BI7">
        <f t="shared" si="0"/>
        <v>0</v>
      </c>
      <c r="BJ7">
        <f t="shared" si="0"/>
        <v>96</v>
      </c>
      <c r="BK7">
        <f t="shared" si="0"/>
        <v>0</v>
      </c>
      <c r="BM7">
        <f t="shared" si="1"/>
        <v>14.85148514851485</v>
      </c>
      <c r="BN7">
        <f t="shared" si="2"/>
        <v>131.30693069306926</v>
      </c>
      <c r="BO7">
        <f t="shared" si="3"/>
        <v>0</v>
      </c>
      <c r="BP7">
        <f t="shared" si="4"/>
        <v>0</v>
      </c>
      <c r="BQ7">
        <f t="shared" si="5"/>
        <v>0</v>
      </c>
      <c r="BR7">
        <f t="shared" si="6"/>
        <v>0</v>
      </c>
      <c r="BS7">
        <f t="shared" si="7"/>
        <v>-107.02970297029708</v>
      </c>
      <c r="BT7">
        <f t="shared" si="8"/>
        <v>-31.653465346534652</v>
      </c>
      <c r="BU7">
        <f t="shared" si="9"/>
        <v>0.21782178217821782</v>
      </c>
      <c r="BV7">
        <f t="shared" si="10"/>
        <v>-84.613861386138609</v>
      </c>
      <c r="BW7">
        <f t="shared" si="11"/>
        <v>2.108910891089109</v>
      </c>
      <c r="BX7">
        <f t="shared" si="12"/>
        <v>95.544554455445549</v>
      </c>
      <c r="BY7">
        <f t="shared" si="13"/>
        <v>0.26732673267326734</v>
      </c>
      <c r="CA7">
        <f t="shared" si="16"/>
        <v>220.56661111655717</v>
      </c>
      <c r="CB7">
        <f t="shared" si="14"/>
        <v>17241.510048034495</v>
      </c>
      <c r="CC7">
        <f t="shared" si="14"/>
        <v>0</v>
      </c>
      <c r="CD7">
        <f t="shared" si="14"/>
        <v>0</v>
      </c>
      <c r="CE7">
        <f t="shared" si="14"/>
        <v>0</v>
      </c>
      <c r="CF7">
        <f t="shared" si="14"/>
        <v>0</v>
      </c>
      <c r="CG7">
        <f t="shared" si="14"/>
        <v>11455.35731791002</v>
      </c>
      <c r="CH7">
        <f t="shared" si="14"/>
        <v>1001.9418684442701</v>
      </c>
      <c r="CI7">
        <f t="shared" si="14"/>
        <v>4.744632879129497E-2</v>
      </c>
      <c r="CJ7">
        <f t="shared" si="14"/>
        <v>7159.5055386726781</v>
      </c>
      <c r="CK7">
        <f t="shared" si="14"/>
        <v>4.4475051465542599</v>
      </c>
      <c r="CL7">
        <f t="shared" si="14"/>
        <v>9128.7618860896</v>
      </c>
      <c r="CM7">
        <f t="shared" si="14"/>
        <v>7.1463582001764545E-2</v>
      </c>
    </row>
    <row r="8" spans="1:91" ht="15.75" x14ac:dyDescent="0.25">
      <c r="A8" s="111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  <c r="AG8" s="153"/>
      <c r="AJ8">
        <f>Makespan_10!S194</f>
        <v>640</v>
      </c>
      <c r="AK8">
        <f>Makespan_10!T194</f>
        <v>716</v>
      </c>
      <c r="AL8">
        <f>Makespan_10!CD288</f>
        <v>0</v>
      </c>
      <c r="AM8">
        <f>Makespan_10!BN100</f>
        <v>0</v>
      </c>
      <c r="AN8">
        <f>Makespan_10!BN6</f>
        <v>0</v>
      </c>
      <c r="AO8">
        <f>Makespan_10!BL100</f>
        <v>0</v>
      </c>
      <c r="AP8">
        <f>Makespan_10!BL6</f>
        <v>0</v>
      </c>
      <c r="AQ8">
        <v>659</v>
      </c>
      <c r="AR8">
        <v>675</v>
      </c>
      <c r="AS8">
        <v>675</v>
      </c>
      <c r="AT8">
        <v>657</v>
      </c>
      <c r="AU8">
        <v>657</v>
      </c>
      <c r="AV8">
        <v>704</v>
      </c>
      <c r="AW8">
        <v>704</v>
      </c>
      <c r="AY8">
        <f t="shared" si="15"/>
        <v>-76</v>
      </c>
      <c r="AZ8">
        <f t="shared" si="15"/>
        <v>716</v>
      </c>
      <c r="BA8">
        <f t="shared" si="0"/>
        <v>0</v>
      </c>
      <c r="BB8">
        <f t="shared" si="0"/>
        <v>0</v>
      </c>
      <c r="BC8">
        <f t="shared" si="0"/>
        <v>0</v>
      </c>
      <c r="BD8">
        <f t="shared" si="0"/>
        <v>0</v>
      </c>
      <c r="BE8">
        <f t="shared" si="0"/>
        <v>-659</v>
      </c>
      <c r="BF8">
        <f t="shared" si="0"/>
        <v>-16</v>
      </c>
      <c r="BG8">
        <f t="shared" si="0"/>
        <v>0</v>
      </c>
      <c r="BH8">
        <f t="shared" si="0"/>
        <v>18</v>
      </c>
      <c r="BI8">
        <f t="shared" si="0"/>
        <v>0</v>
      </c>
      <c r="BJ8">
        <f t="shared" si="0"/>
        <v>-47</v>
      </c>
      <c r="BK8">
        <f t="shared" si="0"/>
        <v>0</v>
      </c>
      <c r="BM8">
        <f t="shared" si="1"/>
        <v>-56.148514851485146</v>
      </c>
      <c r="BN8">
        <f t="shared" si="2"/>
        <v>32.306930693069262</v>
      </c>
      <c r="BO8">
        <f t="shared" si="3"/>
        <v>0</v>
      </c>
      <c r="BP8">
        <f t="shared" si="4"/>
        <v>0</v>
      </c>
      <c r="BQ8">
        <f t="shared" si="5"/>
        <v>0</v>
      </c>
      <c r="BR8">
        <f t="shared" si="6"/>
        <v>0</v>
      </c>
      <c r="BS8">
        <f t="shared" si="7"/>
        <v>20.97029702970292</v>
      </c>
      <c r="BT8">
        <f t="shared" si="8"/>
        <v>-7.653465346534654</v>
      </c>
      <c r="BU8">
        <f t="shared" si="9"/>
        <v>0.21782178217821782</v>
      </c>
      <c r="BV8">
        <f t="shared" si="10"/>
        <v>23.386138613861387</v>
      </c>
      <c r="BW8">
        <f t="shared" si="11"/>
        <v>2.108910891089109</v>
      </c>
      <c r="BX8">
        <f t="shared" si="12"/>
        <v>-47.455445544554458</v>
      </c>
      <c r="BY8">
        <f t="shared" si="13"/>
        <v>0.26732673267326734</v>
      </c>
      <c r="CA8">
        <f t="shared" si="16"/>
        <v>3152.6557200274478</v>
      </c>
      <c r="CB8">
        <f t="shared" si="14"/>
        <v>1043.7377708067806</v>
      </c>
      <c r="CC8">
        <f t="shared" si="14"/>
        <v>0</v>
      </c>
      <c r="CD8">
        <f t="shared" si="14"/>
        <v>0</v>
      </c>
      <c r="CE8">
        <f t="shared" si="14"/>
        <v>0</v>
      </c>
      <c r="CF8">
        <f t="shared" si="14"/>
        <v>0</v>
      </c>
      <c r="CG8">
        <f t="shared" si="14"/>
        <v>439.7533575139671</v>
      </c>
      <c r="CH8">
        <f t="shared" si="14"/>
        <v>58.575531810606812</v>
      </c>
      <c r="CI8">
        <f t="shared" si="14"/>
        <v>4.744632879129497E-2</v>
      </c>
      <c r="CJ8">
        <f t="shared" si="14"/>
        <v>546.91147926673864</v>
      </c>
      <c r="CK8">
        <f t="shared" si="14"/>
        <v>4.4475051465542599</v>
      </c>
      <c r="CL8">
        <f t="shared" si="14"/>
        <v>2252.0193118321736</v>
      </c>
      <c r="CM8">
        <f t="shared" si="14"/>
        <v>7.1463582001764545E-2</v>
      </c>
    </row>
    <row r="9" spans="1:91" ht="15.75" x14ac:dyDescent="0.25">
      <c r="A9" s="115"/>
      <c r="B9" s="130"/>
      <c r="C9" s="130"/>
      <c r="D9" s="130"/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0"/>
      <c r="P9" s="130"/>
      <c r="Q9" s="130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J9">
        <f>Makespan_10!S195</f>
        <v>601</v>
      </c>
      <c r="AK9">
        <f>Makespan_10!T195</f>
        <v>630</v>
      </c>
      <c r="AL9">
        <f>Makespan_10!CD289</f>
        <v>0</v>
      </c>
      <c r="AM9">
        <f>Makespan_10!BN101</f>
        <v>0</v>
      </c>
      <c r="AN9">
        <f>Makespan_10!BN7</f>
        <v>0</v>
      </c>
      <c r="AO9">
        <f>Makespan_10!BL101</f>
        <v>0</v>
      </c>
      <c r="AP9">
        <f>Makespan_10!BL7</f>
        <v>0</v>
      </c>
      <c r="AQ9">
        <v>594</v>
      </c>
      <c r="AR9">
        <v>687</v>
      </c>
      <c r="AS9">
        <v>699</v>
      </c>
      <c r="AT9">
        <v>662</v>
      </c>
      <c r="AU9">
        <v>662</v>
      </c>
      <c r="AV9">
        <v>681</v>
      </c>
      <c r="AW9">
        <v>681</v>
      </c>
      <c r="AY9">
        <f t="shared" si="15"/>
        <v>-29</v>
      </c>
      <c r="AZ9">
        <f t="shared" si="15"/>
        <v>630</v>
      </c>
      <c r="BA9">
        <f t="shared" si="0"/>
        <v>0</v>
      </c>
      <c r="BB9">
        <f t="shared" si="0"/>
        <v>0</v>
      </c>
      <c r="BC9">
        <f t="shared" si="0"/>
        <v>0</v>
      </c>
      <c r="BD9">
        <f t="shared" si="0"/>
        <v>0</v>
      </c>
      <c r="BE9">
        <f t="shared" si="0"/>
        <v>-594</v>
      </c>
      <c r="BF9">
        <f t="shared" si="0"/>
        <v>-93</v>
      </c>
      <c r="BG9">
        <f t="shared" si="0"/>
        <v>-12</v>
      </c>
      <c r="BH9">
        <f t="shared" si="0"/>
        <v>37</v>
      </c>
      <c r="BI9">
        <f t="shared" si="0"/>
        <v>0</v>
      </c>
      <c r="BJ9">
        <f t="shared" si="0"/>
        <v>-19</v>
      </c>
      <c r="BK9">
        <f t="shared" si="0"/>
        <v>0</v>
      </c>
      <c r="BM9">
        <f t="shared" si="1"/>
        <v>-9.1485148514851495</v>
      </c>
      <c r="BN9">
        <f t="shared" si="2"/>
        <v>-53.693069306930738</v>
      </c>
      <c r="BO9">
        <f t="shared" si="3"/>
        <v>0</v>
      </c>
      <c r="BP9">
        <f t="shared" si="4"/>
        <v>0</v>
      </c>
      <c r="BQ9">
        <f t="shared" si="5"/>
        <v>0</v>
      </c>
      <c r="BR9">
        <f t="shared" si="6"/>
        <v>0</v>
      </c>
      <c r="BS9">
        <f t="shared" si="7"/>
        <v>85.97029702970292</v>
      </c>
      <c r="BT9">
        <f t="shared" si="8"/>
        <v>-84.653465346534659</v>
      </c>
      <c r="BU9">
        <f t="shared" si="9"/>
        <v>-11.782178217821782</v>
      </c>
      <c r="BV9">
        <f t="shared" si="10"/>
        <v>42.386138613861384</v>
      </c>
      <c r="BW9">
        <f t="shared" si="11"/>
        <v>2.108910891089109</v>
      </c>
      <c r="BX9">
        <f t="shared" si="12"/>
        <v>-19.455445544554454</v>
      </c>
      <c r="BY9">
        <f t="shared" si="13"/>
        <v>0.26732673267326734</v>
      </c>
      <c r="CA9">
        <f t="shared" si="16"/>
        <v>83.695323987844347</v>
      </c>
      <c r="CB9">
        <f t="shared" si="14"/>
        <v>2882.9456915988676</v>
      </c>
      <c r="CC9">
        <f t="shared" si="14"/>
        <v>0</v>
      </c>
      <c r="CD9">
        <f t="shared" si="14"/>
        <v>0</v>
      </c>
      <c r="CE9">
        <f t="shared" si="14"/>
        <v>0</v>
      </c>
      <c r="CF9">
        <f t="shared" si="14"/>
        <v>0</v>
      </c>
      <c r="CG9">
        <f t="shared" si="14"/>
        <v>7390.8919713753467</v>
      </c>
      <c r="CH9">
        <f t="shared" si="14"/>
        <v>7166.2091951769444</v>
      </c>
      <c r="CI9">
        <f t="shared" si="14"/>
        <v>138.81972355651405</v>
      </c>
      <c r="CJ9">
        <f t="shared" si="14"/>
        <v>1796.584746593471</v>
      </c>
      <c r="CK9">
        <f t="shared" si="14"/>
        <v>4.4475051465542599</v>
      </c>
      <c r="CL9">
        <f t="shared" si="14"/>
        <v>378.51436133712377</v>
      </c>
      <c r="CM9">
        <f t="shared" si="14"/>
        <v>7.1463582001764545E-2</v>
      </c>
    </row>
    <row r="10" spans="1:91" ht="15.75" x14ac:dyDescent="0.25">
      <c r="A10" s="115"/>
      <c r="B10" s="130"/>
      <c r="C10" s="130"/>
      <c r="D10" s="130"/>
      <c r="E10" s="130"/>
      <c r="F10" s="130"/>
      <c r="G10" s="130"/>
      <c r="H10" s="130"/>
      <c r="I10" s="130"/>
      <c r="J10" s="130"/>
      <c r="K10" s="130"/>
      <c r="L10" s="130"/>
      <c r="M10" s="130"/>
      <c r="N10" s="130"/>
      <c r="O10" s="130"/>
      <c r="P10" s="130"/>
      <c r="Q10" s="130"/>
      <c r="R10" s="153"/>
      <c r="S10" s="153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J10">
        <f>Makespan_10!S196</f>
        <v>764</v>
      </c>
      <c r="AK10">
        <f>Makespan_10!T196</f>
        <v>740</v>
      </c>
      <c r="AL10">
        <f>Makespan_10!CD290</f>
        <v>0</v>
      </c>
      <c r="AM10">
        <f>Makespan_10!BN102</f>
        <v>0</v>
      </c>
      <c r="AN10">
        <f>Makespan_10!BN8</f>
        <v>0</v>
      </c>
      <c r="AO10">
        <f>Makespan_10!BL102</f>
        <v>0</v>
      </c>
      <c r="AP10">
        <f>Makespan_10!BL8</f>
        <v>0</v>
      </c>
      <c r="AQ10">
        <v>831</v>
      </c>
      <c r="AR10">
        <v>810</v>
      </c>
      <c r="AS10">
        <v>810</v>
      </c>
      <c r="AT10">
        <v>745</v>
      </c>
      <c r="AU10">
        <v>745</v>
      </c>
      <c r="AV10">
        <v>740</v>
      </c>
      <c r="AW10">
        <v>740</v>
      </c>
      <c r="AY10">
        <f t="shared" si="15"/>
        <v>24</v>
      </c>
      <c r="AZ10">
        <f t="shared" si="15"/>
        <v>740</v>
      </c>
      <c r="BA10">
        <f t="shared" si="0"/>
        <v>0</v>
      </c>
      <c r="BB10">
        <f t="shared" si="0"/>
        <v>0</v>
      </c>
      <c r="BC10">
        <f t="shared" si="0"/>
        <v>0</v>
      </c>
      <c r="BD10">
        <f t="shared" si="0"/>
        <v>0</v>
      </c>
      <c r="BE10">
        <f t="shared" si="0"/>
        <v>-831</v>
      </c>
      <c r="BF10">
        <f t="shared" si="0"/>
        <v>21</v>
      </c>
      <c r="BG10">
        <f t="shared" si="0"/>
        <v>0</v>
      </c>
      <c r="BH10">
        <f t="shared" si="0"/>
        <v>65</v>
      </c>
      <c r="BI10">
        <f t="shared" si="0"/>
        <v>0</v>
      </c>
      <c r="BJ10">
        <f t="shared" si="0"/>
        <v>5</v>
      </c>
      <c r="BK10">
        <f t="shared" si="0"/>
        <v>0</v>
      </c>
      <c r="BM10">
        <f t="shared" si="1"/>
        <v>43.851485148514854</v>
      </c>
      <c r="BN10">
        <f t="shared" si="2"/>
        <v>56.306930693069262</v>
      </c>
      <c r="BO10">
        <f t="shared" si="3"/>
        <v>0</v>
      </c>
      <c r="BP10">
        <f t="shared" si="4"/>
        <v>0</v>
      </c>
      <c r="BQ10">
        <f t="shared" si="5"/>
        <v>0</v>
      </c>
      <c r="BR10">
        <f t="shared" si="6"/>
        <v>0</v>
      </c>
      <c r="BS10">
        <f t="shared" si="7"/>
        <v>-151.02970297029708</v>
      </c>
      <c r="BT10">
        <f t="shared" si="8"/>
        <v>29.346534653465348</v>
      </c>
      <c r="BU10">
        <f t="shared" si="9"/>
        <v>0.21782178217821782</v>
      </c>
      <c r="BV10">
        <f t="shared" si="10"/>
        <v>70.386138613861391</v>
      </c>
      <c r="BW10">
        <f t="shared" si="11"/>
        <v>2.108910891089109</v>
      </c>
      <c r="BX10">
        <f t="shared" si="12"/>
        <v>4.5445544554455441</v>
      </c>
      <c r="BY10">
        <f t="shared" si="13"/>
        <v>0.26732673267326734</v>
      </c>
      <c r="CA10">
        <f t="shared" si="16"/>
        <v>1922.9527497304189</v>
      </c>
      <c r="CB10">
        <f t="shared" si="14"/>
        <v>3170.4704440741052</v>
      </c>
      <c r="CC10">
        <f t="shared" si="14"/>
        <v>0</v>
      </c>
      <c r="CD10">
        <f t="shared" si="14"/>
        <v>0</v>
      </c>
      <c r="CE10">
        <f t="shared" si="14"/>
        <v>0</v>
      </c>
      <c r="CF10">
        <f t="shared" si="14"/>
        <v>0</v>
      </c>
      <c r="CG10">
        <f t="shared" si="14"/>
        <v>22809.971179296164</v>
      </c>
      <c r="CH10">
        <f t="shared" si="14"/>
        <v>861.21909616704249</v>
      </c>
      <c r="CI10">
        <f t="shared" si="14"/>
        <v>4.744632879129497E-2</v>
      </c>
      <c r="CJ10">
        <f t="shared" si="14"/>
        <v>4954.2085089697093</v>
      </c>
      <c r="CK10">
        <f t="shared" si="14"/>
        <v>4.4475051465542599</v>
      </c>
      <c r="CL10">
        <f t="shared" si="14"/>
        <v>20.652975198509946</v>
      </c>
      <c r="CM10">
        <f t="shared" si="14"/>
        <v>7.1463582001764545E-2</v>
      </c>
    </row>
    <row r="11" spans="1:91" s="48" customFormat="1" x14ac:dyDescent="0.25">
      <c r="A11" s="136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J11">
        <f>Makespan_10!S197</f>
        <v>813</v>
      </c>
      <c r="AK11">
        <f>Makespan_10!T197</f>
        <v>820</v>
      </c>
      <c r="AL11">
        <f>Makespan_10!CD291</f>
        <v>0</v>
      </c>
      <c r="AM11">
        <f>Makespan_10!BN103</f>
        <v>0</v>
      </c>
      <c r="AN11">
        <f>Makespan_10!BN9</f>
        <v>0</v>
      </c>
      <c r="AO11">
        <f>Makespan_10!BL103</f>
        <v>0</v>
      </c>
      <c r="AP11">
        <f>Makespan_10!BL9</f>
        <v>0</v>
      </c>
      <c r="AQ11">
        <v>768</v>
      </c>
      <c r="AR11">
        <v>853</v>
      </c>
      <c r="AS11">
        <v>853</v>
      </c>
      <c r="AT11">
        <v>836</v>
      </c>
      <c r="AU11">
        <v>836</v>
      </c>
      <c r="AV11">
        <v>820</v>
      </c>
      <c r="AW11">
        <v>820</v>
      </c>
      <c r="AX11"/>
      <c r="AY11">
        <f t="shared" si="15"/>
        <v>-7</v>
      </c>
      <c r="AZ11">
        <f t="shared" si="15"/>
        <v>820</v>
      </c>
      <c r="BA11">
        <f t="shared" si="0"/>
        <v>0</v>
      </c>
      <c r="BB11">
        <f t="shared" si="0"/>
        <v>0</v>
      </c>
      <c r="BC11">
        <f t="shared" si="0"/>
        <v>0</v>
      </c>
      <c r="BD11">
        <f t="shared" si="0"/>
        <v>0</v>
      </c>
      <c r="BE11">
        <f t="shared" si="0"/>
        <v>-768</v>
      </c>
      <c r="BF11">
        <f t="shared" si="0"/>
        <v>-85</v>
      </c>
      <c r="BG11">
        <f t="shared" si="0"/>
        <v>0</v>
      </c>
      <c r="BH11">
        <f t="shared" si="0"/>
        <v>17</v>
      </c>
      <c r="BI11">
        <f t="shared" si="0"/>
        <v>0</v>
      </c>
      <c r="BJ11">
        <f t="shared" si="0"/>
        <v>16</v>
      </c>
      <c r="BK11">
        <f t="shared" si="0"/>
        <v>0</v>
      </c>
      <c r="BL11"/>
      <c r="BM11">
        <f t="shared" si="1"/>
        <v>12.85148514851485</v>
      </c>
      <c r="BN11">
        <f t="shared" si="2"/>
        <v>136.30693069306926</v>
      </c>
      <c r="BO11">
        <f t="shared" si="3"/>
        <v>0</v>
      </c>
      <c r="BP11">
        <f t="shared" si="4"/>
        <v>0</v>
      </c>
      <c r="BQ11">
        <f t="shared" si="5"/>
        <v>0</v>
      </c>
      <c r="BR11">
        <f t="shared" si="6"/>
        <v>0</v>
      </c>
      <c r="BS11">
        <f t="shared" si="7"/>
        <v>-88.02970297029708</v>
      </c>
      <c r="BT11">
        <f t="shared" si="8"/>
        <v>-76.653465346534659</v>
      </c>
      <c r="BU11">
        <f t="shared" si="9"/>
        <v>0.21782178217821782</v>
      </c>
      <c r="BV11">
        <f t="shared" si="10"/>
        <v>22.386138613861387</v>
      </c>
      <c r="BW11">
        <f t="shared" si="11"/>
        <v>2.108910891089109</v>
      </c>
      <c r="BX11">
        <f t="shared" si="12"/>
        <v>15.544554455445544</v>
      </c>
      <c r="BY11">
        <f t="shared" si="13"/>
        <v>0.26732673267326734</v>
      </c>
      <c r="BZ11"/>
      <c r="CA11">
        <f t="shared" si="16"/>
        <v>165.16067052249778</v>
      </c>
      <c r="CB11">
        <f t="shared" si="14"/>
        <v>18579.579354965186</v>
      </c>
      <c r="CC11">
        <f t="shared" si="14"/>
        <v>0</v>
      </c>
      <c r="CD11">
        <f t="shared" si="14"/>
        <v>0</v>
      </c>
      <c r="CE11">
        <f t="shared" si="14"/>
        <v>0</v>
      </c>
      <c r="CF11">
        <f t="shared" si="14"/>
        <v>0</v>
      </c>
      <c r="CG11">
        <f t="shared" si="14"/>
        <v>7749.2286050387302</v>
      </c>
      <c r="CH11">
        <f t="shared" si="14"/>
        <v>5875.7537496323903</v>
      </c>
      <c r="CI11">
        <f t="shared" si="14"/>
        <v>4.744632879129497E-2</v>
      </c>
      <c r="CJ11">
        <f t="shared" si="14"/>
        <v>501.13920203901586</v>
      </c>
      <c r="CK11">
        <f t="shared" si="14"/>
        <v>4.4475051465542599</v>
      </c>
      <c r="CL11">
        <f t="shared" si="14"/>
        <v>241.63317321831192</v>
      </c>
      <c r="CM11">
        <f t="shared" si="14"/>
        <v>7.1463582001764545E-2</v>
      </c>
    </row>
    <row r="12" spans="1:91" ht="15.75" x14ac:dyDescent="0.25">
      <c r="A12" s="115"/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J12">
        <f>Makespan_10!S198</f>
        <v>660</v>
      </c>
      <c r="AK12">
        <f>Makespan_10!T198</f>
        <v>740</v>
      </c>
      <c r="AL12">
        <f>Makespan_10!CD292</f>
        <v>0</v>
      </c>
      <c r="AM12">
        <f>Makespan_10!BN104</f>
        <v>0</v>
      </c>
      <c r="AN12">
        <f>Makespan_10!BN10</f>
        <v>0</v>
      </c>
      <c r="AO12">
        <f>Makespan_10!BL104</f>
        <v>0</v>
      </c>
      <c r="AP12">
        <f>Makespan_10!BL10</f>
        <v>0</v>
      </c>
      <c r="AQ12">
        <v>802</v>
      </c>
      <c r="AR12">
        <v>759</v>
      </c>
      <c r="AS12">
        <v>759</v>
      </c>
      <c r="AT12">
        <v>739</v>
      </c>
      <c r="AU12">
        <v>739</v>
      </c>
      <c r="AV12">
        <v>740</v>
      </c>
      <c r="AW12">
        <v>740</v>
      </c>
      <c r="AY12">
        <f t="shared" si="15"/>
        <v>-80</v>
      </c>
      <c r="AZ12">
        <f t="shared" si="15"/>
        <v>740</v>
      </c>
      <c r="BA12">
        <f t="shared" si="0"/>
        <v>0</v>
      </c>
      <c r="BB12">
        <f t="shared" si="0"/>
        <v>0</v>
      </c>
      <c r="BC12">
        <f t="shared" si="0"/>
        <v>0</v>
      </c>
      <c r="BD12">
        <f t="shared" si="0"/>
        <v>0</v>
      </c>
      <c r="BE12">
        <f t="shared" si="0"/>
        <v>-802</v>
      </c>
      <c r="BF12">
        <f t="shared" si="0"/>
        <v>43</v>
      </c>
      <c r="BG12">
        <f t="shared" si="0"/>
        <v>0</v>
      </c>
      <c r="BH12">
        <f t="shared" si="0"/>
        <v>20</v>
      </c>
      <c r="BI12">
        <f t="shared" si="0"/>
        <v>0</v>
      </c>
      <c r="BJ12">
        <f t="shared" si="0"/>
        <v>-1</v>
      </c>
      <c r="BK12">
        <f t="shared" si="0"/>
        <v>0</v>
      </c>
      <c r="BM12">
        <f t="shared" si="1"/>
        <v>-60.148514851485146</v>
      </c>
      <c r="BN12">
        <f t="shared" si="2"/>
        <v>56.306930693069262</v>
      </c>
      <c r="BO12">
        <f t="shared" si="3"/>
        <v>0</v>
      </c>
      <c r="BP12">
        <f t="shared" si="4"/>
        <v>0</v>
      </c>
      <c r="BQ12">
        <f t="shared" si="5"/>
        <v>0</v>
      </c>
      <c r="BR12">
        <f t="shared" si="6"/>
        <v>0</v>
      </c>
      <c r="BS12">
        <f t="shared" si="7"/>
        <v>-122.02970297029708</v>
      </c>
      <c r="BT12">
        <f t="shared" si="8"/>
        <v>51.346534653465348</v>
      </c>
      <c r="BU12">
        <f t="shared" si="9"/>
        <v>0.21782178217821782</v>
      </c>
      <c r="BV12">
        <f t="shared" si="10"/>
        <v>25.386138613861387</v>
      </c>
      <c r="BW12">
        <f t="shared" si="11"/>
        <v>2.108910891089109</v>
      </c>
      <c r="BX12">
        <f t="shared" si="12"/>
        <v>-1.4554455445544554</v>
      </c>
      <c r="BY12">
        <f t="shared" si="13"/>
        <v>0.26732673267326734</v>
      </c>
      <c r="CA12">
        <f t="shared" si="16"/>
        <v>3617.8438388393292</v>
      </c>
      <c r="CB12">
        <f t="shared" si="14"/>
        <v>3170.4704440741052</v>
      </c>
      <c r="CC12">
        <f t="shared" si="14"/>
        <v>0</v>
      </c>
      <c r="CD12">
        <f t="shared" si="14"/>
        <v>0</v>
      </c>
      <c r="CE12">
        <f t="shared" si="14"/>
        <v>0</v>
      </c>
      <c r="CF12">
        <f t="shared" si="14"/>
        <v>0</v>
      </c>
      <c r="CG12">
        <f t="shared" si="14"/>
        <v>14891.248407018931</v>
      </c>
      <c r="CH12">
        <f t="shared" si="14"/>
        <v>2636.4666209195179</v>
      </c>
      <c r="CI12">
        <f t="shared" si="14"/>
        <v>4.744632879129497E-2</v>
      </c>
      <c r="CJ12">
        <f t="shared" si="14"/>
        <v>644.4560337221842</v>
      </c>
      <c r="CK12">
        <f t="shared" si="14"/>
        <v>4.4475051465542599</v>
      </c>
      <c r="CL12">
        <f t="shared" si="14"/>
        <v>2.1183217331634152</v>
      </c>
      <c r="CM12">
        <f t="shared" si="14"/>
        <v>7.1463582001764545E-2</v>
      </c>
    </row>
    <row r="13" spans="1:91" ht="15.75" x14ac:dyDescent="0.25">
      <c r="A13" s="11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53"/>
      <c r="S13" s="153"/>
      <c r="T13" s="153"/>
      <c r="U13" s="153"/>
      <c r="V13" s="153"/>
      <c r="W13" s="153"/>
      <c r="X13" s="153"/>
      <c r="Y13" s="153"/>
      <c r="Z13" s="153"/>
      <c r="AA13" s="153"/>
      <c r="AB13" s="153"/>
      <c r="AC13" s="153"/>
      <c r="AD13" s="153"/>
      <c r="AE13" s="153"/>
      <c r="AF13" s="153"/>
      <c r="AG13" s="153"/>
      <c r="AJ13">
        <f>Makespan_10!S199</f>
        <v>693</v>
      </c>
      <c r="AK13">
        <f>Makespan_10!T199</f>
        <v>731</v>
      </c>
      <c r="AL13">
        <f>Makespan_10!CD293</f>
        <v>0</v>
      </c>
      <c r="AM13">
        <f>Makespan_10!BN105</f>
        <v>0</v>
      </c>
      <c r="AN13">
        <f>Makespan_10!BN11</f>
        <v>0</v>
      </c>
      <c r="AO13">
        <f>Makespan_10!BL105</f>
        <v>0</v>
      </c>
      <c r="AP13">
        <f>Makespan_10!BL11</f>
        <v>0</v>
      </c>
      <c r="AQ13">
        <v>772</v>
      </c>
      <c r="AR13">
        <v>826</v>
      </c>
      <c r="AS13">
        <v>826</v>
      </c>
      <c r="AT13">
        <v>751</v>
      </c>
      <c r="AU13">
        <v>751</v>
      </c>
      <c r="AV13">
        <v>731</v>
      </c>
      <c r="AW13">
        <v>731</v>
      </c>
      <c r="AY13">
        <f t="shared" si="15"/>
        <v>-38</v>
      </c>
      <c r="AZ13">
        <f t="shared" si="15"/>
        <v>731</v>
      </c>
      <c r="BA13">
        <f t="shared" si="0"/>
        <v>0</v>
      </c>
      <c r="BB13">
        <f t="shared" si="0"/>
        <v>0</v>
      </c>
      <c r="BC13">
        <f t="shared" si="0"/>
        <v>0</v>
      </c>
      <c r="BD13">
        <f t="shared" si="0"/>
        <v>0</v>
      </c>
      <c r="BE13">
        <f t="shared" si="0"/>
        <v>-772</v>
      </c>
      <c r="BF13">
        <f t="shared" si="0"/>
        <v>-54</v>
      </c>
      <c r="BG13">
        <f t="shared" si="0"/>
        <v>0</v>
      </c>
      <c r="BH13">
        <f t="shared" si="0"/>
        <v>75</v>
      </c>
      <c r="BI13">
        <f t="shared" si="0"/>
        <v>0</v>
      </c>
      <c r="BJ13">
        <f t="shared" si="0"/>
        <v>20</v>
      </c>
      <c r="BK13">
        <f t="shared" si="0"/>
        <v>0</v>
      </c>
      <c r="BM13">
        <f t="shared" si="1"/>
        <v>-18.14851485148515</v>
      </c>
      <c r="BN13">
        <f t="shared" si="2"/>
        <v>47.306930693069262</v>
      </c>
      <c r="BO13">
        <f t="shared" si="3"/>
        <v>0</v>
      </c>
      <c r="BP13">
        <f t="shared" si="4"/>
        <v>0</v>
      </c>
      <c r="BQ13">
        <f t="shared" si="5"/>
        <v>0</v>
      </c>
      <c r="BR13">
        <f t="shared" si="6"/>
        <v>0</v>
      </c>
      <c r="BS13">
        <f t="shared" si="7"/>
        <v>-92.02970297029708</v>
      </c>
      <c r="BT13">
        <f t="shared" si="8"/>
        <v>-45.653465346534652</v>
      </c>
      <c r="BU13">
        <f t="shared" si="9"/>
        <v>0.21782178217821782</v>
      </c>
      <c r="BV13">
        <f t="shared" si="10"/>
        <v>80.386138613861391</v>
      </c>
      <c r="BW13">
        <f t="shared" si="11"/>
        <v>2.108910891089109</v>
      </c>
      <c r="BX13">
        <f t="shared" si="12"/>
        <v>19.544554455445546</v>
      </c>
      <c r="BY13">
        <f t="shared" si="13"/>
        <v>0.26732673267326734</v>
      </c>
      <c r="CA13">
        <f t="shared" si="16"/>
        <v>329.36859131457703</v>
      </c>
      <c r="CB13">
        <f t="shared" si="14"/>
        <v>2237.9456915988585</v>
      </c>
      <c r="CC13">
        <f t="shared" si="14"/>
        <v>0</v>
      </c>
      <c r="CD13">
        <f t="shared" si="14"/>
        <v>0</v>
      </c>
      <c r="CE13">
        <f t="shared" si="14"/>
        <v>0</v>
      </c>
      <c r="CF13">
        <f t="shared" si="14"/>
        <v>0</v>
      </c>
      <c r="CG13">
        <f t="shared" si="14"/>
        <v>8469.4662288011077</v>
      </c>
      <c r="CH13">
        <f t="shared" si="14"/>
        <v>2084.2388981472404</v>
      </c>
      <c r="CI13">
        <f t="shared" si="14"/>
        <v>4.744632879129497E-2</v>
      </c>
      <c r="CJ13">
        <f t="shared" si="14"/>
        <v>6461.931281246937</v>
      </c>
      <c r="CK13">
        <f t="shared" si="14"/>
        <v>4.4475051465542599</v>
      </c>
      <c r="CL13">
        <f t="shared" si="14"/>
        <v>381.98960886187632</v>
      </c>
      <c r="CM13">
        <f t="shared" si="14"/>
        <v>7.1463582001764545E-2</v>
      </c>
    </row>
    <row r="14" spans="1:91" ht="15.75" x14ac:dyDescent="0.25">
      <c r="A14" s="115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53"/>
      <c r="S14" s="153"/>
      <c r="T14" s="153"/>
      <c r="U14" s="153"/>
      <c r="V14" s="153"/>
      <c r="W14" s="153"/>
      <c r="X14" s="153"/>
      <c r="Y14" s="153"/>
      <c r="Z14" s="153"/>
      <c r="AA14" s="153"/>
      <c r="AB14" s="153"/>
      <c r="AC14" s="153"/>
      <c r="AD14" s="153"/>
      <c r="AE14" s="153"/>
      <c r="AF14" s="153"/>
      <c r="AG14" s="153"/>
      <c r="AJ14">
        <f>Makespan_10!S200</f>
        <v>596</v>
      </c>
      <c r="AK14">
        <f>Makespan_10!T200</f>
        <v>611</v>
      </c>
      <c r="AL14">
        <f>Makespan_10!CD294</f>
        <v>0</v>
      </c>
      <c r="AM14">
        <f>Makespan_10!BN106</f>
        <v>0</v>
      </c>
      <c r="AN14">
        <f>Makespan_10!BN12</f>
        <v>0</v>
      </c>
      <c r="AO14">
        <f>Makespan_10!BL106</f>
        <v>0</v>
      </c>
      <c r="AP14">
        <f>Makespan_10!BL12</f>
        <v>0</v>
      </c>
      <c r="AQ14">
        <v>603</v>
      </c>
      <c r="AR14">
        <v>623</v>
      </c>
      <c r="AS14">
        <v>623</v>
      </c>
      <c r="AT14">
        <v>558</v>
      </c>
      <c r="AU14">
        <v>558</v>
      </c>
      <c r="AV14">
        <v>611</v>
      </c>
      <c r="AW14">
        <v>611</v>
      </c>
      <c r="AY14">
        <f t="shared" si="15"/>
        <v>-15</v>
      </c>
      <c r="AZ14">
        <f t="shared" si="15"/>
        <v>611</v>
      </c>
      <c r="BA14">
        <f t="shared" si="0"/>
        <v>0</v>
      </c>
      <c r="BB14">
        <f t="shared" si="0"/>
        <v>0</v>
      </c>
      <c r="BC14">
        <f t="shared" si="0"/>
        <v>0</v>
      </c>
      <c r="BD14">
        <f t="shared" si="0"/>
        <v>0</v>
      </c>
      <c r="BE14">
        <f t="shared" si="0"/>
        <v>-603</v>
      </c>
      <c r="BF14">
        <f t="shared" si="0"/>
        <v>-20</v>
      </c>
      <c r="BG14">
        <f t="shared" si="0"/>
        <v>0</v>
      </c>
      <c r="BH14">
        <f t="shared" si="0"/>
        <v>65</v>
      </c>
      <c r="BI14">
        <f t="shared" si="0"/>
        <v>0</v>
      </c>
      <c r="BJ14">
        <f t="shared" si="0"/>
        <v>-53</v>
      </c>
      <c r="BK14">
        <f t="shared" si="0"/>
        <v>0</v>
      </c>
      <c r="BM14">
        <f t="shared" si="1"/>
        <v>4.8514851485148505</v>
      </c>
      <c r="BN14">
        <f t="shared" si="2"/>
        <v>-72.693069306930738</v>
      </c>
      <c r="BO14">
        <f t="shared" si="3"/>
        <v>0</v>
      </c>
      <c r="BP14">
        <f t="shared" si="4"/>
        <v>0</v>
      </c>
      <c r="BQ14">
        <f t="shared" si="5"/>
        <v>0</v>
      </c>
      <c r="BR14">
        <f t="shared" si="6"/>
        <v>0</v>
      </c>
      <c r="BS14">
        <f t="shared" si="7"/>
        <v>76.97029702970292</v>
      </c>
      <c r="BT14">
        <f t="shared" si="8"/>
        <v>-11.653465346534654</v>
      </c>
      <c r="BU14">
        <f t="shared" si="9"/>
        <v>0.21782178217821782</v>
      </c>
      <c r="BV14">
        <f t="shared" si="10"/>
        <v>70.386138613861391</v>
      </c>
      <c r="BW14">
        <f t="shared" si="11"/>
        <v>2.108910891089109</v>
      </c>
      <c r="BX14">
        <f t="shared" si="12"/>
        <v>-53.455445544554458</v>
      </c>
      <c r="BY14">
        <f t="shared" si="13"/>
        <v>0.26732673267326734</v>
      </c>
      <c r="CA14">
        <f t="shared" si="16"/>
        <v>23.53690814626016</v>
      </c>
      <c r="CB14">
        <f t="shared" si="14"/>
        <v>5284.2823252622356</v>
      </c>
      <c r="CC14">
        <f t="shared" si="14"/>
        <v>0</v>
      </c>
      <c r="CD14">
        <f t="shared" si="14"/>
        <v>0</v>
      </c>
      <c r="CE14">
        <f t="shared" si="14"/>
        <v>0</v>
      </c>
      <c r="CF14">
        <f t="shared" si="14"/>
        <v>0</v>
      </c>
      <c r="CG14">
        <f t="shared" si="14"/>
        <v>5924.4266248406939</v>
      </c>
      <c r="CH14">
        <f t="shared" si="14"/>
        <v>135.80325458288405</v>
      </c>
      <c r="CI14">
        <f t="shared" si="14"/>
        <v>4.744632879129497E-2</v>
      </c>
      <c r="CJ14">
        <f t="shared" si="14"/>
        <v>4954.2085089697093</v>
      </c>
      <c r="CK14">
        <f t="shared" si="14"/>
        <v>4.4475051465542599</v>
      </c>
      <c r="CL14">
        <f t="shared" si="14"/>
        <v>2857.4846583668268</v>
      </c>
      <c r="CM14">
        <f t="shared" si="14"/>
        <v>7.1463582001764545E-2</v>
      </c>
    </row>
    <row r="15" spans="1:91" s="21" customFormat="1" ht="15.75" x14ac:dyDescent="0.25">
      <c r="A15" s="11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53"/>
      <c r="S15" s="153"/>
      <c r="T15" s="153"/>
      <c r="U15" s="153"/>
      <c r="V15" s="153"/>
      <c r="W15" s="153"/>
      <c r="X15" s="153"/>
      <c r="Y15" s="153"/>
      <c r="Z15" s="153"/>
      <c r="AA15" s="153"/>
      <c r="AB15" s="153"/>
      <c r="AC15" s="153"/>
      <c r="AD15" s="153"/>
      <c r="AE15" s="153"/>
      <c r="AF15" s="153"/>
      <c r="AG15" s="153"/>
      <c r="AJ15">
        <f>Makespan_10!S201</f>
        <v>441</v>
      </c>
      <c r="AK15">
        <f>Makespan_10!T201</f>
        <v>482</v>
      </c>
      <c r="AL15">
        <f>Makespan_10!CD295</f>
        <v>0</v>
      </c>
      <c r="AM15">
        <f>Makespan_10!BN107</f>
        <v>0</v>
      </c>
      <c r="AN15">
        <f>Makespan_10!BN13</f>
        <v>0</v>
      </c>
      <c r="AO15">
        <f>Makespan_10!BL107</f>
        <v>0</v>
      </c>
      <c r="AP15">
        <f>Makespan_10!BL13</f>
        <v>0</v>
      </c>
      <c r="AQ15">
        <v>518</v>
      </c>
      <c r="AR15">
        <v>453</v>
      </c>
      <c r="AS15">
        <v>457</v>
      </c>
      <c r="AT15">
        <v>482</v>
      </c>
      <c r="AU15">
        <v>482</v>
      </c>
      <c r="AV15">
        <v>482</v>
      </c>
      <c r="AW15">
        <v>482</v>
      </c>
      <c r="AX15"/>
      <c r="AY15">
        <f t="shared" si="15"/>
        <v>-41</v>
      </c>
      <c r="AZ15">
        <f t="shared" si="15"/>
        <v>482</v>
      </c>
      <c r="BA15">
        <f t="shared" si="0"/>
        <v>0</v>
      </c>
      <c r="BB15">
        <f t="shared" si="0"/>
        <v>0</v>
      </c>
      <c r="BC15">
        <f t="shared" si="0"/>
        <v>0</v>
      </c>
      <c r="BD15">
        <f t="shared" si="0"/>
        <v>0</v>
      </c>
      <c r="BE15">
        <f t="shared" si="0"/>
        <v>-518</v>
      </c>
      <c r="BF15">
        <f t="shared" si="0"/>
        <v>65</v>
      </c>
      <c r="BG15">
        <f t="shared" si="0"/>
        <v>-4</v>
      </c>
      <c r="BH15">
        <f t="shared" si="0"/>
        <v>-25</v>
      </c>
      <c r="BI15">
        <f t="shared" si="0"/>
        <v>0</v>
      </c>
      <c r="BJ15">
        <f t="shared" si="0"/>
        <v>0</v>
      </c>
      <c r="BK15">
        <f t="shared" si="0"/>
        <v>0</v>
      </c>
      <c r="BL15"/>
      <c r="BM15">
        <f t="shared" si="1"/>
        <v>-21.14851485148515</v>
      </c>
      <c r="BN15">
        <f t="shared" si="2"/>
        <v>-201.69306930693074</v>
      </c>
      <c r="BO15">
        <f t="shared" si="3"/>
        <v>0</v>
      </c>
      <c r="BP15">
        <f t="shared" si="4"/>
        <v>0</v>
      </c>
      <c r="BQ15">
        <f t="shared" si="5"/>
        <v>0</v>
      </c>
      <c r="BR15">
        <f t="shared" si="6"/>
        <v>0</v>
      </c>
      <c r="BS15">
        <f t="shared" si="7"/>
        <v>161.97029702970292</v>
      </c>
      <c r="BT15">
        <f t="shared" si="8"/>
        <v>73.346534653465341</v>
      </c>
      <c r="BU15">
        <f t="shared" si="9"/>
        <v>-3.782178217821782</v>
      </c>
      <c r="BV15">
        <f t="shared" si="10"/>
        <v>-19.613861386138613</v>
      </c>
      <c r="BW15">
        <f t="shared" si="11"/>
        <v>2.108910891089109</v>
      </c>
      <c r="BX15">
        <f t="shared" si="12"/>
        <v>-0.45544554455445546</v>
      </c>
      <c r="BY15">
        <f t="shared" si="13"/>
        <v>0.26732673267326734</v>
      </c>
      <c r="BZ15"/>
      <c r="CA15">
        <f t="shared" si="16"/>
        <v>447.25968042348796</v>
      </c>
      <c r="CB15">
        <f t="shared" si="14"/>
        <v>40680.094206450369</v>
      </c>
      <c r="CC15">
        <f t="shared" si="14"/>
        <v>0</v>
      </c>
      <c r="CD15">
        <f t="shared" si="14"/>
        <v>0</v>
      </c>
      <c r="CE15">
        <f t="shared" si="14"/>
        <v>0</v>
      </c>
      <c r="CF15">
        <f t="shared" si="14"/>
        <v>0</v>
      </c>
      <c r="CG15">
        <f t="shared" si="14"/>
        <v>26234.377119890189</v>
      </c>
      <c r="CH15">
        <f t="shared" si="14"/>
        <v>5379.7141456719919</v>
      </c>
      <c r="CI15">
        <f t="shared" si="14"/>
        <v>14.304872071365551</v>
      </c>
      <c r="CJ15">
        <f t="shared" si="14"/>
        <v>384.7035584746593</v>
      </c>
      <c r="CK15">
        <f t="shared" si="14"/>
        <v>4.4475051465542599</v>
      </c>
      <c r="CL15">
        <f t="shared" si="14"/>
        <v>0.20743064405450448</v>
      </c>
      <c r="CM15">
        <f t="shared" si="14"/>
        <v>7.1463582001764545E-2</v>
      </c>
    </row>
    <row r="16" spans="1:91" s="21" customFormat="1" ht="15.75" x14ac:dyDescent="0.25">
      <c r="A16" s="11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53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3"/>
      <c r="AF16" s="153"/>
      <c r="AG16" s="153"/>
      <c r="AJ16">
        <f>Makespan_10!S202</f>
        <v>786</v>
      </c>
      <c r="AK16">
        <f>Makespan_10!T202</f>
        <v>775</v>
      </c>
      <c r="AL16">
        <f>Makespan_10!CD296</f>
        <v>0</v>
      </c>
      <c r="AM16">
        <f>Makespan_10!BN108</f>
        <v>0</v>
      </c>
      <c r="AN16">
        <f>Makespan_10!BN14</f>
        <v>0</v>
      </c>
      <c r="AO16">
        <f>Makespan_10!BL108</f>
        <v>0</v>
      </c>
      <c r="AP16">
        <f>Makespan_10!BL14</f>
        <v>0</v>
      </c>
      <c r="AQ16">
        <v>762</v>
      </c>
      <c r="AR16">
        <v>793</v>
      </c>
      <c r="AS16">
        <v>793</v>
      </c>
      <c r="AT16">
        <v>748</v>
      </c>
      <c r="AU16">
        <v>748</v>
      </c>
      <c r="AV16">
        <v>775</v>
      </c>
      <c r="AW16">
        <v>775</v>
      </c>
      <c r="AX16"/>
      <c r="AY16">
        <f t="shared" si="15"/>
        <v>11</v>
      </c>
      <c r="AZ16">
        <f t="shared" si="15"/>
        <v>775</v>
      </c>
      <c r="BA16">
        <f t="shared" si="0"/>
        <v>0</v>
      </c>
      <c r="BB16">
        <f t="shared" si="0"/>
        <v>0</v>
      </c>
      <c r="BC16">
        <f t="shared" si="0"/>
        <v>0</v>
      </c>
      <c r="BD16">
        <f t="shared" si="0"/>
        <v>0</v>
      </c>
      <c r="BE16">
        <f t="shared" si="0"/>
        <v>-762</v>
      </c>
      <c r="BF16">
        <f t="shared" si="0"/>
        <v>-31</v>
      </c>
      <c r="BG16">
        <f t="shared" si="0"/>
        <v>0</v>
      </c>
      <c r="BH16">
        <f t="shared" si="0"/>
        <v>45</v>
      </c>
      <c r="BI16">
        <f t="shared" si="0"/>
        <v>0</v>
      </c>
      <c r="BJ16">
        <f t="shared" si="0"/>
        <v>-27</v>
      </c>
      <c r="BK16">
        <f t="shared" si="0"/>
        <v>0</v>
      </c>
      <c r="BL16"/>
      <c r="BM16">
        <f t="shared" si="1"/>
        <v>30.85148514851485</v>
      </c>
      <c r="BN16">
        <f t="shared" si="2"/>
        <v>91.306930693069262</v>
      </c>
      <c r="BO16">
        <f t="shared" si="3"/>
        <v>0</v>
      </c>
      <c r="BP16">
        <f t="shared" si="4"/>
        <v>0</v>
      </c>
      <c r="BQ16">
        <f t="shared" si="5"/>
        <v>0</v>
      </c>
      <c r="BR16">
        <f t="shared" si="6"/>
        <v>0</v>
      </c>
      <c r="BS16">
        <f t="shared" si="7"/>
        <v>-82.02970297029708</v>
      </c>
      <c r="BT16">
        <f t="shared" si="8"/>
        <v>-22.653465346534652</v>
      </c>
      <c r="BU16">
        <f t="shared" si="9"/>
        <v>0.21782178217821782</v>
      </c>
      <c r="BV16">
        <f t="shared" si="10"/>
        <v>50.386138613861384</v>
      </c>
      <c r="BW16">
        <f t="shared" si="11"/>
        <v>2.108910891089109</v>
      </c>
      <c r="BX16">
        <f t="shared" si="12"/>
        <v>-27.455445544554454</v>
      </c>
      <c r="BY16">
        <f t="shared" si="13"/>
        <v>0.26732673267326734</v>
      </c>
      <c r="BZ16"/>
      <c r="CA16">
        <f t="shared" si="16"/>
        <v>951.81413586903238</v>
      </c>
      <c r="CB16">
        <f t="shared" si="14"/>
        <v>8336.9555925889545</v>
      </c>
      <c r="CC16">
        <f t="shared" si="14"/>
        <v>0</v>
      </c>
      <c r="CD16">
        <f t="shared" si="14"/>
        <v>0</v>
      </c>
      <c r="CE16">
        <f t="shared" si="14"/>
        <v>0</v>
      </c>
      <c r="CF16">
        <f t="shared" si="14"/>
        <v>0</v>
      </c>
      <c r="CG16">
        <f t="shared" si="14"/>
        <v>6728.8721693951657</v>
      </c>
      <c r="CH16">
        <f t="shared" si="14"/>
        <v>513.17949220664639</v>
      </c>
      <c r="CI16">
        <f t="shared" si="14"/>
        <v>4.744632879129497E-2</v>
      </c>
      <c r="CJ16">
        <f t="shared" si="14"/>
        <v>2538.762964415253</v>
      </c>
      <c r="CK16">
        <f t="shared" si="14"/>
        <v>4.4475051465542599</v>
      </c>
      <c r="CL16">
        <f t="shared" si="14"/>
        <v>753.80149004999498</v>
      </c>
      <c r="CM16">
        <f t="shared" si="14"/>
        <v>7.1463582001764545E-2</v>
      </c>
    </row>
    <row r="17" spans="1:91" s="21" customFormat="1" ht="15.75" x14ac:dyDescent="0.25">
      <c r="A17" s="115"/>
      <c r="B17" s="131"/>
      <c r="C17" s="131"/>
      <c r="D17" s="131"/>
      <c r="E17" s="131"/>
      <c r="F17" s="131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J17">
        <f>Makespan_10!S203</f>
        <v>630</v>
      </c>
      <c r="AK17">
        <f>Makespan_10!T203</f>
        <v>672</v>
      </c>
      <c r="AL17">
        <f>Makespan_10!CD297</f>
        <v>0</v>
      </c>
      <c r="AM17">
        <f>Makespan_10!BN109</f>
        <v>0</v>
      </c>
      <c r="AN17">
        <f>Makespan_10!BN15</f>
        <v>0</v>
      </c>
      <c r="AO17">
        <f>Makespan_10!BL109</f>
        <v>0</v>
      </c>
      <c r="AP17">
        <f>Makespan_10!BL15</f>
        <v>0</v>
      </c>
      <c r="AQ17">
        <v>647</v>
      </c>
      <c r="AR17">
        <v>618</v>
      </c>
      <c r="AS17">
        <v>618</v>
      </c>
      <c r="AT17">
        <v>704</v>
      </c>
      <c r="AU17">
        <v>704</v>
      </c>
      <c r="AV17">
        <v>685</v>
      </c>
      <c r="AW17">
        <v>685</v>
      </c>
      <c r="AX17"/>
      <c r="AY17">
        <f t="shared" si="15"/>
        <v>-42</v>
      </c>
      <c r="AZ17">
        <f t="shared" si="15"/>
        <v>672</v>
      </c>
      <c r="BA17">
        <f t="shared" si="0"/>
        <v>0</v>
      </c>
      <c r="BB17">
        <f t="shared" si="0"/>
        <v>0</v>
      </c>
      <c r="BC17">
        <f t="shared" si="0"/>
        <v>0</v>
      </c>
      <c r="BD17">
        <f t="shared" si="0"/>
        <v>0</v>
      </c>
      <c r="BE17">
        <f t="shared" si="0"/>
        <v>-647</v>
      </c>
      <c r="BF17">
        <f t="shared" si="0"/>
        <v>29</v>
      </c>
      <c r="BG17">
        <f t="shared" si="0"/>
        <v>0</v>
      </c>
      <c r="BH17">
        <f t="shared" si="0"/>
        <v>-86</v>
      </c>
      <c r="BI17">
        <f t="shared" si="0"/>
        <v>0</v>
      </c>
      <c r="BJ17">
        <f t="shared" si="0"/>
        <v>19</v>
      </c>
      <c r="BK17">
        <f t="shared" si="0"/>
        <v>0</v>
      </c>
      <c r="BL17"/>
      <c r="BM17">
        <f t="shared" si="1"/>
        <v>-22.14851485148515</v>
      </c>
      <c r="BN17">
        <f t="shared" si="2"/>
        <v>-11.693069306930738</v>
      </c>
      <c r="BO17">
        <f t="shared" si="3"/>
        <v>0</v>
      </c>
      <c r="BP17">
        <f t="shared" si="4"/>
        <v>0</v>
      </c>
      <c r="BQ17">
        <f t="shared" si="5"/>
        <v>0</v>
      </c>
      <c r="BR17">
        <f t="shared" si="6"/>
        <v>0</v>
      </c>
      <c r="BS17">
        <f t="shared" si="7"/>
        <v>32.97029702970292</v>
      </c>
      <c r="BT17">
        <f t="shared" si="8"/>
        <v>37.346534653465348</v>
      </c>
      <c r="BU17">
        <f t="shared" si="9"/>
        <v>0.21782178217821782</v>
      </c>
      <c r="BV17">
        <f t="shared" si="10"/>
        <v>-80.613861386138609</v>
      </c>
      <c r="BW17">
        <f t="shared" si="11"/>
        <v>2.108910891089109</v>
      </c>
      <c r="BX17">
        <f t="shared" si="12"/>
        <v>18.544554455445546</v>
      </c>
      <c r="BY17">
        <f t="shared" si="13"/>
        <v>0.26732673267326734</v>
      </c>
      <c r="BZ17"/>
      <c r="CA17">
        <f t="shared" si="16"/>
        <v>490.55671012645826</v>
      </c>
      <c r="CB17">
        <f t="shared" si="14"/>
        <v>136.72786981668568</v>
      </c>
      <c r="CC17">
        <f t="shared" si="14"/>
        <v>0</v>
      </c>
      <c r="CD17">
        <f t="shared" si="14"/>
        <v>0</v>
      </c>
      <c r="CE17">
        <f t="shared" si="14"/>
        <v>0</v>
      </c>
      <c r="CF17">
        <f t="shared" si="14"/>
        <v>0</v>
      </c>
      <c r="CG17">
        <f t="shared" si="14"/>
        <v>1087.0404862268372</v>
      </c>
      <c r="CH17">
        <f t="shared" si="14"/>
        <v>1394.7636506224881</v>
      </c>
      <c r="CI17">
        <f t="shared" si="14"/>
        <v>4.744632879129497E-2</v>
      </c>
      <c r="CJ17">
        <f t="shared" si="14"/>
        <v>6498.5946475835699</v>
      </c>
      <c r="CK17">
        <f t="shared" si="14"/>
        <v>4.4475051465542599</v>
      </c>
      <c r="CL17">
        <f t="shared" si="14"/>
        <v>343.90049995098525</v>
      </c>
      <c r="CM17">
        <f t="shared" si="14"/>
        <v>7.1463582001764545E-2</v>
      </c>
    </row>
    <row r="18" spans="1:91" s="21" customFormat="1" ht="15.75" x14ac:dyDescent="0.25">
      <c r="A18" s="115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53"/>
      <c r="AD18" s="153"/>
      <c r="AE18" s="153"/>
      <c r="AF18" s="153"/>
      <c r="AG18" s="153"/>
      <c r="AJ18">
        <f>Makespan_10!S204</f>
        <v>620</v>
      </c>
      <c r="AK18">
        <f>Makespan_10!T204</f>
        <v>646</v>
      </c>
      <c r="AL18">
        <f>Makespan_10!CD298</f>
        <v>0</v>
      </c>
      <c r="AM18">
        <f>Makespan_10!BN110</f>
        <v>0</v>
      </c>
      <c r="AN18">
        <f>Makespan_10!BN16</f>
        <v>0</v>
      </c>
      <c r="AO18">
        <f>Makespan_10!BL110</f>
        <v>0</v>
      </c>
      <c r="AP18">
        <f>Makespan_10!BL16</f>
        <v>0</v>
      </c>
      <c r="AQ18">
        <v>658</v>
      </c>
      <c r="AR18">
        <v>655</v>
      </c>
      <c r="AS18">
        <v>655</v>
      </c>
      <c r="AT18">
        <v>705</v>
      </c>
      <c r="AU18">
        <v>705</v>
      </c>
      <c r="AV18">
        <v>646</v>
      </c>
      <c r="AW18">
        <v>646</v>
      </c>
      <c r="AX18"/>
      <c r="AY18">
        <f t="shared" si="15"/>
        <v>-26</v>
      </c>
      <c r="AZ18">
        <f t="shared" si="15"/>
        <v>646</v>
      </c>
      <c r="BA18">
        <f t="shared" si="0"/>
        <v>0</v>
      </c>
      <c r="BB18">
        <f t="shared" si="0"/>
        <v>0</v>
      </c>
      <c r="BC18">
        <f t="shared" si="0"/>
        <v>0</v>
      </c>
      <c r="BD18">
        <f t="shared" si="0"/>
        <v>0</v>
      </c>
      <c r="BE18">
        <f t="shared" si="0"/>
        <v>-658</v>
      </c>
      <c r="BF18">
        <f t="shared" si="0"/>
        <v>3</v>
      </c>
      <c r="BG18">
        <f t="shared" si="0"/>
        <v>0</v>
      </c>
      <c r="BH18">
        <f t="shared" si="0"/>
        <v>-50</v>
      </c>
      <c r="BI18">
        <f t="shared" si="0"/>
        <v>0</v>
      </c>
      <c r="BJ18">
        <f t="shared" si="0"/>
        <v>59</v>
      </c>
      <c r="BK18">
        <f t="shared" si="0"/>
        <v>0</v>
      </c>
      <c r="BL18"/>
      <c r="BM18">
        <f t="shared" si="1"/>
        <v>-6.1485148514851495</v>
      </c>
      <c r="BN18">
        <f t="shared" si="2"/>
        <v>-37.693069306930738</v>
      </c>
      <c r="BO18">
        <f t="shared" si="3"/>
        <v>0</v>
      </c>
      <c r="BP18">
        <f t="shared" si="4"/>
        <v>0</v>
      </c>
      <c r="BQ18">
        <f t="shared" si="5"/>
        <v>0</v>
      </c>
      <c r="BR18">
        <f t="shared" si="6"/>
        <v>0</v>
      </c>
      <c r="BS18">
        <f t="shared" si="7"/>
        <v>21.97029702970292</v>
      </c>
      <c r="BT18">
        <f t="shared" si="8"/>
        <v>11.346534653465346</v>
      </c>
      <c r="BU18">
        <f t="shared" si="9"/>
        <v>0.21782178217821782</v>
      </c>
      <c r="BV18">
        <f t="shared" si="10"/>
        <v>-44.613861386138616</v>
      </c>
      <c r="BW18">
        <f t="shared" si="11"/>
        <v>2.108910891089109</v>
      </c>
      <c r="BX18">
        <f t="shared" si="12"/>
        <v>58.544554455445542</v>
      </c>
      <c r="BY18">
        <f t="shared" si="13"/>
        <v>0.26732673267326734</v>
      </c>
      <c r="BZ18"/>
      <c r="CA18">
        <f t="shared" si="16"/>
        <v>37.80423487893345</v>
      </c>
      <c r="CB18">
        <f t="shared" si="14"/>
        <v>1420.767473777084</v>
      </c>
      <c r="CC18">
        <f t="shared" si="14"/>
        <v>0</v>
      </c>
      <c r="CD18">
        <f t="shared" si="14"/>
        <v>0</v>
      </c>
      <c r="CE18">
        <f t="shared" si="14"/>
        <v>0</v>
      </c>
      <c r="CF18">
        <f t="shared" si="14"/>
        <v>0</v>
      </c>
      <c r="CG18">
        <f t="shared" si="14"/>
        <v>482.69395157337294</v>
      </c>
      <c r="CH18">
        <f t="shared" si="14"/>
        <v>128.74384864228995</v>
      </c>
      <c r="CI18">
        <f t="shared" si="14"/>
        <v>4.744632879129497E-2</v>
      </c>
      <c r="CJ18">
        <f t="shared" si="14"/>
        <v>1990.3966277815903</v>
      </c>
      <c r="CK18">
        <f t="shared" si="14"/>
        <v>4.4475051465542599</v>
      </c>
      <c r="CL18">
        <f t="shared" si="14"/>
        <v>3427.4648563866285</v>
      </c>
      <c r="CM18">
        <f t="shared" si="14"/>
        <v>7.1463582001764545E-2</v>
      </c>
    </row>
    <row r="19" spans="1:91" s="21" customFormat="1" ht="15.75" x14ac:dyDescent="0.25">
      <c r="A19" s="115"/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J19">
        <f>Makespan_10!S205</f>
        <v>621</v>
      </c>
      <c r="AK19">
        <f>Makespan_10!T205</f>
        <v>672</v>
      </c>
      <c r="AL19">
        <f>Makespan_10!CD299</f>
        <v>0</v>
      </c>
      <c r="AM19">
        <f>Makespan_10!BN111</f>
        <v>0</v>
      </c>
      <c r="AN19">
        <f>Makespan_10!BN17</f>
        <v>0</v>
      </c>
      <c r="AO19">
        <f>Makespan_10!BL111</f>
        <v>0</v>
      </c>
      <c r="AP19">
        <f>Makespan_10!BL17</f>
        <v>0</v>
      </c>
      <c r="AQ19">
        <v>658</v>
      </c>
      <c r="AR19">
        <v>655</v>
      </c>
      <c r="AS19">
        <v>655</v>
      </c>
      <c r="AT19">
        <v>682</v>
      </c>
      <c r="AU19">
        <v>682</v>
      </c>
      <c r="AV19">
        <v>660</v>
      </c>
      <c r="AW19">
        <v>660</v>
      </c>
      <c r="AX19"/>
      <c r="AY19">
        <f t="shared" si="15"/>
        <v>-51</v>
      </c>
      <c r="AZ19">
        <f t="shared" si="15"/>
        <v>672</v>
      </c>
      <c r="BA19">
        <f t="shared" si="0"/>
        <v>0</v>
      </c>
      <c r="BB19">
        <f t="shared" si="0"/>
        <v>0</v>
      </c>
      <c r="BC19">
        <f t="shared" si="0"/>
        <v>0</v>
      </c>
      <c r="BD19">
        <f t="shared" si="0"/>
        <v>0</v>
      </c>
      <c r="BE19">
        <f t="shared" si="0"/>
        <v>-658</v>
      </c>
      <c r="BF19">
        <f t="shared" si="0"/>
        <v>3</v>
      </c>
      <c r="BG19">
        <f t="shared" si="0"/>
        <v>0</v>
      </c>
      <c r="BH19">
        <f t="shared" si="0"/>
        <v>-27</v>
      </c>
      <c r="BI19">
        <f t="shared" si="0"/>
        <v>0</v>
      </c>
      <c r="BJ19">
        <f t="shared" si="0"/>
        <v>22</v>
      </c>
      <c r="BK19">
        <f t="shared" si="0"/>
        <v>0</v>
      </c>
      <c r="BL19"/>
      <c r="BM19">
        <f t="shared" si="1"/>
        <v>-31.14851485148515</v>
      </c>
      <c r="BN19">
        <f t="shared" si="2"/>
        <v>-11.693069306930738</v>
      </c>
      <c r="BO19">
        <f t="shared" si="3"/>
        <v>0</v>
      </c>
      <c r="BP19">
        <f t="shared" si="4"/>
        <v>0</v>
      </c>
      <c r="BQ19">
        <f t="shared" si="5"/>
        <v>0</v>
      </c>
      <c r="BR19">
        <f t="shared" si="6"/>
        <v>0</v>
      </c>
      <c r="BS19">
        <f t="shared" si="7"/>
        <v>21.97029702970292</v>
      </c>
      <c r="BT19">
        <f t="shared" si="8"/>
        <v>11.346534653465346</v>
      </c>
      <c r="BU19">
        <f t="shared" si="9"/>
        <v>0.21782178217821782</v>
      </c>
      <c r="BV19">
        <f t="shared" si="10"/>
        <v>-21.613861386138613</v>
      </c>
      <c r="BW19">
        <f t="shared" si="11"/>
        <v>2.108910891089109</v>
      </c>
      <c r="BX19">
        <f t="shared" si="12"/>
        <v>21.544554455445546</v>
      </c>
      <c r="BY19">
        <f t="shared" si="13"/>
        <v>0.26732673267326734</v>
      </c>
      <c r="BZ19"/>
      <c r="CA19">
        <f t="shared" si="16"/>
        <v>970.22997745319094</v>
      </c>
      <c r="CB19">
        <f t="shared" si="14"/>
        <v>136.72786981668568</v>
      </c>
      <c r="CC19">
        <f t="shared" si="14"/>
        <v>0</v>
      </c>
      <c r="CD19">
        <f t="shared" si="14"/>
        <v>0</v>
      </c>
      <c r="CE19">
        <f t="shared" si="14"/>
        <v>0</v>
      </c>
      <c r="CF19">
        <f t="shared" si="14"/>
        <v>0</v>
      </c>
      <c r="CG19">
        <f t="shared" si="14"/>
        <v>482.69395157337294</v>
      </c>
      <c r="CH19">
        <f t="shared" si="14"/>
        <v>128.74384864228995</v>
      </c>
      <c r="CI19">
        <f t="shared" si="14"/>
        <v>4.744632879129497E-2</v>
      </c>
      <c r="CJ19">
        <f t="shared" si="14"/>
        <v>467.15900401921374</v>
      </c>
      <c r="CK19">
        <f t="shared" si="14"/>
        <v>4.4475051465542599</v>
      </c>
      <c r="CL19">
        <f t="shared" si="14"/>
        <v>464.16782668365852</v>
      </c>
      <c r="CM19">
        <f t="shared" si="14"/>
        <v>7.1463582001764545E-2</v>
      </c>
    </row>
    <row r="20" spans="1:91" s="21" customFormat="1" ht="15.75" x14ac:dyDescent="0.25">
      <c r="A20" s="149"/>
      <c r="B20" s="152" t="s">
        <v>29</v>
      </c>
      <c r="C20" s="152"/>
      <c r="D20" s="152" t="s">
        <v>30</v>
      </c>
      <c r="E20" s="152"/>
      <c r="F20" s="152" t="s">
        <v>182</v>
      </c>
      <c r="G20" s="152"/>
      <c r="H20" s="152" t="s">
        <v>91</v>
      </c>
      <c r="I20" s="152"/>
      <c r="J20" s="152" t="s">
        <v>183</v>
      </c>
      <c r="K20" s="152"/>
      <c r="L20" s="152" t="s">
        <v>184</v>
      </c>
      <c r="M20" s="152"/>
      <c r="N20" s="152" t="s">
        <v>185</v>
      </c>
      <c r="O20" s="152"/>
      <c r="P20" s="152" t="s">
        <v>186</v>
      </c>
      <c r="Q20" s="152"/>
      <c r="R20" s="153"/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J20">
        <f>Makespan_10!S206</f>
        <v>430</v>
      </c>
      <c r="AK20">
        <f>Makespan_10!T206</f>
        <v>511</v>
      </c>
      <c r="AL20">
        <f>Makespan_10!CD300</f>
        <v>0</v>
      </c>
      <c r="AM20">
        <f>Makespan_10!BN112</f>
        <v>0</v>
      </c>
      <c r="AN20">
        <f>Makespan_10!BN18</f>
        <v>0</v>
      </c>
      <c r="AO20">
        <f>Makespan_10!BL112</f>
        <v>0</v>
      </c>
      <c r="AP20">
        <f>Makespan_10!BL18</f>
        <v>0</v>
      </c>
      <c r="AQ20">
        <v>437</v>
      </c>
      <c r="AR20">
        <v>530</v>
      </c>
      <c r="AS20">
        <v>530</v>
      </c>
      <c r="AT20">
        <v>427</v>
      </c>
      <c r="AU20">
        <v>469</v>
      </c>
      <c r="AV20">
        <v>524</v>
      </c>
      <c r="AW20">
        <v>524</v>
      </c>
      <c r="AX20"/>
      <c r="AY20">
        <f t="shared" si="15"/>
        <v>-81</v>
      </c>
      <c r="AZ20">
        <f t="shared" si="15"/>
        <v>511</v>
      </c>
      <c r="BA20">
        <f t="shared" si="15"/>
        <v>0</v>
      </c>
      <c r="BB20">
        <f t="shared" si="15"/>
        <v>0</v>
      </c>
      <c r="BC20">
        <f t="shared" si="15"/>
        <v>0</v>
      </c>
      <c r="BD20">
        <f t="shared" si="15"/>
        <v>0</v>
      </c>
      <c r="BE20">
        <f t="shared" si="15"/>
        <v>-437</v>
      </c>
      <c r="BF20">
        <f t="shared" si="15"/>
        <v>-93</v>
      </c>
      <c r="BG20">
        <f t="shared" si="15"/>
        <v>0</v>
      </c>
      <c r="BH20">
        <f t="shared" si="15"/>
        <v>103</v>
      </c>
      <c r="BI20">
        <f t="shared" si="15"/>
        <v>-42</v>
      </c>
      <c r="BJ20">
        <f t="shared" si="15"/>
        <v>-55</v>
      </c>
      <c r="BK20">
        <f t="shared" si="15"/>
        <v>0</v>
      </c>
      <c r="BL20"/>
      <c r="BM20">
        <f t="shared" si="1"/>
        <v>-61.148514851485146</v>
      </c>
      <c r="BN20">
        <f t="shared" si="2"/>
        <v>-172.69306930693074</v>
      </c>
      <c r="BO20">
        <f t="shared" si="3"/>
        <v>0</v>
      </c>
      <c r="BP20">
        <f t="shared" si="4"/>
        <v>0</v>
      </c>
      <c r="BQ20">
        <f t="shared" si="5"/>
        <v>0</v>
      </c>
      <c r="BR20">
        <f t="shared" si="6"/>
        <v>0</v>
      </c>
      <c r="BS20">
        <f t="shared" si="7"/>
        <v>242.97029702970292</v>
      </c>
      <c r="BT20">
        <f t="shared" si="8"/>
        <v>-84.653465346534659</v>
      </c>
      <c r="BU20">
        <f t="shared" si="9"/>
        <v>0.21782178217821782</v>
      </c>
      <c r="BV20">
        <f t="shared" si="10"/>
        <v>108.38613861386139</v>
      </c>
      <c r="BW20">
        <f t="shared" si="11"/>
        <v>-39.89108910891089</v>
      </c>
      <c r="BX20">
        <f t="shared" si="12"/>
        <v>-55.455445544554458</v>
      </c>
      <c r="BY20">
        <f t="shared" si="13"/>
        <v>0.26732673267326734</v>
      </c>
      <c r="BZ20"/>
      <c r="CA20">
        <f t="shared" si="16"/>
        <v>3739.1408685422994</v>
      </c>
      <c r="CB20">
        <f t="shared" si="16"/>
        <v>29822.896186648384</v>
      </c>
      <c r="CC20">
        <f t="shared" si="16"/>
        <v>0</v>
      </c>
      <c r="CD20">
        <f t="shared" si="16"/>
        <v>0</v>
      </c>
      <c r="CE20">
        <f t="shared" si="16"/>
        <v>0</v>
      </c>
      <c r="CF20">
        <f t="shared" si="16"/>
        <v>0</v>
      </c>
      <c r="CG20">
        <f t="shared" si="16"/>
        <v>59034.56523870206</v>
      </c>
      <c r="CH20">
        <f t="shared" si="16"/>
        <v>7166.2091951769444</v>
      </c>
      <c r="CI20">
        <f t="shared" si="16"/>
        <v>4.744632879129497E-2</v>
      </c>
      <c r="CJ20">
        <f t="shared" si="16"/>
        <v>11747.555043623175</v>
      </c>
      <c r="CK20">
        <f t="shared" si="16"/>
        <v>1591.298990295069</v>
      </c>
      <c r="CL20">
        <f t="shared" si="16"/>
        <v>3075.306440545045</v>
      </c>
      <c r="CM20">
        <f t="shared" si="16"/>
        <v>7.1463582001764545E-2</v>
      </c>
    </row>
    <row r="21" spans="1:91" s="21" customFormat="1" ht="15.75" x14ac:dyDescent="0.25">
      <c r="A21" s="149"/>
      <c r="B21" s="152">
        <v>2</v>
      </c>
      <c r="C21" s="152">
        <v>6</v>
      </c>
      <c r="D21" s="152">
        <v>3</v>
      </c>
      <c r="E21" s="152">
        <v>5</v>
      </c>
      <c r="F21" s="152">
        <v>1</v>
      </c>
      <c r="G21" s="152">
        <v>7</v>
      </c>
      <c r="H21" s="152">
        <v>4</v>
      </c>
      <c r="I21" s="152">
        <v>8</v>
      </c>
      <c r="J21" s="152">
        <v>16</v>
      </c>
      <c r="K21" s="152">
        <v>12</v>
      </c>
      <c r="L21" s="152">
        <v>13</v>
      </c>
      <c r="M21" s="152">
        <v>9</v>
      </c>
      <c r="N21" s="152">
        <v>15</v>
      </c>
      <c r="O21" s="152">
        <v>10</v>
      </c>
      <c r="P21" s="152">
        <v>14</v>
      </c>
      <c r="Q21" s="152">
        <v>11</v>
      </c>
      <c r="R21" s="153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J21">
        <f>Makespan_10!S207</f>
        <v>768</v>
      </c>
      <c r="AK21">
        <f>Makespan_10!T207</f>
        <v>721</v>
      </c>
      <c r="AL21">
        <f>Makespan_10!CD301</f>
        <v>0</v>
      </c>
      <c r="AM21">
        <f>Makespan_10!BN113</f>
        <v>0</v>
      </c>
      <c r="AN21">
        <f>Makespan_10!BN19</f>
        <v>0</v>
      </c>
      <c r="AO21">
        <f>Makespan_10!BL113</f>
        <v>0</v>
      </c>
      <c r="AP21">
        <f>Makespan_10!BL19</f>
        <v>0</v>
      </c>
      <c r="AQ21">
        <v>729</v>
      </c>
      <c r="AR21">
        <v>715</v>
      </c>
      <c r="AS21">
        <v>715</v>
      </c>
      <c r="AT21">
        <v>715</v>
      </c>
      <c r="AU21">
        <v>715</v>
      </c>
      <c r="AV21">
        <v>721</v>
      </c>
      <c r="AW21">
        <v>721</v>
      </c>
      <c r="AX21"/>
      <c r="AY21">
        <f t="shared" si="15"/>
        <v>47</v>
      </c>
      <c r="AZ21">
        <f t="shared" si="15"/>
        <v>721</v>
      </c>
      <c r="BA21">
        <f t="shared" si="15"/>
        <v>0</v>
      </c>
      <c r="BB21">
        <f t="shared" si="15"/>
        <v>0</v>
      </c>
      <c r="BC21">
        <f t="shared" si="15"/>
        <v>0</v>
      </c>
      <c r="BD21">
        <f t="shared" si="15"/>
        <v>0</v>
      </c>
      <c r="BE21">
        <f t="shared" si="15"/>
        <v>-729</v>
      </c>
      <c r="BF21">
        <f t="shared" si="15"/>
        <v>14</v>
      </c>
      <c r="BG21">
        <f t="shared" si="15"/>
        <v>0</v>
      </c>
      <c r="BH21">
        <f t="shared" si="15"/>
        <v>0</v>
      </c>
      <c r="BI21">
        <f t="shared" si="15"/>
        <v>0</v>
      </c>
      <c r="BJ21">
        <f t="shared" si="15"/>
        <v>-6</v>
      </c>
      <c r="BK21">
        <f t="shared" si="15"/>
        <v>0</v>
      </c>
      <c r="BL21"/>
      <c r="BM21">
        <f t="shared" si="1"/>
        <v>66.851485148514854</v>
      </c>
      <c r="BN21">
        <f t="shared" si="2"/>
        <v>37.306930693069262</v>
      </c>
      <c r="BO21">
        <f t="shared" si="3"/>
        <v>0</v>
      </c>
      <c r="BP21">
        <f t="shared" si="4"/>
        <v>0</v>
      </c>
      <c r="BQ21">
        <f t="shared" si="5"/>
        <v>0</v>
      </c>
      <c r="BR21">
        <f t="shared" si="6"/>
        <v>0</v>
      </c>
      <c r="BS21">
        <f t="shared" si="7"/>
        <v>-49.02970297029708</v>
      </c>
      <c r="BT21">
        <f t="shared" si="8"/>
        <v>22.346534653465348</v>
      </c>
      <c r="BU21">
        <f t="shared" si="9"/>
        <v>0.21782178217821782</v>
      </c>
      <c r="BV21">
        <f t="shared" si="10"/>
        <v>5.3861386138613865</v>
      </c>
      <c r="BW21">
        <f t="shared" si="11"/>
        <v>2.108910891089109</v>
      </c>
      <c r="BX21">
        <f t="shared" si="12"/>
        <v>-6.4554455445544559</v>
      </c>
      <c r="BY21">
        <f t="shared" si="13"/>
        <v>0.26732673267326734</v>
      </c>
      <c r="BZ21"/>
      <c r="CA21">
        <f t="shared" si="16"/>
        <v>4469.121066562102</v>
      </c>
      <c r="CB21">
        <f t="shared" si="16"/>
        <v>1391.8070777374733</v>
      </c>
      <c r="CC21">
        <f t="shared" si="16"/>
        <v>0</v>
      </c>
      <c r="CD21">
        <f t="shared" si="16"/>
        <v>0</v>
      </c>
      <c r="CE21">
        <f t="shared" si="16"/>
        <v>0</v>
      </c>
      <c r="CF21">
        <f t="shared" si="16"/>
        <v>0</v>
      </c>
      <c r="CG21">
        <f t="shared" si="16"/>
        <v>2403.9117733555581</v>
      </c>
      <c r="CH21">
        <f t="shared" si="16"/>
        <v>499.36761101852767</v>
      </c>
      <c r="CI21">
        <f t="shared" si="16"/>
        <v>4.744632879129497E-2</v>
      </c>
      <c r="CJ21">
        <f t="shared" si="16"/>
        <v>29.010489167728657</v>
      </c>
      <c r="CK21">
        <f t="shared" si="16"/>
        <v>4.4475051465542599</v>
      </c>
      <c r="CL21">
        <f t="shared" si="16"/>
        <v>41.672777178707975</v>
      </c>
      <c r="CM21">
        <f t="shared" si="16"/>
        <v>7.1463582001764545E-2</v>
      </c>
    </row>
    <row r="22" spans="1:91" s="21" customFormat="1" ht="15.75" x14ac:dyDescent="0.25">
      <c r="A22" s="149"/>
      <c r="B22" s="152"/>
      <c r="C22" s="152"/>
      <c r="D22" s="152"/>
      <c r="E22" s="152"/>
      <c r="F22" s="152"/>
      <c r="G22" s="152"/>
      <c r="H22" s="152"/>
      <c r="I22" s="152"/>
      <c r="J22" s="152"/>
      <c r="K22" s="152"/>
      <c r="L22" s="152"/>
      <c r="M22" s="152"/>
      <c r="N22" s="152"/>
      <c r="O22" s="152"/>
      <c r="P22" s="152"/>
      <c r="Q22" s="152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J22">
        <f>Makespan_10!S208</f>
        <v>648</v>
      </c>
      <c r="AK22">
        <f>Makespan_10!T208</f>
        <v>639</v>
      </c>
      <c r="AL22">
        <f>Makespan_10!CD302</f>
        <v>0</v>
      </c>
      <c r="AM22">
        <f>Makespan_10!BN114</f>
        <v>0</v>
      </c>
      <c r="AN22">
        <f>Makespan_10!BN20</f>
        <v>0</v>
      </c>
      <c r="AO22">
        <f>Makespan_10!BL114</f>
        <v>0</v>
      </c>
      <c r="AP22">
        <f>Makespan_10!BL20</f>
        <v>0</v>
      </c>
      <c r="AQ22">
        <v>649</v>
      </c>
      <c r="AR22">
        <v>689</v>
      </c>
      <c r="AS22">
        <v>689</v>
      </c>
      <c r="AT22">
        <v>649</v>
      </c>
      <c r="AU22">
        <v>649</v>
      </c>
      <c r="AV22">
        <v>649</v>
      </c>
      <c r="AW22">
        <v>649</v>
      </c>
      <c r="AX22"/>
      <c r="AY22">
        <f t="shared" si="15"/>
        <v>9</v>
      </c>
      <c r="AZ22">
        <f t="shared" si="15"/>
        <v>639</v>
      </c>
      <c r="BA22">
        <f t="shared" si="15"/>
        <v>0</v>
      </c>
      <c r="BB22">
        <f t="shared" si="15"/>
        <v>0</v>
      </c>
      <c r="BC22">
        <f t="shared" si="15"/>
        <v>0</v>
      </c>
      <c r="BD22">
        <f t="shared" si="15"/>
        <v>0</v>
      </c>
      <c r="BE22">
        <f t="shared" si="15"/>
        <v>-649</v>
      </c>
      <c r="BF22">
        <f t="shared" si="15"/>
        <v>-40</v>
      </c>
      <c r="BG22">
        <f t="shared" si="15"/>
        <v>0</v>
      </c>
      <c r="BH22">
        <f t="shared" si="15"/>
        <v>40</v>
      </c>
      <c r="BI22">
        <f t="shared" si="15"/>
        <v>0</v>
      </c>
      <c r="BJ22">
        <f t="shared" si="15"/>
        <v>0</v>
      </c>
      <c r="BK22">
        <f t="shared" si="15"/>
        <v>0</v>
      </c>
      <c r="BL22"/>
      <c r="BM22">
        <f t="shared" si="1"/>
        <v>28.85148514851485</v>
      </c>
      <c r="BN22">
        <f t="shared" si="2"/>
        <v>-44.693069306930738</v>
      </c>
      <c r="BO22">
        <f t="shared" si="3"/>
        <v>0</v>
      </c>
      <c r="BP22">
        <f t="shared" si="4"/>
        <v>0</v>
      </c>
      <c r="BQ22">
        <f t="shared" si="5"/>
        <v>0</v>
      </c>
      <c r="BR22">
        <f t="shared" si="6"/>
        <v>0</v>
      </c>
      <c r="BS22">
        <f t="shared" si="7"/>
        <v>30.97029702970292</v>
      </c>
      <c r="BT22">
        <f t="shared" si="8"/>
        <v>-31.653465346534652</v>
      </c>
      <c r="BU22">
        <f t="shared" si="9"/>
        <v>0.21782178217821782</v>
      </c>
      <c r="BV22">
        <f t="shared" si="10"/>
        <v>45.386138613861384</v>
      </c>
      <c r="BW22">
        <f t="shared" si="11"/>
        <v>2.108910891089109</v>
      </c>
      <c r="BX22">
        <f t="shared" si="12"/>
        <v>-0.45544554455445546</v>
      </c>
      <c r="BY22">
        <f t="shared" si="13"/>
        <v>0.26732673267326734</v>
      </c>
      <c r="BZ22"/>
      <c r="CA22">
        <f t="shared" si="16"/>
        <v>832.40819527497297</v>
      </c>
      <c r="CB22">
        <f t="shared" si="16"/>
        <v>1997.4704440741143</v>
      </c>
      <c r="CC22">
        <f t="shared" si="16"/>
        <v>0</v>
      </c>
      <c r="CD22">
        <f t="shared" si="16"/>
        <v>0</v>
      </c>
      <c r="CE22">
        <f t="shared" si="16"/>
        <v>0</v>
      </c>
      <c r="CF22">
        <f t="shared" si="16"/>
        <v>0</v>
      </c>
      <c r="CG22">
        <f t="shared" si="16"/>
        <v>959.1592981080255</v>
      </c>
      <c r="CH22">
        <f t="shared" si="16"/>
        <v>1001.9418684442701</v>
      </c>
      <c r="CI22">
        <f t="shared" si="16"/>
        <v>4.744632879129497E-2</v>
      </c>
      <c r="CJ22">
        <f t="shared" si="16"/>
        <v>2059.9015782766392</v>
      </c>
      <c r="CK22">
        <f t="shared" si="16"/>
        <v>4.4475051465542599</v>
      </c>
      <c r="CL22">
        <f t="shared" si="16"/>
        <v>0.20743064405450448</v>
      </c>
      <c r="CM22">
        <f t="shared" si="16"/>
        <v>7.1463582001764545E-2</v>
      </c>
    </row>
    <row r="23" spans="1:91" x14ac:dyDescent="0.25">
      <c r="A23" t="s">
        <v>260</v>
      </c>
      <c r="B23">
        <f>5/100</f>
        <v>0.05</v>
      </c>
      <c r="C23">
        <v>-1</v>
      </c>
      <c r="AJ23">
        <f>Makespan_10!S209</f>
        <v>718</v>
      </c>
      <c r="AK23">
        <f>Makespan_10!T209</f>
        <v>651</v>
      </c>
      <c r="AL23">
        <f>Makespan_10!CD303</f>
        <v>0</v>
      </c>
      <c r="AM23">
        <f>Makespan_10!BN115</f>
        <v>0</v>
      </c>
      <c r="AN23">
        <f>Makespan_10!BN21</f>
        <v>0</v>
      </c>
      <c r="AO23">
        <f>Makespan_10!BL115</f>
        <v>0</v>
      </c>
      <c r="AP23">
        <f>Makespan_10!BL21</f>
        <v>0</v>
      </c>
      <c r="AQ23">
        <v>587</v>
      </c>
      <c r="AR23">
        <v>620</v>
      </c>
      <c r="AS23">
        <v>620</v>
      </c>
      <c r="AT23">
        <v>602</v>
      </c>
      <c r="AU23">
        <v>608</v>
      </c>
      <c r="AV23">
        <v>674</v>
      </c>
      <c r="AW23">
        <v>674</v>
      </c>
      <c r="AY23">
        <f t="shared" si="15"/>
        <v>67</v>
      </c>
      <c r="AZ23">
        <f t="shared" si="15"/>
        <v>651</v>
      </c>
      <c r="BA23">
        <f t="shared" si="15"/>
        <v>0</v>
      </c>
      <c r="BB23">
        <f t="shared" si="15"/>
        <v>0</v>
      </c>
      <c r="BC23">
        <f t="shared" si="15"/>
        <v>0</v>
      </c>
      <c r="BD23">
        <f t="shared" si="15"/>
        <v>0</v>
      </c>
      <c r="BE23">
        <f t="shared" si="15"/>
        <v>-587</v>
      </c>
      <c r="BF23">
        <f t="shared" si="15"/>
        <v>-33</v>
      </c>
      <c r="BG23">
        <f t="shared" si="15"/>
        <v>0</v>
      </c>
      <c r="BH23">
        <f t="shared" si="15"/>
        <v>18</v>
      </c>
      <c r="BI23">
        <f t="shared" si="15"/>
        <v>-6</v>
      </c>
      <c r="BJ23">
        <f t="shared" si="15"/>
        <v>-66</v>
      </c>
      <c r="BK23">
        <f t="shared" si="15"/>
        <v>0</v>
      </c>
      <c r="BM23">
        <f t="shared" si="1"/>
        <v>86.851485148514854</v>
      </c>
      <c r="BN23">
        <f t="shared" si="2"/>
        <v>-32.693069306930738</v>
      </c>
      <c r="BO23">
        <f t="shared" si="3"/>
        <v>0</v>
      </c>
      <c r="BP23">
        <f t="shared" si="4"/>
        <v>0</v>
      </c>
      <c r="BQ23">
        <f t="shared" si="5"/>
        <v>0</v>
      </c>
      <c r="BR23">
        <f t="shared" si="6"/>
        <v>0</v>
      </c>
      <c r="BS23">
        <f t="shared" si="7"/>
        <v>92.97029702970292</v>
      </c>
      <c r="BT23">
        <f t="shared" si="8"/>
        <v>-24.653465346534652</v>
      </c>
      <c r="BU23">
        <f t="shared" si="9"/>
        <v>0.21782178217821782</v>
      </c>
      <c r="BV23">
        <f t="shared" si="10"/>
        <v>23.386138613861387</v>
      </c>
      <c r="BW23">
        <f t="shared" si="11"/>
        <v>-3.891089108910891</v>
      </c>
      <c r="BX23">
        <f t="shared" si="12"/>
        <v>-66.455445544554451</v>
      </c>
      <c r="BY23">
        <f t="shared" si="13"/>
        <v>0.26732673267326734</v>
      </c>
      <c r="CA23">
        <f t="shared" si="16"/>
        <v>7543.1804725026959</v>
      </c>
      <c r="CB23">
        <f t="shared" si="16"/>
        <v>1068.8367807077766</v>
      </c>
      <c r="CC23">
        <f t="shared" si="16"/>
        <v>0</v>
      </c>
      <c r="CD23">
        <f t="shared" si="16"/>
        <v>0</v>
      </c>
      <c r="CE23">
        <f t="shared" si="16"/>
        <v>0</v>
      </c>
      <c r="CF23">
        <f t="shared" si="16"/>
        <v>0</v>
      </c>
      <c r="CG23">
        <f t="shared" si="16"/>
        <v>8643.4761297911882</v>
      </c>
      <c r="CH23">
        <f t="shared" si="16"/>
        <v>607.79335359278491</v>
      </c>
      <c r="CI23">
        <f t="shared" si="16"/>
        <v>4.744632879129497E-2</v>
      </c>
      <c r="CJ23">
        <f t="shared" si="16"/>
        <v>546.91147926673864</v>
      </c>
      <c r="CK23">
        <f t="shared" si="16"/>
        <v>15.140574453484952</v>
      </c>
      <c r="CL23">
        <f t="shared" si="16"/>
        <v>4416.3262425252424</v>
      </c>
      <c r="CM23">
        <f t="shared" si="16"/>
        <v>7.1463582001764545E-2</v>
      </c>
    </row>
    <row r="24" spans="1:91" ht="18" x14ac:dyDescent="0.25">
      <c r="A24" s="178" t="s">
        <v>631</v>
      </c>
      <c r="AJ24">
        <f>Makespan_10!S210</f>
        <v>638</v>
      </c>
      <c r="AK24">
        <f>Makespan_10!T210</f>
        <v>726</v>
      </c>
      <c r="AL24">
        <f>Makespan_10!CD304</f>
        <v>0</v>
      </c>
      <c r="AM24">
        <f>Makespan_10!BN116</f>
        <v>0</v>
      </c>
      <c r="AN24">
        <f>Makespan_10!BN22</f>
        <v>0</v>
      </c>
      <c r="AO24">
        <f>Makespan_10!BL116</f>
        <v>0</v>
      </c>
      <c r="AP24">
        <f>Makespan_10!BL22</f>
        <v>0</v>
      </c>
      <c r="AQ24">
        <v>721</v>
      </c>
      <c r="AR24">
        <v>754</v>
      </c>
      <c r="AS24">
        <v>754</v>
      </c>
      <c r="AT24">
        <v>664</v>
      </c>
      <c r="AU24">
        <v>685</v>
      </c>
      <c r="AV24">
        <v>730</v>
      </c>
      <c r="AW24">
        <v>730</v>
      </c>
      <c r="AY24">
        <f t="shared" si="15"/>
        <v>-88</v>
      </c>
      <c r="AZ24">
        <f t="shared" si="15"/>
        <v>726</v>
      </c>
      <c r="BA24">
        <f t="shared" si="15"/>
        <v>0</v>
      </c>
      <c r="BB24">
        <f t="shared" si="15"/>
        <v>0</v>
      </c>
      <c r="BC24">
        <f t="shared" si="15"/>
        <v>0</v>
      </c>
      <c r="BD24">
        <f t="shared" si="15"/>
        <v>0</v>
      </c>
      <c r="BE24">
        <f t="shared" si="15"/>
        <v>-721</v>
      </c>
      <c r="BF24">
        <f t="shared" si="15"/>
        <v>-33</v>
      </c>
      <c r="BG24">
        <f t="shared" si="15"/>
        <v>0</v>
      </c>
      <c r="BH24">
        <f t="shared" si="15"/>
        <v>90</v>
      </c>
      <c r="BI24">
        <f t="shared" si="15"/>
        <v>-21</v>
      </c>
      <c r="BJ24">
        <f t="shared" si="15"/>
        <v>-45</v>
      </c>
      <c r="BK24">
        <f t="shared" si="15"/>
        <v>0</v>
      </c>
      <c r="BM24">
        <f t="shared" si="1"/>
        <v>-68.148514851485146</v>
      </c>
      <c r="BN24">
        <f t="shared" si="2"/>
        <v>42.306930693069262</v>
      </c>
      <c r="BO24">
        <f t="shared" si="3"/>
        <v>0</v>
      </c>
      <c r="BP24">
        <f t="shared" si="4"/>
        <v>0</v>
      </c>
      <c r="BQ24">
        <f t="shared" si="5"/>
        <v>0</v>
      </c>
      <c r="BR24">
        <f t="shared" si="6"/>
        <v>0</v>
      </c>
      <c r="BS24">
        <f t="shared" si="7"/>
        <v>-41.02970297029708</v>
      </c>
      <c r="BT24">
        <f t="shared" si="8"/>
        <v>-24.653465346534652</v>
      </c>
      <c r="BU24">
        <f t="shared" si="9"/>
        <v>0.21782178217821782</v>
      </c>
      <c r="BV24">
        <f t="shared" si="10"/>
        <v>95.386138613861391</v>
      </c>
      <c r="BW24">
        <f t="shared" si="11"/>
        <v>-18.89108910891089</v>
      </c>
      <c r="BX24">
        <f t="shared" si="12"/>
        <v>-45.455445544554458</v>
      </c>
      <c r="BY24">
        <f t="shared" si="13"/>
        <v>0.26732673267326734</v>
      </c>
      <c r="CA24">
        <f t="shared" si="16"/>
        <v>4644.2200764630916</v>
      </c>
      <c r="CB24">
        <f t="shared" si="16"/>
        <v>1789.8763846681659</v>
      </c>
      <c r="CC24">
        <f t="shared" si="16"/>
        <v>0</v>
      </c>
      <c r="CD24">
        <f t="shared" si="16"/>
        <v>0</v>
      </c>
      <c r="CE24">
        <f t="shared" si="16"/>
        <v>0</v>
      </c>
      <c r="CF24">
        <f t="shared" si="16"/>
        <v>0</v>
      </c>
      <c r="CG24">
        <f t="shared" si="16"/>
        <v>1683.4365258308051</v>
      </c>
      <c r="CH24">
        <f t="shared" si="16"/>
        <v>607.79335359278491</v>
      </c>
      <c r="CI24">
        <f t="shared" si="16"/>
        <v>4.744632879129497E-2</v>
      </c>
      <c r="CJ24">
        <f t="shared" si="16"/>
        <v>9098.5154396627786</v>
      </c>
      <c r="CK24">
        <f t="shared" si="16"/>
        <v>356.87324772081166</v>
      </c>
      <c r="CL24">
        <f t="shared" si="16"/>
        <v>2066.1975296539558</v>
      </c>
      <c r="CM24">
        <f t="shared" si="16"/>
        <v>7.1463582001764545E-2</v>
      </c>
    </row>
    <row r="25" spans="1:91" x14ac:dyDescent="0.25">
      <c r="A25" s="6"/>
      <c r="B25" s="585" t="s">
        <v>171</v>
      </c>
      <c r="C25" s="585"/>
      <c r="D25" s="585"/>
      <c r="E25" s="585"/>
      <c r="F25" s="585"/>
      <c r="G25" s="585"/>
      <c r="H25" s="585"/>
      <c r="I25" s="585"/>
      <c r="J25" s="585"/>
      <c r="K25" s="585"/>
      <c r="L25" s="585"/>
      <c r="M25" s="585"/>
      <c r="N25" s="585"/>
      <c r="O25" s="585"/>
      <c r="P25" s="585"/>
      <c r="Q25" s="585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J25">
        <f>Makespan_10!S211</f>
        <v>838</v>
      </c>
      <c r="AK25">
        <f>Makespan_10!T211</f>
        <v>794</v>
      </c>
      <c r="AL25">
        <f>Makespan_10!CD305</f>
        <v>0</v>
      </c>
      <c r="AM25">
        <f>Makespan_10!BN117</f>
        <v>0</v>
      </c>
      <c r="AN25">
        <f>Makespan_10!BN23</f>
        <v>0</v>
      </c>
      <c r="AO25">
        <f>Makespan_10!BL117</f>
        <v>0</v>
      </c>
      <c r="AP25">
        <f>Makespan_10!BL23</f>
        <v>0</v>
      </c>
      <c r="AQ25">
        <v>790</v>
      </c>
      <c r="AR25">
        <v>764</v>
      </c>
      <c r="AS25">
        <v>764</v>
      </c>
      <c r="AT25">
        <v>812</v>
      </c>
      <c r="AU25">
        <v>812</v>
      </c>
      <c r="AV25">
        <v>796</v>
      </c>
      <c r="AW25">
        <v>796</v>
      </c>
      <c r="AY25">
        <f t="shared" si="15"/>
        <v>44</v>
      </c>
      <c r="AZ25">
        <f t="shared" si="15"/>
        <v>794</v>
      </c>
      <c r="BA25">
        <f t="shared" si="15"/>
        <v>0</v>
      </c>
      <c r="BB25">
        <f t="shared" si="15"/>
        <v>0</v>
      </c>
      <c r="BC25">
        <f t="shared" si="15"/>
        <v>0</v>
      </c>
      <c r="BD25">
        <f t="shared" si="15"/>
        <v>0</v>
      </c>
      <c r="BE25">
        <f t="shared" si="15"/>
        <v>-790</v>
      </c>
      <c r="BF25">
        <f t="shared" si="15"/>
        <v>26</v>
      </c>
      <c r="BG25">
        <f t="shared" si="15"/>
        <v>0</v>
      </c>
      <c r="BH25">
        <f t="shared" si="15"/>
        <v>-48</v>
      </c>
      <c r="BI25">
        <f t="shared" si="15"/>
        <v>0</v>
      </c>
      <c r="BJ25">
        <f t="shared" si="15"/>
        <v>16</v>
      </c>
      <c r="BK25">
        <f t="shared" si="15"/>
        <v>0</v>
      </c>
      <c r="BM25">
        <f t="shared" si="1"/>
        <v>63.851485148514854</v>
      </c>
      <c r="BN25">
        <f t="shared" si="2"/>
        <v>110.30693069306926</v>
      </c>
      <c r="BO25">
        <f t="shared" si="3"/>
        <v>0</v>
      </c>
      <c r="BP25">
        <f t="shared" si="4"/>
        <v>0</v>
      </c>
      <c r="BQ25">
        <f t="shared" si="5"/>
        <v>0</v>
      </c>
      <c r="BR25">
        <f t="shared" si="6"/>
        <v>0</v>
      </c>
      <c r="BS25">
        <f t="shared" si="7"/>
        <v>-110.02970297029708</v>
      </c>
      <c r="BT25">
        <f t="shared" si="8"/>
        <v>34.346534653465348</v>
      </c>
      <c r="BU25">
        <f t="shared" si="9"/>
        <v>0.21782178217821782</v>
      </c>
      <c r="BV25">
        <f t="shared" si="10"/>
        <v>-42.613861386138616</v>
      </c>
      <c r="BW25">
        <f t="shared" si="11"/>
        <v>2.108910891089109</v>
      </c>
      <c r="BX25">
        <f t="shared" si="12"/>
        <v>15.544554455445544</v>
      </c>
      <c r="BY25">
        <f t="shared" si="13"/>
        <v>0.26732673267326734</v>
      </c>
      <c r="CA25">
        <f t="shared" si="16"/>
        <v>4077.0121556710128</v>
      </c>
      <c r="CB25">
        <f t="shared" si="16"/>
        <v>12167.618958925586</v>
      </c>
      <c r="CC25">
        <f t="shared" si="16"/>
        <v>0</v>
      </c>
      <c r="CD25">
        <f t="shared" si="16"/>
        <v>0</v>
      </c>
      <c r="CE25">
        <f t="shared" si="16"/>
        <v>0</v>
      </c>
      <c r="CF25">
        <f t="shared" si="16"/>
        <v>0</v>
      </c>
      <c r="CG25">
        <f t="shared" si="16"/>
        <v>12106.535535731802</v>
      </c>
      <c r="CH25">
        <f t="shared" si="16"/>
        <v>1179.6844427016961</v>
      </c>
      <c r="CI25">
        <f t="shared" si="16"/>
        <v>4.744632879129497E-2</v>
      </c>
      <c r="CJ25">
        <f t="shared" si="16"/>
        <v>1815.9411822370357</v>
      </c>
      <c r="CK25">
        <f t="shared" si="16"/>
        <v>4.4475051465542599</v>
      </c>
      <c r="CL25">
        <f t="shared" si="16"/>
        <v>241.63317321831192</v>
      </c>
      <c r="CM25">
        <f t="shared" si="16"/>
        <v>7.1463582001764545E-2</v>
      </c>
    </row>
    <row r="26" spans="1:91" s="49" customFormat="1" ht="15.75" x14ac:dyDescent="0.25">
      <c r="A26" s="106" t="s">
        <v>49</v>
      </c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64"/>
      <c r="S26" s="164"/>
      <c r="T26" s="164"/>
      <c r="U26" s="164"/>
      <c r="V26" s="164"/>
      <c r="W26" s="164"/>
      <c r="X26" s="164"/>
      <c r="Y26" s="164"/>
      <c r="Z26" s="164"/>
      <c r="AA26" s="164"/>
      <c r="AB26" s="164"/>
      <c r="AC26" s="164"/>
      <c r="AD26" s="164"/>
      <c r="AE26" s="164"/>
      <c r="AF26" s="164"/>
      <c r="AG26" s="164"/>
      <c r="AJ26">
        <f>Makespan_10!S212</f>
        <v>588</v>
      </c>
      <c r="AK26">
        <f>Makespan_10!T212</f>
        <v>716</v>
      </c>
      <c r="AL26">
        <f>Makespan_10!CD306</f>
        <v>0</v>
      </c>
      <c r="AM26">
        <f>Makespan_10!BN118</f>
        <v>0</v>
      </c>
      <c r="AN26">
        <f>Makespan_10!BN24</f>
        <v>0</v>
      </c>
      <c r="AO26">
        <f>Makespan_10!BL118</f>
        <v>0</v>
      </c>
      <c r="AP26">
        <f>Makespan_10!BL24</f>
        <v>0</v>
      </c>
      <c r="AQ26">
        <v>613</v>
      </c>
      <c r="AR26">
        <v>612</v>
      </c>
      <c r="AS26">
        <v>612</v>
      </c>
      <c r="AT26">
        <v>679</v>
      </c>
      <c r="AU26">
        <v>679</v>
      </c>
      <c r="AV26">
        <v>716</v>
      </c>
      <c r="AW26">
        <v>716</v>
      </c>
      <c r="AX26"/>
      <c r="AY26">
        <f t="shared" si="15"/>
        <v>-128</v>
      </c>
      <c r="AZ26">
        <f t="shared" si="15"/>
        <v>716</v>
      </c>
      <c r="BA26">
        <f t="shared" si="15"/>
        <v>0</v>
      </c>
      <c r="BB26">
        <f t="shared" si="15"/>
        <v>0</v>
      </c>
      <c r="BC26">
        <f t="shared" si="15"/>
        <v>0</v>
      </c>
      <c r="BD26">
        <f t="shared" si="15"/>
        <v>0</v>
      </c>
      <c r="BE26">
        <f t="shared" si="15"/>
        <v>-613</v>
      </c>
      <c r="BF26">
        <f t="shared" si="15"/>
        <v>1</v>
      </c>
      <c r="BG26">
        <f t="shared" si="15"/>
        <v>0</v>
      </c>
      <c r="BH26">
        <f t="shared" si="15"/>
        <v>-67</v>
      </c>
      <c r="BI26">
        <f t="shared" si="15"/>
        <v>0</v>
      </c>
      <c r="BJ26">
        <f t="shared" si="15"/>
        <v>-37</v>
      </c>
      <c r="BK26">
        <f t="shared" si="15"/>
        <v>0</v>
      </c>
      <c r="BL26"/>
      <c r="BM26">
        <f t="shared" si="1"/>
        <v>-108.14851485148515</v>
      </c>
      <c r="BN26">
        <f t="shared" si="2"/>
        <v>32.306930693069262</v>
      </c>
      <c r="BO26">
        <f t="shared" si="3"/>
        <v>0</v>
      </c>
      <c r="BP26">
        <f t="shared" si="4"/>
        <v>0</v>
      </c>
      <c r="BQ26">
        <f t="shared" si="5"/>
        <v>0</v>
      </c>
      <c r="BR26">
        <f t="shared" si="6"/>
        <v>0</v>
      </c>
      <c r="BS26">
        <f t="shared" si="7"/>
        <v>66.97029702970292</v>
      </c>
      <c r="BT26">
        <f t="shared" si="8"/>
        <v>9.346534653465346</v>
      </c>
      <c r="BU26">
        <f t="shared" si="9"/>
        <v>0.21782178217821782</v>
      </c>
      <c r="BV26">
        <f t="shared" si="10"/>
        <v>-61.613861386138616</v>
      </c>
      <c r="BW26">
        <f t="shared" si="11"/>
        <v>2.108910891089109</v>
      </c>
      <c r="BX26">
        <f t="shared" si="12"/>
        <v>-37.455445544554458</v>
      </c>
      <c r="BY26">
        <f t="shared" si="13"/>
        <v>0.26732673267326734</v>
      </c>
      <c r="BZ26"/>
      <c r="CA26">
        <f t="shared" si="16"/>
        <v>11696.101264581903</v>
      </c>
      <c r="CB26">
        <f t="shared" si="16"/>
        <v>1043.7377708067806</v>
      </c>
      <c r="CC26">
        <f t="shared" si="16"/>
        <v>0</v>
      </c>
      <c r="CD26">
        <f t="shared" si="16"/>
        <v>0</v>
      </c>
      <c r="CE26">
        <f t="shared" si="16"/>
        <v>0</v>
      </c>
      <c r="CF26">
        <f t="shared" si="16"/>
        <v>0</v>
      </c>
      <c r="CG26">
        <f t="shared" si="16"/>
        <v>4485.0206842466359</v>
      </c>
      <c r="CH26">
        <f t="shared" si="16"/>
        <v>87.357710028428571</v>
      </c>
      <c r="CI26">
        <f t="shared" si="16"/>
        <v>4.744632879129497E-2</v>
      </c>
      <c r="CJ26">
        <f t="shared" si="16"/>
        <v>3796.2679149103033</v>
      </c>
      <c r="CK26">
        <f t="shared" si="16"/>
        <v>4.4475051465542599</v>
      </c>
      <c r="CL26">
        <f t="shared" si="16"/>
        <v>1402.9104009410844</v>
      </c>
      <c r="CM26">
        <f t="shared" si="16"/>
        <v>7.1463582001764545E-2</v>
      </c>
    </row>
    <row r="27" spans="1:91" s="92" customFormat="1" ht="80.099999999999994" customHeight="1" x14ac:dyDescent="0.25">
      <c r="A27" s="109" t="s">
        <v>264</v>
      </c>
      <c r="B27" s="110" t="s">
        <v>431</v>
      </c>
      <c r="C27" s="110" t="s">
        <v>595</v>
      </c>
      <c r="D27" s="110" t="s">
        <v>632</v>
      </c>
      <c r="E27" s="110" t="s">
        <v>633</v>
      </c>
      <c r="F27" s="110" t="s">
        <v>634</v>
      </c>
      <c r="G27" s="110" t="s">
        <v>635</v>
      </c>
      <c r="H27" s="110" t="s">
        <v>636</v>
      </c>
      <c r="I27" s="110" t="s">
        <v>637</v>
      </c>
      <c r="J27" s="110" t="s">
        <v>638</v>
      </c>
      <c r="K27" s="110" t="s">
        <v>639</v>
      </c>
      <c r="L27" s="110" t="s">
        <v>640</v>
      </c>
      <c r="M27" s="110" t="s">
        <v>641</v>
      </c>
      <c r="N27" s="110" t="s">
        <v>443</v>
      </c>
      <c r="O27" s="110" t="s">
        <v>444</v>
      </c>
      <c r="P27" s="110" t="s">
        <v>445</v>
      </c>
      <c r="Q27" s="110" t="s">
        <v>446</v>
      </c>
      <c r="R27" s="165"/>
      <c r="S27" s="74" t="str">
        <f>Q27</f>
        <v>HILL p1j
≥
HI/HILO p1j</v>
      </c>
      <c r="T27" s="74" t="str">
        <f>C27</f>
        <v>SPT p1j
≥
LPT p1j</v>
      </c>
      <c r="U27" s="74" t="str">
        <f>D27</f>
        <v>LPT p1j
≥
VALLEY p1j</v>
      </c>
      <c r="V27" s="74" t="str">
        <f>P27</f>
        <v>LO/HILO p1j
≥
HI/HILO p1j</v>
      </c>
      <c r="W27" s="74" t="str">
        <f>N27</f>
        <v>HI/LOHI p1j
≥
LO/LOHI p1j</v>
      </c>
      <c r="X27" s="74" t="str">
        <f>E27</f>
        <v>VALLEY p1j
≥
LPT a1j</v>
      </c>
      <c r="Y27" s="74" t="str">
        <f>O27</f>
        <v>LO/LOHI p1j
≥
LO/HILO p1j</v>
      </c>
      <c r="Z27" s="74" t="str">
        <f>M27</f>
        <v>HI/HILO a1j
≥
HI/LOHI p1j</v>
      </c>
      <c r="AA27" s="74" t="str">
        <f>I27</f>
        <v>VALLEY a1j
≥
HI/LOHI a1j</v>
      </c>
      <c r="AB27" s="74" t="str">
        <f>G27</f>
        <v>SPT a1j
≥
HILL a1j</v>
      </c>
      <c r="AC27" s="74" t="str">
        <f>B27</f>
        <v>HILL p1j 
≥
SPT p1j</v>
      </c>
      <c r="AD27" s="74" t="str">
        <f>F27</f>
        <v>LPT a1j
≥
SPT a1j</v>
      </c>
      <c r="AE27" s="74" t="str">
        <f>J27</f>
        <v>HI/LOHI a1j
≥
LO/HILO a1j</v>
      </c>
      <c r="AF27" s="74" t="str">
        <f>L27</f>
        <v>LO/LOHI a1j
≥
HI/HILO a1j</v>
      </c>
      <c r="AG27" s="74" t="str">
        <f>K27</f>
        <v>LO/HILO a1j
≥
LO/LOHI a1j</v>
      </c>
      <c r="AH27" s="74" t="str">
        <f>H27</f>
        <v>HILL a1j
≥
VALLEY a1j</v>
      </c>
      <c r="AI27" s="165"/>
      <c r="AJ27">
        <f>Makespan_10!S213</f>
        <v>447</v>
      </c>
      <c r="AK27">
        <f>Makespan_10!T213</f>
        <v>427</v>
      </c>
      <c r="AL27">
        <f>Makespan_10!CD307</f>
        <v>0</v>
      </c>
      <c r="AM27">
        <f>Makespan_10!BN119</f>
        <v>0</v>
      </c>
      <c r="AN27">
        <f>Makespan_10!BN25</f>
        <v>0</v>
      </c>
      <c r="AO27">
        <f>Makespan_10!BL119</f>
        <v>0</v>
      </c>
      <c r="AP27">
        <f>Makespan_10!BL25</f>
        <v>0</v>
      </c>
      <c r="AQ27">
        <v>424</v>
      </c>
      <c r="AR27">
        <v>444</v>
      </c>
      <c r="AS27">
        <v>444</v>
      </c>
      <c r="AT27">
        <v>448</v>
      </c>
      <c r="AU27">
        <v>448</v>
      </c>
      <c r="AV27">
        <v>493</v>
      </c>
      <c r="AW27">
        <v>493</v>
      </c>
      <c r="AX27"/>
      <c r="AY27">
        <f t="shared" si="15"/>
        <v>20</v>
      </c>
      <c r="AZ27">
        <f t="shared" si="15"/>
        <v>427</v>
      </c>
      <c r="BA27">
        <f t="shared" si="15"/>
        <v>0</v>
      </c>
      <c r="BB27">
        <f t="shared" si="15"/>
        <v>0</v>
      </c>
      <c r="BC27">
        <f t="shared" si="15"/>
        <v>0</v>
      </c>
      <c r="BD27">
        <f t="shared" si="15"/>
        <v>0</v>
      </c>
      <c r="BE27">
        <f t="shared" si="15"/>
        <v>-424</v>
      </c>
      <c r="BF27">
        <f t="shared" si="15"/>
        <v>-20</v>
      </c>
      <c r="BG27">
        <f t="shared" si="15"/>
        <v>0</v>
      </c>
      <c r="BH27">
        <f t="shared" si="15"/>
        <v>-4</v>
      </c>
      <c r="BI27">
        <f t="shared" si="15"/>
        <v>0</v>
      </c>
      <c r="BJ27">
        <f t="shared" si="15"/>
        <v>-45</v>
      </c>
      <c r="BK27">
        <f t="shared" si="15"/>
        <v>0</v>
      </c>
      <c r="BL27"/>
      <c r="BM27">
        <f t="shared" si="1"/>
        <v>39.851485148514854</v>
      </c>
      <c r="BN27">
        <f t="shared" si="2"/>
        <v>-256.69306930693074</v>
      </c>
      <c r="BO27">
        <f t="shared" si="3"/>
        <v>0</v>
      </c>
      <c r="BP27">
        <f t="shared" si="4"/>
        <v>0</v>
      </c>
      <c r="BQ27">
        <f t="shared" si="5"/>
        <v>0</v>
      </c>
      <c r="BR27">
        <f t="shared" si="6"/>
        <v>0</v>
      </c>
      <c r="BS27">
        <f t="shared" si="7"/>
        <v>255.97029702970292</v>
      </c>
      <c r="BT27">
        <f t="shared" si="8"/>
        <v>-11.653465346534654</v>
      </c>
      <c r="BU27">
        <f t="shared" si="9"/>
        <v>0.21782178217821782</v>
      </c>
      <c r="BV27">
        <f t="shared" si="10"/>
        <v>1.3861386138613865</v>
      </c>
      <c r="BW27">
        <f t="shared" si="11"/>
        <v>2.108910891089109</v>
      </c>
      <c r="BX27">
        <f t="shared" si="12"/>
        <v>-45.455445544554458</v>
      </c>
      <c r="BY27">
        <f t="shared" si="13"/>
        <v>0.26732673267326734</v>
      </c>
      <c r="BZ27"/>
      <c r="CA27">
        <f t="shared" si="16"/>
        <v>1588.1408685423</v>
      </c>
      <c r="CB27">
        <f t="shared" si="16"/>
        <v>65891.331830212745</v>
      </c>
      <c r="CC27">
        <f t="shared" si="16"/>
        <v>0</v>
      </c>
      <c r="CD27">
        <f t="shared" si="16"/>
        <v>0</v>
      </c>
      <c r="CE27">
        <f t="shared" si="16"/>
        <v>0</v>
      </c>
      <c r="CF27">
        <f t="shared" si="16"/>
        <v>0</v>
      </c>
      <c r="CG27">
        <f t="shared" si="16"/>
        <v>65520.792961474341</v>
      </c>
      <c r="CH27">
        <f t="shared" si="16"/>
        <v>135.80325458288405</v>
      </c>
      <c r="CI27">
        <f t="shared" si="16"/>
        <v>4.744632879129497E-2</v>
      </c>
      <c r="CJ27">
        <f t="shared" si="16"/>
        <v>1.921380256837566</v>
      </c>
      <c r="CK27">
        <f t="shared" si="16"/>
        <v>4.4475051465542599</v>
      </c>
      <c r="CL27">
        <f t="shared" si="16"/>
        <v>2066.1975296539558</v>
      </c>
      <c r="CM27">
        <f t="shared" si="16"/>
        <v>7.1463582001764545E-2</v>
      </c>
    </row>
    <row r="28" spans="1:91" s="92" customFormat="1" ht="80.099999999999994" customHeight="1" x14ac:dyDescent="0.25">
      <c r="A28" s="109" t="s">
        <v>265</v>
      </c>
      <c r="B28" s="110" t="s">
        <v>274</v>
      </c>
      <c r="C28" s="110" t="s">
        <v>370</v>
      </c>
      <c r="D28" s="110" t="s">
        <v>372</v>
      </c>
      <c r="E28" s="110" t="s">
        <v>643</v>
      </c>
      <c r="F28" s="110" t="s">
        <v>644</v>
      </c>
      <c r="G28" s="110" t="s">
        <v>582</v>
      </c>
      <c r="H28" s="110" t="s">
        <v>645</v>
      </c>
      <c r="I28" s="110" t="s">
        <v>646</v>
      </c>
      <c r="J28" s="110" t="s">
        <v>647</v>
      </c>
      <c r="K28" s="110" t="s">
        <v>648</v>
      </c>
      <c r="L28" s="110" t="s">
        <v>649</v>
      </c>
      <c r="M28" s="110" t="s">
        <v>650</v>
      </c>
      <c r="N28" s="110" t="s">
        <v>286</v>
      </c>
      <c r="O28" s="110" t="s">
        <v>287</v>
      </c>
      <c r="P28" s="110" t="s">
        <v>288</v>
      </c>
      <c r="Q28" s="110" t="s">
        <v>289</v>
      </c>
      <c r="R28" s="165"/>
      <c r="S28" s="74" t="str">
        <f t="shared" ref="S28:S41" si="17">Q28</f>
        <v>HILL p1j
&lt;
HI/HILO p1j</v>
      </c>
      <c r="T28" s="74" t="str">
        <f t="shared" ref="T28:T41" si="18">C28</f>
        <v>SPT p1j
&lt;
LPT p1j</v>
      </c>
      <c r="U28" s="74" t="str">
        <f t="shared" ref="U28:U41" si="19">D28</f>
        <v>LPT p1j
&lt;
VALLEY p1j</v>
      </c>
      <c r="V28" s="74" t="str">
        <f t="shared" ref="V28:V41" si="20">P28</f>
        <v>LO/HILO p1j
&lt;
HI/HILO p1j</v>
      </c>
      <c r="W28" s="74" t="str">
        <f t="shared" ref="W28:W41" si="21">N28</f>
        <v>HI/LOHI p1j
&lt;
LO/LOHI p1j</v>
      </c>
      <c r="X28" s="74" t="str">
        <f t="shared" ref="X28:X41" si="22">E28</f>
        <v>VALLEY p1j
&lt;
LPT a1j</v>
      </c>
      <c r="Y28" s="74" t="str">
        <f t="shared" ref="Y28:Y41" si="23">O28</f>
        <v>LO/LOHI p1j
&lt;
LO/HILO p1j</v>
      </c>
      <c r="Z28" s="74" t="str">
        <f t="shared" ref="Z28:Z41" si="24">M28</f>
        <v>HI/HILO a1j
&lt;
HI/LOHI p1j</v>
      </c>
      <c r="AA28" s="74" t="str">
        <f t="shared" ref="AA28:AA41" si="25">I28</f>
        <v>VALLEY a1j
&lt;
HI/LOHI a1j</v>
      </c>
      <c r="AB28" s="74" t="str">
        <f t="shared" ref="AB28:AB41" si="26">G28</f>
        <v>SPT a1j
&lt;
HILL a1j</v>
      </c>
      <c r="AC28" s="74" t="str">
        <f t="shared" ref="AC28:AC41" si="27">B28</f>
        <v>HILL p1j 
&lt;
SPT p1j</v>
      </c>
      <c r="AD28" s="74" t="str">
        <f t="shared" ref="AD28:AD41" si="28">F28</f>
        <v>LPT a1j
&lt;
SPT a1j</v>
      </c>
      <c r="AE28" s="74" t="str">
        <f t="shared" ref="AE28:AE41" si="29">J28</f>
        <v>HI/LOHI a1j
&lt;
LO/HILO a1j</v>
      </c>
      <c r="AF28" s="74" t="str">
        <f t="shared" ref="AF28:AF41" si="30">L28</f>
        <v>LO/LOHI a1j
&lt;
HI/HILO a1j</v>
      </c>
      <c r="AG28" s="74" t="str">
        <f t="shared" ref="AG28:AG41" si="31">K28</f>
        <v>LO/HILO a1j
&lt;
LO/LOHI a1j</v>
      </c>
      <c r="AH28" s="74" t="str">
        <f t="shared" ref="AH28:AH41" si="32">H28</f>
        <v>HILL a1j
&lt;
VALLEY a1j</v>
      </c>
      <c r="AI28" s="165"/>
      <c r="AJ28">
        <f>Makespan_10!S214</f>
        <v>719</v>
      </c>
      <c r="AK28">
        <f>Makespan_10!T214</f>
        <v>642</v>
      </c>
      <c r="AL28">
        <f>Makespan_10!CD308</f>
        <v>0</v>
      </c>
      <c r="AM28">
        <f>Makespan_10!BN120</f>
        <v>0</v>
      </c>
      <c r="AN28">
        <f>Makespan_10!BN26</f>
        <v>0</v>
      </c>
      <c r="AO28">
        <f>Makespan_10!BL120</f>
        <v>0</v>
      </c>
      <c r="AP28">
        <f>Makespan_10!BL26</f>
        <v>0</v>
      </c>
      <c r="AQ28">
        <v>706</v>
      </c>
      <c r="AR28">
        <v>702</v>
      </c>
      <c r="AS28">
        <v>702</v>
      </c>
      <c r="AT28">
        <v>628</v>
      </c>
      <c r="AU28">
        <v>649</v>
      </c>
      <c r="AV28">
        <v>748</v>
      </c>
      <c r="AW28">
        <v>748</v>
      </c>
      <c r="AX28"/>
      <c r="AY28">
        <f t="shared" si="15"/>
        <v>77</v>
      </c>
      <c r="AZ28">
        <f t="shared" si="15"/>
        <v>642</v>
      </c>
      <c r="BA28">
        <f t="shared" si="15"/>
        <v>0</v>
      </c>
      <c r="BB28">
        <f t="shared" si="15"/>
        <v>0</v>
      </c>
      <c r="BC28">
        <f t="shared" si="15"/>
        <v>0</v>
      </c>
      <c r="BD28">
        <f t="shared" si="15"/>
        <v>0</v>
      </c>
      <c r="BE28">
        <f t="shared" si="15"/>
        <v>-706</v>
      </c>
      <c r="BF28">
        <f t="shared" si="15"/>
        <v>4</v>
      </c>
      <c r="BG28">
        <f t="shared" si="15"/>
        <v>0</v>
      </c>
      <c r="BH28">
        <f t="shared" si="15"/>
        <v>74</v>
      </c>
      <c r="BI28">
        <f t="shared" si="15"/>
        <v>-21</v>
      </c>
      <c r="BJ28">
        <f t="shared" si="15"/>
        <v>-99</v>
      </c>
      <c r="BK28">
        <f t="shared" si="15"/>
        <v>0</v>
      </c>
      <c r="BL28"/>
      <c r="BM28">
        <f t="shared" si="1"/>
        <v>96.851485148514854</v>
      </c>
      <c r="BN28">
        <f t="shared" si="2"/>
        <v>-41.693069306930738</v>
      </c>
      <c r="BO28">
        <f t="shared" si="3"/>
        <v>0</v>
      </c>
      <c r="BP28">
        <f t="shared" si="4"/>
        <v>0</v>
      </c>
      <c r="BQ28">
        <f t="shared" si="5"/>
        <v>0</v>
      </c>
      <c r="BR28">
        <f t="shared" si="6"/>
        <v>0</v>
      </c>
      <c r="BS28">
        <f t="shared" si="7"/>
        <v>-26.02970297029708</v>
      </c>
      <c r="BT28">
        <f t="shared" si="8"/>
        <v>12.346534653465346</v>
      </c>
      <c r="BU28">
        <f t="shared" si="9"/>
        <v>0.21782178217821782</v>
      </c>
      <c r="BV28">
        <f t="shared" si="10"/>
        <v>79.386138613861391</v>
      </c>
      <c r="BW28">
        <f t="shared" si="11"/>
        <v>-18.89108910891089</v>
      </c>
      <c r="BX28">
        <f t="shared" si="12"/>
        <v>-99.455445544554451</v>
      </c>
      <c r="BY28">
        <f t="shared" si="13"/>
        <v>0.26732673267326734</v>
      </c>
      <c r="BZ28"/>
      <c r="CA28">
        <f t="shared" si="16"/>
        <v>9380.2101754729938</v>
      </c>
      <c r="CB28">
        <f t="shared" si="16"/>
        <v>1738.3120282325299</v>
      </c>
      <c r="CC28">
        <f t="shared" si="16"/>
        <v>0</v>
      </c>
      <c r="CD28">
        <f t="shared" si="16"/>
        <v>0</v>
      </c>
      <c r="CE28">
        <f t="shared" si="16"/>
        <v>0</v>
      </c>
      <c r="CF28">
        <f t="shared" si="16"/>
        <v>0</v>
      </c>
      <c r="CG28">
        <f t="shared" si="16"/>
        <v>677.54543672189266</v>
      </c>
      <c r="CH28">
        <f t="shared" si="16"/>
        <v>152.43691794922066</v>
      </c>
      <c r="CI28">
        <f t="shared" si="16"/>
        <v>4.744632879129497E-2</v>
      </c>
      <c r="CJ28">
        <f t="shared" si="16"/>
        <v>6302.159004019215</v>
      </c>
      <c r="CK28">
        <f t="shared" si="16"/>
        <v>356.87324772081166</v>
      </c>
      <c r="CL28">
        <f t="shared" si="16"/>
        <v>9891.3856484658354</v>
      </c>
      <c r="CM28">
        <f t="shared" si="16"/>
        <v>7.1463582001764545E-2</v>
      </c>
    </row>
    <row r="29" spans="1:91" ht="15.75" x14ac:dyDescent="0.25">
      <c r="A29" s="111" t="s">
        <v>166</v>
      </c>
      <c r="B29" s="129">
        <v>-1.5674639000427053</v>
      </c>
      <c r="C29" s="129">
        <v>-16.553291343462412</v>
      </c>
      <c r="D29" s="129">
        <v>-4.7063881174466937</v>
      </c>
      <c r="E29" s="129">
        <v>3.0430286643692601</v>
      </c>
      <c r="F29" s="129">
        <v>-1.2588825373282582</v>
      </c>
      <c r="G29" s="129">
        <v>1.6231005207284719</v>
      </c>
      <c r="H29" s="129">
        <v>-0.13197641868995783</v>
      </c>
      <c r="I29" s="129">
        <v>-2.218524176293561</v>
      </c>
      <c r="J29" s="129">
        <v>0.95752418239195802</v>
      </c>
      <c r="K29" s="129">
        <v>0.39821403112095477</v>
      </c>
      <c r="L29" s="129">
        <v>0.60505036595063999</v>
      </c>
      <c r="M29" s="129">
        <v>-2.9118307292295533</v>
      </c>
      <c r="N29" s="129">
        <v>-3.6930542467804677</v>
      </c>
      <c r="O29" s="129">
        <v>-3.0157478156201574</v>
      </c>
      <c r="P29" s="129">
        <v>-4.2361558741020398</v>
      </c>
      <c r="Q29" s="129">
        <v>-26.734442186574498</v>
      </c>
      <c r="R29" s="166"/>
      <c r="S29" s="74">
        <f t="shared" si="17"/>
        <v>-26.734442186574498</v>
      </c>
      <c r="T29" s="74">
        <f t="shared" si="18"/>
        <v>-16.553291343462412</v>
      </c>
      <c r="U29" s="74">
        <f t="shared" si="19"/>
        <v>-4.7063881174466937</v>
      </c>
      <c r="V29" s="74">
        <f t="shared" si="20"/>
        <v>-4.2361558741020398</v>
      </c>
      <c r="W29" s="74">
        <f t="shared" si="21"/>
        <v>-3.6930542467804677</v>
      </c>
      <c r="X29" s="74">
        <f t="shared" si="22"/>
        <v>3.0430286643692601</v>
      </c>
      <c r="Y29" s="74">
        <f t="shared" si="23"/>
        <v>-3.0157478156201574</v>
      </c>
      <c r="Z29" s="74">
        <f t="shared" si="24"/>
        <v>-2.9118307292295533</v>
      </c>
      <c r="AA29" s="74">
        <f t="shared" si="25"/>
        <v>-2.218524176293561</v>
      </c>
      <c r="AB29" s="74">
        <f t="shared" si="26"/>
        <v>1.6231005207284719</v>
      </c>
      <c r="AC29" s="74">
        <f t="shared" si="27"/>
        <v>-1.5674639000427053</v>
      </c>
      <c r="AD29" s="74">
        <f t="shared" si="28"/>
        <v>-1.2588825373282582</v>
      </c>
      <c r="AE29" s="74">
        <f t="shared" si="29"/>
        <v>0.95752418239195802</v>
      </c>
      <c r="AF29" s="74">
        <f t="shared" si="30"/>
        <v>0.60505036595063999</v>
      </c>
      <c r="AG29" s="74">
        <f t="shared" si="31"/>
        <v>0.39821403112095477</v>
      </c>
      <c r="AH29" s="172">
        <f t="shared" si="32"/>
        <v>-0.13197641868995783</v>
      </c>
      <c r="AI29" s="171"/>
      <c r="AJ29">
        <f>Makespan_10!S215</f>
        <v>769</v>
      </c>
      <c r="AK29">
        <f>Makespan_10!T215</f>
        <v>666</v>
      </c>
      <c r="AL29">
        <f>Makespan_10!CD309</f>
        <v>0</v>
      </c>
      <c r="AM29">
        <f>Makespan_10!BN121</f>
        <v>0</v>
      </c>
      <c r="AN29">
        <f>Makespan_10!BN27</f>
        <v>0</v>
      </c>
      <c r="AO29">
        <f>Makespan_10!BL121</f>
        <v>0</v>
      </c>
      <c r="AP29">
        <f>Makespan_10!BL27</f>
        <v>0</v>
      </c>
      <c r="AQ29">
        <v>715</v>
      </c>
      <c r="AR29">
        <v>703</v>
      </c>
      <c r="AS29">
        <v>703</v>
      </c>
      <c r="AT29">
        <v>760</v>
      </c>
      <c r="AU29">
        <v>760</v>
      </c>
      <c r="AV29">
        <v>750</v>
      </c>
      <c r="AW29">
        <v>750</v>
      </c>
      <c r="AY29">
        <f t="shared" si="15"/>
        <v>103</v>
      </c>
      <c r="AZ29">
        <f t="shared" si="15"/>
        <v>666</v>
      </c>
      <c r="BA29">
        <f t="shared" si="15"/>
        <v>0</v>
      </c>
      <c r="BB29">
        <f t="shared" si="15"/>
        <v>0</v>
      </c>
      <c r="BC29">
        <f t="shared" si="15"/>
        <v>0</v>
      </c>
      <c r="BD29">
        <f t="shared" si="15"/>
        <v>0</v>
      </c>
      <c r="BE29">
        <f t="shared" si="15"/>
        <v>-715</v>
      </c>
      <c r="BF29">
        <f t="shared" si="15"/>
        <v>12</v>
      </c>
      <c r="BG29">
        <f t="shared" si="15"/>
        <v>0</v>
      </c>
      <c r="BH29">
        <f t="shared" si="15"/>
        <v>-57</v>
      </c>
      <c r="BI29">
        <f t="shared" si="15"/>
        <v>0</v>
      </c>
      <c r="BJ29">
        <f t="shared" si="15"/>
        <v>10</v>
      </c>
      <c r="BK29">
        <f t="shared" si="15"/>
        <v>0</v>
      </c>
      <c r="BM29">
        <f t="shared" si="1"/>
        <v>122.85148514851485</v>
      </c>
      <c r="BN29">
        <f t="shared" si="2"/>
        <v>-17.693069306930738</v>
      </c>
      <c r="BO29">
        <f t="shared" si="3"/>
        <v>0</v>
      </c>
      <c r="BP29">
        <f t="shared" si="4"/>
        <v>0</v>
      </c>
      <c r="BQ29">
        <f t="shared" si="5"/>
        <v>0</v>
      </c>
      <c r="BR29">
        <f t="shared" si="6"/>
        <v>0</v>
      </c>
      <c r="BS29">
        <f t="shared" si="7"/>
        <v>-35.02970297029708</v>
      </c>
      <c r="BT29">
        <f t="shared" si="8"/>
        <v>20.346534653465348</v>
      </c>
      <c r="BU29">
        <f t="shared" si="9"/>
        <v>0.21782178217821782</v>
      </c>
      <c r="BV29">
        <f t="shared" si="10"/>
        <v>-51.613861386138616</v>
      </c>
      <c r="BW29">
        <f t="shared" si="11"/>
        <v>2.108910891089109</v>
      </c>
      <c r="BX29">
        <f t="shared" si="12"/>
        <v>9.5445544554455441</v>
      </c>
      <c r="BY29">
        <f t="shared" si="13"/>
        <v>0.26732673267326734</v>
      </c>
      <c r="CA29">
        <f t="shared" si="16"/>
        <v>15092.487403195766</v>
      </c>
      <c r="CB29">
        <f t="shared" si="16"/>
        <v>313.04470149985457</v>
      </c>
      <c r="CC29">
        <f t="shared" si="16"/>
        <v>0</v>
      </c>
      <c r="CD29">
        <f t="shared" si="16"/>
        <v>0</v>
      </c>
      <c r="CE29">
        <f t="shared" si="16"/>
        <v>0</v>
      </c>
      <c r="CF29">
        <f t="shared" si="16"/>
        <v>0</v>
      </c>
      <c r="CG29">
        <f t="shared" si="16"/>
        <v>1227.0800901872401</v>
      </c>
      <c r="CH29">
        <f t="shared" si="16"/>
        <v>413.98147240466625</v>
      </c>
      <c r="CI29">
        <f t="shared" si="16"/>
        <v>4.744632879129497E-2</v>
      </c>
      <c r="CJ29">
        <f t="shared" si="16"/>
        <v>2663.990687187531</v>
      </c>
      <c r="CK29">
        <f t="shared" si="16"/>
        <v>4.4475051465542599</v>
      </c>
      <c r="CL29">
        <f t="shared" si="16"/>
        <v>91.098519752965387</v>
      </c>
      <c r="CM29">
        <f t="shared" si="16"/>
        <v>7.1463582001764545E-2</v>
      </c>
    </row>
    <row r="30" spans="1:91" ht="15.75" x14ac:dyDescent="0.25">
      <c r="A30" s="111" t="s">
        <v>230</v>
      </c>
      <c r="B30" s="130">
        <v>0.94179999999999997</v>
      </c>
      <c r="C30" s="130">
        <v>1</v>
      </c>
      <c r="D30" s="130">
        <v>1</v>
      </c>
      <c r="E30" s="130">
        <v>0.99880000000000002</v>
      </c>
      <c r="F30" s="130">
        <v>0.8962</v>
      </c>
      <c r="G30" s="130">
        <v>0.94740000000000002</v>
      </c>
      <c r="H30" s="130">
        <v>0.55169999999999997</v>
      </c>
      <c r="I30" s="130">
        <v>0.98680000000000001</v>
      </c>
      <c r="J30" s="130">
        <v>0.83399999999999996</v>
      </c>
      <c r="K30" s="130">
        <v>0.65539999999999998</v>
      </c>
      <c r="L30" s="130">
        <v>0.72909999999999997</v>
      </c>
      <c r="M30" s="130">
        <v>0.99819999999999998</v>
      </c>
      <c r="N30" s="130">
        <v>0.99990000000000001</v>
      </c>
      <c r="O30" s="130">
        <v>0.99870000000000003</v>
      </c>
      <c r="P30" s="130">
        <v>1</v>
      </c>
      <c r="Q30" s="130">
        <v>1</v>
      </c>
      <c r="R30" s="153"/>
      <c r="S30" s="74">
        <f t="shared" si="17"/>
        <v>1</v>
      </c>
      <c r="T30" s="74">
        <f t="shared" si="18"/>
        <v>1</v>
      </c>
      <c r="U30" s="74">
        <f t="shared" si="19"/>
        <v>1</v>
      </c>
      <c r="V30" s="74">
        <f t="shared" si="20"/>
        <v>1</v>
      </c>
      <c r="W30" s="74">
        <f t="shared" si="21"/>
        <v>0.99990000000000001</v>
      </c>
      <c r="X30" s="74">
        <f t="shared" si="22"/>
        <v>0.99880000000000002</v>
      </c>
      <c r="Y30" s="74">
        <f t="shared" si="23"/>
        <v>0.99870000000000003</v>
      </c>
      <c r="Z30" s="74">
        <f t="shared" si="24"/>
        <v>0.99819999999999998</v>
      </c>
      <c r="AA30" s="74">
        <f t="shared" si="25"/>
        <v>0.98680000000000001</v>
      </c>
      <c r="AB30" s="74">
        <f t="shared" si="26"/>
        <v>0.94740000000000002</v>
      </c>
      <c r="AC30" s="74">
        <f t="shared" si="27"/>
        <v>0.94179999999999997</v>
      </c>
      <c r="AD30" s="74">
        <f t="shared" si="28"/>
        <v>0.8962</v>
      </c>
      <c r="AE30" s="74">
        <f t="shared" si="29"/>
        <v>0.83399999999999996</v>
      </c>
      <c r="AF30" s="74">
        <f t="shared" si="30"/>
        <v>0.72909999999999997</v>
      </c>
      <c r="AG30" s="74">
        <f t="shared" si="31"/>
        <v>0.65539999999999998</v>
      </c>
      <c r="AH30" s="172">
        <f t="shared" si="32"/>
        <v>0.55169999999999997</v>
      </c>
      <c r="AI30" s="171"/>
      <c r="AJ30">
        <f>Makespan_10!S216</f>
        <v>577</v>
      </c>
      <c r="AK30">
        <f>Makespan_10!T216</f>
        <v>660</v>
      </c>
      <c r="AL30">
        <f>Makespan_10!CD310</f>
        <v>0</v>
      </c>
      <c r="AM30">
        <f>Makespan_10!BN122</f>
        <v>0</v>
      </c>
      <c r="AN30">
        <f>Makespan_10!BN28</f>
        <v>0</v>
      </c>
      <c r="AO30">
        <f>Makespan_10!BL122</f>
        <v>0</v>
      </c>
      <c r="AP30">
        <f>Makespan_10!BL28</f>
        <v>0</v>
      </c>
      <c r="AQ30">
        <v>589</v>
      </c>
      <c r="AR30">
        <v>605</v>
      </c>
      <c r="AS30">
        <v>605</v>
      </c>
      <c r="AT30">
        <v>651</v>
      </c>
      <c r="AU30">
        <v>651</v>
      </c>
      <c r="AV30">
        <v>669</v>
      </c>
      <c r="AW30">
        <v>671</v>
      </c>
      <c r="AY30">
        <f t="shared" si="15"/>
        <v>-83</v>
      </c>
      <c r="AZ30">
        <f t="shared" si="15"/>
        <v>660</v>
      </c>
      <c r="BA30">
        <f t="shared" si="15"/>
        <v>0</v>
      </c>
      <c r="BB30">
        <f t="shared" si="15"/>
        <v>0</v>
      </c>
      <c r="BC30">
        <f t="shared" si="15"/>
        <v>0</v>
      </c>
      <c r="BD30">
        <f t="shared" si="15"/>
        <v>0</v>
      </c>
      <c r="BE30">
        <f t="shared" si="15"/>
        <v>-589</v>
      </c>
      <c r="BF30">
        <f t="shared" si="15"/>
        <v>-16</v>
      </c>
      <c r="BG30">
        <f t="shared" si="15"/>
        <v>0</v>
      </c>
      <c r="BH30">
        <f t="shared" si="15"/>
        <v>-46</v>
      </c>
      <c r="BI30">
        <f t="shared" si="15"/>
        <v>0</v>
      </c>
      <c r="BJ30">
        <f t="shared" si="15"/>
        <v>-18</v>
      </c>
      <c r="BK30">
        <f t="shared" si="15"/>
        <v>-2</v>
      </c>
      <c r="BM30">
        <f t="shared" si="1"/>
        <v>-63.148514851485146</v>
      </c>
      <c r="BN30">
        <f t="shared" si="2"/>
        <v>-23.693069306930738</v>
      </c>
      <c r="BO30">
        <f t="shared" si="3"/>
        <v>0</v>
      </c>
      <c r="BP30">
        <f t="shared" si="4"/>
        <v>0</v>
      </c>
      <c r="BQ30">
        <f t="shared" si="5"/>
        <v>0</v>
      </c>
      <c r="BR30">
        <f t="shared" si="6"/>
        <v>0</v>
      </c>
      <c r="BS30">
        <f t="shared" si="7"/>
        <v>90.97029702970292</v>
      </c>
      <c r="BT30">
        <f t="shared" si="8"/>
        <v>-7.653465346534654</v>
      </c>
      <c r="BU30">
        <f t="shared" si="9"/>
        <v>0.21782178217821782</v>
      </c>
      <c r="BV30">
        <f t="shared" si="10"/>
        <v>-40.613861386138616</v>
      </c>
      <c r="BW30">
        <f t="shared" si="11"/>
        <v>2.108910891089109</v>
      </c>
      <c r="BX30">
        <f t="shared" si="12"/>
        <v>-18.455445544554454</v>
      </c>
      <c r="BY30">
        <f t="shared" si="13"/>
        <v>-1.7326732673267327</v>
      </c>
      <c r="CA30">
        <f t="shared" si="16"/>
        <v>3987.7349279482401</v>
      </c>
      <c r="CB30">
        <f t="shared" si="16"/>
        <v>561.36153318302343</v>
      </c>
      <c r="CC30">
        <f t="shared" si="16"/>
        <v>0</v>
      </c>
      <c r="CD30">
        <f t="shared" si="16"/>
        <v>0</v>
      </c>
      <c r="CE30">
        <f t="shared" si="16"/>
        <v>0</v>
      </c>
      <c r="CF30">
        <f t="shared" si="16"/>
        <v>0</v>
      </c>
      <c r="CG30">
        <f t="shared" si="16"/>
        <v>8275.5949416723761</v>
      </c>
      <c r="CH30">
        <f t="shared" si="16"/>
        <v>58.575531810606812</v>
      </c>
      <c r="CI30">
        <f t="shared" si="16"/>
        <v>4.744632879129497E-2</v>
      </c>
      <c r="CJ30">
        <f t="shared" si="16"/>
        <v>1649.4857366924814</v>
      </c>
      <c r="CK30">
        <f t="shared" si="16"/>
        <v>4.4475051465542599</v>
      </c>
      <c r="CL30">
        <f t="shared" si="16"/>
        <v>340.60347024801484</v>
      </c>
      <c r="CM30">
        <f t="shared" si="16"/>
        <v>3.0021566513086952</v>
      </c>
    </row>
    <row r="31" spans="1:91" ht="15.75" x14ac:dyDescent="0.25">
      <c r="A31" s="115" t="s">
        <v>402</v>
      </c>
      <c r="B31" s="130">
        <f>(1-B30)</f>
        <v>5.8200000000000029E-2</v>
      </c>
      <c r="C31" s="130">
        <f t="shared" ref="C31:Q31" si="33">(1-C30)</f>
        <v>0</v>
      </c>
      <c r="D31" s="130">
        <f t="shared" si="33"/>
        <v>0</v>
      </c>
      <c r="E31" s="130">
        <f t="shared" si="33"/>
        <v>1.1999999999999789E-3</v>
      </c>
      <c r="F31" s="130">
        <f t="shared" si="33"/>
        <v>0.1038</v>
      </c>
      <c r="G31" s="130">
        <f t="shared" si="33"/>
        <v>5.259999999999998E-2</v>
      </c>
      <c r="H31" s="130">
        <f t="shared" si="33"/>
        <v>0.44830000000000003</v>
      </c>
      <c r="I31" s="130">
        <f t="shared" si="33"/>
        <v>1.319999999999999E-2</v>
      </c>
      <c r="J31" s="130">
        <f t="shared" si="33"/>
        <v>0.16600000000000004</v>
      </c>
      <c r="K31" s="130">
        <f t="shared" si="33"/>
        <v>0.34460000000000002</v>
      </c>
      <c r="L31" s="130">
        <f t="shared" si="33"/>
        <v>0.27090000000000003</v>
      </c>
      <c r="M31" s="130">
        <f t="shared" si="33"/>
        <v>1.8000000000000238E-3</v>
      </c>
      <c r="N31" s="130">
        <f t="shared" si="33"/>
        <v>9.9999999999988987E-5</v>
      </c>
      <c r="O31" s="130">
        <f t="shared" si="33"/>
        <v>1.2999999999999678E-3</v>
      </c>
      <c r="P31" s="130">
        <f t="shared" si="33"/>
        <v>0</v>
      </c>
      <c r="Q31" s="130">
        <f t="shared" si="33"/>
        <v>0</v>
      </c>
      <c r="R31" s="153"/>
      <c r="S31" s="74">
        <f t="shared" si="17"/>
        <v>0</v>
      </c>
      <c r="T31" s="74">
        <f t="shared" si="18"/>
        <v>0</v>
      </c>
      <c r="U31" s="74">
        <f t="shared" si="19"/>
        <v>0</v>
      </c>
      <c r="V31" s="74">
        <f t="shared" si="20"/>
        <v>0</v>
      </c>
      <c r="W31" s="74">
        <f t="shared" si="21"/>
        <v>9.9999999999988987E-5</v>
      </c>
      <c r="X31" s="74">
        <f t="shared" si="22"/>
        <v>1.1999999999999789E-3</v>
      </c>
      <c r="Y31" s="74">
        <f t="shared" si="23"/>
        <v>1.2999999999999678E-3</v>
      </c>
      <c r="Z31" s="74">
        <f t="shared" si="24"/>
        <v>1.8000000000000238E-3</v>
      </c>
      <c r="AA31" s="74">
        <f t="shared" si="25"/>
        <v>1.319999999999999E-2</v>
      </c>
      <c r="AB31" s="74">
        <f t="shared" si="26"/>
        <v>5.259999999999998E-2</v>
      </c>
      <c r="AC31" s="74">
        <f t="shared" si="27"/>
        <v>5.8200000000000029E-2</v>
      </c>
      <c r="AD31" s="74">
        <f t="shared" si="28"/>
        <v>0.1038</v>
      </c>
      <c r="AE31" s="74">
        <f t="shared" si="29"/>
        <v>0.16600000000000004</v>
      </c>
      <c r="AF31" s="74">
        <f t="shared" si="30"/>
        <v>0.27090000000000003</v>
      </c>
      <c r="AG31" s="74">
        <f t="shared" si="31"/>
        <v>0.34460000000000002</v>
      </c>
      <c r="AH31" s="172">
        <f t="shared" si="32"/>
        <v>0.44830000000000003</v>
      </c>
      <c r="AI31" s="171"/>
      <c r="AJ31">
        <f>Makespan_10!S217</f>
        <v>770</v>
      </c>
      <c r="AK31">
        <f>Makespan_10!T217</f>
        <v>629</v>
      </c>
      <c r="AL31">
        <f>Makespan_10!CD311</f>
        <v>0</v>
      </c>
      <c r="AM31">
        <f>Makespan_10!BN123</f>
        <v>0</v>
      </c>
      <c r="AN31">
        <f>Makespan_10!BN29</f>
        <v>0</v>
      </c>
      <c r="AO31">
        <f>Makespan_10!BL123</f>
        <v>0</v>
      </c>
      <c r="AP31">
        <f>Makespan_10!BL29</f>
        <v>0</v>
      </c>
      <c r="AQ31">
        <v>626</v>
      </c>
      <c r="AR31">
        <v>741</v>
      </c>
      <c r="AS31">
        <v>741</v>
      </c>
      <c r="AT31">
        <v>707</v>
      </c>
      <c r="AU31">
        <v>707</v>
      </c>
      <c r="AV31">
        <v>629</v>
      </c>
      <c r="AW31">
        <v>629</v>
      </c>
      <c r="AY31">
        <f t="shared" si="15"/>
        <v>141</v>
      </c>
      <c r="AZ31">
        <f t="shared" si="15"/>
        <v>629</v>
      </c>
      <c r="BA31">
        <f t="shared" si="15"/>
        <v>0</v>
      </c>
      <c r="BB31">
        <f t="shared" si="15"/>
        <v>0</v>
      </c>
      <c r="BC31">
        <f t="shared" si="15"/>
        <v>0</v>
      </c>
      <c r="BD31">
        <f t="shared" si="15"/>
        <v>0</v>
      </c>
      <c r="BE31">
        <f t="shared" si="15"/>
        <v>-626</v>
      </c>
      <c r="BF31">
        <f t="shared" si="15"/>
        <v>-115</v>
      </c>
      <c r="BG31">
        <f t="shared" si="15"/>
        <v>0</v>
      </c>
      <c r="BH31">
        <f t="shared" si="15"/>
        <v>34</v>
      </c>
      <c r="BI31">
        <f t="shared" si="15"/>
        <v>0</v>
      </c>
      <c r="BJ31">
        <f t="shared" si="15"/>
        <v>78</v>
      </c>
      <c r="BK31">
        <f t="shared" si="15"/>
        <v>0</v>
      </c>
      <c r="BM31">
        <f t="shared" si="1"/>
        <v>160.85148514851485</v>
      </c>
      <c r="BN31">
        <f t="shared" si="2"/>
        <v>-54.693069306930738</v>
      </c>
      <c r="BO31">
        <f t="shared" si="3"/>
        <v>0</v>
      </c>
      <c r="BP31">
        <f t="shared" si="4"/>
        <v>0</v>
      </c>
      <c r="BQ31">
        <f t="shared" si="5"/>
        <v>0</v>
      </c>
      <c r="BR31">
        <f t="shared" si="6"/>
        <v>0</v>
      </c>
      <c r="BS31">
        <f t="shared" si="7"/>
        <v>53.97029702970292</v>
      </c>
      <c r="BT31">
        <f t="shared" si="8"/>
        <v>-106.65346534653466</v>
      </c>
      <c r="BU31">
        <f t="shared" si="9"/>
        <v>0.21782178217821782</v>
      </c>
      <c r="BV31">
        <f t="shared" si="10"/>
        <v>39.386138613861384</v>
      </c>
      <c r="BW31">
        <f t="shared" si="11"/>
        <v>2.108910891089109</v>
      </c>
      <c r="BX31">
        <f t="shared" si="12"/>
        <v>77.544554455445549</v>
      </c>
      <c r="BY31">
        <f t="shared" si="13"/>
        <v>0.26732673267326734</v>
      </c>
      <c r="CA31">
        <f t="shared" si="16"/>
        <v>25873.200274482893</v>
      </c>
      <c r="CB31">
        <f t="shared" si="16"/>
        <v>2991.3318302127291</v>
      </c>
      <c r="CC31">
        <f t="shared" si="16"/>
        <v>0</v>
      </c>
      <c r="CD31">
        <f t="shared" si="16"/>
        <v>0</v>
      </c>
      <c r="CE31">
        <f t="shared" si="16"/>
        <v>0</v>
      </c>
      <c r="CF31">
        <f t="shared" si="16"/>
        <v>0</v>
      </c>
      <c r="CG31">
        <f t="shared" si="16"/>
        <v>2912.7929614743598</v>
      </c>
      <c r="CH31">
        <f t="shared" si="16"/>
        <v>11374.961670424469</v>
      </c>
      <c r="CI31">
        <f t="shared" si="16"/>
        <v>4.744632879129497E-2</v>
      </c>
      <c r="CJ31">
        <f t="shared" si="16"/>
        <v>1551.2679149103028</v>
      </c>
      <c r="CK31">
        <f t="shared" si="16"/>
        <v>4.4475051465542599</v>
      </c>
      <c r="CL31">
        <f t="shared" si="16"/>
        <v>6013.1579256935602</v>
      </c>
      <c r="CM31">
        <f t="shared" si="16"/>
        <v>7.1463582001764545E-2</v>
      </c>
    </row>
    <row r="32" spans="1:91" ht="15.75" x14ac:dyDescent="0.25">
      <c r="A32" s="115" t="s">
        <v>175</v>
      </c>
      <c r="B32" s="130">
        <f>RANK(B42,$B$42:$Q$42,0)</f>
        <v>6</v>
      </c>
      <c r="C32" s="130">
        <f t="shared" ref="C32:Q32" si="34">RANK(C42,$B$42:$Q$42,0)</f>
        <v>15</v>
      </c>
      <c r="D32" s="130">
        <f t="shared" si="34"/>
        <v>14</v>
      </c>
      <c r="E32" s="130">
        <f t="shared" si="34"/>
        <v>11</v>
      </c>
      <c r="F32" s="130">
        <f t="shared" si="34"/>
        <v>5</v>
      </c>
      <c r="G32" s="130">
        <f t="shared" si="34"/>
        <v>7</v>
      </c>
      <c r="H32" s="130">
        <f t="shared" si="34"/>
        <v>1</v>
      </c>
      <c r="I32" s="130">
        <f t="shared" si="34"/>
        <v>8</v>
      </c>
      <c r="J32" s="130">
        <f t="shared" si="34"/>
        <v>4</v>
      </c>
      <c r="K32" s="130">
        <f t="shared" si="34"/>
        <v>2</v>
      </c>
      <c r="L32" s="130">
        <f t="shared" si="34"/>
        <v>3</v>
      </c>
      <c r="M32" s="130">
        <f t="shared" si="34"/>
        <v>9</v>
      </c>
      <c r="N32" s="130">
        <f t="shared" si="34"/>
        <v>12</v>
      </c>
      <c r="O32" s="130">
        <f t="shared" si="34"/>
        <v>10</v>
      </c>
      <c r="P32" s="130">
        <f t="shared" si="34"/>
        <v>13</v>
      </c>
      <c r="Q32" s="130">
        <f t="shared" si="34"/>
        <v>16</v>
      </c>
      <c r="R32" s="153"/>
      <c r="S32" s="74">
        <f t="shared" si="17"/>
        <v>16</v>
      </c>
      <c r="T32" s="74">
        <f t="shared" si="18"/>
        <v>15</v>
      </c>
      <c r="U32" s="74">
        <f t="shared" si="19"/>
        <v>14</v>
      </c>
      <c r="V32" s="74">
        <f t="shared" si="20"/>
        <v>13</v>
      </c>
      <c r="W32" s="74">
        <f t="shared" si="21"/>
        <v>12</v>
      </c>
      <c r="X32" s="74">
        <f t="shared" si="22"/>
        <v>11</v>
      </c>
      <c r="Y32" s="74">
        <f t="shared" si="23"/>
        <v>10</v>
      </c>
      <c r="Z32" s="74">
        <f t="shared" si="24"/>
        <v>9</v>
      </c>
      <c r="AA32" s="74">
        <f t="shared" si="25"/>
        <v>8</v>
      </c>
      <c r="AB32" s="74">
        <f t="shared" si="26"/>
        <v>7</v>
      </c>
      <c r="AC32" s="74">
        <f t="shared" si="27"/>
        <v>6</v>
      </c>
      <c r="AD32" s="74">
        <f t="shared" si="28"/>
        <v>5</v>
      </c>
      <c r="AE32" s="74">
        <f t="shared" si="29"/>
        <v>4</v>
      </c>
      <c r="AF32" s="74">
        <f t="shared" si="30"/>
        <v>3</v>
      </c>
      <c r="AG32" s="74">
        <f t="shared" si="31"/>
        <v>2</v>
      </c>
      <c r="AH32" s="172">
        <f t="shared" si="32"/>
        <v>1</v>
      </c>
      <c r="AI32" s="171"/>
      <c r="AJ32">
        <f>Makespan_10!S218</f>
        <v>710</v>
      </c>
      <c r="AK32">
        <f>Makespan_10!T218</f>
        <v>736</v>
      </c>
      <c r="AL32">
        <f>Makespan_10!CD312</f>
        <v>0</v>
      </c>
      <c r="AM32">
        <f>Makespan_10!BN124</f>
        <v>0</v>
      </c>
      <c r="AN32">
        <f>Makespan_10!BN30</f>
        <v>0</v>
      </c>
      <c r="AO32">
        <f>Makespan_10!BL124</f>
        <v>0</v>
      </c>
      <c r="AP32">
        <f>Makespan_10!BL30</f>
        <v>0</v>
      </c>
      <c r="AQ32">
        <v>797</v>
      </c>
      <c r="AR32">
        <v>761</v>
      </c>
      <c r="AS32">
        <v>761</v>
      </c>
      <c r="AT32">
        <v>782</v>
      </c>
      <c r="AU32">
        <v>782</v>
      </c>
      <c r="AV32">
        <v>754</v>
      </c>
      <c r="AW32">
        <v>754</v>
      </c>
      <c r="AY32">
        <f t="shared" si="15"/>
        <v>-26</v>
      </c>
      <c r="AZ32">
        <f t="shared" si="15"/>
        <v>736</v>
      </c>
      <c r="BA32">
        <f t="shared" si="15"/>
        <v>0</v>
      </c>
      <c r="BB32">
        <f t="shared" si="15"/>
        <v>0</v>
      </c>
      <c r="BC32">
        <f t="shared" si="15"/>
        <v>0</v>
      </c>
      <c r="BD32">
        <f t="shared" si="15"/>
        <v>0</v>
      </c>
      <c r="BE32">
        <f t="shared" si="15"/>
        <v>-797</v>
      </c>
      <c r="BF32">
        <f t="shared" si="15"/>
        <v>36</v>
      </c>
      <c r="BG32">
        <f t="shared" si="15"/>
        <v>0</v>
      </c>
      <c r="BH32">
        <f t="shared" si="15"/>
        <v>-21</v>
      </c>
      <c r="BI32">
        <f t="shared" si="15"/>
        <v>0</v>
      </c>
      <c r="BJ32">
        <f t="shared" si="15"/>
        <v>28</v>
      </c>
      <c r="BK32">
        <f t="shared" si="15"/>
        <v>0</v>
      </c>
      <c r="BM32">
        <f t="shared" si="1"/>
        <v>-6.1485148514851495</v>
      </c>
      <c r="BN32">
        <f t="shared" si="2"/>
        <v>52.306930693069262</v>
      </c>
      <c r="BO32">
        <f t="shared" si="3"/>
        <v>0</v>
      </c>
      <c r="BP32">
        <f t="shared" si="4"/>
        <v>0</v>
      </c>
      <c r="BQ32">
        <f t="shared" si="5"/>
        <v>0</v>
      </c>
      <c r="BR32">
        <f t="shared" si="6"/>
        <v>0</v>
      </c>
      <c r="BS32">
        <f t="shared" si="7"/>
        <v>-117.02970297029708</v>
      </c>
      <c r="BT32">
        <f t="shared" si="8"/>
        <v>44.346534653465348</v>
      </c>
      <c r="BU32">
        <f t="shared" si="9"/>
        <v>0.21782178217821782</v>
      </c>
      <c r="BV32">
        <f t="shared" si="10"/>
        <v>-15.613861386138613</v>
      </c>
      <c r="BW32">
        <f t="shared" si="11"/>
        <v>2.108910891089109</v>
      </c>
      <c r="BX32">
        <f t="shared" si="12"/>
        <v>27.544554455445546</v>
      </c>
      <c r="BY32">
        <f t="shared" si="13"/>
        <v>0.26732673267326734</v>
      </c>
      <c r="CA32">
        <f t="shared" si="16"/>
        <v>37.80423487893345</v>
      </c>
      <c r="CB32">
        <f t="shared" si="16"/>
        <v>2736.0149985295511</v>
      </c>
      <c r="CC32">
        <f t="shared" si="16"/>
        <v>0</v>
      </c>
      <c r="CD32">
        <f t="shared" si="16"/>
        <v>0</v>
      </c>
      <c r="CE32">
        <f t="shared" si="16"/>
        <v>0</v>
      </c>
      <c r="CF32">
        <f t="shared" si="16"/>
        <v>0</v>
      </c>
      <c r="CG32">
        <f t="shared" si="16"/>
        <v>13695.951377315962</v>
      </c>
      <c r="CH32">
        <f t="shared" si="16"/>
        <v>1966.615135771003</v>
      </c>
      <c r="CI32">
        <f t="shared" si="16"/>
        <v>4.744632879129497E-2</v>
      </c>
      <c r="CJ32">
        <f t="shared" si="16"/>
        <v>243.7926673855504</v>
      </c>
      <c r="CK32">
        <f t="shared" si="16"/>
        <v>4.4475051465542599</v>
      </c>
      <c r="CL32">
        <f t="shared" si="16"/>
        <v>758.70248014900505</v>
      </c>
      <c r="CM32">
        <f t="shared" si="16"/>
        <v>7.1463582001764545E-2</v>
      </c>
    </row>
    <row r="33" spans="1:91" s="48" customFormat="1" ht="30" x14ac:dyDescent="0.25">
      <c r="A33" s="136" t="s">
        <v>560</v>
      </c>
      <c r="B33" s="137">
        <f>$B$1/B32</f>
        <v>8.3333333333333332E-3</v>
      </c>
      <c r="C33" s="137">
        <f>$B$1/C32</f>
        <v>3.3333333333333335E-3</v>
      </c>
      <c r="D33" s="137">
        <f t="shared" ref="D33:Q33" si="35">$B$1/D32</f>
        <v>3.5714285714285718E-3</v>
      </c>
      <c r="E33" s="137">
        <f t="shared" si="35"/>
        <v>4.5454545454545461E-3</v>
      </c>
      <c r="F33" s="137">
        <f t="shared" si="35"/>
        <v>0.01</v>
      </c>
      <c r="G33" s="137">
        <f t="shared" si="35"/>
        <v>7.1428571428571435E-3</v>
      </c>
      <c r="H33" s="137">
        <f t="shared" si="35"/>
        <v>0.05</v>
      </c>
      <c r="I33" s="137">
        <f t="shared" si="35"/>
        <v>6.2500000000000003E-3</v>
      </c>
      <c r="J33" s="137">
        <f t="shared" si="35"/>
        <v>1.2500000000000001E-2</v>
      </c>
      <c r="K33" s="137">
        <f t="shared" si="35"/>
        <v>2.5000000000000001E-2</v>
      </c>
      <c r="L33" s="137">
        <f t="shared" si="35"/>
        <v>1.6666666666666666E-2</v>
      </c>
      <c r="M33" s="137">
        <f t="shared" si="35"/>
        <v>5.5555555555555558E-3</v>
      </c>
      <c r="N33" s="137">
        <f t="shared" si="35"/>
        <v>4.1666666666666666E-3</v>
      </c>
      <c r="O33" s="137">
        <f t="shared" si="35"/>
        <v>5.0000000000000001E-3</v>
      </c>
      <c r="P33" s="137">
        <f t="shared" si="35"/>
        <v>3.8461538461538464E-3</v>
      </c>
      <c r="Q33" s="137">
        <f t="shared" si="35"/>
        <v>3.1250000000000002E-3</v>
      </c>
      <c r="R33" s="167"/>
      <c r="S33" s="74">
        <f t="shared" si="17"/>
        <v>3.1250000000000002E-3</v>
      </c>
      <c r="T33" s="74">
        <f t="shared" si="18"/>
        <v>3.3333333333333335E-3</v>
      </c>
      <c r="U33" s="74">
        <f t="shared" si="19"/>
        <v>3.5714285714285718E-3</v>
      </c>
      <c r="V33" s="74">
        <f t="shared" si="20"/>
        <v>3.8461538461538464E-3</v>
      </c>
      <c r="W33" s="74">
        <f t="shared" si="21"/>
        <v>4.1666666666666666E-3</v>
      </c>
      <c r="X33" s="74">
        <f t="shared" si="22"/>
        <v>4.5454545454545461E-3</v>
      </c>
      <c r="Y33" s="74">
        <f t="shared" si="23"/>
        <v>5.0000000000000001E-3</v>
      </c>
      <c r="Z33" s="74">
        <f t="shared" si="24"/>
        <v>5.5555555555555558E-3</v>
      </c>
      <c r="AA33" s="74">
        <f t="shared" si="25"/>
        <v>6.2500000000000003E-3</v>
      </c>
      <c r="AB33" s="74">
        <f t="shared" si="26"/>
        <v>7.1428571428571435E-3</v>
      </c>
      <c r="AC33" s="74">
        <f t="shared" si="27"/>
        <v>8.3333333333333332E-3</v>
      </c>
      <c r="AD33" s="74">
        <f t="shared" si="28"/>
        <v>0.01</v>
      </c>
      <c r="AE33" s="74">
        <f t="shared" si="29"/>
        <v>1.2500000000000001E-2</v>
      </c>
      <c r="AF33" s="74">
        <f t="shared" si="30"/>
        <v>1.6666666666666666E-2</v>
      </c>
      <c r="AG33" s="74">
        <f t="shared" si="31"/>
        <v>2.5000000000000001E-2</v>
      </c>
      <c r="AH33" s="172">
        <f t="shared" si="32"/>
        <v>0.05</v>
      </c>
      <c r="AI33" s="171"/>
      <c r="AJ33">
        <f>Makespan_10!S219</f>
        <v>666</v>
      </c>
      <c r="AK33">
        <f>Makespan_10!T219</f>
        <v>678</v>
      </c>
      <c r="AL33">
        <f>Makespan_10!CD313</f>
        <v>0</v>
      </c>
      <c r="AM33">
        <f>Makespan_10!BN125</f>
        <v>0</v>
      </c>
      <c r="AN33">
        <f>Makespan_10!BN31</f>
        <v>0</v>
      </c>
      <c r="AO33">
        <f>Makespan_10!BL125</f>
        <v>0</v>
      </c>
      <c r="AP33">
        <f>Makespan_10!BL31</f>
        <v>0</v>
      </c>
      <c r="AQ33">
        <v>718</v>
      </c>
      <c r="AR33">
        <v>707</v>
      </c>
      <c r="AS33">
        <v>707</v>
      </c>
      <c r="AT33">
        <v>709</v>
      </c>
      <c r="AU33">
        <v>709</v>
      </c>
      <c r="AV33">
        <v>721</v>
      </c>
      <c r="AW33">
        <v>721</v>
      </c>
      <c r="AX33"/>
      <c r="AY33">
        <f t="shared" si="15"/>
        <v>-12</v>
      </c>
      <c r="AZ33">
        <f t="shared" si="15"/>
        <v>678</v>
      </c>
      <c r="BA33">
        <f t="shared" si="15"/>
        <v>0</v>
      </c>
      <c r="BB33">
        <f t="shared" si="15"/>
        <v>0</v>
      </c>
      <c r="BC33">
        <f t="shared" si="15"/>
        <v>0</v>
      </c>
      <c r="BD33">
        <f t="shared" si="15"/>
        <v>0</v>
      </c>
      <c r="BE33">
        <f t="shared" si="15"/>
        <v>-718</v>
      </c>
      <c r="BF33">
        <f t="shared" si="15"/>
        <v>11</v>
      </c>
      <c r="BG33">
        <f t="shared" si="15"/>
        <v>0</v>
      </c>
      <c r="BH33">
        <f t="shared" si="15"/>
        <v>-2</v>
      </c>
      <c r="BI33">
        <f t="shared" si="15"/>
        <v>0</v>
      </c>
      <c r="BJ33">
        <f t="shared" si="15"/>
        <v>-12</v>
      </c>
      <c r="BK33">
        <f t="shared" si="15"/>
        <v>0</v>
      </c>
      <c r="BL33"/>
      <c r="BM33">
        <f t="shared" si="1"/>
        <v>7.8514851485148505</v>
      </c>
      <c r="BN33">
        <f t="shared" si="2"/>
        <v>-5.6930693069307381</v>
      </c>
      <c r="BO33">
        <f t="shared" si="3"/>
        <v>0</v>
      </c>
      <c r="BP33">
        <f t="shared" si="4"/>
        <v>0</v>
      </c>
      <c r="BQ33">
        <f t="shared" si="5"/>
        <v>0</v>
      </c>
      <c r="BR33">
        <f t="shared" si="6"/>
        <v>0</v>
      </c>
      <c r="BS33">
        <f t="shared" si="7"/>
        <v>-38.02970297029708</v>
      </c>
      <c r="BT33">
        <f t="shared" si="8"/>
        <v>19.346534653465348</v>
      </c>
      <c r="BU33">
        <f t="shared" si="9"/>
        <v>0.21782178217821782</v>
      </c>
      <c r="BV33">
        <f t="shared" si="10"/>
        <v>3.3861386138613865</v>
      </c>
      <c r="BW33">
        <f t="shared" si="11"/>
        <v>2.108910891089109</v>
      </c>
      <c r="BX33">
        <f t="shared" si="12"/>
        <v>-12.455445544554456</v>
      </c>
      <c r="BY33">
        <f t="shared" si="13"/>
        <v>0.26732673267326734</v>
      </c>
      <c r="BZ33"/>
      <c r="CA33">
        <f t="shared" si="16"/>
        <v>61.645819037349263</v>
      </c>
      <c r="CB33">
        <f t="shared" si="16"/>
        <v>32.411038133516833</v>
      </c>
      <c r="CC33">
        <f t="shared" si="16"/>
        <v>0</v>
      </c>
      <c r="CD33">
        <f t="shared" si="16"/>
        <v>0</v>
      </c>
      <c r="CE33">
        <f t="shared" si="16"/>
        <v>0</v>
      </c>
      <c r="CF33">
        <f t="shared" si="16"/>
        <v>0</v>
      </c>
      <c r="CG33">
        <f t="shared" si="16"/>
        <v>1446.2583080090226</v>
      </c>
      <c r="CH33">
        <f t="shared" si="16"/>
        <v>374.28840309773557</v>
      </c>
      <c r="CI33">
        <f t="shared" si="16"/>
        <v>4.744632879129497E-2</v>
      </c>
      <c r="CJ33">
        <f t="shared" si="16"/>
        <v>11.465934712283111</v>
      </c>
      <c r="CK33">
        <f t="shared" si="16"/>
        <v>4.4475051465542599</v>
      </c>
      <c r="CL33">
        <f t="shared" si="16"/>
        <v>155.13812371336144</v>
      </c>
      <c r="CM33">
        <f t="shared" si="16"/>
        <v>7.1463582001764545E-2</v>
      </c>
    </row>
    <row r="34" spans="1:91" ht="15.75" x14ac:dyDescent="0.25">
      <c r="A34" s="115" t="s">
        <v>261</v>
      </c>
      <c r="B34" s="129" t="s">
        <v>269</v>
      </c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66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172"/>
      <c r="AI34" s="171"/>
      <c r="AJ34">
        <f>Makespan_10!S220</f>
        <v>504</v>
      </c>
      <c r="AK34">
        <f>Makespan_10!T220</f>
        <v>528</v>
      </c>
      <c r="AL34">
        <f>Makespan_10!CD314</f>
        <v>0</v>
      </c>
      <c r="AM34">
        <f>Makespan_10!BN126</f>
        <v>0</v>
      </c>
      <c r="AN34">
        <f>Makespan_10!BN32</f>
        <v>0</v>
      </c>
      <c r="AO34">
        <f>Makespan_10!BL126</f>
        <v>0</v>
      </c>
      <c r="AP34">
        <f>Makespan_10!BL32</f>
        <v>0</v>
      </c>
      <c r="AQ34">
        <v>537</v>
      </c>
      <c r="AR34">
        <v>534</v>
      </c>
      <c r="AS34">
        <v>534</v>
      </c>
      <c r="AT34">
        <v>528</v>
      </c>
      <c r="AU34">
        <v>528</v>
      </c>
      <c r="AV34">
        <v>556</v>
      </c>
      <c r="AW34">
        <v>556</v>
      </c>
      <c r="AY34">
        <f t="shared" si="15"/>
        <v>-24</v>
      </c>
      <c r="AZ34">
        <f t="shared" si="15"/>
        <v>528</v>
      </c>
      <c r="BA34">
        <f t="shared" si="15"/>
        <v>0</v>
      </c>
      <c r="BB34">
        <f t="shared" si="15"/>
        <v>0</v>
      </c>
      <c r="BC34">
        <f t="shared" si="15"/>
        <v>0</v>
      </c>
      <c r="BD34">
        <f t="shared" si="15"/>
        <v>0</v>
      </c>
      <c r="BE34">
        <f t="shared" si="15"/>
        <v>-537</v>
      </c>
      <c r="BF34">
        <f t="shared" si="15"/>
        <v>3</v>
      </c>
      <c r="BG34">
        <f t="shared" si="15"/>
        <v>0</v>
      </c>
      <c r="BH34">
        <f t="shared" si="15"/>
        <v>6</v>
      </c>
      <c r="BI34">
        <f t="shared" si="15"/>
        <v>0</v>
      </c>
      <c r="BJ34">
        <f t="shared" si="15"/>
        <v>-28</v>
      </c>
      <c r="BK34">
        <f t="shared" si="15"/>
        <v>0</v>
      </c>
      <c r="BM34">
        <f t="shared" si="1"/>
        <v>-4.1485148514851495</v>
      </c>
      <c r="BN34">
        <f t="shared" si="2"/>
        <v>-155.69306930693074</v>
      </c>
      <c r="BO34">
        <f t="shared" si="3"/>
        <v>0</v>
      </c>
      <c r="BP34">
        <f t="shared" si="4"/>
        <v>0</v>
      </c>
      <c r="BQ34">
        <f t="shared" si="5"/>
        <v>0</v>
      </c>
      <c r="BR34">
        <f t="shared" si="6"/>
        <v>0</v>
      </c>
      <c r="BS34">
        <f t="shared" si="7"/>
        <v>142.97029702970292</v>
      </c>
      <c r="BT34">
        <f t="shared" si="8"/>
        <v>11.346534653465346</v>
      </c>
      <c r="BU34">
        <f t="shared" si="9"/>
        <v>0.21782178217821782</v>
      </c>
      <c r="BV34">
        <f t="shared" si="10"/>
        <v>11.386138613861387</v>
      </c>
      <c r="BW34">
        <f t="shared" si="11"/>
        <v>2.108910891089109</v>
      </c>
      <c r="BX34">
        <f t="shared" si="12"/>
        <v>-28.455445544554454</v>
      </c>
      <c r="BY34">
        <f t="shared" si="13"/>
        <v>0.26732673267326734</v>
      </c>
      <c r="CA34">
        <f t="shared" si="16"/>
        <v>17.210175472992852</v>
      </c>
      <c r="CB34">
        <f t="shared" si="16"/>
        <v>24240.331830212737</v>
      </c>
      <c r="CC34">
        <f t="shared" si="16"/>
        <v>0</v>
      </c>
      <c r="CD34">
        <f t="shared" si="16"/>
        <v>0</v>
      </c>
      <c r="CE34">
        <f t="shared" si="16"/>
        <v>0</v>
      </c>
      <c r="CF34">
        <f t="shared" si="16"/>
        <v>0</v>
      </c>
      <c r="CG34">
        <f t="shared" si="16"/>
        <v>20440.505832761479</v>
      </c>
      <c r="CH34">
        <f t="shared" si="16"/>
        <v>128.74384864228995</v>
      </c>
      <c r="CI34">
        <f t="shared" si="16"/>
        <v>4.744632879129497E-2</v>
      </c>
      <c r="CJ34">
        <f t="shared" si="16"/>
        <v>129.64415253406531</v>
      </c>
      <c r="CK34">
        <f t="shared" si="16"/>
        <v>4.4475051465542599</v>
      </c>
      <c r="CL34">
        <f t="shared" si="16"/>
        <v>809.71238113910397</v>
      </c>
      <c r="CM34">
        <f t="shared" si="16"/>
        <v>7.1463582001764545E-2</v>
      </c>
    </row>
    <row r="35" spans="1:91" ht="15.75" x14ac:dyDescent="0.25">
      <c r="A35" s="115" t="s">
        <v>262</v>
      </c>
      <c r="B35" s="175" t="str">
        <f t="shared" ref="B35:Q35" si="36">IF(B31&lt;B33,"H1","H0")</f>
        <v>H0</v>
      </c>
      <c r="C35" s="130" t="str">
        <f t="shared" si="36"/>
        <v>H1</v>
      </c>
      <c r="D35" s="130" t="str">
        <f t="shared" si="36"/>
        <v>H1</v>
      </c>
      <c r="E35" s="130" t="str">
        <f t="shared" si="36"/>
        <v>H1</v>
      </c>
      <c r="F35" s="130" t="str">
        <f t="shared" si="36"/>
        <v>H0</v>
      </c>
      <c r="G35" s="130" t="str">
        <f t="shared" si="36"/>
        <v>H0</v>
      </c>
      <c r="H35" s="130" t="str">
        <f t="shared" si="36"/>
        <v>H0</v>
      </c>
      <c r="I35" s="130" t="str">
        <f t="shared" si="36"/>
        <v>H0</v>
      </c>
      <c r="J35" s="130" t="str">
        <f t="shared" si="36"/>
        <v>H0</v>
      </c>
      <c r="K35" s="130" t="str">
        <f t="shared" si="36"/>
        <v>H0</v>
      </c>
      <c r="L35" s="130" t="str">
        <f t="shared" si="36"/>
        <v>H0</v>
      </c>
      <c r="M35" s="130" t="str">
        <f t="shared" si="36"/>
        <v>H1</v>
      </c>
      <c r="N35" s="130" t="str">
        <f t="shared" si="36"/>
        <v>H1</v>
      </c>
      <c r="O35" s="130" t="str">
        <f t="shared" si="36"/>
        <v>H1</v>
      </c>
      <c r="P35" s="130" t="str">
        <f t="shared" si="36"/>
        <v>H1</v>
      </c>
      <c r="Q35" s="130" t="str">
        <f t="shared" si="36"/>
        <v>H1</v>
      </c>
      <c r="R35" s="153"/>
      <c r="S35" s="120" t="str">
        <f t="shared" si="17"/>
        <v>H1</v>
      </c>
      <c r="T35" s="120" t="str">
        <f t="shared" si="18"/>
        <v>H1</v>
      </c>
      <c r="U35" s="120" t="str">
        <f t="shared" si="19"/>
        <v>H1</v>
      </c>
      <c r="V35" s="120" t="str">
        <f t="shared" si="20"/>
        <v>H1</v>
      </c>
      <c r="W35" s="120" t="str">
        <f t="shared" si="21"/>
        <v>H1</v>
      </c>
      <c r="X35" s="120" t="str">
        <f t="shared" si="22"/>
        <v>H1</v>
      </c>
      <c r="Y35" s="120" t="str">
        <f t="shared" si="23"/>
        <v>H1</v>
      </c>
      <c r="Z35" s="120" t="str">
        <f t="shared" si="24"/>
        <v>H1</v>
      </c>
      <c r="AA35" s="173" t="str">
        <f t="shared" si="25"/>
        <v>H0</v>
      </c>
      <c r="AB35" s="173" t="str">
        <f t="shared" si="26"/>
        <v>H0</v>
      </c>
      <c r="AC35" s="173" t="str">
        <f t="shared" si="27"/>
        <v>H0</v>
      </c>
      <c r="AD35" s="173" t="str">
        <f t="shared" si="28"/>
        <v>H0</v>
      </c>
      <c r="AE35" s="173" t="str">
        <f t="shared" si="29"/>
        <v>H0</v>
      </c>
      <c r="AF35" s="173" t="str">
        <f t="shared" si="30"/>
        <v>H0</v>
      </c>
      <c r="AG35" s="173" t="str">
        <f t="shared" si="31"/>
        <v>H0</v>
      </c>
      <c r="AH35" s="174" t="str">
        <f t="shared" si="32"/>
        <v>H0</v>
      </c>
      <c r="AI35" s="171"/>
      <c r="AJ35">
        <f>Makespan_10!S221</f>
        <v>665</v>
      </c>
      <c r="AK35">
        <f>Makespan_10!T221</f>
        <v>618</v>
      </c>
      <c r="AL35">
        <f>Makespan_10!CD315</f>
        <v>0</v>
      </c>
      <c r="AM35">
        <f>Makespan_10!BN127</f>
        <v>0</v>
      </c>
      <c r="AN35">
        <f>Makespan_10!BN33</f>
        <v>0</v>
      </c>
      <c r="AO35">
        <f>Makespan_10!BL127</f>
        <v>0</v>
      </c>
      <c r="AP35">
        <f>Makespan_10!BL33</f>
        <v>0</v>
      </c>
      <c r="AQ35">
        <v>689</v>
      </c>
      <c r="AR35">
        <v>619</v>
      </c>
      <c r="AS35">
        <v>619</v>
      </c>
      <c r="AT35">
        <v>607</v>
      </c>
      <c r="AU35">
        <v>620</v>
      </c>
      <c r="AV35">
        <v>618</v>
      </c>
      <c r="AW35">
        <v>618</v>
      </c>
      <c r="AY35">
        <f t="shared" si="15"/>
        <v>47</v>
      </c>
      <c r="AZ35">
        <f t="shared" si="15"/>
        <v>618</v>
      </c>
      <c r="BA35">
        <f t="shared" si="15"/>
        <v>0</v>
      </c>
      <c r="BB35">
        <f t="shared" si="15"/>
        <v>0</v>
      </c>
      <c r="BC35">
        <f t="shared" si="15"/>
        <v>0</v>
      </c>
      <c r="BD35">
        <f t="shared" si="15"/>
        <v>0</v>
      </c>
      <c r="BE35">
        <f t="shared" si="15"/>
        <v>-689</v>
      </c>
      <c r="BF35">
        <f t="shared" si="15"/>
        <v>70</v>
      </c>
      <c r="BG35">
        <f t="shared" si="15"/>
        <v>0</v>
      </c>
      <c r="BH35">
        <f t="shared" si="15"/>
        <v>12</v>
      </c>
      <c r="BI35">
        <f t="shared" si="15"/>
        <v>-13</v>
      </c>
      <c r="BJ35">
        <f t="shared" si="15"/>
        <v>2</v>
      </c>
      <c r="BK35">
        <f t="shared" si="15"/>
        <v>0</v>
      </c>
      <c r="BM35">
        <f t="shared" si="1"/>
        <v>66.851485148514854</v>
      </c>
      <c r="BN35">
        <f t="shared" si="2"/>
        <v>-65.693069306930738</v>
      </c>
      <c r="BO35">
        <f t="shared" si="3"/>
        <v>0</v>
      </c>
      <c r="BP35">
        <f t="shared" si="4"/>
        <v>0</v>
      </c>
      <c r="BQ35">
        <f t="shared" si="5"/>
        <v>0</v>
      </c>
      <c r="BR35">
        <f t="shared" si="6"/>
        <v>0</v>
      </c>
      <c r="BS35">
        <f t="shared" si="7"/>
        <v>-9.0297029702970804</v>
      </c>
      <c r="BT35">
        <f t="shared" si="8"/>
        <v>78.346534653465341</v>
      </c>
      <c r="BU35">
        <f t="shared" si="9"/>
        <v>0.21782178217821782</v>
      </c>
      <c r="BV35">
        <f t="shared" si="10"/>
        <v>17.386138613861387</v>
      </c>
      <c r="BW35">
        <f t="shared" si="11"/>
        <v>-10.89108910891089</v>
      </c>
      <c r="BX35">
        <f t="shared" si="12"/>
        <v>1.5445544554455446</v>
      </c>
      <c r="BY35">
        <f t="shared" si="13"/>
        <v>0.26732673267326734</v>
      </c>
      <c r="CA35">
        <f t="shared" si="16"/>
        <v>4469.121066562102</v>
      </c>
      <c r="CB35">
        <f t="shared" si="16"/>
        <v>4315.5793549652053</v>
      </c>
      <c r="CC35">
        <f t="shared" si="16"/>
        <v>0</v>
      </c>
      <c r="CD35">
        <f t="shared" si="16"/>
        <v>0</v>
      </c>
      <c r="CE35">
        <f t="shared" si="16"/>
        <v>0</v>
      </c>
      <c r="CF35">
        <f t="shared" si="16"/>
        <v>0</v>
      </c>
      <c r="CG35">
        <f t="shared" si="16"/>
        <v>81.53553573179191</v>
      </c>
      <c r="CH35">
        <f t="shared" si="16"/>
        <v>6138.1794922066456</v>
      </c>
      <c r="CI35">
        <f t="shared" si="16"/>
        <v>4.744632879129497E-2</v>
      </c>
      <c r="CJ35">
        <f t="shared" si="16"/>
        <v>302.27781590040195</v>
      </c>
      <c r="CK35">
        <f t="shared" si="16"/>
        <v>118.61582197823741</v>
      </c>
      <c r="CL35">
        <f t="shared" si="16"/>
        <v>2.3856484658366828</v>
      </c>
      <c r="CM35">
        <f t="shared" si="16"/>
        <v>7.1463582001764545E-2</v>
      </c>
    </row>
    <row r="36" spans="1:91" ht="15.75" x14ac:dyDescent="0.25">
      <c r="A36" s="115" t="s">
        <v>244</v>
      </c>
      <c r="B36" s="130" t="str">
        <f t="shared" ref="B36:Q36" si="37">IF(B31&lt;B33,"'signifikant'","'n. signifikant'")</f>
        <v>'n. signifikant'</v>
      </c>
      <c r="C36" s="130" t="str">
        <f t="shared" si="37"/>
        <v>'signifikant'</v>
      </c>
      <c r="D36" s="130" t="str">
        <f t="shared" si="37"/>
        <v>'signifikant'</v>
      </c>
      <c r="E36" s="130" t="str">
        <f t="shared" si="37"/>
        <v>'signifikant'</v>
      </c>
      <c r="F36" s="130" t="str">
        <f t="shared" si="37"/>
        <v>'n. signifikant'</v>
      </c>
      <c r="G36" s="130" t="str">
        <f t="shared" si="37"/>
        <v>'n. signifikant'</v>
      </c>
      <c r="H36" s="130" t="str">
        <f t="shared" si="37"/>
        <v>'n. signifikant'</v>
      </c>
      <c r="I36" s="130" t="str">
        <f t="shared" si="37"/>
        <v>'n. signifikant'</v>
      </c>
      <c r="J36" s="130" t="str">
        <f t="shared" si="37"/>
        <v>'n. signifikant'</v>
      </c>
      <c r="K36" s="130" t="str">
        <f t="shared" si="37"/>
        <v>'n. signifikant'</v>
      </c>
      <c r="L36" s="130" t="str">
        <f t="shared" si="37"/>
        <v>'n. signifikant'</v>
      </c>
      <c r="M36" s="130" t="str">
        <f t="shared" si="37"/>
        <v>'signifikant'</v>
      </c>
      <c r="N36" s="130" t="str">
        <f t="shared" si="37"/>
        <v>'signifikant'</v>
      </c>
      <c r="O36" s="130" t="str">
        <f t="shared" si="37"/>
        <v>'signifikant'</v>
      </c>
      <c r="P36" s="130" t="str">
        <f t="shared" si="37"/>
        <v>'signifikant'</v>
      </c>
      <c r="Q36" s="130" t="str">
        <f t="shared" si="37"/>
        <v>'signifikant'</v>
      </c>
      <c r="R36" s="153"/>
      <c r="S36" s="74" t="str">
        <f t="shared" si="17"/>
        <v>'signifikant'</v>
      </c>
      <c r="T36" s="74" t="str">
        <f t="shared" si="18"/>
        <v>'signifikant'</v>
      </c>
      <c r="U36" s="74" t="str">
        <f t="shared" si="19"/>
        <v>'signifikant'</v>
      </c>
      <c r="V36" s="74" t="str">
        <f t="shared" si="20"/>
        <v>'signifikant'</v>
      </c>
      <c r="W36" s="74" t="str">
        <f t="shared" si="21"/>
        <v>'signifikant'</v>
      </c>
      <c r="X36" s="74" t="str">
        <f t="shared" si="22"/>
        <v>'signifikant'</v>
      </c>
      <c r="Y36" s="74" t="str">
        <f t="shared" si="23"/>
        <v>'signifikant'</v>
      </c>
      <c r="Z36" s="74" t="str">
        <f t="shared" si="24"/>
        <v>'signifikant'</v>
      </c>
      <c r="AA36" s="74" t="str">
        <f t="shared" si="25"/>
        <v>'n. signifikant'</v>
      </c>
      <c r="AB36" s="74" t="str">
        <f t="shared" si="26"/>
        <v>'n. signifikant'</v>
      </c>
      <c r="AC36" s="74" t="str">
        <f t="shared" si="27"/>
        <v>'n. signifikant'</v>
      </c>
      <c r="AD36" s="74" t="str">
        <f t="shared" si="28"/>
        <v>'n. signifikant'</v>
      </c>
      <c r="AE36" s="74" t="str">
        <f t="shared" si="29"/>
        <v>'n. signifikant'</v>
      </c>
      <c r="AF36" s="74" t="str">
        <f t="shared" si="30"/>
        <v>'n. signifikant'</v>
      </c>
      <c r="AG36" s="74" t="str">
        <f t="shared" si="31"/>
        <v>'n. signifikant'</v>
      </c>
      <c r="AH36" s="172" t="str">
        <f t="shared" si="32"/>
        <v>'n. signifikant'</v>
      </c>
      <c r="AI36" s="171"/>
      <c r="AJ36">
        <f>Makespan_10!S222</f>
        <v>748</v>
      </c>
      <c r="AK36">
        <f>Makespan_10!T222</f>
        <v>732</v>
      </c>
      <c r="AL36">
        <f>Makespan_10!CD316</f>
        <v>0</v>
      </c>
      <c r="AM36">
        <f>Makespan_10!BN128</f>
        <v>0</v>
      </c>
      <c r="AN36">
        <f>Makespan_10!BN34</f>
        <v>0</v>
      </c>
      <c r="AO36">
        <f>Makespan_10!BL128</f>
        <v>0</v>
      </c>
      <c r="AP36">
        <f>Makespan_10!BL34</f>
        <v>0</v>
      </c>
      <c r="AQ36">
        <v>768</v>
      </c>
      <c r="AR36">
        <v>719</v>
      </c>
      <c r="AS36">
        <v>719</v>
      </c>
      <c r="AT36">
        <v>807</v>
      </c>
      <c r="AU36">
        <v>807</v>
      </c>
      <c r="AV36">
        <v>761</v>
      </c>
      <c r="AW36">
        <v>761</v>
      </c>
      <c r="AY36">
        <f t="shared" si="15"/>
        <v>16</v>
      </c>
      <c r="AZ36">
        <f t="shared" si="15"/>
        <v>732</v>
      </c>
      <c r="BA36">
        <f t="shared" si="15"/>
        <v>0</v>
      </c>
      <c r="BB36">
        <f t="shared" si="15"/>
        <v>0</v>
      </c>
      <c r="BC36">
        <f t="shared" si="15"/>
        <v>0</v>
      </c>
      <c r="BD36">
        <f t="shared" si="15"/>
        <v>0</v>
      </c>
      <c r="BE36">
        <f t="shared" si="15"/>
        <v>-768</v>
      </c>
      <c r="BF36">
        <f t="shared" si="15"/>
        <v>49</v>
      </c>
      <c r="BG36">
        <f t="shared" si="15"/>
        <v>0</v>
      </c>
      <c r="BH36">
        <f t="shared" si="15"/>
        <v>-88</v>
      </c>
      <c r="BI36">
        <f t="shared" si="15"/>
        <v>0</v>
      </c>
      <c r="BJ36">
        <f t="shared" si="15"/>
        <v>46</v>
      </c>
      <c r="BK36">
        <f t="shared" si="15"/>
        <v>0</v>
      </c>
      <c r="BM36">
        <f t="shared" ref="BM36:BM59" si="38">AY36-AY$106</f>
        <v>35.851485148514854</v>
      </c>
      <c r="BN36">
        <f t="shared" ref="BN36:BN59" si="39">AZ36-AZ$106</f>
        <v>48.306930693069262</v>
      </c>
      <c r="BO36">
        <f t="shared" ref="BO36:BO59" si="40">BA36-BA$106</f>
        <v>0</v>
      </c>
      <c r="BP36">
        <f t="shared" ref="BP36:BP59" si="41">BB36-BB$106</f>
        <v>0</v>
      </c>
      <c r="BQ36">
        <f t="shared" ref="BQ36:BQ59" si="42">BC36-BC$106</f>
        <v>0</v>
      </c>
      <c r="BR36">
        <f t="shared" ref="BR36:BR59" si="43">BD36-BD$106</f>
        <v>0</v>
      </c>
      <c r="BS36">
        <f t="shared" ref="BS36:BS59" si="44">BE36-BE$106</f>
        <v>-88.02970297029708</v>
      </c>
      <c r="BT36">
        <f t="shared" ref="BT36:BT59" si="45">BF36-BF$106</f>
        <v>57.346534653465348</v>
      </c>
      <c r="BU36">
        <f t="shared" ref="BU36:BU59" si="46">BG36-BG$106</f>
        <v>0.21782178217821782</v>
      </c>
      <c r="BV36">
        <f t="shared" ref="BV36:BV59" si="47">BH36-BH$106</f>
        <v>-82.613861386138609</v>
      </c>
      <c r="BW36">
        <f t="shared" ref="BW36:BW59" si="48">BI36-BI$106</f>
        <v>2.108910891089109</v>
      </c>
      <c r="BX36">
        <f t="shared" ref="BX36:BX59" si="49">BJ36-BJ$106</f>
        <v>45.544554455445542</v>
      </c>
      <c r="BY36">
        <f t="shared" ref="BY36:BY59" si="50">BK36-BK$106</f>
        <v>0.26732673267326734</v>
      </c>
      <c r="CA36">
        <f t="shared" si="16"/>
        <v>1285.3289873541812</v>
      </c>
      <c r="CB36">
        <f t="shared" si="16"/>
        <v>2333.559552984997</v>
      </c>
      <c r="CC36">
        <f t="shared" si="16"/>
        <v>0</v>
      </c>
      <c r="CD36">
        <f t="shared" si="16"/>
        <v>0</v>
      </c>
      <c r="CE36">
        <f t="shared" si="16"/>
        <v>0</v>
      </c>
      <c r="CF36">
        <f t="shared" si="16"/>
        <v>0</v>
      </c>
      <c r="CG36">
        <f t="shared" si="16"/>
        <v>7749.2286050387302</v>
      </c>
      <c r="CH36">
        <f t="shared" si="16"/>
        <v>3288.6250367611019</v>
      </c>
      <c r="CI36">
        <f t="shared" si="16"/>
        <v>4.744632879129497E-2</v>
      </c>
      <c r="CJ36">
        <f t="shared" si="16"/>
        <v>6825.050093128124</v>
      </c>
      <c r="CK36">
        <f t="shared" si="16"/>
        <v>4.4475051465542599</v>
      </c>
      <c r="CL36">
        <f t="shared" si="16"/>
        <v>2074.3064405450446</v>
      </c>
      <c r="CM36">
        <f t="shared" si="16"/>
        <v>7.1463582001764545E-2</v>
      </c>
    </row>
    <row r="37" spans="1:91" s="21" customFormat="1" ht="15.75" x14ac:dyDescent="0.25">
      <c r="A37" s="115"/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53"/>
      <c r="S37" s="74">
        <f t="shared" si="17"/>
        <v>0</v>
      </c>
      <c r="T37" s="74">
        <f t="shared" si="18"/>
        <v>0</v>
      </c>
      <c r="U37" s="74">
        <f t="shared" si="19"/>
        <v>0</v>
      </c>
      <c r="V37" s="74">
        <f t="shared" si="20"/>
        <v>0</v>
      </c>
      <c r="W37" s="74">
        <f t="shared" si="21"/>
        <v>0</v>
      </c>
      <c r="X37" s="74">
        <f t="shared" si="22"/>
        <v>0</v>
      </c>
      <c r="Y37" s="74">
        <f t="shared" si="23"/>
        <v>0</v>
      </c>
      <c r="Z37" s="74">
        <f t="shared" si="24"/>
        <v>0</v>
      </c>
      <c r="AA37" s="74">
        <f t="shared" si="25"/>
        <v>0</v>
      </c>
      <c r="AB37" s="74">
        <f t="shared" si="26"/>
        <v>0</v>
      </c>
      <c r="AC37" s="74">
        <f t="shared" si="27"/>
        <v>0</v>
      </c>
      <c r="AD37" s="74">
        <f t="shared" si="28"/>
        <v>0</v>
      </c>
      <c r="AE37" s="74">
        <f t="shared" si="29"/>
        <v>0</v>
      </c>
      <c r="AF37" s="74">
        <f t="shared" si="30"/>
        <v>0</v>
      </c>
      <c r="AG37" s="74">
        <f t="shared" si="31"/>
        <v>0</v>
      </c>
      <c r="AH37" s="172">
        <f t="shared" si="32"/>
        <v>0</v>
      </c>
      <c r="AI37" s="171"/>
      <c r="AJ37">
        <f>Makespan_10!S223</f>
        <v>585</v>
      </c>
      <c r="AK37">
        <f>Makespan_10!T223</f>
        <v>664</v>
      </c>
      <c r="AL37">
        <f>Makespan_10!CD317</f>
        <v>0</v>
      </c>
      <c r="AM37">
        <f>Makespan_10!BN129</f>
        <v>0</v>
      </c>
      <c r="AN37">
        <f>Makespan_10!BN35</f>
        <v>0</v>
      </c>
      <c r="AO37">
        <f>Makespan_10!BL129</f>
        <v>0</v>
      </c>
      <c r="AP37">
        <f>Makespan_10!BL35</f>
        <v>0</v>
      </c>
      <c r="AQ37">
        <v>612</v>
      </c>
      <c r="AR37">
        <v>659</v>
      </c>
      <c r="AS37">
        <v>659</v>
      </c>
      <c r="AT37">
        <v>666</v>
      </c>
      <c r="AU37">
        <v>666</v>
      </c>
      <c r="AV37">
        <v>667</v>
      </c>
      <c r="AW37">
        <v>667</v>
      </c>
      <c r="AX37"/>
      <c r="AY37">
        <f t="shared" si="15"/>
        <v>-79</v>
      </c>
      <c r="AZ37">
        <f t="shared" si="15"/>
        <v>664</v>
      </c>
      <c r="BA37">
        <f t="shared" si="15"/>
        <v>0</v>
      </c>
      <c r="BB37">
        <f t="shared" si="15"/>
        <v>0</v>
      </c>
      <c r="BC37">
        <f t="shared" ref="BC37:BK77" si="51">AN37-AO37</f>
        <v>0</v>
      </c>
      <c r="BD37">
        <f t="shared" si="51"/>
        <v>0</v>
      </c>
      <c r="BE37">
        <f t="shared" si="51"/>
        <v>-612</v>
      </c>
      <c r="BF37">
        <f t="shared" si="51"/>
        <v>-47</v>
      </c>
      <c r="BG37">
        <f t="shared" si="51"/>
        <v>0</v>
      </c>
      <c r="BH37">
        <f t="shared" si="51"/>
        <v>-7</v>
      </c>
      <c r="BI37">
        <f t="shared" si="51"/>
        <v>0</v>
      </c>
      <c r="BJ37">
        <f t="shared" si="51"/>
        <v>-1</v>
      </c>
      <c r="BK37">
        <f t="shared" si="51"/>
        <v>0</v>
      </c>
      <c r="BL37"/>
      <c r="BM37">
        <f t="shared" si="38"/>
        <v>-59.148514851485146</v>
      </c>
      <c r="BN37">
        <f t="shared" si="39"/>
        <v>-19.693069306930738</v>
      </c>
      <c r="BO37">
        <f t="shared" si="40"/>
        <v>0</v>
      </c>
      <c r="BP37">
        <f t="shared" si="41"/>
        <v>0</v>
      </c>
      <c r="BQ37">
        <f t="shared" si="42"/>
        <v>0</v>
      </c>
      <c r="BR37">
        <f t="shared" si="43"/>
        <v>0</v>
      </c>
      <c r="BS37">
        <f t="shared" si="44"/>
        <v>67.97029702970292</v>
      </c>
      <c r="BT37">
        <f t="shared" si="45"/>
        <v>-38.653465346534652</v>
      </c>
      <c r="BU37">
        <f t="shared" si="46"/>
        <v>0.21782178217821782</v>
      </c>
      <c r="BV37">
        <f t="shared" si="47"/>
        <v>-1.6138613861386135</v>
      </c>
      <c r="BW37">
        <f t="shared" si="48"/>
        <v>2.108910891089109</v>
      </c>
      <c r="BX37">
        <f t="shared" si="49"/>
        <v>-1.4554455445544554</v>
      </c>
      <c r="BY37">
        <f t="shared" si="50"/>
        <v>0.26732673267326734</v>
      </c>
      <c r="BZ37"/>
      <c r="CA37">
        <f t="shared" si="16"/>
        <v>3498.5468091363587</v>
      </c>
      <c r="CB37">
        <f t="shared" si="16"/>
        <v>387.81697872757752</v>
      </c>
      <c r="CC37">
        <f t="shared" si="16"/>
        <v>0</v>
      </c>
      <c r="CD37">
        <f t="shared" si="16"/>
        <v>0</v>
      </c>
      <c r="CE37">
        <f t="shared" si="16"/>
        <v>0</v>
      </c>
      <c r="CF37">
        <f t="shared" si="16"/>
        <v>0</v>
      </c>
      <c r="CG37">
        <f t="shared" si="16"/>
        <v>4619.9612783060411</v>
      </c>
      <c r="CH37">
        <f t="shared" si="16"/>
        <v>1494.0903832957551</v>
      </c>
      <c r="CI37">
        <f t="shared" si="16"/>
        <v>4.744632879129497E-2</v>
      </c>
      <c r="CJ37">
        <f t="shared" si="16"/>
        <v>2.6045485736692471</v>
      </c>
      <c r="CK37">
        <f t="shared" si="16"/>
        <v>4.4475051465542599</v>
      </c>
      <c r="CL37">
        <f t="shared" si="16"/>
        <v>2.1183217331634152</v>
      </c>
      <c r="CM37">
        <f t="shared" si="16"/>
        <v>7.1463582001764545E-2</v>
      </c>
    </row>
    <row r="38" spans="1:91" s="21" customFormat="1" ht="15.75" x14ac:dyDescent="0.25">
      <c r="A38" s="115" t="s">
        <v>270</v>
      </c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53"/>
      <c r="S38" s="74">
        <f t="shared" si="17"/>
        <v>0</v>
      </c>
      <c r="T38" s="74">
        <f t="shared" si="18"/>
        <v>0</v>
      </c>
      <c r="U38" s="74">
        <f t="shared" si="19"/>
        <v>0</v>
      </c>
      <c r="V38" s="74">
        <f t="shared" si="20"/>
        <v>0</v>
      </c>
      <c r="W38" s="74">
        <f t="shared" si="21"/>
        <v>0</v>
      </c>
      <c r="X38" s="74">
        <f t="shared" si="22"/>
        <v>0</v>
      </c>
      <c r="Y38" s="74">
        <f t="shared" si="23"/>
        <v>0</v>
      </c>
      <c r="Z38" s="74">
        <f t="shared" si="24"/>
        <v>0</v>
      </c>
      <c r="AA38" s="74">
        <f t="shared" si="25"/>
        <v>0</v>
      </c>
      <c r="AB38" s="74">
        <f t="shared" si="26"/>
        <v>0</v>
      </c>
      <c r="AC38" s="74">
        <f t="shared" si="27"/>
        <v>0</v>
      </c>
      <c r="AD38" s="74">
        <f t="shared" si="28"/>
        <v>0</v>
      </c>
      <c r="AE38" s="74">
        <f t="shared" si="29"/>
        <v>0</v>
      </c>
      <c r="AF38" s="74">
        <f t="shared" si="30"/>
        <v>0</v>
      </c>
      <c r="AG38" s="74">
        <f t="shared" si="31"/>
        <v>0</v>
      </c>
      <c r="AH38" s="172">
        <f t="shared" si="32"/>
        <v>0</v>
      </c>
      <c r="AI38" s="171"/>
      <c r="AJ38">
        <f>Makespan_10!S224</f>
        <v>594</v>
      </c>
      <c r="AK38">
        <f>Makespan_10!T224</f>
        <v>668</v>
      </c>
      <c r="AL38">
        <f>Makespan_10!CD318</f>
        <v>0</v>
      </c>
      <c r="AM38">
        <f>Makespan_10!BN130</f>
        <v>0</v>
      </c>
      <c r="AN38">
        <f>Makespan_10!BN36</f>
        <v>0</v>
      </c>
      <c r="AO38">
        <f>Makespan_10!BL130</f>
        <v>0</v>
      </c>
      <c r="AP38">
        <f>Makespan_10!BL36</f>
        <v>0</v>
      </c>
      <c r="AQ38">
        <v>631</v>
      </c>
      <c r="AR38">
        <v>736</v>
      </c>
      <c r="AS38">
        <v>736</v>
      </c>
      <c r="AT38">
        <v>669</v>
      </c>
      <c r="AU38">
        <v>669</v>
      </c>
      <c r="AV38">
        <v>706</v>
      </c>
      <c r="AW38">
        <v>706</v>
      </c>
      <c r="AX38"/>
      <c r="AY38">
        <f t="shared" ref="AY38:BK81" si="52">AJ38-AK38</f>
        <v>-74</v>
      </c>
      <c r="AZ38">
        <f t="shared" si="52"/>
        <v>668</v>
      </c>
      <c r="BA38">
        <f t="shared" si="52"/>
        <v>0</v>
      </c>
      <c r="BB38">
        <f t="shared" si="52"/>
        <v>0</v>
      </c>
      <c r="BC38">
        <f t="shared" si="51"/>
        <v>0</v>
      </c>
      <c r="BD38">
        <f t="shared" si="51"/>
        <v>0</v>
      </c>
      <c r="BE38">
        <f t="shared" si="51"/>
        <v>-631</v>
      </c>
      <c r="BF38">
        <f t="shared" si="51"/>
        <v>-105</v>
      </c>
      <c r="BG38">
        <f t="shared" si="51"/>
        <v>0</v>
      </c>
      <c r="BH38">
        <f t="shared" si="51"/>
        <v>67</v>
      </c>
      <c r="BI38">
        <f t="shared" si="51"/>
        <v>0</v>
      </c>
      <c r="BJ38">
        <f t="shared" si="51"/>
        <v>-37</v>
      </c>
      <c r="BK38">
        <f t="shared" si="51"/>
        <v>0</v>
      </c>
      <c r="BL38"/>
      <c r="BM38">
        <f t="shared" si="38"/>
        <v>-54.148514851485146</v>
      </c>
      <c r="BN38">
        <f t="shared" si="39"/>
        <v>-15.693069306930738</v>
      </c>
      <c r="BO38">
        <f t="shared" si="40"/>
        <v>0</v>
      </c>
      <c r="BP38">
        <f t="shared" si="41"/>
        <v>0</v>
      </c>
      <c r="BQ38">
        <f t="shared" si="42"/>
        <v>0</v>
      </c>
      <c r="BR38">
        <f t="shared" si="43"/>
        <v>0</v>
      </c>
      <c r="BS38">
        <f t="shared" si="44"/>
        <v>48.97029702970292</v>
      </c>
      <c r="BT38">
        <f t="shared" si="45"/>
        <v>-96.653465346534659</v>
      </c>
      <c r="BU38">
        <f t="shared" si="46"/>
        <v>0.21782178217821782</v>
      </c>
      <c r="BV38">
        <f t="shared" si="47"/>
        <v>72.386138613861391</v>
      </c>
      <c r="BW38">
        <f t="shared" si="48"/>
        <v>2.108910891089109</v>
      </c>
      <c r="BX38">
        <f t="shared" si="49"/>
        <v>-37.455445544554458</v>
      </c>
      <c r="BY38">
        <f t="shared" si="50"/>
        <v>0.26732673267326734</v>
      </c>
      <c r="BZ38"/>
      <c r="CA38">
        <f t="shared" si="16"/>
        <v>2932.0616606215076</v>
      </c>
      <c r="CB38">
        <f t="shared" si="16"/>
        <v>246.27242427213159</v>
      </c>
      <c r="CC38">
        <f t="shared" si="16"/>
        <v>0</v>
      </c>
      <c r="CD38">
        <f t="shared" si="16"/>
        <v>0</v>
      </c>
      <c r="CE38">
        <f t="shared" si="16"/>
        <v>0</v>
      </c>
      <c r="CF38">
        <f t="shared" si="16"/>
        <v>0</v>
      </c>
      <c r="CG38">
        <f t="shared" ref="CG38:CM86" si="53">BS38*BS38</f>
        <v>2398.0899911773304</v>
      </c>
      <c r="CH38">
        <f t="shared" si="53"/>
        <v>9341.8923634937764</v>
      </c>
      <c r="CI38">
        <f t="shared" si="53"/>
        <v>4.744632879129497E-2</v>
      </c>
      <c r="CJ38">
        <f t="shared" si="53"/>
        <v>5239.7530634251552</v>
      </c>
      <c r="CK38">
        <f t="shared" si="53"/>
        <v>4.4475051465542599</v>
      </c>
      <c r="CL38">
        <f t="shared" si="53"/>
        <v>1402.9104009410844</v>
      </c>
      <c r="CM38">
        <f t="shared" si="53"/>
        <v>7.1463582001764545E-2</v>
      </c>
    </row>
    <row r="39" spans="1:91" s="21" customFormat="1" ht="15.75" x14ac:dyDescent="0.25">
      <c r="A39" s="115" t="s">
        <v>271</v>
      </c>
      <c r="B39" s="131">
        <f>1-B33</f>
        <v>0.9916666666666667</v>
      </c>
      <c r="C39" s="131">
        <f t="shared" ref="C39:Q39" si="54">1-C33</f>
        <v>0.9966666666666667</v>
      </c>
      <c r="D39" s="131">
        <f t="shared" si="54"/>
        <v>0.99642857142857144</v>
      </c>
      <c r="E39" s="131">
        <f t="shared" si="54"/>
        <v>0.99545454545454548</v>
      </c>
      <c r="F39" s="131">
        <f t="shared" si="54"/>
        <v>0.99</v>
      </c>
      <c r="G39" s="131">
        <f t="shared" si="54"/>
        <v>0.99285714285714288</v>
      </c>
      <c r="H39" s="131">
        <f t="shared" si="54"/>
        <v>0.95</v>
      </c>
      <c r="I39" s="131">
        <f t="shared" si="54"/>
        <v>0.99375000000000002</v>
      </c>
      <c r="J39" s="131">
        <f t="shared" si="54"/>
        <v>0.98750000000000004</v>
      </c>
      <c r="K39" s="131">
        <f t="shared" si="54"/>
        <v>0.97499999999999998</v>
      </c>
      <c r="L39" s="131">
        <f t="shared" si="54"/>
        <v>0.98333333333333328</v>
      </c>
      <c r="M39" s="131">
        <f t="shared" si="54"/>
        <v>0.99444444444444446</v>
      </c>
      <c r="N39" s="131">
        <f t="shared" si="54"/>
        <v>0.99583333333333335</v>
      </c>
      <c r="O39" s="131">
        <f t="shared" si="54"/>
        <v>0.995</v>
      </c>
      <c r="P39" s="131">
        <f t="shared" si="54"/>
        <v>0.99615384615384617</v>
      </c>
      <c r="Q39" s="131">
        <f t="shared" si="54"/>
        <v>0.99687499999999996</v>
      </c>
      <c r="R39" s="168"/>
      <c r="S39" s="74">
        <f t="shared" si="17"/>
        <v>0.99687499999999996</v>
      </c>
      <c r="T39" s="74">
        <f t="shared" si="18"/>
        <v>0.9966666666666667</v>
      </c>
      <c r="U39" s="74">
        <f t="shared" si="19"/>
        <v>0.99642857142857144</v>
      </c>
      <c r="V39" s="74">
        <f t="shared" si="20"/>
        <v>0.99615384615384617</v>
      </c>
      <c r="W39" s="74">
        <f t="shared" si="21"/>
        <v>0.99583333333333335</v>
      </c>
      <c r="X39" s="74">
        <f t="shared" si="22"/>
        <v>0.99545454545454548</v>
      </c>
      <c r="Y39" s="74">
        <f t="shared" si="23"/>
        <v>0.995</v>
      </c>
      <c r="Z39" s="74">
        <f t="shared" si="24"/>
        <v>0.99444444444444446</v>
      </c>
      <c r="AA39" s="74">
        <f t="shared" si="25"/>
        <v>0.99375000000000002</v>
      </c>
      <c r="AB39" s="74">
        <f t="shared" si="26"/>
        <v>0.99285714285714288</v>
      </c>
      <c r="AC39" s="74">
        <f t="shared" si="27"/>
        <v>0.9916666666666667</v>
      </c>
      <c r="AD39" s="74">
        <f t="shared" si="28"/>
        <v>0.99</v>
      </c>
      <c r="AE39" s="74">
        <f t="shared" si="29"/>
        <v>0.98750000000000004</v>
      </c>
      <c r="AF39" s="74">
        <f t="shared" si="30"/>
        <v>0.98333333333333328</v>
      </c>
      <c r="AG39" s="74">
        <f t="shared" si="31"/>
        <v>0.97499999999999998</v>
      </c>
      <c r="AH39" s="172">
        <f t="shared" si="32"/>
        <v>0.95</v>
      </c>
      <c r="AI39" s="171"/>
      <c r="AJ39">
        <f>Makespan_10!S225</f>
        <v>636</v>
      </c>
      <c r="AK39">
        <f>Makespan_10!T225</f>
        <v>674</v>
      </c>
      <c r="AL39">
        <f>Makespan_10!CD319</f>
        <v>0</v>
      </c>
      <c r="AM39">
        <f>Makespan_10!BN131</f>
        <v>0</v>
      </c>
      <c r="AN39">
        <f>Makespan_10!BN37</f>
        <v>0</v>
      </c>
      <c r="AO39">
        <f>Makespan_10!BL131</f>
        <v>0</v>
      </c>
      <c r="AP39">
        <f>Makespan_10!BL37</f>
        <v>0</v>
      </c>
      <c r="AQ39">
        <v>585</v>
      </c>
      <c r="AR39">
        <v>667</v>
      </c>
      <c r="AS39">
        <v>667</v>
      </c>
      <c r="AT39">
        <v>700</v>
      </c>
      <c r="AU39">
        <v>706</v>
      </c>
      <c r="AV39">
        <v>666</v>
      </c>
      <c r="AW39">
        <v>672</v>
      </c>
      <c r="AX39"/>
      <c r="AY39">
        <f t="shared" si="52"/>
        <v>-38</v>
      </c>
      <c r="AZ39">
        <f t="shared" si="52"/>
        <v>674</v>
      </c>
      <c r="BA39">
        <f t="shared" si="52"/>
        <v>0</v>
      </c>
      <c r="BB39">
        <f t="shared" si="52"/>
        <v>0</v>
      </c>
      <c r="BC39">
        <f t="shared" si="51"/>
        <v>0</v>
      </c>
      <c r="BD39">
        <f t="shared" si="51"/>
        <v>0</v>
      </c>
      <c r="BE39">
        <f t="shared" si="51"/>
        <v>-585</v>
      </c>
      <c r="BF39">
        <f t="shared" si="51"/>
        <v>-82</v>
      </c>
      <c r="BG39">
        <f t="shared" si="51"/>
        <v>0</v>
      </c>
      <c r="BH39">
        <f t="shared" si="51"/>
        <v>-33</v>
      </c>
      <c r="BI39">
        <f t="shared" si="51"/>
        <v>-6</v>
      </c>
      <c r="BJ39">
        <f t="shared" si="51"/>
        <v>40</v>
      </c>
      <c r="BK39">
        <f t="shared" si="51"/>
        <v>-6</v>
      </c>
      <c r="BL39"/>
      <c r="BM39">
        <f t="shared" si="38"/>
        <v>-18.14851485148515</v>
      </c>
      <c r="BN39">
        <f t="shared" si="39"/>
        <v>-9.6930693069307381</v>
      </c>
      <c r="BO39">
        <f t="shared" si="40"/>
        <v>0</v>
      </c>
      <c r="BP39">
        <f t="shared" si="41"/>
        <v>0</v>
      </c>
      <c r="BQ39">
        <f t="shared" si="42"/>
        <v>0</v>
      </c>
      <c r="BR39">
        <f t="shared" si="43"/>
        <v>0</v>
      </c>
      <c r="BS39">
        <f t="shared" si="44"/>
        <v>94.97029702970292</v>
      </c>
      <c r="BT39">
        <f t="shared" si="45"/>
        <v>-73.653465346534659</v>
      </c>
      <c r="BU39">
        <f t="shared" si="46"/>
        <v>0.21782178217821782</v>
      </c>
      <c r="BV39">
        <f t="shared" si="47"/>
        <v>-27.613861386138613</v>
      </c>
      <c r="BW39">
        <f t="shared" si="48"/>
        <v>-3.891089108910891</v>
      </c>
      <c r="BX39">
        <f t="shared" si="49"/>
        <v>39.544554455445542</v>
      </c>
      <c r="BY39">
        <f t="shared" si="50"/>
        <v>-5.7326732673267324</v>
      </c>
      <c r="BZ39"/>
      <c r="CA39">
        <f t="shared" ref="CA39:CI90" si="55">BM39*BM39</f>
        <v>329.36859131457703</v>
      </c>
      <c r="CB39">
        <f t="shared" si="55"/>
        <v>93.955592588962745</v>
      </c>
      <c r="CC39">
        <f t="shared" si="55"/>
        <v>0</v>
      </c>
      <c r="CD39">
        <f t="shared" si="55"/>
        <v>0</v>
      </c>
      <c r="CE39">
        <f t="shared" si="55"/>
        <v>0</v>
      </c>
      <c r="CF39">
        <f t="shared" si="55"/>
        <v>0</v>
      </c>
      <c r="CG39">
        <f t="shared" si="53"/>
        <v>9019.3573179099985</v>
      </c>
      <c r="CH39">
        <f t="shared" si="53"/>
        <v>5424.8329575531816</v>
      </c>
      <c r="CI39">
        <f t="shared" si="53"/>
        <v>4.744632879129497E-2</v>
      </c>
      <c r="CJ39">
        <f t="shared" si="53"/>
        <v>762.52534065287705</v>
      </c>
      <c r="CK39">
        <f t="shared" si="53"/>
        <v>15.140574453484952</v>
      </c>
      <c r="CL39">
        <f t="shared" si="53"/>
        <v>1563.7717870796978</v>
      </c>
      <c r="CM39">
        <f t="shared" si="53"/>
        <v>32.863542789922555</v>
      </c>
    </row>
    <row r="40" spans="1:91" s="21" customFormat="1" ht="15.75" x14ac:dyDescent="0.25">
      <c r="A40" s="115" t="s">
        <v>263</v>
      </c>
      <c r="B40" s="130">
        <v>-2.4</v>
      </c>
      <c r="C40" s="130">
        <v>-2.72</v>
      </c>
      <c r="D40" s="130">
        <v>-2.69</v>
      </c>
      <c r="E40" s="130">
        <v>-2.61</v>
      </c>
      <c r="F40" s="130">
        <v>-2.33</v>
      </c>
      <c r="G40" s="130">
        <v>-2.4500000000000002</v>
      </c>
      <c r="H40" s="130">
        <v>-1.65</v>
      </c>
      <c r="I40" s="130">
        <v>-2.5</v>
      </c>
      <c r="J40" s="130">
        <v>-2.2400000000000002</v>
      </c>
      <c r="K40" s="130">
        <v>-1.96</v>
      </c>
      <c r="L40" s="130">
        <v>-2.13</v>
      </c>
      <c r="M40" s="130">
        <v>-2.54</v>
      </c>
      <c r="N40" s="130">
        <v>-2.64</v>
      </c>
      <c r="O40" s="130">
        <v>-2.58</v>
      </c>
      <c r="P40" s="130">
        <v>-2.67</v>
      </c>
      <c r="Q40" s="130">
        <v>-2.74</v>
      </c>
      <c r="R40" s="153"/>
      <c r="S40" s="74">
        <f t="shared" si="17"/>
        <v>-2.74</v>
      </c>
      <c r="T40" s="74">
        <f t="shared" si="18"/>
        <v>-2.72</v>
      </c>
      <c r="U40" s="74">
        <f t="shared" si="19"/>
        <v>-2.69</v>
      </c>
      <c r="V40" s="74">
        <f t="shared" si="20"/>
        <v>-2.67</v>
      </c>
      <c r="W40" s="74">
        <f t="shared" si="21"/>
        <v>-2.64</v>
      </c>
      <c r="X40" s="74">
        <f t="shared" si="22"/>
        <v>-2.61</v>
      </c>
      <c r="Y40" s="74">
        <f t="shared" si="23"/>
        <v>-2.58</v>
      </c>
      <c r="Z40" s="74">
        <f t="shared" si="24"/>
        <v>-2.54</v>
      </c>
      <c r="AA40" s="74">
        <f t="shared" si="25"/>
        <v>-2.5</v>
      </c>
      <c r="AB40" s="74">
        <f t="shared" si="26"/>
        <v>-2.4500000000000002</v>
      </c>
      <c r="AC40" s="74">
        <f t="shared" si="27"/>
        <v>-2.4</v>
      </c>
      <c r="AD40" s="74">
        <f t="shared" si="28"/>
        <v>-2.33</v>
      </c>
      <c r="AE40" s="74">
        <f t="shared" si="29"/>
        <v>-2.2400000000000002</v>
      </c>
      <c r="AF40" s="74">
        <f t="shared" si="30"/>
        <v>-2.13</v>
      </c>
      <c r="AG40" s="74">
        <f t="shared" si="31"/>
        <v>-1.96</v>
      </c>
      <c r="AH40" s="172">
        <f t="shared" si="32"/>
        <v>-1.65</v>
      </c>
      <c r="AI40" s="171"/>
      <c r="AJ40">
        <f>Makespan_10!S226</f>
        <v>733</v>
      </c>
      <c r="AK40">
        <f>Makespan_10!T226</f>
        <v>780</v>
      </c>
      <c r="AL40">
        <f>Makespan_10!CD320</f>
        <v>0</v>
      </c>
      <c r="AM40">
        <f>Makespan_10!BN132</f>
        <v>0</v>
      </c>
      <c r="AN40">
        <f>Makespan_10!BN38</f>
        <v>0</v>
      </c>
      <c r="AO40">
        <f>Makespan_10!BL132</f>
        <v>0</v>
      </c>
      <c r="AP40">
        <f>Makespan_10!BL38</f>
        <v>0</v>
      </c>
      <c r="AQ40">
        <v>841</v>
      </c>
      <c r="AR40">
        <v>796</v>
      </c>
      <c r="AS40">
        <v>796</v>
      </c>
      <c r="AT40">
        <v>834</v>
      </c>
      <c r="AU40">
        <v>834</v>
      </c>
      <c r="AV40">
        <v>818</v>
      </c>
      <c r="AW40">
        <v>818</v>
      </c>
      <c r="AX40"/>
      <c r="AY40">
        <f t="shared" si="52"/>
        <v>-47</v>
      </c>
      <c r="AZ40">
        <f t="shared" si="52"/>
        <v>780</v>
      </c>
      <c r="BA40">
        <f t="shared" si="52"/>
        <v>0</v>
      </c>
      <c r="BB40">
        <f t="shared" si="52"/>
        <v>0</v>
      </c>
      <c r="BC40">
        <f t="shared" si="51"/>
        <v>0</v>
      </c>
      <c r="BD40">
        <f t="shared" si="51"/>
        <v>0</v>
      </c>
      <c r="BE40">
        <f t="shared" si="51"/>
        <v>-841</v>
      </c>
      <c r="BF40">
        <f t="shared" si="51"/>
        <v>45</v>
      </c>
      <c r="BG40">
        <f t="shared" si="51"/>
        <v>0</v>
      </c>
      <c r="BH40">
        <f t="shared" si="51"/>
        <v>-38</v>
      </c>
      <c r="BI40">
        <f t="shared" si="51"/>
        <v>0</v>
      </c>
      <c r="BJ40">
        <f t="shared" si="51"/>
        <v>16</v>
      </c>
      <c r="BK40">
        <f t="shared" si="51"/>
        <v>0</v>
      </c>
      <c r="BL40"/>
      <c r="BM40">
        <f t="shared" si="38"/>
        <v>-27.14851485148515</v>
      </c>
      <c r="BN40">
        <f t="shared" si="39"/>
        <v>96.306930693069262</v>
      </c>
      <c r="BO40">
        <f t="shared" si="40"/>
        <v>0</v>
      </c>
      <c r="BP40">
        <f t="shared" si="41"/>
        <v>0</v>
      </c>
      <c r="BQ40">
        <f t="shared" si="42"/>
        <v>0</v>
      </c>
      <c r="BR40">
        <f t="shared" si="43"/>
        <v>0</v>
      </c>
      <c r="BS40">
        <f t="shared" si="44"/>
        <v>-161.02970297029708</v>
      </c>
      <c r="BT40">
        <f t="shared" si="45"/>
        <v>53.346534653465348</v>
      </c>
      <c r="BU40">
        <f t="shared" si="46"/>
        <v>0.21782178217821782</v>
      </c>
      <c r="BV40">
        <f t="shared" si="47"/>
        <v>-32.613861386138616</v>
      </c>
      <c r="BW40">
        <f t="shared" si="48"/>
        <v>2.108910891089109</v>
      </c>
      <c r="BX40">
        <f t="shared" si="49"/>
        <v>15.544554455445544</v>
      </c>
      <c r="BY40">
        <f t="shared" si="50"/>
        <v>0.26732673267326734</v>
      </c>
      <c r="BZ40"/>
      <c r="CA40">
        <f t="shared" si="55"/>
        <v>737.04185864130977</v>
      </c>
      <c r="CB40">
        <f t="shared" si="55"/>
        <v>9275.0248995196471</v>
      </c>
      <c r="CC40">
        <f t="shared" si="55"/>
        <v>0</v>
      </c>
      <c r="CD40">
        <f t="shared" si="55"/>
        <v>0</v>
      </c>
      <c r="CE40">
        <f t="shared" si="55"/>
        <v>0</v>
      </c>
      <c r="CF40">
        <f t="shared" si="55"/>
        <v>0</v>
      </c>
      <c r="CG40">
        <f t="shared" si="53"/>
        <v>25930.565238702104</v>
      </c>
      <c r="CH40">
        <f t="shared" si="53"/>
        <v>2845.8527595333794</v>
      </c>
      <c r="CI40">
        <f t="shared" si="53"/>
        <v>4.744632879129497E-2</v>
      </c>
      <c r="CJ40">
        <f t="shared" si="53"/>
        <v>1063.6639545142634</v>
      </c>
      <c r="CK40">
        <f t="shared" si="53"/>
        <v>4.4475051465542599</v>
      </c>
      <c r="CL40">
        <f t="shared" si="53"/>
        <v>241.63317321831192</v>
      </c>
      <c r="CM40">
        <f t="shared" si="53"/>
        <v>7.1463582001764545E-2</v>
      </c>
    </row>
    <row r="41" spans="1:91" s="21" customFormat="1" ht="15.75" x14ac:dyDescent="0.25">
      <c r="A41" s="115" t="s">
        <v>262</v>
      </c>
      <c r="B41" s="130" t="str">
        <f t="shared" ref="B41:Q41" si="56">IF(B29&lt;B40,"H1","H0")</f>
        <v>H0</v>
      </c>
      <c r="C41" s="130" t="str">
        <f t="shared" si="56"/>
        <v>H1</v>
      </c>
      <c r="D41" s="130" t="str">
        <f t="shared" si="56"/>
        <v>H1</v>
      </c>
      <c r="E41" s="130" t="str">
        <f t="shared" si="56"/>
        <v>H0</v>
      </c>
      <c r="F41" s="130" t="str">
        <f t="shared" si="56"/>
        <v>H0</v>
      </c>
      <c r="G41" s="130" t="str">
        <f t="shared" si="56"/>
        <v>H0</v>
      </c>
      <c r="H41" s="130" t="str">
        <f t="shared" si="56"/>
        <v>H0</v>
      </c>
      <c r="I41" s="130" t="str">
        <f t="shared" si="56"/>
        <v>H0</v>
      </c>
      <c r="J41" s="130" t="str">
        <f t="shared" si="56"/>
        <v>H0</v>
      </c>
      <c r="K41" s="130" t="str">
        <f t="shared" si="56"/>
        <v>H0</v>
      </c>
      <c r="L41" s="130" t="str">
        <f t="shared" si="56"/>
        <v>H0</v>
      </c>
      <c r="M41" s="130" t="str">
        <f t="shared" si="56"/>
        <v>H1</v>
      </c>
      <c r="N41" s="130" t="str">
        <f t="shared" si="56"/>
        <v>H1</v>
      </c>
      <c r="O41" s="130" t="str">
        <f t="shared" si="56"/>
        <v>H1</v>
      </c>
      <c r="P41" s="130" t="str">
        <f t="shared" si="56"/>
        <v>H1</v>
      </c>
      <c r="Q41" s="130" t="str">
        <f t="shared" si="56"/>
        <v>H1</v>
      </c>
      <c r="R41" s="153"/>
      <c r="S41" s="120" t="str">
        <f t="shared" si="17"/>
        <v>H1</v>
      </c>
      <c r="T41" s="120" t="str">
        <f t="shared" si="18"/>
        <v>H1</v>
      </c>
      <c r="U41" s="120" t="str">
        <f t="shared" si="19"/>
        <v>H1</v>
      </c>
      <c r="V41" s="120" t="str">
        <f t="shared" si="20"/>
        <v>H1</v>
      </c>
      <c r="W41" s="120" t="str">
        <f t="shared" si="21"/>
        <v>H1</v>
      </c>
      <c r="X41" s="173" t="str">
        <f t="shared" si="22"/>
        <v>H0</v>
      </c>
      <c r="Y41" s="120" t="str">
        <f t="shared" si="23"/>
        <v>H1</v>
      </c>
      <c r="Z41" s="120" t="str">
        <f t="shared" si="24"/>
        <v>H1</v>
      </c>
      <c r="AA41" s="173" t="str">
        <f t="shared" si="25"/>
        <v>H0</v>
      </c>
      <c r="AB41" s="173" t="str">
        <f t="shared" si="26"/>
        <v>H0</v>
      </c>
      <c r="AC41" s="173" t="str">
        <f t="shared" si="27"/>
        <v>H0</v>
      </c>
      <c r="AD41" s="173" t="str">
        <f t="shared" si="28"/>
        <v>H0</v>
      </c>
      <c r="AE41" s="173" t="str">
        <f t="shared" si="29"/>
        <v>H0</v>
      </c>
      <c r="AF41" s="173" t="str">
        <f t="shared" si="30"/>
        <v>H0</v>
      </c>
      <c r="AG41" s="173" t="str">
        <f t="shared" si="31"/>
        <v>H0</v>
      </c>
      <c r="AH41" s="174" t="str">
        <f t="shared" si="32"/>
        <v>H0</v>
      </c>
      <c r="AI41" s="171"/>
      <c r="AJ41">
        <f>Makespan_10!S227</f>
        <v>584</v>
      </c>
      <c r="AK41">
        <f>Makespan_10!T227</f>
        <v>602</v>
      </c>
      <c r="AL41">
        <f>Makespan_10!CD321</f>
        <v>0</v>
      </c>
      <c r="AM41">
        <f>Makespan_10!BN133</f>
        <v>0</v>
      </c>
      <c r="AN41">
        <f>Makespan_10!BN39</f>
        <v>0</v>
      </c>
      <c r="AO41">
        <f>Makespan_10!BL133</f>
        <v>0</v>
      </c>
      <c r="AP41">
        <f>Makespan_10!BL39</f>
        <v>0</v>
      </c>
      <c r="AQ41">
        <v>716</v>
      </c>
      <c r="AR41">
        <v>668</v>
      </c>
      <c r="AS41">
        <v>668</v>
      </c>
      <c r="AT41">
        <v>662</v>
      </c>
      <c r="AU41">
        <v>662</v>
      </c>
      <c r="AV41">
        <v>692</v>
      </c>
      <c r="AW41">
        <v>692</v>
      </c>
      <c r="AX41"/>
      <c r="AY41">
        <f t="shared" si="52"/>
        <v>-18</v>
      </c>
      <c r="AZ41">
        <f t="shared" si="52"/>
        <v>602</v>
      </c>
      <c r="BA41">
        <f t="shared" si="52"/>
        <v>0</v>
      </c>
      <c r="BB41">
        <f t="shared" si="52"/>
        <v>0</v>
      </c>
      <c r="BC41">
        <f t="shared" si="51"/>
        <v>0</v>
      </c>
      <c r="BD41">
        <f t="shared" si="51"/>
        <v>0</v>
      </c>
      <c r="BE41">
        <f t="shared" si="51"/>
        <v>-716</v>
      </c>
      <c r="BF41">
        <f t="shared" si="51"/>
        <v>48</v>
      </c>
      <c r="BG41">
        <f t="shared" si="51"/>
        <v>0</v>
      </c>
      <c r="BH41">
        <f t="shared" si="51"/>
        <v>6</v>
      </c>
      <c r="BI41">
        <f t="shared" si="51"/>
        <v>0</v>
      </c>
      <c r="BJ41">
        <f t="shared" si="51"/>
        <v>-30</v>
      </c>
      <c r="BK41">
        <f t="shared" si="51"/>
        <v>0</v>
      </c>
      <c r="BL41"/>
      <c r="BM41">
        <f t="shared" si="38"/>
        <v>1.8514851485148505</v>
      </c>
      <c r="BN41">
        <f t="shared" si="39"/>
        <v>-81.693069306930738</v>
      </c>
      <c r="BO41">
        <f t="shared" si="40"/>
        <v>0</v>
      </c>
      <c r="BP41">
        <f t="shared" si="41"/>
        <v>0</v>
      </c>
      <c r="BQ41">
        <f t="shared" si="42"/>
        <v>0</v>
      </c>
      <c r="BR41">
        <f t="shared" si="43"/>
        <v>0</v>
      </c>
      <c r="BS41">
        <f t="shared" si="44"/>
        <v>-36.02970297029708</v>
      </c>
      <c r="BT41">
        <f t="shared" si="45"/>
        <v>56.346534653465348</v>
      </c>
      <c r="BU41">
        <f t="shared" si="46"/>
        <v>0.21782178217821782</v>
      </c>
      <c r="BV41">
        <f t="shared" si="47"/>
        <v>11.386138613861387</v>
      </c>
      <c r="BW41">
        <f t="shared" si="48"/>
        <v>2.108910891089109</v>
      </c>
      <c r="BX41">
        <f t="shared" si="49"/>
        <v>-30.455445544554454</v>
      </c>
      <c r="BY41">
        <f t="shared" si="50"/>
        <v>0.26732673267326734</v>
      </c>
      <c r="BZ41"/>
      <c r="CA41">
        <f t="shared" si="55"/>
        <v>3.427997255171058</v>
      </c>
      <c r="CB41">
        <f t="shared" si="55"/>
        <v>6673.7575727869889</v>
      </c>
      <c r="CC41">
        <f t="shared" si="55"/>
        <v>0</v>
      </c>
      <c r="CD41">
        <f t="shared" si="55"/>
        <v>0</v>
      </c>
      <c r="CE41">
        <f t="shared" si="55"/>
        <v>0</v>
      </c>
      <c r="CF41">
        <f t="shared" si="55"/>
        <v>0</v>
      </c>
      <c r="CG41">
        <f t="shared" si="53"/>
        <v>1298.1394961278343</v>
      </c>
      <c r="CH41">
        <f t="shared" si="53"/>
        <v>3174.9319674541712</v>
      </c>
      <c r="CI41">
        <f t="shared" si="53"/>
        <v>4.744632879129497E-2</v>
      </c>
      <c r="CJ41">
        <f t="shared" si="53"/>
        <v>129.64415253406531</v>
      </c>
      <c r="CK41">
        <f t="shared" si="53"/>
        <v>4.4475051465542599</v>
      </c>
      <c r="CL41">
        <f t="shared" si="53"/>
        <v>927.53416331732171</v>
      </c>
      <c r="CM41">
        <f t="shared" si="53"/>
        <v>7.1463582001764545E-2</v>
      </c>
    </row>
    <row r="42" spans="1:91" s="21" customFormat="1" ht="45" x14ac:dyDescent="0.25">
      <c r="A42" s="162" t="s">
        <v>723</v>
      </c>
      <c r="B42">
        <v>-1.5674639000427053</v>
      </c>
      <c r="C42">
        <v>-16.553291343462412</v>
      </c>
      <c r="D42">
        <v>-4.7063881174466937</v>
      </c>
      <c r="E42">
        <v>-3.0430286643692601</v>
      </c>
      <c r="F42">
        <v>-1.2588825373282582</v>
      </c>
      <c r="G42">
        <v>-1.6231005207284701</v>
      </c>
      <c r="H42">
        <v>-0.13197641868995783</v>
      </c>
      <c r="I42">
        <v>-2.218524176293561</v>
      </c>
      <c r="J42">
        <v>-0.95752418239195802</v>
      </c>
      <c r="K42">
        <v>-0.39821403112095499</v>
      </c>
      <c r="L42">
        <v>-0.60505036595063999</v>
      </c>
      <c r="M42">
        <v>-2.9118307292295533</v>
      </c>
      <c r="N42">
        <v>-3.6930542467804677</v>
      </c>
      <c r="O42">
        <v>-3.0157478156201574</v>
      </c>
      <c r="P42">
        <v>-4.2361558741020398</v>
      </c>
      <c r="Q42">
        <v>-26.734442186574498</v>
      </c>
      <c r="S42" s="74" t="s">
        <v>744</v>
      </c>
      <c r="T42" s="74" t="s">
        <v>744</v>
      </c>
      <c r="U42" s="74" t="s">
        <v>744</v>
      </c>
      <c r="V42" s="74" t="s">
        <v>744</v>
      </c>
      <c r="W42" s="74" t="s">
        <v>744</v>
      </c>
      <c r="X42" s="74" t="s">
        <v>745</v>
      </c>
      <c r="Y42" s="74" t="s">
        <v>746</v>
      </c>
      <c r="Z42" s="74" t="s">
        <v>746</v>
      </c>
      <c r="AA42" s="74" t="s">
        <v>747</v>
      </c>
      <c r="AB42" s="74" t="s">
        <v>747</v>
      </c>
      <c r="AC42" s="74" t="s">
        <v>747</v>
      </c>
      <c r="AD42" s="74" t="s">
        <v>747</v>
      </c>
      <c r="AE42" s="74" t="s">
        <v>747</v>
      </c>
      <c r="AF42" s="74" t="s">
        <v>747</v>
      </c>
      <c r="AG42" s="74" t="s">
        <v>747</v>
      </c>
      <c r="AH42" s="74" t="s">
        <v>747</v>
      </c>
      <c r="AJ42">
        <f>Makespan_10!S228</f>
        <v>722</v>
      </c>
      <c r="AK42">
        <f>Makespan_10!T228</f>
        <v>636</v>
      </c>
      <c r="AL42">
        <f>Makespan_10!CD322</f>
        <v>0</v>
      </c>
      <c r="AM42">
        <f>Makespan_10!BN134</f>
        <v>0</v>
      </c>
      <c r="AN42">
        <f>Makespan_10!BN40</f>
        <v>0</v>
      </c>
      <c r="AO42">
        <f>Makespan_10!BL134</f>
        <v>0</v>
      </c>
      <c r="AP42">
        <f>Makespan_10!BL40</f>
        <v>0</v>
      </c>
      <c r="AQ42">
        <v>646</v>
      </c>
      <c r="AR42">
        <v>713</v>
      </c>
      <c r="AS42">
        <v>713</v>
      </c>
      <c r="AT42">
        <v>739</v>
      </c>
      <c r="AU42">
        <v>739</v>
      </c>
      <c r="AV42">
        <v>632</v>
      </c>
      <c r="AW42">
        <v>632</v>
      </c>
      <c r="AX42"/>
      <c r="AY42">
        <f t="shared" si="52"/>
        <v>86</v>
      </c>
      <c r="AZ42">
        <f t="shared" si="52"/>
        <v>636</v>
      </c>
      <c r="BA42">
        <f t="shared" si="52"/>
        <v>0</v>
      </c>
      <c r="BB42">
        <f t="shared" si="52"/>
        <v>0</v>
      </c>
      <c r="BC42">
        <f t="shared" si="51"/>
        <v>0</v>
      </c>
      <c r="BD42">
        <f t="shared" si="51"/>
        <v>0</v>
      </c>
      <c r="BE42">
        <f t="shared" si="51"/>
        <v>-646</v>
      </c>
      <c r="BF42">
        <f t="shared" si="51"/>
        <v>-67</v>
      </c>
      <c r="BG42">
        <f t="shared" si="51"/>
        <v>0</v>
      </c>
      <c r="BH42">
        <f t="shared" si="51"/>
        <v>-26</v>
      </c>
      <c r="BI42">
        <f t="shared" si="51"/>
        <v>0</v>
      </c>
      <c r="BJ42">
        <f t="shared" si="51"/>
        <v>107</v>
      </c>
      <c r="BK42">
        <f t="shared" si="51"/>
        <v>0</v>
      </c>
      <c r="BL42"/>
      <c r="BM42">
        <f t="shared" si="38"/>
        <v>105.85148514851485</v>
      </c>
      <c r="BN42">
        <f t="shared" si="39"/>
        <v>-47.693069306930738</v>
      </c>
      <c r="BO42">
        <f t="shared" si="40"/>
        <v>0</v>
      </c>
      <c r="BP42">
        <f t="shared" si="41"/>
        <v>0</v>
      </c>
      <c r="BQ42">
        <f t="shared" si="42"/>
        <v>0</v>
      </c>
      <c r="BR42">
        <f t="shared" si="43"/>
        <v>0</v>
      </c>
      <c r="BS42">
        <f t="shared" si="44"/>
        <v>33.97029702970292</v>
      </c>
      <c r="BT42">
        <f t="shared" si="45"/>
        <v>-58.653465346534652</v>
      </c>
      <c r="BU42">
        <f t="shared" si="46"/>
        <v>0.21782178217821782</v>
      </c>
      <c r="BV42">
        <f t="shared" si="47"/>
        <v>-20.613861386138613</v>
      </c>
      <c r="BW42">
        <f t="shared" si="48"/>
        <v>2.108910891089109</v>
      </c>
      <c r="BX42">
        <f t="shared" si="49"/>
        <v>106.54455445544555</v>
      </c>
      <c r="BY42">
        <f t="shared" si="50"/>
        <v>0.26732673267326734</v>
      </c>
      <c r="BZ42"/>
      <c r="CA42">
        <f t="shared" si="55"/>
        <v>11204.536908146261</v>
      </c>
      <c r="CB42">
        <f t="shared" si="55"/>
        <v>2274.6288599156987</v>
      </c>
      <c r="CC42">
        <f t="shared" si="55"/>
        <v>0</v>
      </c>
      <c r="CD42">
        <f t="shared" si="55"/>
        <v>0</v>
      </c>
      <c r="CE42">
        <f t="shared" si="55"/>
        <v>0</v>
      </c>
      <c r="CF42">
        <f t="shared" si="55"/>
        <v>0</v>
      </c>
      <c r="CG42">
        <f t="shared" si="53"/>
        <v>1153.981080286243</v>
      </c>
      <c r="CH42">
        <f t="shared" si="53"/>
        <v>3440.2289971571413</v>
      </c>
      <c r="CI42">
        <f t="shared" si="53"/>
        <v>4.744632879129497E-2</v>
      </c>
      <c r="CJ42">
        <f t="shared" si="53"/>
        <v>424.93128124693652</v>
      </c>
      <c r="CK42">
        <f t="shared" si="53"/>
        <v>4.4475051465542599</v>
      </c>
      <c r="CL42">
        <f t="shared" si="53"/>
        <v>11351.742084109403</v>
      </c>
      <c r="CM42">
        <f t="shared" si="53"/>
        <v>7.1463582001764545E-2</v>
      </c>
    </row>
    <row r="43" spans="1:91" s="116" customFormat="1" ht="15" customHeight="1" x14ac:dyDescent="0.25">
      <c r="A43" s="178" t="s">
        <v>167</v>
      </c>
      <c r="R43" s="169"/>
      <c r="S43" s="169"/>
      <c r="T43" s="169"/>
      <c r="U43" s="169"/>
      <c r="V43" s="169"/>
      <c r="W43" s="169"/>
      <c r="X43" s="169"/>
      <c r="Y43" s="169"/>
      <c r="Z43" s="169"/>
      <c r="AA43" s="169"/>
      <c r="AB43" s="169"/>
      <c r="AC43" s="169"/>
      <c r="AD43" s="169"/>
      <c r="AE43" s="169"/>
      <c r="AF43" s="169"/>
      <c r="AG43" s="169"/>
      <c r="AJ43">
        <f>Makespan_10!S229</f>
        <v>682</v>
      </c>
      <c r="AK43">
        <f>Makespan_10!T229</f>
        <v>754</v>
      </c>
      <c r="AL43">
        <f>Makespan_10!CD323</f>
        <v>0</v>
      </c>
      <c r="AM43">
        <f>Makespan_10!BN135</f>
        <v>0</v>
      </c>
      <c r="AN43">
        <f>Makespan_10!BN41</f>
        <v>0</v>
      </c>
      <c r="AO43">
        <f>Makespan_10!BL135</f>
        <v>0</v>
      </c>
      <c r="AP43">
        <f>Makespan_10!BL41</f>
        <v>0</v>
      </c>
      <c r="AQ43">
        <v>673</v>
      </c>
      <c r="AR43">
        <v>724</v>
      </c>
      <c r="AS43">
        <v>724</v>
      </c>
      <c r="AT43">
        <v>753</v>
      </c>
      <c r="AU43">
        <v>753</v>
      </c>
      <c r="AV43">
        <v>760</v>
      </c>
      <c r="AW43">
        <v>760</v>
      </c>
      <c r="AX43"/>
      <c r="AY43">
        <f t="shared" si="52"/>
        <v>-72</v>
      </c>
      <c r="AZ43">
        <f t="shared" si="52"/>
        <v>754</v>
      </c>
      <c r="BA43">
        <f t="shared" si="52"/>
        <v>0</v>
      </c>
      <c r="BB43">
        <f t="shared" si="52"/>
        <v>0</v>
      </c>
      <c r="BC43">
        <f t="shared" si="51"/>
        <v>0</v>
      </c>
      <c r="BD43">
        <f t="shared" si="51"/>
        <v>0</v>
      </c>
      <c r="BE43">
        <f t="shared" si="51"/>
        <v>-673</v>
      </c>
      <c r="BF43">
        <f t="shared" si="51"/>
        <v>-51</v>
      </c>
      <c r="BG43">
        <f t="shared" si="51"/>
        <v>0</v>
      </c>
      <c r="BH43">
        <f t="shared" si="51"/>
        <v>-29</v>
      </c>
      <c r="BI43">
        <f t="shared" si="51"/>
        <v>0</v>
      </c>
      <c r="BJ43">
        <f t="shared" si="51"/>
        <v>-7</v>
      </c>
      <c r="BK43">
        <f t="shared" si="51"/>
        <v>0</v>
      </c>
      <c r="BL43"/>
      <c r="BM43">
        <f t="shared" si="38"/>
        <v>-52.148514851485146</v>
      </c>
      <c r="BN43">
        <f t="shared" si="39"/>
        <v>70.306930693069262</v>
      </c>
      <c r="BO43">
        <f t="shared" si="40"/>
        <v>0</v>
      </c>
      <c r="BP43">
        <f t="shared" si="41"/>
        <v>0</v>
      </c>
      <c r="BQ43">
        <f t="shared" si="42"/>
        <v>0</v>
      </c>
      <c r="BR43">
        <f t="shared" si="43"/>
        <v>0</v>
      </c>
      <c r="BS43">
        <f t="shared" si="44"/>
        <v>6.9702970297029196</v>
      </c>
      <c r="BT43">
        <f t="shared" si="45"/>
        <v>-42.653465346534652</v>
      </c>
      <c r="BU43">
        <f t="shared" si="46"/>
        <v>0.21782178217821782</v>
      </c>
      <c r="BV43">
        <f t="shared" si="47"/>
        <v>-23.613861386138613</v>
      </c>
      <c r="BW43">
        <f t="shared" si="48"/>
        <v>2.108910891089109</v>
      </c>
      <c r="BX43">
        <f t="shared" si="49"/>
        <v>-7.4554455445544559</v>
      </c>
      <c r="BY43">
        <f t="shared" si="50"/>
        <v>0.26732673267326734</v>
      </c>
      <c r="BZ43"/>
      <c r="CA43">
        <f t="shared" si="55"/>
        <v>2719.4676012155669</v>
      </c>
      <c r="CB43">
        <f t="shared" si="55"/>
        <v>4943.0645034800446</v>
      </c>
      <c r="CC43">
        <f t="shared" si="55"/>
        <v>0</v>
      </c>
      <c r="CD43">
        <f t="shared" si="55"/>
        <v>0</v>
      </c>
      <c r="CE43">
        <f t="shared" si="55"/>
        <v>0</v>
      </c>
      <c r="CF43">
        <f t="shared" si="55"/>
        <v>0</v>
      </c>
      <c r="CG43">
        <f t="shared" si="53"/>
        <v>48.585040682285346</v>
      </c>
      <c r="CH43">
        <f t="shared" si="53"/>
        <v>1819.3181060680324</v>
      </c>
      <c r="CI43">
        <f t="shared" si="53"/>
        <v>4.744632879129497E-2</v>
      </c>
      <c r="CJ43">
        <f t="shared" si="53"/>
        <v>557.61444956376818</v>
      </c>
      <c r="CK43">
        <f t="shared" si="53"/>
        <v>4.4475051465542599</v>
      </c>
      <c r="CL43">
        <f t="shared" si="53"/>
        <v>55.58366826781689</v>
      </c>
      <c r="CM43">
        <f t="shared" si="53"/>
        <v>7.1463582001764545E-2</v>
      </c>
    </row>
    <row r="44" spans="1:91" s="116" customFormat="1" ht="15" customHeight="1" x14ac:dyDescent="0.25">
      <c r="A44" s="117"/>
      <c r="B44" s="606" t="s">
        <v>171</v>
      </c>
      <c r="C44" s="606"/>
      <c r="D44" s="606"/>
      <c r="E44" s="606"/>
      <c r="F44" s="606"/>
      <c r="G44" s="606"/>
      <c r="H44" s="606"/>
      <c r="I44" s="606"/>
      <c r="J44" s="606"/>
      <c r="K44" s="606"/>
      <c r="L44" s="606"/>
      <c r="M44" s="606"/>
      <c r="N44" s="606"/>
      <c r="O44" s="606"/>
      <c r="P44" s="606"/>
      <c r="Q44" s="606"/>
      <c r="R44" s="153"/>
      <c r="S44" s="153"/>
      <c r="T44" s="153"/>
      <c r="U44" s="153"/>
      <c r="V44" s="153"/>
      <c r="W44" s="153"/>
      <c r="X44" s="153"/>
      <c r="Y44" s="153"/>
      <c r="Z44" s="153"/>
      <c r="AA44" s="153"/>
      <c r="AB44" s="153"/>
      <c r="AC44" s="153"/>
      <c r="AD44" s="153"/>
      <c r="AE44" s="153"/>
      <c r="AF44" s="153"/>
      <c r="AG44" s="153"/>
      <c r="AJ44">
        <f>Makespan_10!S230</f>
        <v>613</v>
      </c>
      <c r="AK44">
        <f>Makespan_10!T230</f>
        <v>641</v>
      </c>
      <c r="AL44">
        <f>Makespan_10!CD324</f>
        <v>0</v>
      </c>
      <c r="AM44">
        <f>Makespan_10!BN136</f>
        <v>0</v>
      </c>
      <c r="AN44">
        <f>Makespan_10!BN42</f>
        <v>0</v>
      </c>
      <c r="AO44">
        <f>Makespan_10!BL136</f>
        <v>0</v>
      </c>
      <c r="AP44">
        <f>Makespan_10!BL42</f>
        <v>0</v>
      </c>
      <c r="AQ44">
        <v>709</v>
      </c>
      <c r="AR44">
        <v>645</v>
      </c>
      <c r="AS44">
        <v>645</v>
      </c>
      <c r="AT44">
        <v>704</v>
      </c>
      <c r="AU44">
        <v>704</v>
      </c>
      <c r="AV44">
        <v>636</v>
      </c>
      <c r="AW44">
        <v>636</v>
      </c>
      <c r="AX44"/>
      <c r="AY44">
        <f t="shared" si="52"/>
        <v>-28</v>
      </c>
      <c r="AZ44">
        <f t="shared" si="52"/>
        <v>641</v>
      </c>
      <c r="BA44">
        <f t="shared" si="52"/>
        <v>0</v>
      </c>
      <c r="BB44">
        <f t="shared" si="52"/>
        <v>0</v>
      </c>
      <c r="BC44">
        <f t="shared" si="51"/>
        <v>0</v>
      </c>
      <c r="BD44">
        <f t="shared" si="51"/>
        <v>0</v>
      </c>
      <c r="BE44">
        <f t="shared" si="51"/>
        <v>-709</v>
      </c>
      <c r="BF44">
        <f t="shared" si="51"/>
        <v>64</v>
      </c>
      <c r="BG44">
        <f t="shared" si="51"/>
        <v>0</v>
      </c>
      <c r="BH44">
        <f t="shared" si="51"/>
        <v>-59</v>
      </c>
      <c r="BI44">
        <f t="shared" si="51"/>
        <v>0</v>
      </c>
      <c r="BJ44">
        <f t="shared" si="51"/>
        <v>68</v>
      </c>
      <c r="BK44">
        <f t="shared" si="51"/>
        <v>0</v>
      </c>
      <c r="BL44"/>
      <c r="BM44">
        <f t="shared" si="38"/>
        <v>-8.1485148514851495</v>
      </c>
      <c r="BN44">
        <f t="shared" si="39"/>
        <v>-42.693069306930738</v>
      </c>
      <c r="BO44">
        <f t="shared" si="40"/>
        <v>0</v>
      </c>
      <c r="BP44">
        <f t="shared" si="41"/>
        <v>0</v>
      </c>
      <c r="BQ44">
        <f t="shared" si="42"/>
        <v>0</v>
      </c>
      <c r="BR44">
        <f t="shared" si="43"/>
        <v>0</v>
      </c>
      <c r="BS44">
        <f t="shared" si="44"/>
        <v>-29.02970297029708</v>
      </c>
      <c r="BT44">
        <f t="shared" si="45"/>
        <v>72.346534653465341</v>
      </c>
      <c r="BU44">
        <f t="shared" si="46"/>
        <v>0.21782178217821782</v>
      </c>
      <c r="BV44">
        <f t="shared" si="47"/>
        <v>-53.613861386138616</v>
      </c>
      <c r="BW44">
        <f t="shared" si="48"/>
        <v>2.108910891089109</v>
      </c>
      <c r="BX44">
        <f t="shared" si="49"/>
        <v>67.544554455445549</v>
      </c>
      <c r="BY44">
        <f t="shared" si="50"/>
        <v>0.26732673267326734</v>
      </c>
      <c r="BZ44"/>
      <c r="CA44">
        <f t="shared" si="55"/>
        <v>66.398294284874055</v>
      </c>
      <c r="CB44">
        <f t="shared" si="55"/>
        <v>1822.6981668463914</v>
      </c>
      <c r="CC44">
        <f t="shared" si="55"/>
        <v>0</v>
      </c>
      <c r="CD44">
        <f t="shared" si="55"/>
        <v>0</v>
      </c>
      <c r="CE44">
        <f t="shared" si="55"/>
        <v>0</v>
      </c>
      <c r="CF44">
        <f t="shared" si="55"/>
        <v>0</v>
      </c>
      <c r="CG44">
        <f t="shared" si="53"/>
        <v>842.72365454367514</v>
      </c>
      <c r="CH44">
        <f t="shared" si="53"/>
        <v>5234.0210763650612</v>
      </c>
      <c r="CI44">
        <f t="shared" si="53"/>
        <v>4.744632879129497E-2</v>
      </c>
      <c r="CJ44">
        <f t="shared" si="53"/>
        <v>2874.4461327320855</v>
      </c>
      <c r="CK44">
        <f t="shared" si="53"/>
        <v>4.4475051465542599</v>
      </c>
      <c r="CL44">
        <f t="shared" si="53"/>
        <v>4562.2668365846494</v>
      </c>
      <c r="CM44">
        <f t="shared" si="53"/>
        <v>7.1463582001764545E-2</v>
      </c>
    </row>
    <row r="45" spans="1:91" s="116" customFormat="1" ht="15" customHeight="1" x14ac:dyDescent="0.25">
      <c r="A45" s="111" t="s">
        <v>49</v>
      </c>
      <c r="B45" s="107"/>
      <c r="C45" s="107"/>
      <c r="D45" s="107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164"/>
      <c r="AE45" s="164"/>
      <c r="AF45" s="164"/>
      <c r="AG45" s="164"/>
      <c r="AJ45">
        <f>Makespan_10!S231</f>
        <v>625</v>
      </c>
      <c r="AK45">
        <f>Makespan_10!T231</f>
        <v>660</v>
      </c>
      <c r="AL45">
        <f>Makespan_10!CD325</f>
        <v>0</v>
      </c>
      <c r="AM45">
        <f>Makespan_10!BN137</f>
        <v>0</v>
      </c>
      <c r="AN45">
        <f>Makespan_10!BN43</f>
        <v>0</v>
      </c>
      <c r="AO45">
        <f>Makespan_10!BL137</f>
        <v>0</v>
      </c>
      <c r="AP45">
        <f>Makespan_10!BL43</f>
        <v>0</v>
      </c>
      <c r="AQ45">
        <v>720</v>
      </c>
      <c r="AR45">
        <v>676</v>
      </c>
      <c r="AS45">
        <v>676</v>
      </c>
      <c r="AT45">
        <v>675</v>
      </c>
      <c r="AU45">
        <v>675</v>
      </c>
      <c r="AV45">
        <v>680</v>
      </c>
      <c r="AW45">
        <v>680</v>
      </c>
      <c r="AX45"/>
      <c r="AY45">
        <f t="shared" si="52"/>
        <v>-35</v>
      </c>
      <c r="AZ45">
        <f t="shared" si="52"/>
        <v>660</v>
      </c>
      <c r="BA45">
        <f t="shared" si="52"/>
        <v>0</v>
      </c>
      <c r="BB45">
        <f t="shared" si="52"/>
        <v>0</v>
      </c>
      <c r="BC45">
        <f t="shared" si="51"/>
        <v>0</v>
      </c>
      <c r="BD45">
        <f t="shared" si="51"/>
        <v>0</v>
      </c>
      <c r="BE45">
        <f t="shared" si="51"/>
        <v>-720</v>
      </c>
      <c r="BF45">
        <f t="shared" si="51"/>
        <v>44</v>
      </c>
      <c r="BG45">
        <f t="shared" si="51"/>
        <v>0</v>
      </c>
      <c r="BH45">
        <f t="shared" si="51"/>
        <v>1</v>
      </c>
      <c r="BI45">
        <f t="shared" si="51"/>
        <v>0</v>
      </c>
      <c r="BJ45">
        <f t="shared" si="51"/>
        <v>-5</v>
      </c>
      <c r="BK45">
        <f t="shared" si="51"/>
        <v>0</v>
      </c>
      <c r="BL45"/>
      <c r="BM45">
        <f t="shared" si="38"/>
        <v>-15.14851485148515</v>
      </c>
      <c r="BN45">
        <f t="shared" si="39"/>
        <v>-23.693069306930738</v>
      </c>
      <c r="BO45">
        <f t="shared" si="40"/>
        <v>0</v>
      </c>
      <c r="BP45">
        <f t="shared" si="41"/>
        <v>0</v>
      </c>
      <c r="BQ45">
        <f t="shared" si="42"/>
        <v>0</v>
      </c>
      <c r="BR45">
        <f t="shared" si="43"/>
        <v>0</v>
      </c>
      <c r="BS45">
        <f t="shared" si="44"/>
        <v>-40.02970297029708</v>
      </c>
      <c r="BT45">
        <f t="shared" si="45"/>
        <v>52.346534653465348</v>
      </c>
      <c r="BU45">
        <f t="shared" si="46"/>
        <v>0.21782178217821782</v>
      </c>
      <c r="BV45">
        <f t="shared" si="47"/>
        <v>6.3861386138613865</v>
      </c>
      <c r="BW45">
        <f t="shared" si="48"/>
        <v>2.108910891089109</v>
      </c>
      <c r="BX45">
        <f t="shared" si="49"/>
        <v>-5.4554455445544559</v>
      </c>
      <c r="BY45">
        <f t="shared" si="50"/>
        <v>0.26732673267326734</v>
      </c>
      <c r="BZ45"/>
      <c r="CA45">
        <f t="shared" si="55"/>
        <v>229.47750220566616</v>
      </c>
      <c r="CB45">
        <f t="shared" si="55"/>
        <v>561.36153318302343</v>
      </c>
      <c r="CC45">
        <f t="shared" si="55"/>
        <v>0</v>
      </c>
      <c r="CD45">
        <f t="shared" si="55"/>
        <v>0</v>
      </c>
      <c r="CE45">
        <f t="shared" si="55"/>
        <v>0</v>
      </c>
      <c r="CF45">
        <f t="shared" si="55"/>
        <v>0</v>
      </c>
      <c r="CG45">
        <f t="shared" si="53"/>
        <v>1602.3771198902109</v>
      </c>
      <c r="CH45">
        <f t="shared" si="53"/>
        <v>2740.1596902264487</v>
      </c>
      <c r="CI45">
        <f t="shared" si="53"/>
        <v>4.744632879129497E-2</v>
      </c>
      <c r="CJ45">
        <f t="shared" si="53"/>
        <v>40.782766395451432</v>
      </c>
      <c r="CK45">
        <f t="shared" si="53"/>
        <v>4.4475051465542599</v>
      </c>
      <c r="CL45">
        <f t="shared" si="53"/>
        <v>29.761886089599063</v>
      </c>
      <c r="CM45">
        <f t="shared" si="53"/>
        <v>7.1463582001764545E-2</v>
      </c>
    </row>
    <row r="46" spans="1:91" s="116" customFormat="1" ht="84" customHeight="1" x14ac:dyDescent="0.25">
      <c r="A46" s="109" t="s">
        <v>264</v>
      </c>
      <c r="B46" s="110" t="s">
        <v>431</v>
      </c>
      <c r="C46" s="110" t="s">
        <v>595</v>
      </c>
      <c r="D46" s="110" t="s">
        <v>632</v>
      </c>
      <c r="E46" s="110" t="s">
        <v>633</v>
      </c>
      <c r="F46" s="110" t="s">
        <v>634</v>
      </c>
      <c r="G46" s="110" t="s">
        <v>635</v>
      </c>
      <c r="H46" s="110" t="s">
        <v>636</v>
      </c>
      <c r="I46" s="110" t="s">
        <v>637</v>
      </c>
      <c r="J46" s="110" t="s">
        <v>638</v>
      </c>
      <c r="K46" s="110" t="s">
        <v>639</v>
      </c>
      <c r="L46" s="110" t="s">
        <v>640</v>
      </c>
      <c r="M46" s="110" t="s">
        <v>641</v>
      </c>
      <c r="N46" s="110" t="s">
        <v>443</v>
      </c>
      <c r="O46" s="110" t="s">
        <v>444</v>
      </c>
      <c r="P46" s="110" t="s">
        <v>445</v>
      </c>
      <c r="Q46" s="110" t="s">
        <v>446</v>
      </c>
      <c r="R46" s="165"/>
      <c r="S46" s="74" t="str">
        <f>Q46</f>
        <v>HILL p1j
≥
HI/HILO p1j</v>
      </c>
      <c r="T46" s="74" t="str">
        <f>C46</f>
        <v>SPT p1j
≥
LPT p1j</v>
      </c>
      <c r="U46" s="74" t="str">
        <f>P46</f>
        <v>LO/HILO p1j
≥
HI/HILO p1j</v>
      </c>
      <c r="V46" s="74" t="str">
        <f>D46</f>
        <v>LPT p1j
≥
VALLEY p1j</v>
      </c>
      <c r="W46" s="74" t="str">
        <f>M46</f>
        <v>HI/HILO a1j
≥
HI/LOHI p1j</v>
      </c>
      <c r="X46" s="74" t="str">
        <f>O46</f>
        <v>LO/LOHI p1j
≥
LO/HILO p1j</v>
      </c>
      <c r="Y46" s="74" t="str">
        <f>B46</f>
        <v>HILL p1j 
≥
SPT p1j</v>
      </c>
      <c r="Z46" s="74" t="str">
        <f>N46</f>
        <v>HI/LOHI p1j
≥
LO/LOHI p1j</v>
      </c>
      <c r="AA46" s="74" t="str">
        <f>I46</f>
        <v>VALLEY a1j
≥
HI/LOHI a1j</v>
      </c>
      <c r="AB46" s="74" t="str">
        <f>F46</f>
        <v>LPT a1j
≥
SPT a1j</v>
      </c>
      <c r="AC46" s="74" t="str">
        <f>L46</f>
        <v>LO/LOHI a1j
≥
HI/HILO a1j</v>
      </c>
      <c r="AD46" s="74" t="str">
        <f>E46</f>
        <v>VALLEY p1j
≥
LPT a1j</v>
      </c>
      <c r="AE46" s="74" t="str">
        <f>G46</f>
        <v>SPT a1j
≥
HILL a1j</v>
      </c>
      <c r="AF46" s="74" t="str">
        <f>H46</f>
        <v>HILL a1j
≥
VALLEY a1j</v>
      </c>
      <c r="AG46" s="74" t="str">
        <f>K46</f>
        <v>LO/HILO a1j
≥
LO/LOHI a1j</v>
      </c>
      <c r="AH46" s="74" t="str">
        <f>J46</f>
        <v>HI/LOHI a1j
≥
LO/HILO a1j</v>
      </c>
      <c r="AJ46">
        <f>Makespan_10!S232</f>
        <v>644</v>
      </c>
      <c r="AK46">
        <f>Makespan_10!T232</f>
        <v>676</v>
      </c>
      <c r="AL46">
        <f>Makespan_10!CD326</f>
        <v>0</v>
      </c>
      <c r="AM46">
        <f>Makespan_10!BN138</f>
        <v>0</v>
      </c>
      <c r="AN46">
        <f>Makespan_10!BN44</f>
        <v>0</v>
      </c>
      <c r="AO46">
        <f>Makespan_10!BL138</f>
        <v>0</v>
      </c>
      <c r="AP46">
        <f>Makespan_10!BL44</f>
        <v>0</v>
      </c>
      <c r="AQ46">
        <v>709</v>
      </c>
      <c r="AR46">
        <v>723</v>
      </c>
      <c r="AS46">
        <v>723</v>
      </c>
      <c r="AT46">
        <v>718</v>
      </c>
      <c r="AU46">
        <v>718</v>
      </c>
      <c r="AV46">
        <v>754</v>
      </c>
      <c r="AW46">
        <v>754</v>
      </c>
      <c r="AX46"/>
      <c r="AY46">
        <f t="shared" si="52"/>
        <v>-32</v>
      </c>
      <c r="AZ46">
        <f t="shared" si="52"/>
        <v>676</v>
      </c>
      <c r="BA46">
        <f t="shared" si="52"/>
        <v>0</v>
      </c>
      <c r="BB46">
        <f t="shared" si="52"/>
        <v>0</v>
      </c>
      <c r="BC46">
        <f t="shared" si="51"/>
        <v>0</v>
      </c>
      <c r="BD46">
        <f t="shared" si="51"/>
        <v>0</v>
      </c>
      <c r="BE46">
        <f t="shared" si="51"/>
        <v>-709</v>
      </c>
      <c r="BF46">
        <f t="shared" si="51"/>
        <v>-14</v>
      </c>
      <c r="BG46">
        <f t="shared" si="51"/>
        <v>0</v>
      </c>
      <c r="BH46">
        <f t="shared" si="51"/>
        <v>5</v>
      </c>
      <c r="BI46">
        <f t="shared" si="51"/>
        <v>0</v>
      </c>
      <c r="BJ46">
        <f t="shared" si="51"/>
        <v>-36</v>
      </c>
      <c r="BK46">
        <f t="shared" si="51"/>
        <v>0</v>
      </c>
      <c r="BL46"/>
      <c r="BM46">
        <f t="shared" si="38"/>
        <v>-12.14851485148515</v>
      </c>
      <c r="BN46">
        <f t="shared" si="39"/>
        <v>-7.6930693069307381</v>
      </c>
      <c r="BO46">
        <f t="shared" si="40"/>
        <v>0</v>
      </c>
      <c r="BP46">
        <f t="shared" si="41"/>
        <v>0</v>
      </c>
      <c r="BQ46">
        <f t="shared" si="42"/>
        <v>0</v>
      </c>
      <c r="BR46">
        <f t="shared" si="43"/>
        <v>0</v>
      </c>
      <c r="BS46">
        <f t="shared" si="44"/>
        <v>-29.02970297029708</v>
      </c>
      <c r="BT46">
        <f t="shared" si="45"/>
        <v>-5.653465346534654</v>
      </c>
      <c r="BU46">
        <f t="shared" si="46"/>
        <v>0.21782178217821782</v>
      </c>
      <c r="BV46">
        <f t="shared" si="47"/>
        <v>10.386138613861387</v>
      </c>
      <c r="BW46">
        <f t="shared" si="48"/>
        <v>2.108910891089109</v>
      </c>
      <c r="BX46">
        <f t="shared" si="49"/>
        <v>-36.455445544554458</v>
      </c>
      <c r="BY46">
        <f t="shared" si="50"/>
        <v>0.26732673267326734</v>
      </c>
      <c r="BZ46"/>
      <c r="CA46">
        <f t="shared" si="55"/>
        <v>147.58641309675525</v>
      </c>
      <c r="CB46">
        <f t="shared" si="55"/>
        <v>59.183315361239785</v>
      </c>
      <c r="CC46">
        <f t="shared" si="55"/>
        <v>0</v>
      </c>
      <c r="CD46">
        <f t="shared" si="55"/>
        <v>0</v>
      </c>
      <c r="CE46">
        <f t="shared" si="55"/>
        <v>0</v>
      </c>
      <c r="CF46">
        <f t="shared" si="55"/>
        <v>0</v>
      </c>
      <c r="CG46">
        <f t="shared" si="53"/>
        <v>842.72365454367514</v>
      </c>
      <c r="CH46">
        <f t="shared" si="53"/>
        <v>31.961670424468196</v>
      </c>
      <c r="CI46">
        <f t="shared" si="53"/>
        <v>4.744632879129497E-2</v>
      </c>
      <c r="CJ46">
        <f t="shared" si="53"/>
        <v>107.87187530634255</v>
      </c>
      <c r="CK46">
        <f t="shared" si="53"/>
        <v>4.4475051465542599</v>
      </c>
      <c r="CL46">
        <f t="shared" si="53"/>
        <v>1328.9995098519755</v>
      </c>
      <c r="CM46">
        <f t="shared" si="53"/>
        <v>7.1463582001764545E-2</v>
      </c>
    </row>
    <row r="47" spans="1:91" s="116" customFormat="1" ht="84" customHeight="1" x14ac:dyDescent="0.25">
      <c r="A47" s="109" t="s">
        <v>265</v>
      </c>
      <c r="B47" s="110" t="s">
        <v>274</v>
      </c>
      <c r="C47" s="110" t="s">
        <v>370</v>
      </c>
      <c r="D47" s="110" t="s">
        <v>372</v>
      </c>
      <c r="E47" s="110" t="s">
        <v>643</v>
      </c>
      <c r="F47" s="110" t="s">
        <v>644</v>
      </c>
      <c r="G47" s="110" t="s">
        <v>582</v>
      </c>
      <c r="H47" s="110" t="s">
        <v>645</v>
      </c>
      <c r="I47" s="110" t="s">
        <v>646</v>
      </c>
      <c r="J47" s="110" t="s">
        <v>647</v>
      </c>
      <c r="K47" s="110" t="s">
        <v>648</v>
      </c>
      <c r="L47" s="110" t="s">
        <v>649</v>
      </c>
      <c r="M47" s="110" t="s">
        <v>650</v>
      </c>
      <c r="N47" s="110" t="s">
        <v>286</v>
      </c>
      <c r="O47" s="110" t="s">
        <v>287</v>
      </c>
      <c r="P47" s="110" t="s">
        <v>288</v>
      </c>
      <c r="Q47" s="110" t="s">
        <v>289</v>
      </c>
      <c r="R47" s="165"/>
      <c r="S47" s="74" t="str">
        <f t="shared" ref="S47:S58" si="57">Q47</f>
        <v>HILL p1j
&lt;
HI/HILO p1j</v>
      </c>
      <c r="T47" s="74" t="str">
        <f t="shared" ref="T47:T58" si="58">C47</f>
        <v>SPT p1j
&lt;
LPT p1j</v>
      </c>
      <c r="U47" s="74" t="str">
        <f t="shared" ref="U47:U58" si="59">P47</f>
        <v>LO/HILO p1j
&lt;
HI/HILO p1j</v>
      </c>
      <c r="V47" s="74" t="str">
        <f t="shared" ref="V47:V58" si="60">D47</f>
        <v>LPT p1j
&lt;
VALLEY p1j</v>
      </c>
      <c r="W47" s="74" t="str">
        <f t="shared" ref="W47:W58" si="61">M47</f>
        <v>HI/HILO a1j
&lt;
HI/LOHI p1j</v>
      </c>
      <c r="X47" s="74" t="str">
        <f t="shared" ref="X47:X58" si="62">O47</f>
        <v>LO/LOHI p1j
&lt;
LO/HILO p1j</v>
      </c>
      <c r="Y47" s="74" t="str">
        <f t="shared" ref="Y47:Y58" si="63">B47</f>
        <v>HILL p1j 
&lt;
SPT p1j</v>
      </c>
      <c r="Z47" s="74" t="str">
        <f t="shared" ref="Z47:Z58" si="64">N47</f>
        <v>HI/LOHI p1j
&lt;
LO/LOHI p1j</v>
      </c>
      <c r="AA47" s="74" t="str">
        <f t="shared" ref="AA47:AA58" si="65">I47</f>
        <v>VALLEY a1j
&lt;
HI/LOHI a1j</v>
      </c>
      <c r="AB47" s="74" t="str">
        <f t="shared" ref="AB47:AB58" si="66">F47</f>
        <v>LPT a1j
&lt;
SPT a1j</v>
      </c>
      <c r="AC47" s="74" t="str">
        <f t="shared" ref="AC47:AC58" si="67">L47</f>
        <v>LO/LOHI a1j
&lt;
HI/HILO a1j</v>
      </c>
      <c r="AD47" s="74" t="str">
        <f t="shared" ref="AD47:AD58" si="68">E47</f>
        <v>VALLEY p1j
&lt;
LPT a1j</v>
      </c>
      <c r="AE47" s="74" t="str">
        <f t="shared" ref="AE47:AE58" si="69">G47</f>
        <v>SPT a1j
&lt;
HILL a1j</v>
      </c>
      <c r="AF47" s="74" t="str">
        <f t="shared" ref="AF47:AF58" si="70">H47</f>
        <v>HILL a1j
&lt;
VALLEY a1j</v>
      </c>
      <c r="AG47" s="74" t="str">
        <f t="shared" ref="AG47:AG58" si="71">K47</f>
        <v>LO/HILO a1j
&lt;
LO/LOHI a1j</v>
      </c>
      <c r="AH47" s="74" t="str">
        <f t="shared" ref="AH47:AH58" si="72">J47</f>
        <v>HI/LOHI a1j
&lt;
LO/HILO a1j</v>
      </c>
      <c r="AJ47">
        <f>Makespan_10!S233</f>
        <v>561</v>
      </c>
      <c r="AK47">
        <f>Makespan_10!T233</f>
        <v>654</v>
      </c>
      <c r="AL47">
        <f>Makespan_10!CD327</f>
        <v>0</v>
      </c>
      <c r="AM47">
        <f>Makespan_10!BN139</f>
        <v>0</v>
      </c>
      <c r="AN47">
        <f>Makespan_10!BN45</f>
        <v>0</v>
      </c>
      <c r="AO47">
        <f>Makespan_10!BL139</f>
        <v>0</v>
      </c>
      <c r="AP47">
        <f>Makespan_10!BL45</f>
        <v>0</v>
      </c>
      <c r="AQ47">
        <v>588</v>
      </c>
      <c r="AR47">
        <v>615</v>
      </c>
      <c r="AS47">
        <v>615</v>
      </c>
      <c r="AT47">
        <v>610</v>
      </c>
      <c r="AU47">
        <v>612</v>
      </c>
      <c r="AV47">
        <v>694</v>
      </c>
      <c r="AW47">
        <v>694</v>
      </c>
      <c r="AX47"/>
      <c r="AY47">
        <f t="shared" si="52"/>
        <v>-93</v>
      </c>
      <c r="AZ47">
        <f t="shared" si="52"/>
        <v>654</v>
      </c>
      <c r="BA47">
        <f t="shared" si="52"/>
        <v>0</v>
      </c>
      <c r="BB47">
        <f t="shared" si="52"/>
        <v>0</v>
      </c>
      <c r="BC47">
        <f t="shared" si="51"/>
        <v>0</v>
      </c>
      <c r="BD47">
        <f t="shared" si="51"/>
        <v>0</v>
      </c>
      <c r="BE47">
        <f t="shared" si="51"/>
        <v>-588</v>
      </c>
      <c r="BF47">
        <f t="shared" si="51"/>
        <v>-27</v>
      </c>
      <c r="BG47">
        <f t="shared" si="51"/>
        <v>0</v>
      </c>
      <c r="BH47">
        <f t="shared" si="51"/>
        <v>5</v>
      </c>
      <c r="BI47">
        <f t="shared" si="51"/>
        <v>-2</v>
      </c>
      <c r="BJ47">
        <f t="shared" si="51"/>
        <v>-82</v>
      </c>
      <c r="BK47">
        <f t="shared" si="51"/>
        <v>0</v>
      </c>
      <c r="BL47"/>
      <c r="BM47">
        <f t="shared" si="38"/>
        <v>-73.148514851485146</v>
      </c>
      <c r="BN47">
        <f t="shared" si="39"/>
        <v>-29.693069306930738</v>
      </c>
      <c r="BO47">
        <f t="shared" si="40"/>
        <v>0</v>
      </c>
      <c r="BP47">
        <f t="shared" si="41"/>
        <v>0</v>
      </c>
      <c r="BQ47">
        <f t="shared" si="42"/>
        <v>0</v>
      </c>
      <c r="BR47">
        <f t="shared" si="43"/>
        <v>0</v>
      </c>
      <c r="BS47">
        <f t="shared" si="44"/>
        <v>91.97029702970292</v>
      </c>
      <c r="BT47">
        <f t="shared" si="45"/>
        <v>-18.653465346534652</v>
      </c>
      <c r="BU47">
        <f t="shared" si="46"/>
        <v>0.21782178217821782</v>
      </c>
      <c r="BV47">
        <f t="shared" si="47"/>
        <v>10.386138613861387</v>
      </c>
      <c r="BW47">
        <f t="shared" si="48"/>
        <v>0.10891089108910901</v>
      </c>
      <c r="BX47">
        <f t="shared" si="49"/>
        <v>-82.455445544554451</v>
      </c>
      <c r="BY47">
        <f t="shared" si="50"/>
        <v>0.26732673267326734</v>
      </c>
      <c r="BZ47"/>
      <c r="CA47">
        <f t="shared" si="55"/>
        <v>5350.7052249779426</v>
      </c>
      <c r="CB47">
        <f t="shared" si="55"/>
        <v>881.67836486619228</v>
      </c>
      <c r="CC47">
        <f t="shared" si="55"/>
        <v>0</v>
      </c>
      <c r="CD47">
        <f t="shared" si="55"/>
        <v>0</v>
      </c>
      <c r="CE47">
        <f t="shared" si="55"/>
        <v>0</v>
      </c>
      <c r="CF47">
        <f t="shared" si="55"/>
        <v>0</v>
      </c>
      <c r="CG47">
        <f t="shared" si="53"/>
        <v>8458.5355357317821</v>
      </c>
      <c r="CH47">
        <f t="shared" si="53"/>
        <v>347.95176943436911</v>
      </c>
      <c r="CI47">
        <f t="shared" si="53"/>
        <v>4.744632879129497E-2</v>
      </c>
      <c r="CJ47">
        <f t="shared" si="53"/>
        <v>107.87187530634255</v>
      </c>
      <c r="CK47">
        <f t="shared" si="53"/>
        <v>1.1861582197823763E-2</v>
      </c>
      <c r="CL47">
        <f t="shared" si="53"/>
        <v>6798.9004999509843</v>
      </c>
      <c r="CM47">
        <f t="shared" si="53"/>
        <v>7.1463582001764545E-2</v>
      </c>
    </row>
    <row r="48" spans="1:91" s="116" customFormat="1" ht="15" customHeight="1" x14ac:dyDescent="0.25">
      <c r="A48" s="111" t="s">
        <v>166</v>
      </c>
      <c r="B48" s="112">
        <v>-3.0361125164507046</v>
      </c>
      <c r="C48" s="112">
        <v>-19.770563825926331</v>
      </c>
      <c r="D48" s="112">
        <v>-4.1150930274573856</v>
      </c>
      <c r="E48" s="112">
        <v>0.64647267888629156</v>
      </c>
      <c r="F48" s="112">
        <v>0.89107556996025605</v>
      </c>
      <c r="G48" s="112">
        <v>-0.55470514632672863</v>
      </c>
      <c r="H48" s="112">
        <v>-0.47532791288908161</v>
      </c>
      <c r="I48" s="112">
        <v>-1.015738064667336</v>
      </c>
      <c r="J48" s="112">
        <v>3.9483614872811747E-2</v>
      </c>
      <c r="K48" s="112">
        <v>0.25707854491889059</v>
      </c>
      <c r="L48" s="112">
        <v>-0.8153357184939638</v>
      </c>
      <c r="M48" s="112">
        <v>-3.9623628319210193</v>
      </c>
      <c r="N48" s="112">
        <v>-3.0312113730680479</v>
      </c>
      <c r="O48" s="112">
        <v>-3.1414176428769816</v>
      </c>
      <c r="P48" s="112">
        <v>-6.3831273760470726</v>
      </c>
      <c r="Q48" s="112">
        <v>-27.886683699350893</v>
      </c>
      <c r="R48" s="170"/>
      <c r="S48" s="74">
        <f t="shared" si="57"/>
        <v>-27.886683699350893</v>
      </c>
      <c r="T48" s="74">
        <f t="shared" si="58"/>
        <v>-19.770563825926331</v>
      </c>
      <c r="U48" s="74">
        <f t="shared" si="59"/>
        <v>-6.3831273760470726</v>
      </c>
      <c r="V48" s="74">
        <f t="shared" si="60"/>
        <v>-4.1150930274573856</v>
      </c>
      <c r="W48" s="74">
        <f t="shared" si="61"/>
        <v>-3.9623628319210193</v>
      </c>
      <c r="X48" s="74">
        <f t="shared" si="62"/>
        <v>-3.1414176428769816</v>
      </c>
      <c r="Y48" s="74">
        <f t="shared" si="63"/>
        <v>-3.0361125164507046</v>
      </c>
      <c r="Z48" s="74">
        <f t="shared" si="64"/>
        <v>-3.0312113730680479</v>
      </c>
      <c r="AA48" s="74">
        <f t="shared" si="65"/>
        <v>-1.015738064667336</v>
      </c>
      <c r="AB48" s="74">
        <f t="shared" si="66"/>
        <v>0.89107556996025605</v>
      </c>
      <c r="AC48" s="74">
        <f t="shared" si="67"/>
        <v>-0.8153357184939638</v>
      </c>
      <c r="AD48" s="74">
        <f t="shared" si="68"/>
        <v>0.64647267888629156</v>
      </c>
      <c r="AE48" s="74">
        <f t="shared" si="69"/>
        <v>-0.55470514632672863</v>
      </c>
      <c r="AF48" s="74">
        <f t="shared" si="70"/>
        <v>-0.47532791288908161</v>
      </c>
      <c r="AG48" s="74">
        <f t="shared" si="71"/>
        <v>0.25707854491889059</v>
      </c>
      <c r="AH48" s="172">
        <f t="shared" si="72"/>
        <v>3.9483614872811747E-2</v>
      </c>
      <c r="AJ48">
        <f>Makespan_10!S234</f>
        <v>667</v>
      </c>
      <c r="AK48">
        <f>Makespan_10!T234</f>
        <v>689</v>
      </c>
      <c r="AL48">
        <f>Makespan_10!CD328</f>
        <v>0</v>
      </c>
      <c r="AM48">
        <f>Makespan_10!BN140</f>
        <v>0</v>
      </c>
      <c r="AN48">
        <f>Makespan_10!BN46</f>
        <v>0</v>
      </c>
      <c r="AO48">
        <f>Makespan_10!BL140</f>
        <v>0</v>
      </c>
      <c r="AP48">
        <f>Makespan_10!BL46</f>
        <v>0</v>
      </c>
      <c r="AQ48">
        <v>639</v>
      </c>
      <c r="AR48">
        <v>622</v>
      </c>
      <c r="AS48">
        <v>622</v>
      </c>
      <c r="AT48">
        <v>700</v>
      </c>
      <c r="AU48">
        <v>700</v>
      </c>
      <c r="AV48">
        <v>689</v>
      </c>
      <c r="AW48">
        <v>689</v>
      </c>
      <c r="AX48"/>
      <c r="AY48">
        <f t="shared" si="52"/>
        <v>-22</v>
      </c>
      <c r="AZ48">
        <f t="shared" si="52"/>
        <v>689</v>
      </c>
      <c r="BA48">
        <f t="shared" si="52"/>
        <v>0</v>
      </c>
      <c r="BB48">
        <f t="shared" si="52"/>
        <v>0</v>
      </c>
      <c r="BC48">
        <f t="shared" si="51"/>
        <v>0</v>
      </c>
      <c r="BD48">
        <f t="shared" si="51"/>
        <v>0</v>
      </c>
      <c r="BE48">
        <f t="shared" si="51"/>
        <v>-639</v>
      </c>
      <c r="BF48">
        <f t="shared" si="51"/>
        <v>17</v>
      </c>
      <c r="BG48">
        <f t="shared" si="51"/>
        <v>0</v>
      </c>
      <c r="BH48">
        <f t="shared" si="51"/>
        <v>-78</v>
      </c>
      <c r="BI48">
        <f t="shared" si="51"/>
        <v>0</v>
      </c>
      <c r="BJ48">
        <f t="shared" si="51"/>
        <v>11</v>
      </c>
      <c r="BK48">
        <f t="shared" si="51"/>
        <v>0</v>
      </c>
      <c r="BL48"/>
      <c r="BM48">
        <f t="shared" si="38"/>
        <v>-2.1485148514851495</v>
      </c>
      <c r="BN48">
        <f t="shared" si="39"/>
        <v>5.3069306930692619</v>
      </c>
      <c r="BO48">
        <f t="shared" si="40"/>
        <v>0</v>
      </c>
      <c r="BP48">
        <f t="shared" si="41"/>
        <v>0</v>
      </c>
      <c r="BQ48">
        <f t="shared" si="42"/>
        <v>0</v>
      </c>
      <c r="BR48">
        <f t="shared" si="43"/>
        <v>0</v>
      </c>
      <c r="BS48">
        <f t="shared" si="44"/>
        <v>40.97029702970292</v>
      </c>
      <c r="BT48">
        <f t="shared" si="45"/>
        <v>25.346534653465348</v>
      </c>
      <c r="BU48">
        <f t="shared" si="46"/>
        <v>0.21782178217821782</v>
      </c>
      <c r="BV48">
        <f t="shared" si="47"/>
        <v>-72.613861386138609</v>
      </c>
      <c r="BW48">
        <f t="shared" si="48"/>
        <v>2.108910891089109</v>
      </c>
      <c r="BX48">
        <f t="shared" si="49"/>
        <v>10.544554455445544</v>
      </c>
      <c r="BY48">
        <f t="shared" si="50"/>
        <v>0.26732673267326734</v>
      </c>
      <c r="BZ48"/>
      <c r="CA48">
        <f t="shared" si="55"/>
        <v>4.6161160670522543</v>
      </c>
      <c r="CB48">
        <f t="shared" si="55"/>
        <v>28.163513381040598</v>
      </c>
      <c r="CC48">
        <f t="shared" si="55"/>
        <v>0</v>
      </c>
      <c r="CD48">
        <f t="shared" si="55"/>
        <v>0</v>
      </c>
      <c r="CE48">
        <f t="shared" si="55"/>
        <v>0</v>
      </c>
      <c r="CF48">
        <f t="shared" si="55"/>
        <v>0</v>
      </c>
      <c r="CG48">
        <f t="shared" si="53"/>
        <v>1678.5652387020839</v>
      </c>
      <c r="CH48">
        <f t="shared" si="53"/>
        <v>642.44681893931977</v>
      </c>
      <c r="CI48">
        <f t="shared" si="53"/>
        <v>4.744632879129497E-2</v>
      </c>
      <c r="CJ48">
        <f t="shared" si="53"/>
        <v>5272.7728654053517</v>
      </c>
      <c r="CK48">
        <f t="shared" si="53"/>
        <v>4.4475051465542599</v>
      </c>
      <c r="CL48">
        <f t="shared" si="53"/>
        <v>111.18762866385647</v>
      </c>
      <c r="CM48">
        <f t="shared" si="53"/>
        <v>7.1463582001764545E-2</v>
      </c>
    </row>
    <row r="49" spans="1:91" s="116" customFormat="1" ht="15" customHeight="1" x14ac:dyDescent="0.25">
      <c r="A49" s="111" t="s">
        <v>230</v>
      </c>
      <c r="B49" s="114">
        <v>0.99880000000000002</v>
      </c>
      <c r="C49" s="114">
        <v>1</v>
      </c>
      <c r="D49" s="114">
        <v>1</v>
      </c>
      <c r="E49" s="114">
        <v>0.74219999999999997</v>
      </c>
      <c r="F49" s="114">
        <v>0.81330000000000002</v>
      </c>
      <c r="G49" s="114">
        <v>0.70879999999999999</v>
      </c>
      <c r="H49" s="114">
        <v>0.68440000000000001</v>
      </c>
      <c r="I49" s="114">
        <v>0.84609999999999996</v>
      </c>
      <c r="J49" s="114">
        <v>0.51600000000000001</v>
      </c>
      <c r="K49" s="114">
        <v>0.60260000000000002</v>
      </c>
      <c r="L49" s="114">
        <v>0.79390000000000005</v>
      </c>
      <c r="M49" s="114">
        <v>1</v>
      </c>
      <c r="N49" s="114">
        <v>0.99880000000000002</v>
      </c>
      <c r="O49" s="114">
        <v>0.99919999999999998</v>
      </c>
      <c r="P49" s="114">
        <v>1</v>
      </c>
      <c r="Q49" s="114">
        <v>1</v>
      </c>
      <c r="R49" s="149"/>
      <c r="S49" s="74">
        <f t="shared" si="57"/>
        <v>1</v>
      </c>
      <c r="T49" s="74">
        <f t="shared" si="58"/>
        <v>1</v>
      </c>
      <c r="U49" s="74">
        <f t="shared" si="59"/>
        <v>1</v>
      </c>
      <c r="V49" s="74">
        <f t="shared" si="60"/>
        <v>1</v>
      </c>
      <c r="W49" s="74">
        <f t="shared" si="61"/>
        <v>1</v>
      </c>
      <c r="X49" s="74">
        <f t="shared" si="62"/>
        <v>0.99919999999999998</v>
      </c>
      <c r="Y49" s="74">
        <f t="shared" si="63"/>
        <v>0.99880000000000002</v>
      </c>
      <c r="Z49" s="74">
        <f t="shared" si="64"/>
        <v>0.99880000000000002</v>
      </c>
      <c r="AA49" s="74">
        <f t="shared" si="65"/>
        <v>0.84609999999999996</v>
      </c>
      <c r="AB49" s="74">
        <f t="shared" si="66"/>
        <v>0.81330000000000002</v>
      </c>
      <c r="AC49" s="74">
        <f t="shared" si="67"/>
        <v>0.79390000000000005</v>
      </c>
      <c r="AD49" s="74">
        <f t="shared" si="68"/>
        <v>0.74219999999999997</v>
      </c>
      <c r="AE49" s="74">
        <f t="shared" si="69"/>
        <v>0.70879999999999999</v>
      </c>
      <c r="AF49" s="74">
        <f t="shared" si="70"/>
        <v>0.68440000000000001</v>
      </c>
      <c r="AG49" s="74">
        <f t="shared" si="71"/>
        <v>0.60260000000000002</v>
      </c>
      <c r="AH49" s="172">
        <f t="shared" si="72"/>
        <v>0.51600000000000001</v>
      </c>
      <c r="AI49" s="169"/>
      <c r="AJ49">
        <f>Makespan_10!S235</f>
        <v>753</v>
      </c>
      <c r="AK49">
        <f>Makespan_10!T235</f>
        <v>748</v>
      </c>
      <c r="AL49">
        <f>Makespan_10!CD329</f>
        <v>0</v>
      </c>
      <c r="AM49">
        <f>Makespan_10!BN141</f>
        <v>0</v>
      </c>
      <c r="AN49">
        <f>Makespan_10!BN47</f>
        <v>0</v>
      </c>
      <c r="AO49">
        <f>Makespan_10!BL141</f>
        <v>0</v>
      </c>
      <c r="AP49">
        <f>Makespan_10!BL47</f>
        <v>0</v>
      </c>
      <c r="AQ49">
        <v>755</v>
      </c>
      <c r="AR49">
        <v>729</v>
      </c>
      <c r="AS49">
        <v>729</v>
      </c>
      <c r="AT49">
        <v>746</v>
      </c>
      <c r="AU49">
        <v>746</v>
      </c>
      <c r="AV49">
        <v>772</v>
      </c>
      <c r="AW49">
        <v>772</v>
      </c>
      <c r="AX49"/>
      <c r="AY49">
        <f t="shared" si="52"/>
        <v>5</v>
      </c>
      <c r="AZ49">
        <f t="shared" si="52"/>
        <v>748</v>
      </c>
      <c r="BA49">
        <f t="shared" si="52"/>
        <v>0</v>
      </c>
      <c r="BB49">
        <f t="shared" si="52"/>
        <v>0</v>
      </c>
      <c r="BC49">
        <f t="shared" si="51"/>
        <v>0</v>
      </c>
      <c r="BD49">
        <f t="shared" si="51"/>
        <v>0</v>
      </c>
      <c r="BE49">
        <f t="shared" si="51"/>
        <v>-755</v>
      </c>
      <c r="BF49">
        <f t="shared" si="51"/>
        <v>26</v>
      </c>
      <c r="BG49">
        <f t="shared" si="51"/>
        <v>0</v>
      </c>
      <c r="BH49">
        <f t="shared" si="51"/>
        <v>-17</v>
      </c>
      <c r="BI49">
        <f t="shared" si="51"/>
        <v>0</v>
      </c>
      <c r="BJ49">
        <f t="shared" si="51"/>
        <v>-26</v>
      </c>
      <c r="BK49">
        <f t="shared" si="51"/>
        <v>0</v>
      </c>
      <c r="BL49"/>
      <c r="BM49">
        <f t="shared" si="38"/>
        <v>24.85148514851485</v>
      </c>
      <c r="BN49">
        <f t="shared" si="39"/>
        <v>64.306930693069262</v>
      </c>
      <c r="BO49">
        <f t="shared" si="40"/>
        <v>0</v>
      </c>
      <c r="BP49">
        <f t="shared" si="41"/>
        <v>0</v>
      </c>
      <c r="BQ49">
        <f t="shared" si="42"/>
        <v>0</v>
      </c>
      <c r="BR49">
        <f t="shared" si="43"/>
        <v>0</v>
      </c>
      <c r="BS49">
        <f t="shared" si="44"/>
        <v>-75.02970297029708</v>
      </c>
      <c r="BT49">
        <f t="shared" si="45"/>
        <v>34.346534653465348</v>
      </c>
      <c r="BU49">
        <f t="shared" si="46"/>
        <v>0.21782178217821782</v>
      </c>
      <c r="BV49">
        <f t="shared" si="47"/>
        <v>-11.613861386138613</v>
      </c>
      <c r="BW49">
        <f t="shared" si="48"/>
        <v>2.108910891089109</v>
      </c>
      <c r="BX49">
        <f t="shared" si="49"/>
        <v>-26.455445544554454</v>
      </c>
      <c r="BY49">
        <f t="shared" si="50"/>
        <v>0.26732673267326734</v>
      </c>
      <c r="BZ49"/>
      <c r="CA49">
        <f t="shared" si="55"/>
        <v>617.59631408685414</v>
      </c>
      <c r="CB49">
        <f t="shared" si="55"/>
        <v>4135.3813351632134</v>
      </c>
      <c r="CC49">
        <f t="shared" si="55"/>
        <v>0</v>
      </c>
      <c r="CD49">
        <f t="shared" si="55"/>
        <v>0</v>
      </c>
      <c r="CE49">
        <f t="shared" si="55"/>
        <v>0</v>
      </c>
      <c r="CF49">
        <f t="shared" si="55"/>
        <v>0</v>
      </c>
      <c r="CG49">
        <f t="shared" si="53"/>
        <v>5629.4563278110063</v>
      </c>
      <c r="CH49">
        <f t="shared" si="53"/>
        <v>1179.6844427016961</v>
      </c>
      <c r="CI49">
        <f t="shared" si="53"/>
        <v>4.744632879129497E-2</v>
      </c>
      <c r="CJ49">
        <f t="shared" si="53"/>
        <v>134.8817762964415</v>
      </c>
      <c r="CK49">
        <f t="shared" si="53"/>
        <v>4.4475051465542599</v>
      </c>
      <c r="CL49">
        <f t="shared" si="53"/>
        <v>699.89059896088611</v>
      </c>
      <c r="CM49">
        <f t="shared" si="53"/>
        <v>7.1463582001764545E-2</v>
      </c>
    </row>
    <row r="50" spans="1:91" s="116" customFormat="1" ht="15" customHeight="1" x14ac:dyDescent="0.25">
      <c r="A50" s="115" t="s">
        <v>176</v>
      </c>
      <c r="B50" s="130">
        <f>(1-B49)</f>
        <v>1.1999999999999789E-3</v>
      </c>
      <c r="C50" s="130">
        <f t="shared" ref="C50:Q50" si="73">(1-C49)</f>
        <v>0</v>
      </c>
      <c r="D50" s="130">
        <f t="shared" si="73"/>
        <v>0</v>
      </c>
      <c r="E50" s="130">
        <f t="shared" si="73"/>
        <v>0.25780000000000003</v>
      </c>
      <c r="F50" s="130">
        <f t="shared" si="73"/>
        <v>0.18669999999999998</v>
      </c>
      <c r="G50" s="130">
        <f t="shared" si="73"/>
        <v>0.29120000000000001</v>
      </c>
      <c r="H50" s="130">
        <f t="shared" si="73"/>
        <v>0.31559999999999999</v>
      </c>
      <c r="I50" s="130">
        <f t="shared" si="73"/>
        <v>0.15390000000000004</v>
      </c>
      <c r="J50" s="130">
        <f t="shared" si="73"/>
        <v>0.48399999999999999</v>
      </c>
      <c r="K50" s="130">
        <f t="shared" si="73"/>
        <v>0.39739999999999998</v>
      </c>
      <c r="L50" s="130">
        <f t="shared" si="73"/>
        <v>0.20609999999999995</v>
      </c>
      <c r="M50" s="130">
        <f t="shared" si="73"/>
        <v>0</v>
      </c>
      <c r="N50" s="130">
        <f t="shared" si="73"/>
        <v>1.1999999999999789E-3</v>
      </c>
      <c r="O50" s="130">
        <f t="shared" si="73"/>
        <v>8.0000000000002292E-4</v>
      </c>
      <c r="P50" s="130">
        <f t="shared" si="73"/>
        <v>0</v>
      </c>
      <c r="Q50" s="130">
        <f t="shared" si="73"/>
        <v>0</v>
      </c>
      <c r="R50" s="149"/>
      <c r="S50" s="74">
        <f t="shared" si="57"/>
        <v>0</v>
      </c>
      <c r="T50" s="74">
        <f t="shared" si="58"/>
        <v>0</v>
      </c>
      <c r="U50" s="74">
        <f t="shared" si="59"/>
        <v>0</v>
      </c>
      <c r="V50" s="74">
        <f t="shared" si="60"/>
        <v>0</v>
      </c>
      <c r="W50" s="74">
        <f t="shared" si="61"/>
        <v>0</v>
      </c>
      <c r="X50" s="74">
        <f t="shared" si="62"/>
        <v>8.0000000000002292E-4</v>
      </c>
      <c r="Y50" s="74">
        <f t="shared" si="63"/>
        <v>1.1999999999999789E-3</v>
      </c>
      <c r="Z50" s="74">
        <f t="shared" si="64"/>
        <v>1.1999999999999789E-3</v>
      </c>
      <c r="AA50" s="74">
        <f t="shared" si="65"/>
        <v>0.15390000000000004</v>
      </c>
      <c r="AB50" s="74">
        <f t="shared" si="66"/>
        <v>0.18669999999999998</v>
      </c>
      <c r="AC50" s="74">
        <f t="shared" si="67"/>
        <v>0.20609999999999995</v>
      </c>
      <c r="AD50" s="74">
        <f t="shared" si="68"/>
        <v>0.25780000000000003</v>
      </c>
      <c r="AE50" s="74">
        <f t="shared" si="69"/>
        <v>0.29120000000000001</v>
      </c>
      <c r="AF50" s="74">
        <f t="shared" si="70"/>
        <v>0.31559999999999999</v>
      </c>
      <c r="AG50" s="74">
        <f t="shared" si="71"/>
        <v>0.39739999999999998</v>
      </c>
      <c r="AH50" s="172">
        <f t="shared" si="72"/>
        <v>0.48399999999999999</v>
      </c>
      <c r="AI50" s="169"/>
      <c r="AJ50">
        <f>Makespan_10!S236</f>
        <v>610</v>
      </c>
      <c r="AK50">
        <f>Makespan_10!T236</f>
        <v>633</v>
      </c>
      <c r="AL50">
        <f>Makespan_10!CD330</f>
        <v>0</v>
      </c>
      <c r="AM50">
        <f>Makespan_10!BN142</f>
        <v>0</v>
      </c>
      <c r="AN50">
        <f>Makespan_10!BN48</f>
        <v>0</v>
      </c>
      <c r="AO50">
        <f>Makespan_10!BL142</f>
        <v>0</v>
      </c>
      <c r="AP50">
        <f>Makespan_10!BL48</f>
        <v>0</v>
      </c>
      <c r="AQ50">
        <v>658</v>
      </c>
      <c r="AR50">
        <v>635</v>
      </c>
      <c r="AS50">
        <v>635</v>
      </c>
      <c r="AT50">
        <v>640</v>
      </c>
      <c r="AU50">
        <v>640</v>
      </c>
      <c r="AV50">
        <v>632</v>
      </c>
      <c r="AW50">
        <v>632</v>
      </c>
      <c r="AX50"/>
      <c r="AY50">
        <f t="shared" si="52"/>
        <v>-23</v>
      </c>
      <c r="AZ50">
        <f t="shared" si="52"/>
        <v>633</v>
      </c>
      <c r="BA50">
        <f t="shared" si="52"/>
        <v>0</v>
      </c>
      <c r="BB50">
        <f t="shared" si="52"/>
        <v>0</v>
      </c>
      <c r="BC50">
        <f t="shared" si="51"/>
        <v>0</v>
      </c>
      <c r="BD50">
        <f t="shared" si="51"/>
        <v>0</v>
      </c>
      <c r="BE50">
        <f t="shared" si="51"/>
        <v>-658</v>
      </c>
      <c r="BF50">
        <f t="shared" si="51"/>
        <v>23</v>
      </c>
      <c r="BG50">
        <f t="shared" si="51"/>
        <v>0</v>
      </c>
      <c r="BH50">
        <f t="shared" si="51"/>
        <v>-5</v>
      </c>
      <c r="BI50">
        <f t="shared" si="51"/>
        <v>0</v>
      </c>
      <c r="BJ50">
        <f t="shared" si="51"/>
        <v>8</v>
      </c>
      <c r="BK50">
        <f t="shared" si="51"/>
        <v>0</v>
      </c>
      <c r="BL50"/>
      <c r="BM50">
        <f t="shared" si="38"/>
        <v>-3.1485148514851495</v>
      </c>
      <c r="BN50">
        <f t="shared" si="39"/>
        <v>-50.693069306930738</v>
      </c>
      <c r="BO50">
        <f t="shared" si="40"/>
        <v>0</v>
      </c>
      <c r="BP50">
        <f t="shared" si="41"/>
        <v>0</v>
      </c>
      <c r="BQ50">
        <f t="shared" si="42"/>
        <v>0</v>
      </c>
      <c r="BR50">
        <f t="shared" si="43"/>
        <v>0</v>
      </c>
      <c r="BS50">
        <f t="shared" si="44"/>
        <v>21.97029702970292</v>
      </c>
      <c r="BT50">
        <f t="shared" si="45"/>
        <v>31.346534653465348</v>
      </c>
      <c r="BU50">
        <f t="shared" si="46"/>
        <v>0.21782178217821782</v>
      </c>
      <c r="BV50">
        <f t="shared" si="47"/>
        <v>0.38613861386138648</v>
      </c>
      <c r="BW50">
        <f t="shared" si="48"/>
        <v>2.108910891089109</v>
      </c>
      <c r="BX50">
        <f t="shared" si="49"/>
        <v>7.5445544554455441</v>
      </c>
      <c r="BY50">
        <f t="shared" si="50"/>
        <v>0.26732673267326734</v>
      </c>
      <c r="BZ50"/>
      <c r="CA50">
        <f t="shared" si="55"/>
        <v>9.9131457700225525</v>
      </c>
      <c r="CB50">
        <f t="shared" si="55"/>
        <v>2569.7872757572832</v>
      </c>
      <c r="CC50">
        <f t="shared" si="55"/>
        <v>0</v>
      </c>
      <c r="CD50">
        <f t="shared" si="55"/>
        <v>0</v>
      </c>
      <c r="CE50">
        <f t="shared" si="55"/>
        <v>0</v>
      </c>
      <c r="CF50">
        <f t="shared" si="55"/>
        <v>0</v>
      </c>
      <c r="CG50">
        <f t="shared" si="53"/>
        <v>482.69395157337294</v>
      </c>
      <c r="CH50">
        <f t="shared" si="53"/>
        <v>982.60523478090386</v>
      </c>
      <c r="CI50">
        <f t="shared" si="53"/>
        <v>4.744632879129497E-2</v>
      </c>
      <c r="CJ50">
        <f t="shared" si="53"/>
        <v>0.14910302911479292</v>
      </c>
      <c r="CK50">
        <f t="shared" si="53"/>
        <v>4.4475051465542599</v>
      </c>
      <c r="CL50">
        <f t="shared" si="53"/>
        <v>56.920301931183211</v>
      </c>
      <c r="CM50">
        <f t="shared" si="53"/>
        <v>7.1463582001764545E-2</v>
      </c>
    </row>
    <row r="51" spans="1:91" s="116" customFormat="1" ht="15" customHeight="1" x14ac:dyDescent="0.25">
      <c r="A51" s="115" t="s">
        <v>175</v>
      </c>
      <c r="B51" s="130">
        <f>RANK(B59,$B$59:$Q$59,0)</f>
        <v>10</v>
      </c>
      <c r="C51" s="130">
        <f t="shared" ref="C51:Q51" si="74">RANK(C59,$B$59:$Q$59,0)</f>
        <v>15</v>
      </c>
      <c r="D51" s="130">
        <f t="shared" si="74"/>
        <v>13</v>
      </c>
      <c r="E51" s="130">
        <f t="shared" si="74"/>
        <v>5</v>
      </c>
      <c r="F51" s="130">
        <f t="shared" si="74"/>
        <v>7</v>
      </c>
      <c r="G51" s="130">
        <f t="shared" si="74"/>
        <v>4</v>
      </c>
      <c r="H51" s="130">
        <f t="shared" si="74"/>
        <v>3</v>
      </c>
      <c r="I51" s="130">
        <f t="shared" si="74"/>
        <v>8</v>
      </c>
      <c r="J51" s="130">
        <f t="shared" si="74"/>
        <v>1</v>
      </c>
      <c r="K51" s="130">
        <f t="shared" si="74"/>
        <v>2</v>
      </c>
      <c r="L51" s="130">
        <f t="shared" si="74"/>
        <v>6</v>
      </c>
      <c r="M51" s="130">
        <f t="shared" si="74"/>
        <v>12</v>
      </c>
      <c r="N51" s="130">
        <f t="shared" si="74"/>
        <v>9</v>
      </c>
      <c r="O51" s="130">
        <f t="shared" si="74"/>
        <v>11</v>
      </c>
      <c r="P51" s="130">
        <f t="shared" si="74"/>
        <v>14</v>
      </c>
      <c r="Q51" s="130">
        <f t="shared" si="74"/>
        <v>16</v>
      </c>
      <c r="R51" s="149"/>
      <c r="S51" s="74">
        <f t="shared" si="57"/>
        <v>16</v>
      </c>
      <c r="T51" s="74">
        <f t="shared" si="58"/>
        <v>15</v>
      </c>
      <c r="U51" s="74">
        <f t="shared" si="59"/>
        <v>14</v>
      </c>
      <c r="V51" s="74">
        <f t="shared" si="60"/>
        <v>13</v>
      </c>
      <c r="W51" s="74">
        <f t="shared" si="61"/>
        <v>12</v>
      </c>
      <c r="X51" s="74">
        <f t="shared" si="62"/>
        <v>11</v>
      </c>
      <c r="Y51" s="74">
        <f t="shared" si="63"/>
        <v>10</v>
      </c>
      <c r="Z51" s="74">
        <f t="shared" si="64"/>
        <v>9</v>
      </c>
      <c r="AA51" s="74">
        <f t="shared" si="65"/>
        <v>8</v>
      </c>
      <c r="AB51" s="74">
        <f t="shared" si="66"/>
        <v>7</v>
      </c>
      <c r="AC51" s="74">
        <f t="shared" si="67"/>
        <v>6</v>
      </c>
      <c r="AD51" s="74">
        <f t="shared" si="68"/>
        <v>5</v>
      </c>
      <c r="AE51" s="74">
        <f t="shared" si="69"/>
        <v>4</v>
      </c>
      <c r="AF51" s="74">
        <f t="shared" si="70"/>
        <v>3</v>
      </c>
      <c r="AG51" s="74">
        <f t="shared" si="71"/>
        <v>2</v>
      </c>
      <c r="AH51" s="172">
        <f t="shared" si="72"/>
        <v>1</v>
      </c>
      <c r="AI51" s="169"/>
      <c r="AJ51">
        <f>Makespan_10!S237</f>
        <v>621</v>
      </c>
      <c r="AK51">
        <f>Makespan_10!T237</f>
        <v>630</v>
      </c>
      <c r="AL51">
        <f>Makespan_10!CD331</f>
        <v>0</v>
      </c>
      <c r="AM51">
        <f>Makespan_10!BN143</f>
        <v>0</v>
      </c>
      <c r="AN51">
        <f>Makespan_10!BN49</f>
        <v>0</v>
      </c>
      <c r="AO51">
        <f>Makespan_10!BL143</f>
        <v>0</v>
      </c>
      <c r="AP51">
        <f>Makespan_10!BL49</f>
        <v>0</v>
      </c>
      <c r="AQ51">
        <v>585</v>
      </c>
      <c r="AR51">
        <v>678</v>
      </c>
      <c r="AS51">
        <v>678</v>
      </c>
      <c r="AT51">
        <v>644</v>
      </c>
      <c r="AU51">
        <v>670</v>
      </c>
      <c r="AV51">
        <v>628</v>
      </c>
      <c r="AW51">
        <v>628</v>
      </c>
      <c r="AX51"/>
      <c r="AY51">
        <f t="shared" si="52"/>
        <v>-9</v>
      </c>
      <c r="AZ51">
        <f t="shared" si="52"/>
        <v>630</v>
      </c>
      <c r="BA51">
        <f t="shared" si="52"/>
        <v>0</v>
      </c>
      <c r="BB51">
        <f t="shared" si="52"/>
        <v>0</v>
      </c>
      <c r="BC51">
        <f t="shared" si="51"/>
        <v>0</v>
      </c>
      <c r="BD51">
        <f t="shared" si="51"/>
        <v>0</v>
      </c>
      <c r="BE51">
        <f t="shared" si="51"/>
        <v>-585</v>
      </c>
      <c r="BF51">
        <f t="shared" si="51"/>
        <v>-93</v>
      </c>
      <c r="BG51">
        <f t="shared" si="51"/>
        <v>0</v>
      </c>
      <c r="BH51">
        <f t="shared" si="51"/>
        <v>34</v>
      </c>
      <c r="BI51">
        <f t="shared" si="51"/>
        <v>-26</v>
      </c>
      <c r="BJ51">
        <f t="shared" si="51"/>
        <v>42</v>
      </c>
      <c r="BK51">
        <f t="shared" si="51"/>
        <v>0</v>
      </c>
      <c r="BL51"/>
      <c r="BM51">
        <f t="shared" si="38"/>
        <v>10.85148514851485</v>
      </c>
      <c r="BN51">
        <f t="shared" si="39"/>
        <v>-53.693069306930738</v>
      </c>
      <c r="BO51">
        <f t="shared" si="40"/>
        <v>0</v>
      </c>
      <c r="BP51">
        <f t="shared" si="41"/>
        <v>0</v>
      </c>
      <c r="BQ51">
        <f t="shared" si="42"/>
        <v>0</v>
      </c>
      <c r="BR51">
        <f t="shared" si="43"/>
        <v>0</v>
      </c>
      <c r="BS51">
        <f t="shared" si="44"/>
        <v>94.97029702970292</v>
      </c>
      <c r="BT51">
        <f t="shared" si="45"/>
        <v>-84.653465346534659</v>
      </c>
      <c r="BU51">
        <f t="shared" si="46"/>
        <v>0.21782178217821782</v>
      </c>
      <c r="BV51">
        <f t="shared" si="47"/>
        <v>39.386138613861384</v>
      </c>
      <c r="BW51">
        <f t="shared" si="48"/>
        <v>-23.89108910891089</v>
      </c>
      <c r="BX51">
        <f t="shared" si="49"/>
        <v>41.544554455445542</v>
      </c>
      <c r="BY51">
        <f t="shared" si="50"/>
        <v>0.26732673267326734</v>
      </c>
      <c r="BZ51"/>
      <c r="CA51">
        <f t="shared" si="55"/>
        <v>117.75472992843837</v>
      </c>
      <c r="CB51">
        <f t="shared" si="55"/>
        <v>2882.9456915988676</v>
      </c>
      <c r="CC51">
        <f t="shared" si="55"/>
        <v>0</v>
      </c>
      <c r="CD51">
        <f t="shared" si="55"/>
        <v>0</v>
      </c>
      <c r="CE51">
        <f t="shared" si="55"/>
        <v>0</v>
      </c>
      <c r="CF51">
        <f t="shared" si="55"/>
        <v>0</v>
      </c>
      <c r="CG51">
        <f t="shared" si="53"/>
        <v>9019.3573179099985</v>
      </c>
      <c r="CH51">
        <f t="shared" si="53"/>
        <v>7166.2091951769444</v>
      </c>
      <c r="CI51">
        <f t="shared" si="53"/>
        <v>4.744632879129497E-2</v>
      </c>
      <c r="CJ51">
        <f t="shared" si="53"/>
        <v>1551.2679149103028</v>
      </c>
      <c r="CK51">
        <f t="shared" si="53"/>
        <v>570.78413880992059</v>
      </c>
      <c r="CL51">
        <f t="shared" si="53"/>
        <v>1725.95000490148</v>
      </c>
      <c r="CM51">
        <f t="shared" si="53"/>
        <v>7.1463582001764545E-2</v>
      </c>
    </row>
    <row r="52" spans="1:91" s="116" customFormat="1" ht="15" customHeight="1" x14ac:dyDescent="0.25">
      <c r="A52" s="115" t="s">
        <v>177</v>
      </c>
      <c r="B52" s="137">
        <f>$B$1/B51</f>
        <v>5.0000000000000001E-3</v>
      </c>
      <c r="C52" s="137">
        <f t="shared" ref="C52:Q52" si="75">$B$1/C51</f>
        <v>3.3333333333333335E-3</v>
      </c>
      <c r="D52" s="137">
        <f t="shared" si="75"/>
        <v>3.8461538461538464E-3</v>
      </c>
      <c r="E52" s="137">
        <f t="shared" si="75"/>
        <v>0.01</v>
      </c>
      <c r="F52" s="137">
        <f t="shared" si="75"/>
        <v>7.1428571428571435E-3</v>
      </c>
      <c r="G52" s="137">
        <f t="shared" si="75"/>
        <v>1.2500000000000001E-2</v>
      </c>
      <c r="H52" s="137">
        <f t="shared" si="75"/>
        <v>1.6666666666666666E-2</v>
      </c>
      <c r="I52" s="137">
        <f t="shared" si="75"/>
        <v>6.2500000000000003E-3</v>
      </c>
      <c r="J52" s="137">
        <f t="shared" si="75"/>
        <v>0.05</v>
      </c>
      <c r="K52" s="137">
        <f t="shared" si="75"/>
        <v>2.5000000000000001E-2</v>
      </c>
      <c r="L52" s="137">
        <f t="shared" si="75"/>
        <v>8.3333333333333332E-3</v>
      </c>
      <c r="M52" s="137">
        <f t="shared" si="75"/>
        <v>4.1666666666666666E-3</v>
      </c>
      <c r="N52" s="137">
        <f t="shared" si="75"/>
        <v>5.5555555555555558E-3</v>
      </c>
      <c r="O52" s="137">
        <f t="shared" si="75"/>
        <v>4.5454545454545461E-3</v>
      </c>
      <c r="P52" s="137">
        <f t="shared" si="75"/>
        <v>3.5714285714285718E-3</v>
      </c>
      <c r="Q52" s="137">
        <f t="shared" si="75"/>
        <v>3.1250000000000002E-3</v>
      </c>
      <c r="R52" s="149"/>
      <c r="S52" s="74">
        <f t="shared" si="57"/>
        <v>3.1250000000000002E-3</v>
      </c>
      <c r="T52" s="74">
        <f t="shared" si="58"/>
        <v>3.3333333333333335E-3</v>
      </c>
      <c r="U52" s="74">
        <f t="shared" si="59"/>
        <v>3.5714285714285718E-3</v>
      </c>
      <c r="V52" s="74">
        <f t="shared" si="60"/>
        <v>3.8461538461538464E-3</v>
      </c>
      <c r="W52" s="74">
        <f t="shared" si="61"/>
        <v>4.1666666666666666E-3</v>
      </c>
      <c r="X52" s="74">
        <f t="shared" si="62"/>
        <v>4.5454545454545461E-3</v>
      </c>
      <c r="Y52" s="74">
        <f t="shared" si="63"/>
        <v>5.0000000000000001E-3</v>
      </c>
      <c r="Z52" s="74">
        <f t="shared" si="64"/>
        <v>5.5555555555555558E-3</v>
      </c>
      <c r="AA52" s="74">
        <f t="shared" si="65"/>
        <v>6.2500000000000003E-3</v>
      </c>
      <c r="AB52" s="74">
        <f t="shared" si="66"/>
        <v>7.1428571428571435E-3</v>
      </c>
      <c r="AC52" s="74">
        <f t="shared" si="67"/>
        <v>8.3333333333333332E-3</v>
      </c>
      <c r="AD52" s="74">
        <f t="shared" si="68"/>
        <v>0.01</v>
      </c>
      <c r="AE52" s="74">
        <f t="shared" si="69"/>
        <v>1.2500000000000001E-2</v>
      </c>
      <c r="AF52" s="74">
        <f t="shared" si="70"/>
        <v>1.6666666666666666E-2</v>
      </c>
      <c r="AG52" s="74">
        <f t="shared" si="71"/>
        <v>2.5000000000000001E-2</v>
      </c>
      <c r="AH52" s="172">
        <f t="shared" si="72"/>
        <v>0.05</v>
      </c>
      <c r="AI52" s="169"/>
      <c r="AJ52">
        <f>Makespan_10!S238</f>
        <v>578</v>
      </c>
      <c r="AK52">
        <f>Makespan_10!T238</f>
        <v>563</v>
      </c>
      <c r="AL52">
        <f>Makespan_10!CD332</f>
        <v>0</v>
      </c>
      <c r="AM52">
        <f>Makespan_10!BN144</f>
        <v>0</v>
      </c>
      <c r="AN52">
        <f>Makespan_10!BN50</f>
        <v>0</v>
      </c>
      <c r="AO52">
        <f>Makespan_10!BL144</f>
        <v>0</v>
      </c>
      <c r="AP52">
        <f>Makespan_10!BL50</f>
        <v>0</v>
      </c>
      <c r="AQ52">
        <v>618</v>
      </c>
      <c r="AR52">
        <v>672</v>
      </c>
      <c r="AS52">
        <v>672</v>
      </c>
      <c r="AT52">
        <v>651</v>
      </c>
      <c r="AU52">
        <v>651</v>
      </c>
      <c r="AV52">
        <v>563</v>
      </c>
      <c r="AW52">
        <v>563</v>
      </c>
      <c r="AX52"/>
      <c r="AY52">
        <f t="shared" si="52"/>
        <v>15</v>
      </c>
      <c r="AZ52">
        <f t="shared" si="52"/>
        <v>563</v>
      </c>
      <c r="BA52">
        <f t="shared" si="52"/>
        <v>0</v>
      </c>
      <c r="BB52">
        <f t="shared" si="52"/>
        <v>0</v>
      </c>
      <c r="BC52">
        <f t="shared" si="51"/>
        <v>0</v>
      </c>
      <c r="BD52">
        <f t="shared" si="51"/>
        <v>0</v>
      </c>
      <c r="BE52">
        <f t="shared" si="51"/>
        <v>-618</v>
      </c>
      <c r="BF52">
        <f t="shared" si="51"/>
        <v>-54</v>
      </c>
      <c r="BG52">
        <f t="shared" si="51"/>
        <v>0</v>
      </c>
      <c r="BH52">
        <f t="shared" si="51"/>
        <v>21</v>
      </c>
      <c r="BI52">
        <f t="shared" si="51"/>
        <v>0</v>
      </c>
      <c r="BJ52">
        <f t="shared" si="51"/>
        <v>88</v>
      </c>
      <c r="BK52">
        <f t="shared" si="51"/>
        <v>0</v>
      </c>
      <c r="BL52"/>
      <c r="BM52">
        <f t="shared" si="38"/>
        <v>34.851485148514854</v>
      </c>
      <c r="BN52">
        <f t="shared" si="39"/>
        <v>-120.69306930693074</v>
      </c>
      <c r="BO52">
        <f t="shared" si="40"/>
        <v>0</v>
      </c>
      <c r="BP52">
        <f t="shared" si="41"/>
        <v>0</v>
      </c>
      <c r="BQ52">
        <f t="shared" si="42"/>
        <v>0</v>
      </c>
      <c r="BR52">
        <f t="shared" si="43"/>
        <v>0</v>
      </c>
      <c r="BS52">
        <f t="shared" si="44"/>
        <v>61.97029702970292</v>
      </c>
      <c r="BT52">
        <f t="shared" si="45"/>
        <v>-45.653465346534652</v>
      </c>
      <c r="BU52">
        <f t="shared" si="46"/>
        <v>0.21782178217821782</v>
      </c>
      <c r="BV52">
        <f t="shared" si="47"/>
        <v>26.386138613861387</v>
      </c>
      <c r="BW52">
        <f t="shared" si="48"/>
        <v>2.108910891089109</v>
      </c>
      <c r="BX52">
        <f t="shared" si="49"/>
        <v>87.544554455445549</v>
      </c>
      <c r="BY52">
        <f t="shared" si="50"/>
        <v>0.26732673267326734</v>
      </c>
      <c r="BZ52"/>
      <c r="CA52">
        <f t="shared" si="55"/>
        <v>1214.6260170571513</v>
      </c>
      <c r="CB52">
        <f t="shared" si="55"/>
        <v>14566.816978727587</v>
      </c>
      <c r="CC52">
        <f t="shared" si="55"/>
        <v>0</v>
      </c>
      <c r="CD52">
        <f t="shared" si="55"/>
        <v>0</v>
      </c>
      <c r="CE52">
        <f t="shared" si="55"/>
        <v>0</v>
      </c>
      <c r="CF52">
        <f t="shared" si="55"/>
        <v>0</v>
      </c>
      <c r="CG52">
        <f t="shared" si="53"/>
        <v>3840.3177139496065</v>
      </c>
      <c r="CH52">
        <f t="shared" si="53"/>
        <v>2084.2388981472404</v>
      </c>
      <c r="CI52">
        <f t="shared" si="53"/>
        <v>4.744632879129497E-2</v>
      </c>
      <c r="CJ52">
        <f t="shared" si="53"/>
        <v>696.22831094990693</v>
      </c>
      <c r="CK52">
        <f t="shared" si="53"/>
        <v>4.4475051465542599</v>
      </c>
      <c r="CL52">
        <f t="shared" si="53"/>
        <v>7664.049014802471</v>
      </c>
      <c r="CM52">
        <f t="shared" si="53"/>
        <v>7.1463582001764545E-2</v>
      </c>
    </row>
    <row r="53" spans="1:91" ht="15.75" x14ac:dyDescent="0.25">
      <c r="A53" s="115" t="s">
        <v>262</v>
      </c>
      <c r="B53" s="130" t="str">
        <f>IF(B50&lt;B52,"H1","H0")</f>
        <v>H1</v>
      </c>
      <c r="C53" s="130" t="str">
        <f t="shared" ref="C53:Q53" si="76">IF(C50&lt;C52,"H1","H0")</f>
        <v>H1</v>
      </c>
      <c r="D53" s="130" t="str">
        <f t="shared" si="76"/>
        <v>H1</v>
      </c>
      <c r="E53" s="130" t="str">
        <f t="shared" si="76"/>
        <v>H0</v>
      </c>
      <c r="F53" s="130" t="str">
        <f t="shared" si="76"/>
        <v>H0</v>
      </c>
      <c r="G53" s="130" t="str">
        <f t="shared" si="76"/>
        <v>H0</v>
      </c>
      <c r="H53" s="130" t="str">
        <f t="shared" si="76"/>
        <v>H0</v>
      </c>
      <c r="I53" s="130" t="str">
        <f t="shared" si="76"/>
        <v>H0</v>
      </c>
      <c r="J53" s="130" t="str">
        <f t="shared" si="76"/>
        <v>H0</v>
      </c>
      <c r="K53" s="130" t="str">
        <f t="shared" si="76"/>
        <v>H0</v>
      </c>
      <c r="L53" s="130" t="str">
        <f t="shared" si="76"/>
        <v>H0</v>
      </c>
      <c r="M53" s="130" t="str">
        <f t="shared" si="76"/>
        <v>H1</v>
      </c>
      <c r="N53" s="130" t="str">
        <f t="shared" si="76"/>
        <v>H1</v>
      </c>
      <c r="O53" s="130" t="str">
        <f t="shared" si="76"/>
        <v>H1</v>
      </c>
      <c r="P53" s="130" t="str">
        <f t="shared" si="76"/>
        <v>H1</v>
      </c>
      <c r="Q53" s="130" t="str">
        <f t="shared" si="76"/>
        <v>H1</v>
      </c>
      <c r="R53" s="153"/>
      <c r="S53" s="120" t="str">
        <f t="shared" si="57"/>
        <v>H1</v>
      </c>
      <c r="T53" s="120" t="str">
        <f t="shared" si="58"/>
        <v>H1</v>
      </c>
      <c r="U53" s="120" t="str">
        <f t="shared" si="59"/>
        <v>H1</v>
      </c>
      <c r="V53" s="120" t="str">
        <f t="shared" si="60"/>
        <v>H1</v>
      </c>
      <c r="W53" s="120" t="str">
        <f t="shared" si="61"/>
        <v>H1</v>
      </c>
      <c r="X53" s="120" t="str">
        <f t="shared" si="62"/>
        <v>H1</v>
      </c>
      <c r="Y53" s="120" t="str">
        <f t="shared" si="63"/>
        <v>H1</v>
      </c>
      <c r="Z53" s="120" t="str">
        <f t="shared" si="64"/>
        <v>H1</v>
      </c>
      <c r="AA53" s="173" t="str">
        <f t="shared" si="65"/>
        <v>H0</v>
      </c>
      <c r="AB53" s="173" t="str">
        <f t="shared" si="66"/>
        <v>H0</v>
      </c>
      <c r="AC53" s="173" t="str">
        <f t="shared" si="67"/>
        <v>H0</v>
      </c>
      <c r="AD53" s="173" t="str">
        <f t="shared" si="68"/>
        <v>H0</v>
      </c>
      <c r="AE53" s="173" t="str">
        <f t="shared" si="69"/>
        <v>H0</v>
      </c>
      <c r="AF53" s="173" t="str">
        <f t="shared" si="70"/>
        <v>H0</v>
      </c>
      <c r="AG53" s="173" t="str">
        <f t="shared" si="71"/>
        <v>H0</v>
      </c>
      <c r="AH53" s="174" t="str">
        <f t="shared" si="72"/>
        <v>H0</v>
      </c>
      <c r="AI53" s="177"/>
      <c r="AJ53">
        <f>Makespan_10!S239</f>
        <v>792</v>
      </c>
      <c r="AK53">
        <f>Makespan_10!T239</f>
        <v>836</v>
      </c>
      <c r="AL53">
        <f>Makespan_10!CD333</f>
        <v>0</v>
      </c>
      <c r="AM53">
        <f>Makespan_10!BN145</f>
        <v>0</v>
      </c>
      <c r="AN53">
        <f>Makespan_10!BN51</f>
        <v>0</v>
      </c>
      <c r="AO53">
        <f>Makespan_10!BL145</f>
        <v>0</v>
      </c>
      <c r="AP53">
        <f>Makespan_10!BL51</f>
        <v>0</v>
      </c>
      <c r="AQ53">
        <v>689</v>
      </c>
      <c r="AR53">
        <v>619</v>
      </c>
      <c r="AS53">
        <v>619</v>
      </c>
      <c r="AT53">
        <v>607</v>
      </c>
      <c r="AU53">
        <v>620</v>
      </c>
      <c r="AV53">
        <v>618</v>
      </c>
      <c r="AW53">
        <v>618</v>
      </c>
      <c r="AY53">
        <f t="shared" si="52"/>
        <v>-44</v>
      </c>
      <c r="AZ53">
        <f t="shared" si="52"/>
        <v>836</v>
      </c>
      <c r="BA53">
        <f t="shared" si="52"/>
        <v>0</v>
      </c>
      <c r="BB53">
        <f t="shared" si="52"/>
        <v>0</v>
      </c>
      <c r="BC53">
        <f t="shared" si="52"/>
        <v>0</v>
      </c>
      <c r="BD53">
        <f t="shared" si="52"/>
        <v>0</v>
      </c>
      <c r="BE53">
        <f t="shared" si="52"/>
        <v>-689</v>
      </c>
      <c r="BF53">
        <f t="shared" si="52"/>
        <v>70</v>
      </c>
      <c r="BG53">
        <f t="shared" si="52"/>
        <v>0</v>
      </c>
      <c r="BH53">
        <f t="shared" si="52"/>
        <v>12</v>
      </c>
      <c r="BI53">
        <f t="shared" si="52"/>
        <v>-13</v>
      </c>
      <c r="BJ53">
        <f t="shared" si="52"/>
        <v>2</v>
      </c>
      <c r="BK53">
        <f t="shared" si="52"/>
        <v>0</v>
      </c>
      <c r="BM53">
        <f t="shared" si="38"/>
        <v>-24.14851485148515</v>
      </c>
      <c r="BN53">
        <f t="shared" si="39"/>
        <v>152.30693069306926</v>
      </c>
      <c r="BO53">
        <f t="shared" si="40"/>
        <v>0</v>
      </c>
      <c r="BP53">
        <f t="shared" si="41"/>
        <v>0</v>
      </c>
      <c r="BQ53">
        <f t="shared" si="42"/>
        <v>0</v>
      </c>
      <c r="BR53">
        <f t="shared" si="43"/>
        <v>0</v>
      </c>
      <c r="BS53">
        <f t="shared" si="44"/>
        <v>-9.0297029702970804</v>
      </c>
      <c r="BT53">
        <f t="shared" si="45"/>
        <v>78.346534653465341</v>
      </c>
      <c r="BU53">
        <f t="shared" si="46"/>
        <v>0.21782178217821782</v>
      </c>
      <c r="BV53">
        <f t="shared" si="47"/>
        <v>17.386138613861387</v>
      </c>
      <c r="BW53">
        <f t="shared" si="48"/>
        <v>-10.89108910891089</v>
      </c>
      <c r="BX53">
        <f t="shared" si="49"/>
        <v>1.5445544554455446</v>
      </c>
      <c r="BY53">
        <f t="shared" si="50"/>
        <v>0.26732673267326734</v>
      </c>
      <c r="CA53">
        <f t="shared" si="55"/>
        <v>583.15076953239884</v>
      </c>
      <c r="CB53">
        <f t="shared" si="55"/>
        <v>23197.401137143403</v>
      </c>
      <c r="CC53">
        <f t="shared" si="55"/>
        <v>0</v>
      </c>
      <c r="CD53">
        <f t="shared" ref="CA53:CM58" si="77">BP53*BP53</f>
        <v>0</v>
      </c>
      <c r="CE53">
        <f t="shared" si="77"/>
        <v>0</v>
      </c>
      <c r="CF53">
        <f t="shared" si="77"/>
        <v>0</v>
      </c>
      <c r="CG53">
        <f t="shared" si="77"/>
        <v>81.53553573179191</v>
      </c>
      <c r="CH53">
        <f t="shared" si="77"/>
        <v>6138.1794922066456</v>
      </c>
      <c r="CI53">
        <f t="shared" si="77"/>
        <v>4.744632879129497E-2</v>
      </c>
      <c r="CJ53">
        <f t="shared" si="77"/>
        <v>302.27781590040195</v>
      </c>
      <c r="CK53">
        <f t="shared" si="77"/>
        <v>118.61582197823741</v>
      </c>
      <c r="CL53">
        <f t="shared" si="77"/>
        <v>2.3856484658366828</v>
      </c>
      <c r="CM53">
        <f t="shared" si="77"/>
        <v>7.1463582001764545E-2</v>
      </c>
    </row>
    <row r="54" spans="1:91" ht="15.75" x14ac:dyDescent="0.25">
      <c r="A54" s="115" t="s">
        <v>244</v>
      </c>
      <c r="B54" s="130" t="str">
        <f>IF(B50&lt;B52,"'signifikant'","'n. signifikant'")</f>
        <v>'signifikant'</v>
      </c>
      <c r="C54" s="130" t="str">
        <f t="shared" ref="C54:Q54" si="78">IF(C50&lt;C52,"'signifikant'","'n. signifikant'")</f>
        <v>'signifikant'</v>
      </c>
      <c r="D54" s="130" t="str">
        <f t="shared" si="78"/>
        <v>'signifikant'</v>
      </c>
      <c r="E54" s="130" t="str">
        <f t="shared" si="78"/>
        <v>'n. signifikant'</v>
      </c>
      <c r="F54" s="130" t="str">
        <f t="shared" si="78"/>
        <v>'n. signifikant'</v>
      </c>
      <c r="G54" s="130" t="str">
        <f t="shared" si="78"/>
        <v>'n. signifikant'</v>
      </c>
      <c r="H54" s="130" t="str">
        <f t="shared" si="78"/>
        <v>'n. signifikant'</v>
      </c>
      <c r="I54" s="130" t="str">
        <f t="shared" si="78"/>
        <v>'n. signifikant'</v>
      </c>
      <c r="J54" s="130" t="str">
        <f t="shared" si="78"/>
        <v>'n. signifikant'</v>
      </c>
      <c r="K54" s="130" t="str">
        <f t="shared" si="78"/>
        <v>'n. signifikant'</v>
      </c>
      <c r="L54" s="130" t="str">
        <f t="shared" si="78"/>
        <v>'n. signifikant'</v>
      </c>
      <c r="M54" s="130" t="str">
        <f t="shared" si="78"/>
        <v>'signifikant'</v>
      </c>
      <c r="N54" s="130" t="str">
        <f t="shared" si="78"/>
        <v>'signifikant'</v>
      </c>
      <c r="O54" s="130" t="str">
        <f t="shared" si="78"/>
        <v>'signifikant'</v>
      </c>
      <c r="P54" s="130" t="str">
        <f t="shared" si="78"/>
        <v>'signifikant'</v>
      </c>
      <c r="Q54" s="130" t="str">
        <f t="shared" si="78"/>
        <v>'signifikant'</v>
      </c>
      <c r="R54" s="153"/>
      <c r="S54" s="74" t="str">
        <f t="shared" si="57"/>
        <v>'signifikant'</v>
      </c>
      <c r="T54" s="74" t="str">
        <f t="shared" si="58"/>
        <v>'signifikant'</v>
      </c>
      <c r="U54" s="74" t="str">
        <f t="shared" si="59"/>
        <v>'signifikant'</v>
      </c>
      <c r="V54" s="74" t="str">
        <f t="shared" si="60"/>
        <v>'signifikant'</v>
      </c>
      <c r="W54" s="74" t="str">
        <f t="shared" si="61"/>
        <v>'signifikant'</v>
      </c>
      <c r="X54" s="74" t="str">
        <f t="shared" si="62"/>
        <v>'signifikant'</v>
      </c>
      <c r="Y54" s="74" t="str">
        <f t="shared" si="63"/>
        <v>'signifikant'</v>
      </c>
      <c r="Z54" s="74" t="str">
        <f t="shared" si="64"/>
        <v>'signifikant'</v>
      </c>
      <c r="AA54" s="74" t="str">
        <f t="shared" si="65"/>
        <v>'n. signifikant'</v>
      </c>
      <c r="AB54" s="74" t="str">
        <f t="shared" si="66"/>
        <v>'n. signifikant'</v>
      </c>
      <c r="AC54" s="74" t="str">
        <f t="shared" si="67"/>
        <v>'n. signifikant'</v>
      </c>
      <c r="AD54" s="74" t="str">
        <f t="shared" si="68"/>
        <v>'n. signifikant'</v>
      </c>
      <c r="AE54" s="74" t="str">
        <f t="shared" si="69"/>
        <v>'n. signifikant'</v>
      </c>
      <c r="AF54" s="74" t="str">
        <f t="shared" si="70"/>
        <v>'n. signifikant'</v>
      </c>
      <c r="AG54" s="74" t="str">
        <f t="shared" si="71"/>
        <v>'n. signifikant'</v>
      </c>
      <c r="AH54" s="172" t="str">
        <f t="shared" si="72"/>
        <v>'n. signifikant'</v>
      </c>
      <c r="AI54" s="177"/>
      <c r="AJ54">
        <f>Makespan_10!S240</f>
        <v>545</v>
      </c>
      <c r="AK54">
        <f>Makespan_10!T240</f>
        <v>625</v>
      </c>
      <c r="AL54">
        <f>Makespan_10!CD334</f>
        <v>0</v>
      </c>
      <c r="AM54">
        <f>Makespan_10!BN146</f>
        <v>0</v>
      </c>
      <c r="AN54">
        <f>Makespan_10!BN52</f>
        <v>0</v>
      </c>
      <c r="AO54">
        <f>Makespan_10!BL146</f>
        <v>0</v>
      </c>
      <c r="AP54">
        <f>Makespan_10!BL52</f>
        <v>0</v>
      </c>
      <c r="AQ54">
        <v>768</v>
      </c>
      <c r="AR54">
        <v>719</v>
      </c>
      <c r="AS54">
        <v>719</v>
      </c>
      <c r="AT54">
        <v>807</v>
      </c>
      <c r="AU54">
        <v>807</v>
      </c>
      <c r="AV54">
        <v>761</v>
      </c>
      <c r="AW54">
        <v>761</v>
      </c>
      <c r="AY54">
        <f t="shared" si="52"/>
        <v>-80</v>
      </c>
      <c r="AZ54">
        <f t="shared" si="52"/>
        <v>625</v>
      </c>
      <c r="BA54">
        <f t="shared" si="52"/>
        <v>0</v>
      </c>
      <c r="BB54">
        <f t="shared" si="52"/>
        <v>0</v>
      </c>
      <c r="BC54">
        <f t="shared" si="52"/>
        <v>0</v>
      </c>
      <c r="BD54">
        <f t="shared" si="52"/>
        <v>0</v>
      </c>
      <c r="BE54">
        <f t="shared" si="52"/>
        <v>-768</v>
      </c>
      <c r="BF54">
        <f t="shared" si="52"/>
        <v>49</v>
      </c>
      <c r="BG54">
        <f t="shared" si="52"/>
        <v>0</v>
      </c>
      <c r="BH54">
        <f t="shared" si="52"/>
        <v>-88</v>
      </c>
      <c r="BI54">
        <f t="shared" si="52"/>
        <v>0</v>
      </c>
      <c r="BJ54">
        <f t="shared" si="52"/>
        <v>46</v>
      </c>
      <c r="BK54">
        <f t="shared" si="52"/>
        <v>0</v>
      </c>
      <c r="BM54">
        <f t="shared" si="38"/>
        <v>-60.148514851485146</v>
      </c>
      <c r="BN54">
        <f t="shared" si="39"/>
        <v>-58.693069306930738</v>
      </c>
      <c r="BO54">
        <f t="shared" si="40"/>
        <v>0</v>
      </c>
      <c r="BP54">
        <f t="shared" si="41"/>
        <v>0</v>
      </c>
      <c r="BQ54">
        <f t="shared" si="42"/>
        <v>0</v>
      </c>
      <c r="BR54">
        <f t="shared" si="43"/>
        <v>0</v>
      </c>
      <c r="BS54">
        <f t="shared" si="44"/>
        <v>-88.02970297029708</v>
      </c>
      <c r="BT54">
        <f t="shared" si="45"/>
        <v>57.346534653465348</v>
      </c>
      <c r="BU54">
        <f t="shared" si="46"/>
        <v>0.21782178217821782</v>
      </c>
      <c r="BV54">
        <f t="shared" si="47"/>
        <v>-82.613861386138609</v>
      </c>
      <c r="BW54">
        <f t="shared" si="48"/>
        <v>2.108910891089109</v>
      </c>
      <c r="BX54">
        <f t="shared" si="49"/>
        <v>45.544554455445542</v>
      </c>
      <c r="BY54">
        <f t="shared" si="50"/>
        <v>0.26732673267326734</v>
      </c>
      <c r="CA54">
        <f t="shared" si="77"/>
        <v>3617.8438388393292</v>
      </c>
      <c r="CB54">
        <f t="shared" si="77"/>
        <v>3444.876384668175</v>
      </c>
      <c r="CC54">
        <f t="shared" si="77"/>
        <v>0</v>
      </c>
      <c r="CD54">
        <f t="shared" si="77"/>
        <v>0</v>
      </c>
      <c r="CE54">
        <f t="shared" si="77"/>
        <v>0</v>
      </c>
      <c r="CF54">
        <f t="shared" si="77"/>
        <v>0</v>
      </c>
      <c r="CG54">
        <f t="shared" si="77"/>
        <v>7749.2286050387302</v>
      </c>
      <c r="CH54">
        <f t="shared" si="77"/>
        <v>3288.6250367611019</v>
      </c>
      <c r="CI54">
        <f t="shared" si="77"/>
        <v>4.744632879129497E-2</v>
      </c>
      <c r="CJ54">
        <f t="shared" si="77"/>
        <v>6825.050093128124</v>
      </c>
      <c r="CK54">
        <f t="shared" si="77"/>
        <v>4.4475051465542599</v>
      </c>
      <c r="CL54">
        <f t="shared" si="77"/>
        <v>2074.3064405450446</v>
      </c>
      <c r="CM54">
        <f t="shared" si="77"/>
        <v>7.1463582001764545E-2</v>
      </c>
    </row>
    <row r="55" spans="1:91" s="21" customFormat="1" ht="15.75" x14ac:dyDescent="0.25">
      <c r="A55" s="115" t="s">
        <v>270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53"/>
      <c r="S55" s="74">
        <f t="shared" si="57"/>
        <v>0</v>
      </c>
      <c r="T55" s="74">
        <f t="shared" si="58"/>
        <v>0</v>
      </c>
      <c r="U55" s="74">
        <f t="shared" si="59"/>
        <v>0</v>
      </c>
      <c r="V55" s="74">
        <f t="shared" si="60"/>
        <v>0</v>
      </c>
      <c r="W55" s="74">
        <f t="shared" si="61"/>
        <v>0</v>
      </c>
      <c r="X55" s="74">
        <f t="shared" si="62"/>
        <v>0</v>
      </c>
      <c r="Y55" s="74">
        <f t="shared" si="63"/>
        <v>0</v>
      </c>
      <c r="Z55" s="74">
        <f t="shared" si="64"/>
        <v>0</v>
      </c>
      <c r="AA55" s="74">
        <f t="shared" si="65"/>
        <v>0</v>
      </c>
      <c r="AB55" s="74">
        <f t="shared" si="66"/>
        <v>0</v>
      </c>
      <c r="AC55" s="74">
        <f t="shared" si="67"/>
        <v>0</v>
      </c>
      <c r="AD55" s="74">
        <f t="shared" si="68"/>
        <v>0</v>
      </c>
      <c r="AE55" s="74">
        <f t="shared" si="69"/>
        <v>0</v>
      </c>
      <c r="AF55" s="74">
        <f t="shared" si="70"/>
        <v>0</v>
      </c>
      <c r="AG55" s="74">
        <f t="shared" si="71"/>
        <v>0</v>
      </c>
      <c r="AH55" s="172">
        <f t="shared" si="72"/>
        <v>0</v>
      </c>
      <c r="AI55" s="177"/>
      <c r="AJ55">
        <f>Makespan_10!S241</f>
        <v>610</v>
      </c>
      <c r="AK55">
        <f>Makespan_10!T241</f>
        <v>647</v>
      </c>
      <c r="AL55">
        <f>Makespan_10!CD335</f>
        <v>0</v>
      </c>
      <c r="AM55">
        <f>Makespan_10!BN147</f>
        <v>0</v>
      </c>
      <c r="AN55">
        <f>Makespan_10!BN53</f>
        <v>0</v>
      </c>
      <c r="AO55">
        <f>Makespan_10!BL147</f>
        <v>0</v>
      </c>
      <c r="AP55">
        <f>Makespan_10!BL53</f>
        <v>0</v>
      </c>
      <c r="AQ55">
        <v>631</v>
      </c>
      <c r="AR55">
        <v>736</v>
      </c>
      <c r="AS55">
        <v>736</v>
      </c>
      <c r="AT55">
        <v>669</v>
      </c>
      <c r="AU55">
        <v>669</v>
      </c>
      <c r="AV55">
        <v>706</v>
      </c>
      <c r="AW55">
        <v>706</v>
      </c>
      <c r="AX55"/>
      <c r="AY55">
        <f t="shared" ref="AY55:AY58" si="79">AJ55-AK55</f>
        <v>-37</v>
      </c>
      <c r="AZ55">
        <f t="shared" ref="AZ55:AZ58" si="80">AK55-AL55</f>
        <v>647</v>
      </c>
      <c r="BA55">
        <f t="shared" ref="BA55:BA58" si="81">AL55-AM55</f>
        <v>0</v>
      </c>
      <c r="BB55">
        <f t="shared" ref="BB55:BB58" si="82">AM55-AN55</f>
        <v>0</v>
      </c>
      <c r="BC55">
        <f t="shared" si="52"/>
        <v>0</v>
      </c>
      <c r="BD55">
        <f t="shared" si="52"/>
        <v>0</v>
      </c>
      <c r="BE55">
        <f t="shared" si="52"/>
        <v>-631</v>
      </c>
      <c r="BF55">
        <f t="shared" si="52"/>
        <v>-105</v>
      </c>
      <c r="BG55">
        <f t="shared" si="52"/>
        <v>0</v>
      </c>
      <c r="BH55">
        <f t="shared" si="52"/>
        <v>67</v>
      </c>
      <c r="BI55">
        <f t="shared" si="52"/>
        <v>0</v>
      </c>
      <c r="BJ55">
        <f t="shared" si="52"/>
        <v>-37</v>
      </c>
      <c r="BK55">
        <f t="shared" si="52"/>
        <v>0</v>
      </c>
      <c r="BL55"/>
      <c r="BM55">
        <f t="shared" si="38"/>
        <v>-17.14851485148515</v>
      </c>
      <c r="BN55">
        <f t="shared" si="39"/>
        <v>-36.693069306930738</v>
      </c>
      <c r="BO55">
        <f t="shared" si="40"/>
        <v>0</v>
      </c>
      <c r="BP55">
        <f t="shared" si="41"/>
        <v>0</v>
      </c>
      <c r="BQ55">
        <f t="shared" si="42"/>
        <v>0</v>
      </c>
      <c r="BR55">
        <f t="shared" si="43"/>
        <v>0</v>
      </c>
      <c r="BS55">
        <f t="shared" si="44"/>
        <v>48.97029702970292</v>
      </c>
      <c r="BT55">
        <f t="shared" si="45"/>
        <v>-96.653465346534659</v>
      </c>
      <c r="BU55">
        <f t="shared" si="46"/>
        <v>0.21782178217821782</v>
      </c>
      <c r="BV55">
        <f t="shared" si="47"/>
        <v>72.386138613861391</v>
      </c>
      <c r="BW55">
        <f t="shared" si="48"/>
        <v>2.108910891089109</v>
      </c>
      <c r="BX55">
        <f t="shared" si="49"/>
        <v>-37.455445544554458</v>
      </c>
      <c r="BY55">
        <f t="shared" si="50"/>
        <v>0.26732673267326734</v>
      </c>
      <c r="BZ55"/>
      <c r="CA55">
        <f t="shared" si="77"/>
        <v>294.07156161160674</v>
      </c>
      <c r="CB55">
        <f t="shared" si="77"/>
        <v>1346.3813351632225</v>
      </c>
      <c r="CC55">
        <f t="shared" si="77"/>
        <v>0</v>
      </c>
      <c r="CD55">
        <f t="shared" si="77"/>
        <v>0</v>
      </c>
      <c r="CE55">
        <f t="shared" si="77"/>
        <v>0</v>
      </c>
      <c r="CF55">
        <f t="shared" si="77"/>
        <v>0</v>
      </c>
      <c r="CG55">
        <f t="shared" si="77"/>
        <v>2398.0899911773304</v>
      </c>
      <c r="CH55">
        <f t="shared" si="77"/>
        <v>9341.8923634937764</v>
      </c>
      <c r="CI55">
        <f t="shared" si="77"/>
        <v>4.744632879129497E-2</v>
      </c>
      <c r="CJ55">
        <f t="shared" si="77"/>
        <v>5239.7530634251552</v>
      </c>
      <c r="CK55">
        <f t="shared" si="77"/>
        <v>4.4475051465542599</v>
      </c>
      <c r="CL55">
        <f t="shared" si="77"/>
        <v>1402.9104009410844</v>
      </c>
      <c r="CM55">
        <f t="shared" si="77"/>
        <v>7.1463582001764545E-2</v>
      </c>
    </row>
    <row r="56" spans="1:91" s="21" customFormat="1" ht="15.75" x14ac:dyDescent="0.25">
      <c r="A56" s="115" t="s">
        <v>271</v>
      </c>
      <c r="B56" s="131">
        <f>1-B52</f>
        <v>0.995</v>
      </c>
      <c r="C56" s="131">
        <f t="shared" ref="C56:Q56" si="83">1-C52</f>
        <v>0.9966666666666667</v>
      </c>
      <c r="D56" s="131">
        <f t="shared" si="83"/>
        <v>0.99615384615384617</v>
      </c>
      <c r="E56" s="131">
        <f t="shared" si="83"/>
        <v>0.99</v>
      </c>
      <c r="F56" s="131">
        <f t="shared" si="83"/>
        <v>0.99285714285714288</v>
      </c>
      <c r="G56" s="131">
        <f t="shared" si="83"/>
        <v>0.98750000000000004</v>
      </c>
      <c r="H56" s="131">
        <f t="shared" si="83"/>
        <v>0.98333333333333328</v>
      </c>
      <c r="I56" s="131">
        <f t="shared" si="83"/>
        <v>0.99375000000000002</v>
      </c>
      <c r="J56" s="131">
        <f t="shared" si="83"/>
        <v>0.95</v>
      </c>
      <c r="K56" s="131">
        <f t="shared" si="83"/>
        <v>0.97499999999999998</v>
      </c>
      <c r="L56" s="131">
        <f t="shared" si="83"/>
        <v>0.9916666666666667</v>
      </c>
      <c r="M56" s="131">
        <f t="shared" si="83"/>
        <v>0.99583333333333335</v>
      </c>
      <c r="N56" s="131">
        <f t="shared" si="83"/>
        <v>0.99444444444444446</v>
      </c>
      <c r="O56" s="131">
        <f t="shared" si="83"/>
        <v>0.99545454545454548</v>
      </c>
      <c r="P56" s="131">
        <f t="shared" si="83"/>
        <v>0.99642857142857144</v>
      </c>
      <c r="Q56" s="131">
        <f t="shared" si="83"/>
        <v>0.99687499999999996</v>
      </c>
      <c r="R56" s="168"/>
      <c r="S56" s="74">
        <f t="shared" si="57"/>
        <v>0.99687499999999996</v>
      </c>
      <c r="T56" s="74">
        <f t="shared" si="58"/>
        <v>0.9966666666666667</v>
      </c>
      <c r="U56" s="74">
        <f t="shared" si="59"/>
        <v>0.99642857142857144</v>
      </c>
      <c r="V56" s="74">
        <f t="shared" si="60"/>
        <v>0.99615384615384617</v>
      </c>
      <c r="W56" s="74">
        <f t="shared" si="61"/>
        <v>0.99583333333333335</v>
      </c>
      <c r="X56" s="74">
        <f t="shared" si="62"/>
        <v>0.99545454545454548</v>
      </c>
      <c r="Y56" s="74">
        <f t="shared" si="63"/>
        <v>0.995</v>
      </c>
      <c r="Z56" s="74">
        <f t="shared" si="64"/>
        <v>0.99444444444444446</v>
      </c>
      <c r="AA56" s="74">
        <f t="shared" si="65"/>
        <v>0.99375000000000002</v>
      </c>
      <c r="AB56" s="74">
        <f t="shared" si="66"/>
        <v>0.99285714285714288</v>
      </c>
      <c r="AC56" s="74">
        <f t="shared" si="67"/>
        <v>0.9916666666666667</v>
      </c>
      <c r="AD56" s="74">
        <f t="shared" si="68"/>
        <v>0.99</v>
      </c>
      <c r="AE56" s="74">
        <f t="shared" si="69"/>
        <v>0.98750000000000004</v>
      </c>
      <c r="AF56" s="74">
        <f t="shared" si="70"/>
        <v>0.98333333333333328</v>
      </c>
      <c r="AG56" s="74">
        <f t="shared" si="71"/>
        <v>0.97499999999999998</v>
      </c>
      <c r="AH56" s="172">
        <f t="shared" si="72"/>
        <v>0.95</v>
      </c>
      <c r="AI56" s="177"/>
      <c r="AJ56">
        <f>Makespan_10!S242</f>
        <v>594</v>
      </c>
      <c r="AK56">
        <f>Makespan_10!T242</f>
        <v>640</v>
      </c>
      <c r="AL56">
        <f>Makespan_10!CD336</f>
        <v>0</v>
      </c>
      <c r="AM56">
        <f>Makespan_10!BN148</f>
        <v>0</v>
      </c>
      <c r="AN56">
        <f>Makespan_10!BN54</f>
        <v>0</v>
      </c>
      <c r="AO56">
        <f>Makespan_10!BL148</f>
        <v>0</v>
      </c>
      <c r="AP56">
        <f>Makespan_10!BL54</f>
        <v>0</v>
      </c>
      <c r="AQ56">
        <v>585</v>
      </c>
      <c r="AR56">
        <v>667</v>
      </c>
      <c r="AS56">
        <v>667</v>
      </c>
      <c r="AT56">
        <v>700</v>
      </c>
      <c r="AU56">
        <v>706</v>
      </c>
      <c r="AV56">
        <v>666</v>
      </c>
      <c r="AW56">
        <v>672</v>
      </c>
      <c r="AX56"/>
      <c r="AY56">
        <f t="shared" si="79"/>
        <v>-46</v>
      </c>
      <c r="AZ56">
        <f t="shared" si="80"/>
        <v>640</v>
      </c>
      <c r="BA56">
        <f t="shared" si="81"/>
        <v>0</v>
      </c>
      <c r="BB56">
        <f t="shared" si="82"/>
        <v>0</v>
      </c>
      <c r="BC56">
        <f t="shared" si="52"/>
        <v>0</v>
      </c>
      <c r="BD56">
        <f t="shared" si="52"/>
        <v>0</v>
      </c>
      <c r="BE56">
        <f t="shared" si="52"/>
        <v>-585</v>
      </c>
      <c r="BF56">
        <f t="shared" si="52"/>
        <v>-82</v>
      </c>
      <c r="BG56">
        <f t="shared" si="52"/>
        <v>0</v>
      </c>
      <c r="BH56">
        <f t="shared" si="52"/>
        <v>-33</v>
      </c>
      <c r="BI56">
        <f t="shared" si="52"/>
        <v>-6</v>
      </c>
      <c r="BJ56">
        <f t="shared" si="52"/>
        <v>40</v>
      </c>
      <c r="BK56">
        <f t="shared" si="52"/>
        <v>-6</v>
      </c>
      <c r="BL56"/>
      <c r="BM56">
        <f t="shared" si="38"/>
        <v>-26.14851485148515</v>
      </c>
      <c r="BN56">
        <f t="shared" si="39"/>
        <v>-43.693069306930738</v>
      </c>
      <c r="BO56">
        <f t="shared" si="40"/>
        <v>0</v>
      </c>
      <c r="BP56">
        <f t="shared" si="41"/>
        <v>0</v>
      </c>
      <c r="BQ56">
        <f t="shared" si="42"/>
        <v>0</v>
      </c>
      <c r="BR56">
        <f t="shared" si="43"/>
        <v>0</v>
      </c>
      <c r="BS56">
        <f t="shared" si="44"/>
        <v>94.97029702970292</v>
      </c>
      <c r="BT56">
        <f t="shared" si="45"/>
        <v>-73.653465346534659</v>
      </c>
      <c r="BU56">
        <f t="shared" si="46"/>
        <v>0.21782178217821782</v>
      </c>
      <c r="BV56">
        <f t="shared" si="47"/>
        <v>-27.613861386138613</v>
      </c>
      <c r="BW56">
        <f t="shared" si="48"/>
        <v>-3.891089108910891</v>
      </c>
      <c r="BX56">
        <f t="shared" si="49"/>
        <v>39.544554455445542</v>
      </c>
      <c r="BY56">
        <f t="shared" si="50"/>
        <v>-5.7326732673267324</v>
      </c>
      <c r="BZ56"/>
      <c r="CA56">
        <f t="shared" si="77"/>
        <v>683.74482893833942</v>
      </c>
      <c r="CB56">
        <f t="shared" si="77"/>
        <v>1909.0843054602528</v>
      </c>
      <c r="CC56">
        <f t="shared" si="77"/>
        <v>0</v>
      </c>
      <c r="CD56">
        <f t="shared" si="77"/>
        <v>0</v>
      </c>
      <c r="CE56">
        <f t="shared" si="77"/>
        <v>0</v>
      </c>
      <c r="CF56">
        <f t="shared" si="77"/>
        <v>0</v>
      </c>
      <c r="CG56">
        <f t="shared" si="77"/>
        <v>9019.3573179099985</v>
      </c>
      <c r="CH56">
        <f t="shared" si="77"/>
        <v>5424.8329575531816</v>
      </c>
      <c r="CI56">
        <f t="shared" si="77"/>
        <v>4.744632879129497E-2</v>
      </c>
      <c r="CJ56">
        <f t="shared" si="77"/>
        <v>762.52534065287705</v>
      </c>
      <c r="CK56">
        <f t="shared" si="77"/>
        <v>15.140574453484952</v>
      </c>
      <c r="CL56">
        <f t="shared" si="77"/>
        <v>1563.7717870796978</v>
      </c>
      <c r="CM56">
        <f t="shared" si="77"/>
        <v>32.863542789922555</v>
      </c>
    </row>
    <row r="57" spans="1:91" s="21" customFormat="1" ht="15.75" x14ac:dyDescent="0.25">
      <c r="A57" s="115" t="s">
        <v>263</v>
      </c>
      <c r="B57" s="130">
        <v>-2.58</v>
      </c>
      <c r="C57" s="130">
        <v>-2.72</v>
      </c>
      <c r="D57" s="130">
        <v>-2.67</v>
      </c>
      <c r="E57" s="130">
        <v>-2.33</v>
      </c>
      <c r="F57" s="130">
        <v>-2.4500000000000002</v>
      </c>
      <c r="G57" s="130">
        <v>-2.2400000000000002</v>
      </c>
      <c r="H57" s="130">
        <v>-2.13</v>
      </c>
      <c r="I57" s="130">
        <v>-2.5</v>
      </c>
      <c r="J57" s="130">
        <v>-1.65</v>
      </c>
      <c r="K57" s="130">
        <v>-1.96</v>
      </c>
      <c r="L57" s="130">
        <v>-2.4</v>
      </c>
      <c r="M57" s="130">
        <v>-2.64</v>
      </c>
      <c r="N57" s="130">
        <v>-2.54</v>
      </c>
      <c r="O57" s="130">
        <v>-2.61</v>
      </c>
      <c r="P57" s="130">
        <v>-2.69</v>
      </c>
      <c r="Q57" s="130">
        <v>-2.74</v>
      </c>
      <c r="R57" s="153"/>
      <c r="S57" s="74">
        <f t="shared" si="57"/>
        <v>-2.74</v>
      </c>
      <c r="T57" s="74">
        <f t="shared" si="58"/>
        <v>-2.72</v>
      </c>
      <c r="U57" s="74">
        <f t="shared" si="59"/>
        <v>-2.69</v>
      </c>
      <c r="V57" s="74">
        <f t="shared" si="60"/>
        <v>-2.67</v>
      </c>
      <c r="W57" s="74">
        <f t="shared" si="61"/>
        <v>-2.64</v>
      </c>
      <c r="X57" s="74">
        <f t="shared" si="62"/>
        <v>-2.61</v>
      </c>
      <c r="Y57" s="74">
        <f t="shared" si="63"/>
        <v>-2.58</v>
      </c>
      <c r="Z57" s="74">
        <f t="shared" si="64"/>
        <v>-2.54</v>
      </c>
      <c r="AA57" s="74">
        <f t="shared" si="65"/>
        <v>-2.5</v>
      </c>
      <c r="AB57" s="74">
        <f t="shared" si="66"/>
        <v>-2.4500000000000002</v>
      </c>
      <c r="AC57" s="74">
        <f t="shared" si="67"/>
        <v>-2.4</v>
      </c>
      <c r="AD57" s="74">
        <f t="shared" si="68"/>
        <v>-2.33</v>
      </c>
      <c r="AE57" s="74">
        <f t="shared" si="69"/>
        <v>-2.2400000000000002</v>
      </c>
      <c r="AF57" s="74">
        <f t="shared" si="70"/>
        <v>-2.13</v>
      </c>
      <c r="AG57" s="74">
        <f t="shared" si="71"/>
        <v>-1.96</v>
      </c>
      <c r="AH57" s="172">
        <f t="shared" si="72"/>
        <v>-1.65</v>
      </c>
      <c r="AI57" s="177"/>
      <c r="AJ57">
        <f>Makespan_10!S243</f>
        <v>752</v>
      </c>
      <c r="AK57">
        <f>Makespan_10!T243</f>
        <v>777</v>
      </c>
      <c r="AL57">
        <f>Makespan_10!CD337</f>
        <v>0</v>
      </c>
      <c r="AM57">
        <f>Makespan_10!BN149</f>
        <v>0</v>
      </c>
      <c r="AN57">
        <f>Makespan_10!BN55</f>
        <v>0</v>
      </c>
      <c r="AO57">
        <f>Makespan_10!BL149</f>
        <v>0</v>
      </c>
      <c r="AP57">
        <f>Makespan_10!BL55</f>
        <v>0</v>
      </c>
      <c r="AQ57">
        <v>841</v>
      </c>
      <c r="AR57">
        <v>796</v>
      </c>
      <c r="AS57">
        <v>796</v>
      </c>
      <c r="AT57">
        <v>834</v>
      </c>
      <c r="AU57">
        <v>834</v>
      </c>
      <c r="AV57">
        <v>818</v>
      </c>
      <c r="AW57">
        <v>818</v>
      </c>
      <c r="AX57"/>
      <c r="AY57">
        <f t="shared" si="79"/>
        <v>-25</v>
      </c>
      <c r="AZ57">
        <f t="shared" si="80"/>
        <v>777</v>
      </c>
      <c r="BA57">
        <f t="shared" si="81"/>
        <v>0</v>
      </c>
      <c r="BB57">
        <f t="shared" si="82"/>
        <v>0</v>
      </c>
      <c r="BC57">
        <f t="shared" si="52"/>
        <v>0</v>
      </c>
      <c r="BD57">
        <f t="shared" si="52"/>
        <v>0</v>
      </c>
      <c r="BE57">
        <f t="shared" si="52"/>
        <v>-841</v>
      </c>
      <c r="BF57">
        <f t="shared" si="52"/>
        <v>45</v>
      </c>
      <c r="BG57">
        <f t="shared" si="52"/>
        <v>0</v>
      </c>
      <c r="BH57">
        <f t="shared" si="52"/>
        <v>-38</v>
      </c>
      <c r="BI57">
        <f t="shared" si="52"/>
        <v>0</v>
      </c>
      <c r="BJ57">
        <f t="shared" si="52"/>
        <v>16</v>
      </c>
      <c r="BK57">
        <f t="shared" si="52"/>
        <v>0</v>
      </c>
      <c r="BL57"/>
      <c r="BM57">
        <f t="shared" si="38"/>
        <v>-5.1485148514851495</v>
      </c>
      <c r="BN57">
        <f t="shared" si="39"/>
        <v>93.306930693069262</v>
      </c>
      <c r="BO57">
        <f t="shared" si="40"/>
        <v>0</v>
      </c>
      <c r="BP57">
        <f t="shared" si="41"/>
        <v>0</v>
      </c>
      <c r="BQ57">
        <f t="shared" si="42"/>
        <v>0</v>
      </c>
      <c r="BR57">
        <f t="shared" si="43"/>
        <v>0</v>
      </c>
      <c r="BS57">
        <f t="shared" si="44"/>
        <v>-161.02970297029708</v>
      </c>
      <c r="BT57">
        <f t="shared" si="45"/>
        <v>53.346534653465348</v>
      </c>
      <c r="BU57">
        <f t="shared" si="46"/>
        <v>0.21782178217821782</v>
      </c>
      <c r="BV57">
        <f t="shared" si="47"/>
        <v>-32.613861386138616</v>
      </c>
      <c r="BW57">
        <f t="shared" si="48"/>
        <v>2.108910891089109</v>
      </c>
      <c r="BX57">
        <f t="shared" si="49"/>
        <v>15.544554455445544</v>
      </c>
      <c r="BY57">
        <f t="shared" si="50"/>
        <v>0.26732673267326734</v>
      </c>
      <c r="BZ57"/>
      <c r="CA57">
        <f t="shared" si="77"/>
        <v>26.507205175963151</v>
      </c>
      <c r="CB57">
        <f t="shared" si="77"/>
        <v>8706.1833153612315</v>
      </c>
      <c r="CC57">
        <f t="shared" si="77"/>
        <v>0</v>
      </c>
      <c r="CD57">
        <f t="shared" si="77"/>
        <v>0</v>
      </c>
      <c r="CE57">
        <f t="shared" si="77"/>
        <v>0</v>
      </c>
      <c r="CF57">
        <f t="shared" si="77"/>
        <v>0</v>
      </c>
      <c r="CG57">
        <f t="shared" si="77"/>
        <v>25930.565238702104</v>
      </c>
      <c r="CH57">
        <f t="shared" si="77"/>
        <v>2845.8527595333794</v>
      </c>
      <c r="CI57">
        <f t="shared" si="77"/>
        <v>4.744632879129497E-2</v>
      </c>
      <c r="CJ57">
        <f t="shared" si="77"/>
        <v>1063.6639545142634</v>
      </c>
      <c r="CK57">
        <f t="shared" si="77"/>
        <v>4.4475051465542599</v>
      </c>
      <c r="CL57">
        <f t="shared" si="77"/>
        <v>241.63317321831192</v>
      </c>
      <c r="CM57">
        <f t="shared" si="77"/>
        <v>7.1463582001764545E-2</v>
      </c>
    </row>
    <row r="58" spans="1:91" s="21" customFormat="1" ht="15.75" x14ac:dyDescent="0.25">
      <c r="A58" s="115" t="s">
        <v>262</v>
      </c>
      <c r="B58" s="130" t="str">
        <f>IF(B48&lt;B57,"H1","H0")</f>
        <v>H1</v>
      </c>
      <c r="C58" s="130" t="str">
        <f t="shared" ref="C58:Q58" si="84">IF(C48&lt;C57,"H1","H0")</f>
        <v>H1</v>
      </c>
      <c r="D58" s="130" t="str">
        <f t="shared" si="84"/>
        <v>H1</v>
      </c>
      <c r="E58" s="130" t="str">
        <f t="shared" si="84"/>
        <v>H0</v>
      </c>
      <c r="F58" s="130" t="str">
        <f t="shared" si="84"/>
        <v>H0</v>
      </c>
      <c r="G58" s="130" t="str">
        <f t="shared" si="84"/>
        <v>H0</v>
      </c>
      <c r="H58" s="130" t="str">
        <f t="shared" si="84"/>
        <v>H0</v>
      </c>
      <c r="I58" s="130" t="str">
        <f t="shared" si="84"/>
        <v>H0</v>
      </c>
      <c r="J58" s="130" t="str">
        <f t="shared" si="84"/>
        <v>H0</v>
      </c>
      <c r="K58" s="130" t="str">
        <f t="shared" si="84"/>
        <v>H0</v>
      </c>
      <c r="L58" s="130" t="str">
        <f t="shared" si="84"/>
        <v>H0</v>
      </c>
      <c r="M58" s="130" t="str">
        <f t="shared" si="84"/>
        <v>H1</v>
      </c>
      <c r="N58" s="130" t="str">
        <f t="shared" si="84"/>
        <v>H1</v>
      </c>
      <c r="O58" s="130" t="str">
        <f t="shared" si="84"/>
        <v>H1</v>
      </c>
      <c r="P58" s="130" t="str">
        <f t="shared" si="84"/>
        <v>H1</v>
      </c>
      <c r="Q58" s="130" t="str">
        <f t="shared" si="84"/>
        <v>H1</v>
      </c>
      <c r="R58" s="153"/>
      <c r="S58" s="120" t="str">
        <f t="shared" si="57"/>
        <v>H1</v>
      </c>
      <c r="T58" s="120" t="str">
        <f t="shared" si="58"/>
        <v>H1</v>
      </c>
      <c r="U58" s="120" t="str">
        <f t="shared" si="59"/>
        <v>H1</v>
      </c>
      <c r="V58" s="120" t="str">
        <f t="shared" si="60"/>
        <v>H1</v>
      </c>
      <c r="W58" s="120" t="str">
        <f t="shared" si="61"/>
        <v>H1</v>
      </c>
      <c r="X58" s="120" t="str">
        <f t="shared" si="62"/>
        <v>H1</v>
      </c>
      <c r="Y58" s="120" t="str">
        <f t="shared" si="63"/>
        <v>H1</v>
      </c>
      <c r="Z58" s="120" t="str">
        <f t="shared" si="64"/>
        <v>H1</v>
      </c>
      <c r="AA58" s="173" t="str">
        <f t="shared" si="65"/>
        <v>H0</v>
      </c>
      <c r="AB58" s="173" t="str">
        <f t="shared" si="66"/>
        <v>H0</v>
      </c>
      <c r="AC58" s="173" t="str">
        <f t="shared" si="67"/>
        <v>H0</v>
      </c>
      <c r="AD58" s="173" t="str">
        <f t="shared" si="68"/>
        <v>H0</v>
      </c>
      <c r="AE58" s="173" t="str">
        <f t="shared" si="69"/>
        <v>H0</v>
      </c>
      <c r="AF58" s="173" t="str">
        <f t="shared" si="70"/>
        <v>H0</v>
      </c>
      <c r="AG58" s="173" t="str">
        <f t="shared" si="71"/>
        <v>H0</v>
      </c>
      <c r="AH58" s="174" t="str">
        <f t="shared" si="72"/>
        <v>H0</v>
      </c>
      <c r="AI58" s="177"/>
      <c r="AJ58">
        <f>Makespan_10!S244</f>
        <v>610</v>
      </c>
      <c r="AK58">
        <f>Makespan_10!T244</f>
        <v>647</v>
      </c>
      <c r="AL58">
        <f>Makespan_10!CD338</f>
        <v>0</v>
      </c>
      <c r="AM58">
        <f>Makespan_10!BN150</f>
        <v>0</v>
      </c>
      <c r="AN58">
        <f>Makespan_10!BN56</f>
        <v>0</v>
      </c>
      <c r="AO58">
        <f>Makespan_10!BL150</f>
        <v>0</v>
      </c>
      <c r="AP58">
        <f>Makespan_10!BL56</f>
        <v>0</v>
      </c>
      <c r="AQ58">
        <v>716</v>
      </c>
      <c r="AR58">
        <v>668</v>
      </c>
      <c r="AS58">
        <v>668</v>
      </c>
      <c r="AT58">
        <v>662</v>
      </c>
      <c r="AU58">
        <v>662</v>
      </c>
      <c r="AV58">
        <v>692</v>
      </c>
      <c r="AW58">
        <v>692</v>
      </c>
      <c r="AX58"/>
      <c r="AY58">
        <f t="shared" si="79"/>
        <v>-37</v>
      </c>
      <c r="AZ58">
        <f t="shared" si="80"/>
        <v>647</v>
      </c>
      <c r="BA58">
        <f t="shared" si="81"/>
        <v>0</v>
      </c>
      <c r="BB58">
        <f t="shared" si="82"/>
        <v>0</v>
      </c>
      <c r="BC58">
        <f t="shared" si="52"/>
        <v>0</v>
      </c>
      <c r="BD58">
        <f t="shared" si="52"/>
        <v>0</v>
      </c>
      <c r="BE58">
        <f t="shared" si="52"/>
        <v>-716</v>
      </c>
      <c r="BF58">
        <f t="shared" si="52"/>
        <v>48</v>
      </c>
      <c r="BG58">
        <f t="shared" si="52"/>
        <v>0</v>
      </c>
      <c r="BH58">
        <f t="shared" si="52"/>
        <v>6</v>
      </c>
      <c r="BI58">
        <f t="shared" si="52"/>
        <v>0</v>
      </c>
      <c r="BJ58">
        <f t="shared" si="52"/>
        <v>-30</v>
      </c>
      <c r="BK58">
        <f t="shared" si="52"/>
        <v>0</v>
      </c>
      <c r="BL58"/>
      <c r="BM58">
        <f t="shared" si="38"/>
        <v>-17.14851485148515</v>
      </c>
      <c r="BN58">
        <f t="shared" si="39"/>
        <v>-36.693069306930738</v>
      </c>
      <c r="BO58">
        <f t="shared" si="40"/>
        <v>0</v>
      </c>
      <c r="BP58">
        <f t="shared" si="41"/>
        <v>0</v>
      </c>
      <c r="BQ58">
        <f t="shared" si="42"/>
        <v>0</v>
      </c>
      <c r="BR58">
        <f t="shared" si="43"/>
        <v>0</v>
      </c>
      <c r="BS58">
        <f t="shared" si="44"/>
        <v>-36.02970297029708</v>
      </c>
      <c r="BT58">
        <f t="shared" si="45"/>
        <v>56.346534653465348</v>
      </c>
      <c r="BU58">
        <f t="shared" si="46"/>
        <v>0.21782178217821782</v>
      </c>
      <c r="BV58">
        <f t="shared" si="47"/>
        <v>11.386138613861387</v>
      </c>
      <c r="BW58">
        <f t="shared" si="48"/>
        <v>2.108910891089109</v>
      </c>
      <c r="BX58">
        <f t="shared" si="49"/>
        <v>-30.455445544554454</v>
      </c>
      <c r="BY58">
        <f t="shared" si="50"/>
        <v>0.26732673267326734</v>
      </c>
      <c r="BZ58"/>
      <c r="CA58">
        <f t="shared" si="77"/>
        <v>294.07156161160674</v>
      </c>
      <c r="CB58">
        <f t="shared" si="77"/>
        <v>1346.3813351632225</v>
      </c>
      <c r="CC58">
        <f t="shared" si="77"/>
        <v>0</v>
      </c>
      <c r="CD58">
        <f t="shared" si="77"/>
        <v>0</v>
      </c>
      <c r="CE58">
        <f t="shared" si="77"/>
        <v>0</v>
      </c>
      <c r="CF58">
        <f t="shared" si="77"/>
        <v>0</v>
      </c>
      <c r="CG58">
        <f t="shared" si="77"/>
        <v>1298.1394961278343</v>
      </c>
      <c r="CH58">
        <f t="shared" si="77"/>
        <v>3174.9319674541712</v>
      </c>
      <c r="CI58">
        <f t="shared" si="77"/>
        <v>4.744632879129497E-2</v>
      </c>
      <c r="CJ58">
        <f t="shared" si="77"/>
        <v>129.64415253406531</v>
      </c>
      <c r="CK58">
        <f t="shared" si="77"/>
        <v>4.4475051465542599</v>
      </c>
      <c r="CL58">
        <f t="shared" si="77"/>
        <v>927.53416331732171</v>
      </c>
      <c r="CM58">
        <f t="shared" si="77"/>
        <v>7.1463582001764545E-2</v>
      </c>
    </row>
    <row r="59" spans="1:91" ht="15" customHeight="1" x14ac:dyDescent="0.25">
      <c r="A59" s="162" t="s">
        <v>723</v>
      </c>
      <c r="B59" s="145">
        <v>-3.0361125164507046</v>
      </c>
      <c r="C59" s="145">
        <v>-19.770563825926331</v>
      </c>
      <c r="D59" s="145">
        <v>-4.1150930274573856</v>
      </c>
      <c r="E59" s="145">
        <v>-0.64647267888629201</v>
      </c>
      <c r="F59" s="145">
        <v>-0.89107556996025605</v>
      </c>
      <c r="G59" s="145">
        <v>-0.55470514632672863</v>
      </c>
      <c r="H59" s="145">
        <v>-0.47532791288908161</v>
      </c>
      <c r="I59" s="145">
        <v>-1.015738064667336</v>
      </c>
      <c r="J59" s="145">
        <v>-3.9483614872811698E-2</v>
      </c>
      <c r="K59" s="145">
        <v>-0.25707854491889098</v>
      </c>
      <c r="L59" s="145">
        <v>-0.8153357184939638</v>
      </c>
      <c r="M59" s="145">
        <v>-3.9623628319210193</v>
      </c>
      <c r="N59" s="145">
        <v>-3.0312113730680479</v>
      </c>
      <c r="O59" s="145">
        <v>-3.1414176428769816</v>
      </c>
      <c r="P59" s="145">
        <v>-6.3831273760470726</v>
      </c>
      <c r="Q59" s="145">
        <v>-27.886683699350893</v>
      </c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172"/>
      <c r="AI59" s="21"/>
      <c r="AJ59">
        <f>Makespan_10!S240</f>
        <v>545</v>
      </c>
      <c r="AK59">
        <f>Makespan_10!T240</f>
        <v>625</v>
      </c>
      <c r="AL59">
        <f>Makespan_10!CD334</f>
        <v>0</v>
      </c>
      <c r="AM59">
        <f>Makespan_10!BN146</f>
        <v>0</v>
      </c>
      <c r="AN59">
        <f>Makespan_10!BN52</f>
        <v>0</v>
      </c>
      <c r="AO59">
        <f>Makespan_10!BL146</f>
        <v>0</v>
      </c>
      <c r="AP59">
        <f>Makespan_10!BL52</f>
        <v>0</v>
      </c>
      <c r="AQ59">
        <v>606</v>
      </c>
      <c r="AR59">
        <v>569</v>
      </c>
      <c r="AS59">
        <v>569</v>
      </c>
      <c r="AT59">
        <v>625</v>
      </c>
      <c r="AU59">
        <v>625</v>
      </c>
      <c r="AV59">
        <v>630</v>
      </c>
      <c r="AW59">
        <v>630</v>
      </c>
      <c r="AY59">
        <f t="shared" si="52"/>
        <v>-80</v>
      </c>
      <c r="AZ59">
        <f t="shared" si="52"/>
        <v>625</v>
      </c>
      <c r="BA59">
        <f t="shared" si="52"/>
        <v>0</v>
      </c>
      <c r="BB59">
        <f t="shared" si="52"/>
        <v>0</v>
      </c>
      <c r="BC59">
        <f t="shared" si="51"/>
        <v>0</v>
      </c>
      <c r="BD59">
        <f t="shared" si="51"/>
        <v>0</v>
      </c>
      <c r="BE59">
        <f t="shared" si="51"/>
        <v>-606</v>
      </c>
      <c r="BF59">
        <f t="shared" si="51"/>
        <v>37</v>
      </c>
      <c r="BG59">
        <f t="shared" si="51"/>
        <v>0</v>
      </c>
      <c r="BH59">
        <f t="shared" si="51"/>
        <v>-56</v>
      </c>
      <c r="BI59">
        <f t="shared" si="51"/>
        <v>0</v>
      </c>
      <c r="BJ59">
        <f t="shared" si="51"/>
        <v>-5</v>
      </c>
      <c r="BK59">
        <f t="shared" si="51"/>
        <v>0</v>
      </c>
      <c r="BM59">
        <f t="shared" si="38"/>
        <v>-60.148514851485146</v>
      </c>
      <c r="BN59">
        <f t="shared" si="39"/>
        <v>-58.693069306930738</v>
      </c>
      <c r="BO59">
        <f t="shared" si="40"/>
        <v>0</v>
      </c>
      <c r="BP59">
        <f t="shared" si="41"/>
        <v>0</v>
      </c>
      <c r="BQ59">
        <f t="shared" si="42"/>
        <v>0</v>
      </c>
      <c r="BR59">
        <f t="shared" si="43"/>
        <v>0</v>
      </c>
      <c r="BS59">
        <f t="shared" si="44"/>
        <v>73.97029702970292</v>
      </c>
      <c r="BT59">
        <f t="shared" si="45"/>
        <v>45.346534653465348</v>
      </c>
      <c r="BU59">
        <f t="shared" si="46"/>
        <v>0.21782178217821782</v>
      </c>
      <c r="BV59">
        <f t="shared" si="47"/>
        <v>-50.613861386138616</v>
      </c>
      <c r="BW59">
        <f t="shared" si="48"/>
        <v>2.108910891089109</v>
      </c>
      <c r="BX59">
        <f t="shared" si="49"/>
        <v>-5.4554455445544559</v>
      </c>
      <c r="BY59">
        <f t="shared" si="50"/>
        <v>0.26732673267326734</v>
      </c>
      <c r="CA59">
        <f t="shared" si="55"/>
        <v>3617.8438388393292</v>
      </c>
      <c r="CB59">
        <f t="shared" si="55"/>
        <v>3444.876384668175</v>
      </c>
      <c r="CC59">
        <f t="shared" si="55"/>
        <v>0</v>
      </c>
      <c r="CD59">
        <f t="shared" si="55"/>
        <v>0</v>
      </c>
      <c r="CE59">
        <f t="shared" si="55"/>
        <v>0</v>
      </c>
      <c r="CF59">
        <f t="shared" si="55"/>
        <v>0</v>
      </c>
      <c r="CG59">
        <f t="shared" si="53"/>
        <v>5471.6048426624766</v>
      </c>
      <c r="CH59">
        <f t="shared" si="53"/>
        <v>2056.3082050779335</v>
      </c>
      <c r="CI59">
        <f t="shared" si="53"/>
        <v>4.744632879129497E-2</v>
      </c>
      <c r="CJ59">
        <f t="shared" si="53"/>
        <v>2561.7629644152535</v>
      </c>
      <c r="CK59">
        <f t="shared" si="53"/>
        <v>4.4475051465542599</v>
      </c>
      <c r="CL59">
        <f t="shared" si="53"/>
        <v>29.761886089599063</v>
      </c>
      <c r="CM59">
        <f t="shared" si="53"/>
        <v>7.1463582001764545E-2</v>
      </c>
    </row>
    <row r="60" spans="1:91" ht="15" customHeight="1" x14ac:dyDescent="0.25">
      <c r="A60" s="149"/>
      <c r="B60" s="170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76"/>
      <c r="AI60" s="21"/>
    </row>
    <row r="61" spans="1:91" ht="15" customHeight="1" x14ac:dyDescent="0.25">
      <c r="A61" s="178" t="s">
        <v>168</v>
      </c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16"/>
      <c r="AI61" s="21"/>
      <c r="AJ61">
        <f>Makespan_10!S241</f>
        <v>610</v>
      </c>
      <c r="AK61">
        <f>Makespan_10!T241</f>
        <v>647</v>
      </c>
      <c r="AL61">
        <f>Makespan_10!CD335</f>
        <v>0</v>
      </c>
      <c r="AM61">
        <f>Makespan_10!BN147</f>
        <v>0</v>
      </c>
      <c r="AN61">
        <f>Makespan_10!BN53</f>
        <v>0</v>
      </c>
      <c r="AO61">
        <f>Makespan_10!BL147</f>
        <v>0</v>
      </c>
      <c r="AP61">
        <f>Makespan_10!BL53</f>
        <v>0</v>
      </c>
      <c r="AQ61">
        <v>591</v>
      </c>
      <c r="AR61">
        <v>673</v>
      </c>
      <c r="AS61">
        <v>673</v>
      </c>
      <c r="AT61">
        <v>702</v>
      </c>
      <c r="AU61">
        <v>702</v>
      </c>
      <c r="AV61">
        <v>694</v>
      </c>
      <c r="AW61">
        <v>694</v>
      </c>
      <c r="AY61">
        <f t="shared" si="52"/>
        <v>-37</v>
      </c>
      <c r="AZ61">
        <f t="shared" si="52"/>
        <v>647</v>
      </c>
      <c r="BA61">
        <f t="shared" si="52"/>
        <v>0</v>
      </c>
      <c r="BB61">
        <f t="shared" si="52"/>
        <v>0</v>
      </c>
      <c r="BC61">
        <f t="shared" si="51"/>
        <v>0</v>
      </c>
      <c r="BD61">
        <f t="shared" si="51"/>
        <v>0</v>
      </c>
      <c r="BE61">
        <f t="shared" si="51"/>
        <v>-591</v>
      </c>
      <c r="BF61">
        <f t="shared" si="51"/>
        <v>-82</v>
      </c>
      <c r="BG61">
        <f t="shared" si="51"/>
        <v>0</v>
      </c>
      <c r="BH61">
        <f t="shared" si="51"/>
        <v>-29</v>
      </c>
      <c r="BI61">
        <f t="shared" si="51"/>
        <v>0</v>
      </c>
      <c r="BJ61">
        <f t="shared" si="51"/>
        <v>8</v>
      </c>
      <c r="BK61">
        <f t="shared" si="51"/>
        <v>0</v>
      </c>
      <c r="BM61">
        <f t="shared" ref="BM61:BM103" si="85">AY61-AY$106</f>
        <v>-17.14851485148515</v>
      </c>
      <c r="BN61">
        <f t="shared" ref="BN61:BN103" si="86">AZ61-AZ$106</f>
        <v>-36.693069306930738</v>
      </c>
      <c r="BO61">
        <f t="shared" ref="BO61:BO103" si="87">BA61-BA$106</f>
        <v>0</v>
      </c>
      <c r="BP61">
        <f t="shared" ref="BP61:BP103" si="88">BB61-BB$106</f>
        <v>0</v>
      </c>
      <c r="BQ61">
        <f t="shared" ref="BQ61:BQ103" si="89">BC61-BC$106</f>
        <v>0</v>
      </c>
      <c r="BR61">
        <f t="shared" ref="BR61:BR103" si="90">BD61-BD$106</f>
        <v>0</v>
      </c>
      <c r="BS61">
        <f t="shared" ref="BS61:BS103" si="91">BE61-BE$106</f>
        <v>88.97029702970292</v>
      </c>
      <c r="BT61">
        <f t="shared" ref="BT61:BT103" si="92">BF61-BF$106</f>
        <v>-73.653465346534659</v>
      </c>
      <c r="BU61">
        <f t="shared" ref="BU61:BU103" si="93">BG61-BG$106</f>
        <v>0.21782178217821782</v>
      </c>
      <c r="BV61">
        <f t="shared" ref="BV61:BV103" si="94">BH61-BH$106</f>
        <v>-23.613861386138613</v>
      </c>
      <c r="BW61">
        <f t="shared" ref="BW61:BW103" si="95">BI61-BI$106</f>
        <v>2.108910891089109</v>
      </c>
      <c r="BX61">
        <f t="shared" ref="BX61:BX103" si="96">BJ61-BJ$106</f>
        <v>7.5445544554455441</v>
      </c>
      <c r="BY61">
        <f t="shared" ref="BY61:BY103" si="97">BK61-BK$106</f>
        <v>0.26732673267326734</v>
      </c>
      <c r="CA61">
        <f t="shared" si="55"/>
        <v>294.07156161160674</v>
      </c>
      <c r="CB61">
        <f t="shared" si="55"/>
        <v>1346.3813351632225</v>
      </c>
      <c r="CC61">
        <f t="shared" si="55"/>
        <v>0</v>
      </c>
      <c r="CD61">
        <f t="shared" si="55"/>
        <v>0</v>
      </c>
      <c r="CE61">
        <f t="shared" si="55"/>
        <v>0</v>
      </c>
      <c r="CF61">
        <f t="shared" si="55"/>
        <v>0</v>
      </c>
      <c r="CG61">
        <f t="shared" si="53"/>
        <v>7915.7137535535639</v>
      </c>
      <c r="CH61">
        <f t="shared" si="53"/>
        <v>5424.8329575531816</v>
      </c>
      <c r="CI61">
        <f t="shared" si="53"/>
        <v>4.744632879129497E-2</v>
      </c>
      <c r="CJ61">
        <f t="shared" si="53"/>
        <v>557.61444956376818</v>
      </c>
      <c r="CK61">
        <f t="shared" si="53"/>
        <v>4.4475051465542599</v>
      </c>
      <c r="CL61">
        <f t="shared" si="53"/>
        <v>56.920301931183211</v>
      </c>
      <c r="CM61">
        <f t="shared" si="53"/>
        <v>7.1463582001764545E-2</v>
      </c>
    </row>
    <row r="62" spans="1:91" s="116" customFormat="1" ht="84" customHeight="1" x14ac:dyDescent="0.25">
      <c r="A62" s="109" t="s">
        <v>264</v>
      </c>
      <c r="B62" s="110" t="s">
        <v>431</v>
      </c>
      <c r="C62" s="110" t="s">
        <v>595</v>
      </c>
      <c r="D62" s="110" t="s">
        <v>632</v>
      </c>
      <c r="E62" s="110" t="s">
        <v>633</v>
      </c>
      <c r="F62" s="110" t="s">
        <v>634</v>
      </c>
      <c r="G62" s="110" t="s">
        <v>635</v>
      </c>
      <c r="H62" s="110" t="s">
        <v>636</v>
      </c>
      <c r="I62" s="110" t="s">
        <v>637</v>
      </c>
      <c r="J62" s="110" t="s">
        <v>638</v>
      </c>
      <c r="K62" s="110" t="s">
        <v>639</v>
      </c>
      <c r="L62" s="110" t="s">
        <v>640</v>
      </c>
      <c r="M62" s="110" t="s">
        <v>641</v>
      </c>
      <c r="N62" s="110" t="s">
        <v>443</v>
      </c>
      <c r="O62" s="110" t="s">
        <v>444</v>
      </c>
      <c r="P62" s="110" t="s">
        <v>445</v>
      </c>
      <c r="Q62" s="110" t="s">
        <v>446</v>
      </c>
      <c r="R62" s="165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J62">
        <f>Makespan_10!S247</f>
        <v>521</v>
      </c>
      <c r="AK62">
        <f>Makespan_10!T247</f>
        <v>603</v>
      </c>
      <c r="AL62">
        <f>Makespan_10!CD341</f>
        <v>0</v>
      </c>
      <c r="AM62">
        <f>Makespan_10!BN153</f>
        <v>0</v>
      </c>
      <c r="AN62">
        <f>Makespan_10!BN59</f>
        <v>0</v>
      </c>
      <c r="AO62">
        <f>Makespan_10!BL153</f>
        <v>0</v>
      </c>
      <c r="AP62">
        <f>Makespan_10!BL59</f>
        <v>0</v>
      </c>
      <c r="AQ62">
        <v>709</v>
      </c>
      <c r="AR62">
        <v>723</v>
      </c>
      <c r="AS62">
        <v>723</v>
      </c>
      <c r="AT62">
        <v>718</v>
      </c>
      <c r="AU62">
        <v>718</v>
      </c>
      <c r="AV62">
        <v>754</v>
      </c>
      <c r="AW62">
        <v>754</v>
      </c>
      <c r="AX62"/>
      <c r="AY62">
        <f t="shared" ref="AY62:AY75" si="98">AJ62-AK62</f>
        <v>-82</v>
      </c>
      <c r="AZ62">
        <f t="shared" ref="AZ62:AZ75" si="99">AK62-AL62</f>
        <v>603</v>
      </c>
      <c r="BA62">
        <f t="shared" ref="BA62:BA75" si="100">AL62-AM62</f>
        <v>0</v>
      </c>
      <c r="BB62">
        <f t="shared" ref="BB62:BK75" si="101">AM62-AN62</f>
        <v>0</v>
      </c>
      <c r="BC62">
        <f t="shared" si="101"/>
        <v>0</v>
      </c>
      <c r="BD62">
        <f t="shared" si="101"/>
        <v>0</v>
      </c>
      <c r="BE62">
        <f t="shared" si="101"/>
        <v>-709</v>
      </c>
      <c r="BF62">
        <f t="shared" si="101"/>
        <v>-14</v>
      </c>
      <c r="BG62">
        <f t="shared" si="101"/>
        <v>0</v>
      </c>
      <c r="BH62">
        <f t="shared" si="101"/>
        <v>5</v>
      </c>
      <c r="BI62">
        <f t="shared" si="101"/>
        <v>0</v>
      </c>
      <c r="BJ62">
        <f t="shared" si="101"/>
        <v>-36</v>
      </c>
      <c r="BK62">
        <f t="shared" si="101"/>
        <v>0</v>
      </c>
      <c r="BL62"/>
      <c r="BM62">
        <f t="shared" si="85"/>
        <v>-62.148514851485146</v>
      </c>
      <c r="BN62">
        <f t="shared" si="86"/>
        <v>-80.693069306930738</v>
      </c>
      <c r="BO62">
        <f t="shared" si="87"/>
        <v>0</v>
      </c>
      <c r="BP62">
        <f t="shared" si="88"/>
        <v>0</v>
      </c>
      <c r="BQ62">
        <f t="shared" si="89"/>
        <v>0</v>
      </c>
      <c r="BR62">
        <f t="shared" si="90"/>
        <v>0</v>
      </c>
      <c r="BS62">
        <f t="shared" si="91"/>
        <v>-29.02970297029708</v>
      </c>
      <c r="BT62">
        <f t="shared" si="92"/>
        <v>-5.653465346534654</v>
      </c>
      <c r="BU62">
        <f t="shared" si="93"/>
        <v>0.21782178217821782</v>
      </c>
      <c r="BV62">
        <f t="shared" si="94"/>
        <v>10.386138613861387</v>
      </c>
      <c r="BW62">
        <f t="shared" si="95"/>
        <v>2.108910891089109</v>
      </c>
      <c r="BX62">
        <f t="shared" si="96"/>
        <v>-36.455445544554458</v>
      </c>
      <c r="BY62">
        <f t="shared" si="97"/>
        <v>0.26732673267326734</v>
      </c>
      <c r="BZ62"/>
      <c r="CA62">
        <f t="shared" ref="CA62:CM75" si="102">BM62*BM62</f>
        <v>3862.4378982452699</v>
      </c>
      <c r="CB62">
        <f t="shared" si="102"/>
        <v>6511.3714341731275</v>
      </c>
      <c r="CC62">
        <f t="shared" si="102"/>
        <v>0</v>
      </c>
      <c r="CD62">
        <f t="shared" si="102"/>
        <v>0</v>
      </c>
      <c r="CE62">
        <f t="shared" si="102"/>
        <v>0</v>
      </c>
      <c r="CF62">
        <f t="shared" si="102"/>
        <v>0</v>
      </c>
      <c r="CG62">
        <f t="shared" si="102"/>
        <v>842.72365454367514</v>
      </c>
      <c r="CH62">
        <f t="shared" si="102"/>
        <v>31.961670424468196</v>
      </c>
      <c r="CI62">
        <f t="shared" si="102"/>
        <v>4.744632879129497E-2</v>
      </c>
      <c r="CJ62">
        <f t="shared" si="102"/>
        <v>107.87187530634255</v>
      </c>
      <c r="CK62">
        <f t="shared" si="102"/>
        <v>4.4475051465542599</v>
      </c>
      <c r="CL62">
        <f t="shared" si="102"/>
        <v>1328.9995098519755</v>
      </c>
      <c r="CM62">
        <f t="shared" si="102"/>
        <v>7.1463582001764545E-2</v>
      </c>
    </row>
    <row r="63" spans="1:91" s="116" customFormat="1" ht="84" customHeight="1" x14ac:dyDescent="0.25">
      <c r="A63" s="109" t="s">
        <v>265</v>
      </c>
      <c r="B63" s="110" t="s">
        <v>274</v>
      </c>
      <c r="C63" s="110" t="s">
        <v>370</v>
      </c>
      <c r="D63" s="110" t="s">
        <v>372</v>
      </c>
      <c r="E63" s="110" t="s">
        <v>643</v>
      </c>
      <c r="F63" s="110" t="s">
        <v>644</v>
      </c>
      <c r="G63" s="110" t="s">
        <v>582</v>
      </c>
      <c r="H63" s="110" t="s">
        <v>645</v>
      </c>
      <c r="I63" s="110" t="s">
        <v>646</v>
      </c>
      <c r="J63" s="110" t="s">
        <v>647</v>
      </c>
      <c r="K63" s="110" t="s">
        <v>648</v>
      </c>
      <c r="L63" s="110" t="s">
        <v>649</v>
      </c>
      <c r="M63" s="110" t="s">
        <v>650</v>
      </c>
      <c r="N63" s="110" t="s">
        <v>286</v>
      </c>
      <c r="O63" s="110" t="s">
        <v>287</v>
      </c>
      <c r="P63" s="110" t="s">
        <v>288</v>
      </c>
      <c r="Q63" s="110" t="s">
        <v>289</v>
      </c>
      <c r="R63" s="165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J63">
        <f>Makespan_10!S248</f>
        <v>791</v>
      </c>
      <c r="AK63">
        <f>Makespan_10!T248</f>
        <v>818</v>
      </c>
      <c r="AL63">
        <f>Makespan_10!CD342</f>
        <v>0</v>
      </c>
      <c r="AM63">
        <f>Makespan_10!BN154</f>
        <v>0</v>
      </c>
      <c r="AN63">
        <f>Makespan_10!BN60</f>
        <v>0</v>
      </c>
      <c r="AO63">
        <f>Makespan_10!BL154</f>
        <v>0</v>
      </c>
      <c r="AP63">
        <f>Makespan_10!BL60</f>
        <v>0</v>
      </c>
      <c r="AQ63">
        <v>588</v>
      </c>
      <c r="AR63">
        <v>615</v>
      </c>
      <c r="AS63">
        <v>615</v>
      </c>
      <c r="AT63">
        <v>610</v>
      </c>
      <c r="AU63">
        <v>612</v>
      </c>
      <c r="AV63">
        <v>694</v>
      </c>
      <c r="AW63">
        <v>694</v>
      </c>
      <c r="AX63"/>
      <c r="AY63">
        <f t="shared" si="98"/>
        <v>-27</v>
      </c>
      <c r="AZ63">
        <f t="shared" si="99"/>
        <v>818</v>
      </c>
      <c r="BA63">
        <f t="shared" si="100"/>
        <v>0</v>
      </c>
      <c r="BB63">
        <f t="shared" si="101"/>
        <v>0</v>
      </c>
      <c r="BC63">
        <f t="shared" si="101"/>
        <v>0</v>
      </c>
      <c r="BD63">
        <f t="shared" si="101"/>
        <v>0</v>
      </c>
      <c r="BE63">
        <f t="shared" si="101"/>
        <v>-588</v>
      </c>
      <c r="BF63">
        <f t="shared" si="101"/>
        <v>-27</v>
      </c>
      <c r="BG63">
        <f t="shared" si="101"/>
        <v>0</v>
      </c>
      <c r="BH63">
        <f t="shared" si="101"/>
        <v>5</v>
      </c>
      <c r="BI63">
        <f t="shared" si="101"/>
        <v>-2</v>
      </c>
      <c r="BJ63">
        <f t="shared" si="101"/>
        <v>-82</v>
      </c>
      <c r="BK63">
        <f t="shared" si="101"/>
        <v>0</v>
      </c>
      <c r="BL63"/>
      <c r="BM63">
        <f t="shared" si="85"/>
        <v>-7.1485148514851495</v>
      </c>
      <c r="BN63">
        <f t="shared" si="86"/>
        <v>134.30693069306926</v>
      </c>
      <c r="BO63">
        <f t="shared" si="87"/>
        <v>0</v>
      </c>
      <c r="BP63">
        <f t="shared" si="88"/>
        <v>0</v>
      </c>
      <c r="BQ63">
        <f t="shared" si="89"/>
        <v>0</v>
      </c>
      <c r="BR63">
        <f t="shared" si="90"/>
        <v>0</v>
      </c>
      <c r="BS63">
        <f t="shared" si="91"/>
        <v>91.97029702970292</v>
      </c>
      <c r="BT63">
        <f t="shared" si="92"/>
        <v>-18.653465346534652</v>
      </c>
      <c r="BU63">
        <f t="shared" si="93"/>
        <v>0.21782178217821782</v>
      </c>
      <c r="BV63">
        <f t="shared" si="94"/>
        <v>10.386138613861387</v>
      </c>
      <c r="BW63">
        <f t="shared" si="95"/>
        <v>0.10891089108910901</v>
      </c>
      <c r="BX63">
        <f t="shared" si="96"/>
        <v>-82.455445544554451</v>
      </c>
      <c r="BY63">
        <f t="shared" si="97"/>
        <v>0.26732673267326734</v>
      </c>
      <c r="BZ63"/>
      <c r="CA63">
        <f t="shared" si="102"/>
        <v>51.101264581903749</v>
      </c>
      <c r="CB63">
        <f t="shared" si="102"/>
        <v>18038.351632192909</v>
      </c>
      <c r="CC63">
        <f t="shared" si="102"/>
        <v>0</v>
      </c>
      <c r="CD63">
        <f t="shared" si="102"/>
        <v>0</v>
      </c>
      <c r="CE63">
        <f t="shared" si="102"/>
        <v>0</v>
      </c>
      <c r="CF63">
        <f t="shared" si="102"/>
        <v>0</v>
      </c>
      <c r="CG63">
        <f t="shared" si="102"/>
        <v>8458.5355357317821</v>
      </c>
      <c r="CH63">
        <f t="shared" si="102"/>
        <v>347.95176943436911</v>
      </c>
      <c r="CI63">
        <f t="shared" si="102"/>
        <v>4.744632879129497E-2</v>
      </c>
      <c r="CJ63">
        <f t="shared" si="102"/>
        <v>107.87187530634255</v>
      </c>
      <c r="CK63">
        <f t="shared" si="102"/>
        <v>1.1861582197823763E-2</v>
      </c>
      <c r="CL63">
        <f t="shared" si="102"/>
        <v>6798.9004999509843</v>
      </c>
      <c r="CM63">
        <f t="shared" si="102"/>
        <v>7.1463582001764545E-2</v>
      </c>
    </row>
    <row r="64" spans="1:91" s="116" customFormat="1" ht="15" customHeight="1" x14ac:dyDescent="0.25">
      <c r="A64" s="111" t="s">
        <v>166</v>
      </c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70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172"/>
      <c r="AJ64">
        <f>Makespan_10!S249</f>
        <v>768</v>
      </c>
      <c r="AK64">
        <f>Makespan_10!T249</f>
        <v>803</v>
      </c>
      <c r="AL64">
        <f>Makespan_10!CD343</f>
        <v>0</v>
      </c>
      <c r="AM64">
        <f>Makespan_10!BN155</f>
        <v>0</v>
      </c>
      <c r="AN64">
        <f>Makespan_10!BN61</f>
        <v>0</v>
      </c>
      <c r="AO64">
        <f>Makespan_10!BL155</f>
        <v>0</v>
      </c>
      <c r="AP64">
        <f>Makespan_10!BL61</f>
        <v>0</v>
      </c>
      <c r="AQ64">
        <v>639</v>
      </c>
      <c r="AR64">
        <v>622</v>
      </c>
      <c r="AS64">
        <v>622</v>
      </c>
      <c r="AT64">
        <v>700</v>
      </c>
      <c r="AU64">
        <v>700</v>
      </c>
      <c r="AV64">
        <v>689</v>
      </c>
      <c r="AW64">
        <v>689</v>
      </c>
      <c r="AX64"/>
      <c r="AY64">
        <f t="shared" si="98"/>
        <v>-35</v>
      </c>
      <c r="AZ64">
        <f t="shared" si="99"/>
        <v>803</v>
      </c>
      <c r="BA64">
        <f t="shared" si="100"/>
        <v>0</v>
      </c>
      <c r="BB64">
        <f t="shared" si="101"/>
        <v>0</v>
      </c>
      <c r="BC64">
        <f t="shared" si="101"/>
        <v>0</v>
      </c>
      <c r="BD64">
        <f t="shared" si="101"/>
        <v>0</v>
      </c>
      <c r="BE64">
        <f t="shared" si="101"/>
        <v>-639</v>
      </c>
      <c r="BF64">
        <f t="shared" si="101"/>
        <v>17</v>
      </c>
      <c r="BG64">
        <f t="shared" si="101"/>
        <v>0</v>
      </c>
      <c r="BH64">
        <f t="shared" si="101"/>
        <v>-78</v>
      </c>
      <c r="BI64">
        <f t="shared" si="101"/>
        <v>0</v>
      </c>
      <c r="BJ64">
        <f t="shared" si="101"/>
        <v>11</v>
      </c>
      <c r="BK64">
        <f t="shared" si="101"/>
        <v>0</v>
      </c>
      <c r="BL64"/>
      <c r="BM64">
        <f t="shared" si="85"/>
        <v>-15.14851485148515</v>
      </c>
      <c r="BN64">
        <f t="shared" si="86"/>
        <v>119.30693069306926</v>
      </c>
      <c r="BO64">
        <f t="shared" si="87"/>
        <v>0</v>
      </c>
      <c r="BP64">
        <f t="shared" si="88"/>
        <v>0</v>
      </c>
      <c r="BQ64">
        <f t="shared" si="89"/>
        <v>0</v>
      </c>
      <c r="BR64">
        <f t="shared" si="90"/>
        <v>0</v>
      </c>
      <c r="BS64">
        <f t="shared" si="91"/>
        <v>40.97029702970292</v>
      </c>
      <c r="BT64">
        <f t="shared" si="92"/>
        <v>25.346534653465348</v>
      </c>
      <c r="BU64">
        <f t="shared" si="93"/>
        <v>0.21782178217821782</v>
      </c>
      <c r="BV64">
        <f t="shared" si="94"/>
        <v>-72.613861386138609</v>
      </c>
      <c r="BW64">
        <f t="shared" si="95"/>
        <v>2.108910891089109</v>
      </c>
      <c r="BX64">
        <f t="shared" si="96"/>
        <v>10.544554455445544</v>
      </c>
      <c r="BY64">
        <f t="shared" si="97"/>
        <v>0.26732673267326734</v>
      </c>
      <c r="BZ64"/>
      <c r="CA64">
        <f t="shared" si="102"/>
        <v>229.47750220566616</v>
      </c>
      <c r="CB64">
        <f t="shared" si="102"/>
        <v>14234.143711400833</v>
      </c>
      <c r="CC64">
        <f t="shared" si="102"/>
        <v>0</v>
      </c>
      <c r="CD64">
        <f t="shared" si="102"/>
        <v>0</v>
      </c>
      <c r="CE64">
        <f t="shared" si="102"/>
        <v>0</v>
      </c>
      <c r="CF64">
        <f t="shared" si="102"/>
        <v>0</v>
      </c>
      <c r="CG64">
        <f t="shared" si="102"/>
        <v>1678.5652387020839</v>
      </c>
      <c r="CH64">
        <f t="shared" si="102"/>
        <v>642.44681893931977</v>
      </c>
      <c r="CI64">
        <f t="shared" si="102"/>
        <v>4.744632879129497E-2</v>
      </c>
      <c r="CJ64">
        <f t="shared" si="102"/>
        <v>5272.7728654053517</v>
      </c>
      <c r="CK64">
        <f t="shared" si="102"/>
        <v>4.4475051465542599</v>
      </c>
      <c r="CL64">
        <f t="shared" si="102"/>
        <v>111.18762866385647</v>
      </c>
      <c r="CM64">
        <f t="shared" si="102"/>
        <v>7.1463582001764545E-2</v>
      </c>
    </row>
    <row r="65" spans="1:91" s="116" customFormat="1" ht="15" customHeight="1" x14ac:dyDescent="0.25">
      <c r="A65" s="111" t="s">
        <v>230</v>
      </c>
      <c r="B65" s="114"/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49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172"/>
      <c r="AI65" s="169"/>
      <c r="AJ65">
        <f>Makespan_10!S250</f>
        <v>833</v>
      </c>
      <c r="AK65">
        <f>Makespan_10!T250</f>
        <v>874</v>
      </c>
      <c r="AL65">
        <f>Makespan_10!CD344</f>
        <v>0</v>
      </c>
      <c r="AM65">
        <f>Makespan_10!BN156</f>
        <v>0</v>
      </c>
      <c r="AN65">
        <f>Makespan_10!BN62</f>
        <v>0</v>
      </c>
      <c r="AO65">
        <f>Makespan_10!BL156</f>
        <v>0</v>
      </c>
      <c r="AP65">
        <f>Makespan_10!BL62</f>
        <v>0</v>
      </c>
      <c r="AQ65">
        <v>755</v>
      </c>
      <c r="AR65">
        <v>729</v>
      </c>
      <c r="AS65">
        <v>729</v>
      </c>
      <c r="AT65">
        <v>746</v>
      </c>
      <c r="AU65">
        <v>746</v>
      </c>
      <c r="AV65">
        <v>772</v>
      </c>
      <c r="AW65">
        <v>772</v>
      </c>
      <c r="AX65"/>
      <c r="AY65">
        <f t="shared" si="98"/>
        <v>-41</v>
      </c>
      <c r="AZ65">
        <f t="shared" si="99"/>
        <v>874</v>
      </c>
      <c r="BA65">
        <f t="shared" si="100"/>
        <v>0</v>
      </c>
      <c r="BB65">
        <f t="shared" si="101"/>
        <v>0</v>
      </c>
      <c r="BC65">
        <f t="shared" si="101"/>
        <v>0</v>
      </c>
      <c r="BD65">
        <f t="shared" si="101"/>
        <v>0</v>
      </c>
      <c r="BE65">
        <f t="shared" si="101"/>
        <v>-755</v>
      </c>
      <c r="BF65">
        <f t="shared" si="101"/>
        <v>26</v>
      </c>
      <c r="BG65">
        <f t="shared" si="101"/>
        <v>0</v>
      </c>
      <c r="BH65">
        <f t="shared" si="101"/>
        <v>-17</v>
      </c>
      <c r="BI65">
        <f t="shared" si="101"/>
        <v>0</v>
      </c>
      <c r="BJ65">
        <f t="shared" si="101"/>
        <v>-26</v>
      </c>
      <c r="BK65">
        <f t="shared" si="101"/>
        <v>0</v>
      </c>
      <c r="BL65"/>
      <c r="BM65">
        <f t="shared" si="85"/>
        <v>-21.14851485148515</v>
      </c>
      <c r="BN65">
        <f t="shared" si="86"/>
        <v>190.30693069306926</v>
      </c>
      <c r="BO65">
        <f t="shared" si="87"/>
        <v>0</v>
      </c>
      <c r="BP65">
        <f t="shared" si="88"/>
        <v>0</v>
      </c>
      <c r="BQ65">
        <f t="shared" si="89"/>
        <v>0</v>
      </c>
      <c r="BR65">
        <f t="shared" si="90"/>
        <v>0</v>
      </c>
      <c r="BS65">
        <f t="shared" si="91"/>
        <v>-75.02970297029708</v>
      </c>
      <c r="BT65">
        <f t="shared" si="92"/>
        <v>34.346534653465348</v>
      </c>
      <c r="BU65">
        <f t="shared" si="93"/>
        <v>0.21782178217821782</v>
      </c>
      <c r="BV65">
        <f t="shared" si="94"/>
        <v>-11.613861386138613</v>
      </c>
      <c r="BW65">
        <f t="shared" si="95"/>
        <v>2.108910891089109</v>
      </c>
      <c r="BX65">
        <f t="shared" si="96"/>
        <v>-26.455445544554454</v>
      </c>
      <c r="BY65">
        <f t="shared" si="97"/>
        <v>0.26732673267326734</v>
      </c>
      <c r="BZ65"/>
      <c r="CA65">
        <f t="shared" si="102"/>
        <v>447.25968042348796</v>
      </c>
      <c r="CB65">
        <f t="shared" si="102"/>
        <v>36216.72786981667</v>
      </c>
      <c r="CC65">
        <f t="shared" si="102"/>
        <v>0</v>
      </c>
      <c r="CD65">
        <f t="shared" si="102"/>
        <v>0</v>
      </c>
      <c r="CE65">
        <f t="shared" si="102"/>
        <v>0</v>
      </c>
      <c r="CF65">
        <f t="shared" si="102"/>
        <v>0</v>
      </c>
      <c r="CG65">
        <f t="shared" si="102"/>
        <v>5629.4563278110063</v>
      </c>
      <c r="CH65">
        <f t="shared" si="102"/>
        <v>1179.6844427016961</v>
      </c>
      <c r="CI65">
        <f t="shared" si="102"/>
        <v>4.744632879129497E-2</v>
      </c>
      <c r="CJ65">
        <f t="shared" si="102"/>
        <v>134.8817762964415</v>
      </c>
      <c r="CK65">
        <f t="shared" si="102"/>
        <v>4.4475051465542599</v>
      </c>
      <c r="CL65">
        <f t="shared" si="102"/>
        <v>699.89059896088611</v>
      </c>
      <c r="CM65">
        <f t="shared" si="102"/>
        <v>7.1463582001764545E-2</v>
      </c>
    </row>
    <row r="66" spans="1:91" s="116" customFormat="1" ht="15" customHeight="1" x14ac:dyDescent="0.25">
      <c r="A66" s="115" t="s">
        <v>176</v>
      </c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49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172"/>
      <c r="AI66" s="169"/>
      <c r="AJ66">
        <f>Makespan_10!S251</f>
        <v>603</v>
      </c>
      <c r="AK66">
        <f>Makespan_10!T251</f>
        <v>663</v>
      </c>
      <c r="AL66">
        <f>Makespan_10!CD345</f>
        <v>0</v>
      </c>
      <c r="AM66">
        <f>Makespan_10!BN157</f>
        <v>0</v>
      </c>
      <c r="AN66">
        <f>Makespan_10!BN63</f>
        <v>0</v>
      </c>
      <c r="AO66">
        <f>Makespan_10!BL157</f>
        <v>0</v>
      </c>
      <c r="AP66">
        <f>Makespan_10!BL63</f>
        <v>0</v>
      </c>
      <c r="AQ66">
        <v>658</v>
      </c>
      <c r="AR66">
        <v>635</v>
      </c>
      <c r="AS66">
        <v>635</v>
      </c>
      <c r="AT66">
        <v>640</v>
      </c>
      <c r="AU66">
        <v>640</v>
      </c>
      <c r="AV66">
        <v>632</v>
      </c>
      <c r="AW66">
        <v>632</v>
      </c>
      <c r="AX66"/>
      <c r="AY66">
        <f t="shared" si="98"/>
        <v>-60</v>
      </c>
      <c r="AZ66">
        <f t="shared" si="99"/>
        <v>663</v>
      </c>
      <c r="BA66">
        <f t="shared" si="100"/>
        <v>0</v>
      </c>
      <c r="BB66">
        <f t="shared" si="101"/>
        <v>0</v>
      </c>
      <c r="BC66">
        <f t="shared" si="101"/>
        <v>0</v>
      </c>
      <c r="BD66">
        <f t="shared" si="101"/>
        <v>0</v>
      </c>
      <c r="BE66">
        <f t="shared" si="101"/>
        <v>-658</v>
      </c>
      <c r="BF66">
        <f t="shared" si="101"/>
        <v>23</v>
      </c>
      <c r="BG66">
        <f t="shared" si="101"/>
        <v>0</v>
      </c>
      <c r="BH66">
        <f t="shared" si="101"/>
        <v>-5</v>
      </c>
      <c r="BI66">
        <f t="shared" si="101"/>
        <v>0</v>
      </c>
      <c r="BJ66">
        <f t="shared" si="101"/>
        <v>8</v>
      </c>
      <c r="BK66">
        <f t="shared" si="101"/>
        <v>0</v>
      </c>
      <c r="BL66"/>
      <c r="BM66">
        <f t="shared" si="85"/>
        <v>-40.148514851485146</v>
      </c>
      <c r="BN66">
        <f t="shared" si="86"/>
        <v>-20.693069306930738</v>
      </c>
      <c r="BO66">
        <f t="shared" si="87"/>
        <v>0</v>
      </c>
      <c r="BP66">
        <f t="shared" si="88"/>
        <v>0</v>
      </c>
      <c r="BQ66">
        <f t="shared" si="89"/>
        <v>0</v>
      </c>
      <c r="BR66">
        <f t="shared" si="90"/>
        <v>0</v>
      </c>
      <c r="BS66">
        <f t="shared" si="91"/>
        <v>21.97029702970292</v>
      </c>
      <c r="BT66">
        <f t="shared" si="92"/>
        <v>31.346534653465348</v>
      </c>
      <c r="BU66">
        <f t="shared" si="93"/>
        <v>0.21782178217821782</v>
      </c>
      <c r="BV66">
        <f t="shared" si="94"/>
        <v>0.38613861386138648</v>
      </c>
      <c r="BW66">
        <f t="shared" si="95"/>
        <v>2.108910891089109</v>
      </c>
      <c r="BX66">
        <f t="shared" si="96"/>
        <v>7.5445544554455441</v>
      </c>
      <c r="BY66">
        <f t="shared" si="97"/>
        <v>0.26732673267326734</v>
      </c>
      <c r="BZ66"/>
      <c r="CA66">
        <f t="shared" si="102"/>
        <v>1611.9032447799234</v>
      </c>
      <c r="CB66">
        <f t="shared" si="102"/>
        <v>428.203117341439</v>
      </c>
      <c r="CC66">
        <f t="shared" si="102"/>
        <v>0</v>
      </c>
      <c r="CD66">
        <f t="shared" si="102"/>
        <v>0</v>
      </c>
      <c r="CE66">
        <f t="shared" si="102"/>
        <v>0</v>
      </c>
      <c r="CF66">
        <f t="shared" si="102"/>
        <v>0</v>
      </c>
      <c r="CG66">
        <f t="shared" si="102"/>
        <v>482.69395157337294</v>
      </c>
      <c r="CH66">
        <f t="shared" si="102"/>
        <v>982.60523478090386</v>
      </c>
      <c r="CI66">
        <f t="shared" si="102"/>
        <v>4.744632879129497E-2</v>
      </c>
      <c r="CJ66">
        <f t="shared" si="102"/>
        <v>0.14910302911479292</v>
      </c>
      <c r="CK66">
        <f t="shared" si="102"/>
        <v>4.4475051465542599</v>
      </c>
      <c r="CL66">
        <f t="shared" si="102"/>
        <v>56.920301931183211</v>
      </c>
      <c r="CM66">
        <f t="shared" si="102"/>
        <v>7.1463582001764545E-2</v>
      </c>
    </row>
    <row r="67" spans="1:91" s="116" customFormat="1" ht="15" customHeight="1" x14ac:dyDescent="0.25">
      <c r="A67" s="115" t="s">
        <v>175</v>
      </c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49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172"/>
      <c r="AI67" s="169"/>
      <c r="AJ67">
        <f>Makespan_10!S252</f>
        <v>852</v>
      </c>
      <c r="AK67">
        <f>Makespan_10!T252</f>
        <v>824</v>
      </c>
      <c r="AL67">
        <f>Makespan_10!CD346</f>
        <v>0</v>
      </c>
      <c r="AM67">
        <f>Makespan_10!BN158</f>
        <v>0</v>
      </c>
      <c r="AN67">
        <f>Makespan_10!BN64</f>
        <v>0</v>
      </c>
      <c r="AO67">
        <f>Makespan_10!BL158</f>
        <v>0</v>
      </c>
      <c r="AP67">
        <f>Makespan_10!BL64</f>
        <v>0</v>
      </c>
      <c r="AQ67">
        <v>585</v>
      </c>
      <c r="AR67">
        <v>678</v>
      </c>
      <c r="AS67">
        <v>678</v>
      </c>
      <c r="AT67">
        <v>644</v>
      </c>
      <c r="AU67">
        <v>670</v>
      </c>
      <c r="AV67">
        <v>628</v>
      </c>
      <c r="AW67">
        <v>628</v>
      </c>
      <c r="AX67"/>
      <c r="AY67">
        <f t="shared" si="98"/>
        <v>28</v>
      </c>
      <c r="AZ67">
        <f t="shared" si="99"/>
        <v>824</v>
      </c>
      <c r="BA67">
        <f t="shared" si="100"/>
        <v>0</v>
      </c>
      <c r="BB67">
        <f t="shared" si="101"/>
        <v>0</v>
      </c>
      <c r="BC67">
        <f t="shared" si="101"/>
        <v>0</v>
      </c>
      <c r="BD67">
        <f t="shared" si="101"/>
        <v>0</v>
      </c>
      <c r="BE67">
        <f t="shared" si="101"/>
        <v>-585</v>
      </c>
      <c r="BF67">
        <f t="shared" si="101"/>
        <v>-93</v>
      </c>
      <c r="BG67">
        <f t="shared" si="101"/>
        <v>0</v>
      </c>
      <c r="BH67">
        <f t="shared" si="101"/>
        <v>34</v>
      </c>
      <c r="BI67">
        <f t="shared" si="101"/>
        <v>-26</v>
      </c>
      <c r="BJ67">
        <f t="shared" si="101"/>
        <v>42</v>
      </c>
      <c r="BK67">
        <f t="shared" si="101"/>
        <v>0</v>
      </c>
      <c r="BL67"/>
      <c r="BM67">
        <f t="shared" si="85"/>
        <v>47.851485148514854</v>
      </c>
      <c r="BN67">
        <f t="shared" si="86"/>
        <v>140.30693069306926</v>
      </c>
      <c r="BO67">
        <f t="shared" si="87"/>
        <v>0</v>
      </c>
      <c r="BP67">
        <f t="shared" si="88"/>
        <v>0</v>
      </c>
      <c r="BQ67">
        <f t="shared" si="89"/>
        <v>0</v>
      </c>
      <c r="BR67">
        <f t="shared" si="90"/>
        <v>0</v>
      </c>
      <c r="BS67">
        <f t="shared" si="91"/>
        <v>94.97029702970292</v>
      </c>
      <c r="BT67">
        <f t="shared" si="92"/>
        <v>-84.653465346534659</v>
      </c>
      <c r="BU67">
        <f t="shared" si="93"/>
        <v>0.21782178217821782</v>
      </c>
      <c r="BV67">
        <f t="shared" si="94"/>
        <v>39.386138613861384</v>
      </c>
      <c r="BW67">
        <f t="shared" si="95"/>
        <v>-23.89108910891089</v>
      </c>
      <c r="BX67">
        <f t="shared" si="96"/>
        <v>41.544554455445542</v>
      </c>
      <c r="BY67">
        <f t="shared" si="97"/>
        <v>0.26732673267326734</v>
      </c>
      <c r="BZ67"/>
      <c r="CA67">
        <f t="shared" si="102"/>
        <v>2289.7646309185375</v>
      </c>
      <c r="CB67">
        <f t="shared" si="102"/>
        <v>19686.03480050974</v>
      </c>
      <c r="CC67">
        <f t="shared" si="102"/>
        <v>0</v>
      </c>
      <c r="CD67">
        <f t="shared" si="102"/>
        <v>0</v>
      </c>
      <c r="CE67">
        <f t="shared" si="102"/>
        <v>0</v>
      </c>
      <c r="CF67">
        <f t="shared" si="102"/>
        <v>0</v>
      </c>
      <c r="CG67">
        <f t="shared" si="102"/>
        <v>9019.3573179099985</v>
      </c>
      <c r="CH67">
        <f t="shared" si="102"/>
        <v>7166.2091951769444</v>
      </c>
      <c r="CI67">
        <f t="shared" si="102"/>
        <v>4.744632879129497E-2</v>
      </c>
      <c r="CJ67">
        <f t="shared" si="102"/>
        <v>1551.2679149103028</v>
      </c>
      <c r="CK67">
        <f t="shared" si="102"/>
        <v>570.78413880992059</v>
      </c>
      <c r="CL67">
        <f t="shared" si="102"/>
        <v>1725.95000490148</v>
      </c>
      <c r="CM67">
        <f t="shared" si="102"/>
        <v>7.1463582001764545E-2</v>
      </c>
    </row>
    <row r="68" spans="1:91" s="116" customFormat="1" ht="15" customHeight="1" x14ac:dyDescent="0.25">
      <c r="A68" s="115" t="s">
        <v>177</v>
      </c>
      <c r="B68" s="137"/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49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172"/>
      <c r="AI68" s="169"/>
      <c r="AJ68">
        <f>Makespan_10!S253</f>
        <v>668</v>
      </c>
      <c r="AK68">
        <f>Makespan_10!T253</f>
        <v>708</v>
      </c>
      <c r="AL68">
        <f>Makespan_10!CD347</f>
        <v>0</v>
      </c>
      <c r="AM68">
        <f>Makespan_10!BN159</f>
        <v>0</v>
      </c>
      <c r="AN68">
        <f>Makespan_10!BN65</f>
        <v>0</v>
      </c>
      <c r="AO68">
        <f>Makespan_10!BL159</f>
        <v>0</v>
      </c>
      <c r="AP68">
        <f>Makespan_10!BL65</f>
        <v>0</v>
      </c>
      <c r="AQ68">
        <v>618</v>
      </c>
      <c r="AR68">
        <v>672</v>
      </c>
      <c r="AS68">
        <v>672</v>
      </c>
      <c r="AT68">
        <v>651</v>
      </c>
      <c r="AU68">
        <v>651</v>
      </c>
      <c r="AV68">
        <v>563</v>
      </c>
      <c r="AW68">
        <v>563</v>
      </c>
      <c r="AX68"/>
      <c r="AY68">
        <f t="shared" si="98"/>
        <v>-40</v>
      </c>
      <c r="AZ68">
        <f t="shared" si="99"/>
        <v>708</v>
      </c>
      <c r="BA68">
        <f t="shared" si="100"/>
        <v>0</v>
      </c>
      <c r="BB68">
        <f t="shared" si="101"/>
        <v>0</v>
      </c>
      <c r="BC68">
        <f t="shared" si="101"/>
        <v>0</v>
      </c>
      <c r="BD68">
        <f t="shared" si="101"/>
        <v>0</v>
      </c>
      <c r="BE68">
        <f t="shared" si="101"/>
        <v>-618</v>
      </c>
      <c r="BF68">
        <f t="shared" si="101"/>
        <v>-54</v>
      </c>
      <c r="BG68">
        <f t="shared" si="101"/>
        <v>0</v>
      </c>
      <c r="BH68">
        <f t="shared" si="101"/>
        <v>21</v>
      </c>
      <c r="BI68">
        <f t="shared" si="101"/>
        <v>0</v>
      </c>
      <c r="BJ68">
        <f t="shared" si="101"/>
        <v>88</v>
      </c>
      <c r="BK68">
        <f t="shared" si="101"/>
        <v>0</v>
      </c>
      <c r="BL68"/>
      <c r="BM68">
        <f t="shared" si="85"/>
        <v>-20.14851485148515</v>
      </c>
      <c r="BN68">
        <f t="shared" si="86"/>
        <v>24.306930693069262</v>
      </c>
      <c r="BO68">
        <f t="shared" si="87"/>
        <v>0</v>
      </c>
      <c r="BP68">
        <f t="shared" si="88"/>
        <v>0</v>
      </c>
      <c r="BQ68">
        <f t="shared" si="89"/>
        <v>0</v>
      </c>
      <c r="BR68">
        <f t="shared" si="90"/>
        <v>0</v>
      </c>
      <c r="BS68">
        <f t="shared" si="91"/>
        <v>61.97029702970292</v>
      </c>
      <c r="BT68">
        <f t="shared" si="92"/>
        <v>-45.653465346534652</v>
      </c>
      <c r="BU68">
        <f t="shared" si="93"/>
        <v>0.21782178217821782</v>
      </c>
      <c r="BV68">
        <f t="shared" si="94"/>
        <v>26.386138613861387</v>
      </c>
      <c r="BW68">
        <f t="shared" si="95"/>
        <v>2.108910891089109</v>
      </c>
      <c r="BX68">
        <f t="shared" si="96"/>
        <v>87.544554455445549</v>
      </c>
      <c r="BY68">
        <f t="shared" si="97"/>
        <v>0.26732673267326734</v>
      </c>
      <c r="BZ68"/>
      <c r="CA68">
        <f t="shared" si="102"/>
        <v>405.96265072051762</v>
      </c>
      <c r="CB68">
        <f t="shared" si="102"/>
        <v>590.82687971767257</v>
      </c>
      <c r="CC68">
        <f t="shared" si="102"/>
        <v>0</v>
      </c>
      <c r="CD68">
        <f t="shared" si="102"/>
        <v>0</v>
      </c>
      <c r="CE68">
        <f t="shared" si="102"/>
        <v>0</v>
      </c>
      <c r="CF68">
        <f t="shared" si="102"/>
        <v>0</v>
      </c>
      <c r="CG68">
        <f t="shared" si="102"/>
        <v>3840.3177139496065</v>
      </c>
      <c r="CH68">
        <f t="shared" si="102"/>
        <v>2084.2388981472404</v>
      </c>
      <c r="CI68">
        <f t="shared" si="102"/>
        <v>4.744632879129497E-2</v>
      </c>
      <c r="CJ68">
        <f t="shared" si="102"/>
        <v>696.22831094990693</v>
      </c>
      <c r="CK68">
        <f t="shared" si="102"/>
        <v>4.4475051465542599</v>
      </c>
      <c r="CL68">
        <f t="shared" si="102"/>
        <v>7664.049014802471</v>
      </c>
      <c r="CM68">
        <f t="shared" si="102"/>
        <v>7.1463582001764545E-2</v>
      </c>
    </row>
    <row r="69" spans="1:91" ht="15.75" x14ac:dyDescent="0.25">
      <c r="A69" s="115" t="s">
        <v>262</v>
      </c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53"/>
      <c r="S69" s="120"/>
      <c r="T69" s="120"/>
      <c r="U69" s="120"/>
      <c r="V69" s="120"/>
      <c r="W69" s="120"/>
      <c r="X69" s="120"/>
      <c r="Y69" s="120"/>
      <c r="Z69" s="120"/>
      <c r="AA69" s="173"/>
      <c r="AB69" s="173"/>
      <c r="AC69" s="173"/>
      <c r="AD69" s="173"/>
      <c r="AE69" s="173"/>
      <c r="AF69" s="173"/>
      <c r="AG69" s="173"/>
      <c r="AH69" s="174"/>
      <c r="AI69" s="177"/>
      <c r="AJ69">
        <f>Makespan_10!S254</f>
        <v>676</v>
      </c>
      <c r="AK69">
        <f>Makespan_10!T254</f>
        <v>675</v>
      </c>
      <c r="AL69">
        <f>Makespan_10!CD348</f>
        <v>0</v>
      </c>
      <c r="AM69">
        <f>Makespan_10!BN160</f>
        <v>0</v>
      </c>
      <c r="AN69">
        <f>Makespan_10!BN66</f>
        <v>0</v>
      </c>
      <c r="AO69">
        <f>Makespan_10!BL160</f>
        <v>0</v>
      </c>
      <c r="AP69">
        <f>Makespan_10!BL66</f>
        <v>0</v>
      </c>
      <c r="AQ69">
        <v>689</v>
      </c>
      <c r="AR69">
        <v>619</v>
      </c>
      <c r="AS69">
        <v>619</v>
      </c>
      <c r="AT69">
        <v>607</v>
      </c>
      <c r="AU69">
        <v>620</v>
      </c>
      <c r="AV69">
        <v>618</v>
      </c>
      <c r="AW69">
        <v>618</v>
      </c>
      <c r="AY69">
        <f t="shared" si="98"/>
        <v>1</v>
      </c>
      <c r="AZ69">
        <f t="shared" si="99"/>
        <v>675</v>
      </c>
      <c r="BA69">
        <f t="shared" si="100"/>
        <v>0</v>
      </c>
      <c r="BB69">
        <f t="shared" si="101"/>
        <v>0</v>
      </c>
      <c r="BC69">
        <f t="shared" si="101"/>
        <v>0</v>
      </c>
      <c r="BD69">
        <f t="shared" si="101"/>
        <v>0</v>
      </c>
      <c r="BE69">
        <f t="shared" si="101"/>
        <v>-689</v>
      </c>
      <c r="BF69">
        <f t="shared" si="101"/>
        <v>70</v>
      </c>
      <c r="BG69">
        <f t="shared" si="101"/>
        <v>0</v>
      </c>
      <c r="BH69">
        <f t="shared" si="101"/>
        <v>12</v>
      </c>
      <c r="BI69">
        <f t="shared" si="101"/>
        <v>-13</v>
      </c>
      <c r="BJ69">
        <f t="shared" si="101"/>
        <v>2</v>
      </c>
      <c r="BK69">
        <f t="shared" si="101"/>
        <v>0</v>
      </c>
      <c r="BM69">
        <f t="shared" si="85"/>
        <v>20.85148514851485</v>
      </c>
      <c r="BN69">
        <f t="shared" si="86"/>
        <v>-8.6930693069307381</v>
      </c>
      <c r="BO69">
        <f t="shared" si="87"/>
        <v>0</v>
      </c>
      <c r="BP69">
        <f t="shared" si="88"/>
        <v>0</v>
      </c>
      <c r="BQ69">
        <f t="shared" si="89"/>
        <v>0</v>
      </c>
      <c r="BR69">
        <f t="shared" si="90"/>
        <v>0</v>
      </c>
      <c r="BS69">
        <f t="shared" si="91"/>
        <v>-9.0297029702970804</v>
      </c>
      <c r="BT69">
        <f t="shared" si="92"/>
        <v>78.346534653465341</v>
      </c>
      <c r="BU69">
        <f t="shared" si="93"/>
        <v>0.21782178217821782</v>
      </c>
      <c r="BV69">
        <f t="shared" si="94"/>
        <v>17.386138613861387</v>
      </c>
      <c r="BW69">
        <f t="shared" si="95"/>
        <v>-10.89108910891089</v>
      </c>
      <c r="BX69">
        <f t="shared" si="96"/>
        <v>1.5445544554455446</v>
      </c>
      <c r="BY69">
        <f t="shared" si="97"/>
        <v>0.26732673267326734</v>
      </c>
      <c r="CA69">
        <f t="shared" si="102"/>
        <v>434.78443289873536</v>
      </c>
      <c r="CB69">
        <f t="shared" si="102"/>
        <v>75.569453975101268</v>
      </c>
      <c r="CC69">
        <f t="shared" si="102"/>
        <v>0</v>
      </c>
      <c r="CD69">
        <f t="shared" si="102"/>
        <v>0</v>
      </c>
      <c r="CE69">
        <f t="shared" si="102"/>
        <v>0</v>
      </c>
      <c r="CF69">
        <f t="shared" si="102"/>
        <v>0</v>
      </c>
      <c r="CG69">
        <f t="shared" si="102"/>
        <v>81.53553573179191</v>
      </c>
      <c r="CH69">
        <f t="shared" si="102"/>
        <v>6138.1794922066456</v>
      </c>
      <c r="CI69">
        <f t="shared" si="102"/>
        <v>4.744632879129497E-2</v>
      </c>
      <c r="CJ69">
        <f t="shared" si="102"/>
        <v>302.27781590040195</v>
      </c>
      <c r="CK69">
        <f t="shared" si="102"/>
        <v>118.61582197823741</v>
      </c>
      <c r="CL69">
        <f t="shared" si="102"/>
        <v>2.3856484658366828</v>
      </c>
      <c r="CM69">
        <f t="shared" si="102"/>
        <v>7.1463582001764545E-2</v>
      </c>
    </row>
    <row r="70" spans="1:91" ht="15.75" x14ac:dyDescent="0.25">
      <c r="A70" s="115" t="s">
        <v>244</v>
      </c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53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172"/>
      <c r="AI70" s="177"/>
      <c r="AJ70">
        <f>Makespan_10!S255</f>
        <v>703</v>
      </c>
      <c r="AK70">
        <f>Makespan_10!T255</f>
        <v>705</v>
      </c>
      <c r="AL70">
        <f>Makespan_10!CD349</f>
        <v>0</v>
      </c>
      <c r="AM70">
        <f>Makespan_10!BN161</f>
        <v>0</v>
      </c>
      <c r="AN70">
        <f>Makespan_10!BN67</f>
        <v>0</v>
      </c>
      <c r="AO70">
        <f>Makespan_10!BL161</f>
        <v>0</v>
      </c>
      <c r="AP70">
        <f>Makespan_10!BL67</f>
        <v>0</v>
      </c>
      <c r="AQ70">
        <v>768</v>
      </c>
      <c r="AR70">
        <v>719</v>
      </c>
      <c r="AS70">
        <v>719</v>
      </c>
      <c r="AT70">
        <v>807</v>
      </c>
      <c r="AU70">
        <v>807</v>
      </c>
      <c r="AV70">
        <v>761</v>
      </c>
      <c r="AW70">
        <v>761</v>
      </c>
      <c r="AY70">
        <f t="shared" si="98"/>
        <v>-2</v>
      </c>
      <c r="AZ70">
        <f t="shared" si="99"/>
        <v>705</v>
      </c>
      <c r="BA70">
        <f t="shared" si="100"/>
        <v>0</v>
      </c>
      <c r="BB70">
        <f t="shared" si="101"/>
        <v>0</v>
      </c>
      <c r="BC70">
        <f t="shared" si="101"/>
        <v>0</v>
      </c>
      <c r="BD70">
        <f t="shared" si="101"/>
        <v>0</v>
      </c>
      <c r="BE70">
        <f t="shared" si="101"/>
        <v>-768</v>
      </c>
      <c r="BF70">
        <f t="shared" si="101"/>
        <v>49</v>
      </c>
      <c r="BG70">
        <f t="shared" si="101"/>
        <v>0</v>
      </c>
      <c r="BH70">
        <f t="shared" si="101"/>
        <v>-88</v>
      </c>
      <c r="BI70">
        <f t="shared" si="101"/>
        <v>0</v>
      </c>
      <c r="BJ70">
        <f t="shared" si="101"/>
        <v>46</v>
      </c>
      <c r="BK70">
        <f t="shared" si="101"/>
        <v>0</v>
      </c>
      <c r="BM70">
        <f t="shared" si="85"/>
        <v>17.85148514851485</v>
      </c>
      <c r="BN70">
        <f t="shared" si="86"/>
        <v>21.306930693069262</v>
      </c>
      <c r="BO70">
        <f t="shared" si="87"/>
        <v>0</v>
      </c>
      <c r="BP70">
        <f t="shared" si="88"/>
        <v>0</v>
      </c>
      <c r="BQ70">
        <f t="shared" si="89"/>
        <v>0</v>
      </c>
      <c r="BR70">
        <f t="shared" si="90"/>
        <v>0</v>
      </c>
      <c r="BS70">
        <f t="shared" si="91"/>
        <v>-88.02970297029708</v>
      </c>
      <c r="BT70">
        <f t="shared" si="92"/>
        <v>57.346534653465348</v>
      </c>
      <c r="BU70">
        <f t="shared" si="93"/>
        <v>0.21782178217821782</v>
      </c>
      <c r="BV70">
        <f t="shared" si="94"/>
        <v>-82.613861386138609</v>
      </c>
      <c r="BW70">
        <f t="shared" si="95"/>
        <v>2.108910891089109</v>
      </c>
      <c r="BX70">
        <f t="shared" si="96"/>
        <v>45.544554455445542</v>
      </c>
      <c r="BY70">
        <f t="shared" si="97"/>
        <v>0.26732673267326734</v>
      </c>
      <c r="CA70">
        <f t="shared" si="102"/>
        <v>318.67552200764629</v>
      </c>
      <c r="CB70">
        <f t="shared" si="102"/>
        <v>453.985295559257</v>
      </c>
      <c r="CC70">
        <f t="shared" si="102"/>
        <v>0</v>
      </c>
      <c r="CD70">
        <f t="shared" si="102"/>
        <v>0</v>
      </c>
      <c r="CE70">
        <f t="shared" si="102"/>
        <v>0</v>
      </c>
      <c r="CF70">
        <f t="shared" si="102"/>
        <v>0</v>
      </c>
      <c r="CG70">
        <f t="shared" si="102"/>
        <v>7749.2286050387302</v>
      </c>
      <c r="CH70">
        <f t="shared" si="102"/>
        <v>3288.6250367611019</v>
      </c>
      <c r="CI70">
        <f t="shared" si="102"/>
        <v>4.744632879129497E-2</v>
      </c>
      <c r="CJ70">
        <f t="shared" si="102"/>
        <v>6825.050093128124</v>
      </c>
      <c r="CK70">
        <f t="shared" si="102"/>
        <v>4.4475051465542599</v>
      </c>
      <c r="CL70">
        <f t="shared" si="102"/>
        <v>2074.3064405450446</v>
      </c>
      <c r="CM70">
        <f t="shared" si="102"/>
        <v>7.1463582001764545E-2</v>
      </c>
    </row>
    <row r="71" spans="1:91" s="21" customFormat="1" ht="15.75" x14ac:dyDescent="0.25">
      <c r="A71" s="115" t="s">
        <v>270</v>
      </c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53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172"/>
      <c r="AI71" s="177"/>
      <c r="AJ71">
        <f>Makespan_10!S256</f>
        <v>550</v>
      </c>
      <c r="AK71">
        <f>Makespan_10!T256</f>
        <v>552</v>
      </c>
      <c r="AL71">
        <f>Makespan_10!CD350</f>
        <v>0</v>
      </c>
      <c r="AM71">
        <f>Makespan_10!BN162</f>
        <v>0</v>
      </c>
      <c r="AN71">
        <f>Makespan_10!BN68</f>
        <v>0</v>
      </c>
      <c r="AO71">
        <f>Makespan_10!BL162</f>
        <v>0</v>
      </c>
      <c r="AP71">
        <f>Makespan_10!BL68</f>
        <v>0</v>
      </c>
      <c r="AQ71">
        <v>631</v>
      </c>
      <c r="AR71">
        <v>736</v>
      </c>
      <c r="AS71">
        <v>736</v>
      </c>
      <c r="AT71">
        <v>669</v>
      </c>
      <c r="AU71">
        <v>669</v>
      </c>
      <c r="AV71">
        <v>706</v>
      </c>
      <c r="AW71">
        <v>706</v>
      </c>
      <c r="AX71"/>
      <c r="AY71">
        <f t="shared" si="98"/>
        <v>-2</v>
      </c>
      <c r="AZ71">
        <f t="shared" si="99"/>
        <v>552</v>
      </c>
      <c r="BA71">
        <f t="shared" si="100"/>
        <v>0</v>
      </c>
      <c r="BB71">
        <f t="shared" si="101"/>
        <v>0</v>
      </c>
      <c r="BC71">
        <f t="shared" si="101"/>
        <v>0</v>
      </c>
      <c r="BD71">
        <f t="shared" si="101"/>
        <v>0</v>
      </c>
      <c r="BE71">
        <f t="shared" si="101"/>
        <v>-631</v>
      </c>
      <c r="BF71">
        <f t="shared" si="101"/>
        <v>-105</v>
      </c>
      <c r="BG71">
        <f t="shared" si="101"/>
        <v>0</v>
      </c>
      <c r="BH71">
        <f t="shared" si="101"/>
        <v>67</v>
      </c>
      <c r="BI71">
        <f t="shared" si="101"/>
        <v>0</v>
      </c>
      <c r="BJ71">
        <f t="shared" si="101"/>
        <v>-37</v>
      </c>
      <c r="BK71">
        <f t="shared" si="101"/>
        <v>0</v>
      </c>
      <c r="BL71"/>
      <c r="BM71">
        <f t="shared" si="85"/>
        <v>17.85148514851485</v>
      </c>
      <c r="BN71">
        <f t="shared" si="86"/>
        <v>-131.69306930693074</v>
      </c>
      <c r="BO71">
        <f t="shared" si="87"/>
        <v>0</v>
      </c>
      <c r="BP71">
        <f t="shared" si="88"/>
        <v>0</v>
      </c>
      <c r="BQ71">
        <f t="shared" si="89"/>
        <v>0</v>
      </c>
      <c r="BR71">
        <f t="shared" si="90"/>
        <v>0</v>
      </c>
      <c r="BS71">
        <f t="shared" si="91"/>
        <v>48.97029702970292</v>
      </c>
      <c r="BT71">
        <f t="shared" si="92"/>
        <v>-96.653465346534659</v>
      </c>
      <c r="BU71">
        <f t="shared" si="93"/>
        <v>0.21782178217821782</v>
      </c>
      <c r="BV71">
        <f t="shared" si="94"/>
        <v>72.386138613861391</v>
      </c>
      <c r="BW71">
        <f t="shared" si="95"/>
        <v>2.108910891089109</v>
      </c>
      <c r="BX71">
        <f t="shared" si="96"/>
        <v>-37.455445544554458</v>
      </c>
      <c r="BY71">
        <f t="shared" si="97"/>
        <v>0.26732673267326734</v>
      </c>
      <c r="BZ71"/>
      <c r="CA71">
        <f t="shared" si="102"/>
        <v>318.67552200764629</v>
      </c>
      <c r="CB71">
        <f t="shared" si="102"/>
        <v>17343.064503480062</v>
      </c>
      <c r="CC71">
        <f t="shared" si="102"/>
        <v>0</v>
      </c>
      <c r="CD71">
        <f t="shared" si="102"/>
        <v>0</v>
      </c>
      <c r="CE71">
        <f t="shared" si="102"/>
        <v>0</v>
      </c>
      <c r="CF71">
        <f t="shared" si="102"/>
        <v>0</v>
      </c>
      <c r="CG71">
        <f t="shared" si="102"/>
        <v>2398.0899911773304</v>
      </c>
      <c r="CH71">
        <f t="shared" si="102"/>
        <v>9341.8923634937764</v>
      </c>
      <c r="CI71">
        <f t="shared" si="102"/>
        <v>4.744632879129497E-2</v>
      </c>
      <c r="CJ71">
        <f t="shared" si="102"/>
        <v>5239.7530634251552</v>
      </c>
      <c r="CK71">
        <f t="shared" si="102"/>
        <v>4.4475051465542599</v>
      </c>
      <c r="CL71">
        <f t="shared" si="102"/>
        <v>1402.9104009410844</v>
      </c>
      <c r="CM71">
        <f t="shared" si="102"/>
        <v>7.1463582001764545E-2</v>
      </c>
    </row>
    <row r="72" spans="1:91" s="21" customFormat="1" ht="15.75" x14ac:dyDescent="0.25">
      <c r="A72" s="115" t="s">
        <v>271</v>
      </c>
      <c r="B72" s="131"/>
      <c r="C72" s="131"/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68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172"/>
      <c r="AI72" s="177"/>
      <c r="AJ72">
        <f>Makespan_10!S257</f>
        <v>743</v>
      </c>
      <c r="AK72">
        <f>Makespan_10!T257</f>
        <v>752</v>
      </c>
      <c r="AL72">
        <f>Makespan_10!CD351</f>
        <v>0</v>
      </c>
      <c r="AM72">
        <f>Makespan_10!BN163</f>
        <v>0</v>
      </c>
      <c r="AN72">
        <f>Makespan_10!BN69</f>
        <v>0</v>
      </c>
      <c r="AO72">
        <f>Makespan_10!BL163</f>
        <v>0</v>
      </c>
      <c r="AP72">
        <f>Makespan_10!BL69</f>
        <v>0</v>
      </c>
      <c r="AQ72">
        <v>585</v>
      </c>
      <c r="AR72">
        <v>667</v>
      </c>
      <c r="AS72">
        <v>667</v>
      </c>
      <c r="AT72">
        <v>700</v>
      </c>
      <c r="AU72">
        <v>706</v>
      </c>
      <c r="AV72">
        <v>666</v>
      </c>
      <c r="AW72">
        <v>672</v>
      </c>
      <c r="AX72"/>
      <c r="AY72">
        <f t="shared" si="98"/>
        <v>-9</v>
      </c>
      <c r="AZ72">
        <f t="shared" si="99"/>
        <v>752</v>
      </c>
      <c r="BA72">
        <f t="shared" si="100"/>
        <v>0</v>
      </c>
      <c r="BB72">
        <f t="shared" si="101"/>
        <v>0</v>
      </c>
      <c r="BC72">
        <f t="shared" si="101"/>
        <v>0</v>
      </c>
      <c r="BD72">
        <f t="shared" si="101"/>
        <v>0</v>
      </c>
      <c r="BE72">
        <f t="shared" si="101"/>
        <v>-585</v>
      </c>
      <c r="BF72">
        <f t="shared" si="101"/>
        <v>-82</v>
      </c>
      <c r="BG72">
        <f t="shared" si="101"/>
        <v>0</v>
      </c>
      <c r="BH72">
        <f t="shared" si="101"/>
        <v>-33</v>
      </c>
      <c r="BI72">
        <f t="shared" si="101"/>
        <v>-6</v>
      </c>
      <c r="BJ72">
        <f t="shared" si="101"/>
        <v>40</v>
      </c>
      <c r="BK72">
        <f t="shared" si="101"/>
        <v>-6</v>
      </c>
      <c r="BL72"/>
      <c r="BM72">
        <f t="shared" si="85"/>
        <v>10.85148514851485</v>
      </c>
      <c r="BN72">
        <f t="shared" si="86"/>
        <v>68.306930693069262</v>
      </c>
      <c r="BO72">
        <f t="shared" si="87"/>
        <v>0</v>
      </c>
      <c r="BP72">
        <f t="shared" si="88"/>
        <v>0</v>
      </c>
      <c r="BQ72">
        <f t="shared" si="89"/>
        <v>0</v>
      </c>
      <c r="BR72">
        <f t="shared" si="90"/>
        <v>0</v>
      </c>
      <c r="BS72">
        <f t="shared" si="91"/>
        <v>94.97029702970292</v>
      </c>
      <c r="BT72">
        <f t="shared" si="92"/>
        <v>-73.653465346534659</v>
      </c>
      <c r="BU72">
        <f t="shared" si="93"/>
        <v>0.21782178217821782</v>
      </c>
      <c r="BV72">
        <f t="shared" si="94"/>
        <v>-27.613861386138613</v>
      </c>
      <c r="BW72">
        <f t="shared" si="95"/>
        <v>-3.891089108910891</v>
      </c>
      <c r="BX72">
        <f t="shared" si="96"/>
        <v>39.544554455445542</v>
      </c>
      <c r="BY72">
        <f t="shared" si="97"/>
        <v>-5.7326732673267324</v>
      </c>
      <c r="BZ72"/>
      <c r="CA72">
        <f t="shared" si="102"/>
        <v>117.75472992843837</v>
      </c>
      <c r="CB72">
        <f t="shared" si="102"/>
        <v>4665.8367807077675</v>
      </c>
      <c r="CC72">
        <f t="shared" si="102"/>
        <v>0</v>
      </c>
      <c r="CD72">
        <f t="shared" si="102"/>
        <v>0</v>
      </c>
      <c r="CE72">
        <f t="shared" si="102"/>
        <v>0</v>
      </c>
      <c r="CF72">
        <f t="shared" si="102"/>
        <v>0</v>
      </c>
      <c r="CG72">
        <f t="shared" si="102"/>
        <v>9019.3573179099985</v>
      </c>
      <c r="CH72">
        <f t="shared" si="102"/>
        <v>5424.8329575531816</v>
      </c>
      <c r="CI72">
        <f t="shared" si="102"/>
        <v>4.744632879129497E-2</v>
      </c>
      <c r="CJ72">
        <f t="shared" si="102"/>
        <v>762.52534065287705</v>
      </c>
      <c r="CK72">
        <f t="shared" si="102"/>
        <v>15.140574453484952</v>
      </c>
      <c r="CL72">
        <f t="shared" si="102"/>
        <v>1563.7717870796978</v>
      </c>
      <c r="CM72">
        <f t="shared" si="102"/>
        <v>32.863542789922555</v>
      </c>
    </row>
    <row r="73" spans="1:91" s="21" customFormat="1" ht="15.75" x14ac:dyDescent="0.25">
      <c r="A73" s="115" t="s">
        <v>263</v>
      </c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53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172"/>
      <c r="AI73" s="177"/>
      <c r="AJ73">
        <f>Makespan_10!S258</f>
        <v>565</v>
      </c>
      <c r="AK73">
        <f>Makespan_10!T258</f>
        <v>615</v>
      </c>
      <c r="AL73">
        <f>Makespan_10!CD352</f>
        <v>0</v>
      </c>
      <c r="AM73">
        <f>Makespan_10!BN164</f>
        <v>0</v>
      </c>
      <c r="AN73">
        <f>Makespan_10!BN70</f>
        <v>0</v>
      </c>
      <c r="AO73">
        <f>Makespan_10!BL164</f>
        <v>0</v>
      </c>
      <c r="AP73">
        <f>Makespan_10!BL70</f>
        <v>0</v>
      </c>
      <c r="AQ73">
        <v>841</v>
      </c>
      <c r="AR73">
        <v>796</v>
      </c>
      <c r="AS73">
        <v>796</v>
      </c>
      <c r="AT73">
        <v>834</v>
      </c>
      <c r="AU73">
        <v>834</v>
      </c>
      <c r="AV73">
        <v>818</v>
      </c>
      <c r="AW73">
        <v>818</v>
      </c>
      <c r="AX73"/>
      <c r="AY73">
        <f t="shared" si="98"/>
        <v>-50</v>
      </c>
      <c r="AZ73">
        <f t="shared" si="99"/>
        <v>615</v>
      </c>
      <c r="BA73">
        <f t="shared" si="100"/>
        <v>0</v>
      </c>
      <c r="BB73">
        <f t="shared" si="101"/>
        <v>0</v>
      </c>
      <c r="BC73">
        <f t="shared" si="101"/>
        <v>0</v>
      </c>
      <c r="BD73">
        <f t="shared" si="101"/>
        <v>0</v>
      </c>
      <c r="BE73">
        <f t="shared" si="101"/>
        <v>-841</v>
      </c>
      <c r="BF73">
        <f t="shared" si="101"/>
        <v>45</v>
      </c>
      <c r="BG73">
        <f t="shared" si="101"/>
        <v>0</v>
      </c>
      <c r="BH73">
        <f t="shared" si="101"/>
        <v>-38</v>
      </c>
      <c r="BI73">
        <f t="shared" si="101"/>
        <v>0</v>
      </c>
      <c r="BJ73">
        <f t="shared" si="101"/>
        <v>16</v>
      </c>
      <c r="BK73">
        <f t="shared" si="101"/>
        <v>0</v>
      </c>
      <c r="BL73"/>
      <c r="BM73">
        <f t="shared" si="85"/>
        <v>-30.14851485148515</v>
      </c>
      <c r="BN73">
        <f t="shared" si="86"/>
        <v>-68.693069306930738</v>
      </c>
      <c r="BO73">
        <f t="shared" si="87"/>
        <v>0</v>
      </c>
      <c r="BP73">
        <f t="shared" si="88"/>
        <v>0</v>
      </c>
      <c r="BQ73">
        <f t="shared" si="89"/>
        <v>0</v>
      </c>
      <c r="BR73">
        <f t="shared" si="90"/>
        <v>0</v>
      </c>
      <c r="BS73">
        <f t="shared" si="91"/>
        <v>-161.02970297029708</v>
      </c>
      <c r="BT73">
        <f t="shared" si="92"/>
        <v>53.346534653465348</v>
      </c>
      <c r="BU73">
        <f t="shared" si="93"/>
        <v>0.21782178217821782</v>
      </c>
      <c r="BV73">
        <f t="shared" si="94"/>
        <v>-32.613861386138616</v>
      </c>
      <c r="BW73">
        <f t="shared" si="95"/>
        <v>2.108910891089109</v>
      </c>
      <c r="BX73">
        <f t="shared" si="96"/>
        <v>15.544554455445544</v>
      </c>
      <c r="BY73">
        <f t="shared" si="97"/>
        <v>0.26732673267326734</v>
      </c>
      <c r="BZ73"/>
      <c r="CA73">
        <f t="shared" si="102"/>
        <v>908.93294775022059</v>
      </c>
      <c r="CB73">
        <f t="shared" si="102"/>
        <v>4718.7377708067897</v>
      </c>
      <c r="CC73">
        <f t="shared" si="102"/>
        <v>0</v>
      </c>
      <c r="CD73">
        <f t="shared" si="102"/>
        <v>0</v>
      </c>
      <c r="CE73">
        <f t="shared" si="102"/>
        <v>0</v>
      </c>
      <c r="CF73">
        <f t="shared" si="102"/>
        <v>0</v>
      </c>
      <c r="CG73">
        <f t="shared" si="102"/>
        <v>25930.565238702104</v>
      </c>
      <c r="CH73">
        <f t="shared" si="102"/>
        <v>2845.8527595333794</v>
      </c>
      <c r="CI73">
        <f t="shared" si="102"/>
        <v>4.744632879129497E-2</v>
      </c>
      <c r="CJ73">
        <f t="shared" si="102"/>
        <v>1063.6639545142634</v>
      </c>
      <c r="CK73">
        <f t="shared" si="102"/>
        <v>4.4475051465542599</v>
      </c>
      <c r="CL73">
        <f t="shared" si="102"/>
        <v>241.63317321831192</v>
      </c>
      <c r="CM73">
        <f t="shared" si="102"/>
        <v>7.1463582001764545E-2</v>
      </c>
    </row>
    <row r="74" spans="1:91" s="21" customFormat="1" ht="15.75" x14ac:dyDescent="0.25">
      <c r="A74" s="115" t="s">
        <v>262</v>
      </c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53"/>
      <c r="S74" s="120"/>
      <c r="T74" s="120"/>
      <c r="U74" s="120"/>
      <c r="V74" s="120"/>
      <c r="W74" s="120"/>
      <c r="X74" s="120"/>
      <c r="Y74" s="120"/>
      <c r="Z74" s="120"/>
      <c r="AA74" s="173"/>
      <c r="AB74" s="173"/>
      <c r="AC74" s="173"/>
      <c r="AD74" s="173"/>
      <c r="AE74" s="173"/>
      <c r="AF74" s="173"/>
      <c r="AG74" s="173"/>
      <c r="AH74" s="174"/>
      <c r="AI74" s="177"/>
      <c r="AJ74">
        <f>Makespan_10!S259</f>
        <v>698</v>
      </c>
      <c r="AK74">
        <f>Makespan_10!T259</f>
        <v>649</v>
      </c>
      <c r="AL74">
        <f>Makespan_10!CD353</f>
        <v>0</v>
      </c>
      <c r="AM74">
        <f>Makespan_10!BN165</f>
        <v>0</v>
      </c>
      <c r="AN74">
        <f>Makespan_10!BN71</f>
        <v>0</v>
      </c>
      <c r="AO74">
        <f>Makespan_10!BL165</f>
        <v>0</v>
      </c>
      <c r="AP74">
        <f>Makespan_10!BL71</f>
        <v>0</v>
      </c>
      <c r="AQ74">
        <v>716</v>
      </c>
      <c r="AR74">
        <v>668</v>
      </c>
      <c r="AS74">
        <v>668</v>
      </c>
      <c r="AT74">
        <v>662</v>
      </c>
      <c r="AU74">
        <v>662</v>
      </c>
      <c r="AV74">
        <v>692</v>
      </c>
      <c r="AW74">
        <v>692</v>
      </c>
      <c r="AX74"/>
      <c r="AY74">
        <f t="shared" si="98"/>
        <v>49</v>
      </c>
      <c r="AZ74">
        <f t="shared" si="99"/>
        <v>649</v>
      </c>
      <c r="BA74">
        <f t="shared" si="100"/>
        <v>0</v>
      </c>
      <c r="BB74">
        <f t="shared" si="101"/>
        <v>0</v>
      </c>
      <c r="BC74">
        <f t="shared" si="101"/>
        <v>0</v>
      </c>
      <c r="BD74">
        <f t="shared" si="101"/>
        <v>0</v>
      </c>
      <c r="BE74">
        <f t="shared" si="101"/>
        <v>-716</v>
      </c>
      <c r="BF74">
        <f t="shared" si="101"/>
        <v>48</v>
      </c>
      <c r="BG74">
        <f t="shared" si="101"/>
        <v>0</v>
      </c>
      <c r="BH74">
        <f t="shared" si="101"/>
        <v>6</v>
      </c>
      <c r="BI74">
        <f t="shared" si="101"/>
        <v>0</v>
      </c>
      <c r="BJ74">
        <f t="shared" si="101"/>
        <v>-30</v>
      </c>
      <c r="BK74">
        <f t="shared" si="101"/>
        <v>0</v>
      </c>
      <c r="BL74"/>
      <c r="BM74">
        <f t="shared" si="85"/>
        <v>68.851485148514854</v>
      </c>
      <c r="BN74">
        <f t="shared" si="86"/>
        <v>-34.693069306930738</v>
      </c>
      <c r="BO74">
        <f t="shared" si="87"/>
        <v>0</v>
      </c>
      <c r="BP74">
        <f t="shared" si="88"/>
        <v>0</v>
      </c>
      <c r="BQ74">
        <f t="shared" si="89"/>
        <v>0</v>
      </c>
      <c r="BR74">
        <f t="shared" si="90"/>
        <v>0</v>
      </c>
      <c r="BS74">
        <f t="shared" si="91"/>
        <v>-36.02970297029708</v>
      </c>
      <c r="BT74">
        <f t="shared" si="92"/>
        <v>56.346534653465348</v>
      </c>
      <c r="BU74">
        <f t="shared" si="93"/>
        <v>0.21782178217821782</v>
      </c>
      <c r="BV74">
        <f t="shared" si="94"/>
        <v>11.386138613861387</v>
      </c>
      <c r="BW74">
        <f t="shared" si="95"/>
        <v>2.108910891089109</v>
      </c>
      <c r="BX74">
        <f t="shared" si="96"/>
        <v>-30.455445544554454</v>
      </c>
      <c r="BY74">
        <f t="shared" si="97"/>
        <v>0.26732673267326734</v>
      </c>
      <c r="BZ74"/>
      <c r="CA74">
        <f t="shared" si="102"/>
        <v>4740.5270071561617</v>
      </c>
      <c r="CB74">
        <f t="shared" si="102"/>
        <v>1203.6090579354995</v>
      </c>
      <c r="CC74">
        <f t="shared" si="102"/>
        <v>0</v>
      </c>
      <c r="CD74">
        <f t="shared" si="102"/>
        <v>0</v>
      </c>
      <c r="CE74">
        <f t="shared" si="102"/>
        <v>0</v>
      </c>
      <c r="CF74">
        <f t="shared" si="102"/>
        <v>0</v>
      </c>
      <c r="CG74">
        <f t="shared" si="102"/>
        <v>1298.1394961278343</v>
      </c>
      <c r="CH74">
        <f t="shared" si="102"/>
        <v>3174.9319674541712</v>
      </c>
      <c r="CI74">
        <f t="shared" si="102"/>
        <v>4.744632879129497E-2</v>
      </c>
      <c r="CJ74">
        <f t="shared" si="102"/>
        <v>129.64415253406531</v>
      </c>
      <c r="CK74">
        <f t="shared" si="102"/>
        <v>4.4475051465542599</v>
      </c>
      <c r="CL74">
        <f t="shared" si="102"/>
        <v>927.53416331732171</v>
      </c>
      <c r="CM74">
        <f t="shared" si="102"/>
        <v>7.1463582001764545E-2</v>
      </c>
    </row>
    <row r="75" spans="1:91" ht="15" customHeight="1" x14ac:dyDescent="0.25">
      <c r="A75" s="162" t="s">
        <v>723</v>
      </c>
      <c r="B75" s="145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172"/>
      <c r="AI75" s="21"/>
      <c r="AJ75">
        <f>Makespan_10!S255</f>
        <v>703</v>
      </c>
      <c r="AK75">
        <f>Makespan_10!T255</f>
        <v>705</v>
      </c>
      <c r="AL75">
        <f>Makespan_10!CD349</f>
        <v>0</v>
      </c>
      <c r="AM75">
        <f>Makespan_10!BN161</f>
        <v>0</v>
      </c>
      <c r="AN75">
        <f>Makespan_10!BN67</f>
        <v>0</v>
      </c>
      <c r="AO75">
        <f>Makespan_10!BL161</f>
        <v>0</v>
      </c>
      <c r="AP75">
        <f>Makespan_10!BL67</f>
        <v>0</v>
      </c>
      <c r="AQ75">
        <v>606</v>
      </c>
      <c r="AR75">
        <v>569</v>
      </c>
      <c r="AS75">
        <v>569</v>
      </c>
      <c r="AT75">
        <v>625</v>
      </c>
      <c r="AU75">
        <v>625</v>
      </c>
      <c r="AV75">
        <v>630</v>
      </c>
      <c r="AW75">
        <v>630</v>
      </c>
      <c r="AY75">
        <f t="shared" si="98"/>
        <v>-2</v>
      </c>
      <c r="AZ75">
        <f t="shared" si="99"/>
        <v>705</v>
      </c>
      <c r="BA75">
        <f t="shared" si="100"/>
        <v>0</v>
      </c>
      <c r="BB75">
        <f t="shared" si="101"/>
        <v>0</v>
      </c>
      <c r="BC75">
        <f t="shared" si="101"/>
        <v>0</v>
      </c>
      <c r="BD75">
        <f t="shared" si="101"/>
        <v>0</v>
      </c>
      <c r="BE75">
        <f t="shared" si="101"/>
        <v>-606</v>
      </c>
      <c r="BF75">
        <f t="shared" si="101"/>
        <v>37</v>
      </c>
      <c r="BG75">
        <f t="shared" si="101"/>
        <v>0</v>
      </c>
      <c r="BH75">
        <f t="shared" si="101"/>
        <v>-56</v>
      </c>
      <c r="BI75">
        <f t="shared" si="101"/>
        <v>0</v>
      </c>
      <c r="BJ75">
        <f t="shared" si="101"/>
        <v>-5</v>
      </c>
      <c r="BK75">
        <f t="shared" si="101"/>
        <v>0</v>
      </c>
      <c r="BM75">
        <f t="shared" si="85"/>
        <v>17.85148514851485</v>
      </c>
      <c r="BN75">
        <f t="shared" si="86"/>
        <v>21.306930693069262</v>
      </c>
      <c r="BO75">
        <f t="shared" si="87"/>
        <v>0</v>
      </c>
      <c r="BP75">
        <f t="shared" si="88"/>
        <v>0</v>
      </c>
      <c r="BQ75">
        <f t="shared" si="89"/>
        <v>0</v>
      </c>
      <c r="BR75">
        <f t="shared" si="90"/>
        <v>0</v>
      </c>
      <c r="BS75">
        <f t="shared" si="91"/>
        <v>73.97029702970292</v>
      </c>
      <c r="BT75">
        <f t="shared" si="92"/>
        <v>45.346534653465348</v>
      </c>
      <c r="BU75">
        <f t="shared" si="93"/>
        <v>0.21782178217821782</v>
      </c>
      <c r="BV75">
        <f t="shared" si="94"/>
        <v>-50.613861386138616</v>
      </c>
      <c r="BW75">
        <f t="shared" si="95"/>
        <v>2.108910891089109</v>
      </c>
      <c r="BX75">
        <f t="shared" si="96"/>
        <v>-5.4554455445544559</v>
      </c>
      <c r="BY75">
        <f t="shared" si="97"/>
        <v>0.26732673267326734</v>
      </c>
      <c r="CA75">
        <f t="shared" si="102"/>
        <v>318.67552200764629</v>
      </c>
      <c r="CB75">
        <f t="shared" si="102"/>
        <v>453.985295559257</v>
      </c>
      <c r="CC75">
        <f t="shared" si="102"/>
        <v>0</v>
      </c>
      <c r="CD75">
        <f t="shared" si="102"/>
        <v>0</v>
      </c>
      <c r="CE75">
        <f t="shared" si="102"/>
        <v>0</v>
      </c>
      <c r="CF75">
        <f t="shared" si="102"/>
        <v>0</v>
      </c>
      <c r="CG75">
        <f t="shared" si="102"/>
        <v>5471.6048426624766</v>
      </c>
      <c r="CH75">
        <f t="shared" si="102"/>
        <v>2056.3082050779335</v>
      </c>
      <c r="CI75">
        <f t="shared" si="102"/>
        <v>4.744632879129497E-2</v>
      </c>
      <c r="CJ75">
        <f t="shared" si="102"/>
        <v>2561.7629644152535</v>
      </c>
      <c r="CK75">
        <f t="shared" si="102"/>
        <v>4.4475051465542599</v>
      </c>
      <c r="CL75">
        <f t="shared" si="102"/>
        <v>29.761886089599063</v>
      </c>
      <c r="CM75">
        <f t="shared" si="102"/>
        <v>7.1463582001764545E-2</v>
      </c>
    </row>
    <row r="76" spans="1:91" ht="15" customHeight="1" x14ac:dyDescent="0.25">
      <c r="S76" s="165"/>
      <c r="T76" s="165"/>
      <c r="U76" s="165"/>
      <c r="V76" s="165"/>
      <c r="W76" s="165"/>
      <c r="X76" s="165"/>
      <c r="Y76" s="165"/>
      <c r="Z76" s="165"/>
      <c r="AA76" s="165"/>
      <c r="AB76" s="165"/>
      <c r="AC76" s="165"/>
      <c r="AD76" s="165"/>
      <c r="AE76" s="165"/>
      <c r="AF76" s="165"/>
      <c r="AG76" s="165"/>
      <c r="AH76" s="116"/>
      <c r="AJ76">
        <f>Makespan_10!S250</f>
        <v>833</v>
      </c>
      <c r="AK76">
        <f>Makespan_10!T250</f>
        <v>874</v>
      </c>
      <c r="AL76">
        <f>Makespan_10!CD344</f>
        <v>0</v>
      </c>
      <c r="AM76">
        <f>Makespan_10!BN156</f>
        <v>0</v>
      </c>
      <c r="AN76">
        <f>Makespan_10!BN62</f>
        <v>0</v>
      </c>
      <c r="AO76">
        <f>Makespan_10!BL156</f>
        <v>0</v>
      </c>
      <c r="AP76">
        <f>Makespan_10!BL62</f>
        <v>0</v>
      </c>
      <c r="AQ76">
        <v>856</v>
      </c>
      <c r="AR76">
        <v>884</v>
      </c>
      <c r="AS76">
        <v>884</v>
      </c>
      <c r="AT76">
        <v>942</v>
      </c>
      <c r="AU76">
        <v>942</v>
      </c>
      <c r="AV76">
        <v>866</v>
      </c>
      <c r="AW76">
        <v>866</v>
      </c>
      <c r="AY76">
        <f t="shared" si="52"/>
        <v>-41</v>
      </c>
      <c r="AZ76">
        <f t="shared" si="52"/>
        <v>874</v>
      </c>
      <c r="BA76">
        <f t="shared" si="52"/>
        <v>0</v>
      </c>
      <c r="BB76">
        <f t="shared" si="52"/>
        <v>0</v>
      </c>
      <c r="BC76">
        <f t="shared" si="51"/>
        <v>0</v>
      </c>
      <c r="BD76">
        <f t="shared" si="51"/>
        <v>0</v>
      </c>
      <c r="BE76">
        <f t="shared" si="51"/>
        <v>-856</v>
      </c>
      <c r="BF76">
        <f t="shared" si="51"/>
        <v>-28</v>
      </c>
      <c r="BG76">
        <f t="shared" si="51"/>
        <v>0</v>
      </c>
      <c r="BH76">
        <f t="shared" si="51"/>
        <v>-58</v>
      </c>
      <c r="BI76">
        <f t="shared" si="51"/>
        <v>0</v>
      </c>
      <c r="BJ76">
        <f t="shared" si="51"/>
        <v>76</v>
      </c>
      <c r="BK76">
        <f t="shared" si="51"/>
        <v>0</v>
      </c>
      <c r="BM76">
        <f t="shared" si="85"/>
        <v>-21.14851485148515</v>
      </c>
      <c r="BN76">
        <f t="shared" si="86"/>
        <v>190.30693069306926</v>
      </c>
      <c r="BO76">
        <f t="shared" si="87"/>
        <v>0</v>
      </c>
      <c r="BP76">
        <f t="shared" si="88"/>
        <v>0</v>
      </c>
      <c r="BQ76">
        <f t="shared" si="89"/>
        <v>0</v>
      </c>
      <c r="BR76">
        <f t="shared" si="90"/>
        <v>0</v>
      </c>
      <c r="BS76">
        <f t="shared" si="91"/>
        <v>-176.02970297029708</v>
      </c>
      <c r="BT76">
        <f t="shared" si="92"/>
        <v>-19.653465346534652</v>
      </c>
      <c r="BU76">
        <f t="shared" si="93"/>
        <v>0.21782178217821782</v>
      </c>
      <c r="BV76">
        <f t="shared" si="94"/>
        <v>-52.613861386138616</v>
      </c>
      <c r="BW76">
        <f t="shared" si="95"/>
        <v>2.108910891089109</v>
      </c>
      <c r="BX76">
        <f t="shared" si="96"/>
        <v>75.544554455445549</v>
      </c>
      <c r="BY76">
        <f t="shared" si="97"/>
        <v>0.26732673267326734</v>
      </c>
      <c r="CA76">
        <f t="shared" si="55"/>
        <v>447.25968042348796</v>
      </c>
      <c r="CB76">
        <f t="shared" si="55"/>
        <v>36216.72786981667</v>
      </c>
      <c r="CC76">
        <f t="shared" si="55"/>
        <v>0</v>
      </c>
      <c r="CD76">
        <f t="shared" si="55"/>
        <v>0</v>
      </c>
      <c r="CE76">
        <f t="shared" si="55"/>
        <v>0</v>
      </c>
      <c r="CF76">
        <f t="shared" si="55"/>
        <v>0</v>
      </c>
      <c r="CG76">
        <f t="shared" si="53"/>
        <v>30986.456327811018</v>
      </c>
      <c r="CH76">
        <f t="shared" si="53"/>
        <v>386.25870012743843</v>
      </c>
      <c r="CI76">
        <f t="shared" si="53"/>
        <v>4.744632879129497E-2</v>
      </c>
      <c r="CJ76">
        <f t="shared" si="53"/>
        <v>2768.218409959808</v>
      </c>
      <c r="CK76">
        <f t="shared" si="53"/>
        <v>4.4475051465542599</v>
      </c>
      <c r="CL76">
        <f t="shared" si="53"/>
        <v>5706.9797078717784</v>
      </c>
      <c r="CM76">
        <f t="shared" si="53"/>
        <v>7.1463582001764545E-2</v>
      </c>
    </row>
    <row r="77" spans="1:91" ht="15" customHeight="1" x14ac:dyDescent="0.25">
      <c r="A77" s="178" t="s">
        <v>161</v>
      </c>
      <c r="S77" s="165"/>
      <c r="T77" s="165"/>
      <c r="U77" s="165"/>
      <c r="V77" s="165"/>
      <c r="W77" s="165"/>
      <c r="X77" s="165"/>
      <c r="Y77" s="165"/>
      <c r="Z77" s="165"/>
      <c r="AA77" s="165"/>
      <c r="AB77" s="165"/>
      <c r="AC77" s="165"/>
      <c r="AD77" s="165"/>
      <c r="AE77" s="165"/>
      <c r="AF77" s="165"/>
      <c r="AG77" s="165"/>
      <c r="AH77" s="116"/>
      <c r="AJ77">
        <f>Makespan_10!S251</f>
        <v>603</v>
      </c>
      <c r="AK77">
        <f>Makespan_10!T251</f>
        <v>663</v>
      </c>
      <c r="AL77">
        <f>Makespan_10!CD345</f>
        <v>0</v>
      </c>
      <c r="AM77">
        <f>Makespan_10!BN157</f>
        <v>0</v>
      </c>
      <c r="AN77">
        <f>Makespan_10!BN63</f>
        <v>0</v>
      </c>
      <c r="AO77">
        <f>Makespan_10!BL157</f>
        <v>0</v>
      </c>
      <c r="AP77">
        <f>Makespan_10!BL63</f>
        <v>0</v>
      </c>
      <c r="AQ77">
        <v>726</v>
      </c>
      <c r="AR77">
        <v>659</v>
      </c>
      <c r="AS77">
        <v>659</v>
      </c>
      <c r="AT77">
        <v>667</v>
      </c>
      <c r="AU77">
        <v>667</v>
      </c>
      <c r="AV77">
        <v>707</v>
      </c>
      <c r="AW77">
        <v>707</v>
      </c>
      <c r="AY77">
        <f t="shared" si="52"/>
        <v>-60</v>
      </c>
      <c r="AZ77">
        <f t="shared" si="52"/>
        <v>663</v>
      </c>
      <c r="BA77">
        <f t="shared" si="52"/>
        <v>0</v>
      </c>
      <c r="BB77">
        <f t="shared" si="52"/>
        <v>0</v>
      </c>
      <c r="BC77">
        <f t="shared" si="51"/>
        <v>0</v>
      </c>
      <c r="BD77">
        <f t="shared" si="51"/>
        <v>0</v>
      </c>
      <c r="BE77">
        <f t="shared" si="51"/>
        <v>-726</v>
      </c>
      <c r="BF77">
        <f t="shared" ref="BF77:BK105" si="103">AQ77-AR77</f>
        <v>67</v>
      </c>
      <c r="BG77">
        <f t="shared" si="103"/>
        <v>0</v>
      </c>
      <c r="BH77">
        <f t="shared" si="103"/>
        <v>-8</v>
      </c>
      <c r="BI77">
        <f t="shared" si="103"/>
        <v>0</v>
      </c>
      <c r="BJ77">
        <f t="shared" si="103"/>
        <v>-40</v>
      </c>
      <c r="BK77">
        <f t="shared" si="103"/>
        <v>0</v>
      </c>
      <c r="BM77">
        <f t="shared" si="85"/>
        <v>-40.148514851485146</v>
      </c>
      <c r="BN77">
        <f t="shared" si="86"/>
        <v>-20.693069306930738</v>
      </c>
      <c r="BO77">
        <f t="shared" si="87"/>
        <v>0</v>
      </c>
      <c r="BP77">
        <f t="shared" si="88"/>
        <v>0</v>
      </c>
      <c r="BQ77">
        <f t="shared" si="89"/>
        <v>0</v>
      </c>
      <c r="BR77">
        <f t="shared" si="90"/>
        <v>0</v>
      </c>
      <c r="BS77">
        <f t="shared" si="91"/>
        <v>-46.02970297029708</v>
      </c>
      <c r="BT77">
        <f t="shared" si="92"/>
        <v>75.346534653465341</v>
      </c>
      <c r="BU77">
        <f t="shared" si="93"/>
        <v>0.21782178217821782</v>
      </c>
      <c r="BV77">
        <f t="shared" si="94"/>
        <v>-2.6138613861386135</v>
      </c>
      <c r="BW77">
        <f t="shared" si="95"/>
        <v>2.108910891089109</v>
      </c>
      <c r="BX77">
        <f t="shared" si="96"/>
        <v>-40.455445544554458</v>
      </c>
      <c r="BY77">
        <f t="shared" si="97"/>
        <v>0.26732673267326734</v>
      </c>
      <c r="CA77">
        <f t="shared" si="55"/>
        <v>1611.9032447799234</v>
      </c>
      <c r="CB77">
        <f t="shared" si="55"/>
        <v>428.203117341439</v>
      </c>
      <c r="CC77">
        <f t="shared" si="55"/>
        <v>0</v>
      </c>
      <c r="CD77">
        <f t="shared" si="55"/>
        <v>0</v>
      </c>
      <c r="CE77">
        <f t="shared" si="55"/>
        <v>0</v>
      </c>
      <c r="CF77">
        <f t="shared" si="55"/>
        <v>0</v>
      </c>
      <c r="CG77">
        <f t="shared" si="53"/>
        <v>2118.7335555337759</v>
      </c>
      <c r="CH77">
        <f t="shared" si="53"/>
        <v>5677.1002842858534</v>
      </c>
      <c r="CI77">
        <f t="shared" si="53"/>
        <v>4.744632879129497E-2</v>
      </c>
      <c r="CJ77">
        <f t="shared" si="53"/>
        <v>6.8322713459464737</v>
      </c>
      <c r="CK77">
        <f t="shared" si="53"/>
        <v>4.4475051465542599</v>
      </c>
      <c r="CL77">
        <f t="shared" si="53"/>
        <v>1636.643074208411</v>
      </c>
      <c r="CM77">
        <f t="shared" si="53"/>
        <v>7.1463582001764545E-2</v>
      </c>
    </row>
    <row r="78" spans="1:91" ht="15" customHeight="1" x14ac:dyDescent="0.25">
      <c r="A78" s="6"/>
      <c r="B78" s="585" t="s">
        <v>171</v>
      </c>
      <c r="C78" s="585"/>
      <c r="D78" s="585"/>
      <c r="E78" s="585"/>
      <c r="F78" s="585"/>
      <c r="G78" s="585"/>
      <c r="H78" s="585"/>
      <c r="I78" s="585"/>
      <c r="J78" s="585"/>
      <c r="K78" s="585"/>
      <c r="L78" s="585"/>
      <c r="M78" s="585"/>
      <c r="N78" s="585"/>
      <c r="O78" s="585"/>
      <c r="P78" s="585"/>
      <c r="Q78" s="585"/>
      <c r="R78" s="163"/>
      <c r="S78" s="165"/>
      <c r="T78" s="165"/>
      <c r="U78" s="165"/>
      <c r="V78" s="165"/>
      <c r="W78" s="165"/>
      <c r="X78" s="165"/>
      <c r="Y78" s="165"/>
      <c r="Z78" s="165"/>
      <c r="AA78" s="165"/>
      <c r="AB78" s="165"/>
      <c r="AC78" s="165"/>
      <c r="AD78" s="165"/>
      <c r="AE78" s="165"/>
      <c r="AF78" s="165"/>
      <c r="AG78" s="165"/>
      <c r="AH78" s="116"/>
      <c r="AJ78">
        <f>Makespan_10!S252</f>
        <v>852</v>
      </c>
      <c r="AK78">
        <f>Makespan_10!T252</f>
        <v>824</v>
      </c>
      <c r="AL78">
        <f>Makespan_10!CD346</f>
        <v>0</v>
      </c>
      <c r="AM78">
        <f>Makespan_10!BN158</f>
        <v>0</v>
      </c>
      <c r="AN78">
        <f>Makespan_10!BN64</f>
        <v>0</v>
      </c>
      <c r="AO78">
        <f>Makespan_10!BL158</f>
        <v>0</v>
      </c>
      <c r="AP78">
        <f>Makespan_10!BL64</f>
        <v>0</v>
      </c>
      <c r="AQ78">
        <v>823</v>
      </c>
      <c r="AR78">
        <v>855</v>
      </c>
      <c r="AS78">
        <v>855</v>
      </c>
      <c r="AT78">
        <v>856</v>
      </c>
      <c r="AU78">
        <v>856</v>
      </c>
      <c r="AV78">
        <v>822</v>
      </c>
      <c r="AW78">
        <v>822</v>
      </c>
      <c r="AY78">
        <f t="shared" si="52"/>
        <v>28</v>
      </c>
      <c r="AZ78">
        <f t="shared" si="52"/>
        <v>824</v>
      </c>
      <c r="BA78">
        <f t="shared" si="52"/>
        <v>0</v>
      </c>
      <c r="BB78">
        <f t="shared" si="52"/>
        <v>0</v>
      </c>
      <c r="BC78">
        <f t="shared" si="52"/>
        <v>0</v>
      </c>
      <c r="BD78">
        <f t="shared" si="52"/>
        <v>0</v>
      </c>
      <c r="BE78">
        <f t="shared" si="52"/>
        <v>-823</v>
      </c>
      <c r="BF78">
        <f t="shared" si="103"/>
        <v>-32</v>
      </c>
      <c r="BG78">
        <f t="shared" si="103"/>
        <v>0</v>
      </c>
      <c r="BH78">
        <f t="shared" si="103"/>
        <v>-1</v>
      </c>
      <c r="BI78">
        <f t="shared" si="103"/>
        <v>0</v>
      </c>
      <c r="BJ78">
        <f t="shared" si="103"/>
        <v>34</v>
      </c>
      <c r="BK78">
        <f t="shared" si="103"/>
        <v>0</v>
      </c>
      <c r="BM78">
        <f t="shared" si="85"/>
        <v>47.851485148514854</v>
      </c>
      <c r="BN78">
        <f t="shared" si="86"/>
        <v>140.30693069306926</v>
      </c>
      <c r="BO78">
        <f t="shared" si="87"/>
        <v>0</v>
      </c>
      <c r="BP78">
        <f t="shared" si="88"/>
        <v>0</v>
      </c>
      <c r="BQ78">
        <f t="shared" si="89"/>
        <v>0</v>
      </c>
      <c r="BR78">
        <f t="shared" si="90"/>
        <v>0</v>
      </c>
      <c r="BS78">
        <f t="shared" si="91"/>
        <v>-143.02970297029708</v>
      </c>
      <c r="BT78">
        <f t="shared" si="92"/>
        <v>-23.653465346534652</v>
      </c>
      <c r="BU78">
        <f t="shared" si="93"/>
        <v>0.21782178217821782</v>
      </c>
      <c r="BV78">
        <f t="shared" si="94"/>
        <v>4.3861386138613865</v>
      </c>
      <c r="BW78">
        <f t="shared" si="95"/>
        <v>2.108910891089109</v>
      </c>
      <c r="BX78">
        <f t="shared" si="96"/>
        <v>33.544554455445542</v>
      </c>
      <c r="BY78">
        <f t="shared" si="97"/>
        <v>0.26732673267326734</v>
      </c>
      <c r="CA78">
        <f t="shared" si="55"/>
        <v>2289.7646309185375</v>
      </c>
      <c r="CB78">
        <f t="shared" si="55"/>
        <v>19686.03480050974</v>
      </c>
      <c r="CC78">
        <f t="shared" si="55"/>
        <v>0</v>
      </c>
      <c r="CD78">
        <f t="shared" si="55"/>
        <v>0</v>
      </c>
      <c r="CE78">
        <f t="shared" si="55"/>
        <v>0</v>
      </c>
      <c r="CF78">
        <f t="shared" si="55"/>
        <v>0</v>
      </c>
      <c r="CG78">
        <f t="shared" si="53"/>
        <v>20457.495931771409</v>
      </c>
      <c r="CH78">
        <f t="shared" si="53"/>
        <v>559.48642289971565</v>
      </c>
      <c r="CI78">
        <f t="shared" si="53"/>
        <v>4.744632879129497E-2</v>
      </c>
      <c r="CJ78">
        <f t="shared" si="53"/>
        <v>19.238211940005886</v>
      </c>
      <c r="CK78">
        <f t="shared" si="53"/>
        <v>4.4475051465542599</v>
      </c>
      <c r="CL78">
        <f t="shared" si="53"/>
        <v>1125.2371336143515</v>
      </c>
      <c r="CM78">
        <f t="shared" si="53"/>
        <v>7.1463582001764545E-2</v>
      </c>
    </row>
    <row r="79" spans="1:91" ht="15" customHeight="1" x14ac:dyDescent="0.25">
      <c r="A79" s="3" t="s">
        <v>49</v>
      </c>
      <c r="B79" s="71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94"/>
      <c r="S79" s="165"/>
      <c r="T79" s="165"/>
      <c r="U79" s="165"/>
      <c r="V79" s="165"/>
      <c r="W79" s="165"/>
      <c r="X79" s="165"/>
      <c r="Y79" s="165"/>
      <c r="Z79" s="165"/>
      <c r="AA79" s="165"/>
      <c r="AB79" s="165"/>
      <c r="AC79" s="165"/>
      <c r="AD79" s="165"/>
      <c r="AE79" s="165"/>
      <c r="AF79" s="165"/>
      <c r="AG79" s="165"/>
      <c r="AH79" s="116"/>
      <c r="AJ79">
        <f>Makespan_10!S253</f>
        <v>668</v>
      </c>
      <c r="AK79">
        <f>Makespan_10!T253</f>
        <v>708</v>
      </c>
      <c r="AL79">
        <f>Makespan_10!CD347</f>
        <v>0</v>
      </c>
      <c r="AM79">
        <f>Makespan_10!BN159</f>
        <v>0</v>
      </c>
      <c r="AN79">
        <f>Makespan_10!BN65</f>
        <v>0</v>
      </c>
      <c r="AO79">
        <f>Makespan_10!BL159</f>
        <v>0</v>
      </c>
      <c r="AP79">
        <f>Makespan_10!BL65</f>
        <v>0</v>
      </c>
      <c r="AQ79">
        <v>675</v>
      </c>
      <c r="AR79">
        <v>732</v>
      </c>
      <c r="AS79">
        <v>732</v>
      </c>
      <c r="AT79">
        <v>732</v>
      </c>
      <c r="AU79">
        <v>732</v>
      </c>
      <c r="AV79">
        <v>743</v>
      </c>
      <c r="AW79">
        <v>743</v>
      </c>
      <c r="AY79">
        <f t="shared" si="52"/>
        <v>-40</v>
      </c>
      <c r="AZ79">
        <f t="shared" si="52"/>
        <v>708</v>
      </c>
      <c r="BA79">
        <f t="shared" si="52"/>
        <v>0</v>
      </c>
      <c r="BB79">
        <f t="shared" si="52"/>
        <v>0</v>
      </c>
      <c r="BC79">
        <f t="shared" si="52"/>
        <v>0</v>
      </c>
      <c r="BD79">
        <f t="shared" si="52"/>
        <v>0</v>
      </c>
      <c r="BE79">
        <f t="shared" si="52"/>
        <v>-675</v>
      </c>
      <c r="BF79">
        <f t="shared" si="103"/>
        <v>-57</v>
      </c>
      <c r="BG79">
        <f t="shared" si="103"/>
        <v>0</v>
      </c>
      <c r="BH79">
        <f t="shared" si="103"/>
        <v>0</v>
      </c>
      <c r="BI79">
        <f t="shared" si="103"/>
        <v>0</v>
      </c>
      <c r="BJ79">
        <f t="shared" si="103"/>
        <v>-11</v>
      </c>
      <c r="BK79">
        <f t="shared" si="103"/>
        <v>0</v>
      </c>
      <c r="BM79">
        <f t="shared" si="85"/>
        <v>-20.14851485148515</v>
      </c>
      <c r="BN79">
        <f t="shared" si="86"/>
        <v>24.306930693069262</v>
      </c>
      <c r="BO79">
        <f t="shared" si="87"/>
        <v>0</v>
      </c>
      <c r="BP79">
        <f t="shared" si="88"/>
        <v>0</v>
      </c>
      <c r="BQ79">
        <f t="shared" si="89"/>
        <v>0</v>
      </c>
      <c r="BR79">
        <f t="shared" si="90"/>
        <v>0</v>
      </c>
      <c r="BS79">
        <f t="shared" si="91"/>
        <v>4.9702970297029196</v>
      </c>
      <c r="BT79">
        <f t="shared" si="92"/>
        <v>-48.653465346534652</v>
      </c>
      <c r="BU79">
        <f t="shared" si="93"/>
        <v>0.21782178217821782</v>
      </c>
      <c r="BV79">
        <f t="shared" si="94"/>
        <v>5.3861386138613865</v>
      </c>
      <c r="BW79">
        <f t="shared" si="95"/>
        <v>2.108910891089109</v>
      </c>
      <c r="BX79">
        <f t="shared" si="96"/>
        <v>-11.455445544554456</v>
      </c>
      <c r="BY79">
        <f t="shared" si="97"/>
        <v>0.26732673267326734</v>
      </c>
      <c r="CA79">
        <f t="shared" si="55"/>
        <v>405.96265072051762</v>
      </c>
      <c r="CB79">
        <f t="shared" si="55"/>
        <v>590.82687971767257</v>
      </c>
      <c r="CC79">
        <f t="shared" si="55"/>
        <v>0</v>
      </c>
      <c r="CD79">
        <f t="shared" si="55"/>
        <v>0</v>
      </c>
      <c r="CE79">
        <f t="shared" si="55"/>
        <v>0</v>
      </c>
      <c r="CF79">
        <f t="shared" si="55"/>
        <v>0</v>
      </c>
      <c r="CG79">
        <f t="shared" si="53"/>
        <v>24.703852563473667</v>
      </c>
      <c r="CH79">
        <f t="shared" si="53"/>
        <v>2367.1596902264482</v>
      </c>
      <c r="CI79">
        <f t="shared" si="53"/>
        <v>4.744632879129497E-2</v>
      </c>
      <c r="CJ79">
        <f t="shared" si="53"/>
        <v>29.010489167728657</v>
      </c>
      <c r="CK79">
        <f t="shared" si="53"/>
        <v>4.4475051465542599</v>
      </c>
      <c r="CL79">
        <f t="shared" si="53"/>
        <v>131.22723262425254</v>
      </c>
      <c r="CM79">
        <f t="shared" si="53"/>
        <v>7.1463582001764545E-2</v>
      </c>
    </row>
    <row r="80" spans="1:91" ht="15" customHeight="1" x14ac:dyDescent="0.25">
      <c r="A80" s="3" t="s">
        <v>165</v>
      </c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94"/>
      <c r="S80" s="165"/>
      <c r="T80" s="165"/>
      <c r="U80" s="165"/>
      <c r="V80" s="165"/>
      <c r="W80" s="165"/>
      <c r="X80" s="165"/>
      <c r="Y80" s="165"/>
      <c r="Z80" s="165"/>
      <c r="AA80" s="165"/>
      <c r="AB80" s="165"/>
      <c r="AC80" s="165"/>
      <c r="AD80" s="165"/>
      <c r="AE80" s="165"/>
      <c r="AF80" s="165"/>
      <c r="AG80" s="165"/>
      <c r="AH80" s="116"/>
      <c r="AJ80">
        <f>Makespan_10!S254</f>
        <v>676</v>
      </c>
      <c r="AK80">
        <f>Makespan_10!T254</f>
        <v>675</v>
      </c>
      <c r="AL80">
        <f>Makespan_10!CD348</f>
        <v>0</v>
      </c>
      <c r="AM80">
        <f>Makespan_10!BN160</f>
        <v>0</v>
      </c>
      <c r="AN80">
        <f>Makespan_10!BN66</f>
        <v>0</v>
      </c>
      <c r="AO80">
        <f>Makespan_10!BL160</f>
        <v>0</v>
      </c>
      <c r="AP80">
        <f>Makespan_10!BL66</f>
        <v>0</v>
      </c>
      <c r="AQ80">
        <v>706</v>
      </c>
      <c r="AR80">
        <v>684</v>
      </c>
      <c r="AS80">
        <v>684</v>
      </c>
      <c r="AT80">
        <v>736</v>
      </c>
      <c r="AU80">
        <v>736</v>
      </c>
      <c r="AV80">
        <v>712</v>
      </c>
      <c r="AW80">
        <v>712</v>
      </c>
      <c r="AY80">
        <f t="shared" si="52"/>
        <v>1</v>
      </c>
      <c r="AZ80">
        <f t="shared" si="52"/>
        <v>675</v>
      </c>
      <c r="BA80">
        <f t="shared" si="52"/>
        <v>0</v>
      </c>
      <c r="BB80">
        <f t="shared" si="52"/>
        <v>0</v>
      </c>
      <c r="BC80">
        <f t="shared" si="52"/>
        <v>0</v>
      </c>
      <c r="BD80">
        <f t="shared" si="52"/>
        <v>0</v>
      </c>
      <c r="BE80">
        <f t="shared" si="52"/>
        <v>-706</v>
      </c>
      <c r="BF80">
        <f t="shared" si="103"/>
        <v>22</v>
      </c>
      <c r="BG80">
        <f t="shared" si="103"/>
        <v>0</v>
      </c>
      <c r="BH80">
        <f t="shared" si="103"/>
        <v>-52</v>
      </c>
      <c r="BI80">
        <f t="shared" si="103"/>
        <v>0</v>
      </c>
      <c r="BJ80">
        <f t="shared" si="103"/>
        <v>24</v>
      </c>
      <c r="BK80">
        <f t="shared" si="103"/>
        <v>0</v>
      </c>
      <c r="BM80">
        <f t="shared" si="85"/>
        <v>20.85148514851485</v>
      </c>
      <c r="BN80">
        <f t="shared" si="86"/>
        <v>-8.6930693069307381</v>
      </c>
      <c r="BO80">
        <f t="shared" si="87"/>
        <v>0</v>
      </c>
      <c r="BP80">
        <f t="shared" si="88"/>
        <v>0</v>
      </c>
      <c r="BQ80">
        <f t="shared" si="89"/>
        <v>0</v>
      </c>
      <c r="BR80">
        <f t="shared" si="90"/>
        <v>0</v>
      </c>
      <c r="BS80">
        <f t="shared" si="91"/>
        <v>-26.02970297029708</v>
      </c>
      <c r="BT80">
        <f t="shared" si="92"/>
        <v>30.346534653465348</v>
      </c>
      <c r="BU80">
        <f t="shared" si="93"/>
        <v>0.21782178217821782</v>
      </c>
      <c r="BV80">
        <f t="shared" si="94"/>
        <v>-46.613861386138616</v>
      </c>
      <c r="BW80">
        <f t="shared" si="95"/>
        <v>2.108910891089109</v>
      </c>
      <c r="BX80">
        <f t="shared" si="96"/>
        <v>23.544554455445546</v>
      </c>
      <c r="BY80">
        <f t="shared" si="97"/>
        <v>0.26732673267326734</v>
      </c>
      <c r="CA80">
        <f t="shared" si="55"/>
        <v>434.78443289873536</v>
      </c>
      <c r="CB80">
        <f t="shared" si="55"/>
        <v>75.569453975101268</v>
      </c>
      <c r="CC80">
        <f t="shared" si="55"/>
        <v>0</v>
      </c>
      <c r="CD80">
        <f t="shared" si="55"/>
        <v>0</v>
      </c>
      <c r="CE80">
        <f t="shared" si="55"/>
        <v>0</v>
      </c>
      <c r="CF80">
        <f t="shared" si="55"/>
        <v>0</v>
      </c>
      <c r="CG80">
        <f t="shared" si="53"/>
        <v>677.54543672189266</v>
      </c>
      <c r="CH80">
        <f t="shared" si="53"/>
        <v>920.91216547397323</v>
      </c>
      <c r="CI80">
        <f t="shared" si="53"/>
        <v>4.744632879129497E-2</v>
      </c>
      <c r="CJ80">
        <f t="shared" si="53"/>
        <v>2172.8520733261448</v>
      </c>
      <c r="CK80">
        <f t="shared" si="53"/>
        <v>4.4475051465542599</v>
      </c>
      <c r="CL80">
        <f t="shared" si="53"/>
        <v>554.34604450544066</v>
      </c>
      <c r="CM80">
        <f t="shared" si="53"/>
        <v>7.1463582001764545E-2</v>
      </c>
    </row>
    <row r="81" spans="1:91" ht="15" customHeight="1" x14ac:dyDescent="0.25">
      <c r="A81" s="3" t="s">
        <v>166</v>
      </c>
      <c r="B81" s="71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94"/>
      <c r="S81" s="165"/>
      <c r="T81" s="165"/>
      <c r="U81" s="165"/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16"/>
      <c r="AJ81">
        <f>Makespan_10!S255</f>
        <v>703</v>
      </c>
      <c r="AK81">
        <f>Makespan_10!T255</f>
        <v>705</v>
      </c>
      <c r="AL81">
        <f>Makespan_10!CD349</f>
        <v>0</v>
      </c>
      <c r="AM81">
        <f>Makespan_10!BN161</f>
        <v>0</v>
      </c>
      <c r="AN81">
        <f>Makespan_10!BN67</f>
        <v>0</v>
      </c>
      <c r="AO81">
        <f>Makespan_10!BL161</f>
        <v>0</v>
      </c>
      <c r="AP81">
        <f>Makespan_10!BL67</f>
        <v>0</v>
      </c>
      <c r="AQ81">
        <v>761</v>
      </c>
      <c r="AR81">
        <v>689</v>
      </c>
      <c r="AS81">
        <v>689</v>
      </c>
      <c r="AT81">
        <v>685</v>
      </c>
      <c r="AU81">
        <v>685</v>
      </c>
      <c r="AV81">
        <v>727</v>
      </c>
      <c r="AW81">
        <v>727</v>
      </c>
      <c r="AY81">
        <f t="shared" si="52"/>
        <v>-2</v>
      </c>
      <c r="AZ81">
        <f t="shared" si="52"/>
        <v>705</v>
      </c>
      <c r="BA81">
        <f t="shared" si="52"/>
        <v>0</v>
      </c>
      <c r="BB81">
        <f t="shared" si="52"/>
        <v>0</v>
      </c>
      <c r="BC81">
        <f t="shared" si="52"/>
        <v>0</v>
      </c>
      <c r="BD81">
        <f t="shared" si="52"/>
        <v>0</v>
      </c>
      <c r="BE81">
        <f t="shared" si="52"/>
        <v>-761</v>
      </c>
      <c r="BF81">
        <f t="shared" si="103"/>
        <v>72</v>
      </c>
      <c r="BG81">
        <f t="shared" si="103"/>
        <v>0</v>
      </c>
      <c r="BH81">
        <f t="shared" si="103"/>
        <v>4</v>
      </c>
      <c r="BI81">
        <f t="shared" si="103"/>
        <v>0</v>
      </c>
      <c r="BJ81">
        <f t="shared" si="103"/>
        <v>-42</v>
      </c>
      <c r="BK81">
        <f t="shared" si="103"/>
        <v>0</v>
      </c>
      <c r="BM81">
        <f t="shared" si="85"/>
        <v>17.85148514851485</v>
      </c>
      <c r="BN81">
        <f t="shared" si="86"/>
        <v>21.306930693069262</v>
      </c>
      <c r="BO81">
        <f t="shared" si="87"/>
        <v>0</v>
      </c>
      <c r="BP81">
        <f t="shared" si="88"/>
        <v>0</v>
      </c>
      <c r="BQ81">
        <f t="shared" si="89"/>
        <v>0</v>
      </c>
      <c r="BR81">
        <f t="shared" si="90"/>
        <v>0</v>
      </c>
      <c r="BS81">
        <f t="shared" si="91"/>
        <v>-81.02970297029708</v>
      </c>
      <c r="BT81">
        <f t="shared" si="92"/>
        <v>80.346534653465341</v>
      </c>
      <c r="BU81">
        <f t="shared" si="93"/>
        <v>0.21782178217821782</v>
      </c>
      <c r="BV81">
        <f t="shared" si="94"/>
        <v>9.3861386138613874</v>
      </c>
      <c r="BW81">
        <f t="shared" si="95"/>
        <v>2.108910891089109</v>
      </c>
      <c r="BX81">
        <f t="shared" si="96"/>
        <v>-42.455445544554458</v>
      </c>
      <c r="BY81">
        <f t="shared" si="97"/>
        <v>0.26732673267326734</v>
      </c>
      <c r="CA81">
        <f t="shared" si="55"/>
        <v>318.67552200764629</v>
      </c>
      <c r="CB81">
        <f t="shared" si="55"/>
        <v>453.985295559257</v>
      </c>
      <c r="CC81">
        <f t="shared" si="55"/>
        <v>0</v>
      </c>
      <c r="CD81">
        <f t="shared" si="55"/>
        <v>0</v>
      </c>
      <c r="CE81">
        <f t="shared" si="55"/>
        <v>0</v>
      </c>
      <c r="CF81">
        <f t="shared" si="55"/>
        <v>0</v>
      </c>
      <c r="CG81">
        <f t="shared" si="53"/>
        <v>6565.8127634545717</v>
      </c>
      <c r="CH81">
        <f t="shared" si="53"/>
        <v>6455.5656308205071</v>
      </c>
      <c r="CI81">
        <f t="shared" si="53"/>
        <v>4.744632879129497E-2</v>
      </c>
      <c r="CJ81">
        <f t="shared" si="53"/>
        <v>88.099598078619763</v>
      </c>
      <c r="CK81">
        <f t="shared" si="53"/>
        <v>4.4475051465542599</v>
      </c>
      <c r="CL81">
        <f t="shared" si="53"/>
        <v>1802.464856386629</v>
      </c>
      <c r="CM81">
        <f t="shared" si="53"/>
        <v>7.1463582001764545E-2</v>
      </c>
    </row>
    <row r="82" spans="1:91" ht="15" customHeight="1" x14ac:dyDescent="0.25">
      <c r="A82" s="5" t="s">
        <v>176</v>
      </c>
      <c r="B82" s="71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94"/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16"/>
      <c r="AJ82">
        <f>Makespan_10!S256</f>
        <v>550</v>
      </c>
      <c r="AK82">
        <f>Makespan_10!T256</f>
        <v>552</v>
      </c>
      <c r="AL82">
        <f>Makespan_10!CD350</f>
        <v>0</v>
      </c>
      <c r="AM82">
        <f>Makespan_10!BN162</f>
        <v>0</v>
      </c>
      <c r="AN82">
        <f>Makespan_10!BN68</f>
        <v>0</v>
      </c>
      <c r="AO82">
        <f>Makespan_10!BL162</f>
        <v>0</v>
      </c>
      <c r="AP82">
        <f>Makespan_10!BL68</f>
        <v>0</v>
      </c>
      <c r="AQ82">
        <v>582</v>
      </c>
      <c r="AR82">
        <v>645</v>
      </c>
      <c r="AS82">
        <v>645</v>
      </c>
      <c r="AT82">
        <v>608</v>
      </c>
      <c r="AU82">
        <v>608</v>
      </c>
      <c r="AV82">
        <v>553</v>
      </c>
      <c r="AW82">
        <v>560</v>
      </c>
      <c r="AY82">
        <f t="shared" ref="AY82:BE105" si="104">AJ82-AK82</f>
        <v>-2</v>
      </c>
      <c r="AZ82">
        <f t="shared" si="104"/>
        <v>552</v>
      </c>
      <c r="BA82">
        <f t="shared" si="104"/>
        <v>0</v>
      </c>
      <c r="BB82">
        <f t="shared" si="104"/>
        <v>0</v>
      </c>
      <c r="BC82">
        <f t="shared" si="104"/>
        <v>0</v>
      </c>
      <c r="BD82">
        <f t="shared" si="104"/>
        <v>0</v>
      </c>
      <c r="BE82">
        <f t="shared" si="104"/>
        <v>-582</v>
      </c>
      <c r="BF82">
        <f t="shared" si="103"/>
        <v>-63</v>
      </c>
      <c r="BG82">
        <f t="shared" si="103"/>
        <v>0</v>
      </c>
      <c r="BH82">
        <f t="shared" si="103"/>
        <v>37</v>
      </c>
      <c r="BI82">
        <f t="shared" si="103"/>
        <v>0</v>
      </c>
      <c r="BJ82">
        <f t="shared" si="103"/>
        <v>55</v>
      </c>
      <c r="BK82">
        <f t="shared" si="103"/>
        <v>-7</v>
      </c>
      <c r="BM82">
        <f t="shared" si="85"/>
        <v>17.85148514851485</v>
      </c>
      <c r="BN82">
        <f t="shared" si="86"/>
        <v>-131.69306930693074</v>
      </c>
      <c r="BO82">
        <f t="shared" si="87"/>
        <v>0</v>
      </c>
      <c r="BP82">
        <f t="shared" si="88"/>
        <v>0</v>
      </c>
      <c r="BQ82">
        <f t="shared" si="89"/>
        <v>0</v>
      </c>
      <c r="BR82">
        <f t="shared" si="90"/>
        <v>0</v>
      </c>
      <c r="BS82">
        <f t="shared" si="91"/>
        <v>97.97029702970292</v>
      </c>
      <c r="BT82">
        <f t="shared" si="92"/>
        <v>-54.653465346534652</v>
      </c>
      <c r="BU82">
        <f t="shared" si="93"/>
        <v>0.21782178217821782</v>
      </c>
      <c r="BV82">
        <f t="shared" si="94"/>
        <v>42.386138613861384</v>
      </c>
      <c r="BW82">
        <f t="shared" si="95"/>
        <v>2.108910891089109</v>
      </c>
      <c r="BX82">
        <f t="shared" si="96"/>
        <v>54.544554455445542</v>
      </c>
      <c r="BY82">
        <f t="shared" si="97"/>
        <v>-6.7326732673267324</v>
      </c>
      <c r="CA82">
        <f t="shared" si="55"/>
        <v>318.67552200764629</v>
      </c>
      <c r="CB82">
        <f t="shared" si="55"/>
        <v>17343.064503480062</v>
      </c>
      <c r="CC82">
        <f t="shared" si="55"/>
        <v>0</v>
      </c>
      <c r="CD82">
        <f t="shared" si="55"/>
        <v>0</v>
      </c>
      <c r="CE82">
        <f t="shared" si="55"/>
        <v>0</v>
      </c>
      <c r="CF82">
        <f t="shared" si="55"/>
        <v>0</v>
      </c>
      <c r="CG82">
        <f t="shared" si="53"/>
        <v>9598.1791000882167</v>
      </c>
      <c r="CH82">
        <f t="shared" si="53"/>
        <v>2987.0012743848642</v>
      </c>
      <c r="CI82">
        <f t="shared" si="53"/>
        <v>4.744632879129497E-2</v>
      </c>
      <c r="CJ82">
        <f t="shared" si="53"/>
        <v>1796.584746593471</v>
      </c>
      <c r="CK82">
        <f t="shared" si="53"/>
        <v>4.4475051465542599</v>
      </c>
      <c r="CL82">
        <f t="shared" si="53"/>
        <v>2975.108420743064</v>
      </c>
      <c r="CM82">
        <f t="shared" si="53"/>
        <v>45.328889324576018</v>
      </c>
    </row>
    <row r="83" spans="1:91" ht="15" customHeight="1" x14ac:dyDescent="0.25">
      <c r="A83" s="5" t="s">
        <v>175</v>
      </c>
      <c r="B83" s="71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94"/>
      <c r="S83" s="165"/>
      <c r="T83" s="165"/>
      <c r="U83" s="165"/>
      <c r="V83" s="165"/>
      <c r="W83" s="165"/>
      <c r="X83" s="165"/>
      <c r="Y83" s="165"/>
      <c r="Z83" s="165"/>
      <c r="AA83" s="165"/>
      <c r="AB83" s="165"/>
      <c r="AC83" s="165"/>
      <c r="AD83" s="165"/>
      <c r="AE83" s="165"/>
      <c r="AF83" s="165"/>
      <c r="AG83" s="165"/>
      <c r="AH83" s="116"/>
      <c r="AJ83">
        <f>Makespan_10!S257</f>
        <v>743</v>
      </c>
      <c r="AK83">
        <f>Makespan_10!T257</f>
        <v>752</v>
      </c>
      <c r="AL83">
        <f>Makespan_10!CD351</f>
        <v>0</v>
      </c>
      <c r="AM83">
        <f>Makespan_10!BN163</f>
        <v>0</v>
      </c>
      <c r="AN83">
        <f>Makespan_10!BN69</f>
        <v>0</v>
      </c>
      <c r="AO83">
        <f>Makespan_10!BL163</f>
        <v>0</v>
      </c>
      <c r="AP83">
        <f>Makespan_10!BL69</f>
        <v>0</v>
      </c>
      <c r="AQ83">
        <v>667</v>
      </c>
      <c r="AR83">
        <v>763</v>
      </c>
      <c r="AS83">
        <v>763</v>
      </c>
      <c r="AT83">
        <v>803</v>
      </c>
      <c r="AU83">
        <v>803</v>
      </c>
      <c r="AV83">
        <v>761</v>
      </c>
      <c r="AW83">
        <v>761</v>
      </c>
      <c r="AY83">
        <f t="shared" si="104"/>
        <v>-9</v>
      </c>
      <c r="AZ83">
        <f t="shared" si="104"/>
        <v>752</v>
      </c>
      <c r="BA83">
        <f t="shared" si="104"/>
        <v>0</v>
      </c>
      <c r="BB83">
        <f t="shared" si="104"/>
        <v>0</v>
      </c>
      <c r="BC83">
        <f t="shared" si="104"/>
        <v>0</v>
      </c>
      <c r="BD83">
        <f t="shared" si="104"/>
        <v>0</v>
      </c>
      <c r="BE83">
        <f t="shared" si="104"/>
        <v>-667</v>
      </c>
      <c r="BF83">
        <f t="shared" si="103"/>
        <v>-96</v>
      </c>
      <c r="BG83">
        <f t="shared" si="103"/>
        <v>0</v>
      </c>
      <c r="BH83">
        <f t="shared" si="103"/>
        <v>-40</v>
      </c>
      <c r="BI83">
        <f t="shared" si="103"/>
        <v>0</v>
      </c>
      <c r="BJ83">
        <f t="shared" si="103"/>
        <v>42</v>
      </c>
      <c r="BK83">
        <f t="shared" si="103"/>
        <v>0</v>
      </c>
      <c r="BM83">
        <f t="shared" si="85"/>
        <v>10.85148514851485</v>
      </c>
      <c r="BN83">
        <f t="shared" si="86"/>
        <v>68.306930693069262</v>
      </c>
      <c r="BO83">
        <f t="shared" si="87"/>
        <v>0</v>
      </c>
      <c r="BP83">
        <f t="shared" si="88"/>
        <v>0</v>
      </c>
      <c r="BQ83">
        <f t="shared" si="89"/>
        <v>0</v>
      </c>
      <c r="BR83">
        <f t="shared" si="90"/>
        <v>0</v>
      </c>
      <c r="BS83">
        <f t="shared" si="91"/>
        <v>12.97029702970292</v>
      </c>
      <c r="BT83">
        <f t="shared" si="92"/>
        <v>-87.653465346534659</v>
      </c>
      <c r="BU83">
        <f t="shared" si="93"/>
        <v>0.21782178217821782</v>
      </c>
      <c r="BV83">
        <f t="shared" si="94"/>
        <v>-34.613861386138616</v>
      </c>
      <c r="BW83">
        <f t="shared" si="95"/>
        <v>2.108910891089109</v>
      </c>
      <c r="BX83">
        <f t="shared" si="96"/>
        <v>41.544554455445542</v>
      </c>
      <c r="BY83">
        <f t="shared" si="97"/>
        <v>0.26732673267326734</v>
      </c>
      <c r="CA83">
        <f t="shared" si="55"/>
        <v>117.75472992843837</v>
      </c>
      <c r="CB83">
        <f t="shared" si="55"/>
        <v>4665.8367807077675</v>
      </c>
      <c r="CC83">
        <f t="shared" si="55"/>
        <v>0</v>
      </c>
      <c r="CD83">
        <f t="shared" si="55"/>
        <v>0</v>
      </c>
      <c r="CE83">
        <f t="shared" si="55"/>
        <v>0</v>
      </c>
      <c r="CF83">
        <f t="shared" si="55"/>
        <v>0</v>
      </c>
      <c r="CG83">
        <f t="shared" si="53"/>
        <v>168.22860503872039</v>
      </c>
      <c r="CH83">
        <f t="shared" si="53"/>
        <v>7683.1299872561522</v>
      </c>
      <c r="CI83">
        <f t="shared" si="53"/>
        <v>4.744632879129497E-2</v>
      </c>
      <c r="CJ83">
        <f t="shared" si="53"/>
        <v>1198.119400058818</v>
      </c>
      <c r="CK83">
        <f t="shared" si="53"/>
        <v>4.4475051465542599</v>
      </c>
      <c r="CL83">
        <f t="shared" si="53"/>
        <v>1725.95000490148</v>
      </c>
      <c r="CM83">
        <f t="shared" si="53"/>
        <v>7.1463582001764545E-2</v>
      </c>
    </row>
    <row r="84" spans="1:91" ht="15" customHeight="1" x14ac:dyDescent="0.25">
      <c r="A84" s="5" t="s">
        <v>177</v>
      </c>
      <c r="B84" s="71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94"/>
      <c r="S84" s="165"/>
      <c r="T84" s="165"/>
      <c r="U84" s="165"/>
      <c r="V84" s="165"/>
      <c r="W84" s="165"/>
      <c r="X84" s="165"/>
      <c r="Y84" s="165"/>
      <c r="Z84" s="165"/>
      <c r="AA84" s="165"/>
      <c r="AB84" s="165"/>
      <c r="AC84" s="165"/>
      <c r="AD84" s="165"/>
      <c r="AE84" s="165"/>
      <c r="AF84" s="165"/>
      <c r="AG84" s="165"/>
      <c r="AH84" s="116"/>
      <c r="AJ84">
        <f>Makespan_10!S258</f>
        <v>565</v>
      </c>
      <c r="AK84">
        <f>Makespan_10!T258</f>
        <v>615</v>
      </c>
      <c r="AL84">
        <f>Makespan_10!CD352</f>
        <v>0</v>
      </c>
      <c r="AM84">
        <f>Makespan_10!BN164</f>
        <v>0</v>
      </c>
      <c r="AN84">
        <f>Makespan_10!BN70</f>
        <v>0</v>
      </c>
      <c r="AO84">
        <f>Makespan_10!BL164</f>
        <v>0</v>
      </c>
      <c r="AP84">
        <f>Makespan_10!BL70</f>
        <v>0</v>
      </c>
      <c r="AQ84">
        <v>608</v>
      </c>
      <c r="AR84">
        <v>583</v>
      </c>
      <c r="AS84">
        <v>583</v>
      </c>
      <c r="AT84">
        <v>595</v>
      </c>
      <c r="AU84">
        <v>595</v>
      </c>
      <c r="AV84">
        <v>615</v>
      </c>
      <c r="AW84">
        <v>615</v>
      </c>
      <c r="AY84">
        <f t="shared" si="104"/>
        <v>-50</v>
      </c>
      <c r="AZ84">
        <f t="shared" si="104"/>
        <v>615</v>
      </c>
      <c r="BA84">
        <f t="shared" si="104"/>
        <v>0</v>
      </c>
      <c r="BB84">
        <f t="shared" si="104"/>
        <v>0</v>
      </c>
      <c r="BC84">
        <f t="shared" si="104"/>
        <v>0</v>
      </c>
      <c r="BD84">
        <f t="shared" si="104"/>
        <v>0</v>
      </c>
      <c r="BE84">
        <f t="shared" si="104"/>
        <v>-608</v>
      </c>
      <c r="BF84">
        <f t="shared" si="103"/>
        <v>25</v>
      </c>
      <c r="BG84">
        <f t="shared" si="103"/>
        <v>0</v>
      </c>
      <c r="BH84">
        <f t="shared" si="103"/>
        <v>-12</v>
      </c>
      <c r="BI84">
        <f t="shared" si="103"/>
        <v>0</v>
      </c>
      <c r="BJ84">
        <f t="shared" si="103"/>
        <v>-20</v>
      </c>
      <c r="BK84">
        <f t="shared" si="103"/>
        <v>0</v>
      </c>
      <c r="BM84">
        <f t="shared" si="85"/>
        <v>-30.14851485148515</v>
      </c>
      <c r="BN84">
        <f t="shared" si="86"/>
        <v>-68.693069306930738</v>
      </c>
      <c r="BO84">
        <f t="shared" si="87"/>
        <v>0</v>
      </c>
      <c r="BP84">
        <f t="shared" si="88"/>
        <v>0</v>
      </c>
      <c r="BQ84">
        <f t="shared" si="89"/>
        <v>0</v>
      </c>
      <c r="BR84">
        <f t="shared" si="90"/>
        <v>0</v>
      </c>
      <c r="BS84">
        <f t="shared" si="91"/>
        <v>71.97029702970292</v>
      </c>
      <c r="BT84">
        <f t="shared" si="92"/>
        <v>33.346534653465348</v>
      </c>
      <c r="BU84">
        <f t="shared" si="93"/>
        <v>0.21782178217821782</v>
      </c>
      <c r="BV84">
        <f t="shared" si="94"/>
        <v>-6.6138613861386135</v>
      </c>
      <c r="BW84">
        <f t="shared" si="95"/>
        <v>2.108910891089109</v>
      </c>
      <c r="BX84">
        <f t="shared" si="96"/>
        <v>-20.455445544554454</v>
      </c>
      <c r="BY84">
        <f t="shared" si="97"/>
        <v>0.26732673267326734</v>
      </c>
      <c r="CA84">
        <f t="shared" si="55"/>
        <v>908.93294775022059</v>
      </c>
      <c r="CB84">
        <f t="shared" si="55"/>
        <v>4718.7377708067897</v>
      </c>
      <c r="CC84">
        <f t="shared" si="55"/>
        <v>0</v>
      </c>
      <c r="CD84">
        <f t="shared" si="55"/>
        <v>0</v>
      </c>
      <c r="CE84">
        <f t="shared" si="55"/>
        <v>0</v>
      </c>
      <c r="CF84">
        <f t="shared" si="55"/>
        <v>0</v>
      </c>
      <c r="CG84">
        <f t="shared" si="53"/>
        <v>5179.7236545436645</v>
      </c>
      <c r="CH84">
        <f t="shared" si="53"/>
        <v>1111.9913733947653</v>
      </c>
      <c r="CI84">
        <f t="shared" si="53"/>
        <v>4.744632879129497E-2</v>
      </c>
      <c r="CJ84">
        <f t="shared" si="53"/>
        <v>43.743162435055382</v>
      </c>
      <c r="CK84">
        <f t="shared" si="53"/>
        <v>4.4475051465542599</v>
      </c>
      <c r="CL84">
        <f t="shared" si="53"/>
        <v>418.42525242623265</v>
      </c>
      <c r="CM84">
        <f t="shared" si="53"/>
        <v>7.1463582001764545E-2</v>
      </c>
    </row>
    <row r="85" spans="1:91" ht="15" customHeight="1" x14ac:dyDescent="0.25">
      <c r="A85" s="5" t="s">
        <v>178</v>
      </c>
      <c r="B85" s="71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J85">
        <f>Makespan_10!S259</f>
        <v>698</v>
      </c>
      <c r="AK85">
        <f>Makespan_10!T259</f>
        <v>649</v>
      </c>
      <c r="AL85">
        <f>Makespan_10!CD353</f>
        <v>0</v>
      </c>
      <c r="AM85">
        <f>Makespan_10!BN165</f>
        <v>0</v>
      </c>
      <c r="AN85">
        <f>Makespan_10!BN71</f>
        <v>0</v>
      </c>
      <c r="AO85">
        <f>Makespan_10!BL165</f>
        <v>0</v>
      </c>
      <c r="AP85">
        <f>Makespan_10!BL71</f>
        <v>0</v>
      </c>
      <c r="AQ85">
        <v>693</v>
      </c>
      <c r="AR85">
        <v>694</v>
      </c>
      <c r="AS85">
        <v>694</v>
      </c>
      <c r="AT85">
        <v>684</v>
      </c>
      <c r="AU85">
        <v>684</v>
      </c>
      <c r="AV85">
        <v>700</v>
      </c>
      <c r="AW85">
        <v>700</v>
      </c>
      <c r="AY85">
        <f t="shared" si="104"/>
        <v>49</v>
      </c>
      <c r="AZ85">
        <f t="shared" si="104"/>
        <v>649</v>
      </c>
      <c r="BA85">
        <f t="shared" si="104"/>
        <v>0</v>
      </c>
      <c r="BB85">
        <f t="shared" si="104"/>
        <v>0</v>
      </c>
      <c r="BC85">
        <f t="shared" si="104"/>
        <v>0</v>
      </c>
      <c r="BD85">
        <f t="shared" si="104"/>
        <v>0</v>
      </c>
      <c r="BE85">
        <f t="shared" si="104"/>
        <v>-693</v>
      </c>
      <c r="BF85">
        <f t="shared" si="103"/>
        <v>-1</v>
      </c>
      <c r="BG85">
        <f t="shared" si="103"/>
        <v>0</v>
      </c>
      <c r="BH85">
        <f t="shared" si="103"/>
        <v>10</v>
      </c>
      <c r="BI85">
        <f t="shared" si="103"/>
        <v>0</v>
      </c>
      <c r="BJ85">
        <f t="shared" si="103"/>
        <v>-16</v>
      </c>
      <c r="BK85">
        <f t="shared" si="103"/>
        <v>0</v>
      </c>
      <c r="BM85">
        <f t="shared" si="85"/>
        <v>68.851485148514854</v>
      </c>
      <c r="BN85">
        <f t="shared" si="86"/>
        <v>-34.693069306930738</v>
      </c>
      <c r="BO85">
        <f t="shared" si="87"/>
        <v>0</v>
      </c>
      <c r="BP85">
        <f t="shared" si="88"/>
        <v>0</v>
      </c>
      <c r="BQ85">
        <f t="shared" si="89"/>
        <v>0</v>
      </c>
      <c r="BR85">
        <f t="shared" si="90"/>
        <v>0</v>
      </c>
      <c r="BS85">
        <f t="shared" si="91"/>
        <v>-13.02970297029708</v>
      </c>
      <c r="BT85">
        <f t="shared" si="92"/>
        <v>7.346534653465346</v>
      </c>
      <c r="BU85">
        <f t="shared" si="93"/>
        <v>0.21782178217821782</v>
      </c>
      <c r="BV85">
        <f t="shared" si="94"/>
        <v>15.386138613861387</v>
      </c>
      <c r="BW85">
        <f t="shared" si="95"/>
        <v>2.108910891089109</v>
      </c>
      <c r="BX85">
        <f t="shared" si="96"/>
        <v>-16.455445544554454</v>
      </c>
      <c r="BY85">
        <f t="shared" si="97"/>
        <v>0.26732673267326734</v>
      </c>
      <c r="CA85">
        <f t="shared" si="55"/>
        <v>4740.5270071561617</v>
      </c>
      <c r="CB85">
        <f t="shared" si="55"/>
        <v>1203.6090579354995</v>
      </c>
      <c r="CC85">
        <f t="shared" si="55"/>
        <v>0</v>
      </c>
      <c r="CD85">
        <f t="shared" si="55"/>
        <v>0</v>
      </c>
      <c r="CE85">
        <f t="shared" si="55"/>
        <v>0</v>
      </c>
      <c r="CF85">
        <f t="shared" si="55"/>
        <v>0</v>
      </c>
      <c r="CG85">
        <f t="shared" si="53"/>
        <v>169.77315949416857</v>
      </c>
      <c r="CH85">
        <f t="shared" si="53"/>
        <v>53.971571414567194</v>
      </c>
      <c r="CI85">
        <f t="shared" si="53"/>
        <v>4.744632879129497E-2</v>
      </c>
      <c r="CJ85">
        <f t="shared" si="53"/>
        <v>236.73326144495641</v>
      </c>
      <c r="CK85">
        <f t="shared" si="53"/>
        <v>4.4475051465542599</v>
      </c>
      <c r="CL85">
        <f t="shared" si="53"/>
        <v>270.78168806979704</v>
      </c>
      <c r="CM85">
        <f t="shared" si="53"/>
        <v>7.1463582001764545E-2</v>
      </c>
    </row>
    <row r="86" spans="1:91" ht="15" customHeight="1" x14ac:dyDescent="0.25">
      <c r="AJ86">
        <f>Makespan_10!S260</f>
        <v>578</v>
      </c>
      <c r="AK86">
        <f>Makespan_10!T260</f>
        <v>604</v>
      </c>
      <c r="AL86">
        <f>Makespan_10!CD354</f>
        <v>0</v>
      </c>
      <c r="AM86">
        <f>Makespan_10!BN166</f>
        <v>0</v>
      </c>
      <c r="AN86">
        <f>Makespan_10!BN72</f>
        <v>0</v>
      </c>
      <c r="AO86">
        <f>Makespan_10!BL166</f>
        <v>0</v>
      </c>
      <c r="AP86">
        <f>Makespan_10!BL72</f>
        <v>0</v>
      </c>
      <c r="AQ86">
        <v>644</v>
      </c>
      <c r="AR86">
        <v>635</v>
      </c>
      <c r="AS86">
        <v>635</v>
      </c>
      <c r="AT86">
        <v>598</v>
      </c>
      <c r="AU86">
        <v>598</v>
      </c>
      <c r="AV86">
        <v>669</v>
      </c>
      <c r="AW86">
        <v>669</v>
      </c>
      <c r="AY86">
        <f t="shared" si="104"/>
        <v>-26</v>
      </c>
      <c r="AZ86">
        <f t="shared" si="104"/>
        <v>604</v>
      </c>
      <c r="BA86">
        <f t="shared" si="104"/>
        <v>0</v>
      </c>
      <c r="BB86">
        <f t="shared" si="104"/>
        <v>0</v>
      </c>
      <c r="BC86">
        <f t="shared" si="104"/>
        <v>0</v>
      </c>
      <c r="BD86">
        <f t="shared" si="104"/>
        <v>0</v>
      </c>
      <c r="BE86">
        <f t="shared" si="104"/>
        <v>-644</v>
      </c>
      <c r="BF86">
        <f t="shared" si="103"/>
        <v>9</v>
      </c>
      <c r="BG86">
        <f t="shared" si="103"/>
        <v>0</v>
      </c>
      <c r="BH86">
        <f t="shared" si="103"/>
        <v>37</v>
      </c>
      <c r="BI86">
        <f t="shared" si="103"/>
        <v>0</v>
      </c>
      <c r="BJ86">
        <f t="shared" si="103"/>
        <v>-71</v>
      </c>
      <c r="BK86">
        <f t="shared" si="103"/>
        <v>0</v>
      </c>
      <c r="BM86">
        <f t="shared" si="85"/>
        <v>-6.1485148514851495</v>
      </c>
      <c r="BN86">
        <f t="shared" si="86"/>
        <v>-79.693069306930738</v>
      </c>
      <c r="BO86">
        <f t="shared" si="87"/>
        <v>0</v>
      </c>
      <c r="BP86">
        <f t="shared" si="88"/>
        <v>0</v>
      </c>
      <c r="BQ86">
        <f t="shared" si="89"/>
        <v>0</v>
      </c>
      <c r="BR86">
        <f t="shared" si="90"/>
        <v>0</v>
      </c>
      <c r="BS86">
        <f t="shared" si="91"/>
        <v>35.97029702970292</v>
      </c>
      <c r="BT86">
        <f t="shared" si="92"/>
        <v>17.346534653465348</v>
      </c>
      <c r="BU86">
        <f t="shared" si="93"/>
        <v>0.21782178217821782</v>
      </c>
      <c r="BV86">
        <f t="shared" si="94"/>
        <v>42.386138613861384</v>
      </c>
      <c r="BW86">
        <f t="shared" si="95"/>
        <v>2.108910891089109</v>
      </c>
      <c r="BX86">
        <f t="shared" si="96"/>
        <v>-71.455445544554451</v>
      </c>
      <c r="BY86">
        <f t="shared" si="97"/>
        <v>0.26732673267326734</v>
      </c>
      <c r="CA86">
        <f t="shared" si="55"/>
        <v>37.80423487893345</v>
      </c>
      <c r="CB86">
        <f t="shared" si="55"/>
        <v>6350.985295559266</v>
      </c>
      <c r="CC86">
        <f t="shared" si="55"/>
        <v>0</v>
      </c>
      <c r="CD86">
        <f t="shared" si="55"/>
        <v>0</v>
      </c>
      <c r="CE86">
        <f t="shared" si="55"/>
        <v>0</v>
      </c>
      <c r="CF86">
        <f t="shared" si="55"/>
        <v>0</v>
      </c>
      <c r="CG86">
        <f t="shared" si="53"/>
        <v>1293.8622684050547</v>
      </c>
      <c r="CH86">
        <f t="shared" si="53"/>
        <v>300.90226448387415</v>
      </c>
      <c r="CI86">
        <f t="shared" si="53"/>
        <v>4.744632879129497E-2</v>
      </c>
      <c r="CJ86">
        <f t="shared" ref="CJ86:CM105" si="105">BV86*BV86</f>
        <v>1796.584746593471</v>
      </c>
      <c r="CK86">
        <f t="shared" si="105"/>
        <v>4.4475051465542599</v>
      </c>
      <c r="CL86">
        <f t="shared" si="105"/>
        <v>5105.8806979707861</v>
      </c>
      <c r="CM86">
        <f t="shared" si="105"/>
        <v>7.1463582001764545E-2</v>
      </c>
    </row>
    <row r="87" spans="1:91" ht="15" customHeight="1" x14ac:dyDescent="0.25">
      <c r="A87" s="178" t="s">
        <v>169</v>
      </c>
      <c r="AJ87">
        <f>Makespan_10!S261</f>
        <v>676</v>
      </c>
      <c r="AK87">
        <f>Makespan_10!T261</f>
        <v>674</v>
      </c>
      <c r="AL87">
        <f>Makespan_10!CD355</f>
        <v>0</v>
      </c>
      <c r="AM87">
        <f>Makespan_10!BN167</f>
        <v>0</v>
      </c>
      <c r="AN87">
        <f>Makespan_10!BN73</f>
        <v>0</v>
      </c>
      <c r="AO87">
        <f>Makespan_10!BL167</f>
        <v>0</v>
      </c>
      <c r="AP87">
        <f>Makespan_10!BL73</f>
        <v>0</v>
      </c>
      <c r="AQ87">
        <v>683</v>
      </c>
      <c r="AR87">
        <v>672</v>
      </c>
      <c r="AS87">
        <v>672</v>
      </c>
      <c r="AT87">
        <v>608</v>
      </c>
      <c r="AU87">
        <v>608</v>
      </c>
      <c r="AV87">
        <v>715</v>
      </c>
      <c r="AW87">
        <v>715</v>
      </c>
      <c r="AY87">
        <f t="shared" si="104"/>
        <v>2</v>
      </c>
      <c r="AZ87">
        <f t="shared" si="104"/>
        <v>674</v>
      </c>
      <c r="BA87">
        <f t="shared" si="104"/>
        <v>0</v>
      </c>
      <c r="BB87">
        <f t="shared" si="104"/>
        <v>0</v>
      </c>
      <c r="BC87">
        <f t="shared" si="104"/>
        <v>0</v>
      </c>
      <c r="BD87">
        <f t="shared" si="104"/>
        <v>0</v>
      </c>
      <c r="BE87">
        <f t="shared" si="104"/>
        <v>-683</v>
      </c>
      <c r="BF87">
        <f t="shared" si="103"/>
        <v>11</v>
      </c>
      <c r="BG87">
        <f t="shared" si="103"/>
        <v>0</v>
      </c>
      <c r="BH87">
        <f t="shared" si="103"/>
        <v>64</v>
      </c>
      <c r="BI87">
        <f t="shared" si="103"/>
        <v>0</v>
      </c>
      <c r="BJ87">
        <f t="shared" si="103"/>
        <v>-107</v>
      </c>
      <c r="BK87">
        <f t="shared" si="103"/>
        <v>0</v>
      </c>
      <c r="BM87">
        <f t="shared" si="85"/>
        <v>21.85148514851485</v>
      </c>
      <c r="BN87">
        <f t="shared" si="86"/>
        <v>-9.6930693069307381</v>
      </c>
      <c r="BO87">
        <f t="shared" si="87"/>
        <v>0</v>
      </c>
      <c r="BP87">
        <f t="shared" si="88"/>
        <v>0</v>
      </c>
      <c r="BQ87">
        <f t="shared" si="89"/>
        <v>0</v>
      </c>
      <c r="BR87">
        <f t="shared" si="90"/>
        <v>0</v>
      </c>
      <c r="BS87">
        <f t="shared" si="91"/>
        <v>-3.0297029702970804</v>
      </c>
      <c r="BT87">
        <f t="shared" si="92"/>
        <v>19.346534653465348</v>
      </c>
      <c r="BU87">
        <f t="shared" si="93"/>
        <v>0.21782178217821782</v>
      </c>
      <c r="BV87">
        <f t="shared" si="94"/>
        <v>69.386138613861391</v>
      </c>
      <c r="BW87">
        <f t="shared" si="95"/>
        <v>2.108910891089109</v>
      </c>
      <c r="BX87">
        <f t="shared" si="96"/>
        <v>-107.45544554455445</v>
      </c>
      <c r="BY87">
        <f t="shared" si="97"/>
        <v>0.26732673267326734</v>
      </c>
      <c r="CA87">
        <f t="shared" si="55"/>
        <v>477.48740319576507</v>
      </c>
      <c r="CB87">
        <f t="shared" si="55"/>
        <v>93.955592588962745</v>
      </c>
      <c r="CC87">
        <f t="shared" si="55"/>
        <v>0</v>
      </c>
      <c r="CD87">
        <f t="shared" si="55"/>
        <v>0</v>
      </c>
      <c r="CE87">
        <f t="shared" si="55"/>
        <v>0</v>
      </c>
      <c r="CF87">
        <f t="shared" si="55"/>
        <v>0</v>
      </c>
      <c r="CG87">
        <f t="shared" si="55"/>
        <v>9.1791000882269511</v>
      </c>
      <c r="CH87">
        <f t="shared" si="55"/>
        <v>374.28840309773557</v>
      </c>
      <c r="CI87">
        <f t="shared" si="55"/>
        <v>4.744632879129497E-2</v>
      </c>
      <c r="CJ87">
        <f t="shared" si="105"/>
        <v>4814.4362317419864</v>
      </c>
      <c r="CK87">
        <f t="shared" si="105"/>
        <v>4.4475051465542599</v>
      </c>
      <c r="CL87">
        <f t="shared" si="105"/>
        <v>11546.672777178706</v>
      </c>
      <c r="CM87">
        <f t="shared" si="105"/>
        <v>7.1463582001764545E-2</v>
      </c>
    </row>
    <row r="88" spans="1:91" ht="15" customHeight="1" x14ac:dyDescent="0.25">
      <c r="A88" s="6"/>
      <c r="B88" s="585" t="s">
        <v>171</v>
      </c>
      <c r="C88" s="585"/>
      <c r="D88" s="585"/>
      <c r="E88" s="585"/>
      <c r="F88" s="585"/>
      <c r="G88" s="585"/>
      <c r="H88" s="585"/>
      <c r="I88" s="585"/>
      <c r="J88" s="585"/>
      <c r="K88" s="585"/>
      <c r="L88" s="585"/>
      <c r="M88" s="585"/>
      <c r="N88" s="585"/>
      <c r="O88" s="585"/>
      <c r="P88" s="585"/>
      <c r="Q88" s="585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J88">
        <f>Makespan_10!S262</f>
        <v>612</v>
      </c>
      <c r="AK88">
        <f>Makespan_10!T262</f>
        <v>679</v>
      </c>
      <c r="AL88">
        <f>Makespan_10!CD356</f>
        <v>0</v>
      </c>
      <c r="AM88">
        <f>Makespan_10!BN168</f>
        <v>0</v>
      </c>
      <c r="AN88">
        <f>Makespan_10!BN74</f>
        <v>0</v>
      </c>
      <c r="AO88">
        <f>Makespan_10!BL168</f>
        <v>0</v>
      </c>
      <c r="AP88">
        <f>Makespan_10!BL74</f>
        <v>0</v>
      </c>
      <c r="AQ88">
        <v>666</v>
      </c>
      <c r="AR88">
        <v>611</v>
      </c>
      <c r="AS88">
        <v>611</v>
      </c>
      <c r="AT88">
        <v>643</v>
      </c>
      <c r="AU88">
        <v>643</v>
      </c>
      <c r="AV88">
        <v>709</v>
      </c>
      <c r="AW88">
        <v>709</v>
      </c>
      <c r="AY88">
        <f t="shared" si="104"/>
        <v>-67</v>
      </c>
      <c r="AZ88">
        <f t="shared" si="104"/>
        <v>679</v>
      </c>
      <c r="BA88">
        <f t="shared" si="104"/>
        <v>0</v>
      </c>
      <c r="BB88">
        <f t="shared" si="104"/>
        <v>0</v>
      </c>
      <c r="BC88">
        <f t="shared" si="104"/>
        <v>0</v>
      </c>
      <c r="BD88">
        <f t="shared" si="104"/>
        <v>0</v>
      </c>
      <c r="BE88">
        <f t="shared" si="104"/>
        <v>-666</v>
      </c>
      <c r="BF88">
        <f t="shared" si="103"/>
        <v>55</v>
      </c>
      <c r="BG88">
        <f t="shared" si="103"/>
        <v>0</v>
      </c>
      <c r="BH88">
        <f t="shared" si="103"/>
        <v>-32</v>
      </c>
      <c r="BI88">
        <f t="shared" si="103"/>
        <v>0</v>
      </c>
      <c r="BJ88">
        <f t="shared" si="103"/>
        <v>-66</v>
      </c>
      <c r="BK88">
        <f t="shared" si="103"/>
        <v>0</v>
      </c>
      <c r="BM88">
        <f t="shared" si="85"/>
        <v>-47.148514851485146</v>
      </c>
      <c r="BN88">
        <f t="shared" si="86"/>
        <v>-4.6930693069307381</v>
      </c>
      <c r="BO88">
        <f t="shared" si="87"/>
        <v>0</v>
      </c>
      <c r="BP88">
        <f t="shared" si="88"/>
        <v>0</v>
      </c>
      <c r="BQ88">
        <f t="shared" si="89"/>
        <v>0</v>
      </c>
      <c r="BR88">
        <f t="shared" si="90"/>
        <v>0</v>
      </c>
      <c r="BS88">
        <f t="shared" si="91"/>
        <v>13.97029702970292</v>
      </c>
      <c r="BT88">
        <f t="shared" si="92"/>
        <v>63.346534653465348</v>
      </c>
      <c r="BU88">
        <f t="shared" si="93"/>
        <v>0.21782178217821782</v>
      </c>
      <c r="BV88">
        <f t="shared" si="94"/>
        <v>-26.613861386138613</v>
      </c>
      <c r="BW88">
        <f t="shared" si="95"/>
        <v>2.108910891089109</v>
      </c>
      <c r="BX88">
        <f t="shared" si="96"/>
        <v>-66.455445544554451</v>
      </c>
      <c r="BY88">
        <f t="shared" si="97"/>
        <v>0.26732673267326734</v>
      </c>
      <c r="CA88">
        <f t="shared" si="55"/>
        <v>2222.9824527007154</v>
      </c>
      <c r="CB88">
        <f t="shared" si="55"/>
        <v>22.02489951965536</v>
      </c>
      <c r="CC88">
        <f t="shared" si="55"/>
        <v>0</v>
      </c>
      <c r="CD88">
        <f t="shared" si="55"/>
        <v>0</v>
      </c>
      <c r="CE88">
        <f t="shared" si="55"/>
        <v>0</v>
      </c>
      <c r="CF88">
        <f t="shared" si="55"/>
        <v>0</v>
      </c>
      <c r="CG88">
        <f t="shared" si="55"/>
        <v>195.16919909812623</v>
      </c>
      <c r="CH88">
        <f t="shared" si="55"/>
        <v>4012.7834526026863</v>
      </c>
      <c r="CI88">
        <f t="shared" si="55"/>
        <v>4.744632879129497E-2</v>
      </c>
      <c r="CJ88">
        <f t="shared" si="105"/>
        <v>708.29761788059989</v>
      </c>
      <c r="CK88">
        <f t="shared" si="105"/>
        <v>4.4475051465542599</v>
      </c>
      <c r="CL88">
        <f t="shared" si="105"/>
        <v>4416.3262425252424</v>
      </c>
      <c r="CM88">
        <f t="shared" si="105"/>
        <v>7.1463582001764545E-2</v>
      </c>
    </row>
    <row r="89" spans="1:91" ht="15" customHeight="1" x14ac:dyDescent="0.25">
      <c r="A89" s="3" t="s">
        <v>49</v>
      </c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J89">
        <f>Makespan_10!S263</f>
        <v>577</v>
      </c>
      <c r="AK89">
        <f>Makespan_10!T263</f>
        <v>595</v>
      </c>
      <c r="AL89">
        <f>Makespan_10!CD357</f>
        <v>0</v>
      </c>
      <c r="AM89">
        <f>Makespan_10!BN169</f>
        <v>0</v>
      </c>
      <c r="AN89">
        <f>Makespan_10!BN75</f>
        <v>0</v>
      </c>
      <c r="AO89">
        <f>Makespan_10!BL169</f>
        <v>0</v>
      </c>
      <c r="AP89">
        <f>Makespan_10!BL75</f>
        <v>0</v>
      </c>
      <c r="AQ89">
        <v>590</v>
      </c>
      <c r="AR89">
        <v>622</v>
      </c>
      <c r="AS89">
        <v>622</v>
      </c>
      <c r="AT89">
        <v>610</v>
      </c>
      <c r="AU89">
        <v>610</v>
      </c>
      <c r="AV89">
        <v>595</v>
      </c>
      <c r="AW89">
        <v>595</v>
      </c>
      <c r="AY89">
        <f t="shared" si="104"/>
        <v>-18</v>
      </c>
      <c r="AZ89">
        <f t="shared" si="104"/>
        <v>595</v>
      </c>
      <c r="BA89">
        <f t="shared" si="104"/>
        <v>0</v>
      </c>
      <c r="BB89">
        <f t="shared" si="104"/>
        <v>0</v>
      </c>
      <c r="BC89">
        <f t="shared" si="104"/>
        <v>0</v>
      </c>
      <c r="BD89">
        <f t="shared" si="104"/>
        <v>0</v>
      </c>
      <c r="BE89">
        <f t="shared" si="104"/>
        <v>-590</v>
      </c>
      <c r="BF89">
        <f t="shared" si="103"/>
        <v>-32</v>
      </c>
      <c r="BG89">
        <f t="shared" si="103"/>
        <v>0</v>
      </c>
      <c r="BH89">
        <f t="shared" si="103"/>
        <v>12</v>
      </c>
      <c r="BI89">
        <f t="shared" si="103"/>
        <v>0</v>
      </c>
      <c r="BJ89">
        <f t="shared" si="103"/>
        <v>15</v>
      </c>
      <c r="BK89">
        <f t="shared" si="103"/>
        <v>0</v>
      </c>
      <c r="BM89">
        <f t="shared" si="85"/>
        <v>1.8514851485148505</v>
      </c>
      <c r="BN89">
        <f t="shared" si="86"/>
        <v>-88.693069306930738</v>
      </c>
      <c r="BO89">
        <f t="shared" si="87"/>
        <v>0</v>
      </c>
      <c r="BP89">
        <f t="shared" si="88"/>
        <v>0</v>
      </c>
      <c r="BQ89">
        <f t="shared" si="89"/>
        <v>0</v>
      </c>
      <c r="BR89">
        <f t="shared" si="90"/>
        <v>0</v>
      </c>
      <c r="BS89">
        <f t="shared" si="91"/>
        <v>89.97029702970292</v>
      </c>
      <c r="BT89">
        <f t="shared" si="92"/>
        <v>-23.653465346534652</v>
      </c>
      <c r="BU89">
        <f t="shared" si="93"/>
        <v>0.21782178217821782</v>
      </c>
      <c r="BV89">
        <f t="shared" si="94"/>
        <v>17.386138613861387</v>
      </c>
      <c r="BW89">
        <f t="shared" si="95"/>
        <v>2.108910891089109</v>
      </c>
      <c r="BX89">
        <f t="shared" si="96"/>
        <v>14.544554455445544</v>
      </c>
      <c r="BY89">
        <f t="shared" si="97"/>
        <v>0.26732673267326734</v>
      </c>
      <c r="CA89">
        <f t="shared" si="55"/>
        <v>3.427997255171058</v>
      </c>
      <c r="CB89">
        <f t="shared" si="55"/>
        <v>7866.4605430840193</v>
      </c>
      <c r="CC89">
        <f t="shared" si="55"/>
        <v>0</v>
      </c>
      <c r="CD89">
        <f t="shared" si="55"/>
        <v>0</v>
      </c>
      <c r="CE89">
        <f t="shared" si="55"/>
        <v>0</v>
      </c>
      <c r="CF89">
        <f t="shared" si="55"/>
        <v>0</v>
      </c>
      <c r="CG89">
        <f t="shared" si="55"/>
        <v>8094.65434761297</v>
      </c>
      <c r="CH89">
        <f t="shared" si="55"/>
        <v>559.48642289971565</v>
      </c>
      <c r="CI89">
        <f t="shared" si="55"/>
        <v>4.744632879129497E-2</v>
      </c>
      <c r="CJ89">
        <f t="shared" si="105"/>
        <v>302.27781590040195</v>
      </c>
      <c r="CK89">
        <f t="shared" si="105"/>
        <v>4.4475051465542599</v>
      </c>
      <c r="CL89">
        <f t="shared" si="105"/>
        <v>211.54406430742083</v>
      </c>
      <c r="CM89">
        <f t="shared" si="105"/>
        <v>7.1463582001764545E-2</v>
      </c>
    </row>
    <row r="90" spans="1:91" ht="15" customHeight="1" x14ac:dyDescent="0.25">
      <c r="A90" s="3" t="s">
        <v>165</v>
      </c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J90">
        <f>Makespan_10!S264</f>
        <v>726</v>
      </c>
      <c r="AK90">
        <f>Makespan_10!T264</f>
        <v>847</v>
      </c>
      <c r="AL90">
        <f>Makespan_10!CD358</f>
        <v>0</v>
      </c>
      <c r="AM90">
        <f>Makespan_10!BN170</f>
        <v>0</v>
      </c>
      <c r="AN90">
        <f>Makespan_10!BN76</f>
        <v>0</v>
      </c>
      <c r="AO90">
        <f>Makespan_10!BL170</f>
        <v>0</v>
      </c>
      <c r="AP90">
        <f>Makespan_10!BL76</f>
        <v>0</v>
      </c>
      <c r="AQ90">
        <v>743</v>
      </c>
      <c r="AR90">
        <v>849</v>
      </c>
      <c r="AS90">
        <v>849</v>
      </c>
      <c r="AT90">
        <v>811</v>
      </c>
      <c r="AU90">
        <v>811</v>
      </c>
      <c r="AV90">
        <v>847</v>
      </c>
      <c r="AW90">
        <v>847</v>
      </c>
      <c r="AY90">
        <f t="shared" si="104"/>
        <v>-121</v>
      </c>
      <c r="AZ90">
        <f t="shared" si="104"/>
        <v>847</v>
      </c>
      <c r="BA90">
        <f t="shared" si="104"/>
        <v>0</v>
      </c>
      <c r="BB90">
        <f t="shared" si="104"/>
        <v>0</v>
      </c>
      <c r="BC90">
        <f t="shared" si="104"/>
        <v>0</v>
      </c>
      <c r="BD90">
        <f t="shared" si="104"/>
        <v>0</v>
      </c>
      <c r="BE90">
        <f t="shared" si="104"/>
        <v>-743</v>
      </c>
      <c r="BF90">
        <f t="shared" si="103"/>
        <v>-106</v>
      </c>
      <c r="BG90">
        <f t="shared" si="103"/>
        <v>0</v>
      </c>
      <c r="BH90">
        <f t="shared" si="103"/>
        <v>38</v>
      </c>
      <c r="BI90">
        <f t="shared" si="103"/>
        <v>0</v>
      </c>
      <c r="BJ90">
        <f t="shared" si="103"/>
        <v>-36</v>
      </c>
      <c r="BK90">
        <f t="shared" si="103"/>
        <v>0</v>
      </c>
      <c r="BM90">
        <f t="shared" si="85"/>
        <v>-101.14851485148515</v>
      </c>
      <c r="BN90">
        <f t="shared" si="86"/>
        <v>163.30693069306926</v>
      </c>
      <c r="BO90">
        <f t="shared" si="87"/>
        <v>0</v>
      </c>
      <c r="BP90">
        <f t="shared" si="88"/>
        <v>0</v>
      </c>
      <c r="BQ90">
        <f t="shared" si="89"/>
        <v>0</v>
      </c>
      <c r="BR90">
        <f t="shared" si="90"/>
        <v>0</v>
      </c>
      <c r="BS90">
        <f t="shared" si="91"/>
        <v>-63.02970297029708</v>
      </c>
      <c r="BT90">
        <f t="shared" si="92"/>
        <v>-97.653465346534659</v>
      </c>
      <c r="BU90">
        <f t="shared" si="93"/>
        <v>0.21782178217821782</v>
      </c>
      <c r="BV90">
        <f t="shared" si="94"/>
        <v>43.386138613861384</v>
      </c>
      <c r="BW90">
        <f t="shared" si="95"/>
        <v>2.108910891089109</v>
      </c>
      <c r="BX90">
        <f t="shared" si="96"/>
        <v>-36.455445544554458</v>
      </c>
      <c r="BY90">
        <f t="shared" si="97"/>
        <v>0.26732673267326734</v>
      </c>
      <c r="CA90">
        <f t="shared" si="55"/>
        <v>10231.022056661111</v>
      </c>
      <c r="CB90">
        <f t="shared" si="55"/>
        <v>26669.153612390928</v>
      </c>
      <c r="CC90">
        <f t="shared" si="55"/>
        <v>0</v>
      </c>
      <c r="CD90">
        <f t="shared" si="55"/>
        <v>0</v>
      </c>
      <c r="CE90">
        <f t="shared" si="55"/>
        <v>0</v>
      </c>
      <c r="CF90">
        <f t="shared" si="55"/>
        <v>0</v>
      </c>
      <c r="CG90">
        <f t="shared" si="55"/>
        <v>3972.7434565238764</v>
      </c>
      <c r="CH90">
        <f t="shared" si="55"/>
        <v>9536.1992941868448</v>
      </c>
      <c r="CI90">
        <f t="shared" si="55"/>
        <v>4.744632879129497E-2</v>
      </c>
      <c r="CJ90">
        <f t="shared" si="105"/>
        <v>1882.3570238211937</v>
      </c>
      <c r="CK90">
        <f t="shared" si="105"/>
        <v>4.4475051465542599</v>
      </c>
      <c r="CL90">
        <f t="shared" si="105"/>
        <v>1328.9995098519755</v>
      </c>
      <c r="CM90">
        <f t="shared" si="105"/>
        <v>7.1463582001764545E-2</v>
      </c>
    </row>
    <row r="91" spans="1:91" ht="15" customHeight="1" x14ac:dyDescent="0.25">
      <c r="A91" s="3" t="s">
        <v>166</v>
      </c>
      <c r="B91" s="71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J91">
        <f>Makespan_10!S265</f>
        <v>554</v>
      </c>
      <c r="AK91">
        <f>Makespan_10!T265</f>
        <v>633</v>
      </c>
      <c r="AL91">
        <f>Makespan_10!CD359</f>
        <v>0</v>
      </c>
      <c r="AM91">
        <f>Makespan_10!BN171</f>
        <v>0</v>
      </c>
      <c r="AN91">
        <f>Makespan_10!BN77</f>
        <v>0</v>
      </c>
      <c r="AO91">
        <f>Makespan_10!BL171</f>
        <v>0</v>
      </c>
      <c r="AP91">
        <f>Makespan_10!BL77</f>
        <v>0</v>
      </c>
      <c r="AQ91">
        <v>614</v>
      </c>
      <c r="AR91">
        <v>621</v>
      </c>
      <c r="AS91">
        <v>621</v>
      </c>
      <c r="AT91">
        <v>602</v>
      </c>
      <c r="AU91">
        <v>612</v>
      </c>
      <c r="AV91">
        <v>687</v>
      </c>
      <c r="AW91">
        <v>687</v>
      </c>
      <c r="AY91">
        <f t="shared" si="104"/>
        <v>-79</v>
      </c>
      <c r="AZ91">
        <f t="shared" si="104"/>
        <v>633</v>
      </c>
      <c r="BA91">
        <f t="shared" si="104"/>
        <v>0</v>
      </c>
      <c r="BB91">
        <f t="shared" si="104"/>
        <v>0</v>
      </c>
      <c r="BC91">
        <f t="shared" si="104"/>
        <v>0</v>
      </c>
      <c r="BD91">
        <f t="shared" si="104"/>
        <v>0</v>
      </c>
      <c r="BE91">
        <f t="shared" si="104"/>
        <v>-614</v>
      </c>
      <c r="BF91">
        <f t="shared" si="103"/>
        <v>-7</v>
      </c>
      <c r="BG91">
        <f t="shared" si="103"/>
        <v>0</v>
      </c>
      <c r="BH91">
        <f t="shared" si="103"/>
        <v>19</v>
      </c>
      <c r="BI91">
        <f t="shared" si="103"/>
        <v>-10</v>
      </c>
      <c r="BJ91">
        <f t="shared" si="103"/>
        <v>-75</v>
      </c>
      <c r="BK91">
        <f t="shared" si="103"/>
        <v>0</v>
      </c>
      <c r="BM91">
        <f t="shared" si="85"/>
        <v>-59.148514851485146</v>
      </c>
      <c r="BN91">
        <f t="shared" si="86"/>
        <v>-50.693069306930738</v>
      </c>
      <c r="BO91">
        <f t="shared" si="87"/>
        <v>0</v>
      </c>
      <c r="BP91">
        <f t="shared" si="88"/>
        <v>0</v>
      </c>
      <c r="BQ91">
        <f t="shared" si="89"/>
        <v>0</v>
      </c>
      <c r="BR91">
        <f t="shared" si="90"/>
        <v>0</v>
      </c>
      <c r="BS91">
        <f t="shared" si="91"/>
        <v>65.97029702970292</v>
      </c>
      <c r="BT91">
        <f t="shared" si="92"/>
        <v>1.346534653465346</v>
      </c>
      <c r="BU91">
        <f t="shared" si="93"/>
        <v>0.21782178217821782</v>
      </c>
      <c r="BV91">
        <f t="shared" si="94"/>
        <v>24.386138613861387</v>
      </c>
      <c r="BW91">
        <f t="shared" si="95"/>
        <v>-7.891089108910891</v>
      </c>
      <c r="BX91">
        <f t="shared" si="96"/>
        <v>-75.455445544554451</v>
      </c>
      <c r="BY91">
        <f t="shared" si="97"/>
        <v>0.26732673267326734</v>
      </c>
      <c r="CA91">
        <f t="shared" ref="CA91:CI105" si="106">BM91*BM91</f>
        <v>3498.5468091363587</v>
      </c>
      <c r="CB91">
        <f t="shared" si="106"/>
        <v>2569.7872757572832</v>
      </c>
      <c r="CC91">
        <f t="shared" si="106"/>
        <v>0</v>
      </c>
      <c r="CD91">
        <f t="shared" si="106"/>
        <v>0</v>
      </c>
      <c r="CE91">
        <f t="shared" si="106"/>
        <v>0</v>
      </c>
      <c r="CF91">
        <f t="shared" si="106"/>
        <v>0</v>
      </c>
      <c r="CG91">
        <f t="shared" si="106"/>
        <v>4352.0800901872299</v>
      </c>
      <c r="CH91">
        <f t="shared" si="106"/>
        <v>1.8131555729830393</v>
      </c>
      <c r="CI91">
        <f t="shared" si="106"/>
        <v>4.744632879129497E-2</v>
      </c>
      <c r="CJ91">
        <f t="shared" si="105"/>
        <v>594.68375649446136</v>
      </c>
      <c r="CK91">
        <f t="shared" si="105"/>
        <v>62.26928732477208</v>
      </c>
      <c r="CL91">
        <f t="shared" si="105"/>
        <v>5693.5242623272225</v>
      </c>
      <c r="CM91">
        <f t="shared" si="105"/>
        <v>7.1463582001764545E-2</v>
      </c>
    </row>
    <row r="92" spans="1:91" ht="15" customHeight="1" x14ac:dyDescent="0.25">
      <c r="A92" s="5" t="s">
        <v>176</v>
      </c>
      <c r="B92" s="71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J92">
        <f>Makespan_10!S266</f>
        <v>823</v>
      </c>
      <c r="AK92">
        <f>Makespan_10!T266</f>
        <v>711</v>
      </c>
      <c r="AL92">
        <f>Makespan_10!CD360</f>
        <v>0</v>
      </c>
      <c r="AM92">
        <f>Makespan_10!BN172</f>
        <v>0</v>
      </c>
      <c r="AN92">
        <f>Makespan_10!BN78</f>
        <v>0</v>
      </c>
      <c r="AO92">
        <f>Makespan_10!BL172</f>
        <v>0</v>
      </c>
      <c r="AP92">
        <f>Makespan_10!BL78</f>
        <v>0</v>
      </c>
      <c r="AQ92">
        <v>758</v>
      </c>
      <c r="AR92">
        <v>786</v>
      </c>
      <c r="AS92">
        <v>786</v>
      </c>
      <c r="AT92">
        <v>780</v>
      </c>
      <c r="AU92">
        <v>780</v>
      </c>
      <c r="AV92">
        <v>734</v>
      </c>
      <c r="AW92">
        <v>734</v>
      </c>
      <c r="AY92">
        <f t="shared" si="104"/>
        <v>112</v>
      </c>
      <c r="AZ92">
        <f t="shared" si="104"/>
        <v>711</v>
      </c>
      <c r="BA92">
        <f t="shared" si="104"/>
        <v>0</v>
      </c>
      <c r="BB92">
        <f t="shared" si="104"/>
        <v>0</v>
      </c>
      <c r="BC92">
        <f t="shared" si="104"/>
        <v>0</v>
      </c>
      <c r="BD92">
        <f t="shared" si="104"/>
        <v>0</v>
      </c>
      <c r="BE92">
        <f t="shared" si="104"/>
        <v>-758</v>
      </c>
      <c r="BF92">
        <f t="shared" si="103"/>
        <v>-28</v>
      </c>
      <c r="BG92">
        <f t="shared" si="103"/>
        <v>0</v>
      </c>
      <c r="BH92">
        <f t="shared" si="103"/>
        <v>6</v>
      </c>
      <c r="BI92">
        <f t="shared" si="103"/>
        <v>0</v>
      </c>
      <c r="BJ92">
        <f t="shared" si="103"/>
        <v>46</v>
      </c>
      <c r="BK92">
        <f t="shared" si="103"/>
        <v>0</v>
      </c>
      <c r="BM92">
        <f t="shared" si="85"/>
        <v>131.85148514851485</v>
      </c>
      <c r="BN92">
        <f t="shared" si="86"/>
        <v>27.306930693069262</v>
      </c>
      <c r="BO92">
        <f t="shared" si="87"/>
        <v>0</v>
      </c>
      <c r="BP92">
        <f t="shared" si="88"/>
        <v>0</v>
      </c>
      <c r="BQ92">
        <f t="shared" si="89"/>
        <v>0</v>
      </c>
      <c r="BR92">
        <f t="shared" si="90"/>
        <v>0</v>
      </c>
      <c r="BS92">
        <f t="shared" si="91"/>
        <v>-78.02970297029708</v>
      </c>
      <c r="BT92">
        <f t="shared" si="92"/>
        <v>-19.653465346534652</v>
      </c>
      <c r="BU92">
        <f t="shared" si="93"/>
        <v>0.21782178217821782</v>
      </c>
      <c r="BV92">
        <f t="shared" si="94"/>
        <v>11.386138613861387</v>
      </c>
      <c r="BW92">
        <f t="shared" si="95"/>
        <v>2.108910891089109</v>
      </c>
      <c r="BX92">
        <f t="shared" si="96"/>
        <v>45.544554455445542</v>
      </c>
      <c r="BY92">
        <f t="shared" si="97"/>
        <v>0.26732673267326734</v>
      </c>
      <c r="CA92">
        <f t="shared" si="106"/>
        <v>17384.814135869034</v>
      </c>
      <c r="CB92">
        <f t="shared" si="106"/>
        <v>745.66846387608814</v>
      </c>
      <c r="CC92">
        <f t="shared" si="106"/>
        <v>0</v>
      </c>
      <c r="CD92">
        <f t="shared" si="106"/>
        <v>0</v>
      </c>
      <c r="CE92">
        <f t="shared" si="106"/>
        <v>0</v>
      </c>
      <c r="CF92">
        <f t="shared" si="106"/>
        <v>0</v>
      </c>
      <c r="CG92">
        <f t="shared" si="106"/>
        <v>6088.634545632789</v>
      </c>
      <c r="CH92">
        <f t="shared" si="106"/>
        <v>386.25870012743843</v>
      </c>
      <c r="CI92">
        <f t="shared" si="106"/>
        <v>4.744632879129497E-2</v>
      </c>
      <c r="CJ92">
        <f t="shared" si="105"/>
        <v>129.64415253406531</v>
      </c>
      <c r="CK92">
        <f t="shared" si="105"/>
        <v>4.4475051465542599</v>
      </c>
      <c r="CL92">
        <f t="shared" si="105"/>
        <v>2074.3064405450446</v>
      </c>
      <c r="CM92">
        <f t="shared" si="105"/>
        <v>7.1463582001764545E-2</v>
      </c>
    </row>
    <row r="93" spans="1:91" ht="15" customHeight="1" x14ac:dyDescent="0.25">
      <c r="A93" s="5" t="s">
        <v>175</v>
      </c>
      <c r="B93" s="71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J93">
        <f>Makespan_10!S267</f>
        <v>564</v>
      </c>
      <c r="AK93">
        <f>Makespan_10!T267</f>
        <v>541</v>
      </c>
      <c r="AL93">
        <f>Makespan_10!CD361</f>
        <v>0</v>
      </c>
      <c r="AM93">
        <f>Makespan_10!BN173</f>
        <v>0</v>
      </c>
      <c r="AN93">
        <f>Makespan_10!BN79</f>
        <v>0</v>
      </c>
      <c r="AO93">
        <f>Makespan_10!BL173</f>
        <v>0</v>
      </c>
      <c r="AP93">
        <f>Makespan_10!BL79</f>
        <v>0</v>
      </c>
      <c r="AQ93">
        <v>563</v>
      </c>
      <c r="AR93">
        <v>598</v>
      </c>
      <c r="AS93">
        <v>598</v>
      </c>
      <c r="AT93">
        <v>594</v>
      </c>
      <c r="AU93">
        <v>594</v>
      </c>
      <c r="AV93">
        <v>573</v>
      </c>
      <c r="AW93">
        <v>573</v>
      </c>
      <c r="AY93">
        <f t="shared" si="104"/>
        <v>23</v>
      </c>
      <c r="AZ93">
        <f t="shared" si="104"/>
        <v>541</v>
      </c>
      <c r="BA93">
        <f t="shared" si="104"/>
        <v>0</v>
      </c>
      <c r="BB93">
        <f t="shared" si="104"/>
        <v>0</v>
      </c>
      <c r="BC93">
        <f t="shared" si="104"/>
        <v>0</v>
      </c>
      <c r="BD93">
        <f t="shared" si="104"/>
        <v>0</v>
      </c>
      <c r="BE93">
        <f t="shared" si="104"/>
        <v>-563</v>
      </c>
      <c r="BF93">
        <f t="shared" si="103"/>
        <v>-35</v>
      </c>
      <c r="BG93">
        <f t="shared" si="103"/>
        <v>0</v>
      </c>
      <c r="BH93">
        <f t="shared" si="103"/>
        <v>4</v>
      </c>
      <c r="BI93">
        <f t="shared" si="103"/>
        <v>0</v>
      </c>
      <c r="BJ93">
        <f t="shared" si="103"/>
        <v>21</v>
      </c>
      <c r="BK93">
        <f t="shared" si="103"/>
        <v>0</v>
      </c>
      <c r="BM93">
        <f t="shared" si="85"/>
        <v>42.851485148514854</v>
      </c>
      <c r="BN93">
        <f t="shared" si="86"/>
        <v>-142.69306930693074</v>
      </c>
      <c r="BO93">
        <f t="shared" si="87"/>
        <v>0</v>
      </c>
      <c r="BP93">
        <f t="shared" si="88"/>
        <v>0</v>
      </c>
      <c r="BQ93">
        <f t="shared" si="89"/>
        <v>0</v>
      </c>
      <c r="BR93">
        <f t="shared" si="90"/>
        <v>0</v>
      </c>
      <c r="BS93">
        <f t="shared" si="91"/>
        <v>116.97029702970292</v>
      </c>
      <c r="BT93">
        <f t="shared" si="92"/>
        <v>-26.653465346534652</v>
      </c>
      <c r="BU93">
        <f t="shared" si="93"/>
        <v>0.21782178217821782</v>
      </c>
      <c r="BV93">
        <f t="shared" si="94"/>
        <v>9.3861386138613874</v>
      </c>
      <c r="BW93">
        <f t="shared" si="95"/>
        <v>2.108910891089109</v>
      </c>
      <c r="BX93">
        <f t="shared" si="96"/>
        <v>20.544554455445546</v>
      </c>
      <c r="BY93">
        <f t="shared" si="97"/>
        <v>0.26732673267326734</v>
      </c>
      <c r="CA93">
        <f t="shared" si="106"/>
        <v>1836.249779433389</v>
      </c>
      <c r="CB93">
        <f t="shared" si="106"/>
        <v>20361.31202823254</v>
      </c>
      <c r="CC93">
        <f t="shared" si="106"/>
        <v>0</v>
      </c>
      <c r="CD93">
        <f t="shared" si="106"/>
        <v>0</v>
      </c>
      <c r="CE93">
        <f t="shared" si="106"/>
        <v>0</v>
      </c>
      <c r="CF93">
        <f t="shared" si="106"/>
        <v>0</v>
      </c>
      <c r="CG93">
        <f t="shared" si="106"/>
        <v>13682.050387216928</v>
      </c>
      <c r="CH93">
        <f t="shared" si="106"/>
        <v>710.40721497892355</v>
      </c>
      <c r="CI93">
        <f t="shared" si="106"/>
        <v>4.744632879129497E-2</v>
      </c>
      <c r="CJ93">
        <f t="shared" si="105"/>
        <v>88.099598078619763</v>
      </c>
      <c r="CK93">
        <f t="shared" si="105"/>
        <v>4.4475051465542599</v>
      </c>
      <c r="CL93">
        <f t="shared" si="105"/>
        <v>422.07871777276745</v>
      </c>
      <c r="CM93">
        <f t="shared" si="105"/>
        <v>7.1463582001764545E-2</v>
      </c>
    </row>
    <row r="94" spans="1:91" ht="15" customHeight="1" x14ac:dyDescent="0.25">
      <c r="A94" s="5" t="s">
        <v>177</v>
      </c>
      <c r="B94" s="71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J94">
        <f>Makespan_10!S268</f>
        <v>434</v>
      </c>
      <c r="AK94">
        <f>Makespan_10!T268</f>
        <v>462</v>
      </c>
      <c r="AL94">
        <f>Makespan_10!CD362</f>
        <v>0</v>
      </c>
      <c r="AM94">
        <f>Makespan_10!BN174</f>
        <v>0</v>
      </c>
      <c r="AN94">
        <f>Makespan_10!BN80</f>
        <v>0</v>
      </c>
      <c r="AO94">
        <f>Makespan_10!BL174</f>
        <v>0</v>
      </c>
      <c r="AP94">
        <f>Makespan_10!BL80</f>
        <v>0</v>
      </c>
      <c r="AQ94">
        <v>460</v>
      </c>
      <c r="AR94">
        <v>503</v>
      </c>
      <c r="AS94">
        <v>503</v>
      </c>
      <c r="AT94">
        <v>476</v>
      </c>
      <c r="AU94">
        <v>476</v>
      </c>
      <c r="AV94">
        <v>505</v>
      </c>
      <c r="AW94">
        <v>505</v>
      </c>
      <c r="AY94">
        <f t="shared" si="104"/>
        <v>-28</v>
      </c>
      <c r="AZ94">
        <f t="shared" si="104"/>
        <v>462</v>
      </c>
      <c r="BA94">
        <f t="shared" si="104"/>
        <v>0</v>
      </c>
      <c r="BB94">
        <f t="shared" si="104"/>
        <v>0</v>
      </c>
      <c r="BC94">
        <f t="shared" si="104"/>
        <v>0</v>
      </c>
      <c r="BD94">
        <f t="shared" si="104"/>
        <v>0</v>
      </c>
      <c r="BE94">
        <f t="shared" si="104"/>
        <v>-460</v>
      </c>
      <c r="BF94">
        <f t="shared" si="103"/>
        <v>-43</v>
      </c>
      <c r="BG94">
        <f t="shared" si="103"/>
        <v>0</v>
      </c>
      <c r="BH94">
        <f t="shared" si="103"/>
        <v>27</v>
      </c>
      <c r="BI94">
        <f t="shared" si="103"/>
        <v>0</v>
      </c>
      <c r="BJ94">
        <f t="shared" si="103"/>
        <v>-29</v>
      </c>
      <c r="BK94">
        <f t="shared" si="103"/>
        <v>0</v>
      </c>
      <c r="BM94">
        <f t="shared" si="85"/>
        <v>-8.1485148514851495</v>
      </c>
      <c r="BN94">
        <f t="shared" si="86"/>
        <v>-221.69306930693074</v>
      </c>
      <c r="BO94">
        <f t="shared" si="87"/>
        <v>0</v>
      </c>
      <c r="BP94">
        <f t="shared" si="88"/>
        <v>0</v>
      </c>
      <c r="BQ94">
        <f t="shared" si="89"/>
        <v>0</v>
      </c>
      <c r="BR94">
        <f t="shared" si="90"/>
        <v>0</v>
      </c>
      <c r="BS94">
        <f t="shared" si="91"/>
        <v>219.97029702970292</v>
      </c>
      <c r="BT94">
        <f t="shared" si="92"/>
        <v>-34.653465346534652</v>
      </c>
      <c r="BU94">
        <f t="shared" si="93"/>
        <v>0.21782178217821782</v>
      </c>
      <c r="BV94">
        <f t="shared" si="94"/>
        <v>32.386138613861384</v>
      </c>
      <c r="BW94">
        <f t="shared" si="95"/>
        <v>2.108910891089109</v>
      </c>
      <c r="BX94">
        <f t="shared" si="96"/>
        <v>-29.455445544554454</v>
      </c>
      <c r="BY94">
        <f t="shared" si="97"/>
        <v>0.26732673267326734</v>
      </c>
      <c r="CA94">
        <f t="shared" si="106"/>
        <v>66.398294284874055</v>
      </c>
      <c r="CB94">
        <f t="shared" si="106"/>
        <v>49147.816978727598</v>
      </c>
      <c r="CC94">
        <f t="shared" si="106"/>
        <v>0</v>
      </c>
      <c r="CD94">
        <f t="shared" si="106"/>
        <v>0</v>
      </c>
      <c r="CE94">
        <f t="shared" si="106"/>
        <v>0</v>
      </c>
      <c r="CF94">
        <f t="shared" si="106"/>
        <v>0</v>
      </c>
      <c r="CG94">
        <f t="shared" si="106"/>
        <v>48386.93157533573</v>
      </c>
      <c r="CH94">
        <f t="shared" si="106"/>
        <v>1200.8626605234781</v>
      </c>
      <c r="CI94">
        <f t="shared" si="106"/>
        <v>4.744632879129497E-2</v>
      </c>
      <c r="CJ94">
        <f t="shared" si="105"/>
        <v>1048.8619743162433</v>
      </c>
      <c r="CK94">
        <f t="shared" si="105"/>
        <v>4.4475051465542599</v>
      </c>
      <c r="CL94">
        <f t="shared" si="105"/>
        <v>867.62327222821284</v>
      </c>
      <c r="CM94">
        <f t="shared" si="105"/>
        <v>7.1463582001764545E-2</v>
      </c>
    </row>
    <row r="95" spans="1:91" ht="15" customHeight="1" x14ac:dyDescent="0.25">
      <c r="A95" s="5" t="s">
        <v>178</v>
      </c>
      <c r="B95" s="71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J95">
        <f>Makespan_10!S269</f>
        <v>590</v>
      </c>
      <c r="AK95">
        <f>Makespan_10!T269</f>
        <v>545</v>
      </c>
      <c r="AL95">
        <f>Makespan_10!CD363</f>
        <v>0</v>
      </c>
      <c r="AM95">
        <f>Makespan_10!BN175</f>
        <v>0</v>
      </c>
      <c r="AN95">
        <f>Makespan_10!BN81</f>
        <v>0</v>
      </c>
      <c r="AO95">
        <f>Makespan_10!BL175</f>
        <v>0</v>
      </c>
      <c r="AP95">
        <f>Makespan_10!BL81</f>
        <v>0</v>
      </c>
      <c r="AQ95">
        <v>585</v>
      </c>
      <c r="AR95">
        <v>506</v>
      </c>
      <c r="AS95">
        <v>506</v>
      </c>
      <c r="AT95">
        <v>547</v>
      </c>
      <c r="AU95">
        <v>547</v>
      </c>
      <c r="AV95">
        <v>509</v>
      </c>
      <c r="AW95">
        <v>509</v>
      </c>
      <c r="AY95">
        <f t="shared" si="104"/>
        <v>45</v>
      </c>
      <c r="AZ95">
        <f t="shared" si="104"/>
        <v>545</v>
      </c>
      <c r="BA95">
        <f t="shared" si="104"/>
        <v>0</v>
      </c>
      <c r="BB95">
        <f t="shared" si="104"/>
        <v>0</v>
      </c>
      <c r="BC95">
        <f t="shared" si="104"/>
        <v>0</v>
      </c>
      <c r="BD95">
        <f t="shared" si="104"/>
        <v>0</v>
      </c>
      <c r="BE95">
        <f t="shared" si="104"/>
        <v>-585</v>
      </c>
      <c r="BF95">
        <f t="shared" si="103"/>
        <v>79</v>
      </c>
      <c r="BG95">
        <f t="shared" si="103"/>
        <v>0</v>
      </c>
      <c r="BH95">
        <f t="shared" si="103"/>
        <v>-41</v>
      </c>
      <c r="BI95">
        <f t="shared" si="103"/>
        <v>0</v>
      </c>
      <c r="BJ95">
        <f t="shared" si="103"/>
        <v>38</v>
      </c>
      <c r="BK95">
        <f t="shared" si="103"/>
        <v>0</v>
      </c>
      <c r="BM95">
        <f t="shared" si="85"/>
        <v>64.851485148514854</v>
      </c>
      <c r="BN95">
        <f t="shared" si="86"/>
        <v>-138.69306930693074</v>
      </c>
      <c r="BO95">
        <f t="shared" si="87"/>
        <v>0</v>
      </c>
      <c r="BP95">
        <f t="shared" si="88"/>
        <v>0</v>
      </c>
      <c r="BQ95">
        <f t="shared" si="89"/>
        <v>0</v>
      </c>
      <c r="BR95">
        <f t="shared" si="90"/>
        <v>0</v>
      </c>
      <c r="BS95">
        <f t="shared" si="91"/>
        <v>94.97029702970292</v>
      </c>
      <c r="BT95">
        <f t="shared" si="92"/>
        <v>87.346534653465341</v>
      </c>
      <c r="BU95">
        <f t="shared" si="93"/>
        <v>0.21782178217821782</v>
      </c>
      <c r="BV95">
        <f t="shared" si="94"/>
        <v>-35.613861386138616</v>
      </c>
      <c r="BW95">
        <f t="shared" si="95"/>
        <v>2.108910891089109</v>
      </c>
      <c r="BX95">
        <f t="shared" si="96"/>
        <v>37.544554455445542</v>
      </c>
      <c r="BY95">
        <f t="shared" si="97"/>
        <v>0.26732673267326734</v>
      </c>
      <c r="CA95">
        <f t="shared" si="106"/>
        <v>4205.7151259680422</v>
      </c>
      <c r="CB95">
        <f t="shared" si="106"/>
        <v>19235.767473777094</v>
      </c>
      <c r="CC95">
        <f t="shared" si="106"/>
        <v>0</v>
      </c>
      <c r="CD95">
        <f t="shared" si="106"/>
        <v>0</v>
      </c>
      <c r="CE95">
        <f t="shared" si="106"/>
        <v>0</v>
      </c>
      <c r="CF95">
        <f t="shared" si="106"/>
        <v>0</v>
      </c>
      <c r="CG95">
        <f t="shared" si="106"/>
        <v>9019.3573179099985</v>
      </c>
      <c r="CH95">
        <f t="shared" si="106"/>
        <v>7629.4171159690213</v>
      </c>
      <c r="CI95">
        <f t="shared" si="106"/>
        <v>4.744632879129497E-2</v>
      </c>
      <c r="CJ95">
        <f t="shared" si="105"/>
        <v>1268.3471228310952</v>
      </c>
      <c r="CK95">
        <f t="shared" si="105"/>
        <v>4.4475051465542599</v>
      </c>
      <c r="CL95">
        <f t="shared" si="105"/>
        <v>1409.5935692579158</v>
      </c>
      <c r="CM95">
        <f t="shared" si="105"/>
        <v>7.1463582001764545E-2</v>
      </c>
    </row>
    <row r="96" spans="1:91" ht="15" customHeight="1" x14ac:dyDescent="0.25">
      <c r="AJ96">
        <f>Makespan_10!S270</f>
        <v>493</v>
      </c>
      <c r="AK96">
        <f>Makespan_10!T270</f>
        <v>514</v>
      </c>
      <c r="AL96">
        <f>Makespan_10!CD364</f>
        <v>0</v>
      </c>
      <c r="AM96">
        <f>Makespan_10!BN176</f>
        <v>0</v>
      </c>
      <c r="AN96">
        <f>Makespan_10!BN82</f>
        <v>0</v>
      </c>
      <c r="AO96">
        <f>Makespan_10!BL176</f>
        <v>0</v>
      </c>
      <c r="AP96">
        <f>Makespan_10!BL82</f>
        <v>0</v>
      </c>
      <c r="AQ96">
        <v>537</v>
      </c>
      <c r="AR96">
        <v>590</v>
      </c>
      <c r="AS96">
        <v>590</v>
      </c>
      <c r="AT96">
        <v>585</v>
      </c>
      <c r="AU96">
        <v>585</v>
      </c>
      <c r="AV96">
        <v>506</v>
      </c>
      <c r="AW96">
        <v>506</v>
      </c>
      <c r="AY96">
        <f t="shared" si="104"/>
        <v>-21</v>
      </c>
      <c r="AZ96">
        <f t="shared" si="104"/>
        <v>514</v>
      </c>
      <c r="BA96">
        <f t="shared" si="104"/>
        <v>0</v>
      </c>
      <c r="BB96">
        <f t="shared" si="104"/>
        <v>0</v>
      </c>
      <c r="BC96">
        <f t="shared" si="104"/>
        <v>0</v>
      </c>
      <c r="BD96">
        <f t="shared" si="104"/>
        <v>0</v>
      </c>
      <c r="BE96">
        <f t="shared" si="104"/>
        <v>-537</v>
      </c>
      <c r="BF96">
        <f t="shared" si="103"/>
        <v>-53</v>
      </c>
      <c r="BG96">
        <f t="shared" si="103"/>
        <v>0</v>
      </c>
      <c r="BH96">
        <f t="shared" si="103"/>
        <v>5</v>
      </c>
      <c r="BI96">
        <f t="shared" si="103"/>
        <v>0</v>
      </c>
      <c r="BJ96">
        <f t="shared" si="103"/>
        <v>79</v>
      </c>
      <c r="BK96">
        <f t="shared" si="103"/>
        <v>0</v>
      </c>
      <c r="BM96">
        <f t="shared" si="85"/>
        <v>-1.1485148514851495</v>
      </c>
      <c r="BN96">
        <f t="shared" si="86"/>
        <v>-169.69306930693074</v>
      </c>
      <c r="BO96">
        <f t="shared" si="87"/>
        <v>0</v>
      </c>
      <c r="BP96">
        <f t="shared" si="88"/>
        <v>0</v>
      </c>
      <c r="BQ96">
        <f t="shared" si="89"/>
        <v>0</v>
      </c>
      <c r="BR96">
        <f t="shared" si="90"/>
        <v>0</v>
      </c>
      <c r="BS96">
        <f t="shared" si="91"/>
        <v>142.97029702970292</v>
      </c>
      <c r="BT96">
        <f t="shared" si="92"/>
        <v>-44.653465346534652</v>
      </c>
      <c r="BU96">
        <f t="shared" si="93"/>
        <v>0.21782178217821782</v>
      </c>
      <c r="BV96">
        <f t="shared" si="94"/>
        <v>10.386138613861387</v>
      </c>
      <c r="BW96">
        <f t="shared" si="95"/>
        <v>2.108910891089109</v>
      </c>
      <c r="BX96">
        <f t="shared" si="96"/>
        <v>78.544554455445549</v>
      </c>
      <c r="BY96">
        <f t="shared" si="97"/>
        <v>0.26732673267326734</v>
      </c>
      <c r="CA96">
        <f t="shared" si="106"/>
        <v>1.319086364081955</v>
      </c>
      <c r="CB96">
        <f t="shared" si="106"/>
        <v>28795.737770806798</v>
      </c>
      <c r="CC96">
        <f t="shared" si="106"/>
        <v>0</v>
      </c>
      <c r="CD96">
        <f t="shared" si="106"/>
        <v>0</v>
      </c>
      <c r="CE96">
        <f t="shared" si="106"/>
        <v>0</v>
      </c>
      <c r="CF96">
        <f t="shared" si="106"/>
        <v>0</v>
      </c>
      <c r="CG96">
        <f t="shared" si="106"/>
        <v>20440.505832761479</v>
      </c>
      <c r="CH96">
        <f t="shared" si="106"/>
        <v>1993.9319674541709</v>
      </c>
      <c r="CI96">
        <f t="shared" si="106"/>
        <v>4.744632879129497E-2</v>
      </c>
      <c r="CJ96">
        <f t="shared" si="105"/>
        <v>107.87187530634255</v>
      </c>
      <c r="CK96">
        <f t="shared" si="105"/>
        <v>4.4475051465542599</v>
      </c>
      <c r="CL96">
        <f t="shared" si="105"/>
        <v>6169.2470346044511</v>
      </c>
      <c r="CM96">
        <f t="shared" si="105"/>
        <v>7.1463582001764545E-2</v>
      </c>
    </row>
    <row r="97" spans="1:91" ht="15" customHeight="1" x14ac:dyDescent="0.25">
      <c r="A97" s="178" t="s">
        <v>170</v>
      </c>
      <c r="AJ97">
        <f>Makespan_10!S271</f>
        <v>852</v>
      </c>
      <c r="AK97">
        <f>Makespan_10!T271</f>
        <v>751</v>
      </c>
      <c r="AL97">
        <f>Makespan_10!CD365</f>
        <v>0</v>
      </c>
      <c r="AM97">
        <f>Makespan_10!BN177</f>
        <v>0</v>
      </c>
      <c r="AN97">
        <f>Makespan_10!BN83</f>
        <v>0</v>
      </c>
      <c r="AO97">
        <f>Makespan_10!BL177</f>
        <v>0</v>
      </c>
      <c r="AP97">
        <f>Makespan_10!BL83</f>
        <v>0</v>
      </c>
      <c r="AQ97">
        <v>832</v>
      </c>
      <c r="AR97">
        <v>848</v>
      </c>
      <c r="AS97">
        <v>848</v>
      </c>
      <c r="AT97">
        <v>837</v>
      </c>
      <c r="AU97">
        <v>837</v>
      </c>
      <c r="AV97">
        <v>759</v>
      </c>
      <c r="AW97">
        <v>759</v>
      </c>
      <c r="AY97">
        <f t="shared" si="104"/>
        <v>101</v>
      </c>
      <c r="AZ97">
        <f t="shared" si="104"/>
        <v>751</v>
      </c>
      <c r="BA97">
        <f t="shared" si="104"/>
        <v>0</v>
      </c>
      <c r="BB97">
        <f t="shared" si="104"/>
        <v>0</v>
      </c>
      <c r="BC97">
        <f t="shared" si="104"/>
        <v>0</v>
      </c>
      <c r="BD97">
        <f t="shared" si="104"/>
        <v>0</v>
      </c>
      <c r="BE97">
        <f t="shared" si="104"/>
        <v>-832</v>
      </c>
      <c r="BF97">
        <f t="shared" si="103"/>
        <v>-16</v>
      </c>
      <c r="BG97">
        <f t="shared" si="103"/>
        <v>0</v>
      </c>
      <c r="BH97">
        <f t="shared" si="103"/>
        <v>11</v>
      </c>
      <c r="BI97">
        <f t="shared" si="103"/>
        <v>0</v>
      </c>
      <c r="BJ97">
        <f t="shared" si="103"/>
        <v>78</v>
      </c>
      <c r="BK97">
        <f t="shared" si="103"/>
        <v>0</v>
      </c>
      <c r="BM97">
        <f t="shared" si="85"/>
        <v>120.85148514851485</v>
      </c>
      <c r="BN97">
        <f t="shared" si="86"/>
        <v>67.306930693069262</v>
      </c>
      <c r="BO97">
        <f t="shared" si="87"/>
        <v>0</v>
      </c>
      <c r="BP97">
        <f t="shared" si="88"/>
        <v>0</v>
      </c>
      <c r="BQ97">
        <f t="shared" si="89"/>
        <v>0</v>
      </c>
      <c r="BR97">
        <f t="shared" si="90"/>
        <v>0</v>
      </c>
      <c r="BS97">
        <f t="shared" si="91"/>
        <v>-152.02970297029708</v>
      </c>
      <c r="BT97">
        <f t="shared" si="92"/>
        <v>-7.653465346534654</v>
      </c>
      <c r="BU97">
        <f t="shared" si="93"/>
        <v>0.21782178217821782</v>
      </c>
      <c r="BV97">
        <f t="shared" si="94"/>
        <v>16.386138613861387</v>
      </c>
      <c r="BW97">
        <f t="shared" si="95"/>
        <v>2.108910891089109</v>
      </c>
      <c r="BX97">
        <f t="shared" si="96"/>
        <v>77.544554455445549</v>
      </c>
      <c r="BY97">
        <f t="shared" si="97"/>
        <v>0.26732673267326734</v>
      </c>
      <c r="CA97">
        <f t="shared" si="106"/>
        <v>14605.081462601705</v>
      </c>
      <c r="CB97">
        <f t="shared" si="106"/>
        <v>4530.222919321629</v>
      </c>
      <c r="CC97">
        <f t="shared" si="106"/>
        <v>0</v>
      </c>
      <c r="CD97">
        <f t="shared" si="106"/>
        <v>0</v>
      </c>
      <c r="CE97">
        <f t="shared" si="106"/>
        <v>0</v>
      </c>
      <c r="CF97">
        <f t="shared" si="106"/>
        <v>0</v>
      </c>
      <c r="CG97">
        <f t="shared" si="106"/>
        <v>23113.030585236756</v>
      </c>
      <c r="CH97">
        <f t="shared" si="106"/>
        <v>58.575531810606812</v>
      </c>
      <c r="CI97">
        <f t="shared" si="106"/>
        <v>4.744632879129497E-2</v>
      </c>
      <c r="CJ97">
        <f t="shared" si="105"/>
        <v>268.50553867267917</v>
      </c>
      <c r="CK97">
        <f t="shared" si="105"/>
        <v>4.4475051465542599</v>
      </c>
      <c r="CL97">
        <f t="shared" si="105"/>
        <v>6013.1579256935602</v>
      </c>
      <c r="CM97">
        <f t="shared" si="105"/>
        <v>7.1463582001764545E-2</v>
      </c>
    </row>
    <row r="98" spans="1:91" ht="15" customHeight="1" x14ac:dyDescent="0.25">
      <c r="A98" s="6"/>
      <c r="B98" s="585" t="s">
        <v>171</v>
      </c>
      <c r="C98" s="585"/>
      <c r="D98" s="585"/>
      <c r="E98" s="585"/>
      <c r="F98" s="585"/>
      <c r="G98" s="585"/>
      <c r="H98" s="585"/>
      <c r="I98" s="585"/>
      <c r="J98" s="585"/>
      <c r="K98" s="585"/>
      <c r="L98" s="585"/>
      <c r="M98" s="585"/>
      <c r="N98" s="585"/>
      <c r="O98" s="585"/>
      <c r="P98" s="585"/>
      <c r="Q98" s="585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J98">
        <f>Makespan_10!S272</f>
        <v>688</v>
      </c>
      <c r="AK98">
        <f>Makespan_10!T272</f>
        <v>677</v>
      </c>
      <c r="AL98">
        <f>Makespan_10!CD366</f>
        <v>0</v>
      </c>
      <c r="AM98">
        <f>Makespan_10!BN178</f>
        <v>0</v>
      </c>
      <c r="AN98">
        <f>Makespan_10!BN84</f>
        <v>0</v>
      </c>
      <c r="AO98">
        <f>Makespan_10!BL178</f>
        <v>0</v>
      </c>
      <c r="AP98">
        <f>Makespan_10!BL84</f>
        <v>0</v>
      </c>
      <c r="AQ98">
        <v>791</v>
      </c>
      <c r="AR98">
        <v>734</v>
      </c>
      <c r="AS98">
        <v>734</v>
      </c>
      <c r="AT98">
        <v>731</v>
      </c>
      <c r="AU98">
        <v>731</v>
      </c>
      <c r="AV98">
        <v>728</v>
      </c>
      <c r="AW98">
        <v>728</v>
      </c>
      <c r="AY98">
        <f t="shared" si="104"/>
        <v>11</v>
      </c>
      <c r="AZ98">
        <f t="shared" si="104"/>
        <v>677</v>
      </c>
      <c r="BA98">
        <f t="shared" si="104"/>
        <v>0</v>
      </c>
      <c r="BB98">
        <f t="shared" si="104"/>
        <v>0</v>
      </c>
      <c r="BC98">
        <f t="shared" si="104"/>
        <v>0</v>
      </c>
      <c r="BD98">
        <f t="shared" si="104"/>
        <v>0</v>
      </c>
      <c r="BE98">
        <f t="shared" si="104"/>
        <v>-791</v>
      </c>
      <c r="BF98">
        <f t="shared" si="103"/>
        <v>57</v>
      </c>
      <c r="BG98">
        <f t="shared" si="103"/>
        <v>0</v>
      </c>
      <c r="BH98">
        <f t="shared" si="103"/>
        <v>3</v>
      </c>
      <c r="BI98">
        <f t="shared" si="103"/>
        <v>0</v>
      </c>
      <c r="BJ98">
        <f t="shared" si="103"/>
        <v>3</v>
      </c>
      <c r="BK98">
        <f t="shared" si="103"/>
        <v>0</v>
      </c>
      <c r="BM98">
        <f t="shared" si="85"/>
        <v>30.85148514851485</v>
      </c>
      <c r="BN98">
        <f t="shared" si="86"/>
        <v>-6.6930693069307381</v>
      </c>
      <c r="BO98">
        <f t="shared" si="87"/>
        <v>0</v>
      </c>
      <c r="BP98">
        <f t="shared" si="88"/>
        <v>0</v>
      </c>
      <c r="BQ98">
        <f t="shared" si="89"/>
        <v>0</v>
      </c>
      <c r="BR98">
        <f t="shared" si="90"/>
        <v>0</v>
      </c>
      <c r="BS98">
        <f t="shared" si="91"/>
        <v>-111.02970297029708</v>
      </c>
      <c r="BT98">
        <f t="shared" si="92"/>
        <v>65.346534653465341</v>
      </c>
      <c r="BU98">
        <f t="shared" si="93"/>
        <v>0.21782178217821782</v>
      </c>
      <c r="BV98">
        <f t="shared" si="94"/>
        <v>8.3861386138613874</v>
      </c>
      <c r="BW98">
        <f t="shared" si="95"/>
        <v>2.108910891089109</v>
      </c>
      <c r="BX98">
        <f t="shared" si="96"/>
        <v>2.5445544554455446</v>
      </c>
      <c r="BY98">
        <f t="shared" si="97"/>
        <v>0.26732673267326734</v>
      </c>
      <c r="CA98">
        <f t="shared" si="106"/>
        <v>951.81413586903238</v>
      </c>
      <c r="CB98">
        <f t="shared" si="106"/>
        <v>44.797176747378309</v>
      </c>
      <c r="CC98">
        <f t="shared" si="106"/>
        <v>0</v>
      </c>
      <c r="CD98">
        <f t="shared" si="106"/>
        <v>0</v>
      </c>
      <c r="CE98">
        <f t="shared" si="106"/>
        <v>0</v>
      </c>
      <c r="CF98">
        <f t="shared" si="106"/>
        <v>0</v>
      </c>
      <c r="CG98">
        <f t="shared" si="106"/>
        <v>12327.594941672396</v>
      </c>
      <c r="CH98">
        <f t="shared" si="106"/>
        <v>4270.1695912165469</v>
      </c>
      <c r="CI98">
        <f t="shared" si="106"/>
        <v>4.744632879129497E-2</v>
      </c>
      <c r="CJ98">
        <f t="shared" si="105"/>
        <v>70.327320850896996</v>
      </c>
      <c r="CK98">
        <f t="shared" si="105"/>
        <v>4.4475051465542599</v>
      </c>
      <c r="CL98">
        <f t="shared" si="105"/>
        <v>6.474757376727772</v>
      </c>
      <c r="CM98">
        <f t="shared" si="105"/>
        <v>7.1463582001764545E-2</v>
      </c>
    </row>
    <row r="99" spans="1:91" ht="15" customHeight="1" x14ac:dyDescent="0.25">
      <c r="A99" s="3" t="s">
        <v>49</v>
      </c>
      <c r="B99" s="71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J99">
        <f>Makespan_10!S273</f>
        <v>648</v>
      </c>
      <c r="AK99">
        <f>Makespan_10!T273</f>
        <v>741</v>
      </c>
      <c r="AL99">
        <f>Makespan_10!CD367</f>
        <v>0</v>
      </c>
      <c r="AM99">
        <f>Makespan_10!BN179</f>
        <v>0</v>
      </c>
      <c r="AN99">
        <f>Makespan_10!BN85</f>
        <v>0</v>
      </c>
      <c r="AO99">
        <f>Makespan_10!BL179</f>
        <v>0</v>
      </c>
      <c r="AP99">
        <f>Makespan_10!BL85</f>
        <v>0</v>
      </c>
      <c r="AQ99">
        <v>675</v>
      </c>
      <c r="AR99">
        <v>643</v>
      </c>
      <c r="AS99">
        <v>643</v>
      </c>
      <c r="AT99">
        <v>707</v>
      </c>
      <c r="AU99">
        <v>707</v>
      </c>
      <c r="AV99">
        <v>741</v>
      </c>
      <c r="AW99">
        <v>741</v>
      </c>
      <c r="AY99">
        <f t="shared" si="104"/>
        <v>-93</v>
      </c>
      <c r="AZ99">
        <f t="shared" si="104"/>
        <v>741</v>
      </c>
      <c r="BA99">
        <f t="shared" si="104"/>
        <v>0</v>
      </c>
      <c r="BB99">
        <f t="shared" si="104"/>
        <v>0</v>
      </c>
      <c r="BC99">
        <f t="shared" si="104"/>
        <v>0</v>
      </c>
      <c r="BD99">
        <f t="shared" si="104"/>
        <v>0</v>
      </c>
      <c r="BE99">
        <f t="shared" si="104"/>
        <v>-675</v>
      </c>
      <c r="BF99">
        <f t="shared" si="103"/>
        <v>32</v>
      </c>
      <c r="BG99">
        <f t="shared" si="103"/>
        <v>0</v>
      </c>
      <c r="BH99">
        <f t="shared" si="103"/>
        <v>-64</v>
      </c>
      <c r="BI99">
        <f t="shared" si="103"/>
        <v>0</v>
      </c>
      <c r="BJ99">
        <f t="shared" si="103"/>
        <v>-34</v>
      </c>
      <c r="BK99">
        <f t="shared" si="103"/>
        <v>0</v>
      </c>
      <c r="BM99">
        <f t="shared" si="85"/>
        <v>-73.148514851485146</v>
      </c>
      <c r="BN99">
        <f t="shared" si="86"/>
        <v>57.306930693069262</v>
      </c>
      <c r="BO99">
        <f t="shared" si="87"/>
        <v>0</v>
      </c>
      <c r="BP99">
        <f t="shared" si="88"/>
        <v>0</v>
      </c>
      <c r="BQ99">
        <f t="shared" si="89"/>
        <v>0</v>
      </c>
      <c r="BR99">
        <f t="shared" si="90"/>
        <v>0</v>
      </c>
      <c r="BS99">
        <f t="shared" si="91"/>
        <v>4.9702970297029196</v>
      </c>
      <c r="BT99">
        <f t="shared" si="92"/>
        <v>40.346534653465348</v>
      </c>
      <c r="BU99">
        <f t="shared" si="93"/>
        <v>0.21782178217821782</v>
      </c>
      <c r="BV99">
        <f t="shared" si="94"/>
        <v>-58.613861386138616</v>
      </c>
      <c r="BW99">
        <f t="shared" si="95"/>
        <v>2.108910891089109</v>
      </c>
      <c r="BX99">
        <f t="shared" si="96"/>
        <v>-34.455445544554458</v>
      </c>
      <c r="BY99">
        <f t="shared" si="97"/>
        <v>0.26732673267326734</v>
      </c>
      <c r="CA99">
        <f t="shared" si="106"/>
        <v>5350.7052249779426</v>
      </c>
      <c r="CB99">
        <f t="shared" si="106"/>
        <v>3284.0843054602437</v>
      </c>
      <c r="CC99">
        <f t="shared" si="106"/>
        <v>0</v>
      </c>
      <c r="CD99">
        <f t="shared" si="106"/>
        <v>0</v>
      </c>
      <c r="CE99">
        <f t="shared" si="106"/>
        <v>0</v>
      </c>
      <c r="CF99">
        <f t="shared" si="106"/>
        <v>0</v>
      </c>
      <c r="CG99">
        <f t="shared" si="106"/>
        <v>24.703852563473667</v>
      </c>
      <c r="CH99">
        <f t="shared" si="106"/>
        <v>1627.8428585432803</v>
      </c>
      <c r="CI99">
        <f t="shared" si="106"/>
        <v>4.744632879129497E-2</v>
      </c>
      <c r="CJ99">
        <f t="shared" si="105"/>
        <v>3435.5847465934717</v>
      </c>
      <c r="CK99">
        <f t="shared" si="105"/>
        <v>4.4475051465542599</v>
      </c>
      <c r="CL99">
        <f t="shared" si="105"/>
        <v>1187.1777276737575</v>
      </c>
      <c r="CM99">
        <f t="shared" si="105"/>
        <v>7.1463582001764545E-2</v>
      </c>
    </row>
    <row r="100" spans="1:91" ht="15" customHeight="1" x14ac:dyDescent="0.25">
      <c r="A100" s="3" t="s">
        <v>165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J100">
        <f>Makespan_10!S274</f>
        <v>719</v>
      </c>
      <c r="AK100">
        <f>Makespan_10!T274</f>
        <v>758</v>
      </c>
      <c r="AL100">
        <f>Makespan_10!CD368</f>
        <v>0</v>
      </c>
      <c r="AM100">
        <f>Makespan_10!BN180</f>
        <v>0</v>
      </c>
      <c r="AN100">
        <f>Makespan_10!BN86</f>
        <v>0</v>
      </c>
      <c r="AO100">
        <f>Makespan_10!BL180</f>
        <v>0</v>
      </c>
      <c r="AP100">
        <f>Makespan_10!BL86</f>
        <v>0</v>
      </c>
      <c r="AQ100">
        <v>797</v>
      </c>
      <c r="AR100">
        <v>743</v>
      </c>
      <c r="AS100">
        <v>743</v>
      </c>
      <c r="AT100">
        <v>745</v>
      </c>
      <c r="AU100">
        <v>745</v>
      </c>
      <c r="AV100">
        <v>778</v>
      </c>
      <c r="AW100">
        <v>778</v>
      </c>
      <c r="AY100">
        <f t="shared" si="104"/>
        <v>-39</v>
      </c>
      <c r="AZ100">
        <f t="shared" si="104"/>
        <v>758</v>
      </c>
      <c r="BA100">
        <f t="shared" si="104"/>
        <v>0</v>
      </c>
      <c r="BB100">
        <f t="shared" si="104"/>
        <v>0</v>
      </c>
      <c r="BC100">
        <f t="shared" si="104"/>
        <v>0</v>
      </c>
      <c r="BD100">
        <f t="shared" si="104"/>
        <v>0</v>
      </c>
      <c r="BE100">
        <f t="shared" si="104"/>
        <v>-797</v>
      </c>
      <c r="BF100">
        <f t="shared" si="103"/>
        <v>54</v>
      </c>
      <c r="BG100">
        <f t="shared" si="103"/>
        <v>0</v>
      </c>
      <c r="BH100">
        <f t="shared" si="103"/>
        <v>-2</v>
      </c>
      <c r="BI100">
        <f t="shared" si="103"/>
        <v>0</v>
      </c>
      <c r="BJ100">
        <f t="shared" si="103"/>
        <v>-33</v>
      </c>
      <c r="BK100">
        <f t="shared" si="103"/>
        <v>0</v>
      </c>
      <c r="BM100">
        <f t="shared" si="85"/>
        <v>-19.14851485148515</v>
      </c>
      <c r="BN100">
        <f t="shared" si="86"/>
        <v>74.306930693069262</v>
      </c>
      <c r="BO100">
        <f t="shared" si="87"/>
        <v>0</v>
      </c>
      <c r="BP100">
        <f t="shared" si="88"/>
        <v>0</v>
      </c>
      <c r="BQ100">
        <f t="shared" si="89"/>
        <v>0</v>
      </c>
      <c r="BR100">
        <f t="shared" si="90"/>
        <v>0</v>
      </c>
      <c r="BS100">
        <f t="shared" si="91"/>
        <v>-117.02970297029708</v>
      </c>
      <c r="BT100">
        <f t="shared" si="92"/>
        <v>62.346534653465348</v>
      </c>
      <c r="BU100">
        <f t="shared" si="93"/>
        <v>0.21782178217821782</v>
      </c>
      <c r="BV100">
        <f t="shared" si="94"/>
        <v>3.3861386138613865</v>
      </c>
      <c r="BW100">
        <f t="shared" si="95"/>
        <v>2.108910891089109</v>
      </c>
      <c r="BX100">
        <f t="shared" si="96"/>
        <v>-33.455445544554458</v>
      </c>
      <c r="BY100">
        <f t="shared" si="97"/>
        <v>0.26732673267326734</v>
      </c>
      <c r="CA100">
        <f t="shared" si="106"/>
        <v>366.66562101754732</v>
      </c>
      <c r="CB100">
        <f t="shared" si="106"/>
        <v>5521.5199490245986</v>
      </c>
      <c r="CC100">
        <f t="shared" si="106"/>
        <v>0</v>
      </c>
      <c r="CD100">
        <f t="shared" si="106"/>
        <v>0</v>
      </c>
      <c r="CE100">
        <f t="shared" si="106"/>
        <v>0</v>
      </c>
      <c r="CF100">
        <f t="shared" si="106"/>
        <v>0</v>
      </c>
      <c r="CG100">
        <f t="shared" si="106"/>
        <v>13695.951377315962</v>
      </c>
      <c r="CH100">
        <f t="shared" si="106"/>
        <v>3887.0903832957556</v>
      </c>
      <c r="CI100">
        <f t="shared" si="106"/>
        <v>4.744632879129497E-2</v>
      </c>
      <c r="CJ100">
        <f t="shared" si="105"/>
        <v>11.465934712283111</v>
      </c>
      <c r="CK100">
        <f t="shared" si="105"/>
        <v>4.4475051465542599</v>
      </c>
      <c r="CL100">
        <f t="shared" si="105"/>
        <v>1119.2668365846487</v>
      </c>
      <c r="CM100">
        <f t="shared" si="105"/>
        <v>7.1463582001764545E-2</v>
      </c>
    </row>
    <row r="101" spans="1:91" ht="15" customHeight="1" x14ac:dyDescent="0.25">
      <c r="A101" s="3" t="s">
        <v>166</v>
      </c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J101">
        <f>Makespan_10!S275</f>
        <v>749</v>
      </c>
      <c r="AK101">
        <f>Makespan_10!T275</f>
        <v>710</v>
      </c>
      <c r="AL101">
        <f>Makespan_10!CD369</f>
        <v>0</v>
      </c>
      <c r="AM101">
        <f>Makespan_10!BN181</f>
        <v>0</v>
      </c>
      <c r="AN101">
        <f>Makespan_10!BN87</f>
        <v>0</v>
      </c>
      <c r="AO101">
        <f>Makespan_10!BL181</f>
        <v>0</v>
      </c>
      <c r="AP101">
        <f>Makespan_10!BL87</f>
        <v>0</v>
      </c>
      <c r="AQ101">
        <v>755</v>
      </c>
      <c r="AR101">
        <v>763</v>
      </c>
      <c r="AS101">
        <v>763</v>
      </c>
      <c r="AT101">
        <v>747</v>
      </c>
      <c r="AU101">
        <v>747</v>
      </c>
      <c r="AV101">
        <v>711</v>
      </c>
      <c r="AW101">
        <v>711</v>
      </c>
      <c r="AY101">
        <f t="shared" si="104"/>
        <v>39</v>
      </c>
      <c r="AZ101">
        <f t="shared" si="104"/>
        <v>710</v>
      </c>
      <c r="BA101">
        <f t="shared" si="104"/>
        <v>0</v>
      </c>
      <c r="BB101">
        <f t="shared" si="104"/>
        <v>0</v>
      </c>
      <c r="BC101">
        <f t="shared" si="104"/>
        <v>0</v>
      </c>
      <c r="BD101">
        <f t="shared" si="104"/>
        <v>0</v>
      </c>
      <c r="BE101">
        <f t="shared" si="104"/>
        <v>-755</v>
      </c>
      <c r="BF101">
        <f t="shared" si="103"/>
        <v>-8</v>
      </c>
      <c r="BG101">
        <f t="shared" si="103"/>
        <v>0</v>
      </c>
      <c r="BH101">
        <f t="shared" si="103"/>
        <v>16</v>
      </c>
      <c r="BI101">
        <f t="shared" si="103"/>
        <v>0</v>
      </c>
      <c r="BJ101">
        <f t="shared" si="103"/>
        <v>36</v>
      </c>
      <c r="BK101">
        <f t="shared" si="103"/>
        <v>0</v>
      </c>
      <c r="BM101">
        <f t="shared" si="85"/>
        <v>58.851485148514854</v>
      </c>
      <c r="BN101">
        <f t="shared" si="86"/>
        <v>26.306930693069262</v>
      </c>
      <c r="BO101">
        <f t="shared" si="87"/>
        <v>0</v>
      </c>
      <c r="BP101">
        <f t="shared" si="88"/>
        <v>0</v>
      </c>
      <c r="BQ101">
        <f t="shared" si="89"/>
        <v>0</v>
      </c>
      <c r="BR101">
        <f t="shared" si="90"/>
        <v>0</v>
      </c>
      <c r="BS101">
        <f t="shared" si="91"/>
        <v>-75.02970297029708</v>
      </c>
      <c r="BT101">
        <f t="shared" si="92"/>
        <v>0.34653465346534595</v>
      </c>
      <c r="BU101">
        <f t="shared" si="93"/>
        <v>0.21782178217821782</v>
      </c>
      <c r="BV101">
        <f t="shared" si="94"/>
        <v>21.386138613861387</v>
      </c>
      <c r="BW101">
        <f t="shared" si="95"/>
        <v>2.108910891089109</v>
      </c>
      <c r="BX101">
        <f t="shared" si="96"/>
        <v>35.544554455445542</v>
      </c>
      <c r="BY101">
        <f t="shared" si="97"/>
        <v>0.26732673267326734</v>
      </c>
      <c r="CA101">
        <f t="shared" si="106"/>
        <v>3463.4973041858643</v>
      </c>
      <c r="CB101">
        <f t="shared" si="106"/>
        <v>692.05460248994962</v>
      </c>
      <c r="CC101">
        <f t="shared" si="106"/>
        <v>0</v>
      </c>
      <c r="CD101">
        <f t="shared" si="106"/>
        <v>0</v>
      </c>
      <c r="CE101">
        <f t="shared" si="106"/>
        <v>0</v>
      </c>
      <c r="CF101">
        <f t="shared" si="106"/>
        <v>0</v>
      </c>
      <c r="CG101">
        <f t="shared" si="106"/>
        <v>5629.4563278110063</v>
      </c>
      <c r="CH101">
        <f t="shared" si="106"/>
        <v>0.1200862660523474</v>
      </c>
      <c r="CI101">
        <f t="shared" si="106"/>
        <v>4.744632879129497E-2</v>
      </c>
      <c r="CJ101">
        <f t="shared" si="105"/>
        <v>457.36692481129307</v>
      </c>
      <c r="CK101">
        <f t="shared" si="105"/>
        <v>4.4475051465542599</v>
      </c>
      <c r="CL101">
        <f t="shared" si="105"/>
        <v>1263.4153514361335</v>
      </c>
      <c r="CM101">
        <f t="shared" si="105"/>
        <v>7.1463582001764545E-2</v>
      </c>
    </row>
    <row r="102" spans="1:91" ht="15" customHeight="1" x14ac:dyDescent="0.25">
      <c r="A102" s="5" t="s">
        <v>176</v>
      </c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J102">
        <f>Makespan_10!S276</f>
        <v>642</v>
      </c>
      <c r="AK102">
        <f>Makespan_10!T276</f>
        <v>689</v>
      </c>
      <c r="AL102">
        <f>Makespan_10!CD370</f>
        <v>0</v>
      </c>
      <c r="AM102">
        <f>Makespan_10!BN182</f>
        <v>0</v>
      </c>
      <c r="AN102">
        <f>Makespan_10!BN88</f>
        <v>0</v>
      </c>
      <c r="AO102">
        <f>Makespan_10!BL182</f>
        <v>0</v>
      </c>
      <c r="AP102">
        <f>Makespan_10!BL88</f>
        <v>0</v>
      </c>
      <c r="AQ102">
        <v>771</v>
      </c>
      <c r="AR102">
        <v>718</v>
      </c>
      <c r="AS102">
        <v>718</v>
      </c>
      <c r="AT102">
        <v>693</v>
      </c>
      <c r="AU102">
        <v>693</v>
      </c>
      <c r="AV102">
        <v>734</v>
      </c>
      <c r="AW102">
        <v>734</v>
      </c>
      <c r="AY102">
        <f t="shared" si="104"/>
        <v>-47</v>
      </c>
      <c r="AZ102">
        <f t="shared" si="104"/>
        <v>689</v>
      </c>
      <c r="BA102">
        <f t="shared" si="104"/>
        <v>0</v>
      </c>
      <c r="BB102">
        <f t="shared" si="104"/>
        <v>0</v>
      </c>
      <c r="BC102">
        <f t="shared" si="104"/>
        <v>0</v>
      </c>
      <c r="BD102">
        <f t="shared" si="104"/>
        <v>0</v>
      </c>
      <c r="BE102">
        <f t="shared" si="104"/>
        <v>-771</v>
      </c>
      <c r="BF102">
        <f t="shared" si="103"/>
        <v>53</v>
      </c>
      <c r="BG102">
        <f t="shared" si="103"/>
        <v>0</v>
      </c>
      <c r="BH102">
        <f t="shared" si="103"/>
        <v>25</v>
      </c>
      <c r="BI102">
        <f t="shared" si="103"/>
        <v>0</v>
      </c>
      <c r="BJ102">
        <f t="shared" si="103"/>
        <v>-41</v>
      </c>
      <c r="BK102">
        <f t="shared" si="103"/>
        <v>0</v>
      </c>
      <c r="BM102">
        <f t="shared" si="85"/>
        <v>-27.14851485148515</v>
      </c>
      <c r="BN102">
        <f t="shared" si="86"/>
        <v>5.3069306930692619</v>
      </c>
      <c r="BO102">
        <f t="shared" si="87"/>
        <v>0</v>
      </c>
      <c r="BP102">
        <f t="shared" si="88"/>
        <v>0</v>
      </c>
      <c r="BQ102">
        <f t="shared" si="89"/>
        <v>0</v>
      </c>
      <c r="BR102">
        <f t="shared" si="90"/>
        <v>0</v>
      </c>
      <c r="BS102">
        <f t="shared" si="91"/>
        <v>-91.02970297029708</v>
      </c>
      <c r="BT102">
        <f t="shared" si="92"/>
        <v>61.346534653465348</v>
      </c>
      <c r="BU102">
        <f t="shared" si="93"/>
        <v>0.21782178217821782</v>
      </c>
      <c r="BV102">
        <f t="shared" si="94"/>
        <v>30.386138613861387</v>
      </c>
      <c r="BW102">
        <f t="shared" si="95"/>
        <v>2.108910891089109</v>
      </c>
      <c r="BX102">
        <f t="shared" si="96"/>
        <v>-41.455445544554458</v>
      </c>
      <c r="BY102">
        <f t="shared" si="97"/>
        <v>0.26732673267326734</v>
      </c>
      <c r="CA102">
        <f t="shared" si="106"/>
        <v>737.04185864130977</v>
      </c>
      <c r="CB102">
        <f t="shared" si="106"/>
        <v>28.163513381040598</v>
      </c>
      <c r="CC102">
        <f t="shared" si="106"/>
        <v>0</v>
      </c>
      <c r="CD102">
        <f t="shared" si="106"/>
        <v>0</v>
      </c>
      <c r="CE102">
        <f t="shared" si="106"/>
        <v>0</v>
      </c>
      <c r="CF102">
        <f t="shared" si="106"/>
        <v>0</v>
      </c>
      <c r="CG102">
        <f t="shared" si="106"/>
        <v>8286.4068228605138</v>
      </c>
      <c r="CH102">
        <f t="shared" si="106"/>
        <v>3763.3973139888249</v>
      </c>
      <c r="CI102">
        <f t="shared" si="106"/>
        <v>4.744632879129497E-2</v>
      </c>
      <c r="CJ102">
        <f t="shared" si="105"/>
        <v>923.31741986079805</v>
      </c>
      <c r="CK102">
        <f t="shared" si="105"/>
        <v>4.4475051465542599</v>
      </c>
      <c r="CL102">
        <f t="shared" si="105"/>
        <v>1718.5539652975201</v>
      </c>
      <c r="CM102">
        <f t="shared" si="105"/>
        <v>7.1463582001764545E-2</v>
      </c>
    </row>
    <row r="103" spans="1:91" ht="15" customHeight="1" x14ac:dyDescent="0.25">
      <c r="A103" s="5" t="s">
        <v>175</v>
      </c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J103">
        <f>Makespan_10!S277</f>
        <v>797</v>
      </c>
      <c r="AK103">
        <f>Makespan_10!T277</f>
        <v>810</v>
      </c>
      <c r="AL103">
        <f>Makespan_10!CD371</f>
        <v>0</v>
      </c>
      <c r="AM103">
        <f>Makespan_10!BN183</f>
        <v>0</v>
      </c>
      <c r="AN103">
        <f>Makespan_10!BN89</f>
        <v>0</v>
      </c>
      <c r="AO103">
        <f>Makespan_10!BL183</f>
        <v>0</v>
      </c>
      <c r="AP103">
        <f>Makespan_10!BL89</f>
        <v>0</v>
      </c>
      <c r="AQ103">
        <v>813</v>
      </c>
      <c r="AR103">
        <v>798</v>
      </c>
      <c r="AS103">
        <v>798</v>
      </c>
      <c r="AT103">
        <v>812</v>
      </c>
      <c r="AU103">
        <v>812</v>
      </c>
      <c r="AV103">
        <v>810</v>
      </c>
      <c r="AW103">
        <v>810</v>
      </c>
      <c r="AY103">
        <f t="shared" si="104"/>
        <v>-13</v>
      </c>
      <c r="AZ103">
        <f t="shared" si="104"/>
        <v>810</v>
      </c>
      <c r="BA103">
        <f t="shared" si="104"/>
        <v>0</v>
      </c>
      <c r="BB103">
        <f t="shared" si="104"/>
        <v>0</v>
      </c>
      <c r="BC103">
        <f t="shared" si="104"/>
        <v>0</v>
      </c>
      <c r="BD103">
        <f t="shared" si="104"/>
        <v>0</v>
      </c>
      <c r="BE103">
        <f t="shared" si="104"/>
        <v>-813</v>
      </c>
      <c r="BF103">
        <f t="shared" si="103"/>
        <v>15</v>
      </c>
      <c r="BG103">
        <f t="shared" si="103"/>
        <v>0</v>
      </c>
      <c r="BH103">
        <f t="shared" si="103"/>
        <v>-14</v>
      </c>
      <c r="BI103">
        <f t="shared" si="103"/>
        <v>0</v>
      </c>
      <c r="BJ103">
        <f t="shared" si="103"/>
        <v>2</v>
      </c>
      <c r="BK103">
        <f t="shared" si="103"/>
        <v>0</v>
      </c>
      <c r="BM103">
        <f t="shared" si="85"/>
        <v>6.8514851485148505</v>
      </c>
      <c r="BN103">
        <f t="shared" si="86"/>
        <v>126.30693069306926</v>
      </c>
      <c r="BO103">
        <f t="shared" si="87"/>
        <v>0</v>
      </c>
      <c r="BP103">
        <f t="shared" si="88"/>
        <v>0</v>
      </c>
      <c r="BQ103">
        <f t="shared" si="89"/>
        <v>0</v>
      </c>
      <c r="BR103">
        <f t="shared" si="90"/>
        <v>0</v>
      </c>
      <c r="BS103">
        <f t="shared" si="91"/>
        <v>-133.02970297029708</v>
      </c>
      <c r="BT103">
        <f t="shared" si="92"/>
        <v>23.346534653465348</v>
      </c>
      <c r="BU103">
        <f t="shared" si="93"/>
        <v>0.21782178217821782</v>
      </c>
      <c r="BV103">
        <f t="shared" si="94"/>
        <v>-8.6138613861386126</v>
      </c>
      <c r="BW103">
        <f t="shared" si="95"/>
        <v>2.108910891089109</v>
      </c>
      <c r="BX103">
        <f t="shared" si="96"/>
        <v>1.5445544554455446</v>
      </c>
      <c r="BY103">
        <f t="shared" si="97"/>
        <v>0.26732673267326734</v>
      </c>
      <c r="CA103">
        <f t="shared" si="106"/>
        <v>46.942848740319562</v>
      </c>
      <c r="CB103">
        <f t="shared" si="106"/>
        <v>15953.440741103803</v>
      </c>
      <c r="CC103">
        <f t="shared" si="106"/>
        <v>0</v>
      </c>
      <c r="CD103">
        <f t="shared" si="106"/>
        <v>0</v>
      </c>
      <c r="CE103">
        <f t="shared" si="106"/>
        <v>0</v>
      </c>
      <c r="CF103">
        <f t="shared" si="106"/>
        <v>0</v>
      </c>
      <c r="CG103">
        <f t="shared" si="106"/>
        <v>17696.901872365466</v>
      </c>
      <c r="CH103">
        <f t="shared" si="106"/>
        <v>545.06068032545829</v>
      </c>
      <c r="CI103">
        <f t="shared" si="106"/>
        <v>4.744632879129497E-2</v>
      </c>
      <c r="CJ103">
        <f t="shared" si="105"/>
        <v>74.198607979609818</v>
      </c>
      <c r="CK103">
        <f t="shared" si="105"/>
        <v>4.4475051465542599</v>
      </c>
      <c r="CL103">
        <f t="shared" si="105"/>
        <v>2.3856484658366828</v>
      </c>
      <c r="CM103">
        <f t="shared" si="105"/>
        <v>7.1463582001764545E-2</v>
      </c>
    </row>
    <row r="104" spans="1:91" ht="15" customHeight="1" x14ac:dyDescent="0.25">
      <c r="A104" s="5" t="s">
        <v>177</v>
      </c>
      <c r="B104" s="71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J104">
        <f>Makespan_10!S278</f>
        <v>819</v>
      </c>
      <c r="AK104">
        <f>Makespan_10!T278</f>
        <v>871</v>
      </c>
      <c r="AL104">
        <f>Makespan_10!CD372</f>
        <v>0</v>
      </c>
      <c r="AM104">
        <f>Makespan_10!BN184</f>
        <v>0</v>
      </c>
      <c r="AN104">
        <f>Makespan_10!BN90</f>
        <v>0</v>
      </c>
      <c r="AO104">
        <f>Makespan_10!BL184</f>
        <v>0</v>
      </c>
      <c r="AP104">
        <f>Makespan_10!BL90</f>
        <v>0</v>
      </c>
      <c r="AQ104">
        <v>761</v>
      </c>
      <c r="AR104">
        <v>821</v>
      </c>
      <c r="AS104">
        <v>821</v>
      </c>
      <c r="AT104">
        <v>862</v>
      </c>
      <c r="AU104">
        <v>862</v>
      </c>
      <c r="AV104">
        <v>871</v>
      </c>
      <c r="AW104">
        <v>871</v>
      </c>
      <c r="AY104">
        <f t="shared" si="104"/>
        <v>-52</v>
      </c>
      <c r="AZ104">
        <f t="shared" si="104"/>
        <v>871</v>
      </c>
      <c r="BA104">
        <f t="shared" si="104"/>
        <v>0</v>
      </c>
      <c r="BB104">
        <f t="shared" si="104"/>
        <v>0</v>
      </c>
      <c r="BC104">
        <f t="shared" si="104"/>
        <v>0</v>
      </c>
      <c r="BD104">
        <f t="shared" si="104"/>
        <v>0</v>
      </c>
      <c r="BE104">
        <f t="shared" si="104"/>
        <v>-761</v>
      </c>
      <c r="BF104">
        <f t="shared" si="103"/>
        <v>-60</v>
      </c>
      <c r="BG104">
        <f t="shared" si="103"/>
        <v>0</v>
      </c>
      <c r="BH104">
        <f t="shared" si="103"/>
        <v>-41</v>
      </c>
      <c r="BI104">
        <f t="shared" si="103"/>
        <v>0</v>
      </c>
      <c r="BJ104">
        <f t="shared" si="103"/>
        <v>-9</v>
      </c>
      <c r="BK104">
        <f t="shared" si="103"/>
        <v>0</v>
      </c>
      <c r="BM104">
        <f>AY104-AY$106</f>
        <v>-32.148514851485146</v>
      </c>
      <c r="BN104">
        <f>AZ104-AZ$106</f>
        <v>187.30693069306926</v>
      </c>
      <c r="BO104">
        <f>BA104-BA$106</f>
        <v>0</v>
      </c>
      <c r="BP104">
        <f t="shared" ref="BP104:BS105" si="107">BB104-BB$106</f>
        <v>0</v>
      </c>
      <c r="BQ104">
        <f t="shared" si="107"/>
        <v>0</v>
      </c>
      <c r="BR104">
        <f t="shared" si="107"/>
        <v>0</v>
      </c>
      <c r="BS104">
        <f t="shared" si="107"/>
        <v>-81.02970297029708</v>
      </c>
      <c r="BT104">
        <f t="shared" ref="BT104:BY105" si="108">BF104-BF$106</f>
        <v>-51.653465346534652</v>
      </c>
      <c r="BU104">
        <f t="shared" si="108"/>
        <v>0.21782178217821782</v>
      </c>
      <c r="BV104">
        <f t="shared" si="108"/>
        <v>-35.613861386138616</v>
      </c>
      <c r="BW104">
        <f t="shared" si="108"/>
        <v>2.108910891089109</v>
      </c>
      <c r="BX104">
        <f t="shared" si="108"/>
        <v>-9.4554455445544559</v>
      </c>
      <c r="BY104">
        <f t="shared" si="108"/>
        <v>0.26732673267326734</v>
      </c>
      <c r="CA104">
        <f t="shared" si="106"/>
        <v>1033.5270071561611</v>
      </c>
      <c r="CB104">
        <f t="shared" si="106"/>
        <v>35083.886285658249</v>
      </c>
      <c r="CC104">
        <f t="shared" si="106"/>
        <v>0</v>
      </c>
      <c r="CD104">
        <f t="shared" si="106"/>
        <v>0</v>
      </c>
      <c r="CE104">
        <f t="shared" si="106"/>
        <v>0</v>
      </c>
      <c r="CF104">
        <f t="shared" si="106"/>
        <v>0</v>
      </c>
      <c r="CG104">
        <f t="shared" si="106"/>
        <v>6565.8127634545717</v>
      </c>
      <c r="CH104">
        <f t="shared" si="106"/>
        <v>2668.080482305656</v>
      </c>
      <c r="CI104">
        <f t="shared" si="106"/>
        <v>4.744632879129497E-2</v>
      </c>
      <c r="CJ104">
        <f t="shared" si="105"/>
        <v>1268.3471228310952</v>
      </c>
      <c r="CK104">
        <f t="shared" si="105"/>
        <v>4.4475051465542599</v>
      </c>
      <c r="CL104">
        <f t="shared" si="105"/>
        <v>89.405450446034706</v>
      </c>
      <c r="CM104">
        <f t="shared" si="105"/>
        <v>7.1463582001764545E-2</v>
      </c>
    </row>
    <row r="105" spans="1:91" ht="15" customHeight="1" x14ac:dyDescent="0.25">
      <c r="A105" s="5" t="s">
        <v>178</v>
      </c>
      <c r="B105" s="71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J105">
        <f>Makespan_10!S279</f>
        <v>621</v>
      </c>
      <c r="AK105">
        <f>Makespan_10!T279</f>
        <v>720</v>
      </c>
      <c r="AL105">
        <f>Makespan_10!CD373</f>
        <v>0</v>
      </c>
      <c r="AM105">
        <f>Makespan_10!BN185</f>
        <v>0</v>
      </c>
      <c r="AN105">
        <f>Makespan_10!BN91</f>
        <v>0</v>
      </c>
      <c r="AO105">
        <f>Makespan_10!BL185</f>
        <v>0</v>
      </c>
      <c r="AP105">
        <f>Makespan_10!BL91</f>
        <v>0</v>
      </c>
      <c r="AQ105">
        <v>649</v>
      </c>
      <c r="AR105">
        <v>679</v>
      </c>
      <c r="AS105">
        <v>685</v>
      </c>
      <c r="AT105">
        <v>676</v>
      </c>
      <c r="AU105">
        <v>676</v>
      </c>
      <c r="AV105">
        <v>730</v>
      </c>
      <c r="AW105">
        <v>730</v>
      </c>
      <c r="AY105">
        <f t="shared" si="104"/>
        <v>-99</v>
      </c>
      <c r="AZ105">
        <f t="shared" si="104"/>
        <v>720</v>
      </c>
      <c r="BA105">
        <f t="shared" si="104"/>
        <v>0</v>
      </c>
      <c r="BB105">
        <f t="shared" si="104"/>
        <v>0</v>
      </c>
      <c r="BC105">
        <f t="shared" si="104"/>
        <v>0</v>
      </c>
      <c r="BD105">
        <f t="shared" si="104"/>
        <v>0</v>
      </c>
      <c r="BE105">
        <f t="shared" si="104"/>
        <v>-649</v>
      </c>
      <c r="BF105">
        <f t="shared" si="103"/>
        <v>-30</v>
      </c>
      <c r="BG105">
        <f t="shared" si="103"/>
        <v>-6</v>
      </c>
      <c r="BH105">
        <f t="shared" si="103"/>
        <v>9</v>
      </c>
      <c r="BI105">
        <f t="shared" si="103"/>
        <v>0</v>
      </c>
      <c r="BJ105">
        <f t="shared" si="103"/>
        <v>-54</v>
      </c>
      <c r="BK105">
        <f t="shared" si="103"/>
        <v>0</v>
      </c>
      <c r="BM105">
        <f>AY105-AY$106</f>
        <v>-79.148514851485146</v>
      </c>
      <c r="BN105">
        <f t="shared" ref="BN105:BO105" si="109">AZ105-AZ$106</f>
        <v>36.306930693069262</v>
      </c>
      <c r="BO105">
        <f t="shared" si="109"/>
        <v>0</v>
      </c>
      <c r="BP105">
        <f t="shared" si="107"/>
        <v>0</v>
      </c>
      <c r="BQ105">
        <f t="shared" si="107"/>
        <v>0</v>
      </c>
      <c r="BR105">
        <f t="shared" si="107"/>
        <v>0</v>
      </c>
      <c r="BS105">
        <f t="shared" si="107"/>
        <v>30.97029702970292</v>
      </c>
      <c r="BT105">
        <f t="shared" si="108"/>
        <v>-21.653465346534652</v>
      </c>
      <c r="BU105">
        <f t="shared" si="108"/>
        <v>-5.782178217821782</v>
      </c>
      <c r="BV105">
        <f t="shared" si="108"/>
        <v>14.386138613861387</v>
      </c>
      <c r="BW105">
        <f t="shared" si="108"/>
        <v>2.108910891089109</v>
      </c>
      <c r="BX105">
        <f t="shared" si="108"/>
        <v>-54.455445544554458</v>
      </c>
      <c r="BY105">
        <f t="shared" si="108"/>
        <v>0.26732673267326734</v>
      </c>
      <c r="CA105">
        <f t="shared" si="106"/>
        <v>6264.4874031957643</v>
      </c>
      <c r="CB105">
        <f t="shared" si="106"/>
        <v>1318.1932163513347</v>
      </c>
      <c r="CC105">
        <f t="shared" si="106"/>
        <v>0</v>
      </c>
      <c r="CD105">
        <f t="shared" si="106"/>
        <v>0</v>
      </c>
      <c r="CE105">
        <f t="shared" si="106"/>
        <v>0</v>
      </c>
      <c r="CF105">
        <f t="shared" si="106"/>
        <v>0</v>
      </c>
      <c r="CG105">
        <f t="shared" si="106"/>
        <v>959.1592981080255</v>
      </c>
      <c r="CH105">
        <f t="shared" si="106"/>
        <v>468.87256151357707</v>
      </c>
      <c r="CI105">
        <f t="shared" si="106"/>
        <v>33.433584942652679</v>
      </c>
      <c r="CJ105">
        <f t="shared" si="105"/>
        <v>206.96098421723363</v>
      </c>
      <c r="CK105">
        <f t="shared" si="105"/>
        <v>4.4475051465542599</v>
      </c>
      <c r="CL105">
        <f t="shared" si="105"/>
        <v>2965.3955494559359</v>
      </c>
      <c r="CM105">
        <f t="shared" si="105"/>
        <v>7.1463582001764545E-2</v>
      </c>
    </row>
    <row r="106" spans="1:91" ht="15" customHeight="1" x14ac:dyDescent="0.25">
      <c r="AJ106">
        <f>Makespan_10!S280</f>
        <v>663.68888888888887</v>
      </c>
      <c r="AK106">
        <f>Makespan_10!T280</f>
        <v>683.17777777777781</v>
      </c>
      <c r="AL106">
        <f>Makespan_10!CD374</f>
        <v>0</v>
      </c>
      <c r="AM106">
        <f>Makespan_10!BN186</f>
        <v>0</v>
      </c>
      <c r="AN106">
        <f>Makespan_10!BN92</f>
        <v>0</v>
      </c>
      <c r="AO106">
        <f>Makespan_10!BL186</f>
        <v>0</v>
      </c>
      <c r="AP106">
        <f>Makespan_10!BL92</f>
        <v>0</v>
      </c>
      <c r="AX106" t="s">
        <v>256</v>
      </c>
      <c r="AY106">
        <f>AVERAGE(AY4:AY105)</f>
        <v>-19.85148514851485</v>
      </c>
      <c r="AZ106">
        <f t="shared" ref="AZ106:BK106" si="110">AVERAGE(AZ4:AZ105)</f>
        <v>683.69306930693074</v>
      </c>
      <c r="BA106">
        <f t="shared" si="110"/>
        <v>0</v>
      </c>
      <c r="BB106">
        <f t="shared" si="110"/>
        <v>0</v>
      </c>
      <c r="BC106">
        <f t="shared" si="110"/>
        <v>0</v>
      </c>
      <c r="BD106">
        <f t="shared" si="110"/>
        <v>0</v>
      </c>
      <c r="BE106">
        <f t="shared" si="110"/>
        <v>-679.97029702970292</v>
      </c>
      <c r="BF106">
        <f t="shared" si="110"/>
        <v>-8.346534653465346</v>
      </c>
      <c r="BG106">
        <f t="shared" si="110"/>
        <v>-0.21782178217821782</v>
      </c>
      <c r="BH106">
        <f t="shared" si="110"/>
        <v>-5.3861386138613865</v>
      </c>
      <c r="BI106">
        <f t="shared" si="110"/>
        <v>-2.108910891089109</v>
      </c>
      <c r="BJ106">
        <f t="shared" si="110"/>
        <v>0.45544554455445546</v>
      </c>
      <c r="BK106">
        <f t="shared" si="110"/>
        <v>-0.26732673267326734</v>
      </c>
      <c r="BZ106" t="s">
        <v>259</v>
      </c>
      <c r="CA106">
        <f>SUM(CA4:CA105)</f>
        <v>262902.77227722789</v>
      </c>
      <c r="CB106">
        <f t="shared" ref="CB106:CM106" si="111">SUM(CB4:CB105)</f>
        <v>819577.48514851485</v>
      </c>
      <c r="CC106">
        <f t="shared" si="111"/>
        <v>0</v>
      </c>
      <c r="CD106">
        <f t="shared" si="111"/>
        <v>0</v>
      </c>
      <c r="CE106">
        <f t="shared" si="111"/>
        <v>0</v>
      </c>
      <c r="CF106">
        <f t="shared" si="111"/>
        <v>0</v>
      </c>
      <c r="CG106">
        <f t="shared" si="111"/>
        <v>852916.91089108912</v>
      </c>
      <c r="CH106">
        <f t="shared" si="111"/>
        <v>268762.87128712871</v>
      </c>
      <c r="CI106">
        <f t="shared" si="111"/>
        <v>191.20792079207925</v>
      </c>
      <c r="CJ106">
        <f t="shared" si="111"/>
        <v>188915.94059405936</v>
      </c>
      <c r="CK106">
        <f t="shared" si="111"/>
        <v>4307.801980198019</v>
      </c>
      <c r="CL106">
        <f t="shared" si="111"/>
        <v>209527.04950495044</v>
      </c>
      <c r="CM106">
        <f t="shared" si="111"/>
        <v>153.78217821782192</v>
      </c>
    </row>
    <row r="107" spans="1:91" ht="15" customHeight="1" x14ac:dyDescent="0.25">
      <c r="A107" s="178" t="s">
        <v>164</v>
      </c>
    </row>
    <row r="108" spans="1:91" ht="15" customHeight="1" x14ac:dyDescent="0.25">
      <c r="A108" s="6"/>
      <c r="B108" s="585" t="s">
        <v>171</v>
      </c>
      <c r="C108" s="585"/>
      <c r="D108" s="585"/>
      <c r="E108" s="585"/>
      <c r="F108" s="585"/>
      <c r="G108" s="585"/>
      <c r="H108" s="585"/>
      <c r="I108" s="585"/>
      <c r="J108" s="585"/>
      <c r="K108" s="585"/>
      <c r="L108" s="585"/>
      <c r="M108" s="585"/>
      <c r="N108" s="585"/>
      <c r="O108" s="585"/>
      <c r="P108" s="585"/>
      <c r="Q108" s="585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/>
      <c r="AG108" s="163"/>
      <c r="CA108">
        <f>(AY106/SQRT((CA106/89)))*SQRT(90)</f>
        <v>-3.4650673341412359</v>
      </c>
      <c r="CB108">
        <f t="shared" ref="CB108:CM108" si="112">(AZ106/SQRT((CB106/89)))*SQRT(90)</f>
        <v>67.589996791662386</v>
      </c>
      <c r="CC108" t="e">
        <f t="shared" si="112"/>
        <v>#DIV/0!</v>
      </c>
      <c r="CD108" t="e">
        <f t="shared" si="112"/>
        <v>#DIV/0!</v>
      </c>
      <c r="CE108" t="e">
        <f t="shared" si="112"/>
        <v>#DIV/0!</v>
      </c>
      <c r="CF108" t="e">
        <f t="shared" si="112"/>
        <v>#DIV/0!</v>
      </c>
      <c r="CG108">
        <f t="shared" si="112"/>
        <v>-65.895056900218478</v>
      </c>
      <c r="CH108">
        <f t="shared" si="112"/>
        <v>-1.4409132096780963</v>
      </c>
      <c r="CI108">
        <f t="shared" si="112"/>
        <v>-1.4098231109598964</v>
      </c>
      <c r="CJ108">
        <f t="shared" si="112"/>
        <v>-1.1090713370611436</v>
      </c>
      <c r="CK108">
        <f t="shared" si="112"/>
        <v>-2.8757201593458346</v>
      </c>
      <c r="CL108">
        <f t="shared" si="112"/>
        <v>8.9049742345736274E-2</v>
      </c>
      <c r="CM108">
        <f t="shared" si="112"/>
        <v>-1.9293261216685829</v>
      </c>
    </row>
    <row r="109" spans="1:91" ht="15" customHeight="1" x14ac:dyDescent="0.25">
      <c r="A109" s="3" t="s">
        <v>49</v>
      </c>
      <c r="B109" s="71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</row>
    <row r="110" spans="1:91" ht="15" customHeight="1" x14ac:dyDescent="0.25">
      <c r="A110" s="3" t="s">
        <v>165</v>
      </c>
      <c r="B110" s="71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CA110" s="112"/>
      <c r="CB110" s="112"/>
      <c r="CC110" s="112"/>
      <c r="CD110" s="112"/>
      <c r="CE110" s="112"/>
      <c r="CF110" s="112"/>
      <c r="CG110" s="112"/>
      <c r="CH110" s="112"/>
      <c r="CI110" s="112"/>
      <c r="CJ110" s="112"/>
      <c r="CK110" s="112"/>
      <c r="CL110" s="112"/>
      <c r="CM110" s="112"/>
    </row>
    <row r="111" spans="1:91" ht="15" customHeight="1" x14ac:dyDescent="0.25">
      <c r="A111" s="3" t="s">
        <v>166</v>
      </c>
      <c r="B111" s="71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</row>
    <row r="112" spans="1:91" ht="15" customHeight="1" x14ac:dyDescent="0.25">
      <c r="A112" s="5" t="s">
        <v>176</v>
      </c>
      <c r="B112" s="71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</row>
    <row r="113" spans="1:33" ht="15" customHeight="1" x14ac:dyDescent="0.25">
      <c r="A113" s="5" t="s">
        <v>175</v>
      </c>
      <c r="B113" s="71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</row>
    <row r="114" spans="1:33" x14ac:dyDescent="0.25">
      <c r="A114" s="5" t="s">
        <v>177</v>
      </c>
      <c r="B114" s="71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</row>
    <row r="115" spans="1:33" x14ac:dyDescent="0.25">
      <c r="A115" s="5" t="s">
        <v>178</v>
      </c>
      <c r="B115" s="71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</row>
    <row r="120" spans="1:33" x14ac:dyDescent="0.25">
      <c r="A120" t="s">
        <v>724</v>
      </c>
    </row>
    <row r="121" spans="1:33" x14ac:dyDescent="0.25">
      <c r="P121" s="154" t="s">
        <v>476</v>
      </c>
    </row>
    <row r="122" spans="1:33" x14ac:dyDescent="0.25">
      <c r="A122" t="s">
        <v>725</v>
      </c>
    </row>
    <row r="123" spans="1:33" x14ac:dyDescent="0.25">
      <c r="A123" t="s">
        <v>727</v>
      </c>
    </row>
    <row r="125" spans="1:33" x14ac:dyDescent="0.25">
      <c r="A125" t="s">
        <v>726</v>
      </c>
    </row>
  </sheetData>
  <mergeCells count="7">
    <mergeCell ref="B44:Q44"/>
    <mergeCell ref="B3:Q3"/>
    <mergeCell ref="B25:Q25"/>
    <mergeCell ref="B108:Q108"/>
    <mergeCell ref="B88:Q88"/>
    <mergeCell ref="B98:Q98"/>
    <mergeCell ref="B78:Q78"/>
  </mergeCells>
  <pageMargins left="0.7" right="0.7" top="0.78740157499999996" bottom="0.78740157499999996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HX176"/>
  <sheetViews>
    <sheetView topLeftCell="GA1" zoomScale="55" zoomScaleNormal="55" workbookViewId="0">
      <selection activeCell="GD18" sqref="GD18:GG19"/>
    </sheetView>
  </sheetViews>
  <sheetFormatPr baseColWidth="10" defaultRowHeight="14.25" x14ac:dyDescent="0.25"/>
  <cols>
    <col min="1" max="1" width="58.85546875" style="281" customWidth="1"/>
    <col min="2" max="4" width="20.7109375" style="281" hidden="1" customWidth="1"/>
    <col min="5" max="5" width="35.7109375" style="281" hidden="1" customWidth="1"/>
    <col min="6" max="13" width="20.7109375" style="281" hidden="1" customWidth="1"/>
    <col min="14" max="14" width="35.7109375" style="281" hidden="1" customWidth="1"/>
    <col min="15" max="22" width="20.7109375" style="281" hidden="1" customWidth="1"/>
    <col min="23" max="23" width="21.7109375" style="281" hidden="1" customWidth="1"/>
    <col min="24" max="24" width="11.42578125" style="281" hidden="1" customWidth="1"/>
    <col min="25" max="25" width="20.42578125" style="281" hidden="1" customWidth="1"/>
    <col min="26" max="28" width="20.7109375" style="281" hidden="1" customWidth="1"/>
    <col min="29" max="29" width="35.7109375" style="281" hidden="1" customWidth="1"/>
    <col min="30" max="37" width="20.7109375" style="281" hidden="1" customWidth="1"/>
    <col min="38" max="38" width="35.7109375" style="281" hidden="1" customWidth="1"/>
    <col min="39" max="42" width="20.7109375" style="281" hidden="1" customWidth="1"/>
    <col min="43" max="43" width="51.5703125" style="281" hidden="1" customWidth="1"/>
    <col min="44" max="45" width="15.7109375" style="281" hidden="1" customWidth="1"/>
    <col min="46" max="46" width="11.42578125" style="281"/>
    <col min="47" max="49" width="11.42578125" style="281" customWidth="1"/>
    <col min="50" max="105" width="15.7109375" style="281" hidden="1" customWidth="1"/>
    <col min="106" max="107" width="11.42578125" style="281" customWidth="1"/>
    <col min="108" max="159" width="15.7109375" style="281" customWidth="1"/>
    <col min="160" max="161" width="11.42578125" style="281" customWidth="1"/>
    <col min="162" max="189" width="25.7109375" style="281" customWidth="1"/>
    <col min="190" max="210" width="11.42578125" style="281"/>
    <col min="211" max="211" width="34.7109375" style="281" customWidth="1"/>
    <col min="212" max="223" width="20.7109375" style="281" customWidth="1"/>
    <col min="224" max="16384" width="11.42578125" style="281"/>
  </cols>
  <sheetData>
    <row r="1" spans="1:232" ht="20.25" x14ac:dyDescent="0.25">
      <c r="A1" s="281" t="s">
        <v>260</v>
      </c>
      <c r="B1" s="281">
        <f>5/100</f>
        <v>0.05</v>
      </c>
      <c r="C1" s="281">
        <v>-1</v>
      </c>
      <c r="W1" s="282" t="s">
        <v>837</v>
      </c>
      <c r="AX1" s="281" t="s">
        <v>758</v>
      </c>
      <c r="DF1" s="282" t="s">
        <v>836</v>
      </c>
    </row>
    <row r="2" spans="1:232" ht="20.25" x14ac:dyDescent="0.25">
      <c r="A2" s="281" t="s">
        <v>160</v>
      </c>
      <c r="W2" s="282" t="s">
        <v>838</v>
      </c>
    </row>
    <row r="3" spans="1:232" ht="20.25" x14ac:dyDescent="0.25">
      <c r="A3" s="281" t="s">
        <v>260</v>
      </c>
      <c r="B3" s="281">
        <f>5/100</f>
        <v>0.05</v>
      </c>
      <c r="C3" s="281">
        <v>-1</v>
      </c>
      <c r="W3" s="282" t="s">
        <v>835</v>
      </c>
    </row>
    <row r="4" spans="1:232" ht="18" x14ac:dyDescent="0.25">
      <c r="A4" s="283" t="s">
        <v>631</v>
      </c>
      <c r="Y4" s="281" t="s">
        <v>748</v>
      </c>
      <c r="FF4" s="281" t="s">
        <v>160</v>
      </c>
    </row>
    <row r="5" spans="1:232" ht="24" x14ac:dyDescent="0.25">
      <c r="A5" s="327"/>
      <c r="B5" s="586" t="s">
        <v>171</v>
      </c>
      <c r="C5" s="586"/>
      <c r="D5" s="586"/>
      <c r="E5" s="586"/>
      <c r="F5" s="586"/>
      <c r="G5" s="586"/>
      <c r="H5" s="586"/>
      <c r="I5" s="586"/>
      <c r="J5" s="586"/>
      <c r="K5" s="586"/>
      <c r="L5" s="586"/>
      <c r="M5" s="586"/>
      <c r="N5" s="586"/>
      <c r="O5" s="586"/>
      <c r="P5" s="586"/>
      <c r="Q5" s="586"/>
      <c r="R5" s="586"/>
      <c r="S5" s="586"/>
      <c r="T5" s="586"/>
      <c r="U5" s="586"/>
      <c r="V5" s="586"/>
      <c r="Y5" s="586" t="s">
        <v>172</v>
      </c>
      <c r="Z5" s="586"/>
      <c r="AA5" s="586"/>
      <c r="AB5" s="586"/>
      <c r="AC5" s="586"/>
      <c r="AD5" s="586"/>
      <c r="AE5" s="586"/>
      <c r="AF5" s="586"/>
      <c r="AG5" s="586"/>
      <c r="AH5" s="586"/>
      <c r="AI5" s="586"/>
      <c r="AJ5" s="586"/>
      <c r="AK5" s="586"/>
      <c r="AL5" s="586"/>
      <c r="AM5" s="586"/>
      <c r="AN5" s="586"/>
      <c r="AO5" s="586"/>
      <c r="AP5" s="586"/>
      <c r="AQ5" s="586"/>
      <c r="AR5" s="586"/>
      <c r="AS5" s="586"/>
      <c r="AX5" s="624" t="s">
        <v>173</v>
      </c>
      <c r="AY5" s="624"/>
      <c r="AZ5" s="624"/>
      <c r="BA5" s="624"/>
      <c r="BB5" s="624"/>
      <c r="BC5" s="624"/>
      <c r="BD5" s="624"/>
      <c r="BE5" s="624"/>
      <c r="BF5" s="322"/>
      <c r="BG5" s="322"/>
      <c r="BH5" s="322"/>
      <c r="BI5" s="322"/>
      <c r="BJ5" s="322"/>
      <c r="BK5" s="322"/>
      <c r="BL5" s="322"/>
      <c r="BM5" s="322"/>
      <c r="BN5" s="322"/>
      <c r="BO5" s="322"/>
      <c r="BP5" s="322"/>
      <c r="BQ5" s="322"/>
      <c r="BR5" s="322"/>
      <c r="BS5" s="322"/>
      <c r="BT5" s="322"/>
      <c r="BU5" s="322"/>
      <c r="BV5" s="322"/>
      <c r="BW5" s="322"/>
      <c r="BX5" s="322"/>
      <c r="BY5" s="322"/>
      <c r="BZ5" s="322"/>
      <c r="CA5" s="322"/>
      <c r="CB5" s="322"/>
      <c r="CC5" s="322"/>
      <c r="CD5" s="322"/>
      <c r="CE5" s="322"/>
      <c r="CF5" s="322"/>
      <c r="CG5" s="322"/>
      <c r="CH5" s="322"/>
      <c r="CI5" s="322"/>
      <c r="CJ5" s="322"/>
      <c r="CK5" s="322"/>
      <c r="CL5" s="322"/>
      <c r="CM5" s="322"/>
      <c r="CN5" s="322"/>
      <c r="CO5" s="322"/>
      <c r="CP5" s="322"/>
      <c r="CQ5" s="322"/>
      <c r="CR5" s="322"/>
      <c r="CS5" s="322"/>
      <c r="CT5" s="322"/>
      <c r="CU5" s="322"/>
      <c r="CV5" s="322"/>
      <c r="CW5" s="322"/>
      <c r="CX5" s="322"/>
      <c r="CY5" s="322"/>
      <c r="CZ5" s="322"/>
      <c r="DA5" s="322"/>
      <c r="DD5" s="624" t="s">
        <v>174</v>
      </c>
      <c r="DE5" s="624"/>
      <c r="DF5" s="624"/>
      <c r="DG5" s="624"/>
      <c r="DH5" s="624"/>
      <c r="DI5" s="624"/>
      <c r="DJ5" s="624"/>
      <c r="DK5" s="624"/>
      <c r="DL5" s="322"/>
      <c r="DM5" s="322"/>
      <c r="DN5" s="322"/>
      <c r="DO5" s="322"/>
      <c r="DP5" s="322"/>
      <c r="DQ5" s="322"/>
      <c r="DR5" s="322"/>
      <c r="DS5" s="322"/>
      <c r="DT5" s="322"/>
      <c r="DU5" s="322"/>
      <c r="DV5" s="322"/>
      <c r="DW5" s="322"/>
      <c r="DX5" s="322"/>
      <c r="DY5" s="322"/>
      <c r="DZ5" s="322"/>
      <c r="EA5" s="322"/>
      <c r="EB5" s="322" t="s">
        <v>881</v>
      </c>
      <c r="EC5" s="322"/>
      <c r="ED5" s="322"/>
      <c r="EE5" s="322"/>
      <c r="EF5" s="322"/>
      <c r="EG5" s="322"/>
      <c r="EH5" s="322"/>
      <c r="EI5" s="322"/>
      <c r="EJ5" s="322"/>
      <c r="EK5" s="322"/>
      <c r="EL5" s="322"/>
      <c r="EM5" s="322"/>
      <c r="EN5" s="322"/>
      <c r="EO5" s="322"/>
      <c r="EP5" s="322"/>
      <c r="EQ5" s="322"/>
      <c r="ER5" s="322"/>
      <c r="ES5" s="322"/>
      <c r="ET5" s="322"/>
      <c r="EU5" s="322"/>
      <c r="EV5" s="322"/>
      <c r="EW5" s="322"/>
      <c r="EX5" s="322"/>
      <c r="EY5" s="322"/>
      <c r="EZ5" s="322"/>
      <c r="FA5" s="322"/>
      <c r="FB5" s="322"/>
      <c r="FC5" s="322"/>
      <c r="FF5" s="624" t="s">
        <v>765</v>
      </c>
      <c r="FG5" s="624"/>
      <c r="FH5" s="624"/>
      <c r="FI5" s="624"/>
      <c r="FJ5" s="281" t="s">
        <v>888</v>
      </c>
      <c r="FR5" s="281" t="s">
        <v>892</v>
      </c>
      <c r="HC5" s="327"/>
      <c r="HD5" s="586" t="s">
        <v>171</v>
      </c>
      <c r="HE5" s="586"/>
      <c r="HF5" s="586"/>
      <c r="HG5" s="586"/>
      <c r="HH5" s="586"/>
      <c r="HI5" s="586"/>
      <c r="HJ5" s="586"/>
      <c r="HK5" s="586"/>
      <c r="HL5" s="586"/>
      <c r="HM5" s="586"/>
      <c r="HN5" s="586"/>
      <c r="HO5" s="586"/>
      <c r="HP5" s="586"/>
      <c r="HQ5" s="586"/>
      <c r="HR5" s="586"/>
      <c r="HS5" s="586"/>
      <c r="HT5" s="586"/>
      <c r="HU5" s="586"/>
      <c r="HV5" s="586"/>
      <c r="HW5" s="586"/>
      <c r="HX5" s="586"/>
    </row>
    <row r="6" spans="1:232" ht="35.1" customHeight="1" x14ac:dyDescent="0.25">
      <c r="A6" s="328"/>
      <c r="B6" s="586" t="s">
        <v>160</v>
      </c>
      <c r="C6" s="586"/>
      <c r="D6" s="586"/>
      <c r="E6" s="592" t="s">
        <v>167</v>
      </c>
      <c r="F6" s="592"/>
      <c r="G6" s="592"/>
      <c r="H6" s="586" t="s">
        <v>168</v>
      </c>
      <c r="I6" s="586"/>
      <c r="J6" s="586"/>
      <c r="K6" s="592" t="s">
        <v>161</v>
      </c>
      <c r="L6" s="592"/>
      <c r="M6" s="592"/>
      <c r="N6" s="586" t="s">
        <v>169</v>
      </c>
      <c r="O6" s="586"/>
      <c r="P6" s="586"/>
      <c r="Q6" s="592" t="s">
        <v>170</v>
      </c>
      <c r="R6" s="592"/>
      <c r="S6" s="592"/>
      <c r="T6" s="586" t="s">
        <v>164</v>
      </c>
      <c r="U6" s="586"/>
      <c r="V6" s="586"/>
      <c r="Y6" s="586" t="s">
        <v>160</v>
      </c>
      <c r="Z6" s="586"/>
      <c r="AA6" s="586"/>
      <c r="AB6" s="592" t="s">
        <v>167</v>
      </c>
      <c r="AC6" s="592"/>
      <c r="AD6" s="592"/>
      <c r="AE6" s="586" t="s">
        <v>168</v>
      </c>
      <c r="AF6" s="586"/>
      <c r="AG6" s="586"/>
      <c r="AH6" s="592" t="s">
        <v>161</v>
      </c>
      <c r="AI6" s="592"/>
      <c r="AJ6" s="592"/>
      <c r="AK6" s="586" t="s">
        <v>169</v>
      </c>
      <c r="AL6" s="586"/>
      <c r="AM6" s="586"/>
      <c r="AN6" s="592" t="s">
        <v>170</v>
      </c>
      <c r="AO6" s="592"/>
      <c r="AP6" s="592"/>
      <c r="AQ6" s="586" t="s">
        <v>164</v>
      </c>
      <c r="AR6" s="586"/>
      <c r="AS6" s="586"/>
      <c r="AX6" s="632" t="s">
        <v>160</v>
      </c>
      <c r="AY6" s="633"/>
      <c r="AZ6" s="633"/>
      <c r="BA6" s="633"/>
      <c r="BB6" s="633"/>
      <c r="BC6" s="633"/>
      <c r="BD6" s="633"/>
      <c r="BE6" s="594"/>
      <c r="BF6" s="626" t="s">
        <v>167</v>
      </c>
      <c r="BG6" s="627"/>
      <c r="BH6" s="627"/>
      <c r="BI6" s="627"/>
      <c r="BJ6" s="627"/>
      <c r="BK6" s="627"/>
      <c r="BL6" s="627"/>
      <c r="BM6" s="628"/>
      <c r="BN6" s="632" t="s">
        <v>168</v>
      </c>
      <c r="BO6" s="633"/>
      <c r="BP6" s="633"/>
      <c r="BQ6" s="633"/>
      <c r="BR6" s="633"/>
      <c r="BS6" s="633"/>
      <c r="BT6" s="633"/>
      <c r="BU6" s="594"/>
      <c r="BV6" s="626" t="s">
        <v>161</v>
      </c>
      <c r="BW6" s="627"/>
      <c r="BX6" s="627"/>
      <c r="BY6" s="627"/>
      <c r="BZ6" s="627"/>
      <c r="CA6" s="627"/>
      <c r="CB6" s="627"/>
      <c r="CC6" s="628"/>
      <c r="CD6" s="632" t="s">
        <v>169</v>
      </c>
      <c r="CE6" s="633"/>
      <c r="CF6" s="633"/>
      <c r="CG6" s="633"/>
      <c r="CH6" s="633"/>
      <c r="CI6" s="633"/>
      <c r="CJ6" s="633"/>
      <c r="CK6" s="594"/>
      <c r="CL6" s="626" t="s">
        <v>170</v>
      </c>
      <c r="CM6" s="627"/>
      <c r="CN6" s="627"/>
      <c r="CO6" s="627"/>
      <c r="CP6" s="627"/>
      <c r="CQ6" s="627"/>
      <c r="CR6" s="627"/>
      <c r="CS6" s="628"/>
      <c r="CT6" s="586" t="s">
        <v>164</v>
      </c>
      <c r="CU6" s="586"/>
      <c r="CV6" s="586"/>
      <c r="CW6" s="586"/>
      <c r="CX6" s="586"/>
      <c r="CY6" s="586"/>
      <c r="CZ6" s="586"/>
      <c r="DA6" s="586"/>
      <c r="DB6" s="322"/>
      <c r="DD6" s="586" t="s">
        <v>160</v>
      </c>
      <c r="DE6" s="586"/>
      <c r="DF6" s="586"/>
      <c r="DG6" s="586"/>
      <c r="DH6" s="586"/>
      <c r="DI6" s="586"/>
      <c r="DJ6" s="586"/>
      <c r="DK6" s="586"/>
      <c r="DL6" s="592" t="s">
        <v>167</v>
      </c>
      <c r="DM6" s="592"/>
      <c r="DN6" s="592"/>
      <c r="DO6" s="592"/>
      <c r="DP6" s="592"/>
      <c r="DQ6" s="592"/>
      <c r="DR6" s="592"/>
      <c r="DS6" s="592"/>
      <c r="DT6" s="586" t="s">
        <v>168</v>
      </c>
      <c r="DU6" s="586"/>
      <c r="DV6" s="586"/>
      <c r="DW6" s="586"/>
      <c r="DX6" s="586"/>
      <c r="DY6" s="586"/>
      <c r="DZ6" s="586"/>
      <c r="EA6" s="586"/>
      <c r="EB6" s="592" t="s">
        <v>161</v>
      </c>
      <c r="EC6" s="592"/>
      <c r="ED6" s="592"/>
      <c r="EE6" s="592"/>
      <c r="EF6" s="592"/>
      <c r="EG6" s="592"/>
      <c r="EH6" s="592"/>
      <c r="EI6" s="586" t="s">
        <v>169</v>
      </c>
      <c r="EJ6" s="586"/>
      <c r="EK6" s="586"/>
      <c r="EL6" s="586"/>
      <c r="EM6" s="586"/>
      <c r="EN6" s="586"/>
      <c r="EO6" s="586"/>
      <c r="EP6" s="592" t="s">
        <v>170</v>
      </c>
      <c r="EQ6" s="592"/>
      <c r="ER6" s="592"/>
      <c r="ES6" s="592"/>
      <c r="ET6" s="592"/>
      <c r="EU6" s="592"/>
      <c r="EV6" s="592"/>
      <c r="EW6" s="586" t="s">
        <v>164</v>
      </c>
      <c r="EX6" s="586"/>
      <c r="EY6" s="586"/>
      <c r="EZ6" s="586"/>
      <c r="FA6" s="586"/>
      <c r="FB6" s="586"/>
      <c r="FC6" s="586"/>
      <c r="FF6" s="586" t="s">
        <v>160</v>
      </c>
      <c r="FG6" s="586"/>
      <c r="FH6" s="586"/>
      <c r="FI6" s="586"/>
      <c r="FJ6" s="592" t="s">
        <v>167</v>
      </c>
      <c r="FK6" s="592"/>
      <c r="FL6" s="592"/>
      <c r="FM6" s="592"/>
      <c r="FN6" s="586" t="s">
        <v>168</v>
      </c>
      <c r="FO6" s="586"/>
      <c r="FP6" s="586"/>
      <c r="FQ6" s="586"/>
      <c r="FR6" s="592" t="s">
        <v>161</v>
      </c>
      <c r="FS6" s="592"/>
      <c r="FT6" s="592"/>
      <c r="FU6" s="592"/>
      <c r="FV6" s="586" t="s">
        <v>169</v>
      </c>
      <c r="FW6" s="586"/>
      <c r="FX6" s="586"/>
      <c r="FY6" s="586"/>
      <c r="FZ6" s="592" t="s">
        <v>170</v>
      </c>
      <c r="GA6" s="592"/>
      <c r="GB6" s="592"/>
      <c r="GC6" s="592"/>
      <c r="GD6" s="586" t="s">
        <v>164</v>
      </c>
      <c r="GE6" s="586"/>
      <c r="GF6" s="586"/>
      <c r="GG6" s="586"/>
      <c r="HC6" s="445"/>
      <c r="HD6" s="588" t="s">
        <v>160</v>
      </c>
      <c r="HE6" s="588"/>
      <c r="HF6" s="588"/>
      <c r="HG6" s="588" t="s">
        <v>167</v>
      </c>
      <c r="HH6" s="588"/>
      <c r="HI6" s="588"/>
      <c r="HJ6" s="588" t="s">
        <v>168</v>
      </c>
      <c r="HK6" s="588"/>
      <c r="HL6" s="588"/>
      <c r="HM6" s="588" t="s">
        <v>161</v>
      </c>
      <c r="HN6" s="588"/>
      <c r="HO6" s="588"/>
    </row>
    <row r="7" spans="1:232" s="280" customFormat="1" ht="99.95" customHeight="1" x14ac:dyDescent="0.25">
      <c r="A7" s="306" t="s">
        <v>839</v>
      </c>
      <c r="B7" s="326" t="s">
        <v>841</v>
      </c>
      <c r="C7" s="326" t="s">
        <v>842</v>
      </c>
      <c r="D7" s="326" t="s">
        <v>843</v>
      </c>
      <c r="E7" s="307" t="s">
        <v>841</v>
      </c>
      <c r="F7" s="307" t="s">
        <v>842</v>
      </c>
      <c r="G7" s="307" t="s">
        <v>843</v>
      </c>
      <c r="H7" s="326" t="s">
        <v>841</v>
      </c>
      <c r="I7" s="326" t="s">
        <v>842</v>
      </c>
      <c r="J7" s="326" t="s">
        <v>843</v>
      </c>
      <c r="K7" s="307" t="s">
        <v>841</v>
      </c>
      <c r="L7" s="307" t="s">
        <v>842</v>
      </c>
      <c r="M7" s="307" t="s">
        <v>843</v>
      </c>
      <c r="N7" s="326" t="s">
        <v>841</v>
      </c>
      <c r="O7" s="326" t="s">
        <v>842</v>
      </c>
      <c r="P7" s="326" t="s">
        <v>843</v>
      </c>
      <c r="Q7" s="307" t="s">
        <v>841</v>
      </c>
      <c r="R7" s="307" t="s">
        <v>842</v>
      </c>
      <c r="S7" s="307" t="s">
        <v>843</v>
      </c>
      <c r="T7" s="326" t="s">
        <v>841</v>
      </c>
      <c r="U7" s="326" t="s">
        <v>842</v>
      </c>
      <c r="V7" s="326" t="s">
        <v>843</v>
      </c>
      <c r="W7" s="165"/>
      <c r="Y7" s="326" t="s">
        <v>841</v>
      </c>
      <c r="Z7" s="326" t="s">
        <v>853</v>
      </c>
      <c r="AA7" s="326" t="s">
        <v>854</v>
      </c>
      <c r="AB7" s="307" t="s">
        <v>841</v>
      </c>
      <c r="AC7" s="307" t="s">
        <v>853</v>
      </c>
      <c r="AD7" s="307" t="s">
        <v>854</v>
      </c>
      <c r="AE7" s="326" t="s">
        <v>841</v>
      </c>
      <c r="AF7" s="326" t="s">
        <v>853</v>
      </c>
      <c r="AG7" s="326" t="s">
        <v>854</v>
      </c>
      <c r="AH7" s="307" t="s">
        <v>841</v>
      </c>
      <c r="AI7" s="307" t="s">
        <v>853</v>
      </c>
      <c r="AJ7" s="307" t="s">
        <v>854</v>
      </c>
      <c r="AK7" s="326" t="s">
        <v>841</v>
      </c>
      <c r="AL7" s="326" t="s">
        <v>853</v>
      </c>
      <c r="AM7" s="326" t="s">
        <v>854</v>
      </c>
      <c r="AN7" s="307" t="s">
        <v>841</v>
      </c>
      <c r="AO7" s="307" t="s">
        <v>853</v>
      </c>
      <c r="AP7" s="307" t="s">
        <v>854</v>
      </c>
      <c r="AQ7" s="326" t="s">
        <v>841</v>
      </c>
      <c r="AR7" s="326" t="s">
        <v>853</v>
      </c>
      <c r="AS7" s="326" t="s">
        <v>854</v>
      </c>
      <c r="AX7" s="326" t="s">
        <v>860</v>
      </c>
      <c r="AY7" s="326" t="s">
        <v>861</v>
      </c>
      <c r="AZ7" s="326" t="s">
        <v>862</v>
      </c>
      <c r="BA7" s="326" t="s">
        <v>602</v>
      </c>
      <c r="BB7" s="326" t="s">
        <v>863</v>
      </c>
      <c r="BC7" s="326" t="s">
        <v>864</v>
      </c>
      <c r="BD7" s="326" t="s">
        <v>604</v>
      </c>
      <c r="BE7" s="326" t="s">
        <v>612</v>
      </c>
      <c r="BF7" s="307" t="s">
        <v>860</v>
      </c>
      <c r="BG7" s="307" t="s">
        <v>861</v>
      </c>
      <c r="BH7" s="307" t="s">
        <v>862</v>
      </c>
      <c r="BI7" s="307" t="s">
        <v>602</v>
      </c>
      <c r="BJ7" s="307" t="s">
        <v>863</v>
      </c>
      <c r="BK7" s="307" t="s">
        <v>864</v>
      </c>
      <c r="BL7" s="307" t="s">
        <v>604</v>
      </c>
      <c r="BM7" s="307" t="s">
        <v>612</v>
      </c>
      <c r="BN7" s="326" t="s">
        <v>860</v>
      </c>
      <c r="BO7" s="326" t="s">
        <v>861</v>
      </c>
      <c r="BP7" s="326" t="s">
        <v>862</v>
      </c>
      <c r="BQ7" s="326" t="s">
        <v>602</v>
      </c>
      <c r="BR7" s="326" t="s">
        <v>863</v>
      </c>
      <c r="BS7" s="326" t="s">
        <v>864</v>
      </c>
      <c r="BT7" s="326" t="s">
        <v>604</v>
      </c>
      <c r="BU7" s="334" t="s">
        <v>612</v>
      </c>
      <c r="BV7" s="307" t="s">
        <v>860</v>
      </c>
      <c r="BW7" s="307" t="s">
        <v>861</v>
      </c>
      <c r="BX7" s="307" t="s">
        <v>862</v>
      </c>
      <c r="BY7" s="307" t="s">
        <v>602</v>
      </c>
      <c r="BZ7" s="307" t="s">
        <v>863</v>
      </c>
      <c r="CA7" s="307" t="s">
        <v>864</v>
      </c>
      <c r="CB7" s="307" t="s">
        <v>604</v>
      </c>
      <c r="CC7" s="307" t="s">
        <v>612</v>
      </c>
      <c r="CD7" s="326" t="s">
        <v>860</v>
      </c>
      <c r="CE7" s="326" t="s">
        <v>861</v>
      </c>
      <c r="CF7" s="326" t="s">
        <v>862</v>
      </c>
      <c r="CG7" s="326" t="s">
        <v>602</v>
      </c>
      <c r="CH7" s="326" t="s">
        <v>863</v>
      </c>
      <c r="CI7" s="326" t="s">
        <v>864</v>
      </c>
      <c r="CJ7" s="326" t="s">
        <v>604</v>
      </c>
      <c r="CK7" s="326" t="s">
        <v>612</v>
      </c>
      <c r="CL7" s="307" t="s">
        <v>860</v>
      </c>
      <c r="CM7" s="307" t="s">
        <v>861</v>
      </c>
      <c r="CN7" s="307" t="s">
        <v>862</v>
      </c>
      <c r="CO7" s="307" t="s">
        <v>602</v>
      </c>
      <c r="CP7" s="307" t="s">
        <v>863</v>
      </c>
      <c r="CQ7" s="307" t="s">
        <v>864</v>
      </c>
      <c r="CR7" s="307" t="s">
        <v>604</v>
      </c>
      <c r="CS7" s="307" t="s">
        <v>612</v>
      </c>
      <c r="CT7" s="326" t="s">
        <v>860</v>
      </c>
      <c r="CU7" s="326" t="s">
        <v>861</v>
      </c>
      <c r="CV7" s="326" t="s">
        <v>862</v>
      </c>
      <c r="CW7" s="326" t="s">
        <v>602</v>
      </c>
      <c r="CX7" s="326" t="s">
        <v>863</v>
      </c>
      <c r="CY7" s="326" t="s">
        <v>864</v>
      </c>
      <c r="CZ7" s="326" t="s">
        <v>604</v>
      </c>
      <c r="DA7" s="326" t="s">
        <v>612</v>
      </c>
      <c r="DB7" s="314"/>
      <c r="DD7" s="326" t="s">
        <v>860</v>
      </c>
      <c r="DE7" s="326" t="s">
        <v>871</v>
      </c>
      <c r="DF7" s="326" t="s">
        <v>872</v>
      </c>
      <c r="DG7" s="326" t="s">
        <v>873</v>
      </c>
      <c r="DH7" s="326" t="s">
        <v>874</v>
      </c>
      <c r="DI7" s="326" t="s">
        <v>864</v>
      </c>
      <c r="DJ7" s="326" t="s">
        <v>604</v>
      </c>
      <c r="DK7" s="326" t="s">
        <v>612</v>
      </c>
      <c r="DL7" s="307" t="s">
        <v>860</v>
      </c>
      <c r="DM7" s="307" t="s">
        <v>871</v>
      </c>
      <c r="DN7" s="307" t="s">
        <v>872</v>
      </c>
      <c r="DO7" s="307" t="s">
        <v>873</v>
      </c>
      <c r="DP7" s="307" t="s">
        <v>874</v>
      </c>
      <c r="DQ7" s="307" t="s">
        <v>864</v>
      </c>
      <c r="DR7" s="307" t="s">
        <v>604</v>
      </c>
      <c r="DS7" s="307" t="s">
        <v>612</v>
      </c>
      <c r="DT7" s="326" t="s">
        <v>860</v>
      </c>
      <c r="DU7" s="326" t="s">
        <v>871</v>
      </c>
      <c r="DV7" s="326" t="s">
        <v>872</v>
      </c>
      <c r="DW7" s="326" t="s">
        <v>873</v>
      </c>
      <c r="DX7" s="326" t="s">
        <v>874</v>
      </c>
      <c r="DY7" s="326" t="s">
        <v>864</v>
      </c>
      <c r="DZ7" s="326" t="s">
        <v>604</v>
      </c>
      <c r="EA7" s="326" t="s">
        <v>612</v>
      </c>
      <c r="EB7" s="307" t="s">
        <v>860</v>
      </c>
      <c r="EC7" s="307" t="s">
        <v>871</v>
      </c>
      <c r="ED7" s="307" t="s">
        <v>872</v>
      </c>
      <c r="EE7" s="307" t="s">
        <v>873</v>
      </c>
      <c r="EF7" s="307" t="s">
        <v>874</v>
      </c>
      <c r="EG7" s="307" t="s">
        <v>864</v>
      </c>
      <c r="EH7" s="307" t="s">
        <v>882</v>
      </c>
      <c r="EI7" s="326" t="s">
        <v>860</v>
      </c>
      <c r="EJ7" s="326" t="s">
        <v>871</v>
      </c>
      <c r="EK7" s="326" t="s">
        <v>872</v>
      </c>
      <c r="EL7" s="326" t="s">
        <v>873</v>
      </c>
      <c r="EM7" s="326" t="s">
        <v>874</v>
      </c>
      <c r="EN7" s="326" t="s">
        <v>864</v>
      </c>
      <c r="EO7" s="326" t="s">
        <v>882</v>
      </c>
      <c r="EP7" s="307" t="s">
        <v>860</v>
      </c>
      <c r="EQ7" s="307" t="s">
        <v>871</v>
      </c>
      <c r="ER7" s="307" t="s">
        <v>872</v>
      </c>
      <c r="ES7" s="307" t="s">
        <v>873</v>
      </c>
      <c r="ET7" s="307" t="s">
        <v>874</v>
      </c>
      <c r="EU7" s="307" t="s">
        <v>864</v>
      </c>
      <c r="EV7" s="307" t="s">
        <v>882</v>
      </c>
      <c r="EW7" s="326" t="s">
        <v>860</v>
      </c>
      <c r="EX7" s="326" t="s">
        <v>871</v>
      </c>
      <c r="EY7" s="326" t="s">
        <v>872</v>
      </c>
      <c r="EZ7" s="326" t="s">
        <v>873</v>
      </c>
      <c r="FA7" s="326" t="s">
        <v>874</v>
      </c>
      <c r="FB7" s="326" t="s">
        <v>864</v>
      </c>
      <c r="FC7" s="326" t="s">
        <v>882</v>
      </c>
      <c r="FF7" s="326" t="s">
        <v>889</v>
      </c>
      <c r="FG7" s="326" t="s">
        <v>890</v>
      </c>
      <c r="FH7" s="326" t="s">
        <v>893</v>
      </c>
      <c r="FI7" s="326" t="s">
        <v>894</v>
      </c>
      <c r="FJ7" s="354" t="s">
        <v>889</v>
      </c>
      <c r="FK7" s="354" t="s">
        <v>890</v>
      </c>
      <c r="FL7" s="354" t="s">
        <v>893</v>
      </c>
      <c r="FM7" s="354" t="s">
        <v>894</v>
      </c>
      <c r="FN7" s="326" t="s">
        <v>889</v>
      </c>
      <c r="FO7" s="326" t="s">
        <v>890</v>
      </c>
      <c r="FP7" s="326" t="s">
        <v>893</v>
      </c>
      <c r="FQ7" s="326" t="s">
        <v>894</v>
      </c>
      <c r="FR7" s="354" t="s">
        <v>889</v>
      </c>
      <c r="FS7" s="354" t="s">
        <v>890</v>
      </c>
      <c r="FT7" s="354" t="s">
        <v>893</v>
      </c>
      <c r="FU7" s="354" t="s">
        <v>894</v>
      </c>
      <c r="FV7" s="326" t="s">
        <v>889</v>
      </c>
      <c r="FW7" s="326" t="s">
        <v>890</v>
      </c>
      <c r="FX7" s="326" t="s">
        <v>893</v>
      </c>
      <c r="FY7" s="326" t="s">
        <v>894</v>
      </c>
      <c r="FZ7" s="354" t="s">
        <v>889</v>
      </c>
      <c r="GA7" s="354" t="s">
        <v>890</v>
      </c>
      <c r="GB7" s="354" t="s">
        <v>893</v>
      </c>
      <c r="GC7" s="354" t="s">
        <v>894</v>
      </c>
      <c r="GD7" s="326" t="s">
        <v>889</v>
      </c>
      <c r="GE7" s="326" t="s">
        <v>890</v>
      </c>
      <c r="GF7" s="326" t="s">
        <v>893</v>
      </c>
      <c r="GG7" s="326" t="s">
        <v>894</v>
      </c>
      <c r="HC7" s="446" t="s">
        <v>968</v>
      </c>
      <c r="HD7" s="443" t="s">
        <v>841</v>
      </c>
      <c r="HE7" s="443" t="s">
        <v>842</v>
      </c>
      <c r="HF7" s="443" t="s">
        <v>843</v>
      </c>
      <c r="HG7" s="443" t="s">
        <v>841</v>
      </c>
      <c r="HH7" s="443" t="s">
        <v>842</v>
      </c>
      <c r="HI7" s="443" t="s">
        <v>843</v>
      </c>
      <c r="HJ7" s="443" t="s">
        <v>841</v>
      </c>
      <c r="HK7" s="443" t="s">
        <v>842</v>
      </c>
      <c r="HL7" s="443" t="s">
        <v>843</v>
      </c>
      <c r="HM7" s="443" t="s">
        <v>841</v>
      </c>
      <c r="HN7" s="443" t="s">
        <v>842</v>
      </c>
      <c r="HO7" s="443" t="s">
        <v>843</v>
      </c>
    </row>
    <row r="8" spans="1:232" s="280" customFormat="1" ht="99.95" customHeight="1" x14ac:dyDescent="0.25">
      <c r="A8" s="306" t="s">
        <v>840</v>
      </c>
      <c r="B8" s="326" t="s">
        <v>844</v>
      </c>
      <c r="C8" s="326" t="s">
        <v>845</v>
      </c>
      <c r="D8" s="326" t="s">
        <v>846</v>
      </c>
      <c r="E8" s="307" t="s">
        <v>844</v>
      </c>
      <c r="F8" s="307" t="s">
        <v>845</v>
      </c>
      <c r="G8" s="307" t="s">
        <v>846</v>
      </c>
      <c r="H8" s="326" t="s">
        <v>844</v>
      </c>
      <c r="I8" s="326" t="s">
        <v>845</v>
      </c>
      <c r="J8" s="326" t="s">
        <v>846</v>
      </c>
      <c r="K8" s="307" t="s">
        <v>844</v>
      </c>
      <c r="L8" s="307" t="s">
        <v>845</v>
      </c>
      <c r="M8" s="307" t="s">
        <v>846</v>
      </c>
      <c r="N8" s="326" t="s">
        <v>844</v>
      </c>
      <c r="O8" s="326" t="s">
        <v>845</v>
      </c>
      <c r="P8" s="326" t="s">
        <v>846</v>
      </c>
      <c r="Q8" s="307" t="s">
        <v>844</v>
      </c>
      <c r="R8" s="307" t="s">
        <v>845</v>
      </c>
      <c r="S8" s="307" t="s">
        <v>846</v>
      </c>
      <c r="T8" s="326" t="s">
        <v>844</v>
      </c>
      <c r="U8" s="326" t="s">
        <v>845</v>
      </c>
      <c r="V8" s="326" t="s">
        <v>846</v>
      </c>
      <c r="W8" s="165"/>
      <c r="Y8" s="326" t="s">
        <v>844</v>
      </c>
      <c r="Z8" s="326" t="s">
        <v>855</v>
      </c>
      <c r="AA8" s="326" t="s">
        <v>856</v>
      </c>
      <c r="AB8" s="307" t="s">
        <v>844</v>
      </c>
      <c r="AC8" s="307" t="s">
        <v>855</v>
      </c>
      <c r="AD8" s="307" t="s">
        <v>856</v>
      </c>
      <c r="AE8" s="326" t="s">
        <v>844</v>
      </c>
      <c r="AF8" s="326" t="s">
        <v>855</v>
      </c>
      <c r="AG8" s="326" t="s">
        <v>856</v>
      </c>
      <c r="AH8" s="307" t="s">
        <v>844</v>
      </c>
      <c r="AI8" s="307" t="s">
        <v>855</v>
      </c>
      <c r="AJ8" s="307" t="s">
        <v>856</v>
      </c>
      <c r="AK8" s="326" t="s">
        <v>844</v>
      </c>
      <c r="AL8" s="326" t="s">
        <v>855</v>
      </c>
      <c r="AM8" s="326" t="s">
        <v>856</v>
      </c>
      <c r="AN8" s="307" t="s">
        <v>844</v>
      </c>
      <c r="AO8" s="307" t="s">
        <v>855</v>
      </c>
      <c r="AP8" s="307" t="s">
        <v>856</v>
      </c>
      <c r="AQ8" s="326" t="s">
        <v>844</v>
      </c>
      <c r="AR8" s="326" t="s">
        <v>855</v>
      </c>
      <c r="AS8" s="326" t="s">
        <v>856</v>
      </c>
      <c r="AX8" s="326" t="s">
        <v>865</v>
      </c>
      <c r="AY8" s="326" t="s">
        <v>866</v>
      </c>
      <c r="AZ8" s="326" t="s">
        <v>867</v>
      </c>
      <c r="BA8" s="326" t="s">
        <v>603</v>
      </c>
      <c r="BB8" s="326" t="s">
        <v>868</v>
      </c>
      <c r="BC8" s="326" t="s">
        <v>869</v>
      </c>
      <c r="BD8" s="326" t="s">
        <v>396</v>
      </c>
      <c r="BE8" s="326" t="s">
        <v>613</v>
      </c>
      <c r="BF8" s="307" t="s">
        <v>865</v>
      </c>
      <c r="BG8" s="307" t="s">
        <v>866</v>
      </c>
      <c r="BH8" s="307" t="s">
        <v>867</v>
      </c>
      <c r="BI8" s="307" t="s">
        <v>603</v>
      </c>
      <c r="BJ8" s="307" t="s">
        <v>868</v>
      </c>
      <c r="BK8" s="307" t="s">
        <v>869</v>
      </c>
      <c r="BL8" s="307" t="s">
        <v>396</v>
      </c>
      <c r="BM8" s="307" t="s">
        <v>613</v>
      </c>
      <c r="BN8" s="326" t="s">
        <v>865</v>
      </c>
      <c r="BO8" s="326" t="s">
        <v>866</v>
      </c>
      <c r="BP8" s="326" t="s">
        <v>867</v>
      </c>
      <c r="BQ8" s="326" t="s">
        <v>603</v>
      </c>
      <c r="BR8" s="326" t="s">
        <v>868</v>
      </c>
      <c r="BS8" s="326" t="s">
        <v>869</v>
      </c>
      <c r="BT8" s="326" t="s">
        <v>396</v>
      </c>
      <c r="BU8" s="334" t="s">
        <v>613</v>
      </c>
      <c r="BV8" s="307" t="s">
        <v>865</v>
      </c>
      <c r="BW8" s="307" t="s">
        <v>866</v>
      </c>
      <c r="BX8" s="307" t="s">
        <v>867</v>
      </c>
      <c r="BY8" s="307" t="s">
        <v>603</v>
      </c>
      <c r="BZ8" s="307" t="s">
        <v>868</v>
      </c>
      <c r="CA8" s="307" t="s">
        <v>869</v>
      </c>
      <c r="CB8" s="307" t="s">
        <v>396</v>
      </c>
      <c r="CC8" s="307" t="s">
        <v>613</v>
      </c>
      <c r="CD8" s="326" t="s">
        <v>865</v>
      </c>
      <c r="CE8" s="326" t="s">
        <v>866</v>
      </c>
      <c r="CF8" s="326" t="s">
        <v>867</v>
      </c>
      <c r="CG8" s="326" t="s">
        <v>603</v>
      </c>
      <c r="CH8" s="326" t="s">
        <v>868</v>
      </c>
      <c r="CI8" s="326" t="s">
        <v>869</v>
      </c>
      <c r="CJ8" s="326" t="s">
        <v>396</v>
      </c>
      <c r="CK8" s="326" t="s">
        <v>613</v>
      </c>
      <c r="CL8" s="307" t="s">
        <v>865</v>
      </c>
      <c r="CM8" s="307" t="s">
        <v>866</v>
      </c>
      <c r="CN8" s="307" t="s">
        <v>867</v>
      </c>
      <c r="CO8" s="307" t="s">
        <v>603</v>
      </c>
      <c r="CP8" s="307" t="s">
        <v>868</v>
      </c>
      <c r="CQ8" s="307" t="s">
        <v>869</v>
      </c>
      <c r="CR8" s="307" t="s">
        <v>396</v>
      </c>
      <c r="CS8" s="307" t="s">
        <v>613</v>
      </c>
      <c r="CT8" s="326" t="s">
        <v>865</v>
      </c>
      <c r="CU8" s="326" t="s">
        <v>866</v>
      </c>
      <c r="CV8" s="326" t="s">
        <v>867</v>
      </c>
      <c r="CW8" s="326" t="s">
        <v>603</v>
      </c>
      <c r="CX8" s="326" t="s">
        <v>868</v>
      </c>
      <c r="CY8" s="326" t="s">
        <v>869</v>
      </c>
      <c r="CZ8" s="326" t="s">
        <v>396</v>
      </c>
      <c r="DA8" s="326" t="s">
        <v>613</v>
      </c>
      <c r="DB8" s="314"/>
      <c r="DD8" s="326" t="s">
        <v>865</v>
      </c>
      <c r="DE8" s="326" t="s">
        <v>875</v>
      </c>
      <c r="DF8" s="326" t="s">
        <v>876</v>
      </c>
      <c r="DG8" s="326" t="s">
        <v>877</v>
      </c>
      <c r="DH8" s="326" t="s">
        <v>878</v>
      </c>
      <c r="DI8" s="326" t="s">
        <v>869</v>
      </c>
      <c r="DJ8" s="326" t="s">
        <v>396</v>
      </c>
      <c r="DK8" s="326" t="s">
        <v>613</v>
      </c>
      <c r="DL8" s="307" t="s">
        <v>865</v>
      </c>
      <c r="DM8" s="307" t="s">
        <v>875</v>
      </c>
      <c r="DN8" s="307" t="s">
        <v>876</v>
      </c>
      <c r="DO8" s="307" t="s">
        <v>877</v>
      </c>
      <c r="DP8" s="307" t="s">
        <v>878</v>
      </c>
      <c r="DQ8" s="307" t="s">
        <v>869</v>
      </c>
      <c r="DR8" s="307" t="s">
        <v>396</v>
      </c>
      <c r="DS8" s="307" t="s">
        <v>613</v>
      </c>
      <c r="DT8" s="326" t="s">
        <v>865</v>
      </c>
      <c r="DU8" s="326" t="s">
        <v>875</v>
      </c>
      <c r="DV8" s="326" t="s">
        <v>876</v>
      </c>
      <c r="DW8" s="326" t="s">
        <v>877</v>
      </c>
      <c r="DX8" s="326" t="s">
        <v>878</v>
      </c>
      <c r="DY8" s="326" t="s">
        <v>869</v>
      </c>
      <c r="DZ8" s="326" t="s">
        <v>396</v>
      </c>
      <c r="EA8" s="326" t="s">
        <v>613</v>
      </c>
      <c r="EB8" s="307" t="s">
        <v>865</v>
      </c>
      <c r="EC8" s="307" t="s">
        <v>875</v>
      </c>
      <c r="ED8" s="307" t="s">
        <v>876</v>
      </c>
      <c r="EE8" s="307" t="s">
        <v>877</v>
      </c>
      <c r="EF8" s="307" t="s">
        <v>878</v>
      </c>
      <c r="EG8" s="307" t="s">
        <v>869</v>
      </c>
      <c r="EH8" s="307" t="s">
        <v>883</v>
      </c>
      <c r="EI8" s="326" t="s">
        <v>865</v>
      </c>
      <c r="EJ8" s="326" t="s">
        <v>875</v>
      </c>
      <c r="EK8" s="326" t="s">
        <v>876</v>
      </c>
      <c r="EL8" s="326" t="s">
        <v>877</v>
      </c>
      <c r="EM8" s="326" t="s">
        <v>878</v>
      </c>
      <c r="EN8" s="326" t="s">
        <v>869</v>
      </c>
      <c r="EO8" s="326" t="s">
        <v>883</v>
      </c>
      <c r="EP8" s="307" t="s">
        <v>865</v>
      </c>
      <c r="EQ8" s="307" t="s">
        <v>875</v>
      </c>
      <c r="ER8" s="307" t="s">
        <v>876</v>
      </c>
      <c r="ES8" s="307" t="s">
        <v>877</v>
      </c>
      <c r="ET8" s="307" t="s">
        <v>878</v>
      </c>
      <c r="EU8" s="307" t="s">
        <v>869</v>
      </c>
      <c r="EV8" s="307" t="s">
        <v>883</v>
      </c>
      <c r="EW8" s="326" t="s">
        <v>865</v>
      </c>
      <c r="EX8" s="326" t="s">
        <v>875</v>
      </c>
      <c r="EY8" s="326" t="s">
        <v>876</v>
      </c>
      <c r="EZ8" s="326" t="s">
        <v>877</v>
      </c>
      <c r="FA8" s="326" t="s">
        <v>878</v>
      </c>
      <c r="FB8" s="326" t="s">
        <v>869</v>
      </c>
      <c r="FC8" s="326" t="s">
        <v>883</v>
      </c>
      <c r="FF8" s="326" t="s">
        <v>887</v>
      </c>
      <c r="FG8" s="326" t="s">
        <v>885</v>
      </c>
      <c r="FH8" s="326" t="s">
        <v>886</v>
      </c>
      <c r="FI8" s="326" t="s">
        <v>895</v>
      </c>
      <c r="FJ8" s="354" t="s">
        <v>887</v>
      </c>
      <c r="FK8" s="354" t="s">
        <v>885</v>
      </c>
      <c r="FL8" s="354" t="s">
        <v>886</v>
      </c>
      <c r="FM8" s="354" t="s">
        <v>895</v>
      </c>
      <c r="FN8" s="326" t="s">
        <v>887</v>
      </c>
      <c r="FO8" s="326" t="s">
        <v>885</v>
      </c>
      <c r="FP8" s="326" t="s">
        <v>886</v>
      </c>
      <c r="FQ8" s="326" t="s">
        <v>895</v>
      </c>
      <c r="FR8" s="354" t="s">
        <v>887</v>
      </c>
      <c r="FS8" s="354" t="s">
        <v>885</v>
      </c>
      <c r="FT8" s="354" t="s">
        <v>886</v>
      </c>
      <c r="FU8" s="354" t="s">
        <v>895</v>
      </c>
      <c r="FV8" s="326" t="s">
        <v>887</v>
      </c>
      <c r="FW8" s="326" t="s">
        <v>885</v>
      </c>
      <c r="FX8" s="326" t="s">
        <v>886</v>
      </c>
      <c r="FY8" s="326" t="s">
        <v>895</v>
      </c>
      <c r="FZ8" s="354" t="s">
        <v>887</v>
      </c>
      <c r="GA8" s="354" t="s">
        <v>885</v>
      </c>
      <c r="GB8" s="354" t="s">
        <v>886</v>
      </c>
      <c r="GC8" s="354" t="s">
        <v>895</v>
      </c>
      <c r="GD8" s="326" t="s">
        <v>887</v>
      </c>
      <c r="GE8" s="326" t="s">
        <v>885</v>
      </c>
      <c r="GF8" s="326" t="s">
        <v>886</v>
      </c>
      <c r="GG8" s="326" t="s">
        <v>895</v>
      </c>
      <c r="HC8" s="446" t="s">
        <v>969</v>
      </c>
      <c r="HD8" s="443" t="s">
        <v>844</v>
      </c>
      <c r="HE8" s="443" t="s">
        <v>845</v>
      </c>
      <c r="HF8" s="443" t="s">
        <v>846</v>
      </c>
      <c r="HG8" s="443" t="s">
        <v>844</v>
      </c>
      <c r="HH8" s="443" t="s">
        <v>845</v>
      </c>
      <c r="HI8" s="443" t="s">
        <v>846</v>
      </c>
      <c r="HJ8" s="443" t="s">
        <v>844</v>
      </c>
      <c r="HK8" s="443" t="s">
        <v>845</v>
      </c>
      <c r="HL8" s="443" t="s">
        <v>846</v>
      </c>
      <c r="HM8" s="443" t="s">
        <v>844</v>
      </c>
      <c r="HN8" s="443" t="s">
        <v>845</v>
      </c>
      <c r="HO8" s="443" t="s">
        <v>846</v>
      </c>
    </row>
    <row r="9" spans="1:232" ht="27" customHeight="1" x14ac:dyDescent="0.25">
      <c r="A9" s="225" t="s">
        <v>858</v>
      </c>
      <c r="B9" s="192">
        <v>-1.56746390004271</v>
      </c>
      <c r="C9" s="192">
        <v>-16.553291343462401</v>
      </c>
      <c r="D9" s="192">
        <v>-22.4090591860537</v>
      </c>
      <c r="E9" s="191">
        <v>-3.0361125164507046</v>
      </c>
      <c r="F9" s="191">
        <v>-19.770563825926331</v>
      </c>
      <c r="G9" s="191">
        <v>-27.929567397099927</v>
      </c>
      <c r="H9" s="192">
        <v>-2.3624390077629704</v>
      </c>
      <c r="I9" s="192">
        <v>-22.126568156006577</v>
      </c>
      <c r="J9" s="192">
        <v>-26.565948807003853</v>
      </c>
      <c r="K9" s="191">
        <v>-3.0437948342662833</v>
      </c>
      <c r="L9" s="191">
        <v>-21.343953668275923</v>
      </c>
      <c r="M9" s="191">
        <v>-30.939824414295177</v>
      </c>
      <c r="N9" s="192">
        <v>-3.3047900808099464</v>
      </c>
      <c r="O9" s="192">
        <v>-16.697269791225661</v>
      </c>
      <c r="P9" s="192">
        <v>-21.677556382632016</v>
      </c>
      <c r="Q9" s="191">
        <v>-3.9107748085465124</v>
      </c>
      <c r="R9" s="191">
        <v>-17.775806567320586</v>
      </c>
      <c r="S9" s="191">
        <v>-20.92650399000151</v>
      </c>
      <c r="T9" s="192">
        <v>-3.4253467582542174</v>
      </c>
      <c r="U9" s="192">
        <v>-14.996242655276241</v>
      </c>
      <c r="V9" s="192">
        <v>-16.632290574426431</v>
      </c>
      <c r="Y9" s="192">
        <v>-1.5001</v>
      </c>
      <c r="Z9" s="192">
        <v>-7.3146000000000004</v>
      </c>
      <c r="AA9" s="192">
        <v>-9.0823</v>
      </c>
      <c r="AB9" s="191">
        <v>-2.9980602273212198</v>
      </c>
      <c r="AC9" s="191">
        <v>-7.5344103310406512</v>
      </c>
      <c r="AD9" s="191">
        <v>-8.8255966447343823</v>
      </c>
      <c r="AE9" s="192">
        <v>-2.3693061629354677</v>
      </c>
      <c r="AF9" s="192">
        <v>-8.3137314308752437</v>
      </c>
      <c r="AG9" s="192">
        <v>-9.3239398208372659</v>
      </c>
      <c r="AH9" s="191">
        <v>-3.0438346509161689</v>
      </c>
      <c r="AI9" s="191">
        <v>-8.3156100104990394</v>
      </c>
      <c r="AJ9" s="191">
        <v>-8.6777033116062903</v>
      </c>
      <c r="AK9" s="192">
        <v>-3.3083356594367674</v>
      </c>
      <c r="AL9" s="192">
        <v>-7.6704336062237912</v>
      </c>
      <c r="AM9" s="192">
        <v>-8.2524959011587686</v>
      </c>
      <c r="AN9" s="191">
        <v>-3.9107748085465124</v>
      </c>
      <c r="AO9" s="191">
        <v>-8.5023822473660768</v>
      </c>
      <c r="AP9" s="191">
        <v>-10.079415266014033</v>
      </c>
      <c r="AQ9" s="192">
        <v>-3.4233276569024809</v>
      </c>
      <c r="AR9" s="192">
        <v>-8.762177529291435</v>
      </c>
      <c r="AS9" s="192">
        <v>-10.13189941707412</v>
      </c>
      <c r="AX9" s="192">
        <v>-3.6905025050997264</v>
      </c>
      <c r="AY9" s="192">
        <v>-2.6729346710060118</v>
      </c>
      <c r="AZ9" s="192">
        <v>3.6839832302418545</v>
      </c>
      <c r="BA9" s="192">
        <v>0.92797231888485976</v>
      </c>
      <c r="BB9" s="192">
        <v>-14.814800636396075</v>
      </c>
      <c r="BC9" s="192">
        <v>-13.338933369918328</v>
      </c>
      <c r="BD9" s="192">
        <v>-2.9936583668487327</v>
      </c>
      <c r="BE9" s="192">
        <v>-3.4985435984189466</v>
      </c>
      <c r="BF9" s="191">
        <v>-1.8923484301790274</v>
      </c>
      <c r="BG9" s="191">
        <v>-4.2824825213603859</v>
      </c>
      <c r="BH9" s="191">
        <v>3.5747350674154839</v>
      </c>
      <c r="BI9" s="191">
        <v>0.66761662618401529</v>
      </c>
      <c r="BJ9" s="191">
        <v>-14.727578088157092</v>
      </c>
      <c r="BK9" s="191">
        <v>-13.122655605339284</v>
      </c>
      <c r="BL9" s="191">
        <v>-2.3467838104970218</v>
      </c>
      <c r="BM9" s="191">
        <v>-2.9909275673693423</v>
      </c>
      <c r="BN9" s="192">
        <v>-1.706303263815343</v>
      </c>
      <c r="BO9" s="192">
        <v>-5.3007674030025766</v>
      </c>
      <c r="BP9" s="192">
        <v>3.3949397778546473</v>
      </c>
      <c r="BQ9" s="192">
        <v>0.82814605835770472</v>
      </c>
      <c r="BR9" s="192">
        <v>-11.291947483226535</v>
      </c>
      <c r="BS9" s="192">
        <v>-15.634218242045216</v>
      </c>
      <c r="BT9" s="192">
        <v>-3.7782104187943841</v>
      </c>
      <c r="BU9" s="335">
        <v>-4.2197733730628384</v>
      </c>
      <c r="BV9" s="191">
        <v>0.1885618175120384</v>
      </c>
      <c r="BW9" s="191">
        <v>-7.4732467038039205</v>
      </c>
      <c r="BX9" s="191">
        <v>-2.6100160894114626</v>
      </c>
      <c r="BY9" s="191">
        <v>-4.5798716255698464</v>
      </c>
      <c r="BZ9" s="191">
        <v>1.2056582106894123</v>
      </c>
      <c r="CA9" s="191">
        <v>-15.615504040552038</v>
      </c>
      <c r="CB9" s="191">
        <v>-12.184376741295267</v>
      </c>
      <c r="CC9" s="191">
        <v>-7.7282490551393428</v>
      </c>
      <c r="CD9" s="192">
        <v>-0.52937886730283334</v>
      </c>
      <c r="CE9" s="192">
        <v>-5.8307582576734402</v>
      </c>
      <c r="CF9" s="192">
        <v>-8.9684331173223963</v>
      </c>
      <c r="CG9" s="192">
        <v>-6.4348153794805993</v>
      </c>
      <c r="CH9" s="192">
        <v>10.869068323433027</v>
      </c>
      <c r="CI9" s="192">
        <v>-14.641283703504886</v>
      </c>
      <c r="CJ9" s="192">
        <v>-22.302127850082549</v>
      </c>
      <c r="CK9" s="192">
        <v>-14.032189182844071</v>
      </c>
      <c r="CL9" s="191">
        <v>0.72107515252439391</v>
      </c>
      <c r="CM9" s="191">
        <v>-5.2593285414341695</v>
      </c>
      <c r="CN9" s="191">
        <v>-13.756772518129848</v>
      </c>
      <c r="CO9" s="191">
        <v>-7.5343662323290532</v>
      </c>
      <c r="CP9" s="191">
        <v>14.058430769267822</v>
      </c>
      <c r="CQ9" s="191">
        <v>-15.426985427316019</v>
      </c>
      <c r="CR9" s="191">
        <v>-20.502299587658186</v>
      </c>
      <c r="CS9" s="191">
        <v>-17.534850696814928</v>
      </c>
      <c r="CT9" s="192">
        <v>-1.3538430507863597</v>
      </c>
      <c r="CU9" s="192">
        <v>-5.4275588837989366</v>
      </c>
      <c r="CV9" s="192">
        <v>-16.799792331402799</v>
      </c>
      <c r="CW9" s="192">
        <v>-8.8947168800369791</v>
      </c>
      <c r="CX9" s="192">
        <v>19.060686449001949</v>
      </c>
      <c r="CY9" s="192">
        <v>-14.761047407126691</v>
      </c>
      <c r="CZ9" s="192">
        <v>-28.173700697099179</v>
      </c>
      <c r="DA9" s="192">
        <v>-22.620249125805117</v>
      </c>
      <c r="DB9" s="320"/>
      <c r="DD9" s="192">
        <v>-4.3800910667075668</v>
      </c>
      <c r="DE9" s="192">
        <v>1.9037947339827035</v>
      </c>
      <c r="DF9" s="192">
        <v>-5.4225635756723465</v>
      </c>
      <c r="DG9" s="192">
        <v>3.1880697355090586</v>
      </c>
      <c r="DH9" s="192">
        <v>-11.319603621502603</v>
      </c>
      <c r="DI9" s="192">
        <v>-14.054462207469715</v>
      </c>
      <c r="DJ9" s="192">
        <v>-2.5622741563118843</v>
      </c>
      <c r="DK9" s="192">
        <v>-4.2857885267182425</v>
      </c>
      <c r="DL9" s="191">
        <v>-2.5403436355537297</v>
      </c>
      <c r="DM9" s="191">
        <v>2.4475091940376559</v>
      </c>
      <c r="DN9" s="191">
        <v>-6.4061984191852419</v>
      </c>
      <c r="DO9" s="191">
        <v>3.5671561674016736</v>
      </c>
      <c r="DP9" s="191">
        <v>-12.961590959776347</v>
      </c>
      <c r="DQ9" s="191">
        <v>-14.194139599535792</v>
      </c>
      <c r="DR9" s="191">
        <v>-0.55429377516231138</v>
      </c>
      <c r="DS9" s="191">
        <v>-3.8877806535701196</v>
      </c>
      <c r="DT9" s="192">
        <v>-3.1451452714647936</v>
      </c>
      <c r="DU9" s="192">
        <v>0.59225165730748264</v>
      </c>
      <c r="DV9" s="192">
        <v>-6.1266049831317249</v>
      </c>
      <c r="DW9" s="192">
        <v>3.2456463975610572</v>
      </c>
      <c r="DX9" s="192">
        <v>-11.428227262832939</v>
      </c>
      <c r="DY9" s="192">
        <v>-18.281852212556537</v>
      </c>
      <c r="DZ9" s="192">
        <v>-2.6423827832028284</v>
      </c>
      <c r="EA9" s="192">
        <v>-5.9308518258963634</v>
      </c>
      <c r="EB9" s="191">
        <v>-1.5964932984924491</v>
      </c>
      <c r="EC9" s="191">
        <v>-6.9786498338367542</v>
      </c>
      <c r="ED9" s="191">
        <v>2.3682918516542752</v>
      </c>
      <c r="EE9" s="191">
        <v>-2.5192216531978771</v>
      </c>
      <c r="EF9" s="191">
        <v>-4.2631876635315056</v>
      </c>
      <c r="EG9" s="191">
        <v>-17.83337440469834</v>
      </c>
      <c r="EH9" s="191">
        <v>-9.0095711420259761</v>
      </c>
      <c r="EI9" s="192">
        <v>-1.7783273810881257</v>
      </c>
      <c r="EJ9" s="192">
        <v>-10.067231514978095</v>
      </c>
      <c r="EK9" s="192">
        <v>7.569693766088565</v>
      </c>
      <c r="EL9" s="192">
        <v>-8.7106338909891825</v>
      </c>
      <c r="EM9" s="192">
        <v>4.1617852048948123</v>
      </c>
      <c r="EN9" s="192">
        <v>-15.875862849594675</v>
      </c>
      <c r="EO9" s="192">
        <v>-8.1493727126479953</v>
      </c>
      <c r="EP9" s="191">
        <v>-0.55544289754921139</v>
      </c>
      <c r="EQ9" s="191">
        <v>-11.840264828445006</v>
      </c>
      <c r="ER9" s="191">
        <v>9.9323914781081371</v>
      </c>
      <c r="ES9" s="191">
        <v>-13.536233597310463</v>
      </c>
      <c r="ET9" s="191">
        <v>8.9856025093564824</v>
      </c>
      <c r="EU9" s="191">
        <v>-17.840143375903192</v>
      </c>
      <c r="EV9" s="191">
        <v>-6.2353124348639728</v>
      </c>
      <c r="EW9" s="192">
        <v>-2.0152750194153564</v>
      </c>
      <c r="EX9" s="192">
        <v>-16.06191441492679</v>
      </c>
      <c r="EY9" s="192">
        <v>13.344603730497722</v>
      </c>
      <c r="EZ9" s="192">
        <v>-16.492549769807823</v>
      </c>
      <c r="FA9" s="192">
        <v>13.833744503622848</v>
      </c>
      <c r="FB9" s="192">
        <v>-16.197638931185487</v>
      </c>
      <c r="FC9" s="192">
        <v>-7.4417961785756912</v>
      </c>
      <c r="FF9" s="350">
        <v>-3.3094221804479078</v>
      </c>
      <c r="FG9" s="350">
        <v>-5.7480176700896477</v>
      </c>
      <c r="FH9" s="350">
        <v>-1.5845635638999027</v>
      </c>
      <c r="FI9" s="350">
        <v>-6.7670697618945796</v>
      </c>
      <c r="FJ9" s="351">
        <v>-2.3193714358173341</v>
      </c>
      <c r="FK9" s="351">
        <v>-4.6701331586795529</v>
      </c>
      <c r="FL9" s="351">
        <v>-1.0000000000000002</v>
      </c>
      <c r="FM9" s="351">
        <v>-5.506653815018173</v>
      </c>
      <c r="FN9" s="350">
        <v>-3.8814825929252179</v>
      </c>
      <c r="FO9" s="350">
        <v>-6.7433815586578216</v>
      </c>
      <c r="FP9" s="350">
        <v>-1.2399306525095</v>
      </c>
      <c r="FQ9" s="350">
        <v>-8.4869042007189748</v>
      </c>
      <c r="FR9" s="351">
        <v>-4.425691330816389</v>
      </c>
      <c r="FS9" s="351">
        <v>-17.712737391074935</v>
      </c>
      <c r="FT9" s="351">
        <v>-0.99999999999999922</v>
      </c>
      <c r="FU9" s="351">
        <v>-19.032996897334517</v>
      </c>
      <c r="FV9" s="352">
        <v>-4.2519322175250496</v>
      </c>
      <c r="FW9" s="352">
        <v>-27.868828018977904</v>
      </c>
      <c r="FX9" s="352">
        <v>-1.0000000000000016</v>
      </c>
      <c r="FY9" s="352">
        <v>-30.619900766425264</v>
      </c>
      <c r="FZ9" s="351">
        <v>-4.9785663464801333</v>
      </c>
      <c r="GA9" s="351">
        <v>-42.875860902258623</v>
      </c>
      <c r="GB9" s="351">
        <v>0</v>
      </c>
      <c r="GC9" s="351">
        <v>-43.660738959455564</v>
      </c>
      <c r="GD9" s="352">
        <v>-3.7118669551192633</v>
      </c>
      <c r="GE9" s="352">
        <v>-43.54893127004911</v>
      </c>
      <c r="GF9" s="352">
        <v>0</v>
      </c>
      <c r="GG9" s="352">
        <v>-45.356457368037866</v>
      </c>
      <c r="HC9" s="417" t="s">
        <v>970</v>
      </c>
      <c r="HD9" s="436">
        <v>-1.56746390004271</v>
      </c>
      <c r="HE9" s="436">
        <v>-16.553291343462401</v>
      </c>
      <c r="HF9" s="436">
        <v>-22.4090591860537</v>
      </c>
      <c r="HG9" s="436">
        <v>-3.0361125164507046</v>
      </c>
      <c r="HH9" s="436">
        <v>-19.770563825926331</v>
      </c>
      <c r="HI9" s="436">
        <v>-27.929567397099927</v>
      </c>
      <c r="HJ9" s="436">
        <v>-2.3624390077629704</v>
      </c>
      <c r="HK9" s="436">
        <v>-22.126568156006577</v>
      </c>
      <c r="HL9" s="436">
        <v>-26.565948807003853</v>
      </c>
      <c r="HM9" s="436">
        <v>-3.0437948342662833</v>
      </c>
      <c r="HN9" s="436">
        <v>-21.343953668275923</v>
      </c>
      <c r="HO9" s="436">
        <v>-30.939824414295177</v>
      </c>
    </row>
    <row r="10" spans="1:232" ht="27" customHeight="1" x14ac:dyDescent="0.25">
      <c r="A10" s="310" t="s">
        <v>848</v>
      </c>
      <c r="B10" s="287">
        <f>1-0.9418</f>
        <v>5.8200000000000029E-2</v>
      </c>
      <c r="C10" s="287">
        <v>0</v>
      </c>
      <c r="D10" s="287">
        <v>0</v>
      </c>
      <c r="E10" s="324">
        <f>1-0.9988</f>
        <v>1.1999999999999789E-3</v>
      </c>
      <c r="F10" s="324">
        <v>0</v>
      </c>
      <c r="G10" s="324">
        <v>0</v>
      </c>
      <c r="H10" s="287">
        <f>1-0.9909</f>
        <v>9.099999999999997E-3</v>
      </c>
      <c r="I10" s="287">
        <v>0</v>
      </c>
      <c r="J10" s="287">
        <v>0</v>
      </c>
      <c r="K10" s="324">
        <f>1-0.9988</f>
        <v>1.1999999999999789E-3</v>
      </c>
      <c r="L10" s="324">
        <v>0</v>
      </c>
      <c r="M10" s="324">
        <v>0</v>
      </c>
      <c r="N10" s="287">
        <f>1-0.9995</f>
        <v>4.9999999999994493E-4</v>
      </c>
      <c r="O10" s="287">
        <v>0</v>
      </c>
      <c r="P10" s="287">
        <v>0</v>
      </c>
      <c r="Q10" s="324">
        <v>0</v>
      </c>
      <c r="R10" s="324">
        <v>0</v>
      </c>
      <c r="S10" s="324">
        <v>0</v>
      </c>
      <c r="T10" s="287">
        <f>1-0.9997</f>
        <v>2.9999999999996696E-4</v>
      </c>
      <c r="U10" s="287">
        <v>0</v>
      </c>
      <c r="V10" s="287">
        <v>0</v>
      </c>
      <c r="W10" s="171"/>
      <c r="Y10" s="287">
        <f>1-0.9332</f>
        <v>6.6799999999999971E-2</v>
      </c>
      <c r="Z10" s="287">
        <v>0</v>
      </c>
      <c r="AA10" s="287">
        <v>0</v>
      </c>
      <c r="AB10" s="324">
        <f>1-0.9987</f>
        <v>1.2999999999999678E-3</v>
      </c>
      <c r="AC10" s="324">
        <v>0</v>
      </c>
      <c r="AD10" s="324">
        <v>0</v>
      </c>
      <c r="AE10" s="287">
        <f>1-0.9911</f>
        <v>8.900000000000019E-3</v>
      </c>
      <c r="AF10" s="287">
        <v>0</v>
      </c>
      <c r="AG10" s="287">
        <v>0</v>
      </c>
      <c r="AH10" s="324">
        <f>1-0.9988</f>
        <v>1.1999999999999789E-3</v>
      </c>
      <c r="AI10" s="324">
        <v>0</v>
      </c>
      <c r="AJ10" s="324">
        <v>0</v>
      </c>
      <c r="AK10" s="287">
        <f>1-0.9995</f>
        <v>4.9999999999994493E-4</v>
      </c>
      <c r="AL10" s="287">
        <v>0</v>
      </c>
      <c r="AM10" s="287">
        <v>0</v>
      </c>
      <c r="AN10" s="324">
        <v>0</v>
      </c>
      <c r="AO10" s="324">
        <v>0</v>
      </c>
      <c r="AP10" s="324">
        <v>0</v>
      </c>
      <c r="AQ10" s="287">
        <f>1-0.9997</f>
        <v>2.9999999999996696E-4</v>
      </c>
      <c r="AR10" s="287">
        <v>0</v>
      </c>
      <c r="AS10" s="287">
        <v>0</v>
      </c>
      <c r="AX10" s="355">
        <f>1-0.9999</f>
        <v>9.9999999999988987E-5</v>
      </c>
      <c r="AY10" s="287">
        <f>(1-0.9962)</f>
        <v>3.8000000000000256E-3</v>
      </c>
      <c r="AZ10" s="287">
        <v>0.99990000000000001</v>
      </c>
      <c r="BA10" s="287">
        <v>0.82379999999999998</v>
      </c>
      <c r="BB10" s="287">
        <v>0</v>
      </c>
      <c r="BC10" s="287">
        <v>0</v>
      </c>
      <c r="BD10" s="287">
        <f>1-0.9986</f>
        <v>1.3999999999999568E-3</v>
      </c>
      <c r="BE10" s="287">
        <f>1-0.9998</f>
        <v>1.9999999999997797E-4</v>
      </c>
      <c r="BF10" s="324">
        <f>1-0.9706</f>
        <v>2.9399999999999982E-2</v>
      </c>
      <c r="BG10" s="324">
        <v>0</v>
      </c>
      <c r="BH10" s="324">
        <v>0.99980000000000002</v>
      </c>
      <c r="BI10" s="324">
        <v>0.74860000000000004</v>
      </c>
      <c r="BJ10" s="324">
        <v>0</v>
      </c>
      <c r="BK10" s="324">
        <v>0</v>
      </c>
      <c r="BL10" s="324">
        <f>1-0.9906</f>
        <v>9.3999999999999639E-3</v>
      </c>
      <c r="BM10" s="324">
        <f>1-0.9986</f>
        <v>1.3999999999999568E-3</v>
      </c>
      <c r="BN10" s="287">
        <f>1-0.9564</f>
        <v>4.3599999999999972E-2</v>
      </c>
      <c r="BO10" s="287">
        <v>0</v>
      </c>
      <c r="BP10" s="287">
        <v>0.99970000000000003</v>
      </c>
      <c r="BQ10" s="287">
        <v>0.79669999999999996</v>
      </c>
      <c r="BR10" s="287">
        <v>0</v>
      </c>
      <c r="BS10" s="287">
        <v>0</v>
      </c>
      <c r="BT10" s="287">
        <f>1-0.9999</f>
        <v>9.9999999999988987E-5</v>
      </c>
      <c r="BU10" s="336">
        <v>0</v>
      </c>
      <c r="BV10" s="324">
        <v>0.57530000000000003</v>
      </c>
      <c r="BW10" s="324">
        <v>0</v>
      </c>
      <c r="BX10" s="324">
        <f>1-0.9955</f>
        <v>4.4999999999999485E-3</v>
      </c>
      <c r="BY10" s="324">
        <v>0</v>
      </c>
      <c r="BZ10" s="324">
        <v>0.88690000000000002</v>
      </c>
      <c r="CA10" s="324">
        <v>0</v>
      </c>
      <c r="CB10" s="324">
        <v>0</v>
      </c>
      <c r="CC10" s="324">
        <v>0</v>
      </c>
      <c r="CD10" s="287">
        <f>1-0.7019</f>
        <v>0.29810000000000003</v>
      </c>
      <c r="CE10" s="287">
        <v>0</v>
      </c>
      <c r="CF10" s="287">
        <v>0</v>
      </c>
      <c r="CG10" s="287">
        <v>0</v>
      </c>
      <c r="CH10" s="287">
        <v>1</v>
      </c>
      <c r="CI10" s="287">
        <v>0</v>
      </c>
      <c r="CJ10" s="287">
        <v>0</v>
      </c>
      <c r="CK10" s="287">
        <v>0</v>
      </c>
      <c r="CL10" s="324">
        <v>0.76419999999999999</v>
      </c>
      <c r="CM10" s="324">
        <v>0</v>
      </c>
      <c r="CN10" s="324">
        <v>0</v>
      </c>
      <c r="CO10" s="324">
        <v>0</v>
      </c>
      <c r="CP10" s="324">
        <v>1</v>
      </c>
      <c r="CQ10" s="324">
        <v>0</v>
      </c>
      <c r="CR10" s="324">
        <v>0</v>
      </c>
      <c r="CS10" s="324">
        <v>0</v>
      </c>
      <c r="CT10" s="287">
        <f>1-0.9115</f>
        <v>8.8500000000000023E-2</v>
      </c>
      <c r="CU10" s="287">
        <v>0</v>
      </c>
      <c r="CV10" s="287">
        <v>0</v>
      </c>
      <c r="CW10" s="287">
        <v>0</v>
      </c>
      <c r="CX10" s="287">
        <v>1</v>
      </c>
      <c r="CY10" s="287">
        <v>0</v>
      </c>
      <c r="CZ10" s="287">
        <v>0</v>
      </c>
      <c r="DA10" s="287">
        <v>0</v>
      </c>
      <c r="DB10" s="317"/>
      <c r="DD10" s="287">
        <v>0</v>
      </c>
      <c r="DE10" s="287">
        <v>0.97130000000000005</v>
      </c>
      <c r="DF10" s="287">
        <v>0</v>
      </c>
      <c r="DG10" s="287">
        <v>0.99929999999999997</v>
      </c>
      <c r="DH10" s="287">
        <v>0</v>
      </c>
      <c r="DI10" s="287">
        <v>0</v>
      </c>
      <c r="DJ10" s="287">
        <f>1-0.9948</f>
        <v>5.1999999999999824E-3</v>
      </c>
      <c r="DK10" s="287">
        <v>0</v>
      </c>
      <c r="DL10" s="324">
        <f>1-0.9945</f>
        <v>5.4999999999999494E-3</v>
      </c>
      <c r="DM10" s="324">
        <v>0.9929</v>
      </c>
      <c r="DN10" s="324">
        <v>0</v>
      </c>
      <c r="DO10" s="324">
        <v>0.99980000000000002</v>
      </c>
      <c r="DP10" s="324">
        <v>0</v>
      </c>
      <c r="DQ10" s="324">
        <v>0</v>
      </c>
      <c r="DR10" s="324">
        <f>1-0.7088</f>
        <v>0.29120000000000001</v>
      </c>
      <c r="DS10" s="324">
        <f>1-0.9999</f>
        <v>9.9999999999988987E-5</v>
      </c>
      <c r="DT10" s="287">
        <f>1-0.9992</f>
        <v>8.0000000000002292E-4</v>
      </c>
      <c r="DU10" s="287">
        <v>0.72240000000000004</v>
      </c>
      <c r="DV10" s="287">
        <v>0</v>
      </c>
      <c r="DW10" s="287">
        <v>0.99939999999999996</v>
      </c>
      <c r="DX10" s="287">
        <v>0</v>
      </c>
      <c r="DY10" s="287">
        <v>0</v>
      </c>
      <c r="DZ10" s="287">
        <f>1-0.9959</f>
        <v>4.0999999999999925E-3</v>
      </c>
      <c r="EA10" s="287">
        <v>0</v>
      </c>
      <c r="EB10" s="324">
        <f>1-0.9452</f>
        <v>5.479999999999996E-2</v>
      </c>
      <c r="EC10" s="324">
        <v>0</v>
      </c>
      <c r="ED10" s="324">
        <v>0.99109999999999998</v>
      </c>
      <c r="EE10" s="324">
        <f>1-0.9941</f>
        <v>5.9000000000000163E-3</v>
      </c>
      <c r="EF10" s="324">
        <v>0</v>
      </c>
      <c r="EG10" s="324">
        <v>0</v>
      </c>
      <c r="EH10" s="333">
        <v>0</v>
      </c>
      <c r="EI10" s="287">
        <f>1-0.9625</f>
        <v>3.7499999999999978E-2</v>
      </c>
      <c r="EJ10" s="287">
        <v>0</v>
      </c>
      <c r="EK10" s="287">
        <v>1</v>
      </c>
      <c r="EL10" s="287">
        <v>0</v>
      </c>
      <c r="EM10" s="287">
        <v>1</v>
      </c>
      <c r="EN10" s="287">
        <v>0</v>
      </c>
      <c r="EO10" s="287">
        <v>0</v>
      </c>
      <c r="EP10" s="324">
        <f>1-0.7123</f>
        <v>0.28769999999999996</v>
      </c>
      <c r="EQ10" s="324">
        <v>0</v>
      </c>
      <c r="ER10" s="324">
        <v>1</v>
      </c>
      <c r="ES10" s="324">
        <v>0</v>
      </c>
      <c r="ET10" s="324">
        <v>1</v>
      </c>
      <c r="EU10" s="324">
        <v>0</v>
      </c>
      <c r="EV10" s="324">
        <v>0</v>
      </c>
      <c r="EW10" s="287">
        <v>0.97829999999999995</v>
      </c>
      <c r="EX10" s="287">
        <v>0</v>
      </c>
      <c r="EY10" s="287">
        <v>1</v>
      </c>
      <c r="EZ10" s="287">
        <v>0</v>
      </c>
      <c r="FA10" s="287">
        <v>1</v>
      </c>
      <c r="FB10" s="287">
        <v>0</v>
      </c>
      <c r="FC10" s="287">
        <v>0</v>
      </c>
      <c r="FF10" s="353">
        <f>1-0.9995</f>
        <v>4.9999999999994493E-4</v>
      </c>
      <c r="FG10" s="353">
        <v>0</v>
      </c>
      <c r="FH10" s="353">
        <f>1-0.9429</f>
        <v>5.710000000000004E-2</v>
      </c>
      <c r="FI10" s="353">
        <v>0</v>
      </c>
      <c r="FJ10" s="324">
        <f>1-0.9898</f>
        <v>1.0199999999999987E-2</v>
      </c>
      <c r="FK10" s="324">
        <v>0</v>
      </c>
      <c r="FL10" s="324">
        <f>1-0.8413</f>
        <v>0.15869999999999995</v>
      </c>
      <c r="FM10" s="324">
        <v>0</v>
      </c>
      <c r="FN10" s="353">
        <f>1-0.9999</f>
        <v>9.9999999999988987E-5</v>
      </c>
      <c r="FO10" s="353">
        <v>0</v>
      </c>
      <c r="FP10" s="353">
        <f>1-0.8925</f>
        <v>0.10750000000000004</v>
      </c>
      <c r="FQ10" s="353">
        <v>0</v>
      </c>
      <c r="FR10" s="324">
        <v>0</v>
      </c>
      <c r="FS10" s="324">
        <v>0</v>
      </c>
      <c r="FT10" s="324">
        <f>1-0.8413</f>
        <v>0.15869999999999995</v>
      </c>
      <c r="FU10" s="324">
        <v>0</v>
      </c>
      <c r="FV10" s="353">
        <v>0</v>
      </c>
      <c r="FW10" s="353">
        <v>0</v>
      </c>
      <c r="FX10" s="353">
        <f>1-0.8413</f>
        <v>0.15869999999999995</v>
      </c>
      <c r="FY10" s="353">
        <v>0</v>
      </c>
      <c r="FZ10" s="324">
        <v>0</v>
      </c>
      <c r="GA10" s="324">
        <v>0</v>
      </c>
      <c r="GB10" s="324">
        <v>0.5</v>
      </c>
      <c r="GC10" s="324">
        <v>0</v>
      </c>
      <c r="GD10" s="353">
        <f>1-0.999</f>
        <v>1.0000000000000009E-3</v>
      </c>
      <c r="GE10" s="353">
        <v>0</v>
      </c>
      <c r="GF10" s="353">
        <v>0.5</v>
      </c>
      <c r="GG10" s="353">
        <v>0</v>
      </c>
      <c r="HC10" s="447" t="s">
        <v>967</v>
      </c>
      <c r="HD10" s="437">
        <v>5.8200000000000029E-2</v>
      </c>
      <c r="HE10" s="438">
        <v>0</v>
      </c>
      <c r="HF10" s="438">
        <v>0</v>
      </c>
      <c r="HG10" s="437">
        <v>1.1999999999999789E-3</v>
      </c>
      <c r="HH10" s="438">
        <v>0</v>
      </c>
      <c r="HI10" s="438">
        <v>0</v>
      </c>
      <c r="HJ10" s="437">
        <v>9.099999999999997E-3</v>
      </c>
      <c r="HK10" s="438">
        <v>0</v>
      </c>
      <c r="HL10" s="438">
        <v>0</v>
      </c>
      <c r="HM10" s="437">
        <v>1.1999999999999789E-3</v>
      </c>
      <c r="HN10" s="438">
        <v>0</v>
      </c>
      <c r="HO10" s="438">
        <v>0</v>
      </c>
    </row>
    <row r="11" spans="1:232" ht="27" customHeight="1" x14ac:dyDescent="0.25">
      <c r="A11" s="265" t="s">
        <v>857</v>
      </c>
      <c r="B11" s="287">
        <f>(1-B10)</f>
        <v>0.94179999999999997</v>
      </c>
      <c r="C11" s="287">
        <f>(1-C10)</f>
        <v>1</v>
      </c>
      <c r="D11" s="287">
        <f t="shared" ref="D11" si="0">(1-D10)</f>
        <v>1</v>
      </c>
      <c r="E11" s="324">
        <f>(1-E10)</f>
        <v>0.99880000000000002</v>
      </c>
      <c r="F11" s="324">
        <f t="shared" ref="F11:G11" si="1">(1-F10)</f>
        <v>1</v>
      </c>
      <c r="G11" s="324">
        <f t="shared" si="1"/>
        <v>1</v>
      </c>
      <c r="H11" s="287">
        <f>(1-H10)</f>
        <v>0.9909</v>
      </c>
      <c r="I11" s="287">
        <f t="shared" ref="I11:J11" si="2">(1-I10)</f>
        <v>1</v>
      </c>
      <c r="J11" s="287">
        <f t="shared" si="2"/>
        <v>1</v>
      </c>
      <c r="K11" s="324">
        <f>(1-K10)</f>
        <v>0.99880000000000002</v>
      </c>
      <c r="L11" s="324">
        <f t="shared" ref="L11:M11" si="3">(1-L10)</f>
        <v>1</v>
      </c>
      <c r="M11" s="324">
        <f t="shared" si="3"/>
        <v>1</v>
      </c>
      <c r="N11" s="287">
        <f>(1-N10)</f>
        <v>0.99950000000000006</v>
      </c>
      <c r="O11" s="287">
        <f t="shared" ref="O11:P11" si="4">(1-O10)</f>
        <v>1</v>
      </c>
      <c r="P11" s="287">
        <f t="shared" si="4"/>
        <v>1</v>
      </c>
      <c r="Q11" s="324">
        <f>(1-Q10)</f>
        <v>1</v>
      </c>
      <c r="R11" s="324">
        <f t="shared" ref="R11:S11" si="5">(1-R10)</f>
        <v>1</v>
      </c>
      <c r="S11" s="324">
        <f t="shared" si="5"/>
        <v>1</v>
      </c>
      <c r="T11" s="287">
        <f>(1-T10)</f>
        <v>0.99970000000000003</v>
      </c>
      <c r="U11" s="287">
        <f t="shared" ref="U11:V11" si="6">(1-U10)</f>
        <v>1</v>
      </c>
      <c r="V11" s="287">
        <f t="shared" si="6"/>
        <v>1</v>
      </c>
      <c r="W11" s="171"/>
      <c r="Y11" s="287">
        <f>(1-Y10)</f>
        <v>0.93320000000000003</v>
      </c>
      <c r="Z11" s="287">
        <f t="shared" ref="Z11:AA11" si="7">(1-Z10)</f>
        <v>1</v>
      </c>
      <c r="AA11" s="287">
        <f t="shared" si="7"/>
        <v>1</v>
      </c>
      <c r="AB11" s="324">
        <f>(1-AB10)</f>
        <v>0.99870000000000003</v>
      </c>
      <c r="AC11" s="324">
        <f t="shared" ref="AC11:AD11" si="8">(1-AC10)</f>
        <v>1</v>
      </c>
      <c r="AD11" s="324">
        <f t="shared" si="8"/>
        <v>1</v>
      </c>
      <c r="AE11" s="287">
        <f>(1-AE10)</f>
        <v>0.99109999999999998</v>
      </c>
      <c r="AF11" s="287">
        <f t="shared" ref="AF11:AG11" si="9">(1-AF10)</f>
        <v>1</v>
      </c>
      <c r="AG11" s="287">
        <f t="shared" si="9"/>
        <v>1</v>
      </c>
      <c r="AH11" s="324">
        <f>(1-AH10)</f>
        <v>0.99880000000000002</v>
      </c>
      <c r="AI11" s="324">
        <f t="shared" ref="AI11:AJ11" si="10">(1-AI10)</f>
        <v>1</v>
      </c>
      <c r="AJ11" s="324">
        <f t="shared" si="10"/>
        <v>1</v>
      </c>
      <c r="AK11" s="287">
        <f>(1-AK10)</f>
        <v>0.99950000000000006</v>
      </c>
      <c r="AL11" s="287">
        <f t="shared" ref="AL11:AM11" si="11">(1-AL10)</f>
        <v>1</v>
      </c>
      <c r="AM11" s="287">
        <f t="shared" si="11"/>
        <v>1</v>
      </c>
      <c r="AN11" s="324">
        <f>(1-AN10)</f>
        <v>1</v>
      </c>
      <c r="AO11" s="324">
        <f t="shared" ref="AO11:AP11" si="12">(1-AO10)</f>
        <v>1</v>
      </c>
      <c r="AP11" s="324">
        <f t="shared" si="12"/>
        <v>1</v>
      </c>
      <c r="AQ11" s="287">
        <f>(1-AQ10)</f>
        <v>0.99970000000000003</v>
      </c>
      <c r="AR11" s="287">
        <f t="shared" ref="AR11:AS11" si="13">(1-AR10)</f>
        <v>1</v>
      </c>
      <c r="AS11" s="287">
        <f t="shared" si="13"/>
        <v>1</v>
      </c>
      <c r="AX11" s="287">
        <f>(1-AX10)</f>
        <v>0.99990000000000001</v>
      </c>
      <c r="AY11" s="287">
        <f t="shared" ref="AY11:AZ11" si="14">(1-AY10)</f>
        <v>0.99619999999999997</v>
      </c>
      <c r="AZ11" s="287">
        <f t="shared" si="14"/>
        <v>9.9999999999988987E-5</v>
      </c>
      <c r="BA11" s="287">
        <f t="shared" ref="BA11:BB11" si="15">(1-BA10)</f>
        <v>0.17620000000000002</v>
      </c>
      <c r="BB11" s="287">
        <f t="shared" si="15"/>
        <v>1</v>
      </c>
      <c r="BC11" s="287">
        <f t="shared" ref="BC11:BE11" si="16">(1-BC10)</f>
        <v>1</v>
      </c>
      <c r="BD11" s="287">
        <f t="shared" si="16"/>
        <v>0.99860000000000004</v>
      </c>
      <c r="BE11" s="287">
        <f t="shared" si="16"/>
        <v>0.99980000000000002</v>
      </c>
      <c r="BF11" s="324">
        <f>(1-BF10)</f>
        <v>0.97060000000000002</v>
      </c>
      <c r="BG11" s="324">
        <f t="shared" ref="BG11:BK11" si="17">(1-BG10)</f>
        <v>1</v>
      </c>
      <c r="BH11" s="324">
        <f t="shared" si="17"/>
        <v>1.9999999999997797E-4</v>
      </c>
      <c r="BI11" s="324">
        <f t="shared" si="17"/>
        <v>0.25139999999999996</v>
      </c>
      <c r="BJ11" s="324">
        <f t="shared" si="17"/>
        <v>1</v>
      </c>
      <c r="BK11" s="324">
        <f t="shared" si="17"/>
        <v>1</v>
      </c>
      <c r="BL11" s="324">
        <f>(1-BL10)</f>
        <v>0.99060000000000004</v>
      </c>
      <c r="BM11" s="324">
        <f t="shared" ref="BM11" si="18">(1-BM10)</f>
        <v>0.99860000000000004</v>
      </c>
      <c r="BN11" s="287">
        <f>(1-BN10)</f>
        <v>0.95640000000000003</v>
      </c>
      <c r="BO11" s="287">
        <f t="shared" ref="BO11:BU11" si="19">(1-BO10)</f>
        <v>1</v>
      </c>
      <c r="BP11" s="287">
        <f t="shared" si="19"/>
        <v>2.9999999999996696E-4</v>
      </c>
      <c r="BQ11" s="287">
        <f t="shared" si="19"/>
        <v>0.20330000000000004</v>
      </c>
      <c r="BR11" s="287">
        <f t="shared" si="19"/>
        <v>1</v>
      </c>
      <c r="BS11" s="287">
        <f t="shared" si="19"/>
        <v>1</v>
      </c>
      <c r="BT11" s="287">
        <f t="shared" si="19"/>
        <v>0.99990000000000001</v>
      </c>
      <c r="BU11" s="336">
        <f t="shared" si="19"/>
        <v>1</v>
      </c>
      <c r="BV11" s="324">
        <f>(1-BV10)</f>
        <v>0.42469999999999997</v>
      </c>
      <c r="BW11" s="324">
        <f t="shared" ref="BW11:CC11" si="20">(1-BW10)</f>
        <v>1</v>
      </c>
      <c r="BX11" s="324">
        <f t="shared" si="20"/>
        <v>0.99550000000000005</v>
      </c>
      <c r="BY11" s="324">
        <f t="shared" si="20"/>
        <v>1</v>
      </c>
      <c r="BZ11" s="324">
        <f t="shared" si="20"/>
        <v>0.11309999999999998</v>
      </c>
      <c r="CA11" s="324">
        <f t="shared" si="20"/>
        <v>1</v>
      </c>
      <c r="CB11" s="324">
        <f t="shared" si="20"/>
        <v>1</v>
      </c>
      <c r="CC11" s="324">
        <f t="shared" si="20"/>
        <v>1</v>
      </c>
      <c r="CD11" s="287">
        <f>(1-CD10)</f>
        <v>0.70189999999999997</v>
      </c>
      <c r="CE11" s="287">
        <f t="shared" ref="CE11:CK11" si="21">(1-CE10)</f>
        <v>1</v>
      </c>
      <c r="CF11" s="287">
        <f t="shared" si="21"/>
        <v>1</v>
      </c>
      <c r="CG11" s="287">
        <f t="shared" si="21"/>
        <v>1</v>
      </c>
      <c r="CH11" s="287">
        <f t="shared" si="21"/>
        <v>0</v>
      </c>
      <c r="CI11" s="287">
        <f t="shared" si="21"/>
        <v>1</v>
      </c>
      <c r="CJ11" s="287">
        <f t="shared" si="21"/>
        <v>1</v>
      </c>
      <c r="CK11" s="287">
        <f t="shared" si="21"/>
        <v>1</v>
      </c>
      <c r="CL11" s="324">
        <f>(1-CL10)</f>
        <v>0.23580000000000001</v>
      </c>
      <c r="CM11" s="324">
        <f t="shared" ref="CM11:CS11" si="22">(1-CM10)</f>
        <v>1</v>
      </c>
      <c r="CN11" s="324">
        <f t="shared" si="22"/>
        <v>1</v>
      </c>
      <c r="CO11" s="324">
        <f t="shared" si="22"/>
        <v>1</v>
      </c>
      <c r="CP11" s="324">
        <f t="shared" si="22"/>
        <v>0</v>
      </c>
      <c r="CQ11" s="324">
        <f t="shared" si="22"/>
        <v>1</v>
      </c>
      <c r="CR11" s="324">
        <f t="shared" si="22"/>
        <v>1</v>
      </c>
      <c r="CS11" s="324">
        <f t="shared" si="22"/>
        <v>1</v>
      </c>
      <c r="CT11" s="287">
        <f>(1-CT10)</f>
        <v>0.91149999999999998</v>
      </c>
      <c r="CU11" s="287">
        <f t="shared" ref="CU11:DA11" si="23">(1-CU10)</f>
        <v>1</v>
      </c>
      <c r="CV11" s="287">
        <f t="shared" si="23"/>
        <v>1</v>
      </c>
      <c r="CW11" s="287">
        <f t="shared" si="23"/>
        <v>1</v>
      </c>
      <c r="CX11" s="287">
        <f t="shared" si="23"/>
        <v>0</v>
      </c>
      <c r="CY11" s="287">
        <f t="shared" si="23"/>
        <v>1</v>
      </c>
      <c r="CZ11" s="287">
        <f t="shared" si="23"/>
        <v>1</v>
      </c>
      <c r="DA11" s="287">
        <f t="shared" si="23"/>
        <v>1</v>
      </c>
      <c r="DB11" s="317"/>
      <c r="DD11" s="287">
        <f>(1-DD10)</f>
        <v>1</v>
      </c>
      <c r="DE11" s="287">
        <f t="shared" ref="DE11:DJ11" si="24">(1-DE10)</f>
        <v>2.8699999999999948E-2</v>
      </c>
      <c r="DF11" s="287">
        <f t="shared" si="24"/>
        <v>1</v>
      </c>
      <c r="DG11" s="287">
        <f t="shared" si="24"/>
        <v>7.0000000000003393E-4</v>
      </c>
      <c r="DH11" s="287">
        <f t="shared" si="24"/>
        <v>1</v>
      </c>
      <c r="DI11" s="287">
        <f t="shared" si="24"/>
        <v>1</v>
      </c>
      <c r="DJ11" s="287">
        <f t="shared" si="24"/>
        <v>0.99480000000000002</v>
      </c>
      <c r="DK11" s="287">
        <f t="shared" ref="DK11" si="25">(1-DK10)</f>
        <v>1</v>
      </c>
      <c r="DL11" s="324">
        <f>(1-DL10)</f>
        <v>0.99450000000000005</v>
      </c>
      <c r="DM11" s="324">
        <f t="shared" ref="DM11:DQ11" si="26">(1-DM10)</f>
        <v>7.0999999999999952E-3</v>
      </c>
      <c r="DN11" s="324">
        <f t="shared" si="26"/>
        <v>1</v>
      </c>
      <c r="DO11" s="324">
        <f t="shared" si="26"/>
        <v>1.9999999999997797E-4</v>
      </c>
      <c r="DP11" s="324">
        <f t="shared" si="26"/>
        <v>1</v>
      </c>
      <c r="DQ11" s="324">
        <f t="shared" si="26"/>
        <v>1</v>
      </c>
      <c r="DR11" s="324">
        <f>(1-DR10)</f>
        <v>0.70879999999999999</v>
      </c>
      <c r="DS11" s="324">
        <f t="shared" ref="DS11" si="27">(1-DS10)</f>
        <v>0.99990000000000001</v>
      </c>
      <c r="DT11" s="287">
        <f>(1-DT10)</f>
        <v>0.99919999999999998</v>
      </c>
      <c r="DU11" s="287">
        <f t="shared" ref="DU11:EA11" si="28">(1-DU10)</f>
        <v>0.27759999999999996</v>
      </c>
      <c r="DV11" s="287">
        <f t="shared" si="28"/>
        <v>1</v>
      </c>
      <c r="DW11" s="287">
        <f t="shared" si="28"/>
        <v>6.0000000000004494E-4</v>
      </c>
      <c r="DX11" s="287">
        <f t="shared" si="28"/>
        <v>1</v>
      </c>
      <c r="DY11" s="287">
        <f t="shared" si="28"/>
        <v>1</v>
      </c>
      <c r="DZ11" s="287">
        <f t="shared" si="28"/>
        <v>0.99590000000000001</v>
      </c>
      <c r="EA11" s="287">
        <f t="shared" si="28"/>
        <v>1</v>
      </c>
      <c r="EB11" s="324">
        <f>(1-EB10)</f>
        <v>0.94520000000000004</v>
      </c>
      <c r="EC11" s="324">
        <f t="shared" ref="EC11:EH11" si="29">(1-EC10)</f>
        <v>1</v>
      </c>
      <c r="ED11" s="324">
        <f t="shared" si="29"/>
        <v>8.900000000000019E-3</v>
      </c>
      <c r="EE11" s="324">
        <f t="shared" si="29"/>
        <v>0.99409999999999998</v>
      </c>
      <c r="EF11" s="324">
        <f t="shared" si="29"/>
        <v>1</v>
      </c>
      <c r="EG11" s="324">
        <f t="shared" si="29"/>
        <v>1</v>
      </c>
      <c r="EH11" s="324">
        <f t="shared" si="29"/>
        <v>1</v>
      </c>
      <c r="EI11" s="287">
        <f>(1-EI10)</f>
        <v>0.96250000000000002</v>
      </c>
      <c r="EJ11" s="287">
        <f t="shared" ref="EJ11:EO11" si="30">(1-EJ10)</f>
        <v>1</v>
      </c>
      <c r="EK11" s="287">
        <f t="shared" si="30"/>
        <v>0</v>
      </c>
      <c r="EL11" s="287">
        <f t="shared" si="30"/>
        <v>1</v>
      </c>
      <c r="EM11" s="287">
        <f t="shared" si="30"/>
        <v>0</v>
      </c>
      <c r="EN11" s="287">
        <f t="shared" si="30"/>
        <v>1</v>
      </c>
      <c r="EO11" s="287">
        <f t="shared" si="30"/>
        <v>1</v>
      </c>
      <c r="EP11" s="324">
        <f>(1-EP10)</f>
        <v>0.71230000000000004</v>
      </c>
      <c r="EQ11" s="324">
        <f t="shared" ref="EQ11:EV11" si="31">(1-EQ10)</f>
        <v>1</v>
      </c>
      <c r="ER11" s="324">
        <f t="shared" si="31"/>
        <v>0</v>
      </c>
      <c r="ES11" s="324">
        <f t="shared" si="31"/>
        <v>1</v>
      </c>
      <c r="ET11" s="324">
        <f t="shared" si="31"/>
        <v>0</v>
      </c>
      <c r="EU11" s="324">
        <f t="shared" si="31"/>
        <v>1</v>
      </c>
      <c r="EV11" s="324">
        <f t="shared" si="31"/>
        <v>1</v>
      </c>
      <c r="EW11" s="287">
        <f>(1-EW10)</f>
        <v>2.1700000000000053E-2</v>
      </c>
      <c r="EX11" s="287">
        <f t="shared" ref="EX11:FC11" si="32">(1-EX10)</f>
        <v>1</v>
      </c>
      <c r="EY11" s="287">
        <f t="shared" si="32"/>
        <v>0</v>
      </c>
      <c r="EZ11" s="287">
        <f t="shared" si="32"/>
        <v>1</v>
      </c>
      <c r="FA11" s="287">
        <f t="shared" si="32"/>
        <v>0</v>
      </c>
      <c r="FB11" s="287">
        <f t="shared" si="32"/>
        <v>1</v>
      </c>
      <c r="FC11" s="287">
        <f t="shared" si="32"/>
        <v>1</v>
      </c>
      <c r="FF11" s="353">
        <f>(1-FF10)</f>
        <v>0.99950000000000006</v>
      </c>
      <c r="FG11" s="353">
        <f t="shared" ref="FG11:FI11" si="33">(1-FG10)</f>
        <v>1</v>
      </c>
      <c r="FH11" s="353">
        <f t="shared" si="33"/>
        <v>0.94289999999999996</v>
      </c>
      <c r="FI11" s="353">
        <f t="shared" si="33"/>
        <v>1</v>
      </c>
      <c r="FJ11" s="324">
        <f>(1-FJ10)</f>
        <v>0.98980000000000001</v>
      </c>
      <c r="FK11" s="324">
        <f t="shared" ref="FK11:FM11" si="34">(1-FK10)</f>
        <v>1</v>
      </c>
      <c r="FL11" s="324">
        <f t="shared" si="34"/>
        <v>0.84130000000000005</v>
      </c>
      <c r="FM11" s="324">
        <f t="shared" si="34"/>
        <v>1</v>
      </c>
      <c r="FN11" s="353">
        <f>(1-FN10)</f>
        <v>0.99990000000000001</v>
      </c>
      <c r="FO11" s="353">
        <f t="shared" ref="FO11:FQ11" si="35">(1-FO10)</f>
        <v>1</v>
      </c>
      <c r="FP11" s="353">
        <f t="shared" si="35"/>
        <v>0.89249999999999996</v>
      </c>
      <c r="FQ11" s="353">
        <f t="shared" si="35"/>
        <v>1</v>
      </c>
      <c r="FR11" s="324">
        <f>(1-FR10)</f>
        <v>1</v>
      </c>
      <c r="FS11" s="324">
        <f t="shared" ref="FS11:FU11" si="36">(1-FS10)</f>
        <v>1</v>
      </c>
      <c r="FT11" s="324">
        <f t="shared" si="36"/>
        <v>0.84130000000000005</v>
      </c>
      <c r="FU11" s="324">
        <f t="shared" si="36"/>
        <v>1</v>
      </c>
      <c r="FV11" s="353">
        <f>(1-FV10)</f>
        <v>1</v>
      </c>
      <c r="FW11" s="353">
        <f t="shared" ref="FW11:FY11" si="37">(1-FW10)</f>
        <v>1</v>
      </c>
      <c r="FX11" s="353">
        <f t="shared" si="37"/>
        <v>0.84130000000000005</v>
      </c>
      <c r="FY11" s="353">
        <f t="shared" si="37"/>
        <v>1</v>
      </c>
      <c r="FZ11" s="324">
        <f>(1-FZ10)</f>
        <v>1</v>
      </c>
      <c r="GA11" s="324">
        <f t="shared" ref="GA11:GC11" si="38">(1-GA10)</f>
        <v>1</v>
      </c>
      <c r="GB11" s="324">
        <f t="shared" si="38"/>
        <v>0.5</v>
      </c>
      <c r="GC11" s="324">
        <f t="shared" si="38"/>
        <v>1</v>
      </c>
      <c r="GD11" s="353">
        <f>(1-GD10)</f>
        <v>0.999</v>
      </c>
      <c r="GE11" s="353">
        <f t="shared" ref="GE11:GG11" si="39">(1-GE10)</f>
        <v>1</v>
      </c>
      <c r="GF11" s="353">
        <f t="shared" si="39"/>
        <v>0.5</v>
      </c>
      <c r="GG11" s="353">
        <f t="shared" si="39"/>
        <v>1</v>
      </c>
      <c r="HC11" s="417" t="s">
        <v>857</v>
      </c>
      <c r="HD11" s="437">
        <v>0.94179999999999997</v>
      </c>
      <c r="HE11" s="438">
        <v>1</v>
      </c>
      <c r="HF11" s="438">
        <v>1</v>
      </c>
      <c r="HG11" s="437">
        <v>0.99880000000000002</v>
      </c>
      <c r="HH11" s="438">
        <v>1</v>
      </c>
      <c r="HI11" s="438">
        <v>1</v>
      </c>
      <c r="HJ11" s="437">
        <v>0.9909</v>
      </c>
      <c r="HK11" s="438">
        <v>1</v>
      </c>
      <c r="HL11" s="438">
        <v>1</v>
      </c>
      <c r="HM11" s="437">
        <v>0.99880000000000002</v>
      </c>
      <c r="HN11" s="438">
        <v>1</v>
      </c>
      <c r="HO11" s="438">
        <v>1</v>
      </c>
    </row>
    <row r="12" spans="1:232" ht="27" customHeight="1" x14ac:dyDescent="0.25">
      <c r="A12" s="265" t="s">
        <v>849</v>
      </c>
      <c r="B12" s="287">
        <f>RANK(B9,$B$9:$D$9,1)</f>
        <v>3</v>
      </c>
      <c r="C12" s="287">
        <f t="shared" ref="C12:D12" si="40">RANK(C9,$B$9:$D$9,1)</f>
        <v>2</v>
      </c>
      <c r="D12" s="287">
        <f t="shared" si="40"/>
        <v>1</v>
      </c>
      <c r="E12" s="324">
        <f>RANK(E9,$B$27:$D$27,1)</f>
        <v>3</v>
      </c>
      <c r="F12" s="324">
        <f t="shared" ref="F12:G12" si="41">RANK(F9,$B$27:$D$27,1)</f>
        <v>2</v>
      </c>
      <c r="G12" s="324">
        <f t="shared" si="41"/>
        <v>1</v>
      </c>
      <c r="H12" s="287">
        <f>RANK(H9,$B$43:$D$43,1)</f>
        <v>3</v>
      </c>
      <c r="I12" s="287">
        <f t="shared" ref="I12:J12" si="42">RANK(I9,$B$43:$D$43,1)</f>
        <v>2</v>
      </c>
      <c r="J12" s="287">
        <f t="shared" si="42"/>
        <v>1</v>
      </c>
      <c r="K12" s="324">
        <f>RANK(K9,$B$60:$D$60,1)</f>
        <v>3</v>
      </c>
      <c r="L12" s="324">
        <f t="shared" ref="L12:M12" si="43">RANK(L9,$B$60:$D$60,1)</f>
        <v>2</v>
      </c>
      <c r="M12" s="324">
        <f t="shared" si="43"/>
        <v>1</v>
      </c>
      <c r="N12" s="287">
        <f>RANK(N9,$B$77:$D$77,1)</f>
        <v>3</v>
      </c>
      <c r="O12" s="287">
        <f t="shared" ref="O12:P12" si="44">RANK(O9,$B$77:$D$77,1)</f>
        <v>2</v>
      </c>
      <c r="P12" s="287">
        <f t="shared" si="44"/>
        <v>1</v>
      </c>
      <c r="Q12" s="324">
        <f>RANK(Q9,$B$94:$D$94,1)</f>
        <v>3</v>
      </c>
      <c r="R12" s="324">
        <f t="shared" ref="R12:S12" si="45">RANK(R9,$B$94:$D$94,1)</f>
        <v>2</v>
      </c>
      <c r="S12" s="324">
        <f t="shared" si="45"/>
        <v>1</v>
      </c>
      <c r="T12" s="287">
        <f>RANK(T9,$B$111:$D$111,1)</f>
        <v>3</v>
      </c>
      <c r="U12" s="287">
        <f t="shared" ref="U12:V12" si="46">RANK(U9,$B$111:$D$111,1)</f>
        <v>2</v>
      </c>
      <c r="V12" s="287">
        <f t="shared" si="46"/>
        <v>1</v>
      </c>
      <c r="W12" s="171"/>
      <c r="Y12" s="287">
        <f>RANK(Y9,$Y$9:$AA$9,1)</f>
        <v>3</v>
      </c>
      <c r="Z12" s="287">
        <f t="shared" ref="Z12:AA12" si="47">RANK(Z9,$Y$9:$AA$9,1)</f>
        <v>2</v>
      </c>
      <c r="AA12" s="287">
        <f t="shared" si="47"/>
        <v>1</v>
      </c>
      <c r="AB12" s="324">
        <f>RANK(AB9,$Y$27:$AA$27,1)</f>
        <v>3</v>
      </c>
      <c r="AC12" s="324">
        <f t="shared" ref="AC12:AD12" si="48">RANK(AC9,$Y$27:$AA$27,1)</f>
        <v>2</v>
      </c>
      <c r="AD12" s="324">
        <f t="shared" si="48"/>
        <v>1</v>
      </c>
      <c r="AE12" s="287">
        <f>RANK(AE9,$Y$43:$AA$43,1)</f>
        <v>3</v>
      </c>
      <c r="AF12" s="287">
        <f t="shared" ref="AF12:AG12" si="49">RANK(AF9,$Y$43:$AA$43,1)</f>
        <v>2</v>
      </c>
      <c r="AG12" s="287">
        <f t="shared" si="49"/>
        <v>1</v>
      </c>
      <c r="AH12" s="324">
        <f>RANK(AH9,$Y$60:$AA$60,1)</f>
        <v>3</v>
      </c>
      <c r="AI12" s="324">
        <f t="shared" ref="AI12:AJ12" si="50">RANK(AI9,$Y$60:$AA$60,1)</f>
        <v>2</v>
      </c>
      <c r="AJ12" s="324">
        <f t="shared" si="50"/>
        <v>1</v>
      </c>
      <c r="AK12" s="287">
        <f>RANK(AK9,$Y$77:$AA$77,1)</f>
        <v>3</v>
      </c>
      <c r="AL12" s="287">
        <f t="shared" ref="AL12:AM12" si="51">RANK(AL9,$Y$77:$AA$77,1)</f>
        <v>2</v>
      </c>
      <c r="AM12" s="287">
        <f t="shared" si="51"/>
        <v>1</v>
      </c>
      <c r="AN12" s="324">
        <f>RANK(AN9,$Y$94:$AA$94,1)</f>
        <v>3</v>
      </c>
      <c r="AO12" s="324">
        <f t="shared" ref="AO12:AP12" si="52">RANK(AO9,$Y$94:$AA$94,1)</f>
        <v>2</v>
      </c>
      <c r="AP12" s="324">
        <f t="shared" si="52"/>
        <v>1</v>
      </c>
      <c r="AQ12" s="287">
        <f>RANK(AQ9,$Y$111:$AA$111,1)</f>
        <v>3</v>
      </c>
      <c r="AR12" s="287">
        <f t="shared" ref="AR12:AS12" si="53">RANK(AR9,$Y$111:$AA$111,1)</f>
        <v>2</v>
      </c>
      <c r="AS12" s="287">
        <f t="shared" si="53"/>
        <v>1</v>
      </c>
      <c r="AX12" s="287">
        <f t="shared" ref="AX12:BC12" si="54">RANK(AX9,$AX$9:$BE$9,1)</f>
        <v>3</v>
      </c>
      <c r="AY12" s="287">
        <f t="shared" si="54"/>
        <v>6</v>
      </c>
      <c r="AZ12" s="287">
        <f t="shared" si="54"/>
        <v>8</v>
      </c>
      <c r="BA12" s="287">
        <f t="shared" si="54"/>
        <v>7</v>
      </c>
      <c r="BB12" s="287">
        <f t="shared" si="54"/>
        <v>1</v>
      </c>
      <c r="BC12" s="287">
        <f t="shared" si="54"/>
        <v>2</v>
      </c>
      <c r="BD12" s="287">
        <f t="shared" ref="BD12:BE12" si="55">RANK(BD9,$AX$9:$BE$9,1)</f>
        <v>5</v>
      </c>
      <c r="BE12" s="287">
        <f t="shared" si="55"/>
        <v>4</v>
      </c>
      <c r="BF12" s="324">
        <f>RANK(BF9,$BF$9:$BM$9,1)</f>
        <v>6</v>
      </c>
      <c r="BG12" s="324">
        <f t="shared" ref="BG12:BM12" si="56">RANK(BG9,$BF$9:$BM$9,1)</f>
        <v>3</v>
      </c>
      <c r="BH12" s="324">
        <f t="shared" si="56"/>
        <v>8</v>
      </c>
      <c r="BI12" s="324">
        <f t="shared" si="56"/>
        <v>7</v>
      </c>
      <c r="BJ12" s="324">
        <f t="shared" si="56"/>
        <v>1</v>
      </c>
      <c r="BK12" s="324">
        <f t="shared" si="56"/>
        <v>2</v>
      </c>
      <c r="BL12" s="324">
        <f t="shared" si="56"/>
        <v>5</v>
      </c>
      <c r="BM12" s="324">
        <f t="shared" si="56"/>
        <v>4</v>
      </c>
      <c r="BN12" s="287">
        <f>RANK(BN9,$BN$9:$BU$9,1)</f>
        <v>6</v>
      </c>
      <c r="BO12" s="287">
        <f t="shared" ref="BO12:BU12" si="57">RANK(BO9,$BN$9:$BU$9,1)</f>
        <v>3</v>
      </c>
      <c r="BP12" s="287">
        <f t="shared" si="57"/>
        <v>8</v>
      </c>
      <c r="BQ12" s="287">
        <f t="shared" si="57"/>
        <v>7</v>
      </c>
      <c r="BR12" s="287">
        <f t="shared" si="57"/>
        <v>2</v>
      </c>
      <c r="BS12" s="287">
        <f t="shared" si="57"/>
        <v>1</v>
      </c>
      <c r="BT12" s="287">
        <f t="shared" si="57"/>
        <v>5</v>
      </c>
      <c r="BU12" s="336">
        <f t="shared" si="57"/>
        <v>4</v>
      </c>
      <c r="BV12" s="324">
        <f>RANK(BV9,$BV$9:$CC$9,1)</f>
        <v>7</v>
      </c>
      <c r="BW12" s="324">
        <f t="shared" ref="BW12:CC12" si="58">RANK(BW9,$BV$9:$CC$9,1)</f>
        <v>4</v>
      </c>
      <c r="BX12" s="324">
        <f t="shared" si="58"/>
        <v>6</v>
      </c>
      <c r="BY12" s="324">
        <f t="shared" si="58"/>
        <v>5</v>
      </c>
      <c r="BZ12" s="324">
        <f t="shared" si="58"/>
        <v>8</v>
      </c>
      <c r="CA12" s="324">
        <f t="shared" si="58"/>
        <v>1</v>
      </c>
      <c r="CB12" s="324">
        <f t="shared" si="58"/>
        <v>2</v>
      </c>
      <c r="CC12" s="324">
        <f t="shared" si="58"/>
        <v>3</v>
      </c>
      <c r="CD12" s="287">
        <f>RANK(CD9,$CD$9:$CK$9,1)</f>
        <v>7</v>
      </c>
      <c r="CE12" s="287">
        <f t="shared" ref="CE12:CK12" si="59">RANK(CE9,$CD$9:$CK$9,1)</f>
        <v>6</v>
      </c>
      <c r="CF12" s="287">
        <f t="shared" si="59"/>
        <v>4</v>
      </c>
      <c r="CG12" s="287">
        <f t="shared" si="59"/>
        <v>5</v>
      </c>
      <c r="CH12" s="287">
        <f t="shared" si="59"/>
        <v>8</v>
      </c>
      <c r="CI12" s="287">
        <f t="shared" si="59"/>
        <v>2</v>
      </c>
      <c r="CJ12" s="287">
        <f t="shared" si="59"/>
        <v>1</v>
      </c>
      <c r="CK12" s="287">
        <f t="shared" si="59"/>
        <v>3</v>
      </c>
      <c r="CL12" s="324">
        <f>RANK(CL9,$CL$9:$CS$9,1)</f>
        <v>7</v>
      </c>
      <c r="CM12" s="324">
        <f t="shared" ref="CM12:CS12" si="60">RANK(CM9,$CL$9:$CS$9,1)</f>
        <v>6</v>
      </c>
      <c r="CN12" s="324">
        <f t="shared" si="60"/>
        <v>4</v>
      </c>
      <c r="CO12" s="324">
        <f t="shared" si="60"/>
        <v>5</v>
      </c>
      <c r="CP12" s="324">
        <f t="shared" si="60"/>
        <v>8</v>
      </c>
      <c r="CQ12" s="324">
        <f t="shared" si="60"/>
        <v>3</v>
      </c>
      <c r="CR12" s="324">
        <f t="shared" si="60"/>
        <v>1</v>
      </c>
      <c r="CS12" s="324">
        <f t="shared" si="60"/>
        <v>2</v>
      </c>
      <c r="CT12" s="287">
        <f>RANK(CT9,$CT$9:$DA$9,1)</f>
        <v>7</v>
      </c>
      <c r="CU12" s="287">
        <f t="shared" ref="CU12:DA12" si="61">RANK(CU9,$CT$9:$DA$9,1)</f>
        <v>6</v>
      </c>
      <c r="CV12" s="287">
        <f t="shared" si="61"/>
        <v>3</v>
      </c>
      <c r="CW12" s="287">
        <f t="shared" si="61"/>
        <v>5</v>
      </c>
      <c r="CX12" s="287">
        <f t="shared" si="61"/>
        <v>8</v>
      </c>
      <c r="CY12" s="287">
        <f t="shared" si="61"/>
        <v>4</v>
      </c>
      <c r="CZ12" s="287">
        <f t="shared" si="61"/>
        <v>1</v>
      </c>
      <c r="DA12" s="287">
        <f t="shared" si="61"/>
        <v>2</v>
      </c>
      <c r="DB12" s="317"/>
      <c r="DD12" s="287">
        <f>RANK(DD9,$DD$9:$DK$9,1)</f>
        <v>4</v>
      </c>
      <c r="DE12" s="287">
        <f t="shared" ref="DE12:DK12" si="62">RANK(DE9,$DD$9:$DK$9,1)</f>
        <v>7</v>
      </c>
      <c r="DF12" s="287">
        <f t="shared" si="62"/>
        <v>3</v>
      </c>
      <c r="DG12" s="287">
        <f t="shared" si="62"/>
        <v>8</v>
      </c>
      <c r="DH12" s="287">
        <f t="shared" si="62"/>
        <v>2</v>
      </c>
      <c r="DI12" s="287">
        <f t="shared" si="62"/>
        <v>1</v>
      </c>
      <c r="DJ12" s="287">
        <f t="shared" si="62"/>
        <v>6</v>
      </c>
      <c r="DK12" s="287">
        <f t="shared" si="62"/>
        <v>5</v>
      </c>
      <c r="DL12" s="324">
        <f>RANK(DL9,$DD$27:$DK$27,1)</f>
        <v>5</v>
      </c>
      <c r="DM12" s="324">
        <f t="shared" ref="DM12:DS12" si="63">RANK(DM9,$DD$27:$DK$27,1)</f>
        <v>7</v>
      </c>
      <c r="DN12" s="324">
        <f t="shared" si="63"/>
        <v>3</v>
      </c>
      <c r="DO12" s="324">
        <f t="shared" si="63"/>
        <v>8</v>
      </c>
      <c r="DP12" s="324">
        <f t="shared" si="63"/>
        <v>2</v>
      </c>
      <c r="DQ12" s="324">
        <f t="shared" si="63"/>
        <v>1</v>
      </c>
      <c r="DR12" s="324">
        <f t="shared" si="63"/>
        <v>6</v>
      </c>
      <c r="DS12" s="324">
        <f t="shared" si="63"/>
        <v>4</v>
      </c>
      <c r="DT12" s="287">
        <f>RANK(DT9,$DT$9:$EA$9,1)</f>
        <v>5</v>
      </c>
      <c r="DU12" s="287">
        <f t="shared" ref="DU12:EA12" si="64">RANK(DU9,$DT$9:$EA$9,1)</f>
        <v>7</v>
      </c>
      <c r="DV12" s="287">
        <f t="shared" si="64"/>
        <v>3</v>
      </c>
      <c r="DW12" s="287">
        <f t="shared" si="64"/>
        <v>8</v>
      </c>
      <c r="DX12" s="287">
        <f t="shared" si="64"/>
        <v>2</v>
      </c>
      <c r="DY12" s="287">
        <f t="shared" si="64"/>
        <v>1</v>
      </c>
      <c r="DZ12" s="287">
        <f t="shared" si="64"/>
        <v>6</v>
      </c>
      <c r="EA12" s="287">
        <f t="shared" si="64"/>
        <v>4</v>
      </c>
      <c r="EB12" s="324">
        <f t="shared" ref="EB12:EH12" si="65">RANK(EB9,$EB$9:$EH$9,1)</f>
        <v>6</v>
      </c>
      <c r="EC12" s="324">
        <f t="shared" si="65"/>
        <v>3</v>
      </c>
      <c r="ED12" s="324">
        <f t="shared" si="65"/>
        <v>7</v>
      </c>
      <c r="EE12" s="324">
        <f t="shared" si="65"/>
        <v>5</v>
      </c>
      <c r="EF12" s="324">
        <f t="shared" si="65"/>
        <v>4</v>
      </c>
      <c r="EG12" s="324">
        <f t="shared" si="65"/>
        <v>1</v>
      </c>
      <c r="EH12" s="324">
        <f t="shared" si="65"/>
        <v>2</v>
      </c>
      <c r="EI12" s="287">
        <f>RANK(EI9,$EI$9:$EO$9,1)</f>
        <v>5</v>
      </c>
      <c r="EJ12" s="287">
        <f t="shared" ref="EJ12:EO12" si="66">RANK(EJ9,$EI$9:$EO$9,1)</f>
        <v>2</v>
      </c>
      <c r="EK12" s="287">
        <f t="shared" si="66"/>
        <v>7</v>
      </c>
      <c r="EL12" s="287">
        <f t="shared" si="66"/>
        <v>3</v>
      </c>
      <c r="EM12" s="287">
        <f t="shared" si="66"/>
        <v>6</v>
      </c>
      <c r="EN12" s="287">
        <f t="shared" si="66"/>
        <v>1</v>
      </c>
      <c r="EO12" s="287">
        <f t="shared" si="66"/>
        <v>4</v>
      </c>
      <c r="EP12" s="324">
        <f>RANK(EP9,$EP$9:$EV$9,1)</f>
        <v>5</v>
      </c>
      <c r="EQ12" s="324">
        <f t="shared" ref="EQ12:EV12" si="67">RANK(EQ9,$EP$9:$EV$9,1)</f>
        <v>3</v>
      </c>
      <c r="ER12" s="324">
        <f t="shared" si="67"/>
        <v>7</v>
      </c>
      <c r="ES12" s="324">
        <f t="shared" si="67"/>
        <v>2</v>
      </c>
      <c r="ET12" s="324">
        <f t="shared" si="67"/>
        <v>6</v>
      </c>
      <c r="EU12" s="324">
        <f t="shared" si="67"/>
        <v>1</v>
      </c>
      <c r="EV12" s="324">
        <f t="shared" si="67"/>
        <v>4</v>
      </c>
      <c r="EW12" s="287">
        <f>RANK(EW9,$EW$9:$FC$9,1)</f>
        <v>5</v>
      </c>
      <c r="EX12" s="287">
        <f t="shared" ref="EX12:FC12" si="68">RANK(EX9,$EW$9:$FC$9,1)</f>
        <v>3</v>
      </c>
      <c r="EY12" s="287">
        <f t="shared" si="68"/>
        <v>6</v>
      </c>
      <c r="EZ12" s="287">
        <f t="shared" si="68"/>
        <v>1</v>
      </c>
      <c r="FA12" s="287">
        <f t="shared" si="68"/>
        <v>7</v>
      </c>
      <c r="FB12" s="287">
        <f t="shared" si="68"/>
        <v>2</v>
      </c>
      <c r="FC12" s="287">
        <f t="shared" si="68"/>
        <v>4</v>
      </c>
      <c r="FF12" s="353">
        <f>RANK(FF9,$FF$9:$FI$9,1)</f>
        <v>3</v>
      </c>
      <c r="FG12" s="353">
        <f>RANK(FG9,$FF$9:$FI$9,1)</f>
        <v>2</v>
      </c>
      <c r="FH12" s="353">
        <f>RANK(FH9,$FF$9:$FI$9,1)</f>
        <v>4</v>
      </c>
      <c r="FI12" s="353">
        <f>RANK(FI9,$FF$9:$FI$9,1)</f>
        <v>1</v>
      </c>
      <c r="FJ12" s="324">
        <f>RANK(FJ9,$FJ$9:$FM$9,1)</f>
        <v>3</v>
      </c>
      <c r="FK12" s="324">
        <f>RANK(FK9,$FJ$9:$FM$9,1)</f>
        <v>2</v>
      </c>
      <c r="FL12" s="324">
        <f>RANK(FL9,$FJ$9:$FM$9,1)</f>
        <v>4</v>
      </c>
      <c r="FM12" s="324">
        <f>RANK(FM9,$FJ$9:$FM$9,1)</f>
        <v>1</v>
      </c>
      <c r="FN12" s="353">
        <f>RANK(FN9,$FN$9:$FQ$9,1)</f>
        <v>3</v>
      </c>
      <c r="FO12" s="353">
        <f>RANK(FO9,$FN$9:$FQ$9,1)</f>
        <v>2</v>
      </c>
      <c r="FP12" s="353">
        <f>RANK(FP9,$FN$9:$FQ$9,1)</f>
        <v>4</v>
      </c>
      <c r="FQ12" s="353">
        <f>RANK(FQ9,$FN$9:$FQ$9,1)</f>
        <v>1</v>
      </c>
      <c r="FR12" s="324">
        <f>RANK(FR9,$FR$9:$FU$9,1)</f>
        <v>3</v>
      </c>
      <c r="FS12" s="324">
        <f>RANK(FS9,$FR$9:$FU$9,1)</f>
        <v>2</v>
      </c>
      <c r="FT12" s="324">
        <f>RANK(FT9,$FR$9:$FU$9,1)</f>
        <v>4</v>
      </c>
      <c r="FU12" s="324">
        <f>RANK(FU9,$FR$9:$FU$9,1)</f>
        <v>1</v>
      </c>
      <c r="FV12" s="353">
        <f>RANK(FV9,$FV$9:$FY$9,1)</f>
        <v>3</v>
      </c>
      <c r="FW12" s="353">
        <f t="shared" ref="FW12:FY12" si="69">RANK(FW9,$FV$9:$FY$9,1)</f>
        <v>2</v>
      </c>
      <c r="FX12" s="353">
        <f t="shared" si="69"/>
        <v>4</v>
      </c>
      <c r="FY12" s="353">
        <f t="shared" si="69"/>
        <v>1</v>
      </c>
      <c r="FZ12" s="324">
        <f>RANK(FZ9,$FZ$9:$GC$9,1)</f>
        <v>3</v>
      </c>
      <c r="GA12" s="324">
        <f t="shared" ref="GA12:GC12" si="70">RANK(GA9,$FZ$9:$GC$9,1)</f>
        <v>2</v>
      </c>
      <c r="GB12" s="324">
        <f t="shared" si="70"/>
        <v>4</v>
      </c>
      <c r="GC12" s="324">
        <f t="shared" si="70"/>
        <v>1</v>
      </c>
      <c r="GD12" s="353">
        <f>RANK(GD9,$GD$9:$GG$9,1)</f>
        <v>3</v>
      </c>
      <c r="GE12" s="353">
        <f t="shared" ref="GE12:GG12" si="71">RANK(GE9,$GD$9:$GG$9,1)</f>
        <v>2</v>
      </c>
      <c r="GF12" s="353">
        <f t="shared" si="71"/>
        <v>4</v>
      </c>
      <c r="GG12" s="353">
        <f t="shared" si="71"/>
        <v>1</v>
      </c>
      <c r="HC12" s="417" t="s">
        <v>971</v>
      </c>
      <c r="HD12" s="438">
        <v>3</v>
      </c>
      <c r="HE12" s="438">
        <v>2</v>
      </c>
      <c r="HF12" s="438">
        <v>1</v>
      </c>
      <c r="HG12" s="438">
        <v>3</v>
      </c>
      <c r="HH12" s="438">
        <v>2</v>
      </c>
      <c r="HI12" s="438">
        <v>1</v>
      </c>
      <c r="HJ12" s="438">
        <v>3</v>
      </c>
      <c r="HK12" s="438">
        <v>2</v>
      </c>
      <c r="HL12" s="438">
        <v>1</v>
      </c>
      <c r="HM12" s="438">
        <v>3</v>
      </c>
      <c r="HN12" s="438">
        <v>2</v>
      </c>
      <c r="HO12" s="438">
        <v>1</v>
      </c>
    </row>
    <row r="13" spans="1:232" ht="27" customHeight="1" x14ac:dyDescent="0.25">
      <c r="A13" s="308" t="s">
        <v>847</v>
      </c>
      <c r="B13" s="311">
        <f>1-($B$1/B12)</f>
        <v>0.98333333333333328</v>
      </c>
      <c r="C13" s="311">
        <f t="shared" ref="C13:D13" si="72">1-($B$1/C12)</f>
        <v>0.97499999999999998</v>
      </c>
      <c r="D13" s="311">
        <f t="shared" si="72"/>
        <v>0.95</v>
      </c>
      <c r="E13" s="325">
        <f>1-($B$1/E12)</f>
        <v>0.98333333333333328</v>
      </c>
      <c r="F13" s="325">
        <f t="shared" ref="F13:G13" si="73">1-($B$1/F12)</f>
        <v>0.97499999999999998</v>
      </c>
      <c r="G13" s="325">
        <f t="shared" si="73"/>
        <v>0.95</v>
      </c>
      <c r="H13" s="311">
        <f>1-($B$1/H12)</f>
        <v>0.98333333333333328</v>
      </c>
      <c r="I13" s="311">
        <f t="shared" ref="I13:J13" si="74">1-($B$1/I12)</f>
        <v>0.97499999999999998</v>
      </c>
      <c r="J13" s="311">
        <f t="shared" si="74"/>
        <v>0.95</v>
      </c>
      <c r="K13" s="325">
        <f>1-$B$1/K12</f>
        <v>0.98333333333333328</v>
      </c>
      <c r="L13" s="325">
        <f>1-$B$1/L12</f>
        <v>0.97499999999999998</v>
      </c>
      <c r="M13" s="325">
        <f t="shared" ref="M13" si="75">1-$B$1/M12</f>
        <v>0.95</v>
      </c>
      <c r="N13" s="311">
        <f>1-$B$1/N12</f>
        <v>0.98333333333333328</v>
      </c>
      <c r="O13" s="311">
        <f t="shared" ref="O13:P13" si="76">1-$B$1/O12</f>
        <v>0.97499999999999998</v>
      </c>
      <c r="P13" s="311">
        <f t="shared" si="76"/>
        <v>0.95</v>
      </c>
      <c r="Q13" s="325">
        <f>1-$B$1/Q12</f>
        <v>0.98333333333333328</v>
      </c>
      <c r="R13" s="325">
        <f t="shared" ref="R13:S13" si="77">1-$B$1/R12</f>
        <v>0.97499999999999998</v>
      </c>
      <c r="S13" s="325">
        <f t="shared" si="77"/>
        <v>0.95</v>
      </c>
      <c r="T13" s="311">
        <f>1-$B$1/T12</f>
        <v>0.98333333333333328</v>
      </c>
      <c r="U13" s="311">
        <f t="shared" ref="U13:V13" si="78">1-$B$1/U12</f>
        <v>0.97499999999999998</v>
      </c>
      <c r="V13" s="311">
        <f t="shared" si="78"/>
        <v>0.95</v>
      </c>
      <c r="W13" s="171"/>
      <c r="Y13" s="311">
        <f>1-$B$1/Y12</f>
        <v>0.98333333333333328</v>
      </c>
      <c r="Z13" s="311">
        <f t="shared" ref="Z13:AA13" si="79">1-$B$1/Z12</f>
        <v>0.97499999999999998</v>
      </c>
      <c r="AA13" s="311">
        <f t="shared" si="79"/>
        <v>0.95</v>
      </c>
      <c r="AB13" s="325">
        <f>1-$B$1/AB12</f>
        <v>0.98333333333333328</v>
      </c>
      <c r="AC13" s="325">
        <f t="shared" ref="AC13:AD13" si="80">1-$B$1/AC12</f>
        <v>0.97499999999999998</v>
      </c>
      <c r="AD13" s="325">
        <f t="shared" si="80"/>
        <v>0.95</v>
      </c>
      <c r="AE13" s="311">
        <f>1-$B$1/AE12</f>
        <v>0.98333333333333328</v>
      </c>
      <c r="AF13" s="311">
        <f t="shared" ref="AF13:AG13" si="81">1-$B$1/AF12</f>
        <v>0.97499999999999998</v>
      </c>
      <c r="AG13" s="311">
        <f t="shared" si="81"/>
        <v>0.95</v>
      </c>
      <c r="AH13" s="325">
        <f>1-$B$1/AH12</f>
        <v>0.98333333333333328</v>
      </c>
      <c r="AI13" s="325">
        <f t="shared" ref="AI13:AJ13" si="82">1-$B$1/AI12</f>
        <v>0.97499999999999998</v>
      </c>
      <c r="AJ13" s="325">
        <f t="shared" si="82"/>
        <v>0.95</v>
      </c>
      <c r="AK13" s="311">
        <f>1-$B$1/AK12</f>
        <v>0.98333333333333328</v>
      </c>
      <c r="AL13" s="311">
        <f t="shared" ref="AL13:AM13" si="83">1-$B$1/AL12</f>
        <v>0.97499999999999998</v>
      </c>
      <c r="AM13" s="311">
        <f t="shared" si="83"/>
        <v>0.95</v>
      </c>
      <c r="AN13" s="325">
        <f>1-$B$1/AN12</f>
        <v>0.98333333333333328</v>
      </c>
      <c r="AO13" s="325">
        <f t="shared" ref="AO13:AP13" si="84">1-$B$1/AO12</f>
        <v>0.97499999999999998</v>
      </c>
      <c r="AP13" s="325">
        <f t="shared" si="84"/>
        <v>0.95</v>
      </c>
      <c r="AQ13" s="311">
        <f>1-$B$1/AQ12</f>
        <v>0.98333333333333328</v>
      </c>
      <c r="AR13" s="311">
        <f t="shared" ref="AR13:AS13" si="85">1-$B$1/AR12</f>
        <v>0.97499999999999998</v>
      </c>
      <c r="AS13" s="311">
        <f t="shared" si="85"/>
        <v>0.95</v>
      </c>
      <c r="AX13" s="311">
        <f>1-$B$1/AX12</f>
        <v>0.98333333333333328</v>
      </c>
      <c r="AY13" s="311">
        <f>1-$B$1/AY12</f>
        <v>0.9916666666666667</v>
      </c>
      <c r="AZ13" s="311">
        <f t="shared" ref="AZ13:BC13" si="86">1-$B$1/AZ12</f>
        <v>0.99375000000000002</v>
      </c>
      <c r="BA13" s="311">
        <f t="shared" si="86"/>
        <v>0.99285714285714288</v>
      </c>
      <c r="BB13" s="311">
        <f t="shared" si="86"/>
        <v>0.95</v>
      </c>
      <c r="BC13" s="311">
        <f t="shared" si="86"/>
        <v>0.97499999999999998</v>
      </c>
      <c r="BD13" s="311">
        <f t="shared" ref="BD13" si="87">1-$B$1/BD12</f>
        <v>0.99</v>
      </c>
      <c r="BE13" s="311">
        <f t="shared" ref="BE13" si="88">1-$B$1/BE12</f>
        <v>0.98750000000000004</v>
      </c>
      <c r="BF13" s="325">
        <f>1-$B$1/BF12</f>
        <v>0.9916666666666667</v>
      </c>
      <c r="BG13" s="325">
        <f t="shared" ref="BG13:BM13" si="89">1-$B$1/BG12</f>
        <v>0.98333333333333328</v>
      </c>
      <c r="BH13" s="325">
        <f t="shared" si="89"/>
        <v>0.99375000000000002</v>
      </c>
      <c r="BI13" s="325">
        <f t="shared" si="89"/>
        <v>0.99285714285714288</v>
      </c>
      <c r="BJ13" s="325">
        <f t="shared" si="89"/>
        <v>0.95</v>
      </c>
      <c r="BK13" s="325">
        <f t="shared" si="89"/>
        <v>0.97499999999999998</v>
      </c>
      <c r="BL13" s="325">
        <f t="shared" si="89"/>
        <v>0.99</v>
      </c>
      <c r="BM13" s="325">
        <f t="shared" si="89"/>
        <v>0.98750000000000004</v>
      </c>
      <c r="BN13" s="311">
        <f t="shared" ref="BN13" si="90">1-$B$1/BN12</f>
        <v>0.9916666666666667</v>
      </c>
      <c r="BO13" s="311">
        <f t="shared" ref="BO13" si="91">1-$B$1/BO12</f>
        <v>0.98333333333333328</v>
      </c>
      <c r="BP13" s="311">
        <f t="shared" ref="BP13" si="92">1-$B$1/BP12</f>
        <v>0.99375000000000002</v>
      </c>
      <c r="BQ13" s="311">
        <f t="shared" ref="BQ13" si="93">1-$B$1/BQ12</f>
        <v>0.99285714285714288</v>
      </c>
      <c r="BR13" s="311">
        <f t="shared" ref="BR13" si="94">1-$B$1/BR12</f>
        <v>0.97499999999999998</v>
      </c>
      <c r="BS13" s="311">
        <f t="shared" ref="BS13" si="95">1-$B$1/BS12</f>
        <v>0.95</v>
      </c>
      <c r="BT13" s="311">
        <f t="shared" ref="BT13" si="96">1-$B$1/BT12</f>
        <v>0.99</v>
      </c>
      <c r="BU13" s="337">
        <f t="shared" ref="BU13" si="97">1-$B$1/BU12</f>
        <v>0.98750000000000004</v>
      </c>
      <c r="BV13" s="325">
        <f t="shared" ref="BV13" si="98">1-$B$1/BV12</f>
        <v>0.99285714285714288</v>
      </c>
      <c r="BW13" s="325">
        <f t="shared" ref="BW13" si="99">1-$B$1/BW12</f>
        <v>0.98750000000000004</v>
      </c>
      <c r="BX13" s="325">
        <f t="shared" ref="BX13" si="100">1-$B$1/BX12</f>
        <v>0.9916666666666667</v>
      </c>
      <c r="BY13" s="325">
        <f t="shared" ref="BY13" si="101">1-$B$1/BY12</f>
        <v>0.99</v>
      </c>
      <c r="BZ13" s="325">
        <f t="shared" ref="BZ13" si="102">1-$B$1/BZ12</f>
        <v>0.99375000000000002</v>
      </c>
      <c r="CA13" s="325">
        <f t="shared" ref="CA13" si="103">1-$B$1/CA12</f>
        <v>0.95</v>
      </c>
      <c r="CB13" s="325">
        <f t="shared" ref="CB13" si="104">1-$B$1/CB12</f>
        <v>0.97499999999999998</v>
      </c>
      <c r="CC13" s="325">
        <f t="shared" ref="CC13" si="105">1-$B$1/CC12</f>
        <v>0.98333333333333328</v>
      </c>
      <c r="CD13" s="311">
        <f t="shared" ref="CD13" si="106">1-$B$1/CD12</f>
        <v>0.99285714285714288</v>
      </c>
      <c r="CE13" s="311">
        <f t="shared" ref="CE13" si="107">1-$B$1/CE12</f>
        <v>0.9916666666666667</v>
      </c>
      <c r="CF13" s="311">
        <f t="shared" ref="CF13" si="108">1-$B$1/CF12</f>
        <v>0.98750000000000004</v>
      </c>
      <c r="CG13" s="311">
        <f t="shared" ref="CG13" si="109">1-$B$1/CG12</f>
        <v>0.99</v>
      </c>
      <c r="CH13" s="311">
        <f t="shared" ref="CH13" si="110">1-$B$1/CH12</f>
        <v>0.99375000000000002</v>
      </c>
      <c r="CI13" s="311">
        <f t="shared" ref="CI13" si="111">1-$B$1/CI12</f>
        <v>0.97499999999999998</v>
      </c>
      <c r="CJ13" s="311">
        <f t="shared" ref="CJ13" si="112">1-$B$1/CJ12</f>
        <v>0.95</v>
      </c>
      <c r="CK13" s="311">
        <f t="shared" ref="CK13" si="113">1-$B$1/CK12</f>
        <v>0.98333333333333328</v>
      </c>
      <c r="CL13" s="325">
        <f t="shared" ref="CL13" si="114">1-$B$1/CL12</f>
        <v>0.99285714285714288</v>
      </c>
      <c r="CM13" s="325">
        <f t="shared" ref="CM13" si="115">1-$B$1/CM12</f>
        <v>0.9916666666666667</v>
      </c>
      <c r="CN13" s="325">
        <f t="shared" ref="CN13" si="116">1-$B$1/CN12</f>
        <v>0.98750000000000004</v>
      </c>
      <c r="CO13" s="325">
        <f t="shared" ref="CO13" si="117">1-$B$1/CO12</f>
        <v>0.99</v>
      </c>
      <c r="CP13" s="325">
        <f t="shared" ref="CP13" si="118">1-$B$1/CP12</f>
        <v>0.99375000000000002</v>
      </c>
      <c r="CQ13" s="325">
        <f t="shared" ref="CQ13" si="119">1-$B$1/CQ12</f>
        <v>0.98333333333333328</v>
      </c>
      <c r="CR13" s="325">
        <f t="shared" ref="CR13" si="120">1-$B$1/CR12</f>
        <v>0.95</v>
      </c>
      <c r="CS13" s="325">
        <f t="shared" ref="CS13" si="121">1-$B$1/CS12</f>
        <v>0.97499999999999998</v>
      </c>
      <c r="CT13" s="311">
        <f t="shared" ref="CT13" si="122">1-$B$1/CT12</f>
        <v>0.99285714285714288</v>
      </c>
      <c r="CU13" s="311">
        <f t="shared" ref="CU13" si="123">1-$B$1/CU12</f>
        <v>0.9916666666666667</v>
      </c>
      <c r="CV13" s="311">
        <f t="shared" ref="CV13" si="124">1-$B$1/CV12</f>
        <v>0.98333333333333328</v>
      </c>
      <c r="CW13" s="311">
        <f t="shared" ref="CW13" si="125">1-$B$1/CW12</f>
        <v>0.99</v>
      </c>
      <c r="CX13" s="311">
        <f t="shared" ref="CX13" si="126">1-$B$1/CX12</f>
        <v>0.99375000000000002</v>
      </c>
      <c r="CY13" s="311">
        <f t="shared" ref="CY13" si="127">1-$B$1/CY12</f>
        <v>0.98750000000000004</v>
      </c>
      <c r="CZ13" s="311">
        <f t="shared" ref="CZ13" si="128">1-$B$1/CZ12</f>
        <v>0.95</v>
      </c>
      <c r="DA13" s="311">
        <f t="shared" ref="DA13" si="129">1-$B$1/DA12</f>
        <v>0.97499999999999998</v>
      </c>
      <c r="DB13" s="318"/>
      <c r="DD13" s="311">
        <f>1-($B$1/DD12)</f>
        <v>0.98750000000000004</v>
      </c>
      <c r="DE13" s="311">
        <f>1-($B$1/DE12)</f>
        <v>0.99285714285714288</v>
      </c>
      <c r="DF13" s="311">
        <f t="shared" ref="DF13:DK13" si="130">1-($B$1/DF12)</f>
        <v>0.98333333333333328</v>
      </c>
      <c r="DG13" s="311">
        <f t="shared" si="130"/>
        <v>0.99375000000000002</v>
      </c>
      <c r="DH13" s="311">
        <f t="shared" si="130"/>
        <v>0.97499999999999998</v>
      </c>
      <c r="DI13" s="311">
        <f t="shared" si="130"/>
        <v>0.95</v>
      </c>
      <c r="DJ13" s="311">
        <f t="shared" si="130"/>
        <v>0.9916666666666667</v>
      </c>
      <c r="DK13" s="311">
        <f t="shared" si="130"/>
        <v>0.99</v>
      </c>
      <c r="DL13" s="325">
        <f>1-($B$1/DL12)</f>
        <v>0.99</v>
      </c>
      <c r="DM13" s="325">
        <f t="shared" ref="DM13:DS13" si="131">1-($B$1/DM12)</f>
        <v>0.99285714285714288</v>
      </c>
      <c r="DN13" s="325">
        <f t="shared" si="131"/>
        <v>0.98333333333333328</v>
      </c>
      <c r="DO13" s="325">
        <f t="shared" si="131"/>
        <v>0.99375000000000002</v>
      </c>
      <c r="DP13" s="325">
        <f t="shared" si="131"/>
        <v>0.97499999999999998</v>
      </c>
      <c r="DQ13" s="325">
        <f t="shared" si="131"/>
        <v>0.95</v>
      </c>
      <c r="DR13" s="325">
        <f t="shared" si="131"/>
        <v>0.9916666666666667</v>
      </c>
      <c r="DS13" s="325">
        <f t="shared" si="131"/>
        <v>0.98750000000000004</v>
      </c>
      <c r="DT13" s="311">
        <f t="shared" ref="DT13:EA13" si="132">1-($B$1/DT12)</f>
        <v>0.99</v>
      </c>
      <c r="DU13" s="311">
        <f t="shared" si="132"/>
        <v>0.99285714285714288</v>
      </c>
      <c r="DV13" s="311">
        <f t="shared" si="132"/>
        <v>0.98333333333333328</v>
      </c>
      <c r="DW13" s="311">
        <f t="shared" si="132"/>
        <v>0.99375000000000002</v>
      </c>
      <c r="DX13" s="311">
        <f t="shared" si="132"/>
        <v>0.97499999999999998</v>
      </c>
      <c r="DY13" s="311">
        <f t="shared" si="132"/>
        <v>0.95</v>
      </c>
      <c r="DZ13" s="311">
        <f t="shared" si="132"/>
        <v>0.9916666666666667</v>
      </c>
      <c r="EA13" s="311">
        <f t="shared" si="132"/>
        <v>0.98750000000000004</v>
      </c>
      <c r="EB13" s="325">
        <f t="shared" ref="EB13:EH13" si="133">1-($B$1/EB12)</f>
        <v>0.9916666666666667</v>
      </c>
      <c r="EC13" s="325">
        <f t="shared" si="133"/>
        <v>0.98333333333333328</v>
      </c>
      <c r="ED13" s="325">
        <f t="shared" si="133"/>
        <v>0.99285714285714288</v>
      </c>
      <c r="EE13" s="325">
        <f t="shared" si="133"/>
        <v>0.99</v>
      </c>
      <c r="EF13" s="325">
        <f t="shared" si="133"/>
        <v>0.98750000000000004</v>
      </c>
      <c r="EG13" s="325">
        <f t="shared" si="133"/>
        <v>0.95</v>
      </c>
      <c r="EH13" s="325">
        <f t="shared" si="133"/>
        <v>0.97499999999999998</v>
      </c>
      <c r="EI13" s="311">
        <f t="shared" ref="EI13:EU13" si="134">1-($B$1/EI12)</f>
        <v>0.99</v>
      </c>
      <c r="EJ13" s="311">
        <f t="shared" si="134"/>
        <v>0.97499999999999998</v>
      </c>
      <c r="EK13" s="311">
        <f t="shared" si="134"/>
        <v>0.99285714285714288</v>
      </c>
      <c r="EL13" s="311">
        <f t="shared" si="134"/>
        <v>0.98333333333333328</v>
      </c>
      <c r="EM13" s="311">
        <f t="shared" si="134"/>
        <v>0.9916666666666667</v>
      </c>
      <c r="EN13" s="311">
        <f t="shared" si="134"/>
        <v>0.95</v>
      </c>
      <c r="EO13" s="311">
        <f t="shared" si="134"/>
        <v>0.98750000000000004</v>
      </c>
      <c r="EP13" s="325">
        <f t="shared" si="134"/>
        <v>0.99</v>
      </c>
      <c r="EQ13" s="325">
        <f t="shared" si="134"/>
        <v>0.98333333333333328</v>
      </c>
      <c r="ER13" s="325">
        <f t="shared" si="134"/>
        <v>0.99285714285714288</v>
      </c>
      <c r="ES13" s="325">
        <f t="shared" si="134"/>
        <v>0.97499999999999998</v>
      </c>
      <c r="ET13" s="325">
        <f t="shared" si="134"/>
        <v>0.9916666666666667</v>
      </c>
      <c r="EU13" s="325">
        <f t="shared" si="134"/>
        <v>0.95</v>
      </c>
      <c r="EV13" s="325">
        <f t="shared" ref="EV13:FC13" si="135">1-($B$1/EV12)</f>
        <v>0.98750000000000004</v>
      </c>
      <c r="EW13" s="311">
        <f t="shared" si="135"/>
        <v>0.99</v>
      </c>
      <c r="EX13" s="311">
        <f t="shared" si="135"/>
        <v>0.98333333333333328</v>
      </c>
      <c r="EY13" s="311">
        <f t="shared" si="135"/>
        <v>0.9916666666666667</v>
      </c>
      <c r="EZ13" s="311">
        <f t="shared" si="135"/>
        <v>0.95</v>
      </c>
      <c r="FA13" s="311">
        <f t="shared" si="135"/>
        <v>0.99285714285714288</v>
      </c>
      <c r="FB13" s="311">
        <f t="shared" si="135"/>
        <v>0.97499999999999998</v>
      </c>
      <c r="FC13" s="311">
        <f t="shared" si="135"/>
        <v>0.98750000000000004</v>
      </c>
      <c r="FF13" s="355">
        <f>1-$B$1/FF12</f>
        <v>0.98333333333333328</v>
      </c>
      <c r="FG13" s="355">
        <f t="shared" ref="FG13:FI13" si="136">1-$B$1/FG12</f>
        <v>0.97499999999999998</v>
      </c>
      <c r="FH13" s="355">
        <f t="shared" si="136"/>
        <v>0.98750000000000004</v>
      </c>
      <c r="FI13" s="355">
        <f t="shared" si="136"/>
        <v>0.95</v>
      </c>
      <c r="FJ13" s="325">
        <f t="shared" ref="FJ13" si="137">1-$B$1/FJ12</f>
        <v>0.98333333333333328</v>
      </c>
      <c r="FK13" s="325">
        <f t="shared" ref="FK13" si="138">1-$B$1/FK12</f>
        <v>0.97499999999999998</v>
      </c>
      <c r="FL13" s="325">
        <f t="shared" ref="FL13" si="139">1-$B$1/FL12</f>
        <v>0.98750000000000004</v>
      </c>
      <c r="FM13" s="325">
        <f t="shared" ref="FM13" si="140">1-$B$1/FM12</f>
        <v>0.95</v>
      </c>
      <c r="FN13" s="355">
        <f t="shared" ref="FN13" si="141">1-$B$1/FN12</f>
        <v>0.98333333333333328</v>
      </c>
      <c r="FO13" s="355">
        <f t="shared" ref="FO13" si="142">1-$B$1/FO12</f>
        <v>0.97499999999999998</v>
      </c>
      <c r="FP13" s="355">
        <f t="shared" ref="FP13" si="143">1-$B$1/FP12</f>
        <v>0.98750000000000004</v>
      </c>
      <c r="FQ13" s="355">
        <f t="shared" ref="FQ13" si="144">1-$B$1/FQ12</f>
        <v>0.95</v>
      </c>
      <c r="FR13" s="325">
        <f t="shared" ref="FR13" si="145">1-$B$1/FR12</f>
        <v>0.98333333333333328</v>
      </c>
      <c r="FS13" s="325">
        <f t="shared" ref="FS13" si="146">1-$B$1/FS12</f>
        <v>0.97499999999999998</v>
      </c>
      <c r="FT13" s="325">
        <f t="shared" ref="FT13" si="147">1-$B$1/FT12</f>
        <v>0.98750000000000004</v>
      </c>
      <c r="FU13" s="325">
        <f t="shared" ref="FU13" si="148">1-$B$1/FU12</f>
        <v>0.95</v>
      </c>
      <c r="FV13" s="355">
        <f t="shared" ref="FV13" si="149">1-$B$1/FV12</f>
        <v>0.98333333333333328</v>
      </c>
      <c r="FW13" s="355">
        <f t="shared" ref="FW13" si="150">1-$B$1/FW12</f>
        <v>0.97499999999999998</v>
      </c>
      <c r="FX13" s="355">
        <f t="shared" ref="FX13" si="151">1-$B$1/FX12</f>
        <v>0.98750000000000004</v>
      </c>
      <c r="FY13" s="355">
        <f t="shared" ref="FY13" si="152">1-$B$1/FY12</f>
        <v>0.95</v>
      </c>
      <c r="FZ13" s="325">
        <f t="shared" ref="FZ13" si="153">1-$B$1/FZ12</f>
        <v>0.98333333333333328</v>
      </c>
      <c r="GA13" s="325">
        <f t="shared" ref="GA13" si="154">1-$B$1/GA12</f>
        <v>0.97499999999999998</v>
      </c>
      <c r="GB13" s="325">
        <f t="shared" ref="GB13" si="155">1-$B$1/GB12</f>
        <v>0.98750000000000004</v>
      </c>
      <c r="GC13" s="325">
        <f t="shared" ref="GC13" si="156">1-$B$1/GC12</f>
        <v>0.95</v>
      </c>
      <c r="GD13" s="355">
        <f t="shared" ref="GD13" si="157">1-$B$1/GD12</f>
        <v>0.98333333333333328</v>
      </c>
      <c r="GE13" s="355">
        <f t="shared" ref="GE13" si="158">1-$B$1/GE12</f>
        <v>0.97499999999999998</v>
      </c>
      <c r="GF13" s="355">
        <f t="shared" ref="GF13" si="159">1-$B$1/GF12</f>
        <v>0.98750000000000004</v>
      </c>
      <c r="GG13" s="355">
        <f t="shared" ref="GG13" si="160">1-$B$1/GG12</f>
        <v>0.95</v>
      </c>
      <c r="HC13" s="431" t="s">
        <v>965</v>
      </c>
      <c r="HD13" s="437">
        <v>0.98333333333333328</v>
      </c>
      <c r="HE13" s="437">
        <v>0.97499999999999998</v>
      </c>
      <c r="HF13" s="437">
        <v>0.95</v>
      </c>
      <c r="HG13" s="437">
        <v>0.98333333333333328</v>
      </c>
      <c r="HH13" s="437">
        <v>0.97499999999999998</v>
      </c>
      <c r="HI13" s="437">
        <v>0.95</v>
      </c>
      <c r="HJ13" s="437">
        <v>0.98333333333333328</v>
      </c>
      <c r="HK13" s="437">
        <v>0.97499999999999998</v>
      </c>
      <c r="HL13" s="437">
        <v>0.95</v>
      </c>
      <c r="HM13" s="437">
        <v>0.98333333333333328</v>
      </c>
      <c r="HN13" s="437">
        <v>0.97499999999999998</v>
      </c>
      <c r="HO13" s="437">
        <v>0.95</v>
      </c>
    </row>
    <row r="14" spans="1:232" ht="27" customHeight="1" x14ac:dyDescent="0.25">
      <c r="A14" s="265" t="s">
        <v>178</v>
      </c>
      <c r="B14" s="287" t="str">
        <f>IF(B11&gt;B13,"H1","H0")</f>
        <v>H0</v>
      </c>
      <c r="C14" s="287" t="str">
        <f t="shared" ref="C14:D14" si="161">IF(C11&gt;C13,"H1","H0")</f>
        <v>H1</v>
      </c>
      <c r="D14" s="287" t="str">
        <f t="shared" si="161"/>
        <v>H1</v>
      </c>
      <c r="E14" s="324" t="str">
        <f>IF(E11&gt;E13,"H1","H0")</f>
        <v>H1</v>
      </c>
      <c r="F14" s="324" t="str">
        <f t="shared" ref="F14:G14" si="162">IF(F11&gt;F13,"H1","H0")</f>
        <v>H1</v>
      </c>
      <c r="G14" s="324" t="str">
        <f t="shared" si="162"/>
        <v>H1</v>
      </c>
      <c r="H14" s="323" t="str">
        <f>IF(H11&gt;H13,"H1","H0")</f>
        <v>H1</v>
      </c>
      <c r="I14" s="323" t="str">
        <f>IF(I11&gt;I13,"H1","H0")</f>
        <v>H1</v>
      </c>
      <c r="J14" s="323" t="str">
        <f>IF(J11&gt;J13,"H1","H0")</f>
        <v>H1</v>
      </c>
      <c r="K14" s="324" t="str">
        <f>IF(K11&gt;K13,"H1","H0")</f>
        <v>H1</v>
      </c>
      <c r="L14" s="324" t="str">
        <f>IF(L11&gt;L13,"H1","H0")</f>
        <v>H1</v>
      </c>
      <c r="M14" s="324" t="str">
        <f t="shared" ref="M14" si="163">IF(M11&gt;M13,"H1","H0")</f>
        <v>H1</v>
      </c>
      <c r="N14" s="323" t="str">
        <f>IF(N11&gt;N13,"H1","H0")</f>
        <v>H1</v>
      </c>
      <c r="O14" s="323" t="str">
        <f t="shared" ref="O14:P14" si="164">IF(O11&gt;O13,"H1","H0")</f>
        <v>H1</v>
      </c>
      <c r="P14" s="323" t="str">
        <f t="shared" si="164"/>
        <v>H1</v>
      </c>
      <c r="Q14" s="324" t="str">
        <f>IF(Q11&gt;Q13,"H1","H0")</f>
        <v>H1</v>
      </c>
      <c r="R14" s="324" t="str">
        <f t="shared" ref="R14:S14" si="165">IF(R11&gt;R13,"H1","H0")</f>
        <v>H1</v>
      </c>
      <c r="S14" s="324" t="str">
        <f t="shared" si="165"/>
        <v>H1</v>
      </c>
      <c r="T14" s="323" t="str">
        <f>IF(T11&gt;T13,"H1","H0")</f>
        <v>H1</v>
      </c>
      <c r="U14" s="323" t="str">
        <f t="shared" ref="U14:V14" si="166">IF(U11&gt;U13,"H1","H0")</f>
        <v>H1</v>
      </c>
      <c r="V14" s="323" t="str">
        <f t="shared" si="166"/>
        <v>H1</v>
      </c>
      <c r="W14" s="171"/>
      <c r="Y14" s="287" t="str">
        <f>IF(Y11&gt;Y13,"H1","H0")</f>
        <v>H0</v>
      </c>
      <c r="Z14" s="287" t="str">
        <f t="shared" ref="Z14:AA14" si="167">IF(Z11&gt;Z13,"H1","H0")</f>
        <v>H1</v>
      </c>
      <c r="AA14" s="287" t="str">
        <f t="shared" si="167"/>
        <v>H1</v>
      </c>
      <c r="AB14" s="323" t="str">
        <f>IF(AB11&gt;AB13,"H1","H0")</f>
        <v>H1</v>
      </c>
      <c r="AC14" s="323" t="str">
        <f t="shared" ref="AC14:AD14" si="168">IF(AC11&gt;AC13,"H1","H0")</f>
        <v>H1</v>
      </c>
      <c r="AD14" s="323" t="str">
        <f t="shared" si="168"/>
        <v>H1</v>
      </c>
      <c r="AE14" s="287" t="str">
        <f>IF(AE11&gt;AE13,"H1","H0")</f>
        <v>H1</v>
      </c>
      <c r="AF14" s="287" t="str">
        <f t="shared" ref="AF14:AG14" si="169">IF(AF11&gt;AF13,"H1","H0")</f>
        <v>H1</v>
      </c>
      <c r="AG14" s="287" t="str">
        <f t="shared" si="169"/>
        <v>H1</v>
      </c>
      <c r="AH14" s="323" t="str">
        <f>IF(AH11&gt;AH13,"H1","H0")</f>
        <v>H1</v>
      </c>
      <c r="AI14" s="323" t="str">
        <f t="shared" ref="AI14:AJ14" si="170">IF(AI11&gt;AI13,"H1","H0")</f>
        <v>H1</v>
      </c>
      <c r="AJ14" s="323" t="str">
        <f t="shared" si="170"/>
        <v>H1</v>
      </c>
      <c r="AK14" s="287" t="str">
        <f>IF(AK11&gt;AK13,"H1","H0")</f>
        <v>H1</v>
      </c>
      <c r="AL14" s="287" t="str">
        <f t="shared" ref="AL14:AM14" si="171">IF(AL11&gt;AL13,"H1","H0")</f>
        <v>H1</v>
      </c>
      <c r="AM14" s="287" t="str">
        <f t="shared" si="171"/>
        <v>H1</v>
      </c>
      <c r="AN14" s="323" t="str">
        <f>IF(AN11&gt;AN13,"H1","H0")</f>
        <v>H1</v>
      </c>
      <c r="AO14" s="323" t="str">
        <f t="shared" ref="AO14:AP14" si="172">IF(AO11&gt;AO13,"H1","H0")</f>
        <v>H1</v>
      </c>
      <c r="AP14" s="323" t="str">
        <f t="shared" si="172"/>
        <v>H1</v>
      </c>
      <c r="AQ14" s="287" t="str">
        <f>IF(AQ11&gt;AQ13,"H1","H0")</f>
        <v>H1</v>
      </c>
      <c r="AR14" s="287" t="str">
        <f t="shared" ref="AR14:AS14" si="173">IF(AR11&gt;AR13,"H1","H0")</f>
        <v>H1</v>
      </c>
      <c r="AS14" s="287" t="str">
        <f t="shared" si="173"/>
        <v>H1</v>
      </c>
      <c r="AX14" s="287" t="str">
        <f t="shared" ref="AX14:BC14" si="174">IF(AX11&gt;AX13,"H1","H0")</f>
        <v>H1</v>
      </c>
      <c r="AY14" s="287" t="str">
        <f t="shared" si="174"/>
        <v>H1</v>
      </c>
      <c r="AZ14" s="287" t="str">
        <f t="shared" si="174"/>
        <v>H0</v>
      </c>
      <c r="BA14" s="287" t="str">
        <f t="shared" si="174"/>
        <v>H0</v>
      </c>
      <c r="BB14" s="287" t="str">
        <f t="shared" si="174"/>
        <v>H1</v>
      </c>
      <c r="BC14" s="287" t="str">
        <f t="shared" si="174"/>
        <v>H1</v>
      </c>
      <c r="BD14" s="287" t="str">
        <f t="shared" ref="BD14:BE14" si="175">IF(BD11&gt;BD13,"H1","H0")</f>
        <v>H1</v>
      </c>
      <c r="BE14" s="287" t="str">
        <f t="shared" si="175"/>
        <v>H1</v>
      </c>
      <c r="BF14" s="332" t="str">
        <f>IF(BF11&gt;BF13,"H1","H0")</f>
        <v>H0</v>
      </c>
      <c r="BG14" s="332" t="str">
        <f t="shared" ref="BG14:BM14" si="176">IF(BG11&gt;BG13,"H1","H0")</f>
        <v>H1</v>
      </c>
      <c r="BH14" s="332" t="str">
        <f t="shared" si="176"/>
        <v>H0</v>
      </c>
      <c r="BI14" s="332" t="str">
        <f t="shared" si="176"/>
        <v>H0</v>
      </c>
      <c r="BJ14" s="332" t="str">
        <f t="shared" si="176"/>
        <v>H1</v>
      </c>
      <c r="BK14" s="332" t="str">
        <f t="shared" si="176"/>
        <v>H1</v>
      </c>
      <c r="BL14" s="332" t="str">
        <f t="shared" si="176"/>
        <v>H1</v>
      </c>
      <c r="BM14" s="332" t="str">
        <f t="shared" si="176"/>
        <v>H1</v>
      </c>
      <c r="BN14" s="332" t="str">
        <f t="shared" ref="BN14" si="177">IF(BN11&gt;BN13,"H1","H0")</f>
        <v>H0</v>
      </c>
      <c r="BO14" s="332" t="str">
        <f t="shared" ref="BO14" si="178">IF(BO11&gt;BO13,"H1","H0")</f>
        <v>H1</v>
      </c>
      <c r="BP14" s="332" t="str">
        <f t="shared" ref="BP14" si="179">IF(BP11&gt;BP13,"H1","H0")</f>
        <v>H0</v>
      </c>
      <c r="BQ14" s="332" t="str">
        <f t="shared" ref="BQ14" si="180">IF(BQ11&gt;BQ13,"H1","H0")</f>
        <v>H0</v>
      </c>
      <c r="BR14" s="332" t="str">
        <f t="shared" ref="BR14" si="181">IF(BR11&gt;BR13,"H1","H0")</f>
        <v>H1</v>
      </c>
      <c r="BS14" s="332" t="str">
        <f t="shared" ref="BS14" si="182">IF(BS11&gt;BS13,"H1","H0")</f>
        <v>H1</v>
      </c>
      <c r="BT14" s="332" t="str">
        <f t="shared" ref="BT14" si="183">IF(BT11&gt;BT13,"H1","H0")</f>
        <v>H1</v>
      </c>
      <c r="BU14" s="338" t="str">
        <f t="shared" ref="BU14" si="184">IF(BU11&gt;BU13,"H1","H0")</f>
        <v>H1</v>
      </c>
      <c r="BV14" s="324" t="str">
        <f t="shared" ref="BV14" si="185">IF(BV11&gt;BV13,"H1","H0")</f>
        <v>H0</v>
      </c>
      <c r="BW14" s="324" t="str">
        <f t="shared" ref="BW14" si="186">IF(BW11&gt;BW13,"H1","H0")</f>
        <v>H1</v>
      </c>
      <c r="BX14" s="324" t="str">
        <f t="shared" ref="BX14" si="187">IF(BX11&gt;BX13,"H1","H0")</f>
        <v>H1</v>
      </c>
      <c r="BY14" s="324" t="str">
        <f t="shared" ref="BY14" si="188">IF(BY11&gt;BY13,"H1","H0")</f>
        <v>H1</v>
      </c>
      <c r="BZ14" s="324" t="str">
        <f t="shared" ref="BZ14" si="189">IF(BZ11&gt;BZ13,"H1","H0")</f>
        <v>H0</v>
      </c>
      <c r="CA14" s="324" t="str">
        <f t="shared" ref="CA14" si="190">IF(CA11&gt;CA13,"H1","H0")</f>
        <v>H1</v>
      </c>
      <c r="CB14" s="324" t="str">
        <f t="shared" ref="CB14" si="191">IF(CB11&gt;CB13,"H1","H0")</f>
        <v>H1</v>
      </c>
      <c r="CC14" s="324" t="str">
        <f t="shared" ref="CC14" si="192">IF(CC11&gt;CC13,"H1","H0")</f>
        <v>H1</v>
      </c>
      <c r="CD14" s="287" t="str">
        <f t="shared" ref="CD14" si="193">IF(CD11&gt;CD13,"H1","H0")</f>
        <v>H0</v>
      </c>
      <c r="CE14" s="287" t="str">
        <f t="shared" ref="CE14" si="194">IF(CE11&gt;CE13,"H1","H0")</f>
        <v>H1</v>
      </c>
      <c r="CF14" s="287" t="str">
        <f t="shared" ref="CF14" si="195">IF(CF11&gt;CF13,"H1","H0")</f>
        <v>H1</v>
      </c>
      <c r="CG14" s="287" t="str">
        <f t="shared" ref="CG14" si="196">IF(CG11&gt;CG13,"H1","H0")</f>
        <v>H1</v>
      </c>
      <c r="CH14" s="287" t="str">
        <f t="shared" ref="CH14" si="197">IF(CH11&gt;CH13,"H1","H0")</f>
        <v>H0</v>
      </c>
      <c r="CI14" s="287" t="str">
        <f t="shared" ref="CI14" si="198">IF(CI11&gt;CI13,"H1","H0")</f>
        <v>H1</v>
      </c>
      <c r="CJ14" s="287" t="str">
        <f t="shared" ref="CJ14" si="199">IF(CJ11&gt;CJ13,"H1","H0")</f>
        <v>H1</v>
      </c>
      <c r="CK14" s="287" t="str">
        <f t="shared" ref="CK14" si="200">IF(CK11&gt;CK13,"H1","H0")</f>
        <v>H1</v>
      </c>
      <c r="CL14" s="324" t="str">
        <f t="shared" ref="CL14" si="201">IF(CL11&gt;CL13,"H1","H0")</f>
        <v>H0</v>
      </c>
      <c r="CM14" s="324" t="str">
        <f t="shared" ref="CM14" si="202">IF(CM11&gt;CM13,"H1","H0")</f>
        <v>H1</v>
      </c>
      <c r="CN14" s="324" t="str">
        <f t="shared" ref="CN14" si="203">IF(CN11&gt;CN13,"H1","H0")</f>
        <v>H1</v>
      </c>
      <c r="CO14" s="324" t="str">
        <f t="shared" ref="CO14" si="204">IF(CO11&gt;CO13,"H1","H0")</f>
        <v>H1</v>
      </c>
      <c r="CP14" s="324" t="str">
        <f t="shared" ref="CP14" si="205">IF(CP11&gt;CP13,"H1","H0")</f>
        <v>H0</v>
      </c>
      <c r="CQ14" s="324" t="str">
        <f t="shared" ref="CQ14" si="206">IF(CQ11&gt;CQ13,"H1","H0")</f>
        <v>H1</v>
      </c>
      <c r="CR14" s="324" t="str">
        <f t="shared" ref="CR14" si="207">IF(CR11&gt;CR13,"H1","H0")</f>
        <v>H1</v>
      </c>
      <c r="CS14" s="324" t="str">
        <f t="shared" ref="CS14" si="208">IF(CS11&gt;CS13,"H1","H0")</f>
        <v>H1</v>
      </c>
      <c r="CT14" s="287" t="str">
        <f t="shared" ref="CT14" si="209">IF(CT11&gt;CT13,"H1","H0")</f>
        <v>H0</v>
      </c>
      <c r="CU14" s="287" t="str">
        <f t="shared" ref="CU14" si="210">IF(CU11&gt;CU13,"H1","H0")</f>
        <v>H1</v>
      </c>
      <c r="CV14" s="287" t="str">
        <f t="shared" ref="CV14" si="211">IF(CV11&gt;CV13,"H1","H0")</f>
        <v>H1</v>
      </c>
      <c r="CW14" s="287" t="str">
        <f t="shared" ref="CW14" si="212">IF(CW11&gt;CW13,"H1","H0")</f>
        <v>H1</v>
      </c>
      <c r="CX14" s="287" t="str">
        <f t="shared" ref="CX14" si="213">IF(CX11&gt;CX13,"H1","H0")</f>
        <v>H0</v>
      </c>
      <c r="CY14" s="287" t="str">
        <f t="shared" ref="CY14" si="214">IF(CY11&gt;CY13,"H1","H0")</f>
        <v>H1</v>
      </c>
      <c r="CZ14" s="287" t="str">
        <f t="shared" ref="CZ14" si="215">IF(CZ11&gt;CZ13,"H1","H0")</f>
        <v>H1</v>
      </c>
      <c r="DA14" s="287" t="str">
        <f t="shared" ref="DA14" si="216">IF(DA11&gt;DA13,"H1","H0")</f>
        <v>H1</v>
      </c>
      <c r="DB14" s="330"/>
      <c r="DD14" s="287" t="str">
        <f>IF(DD11&gt;DD13,"H1","H0")</f>
        <v>H1</v>
      </c>
      <c r="DE14" s="287" t="str">
        <f t="shared" ref="DE14:DK14" si="217">IF(DE11&gt;DE13,"H1","H0")</f>
        <v>H0</v>
      </c>
      <c r="DF14" s="287" t="str">
        <f t="shared" si="217"/>
        <v>H1</v>
      </c>
      <c r="DG14" s="287" t="str">
        <f t="shared" si="217"/>
        <v>H0</v>
      </c>
      <c r="DH14" s="287" t="str">
        <f t="shared" si="217"/>
        <v>H1</v>
      </c>
      <c r="DI14" s="287" t="str">
        <f t="shared" si="217"/>
        <v>H1</v>
      </c>
      <c r="DJ14" s="287" t="str">
        <f t="shared" si="217"/>
        <v>H1</v>
      </c>
      <c r="DK14" s="287" t="str">
        <f t="shared" si="217"/>
        <v>H1</v>
      </c>
      <c r="DL14" s="324" t="str">
        <f>IF(DL11&gt;DL13,"H1","H0")</f>
        <v>H1</v>
      </c>
      <c r="DM14" s="324" t="str">
        <f t="shared" ref="DM14:DS14" si="218">IF(DM11&gt;DM13,"H1","H0")</f>
        <v>H0</v>
      </c>
      <c r="DN14" s="324" t="str">
        <f t="shared" si="218"/>
        <v>H1</v>
      </c>
      <c r="DO14" s="324" t="str">
        <f t="shared" si="218"/>
        <v>H0</v>
      </c>
      <c r="DP14" s="324" t="str">
        <f t="shared" si="218"/>
        <v>H1</v>
      </c>
      <c r="DQ14" s="324" t="str">
        <f t="shared" si="218"/>
        <v>H1</v>
      </c>
      <c r="DR14" s="324" t="str">
        <f t="shared" si="218"/>
        <v>H0</v>
      </c>
      <c r="DS14" s="324" t="str">
        <f t="shared" si="218"/>
        <v>H1</v>
      </c>
      <c r="DT14" s="287" t="str">
        <f t="shared" ref="DT14:EA14" si="219">IF(DT11&gt;DT13,"H1","H0")</f>
        <v>H1</v>
      </c>
      <c r="DU14" s="287" t="str">
        <f t="shared" si="219"/>
        <v>H0</v>
      </c>
      <c r="DV14" s="287" t="str">
        <f t="shared" si="219"/>
        <v>H1</v>
      </c>
      <c r="DW14" s="287" t="str">
        <f t="shared" si="219"/>
        <v>H0</v>
      </c>
      <c r="DX14" s="287" t="str">
        <f t="shared" si="219"/>
        <v>H1</v>
      </c>
      <c r="DY14" s="287" t="str">
        <f t="shared" si="219"/>
        <v>H1</v>
      </c>
      <c r="DZ14" s="287" t="str">
        <f t="shared" si="219"/>
        <v>H1</v>
      </c>
      <c r="EA14" s="287" t="str">
        <f t="shared" si="219"/>
        <v>H1</v>
      </c>
      <c r="EB14" s="324" t="str">
        <f t="shared" ref="EB14:EH14" si="220">IF(EB11&gt;EB13,"H1","H0")</f>
        <v>H0</v>
      </c>
      <c r="EC14" s="324" t="str">
        <f t="shared" si="220"/>
        <v>H1</v>
      </c>
      <c r="ED14" s="324" t="str">
        <f t="shared" si="220"/>
        <v>H0</v>
      </c>
      <c r="EE14" s="324" t="str">
        <f t="shared" si="220"/>
        <v>H1</v>
      </c>
      <c r="EF14" s="324" t="str">
        <f t="shared" si="220"/>
        <v>H1</v>
      </c>
      <c r="EG14" s="324" t="str">
        <f t="shared" si="220"/>
        <v>H1</v>
      </c>
      <c r="EH14" s="324" t="str">
        <f t="shared" si="220"/>
        <v>H1</v>
      </c>
      <c r="EI14" s="287" t="str">
        <f t="shared" ref="EI14:EO14" si="221">IF(EI11&gt;EI13,"H1","H0")</f>
        <v>H0</v>
      </c>
      <c r="EJ14" s="287" t="str">
        <f t="shared" si="221"/>
        <v>H1</v>
      </c>
      <c r="EK14" s="287" t="str">
        <f t="shared" si="221"/>
        <v>H0</v>
      </c>
      <c r="EL14" s="287" t="str">
        <f t="shared" si="221"/>
        <v>H1</v>
      </c>
      <c r="EM14" s="287" t="str">
        <f t="shared" si="221"/>
        <v>H0</v>
      </c>
      <c r="EN14" s="287" t="str">
        <f t="shared" si="221"/>
        <v>H1</v>
      </c>
      <c r="EO14" s="287" t="str">
        <f t="shared" si="221"/>
        <v>H1</v>
      </c>
      <c r="EP14" s="324" t="str">
        <f t="shared" ref="EP14:EU14" si="222">IF(EP11&gt;EP13,"H1","H0")</f>
        <v>H0</v>
      </c>
      <c r="EQ14" s="324" t="str">
        <f t="shared" si="222"/>
        <v>H1</v>
      </c>
      <c r="ER14" s="324" t="str">
        <f t="shared" si="222"/>
        <v>H0</v>
      </c>
      <c r="ES14" s="324" t="str">
        <f t="shared" si="222"/>
        <v>H1</v>
      </c>
      <c r="ET14" s="324" t="str">
        <f t="shared" si="222"/>
        <v>H0</v>
      </c>
      <c r="EU14" s="324" t="str">
        <f t="shared" si="222"/>
        <v>H1</v>
      </c>
      <c r="EV14" s="324" t="str">
        <f t="shared" ref="EV14:FC14" si="223">IF(EV11&gt;EV13,"H1","H0")</f>
        <v>H1</v>
      </c>
      <c r="EW14" s="287" t="str">
        <f t="shared" si="223"/>
        <v>H0</v>
      </c>
      <c r="EX14" s="287" t="str">
        <f t="shared" si="223"/>
        <v>H1</v>
      </c>
      <c r="EY14" s="287" t="str">
        <f t="shared" si="223"/>
        <v>H0</v>
      </c>
      <c r="EZ14" s="287" t="str">
        <f t="shared" si="223"/>
        <v>H1</v>
      </c>
      <c r="FA14" s="287" t="str">
        <f t="shared" si="223"/>
        <v>H0</v>
      </c>
      <c r="FB14" s="287" t="str">
        <f t="shared" si="223"/>
        <v>H1</v>
      </c>
      <c r="FC14" s="287" t="str">
        <f t="shared" si="223"/>
        <v>H1</v>
      </c>
      <c r="FF14" s="353" t="str">
        <f>IF(FF11&gt;FF13,"H1","H0")</f>
        <v>H1</v>
      </c>
      <c r="FG14" s="353" t="str">
        <f t="shared" ref="FG14:FI14" si="224">IF(FG11&gt;FG13,"H1","H0")</f>
        <v>H1</v>
      </c>
      <c r="FH14" s="353" t="str">
        <f t="shared" si="224"/>
        <v>H0</v>
      </c>
      <c r="FI14" s="353" t="str">
        <f t="shared" si="224"/>
        <v>H1</v>
      </c>
      <c r="FJ14" s="324" t="str">
        <f t="shared" ref="FJ14" si="225">IF(FJ11&gt;FJ13,"H1","H0")</f>
        <v>H1</v>
      </c>
      <c r="FK14" s="324" t="str">
        <f t="shared" ref="FK14" si="226">IF(FK11&gt;FK13,"H1","H0")</f>
        <v>H1</v>
      </c>
      <c r="FL14" s="324" t="str">
        <f t="shared" ref="FL14" si="227">IF(FL11&gt;FL13,"H1","H0")</f>
        <v>H0</v>
      </c>
      <c r="FM14" s="324" t="str">
        <f t="shared" ref="FM14" si="228">IF(FM11&gt;FM13,"H1","H0")</f>
        <v>H1</v>
      </c>
      <c r="FN14" s="353" t="str">
        <f t="shared" ref="FN14" si="229">IF(FN11&gt;FN13,"H1","H0")</f>
        <v>H1</v>
      </c>
      <c r="FO14" s="353" t="str">
        <f t="shared" ref="FO14" si="230">IF(FO11&gt;FO13,"H1","H0")</f>
        <v>H1</v>
      </c>
      <c r="FP14" s="353" t="str">
        <f t="shared" ref="FP14" si="231">IF(FP11&gt;FP13,"H1","H0")</f>
        <v>H0</v>
      </c>
      <c r="FQ14" s="353" t="str">
        <f t="shared" ref="FQ14" si="232">IF(FQ11&gt;FQ13,"H1","H0")</f>
        <v>H1</v>
      </c>
      <c r="FR14" s="324" t="str">
        <f t="shared" ref="FR14" si="233">IF(FR11&gt;FR13,"H1","H0")</f>
        <v>H1</v>
      </c>
      <c r="FS14" s="324" t="str">
        <f t="shared" ref="FS14" si="234">IF(FS11&gt;FS13,"H1","H0")</f>
        <v>H1</v>
      </c>
      <c r="FT14" s="324" t="str">
        <f t="shared" ref="FT14" si="235">IF(FT11&gt;FT13,"H1","H0")</f>
        <v>H0</v>
      </c>
      <c r="FU14" s="324" t="str">
        <f t="shared" ref="FU14" si="236">IF(FU11&gt;FU13,"H1","H0")</f>
        <v>H1</v>
      </c>
      <c r="FV14" s="353" t="str">
        <f t="shared" ref="FV14" si="237">IF(FV11&gt;FV13,"H1","H0")</f>
        <v>H1</v>
      </c>
      <c r="FW14" s="353" t="str">
        <f t="shared" ref="FW14" si="238">IF(FW11&gt;FW13,"H1","H0")</f>
        <v>H1</v>
      </c>
      <c r="FX14" s="353" t="str">
        <f t="shared" ref="FX14" si="239">IF(FX11&gt;FX13,"H1","H0")</f>
        <v>H0</v>
      </c>
      <c r="FY14" s="353" t="str">
        <f t="shared" ref="FY14" si="240">IF(FY11&gt;FY13,"H1","H0")</f>
        <v>H1</v>
      </c>
      <c r="FZ14" s="324" t="str">
        <f t="shared" ref="FZ14" si="241">IF(FZ11&gt;FZ13,"H1","H0")</f>
        <v>H1</v>
      </c>
      <c r="GA14" s="324" t="str">
        <f t="shared" ref="GA14" si="242">IF(GA11&gt;GA13,"H1","H0")</f>
        <v>H1</v>
      </c>
      <c r="GB14" s="324" t="str">
        <f t="shared" ref="GB14" si="243">IF(GB11&gt;GB13,"H1","H0")</f>
        <v>H0</v>
      </c>
      <c r="GC14" s="324" t="str">
        <f t="shared" ref="GC14" si="244">IF(GC11&gt;GC13,"H1","H0")</f>
        <v>H1</v>
      </c>
      <c r="GD14" s="353" t="str">
        <f t="shared" ref="GD14" si="245">IF(GD11&gt;GD13,"H1","H0")</f>
        <v>H1</v>
      </c>
      <c r="GE14" s="353" t="str">
        <f t="shared" ref="GE14" si="246">IF(GE11&gt;GE13,"H1","H0")</f>
        <v>H1</v>
      </c>
      <c r="GF14" s="353" t="str">
        <f t="shared" ref="GF14" si="247">IF(GF11&gt;GF13,"H1","H0")</f>
        <v>H0</v>
      </c>
      <c r="GG14" s="353" t="str">
        <f t="shared" ref="GG14" si="248">IF(GG11&gt;GG13,"H1","H0")</f>
        <v>H1</v>
      </c>
      <c r="HC14" s="417" t="s">
        <v>178</v>
      </c>
      <c r="HD14" s="438" t="s">
        <v>899</v>
      </c>
      <c r="HE14" s="438" t="s">
        <v>900</v>
      </c>
      <c r="HF14" s="438" t="s">
        <v>900</v>
      </c>
      <c r="HG14" s="438" t="s">
        <v>900</v>
      </c>
      <c r="HH14" s="438" t="s">
        <v>900</v>
      </c>
      <c r="HI14" s="438" t="s">
        <v>900</v>
      </c>
      <c r="HJ14" s="438" t="s">
        <v>900</v>
      </c>
      <c r="HK14" s="438" t="s">
        <v>900</v>
      </c>
      <c r="HL14" s="438" t="s">
        <v>900</v>
      </c>
      <c r="HM14" s="438" t="s">
        <v>900</v>
      </c>
      <c r="HN14" s="438" t="s">
        <v>900</v>
      </c>
      <c r="HO14" s="438" t="s">
        <v>900</v>
      </c>
    </row>
    <row r="15" spans="1:232" ht="27" customHeight="1" x14ac:dyDescent="0.25">
      <c r="A15" s="265"/>
      <c r="B15" s="287"/>
      <c r="C15" s="287"/>
      <c r="D15" s="287"/>
      <c r="E15" s="324"/>
      <c r="F15" s="324"/>
      <c r="G15" s="324"/>
      <c r="H15" s="287"/>
      <c r="I15" s="287"/>
      <c r="J15" s="287"/>
      <c r="K15" s="324"/>
      <c r="L15" s="324"/>
      <c r="M15" s="324"/>
      <c r="N15" s="287"/>
      <c r="O15" s="287"/>
      <c r="P15" s="287"/>
      <c r="Q15" s="324"/>
      <c r="R15" s="324"/>
      <c r="S15" s="324"/>
      <c r="T15" s="287"/>
      <c r="U15" s="287"/>
      <c r="V15" s="287"/>
      <c r="W15" s="171"/>
      <c r="Y15" s="287"/>
      <c r="Z15" s="287"/>
      <c r="AA15" s="287"/>
      <c r="AB15" s="324"/>
      <c r="AC15" s="324"/>
      <c r="AD15" s="324"/>
      <c r="AE15" s="287"/>
      <c r="AF15" s="287"/>
      <c r="AG15" s="287"/>
      <c r="AH15" s="324"/>
      <c r="AI15" s="324"/>
      <c r="AJ15" s="324"/>
      <c r="AK15" s="287"/>
      <c r="AL15" s="287"/>
      <c r="AM15" s="287"/>
      <c r="AN15" s="324"/>
      <c r="AO15" s="324"/>
      <c r="AP15" s="324"/>
      <c r="AQ15" s="287"/>
      <c r="AR15" s="287"/>
      <c r="AS15" s="287"/>
      <c r="AX15" s="287" t="str">
        <f t="shared" ref="AX15:AZ15" si="249">IF(AX11&lt;AX13,"'signifikant'","'n. signifikant'")</f>
        <v>'n. signifikant'</v>
      </c>
      <c r="AY15" s="287" t="str">
        <f t="shared" si="249"/>
        <v>'n. signifikant'</v>
      </c>
      <c r="AZ15" s="287" t="str">
        <f t="shared" si="249"/>
        <v>'signifikant'</v>
      </c>
      <c r="BA15" s="287" t="str">
        <f t="shared" ref="BA15:BB15" si="250">IF(BA11&lt;BA13,"'signifikant'","'n. signifikant'")</f>
        <v>'signifikant'</v>
      </c>
      <c r="BB15" s="287" t="str">
        <f t="shared" si="250"/>
        <v>'n. signifikant'</v>
      </c>
      <c r="BC15" s="287" t="str">
        <f t="shared" ref="BC15" si="251">IF(BC11&lt;BC13,"'signifikant'","'n. signifikant'")</f>
        <v>'n. signifikant'</v>
      </c>
      <c r="BD15" s="287"/>
      <c r="BE15" s="287"/>
      <c r="BF15" s="324" t="str">
        <f t="shared" ref="BF15:BM15" si="252">IF(BF11&lt;BF13,"'signifikant'","'n. signifikant'")</f>
        <v>'signifikant'</v>
      </c>
      <c r="BG15" s="324" t="str">
        <f t="shared" si="252"/>
        <v>'n. signifikant'</v>
      </c>
      <c r="BH15" s="324" t="str">
        <f t="shared" si="252"/>
        <v>'signifikant'</v>
      </c>
      <c r="BI15" s="324" t="str">
        <f t="shared" si="252"/>
        <v>'signifikant'</v>
      </c>
      <c r="BJ15" s="324" t="str">
        <f t="shared" si="252"/>
        <v>'n. signifikant'</v>
      </c>
      <c r="BK15" s="324" t="str">
        <f t="shared" si="252"/>
        <v>'n. signifikant'</v>
      </c>
      <c r="BL15" s="324" t="str">
        <f t="shared" si="252"/>
        <v>'n. signifikant'</v>
      </c>
      <c r="BM15" s="324" t="str">
        <f t="shared" si="252"/>
        <v>'n. signifikant'</v>
      </c>
      <c r="BN15" s="287"/>
      <c r="BO15" s="287"/>
      <c r="BP15" s="287"/>
      <c r="BQ15" s="287"/>
      <c r="BR15" s="287"/>
      <c r="BS15" s="287"/>
      <c r="BT15" s="287"/>
      <c r="BU15" s="336"/>
      <c r="BV15" s="324"/>
      <c r="BW15" s="324"/>
      <c r="BX15" s="324"/>
      <c r="BY15" s="324"/>
      <c r="BZ15" s="324"/>
      <c r="CA15" s="324"/>
      <c r="CB15" s="324"/>
      <c r="CC15" s="324"/>
      <c r="CD15" s="287"/>
      <c r="CE15" s="287"/>
      <c r="CF15" s="287"/>
      <c r="CG15" s="287"/>
      <c r="CH15" s="287"/>
      <c r="CI15" s="287"/>
      <c r="CJ15" s="287"/>
      <c r="CK15" s="287"/>
      <c r="CL15" s="324"/>
      <c r="CM15" s="324"/>
      <c r="CN15" s="324"/>
      <c r="CO15" s="324"/>
      <c r="CP15" s="324"/>
      <c r="CQ15" s="324"/>
      <c r="CR15" s="324"/>
      <c r="CS15" s="324"/>
      <c r="CT15" s="287"/>
      <c r="CU15" s="287"/>
      <c r="CV15" s="287"/>
      <c r="CW15" s="287"/>
      <c r="CX15" s="287"/>
      <c r="CY15" s="287"/>
      <c r="CZ15" s="287"/>
      <c r="DA15" s="287"/>
      <c r="DB15" s="317"/>
      <c r="DD15" s="287" t="str">
        <f t="shared" ref="DD15:DJ15" si="253">IF(DD11&lt;DD13,"'signifikant'","'n. signifikant'")</f>
        <v>'n. signifikant'</v>
      </c>
      <c r="DE15" s="287" t="str">
        <f t="shared" si="253"/>
        <v>'signifikant'</v>
      </c>
      <c r="DF15" s="287" t="str">
        <f t="shared" si="253"/>
        <v>'n. signifikant'</v>
      </c>
      <c r="DG15" s="287" t="str">
        <f t="shared" si="253"/>
        <v>'signifikant'</v>
      </c>
      <c r="DH15" s="287" t="str">
        <f t="shared" si="253"/>
        <v>'n. signifikant'</v>
      </c>
      <c r="DI15" s="287" t="str">
        <f t="shared" si="253"/>
        <v>'n. signifikant'</v>
      </c>
      <c r="DJ15" s="287" t="str">
        <f t="shared" si="253"/>
        <v>'n. signifikant'</v>
      </c>
      <c r="DK15" s="287" t="str">
        <f t="shared" ref="DK15:DS15" si="254">IF(DK11&lt;DK13,"'signifikant'","'n. signifikant'")</f>
        <v>'n. signifikant'</v>
      </c>
      <c r="DL15" s="324" t="str">
        <f t="shared" si="254"/>
        <v>'n. signifikant'</v>
      </c>
      <c r="DM15" s="324" t="str">
        <f t="shared" si="254"/>
        <v>'signifikant'</v>
      </c>
      <c r="DN15" s="324" t="str">
        <f t="shared" si="254"/>
        <v>'n. signifikant'</v>
      </c>
      <c r="DO15" s="324" t="str">
        <f t="shared" si="254"/>
        <v>'signifikant'</v>
      </c>
      <c r="DP15" s="324" t="str">
        <f t="shared" si="254"/>
        <v>'n. signifikant'</v>
      </c>
      <c r="DQ15" s="324" t="str">
        <f t="shared" si="254"/>
        <v>'n. signifikant'</v>
      </c>
      <c r="DR15" s="324" t="str">
        <f t="shared" si="254"/>
        <v>'signifikant'</v>
      </c>
      <c r="DS15" s="324" t="str">
        <f t="shared" si="254"/>
        <v>'n. signifikant'</v>
      </c>
      <c r="DT15" s="287" t="str">
        <f t="shared" ref="DT15:EA15" si="255">IF(DT11&lt;DT13,"'signifikant'","'n. signifikant'")</f>
        <v>'n. signifikant'</v>
      </c>
      <c r="DU15" s="287" t="str">
        <f t="shared" si="255"/>
        <v>'signifikant'</v>
      </c>
      <c r="DV15" s="287" t="str">
        <f t="shared" si="255"/>
        <v>'n. signifikant'</v>
      </c>
      <c r="DW15" s="287" t="str">
        <f t="shared" si="255"/>
        <v>'signifikant'</v>
      </c>
      <c r="DX15" s="287" t="str">
        <f t="shared" si="255"/>
        <v>'n. signifikant'</v>
      </c>
      <c r="DY15" s="287" t="str">
        <f t="shared" si="255"/>
        <v>'n. signifikant'</v>
      </c>
      <c r="DZ15" s="287" t="str">
        <f t="shared" si="255"/>
        <v>'n. signifikant'</v>
      </c>
      <c r="EA15" s="287" t="str">
        <f t="shared" si="255"/>
        <v>'n. signifikant'</v>
      </c>
      <c r="EB15" s="324" t="str">
        <f t="shared" ref="EB15:EH15" si="256">IF(EB11&lt;EB13,"'signifikant'","'n. signifikant'")</f>
        <v>'signifikant'</v>
      </c>
      <c r="EC15" s="324" t="str">
        <f t="shared" si="256"/>
        <v>'n. signifikant'</v>
      </c>
      <c r="ED15" s="324" t="str">
        <f t="shared" si="256"/>
        <v>'signifikant'</v>
      </c>
      <c r="EE15" s="324" t="str">
        <f t="shared" si="256"/>
        <v>'n. signifikant'</v>
      </c>
      <c r="EF15" s="324" t="str">
        <f t="shared" si="256"/>
        <v>'n. signifikant'</v>
      </c>
      <c r="EG15" s="324" t="str">
        <f t="shared" si="256"/>
        <v>'n. signifikant'</v>
      </c>
      <c r="EH15" s="324" t="str">
        <f t="shared" si="256"/>
        <v>'n. signifikant'</v>
      </c>
      <c r="EI15" s="287" t="str">
        <f t="shared" ref="EI15:EO15" si="257">IF(EI11&lt;EI13,"'signifikant'","'n. signifikant'")</f>
        <v>'signifikant'</v>
      </c>
      <c r="EJ15" s="287" t="str">
        <f t="shared" si="257"/>
        <v>'n. signifikant'</v>
      </c>
      <c r="EK15" s="287" t="str">
        <f t="shared" si="257"/>
        <v>'signifikant'</v>
      </c>
      <c r="EL15" s="287" t="str">
        <f t="shared" si="257"/>
        <v>'n. signifikant'</v>
      </c>
      <c r="EM15" s="287" t="str">
        <f t="shared" si="257"/>
        <v>'signifikant'</v>
      </c>
      <c r="EN15" s="287" t="str">
        <f t="shared" si="257"/>
        <v>'n. signifikant'</v>
      </c>
      <c r="EO15" s="287" t="str">
        <f t="shared" si="257"/>
        <v>'n. signifikant'</v>
      </c>
      <c r="EP15" s="324" t="str">
        <f t="shared" ref="EP15:EU15" si="258">IF(EP11&lt;EP13,"'signifikant'","'n. signifikant'")</f>
        <v>'signifikant'</v>
      </c>
      <c r="EQ15" s="324" t="str">
        <f t="shared" si="258"/>
        <v>'n. signifikant'</v>
      </c>
      <c r="ER15" s="324" t="str">
        <f t="shared" si="258"/>
        <v>'signifikant'</v>
      </c>
      <c r="ES15" s="324" t="str">
        <f t="shared" si="258"/>
        <v>'n. signifikant'</v>
      </c>
      <c r="ET15" s="324" t="str">
        <f t="shared" si="258"/>
        <v>'signifikant'</v>
      </c>
      <c r="EU15" s="324" t="str">
        <f t="shared" si="258"/>
        <v>'n. signifikant'</v>
      </c>
      <c r="EV15" s="324" t="str">
        <f t="shared" ref="EV15:FC15" si="259">IF(EV11&lt;EV13,"'signifikant'","'n. signifikant'")</f>
        <v>'n. signifikant'</v>
      </c>
      <c r="EW15" s="287" t="str">
        <f t="shared" si="259"/>
        <v>'signifikant'</v>
      </c>
      <c r="EX15" s="287" t="str">
        <f t="shared" si="259"/>
        <v>'n. signifikant'</v>
      </c>
      <c r="EY15" s="287" t="str">
        <f t="shared" si="259"/>
        <v>'signifikant'</v>
      </c>
      <c r="EZ15" s="287" t="str">
        <f t="shared" si="259"/>
        <v>'n. signifikant'</v>
      </c>
      <c r="FA15" s="287" t="str">
        <f t="shared" si="259"/>
        <v>'signifikant'</v>
      </c>
      <c r="FB15" s="287" t="str">
        <f t="shared" si="259"/>
        <v>'n. signifikant'</v>
      </c>
      <c r="FC15" s="287" t="str">
        <f t="shared" si="259"/>
        <v>'n. signifikant'</v>
      </c>
      <c r="FF15" s="353" t="str">
        <f t="shared" ref="FF15:FI15" si="260">IF(FF11&lt;FF13,"'signifikant'","'n. signifikant'")</f>
        <v>'n. signifikant'</v>
      </c>
      <c r="FG15" s="353" t="str">
        <f t="shared" si="260"/>
        <v>'n. signifikant'</v>
      </c>
      <c r="FH15" s="353" t="str">
        <f t="shared" si="260"/>
        <v>'signifikant'</v>
      </c>
      <c r="FI15" s="353" t="str">
        <f t="shared" si="260"/>
        <v>'n. signifikant'</v>
      </c>
      <c r="FJ15" s="324"/>
      <c r="FK15" s="324"/>
      <c r="FL15" s="324"/>
      <c r="FM15" s="324"/>
      <c r="FN15" s="343"/>
      <c r="FO15" s="343"/>
      <c r="FP15" s="343"/>
      <c r="FQ15" s="343"/>
      <c r="FR15" s="344"/>
      <c r="FS15" s="344"/>
      <c r="FT15" s="344"/>
      <c r="FU15" s="344"/>
      <c r="FV15" s="343"/>
      <c r="FW15" s="343"/>
      <c r="FX15" s="343"/>
      <c r="FY15" s="343"/>
      <c r="FZ15" s="344"/>
      <c r="GA15" s="344"/>
      <c r="GB15" s="344"/>
      <c r="GC15" s="344"/>
      <c r="GD15" s="343"/>
      <c r="GE15" s="343"/>
      <c r="GF15" s="343"/>
      <c r="GG15" s="343"/>
      <c r="HC15" s="417"/>
      <c r="HD15" s="438"/>
      <c r="HE15" s="438"/>
      <c r="HF15" s="438"/>
      <c r="HG15" s="438"/>
      <c r="HH15" s="438"/>
      <c r="HI15" s="438"/>
      <c r="HJ15" s="438"/>
      <c r="HK15" s="438"/>
      <c r="HL15" s="438"/>
      <c r="HM15" s="438"/>
      <c r="HN15" s="438"/>
      <c r="HO15" s="438"/>
    </row>
    <row r="16" spans="1:232" s="290" customFormat="1" ht="27" customHeight="1" x14ac:dyDescent="0.25">
      <c r="A16" s="265" t="s">
        <v>270</v>
      </c>
      <c r="B16" s="287"/>
      <c r="C16" s="287"/>
      <c r="D16" s="287"/>
      <c r="E16" s="324"/>
      <c r="F16" s="324"/>
      <c r="G16" s="324"/>
      <c r="H16" s="287"/>
      <c r="I16" s="287"/>
      <c r="J16" s="287"/>
      <c r="K16" s="324"/>
      <c r="L16" s="324"/>
      <c r="M16" s="324"/>
      <c r="N16" s="287"/>
      <c r="O16" s="287"/>
      <c r="P16" s="287"/>
      <c r="Q16" s="324"/>
      <c r="R16" s="324"/>
      <c r="S16" s="324"/>
      <c r="T16" s="287"/>
      <c r="U16" s="287"/>
      <c r="V16" s="287"/>
      <c r="W16" s="171"/>
      <c r="Y16" s="287"/>
      <c r="Z16" s="287"/>
      <c r="AA16" s="287"/>
      <c r="AB16" s="324"/>
      <c r="AC16" s="324"/>
      <c r="AD16" s="324"/>
      <c r="AE16" s="287"/>
      <c r="AF16" s="287"/>
      <c r="AG16" s="287"/>
      <c r="AH16" s="324"/>
      <c r="AI16" s="324"/>
      <c r="AJ16" s="324"/>
      <c r="AK16" s="287"/>
      <c r="AL16" s="287"/>
      <c r="AM16" s="287"/>
      <c r="AN16" s="324"/>
      <c r="AO16" s="324"/>
      <c r="AP16" s="324"/>
      <c r="AQ16" s="287"/>
      <c r="AR16" s="287"/>
      <c r="AS16" s="287"/>
      <c r="AX16" s="287"/>
      <c r="AY16" s="287"/>
      <c r="AZ16" s="287"/>
      <c r="BA16" s="287"/>
      <c r="BB16" s="287"/>
      <c r="BC16" s="287"/>
      <c r="BD16" s="287"/>
      <c r="BE16" s="287"/>
      <c r="BF16" s="324"/>
      <c r="BG16" s="324"/>
      <c r="BH16" s="324"/>
      <c r="BI16" s="324"/>
      <c r="BJ16" s="324"/>
      <c r="BK16" s="324"/>
      <c r="BL16" s="324"/>
      <c r="BM16" s="324"/>
      <c r="BN16" s="287"/>
      <c r="BO16" s="287"/>
      <c r="BP16" s="287"/>
      <c r="BQ16" s="287"/>
      <c r="BR16" s="287"/>
      <c r="BS16" s="287"/>
      <c r="BT16" s="287"/>
      <c r="BU16" s="336"/>
      <c r="BV16" s="324"/>
      <c r="BW16" s="324"/>
      <c r="BX16" s="324"/>
      <c r="BY16" s="324"/>
      <c r="BZ16" s="324"/>
      <c r="CA16" s="324"/>
      <c r="CB16" s="324"/>
      <c r="CC16" s="324"/>
      <c r="CD16" s="287"/>
      <c r="CE16" s="287"/>
      <c r="CF16" s="287"/>
      <c r="CG16" s="287"/>
      <c r="CH16" s="287"/>
      <c r="CI16" s="287"/>
      <c r="CJ16" s="287"/>
      <c r="CK16" s="287"/>
      <c r="CL16" s="324"/>
      <c r="CM16" s="324"/>
      <c r="CN16" s="324"/>
      <c r="CO16" s="324"/>
      <c r="CP16" s="324"/>
      <c r="CQ16" s="324"/>
      <c r="CR16" s="324"/>
      <c r="CS16" s="324"/>
      <c r="CT16" s="287"/>
      <c r="CU16" s="287"/>
      <c r="CV16" s="287"/>
      <c r="CW16" s="287"/>
      <c r="CX16" s="287"/>
      <c r="CY16" s="287"/>
      <c r="CZ16" s="287"/>
      <c r="DA16" s="287"/>
      <c r="DB16" s="317"/>
      <c r="DD16" s="287"/>
      <c r="DE16" s="287"/>
      <c r="DF16" s="287"/>
      <c r="DG16" s="287"/>
      <c r="DH16" s="287"/>
      <c r="DI16" s="287"/>
      <c r="DJ16" s="287"/>
      <c r="DK16" s="287"/>
      <c r="DL16" s="324"/>
      <c r="DM16" s="324"/>
      <c r="DN16" s="324"/>
      <c r="DO16" s="324"/>
      <c r="DP16" s="324"/>
      <c r="DQ16" s="324"/>
      <c r="DR16" s="324"/>
      <c r="DS16" s="324"/>
      <c r="DT16" s="287"/>
      <c r="DU16" s="287"/>
      <c r="DV16" s="287"/>
      <c r="DW16" s="287"/>
      <c r="DX16" s="287"/>
      <c r="DY16" s="287"/>
      <c r="DZ16" s="287"/>
      <c r="EA16" s="287"/>
      <c r="EB16" s="324"/>
      <c r="EC16" s="324"/>
      <c r="ED16" s="324"/>
      <c r="EE16" s="324"/>
      <c r="EF16" s="324"/>
      <c r="EG16" s="324"/>
      <c r="EH16" s="324"/>
      <c r="EI16" s="287"/>
      <c r="EJ16" s="287"/>
      <c r="EK16" s="287"/>
      <c r="EL16" s="287"/>
      <c r="EM16" s="287"/>
      <c r="EN16" s="287"/>
      <c r="EO16" s="287"/>
      <c r="EP16" s="324"/>
      <c r="EQ16" s="324"/>
      <c r="ER16" s="324"/>
      <c r="ES16" s="324"/>
      <c r="ET16" s="324"/>
      <c r="EU16" s="324"/>
      <c r="EV16" s="324"/>
      <c r="EW16" s="287"/>
      <c r="EX16" s="287"/>
      <c r="EY16" s="287"/>
      <c r="EZ16" s="287"/>
      <c r="FA16" s="287"/>
      <c r="FB16" s="287"/>
      <c r="FC16" s="287"/>
      <c r="FF16" s="353"/>
      <c r="FG16" s="353"/>
      <c r="FH16" s="353"/>
      <c r="FI16" s="353"/>
      <c r="FJ16" s="324"/>
      <c r="FK16" s="324"/>
      <c r="FL16" s="324"/>
      <c r="FM16" s="324"/>
      <c r="FN16" s="343"/>
      <c r="FO16" s="343"/>
      <c r="FP16" s="343"/>
      <c r="FQ16" s="343"/>
      <c r="FR16" s="344"/>
      <c r="FS16" s="344"/>
      <c r="FT16" s="344"/>
      <c r="FU16" s="344"/>
      <c r="FV16" s="343"/>
      <c r="FW16" s="343"/>
      <c r="FX16" s="343"/>
      <c r="FY16" s="343"/>
      <c r="FZ16" s="344"/>
      <c r="GA16" s="344"/>
      <c r="GB16" s="344"/>
      <c r="GC16" s="344"/>
      <c r="GD16" s="343"/>
      <c r="GE16" s="343"/>
      <c r="GF16" s="343"/>
      <c r="GG16" s="343"/>
      <c r="HC16" s="417"/>
      <c r="HD16" s="438"/>
      <c r="HE16" s="438"/>
      <c r="HF16" s="438"/>
      <c r="HG16" s="438"/>
      <c r="HH16" s="438"/>
      <c r="HI16" s="438"/>
      <c r="HJ16" s="438"/>
      <c r="HK16" s="438"/>
      <c r="HL16" s="438"/>
      <c r="HM16" s="438"/>
      <c r="HN16" s="438"/>
      <c r="HO16" s="438"/>
    </row>
    <row r="17" spans="1:223" s="290" customFormat="1" ht="27" customHeight="1" x14ac:dyDescent="0.25">
      <c r="A17" s="308" t="s">
        <v>847</v>
      </c>
      <c r="B17" s="311">
        <f>B13</f>
        <v>0.98333333333333328</v>
      </c>
      <c r="C17" s="311">
        <f t="shared" ref="C17:D17" si="261">C13</f>
        <v>0.97499999999999998</v>
      </c>
      <c r="D17" s="311">
        <f t="shared" si="261"/>
        <v>0.95</v>
      </c>
      <c r="E17" s="325">
        <f>E13</f>
        <v>0.98333333333333328</v>
      </c>
      <c r="F17" s="325">
        <f t="shared" ref="F17:G17" si="262">F13</f>
        <v>0.97499999999999998</v>
      </c>
      <c r="G17" s="325">
        <f t="shared" si="262"/>
        <v>0.95</v>
      </c>
      <c r="H17" s="311">
        <f>H13</f>
        <v>0.98333333333333328</v>
      </c>
      <c r="I17" s="311">
        <f t="shared" ref="I17:J17" si="263">I13</f>
        <v>0.97499999999999998</v>
      </c>
      <c r="J17" s="311">
        <f t="shared" si="263"/>
        <v>0.95</v>
      </c>
      <c r="K17" s="325">
        <f>K13</f>
        <v>0.98333333333333328</v>
      </c>
      <c r="L17" s="325">
        <f t="shared" ref="L17:M17" si="264">L13</f>
        <v>0.97499999999999998</v>
      </c>
      <c r="M17" s="325">
        <f t="shared" si="264"/>
        <v>0.95</v>
      </c>
      <c r="N17" s="311">
        <f>N13</f>
        <v>0.98333333333333328</v>
      </c>
      <c r="O17" s="311">
        <f t="shared" ref="O17:P17" si="265">O13</f>
        <v>0.97499999999999998</v>
      </c>
      <c r="P17" s="311">
        <f t="shared" si="265"/>
        <v>0.95</v>
      </c>
      <c r="Q17" s="325">
        <f>Q13</f>
        <v>0.98333333333333328</v>
      </c>
      <c r="R17" s="325">
        <f t="shared" ref="R17:S17" si="266">R13</f>
        <v>0.97499999999999998</v>
      </c>
      <c r="S17" s="325">
        <f t="shared" si="266"/>
        <v>0.95</v>
      </c>
      <c r="T17" s="311">
        <f>T13</f>
        <v>0.98333333333333328</v>
      </c>
      <c r="U17" s="311">
        <f t="shared" ref="U17:V17" si="267">U13</f>
        <v>0.97499999999999998</v>
      </c>
      <c r="V17" s="311">
        <f t="shared" si="267"/>
        <v>0.95</v>
      </c>
      <c r="W17" s="171"/>
      <c r="Y17" s="311">
        <f>Y13</f>
        <v>0.98333333333333328</v>
      </c>
      <c r="Z17" s="311">
        <f t="shared" ref="Z17:AA17" si="268">Z13</f>
        <v>0.97499999999999998</v>
      </c>
      <c r="AA17" s="311">
        <f t="shared" si="268"/>
        <v>0.95</v>
      </c>
      <c r="AB17" s="325">
        <f>AB13</f>
        <v>0.98333333333333328</v>
      </c>
      <c r="AC17" s="325">
        <f t="shared" ref="AC17:AD17" si="269">AC13</f>
        <v>0.97499999999999998</v>
      </c>
      <c r="AD17" s="325">
        <f t="shared" si="269"/>
        <v>0.95</v>
      </c>
      <c r="AE17" s="311">
        <f>AE13</f>
        <v>0.98333333333333328</v>
      </c>
      <c r="AF17" s="311">
        <f t="shared" ref="AF17:AG17" si="270">AF13</f>
        <v>0.97499999999999998</v>
      </c>
      <c r="AG17" s="311">
        <f t="shared" si="270"/>
        <v>0.95</v>
      </c>
      <c r="AH17" s="325">
        <f>AH13</f>
        <v>0.98333333333333328</v>
      </c>
      <c r="AI17" s="325">
        <f t="shared" ref="AI17:AJ17" si="271">AI13</f>
        <v>0.97499999999999998</v>
      </c>
      <c r="AJ17" s="325">
        <f t="shared" si="271"/>
        <v>0.95</v>
      </c>
      <c r="AK17" s="311">
        <f>AK13</f>
        <v>0.98333333333333328</v>
      </c>
      <c r="AL17" s="311">
        <f t="shared" ref="AL17:AM17" si="272">AL13</f>
        <v>0.97499999999999998</v>
      </c>
      <c r="AM17" s="311">
        <f t="shared" si="272"/>
        <v>0.95</v>
      </c>
      <c r="AN17" s="325">
        <f>AN13</f>
        <v>0.98333333333333328</v>
      </c>
      <c r="AO17" s="325">
        <f t="shared" ref="AO17:AP17" si="273">AO13</f>
        <v>0.97499999999999998</v>
      </c>
      <c r="AP17" s="325">
        <f t="shared" si="273"/>
        <v>0.95</v>
      </c>
      <c r="AQ17" s="311">
        <f>AQ13</f>
        <v>0.98333333333333328</v>
      </c>
      <c r="AR17" s="311">
        <f t="shared" ref="AR17:AS17" si="274">AR13</f>
        <v>0.97499999999999998</v>
      </c>
      <c r="AS17" s="311">
        <f t="shared" si="274"/>
        <v>0.95</v>
      </c>
      <c r="AX17" s="311">
        <f>AX13</f>
        <v>0.98333333333333328</v>
      </c>
      <c r="AY17" s="311">
        <f t="shared" ref="AY17:BE17" si="275">AY13</f>
        <v>0.9916666666666667</v>
      </c>
      <c r="AZ17" s="311">
        <f t="shared" si="275"/>
        <v>0.99375000000000002</v>
      </c>
      <c r="BA17" s="311">
        <f t="shared" si="275"/>
        <v>0.99285714285714288</v>
      </c>
      <c r="BB17" s="311">
        <f t="shared" si="275"/>
        <v>0.95</v>
      </c>
      <c r="BC17" s="311">
        <f t="shared" si="275"/>
        <v>0.97499999999999998</v>
      </c>
      <c r="BD17" s="311">
        <f t="shared" si="275"/>
        <v>0.99</v>
      </c>
      <c r="BE17" s="311">
        <f t="shared" si="275"/>
        <v>0.98750000000000004</v>
      </c>
      <c r="BF17" s="325">
        <f>BF13</f>
        <v>0.9916666666666667</v>
      </c>
      <c r="BG17" s="325">
        <f t="shared" ref="BG17:BM17" si="276">BG13</f>
        <v>0.98333333333333328</v>
      </c>
      <c r="BH17" s="325">
        <f t="shared" si="276"/>
        <v>0.99375000000000002</v>
      </c>
      <c r="BI17" s="325">
        <f t="shared" si="276"/>
        <v>0.99285714285714288</v>
      </c>
      <c r="BJ17" s="325">
        <f t="shared" si="276"/>
        <v>0.95</v>
      </c>
      <c r="BK17" s="325">
        <f t="shared" si="276"/>
        <v>0.97499999999999998</v>
      </c>
      <c r="BL17" s="325">
        <f t="shared" si="276"/>
        <v>0.99</v>
      </c>
      <c r="BM17" s="325">
        <f t="shared" si="276"/>
        <v>0.98750000000000004</v>
      </c>
      <c r="BN17" s="311">
        <f>BN13</f>
        <v>0.9916666666666667</v>
      </c>
      <c r="BO17" s="311">
        <f t="shared" ref="BO17:BU17" si="277">BO13</f>
        <v>0.98333333333333328</v>
      </c>
      <c r="BP17" s="311">
        <f t="shared" si="277"/>
        <v>0.99375000000000002</v>
      </c>
      <c r="BQ17" s="311">
        <f t="shared" si="277"/>
        <v>0.99285714285714288</v>
      </c>
      <c r="BR17" s="311">
        <f t="shared" si="277"/>
        <v>0.97499999999999998</v>
      </c>
      <c r="BS17" s="311">
        <f t="shared" si="277"/>
        <v>0.95</v>
      </c>
      <c r="BT17" s="311">
        <f t="shared" si="277"/>
        <v>0.99</v>
      </c>
      <c r="BU17" s="337">
        <f t="shared" si="277"/>
        <v>0.98750000000000004</v>
      </c>
      <c r="BV17" s="325">
        <f>BV13</f>
        <v>0.99285714285714288</v>
      </c>
      <c r="BW17" s="325">
        <f t="shared" ref="BW17:DA17" si="278">BW13</f>
        <v>0.98750000000000004</v>
      </c>
      <c r="BX17" s="325">
        <f t="shared" si="278"/>
        <v>0.9916666666666667</v>
      </c>
      <c r="BY17" s="325">
        <f t="shared" si="278"/>
        <v>0.99</v>
      </c>
      <c r="BZ17" s="325">
        <f t="shared" si="278"/>
        <v>0.99375000000000002</v>
      </c>
      <c r="CA17" s="325">
        <f t="shared" si="278"/>
        <v>0.95</v>
      </c>
      <c r="CB17" s="325">
        <f t="shared" si="278"/>
        <v>0.97499999999999998</v>
      </c>
      <c r="CC17" s="325">
        <f t="shared" si="278"/>
        <v>0.98333333333333328</v>
      </c>
      <c r="CD17" s="311">
        <f t="shared" si="278"/>
        <v>0.99285714285714288</v>
      </c>
      <c r="CE17" s="311">
        <f t="shared" si="278"/>
        <v>0.9916666666666667</v>
      </c>
      <c r="CF17" s="311">
        <f t="shared" si="278"/>
        <v>0.98750000000000004</v>
      </c>
      <c r="CG17" s="311">
        <f t="shared" si="278"/>
        <v>0.99</v>
      </c>
      <c r="CH17" s="311">
        <f t="shared" si="278"/>
        <v>0.99375000000000002</v>
      </c>
      <c r="CI17" s="311">
        <f t="shared" si="278"/>
        <v>0.97499999999999998</v>
      </c>
      <c r="CJ17" s="311">
        <f t="shared" si="278"/>
        <v>0.95</v>
      </c>
      <c r="CK17" s="311">
        <f t="shared" si="278"/>
        <v>0.98333333333333328</v>
      </c>
      <c r="CL17" s="325">
        <f t="shared" si="278"/>
        <v>0.99285714285714288</v>
      </c>
      <c r="CM17" s="325">
        <f t="shared" si="278"/>
        <v>0.9916666666666667</v>
      </c>
      <c r="CN17" s="325">
        <f t="shared" si="278"/>
        <v>0.98750000000000004</v>
      </c>
      <c r="CO17" s="325">
        <f t="shared" si="278"/>
        <v>0.99</v>
      </c>
      <c r="CP17" s="325">
        <f t="shared" si="278"/>
        <v>0.99375000000000002</v>
      </c>
      <c r="CQ17" s="325">
        <f t="shared" si="278"/>
        <v>0.98333333333333328</v>
      </c>
      <c r="CR17" s="325">
        <f t="shared" si="278"/>
        <v>0.95</v>
      </c>
      <c r="CS17" s="325">
        <f t="shared" si="278"/>
        <v>0.97499999999999998</v>
      </c>
      <c r="CT17" s="311">
        <f t="shared" si="278"/>
        <v>0.99285714285714288</v>
      </c>
      <c r="CU17" s="311">
        <f t="shared" si="278"/>
        <v>0.9916666666666667</v>
      </c>
      <c r="CV17" s="311">
        <f t="shared" si="278"/>
        <v>0.98333333333333328</v>
      </c>
      <c r="CW17" s="311">
        <f t="shared" si="278"/>
        <v>0.99</v>
      </c>
      <c r="CX17" s="311">
        <f t="shared" si="278"/>
        <v>0.99375000000000002</v>
      </c>
      <c r="CY17" s="311">
        <f t="shared" si="278"/>
        <v>0.98750000000000004</v>
      </c>
      <c r="CZ17" s="311">
        <f t="shared" si="278"/>
        <v>0.95</v>
      </c>
      <c r="DA17" s="311">
        <f t="shared" si="278"/>
        <v>0.97499999999999998</v>
      </c>
      <c r="DB17" s="318"/>
      <c r="DD17" s="311">
        <f>DD13</f>
        <v>0.98750000000000004</v>
      </c>
      <c r="DE17" s="311">
        <f t="shared" ref="DE17:DK17" si="279">DE13</f>
        <v>0.99285714285714288</v>
      </c>
      <c r="DF17" s="311">
        <f t="shared" si="279"/>
        <v>0.98333333333333328</v>
      </c>
      <c r="DG17" s="311">
        <f t="shared" si="279"/>
        <v>0.99375000000000002</v>
      </c>
      <c r="DH17" s="311">
        <f t="shared" si="279"/>
        <v>0.97499999999999998</v>
      </c>
      <c r="DI17" s="311">
        <f t="shared" si="279"/>
        <v>0.95</v>
      </c>
      <c r="DJ17" s="311">
        <f t="shared" si="279"/>
        <v>0.9916666666666667</v>
      </c>
      <c r="DK17" s="311">
        <f t="shared" si="279"/>
        <v>0.99</v>
      </c>
      <c r="DL17" s="325">
        <v>0.99</v>
      </c>
      <c r="DM17" s="325">
        <v>0.99285714285714288</v>
      </c>
      <c r="DN17" s="325">
        <v>0.98333333333333328</v>
      </c>
      <c r="DO17" s="325">
        <v>0.99375000000000002</v>
      </c>
      <c r="DP17" s="325">
        <v>0.97499999999999998</v>
      </c>
      <c r="DQ17" s="325">
        <v>0.95</v>
      </c>
      <c r="DR17" s="325">
        <v>0.9916666666666667</v>
      </c>
      <c r="DS17" s="325">
        <v>0.98750000000000004</v>
      </c>
      <c r="DT17" s="311">
        <f>DT13</f>
        <v>0.99</v>
      </c>
      <c r="DU17" s="311">
        <f t="shared" ref="DU17:EA17" si="280">DU13</f>
        <v>0.99285714285714288</v>
      </c>
      <c r="DV17" s="311">
        <f t="shared" si="280"/>
        <v>0.98333333333333328</v>
      </c>
      <c r="DW17" s="311">
        <f t="shared" si="280"/>
        <v>0.99375000000000002</v>
      </c>
      <c r="DX17" s="311">
        <f t="shared" si="280"/>
        <v>0.97499999999999998</v>
      </c>
      <c r="DY17" s="311">
        <f t="shared" si="280"/>
        <v>0.95</v>
      </c>
      <c r="DZ17" s="311">
        <f t="shared" si="280"/>
        <v>0.9916666666666667</v>
      </c>
      <c r="EA17" s="311">
        <f t="shared" si="280"/>
        <v>0.98750000000000004</v>
      </c>
      <c r="EB17" s="325">
        <f>EB13</f>
        <v>0.9916666666666667</v>
      </c>
      <c r="EC17" s="325">
        <f t="shared" ref="EC17:EH17" si="281">EC13</f>
        <v>0.98333333333333328</v>
      </c>
      <c r="ED17" s="325">
        <f t="shared" si="281"/>
        <v>0.99285714285714288</v>
      </c>
      <c r="EE17" s="325">
        <f t="shared" si="281"/>
        <v>0.99</v>
      </c>
      <c r="EF17" s="325">
        <f t="shared" si="281"/>
        <v>0.98750000000000004</v>
      </c>
      <c r="EG17" s="325">
        <f t="shared" si="281"/>
        <v>0.95</v>
      </c>
      <c r="EH17" s="325">
        <f t="shared" si="281"/>
        <v>0.97499999999999998</v>
      </c>
      <c r="EI17" s="311">
        <f t="shared" ref="EI17:EO17" si="282">EI13</f>
        <v>0.99</v>
      </c>
      <c r="EJ17" s="311">
        <f t="shared" si="282"/>
        <v>0.97499999999999998</v>
      </c>
      <c r="EK17" s="311">
        <f t="shared" si="282"/>
        <v>0.99285714285714288</v>
      </c>
      <c r="EL17" s="311">
        <f t="shared" si="282"/>
        <v>0.98333333333333328</v>
      </c>
      <c r="EM17" s="311">
        <f t="shared" si="282"/>
        <v>0.9916666666666667</v>
      </c>
      <c r="EN17" s="311">
        <f t="shared" si="282"/>
        <v>0.95</v>
      </c>
      <c r="EO17" s="311">
        <f t="shared" si="282"/>
        <v>0.98750000000000004</v>
      </c>
      <c r="EP17" s="325">
        <f t="shared" ref="EP17:EU17" si="283">EP13</f>
        <v>0.99</v>
      </c>
      <c r="EQ17" s="325">
        <f t="shared" si="283"/>
        <v>0.98333333333333328</v>
      </c>
      <c r="ER17" s="325">
        <f t="shared" si="283"/>
        <v>0.99285714285714288</v>
      </c>
      <c r="ES17" s="325">
        <f t="shared" si="283"/>
        <v>0.97499999999999998</v>
      </c>
      <c r="ET17" s="325">
        <f t="shared" si="283"/>
        <v>0.9916666666666667</v>
      </c>
      <c r="EU17" s="325">
        <f t="shared" si="283"/>
        <v>0.95</v>
      </c>
      <c r="EV17" s="325">
        <f t="shared" ref="EV17:FC17" si="284">EV13</f>
        <v>0.98750000000000004</v>
      </c>
      <c r="EW17" s="311">
        <f t="shared" si="284"/>
        <v>0.99</v>
      </c>
      <c r="EX17" s="311">
        <f t="shared" si="284"/>
        <v>0.98333333333333328</v>
      </c>
      <c r="EY17" s="311">
        <f t="shared" si="284"/>
        <v>0.9916666666666667</v>
      </c>
      <c r="EZ17" s="311">
        <f t="shared" si="284"/>
        <v>0.95</v>
      </c>
      <c r="FA17" s="311">
        <f t="shared" si="284"/>
        <v>0.99285714285714288</v>
      </c>
      <c r="FB17" s="311">
        <f t="shared" si="284"/>
        <v>0.97499999999999998</v>
      </c>
      <c r="FC17" s="311">
        <f t="shared" si="284"/>
        <v>0.98750000000000004</v>
      </c>
      <c r="FF17" s="355">
        <f>FF13</f>
        <v>0.98333333333333328</v>
      </c>
      <c r="FG17" s="355">
        <f t="shared" ref="FG17:FI17" si="285">FG13</f>
        <v>0.97499999999999998</v>
      </c>
      <c r="FH17" s="355">
        <f t="shared" si="285"/>
        <v>0.98750000000000004</v>
      </c>
      <c r="FI17" s="355">
        <f t="shared" si="285"/>
        <v>0.95</v>
      </c>
      <c r="FJ17" s="325">
        <f t="shared" ref="FJ17:FM17" si="286">FJ13</f>
        <v>0.98333333333333328</v>
      </c>
      <c r="FK17" s="325">
        <f t="shared" si="286"/>
        <v>0.97499999999999998</v>
      </c>
      <c r="FL17" s="325">
        <f t="shared" si="286"/>
        <v>0.98750000000000004</v>
      </c>
      <c r="FM17" s="325">
        <f t="shared" si="286"/>
        <v>0.95</v>
      </c>
      <c r="FN17" s="355">
        <f t="shared" ref="FN17:FQ17" si="287">FN13</f>
        <v>0.98333333333333328</v>
      </c>
      <c r="FO17" s="355">
        <f t="shared" si="287"/>
        <v>0.97499999999999998</v>
      </c>
      <c r="FP17" s="355">
        <f t="shared" si="287"/>
        <v>0.98750000000000004</v>
      </c>
      <c r="FQ17" s="355">
        <f t="shared" si="287"/>
        <v>0.95</v>
      </c>
      <c r="FR17" s="325">
        <f t="shared" ref="FR17:FU17" si="288">FR13</f>
        <v>0.98333333333333328</v>
      </c>
      <c r="FS17" s="325">
        <f t="shared" si="288"/>
        <v>0.97499999999999998</v>
      </c>
      <c r="FT17" s="325">
        <f t="shared" si="288"/>
        <v>0.98750000000000004</v>
      </c>
      <c r="FU17" s="325">
        <f t="shared" si="288"/>
        <v>0.95</v>
      </c>
      <c r="FV17" s="355">
        <f t="shared" ref="FV17:GG17" si="289">FV13</f>
        <v>0.98333333333333328</v>
      </c>
      <c r="FW17" s="355">
        <f t="shared" si="289"/>
        <v>0.97499999999999998</v>
      </c>
      <c r="FX17" s="355">
        <f t="shared" si="289"/>
        <v>0.98750000000000004</v>
      </c>
      <c r="FY17" s="355">
        <f t="shared" si="289"/>
        <v>0.95</v>
      </c>
      <c r="FZ17" s="325">
        <f t="shared" si="289"/>
        <v>0.98333333333333328</v>
      </c>
      <c r="GA17" s="325">
        <f t="shared" si="289"/>
        <v>0.97499999999999998</v>
      </c>
      <c r="GB17" s="325">
        <f t="shared" si="289"/>
        <v>0.98750000000000004</v>
      </c>
      <c r="GC17" s="325">
        <f t="shared" si="289"/>
        <v>0.95</v>
      </c>
      <c r="GD17" s="355">
        <f t="shared" si="289"/>
        <v>0.98333333333333328</v>
      </c>
      <c r="GE17" s="355">
        <f t="shared" si="289"/>
        <v>0.97499999999999998</v>
      </c>
      <c r="GF17" s="355">
        <f t="shared" si="289"/>
        <v>0.98750000000000004</v>
      </c>
      <c r="GG17" s="355">
        <f t="shared" si="289"/>
        <v>0.95</v>
      </c>
      <c r="HC17" s="431" t="s">
        <v>965</v>
      </c>
      <c r="HD17" s="437">
        <v>0.98333333333333328</v>
      </c>
      <c r="HE17" s="437">
        <v>0.97499999999999998</v>
      </c>
      <c r="HF17" s="437">
        <v>0.95</v>
      </c>
      <c r="HG17" s="437">
        <v>0.98333333333333328</v>
      </c>
      <c r="HH17" s="437">
        <v>0.97499999999999998</v>
      </c>
      <c r="HI17" s="437">
        <v>0.95</v>
      </c>
      <c r="HJ17" s="437">
        <v>0.98333333333333328</v>
      </c>
      <c r="HK17" s="437">
        <v>0.97499999999999998</v>
      </c>
      <c r="HL17" s="437">
        <v>0.95</v>
      </c>
      <c r="HM17" s="437">
        <v>0.98333333333333328</v>
      </c>
      <c r="HN17" s="437">
        <v>0.97499999999999998</v>
      </c>
      <c r="HO17" s="437">
        <v>0.95</v>
      </c>
    </row>
    <row r="18" spans="1:223" s="290" customFormat="1" ht="27" customHeight="1" x14ac:dyDescent="0.25">
      <c r="A18" s="265" t="s">
        <v>850</v>
      </c>
      <c r="B18" s="287">
        <v>-2.13</v>
      </c>
      <c r="C18" s="287">
        <v>-1.96</v>
      </c>
      <c r="D18" s="287">
        <v>-1.65</v>
      </c>
      <c r="E18" s="324">
        <v>-2.13</v>
      </c>
      <c r="F18" s="324">
        <v>-1.96</v>
      </c>
      <c r="G18" s="324">
        <v>-1.65</v>
      </c>
      <c r="H18" s="287">
        <v>-2.13</v>
      </c>
      <c r="I18" s="287">
        <v>-1.96</v>
      </c>
      <c r="J18" s="287">
        <v>-1.65</v>
      </c>
      <c r="K18" s="324">
        <v>-2.13</v>
      </c>
      <c r="L18" s="324">
        <v>-1.96</v>
      </c>
      <c r="M18" s="324">
        <v>-1.65</v>
      </c>
      <c r="N18" s="287">
        <v>-2.13</v>
      </c>
      <c r="O18" s="287">
        <v>-1.96</v>
      </c>
      <c r="P18" s="287">
        <v>-1.65</v>
      </c>
      <c r="Q18" s="324">
        <v>-2.13</v>
      </c>
      <c r="R18" s="324">
        <v>-1.96</v>
      </c>
      <c r="S18" s="324">
        <v>-1.65</v>
      </c>
      <c r="T18" s="287">
        <v>-2.13</v>
      </c>
      <c r="U18" s="287">
        <v>-1.96</v>
      </c>
      <c r="V18" s="287">
        <v>-1.65</v>
      </c>
      <c r="W18" s="171"/>
      <c r="Y18" s="287">
        <v>-2.13</v>
      </c>
      <c r="Z18" s="287">
        <v>-1.96</v>
      </c>
      <c r="AA18" s="287">
        <v>-1.65</v>
      </c>
      <c r="AB18" s="324">
        <v>-2.13</v>
      </c>
      <c r="AC18" s="324">
        <v>-1.96</v>
      </c>
      <c r="AD18" s="324">
        <v>-1.65</v>
      </c>
      <c r="AE18" s="287">
        <v>-2.13</v>
      </c>
      <c r="AF18" s="287">
        <v>-1.96</v>
      </c>
      <c r="AG18" s="287">
        <v>-1.65</v>
      </c>
      <c r="AH18" s="324">
        <v>-2.13</v>
      </c>
      <c r="AI18" s="324">
        <v>-1.96</v>
      </c>
      <c r="AJ18" s="324">
        <v>-1.65</v>
      </c>
      <c r="AK18" s="287">
        <v>-2.13</v>
      </c>
      <c r="AL18" s="287">
        <v>-1.96</v>
      </c>
      <c r="AM18" s="287">
        <v>-1.65</v>
      </c>
      <c r="AN18" s="324">
        <v>-2.13</v>
      </c>
      <c r="AO18" s="324">
        <v>-1.96</v>
      </c>
      <c r="AP18" s="324">
        <v>-1.65</v>
      </c>
      <c r="AQ18" s="287">
        <v>-2.13</v>
      </c>
      <c r="AR18" s="287">
        <v>-1.96</v>
      </c>
      <c r="AS18" s="287">
        <v>-1.65</v>
      </c>
      <c r="AX18" s="192">
        <v>-2.13</v>
      </c>
      <c r="AY18" s="192">
        <v>-2.2400000000000002</v>
      </c>
      <c r="AZ18" s="192">
        <v>-2.4</v>
      </c>
      <c r="BA18" s="192">
        <v>-2.33</v>
      </c>
      <c r="BB18" s="192">
        <v>-1.65</v>
      </c>
      <c r="BC18" s="192">
        <v>-1.96</v>
      </c>
      <c r="BD18" s="192">
        <v>-2.33</v>
      </c>
      <c r="BE18" s="192">
        <v>-2.2400000000000002</v>
      </c>
      <c r="BF18" s="191">
        <v>-2.4</v>
      </c>
      <c r="BG18" s="191">
        <v>-2.13</v>
      </c>
      <c r="BH18" s="191">
        <v>-2.5</v>
      </c>
      <c r="BI18" s="191">
        <v>-2.4500000000000002</v>
      </c>
      <c r="BJ18" s="191">
        <v>-1.65</v>
      </c>
      <c r="BK18" s="191">
        <v>-1.96</v>
      </c>
      <c r="BL18" s="191">
        <v>-2.33</v>
      </c>
      <c r="BM18" s="191">
        <v>-2.2400000000000002</v>
      </c>
      <c r="BN18" s="192">
        <v>-2.4</v>
      </c>
      <c r="BO18" s="192">
        <v>-2.13</v>
      </c>
      <c r="BP18" s="192">
        <v>-2.5</v>
      </c>
      <c r="BQ18" s="192">
        <v>-2.4500000000000002</v>
      </c>
      <c r="BR18" s="192">
        <v>-1.96</v>
      </c>
      <c r="BS18" s="192">
        <v>-1.65</v>
      </c>
      <c r="BT18" s="192">
        <v>-2.33</v>
      </c>
      <c r="BU18" s="335">
        <v>-2.2400000000000002</v>
      </c>
      <c r="BV18" s="191">
        <v>-2.4500000000000002</v>
      </c>
      <c r="BW18" s="191">
        <v>-2.2400000000000002</v>
      </c>
      <c r="BX18" s="191">
        <v>-2.4</v>
      </c>
      <c r="BY18" s="191">
        <v>-2.33</v>
      </c>
      <c r="BZ18" s="191">
        <v>-2.5</v>
      </c>
      <c r="CA18" s="191">
        <v>-1.65</v>
      </c>
      <c r="CB18" s="191">
        <v>-1.96</v>
      </c>
      <c r="CC18" s="191">
        <v>-2.13</v>
      </c>
      <c r="CD18" s="192">
        <v>-2.4500000000000002</v>
      </c>
      <c r="CE18" s="192">
        <v>-2.4</v>
      </c>
      <c r="CF18" s="192">
        <v>-2.2400000000000002</v>
      </c>
      <c r="CG18" s="192">
        <v>-2.33</v>
      </c>
      <c r="CH18" s="192">
        <v>-2.5</v>
      </c>
      <c r="CI18" s="192">
        <v>-1.96</v>
      </c>
      <c r="CJ18" s="192">
        <v>-1.65</v>
      </c>
      <c r="CK18" s="192">
        <v>-2.13</v>
      </c>
      <c r="CL18" s="191">
        <v>-2.4500000000000002</v>
      </c>
      <c r="CM18" s="191">
        <v>-2.4</v>
      </c>
      <c r="CN18" s="191">
        <v>-2.2400000000000002</v>
      </c>
      <c r="CO18" s="191">
        <v>-2.33</v>
      </c>
      <c r="CP18" s="191">
        <v>-2.5</v>
      </c>
      <c r="CQ18" s="191">
        <v>-2.13</v>
      </c>
      <c r="CR18" s="191">
        <v>-1.65</v>
      </c>
      <c r="CS18" s="191">
        <v>-1.96</v>
      </c>
      <c r="CT18" s="192">
        <v>-2.4500000000000002</v>
      </c>
      <c r="CU18" s="192">
        <v>-2.4</v>
      </c>
      <c r="CV18" s="192">
        <v>-2.13</v>
      </c>
      <c r="CW18" s="192">
        <v>-2.33</v>
      </c>
      <c r="CX18" s="192">
        <v>-2.5</v>
      </c>
      <c r="CY18" s="192">
        <v>-2.2400000000000002</v>
      </c>
      <c r="CZ18" s="192">
        <v>-1.65</v>
      </c>
      <c r="DA18" s="192">
        <v>-1.96</v>
      </c>
      <c r="DB18" s="320"/>
      <c r="DC18" s="341"/>
      <c r="DD18" s="192">
        <v>-2.2400000000000002</v>
      </c>
      <c r="DE18" s="192">
        <v>-2.4500000000000002</v>
      </c>
      <c r="DF18" s="192">
        <v>-2.13</v>
      </c>
      <c r="DG18" s="192">
        <v>-2.5</v>
      </c>
      <c r="DH18" s="192">
        <v>-1.96</v>
      </c>
      <c r="DI18" s="192">
        <v>-1.65</v>
      </c>
      <c r="DJ18" s="192">
        <v>-2.4</v>
      </c>
      <c r="DK18" s="192">
        <v>-2.33</v>
      </c>
      <c r="DL18" s="191">
        <v>-2.33</v>
      </c>
      <c r="DM18" s="191">
        <v>-2.4500000000000002</v>
      </c>
      <c r="DN18" s="191">
        <v>-2.13</v>
      </c>
      <c r="DO18" s="191">
        <v>-2.5</v>
      </c>
      <c r="DP18" s="191">
        <v>-1.96</v>
      </c>
      <c r="DQ18" s="191">
        <v>-1.65</v>
      </c>
      <c r="DR18" s="191">
        <v>-2.4</v>
      </c>
      <c r="DS18" s="191">
        <v>-2.2400000000000002</v>
      </c>
      <c r="DT18" s="192">
        <v>-2.33</v>
      </c>
      <c r="DU18" s="192">
        <v>-2.4500000000000002</v>
      </c>
      <c r="DV18" s="192">
        <v>-2.13</v>
      </c>
      <c r="DW18" s="192">
        <v>-2.5</v>
      </c>
      <c r="DX18" s="192">
        <v>-1.96</v>
      </c>
      <c r="DY18" s="192">
        <v>-1.65</v>
      </c>
      <c r="DZ18" s="192">
        <v>-2.4</v>
      </c>
      <c r="EA18" s="192">
        <v>-2.2400000000000002</v>
      </c>
      <c r="EB18" s="191">
        <v>-2.4</v>
      </c>
      <c r="EC18" s="191">
        <v>-2.13</v>
      </c>
      <c r="ED18" s="191">
        <v>-2.4500000000000002</v>
      </c>
      <c r="EE18" s="191">
        <v>-2.33</v>
      </c>
      <c r="EF18" s="191">
        <v>-2.2400000000000002</v>
      </c>
      <c r="EG18" s="191">
        <v>-1.65</v>
      </c>
      <c r="EH18" s="191">
        <v>-1.96</v>
      </c>
      <c r="EI18" s="192">
        <v>-2.33</v>
      </c>
      <c r="EJ18" s="192">
        <v>-1.96</v>
      </c>
      <c r="EK18" s="192">
        <v>-2.4500000000000002</v>
      </c>
      <c r="EL18" s="192">
        <v>-2.13</v>
      </c>
      <c r="EM18" s="192">
        <v>-2.4</v>
      </c>
      <c r="EN18" s="192">
        <v>-1.65</v>
      </c>
      <c r="EO18" s="192">
        <v>-2.2400000000000002</v>
      </c>
      <c r="EP18" s="191">
        <v>-2.33</v>
      </c>
      <c r="EQ18" s="191">
        <v>-2.13</v>
      </c>
      <c r="ER18" s="191">
        <v>-2.4500000000000002</v>
      </c>
      <c r="ES18" s="191">
        <v>-1.96</v>
      </c>
      <c r="ET18" s="191">
        <v>-2.4</v>
      </c>
      <c r="EU18" s="191">
        <v>-1.65</v>
      </c>
      <c r="EV18" s="191">
        <v>-2.2400000000000002</v>
      </c>
      <c r="EW18" s="192">
        <v>-2.33</v>
      </c>
      <c r="EX18" s="192">
        <v>-2.13</v>
      </c>
      <c r="EY18" s="192">
        <v>-2.4</v>
      </c>
      <c r="EZ18" s="192">
        <v>-1.65</v>
      </c>
      <c r="FA18" s="192">
        <v>-2.4500000000000002</v>
      </c>
      <c r="FB18" s="192">
        <v>-1.96</v>
      </c>
      <c r="FC18" s="192">
        <v>-2.2400000000000002</v>
      </c>
      <c r="FF18" s="352">
        <v>-2.13</v>
      </c>
      <c r="FG18" s="352">
        <v>-1.96</v>
      </c>
      <c r="FH18" s="352">
        <v>-2.2400000000000002</v>
      </c>
      <c r="FI18" s="352">
        <v>-1.65</v>
      </c>
      <c r="FJ18" s="351">
        <v>-2.13</v>
      </c>
      <c r="FK18" s="351">
        <v>-1.96</v>
      </c>
      <c r="FL18" s="351">
        <v>-2.2400000000000002</v>
      </c>
      <c r="FM18" s="351">
        <v>-1.65</v>
      </c>
      <c r="FN18" s="352">
        <v>-2.13</v>
      </c>
      <c r="FO18" s="352">
        <v>-1.96</v>
      </c>
      <c r="FP18" s="352">
        <v>-2.2400000000000002</v>
      </c>
      <c r="FQ18" s="352">
        <v>-1.65</v>
      </c>
      <c r="FR18" s="351">
        <v>-2.13</v>
      </c>
      <c r="FS18" s="351">
        <v>-1.96</v>
      </c>
      <c r="FT18" s="351">
        <v>-2.2400000000000002</v>
      </c>
      <c r="FU18" s="351">
        <v>-1.65</v>
      </c>
      <c r="FV18" s="352">
        <v>-2.13</v>
      </c>
      <c r="FW18" s="352">
        <v>-1.96</v>
      </c>
      <c r="FX18" s="352">
        <v>-2.2400000000000002</v>
      </c>
      <c r="FY18" s="352">
        <v>-1.65</v>
      </c>
      <c r="FZ18" s="351">
        <v>-2.13</v>
      </c>
      <c r="GA18" s="351">
        <v>-1.96</v>
      </c>
      <c r="GB18" s="351">
        <v>-2.2400000000000002</v>
      </c>
      <c r="GC18" s="351">
        <v>-1.65</v>
      </c>
      <c r="GD18" s="352">
        <v>-2.13</v>
      </c>
      <c r="GE18" s="352">
        <v>-1.96</v>
      </c>
      <c r="GF18" s="352">
        <v>-2.2400000000000002</v>
      </c>
      <c r="GG18" s="352">
        <v>-1.65</v>
      </c>
      <c r="HC18" s="417" t="s">
        <v>966</v>
      </c>
      <c r="HD18" s="438">
        <v>-2.13</v>
      </c>
      <c r="HE18" s="438">
        <v>-1.96</v>
      </c>
      <c r="HF18" s="438">
        <v>-1.65</v>
      </c>
      <c r="HG18" s="438">
        <v>-2.13</v>
      </c>
      <c r="HH18" s="438">
        <v>-1.96</v>
      </c>
      <c r="HI18" s="438">
        <v>-1.65</v>
      </c>
      <c r="HJ18" s="438">
        <v>-2.13</v>
      </c>
      <c r="HK18" s="438">
        <v>-1.96</v>
      </c>
      <c r="HL18" s="438">
        <v>-1.65</v>
      </c>
      <c r="HM18" s="438">
        <v>-2.13</v>
      </c>
      <c r="HN18" s="438">
        <v>-1.96</v>
      </c>
      <c r="HO18" s="438">
        <v>-1.65</v>
      </c>
    </row>
    <row r="19" spans="1:223" s="290" customFormat="1" ht="27" customHeight="1" x14ac:dyDescent="0.25">
      <c r="A19" s="265" t="s">
        <v>178</v>
      </c>
      <c r="B19" s="287" t="str">
        <f>IF(B9&lt;B18,"H1","H0")</f>
        <v>H0</v>
      </c>
      <c r="C19" s="287" t="str">
        <f>IF(C9&lt;C18,"H1","H0")</f>
        <v>H1</v>
      </c>
      <c r="D19" s="287" t="str">
        <f>IF(D9&lt;D18,"H1","H0")</f>
        <v>H1</v>
      </c>
      <c r="E19" s="287" t="str">
        <f>IF(E9&lt;E18,"H1","H0")</f>
        <v>H1</v>
      </c>
      <c r="F19" s="287" t="str">
        <f t="shared" ref="F19:G19" si="290">IF(F9&lt;F18,"H1","H0")</f>
        <v>H1</v>
      </c>
      <c r="G19" s="287" t="str">
        <f t="shared" si="290"/>
        <v>H1</v>
      </c>
      <c r="H19" s="323" t="str">
        <f>IF(H9&lt;H18,"H1","H0")</f>
        <v>H1</v>
      </c>
      <c r="I19" s="323" t="str">
        <f t="shared" ref="I19:J19" si="291">IF(I9&lt;I18,"H1","H0")</f>
        <v>H1</v>
      </c>
      <c r="J19" s="323" t="str">
        <f t="shared" si="291"/>
        <v>H1</v>
      </c>
      <c r="K19" s="323" t="str">
        <f>IF(K9&lt;K18,"H1","H0")</f>
        <v>H1</v>
      </c>
      <c r="L19" s="323" t="str">
        <f t="shared" ref="L19:M19" si="292">IF(L9&lt;L18,"H1","H0")</f>
        <v>H1</v>
      </c>
      <c r="M19" s="323" t="str">
        <f t="shared" si="292"/>
        <v>H1</v>
      </c>
      <c r="N19" s="323" t="str">
        <f>IF(N9&lt;N18,"H1","H0")</f>
        <v>H1</v>
      </c>
      <c r="O19" s="323" t="str">
        <f t="shared" ref="O19:P19" si="293">IF(O9&lt;O18,"H1","H0")</f>
        <v>H1</v>
      </c>
      <c r="P19" s="323" t="str">
        <f t="shared" si="293"/>
        <v>H1</v>
      </c>
      <c r="Q19" s="323" t="str">
        <f>IF(Q9&lt;Q18,"H1","H0")</f>
        <v>H1</v>
      </c>
      <c r="R19" s="323" t="str">
        <f t="shared" ref="R19:S19" si="294">IF(R9&lt;R18,"H1","H0")</f>
        <v>H1</v>
      </c>
      <c r="S19" s="323" t="str">
        <f t="shared" si="294"/>
        <v>H1</v>
      </c>
      <c r="T19" s="323" t="str">
        <f>IF(T9&lt;T18,"H1","H0")</f>
        <v>H1</v>
      </c>
      <c r="U19" s="323" t="str">
        <f t="shared" ref="U19:V19" si="295">IF(U9&lt;U18,"H1","H0")</f>
        <v>H1</v>
      </c>
      <c r="V19" s="323" t="str">
        <f t="shared" si="295"/>
        <v>H1</v>
      </c>
      <c r="W19" s="171"/>
      <c r="Y19" s="287" t="str">
        <f>IF(Y9&lt;Y18,"H1","H0")</f>
        <v>H0</v>
      </c>
      <c r="Z19" s="287" t="str">
        <f>IF(Z9&lt;Z18,"H1","H0")</f>
        <v>H1</v>
      </c>
      <c r="AA19" s="287" t="str">
        <f>IF(AA9&lt;AA18,"H1","H0")</f>
        <v>H1</v>
      </c>
      <c r="AB19" s="323" t="str">
        <f>IF(AB9&lt;AB18,"H1","H0")</f>
        <v>H1</v>
      </c>
      <c r="AC19" s="323" t="str">
        <f t="shared" ref="AC19:AD19" si="296">IF(AC9&lt;AC18,"H1","H0")</f>
        <v>H1</v>
      </c>
      <c r="AD19" s="323" t="str">
        <f t="shared" si="296"/>
        <v>H1</v>
      </c>
      <c r="AE19" s="287" t="str">
        <f>IF(AE9&lt;AE18,"H1","H0")</f>
        <v>H1</v>
      </c>
      <c r="AF19" s="287" t="str">
        <f t="shared" ref="AF19:AG19" si="297">IF(AF9&lt;AF18,"H1","H0")</f>
        <v>H1</v>
      </c>
      <c r="AG19" s="287" t="str">
        <f t="shared" si="297"/>
        <v>H1</v>
      </c>
      <c r="AH19" s="323" t="str">
        <f>IF(AH9&lt;AH18,"H1","H0")</f>
        <v>H1</v>
      </c>
      <c r="AI19" s="323" t="str">
        <f t="shared" ref="AI19:AJ19" si="298">IF(AI9&lt;AI18,"H1","H0")</f>
        <v>H1</v>
      </c>
      <c r="AJ19" s="323" t="str">
        <f t="shared" si="298"/>
        <v>H1</v>
      </c>
      <c r="AK19" s="287" t="str">
        <f>IF(AK9&lt;AK18,"H1","H0")</f>
        <v>H1</v>
      </c>
      <c r="AL19" s="287" t="str">
        <f t="shared" ref="AL19:AM19" si="299">IF(AL9&lt;AL18,"H1","H0")</f>
        <v>H1</v>
      </c>
      <c r="AM19" s="287" t="str">
        <f t="shared" si="299"/>
        <v>H1</v>
      </c>
      <c r="AN19" s="323" t="str">
        <f>IF(AN9&lt;AN18,"H1","H0")</f>
        <v>H1</v>
      </c>
      <c r="AO19" s="323" t="str">
        <f t="shared" ref="AO19:AP19" si="300">IF(AO9&lt;AO18,"H1","H0")</f>
        <v>H1</v>
      </c>
      <c r="AP19" s="323" t="str">
        <f t="shared" si="300"/>
        <v>H1</v>
      </c>
      <c r="AQ19" s="287" t="str">
        <f>IF(AQ9&lt;AQ18,"H1","H0")</f>
        <v>H1</v>
      </c>
      <c r="AR19" s="287" t="str">
        <f t="shared" ref="AR19:AS19" si="301">IF(AR9&lt;AR18,"H1","H0")</f>
        <v>H1</v>
      </c>
      <c r="AS19" s="287" t="str">
        <f t="shared" si="301"/>
        <v>H1</v>
      </c>
      <c r="AX19" s="287" t="str">
        <f>IF(AX9&lt;AX18,"H1","H0")</f>
        <v>H1</v>
      </c>
      <c r="AY19" s="287" t="str">
        <f>IF(AY9&lt;AY18,"H1","H0")</f>
        <v>H1</v>
      </c>
      <c r="AZ19" s="287" t="str">
        <f>IF(AZ9&lt;AZ18,"H1","H0")</f>
        <v>H0</v>
      </c>
      <c r="BA19" s="287" t="str">
        <f t="shared" ref="BA19:BC19" si="302">IF(BA9&lt;BA18,"H1","H0")</f>
        <v>H0</v>
      </c>
      <c r="BB19" s="287" t="str">
        <f t="shared" si="302"/>
        <v>H1</v>
      </c>
      <c r="BC19" s="287" t="str">
        <f t="shared" si="302"/>
        <v>H1</v>
      </c>
      <c r="BD19" s="287" t="str">
        <f t="shared" ref="BD19" si="303">IF(BD9&lt;BD18,"H1","H0")</f>
        <v>H1</v>
      </c>
      <c r="BE19" s="287" t="str">
        <f t="shared" ref="BE19:BM19" si="304">IF(BE9&lt;BE18,"H1","H0")</f>
        <v>H1</v>
      </c>
      <c r="BF19" s="332" t="str">
        <f t="shared" si="304"/>
        <v>H0</v>
      </c>
      <c r="BG19" s="323" t="str">
        <f t="shared" si="304"/>
        <v>H1</v>
      </c>
      <c r="BH19" s="332" t="str">
        <f t="shared" si="304"/>
        <v>H0</v>
      </c>
      <c r="BI19" s="332" t="str">
        <f t="shared" si="304"/>
        <v>H0</v>
      </c>
      <c r="BJ19" s="323" t="str">
        <f t="shared" si="304"/>
        <v>H1</v>
      </c>
      <c r="BK19" s="323" t="str">
        <f t="shared" si="304"/>
        <v>H1</v>
      </c>
      <c r="BL19" s="323" t="str">
        <f t="shared" si="304"/>
        <v>H1</v>
      </c>
      <c r="BM19" s="323" t="str">
        <f t="shared" si="304"/>
        <v>H1</v>
      </c>
      <c r="BN19" s="323" t="str">
        <f t="shared" ref="BN19" si="305">IF(BN9&lt;BN18,"H1","H0")</f>
        <v>H0</v>
      </c>
      <c r="BO19" s="323" t="str">
        <f t="shared" ref="BO19" si="306">IF(BO9&lt;BO18,"H1","H0")</f>
        <v>H1</v>
      </c>
      <c r="BP19" s="323" t="str">
        <f t="shared" ref="BP19" si="307">IF(BP9&lt;BP18,"H1","H0")</f>
        <v>H0</v>
      </c>
      <c r="BQ19" s="323" t="str">
        <f t="shared" ref="BQ19" si="308">IF(BQ9&lt;BQ18,"H1","H0")</f>
        <v>H0</v>
      </c>
      <c r="BR19" s="323" t="str">
        <f t="shared" ref="BR19" si="309">IF(BR9&lt;BR18,"H1","H0")</f>
        <v>H1</v>
      </c>
      <c r="BS19" s="323" t="str">
        <f t="shared" ref="BS19" si="310">IF(BS9&lt;BS18,"H1","H0")</f>
        <v>H1</v>
      </c>
      <c r="BT19" s="323" t="str">
        <f t="shared" ref="BT19" si="311">IF(BT9&lt;BT18,"H1","H0")</f>
        <v>H1</v>
      </c>
      <c r="BU19" s="339" t="str">
        <f t="shared" ref="BU19" si="312">IF(BU9&lt;BU18,"H1","H0")</f>
        <v>H1</v>
      </c>
      <c r="BV19" s="324" t="str">
        <f t="shared" ref="BV19" si="313">IF(BV9&lt;BV18,"H1","H0")</f>
        <v>H0</v>
      </c>
      <c r="BW19" s="324" t="str">
        <f t="shared" ref="BW19" si="314">IF(BW9&lt;BW18,"H1","H0")</f>
        <v>H1</v>
      </c>
      <c r="BX19" s="324" t="str">
        <f t="shared" ref="BX19" si="315">IF(BX9&lt;BX18,"H1","H0")</f>
        <v>H1</v>
      </c>
      <c r="BY19" s="324" t="str">
        <f t="shared" ref="BY19" si="316">IF(BY9&lt;BY18,"H1","H0")</f>
        <v>H1</v>
      </c>
      <c r="BZ19" s="324" t="str">
        <f t="shared" ref="BZ19" si="317">IF(BZ9&lt;BZ18,"H1","H0")</f>
        <v>H0</v>
      </c>
      <c r="CA19" s="324" t="str">
        <f t="shared" ref="CA19" si="318">IF(CA9&lt;CA18,"H1","H0")</f>
        <v>H1</v>
      </c>
      <c r="CB19" s="324" t="str">
        <f t="shared" ref="CB19" si="319">IF(CB9&lt;CB18,"H1","H0")</f>
        <v>H1</v>
      </c>
      <c r="CC19" s="324" t="str">
        <f t="shared" ref="CC19" si="320">IF(CC9&lt;CC18,"H1","H0")</f>
        <v>H1</v>
      </c>
      <c r="CD19" s="287" t="str">
        <f t="shared" ref="CD19" si="321">IF(CD9&lt;CD18,"H1","H0")</f>
        <v>H0</v>
      </c>
      <c r="CE19" s="287" t="str">
        <f t="shared" ref="CE19" si="322">IF(CE9&lt;CE18,"H1","H0")</f>
        <v>H1</v>
      </c>
      <c r="CF19" s="287" t="str">
        <f t="shared" ref="CF19" si="323">IF(CF9&lt;CF18,"H1","H0")</f>
        <v>H1</v>
      </c>
      <c r="CG19" s="287" t="str">
        <f t="shared" ref="CG19" si="324">IF(CG9&lt;CG18,"H1","H0")</f>
        <v>H1</v>
      </c>
      <c r="CH19" s="287" t="str">
        <f t="shared" ref="CH19" si="325">IF(CH9&lt;CH18,"H1","H0")</f>
        <v>H0</v>
      </c>
      <c r="CI19" s="287" t="str">
        <f t="shared" ref="CI19" si="326">IF(CI9&lt;CI18,"H1","H0")</f>
        <v>H1</v>
      </c>
      <c r="CJ19" s="287" t="str">
        <f t="shared" ref="CJ19" si="327">IF(CJ9&lt;CJ18,"H1","H0")</f>
        <v>H1</v>
      </c>
      <c r="CK19" s="287" t="str">
        <f t="shared" ref="CK19" si="328">IF(CK9&lt;CK18,"H1","H0")</f>
        <v>H1</v>
      </c>
      <c r="CL19" s="324" t="str">
        <f t="shared" ref="CL19" si="329">IF(CL9&lt;CL18,"H1","H0")</f>
        <v>H0</v>
      </c>
      <c r="CM19" s="324" t="str">
        <f t="shared" ref="CM19" si="330">IF(CM9&lt;CM18,"H1","H0")</f>
        <v>H1</v>
      </c>
      <c r="CN19" s="324" t="str">
        <f t="shared" ref="CN19" si="331">IF(CN9&lt;CN18,"H1","H0")</f>
        <v>H1</v>
      </c>
      <c r="CO19" s="324" t="str">
        <f t="shared" ref="CO19" si="332">IF(CO9&lt;CO18,"H1","H0")</f>
        <v>H1</v>
      </c>
      <c r="CP19" s="324" t="str">
        <f t="shared" ref="CP19" si="333">IF(CP9&lt;CP18,"H1","H0")</f>
        <v>H0</v>
      </c>
      <c r="CQ19" s="324" t="str">
        <f t="shared" ref="CQ19" si="334">IF(CQ9&lt;CQ18,"H1","H0")</f>
        <v>H1</v>
      </c>
      <c r="CR19" s="324" t="str">
        <f t="shared" ref="CR19" si="335">IF(CR9&lt;CR18,"H1","H0")</f>
        <v>H1</v>
      </c>
      <c r="CS19" s="324" t="str">
        <f t="shared" ref="CS19" si="336">IF(CS9&lt;CS18,"H1","H0")</f>
        <v>H1</v>
      </c>
      <c r="CT19" s="287" t="str">
        <f t="shared" ref="CT19" si="337">IF(CT9&lt;CT18,"H1","H0")</f>
        <v>H0</v>
      </c>
      <c r="CU19" s="287" t="str">
        <f t="shared" ref="CU19" si="338">IF(CU9&lt;CU18,"H1","H0")</f>
        <v>H1</v>
      </c>
      <c r="CV19" s="287" t="str">
        <f t="shared" ref="CV19" si="339">IF(CV9&lt;CV18,"H1","H0")</f>
        <v>H1</v>
      </c>
      <c r="CW19" s="287" t="str">
        <f t="shared" ref="CW19" si="340">IF(CW9&lt;CW18,"H1","H0")</f>
        <v>H1</v>
      </c>
      <c r="CX19" s="287" t="str">
        <f t="shared" ref="CX19" si="341">IF(CX9&lt;CX18,"H1","H0")</f>
        <v>H0</v>
      </c>
      <c r="CY19" s="287" t="str">
        <f t="shared" ref="CY19" si="342">IF(CY9&lt;CY18,"H1","H0")</f>
        <v>H1</v>
      </c>
      <c r="CZ19" s="287" t="str">
        <f t="shared" ref="CZ19" si="343">IF(CZ9&lt;CZ18,"H1","H0")</f>
        <v>H1</v>
      </c>
      <c r="DA19" s="287" t="str">
        <f t="shared" ref="DA19" si="344">IF(DA9&lt;DA18,"H1","H0")</f>
        <v>H1</v>
      </c>
      <c r="DB19" s="321"/>
      <c r="DD19" s="287" t="str">
        <f t="shared" ref="DD19:DS19" si="345">IF(DD9&lt;DD18,"H1","H0")</f>
        <v>H1</v>
      </c>
      <c r="DE19" s="287" t="str">
        <f t="shared" si="345"/>
        <v>H0</v>
      </c>
      <c r="DF19" s="287" t="str">
        <f t="shared" si="345"/>
        <v>H1</v>
      </c>
      <c r="DG19" s="287" t="str">
        <f t="shared" si="345"/>
        <v>H0</v>
      </c>
      <c r="DH19" s="287" t="str">
        <f t="shared" si="345"/>
        <v>H1</v>
      </c>
      <c r="DI19" s="287" t="str">
        <f t="shared" si="345"/>
        <v>H1</v>
      </c>
      <c r="DJ19" s="287" t="str">
        <f t="shared" si="345"/>
        <v>H1</v>
      </c>
      <c r="DK19" s="287" t="str">
        <f t="shared" si="345"/>
        <v>H1</v>
      </c>
      <c r="DL19" s="324" t="str">
        <f t="shared" si="345"/>
        <v>H1</v>
      </c>
      <c r="DM19" s="324" t="str">
        <f t="shared" si="345"/>
        <v>H0</v>
      </c>
      <c r="DN19" s="324" t="str">
        <f t="shared" si="345"/>
        <v>H1</v>
      </c>
      <c r="DO19" s="324" t="str">
        <f t="shared" si="345"/>
        <v>H0</v>
      </c>
      <c r="DP19" s="324" t="str">
        <f t="shared" si="345"/>
        <v>H1</v>
      </c>
      <c r="DQ19" s="324" t="str">
        <f t="shared" si="345"/>
        <v>H1</v>
      </c>
      <c r="DR19" s="324" t="str">
        <f t="shared" si="345"/>
        <v>H0</v>
      </c>
      <c r="DS19" s="324" t="str">
        <f t="shared" si="345"/>
        <v>H1</v>
      </c>
      <c r="DT19" s="287" t="str">
        <f t="shared" ref="DT19" si="346">IF(DT9&lt;DT18,"H1","H0")</f>
        <v>H1</v>
      </c>
      <c r="DU19" s="287" t="str">
        <f t="shared" ref="DU19" si="347">IF(DU9&lt;DU18,"H1","H0")</f>
        <v>H0</v>
      </c>
      <c r="DV19" s="287" t="str">
        <f t="shared" ref="DV19" si="348">IF(DV9&lt;DV18,"H1","H0")</f>
        <v>H1</v>
      </c>
      <c r="DW19" s="287" t="str">
        <f t="shared" ref="DW19" si="349">IF(DW9&lt;DW18,"H1","H0")</f>
        <v>H0</v>
      </c>
      <c r="DX19" s="287" t="str">
        <f t="shared" ref="DX19" si="350">IF(DX9&lt;DX18,"H1","H0")</f>
        <v>H1</v>
      </c>
      <c r="DY19" s="287" t="str">
        <f t="shared" ref="DY19" si="351">IF(DY9&lt;DY18,"H1","H0")</f>
        <v>H1</v>
      </c>
      <c r="DZ19" s="287" t="str">
        <f t="shared" ref="DZ19" si="352">IF(DZ9&lt;DZ18,"H1","H0")</f>
        <v>H1</v>
      </c>
      <c r="EA19" s="287" t="str">
        <f t="shared" ref="EA19" si="353">IF(EA9&lt;EA18,"H1","H0")</f>
        <v>H1</v>
      </c>
      <c r="EB19" s="324" t="str">
        <f t="shared" ref="EB19" si="354">IF(EB9&lt;EB18,"H1","H0")</f>
        <v>H0</v>
      </c>
      <c r="EC19" s="324" t="str">
        <f t="shared" ref="EC19" si="355">IF(EC9&lt;EC18,"H1","H0")</f>
        <v>H1</v>
      </c>
      <c r="ED19" s="324" t="str">
        <f t="shared" ref="ED19" si="356">IF(ED9&lt;ED18,"H1","H0")</f>
        <v>H0</v>
      </c>
      <c r="EE19" s="324" t="str">
        <f t="shared" ref="EE19" si="357">IF(EE9&lt;EE18,"H1","H0")</f>
        <v>H1</v>
      </c>
      <c r="EF19" s="324" t="str">
        <f t="shared" ref="EF19" si="358">IF(EF9&lt;EF18,"H1","H0")</f>
        <v>H1</v>
      </c>
      <c r="EG19" s="324" t="str">
        <f t="shared" ref="EG19" si="359">IF(EG9&lt;EG18,"H1","H0")</f>
        <v>H1</v>
      </c>
      <c r="EH19" s="324" t="str">
        <f t="shared" ref="EH19" si="360">IF(EH9&lt;EH18,"H1","H0")</f>
        <v>H1</v>
      </c>
      <c r="EI19" s="287" t="str">
        <f t="shared" ref="EI19" si="361">IF(EI9&lt;EI18,"H1","H0")</f>
        <v>H0</v>
      </c>
      <c r="EJ19" s="287" t="str">
        <f t="shared" ref="EJ19" si="362">IF(EJ9&lt;EJ18,"H1","H0")</f>
        <v>H1</v>
      </c>
      <c r="EK19" s="287" t="str">
        <f t="shared" ref="EK19" si="363">IF(EK9&lt;EK18,"H1","H0")</f>
        <v>H0</v>
      </c>
      <c r="EL19" s="287" t="str">
        <f t="shared" ref="EL19" si="364">IF(EL9&lt;EL18,"H1","H0")</f>
        <v>H1</v>
      </c>
      <c r="EM19" s="287" t="str">
        <f t="shared" ref="EM19" si="365">IF(EM9&lt;EM18,"H1","H0")</f>
        <v>H0</v>
      </c>
      <c r="EN19" s="287" t="str">
        <f t="shared" ref="EN19" si="366">IF(EN9&lt;EN18,"H1","H0")</f>
        <v>H1</v>
      </c>
      <c r="EO19" s="287" t="str">
        <f t="shared" ref="EO19" si="367">IF(EO9&lt;EO18,"H1","H0")</f>
        <v>H1</v>
      </c>
      <c r="EP19" s="324" t="str">
        <f t="shared" ref="EP19" si="368">IF(EP9&lt;EP18,"H1","H0")</f>
        <v>H0</v>
      </c>
      <c r="EQ19" s="324" t="str">
        <f t="shared" ref="EQ19" si="369">IF(EQ9&lt;EQ18,"H1","H0")</f>
        <v>H1</v>
      </c>
      <c r="ER19" s="324" t="str">
        <f t="shared" ref="ER19" si="370">IF(ER9&lt;ER18,"H1","H0")</f>
        <v>H0</v>
      </c>
      <c r="ES19" s="324" t="str">
        <f t="shared" ref="ES19" si="371">IF(ES9&lt;ES18,"H1","H0")</f>
        <v>H1</v>
      </c>
      <c r="ET19" s="324" t="str">
        <f t="shared" ref="ET19" si="372">IF(ET9&lt;ET18,"H1","H0")</f>
        <v>H0</v>
      </c>
      <c r="EU19" s="324" t="str">
        <f t="shared" ref="EU19:EV19" si="373">IF(EU9&lt;EU18,"H1","H0")</f>
        <v>H1</v>
      </c>
      <c r="EV19" s="324" t="str">
        <f t="shared" si="373"/>
        <v>H1</v>
      </c>
      <c r="EW19" s="287" t="str">
        <f t="shared" ref="EW19" si="374">IF(EW9&lt;EW18,"H1","H0")</f>
        <v>H0</v>
      </c>
      <c r="EX19" s="287" t="str">
        <f t="shared" ref="EX19" si="375">IF(EX9&lt;EX18,"H1","H0")</f>
        <v>H1</v>
      </c>
      <c r="EY19" s="287" t="str">
        <f t="shared" ref="EY19" si="376">IF(EY9&lt;EY18,"H1","H0")</f>
        <v>H0</v>
      </c>
      <c r="EZ19" s="287" t="str">
        <f t="shared" ref="EZ19" si="377">IF(EZ9&lt;EZ18,"H1","H0")</f>
        <v>H1</v>
      </c>
      <c r="FA19" s="287" t="str">
        <f t="shared" ref="FA19" si="378">IF(FA9&lt;FA18,"H1","H0")</f>
        <v>H0</v>
      </c>
      <c r="FB19" s="287" t="str">
        <f t="shared" ref="FB19" si="379">IF(FB9&lt;FB18,"H1","H0")</f>
        <v>H1</v>
      </c>
      <c r="FC19" s="287" t="str">
        <f t="shared" ref="FC19" si="380">IF(FC9&lt;FC18,"H1","H0")</f>
        <v>H1</v>
      </c>
      <c r="FD19" s="287"/>
      <c r="FE19" s="336"/>
      <c r="FF19" s="353" t="str">
        <f>IF(FF9&lt;FF18,"H1","H0")</f>
        <v>H1</v>
      </c>
      <c r="FG19" s="353" t="str">
        <f>IF(FG9&lt;FG18,"H1","H0")</f>
        <v>H1</v>
      </c>
      <c r="FH19" s="353" t="str">
        <f>IF(FH9&lt;FH18,"H1","H0")</f>
        <v>H0</v>
      </c>
      <c r="FI19" s="353" t="str">
        <f>IF(FI9&lt;FI18,"H1","H0")</f>
        <v>H1</v>
      </c>
      <c r="FJ19" s="353" t="str">
        <f t="shared" ref="FJ19:FM19" si="381">IF(FJ9&lt;FJ18,"H1","H0")</f>
        <v>H1</v>
      </c>
      <c r="FK19" s="353" t="str">
        <f t="shared" si="381"/>
        <v>H1</v>
      </c>
      <c r="FL19" s="353" t="str">
        <f t="shared" si="381"/>
        <v>H0</v>
      </c>
      <c r="FM19" s="353" t="str">
        <f t="shared" si="381"/>
        <v>H1</v>
      </c>
      <c r="FN19" s="353" t="str">
        <f t="shared" ref="FN19" si="382">IF(FN9&lt;FN18,"H1","H0")</f>
        <v>H1</v>
      </c>
      <c r="FO19" s="353" t="str">
        <f t="shared" ref="FO19" si="383">IF(FO9&lt;FO18,"H1","H0")</f>
        <v>H1</v>
      </c>
      <c r="FP19" s="353" t="str">
        <f t="shared" ref="FP19" si="384">IF(FP9&lt;FP18,"H1","H0")</f>
        <v>H0</v>
      </c>
      <c r="FQ19" s="353" t="str">
        <f t="shared" ref="FQ19" si="385">IF(FQ9&lt;FQ18,"H1","H0")</f>
        <v>H1</v>
      </c>
      <c r="FR19" s="324" t="str">
        <f t="shared" ref="FR19" si="386">IF(FR9&lt;FR18,"H1","H0")</f>
        <v>H1</v>
      </c>
      <c r="FS19" s="324" t="str">
        <f t="shared" ref="FS19" si="387">IF(FS9&lt;FS18,"H1","H0")</f>
        <v>H1</v>
      </c>
      <c r="FT19" s="324" t="str">
        <f t="shared" ref="FT19" si="388">IF(FT9&lt;FT18,"H1","H0")</f>
        <v>H0</v>
      </c>
      <c r="FU19" s="324" t="str">
        <f t="shared" ref="FU19" si="389">IF(FU9&lt;FU18,"H1","H0")</f>
        <v>H1</v>
      </c>
      <c r="FV19" s="353" t="str">
        <f t="shared" ref="FV19" si="390">IF(FV9&lt;FV18,"H1","H0")</f>
        <v>H1</v>
      </c>
      <c r="FW19" s="353" t="str">
        <f t="shared" ref="FW19" si="391">IF(FW9&lt;FW18,"H1","H0")</f>
        <v>H1</v>
      </c>
      <c r="FX19" s="353" t="str">
        <f t="shared" ref="FX19" si="392">IF(FX9&lt;FX18,"H1","H0")</f>
        <v>H0</v>
      </c>
      <c r="FY19" s="353" t="str">
        <f t="shared" ref="FY19" si="393">IF(FY9&lt;FY18,"H1","H0")</f>
        <v>H1</v>
      </c>
      <c r="FZ19" s="324" t="str">
        <f t="shared" ref="FZ19" si="394">IF(FZ9&lt;FZ18,"H1","H0")</f>
        <v>H1</v>
      </c>
      <c r="GA19" s="324" t="str">
        <f t="shared" ref="GA19" si="395">IF(GA9&lt;GA18,"H1","H0")</f>
        <v>H1</v>
      </c>
      <c r="GB19" s="324" t="str">
        <f t="shared" ref="GB19" si="396">IF(GB9&lt;GB18,"H1","H0")</f>
        <v>H0</v>
      </c>
      <c r="GC19" s="324" t="str">
        <f t="shared" ref="GC19" si="397">IF(GC9&lt;GC18,"H1","H0")</f>
        <v>H1</v>
      </c>
      <c r="GD19" s="353" t="str">
        <f t="shared" ref="GD19" si="398">IF(GD9&lt;GD18,"H1","H0")</f>
        <v>H1</v>
      </c>
      <c r="GE19" s="353" t="str">
        <f t="shared" ref="GE19" si="399">IF(GE9&lt;GE18,"H1","H0")</f>
        <v>H1</v>
      </c>
      <c r="GF19" s="353" t="str">
        <f t="shared" ref="GF19" si="400">IF(GF9&lt;GF18,"H1","H0")</f>
        <v>H0</v>
      </c>
      <c r="GG19" s="353" t="str">
        <f t="shared" ref="GG19" si="401">IF(GG9&lt;GG18,"H1","H0")</f>
        <v>H1</v>
      </c>
      <c r="HC19" s="417" t="s">
        <v>178</v>
      </c>
      <c r="HD19" s="439" t="s">
        <v>899</v>
      </c>
      <c r="HE19" s="440" t="s">
        <v>900</v>
      </c>
      <c r="HF19" s="440" t="s">
        <v>900</v>
      </c>
      <c r="HG19" s="440" t="s">
        <v>900</v>
      </c>
      <c r="HH19" s="440" t="s">
        <v>900</v>
      </c>
      <c r="HI19" s="440" t="s">
        <v>900</v>
      </c>
      <c r="HJ19" s="440" t="s">
        <v>900</v>
      </c>
      <c r="HK19" s="440" t="s">
        <v>900</v>
      </c>
      <c r="HL19" s="440" t="s">
        <v>900</v>
      </c>
      <c r="HM19" s="440" t="s">
        <v>900</v>
      </c>
      <c r="HN19" s="440" t="s">
        <v>900</v>
      </c>
      <c r="HO19" s="440" t="s">
        <v>900</v>
      </c>
    </row>
    <row r="20" spans="1:223" s="290" customFormat="1" ht="15" hidden="1" customHeight="1" x14ac:dyDescent="0.25">
      <c r="A20" s="309"/>
      <c r="B20" s="291"/>
      <c r="C20" s="291"/>
      <c r="D20" s="291"/>
      <c r="E20" s="329"/>
      <c r="F20" s="329"/>
      <c r="G20" s="329"/>
      <c r="H20" s="329"/>
      <c r="I20" s="329"/>
      <c r="J20" s="329"/>
      <c r="K20" s="192"/>
      <c r="L20" s="192"/>
      <c r="M20" s="192"/>
      <c r="N20" s="329"/>
      <c r="O20" s="329"/>
      <c r="P20" s="329"/>
      <c r="Q20" s="329"/>
      <c r="R20" s="329"/>
      <c r="S20" s="329"/>
      <c r="T20" s="329"/>
      <c r="U20" s="329"/>
      <c r="V20" s="329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s="192"/>
      <c r="AO20" s="192"/>
      <c r="AP20" s="192"/>
      <c r="AQ20" s="192"/>
      <c r="AR20" s="192"/>
      <c r="AS20" s="192"/>
      <c r="AX20" s="192"/>
      <c r="AY20" s="192"/>
      <c r="AZ20" s="192"/>
      <c r="BA20" s="192"/>
      <c r="BB20" s="192"/>
      <c r="BC20" s="192"/>
      <c r="BD20" s="192"/>
      <c r="BE20" s="192"/>
      <c r="BF20" s="191"/>
      <c r="BG20" s="191"/>
      <c r="BH20" s="191"/>
      <c r="BI20" s="191"/>
      <c r="BJ20" s="191"/>
      <c r="BK20" s="191"/>
      <c r="BL20" s="191"/>
      <c r="BM20" s="191"/>
      <c r="BN20" s="228"/>
      <c r="BO20" s="228"/>
      <c r="BP20" s="228"/>
      <c r="BQ20" s="228"/>
      <c r="BR20" s="228"/>
      <c r="BS20" s="228"/>
      <c r="BT20" s="228"/>
      <c r="BU20" s="228"/>
      <c r="BV20" s="191"/>
      <c r="BW20" s="191"/>
      <c r="BX20" s="191"/>
      <c r="BY20" s="191"/>
      <c r="BZ20" s="191"/>
      <c r="CA20" s="191"/>
      <c r="CB20" s="191"/>
      <c r="CC20" s="191"/>
      <c r="CD20" s="192"/>
      <c r="CE20" s="192"/>
      <c r="CF20" s="192"/>
      <c r="CG20" s="192"/>
      <c r="CH20" s="192"/>
      <c r="CI20" s="192"/>
      <c r="CJ20" s="192"/>
      <c r="CK20" s="192"/>
      <c r="CL20" s="191"/>
      <c r="CM20" s="191"/>
      <c r="CN20" s="191"/>
      <c r="CO20" s="191"/>
      <c r="CP20" s="191"/>
      <c r="CQ20" s="191"/>
      <c r="CR20" s="191"/>
      <c r="CS20" s="191"/>
      <c r="CT20" s="192"/>
      <c r="CU20" s="192"/>
      <c r="CV20" s="192"/>
      <c r="CW20" s="192"/>
      <c r="CX20" s="192"/>
      <c r="CY20" s="192"/>
      <c r="CZ20" s="192"/>
      <c r="DA20" s="192"/>
      <c r="DB20" s="320"/>
      <c r="DD20" s="192"/>
      <c r="DE20" s="192"/>
      <c r="DF20" s="192"/>
      <c r="DG20" s="192"/>
      <c r="DH20" s="192"/>
      <c r="DI20" s="192"/>
      <c r="DJ20" s="192"/>
      <c r="DK20" s="192"/>
      <c r="DL20" s="191"/>
      <c r="DM20" s="191"/>
      <c r="DN20" s="191"/>
      <c r="DO20" s="191"/>
      <c r="DP20" s="191"/>
      <c r="DQ20" s="191"/>
      <c r="DR20" s="191"/>
      <c r="DS20" s="191"/>
      <c r="DT20" s="192"/>
      <c r="DU20" s="192"/>
      <c r="DV20" s="192"/>
      <c r="DW20" s="192"/>
      <c r="DX20" s="192"/>
      <c r="DY20" s="192"/>
      <c r="DZ20" s="192"/>
      <c r="EA20" s="192"/>
      <c r="EB20" s="191"/>
      <c r="EC20" s="191"/>
      <c r="ED20" s="191"/>
      <c r="EE20" s="191"/>
      <c r="EF20" s="191"/>
      <c r="EG20" s="191"/>
      <c r="EH20" s="191"/>
      <c r="EI20" s="192"/>
      <c r="EJ20" s="192"/>
      <c r="EK20" s="192"/>
      <c r="EL20" s="192"/>
      <c r="EM20" s="192"/>
      <c r="EN20" s="192"/>
      <c r="EO20" s="192"/>
      <c r="EP20" s="191"/>
      <c r="EQ20" s="191"/>
      <c r="ER20" s="191"/>
      <c r="ES20" s="191"/>
      <c r="ET20" s="191"/>
      <c r="EU20" s="191"/>
      <c r="EV20" s="191"/>
      <c r="EW20" s="192"/>
      <c r="EX20" s="192"/>
      <c r="EY20" s="192"/>
      <c r="EZ20" s="192"/>
      <c r="FA20" s="192"/>
      <c r="FB20" s="192"/>
      <c r="FC20" s="192"/>
      <c r="FF20" s="352"/>
      <c r="FG20" s="352"/>
      <c r="FH20" s="352"/>
      <c r="FI20" s="352"/>
      <c r="FJ20" s="351"/>
      <c r="FK20" s="351"/>
      <c r="FL20" s="351"/>
      <c r="FM20" s="351"/>
      <c r="FN20" s="343"/>
      <c r="FO20" s="343"/>
      <c r="FP20" s="343"/>
      <c r="FQ20" s="343"/>
      <c r="FR20" s="324"/>
      <c r="FS20" s="324"/>
      <c r="FT20" s="324"/>
      <c r="FU20" s="324"/>
      <c r="FV20" s="353"/>
      <c r="FW20" s="353"/>
      <c r="FX20" s="353"/>
      <c r="FY20" s="353"/>
      <c r="FZ20" s="324"/>
      <c r="GA20" s="324"/>
      <c r="GB20" s="324"/>
      <c r="GC20" s="324"/>
      <c r="GD20" s="353"/>
      <c r="GE20" s="353"/>
      <c r="GF20" s="353"/>
      <c r="GG20" s="353"/>
      <c r="HC20" s="432"/>
      <c r="HD20" s="441"/>
      <c r="HE20" s="441"/>
      <c r="HF20" s="441"/>
      <c r="HG20" s="442"/>
      <c r="HH20" s="442"/>
      <c r="HI20" s="442"/>
      <c r="HJ20" s="442"/>
      <c r="HK20" s="442"/>
      <c r="HL20" s="442"/>
      <c r="HM20" s="436"/>
      <c r="HN20" s="436"/>
      <c r="HO20" s="436"/>
    </row>
    <row r="21" spans="1:223" s="290" customFormat="1" ht="35.1" customHeight="1" x14ac:dyDescent="0.25">
      <c r="A21" s="265" t="s">
        <v>859</v>
      </c>
      <c r="B21" s="620" t="s">
        <v>851</v>
      </c>
      <c r="C21" s="620"/>
      <c r="D21" s="620"/>
      <c r="E21" s="619" t="s">
        <v>852</v>
      </c>
      <c r="F21" s="619"/>
      <c r="G21" s="619"/>
      <c r="H21" s="620" t="s">
        <v>852</v>
      </c>
      <c r="I21" s="620"/>
      <c r="J21" s="620"/>
      <c r="K21" s="619" t="s">
        <v>852</v>
      </c>
      <c r="L21" s="619"/>
      <c r="M21" s="619"/>
      <c r="N21" s="620" t="s">
        <v>852</v>
      </c>
      <c r="O21" s="620"/>
      <c r="P21" s="620"/>
      <c r="Q21" s="619" t="s">
        <v>852</v>
      </c>
      <c r="R21" s="619"/>
      <c r="S21" s="619"/>
      <c r="T21" s="620" t="s">
        <v>852</v>
      </c>
      <c r="U21" s="620"/>
      <c r="V21" s="620"/>
      <c r="Y21" s="620" t="s">
        <v>851</v>
      </c>
      <c r="Z21" s="620"/>
      <c r="AA21" s="620"/>
      <c r="AB21" s="619" t="s">
        <v>852</v>
      </c>
      <c r="AC21" s="619"/>
      <c r="AD21" s="619"/>
      <c r="AE21" s="620" t="s">
        <v>852</v>
      </c>
      <c r="AF21" s="620"/>
      <c r="AG21" s="620"/>
      <c r="AH21" s="619" t="s">
        <v>852</v>
      </c>
      <c r="AI21" s="619"/>
      <c r="AJ21" s="619"/>
      <c r="AK21" s="620" t="s">
        <v>852</v>
      </c>
      <c r="AL21" s="620"/>
      <c r="AM21" s="620"/>
      <c r="AN21" s="619" t="s">
        <v>852</v>
      </c>
      <c r="AO21" s="619"/>
      <c r="AP21" s="619"/>
      <c r="AQ21" s="620" t="s">
        <v>852</v>
      </c>
      <c r="AR21" s="620"/>
      <c r="AS21" s="620"/>
      <c r="AX21" s="634" t="s">
        <v>33</v>
      </c>
      <c r="AY21" s="635"/>
      <c r="AZ21" s="635"/>
      <c r="BA21" s="635"/>
      <c r="BB21" s="635"/>
      <c r="BC21" s="635"/>
      <c r="BD21" s="635"/>
      <c r="BE21" s="636"/>
      <c r="BF21" s="634" t="s">
        <v>870</v>
      </c>
      <c r="BG21" s="635"/>
      <c r="BH21" s="635"/>
      <c r="BI21" s="635"/>
      <c r="BJ21" s="635"/>
      <c r="BK21" s="635"/>
      <c r="BL21" s="635"/>
      <c r="BM21" s="636"/>
      <c r="BN21" s="634" t="s">
        <v>870</v>
      </c>
      <c r="BO21" s="635"/>
      <c r="BP21" s="635"/>
      <c r="BQ21" s="635"/>
      <c r="BR21" s="635"/>
      <c r="BS21" s="635"/>
      <c r="BT21" s="635"/>
      <c r="BU21" s="635"/>
      <c r="BV21" s="619" t="s">
        <v>870</v>
      </c>
      <c r="BW21" s="619"/>
      <c r="BX21" s="619"/>
      <c r="BY21" s="619"/>
      <c r="BZ21" s="619"/>
      <c r="CA21" s="619"/>
      <c r="CB21" s="619"/>
      <c r="CC21" s="619"/>
      <c r="CD21" s="620" t="s">
        <v>870</v>
      </c>
      <c r="CE21" s="620"/>
      <c r="CF21" s="620"/>
      <c r="CG21" s="620"/>
      <c r="CH21" s="620"/>
      <c r="CI21" s="620"/>
      <c r="CJ21" s="620"/>
      <c r="CK21" s="620"/>
      <c r="CL21" s="619" t="s">
        <v>870</v>
      </c>
      <c r="CM21" s="619"/>
      <c r="CN21" s="619"/>
      <c r="CO21" s="619"/>
      <c r="CP21" s="619"/>
      <c r="CQ21" s="619"/>
      <c r="CR21" s="619"/>
      <c r="CS21" s="619"/>
      <c r="CT21" s="620" t="s">
        <v>870</v>
      </c>
      <c r="CU21" s="620"/>
      <c r="CV21" s="620"/>
      <c r="CW21" s="620"/>
      <c r="CX21" s="620"/>
      <c r="CY21" s="620"/>
      <c r="CZ21" s="620"/>
      <c r="DA21" s="620"/>
      <c r="DB21" s="320"/>
      <c r="DD21" s="634" t="s">
        <v>879</v>
      </c>
      <c r="DE21" s="635"/>
      <c r="DF21" s="635"/>
      <c r="DG21" s="635"/>
      <c r="DH21" s="635"/>
      <c r="DI21" s="635"/>
      <c r="DJ21" s="635"/>
      <c r="DK21" s="636"/>
      <c r="DL21" s="637" t="s">
        <v>880</v>
      </c>
      <c r="DM21" s="638"/>
      <c r="DN21" s="638"/>
      <c r="DO21" s="638"/>
      <c r="DP21" s="638"/>
      <c r="DQ21" s="638"/>
      <c r="DR21" s="638"/>
      <c r="DS21" s="639"/>
      <c r="DT21" s="634" t="s">
        <v>879</v>
      </c>
      <c r="DU21" s="635"/>
      <c r="DV21" s="635"/>
      <c r="DW21" s="635"/>
      <c r="DX21" s="635"/>
      <c r="DY21" s="635"/>
      <c r="DZ21" s="635"/>
      <c r="EA21" s="636"/>
      <c r="EB21" s="619" t="s">
        <v>884</v>
      </c>
      <c r="EC21" s="619"/>
      <c r="ED21" s="619"/>
      <c r="EE21" s="619"/>
      <c r="EF21" s="619"/>
      <c r="EG21" s="619"/>
      <c r="EH21" s="619"/>
      <c r="EI21" s="620" t="s">
        <v>884</v>
      </c>
      <c r="EJ21" s="620"/>
      <c r="EK21" s="620"/>
      <c r="EL21" s="620"/>
      <c r="EM21" s="620"/>
      <c r="EN21" s="620"/>
      <c r="EO21" s="620"/>
      <c r="EP21" s="619" t="s">
        <v>884</v>
      </c>
      <c r="EQ21" s="619"/>
      <c r="ER21" s="619"/>
      <c r="ES21" s="619"/>
      <c r="ET21" s="619"/>
      <c r="EU21" s="619"/>
      <c r="EV21" s="619"/>
      <c r="EW21" s="620" t="s">
        <v>884</v>
      </c>
      <c r="EX21" s="620"/>
      <c r="EY21" s="620"/>
      <c r="EZ21" s="620"/>
      <c r="FA21" s="620"/>
      <c r="FB21" s="620"/>
      <c r="FC21" s="620"/>
      <c r="FD21" s="342"/>
      <c r="FE21" s="342"/>
      <c r="FF21" s="620" t="s">
        <v>427</v>
      </c>
      <c r="FG21" s="620"/>
      <c r="FH21" s="620"/>
      <c r="FI21" s="620"/>
      <c r="FJ21" s="640" t="s">
        <v>896</v>
      </c>
      <c r="FK21" s="640"/>
      <c r="FL21" s="640"/>
      <c r="FM21" s="640"/>
      <c r="FN21" s="620" t="s">
        <v>427</v>
      </c>
      <c r="FO21" s="620"/>
      <c r="FP21" s="620"/>
      <c r="FQ21" s="620"/>
      <c r="FR21" s="640" t="s">
        <v>891</v>
      </c>
      <c r="FS21" s="640"/>
      <c r="FT21" s="640"/>
      <c r="FU21" s="640"/>
      <c r="FV21" s="590" t="s">
        <v>891</v>
      </c>
      <c r="FW21" s="590"/>
      <c r="FX21" s="590"/>
      <c r="FY21" s="590"/>
      <c r="FZ21" s="640" t="s">
        <v>891</v>
      </c>
      <c r="GA21" s="640"/>
      <c r="GB21" s="640"/>
      <c r="GC21" s="640"/>
      <c r="GD21" s="590" t="s">
        <v>891</v>
      </c>
      <c r="GE21" s="590"/>
      <c r="GF21" s="590"/>
      <c r="GG21" s="590"/>
      <c r="HC21" s="417" t="s">
        <v>859</v>
      </c>
      <c r="HD21" s="647" t="s">
        <v>972</v>
      </c>
      <c r="HE21" s="647"/>
      <c r="HF21" s="647"/>
      <c r="HG21" s="647" t="s">
        <v>973</v>
      </c>
      <c r="HH21" s="647"/>
      <c r="HI21" s="647"/>
      <c r="HJ21" s="647" t="s">
        <v>973</v>
      </c>
      <c r="HK21" s="647"/>
      <c r="HL21" s="647"/>
      <c r="HM21" s="647" t="s">
        <v>973</v>
      </c>
      <c r="HN21" s="647"/>
      <c r="HO21" s="647"/>
    </row>
    <row r="22" spans="1:223" s="292" customFormat="1" ht="15" hidden="1" customHeight="1" x14ac:dyDescent="0.25">
      <c r="A22" s="283" t="s">
        <v>167</v>
      </c>
      <c r="FR22" s="294"/>
      <c r="FS22" s="294"/>
      <c r="FT22" s="294"/>
      <c r="FU22" s="294"/>
      <c r="HC22" s="433"/>
      <c r="HD22" s="433"/>
      <c r="HE22" s="433"/>
      <c r="HF22" s="433"/>
      <c r="HG22" s="444"/>
      <c r="HH22" s="444"/>
      <c r="HI22" s="444"/>
      <c r="HJ22" s="433"/>
      <c r="HK22" s="433"/>
      <c r="HL22" s="433"/>
      <c r="HM22" s="433"/>
      <c r="HN22" s="433"/>
      <c r="HO22" s="433"/>
    </row>
    <row r="23" spans="1:223" s="292" customFormat="1" ht="15" hidden="1" customHeight="1" x14ac:dyDescent="0.25">
      <c r="A23" s="293"/>
      <c r="B23" s="625"/>
      <c r="C23" s="625"/>
      <c r="D23" s="625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  <c r="P23" s="312"/>
      <c r="Q23" s="312"/>
      <c r="R23" s="312"/>
      <c r="S23" s="312"/>
      <c r="T23" s="312"/>
      <c r="U23" s="312"/>
      <c r="V23" s="312"/>
      <c r="Y23" s="624">
        <v>15</v>
      </c>
      <c r="Z23" s="624"/>
      <c r="AA23" s="624"/>
      <c r="AB23" s="322"/>
      <c r="AC23" s="322"/>
      <c r="AD23" s="322"/>
      <c r="AE23" s="322"/>
      <c r="AF23" s="322"/>
      <c r="AG23" s="322"/>
      <c r="AH23" s="322"/>
      <c r="AI23" s="322"/>
      <c r="AJ23" s="322"/>
      <c r="AK23" s="322"/>
      <c r="AL23" s="322"/>
      <c r="AM23" s="322"/>
      <c r="AN23" s="322"/>
      <c r="AO23" s="322"/>
      <c r="AP23" s="322"/>
      <c r="AQ23" s="322"/>
      <c r="AR23" s="322"/>
      <c r="AS23" s="322"/>
      <c r="HC23" s="433"/>
      <c r="HD23" s="433"/>
      <c r="HE23" s="433"/>
      <c r="HF23" s="433"/>
      <c r="HG23" s="444"/>
      <c r="HH23" s="444"/>
      <c r="HI23" s="444"/>
      <c r="HJ23" s="433"/>
      <c r="HK23" s="433"/>
      <c r="HL23" s="433"/>
      <c r="HM23" s="433"/>
      <c r="HN23" s="433"/>
      <c r="HO23" s="433"/>
    </row>
    <row r="24" spans="1:223" s="292" customFormat="1" ht="15" hidden="1" customHeight="1" x14ac:dyDescent="0.25">
      <c r="A24" s="294" t="s">
        <v>49</v>
      </c>
      <c r="B24" s="295"/>
      <c r="C24" s="295"/>
      <c r="D24" s="295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Y24" s="295"/>
      <c r="Z24" s="295"/>
      <c r="AA24" s="295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X24" s="292">
        <v>15</v>
      </c>
      <c r="DD24" s="292">
        <v>15</v>
      </c>
      <c r="FF24" s="292" t="s">
        <v>167</v>
      </c>
      <c r="HC24" s="433"/>
      <c r="HD24" s="433"/>
      <c r="HE24" s="433"/>
      <c r="HF24" s="433"/>
      <c r="HG24" s="444"/>
      <c r="HH24" s="444"/>
      <c r="HI24" s="444"/>
      <c r="HJ24" s="433"/>
      <c r="HK24" s="433"/>
      <c r="HL24" s="433"/>
      <c r="HM24" s="433"/>
      <c r="HN24" s="433"/>
      <c r="HO24" s="433"/>
    </row>
    <row r="25" spans="1:223" s="292" customFormat="1" ht="15" hidden="1" customHeight="1" x14ac:dyDescent="0.25">
      <c r="A25" s="109" t="s">
        <v>264</v>
      </c>
      <c r="B25" s="110" t="s">
        <v>447</v>
      </c>
      <c r="C25" s="110" t="s">
        <v>595</v>
      </c>
      <c r="D25" s="110" t="s">
        <v>596</v>
      </c>
      <c r="E25" s="314"/>
      <c r="F25" s="314"/>
      <c r="G25" s="314"/>
      <c r="H25" s="314"/>
      <c r="I25" s="314"/>
      <c r="J25" s="314"/>
      <c r="K25" s="314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Y25" s="110" t="s">
        <v>447</v>
      </c>
      <c r="Z25" s="110" t="s">
        <v>432</v>
      </c>
      <c r="AA25" s="110" t="s">
        <v>593</v>
      </c>
      <c r="AB25" s="314"/>
      <c r="AC25" s="314"/>
      <c r="AD25" s="314"/>
      <c r="AE25" s="314"/>
      <c r="AF25" s="314"/>
      <c r="AG25" s="314"/>
      <c r="AH25" s="314"/>
      <c r="AI25" s="314"/>
      <c r="AJ25" s="314"/>
      <c r="AK25" s="314"/>
      <c r="AL25" s="314"/>
      <c r="AM25" s="314"/>
      <c r="AN25" s="314"/>
      <c r="AO25" s="314"/>
      <c r="AP25" s="314"/>
      <c r="AQ25" s="314"/>
      <c r="AR25" s="314"/>
      <c r="AS25" s="314"/>
      <c r="AX25" s="110" t="s">
        <v>598</v>
      </c>
      <c r="AY25" s="110" t="s">
        <v>500</v>
      </c>
      <c r="AZ25" s="110" t="s">
        <v>600</v>
      </c>
      <c r="BA25" s="110" t="s">
        <v>602</v>
      </c>
      <c r="BB25" s="110" t="s">
        <v>674</v>
      </c>
      <c r="BC25" s="110" t="s">
        <v>751</v>
      </c>
      <c r="BD25" s="110" t="s">
        <v>604</v>
      </c>
      <c r="BE25" s="110" t="s">
        <v>612</v>
      </c>
      <c r="BF25" s="314"/>
      <c r="BG25" s="314"/>
      <c r="BH25" s="314"/>
      <c r="BI25" s="314"/>
      <c r="BJ25" s="314"/>
      <c r="BK25" s="314"/>
      <c r="BL25" s="314"/>
      <c r="BM25" s="314"/>
      <c r="BN25" s="314"/>
      <c r="BO25" s="314"/>
      <c r="BP25" s="314"/>
      <c r="BQ25" s="314"/>
      <c r="BR25" s="314"/>
      <c r="BS25" s="314"/>
      <c r="BT25" s="314"/>
      <c r="BU25" s="314"/>
      <c r="BV25" s="314"/>
      <c r="BW25" s="314"/>
      <c r="BX25" s="314"/>
      <c r="BY25" s="314"/>
      <c r="BZ25" s="314"/>
      <c r="CA25" s="314"/>
      <c r="CB25" s="314"/>
      <c r="CC25" s="314"/>
      <c r="CD25" s="314"/>
      <c r="CE25" s="314"/>
      <c r="CF25" s="314"/>
      <c r="CG25" s="314"/>
      <c r="CH25" s="314"/>
      <c r="CI25" s="314"/>
      <c r="CJ25" s="314"/>
      <c r="CK25" s="314"/>
      <c r="CL25" s="314"/>
      <c r="CM25" s="314"/>
      <c r="CN25" s="314"/>
      <c r="CO25" s="314"/>
      <c r="CP25" s="314"/>
      <c r="CQ25" s="314"/>
      <c r="CR25" s="314"/>
      <c r="CS25" s="314"/>
      <c r="CT25" s="314"/>
      <c r="CU25" s="314"/>
      <c r="CV25" s="314"/>
      <c r="CW25" s="314"/>
      <c r="CX25" s="314"/>
      <c r="CY25" s="314"/>
      <c r="CZ25" s="314"/>
      <c r="DA25" s="314"/>
      <c r="DB25" s="314"/>
      <c r="DD25" s="110" t="s">
        <v>598</v>
      </c>
      <c r="DE25" s="110" t="s">
        <v>606</v>
      </c>
      <c r="DF25" s="110" t="s">
        <v>608</v>
      </c>
      <c r="DG25" s="110" t="s">
        <v>610</v>
      </c>
      <c r="DH25" s="110" t="s">
        <v>694</v>
      </c>
      <c r="DI25" s="110" t="s">
        <v>751</v>
      </c>
      <c r="DJ25" s="110" t="s">
        <v>604</v>
      </c>
      <c r="DK25" s="110" t="s">
        <v>612</v>
      </c>
      <c r="DL25" s="314"/>
      <c r="DM25" s="314"/>
      <c r="DN25" s="314"/>
      <c r="DO25" s="314"/>
      <c r="DP25" s="314"/>
      <c r="DQ25" s="314"/>
      <c r="DR25" s="314"/>
      <c r="DS25" s="314"/>
      <c r="DT25" s="314"/>
      <c r="DU25" s="314"/>
      <c r="DV25" s="314"/>
      <c r="DW25" s="314"/>
      <c r="DX25" s="314"/>
      <c r="DY25" s="314"/>
      <c r="DZ25" s="314"/>
      <c r="EA25" s="314"/>
      <c r="EB25" s="314"/>
      <c r="EC25" s="314"/>
      <c r="ED25" s="314"/>
      <c r="EE25" s="314"/>
      <c r="EF25" s="314"/>
      <c r="EG25" s="314"/>
      <c r="EH25" s="314"/>
      <c r="EI25" s="314"/>
      <c r="EJ25" s="314"/>
      <c r="EK25" s="314"/>
      <c r="EL25" s="314"/>
      <c r="EM25" s="314"/>
      <c r="EN25" s="314"/>
      <c r="EO25" s="314"/>
      <c r="EP25" s="314"/>
      <c r="EQ25" s="314"/>
      <c r="ER25" s="314"/>
      <c r="ES25" s="314"/>
      <c r="ET25" s="314"/>
      <c r="EU25" s="314"/>
      <c r="EV25" s="314"/>
      <c r="EW25" s="314"/>
      <c r="EX25" s="314"/>
      <c r="EY25" s="314"/>
      <c r="EZ25" s="314"/>
      <c r="FA25" s="314"/>
      <c r="FB25" s="314"/>
      <c r="FC25" s="314"/>
      <c r="FF25" s="110" t="s">
        <v>766</v>
      </c>
      <c r="FG25" s="110" t="s">
        <v>767</v>
      </c>
      <c r="FH25" s="110" t="s">
        <v>770</v>
      </c>
      <c r="FI25" s="110" t="s">
        <v>771</v>
      </c>
      <c r="FZ25" s="292" t="s">
        <v>897</v>
      </c>
      <c r="HC25" s="433"/>
      <c r="HD25" s="433"/>
      <c r="HE25" s="433"/>
      <c r="HF25" s="433"/>
      <c r="HG25" s="444"/>
      <c r="HH25" s="444"/>
      <c r="HI25" s="444"/>
      <c r="HJ25" s="433"/>
      <c r="HK25" s="433"/>
      <c r="HL25" s="433"/>
      <c r="HM25" s="433"/>
      <c r="HN25" s="433"/>
      <c r="HO25" s="433"/>
    </row>
    <row r="26" spans="1:223" s="292" customFormat="1" ht="15" hidden="1" customHeight="1" x14ac:dyDescent="0.25">
      <c r="A26" s="109" t="s">
        <v>265</v>
      </c>
      <c r="B26" s="110" t="s">
        <v>274</v>
      </c>
      <c r="C26" s="110" t="s">
        <v>370</v>
      </c>
      <c r="D26" s="110" t="s">
        <v>597</v>
      </c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Y26" s="110" t="s">
        <v>274</v>
      </c>
      <c r="Z26" s="110" t="s">
        <v>749</v>
      </c>
      <c r="AA26" s="110" t="s">
        <v>594</v>
      </c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314"/>
      <c r="AM26" s="314"/>
      <c r="AN26" s="314"/>
      <c r="AO26" s="314"/>
      <c r="AP26" s="314"/>
      <c r="AQ26" s="314"/>
      <c r="AR26" s="314"/>
      <c r="AS26" s="314"/>
      <c r="AX26" s="110" t="s">
        <v>599</v>
      </c>
      <c r="AY26" s="110" t="s">
        <v>501</v>
      </c>
      <c r="AZ26" s="110" t="s">
        <v>601</v>
      </c>
      <c r="BA26" s="110" t="s">
        <v>603</v>
      </c>
      <c r="BB26" s="110" t="s">
        <v>683</v>
      </c>
      <c r="BC26" s="110" t="s">
        <v>752</v>
      </c>
      <c r="BD26" s="110" t="s">
        <v>396</v>
      </c>
      <c r="BE26" s="110" t="s">
        <v>613</v>
      </c>
      <c r="BF26" s="314"/>
      <c r="BG26" s="314"/>
      <c r="BH26" s="314"/>
      <c r="BI26" s="314"/>
      <c r="BJ26" s="314"/>
      <c r="BK26" s="314"/>
      <c r="BL26" s="314"/>
      <c r="BM26" s="314"/>
      <c r="BN26" s="314"/>
      <c r="BO26" s="314"/>
      <c r="BP26" s="314"/>
      <c r="BQ26" s="314"/>
      <c r="BR26" s="314"/>
      <c r="BS26" s="314"/>
      <c r="BT26" s="314"/>
      <c r="BU26" s="314"/>
      <c r="BV26" s="314"/>
      <c r="BW26" s="314"/>
      <c r="BX26" s="314"/>
      <c r="BY26" s="314"/>
      <c r="BZ26" s="314"/>
      <c r="CA26" s="314"/>
      <c r="CB26" s="314"/>
      <c r="CC26" s="314"/>
      <c r="CD26" s="314"/>
      <c r="CE26" s="314"/>
      <c r="CF26" s="314"/>
      <c r="CG26" s="314"/>
      <c r="CH26" s="314"/>
      <c r="CI26" s="314"/>
      <c r="CJ26" s="314"/>
      <c r="CK26" s="314"/>
      <c r="CL26" s="314"/>
      <c r="CM26" s="314"/>
      <c r="CN26" s="314"/>
      <c r="CO26" s="314"/>
      <c r="CP26" s="314"/>
      <c r="CQ26" s="314"/>
      <c r="CR26" s="314"/>
      <c r="CS26" s="314"/>
      <c r="CT26" s="314"/>
      <c r="CU26" s="314"/>
      <c r="CV26" s="314"/>
      <c r="CW26" s="314"/>
      <c r="CX26" s="314"/>
      <c r="CY26" s="314"/>
      <c r="CZ26" s="314"/>
      <c r="DA26" s="314"/>
      <c r="DB26" s="314"/>
      <c r="DD26" s="110" t="s">
        <v>599</v>
      </c>
      <c r="DE26" s="110" t="s">
        <v>759</v>
      </c>
      <c r="DF26" s="110" t="s">
        <v>609</v>
      </c>
      <c r="DG26" s="110" t="s">
        <v>760</v>
      </c>
      <c r="DH26" s="110" t="s">
        <v>761</v>
      </c>
      <c r="DI26" s="110" t="s">
        <v>752</v>
      </c>
      <c r="DJ26" s="110" t="s">
        <v>396</v>
      </c>
      <c r="DK26" s="110" t="s">
        <v>613</v>
      </c>
      <c r="DL26" s="314"/>
      <c r="DM26" s="314"/>
      <c r="DN26" s="314"/>
      <c r="DO26" s="314"/>
      <c r="DP26" s="314"/>
      <c r="DQ26" s="314"/>
      <c r="DR26" s="314"/>
      <c r="DS26" s="314"/>
      <c r="DT26" s="314"/>
      <c r="DU26" s="314"/>
      <c r="DV26" s="314"/>
      <c r="DW26" s="314"/>
      <c r="DX26" s="314"/>
      <c r="DY26" s="314"/>
      <c r="DZ26" s="314"/>
      <c r="EA26" s="314"/>
      <c r="EB26" s="314"/>
      <c r="EC26" s="314"/>
      <c r="ED26" s="314"/>
      <c r="EE26" s="314"/>
      <c r="EF26" s="314"/>
      <c r="EG26" s="314"/>
      <c r="EH26" s="314"/>
      <c r="EI26" s="314"/>
      <c r="EJ26" s="314"/>
      <c r="EK26" s="314"/>
      <c r="EL26" s="314"/>
      <c r="EM26" s="314"/>
      <c r="EN26" s="314"/>
      <c r="EO26" s="314"/>
      <c r="EP26" s="314"/>
      <c r="EQ26" s="314"/>
      <c r="ER26" s="314"/>
      <c r="ES26" s="314"/>
      <c r="ET26" s="314"/>
      <c r="EU26" s="314"/>
      <c r="EV26" s="314"/>
      <c r="EW26" s="314"/>
      <c r="EX26" s="314"/>
      <c r="EY26" s="314"/>
      <c r="EZ26" s="314"/>
      <c r="FA26" s="314"/>
      <c r="FB26" s="314"/>
      <c r="FC26" s="314"/>
      <c r="FF26" s="110" t="s">
        <v>772</v>
      </c>
      <c r="FG26" s="110" t="s">
        <v>773</v>
      </c>
      <c r="FH26" s="110" t="s">
        <v>768</v>
      </c>
      <c r="FI26" s="110" t="s">
        <v>769</v>
      </c>
      <c r="FZ26" s="292" t="s">
        <v>898</v>
      </c>
      <c r="HC26" s="433"/>
      <c r="HD26" s="433"/>
      <c r="HE26" s="433"/>
      <c r="HF26" s="433"/>
      <c r="HG26" s="444"/>
      <c r="HH26" s="444"/>
      <c r="HI26" s="444"/>
      <c r="HJ26" s="433"/>
      <c r="HK26" s="433"/>
      <c r="HL26" s="433"/>
      <c r="HM26" s="433"/>
      <c r="HN26" s="433"/>
      <c r="HO26" s="433"/>
    </row>
    <row r="27" spans="1:223" s="292" customFormat="1" ht="15" hidden="1" customHeight="1" x14ac:dyDescent="0.25">
      <c r="A27" s="294" t="s">
        <v>166</v>
      </c>
      <c r="B27" s="296">
        <v>-3.0361125164507046</v>
      </c>
      <c r="C27" s="296">
        <v>-19.770563825926331</v>
      </c>
      <c r="D27" s="296">
        <v>-27.929567397099927</v>
      </c>
      <c r="E27" s="315"/>
      <c r="F27" s="315"/>
      <c r="G27" s="315"/>
      <c r="H27" s="315"/>
      <c r="I27" s="315"/>
      <c r="J27" s="315"/>
      <c r="K27" s="315"/>
      <c r="L27" s="315"/>
      <c r="M27" s="315"/>
      <c r="N27" s="315"/>
      <c r="O27" s="315"/>
      <c r="P27" s="315"/>
      <c r="Q27" s="315"/>
      <c r="R27" s="315"/>
      <c r="S27" s="315"/>
      <c r="T27" s="315"/>
      <c r="U27" s="315"/>
      <c r="V27" s="315"/>
      <c r="Y27" s="296">
        <v>-2.9980602273212198</v>
      </c>
      <c r="Z27" s="296">
        <v>-7.5344103310406512</v>
      </c>
      <c r="AA27" s="296">
        <v>-8.8255966447343823</v>
      </c>
      <c r="AB27" s="315"/>
      <c r="AC27" s="315"/>
      <c r="AD27" s="315"/>
      <c r="AE27" s="315"/>
      <c r="AF27" s="315"/>
      <c r="AG27" s="315"/>
      <c r="AH27" s="315"/>
      <c r="AI27" s="315"/>
      <c r="AJ27" s="315"/>
      <c r="AK27" s="315"/>
      <c r="AL27" s="315"/>
      <c r="AM27" s="315"/>
      <c r="AN27" s="315"/>
      <c r="AO27" s="315"/>
      <c r="AP27" s="315"/>
      <c r="AQ27" s="315"/>
      <c r="AR27" s="315"/>
      <c r="AS27" s="315"/>
      <c r="AX27" s="285">
        <v>-1.8923484301790274</v>
      </c>
      <c r="AY27" s="285">
        <v>-4.2824825213603859</v>
      </c>
      <c r="AZ27" s="285">
        <v>3.5747350674154839</v>
      </c>
      <c r="BA27" s="285">
        <v>0.66761662618401529</v>
      </c>
      <c r="BB27" s="285">
        <v>-14.727578088157092</v>
      </c>
      <c r="BC27" s="285">
        <v>-13.122655605339284</v>
      </c>
      <c r="BD27" s="285">
        <v>-2.3467838104970218</v>
      </c>
      <c r="BE27" s="285">
        <v>-2.9909275673693423</v>
      </c>
      <c r="BF27" s="320"/>
      <c r="BG27" s="320"/>
      <c r="BH27" s="320"/>
      <c r="BI27" s="320"/>
      <c r="BJ27" s="320"/>
      <c r="BK27" s="320"/>
      <c r="BL27" s="320"/>
      <c r="BM27" s="320"/>
      <c r="BN27" s="320"/>
      <c r="BO27" s="320"/>
      <c r="BP27" s="320"/>
      <c r="BQ27" s="320"/>
      <c r="BR27" s="320"/>
      <c r="BS27" s="320"/>
      <c r="BT27" s="320"/>
      <c r="BU27" s="320"/>
      <c r="BV27" s="320"/>
      <c r="BW27" s="320"/>
      <c r="BX27" s="320"/>
      <c r="BY27" s="320"/>
      <c r="BZ27" s="320"/>
      <c r="CA27" s="320"/>
      <c r="CB27" s="320"/>
      <c r="CC27" s="320"/>
      <c r="CD27" s="320"/>
      <c r="CE27" s="320"/>
      <c r="CF27" s="320"/>
      <c r="CG27" s="320"/>
      <c r="CH27" s="320"/>
      <c r="CI27" s="320"/>
      <c r="CJ27" s="320"/>
      <c r="CK27" s="320"/>
      <c r="CL27" s="320"/>
      <c r="CM27" s="320"/>
      <c r="CN27" s="320"/>
      <c r="CO27" s="320"/>
      <c r="CP27" s="320"/>
      <c r="CQ27" s="320"/>
      <c r="CR27" s="320"/>
      <c r="CS27" s="320"/>
      <c r="CT27" s="320"/>
      <c r="CU27" s="320"/>
      <c r="CV27" s="320"/>
      <c r="CW27" s="320"/>
      <c r="CX27" s="320"/>
      <c r="CY27" s="320"/>
      <c r="CZ27" s="320"/>
      <c r="DA27" s="320"/>
      <c r="DB27" s="320"/>
      <c r="DD27" s="285">
        <v>-2.5403436355537297</v>
      </c>
      <c r="DE27" s="285">
        <v>2.4475091940376559</v>
      </c>
      <c r="DF27" s="285">
        <v>-6.4061984191852419</v>
      </c>
      <c r="DG27" s="285">
        <v>3.5671561674016736</v>
      </c>
      <c r="DH27" s="285">
        <v>-12.961590959776347</v>
      </c>
      <c r="DI27" s="285">
        <v>-14.194139599535792</v>
      </c>
      <c r="DJ27" s="285">
        <v>-0.55429377516231138</v>
      </c>
      <c r="DK27" s="285">
        <v>-3.8877806535701196</v>
      </c>
      <c r="DL27" s="320"/>
      <c r="DM27" s="320"/>
      <c r="DN27" s="320"/>
      <c r="DO27" s="320"/>
      <c r="DP27" s="320"/>
      <c r="DQ27" s="320"/>
      <c r="DR27" s="320"/>
      <c r="DS27" s="320"/>
      <c r="DT27" s="320"/>
      <c r="DU27" s="320"/>
      <c r="DV27" s="320"/>
      <c r="DW27" s="320"/>
      <c r="DX27" s="320"/>
      <c r="DY27" s="320"/>
      <c r="DZ27" s="320"/>
      <c r="EA27" s="320"/>
      <c r="EB27" s="320"/>
      <c r="EC27" s="320"/>
      <c r="ED27" s="320"/>
      <c r="EE27" s="320"/>
      <c r="EF27" s="320"/>
      <c r="EG27" s="320"/>
      <c r="EH27" s="320"/>
      <c r="EI27" s="320"/>
      <c r="EJ27" s="320"/>
      <c r="EK27" s="320"/>
      <c r="EL27" s="320"/>
      <c r="EM27" s="320"/>
      <c r="EN27" s="320"/>
      <c r="EO27" s="320"/>
      <c r="EP27" s="320"/>
      <c r="EQ27" s="320"/>
      <c r="ER27" s="320"/>
      <c r="ES27" s="320"/>
      <c r="ET27" s="320"/>
      <c r="EU27" s="320"/>
      <c r="EV27" s="320"/>
      <c r="EW27" s="320"/>
      <c r="EX27" s="320"/>
      <c r="EY27" s="320"/>
      <c r="EZ27" s="320"/>
      <c r="FA27" s="320"/>
      <c r="FB27" s="320"/>
      <c r="FC27" s="320"/>
      <c r="FF27" s="285">
        <v>-2.3193714358173341</v>
      </c>
      <c r="FG27" s="285">
        <v>-4.6701331586795529</v>
      </c>
      <c r="FH27" s="285">
        <v>-1.0000000000000002</v>
      </c>
      <c r="FI27" s="285">
        <v>-5.506653815018173</v>
      </c>
      <c r="FJ27" s="347"/>
      <c r="FK27" s="347"/>
      <c r="FL27" s="347"/>
      <c r="FM27" s="347"/>
      <c r="HC27" s="433"/>
      <c r="HD27" s="433"/>
      <c r="HE27" s="433"/>
      <c r="HF27" s="433"/>
      <c r="HG27" s="444"/>
      <c r="HH27" s="444"/>
      <c r="HI27" s="444"/>
      <c r="HJ27" s="433"/>
      <c r="HK27" s="433"/>
      <c r="HL27" s="433"/>
      <c r="HM27" s="433"/>
      <c r="HN27" s="433"/>
      <c r="HO27" s="433"/>
    </row>
    <row r="28" spans="1:223" s="292" customFormat="1" ht="15" hidden="1" customHeight="1" x14ac:dyDescent="0.25">
      <c r="A28" s="294" t="s">
        <v>230</v>
      </c>
      <c r="B28" s="297">
        <f>1-0.9988</f>
        <v>1.1999999999999789E-3</v>
      </c>
      <c r="C28" s="297">
        <v>0</v>
      </c>
      <c r="D28" s="297">
        <v>0</v>
      </c>
      <c r="E28" s="316"/>
      <c r="F28" s="316"/>
      <c r="G28" s="316"/>
      <c r="H28" s="316"/>
      <c r="I28" s="316"/>
      <c r="J28" s="316"/>
      <c r="K28" s="316"/>
      <c r="L28" s="316"/>
      <c r="M28" s="316"/>
      <c r="N28" s="316"/>
      <c r="O28" s="316"/>
      <c r="P28" s="316"/>
      <c r="Q28" s="316"/>
      <c r="R28" s="316"/>
      <c r="S28" s="316"/>
      <c r="T28" s="316"/>
      <c r="U28" s="316"/>
      <c r="V28" s="316"/>
      <c r="W28" s="298"/>
      <c r="Y28" s="297">
        <f>1-0.9987</f>
        <v>1.2999999999999678E-3</v>
      </c>
      <c r="Z28" s="297">
        <v>0</v>
      </c>
      <c r="AA28" s="297">
        <v>0</v>
      </c>
      <c r="AB28" s="316"/>
      <c r="AC28" s="316"/>
      <c r="AD28" s="316"/>
      <c r="AE28" s="316"/>
      <c r="AF28" s="316"/>
      <c r="AG28" s="316"/>
      <c r="AH28" s="316"/>
      <c r="AI28" s="316"/>
      <c r="AJ28" s="316"/>
      <c r="AK28" s="316"/>
      <c r="AL28" s="316"/>
      <c r="AM28" s="316"/>
      <c r="AN28" s="316"/>
      <c r="AO28" s="316"/>
      <c r="AP28" s="316"/>
      <c r="AQ28" s="316"/>
      <c r="AR28" s="316"/>
      <c r="AS28" s="316"/>
      <c r="AX28" s="286">
        <v>0.97060000000000002</v>
      </c>
      <c r="AY28" s="286">
        <v>1</v>
      </c>
      <c r="AZ28" s="286">
        <v>0.99980000000000002</v>
      </c>
      <c r="BA28" s="286">
        <v>0.74860000000000004</v>
      </c>
      <c r="BB28" s="286">
        <v>1</v>
      </c>
      <c r="BC28" s="286">
        <v>1</v>
      </c>
      <c r="BD28" s="286">
        <v>0.99060000000000004</v>
      </c>
      <c r="BE28" s="286">
        <v>0.99860000000000004</v>
      </c>
      <c r="BF28" s="317"/>
      <c r="BG28" s="317"/>
      <c r="BH28" s="317"/>
      <c r="BI28" s="317"/>
      <c r="BJ28" s="317"/>
      <c r="BK28" s="317"/>
      <c r="BL28" s="317"/>
      <c r="BM28" s="317"/>
      <c r="BN28" s="317"/>
      <c r="BO28" s="317"/>
      <c r="BP28" s="317"/>
      <c r="BQ28" s="317"/>
      <c r="BR28" s="317"/>
      <c r="BS28" s="317"/>
      <c r="BT28" s="317"/>
      <c r="BU28" s="317"/>
      <c r="BV28" s="317"/>
      <c r="BW28" s="317"/>
      <c r="BX28" s="317"/>
      <c r="BY28" s="317"/>
      <c r="BZ28" s="317"/>
      <c r="CA28" s="317"/>
      <c r="CB28" s="317"/>
      <c r="CC28" s="317"/>
      <c r="CD28" s="317"/>
      <c r="CE28" s="317"/>
      <c r="CF28" s="317"/>
      <c r="CG28" s="317"/>
      <c r="CH28" s="317"/>
      <c r="CI28" s="317"/>
      <c r="CJ28" s="317"/>
      <c r="CK28" s="317"/>
      <c r="CL28" s="317"/>
      <c r="CM28" s="317"/>
      <c r="CN28" s="317"/>
      <c r="CO28" s="317"/>
      <c r="CP28" s="317"/>
      <c r="CQ28" s="317"/>
      <c r="CR28" s="317"/>
      <c r="CS28" s="317"/>
      <c r="CT28" s="317"/>
      <c r="CU28" s="317"/>
      <c r="CV28" s="317"/>
      <c r="CW28" s="317"/>
      <c r="CX28" s="317"/>
      <c r="CY28" s="317"/>
      <c r="CZ28" s="317"/>
      <c r="DA28" s="317"/>
      <c r="DB28" s="317"/>
      <c r="DD28" s="286">
        <f>1-0.9945</f>
        <v>5.4999999999999494E-3</v>
      </c>
      <c r="DE28" s="286">
        <v>0.9929</v>
      </c>
      <c r="DF28" s="286">
        <v>0</v>
      </c>
      <c r="DG28" s="286">
        <v>0.99980000000000002</v>
      </c>
      <c r="DH28" s="286">
        <v>0</v>
      </c>
      <c r="DI28" s="286">
        <v>0</v>
      </c>
      <c r="DJ28" s="286">
        <f>1-0.7088</f>
        <v>0.29120000000000001</v>
      </c>
      <c r="DK28" s="286">
        <f>1-0.9999</f>
        <v>9.9999999999988987E-5</v>
      </c>
      <c r="DL28" s="317"/>
      <c r="DM28" s="317"/>
      <c r="DN28" s="317"/>
      <c r="DO28" s="317"/>
      <c r="DP28" s="317"/>
      <c r="DQ28" s="317"/>
      <c r="DR28" s="317"/>
      <c r="DS28" s="317"/>
      <c r="DT28" s="317"/>
      <c r="DU28" s="317"/>
      <c r="DV28" s="317"/>
      <c r="DW28" s="317"/>
      <c r="DX28" s="317"/>
      <c r="DY28" s="317"/>
      <c r="DZ28" s="317"/>
      <c r="EA28" s="317"/>
      <c r="EB28" s="317"/>
      <c r="EC28" s="317"/>
      <c r="ED28" s="317"/>
      <c r="EE28" s="317"/>
      <c r="EF28" s="317"/>
      <c r="EG28" s="317"/>
      <c r="EH28" s="317"/>
      <c r="EI28" s="317"/>
      <c r="EJ28" s="317"/>
      <c r="EK28" s="317"/>
      <c r="EL28" s="317"/>
      <c r="EM28" s="317"/>
      <c r="EN28" s="317"/>
      <c r="EO28" s="317"/>
      <c r="EP28" s="317"/>
      <c r="EQ28" s="317"/>
      <c r="ER28" s="317"/>
      <c r="ES28" s="317"/>
      <c r="ET28" s="317"/>
      <c r="EU28" s="317"/>
      <c r="EV28" s="317"/>
      <c r="EW28" s="317"/>
      <c r="EX28" s="317"/>
      <c r="EY28" s="317"/>
      <c r="EZ28" s="317"/>
      <c r="FA28" s="317"/>
      <c r="FB28" s="317"/>
      <c r="FC28" s="317"/>
      <c r="FF28" s="286">
        <v>0.98980000000000001</v>
      </c>
      <c r="FG28" s="286">
        <v>1</v>
      </c>
      <c r="FH28" s="286">
        <v>0.84130000000000005</v>
      </c>
      <c r="FI28" s="286">
        <v>1</v>
      </c>
      <c r="FJ28" s="348"/>
      <c r="FK28" s="348"/>
      <c r="FL28" s="348"/>
      <c r="FM28" s="348"/>
      <c r="HC28" s="433"/>
      <c r="HD28" s="433"/>
      <c r="HE28" s="433"/>
      <c r="HF28" s="433"/>
      <c r="HG28" s="444"/>
      <c r="HH28" s="444"/>
      <c r="HI28" s="444"/>
      <c r="HJ28" s="433"/>
      <c r="HK28" s="433"/>
      <c r="HL28" s="433"/>
      <c r="HM28" s="433"/>
      <c r="HN28" s="433"/>
      <c r="HO28" s="433"/>
    </row>
    <row r="29" spans="1:223" s="292" customFormat="1" ht="15" hidden="1" customHeight="1" x14ac:dyDescent="0.25">
      <c r="A29" s="299" t="s">
        <v>176</v>
      </c>
      <c r="B29" s="286">
        <f>(1-B28)</f>
        <v>0.99880000000000002</v>
      </c>
      <c r="C29" s="286">
        <f t="shared" ref="C29:D29" si="402">(1-C28)</f>
        <v>1</v>
      </c>
      <c r="D29" s="286">
        <f t="shared" si="402"/>
        <v>1</v>
      </c>
      <c r="E29" s="317"/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298"/>
      <c r="Y29" s="286">
        <f>(1-Y28)</f>
        <v>0.99870000000000003</v>
      </c>
      <c r="Z29" s="286">
        <f t="shared" ref="Z29:AA29" si="403">(1-Z28)</f>
        <v>1</v>
      </c>
      <c r="AA29" s="286">
        <f t="shared" si="403"/>
        <v>1</v>
      </c>
      <c r="AB29" s="317"/>
      <c r="AC29" s="317"/>
      <c r="AD29" s="317"/>
      <c r="AE29" s="317"/>
      <c r="AF29" s="317"/>
      <c r="AG29" s="317"/>
      <c r="AH29" s="317"/>
      <c r="AI29" s="317"/>
      <c r="AJ29" s="317"/>
      <c r="AK29" s="317"/>
      <c r="AL29" s="317"/>
      <c r="AM29" s="317"/>
      <c r="AN29" s="317"/>
      <c r="AO29" s="317"/>
      <c r="AP29" s="317"/>
      <c r="AQ29" s="317"/>
      <c r="AR29" s="317"/>
      <c r="AS29" s="317"/>
      <c r="AX29" s="286">
        <f>(1-AX28)</f>
        <v>2.9399999999999982E-2</v>
      </c>
      <c r="AY29" s="286">
        <f t="shared" ref="AY29:BC29" si="404">(1-AY28)</f>
        <v>0</v>
      </c>
      <c r="AZ29" s="286">
        <f t="shared" si="404"/>
        <v>1.9999999999997797E-4</v>
      </c>
      <c r="BA29" s="286">
        <f t="shared" si="404"/>
        <v>0.25139999999999996</v>
      </c>
      <c r="BB29" s="286">
        <f t="shared" si="404"/>
        <v>0</v>
      </c>
      <c r="BC29" s="286">
        <f t="shared" si="404"/>
        <v>0</v>
      </c>
      <c r="BD29" s="286">
        <f>(1-BD28)</f>
        <v>9.3999999999999639E-3</v>
      </c>
      <c r="BE29" s="286">
        <f t="shared" ref="BE29" si="405">(1-BE28)</f>
        <v>1.3999999999999568E-3</v>
      </c>
      <c r="BF29" s="317"/>
      <c r="BG29" s="317"/>
      <c r="BH29" s="317"/>
      <c r="BI29" s="317"/>
      <c r="BJ29" s="317"/>
      <c r="BK29" s="317"/>
      <c r="BL29" s="317"/>
      <c r="BM29" s="317"/>
      <c r="BN29" s="317"/>
      <c r="BO29" s="317"/>
      <c r="BP29" s="317"/>
      <c r="BQ29" s="317"/>
      <c r="BR29" s="317"/>
      <c r="BS29" s="317"/>
      <c r="BT29" s="317"/>
      <c r="BU29" s="317"/>
      <c r="BV29" s="317"/>
      <c r="BW29" s="317"/>
      <c r="BX29" s="317"/>
      <c r="BY29" s="317"/>
      <c r="BZ29" s="317"/>
      <c r="CA29" s="317"/>
      <c r="CB29" s="317"/>
      <c r="CC29" s="317"/>
      <c r="CD29" s="317"/>
      <c r="CE29" s="317"/>
      <c r="CF29" s="317"/>
      <c r="CG29" s="317"/>
      <c r="CH29" s="317"/>
      <c r="CI29" s="317"/>
      <c r="CJ29" s="317"/>
      <c r="CK29" s="317"/>
      <c r="CL29" s="317"/>
      <c r="CM29" s="317"/>
      <c r="CN29" s="317"/>
      <c r="CO29" s="317"/>
      <c r="CP29" s="317"/>
      <c r="CQ29" s="317"/>
      <c r="CR29" s="317"/>
      <c r="CS29" s="317"/>
      <c r="CT29" s="317"/>
      <c r="CU29" s="317"/>
      <c r="CV29" s="317"/>
      <c r="CW29" s="317"/>
      <c r="CX29" s="317"/>
      <c r="CY29" s="317"/>
      <c r="CZ29" s="317"/>
      <c r="DA29" s="317"/>
      <c r="DB29" s="317"/>
      <c r="DD29" s="286">
        <f>(1-DD28)</f>
        <v>0.99450000000000005</v>
      </c>
      <c r="DE29" s="286">
        <f t="shared" ref="DE29:DI29" si="406">(1-DE28)</f>
        <v>7.0999999999999952E-3</v>
      </c>
      <c r="DF29" s="286">
        <f t="shared" si="406"/>
        <v>1</v>
      </c>
      <c r="DG29" s="286">
        <f t="shared" si="406"/>
        <v>1.9999999999997797E-4</v>
      </c>
      <c r="DH29" s="286">
        <f t="shared" si="406"/>
        <v>1</v>
      </c>
      <c r="DI29" s="286">
        <f t="shared" si="406"/>
        <v>1</v>
      </c>
      <c r="DJ29" s="286">
        <f>(1-DJ28)</f>
        <v>0.70879999999999999</v>
      </c>
      <c r="DK29" s="286">
        <f t="shared" ref="DK29" si="407">(1-DK28)</f>
        <v>0.99990000000000001</v>
      </c>
      <c r="DL29" s="317"/>
      <c r="DM29" s="317"/>
      <c r="DN29" s="317"/>
      <c r="DO29" s="317"/>
      <c r="DP29" s="317"/>
      <c r="DQ29" s="317"/>
      <c r="DR29" s="317"/>
      <c r="DS29" s="317"/>
      <c r="DT29" s="317"/>
      <c r="DU29" s="317"/>
      <c r="DV29" s="317"/>
      <c r="DW29" s="317"/>
      <c r="DX29" s="317"/>
      <c r="DY29" s="317"/>
      <c r="DZ29" s="317"/>
      <c r="EA29" s="317"/>
      <c r="EB29" s="317"/>
      <c r="EC29" s="317"/>
      <c r="ED29" s="317"/>
      <c r="EE29" s="317"/>
      <c r="EF29" s="317"/>
      <c r="EG29" s="317"/>
      <c r="EH29" s="317"/>
      <c r="EI29" s="317"/>
      <c r="EJ29" s="317"/>
      <c r="EK29" s="317"/>
      <c r="EL29" s="317"/>
      <c r="EM29" s="317"/>
      <c r="EN29" s="317"/>
      <c r="EO29" s="317"/>
      <c r="EP29" s="317"/>
      <c r="EQ29" s="317"/>
      <c r="ER29" s="317"/>
      <c r="ES29" s="317"/>
      <c r="ET29" s="317"/>
      <c r="EU29" s="317"/>
      <c r="EV29" s="317"/>
      <c r="EW29" s="317"/>
      <c r="EX29" s="317"/>
      <c r="EY29" s="317"/>
      <c r="EZ29" s="317"/>
      <c r="FA29" s="317"/>
      <c r="FB29" s="317"/>
      <c r="FC29" s="317"/>
      <c r="FF29" s="286">
        <f>(1-FF28)</f>
        <v>1.0199999999999987E-2</v>
      </c>
      <c r="FG29" s="286">
        <f t="shared" ref="FG29:FI29" si="408">(1-FG28)</f>
        <v>0</v>
      </c>
      <c r="FH29" s="286">
        <f t="shared" si="408"/>
        <v>0.15869999999999995</v>
      </c>
      <c r="FI29" s="286">
        <f t="shared" si="408"/>
        <v>0</v>
      </c>
      <c r="FJ29" s="348"/>
      <c r="FK29" s="348"/>
      <c r="FL29" s="348"/>
      <c r="FM29" s="348"/>
      <c r="HC29" s="433"/>
      <c r="HD29" s="433"/>
      <c r="HE29" s="433"/>
      <c r="HF29" s="433"/>
      <c r="HG29" s="444"/>
      <c r="HH29" s="444"/>
      <c r="HI29" s="444"/>
      <c r="HJ29" s="433"/>
      <c r="HK29" s="433"/>
      <c r="HL29" s="433"/>
      <c r="HM29" s="433"/>
      <c r="HN29" s="433"/>
      <c r="HO29" s="433"/>
    </row>
    <row r="30" spans="1:223" s="292" customFormat="1" ht="15" hidden="1" customHeight="1" x14ac:dyDescent="0.25">
      <c r="A30" s="299" t="s">
        <v>175</v>
      </c>
      <c r="B30" s="286">
        <f>RANK(B27,$B$27:$D$27,1)</f>
        <v>3</v>
      </c>
      <c r="C30" s="286">
        <f t="shared" ref="C30:D30" si="409">RANK(C27,$B$27:$D$27,1)</f>
        <v>2</v>
      </c>
      <c r="D30" s="286">
        <f t="shared" si="409"/>
        <v>1</v>
      </c>
      <c r="E30" s="317"/>
      <c r="F30" s="317"/>
      <c r="G30" s="317"/>
      <c r="H30" s="317"/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298"/>
      <c r="Y30" s="286">
        <f>RANK(Y27,$Y$27:$AA$27,1)</f>
        <v>3</v>
      </c>
      <c r="Z30" s="286">
        <f t="shared" ref="Z30:AA30" si="410">RANK(Z27,$Y$27:$AA$27,1)</f>
        <v>2</v>
      </c>
      <c r="AA30" s="286">
        <f t="shared" si="410"/>
        <v>1</v>
      </c>
      <c r="AB30" s="317"/>
      <c r="AC30" s="317"/>
      <c r="AD30" s="317"/>
      <c r="AE30" s="317"/>
      <c r="AF30" s="317"/>
      <c r="AG30" s="317"/>
      <c r="AH30" s="317"/>
      <c r="AI30" s="317"/>
      <c r="AJ30" s="317"/>
      <c r="AK30" s="317"/>
      <c r="AL30" s="317"/>
      <c r="AM30" s="317"/>
      <c r="AN30" s="317"/>
      <c r="AO30" s="317"/>
      <c r="AP30" s="317"/>
      <c r="AQ30" s="317"/>
      <c r="AR30" s="317"/>
      <c r="AS30" s="317"/>
      <c r="AX30" s="286">
        <f>RANK(AX38,$AX$38:$BE$38,0)</f>
        <v>2</v>
      </c>
      <c r="AY30" s="286">
        <f t="shared" ref="AY30:BE30" si="411">RANK(AY38,$AX$38:$BE$38,0)</f>
        <v>6</v>
      </c>
      <c r="AZ30" s="286">
        <f t="shared" si="411"/>
        <v>5</v>
      </c>
      <c r="BA30" s="286">
        <f t="shared" si="411"/>
        <v>1</v>
      </c>
      <c r="BB30" s="286">
        <f t="shared" si="411"/>
        <v>8</v>
      </c>
      <c r="BC30" s="286">
        <f t="shared" si="411"/>
        <v>7</v>
      </c>
      <c r="BD30" s="286">
        <f t="shared" si="411"/>
        <v>3</v>
      </c>
      <c r="BE30" s="286">
        <f t="shared" si="411"/>
        <v>4</v>
      </c>
      <c r="BF30" s="317"/>
      <c r="BG30" s="317"/>
      <c r="BH30" s="317"/>
      <c r="BI30" s="317"/>
      <c r="BJ30" s="317"/>
      <c r="BK30" s="317"/>
      <c r="BL30" s="317"/>
      <c r="BM30" s="317"/>
      <c r="BN30" s="317"/>
      <c r="BO30" s="317"/>
      <c r="BP30" s="317"/>
      <c r="BQ30" s="317"/>
      <c r="BR30" s="317"/>
      <c r="BS30" s="317"/>
      <c r="BT30" s="317"/>
      <c r="BU30" s="317"/>
      <c r="BV30" s="317"/>
      <c r="BW30" s="317"/>
      <c r="BX30" s="317"/>
      <c r="BY30" s="317"/>
      <c r="BZ30" s="317"/>
      <c r="CA30" s="317"/>
      <c r="CB30" s="317"/>
      <c r="CC30" s="317"/>
      <c r="CD30" s="317"/>
      <c r="CE30" s="317"/>
      <c r="CF30" s="317"/>
      <c r="CG30" s="317"/>
      <c r="CH30" s="317"/>
      <c r="CI30" s="317"/>
      <c r="CJ30" s="317"/>
      <c r="CK30" s="317"/>
      <c r="CL30" s="317"/>
      <c r="CM30" s="317"/>
      <c r="CN30" s="317"/>
      <c r="CO30" s="317"/>
      <c r="CP30" s="317"/>
      <c r="CQ30" s="317"/>
      <c r="CR30" s="317"/>
      <c r="CS30" s="317"/>
      <c r="CT30" s="317"/>
      <c r="CU30" s="317"/>
      <c r="CV30" s="317"/>
      <c r="CW30" s="317"/>
      <c r="CX30" s="317"/>
      <c r="CY30" s="317"/>
      <c r="CZ30" s="317"/>
      <c r="DA30" s="317"/>
      <c r="DB30" s="317"/>
      <c r="DD30" s="286">
        <f>RANK(DD27,$DD$27:$DK$27,1)</f>
        <v>5</v>
      </c>
      <c r="DE30" s="286">
        <f t="shared" ref="DE30:DK30" si="412">RANK(DE27,$DD$27:$DK$27,1)</f>
        <v>7</v>
      </c>
      <c r="DF30" s="286">
        <f t="shared" si="412"/>
        <v>3</v>
      </c>
      <c r="DG30" s="286">
        <f t="shared" si="412"/>
        <v>8</v>
      </c>
      <c r="DH30" s="286">
        <f t="shared" si="412"/>
        <v>2</v>
      </c>
      <c r="DI30" s="286">
        <f t="shared" si="412"/>
        <v>1</v>
      </c>
      <c r="DJ30" s="286">
        <f t="shared" si="412"/>
        <v>6</v>
      </c>
      <c r="DK30" s="286">
        <f t="shared" si="412"/>
        <v>4</v>
      </c>
      <c r="DL30" s="317"/>
      <c r="DM30" s="317"/>
      <c r="DN30" s="317"/>
      <c r="DO30" s="317"/>
      <c r="DP30" s="317"/>
      <c r="DQ30" s="317"/>
      <c r="DR30" s="317"/>
      <c r="DS30" s="317"/>
      <c r="DT30" s="317"/>
      <c r="DU30" s="317"/>
      <c r="DV30" s="317"/>
      <c r="DW30" s="317"/>
      <c r="DX30" s="317"/>
      <c r="DY30" s="317"/>
      <c r="DZ30" s="317"/>
      <c r="EA30" s="317"/>
      <c r="EB30" s="317"/>
      <c r="EC30" s="317"/>
      <c r="ED30" s="317"/>
      <c r="EE30" s="317"/>
      <c r="EF30" s="317"/>
      <c r="EG30" s="317"/>
      <c r="EH30" s="317"/>
      <c r="EI30" s="317"/>
      <c r="EJ30" s="317"/>
      <c r="EK30" s="317"/>
      <c r="EL30" s="317"/>
      <c r="EM30" s="317"/>
      <c r="EN30" s="317"/>
      <c r="EO30" s="317"/>
      <c r="EP30" s="317"/>
      <c r="EQ30" s="317"/>
      <c r="ER30" s="317"/>
      <c r="ES30" s="317"/>
      <c r="ET30" s="317"/>
      <c r="EU30" s="317"/>
      <c r="EV30" s="317"/>
      <c r="EW30" s="317"/>
      <c r="EX30" s="317"/>
      <c r="EY30" s="317"/>
      <c r="EZ30" s="317"/>
      <c r="FA30" s="317"/>
      <c r="FB30" s="317"/>
      <c r="FC30" s="317"/>
      <c r="FF30" s="286">
        <f>RANK(FF38,$FF$38:$FI$38,0)</f>
        <v>2</v>
      </c>
      <c r="FG30" s="286">
        <f t="shared" ref="FG30:FI30" si="413">RANK(FG38,$FF$38:$FI$38,0)</f>
        <v>3</v>
      </c>
      <c r="FH30" s="286">
        <f t="shared" si="413"/>
        <v>1</v>
      </c>
      <c r="FI30" s="286">
        <f t="shared" si="413"/>
        <v>4</v>
      </c>
      <c r="FJ30" s="348"/>
      <c r="FK30" s="348"/>
      <c r="FL30" s="348"/>
      <c r="FM30" s="348"/>
      <c r="HC30" s="433"/>
      <c r="HD30" s="433"/>
      <c r="HE30" s="433"/>
      <c r="HF30" s="433"/>
      <c r="HG30" s="444"/>
      <c r="HH30" s="444"/>
      <c r="HI30" s="444"/>
      <c r="HJ30" s="433"/>
      <c r="HK30" s="433"/>
      <c r="HL30" s="433"/>
      <c r="HM30" s="433"/>
      <c r="HN30" s="433"/>
      <c r="HO30" s="433"/>
    </row>
    <row r="31" spans="1:223" s="292" customFormat="1" ht="15" hidden="1" customHeight="1" x14ac:dyDescent="0.25">
      <c r="A31" s="299" t="s">
        <v>177</v>
      </c>
      <c r="B31" s="137">
        <f>1-($B$1/B30)</f>
        <v>0.98333333333333328</v>
      </c>
      <c r="C31" s="137">
        <f t="shared" ref="C31:D31" si="414">1-($B$1/C30)</f>
        <v>0.97499999999999998</v>
      </c>
      <c r="D31" s="137">
        <f t="shared" si="414"/>
        <v>0.95</v>
      </c>
      <c r="E31" s="318"/>
      <c r="F31" s="318"/>
      <c r="G31" s="318"/>
      <c r="H31" s="318"/>
      <c r="I31" s="318"/>
      <c r="J31" s="318"/>
      <c r="K31" s="318"/>
      <c r="L31" s="318"/>
      <c r="M31" s="318"/>
      <c r="N31" s="318"/>
      <c r="O31" s="318"/>
      <c r="P31" s="318"/>
      <c r="Q31" s="318"/>
      <c r="R31" s="318"/>
      <c r="S31" s="318"/>
      <c r="T31" s="318"/>
      <c r="U31" s="318"/>
      <c r="V31" s="318"/>
      <c r="W31" s="298"/>
      <c r="Y31" s="137">
        <f>1-$B$1/Y30</f>
        <v>0.98333333333333328</v>
      </c>
      <c r="Z31" s="137">
        <f t="shared" ref="Z31:AA31" si="415">1-$B$1/Z30</f>
        <v>0.97499999999999998</v>
      </c>
      <c r="AA31" s="137">
        <f t="shared" si="415"/>
        <v>0.95</v>
      </c>
      <c r="AB31" s="318"/>
      <c r="AC31" s="318"/>
      <c r="AD31" s="318"/>
      <c r="AE31" s="318"/>
      <c r="AF31" s="318"/>
      <c r="AG31" s="318"/>
      <c r="AH31" s="318"/>
      <c r="AI31" s="318"/>
      <c r="AJ31" s="318"/>
      <c r="AK31" s="318"/>
      <c r="AL31" s="318"/>
      <c r="AM31" s="318"/>
      <c r="AN31" s="318"/>
      <c r="AO31" s="318"/>
      <c r="AP31" s="318"/>
      <c r="AQ31" s="318"/>
      <c r="AR31" s="318"/>
      <c r="AS31" s="318"/>
      <c r="AX31" s="137">
        <f>$B$1/AX30</f>
        <v>2.5000000000000001E-2</v>
      </c>
      <c r="AY31" s="137">
        <f>$B$1/AY30</f>
        <v>8.3333333333333332E-3</v>
      </c>
      <c r="AZ31" s="137">
        <f t="shared" ref="AZ31:BE31" si="416">$B$1/AZ30</f>
        <v>0.01</v>
      </c>
      <c r="BA31" s="137">
        <f t="shared" si="416"/>
        <v>0.05</v>
      </c>
      <c r="BB31" s="137">
        <f t="shared" si="416"/>
        <v>6.2500000000000003E-3</v>
      </c>
      <c r="BC31" s="137">
        <f t="shared" si="416"/>
        <v>7.1428571428571435E-3</v>
      </c>
      <c r="BD31" s="137">
        <f t="shared" si="416"/>
        <v>1.6666666666666666E-2</v>
      </c>
      <c r="BE31" s="137">
        <f t="shared" si="416"/>
        <v>1.2500000000000001E-2</v>
      </c>
      <c r="BF31" s="318"/>
      <c r="BG31" s="318"/>
      <c r="BH31" s="318"/>
      <c r="BI31" s="318"/>
      <c r="BJ31" s="318"/>
      <c r="BK31" s="318"/>
      <c r="BL31" s="318"/>
      <c r="BM31" s="318"/>
      <c r="BN31" s="318"/>
      <c r="BO31" s="318"/>
      <c r="BP31" s="318"/>
      <c r="BQ31" s="318"/>
      <c r="BR31" s="318"/>
      <c r="BS31" s="318"/>
      <c r="BT31" s="318"/>
      <c r="BU31" s="318"/>
      <c r="BV31" s="318"/>
      <c r="BW31" s="318"/>
      <c r="BX31" s="318"/>
      <c r="BY31" s="318"/>
      <c r="BZ31" s="318"/>
      <c r="CA31" s="318"/>
      <c r="CB31" s="318"/>
      <c r="CC31" s="318"/>
      <c r="CD31" s="318"/>
      <c r="CE31" s="318"/>
      <c r="CF31" s="318"/>
      <c r="CG31" s="318"/>
      <c r="CH31" s="318"/>
      <c r="CI31" s="318"/>
      <c r="CJ31" s="318"/>
      <c r="CK31" s="318"/>
      <c r="CL31" s="318"/>
      <c r="CM31" s="318"/>
      <c r="CN31" s="318"/>
      <c r="CO31" s="318"/>
      <c r="CP31" s="318"/>
      <c r="CQ31" s="318"/>
      <c r="CR31" s="318"/>
      <c r="CS31" s="318"/>
      <c r="CT31" s="318"/>
      <c r="CU31" s="318"/>
      <c r="CV31" s="318"/>
      <c r="CW31" s="318"/>
      <c r="CX31" s="318"/>
      <c r="CY31" s="318"/>
      <c r="CZ31" s="318"/>
      <c r="DA31" s="318"/>
      <c r="DB31" s="318"/>
      <c r="DD31" s="137">
        <f>1-($B$1/DD30)</f>
        <v>0.99</v>
      </c>
      <c r="DE31" s="137">
        <f t="shared" ref="DE31:DK31" si="417">1-($B$1/DE30)</f>
        <v>0.99285714285714288</v>
      </c>
      <c r="DF31" s="137">
        <f t="shared" si="417"/>
        <v>0.98333333333333328</v>
      </c>
      <c r="DG31" s="137">
        <f t="shared" si="417"/>
        <v>0.99375000000000002</v>
      </c>
      <c r="DH31" s="137">
        <f t="shared" si="417"/>
        <v>0.97499999999999998</v>
      </c>
      <c r="DI31" s="137">
        <f t="shared" si="417"/>
        <v>0.95</v>
      </c>
      <c r="DJ31" s="137">
        <f t="shared" si="417"/>
        <v>0.9916666666666667</v>
      </c>
      <c r="DK31" s="137">
        <f t="shared" si="417"/>
        <v>0.98750000000000004</v>
      </c>
      <c r="DL31" s="318"/>
      <c r="DM31" s="318"/>
      <c r="DN31" s="318"/>
      <c r="DO31" s="318"/>
      <c r="DP31" s="318"/>
      <c r="DQ31" s="318"/>
      <c r="DR31" s="318"/>
      <c r="DS31" s="318"/>
      <c r="DT31" s="318"/>
      <c r="DU31" s="318"/>
      <c r="DV31" s="318"/>
      <c r="DW31" s="318"/>
      <c r="DX31" s="318"/>
      <c r="DY31" s="318"/>
      <c r="DZ31" s="318"/>
      <c r="EA31" s="318"/>
      <c r="EB31" s="318"/>
      <c r="EC31" s="318"/>
      <c r="ED31" s="318"/>
      <c r="EE31" s="318"/>
      <c r="EF31" s="318"/>
      <c r="EG31" s="318"/>
      <c r="EH31" s="318"/>
      <c r="EI31" s="318"/>
      <c r="EJ31" s="318"/>
      <c r="EK31" s="318"/>
      <c r="EL31" s="318"/>
      <c r="EM31" s="318"/>
      <c r="EN31" s="318"/>
      <c r="EO31" s="318"/>
      <c r="EP31" s="318"/>
      <c r="EQ31" s="318"/>
      <c r="ER31" s="318"/>
      <c r="ES31" s="318"/>
      <c r="ET31" s="318"/>
      <c r="EU31" s="318"/>
      <c r="EV31" s="318"/>
      <c r="EW31" s="318"/>
      <c r="EX31" s="318"/>
      <c r="EY31" s="318"/>
      <c r="EZ31" s="318"/>
      <c r="FA31" s="318"/>
      <c r="FB31" s="318"/>
      <c r="FC31" s="318"/>
      <c r="FF31" s="137">
        <f>$B$1/FF30</f>
        <v>2.5000000000000001E-2</v>
      </c>
      <c r="FG31" s="137">
        <f>$B$1/FG30</f>
        <v>1.6666666666666666E-2</v>
      </c>
      <c r="FH31" s="137">
        <f t="shared" ref="FH31:FI31" si="418">$B$1/FH30</f>
        <v>0.05</v>
      </c>
      <c r="FI31" s="137">
        <f t="shared" si="418"/>
        <v>1.2500000000000001E-2</v>
      </c>
      <c r="FJ31" s="345"/>
      <c r="FK31" s="345"/>
      <c r="FL31" s="345"/>
      <c r="FM31" s="345"/>
      <c r="HC31" s="433"/>
      <c r="HD31" s="433"/>
      <c r="HE31" s="433"/>
      <c r="HF31" s="433"/>
      <c r="HG31" s="444"/>
      <c r="HH31" s="444"/>
      <c r="HI31" s="444"/>
      <c r="HJ31" s="433"/>
      <c r="HK31" s="433"/>
      <c r="HL31" s="433"/>
      <c r="HM31" s="433"/>
      <c r="HN31" s="433"/>
      <c r="HO31" s="433"/>
    </row>
    <row r="32" spans="1:223" ht="23.25" hidden="1" x14ac:dyDescent="0.25">
      <c r="A32" s="299" t="s">
        <v>262</v>
      </c>
      <c r="B32" s="288" t="str">
        <f>IF(B29&gt;B31,"H1","H0")</f>
        <v>H1</v>
      </c>
      <c r="C32" s="288" t="str">
        <f t="shared" ref="C32:D32" si="419">IF(C29&gt;C31,"H1","H0")</f>
        <v>H1</v>
      </c>
      <c r="D32" s="288" t="str">
        <f t="shared" si="419"/>
        <v>H1</v>
      </c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  <c r="P32" s="312"/>
      <c r="Q32" s="312"/>
      <c r="R32" s="312"/>
      <c r="S32" s="312"/>
      <c r="T32" s="312"/>
      <c r="U32" s="312"/>
      <c r="V32" s="312"/>
      <c r="W32" s="177"/>
      <c r="Y32" s="289" t="str">
        <f>IF(Y29&gt;Y31,"H1","H0")</f>
        <v>H1</v>
      </c>
      <c r="Z32" s="289" t="str">
        <f t="shared" ref="Z32:AA32" si="420">IF(Z29&gt;Z31,"H1","H0")</f>
        <v>H1</v>
      </c>
      <c r="AA32" s="289" t="str">
        <f t="shared" si="420"/>
        <v>H1</v>
      </c>
      <c r="AB32" s="321"/>
      <c r="AC32" s="321"/>
      <c r="AD32" s="321"/>
      <c r="AE32" s="321"/>
      <c r="AF32" s="321"/>
      <c r="AG32" s="321"/>
      <c r="AH32" s="321"/>
      <c r="AI32" s="321"/>
      <c r="AJ32" s="321"/>
      <c r="AK32" s="321"/>
      <c r="AL32" s="321"/>
      <c r="AM32" s="321"/>
      <c r="AN32" s="321"/>
      <c r="AO32" s="321"/>
      <c r="AP32" s="321"/>
      <c r="AQ32" s="321"/>
      <c r="AR32" s="321"/>
      <c r="AS32" s="321"/>
      <c r="AX32" s="174" t="str">
        <f t="shared" ref="AX32:BE32" si="421">IF(AX29&lt;AX31,"H1","H0")</f>
        <v>H0</v>
      </c>
      <c r="AY32" s="289" t="str">
        <f t="shared" si="421"/>
        <v>H1</v>
      </c>
      <c r="AZ32" s="289" t="str">
        <f t="shared" si="421"/>
        <v>H1</v>
      </c>
      <c r="BA32" s="174" t="str">
        <f t="shared" si="421"/>
        <v>H0</v>
      </c>
      <c r="BB32" s="289" t="str">
        <f t="shared" si="421"/>
        <v>H1</v>
      </c>
      <c r="BC32" s="289" t="str">
        <f t="shared" si="421"/>
        <v>H1</v>
      </c>
      <c r="BD32" s="289" t="str">
        <f t="shared" si="421"/>
        <v>H1</v>
      </c>
      <c r="BE32" s="289" t="str">
        <f t="shared" si="421"/>
        <v>H1</v>
      </c>
      <c r="BF32" s="321"/>
      <c r="BG32" s="321"/>
      <c r="BH32" s="321"/>
      <c r="BI32" s="321"/>
      <c r="BJ32" s="321"/>
      <c r="BK32" s="321"/>
      <c r="BL32" s="321"/>
      <c r="BM32" s="321"/>
      <c r="BN32" s="321"/>
      <c r="BO32" s="321"/>
      <c r="BP32" s="321"/>
      <c r="BQ32" s="321"/>
      <c r="BR32" s="321"/>
      <c r="BS32" s="321"/>
      <c r="BT32" s="321"/>
      <c r="BU32" s="321"/>
      <c r="BV32" s="321"/>
      <c r="BW32" s="321"/>
      <c r="BX32" s="321"/>
      <c r="BY32" s="321"/>
      <c r="BZ32" s="321"/>
      <c r="CA32" s="321"/>
      <c r="CB32" s="321"/>
      <c r="CC32" s="321"/>
      <c r="CD32" s="321"/>
      <c r="CE32" s="321"/>
      <c r="CF32" s="321"/>
      <c r="CG32" s="321"/>
      <c r="CH32" s="321"/>
      <c r="CI32" s="321"/>
      <c r="CJ32" s="321"/>
      <c r="CK32" s="321"/>
      <c r="CL32" s="321"/>
      <c r="CM32" s="321"/>
      <c r="CN32" s="321"/>
      <c r="CO32" s="321"/>
      <c r="CP32" s="321"/>
      <c r="CQ32" s="321"/>
      <c r="CR32" s="321"/>
      <c r="CS32" s="321"/>
      <c r="CT32" s="321"/>
      <c r="CU32" s="321"/>
      <c r="CV32" s="321"/>
      <c r="CW32" s="321"/>
      <c r="CX32" s="321"/>
      <c r="CY32" s="321"/>
      <c r="CZ32" s="321"/>
      <c r="DA32" s="321"/>
      <c r="DB32" s="321"/>
      <c r="DD32" s="289" t="str">
        <f>IF(DD29&gt;DD31,"H1","H0")</f>
        <v>H1</v>
      </c>
      <c r="DE32" s="289" t="str">
        <f t="shared" ref="DE32:DK32" si="422">IF(DE29&gt;DE31,"H1","H0")</f>
        <v>H0</v>
      </c>
      <c r="DF32" s="289" t="str">
        <f t="shared" si="422"/>
        <v>H1</v>
      </c>
      <c r="DG32" s="289" t="str">
        <f t="shared" si="422"/>
        <v>H0</v>
      </c>
      <c r="DH32" s="289" t="str">
        <f t="shared" si="422"/>
        <v>H1</v>
      </c>
      <c r="DI32" s="289" t="str">
        <f t="shared" si="422"/>
        <v>H1</v>
      </c>
      <c r="DJ32" s="289" t="str">
        <f t="shared" si="422"/>
        <v>H0</v>
      </c>
      <c r="DK32" s="289" t="str">
        <f t="shared" si="422"/>
        <v>H1</v>
      </c>
      <c r="DL32" s="321"/>
      <c r="DM32" s="321"/>
      <c r="DN32" s="321"/>
      <c r="DO32" s="321"/>
      <c r="DP32" s="321"/>
      <c r="DQ32" s="321"/>
      <c r="DR32" s="321"/>
      <c r="DS32" s="321"/>
      <c r="DT32" s="321"/>
      <c r="DU32" s="321"/>
      <c r="DV32" s="321"/>
      <c r="DW32" s="321"/>
      <c r="DX32" s="321"/>
      <c r="DY32" s="321"/>
      <c r="DZ32" s="321"/>
      <c r="EA32" s="321"/>
      <c r="EB32" s="321"/>
      <c r="EC32" s="321"/>
      <c r="ED32" s="321"/>
      <c r="EE32" s="321"/>
      <c r="EF32" s="321"/>
      <c r="EG32" s="321"/>
      <c r="EH32" s="321"/>
      <c r="EI32" s="321"/>
      <c r="EJ32" s="321"/>
      <c r="EK32" s="321"/>
      <c r="EL32" s="321"/>
      <c r="EM32" s="321"/>
      <c r="EN32" s="321"/>
      <c r="EO32" s="321"/>
      <c r="EP32" s="321"/>
      <c r="EQ32" s="321"/>
      <c r="ER32" s="321"/>
      <c r="ES32" s="321"/>
      <c r="ET32" s="321"/>
      <c r="EU32" s="321"/>
      <c r="EV32" s="321"/>
      <c r="EW32" s="321"/>
      <c r="EX32" s="321"/>
      <c r="EY32" s="321"/>
      <c r="EZ32" s="321"/>
      <c r="FA32" s="321"/>
      <c r="FB32" s="321"/>
      <c r="FC32" s="321"/>
      <c r="FF32" s="289" t="str">
        <f t="shared" ref="FF32:FI32" si="423">IF(FF29&lt;FF31,"H1","H0")</f>
        <v>H1</v>
      </c>
      <c r="FG32" s="289" t="str">
        <f t="shared" si="423"/>
        <v>H1</v>
      </c>
      <c r="FH32" s="174" t="str">
        <f t="shared" si="423"/>
        <v>H0</v>
      </c>
      <c r="FI32" s="289" t="str">
        <f t="shared" si="423"/>
        <v>H1</v>
      </c>
      <c r="FJ32" s="349"/>
      <c r="FK32" s="349"/>
      <c r="FL32" s="346"/>
      <c r="FM32" s="349"/>
      <c r="HC32" s="433"/>
      <c r="HD32" s="433"/>
      <c r="HE32" s="433"/>
      <c r="HF32" s="433"/>
      <c r="HG32" s="444"/>
      <c r="HH32" s="444"/>
      <c r="HI32" s="444"/>
      <c r="HJ32" s="433"/>
      <c r="HK32" s="433"/>
      <c r="HL32" s="433"/>
      <c r="HM32" s="433"/>
      <c r="HN32" s="433"/>
      <c r="HO32" s="433"/>
    </row>
    <row r="33" spans="1:223" ht="23.25" hidden="1" x14ac:dyDescent="0.25">
      <c r="A33" s="299" t="s">
        <v>244</v>
      </c>
      <c r="B33" s="286"/>
      <c r="C33" s="286"/>
      <c r="D33" s="286"/>
      <c r="E33" s="317"/>
      <c r="F33" s="317"/>
      <c r="G33" s="317"/>
      <c r="H33" s="317"/>
      <c r="I33" s="317"/>
      <c r="J33" s="317"/>
      <c r="K33" s="317"/>
      <c r="L33" s="317"/>
      <c r="M33" s="317"/>
      <c r="N33" s="317"/>
      <c r="O33" s="317"/>
      <c r="P33" s="317"/>
      <c r="Q33" s="317"/>
      <c r="R33" s="317"/>
      <c r="S33" s="317"/>
      <c r="T33" s="317"/>
      <c r="U33" s="317"/>
      <c r="V33" s="317"/>
      <c r="W33" s="177"/>
      <c r="Y33" s="286"/>
      <c r="Z33" s="286"/>
      <c r="AA33" s="286"/>
      <c r="AB33" s="317"/>
      <c r="AC33" s="317"/>
      <c r="AD33" s="317"/>
      <c r="AE33" s="317"/>
      <c r="AF33" s="317"/>
      <c r="AG33" s="317"/>
      <c r="AH33" s="317"/>
      <c r="AI33" s="317"/>
      <c r="AJ33" s="317"/>
      <c r="AK33" s="317"/>
      <c r="AL33" s="317"/>
      <c r="AM33" s="317"/>
      <c r="AN33" s="317"/>
      <c r="AO33" s="317"/>
      <c r="AP33" s="317"/>
      <c r="AQ33" s="317"/>
      <c r="AR33" s="317"/>
      <c r="AS33" s="317"/>
      <c r="AX33" s="286" t="str">
        <f t="shared" ref="AX33:BE33" si="424">IF(AX29&lt;AX31,"'signifikant'","'n. signifikant'")</f>
        <v>'n. signifikant'</v>
      </c>
      <c r="AY33" s="286" t="str">
        <f t="shared" si="424"/>
        <v>'signifikant'</v>
      </c>
      <c r="AZ33" s="286" t="str">
        <f t="shared" si="424"/>
        <v>'signifikant'</v>
      </c>
      <c r="BA33" s="286" t="str">
        <f t="shared" si="424"/>
        <v>'n. signifikant'</v>
      </c>
      <c r="BB33" s="286" t="str">
        <f t="shared" si="424"/>
        <v>'signifikant'</v>
      </c>
      <c r="BC33" s="286" t="str">
        <f t="shared" si="424"/>
        <v>'signifikant'</v>
      </c>
      <c r="BD33" s="286" t="str">
        <f t="shared" si="424"/>
        <v>'signifikant'</v>
      </c>
      <c r="BE33" s="286" t="str">
        <f t="shared" si="424"/>
        <v>'signifikant'</v>
      </c>
      <c r="BF33" s="317"/>
      <c r="BG33" s="317"/>
      <c r="BH33" s="317"/>
      <c r="BI33" s="317"/>
      <c r="BJ33" s="317"/>
      <c r="BK33" s="317"/>
      <c r="BL33" s="317"/>
      <c r="BM33" s="317"/>
      <c r="BN33" s="317"/>
      <c r="BO33" s="317"/>
      <c r="BP33" s="317"/>
      <c r="BQ33" s="317"/>
      <c r="BR33" s="317"/>
      <c r="BS33" s="317"/>
      <c r="BT33" s="317"/>
      <c r="BU33" s="317"/>
      <c r="BV33" s="317"/>
      <c r="BW33" s="317"/>
      <c r="BX33" s="317"/>
      <c r="BY33" s="317"/>
      <c r="BZ33" s="317"/>
      <c r="CA33" s="317"/>
      <c r="CB33" s="317"/>
      <c r="CC33" s="317"/>
      <c r="CD33" s="317"/>
      <c r="CE33" s="317"/>
      <c r="CF33" s="317"/>
      <c r="CG33" s="317"/>
      <c r="CH33" s="317"/>
      <c r="CI33" s="317"/>
      <c r="CJ33" s="317"/>
      <c r="CK33" s="317"/>
      <c r="CL33" s="317"/>
      <c r="CM33" s="317"/>
      <c r="CN33" s="317"/>
      <c r="CO33" s="317"/>
      <c r="CP33" s="317"/>
      <c r="CQ33" s="317"/>
      <c r="CR33" s="317"/>
      <c r="CS33" s="317"/>
      <c r="CT33" s="317"/>
      <c r="CU33" s="317"/>
      <c r="CV33" s="317"/>
      <c r="CW33" s="317"/>
      <c r="CX33" s="317"/>
      <c r="CY33" s="317"/>
      <c r="CZ33" s="317"/>
      <c r="DA33" s="317"/>
      <c r="DB33" s="317"/>
      <c r="DD33" s="286" t="str">
        <f t="shared" ref="DD33:DK33" si="425">IF(DD29&lt;DD31,"'signifikant'","'n. signifikant'")</f>
        <v>'n. signifikant'</v>
      </c>
      <c r="DE33" s="286" t="str">
        <f t="shared" si="425"/>
        <v>'signifikant'</v>
      </c>
      <c r="DF33" s="286" t="str">
        <f t="shared" si="425"/>
        <v>'n. signifikant'</v>
      </c>
      <c r="DG33" s="286" t="str">
        <f t="shared" si="425"/>
        <v>'signifikant'</v>
      </c>
      <c r="DH33" s="286" t="str">
        <f t="shared" si="425"/>
        <v>'n. signifikant'</v>
      </c>
      <c r="DI33" s="286" t="str">
        <f t="shared" si="425"/>
        <v>'n. signifikant'</v>
      </c>
      <c r="DJ33" s="286" t="str">
        <f t="shared" si="425"/>
        <v>'signifikant'</v>
      </c>
      <c r="DK33" s="286" t="str">
        <f t="shared" si="425"/>
        <v>'n. signifikant'</v>
      </c>
      <c r="DL33" s="317"/>
      <c r="DM33" s="317"/>
      <c r="DN33" s="317"/>
      <c r="DO33" s="317"/>
      <c r="DP33" s="317"/>
      <c r="DQ33" s="317"/>
      <c r="DR33" s="317"/>
      <c r="DS33" s="317"/>
      <c r="DT33" s="317"/>
      <c r="DU33" s="317"/>
      <c r="DV33" s="317"/>
      <c r="DW33" s="317"/>
      <c r="DX33" s="317"/>
      <c r="DY33" s="317"/>
      <c r="DZ33" s="317"/>
      <c r="EA33" s="317"/>
      <c r="EB33" s="317"/>
      <c r="EC33" s="317"/>
      <c r="ED33" s="317"/>
      <c r="EE33" s="317"/>
      <c r="EF33" s="317"/>
      <c r="EG33" s="317"/>
      <c r="EH33" s="317"/>
      <c r="EI33" s="317"/>
      <c r="EJ33" s="317"/>
      <c r="EK33" s="317"/>
      <c r="EL33" s="317"/>
      <c r="EM33" s="317"/>
      <c r="EN33" s="317"/>
      <c r="EO33" s="317"/>
      <c r="EP33" s="317"/>
      <c r="EQ33" s="317"/>
      <c r="ER33" s="317"/>
      <c r="ES33" s="317"/>
      <c r="ET33" s="317"/>
      <c r="EU33" s="317"/>
      <c r="EV33" s="317"/>
      <c r="EW33" s="317"/>
      <c r="EX33" s="317"/>
      <c r="EY33" s="317"/>
      <c r="EZ33" s="317"/>
      <c r="FA33" s="317"/>
      <c r="FB33" s="317"/>
      <c r="FC33" s="317"/>
      <c r="FF33" s="286" t="str">
        <f t="shared" ref="FF33:FI33" si="426">IF(FF29&lt;FF31,"'signifikant'","'n. signifikant'")</f>
        <v>'signifikant'</v>
      </c>
      <c r="FG33" s="286" t="str">
        <f t="shared" si="426"/>
        <v>'signifikant'</v>
      </c>
      <c r="FH33" s="286" t="str">
        <f t="shared" si="426"/>
        <v>'n. signifikant'</v>
      </c>
      <c r="FI33" s="286" t="str">
        <f t="shared" si="426"/>
        <v>'signifikant'</v>
      </c>
      <c r="FJ33" s="348"/>
      <c r="FK33" s="348"/>
      <c r="FL33" s="348"/>
      <c r="FM33" s="348"/>
      <c r="HC33" s="433"/>
      <c r="HD33" s="433"/>
      <c r="HE33" s="433"/>
      <c r="HF33" s="433"/>
      <c r="HG33" s="444"/>
      <c r="HH33" s="444"/>
      <c r="HI33" s="444"/>
      <c r="HJ33" s="433"/>
      <c r="HK33" s="433"/>
      <c r="HL33" s="433"/>
      <c r="HM33" s="433"/>
      <c r="HN33" s="433"/>
      <c r="HO33" s="433"/>
    </row>
    <row r="34" spans="1:223" s="290" customFormat="1" ht="23.25" hidden="1" x14ac:dyDescent="0.25">
      <c r="A34" s="299" t="s">
        <v>270</v>
      </c>
      <c r="B34" s="286"/>
      <c r="C34" s="286"/>
      <c r="D34" s="286"/>
      <c r="E34" s="317"/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177"/>
      <c r="Y34" s="286"/>
      <c r="Z34" s="286"/>
      <c r="AA34" s="286"/>
      <c r="AB34" s="317"/>
      <c r="AC34" s="317"/>
      <c r="AD34" s="317"/>
      <c r="AE34" s="317"/>
      <c r="AF34" s="317"/>
      <c r="AG34" s="317"/>
      <c r="AH34" s="317"/>
      <c r="AI34" s="317"/>
      <c r="AJ34" s="317"/>
      <c r="AK34" s="317"/>
      <c r="AL34" s="317"/>
      <c r="AM34" s="317"/>
      <c r="AN34" s="317"/>
      <c r="AO34" s="317"/>
      <c r="AP34" s="317"/>
      <c r="AQ34" s="317"/>
      <c r="AR34" s="317"/>
      <c r="AS34" s="317"/>
      <c r="AX34" s="286"/>
      <c r="AY34" s="286"/>
      <c r="AZ34" s="286"/>
      <c r="BA34" s="286"/>
      <c r="BB34" s="286"/>
      <c r="BC34" s="286"/>
      <c r="BD34" s="286"/>
      <c r="BE34" s="286"/>
      <c r="BF34" s="317"/>
      <c r="BG34" s="317"/>
      <c r="BH34" s="317"/>
      <c r="BI34" s="317"/>
      <c r="BJ34" s="317"/>
      <c r="BK34" s="317"/>
      <c r="BL34" s="317"/>
      <c r="BM34" s="317"/>
      <c r="BN34" s="317"/>
      <c r="BO34" s="317"/>
      <c r="BP34" s="317"/>
      <c r="BQ34" s="317"/>
      <c r="BR34" s="317"/>
      <c r="BS34" s="317"/>
      <c r="BT34" s="317"/>
      <c r="BU34" s="317"/>
      <c r="BV34" s="317"/>
      <c r="BW34" s="317"/>
      <c r="BX34" s="317"/>
      <c r="BY34" s="317"/>
      <c r="BZ34" s="317"/>
      <c r="CA34" s="317"/>
      <c r="CB34" s="317"/>
      <c r="CC34" s="317"/>
      <c r="CD34" s="317"/>
      <c r="CE34" s="317"/>
      <c r="CF34" s="317"/>
      <c r="CG34" s="317"/>
      <c r="CH34" s="317"/>
      <c r="CI34" s="317"/>
      <c r="CJ34" s="317"/>
      <c r="CK34" s="317"/>
      <c r="CL34" s="317"/>
      <c r="CM34" s="317"/>
      <c r="CN34" s="317"/>
      <c r="CO34" s="317"/>
      <c r="CP34" s="317"/>
      <c r="CQ34" s="317"/>
      <c r="CR34" s="317"/>
      <c r="CS34" s="317"/>
      <c r="CT34" s="317"/>
      <c r="CU34" s="317"/>
      <c r="CV34" s="317"/>
      <c r="CW34" s="317"/>
      <c r="CX34" s="317"/>
      <c r="CY34" s="317"/>
      <c r="CZ34" s="317"/>
      <c r="DA34" s="317"/>
      <c r="DB34" s="317"/>
      <c r="DD34" s="286"/>
      <c r="DE34" s="286"/>
      <c r="DF34" s="286"/>
      <c r="DG34" s="286"/>
      <c r="DH34" s="286"/>
      <c r="DI34" s="286"/>
      <c r="DJ34" s="286"/>
      <c r="DK34" s="286"/>
      <c r="DL34" s="317"/>
      <c r="DM34" s="317"/>
      <c r="DN34" s="317"/>
      <c r="DO34" s="317"/>
      <c r="DP34" s="317"/>
      <c r="DQ34" s="317"/>
      <c r="DR34" s="317"/>
      <c r="DS34" s="317"/>
      <c r="DT34" s="317"/>
      <c r="DU34" s="317"/>
      <c r="DV34" s="317"/>
      <c r="DW34" s="317"/>
      <c r="DX34" s="317"/>
      <c r="DY34" s="317"/>
      <c r="DZ34" s="317"/>
      <c r="EA34" s="317"/>
      <c r="EB34" s="317"/>
      <c r="EC34" s="317"/>
      <c r="ED34" s="317"/>
      <c r="EE34" s="317"/>
      <c r="EF34" s="317"/>
      <c r="EG34" s="317"/>
      <c r="EH34" s="317"/>
      <c r="EI34" s="317"/>
      <c r="EJ34" s="317"/>
      <c r="EK34" s="317"/>
      <c r="EL34" s="317"/>
      <c r="EM34" s="317"/>
      <c r="EN34" s="317"/>
      <c r="EO34" s="317"/>
      <c r="EP34" s="317"/>
      <c r="EQ34" s="317"/>
      <c r="ER34" s="317"/>
      <c r="ES34" s="317"/>
      <c r="ET34" s="317"/>
      <c r="EU34" s="317"/>
      <c r="EV34" s="317"/>
      <c r="EW34" s="317"/>
      <c r="EX34" s="317"/>
      <c r="EY34" s="317"/>
      <c r="EZ34" s="317"/>
      <c r="FA34" s="317"/>
      <c r="FB34" s="317"/>
      <c r="FC34" s="317"/>
      <c r="FF34" s="286"/>
      <c r="FG34" s="286"/>
      <c r="FH34" s="286"/>
      <c r="FI34" s="286"/>
      <c r="FJ34" s="348"/>
      <c r="FK34" s="348"/>
      <c r="FL34" s="348"/>
      <c r="FM34" s="348"/>
      <c r="HC34" s="434"/>
      <c r="HD34" s="434"/>
      <c r="HE34" s="434"/>
      <c r="HF34" s="434"/>
      <c r="HG34" s="444"/>
      <c r="HH34" s="444"/>
      <c r="HI34" s="444"/>
      <c r="HJ34" s="434"/>
      <c r="HK34" s="434"/>
      <c r="HL34" s="434"/>
      <c r="HM34" s="434"/>
      <c r="HN34" s="434"/>
      <c r="HO34" s="434"/>
    </row>
    <row r="35" spans="1:223" s="290" customFormat="1" ht="23.25" hidden="1" x14ac:dyDescent="0.25">
      <c r="A35" s="299" t="s">
        <v>271</v>
      </c>
      <c r="B35" s="137">
        <f>B31</f>
        <v>0.98333333333333328</v>
      </c>
      <c r="C35" s="137">
        <f t="shared" ref="C35:D35" si="427">C31</f>
        <v>0.97499999999999998</v>
      </c>
      <c r="D35" s="137">
        <f t="shared" si="427"/>
        <v>0.95</v>
      </c>
      <c r="E35" s="318"/>
      <c r="F35" s="318"/>
      <c r="G35" s="318"/>
      <c r="H35" s="318"/>
      <c r="I35" s="318"/>
      <c r="J35" s="318"/>
      <c r="K35" s="318"/>
      <c r="L35" s="318"/>
      <c r="M35" s="318"/>
      <c r="N35" s="318"/>
      <c r="O35" s="318"/>
      <c r="P35" s="318"/>
      <c r="Q35" s="318"/>
      <c r="R35" s="318"/>
      <c r="S35" s="318"/>
      <c r="T35" s="318"/>
      <c r="U35" s="318"/>
      <c r="V35" s="318"/>
      <c r="W35" s="177"/>
      <c r="Y35" s="137">
        <f>Y31</f>
        <v>0.98333333333333328</v>
      </c>
      <c r="Z35" s="137">
        <f t="shared" ref="Z35:AA35" si="428">Z31</f>
        <v>0.97499999999999998</v>
      </c>
      <c r="AA35" s="137">
        <f t="shared" si="428"/>
        <v>0.95</v>
      </c>
      <c r="AB35" s="318"/>
      <c r="AC35" s="318"/>
      <c r="AD35" s="318"/>
      <c r="AE35" s="318"/>
      <c r="AF35" s="318"/>
      <c r="AG35" s="318"/>
      <c r="AH35" s="318"/>
      <c r="AI35" s="318"/>
      <c r="AJ35" s="318"/>
      <c r="AK35" s="318"/>
      <c r="AL35" s="318"/>
      <c r="AM35" s="318"/>
      <c r="AN35" s="318"/>
      <c r="AO35" s="318"/>
      <c r="AP35" s="318"/>
      <c r="AQ35" s="318"/>
      <c r="AR35" s="318"/>
      <c r="AS35" s="318"/>
      <c r="AX35" s="137">
        <f t="shared" ref="AX35:BE35" si="429">1-AX31</f>
        <v>0.97499999999999998</v>
      </c>
      <c r="AY35" s="137">
        <f t="shared" si="429"/>
        <v>0.9916666666666667</v>
      </c>
      <c r="AZ35" s="137">
        <f t="shared" si="429"/>
        <v>0.99</v>
      </c>
      <c r="BA35" s="137">
        <f t="shared" si="429"/>
        <v>0.95</v>
      </c>
      <c r="BB35" s="137">
        <f t="shared" si="429"/>
        <v>0.99375000000000002</v>
      </c>
      <c r="BC35" s="137">
        <f t="shared" si="429"/>
        <v>0.99285714285714288</v>
      </c>
      <c r="BD35" s="137">
        <f t="shared" si="429"/>
        <v>0.98333333333333328</v>
      </c>
      <c r="BE35" s="137">
        <f t="shared" si="429"/>
        <v>0.98750000000000004</v>
      </c>
      <c r="BF35" s="318"/>
      <c r="BG35" s="318"/>
      <c r="BH35" s="318"/>
      <c r="BI35" s="318"/>
      <c r="BJ35" s="318"/>
      <c r="BK35" s="318"/>
      <c r="BL35" s="318"/>
      <c r="BM35" s="318"/>
      <c r="BN35" s="318"/>
      <c r="BO35" s="318"/>
      <c r="BP35" s="318"/>
      <c r="BQ35" s="318"/>
      <c r="BR35" s="318"/>
      <c r="BS35" s="318"/>
      <c r="BT35" s="318"/>
      <c r="BU35" s="318"/>
      <c r="BV35" s="318"/>
      <c r="BW35" s="318"/>
      <c r="BX35" s="318"/>
      <c r="BY35" s="318"/>
      <c r="BZ35" s="318"/>
      <c r="CA35" s="318"/>
      <c r="CB35" s="318"/>
      <c r="CC35" s="318"/>
      <c r="CD35" s="318"/>
      <c r="CE35" s="318"/>
      <c r="CF35" s="318"/>
      <c r="CG35" s="318"/>
      <c r="CH35" s="318"/>
      <c r="CI35" s="318"/>
      <c r="CJ35" s="318"/>
      <c r="CK35" s="318"/>
      <c r="CL35" s="318"/>
      <c r="CM35" s="318"/>
      <c r="CN35" s="318"/>
      <c r="CO35" s="318"/>
      <c r="CP35" s="318"/>
      <c r="CQ35" s="318"/>
      <c r="CR35" s="318"/>
      <c r="CS35" s="318"/>
      <c r="CT35" s="318"/>
      <c r="CU35" s="318"/>
      <c r="CV35" s="318"/>
      <c r="CW35" s="318"/>
      <c r="CX35" s="318"/>
      <c r="CY35" s="318"/>
      <c r="CZ35" s="318"/>
      <c r="DA35" s="318"/>
      <c r="DB35" s="318"/>
      <c r="DD35" s="137">
        <v>0.99</v>
      </c>
      <c r="DE35" s="137">
        <v>0.99285714285714288</v>
      </c>
      <c r="DF35" s="137">
        <v>0.98333333333333328</v>
      </c>
      <c r="DG35" s="137">
        <v>0.99375000000000002</v>
      </c>
      <c r="DH35" s="137">
        <v>0.97499999999999998</v>
      </c>
      <c r="DI35" s="137">
        <v>0.95</v>
      </c>
      <c r="DJ35" s="137">
        <v>0.9916666666666667</v>
      </c>
      <c r="DK35" s="137">
        <v>0.98750000000000004</v>
      </c>
      <c r="DL35" s="318"/>
      <c r="DM35" s="318"/>
      <c r="DN35" s="318"/>
      <c r="DO35" s="318"/>
      <c r="DP35" s="318"/>
      <c r="DQ35" s="318"/>
      <c r="DR35" s="318"/>
      <c r="DS35" s="318"/>
      <c r="DT35" s="318"/>
      <c r="DU35" s="318"/>
      <c r="DV35" s="318"/>
      <c r="DW35" s="318"/>
      <c r="DX35" s="318"/>
      <c r="DY35" s="318"/>
      <c r="DZ35" s="318"/>
      <c r="EA35" s="318"/>
      <c r="EB35" s="318"/>
      <c r="EC35" s="318"/>
      <c r="ED35" s="318"/>
      <c r="EE35" s="318"/>
      <c r="EF35" s="318"/>
      <c r="EG35" s="318"/>
      <c r="EH35" s="318"/>
      <c r="EI35" s="318"/>
      <c r="EJ35" s="318"/>
      <c r="EK35" s="318"/>
      <c r="EL35" s="318"/>
      <c r="EM35" s="318"/>
      <c r="EN35" s="318"/>
      <c r="EO35" s="318"/>
      <c r="EP35" s="318"/>
      <c r="EQ35" s="318"/>
      <c r="ER35" s="318"/>
      <c r="ES35" s="318"/>
      <c r="ET35" s="318"/>
      <c r="EU35" s="318"/>
      <c r="EV35" s="318"/>
      <c r="EW35" s="318"/>
      <c r="EX35" s="318"/>
      <c r="EY35" s="318"/>
      <c r="EZ35" s="318"/>
      <c r="FA35" s="318"/>
      <c r="FB35" s="318"/>
      <c r="FC35" s="318"/>
      <c r="FF35" s="137">
        <f t="shared" ref="FF35:FI35" si="430">1-FF31</f>
        <v>0.97499999999999998</v>
      </c>
      <c r="FG35" s="137">
        <f t="shared" si="430"/>
        <v>0.98333333333333328</v>
      </c>
      <c r="FH35" s="137">
        <f t="shared" si="430"/>
        <v>0.95</v>
      </c>
      <c r="FI35" s="137">
        <f t="shared" si="430"/>
        <v>0.98750000000000004</v>
      </c>
      <c r="FJ35" s="345"/>
      <c r="FK35" s="345"/>
      <c r="FL35" s="345"/>
      <c r="FM35" s="345"/>
      <c r="HC35" s="434"/>
      <c r="HD35" s="434"/>
      <c r="HE35" s="434"/>
      <c r="HF35" s="434"/>
      <c r="HG35" s="444"/>
      <c r="HH35" s="444"/>
      <c r="HI35" s="444"/>
      <c r="HJ35" s="434"/>
      <c r="HK35" s="434"/>
      <c r="HL35" s="434"/>
      <c r="HM35" s="434"/>
      <c r="HN35" s="434"/>
      <c r="HO35" s="434"/>
    </row>
    <row r="36" spans="1:223" s="290" customFormat="1" ht="23.25" hidden="1" x14ac:dyDescent="0.25">
      <c r="A36" s="299" t="s">
        <v>263</v>
      </c>
      <c r="B36" s="286">
        <v>-2.13</v>
      </c>
      <c r="C36" s="286">
        <v>-1.96</v>
      </c>
      <c r="D36" s="286">
        <v>-1.65</v>
      </c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177"/>
      <c r="Y36" s="286">
        <v>-2.13</v>
      </c>
      <c r="Z36" s="286">
        <v>-1.96</v>
      </c>
      <c r="AA36" s="286">
        <v>-1.65</v>
      </c>
      <c r="AB36" s="317"/>
      <c r="AC36" s="317"/>
      <c r="AD36" s="317"/>
      <c r="AE36" s="317"/>
      <c r="AF36" s="317"/>
      <c r="AG36" s="317"/>
      <c r="AH36" s="317"/>
      <c r="AI36" s="317"/>
      <c r="AJ36" s="317"/>
      <c r="AK36" s="317"/>
      <c r="AL36" s="317"/>
      <c r="AM36" s="317"/>
      <c r="AN36" s="317"/>
      <c r="AO36" s="317"/>
      <c r="AP36" s="317"/>
      <c r="AQ36" s="317"/>
      <c r="AR36" s="317"/>
      <c r="AS36" s="317"/>
      <c r="AX36" s="286">
        <v>-2.2400000000000002</v>
      </c>
      <c r="AY36" s="286">
        <v>-1.96</v>
      </c>
      <c r="AZ36" s="286">
        <v>-2.13</v>
      </c>
      <c r="BA36" s="286">
        <v>-1.65</v>
      </c>
      <c r="BB36" s="286">
        <v>-2.5</v>
      </c>
      <c r="BC36" s="286">
        <v>-2.4500000000000002</v>
      </c>
      <c r="BD36" s="286">
        <v>-2.13</v>
      </c>
      <c r="BE36" s="286">
        <v>-2.2400000000000002</v>
      </c>
      <c r="BF36" s="317"/>
      <c r="BG36" s="317"/>
      <c r="BH36" s="317"/>
      <c r="BI36" s="317"/>
      <c r="BJ36" s="317"/>
      <c r="BK36" s="317"/>
      <c r="BL36" s="317"/>
      <c r="BM36" s="317"/>
      <c r="BN36" s="317"/>
      <c r="BO36" s="317"/>
      <c r="BP36" s="317"/>
      <c r="BQ36" s="317"/>
      <c r="BR36" s="317"/>
      <c r="BS36" s="317"/>
      <c r="BT36" s="317"/>
      <c r="BU36" s="317"/>
      <c r="BV36" s="317"/>
      <c r="BW36" s="317"/>
      <c r="BX36" s="317"/>
      <c r="BY36" s="317"/>
      <c r="BZ36" s="317"/>
      <c r="CA36" s="317"/>
      <c r="CB36" s="317"/>
      <c r="CC36" s="317"/>
      <c r="CD36" s="317"/>
      <c r="CE36" s="317"/>
      <c r="CF36" s="317"/>
      <c r="CG36" s="317"/>
      <c r="CH36" s="317"/>
      <c r="CI36" s="317"/>
      <c r="CJ36" s="317"/>
      <c r="CK36" s="317"/>
      <c r="CL36" s="317"/>
      <c r="CM36" s="317"/>
      <c r="CN36" s="317"/>
      <c r="CO36" s="317"/>
      <c r="CP36" s="317"/>
      <c r="CQ36" s="317"/>
      <c r="CR36" s="317"/>
      <c r="CS36" s="317"/>
      <c r="CT36" s="317"/>
      <c r="CU36" s="317"/>
      <c r="CV36" s="317"/>
      <c r="CW36" s="317"/>
      <c r="CX36" s="317"/>
      <c r="CY36" s="317"/>
      <c r="CZ36" s="317"/>
      <c r="DA36" s="317"/>
      <c r="DB36" s="317"/>
      <c r="DD36" s="286">
        <v>-2.33</v>
      </c>
      <c r="DE36" s="286">
        <v>-2.4500000000000002</v>
      </c>
      <c r="DF36" s="286">
        <v>-2.13</v>
      </c>
      <c r="DG36" s="286">
        <v>-2.5</v>
      </c>
      <c r="DH36" s="286">
        <v>-1.96</v>
      </c>
      <c r="DI36" s="286">
        <v>-1.65</v>
      </c>
      <c r="DJ36" s="286">
        <v>-2.4</v>
      </c>
      <c r="DK36" s="286">
        <v>-2.2400000000000002</v>
      </c>
      <c r="DL36" s="317"/>
      <c r="DM36" s="317"/>
      <c r="DN36" s="317"/>
      <c r="DO36" s="317"/>
      <c r="DP36" s="317"/>
      <c r="DQ36" s="317"/>
      <c r="DR36" s="317"/>
      <c r="DS36" s="317"/>
      <c r="DT36" s="317"/>
      <c r="DU36" s="317"/>
      <c r="DV36" s="317"/>
      <c r="DW36" s="317"/>
      <c r="DX36" s="317"/>
      <c r="DY36" s="317"/>
      <c r="DZ36" s="317"/>
      <c r="EA36" s="317"/>
      <c r="EB36" s="317"/>
      <c r="EC36" s="317"/>
      <c r="ED36" s="317"/>
      <c r="EE36" s="317"/>
      <c r="EF36" s="317"/>
      <c r="EG36" s="317"/>
      <c r="EH36" s="317"/>
      <c r="EI36" s="317"/>
      <c r="EJ36" s="317"/>
      <c r="EK36" s="317"/>
      <c r="EL36" s="317"/>
      <c r="EM36" s="317"/>
      <c r="EN36" s="317"/>
      <c r="EO36" s="317"/>
      <c r="EP36" s="317"/>
      <c r="EQ36" s="317"/>
      <c r="ER36" s="317"/>
      <c r="ES36" s="317"/>
      <c r="ET36" s="317"/>
      <c r="EU36" s="317"/>
      <c r="EV36" s="317"/>
      <c r="EW36" s="317"/>
      <c r="EX36" s="317"/>
      <c r="EY36" s="317"/>
      <c r="EZ36" s="317"/>
      <c r="FA36" s="317"/>
      <c r="FB36" s="317"/>
      <c r="FC36" s="317"/>
      <c r="FF36" s="286">
        <v>-1.96</v>
      </c>
      <c r="FG36" s="286">
        <v>-2.13</v>
      </c>
      <c r="FH36" s="286">
        <v>-1.65</v>
      </c>
      <c r="FI36" s="286">
        <v>-2.2400000000000002</v>
      </c>
      <c r="FJ36" s="348"/>
      <c r="FK36" s="348"/>
      <c r="FL36" s="348"/>
      <c r="FM36" s="348"/>
      <c r="HC36" s="434"/>
      <c r="HD36" s="434"/>
      <c r="HE36" s="434"/>
      <c r="HF36" s="434"/>
      <c r="HG36" s="444"/>
      <c r="HH36" s="444"/>
      <c r="HI36" s="444"/>
      <c r="HJ36" s="434"/>
      <c r="HK36" s="434"/>
      <c r="HL36" s="434"/>
      <c r="HM36" s="434"/>
      <c r="HN36" s="434"/>
      <c r="HO36" s="434"/>
    </row>
    <row r="37" spans="1:223" s="290" customFormat="1" ht="23.25" hidden="1" x14ac:dyDescent="0.25">
      <c r="A37" s="299" t="s">
        <v>262</v>
      </c>
      <c r="B37" s="288" t="str">
        <f>IF(B27&lt;B36,"H1","H0")</f>
        <v>H1</v>
      </c>
      <c r="C37" s="288" t="str">
        <f t="shared" ref="C37:D37" si="431">IF(C27&lt;C36,"H1","H0")</f>
        <v>H1</v>
      </c>
      <c r="D37" s="288" t="str">
        <f t="shared" si="431"/>
        <v>H1</v>
      </c>
      <c r="E37" s="312"/>
      <c r="F37" s="312"/>
      <c r="G37" s="312"/>
      <c r="H37" s="312"/>
      <c r="I37" s="312"/>
      <c r="J37" s="312"/>
      <c r="K37" s="312"/>
      <c r="L37" s="312"/>
      <c r="M37" s="312"/>
      <c r="N37" s="312"/>
      <c r="O37" s="312"/>
      <c r="P37" s="312"/>
      <c r="Q37" s="312"/>
      <c r="R37" s="312"/>
      <c r="S37" s="312"/>
      <c r="T37" s="312"/>
      <c r="U37" s="312"/>
      <c r="V37" s="312"/>
      <c r="W37" s="177"/>
      <c r="Y37" s="289" t="str">
        <f>IF(Y27&lt;Y36,"H1","H0")</f>
        <v>H1</v>
      </c>
      <c r="Z37" s="289" t="str">
        <f t="shared" ref="Z37:AA37" si="432">IF(Z27&lt;Z36,"H1","H0")</f>
        <v>H1</v>
      </c>
      <c r="AA37" s="289" t="str">
        <f t="shared" si="432"/>
        <v>H1</v>
      </c>
      <c r="AB37" s="321"/>
      <c r="AC37" s="321"/>
      <c r="AD37" s="321"/>
      <c r="AE37" s="321"/>
      <c r="AF37" s="321"/>
      <c r="AG37" s="321"/>
      <c r="AH37" s="321"/>
      <c r="AI37" s="321"/>
      <c r="AJ37" s="321"/>
      <c r="AK37" s="321"/>
      <c r="AL37" s="321"/>
      <c r="AM37" s="321"/>
      <c r="AN37" s="321"/>
      <c r="AO37" s="321"/>
      <c r="AP37" s="321"/>
      <c r="AQ37" s="321"/>
      <c r="AR37" s="321"/>
      <c r="AS37" s="321"/>
      <c r="AX37" s="174" t="str">
        <f t="shared" ref="AX37:BE37" si="433">IF(AX27&lt;AX36,"H1","H0")</f>
        <v>H0</v>
      </c>
      <c r="AY37" s="289" t="str">
        <f t="shared" si="433"/>
        <v>H1</v>
      </c>
      <c r="AZ37" s="174" t="str">
        <f t="shared" si="433"/>
        <v>H0</v>
      </c>
      <c r="BA37" s="174" t="str">
        <f t="shared" si="433"/>
        <v>H0</v>
      </c>
      <c r="BB37" s="289" t="str">
        <f t="shared" si="433"/>
        <v>H1</v>
      </c>
      <c r="BC37" s="289" t="str">
        <f t="shared" si="433"/>
        <v>H1</v>
      </c>
      <c r="BD37" s="289" t="str">
        <f t="shared" si="433"/>
        <v>H1</v>
      </c>
      <c r="BE37" s="289" t="str">
        <f t="shared" si="433"/>
        <v>H1</v>
      </c>
      <c r="BF37" s="321"/>
      <c r="BG37" s="321"/>
      <c r="BH37" s="321"/>
      <c r="BI37" s="321"/>
      <c r="BJ37" s="321"/>
      <c r="BK37" s="321"/>
      <c r="BL37" s="321"/>
      <c r="BM37" s="321"/>
      <c r="BN37" s="321"/>
      <c r="BO37" s="321"/>
      <c r="BP37" s="321"/>
      <c r="BQ37" s="321"/>
      <c r="BR37" s="321"/>
      <c r="BS37" s="321"/>
      <c r="BT37" s="321"/>
      <c r="BU37" s="321"/>
      <c r="BV37" s="321"/>
      <c r="BW37" s="321"/>
      <c r="BX37" s="321"/>
      <c r="BY37" s="321"/>
      <c r="BZ37" s="321"/>
      <c r="CA37" s="321"/>
      <c r="CB37" s="321"/>
      <c r="CC37" s="321"/>
      <c r="CD37" s="321"/>
      <c r="CE37" s="321"/>
      <c r="CF37" s="321"/>
      <c r="CG37" s="321"/>
      <c r="CH37" s="321"/>
      <c r="CI37" s="321"/>
      <c r="CJ37" s="321"/>
      <c r="CK37" s="321"/>
      <c r="CL37" s="321"/>
      <c r="CM37" s="321"/>
      <c r="CN37" s="321"/>
      <c r="CO37" s="321"/>
      <c r="CP37" s="321"/>
      <c r="CQ37" s="321"/>
      <c r="CR37" s="321"/>
      <c r="CS37" s="321"/>
      <c r="CT37" s="321"/>
      <c r="CU37" s="321"/>
      <c r="CV37" s="321"/>
      <c r="CW37" s="321"/>
      <c r="CX37" s="321"/>
      <c r="CY37" s="321"/>
      <c r="CZ37" s="321"/>
      <c r="DA37" s="321"/>
      <c r="DB37" s="321"/>
      <c r="DD37" s="289" t="str">
        <f t="shared" ref="DD37" si="434">IF(DD27&lt;DD36,"H1","H0")</f>
        <v>H1</v>
      </c>
      <c r="DE37" s="174" t="str">
        <f t="shared" ref="DE37" si="435">IF(DE27&lt;DE36,"H1","H0")</f>
        <v>H0</v>
      </c>
      <c r="DF37" s="289" t="str">
        <f t="shared" ref="DF37" si="436">IF(DF27&lt;DF36,"H1","H0")</f>
        <v>H1</v>
      </c>
      <c r="DG37" s="174" t="str">
        <f t="shared" ref="DG37" si="437">IF(DG27&lt;DG36,"H1","H0")</f>
        <v>H0</v>
      </c>
      <c r="DH37" s="289" t="str">
        <f t="shared" ref="DH37" si="438">IF(DH27&lt;DH36,"H1","H0")</f>
        <v>H1</v>
      </c>
      <c r="DI37" s="289" t="str">
        <f t="shared" ref="DI37" si="439">IF(DI27&lt;DI36,"H1","H0")</f>
        <v>H1</v>
      </c>
      <c r="DJ37" s="174" t="str">
        <f t="shared" ref="DJ37" si="440">IF(DJ27&lt;DJ36,"H1","H0")</f>
        <v>H0</v>
      </c>
      <c r="DK37" s="289" t="str">
        <f t="shared" ref="DK37" si="441">IF(DK27&lt;DK36,"H1","H0")</f>
        <v>H1</v>
      </c>
      <c r="DL37" s="321"/>
      <c r="DM37" s="321"/>
      <c r="DN37" s="321"/>
      <c r="DO37" s="321"/>
      <c r="DP37" s="321"/>
      <c r="DQ37" s="321"/>
      <c r="DR37" s="321"/>
      <c r="DS37" s="321"/>
      <c r="DT37" s="321"/>
      <c r="DU37" s="321"/>
      <c r="DV37" s="321"/>
      <c r="DW37" s="321"/>
      <c r="DX37" s="321"/>
      <c r="DY37" s="321"/>
      <c r="DZ37" s="321"/>
      <c r="EA37" s="321"/>
      <c r="EB37" s="321"/>
      <c r="EC37" s="321"/>
      <c r="ED37" s="321"/>
      <c r="EE37" s="321"/>
      <c r="EF37" s="321"/>
      <c r="EG37" s="321"/>
      <c r="EH37" s="321"/>
      <c r="EI37" s="321"/>
      <c r="EJ37" s="321"/>
      <c r="EK37" s="321"/>
      <c r="EL37" s="321"/>
      <c r="EM37" s="321"/>
      <c r="EN37" s="321"/>
      <c r="EO37" s="321"/>
      <c r="EP37" s="321"/>
      <c r="EQ37" s="321"/>
      <c r="ER37" s="321"/>
      <c r="ES37" s="321"/>
      <c r="ET37" s="321"/>
      <c r="EU37" s="321"/>
      <c r="EV37" s="321"/>
      <c r="EW37" s="321"/>
      <c r="EX37" s="321"/>
      <c r="EY37" s="321"/>
      <c r="EZ37" s="321"/>
      <c r="FA37" s="321"/>
      <c r="FB37" s="321"/>
      <c r="FC37" s="321"/>
      <c r="FF37" s="289" t="str">
        <f t="shared" ref="FF37:FI37" si="442">IF(FF27&lt;FF36,"H1","H0")</f>
        <v>H1</v>
      </c>
      <c r="FG37" s="289" t="str">
        <f t="shared" si="442"/>
        <v>H1</v>
      </c>
      <c r="FH37" s="174" t="str">
        <f t="shared" si="442"/>
        <v>H0</v>
      </c>
      <c r="FI37" s="289" t="str">
        <f t="shared" si="442"/>
        <v>H1</v>
      </c>
      <c r="FJ37" s="349"/>
      <c r="FK37" s="349"/>
      <c r="FL37" s="346"/>
      <c r="FM37" s="349"/>
      <c r="HC37" s="434"/>
      <c r="HD37" s="434"/>
      <c r="HE37" s="434"/>
      <c r="HF37" s="434"/>
      <c r="HG37" s="444"/>
      <c r="HH37" s="444"/>
      <c r="HI37" s="444"/>
      <c r="HJ37" s="434"/>
      <c r="HK37" s="434"/>
      <c r="HL37" s="434"/>
      <c r="HM37" s="434"/>
      <c r="HN37" s="434"/>
      <c r="HO37" s="434"/>
    </row>
    <row r="38" spans="1:223" ht="15" hidden="1" customHeight="1" x14ac:dyDescent="0.25">
      <c r="A38" s="300"/>
      <c r="B38" s="301"/>
      <c r="C38" s="301"/>
      <c r="D38" s="301"/>
      <c r="E38" s="319"/>
      <c r="F38" s="319"/>
      <c r="G38" s="319"/>
      <c r="H38" s="319"/>
      <c r="I38" s="319"/>
      <c r="J38" s="319"/>
      <c r="K38" s="319"/>
      <c r="L38" s="319"/>
      <c r="M38" s="319"/>
      <c r="N38" s="319"/>
      <c r="O38" s="319"/>
      <c r="P38" s="319"/>
      <c r="Q38" s="319"/>
      <c r="R38" s="319"/>
      <c r="S38" s="319"/>
      <c r="T38" s="319"/>
      <c r="U38" s="319"/>
      <c r="V38" s="319"/>
      <c r="W38" s="290"/>
      <c r="Y38" s="302"/>
      <c r="Z38" s="302"/>
      <c r="AA38" s="302"/>
      <c r="AB38" s="319"/>
      <c r="AC38" s="319"/>
      <c r="AD38" s="319"/>
      <c r="AE38" s="319"/>
      <c r="AF38" s="319"/>
      <c r="AG38" s="319"/>
      <c r="AH38" s="319"/>
      <c r="AI38" s="319"/>
      <c r="AJ38" s="319"/>
      <c r="AK38" s="319"/>
      <c r="AL38" s="319"/>
      <c r="AM38" s="319"/>
      <c r="AN38" s="319"/>
      <c r="AO38" s="319"/>
      <c r="AP38" s="319"/>
      <c r="AQ38" s="319"/>
      <c r="AR38" s="319"/>
      <c r="AS38" s="319"/>
      <c r="AX38" s="285">
        <v>-1.8923484301790274</v>
      </c>
      <c r="AY38" s="285">
        <v>-4.2824825213603859</v>
      </c>
      <c r="AZ38" s="285">
        <v>-3.5747350674154799</v>
      </c>
      <c r="BA38" s="285">
        <v>-0.66761662618401496</v>
      </c>
      <c r="BB38" s="285">
        <v>-14.727578088157092</v>
      </c>
      <c r="BC38" s="285">
        <v>-13.122655605339284</v>
      </c>
      <c r="BD38" s="285">
        <v>-2.3467838104970218</v>
      </c>
      <c r="BE38" s="285">
        <v>-2.9909275673693423</v>
      </c>
      <c r="BF38" s="320"/>
      <c r="BG38" s="320"/>
      <c r="BH38" s="320"/>
      <c r="BI38" s="320"/>
      <c r="BJ38" s="320"/>
      <c r="BK38" s="320"/>
      <c r="BL38" s="320"/>
      <c r="BM38" s="320"/>
      <c r="BN38" s="320"/>
      <c r="BO38" s="320"/>
      <c r="BP38" s="320"/>
      <c r="BQ38" s="320"/>
      <c r="BR38" s="320"/>
      <c r="BS38" s="320"/>
      <c r="BT38" s="320"/>
      <c r="BU38" s="320"/>
      <c r="BV38" s="320"/>
      <c r="BW38" s="320"/>
      <c r="BX38" s="320"/>
      <c r="BY38" s="320"/>
      <c r="BZ38" s="320"/>
      <c r="CA38" s="320"/>
      <c r="CB38" s="320"/>
      <c r="CC38" s="320"/>
      <c r="CD38" s="320"/>
      <c r="CE38" s="320"/>
      <c r="CF38" s="320"/>
      <c r="CG38" s="320"/>
      <c r="CH38" s="320"/>
      <c r="CI38" s="320"/>
      <c r="CJ38" s="320"/>
      <c r="CK38" s="320"/>
      <c r="CL38" s="320"/>
      <c r="CM38" s="320"/>
      <c r="CN38" s="320"/>
      <c r="CO38" s="320"/>
      <c r="CP38" s="320"/>
      <c r="CQ38" s="320"/>
      <c r="CR38" s="320"/>
      <c r="CS38" s="320"/>
      <c r="CT38" s="320"/>
      <c r="CU38" s="320"/>
      <c r="CV38" s="320"/>
      <c r="CW38" s="320"/>
      <c r="CX38" s="320"/>
      <c r="CY38" s="320"/>
      <c r="CZ38" s="320"/>
      <c r="DA38" s="320"/>
      <c r="DB38" s="320"/>
      <c r="DD38" s="285">
        <v>-2.5403436355537297</v>
      </c>
      <c r="DE38" s="285">
        <v>-2.4475091940376599</v>
      </c>
      <c r="DF38" s="285">
        <v>-6.4061984191852419</v>
      </c>
      <c r="DG38" s="285">
        <v>-3.5671561674016701</v>
      </c>
      <c r="DH38" s="285">
        <v>-12.961590959776347</v>
      </c>
      <c r="DI38" s="285">
        <v>-14.194139599535792</v>
      </c>
      <c r="DJ38" s="285">
        <v>-0.55429377516231138</v>
      </c>
      <c r="DK38" s="285">
        <v>-3.8877806535701196</v>
      </c>
      <c r="DL38" s="320"/>
      <c r="DM38" s="320"/>
      <c r="DN38" s="320"/>
      <c r="DO38" s="320"/>
      <c r="DP38" s="320"/>
      <c r="DQ38" s="320"/>
      <c r="DR38" s="320"/>
      <c r="DS38" s="320"/>
      <c r="DT38" s="320"/>
      <c r="DU38" s="320"/>
      <c r="DV38" s="320"/>
      <c r="DW38" s="320"/>
      <c r="DX38" s="320"/>
      <c r="DY38" s="320"/>
      <c r="DZ38" s="320"/>
      <c r="EA38" s="320"/>
      <c r="EB38" s="320"/>
      <c r="EC38" s="320"/>
      <c r="ED38" s="320"/>
      <c r="EE38" s="320"/>
      <c r="EF38" s="320"/>
      <c r="EG38" s="320"/>
      <c r="EH38" s="320"/>
      <c r="EI38" s="320"/>
      <c r="EJ38" s="320"/>
      <c r="EK38" s="320"/>
      <c r="EL38" s="320"/>
      <c r="EM38" s="320"/>
      <c r="EN38" s="320"/>
      <c r="EO38" s="320"/>
      <c r="EP38" s="320"/>
      <c r="EQ38" s="320"/>
      <c r="ER38" s="320"/>
      <c r="ES38" s="320"/>
      <c r="ET38" s="320"/>
      <c r="EU38" s="320"/>
      <c r="EV38" s="320"/>
      <c r="EW38" s="320"/>
      <c r="EX38" s="320"/>
      <c r="EY38" s="320"/>
      <c r="EZ38" s="320"/>
      <c r="FA38" s="320"/>
      <c r="FB38" s="320"/>
      <c r="FC38" s="320"/>
      <c r="FF38" s="285">
        <v>-2.3193714358173341</v>
      </c>
      <c r="FG38" s="285">
        <v>-4.6701331586795529</v>
      </c>
      <c r="FH38" s="285">
        <v>-1.0000000000000002</v>
      </c>
      <c r="FI38" s="285">
        <v>-5.506653815018173</v>
      </c>
      <c r="FJ38" s="347"/>
      <c r="FK38" s="347"/>
      <c r="FL38" s="347"/>
      <c r="FM38" s="347"/>
      <c r="HC38" s="433"/>
      <c r="HD38" s="433"/>
      <c r="HE38" s="433"/>
      <c r="HF38" s="433"/>
      <c r="HG38" s="444"/>
      <c r="HH38" s="444"/>
      <c r="HI38" s="444"/>
      <c r="HJ38" s="433"/>
      <c r="HK38" s="433"/>
      <c r="HL38" s="433"/>
      <c r="HM38" s="433"/>
      <c r="HN38" s="433"/>
      <c r="HO38" s="433"/>
    </row>
    <row r="39" spans="1:223" ht="15" hidden="1" customHeight="1" x14ac:dyDescent="0.25">
      <c r="A39" s="299" t="s">
        <v>753</v>
      </c>
      <c r="B39" s="623" t="s">
        <v>182</v>
      </c>
      <c r="C39" s="623"/>
      <c r="D39" s="623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290"/>
      <c r="Y39" s="623" t="s">
        <v>182</v>
      </c>
      <c r="Z39" s="623"/>
      <c r="AA39" s="623"/>
      <c r="AB39" s="320"/>
      <c r="AC39" s="320"/>
      <c r="AD39" s="320"/>
      <c r="AE39" s="320"/>
      <c r="AF39" s="320"/>
      <c r="AG39" s="320"/>
      <c r="AH39" s="320"/>
      <c r="AI39" s="320"/>
      <c r="AJ39" s="320"/>
      <c r="AK39" s="320"/>
      <c r="AL39" s="320"/>
      <c r="AM39" s="320"/>
      <c r="AN39" s="320"/>
      <c r="AO39" s="320"/>
      <c r="AP39" s="320"/>
      <c r="AQ39" s="320"/>
      <c r="AR39" s="320"/>
      <c r="AS39" s="320"/>
      <c r="AX39" s="629" t="s">
        <v>756</v>
      </c>
      <c r="AY39" s="630"/>
      <c r="AZ39" s="630"/>
      <c r="BA39" s="630"/>
      <c r="BB39" s="630"/>
      <c r="BC39" s="630"/>
      <c r="BD39" s="630"/>
      <c r="BE39" s="631"/>
      <c r="BF39" s="320"/>
      <c r="BG39" s="320"/>
      <c r="BH39" s="320"/>
      <c r="BI39" s="320"/>
      <c r="BJ39" s="320"/>
      <c r="BK39" s="320"/>
      <c r="BL39" s="320"/>
      <c r="BM39" s="320"/>
      <c r="BN39" s="320"/>
      <c r="BO39" s="320"/>
      <c r="BP39" s="320"/>
      <c r="BQ39" s="320"/>
      <c r="BR39" s="320"/>
      <c r="BS39" s="320"/>
      <c r="BT39" s="320"/>
      <c r="BU39" s="320"/>
      <c r="BV39" s="320"/>
      <c r="BW39" s="320"/>
      <c r="BX39" s="320"/>
      <c r="BY39" s="320"/>
      <c r="BZ39" s="320"/>
      <c r="CA39" s="320"/>
      <c r="CB39" s="320"/>
      <c r="CC39" s="320"/>
      <c r="CD39" s="320"/>
      <c r="CE39" s="320"/>
      <c r="CF39" s="320"/>
      <c r="CG39" s="320"/>
      <c r="CH39" s="320"/>
      <c r="CI39" s="320"/>
      <c r="CJ39" s="320"/>
      <c r="CK39" s="320"/>
      <c r="CL39" s="320"/>
      <c r="CM39" s="320"/>
      <c r="CN39" s="320"/>
      <c r="CO39" s="320"/>
      <c r="CP39" s="320"/>
      <c r="CQ39" s="320"/>
      <c r="CR39" s="320"/>
      <c r="CS39" s="320"/>
      <c r="CT39" s="320"/>
      <c r="CU39" s="320"/>
      <c r="CV39" s="320"/>
      <c r="CW39" s="320"/>
      <c r="CX39" s="320"/>
      <c r="CY39" s="320"/>
      <c r="CZ39" s="320"/>
      <c r="DA39" s="320"/>
      <c r="DB39" s="320"/>
      <c r="DD39" s="629" t="s">
        <v>762</v>
      </c>
      <c r="DE39" s="630"/>
      <c r="DF39" s="630"/>
      <c r="DG39" s="630"/>
      <c r="DH39" s="630"/>
      <c r="DI39" s="630"/>
      <c r="DJ39" s="630"/>
      <c r="DK39" s="631"/>
      <c r="DL39" s="320"/>
      <c r="DM39" s="320"/>
      <c r="DN39" s="320"/>
      <c r="DO39" s="320"/>
      <c r="DP39" s="320"/>
      <c r="DQ39" s="320"/>
      <c r="DR39" s="320"/>
      <c r="DS39" s="320"/>
      <c r="DT39" s="320"/>
      <c r="DU39" s="320"/>
      <c r="DV39" s="320"/>
      <c r="DW39" s="320"/>
      <c r="DX39" s="320"/>
      <c r="DY39" s="320"/>
      <c r="DZ39" s="320"/>
      <c r="EA39" s="320"/>
      <c r="EB39" s="320"/>
      <c r="EC39" s="320"/>
      <c r="ED39" s="320"/>
      <c r="EE39" s="320"/>
      <c r="EF39" s="320"/>
      <c r="EG39" s="320"/>
      <c r="EH39" s="320"/>
      <c r="EI39" s="320"/>
      <c r="EJ39" s="320"/>
      <c r="EK39" s="320"/>
      <c r="EL39" s="320"/>
      <c r="EM39" s="320"/>
      <c r="EN39" s="320"/>
      <c r="EO39" s="320"/>
      <c r="EP39" s="320"/>
      <c r="EQ39" s="320"/>
      <c r="ER39" s="320"/>
      <c r="ES39" s="320"/>
      <c r="ET39" s="320"/>
      <c r="EU39" s="320"/>
      <c r="EV39" s="320"/>
      <c r="EW39" s="320"/>
      <c r="EX39" s="320"/>
      <c r="EY39" s="320"/>
      <c r="EZ39" s="320"/>
      <c r="FA39" s="320"/>
      <c r="FB39" s="320"/>
      <c r="FC39" s="320"/>
      <c r="FF39" s="629" t="s">
        <v>775</v>
      </c>
      <c r="FG39" s="630"/>
      <c r="FH39" s="630"/>
      <c r="FI39" s="630"/>
      <c r="HC39" s="433"/>
      <c r="HD39" s="433"/>
      <c r="HE39" s="433"/>
      <c r="HF39" s="433"/>
      <c r="HG39" s="444"/>
      <c r="HH39" s="444"/>
      <c r="HI39" s="444"/>
      <c r="HJ39" s="433"/>
      <c r="HK39" s="433"/>
      <c r="HL39" s="433"/>
      <c r="HM39" s="433"/>
      <c r="HN39" s="433"/>
      <c r="HO39" s="433"/>
    </row>
    <row r="40" spans="1:223" ht="15" hidden="1" customHeight="1" x14ac:dyDescent="0.25">
      <c r="A40" s="283" t="s">
        <v>168</v>
      </c>
      <c r="W40" s="290"/>
      <c r="Y40" s="281">
        <v>20</v>
      </c>
      <c r="AX40" s="281">
        <v>20</v>
      </c>
      <c r="DD40" s="281" t="s">
        <v>168</v>
      </c>
      <c r="DJ40" s="303" t="s">
        <v>757</v>
      </c>
      <c r="DK40" s="284"/>
      <c r="DL40" s="340"/>
      <c r="DM40" s="340"/>
      <c r="DN40" s="340"/>
      <c r="DO40" s="340"/>
      <c r="DP40" s="340"/>
      <c r="DQ40" s="340"/>
      <c r="DR40" s="340"/>
      <c r="DS40" s="340"/>
      <c r="DT40" s="340"/>
      <c r="DU40" s="340"/>
      <c r="DV40" s="340"/>
      <c r="DW40" s="340"/>
      <c r="DX40" s="340"/>
      <c r="DY40" s="340"/>
      <c r="DZ40" s="340"/>
      <c r="EA40" s="340"/>
      <c r="EB40" s="340"/>
      <c r="EC40" s="340"/>
      <c r="ED40" s="340"/>
      <c r="EE40" s="340"/>
      <c r="EF40" s="340"/>
      <c r="EG40" s="340"/>
      <c r="EH40" s="340"/>
      <c r="EI40" s="340"/>
      <c r="EJ40" s="340"/>
      <c r="EK40" s="340"/>
      <c r="EL40" s="340"/>
      <c r="EM40" s="340"/>
      <c r="EN40" s="340"/>
      <c r="EO40" s="340"/>
      <c r="EP40" s="340"/>
      <c r="EQ40" s="340"/>
      <c r="ER40" s="340"/>
      <c r="ES40" s="340"/>
      <c r="ET40" s="340"/>
      <c r="EU40" s="340"/>
      <c r="EV40" s="340"/>
      <c r="EW40" s="340"/>
      <c r="EX40" s="340"/>
      <c r="EY40" s="340"/>
      <c r="EZ40" s="340"/>
      <c r="FA40" s="340"/>
      <c r="FB40" s="340"/>
      <c r="FC40" s="340"/>
      <c r="FF40" s="281" t="s">
        <v>168</v>
      </c>
      <c r="HC40" s="433"/>
      <c r="HD40" s="433"/>
      <c r="HE40" s="433"/>
      <c r="HF40" s="433"/>
      <c r="HG40" s="444"/>
      <c r="HH40" s="444"/>
      <c r="HI40" s="444"/>
      <c r="HJ40" s="433"/>
      <c r="HK40" s="433"/>
      <c r="HL40" s="433"/>
      <c r="HM40" s="433"/>
      <c r="HN40" s="433"/>
      <c r="HO40" s="433"/>
    </row>
    <row r="41" spans="1:223" s="292" customFormat="1" ht="15" hidden="1" customHeight="1" x14ac:dyDescent="0.25">
      <c r="A41" s="109" t="s">
        <v>264</v>
      </c>
      <c r="B41" s="110" t="s">
        <v>447</v>
      </c>
      <c r="C41" s="110" t="s">
        <v>595</v>
      </c>
      <c r="D41" s="110" t="s">
        <v>596</v>
      </c>
      <c r="E41" s="314"/>
      <c r="F41" s="314"/>
      <c r="G41" s="314"/>
      <c r="H41" s="314"/>
      <c r="I41" s="314"/>
      <c r="J41" s="314"/>
      <c r="K41" s="314"/>
      <c r="L41" s="314"/>
      <c r="M41" s="314"/>
      <c r="N41" s="314"/>
      <c r="O41" s="314"/>
      <c r="P41" s="314"/>
      <c r="Q41" s="314"/>
      <c r="R41" s="314"/>
      <c r="S41" s="314"/>
      <c r="T41" s="314"/>
      <c r="U41" s="314"/>
      <c r="V41" s="314"/>
      <c r="Y41" s="110" t="s">
        <v>447</v>
      </c>
      <c r="Z41" s="110" t="s">
        <v>432</v>
      </c>
      <c r="AA41" s="110" t="s">
        <v>593</v>
      </c>
      <c r="AB41" s="314"/>
      <c r="AC41" s="314"/>
      <c r="AD41" s="314"/>
      <c r="AE41" s="314"/>
      <c r="AF41" s="314"/>
      <c r="AG41" s="314"/>
      <c r="AH41" s="314"/>
      <c r="AI41" s="314"/>
      <c r="AJ41" s="314"/>
      <c r="AK41" s="314"/>
      <c r="AL41" s="314"/>
      <c r="AM41" s="314"/>
      <c r="AN41" s="314"/>
      <c r="AO41" s="314"/>
      <c r="AP41" s="314"/>
      <c r="AQ41" s="314"/>
      <c r="AR41" s="314"/>
      <c r="AS41" s="314"/>
      <c r="AX41" s="110" t="s">
        <v>598</v>
      </c>
      <c r="AY41" s="110" t="s">
        <v>500</v>
      </c>
      <c r="AZ41" s="110" t="s">
        <v>600</v>
      </c>
      <c r="BA41" s="110" t="s">
        <v>602</v>
      </c>
      <c r="BB41" s="110" t="s">
        <v>674</v>
      </c>
      <c r="BC41" s="110" t="s">
        <v>751</v>
      </c>
      <c r="BD41" s="110" t="s">
        <v>604</v>
      </c>
      <c r="BE41" s="110" t="s">
        <v>612</v>
      </c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BX41" s="314"/>
      <c r="BY41" s="314"/>
      <c r="BZ41" s="314"/>
      <c r="CA41" s="314"/>
      <c r="CB41" s="314"/>
      <c r="CC41" s="314"/>
      <c r="CD41" s="314"/>
      <c r="CE41" s="314"/>
      <c r="CF41" s="314"/>
      <c r="CG41" s="314"/>
      <c r="CH41" s="314"/>
      <c r="CI41" s="314"/>
      <c r="CJ41" s="314"/>
      <c r="CK41" s="314"/>
      <c r="CL41" s="314"/>
      <c r="CM41" s="314"/>
      <c r="CN41" s="314"/>
      <c r="CO41" s="314"/>
      <c r="CP41" s="314"/>
      <c r="CQ41" s="314"/>
      <c r="CR41" s="314"/>
      <c r="CS41" s="314"/>
      <c r="CT41" s="314"/>
      <c r="CU41" s="314"/>
      <c r="CV41" s="314"/>
      <c r="CW41" s="314"/>
      <c r="CX41" s="314"/>
      <c r="CY41" s="314"/>
      <c r="CZ41" s="314"/>
      <c r="DA41" s="314"/>
      <c r="DB41" s="314"/>
      <c r="DD41" s="110" t="s">
        <v>598</v>
      </c>
      <c r="DE41" s="110" t="s">
        <v>606</v>
      </c>
      <c r="DF41" s="110" t="s">
        <v>608</v>
      </c>
      <c r="DG41" s="110" t="s">
        <v>610</v>
      </c>
      <c r="DH41" s="110" t="s">
        <v>694</v>
      </c>
      <c r="DI41" s="110" t="s">
        <v>751</v>
      </c>
      <c r="DJ41" s="182" t="s">
        <v>604</v>
      </c>
      <c r="DK41" s="182" t="s">
        <v>612</v>
      </c>
      <c r="DL41" s="314"/>
      <c r="DM41" s="314"/>
      <c r="DN41" s="314"/>
      <c r="DO41" s="314"/>
      <c r="DP41" s="314"/>
      <c r="DQ41" s="314"/>
      <c r="DR41" s="314"/>
      <c r="DS41" s="314"/>
      <c r="DT41" s="314"/>
      <c r="DU41" s="314"/>
      <c r="DV41" s="314"/>
      <c r="DW41" s="314"/>
      <c r="DX41" s="314"/>
      <c r="DY41" s="314"/>
      <c r="DZ41" s="314"/>
      <c r="EA41" s="314"/>
      <c r="EB41" s="314"/>
      <c r="EC41" s="314"/>
      <c r="ED41" s="314"/>
      <c r="EE41" s="314"/>
      <c r="EF41" s="314"/>
      <c r="EG41" s="314"/>
      <c r="EH41" s="314"/>
      <c r="EI41" s="314"/>
      <c r="EJ41" s="314"/>
      <c r="EK41" s="314"/>
      <c r="EL41" s="314"/>
      <c r="EM41" s="314"/>
      <c r="EN41" s="314"/>
      <c r="EO41" s="314"/>
      <c r="EP41" s="314"/>
      <c r="EQ41" s="314"/>
      <c r="ER41" s="314"/>
      <c r="ES41" s="314"/>
      <c r="ET41" s="314"/>
      <c r="EU41" s="314"/>
      <c r="EV41" s="314"/>
      <c r="EW41" s="314"/>
      <c r="EX41" s="314"/>
      <c r="EY41" s="314"/>
      <c r="EZ41" s="314"/>
      <c r="FA41" s="314"/>
      <c r="FB41" s="314"/>
      <c r="FC41" s="314"/>
      <c r="FF41" s="110" t="s">
        <v>766</v>
      </c>
      <c r="FG41" s="110" t="s">
        <v>767</v>
      </c>
      <c r="FH41" s="110" t="s">
        <v>770</v>
      </c>
      <c r="FI41" s="110" t="s">
        <v>771</v>
      </c>
      <c r="HC41" s="433"/>
      <c r="HD41" s="433"/>
      <c r="HE41" s="433"/>
      <c r="HF41" s="433"/>
      <c r="HG41" s="444"/>
      <c r="HH41" s="444"/>
      <c r="HI41" s="444"/>
      <c r="HJ41" s="433"/>
      <c r="HK41" s="433"/>
      <c r="HL41" s="433"/>
      <c r="HM41" s="433"/>
      <c r="HN41" s="433"/>
      <c r="HO41" s="433"/>
    </row>
    <row r="42" spans="1:223" s="292" customFormat="1" ht="15" hidden="1" customHeight="1" x14ac:dyDescent="0.25">
      <c r="A42" s="109" t="s">
        <v>265</v>
      </c>
      <c r="B42" s="110" t="s">
        <v>274</v>
      </c>
      <c r="C42" s="110" t="s">
        <v>370</v>
      </c>
      <c r="D42" s="110" t="s">
        <v>597</v>
      </c>
      <c r="E42" s="314"/>
      <c r="F42" s="314"/>
      <c r="G42" s="314"/>
      <c r="H42" s="314"/>
      <c r="I42" s="314"/>
      <c r="J42" s="314"/>
      <c r="K42" s="314"/>
      <c r="L42" s="314"/>
      <c r="M42" s="314"/>
      <c r="N42" s="314"/>
      <c r="O42" s="314"/>
      <c r="P42" s="314"/>
      <c r="Q42" s="314"/>
      <c r="R42" s="314"/>
      <c r="S42" s="314"/>
      <c r="T42" s="314"/>
      <c r="U42" s="314"/>
      <c r="V42" s="314"/>
      <c r="Y42" s="110" t="s">
        <v>274</v>
      </c>
      <c r="Z42" s="110" t="s">
        <v>749</v>
      </c>
      <c r="AA42" s="110" t="s">
        <v>594</v>
      </c>
      <c r="AB42" s="314"/>
      <c r="AC42" s="314"/>
      <c r="AD42" s="314"/>
      <c r="AE42" s="314"/>
      <c r="AF42" s="314"/>
      <c r="AG42" s="314"/>
      <c r="AH42" s="314"/>
      <c r="AI42" s="314"/>
      <c r="AJ42" s="314"/>
      <c r="AK42" s="314"/>
      <c r="AL42" s="314"/>
      <c r="AM42" s="314"/>
      <c r="AN42" s="314"/>
      <c r="AO42" s="314"/>
      <c r="AP42" s="314"/>
      <c r="AQ42" s="314"/>
      <c r="AR42" s="314"/>
      <c r="AS42" s="314"/>
      <c r="AX42" s="110" t="s">
        <v>599</v>
      </c>
      <c r="AY42" s="110" t="s">
        <v>501</v>
      </c>
      <c r="AZ42" s="110" t="s">
        <v>601</v>
      </c>
      <c r="BA42" s="110" t="s">
        <v>603</v>
      </c>
      <c r="BB42" s="110" t="s">
        <v>683</v>
      </c>
      <c r="BC42" s="110" t="s">
        <v>752</v>
      </c>
      <c r="BD42" s="110" t="s">
        <v>396</v>
      </c>
      <c r="BE42" s="110" t="s">
        <v>613</v>
      </c>
      <c r="BF42" s="314"/>
      <c r="BG42" s="314"/>
      <c r="BH42" s="314"/>
      <c r="BI42" s="314"/>
      <c r="BJ42" s="314"/>
      <c r="BK42" s="314"/>
      <c r="BL42" s="314"/>
      <c r="BM42" s="314"/>
      <c r="BN42" s="314"/>
      <c r="BO42" s="314"/>
      <c r="BP42" s="314"/>
      <c r="BQ42" s="314"/>
      <c r="BR42" s="314"/>
      <c r="BS42" s="314"/>
      <c r="BT42" s="314"/>
      <c r="BU42" s="314"/>
      <c r="BV42" s="314"/>
      <c r="BW42" s="314"/>
      <c r="BX42" s="314"/>
      <c r="BY42" s="314"/>
      <c r="BZ42" s="314"/>
      <c r="CA42" s="314"/>
      <c r="CB42" s="314"/>
      <c r="CC42" s="314"/>
      <c r="CD42" s="314"/>
      <c r="CE42" s="314"/>
      <c r="CF42" s="314"/>
      <c r="CG42" s="314"/>
      <c r="CH42" s="314"/>
      <c r="CI42" s="314"/>
      <c r="CJ42" s="314"/>
      <c r="CK42" s="314"/>
      <c r="CL42" s="314"/>
      <c r="CM42" s="314"/>
      <c r="CN42" s="314"/>
      <c r="CO42" s="314"/>
      <c r="CP42" s="314"/>
      <c r="CQ42" s="314"/>
      <c r="CR42" s="314"/>
      <c r="CS42" s="314"/>
      <c r="CT42" s="314"/>
      <c r="CU42" s="314"/>
      <c r="CV42" s="314"/>
      <c r="CW42" s="314"/>
      <c r="CX42" s="314"/>
      <c r="CY42" s="314"/>
      <c r="CZ42" s="314"/>
      <c r="DA42" s="314"/>
      <c r="DB42" s="314"/>
      <c r="DD42" s="110" t="s">
        <v>599</v>
      </c>
      <c r="DE42" s="110" t="s">
        <v>759</v>
      </c>
      <c r="DF42" s="110" t="s">
        <v>609</v>
      </c>
      <c r="DG42" s="110" t="s">
        <v>760</v>
      </c>
      <c r="DH42" s="110" t="s">
        <v>761</v>
      </c>
      <c r="DI42" s="110" t="s">
        <v>752</v>
      </c>
      <c r="DJ42" s="110" t="s">
        <v>396</v>
      </c>
      <c r="DK42" s="110" t="s">
        <v>613</v>
      </c>
      <c r="DL42" s="314"/>
      <c r="DM42" s="314"/>
      <c r="DN42" s="314"/>
      <c r="DO42" s="314"/>
      <c r="DP42" s="314"/>
      <c r="DQ42" s="314"/>
      <c r="DR42" s="314"/>
      <c r="DS42" s="314"/>
      <c r="DT42" s="314"/>
      <c r="DU42" s="314"/>
      <c r="DV42" s="314"/>
      <c r="DW42" s="314"/>
      <c r="DX42" s="314"/>
      <c r="DY42" s="314"/>
      <c r="DZ42" s="314"/>
      <c r="EA42" s="314"/>
      <c r="EB42" s="314"/>
      <c r="EC42" s="314"/>
      <c r="ED42" s="314"/>
      <c r="EE42" s="314"/>
      <c r="EF42" s="314"/>
      <c r="EG42" s="314"/>
      <c r="EH42" s="314"/>
      <c r="EI42" s="314"/>
      <c r="EJ42" s="314"/>
      <c r="EK42" s="314"/>
      <c r="EL42" s="314"/>
      <c r="EM42" s="314"/>
      <c r="EN42" s="314"/>
      <c r="EO42" s="314"/>
      <c r="EP42" s="314"/>
      <c r="EQ42" s="314"/>
      <c r="ER42" s="314"/>
      <c r="ES42" s="314"/>
      <c r="ET42" s="314"/>
      <c r="EU42" s="314"/>
      <c r="EV42" s="314"/>
      <c r="EW42" s="314"/>
      <c r="EX42" s="314"/>
      <c r="EY42" s="314"/>
      <c r="EZ42" s="314"/>
      <c r="FA42" s="314"/>
      <c r="FB42" s="314"/>
      <c r="FC42" s="314"/>
      <c r="FF42" s="110" t="s">
        <v>772</v>
      </c>
      <c r="FG42" s="110" t="s">
        <v>773</v>
      </c>
      <c r="FH42" s="110" t="s">
        <v>768</v>
      </c>
      <c r="FI42" s="110" t="s">
        <v>769</v>
      </c>
      <c r="HC42" s="433"/>
      <c r="HD42" s="433"/>
      <c r="HE42" s="433"/>
      <c r="HF42" s="433"/>
      <c r="HG42" s="444"/>
      <c r="HH42" s="444"/>
      <c r="HI42" s="444"/>
      <c r="HJ42" s="433"/>
      <c r="HK42" s="433"/>
      <c r="HL42" s="433"/>
      <c r="HM42" s="433"/>
      <c r="HN42" s="433"/>
      <c r="HO42" s="433"/>
    </row>
    <row r="43" spans="1:223" s="292" customFormat="1" ht="15" hidden="1" customHeight="1" x14ac:dyDescent="0.25">
      <c r="A43" s="294" t="s">
        <v>166</v>
      </c>
      <c r="B43" s="296">
        <v>-2.3624390077629704</v>
      </c>
      <c r="C43" s="296">
        <v>-22.126568156006577</v>
      </c>
      <c r="D43" s="296">
        <v>-26.565948807003853</v>
      </c>
      <c r="E43" s="315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315"/>
      <c r="T43" s="315"/>
      <c r="U43" s="315"/>
      <c r="V43" s="315"/>
      <c r="Y43" s="296">
        <v>-2.3693061629354677</v>
      </c>
      <c r="Z43" s="296">
        <v>-8.3137314308752437</v>
      </c>
      <c r="AA43" s="296">
        <v>-9.3239398208372659</v>
      </c>
      <c r="AB43" s="315"/>
      <c r="AC43" s="315"/>
      <c r="AD43" s="315"/>
      <c r="AE43" s="315"/>
      <c r="AF43" s="315"/>
      <c r="AG43" s="315"/>
      <c r="AH43" s="315"/>
      <c r="AI43" s="315"/>
      <c r="AJ43" s="315"/>
      <c r="AK43" s="315"/>
      <c r="AL43" s="315"/>
      <c r="AM43" s="315"/>
      <c r="AN43" s="315"/>
      <c r="AO43" s="315"/>
      <c r="AP43" s="315"/>
      <c r="AQ43" s="315"/>
      <c r="AR43" s="315"/>
      <c r="AS43" s="315"/>
      <c r="AX43" s="285">
        <v>-1.706303263815343</v>
      </c>
      <c r="AY43" s="285">
        <v>-5.3007674030025766</v>
      </c>
      <c r="AZ43" s="285">
        <v>3.3949397778546473</v>
      </c>
      <c r="BA43" s="285">
        <v>0.82814605835770472</v>
      </c>
      <c r="BB43" s="285">
        <v>-11.291947483226535</v>
      </c>
      <c r="BC43" s="285">
        <v>-15.634218242045216</v>
      </c>
      <c r="BD43" s="285">
        <v>-3.7782104187943841</v>
      </c>
      <c r="BE43" s="285">
        <v>-4.2197733730628384</v>
      </c>
      <c r="BF43" s="320"/>
      <c r="BG43" s="320"/>
      <c r="BH43" s="320"/>
      <c r="BI43" s="320"/>
      <c r="BJ43" s="320"/>
      <c r="BK43" s="320"/>
      <c r="BL43" s="320"/>
      <c r="BM43" s="320"/>
      <c r="BN43" s="320"/>
      <c r="BO43" s="320"/>
      <c r="BP43" s="320"/>
      <c r="BQ43" s="320"/>
      <c r="BR43" s="320"/>
      <c r="BS43" s="320"/>
      <c r="BT43" s="320"/>
      <c r="BU43" s="320"/>
      <c r="BV43" s="320"/>
      <c r="BW43" s="320"/>
      <c r="BX43" s="320"/>
      <c r="BY43" s="320"/>
      <c r="BZ43" s="320"/>
      <c r="CA43" s="320"/>
      <c r="CB43" s="320"/>
      <c r="CC43" s="320"/>
      <c r="CD43" s="320"/>
      <c r="CE43" s="320"/>
      <c r="CF43" s="320"/>
      <c r="CG43" s="320"/>
      <c r="CH43" s="320"/>
      <c r="CI43" s="320"/>
      <c r="CJ43" s="320"/>
      <c r="CK43" s="320"/>
      <c r="CL43" s="320"/>
      <c r="CM43" s="320"/>
      <c r="CN43" s="320"/>
      <c r="CO43" s="320"/>
      <c r="CP43" s="320"/>
      <c r="CQ43" s="320"/>
      <c r="CR43" s="320"/>
      <c r="CS43" s="320"/>
      <c r="CT43" s="320"/>
      <c r="CU43" s="320"/>
      <c r="CV43" s="320"/>
      <c r="CW43" s="320"/>
      <c r="CX43" s="320"/>
      <c r="CY43" s="320"/>
      <c r="CZ43" s="320"/>
      <c r="DA43" s="320"/>
      <c r="DB43" s="320"/>
      <c r="DD43" s="285">
        <v>-3.1451452714647936</v>
      </c>
      <c r="DE43" s="285">
        <v>0.59225165730748264</v>
      </c>
      <c r="DF43" s="285">
        <v>-6.1266049831317249</v>
      </c>
      <c r="DG43" s="285">
        <v>3.2456463975610572</v>
      </c>
      <c r="DH43" s="285">
        <v>-11.428227262832939</v>
      </c>
      <c r="DI43" s="285">
        <v>-18.281852212556537</v>
      </c>
      <c r="DJ43" s="285">
        <v>-2.6423827832028284</v>
      </c>
      <c r="DK43" s="285">
        <v>-5.9308518258963634</v>
      </c>
      <c r="DL43" s="320"/>
      <c r="DM43" s="320"/>
      <c r="DN43" s="320"/>
      <c r="DO43" s="320"/>
      <c r="DP43" s="320"/>
      <c r="DQ43" s="320"/>
      <c r="DR43" s="320"/>
      <c r="DS43" s="320"/>
      <c r="DT43" s="320"/>
      <c r="DU43" s="320"/>
      <c r="DV43" s="320"/>
      <c r="DW43" s="320"/>
      <c r="DX43" s="320"/>
      <c r="DY43" s="320"/>
      <c r="DZ43" s="320"/>
      <c r="EA43" s="320"/>
      <c r="EB43" s="320"/>
      <c r="EC43" s="320"/>
      <c r="ED43" s="320"/>
      <c r="EE43" s="320"/>
      <c r="EF43" s="320"/>
      <c r="EG43" s="320"/>
      <c r="EH43" s="320"/>
      <c r="EI43" s="320"/>
      <c r="EJ43" s="320"/>
      <c r="EK43" s="320"/>
      <c r="EL43" s="320"/>
      <c r="EM43" s="320"/>
      <c r="EN43" s="320"/>
      <c r="EO43" s="320"/>
      <c r="EP43" s="320"/>
      <c r="EQ43" s="320"/>
      <c r="ER43" s="320"/>
      <c r="ES43" s="320"/>
      <c r="ET43" s="320"/>
      <c r="EU43" s="320"/>
      <c r="EV43" s="320"/>
      <c r="EW43" s="320"/>
      <c r="EX43" s="320"/>
      <c r="EY43" s="320"/>
      <c r="EZ43" s="320"/>
      <c r="FA43" s="320"/>
      <c r="FB43" s="320"/>
      <c r="FC43" s="320"/>
      <c r="FF43" s="285">
        <v>-3.8814825929252179</v>
      </c>
      <c r="FG43" s="285">
        <v>-6.7433815586578216</v>
      </c>
      <c r="FH43" s="285">
        <v>-1.2399306525095</v>
      </c>
      <c r="FI43" s="285">
        <v>-8.4869042007189748</v>
      </c>
      <c r="HC43" s="433"/>
      <c r="HD43" s="433"/>
      <c r="HE43" s="433"/>
      <c r="HF43" s="433"/>
      <c r="HG43" s="444"/>
      <c r="HH43" s="444"/>
      <c r="HI43" s="444"/>
      <c r="HJ43" s="433"/>
      <c r="HK43" s="433"/>
      <c r="HL43" s="433"/>
      <c r="HM43" s="433"/>
      <c r="HN43" s="433"/>
      <c r="HO43" s="433"/>
    </row>
    <row r="44" spans="1:223" s="292" customFormat="1" ht="15" hidden="1" customHeight="1" x14ac:dyDescent="0.25">
      <c r="A44" s="294" t="s">
        <v>230</v>
      </c>
      <c r="B44" s="297">
        <f>1-0.9909</f>
        <v>9.099999999999997E-3</v>
      </c>
      <c r="C44" s="297">
        <v>0</v>
      </c>
      <c r="D44" s="297">
        <v>0</v>
      </c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316"/>
      <c r="T44" s="316"/>
      <c r="U44" s="316"/>
      <c r="V44" s="316"/>
      <c r="W44" s="298"/>
      <c r="Y44" s="297">
        <f>1-0.9911</f>
        <v>8.900000000000019E-3</v>
      </c>
      <c r="Z44" s="297">
        <v>0</v>
      </c>
      <c r="AA44" s="297">
        <v>0</v>
      </c>
      <c r="AB44" s="316"/>
      <c r="AC44" s="316"/>
      <c r="AD44" s="316"/>
      <c r="AE44" s="316"/>
      <c r="AF44" s="316"/>
      <c r="AG44" s="316"/>
      <c r="AH44" s="316"/>
      <c r="AI44" s="316"/>
      <c r="AJ44" s="316"/>
      <c r="AK44" s="316"/>
      <c r="AL44" s="316"/>
      <c r="AM44" s="316"/>
      <c r="AN44" s="316"/>
      <c r="AO44" s="316"/>
      <c r="AP44" s="316"/>
      <c r="AQ44" s="316"/>
      <c r="AR44" s="316"/>
      <c r="AS44" s="316"/>
      <c r="AX44" s="286">
        <v>0.95640000000000003</v>
      </c>
      <c r="AY44" s="286">
        <v>1</v>
      </c>
      <c r="AZ44" s="286">
        <v>0.99970000000000003</v>
      </c>
      <c r="BA44" s="286">
        <v>0.79669999999999996</v>
      </c>
      <c r="BB44" s="286">
        <v>1</v>
      </c>
      <c r="BC44" s="286">
        <v>1</v>
      </c>
      <c r="BD44" s="286">
        <v>0.99990000000000001</v>
      </c>
      <c r="BE44" s="286">
        <v>1</v>
      </c>
      <c r="BF44" s="317"/>
      <c r="BG44" s="317"/>
      <c r="BH44" s="317"/>
      <c r="BI44" s="317"/>
      <c r="BJ44" s="317"/>
      <c r="BK44" s="317"/>
      <c r="BL44" s="317"/>
      <c r="BM44" s="317"/>
      <c r="BN44" s="317"/>
      <c r="BO44" s="317"/>
      <c r="BP44" s="317"/>
      <c r="BQ44" s="317"/>
      <c r="BR44" s="317"/>
      <c r="BS44" s="317"/>
      <c r="BT44" s="317"/>
      <c r="BU44" s="317"/>
      <c r="BV44" s="317"/>
      <c r="BW44" s="317"/>
      <c r="BX44" s="317"/>
      <c r="BY44" s="317"/>
      <c r="BZ44" s="317"/>
      <c r="CA44" s="317"/>
      <c r="CB44" s="317"/>
      <c r="CC44" s="317"/>
      <c r="CD44" s="317"/>
      <c r="CE44" s="317"/>
      <c r="CF44" s="317"/>
      <c r="CG44" s="317"/>
      <c r="CH44" s="317"/>
      <c r="CI44" s="317"/>
      <c r="CJ44" s="317"/>
      <c r="CK44" s="317"/>
      <c r="CL44" s="317"/>
      <c r="CM44" s="317"/>
      <c r="CN44" s="317"/>
      <c r="CO44" s="317"/>
      <c r="CP44" s="317"/>
      <c r="CQ44" s="317"/>
      <c r="CR44" s="317"/>
      <c r="CS44" s="317"/>
      <c r="CT44" s="317"/>
      <c r="CU44" s="317"/>
      <c r="CV44" s="317"/>
      <c r="CW44" s="317"/>
      <c r="CX44" s="317"/>
      <c r="CY44" s="317"/>
      <c r="CZ44" s="317"/>
      <c r="DA44" s="317"/>
      <c r="DB44" s="317"/>
      <c r="DD44" s="286">
        <v>0.99919999999999998</v>
      </c>
      <c r="DE44" s="286">
        <v>0.72240000000000004</v>
      </c>
      <c r="DF44" s="286">
        <v>1</v>
      </c>
      <c r="DG44" s="286">
        <v>0.99939999999999996</v>
      </c>
      <c r="DH44" s="286">
        <v>1</v>
      </c>
      <c r="DI44" s="286">
        <v>1</v>
      </c>
      <c r="DJ44" s="286">
        <v>0.99590000000000001</v>
      </c>
      <c r="DK44" s="286">
        <v>1</v>
      </c>
      <c r="DL44" s="317"/>
      <c r="DM44" s="317"/>
      <c r="DN44" s="317"/>
      <c r="DO44" s="317"/>
      <c r="DP44" s="317"/>
      <c r="DQ44" s="317"/>
      <c r="DR44" s="317"/>
      <c r="DS44" s="317"/>
      <c r="DT44" s="317"/>
      <c r="DU44" s="317"/>
      <c r="DV44" s="317"/>
      <c r="DW44" s="317"/>
      <c r="DX44" s="317"/>
      <c r="DY44" s="317"/>
      <c r="DZ44" s="317"/>
      <c r="EA44" s="317"/>
      <c r="EB44" s="317"/>
      <c r="EC44" s="317"/>
      <c r="ED44" s="317"/>
      <c r="EE44" s="317"/>
      <c r="EF44" s="317"/>
      <c r="EG44" s="317"/>
      <c r="EH44" s="317"/>
      <c r="EI44" s="317"/>
      <c r="EJ44" s="317"/>
      <c r="EK44" s="317"/>
      <c r="EL44" s="317"/>
      <c r="EM44" s="317"/>
      <c r="EN44" s="317"/>
      <c r="EO44" s="317"/>
      <c r="EP44" s="317"/>
      <c r="EQ44" s="317"/>
      <c r="ER44" s="317"/>
      <c r="ES44" s="317"/>
      <c r="ET44" s="317"/>
      <c r="EU44" s="317"/>
      <c r="EV44" s="317"/>
      <c r="EW44" s="317"/>
      <c r="EX44" s="317"/>
      <c r="EY44" s="317"/>
      <c r="EZ44" s="317"/>
      <c r="FA44" s="317"/>
      <c r="FB44" s="317"/>
      <c r="FC44" s="317"/>
      <c r="FF44" s="286">
        <v>0.99990000000000001</v>
      </c>
      <c r="FG44" s="286">
        <v>1</v>
      </c>
      <c r="FH44" s="286">
        <v>0.89249999999999996</v>
      </c>
      <c r="FI44" s="286">
        <v>1</v>
      </c>
      <c r="HC44" s="433"/>
      <c r="HD44" s="433"/>
      <c r="HE44" s="433"/>
      <c r="HF44" s="433"/>
      <c r="HG44" s="444"/>
      <c r="HH44" s="444"/>
      <c r="HI44" s="444"/>
      <c r="HJ44" s="433"/>
      <c r="HK44" s="433"/>
      <c r="HL44" s="433"/>
      <c r="HM44" s="433"/>
      <c r="HN44" s="433"/>
      <c r="HO44" s="433"/>
    </row>
    <row r="45" spans="1:223" s="292" customFormat="1" ht="15" hidden="1" customHeight="1" x14ac:dyDescent="0.25">
      <c r="A45" s="299" t="s">
        <v>176</v>
      </c>
      <c r="B45" s="286">
        <f>(1-B44)</f>
        <v>0.9909</v>
      </c>
      <c r="C45" s="286">
        <f t="shared" ref="C45:D45" si="443">(1-C44)</f>
        <v>1</v>
      </c>
      <c r="D45" s="286">
        <f t="shared" si="443"/>
        <v>1</v>
      </c>
      <c r="E45" s="317"/>
      <c r="F45" s="317"/>
      <c r="G45" s="317"/>
      <c r="H45" s="317"/>
      <c r="I45" s="317"/>
      <c r="J45" s="317"/>
      <c r="K45" s="317"/>
      <c r="L45" s="317"/>
      <c r="M45" s="317"/>
      <c r="N45" s="317"/>
      <c r="O45" s="317"/>
      <c r="P45" s="317"/>
      <c r="Q45" s="317"/>
      <c r="R45" s="317"/>
      <c r="S45" s="317"/>
      <c r="T45" s="317"/>
      <c r="U45" s="317"/>
      <c r="V45" s="317"/>
      <c r="W45" s="298"/>
      <c r="Y45" s="286">
        <f>(1-Y44)</f>
        <v>0.99109999999999998</v>
      </c>
      <c r="Z45" s="286">
        <f t="shared" ref="Z45" si="444">(1-Z44)</f>
        <v>1</v>
      </c>
      <c r="AA45" s="286">
        <f t="shared" ref="AA45" si="445">(1-AA44)</f>
        <v>1</v>
      </c>
      <c r="AB45" s="317"/>
      <c r="AC45" s="317"/>
      <c r="AD45" s="317"/>
      <c r="AE45" s="317"/>
      <c r="AF45" s="317"/>
      <c r="AG45" s="317"/>
      <c r="AH45" s="317"/>
      <c r="AI45" s="317"/>
      <c r="AJ45" s="317"/>
      <c r="AK45" s="317"/>
      <c r="AL45" s="317"/>
      <c r="AM45" s="317"/>
      <c r="AN45" s="317"/>
      <c r="AO45" s="317"/>
      <c r="AP45" s="317"/>
      <c r="AQ45" s="317"/>
      <c r="AR45" s="317"/>
      <c r="AS45" s="317"/>
      <c r="AX45" s="286">
        <f>(1-AX44)</f>
        <v>4.3599999999999972E-2</v>
      </c>
      <c r="AY45" s="286">
        <f t="shared" ref="AY45:BE45" si="446">(1-AY44)</f>
        <v>0</v>
      </c>
      <c r="AZ45" s="286">
        <f t="shared" si="446"/>
        <v>2.9999999999996696E-4</v>
      </c>
      <c r="BA45" s="286">
        <f t="shared" si="446"/>
        <v>0.20330000000000004</v>
      </c>
      <c r="BB45" s="286">
        <f t="shared" si="446"/>
        <v>0</v>
      </c>
      <c r="BC45" s="286">
        <f t="shared" si="446"/>
        <v>0</v>
      </c>
      <c r="BD45" s="286">
        <f t="shared" si="446"/>
        <v>9.9999999999988987E-5</v>
      </c>
      <c r="BE45" s="286">
        <f t="shared" si="446"/>
        <v>0</v>
      </c>
      <c r="BF45" s="317"/>
      <c r="BG45" s="317"/>
      <c r="BH45" s="317"/>
      <c r="BI45" s="317"/>
      <c r="BJ45" s="317"/>
      <c r="BK45" s="317"/>
      <c r="BL45" s="317"/>
      <c r="BM45" s="317"/>
      <c r="BN45" s="317"/>
      <c r="BO45" s="317"/>
      <c r="BP45" s="317"/>
      <c r="BQ45" s="317"/>
      <c r="BR45" s="317"/>
      <c r="BS45" s="317"/>
      <c r="BT45" s="317"/>
      <c r="BU45" s="317"/>
      <c r="BV45" s="317"/>
      <c r="BW45" s="317"/>
      <c r="BX45" s="317"/>
      <c r="BY45" s="317"/>
      <c r="BZ45" s="317"/>
      <c r="CA45" s="317"/>
      <c r="CB45" s="317"/>
      <c r="CC45" s="317"/>
      <c r="CD45" s="317"/>
      <c r="CE45" s="317"/>
      <c r="CF45" s="317"/>
      <c r="CG45" s="317"/>
      <c r="CH45" s="317"/>
      <c r="CI45" s="317"/>
      <c r="CJ45" s="317"/>
      <c r="CK45" s="317"/>
      <c r="CL45" s="317"/>
      <c r="CM45" s="317"/>
      <c r="CN45" s="317"/>
      <c r="CO45" s="317"/>
      <c r="CP45" s="317"/>
      <c r="CQ45" s="317"/>
      <c r="CR45" s="317"/>
      <c r="CS45" s="317"/>
      <c r="CT45" s="317"/>
      <c r="CU45" s="317"/>
      <c r="CV45" s="317"/>
      <c r="CW45" s="317"/>
      <c r="CX45" s="317"/>
      <c r="CY45" s="317"/>
      <c r="CZ45" s="317"/>
      <c r="DA45" s="317"/>
      <c r="DB45" s="317"/>
      <c r="DD45" s="286">
        <f>(1-DD44)</f>
        <v>8.0000000000002292E-4</v>
      </c>
      <c r="DE45" s="286">
        <f t="shared" ref="DE45:DK45" si="447">(1-DE44)</f>
        <v>0.27759999999999996</v>
      </c>
      <c r="DF45" s="286">
        <f t="shared" si="447"/>
        <v>0</v>
      </c>
      <c r="DG45" s="286">
        <f t="shared" si="447"/>
        <v>6.0000000000004494E-4</v>
      </c>
      <c r="DH45" s="286">
        <f t="shared" si="447"/>
        <v>0</v>
      </c>
      <c r="DI45" s="286">
        <f t="shared" si="447"/>
        <v>0</v>
      </c>
      <c r="DJ45" s="286">
        <f t="shared" si="447"/>
        <v>4.0999999999999925E-3</v>
      </c>
      <c r="DK45" s="286">
        <f t="shared" si="447"/>
        <v>0</v>
      </c>
      <c r="DL45" s="317"/>
      <c r="DM45" s="317"/>
      <c r="DN45" s="317"/>
      <c r="DO45" s="317"/>
      <c r="DP45" s="317"/>
      <c r="DQ45" s="317"/>
      <c r="DR45" s="317"/>
      <c r="DS45" s="317"/>
      <c r="DT45" s="317"/>
      <c r="DU45" s="317"/>
      <c r="DV45" s="317"/>
      <c r="DW45" s="317"/>
      <c r="DX45" s="317"/>
      <c r="DY45" s="317"/>
      <c r="DZ45" s="317"/>
      <c r="EA45" s="317"/>
      <c r="EB45" s="317"/>
      <c r="EC45" s="317"/>
      <c r="ED45" s="317"/>
      <c r="EE45" s="317"/>
      <c r="EF45" s="317"/>
      <c r="EG45" s="317"/>
      <c r="EH45" s="317"/>
      <c r="EI45" s="317"/>
      <c r="EJ45" s="317"/>
      <c r="EK45" s="317"/>
      <c r="EL45" s="317"/>
      <c r="EM45" s="317"/>
      <c r="EN45" s="317"/>
      <c r="EO45" s="317"/>
      <c r="EP45" s="317"/>
      <c r="EQ45" s="317"/>
      <c r="ER45" s="317"/>
      <c r="ES45" s="317"/>
      <c r="ET45" s="317"/>
      <c r="EU45" s="317"/>
      <c r="EV45" s="317"/>
      <c r="EW45" s="317"/>
      <c r="EX45" s="317"/>
      <c r="EY45" s="317"/>
      <c r="EZ45" s="317"/>
      <c r="FA45" s="317"/>
      <c r="FB45" s="317"/>
      <c r="FC45" s="317"/>
      <c r="FF45" s="286">
        <f>(1-FF44)</f>
        <v>9.9999999999988987E-5</v>
      </c>
      <c r="FG45" s="286">
        <f t="shared" ref="FG45:FI45" si="448">(1-FG44)</f>
        <v>0</v>
      </c>
      <c r="FH45" s="286">
        <f t="shared" si="448"/>
        <v>0.10750000000000004</v>
      </c>
      <c r="FI45" s="286">
        <f t="shared" si="448"/>
        <v>0</v>
      </c>
      <c r="HC45" s="433"/>
      <c r="HD45" s="433"/>
      <c r="HE45" s="433"/>
      <c r="HF45" s="433"/>
      <c r="HG45" s="444"/>
      <c r="HH45" s="444"/>
      <c r="HI45" s="444"/>
      <c r="HJ45" s="433"/>
      <c r="HK45" s="433"/>
      <c r="HL45" s="433"/>
      <c r="HM45" s="433"/>
      <c r="HN45" s="433"/>
      <c r="HO45" s="433"/>
    </row>
    <row r="46" spans="1:223" s="292" customFormat="1" ht="15" hidden="1" customHeight="1" x14ac:dyDescent="0.25">
      <c r="A46" s="299" t="s">
        <v>175</v>
      </c>
      <c r="B46" s="286">
        <f>RANK(B43,$B$43:$D$43,1)</f>
        <v>3</v>
      </c>
      <c r="C46" s="286">
        <f t="shared" ref="C46:D46" si="449">RANK(C43,$B$43:$D$43,1)</f>
        <v>2</v>
      </c>
      <c r="D46" s="286">
        <f t="shared" si="449"/>
        <v>1</v>
      </c>
      <c r="E46" s="317"/>
      <c r="F46" s="317"/>
      <c r="G46" s="317"/>
      <c r="H46" s="317"/>
      <c r="I46" s="317"/>
      <c r="J46" s="317"/>
      <c r="K46" s="317"/>
      <c r="L46" s="317"/>
      <c r="M46" s="317"/>
      <c r="N46" s="317"/>
      <c r="O46" s="317"/>
      <c r="P46" s="317"/>
      <c r="Q46" s="317"/>
      <c r="R46" s="317"/>
      <c r="S46" s="317"/>
      <c r="T46" s="317"/>
      <c r="U46" s="317"/>
      <c r="V46" s="317"/>
      <c r="W46" s="298"/>
      <c r="Y46" s="286">
        <f>RANK(Y43,$Y$43:$AA$43,1)</f>
        <v>3</v>
      </c>
      <c r="Z46" s="286">
        <f t="shared" ref="Z46:AA46" si="450">RANK(Z43,$Y$43:$AA$43,1)</f>
        <v>2</v>
      </c>
      <c r="AA46" s="286">
        <f t="shared" si="450"/>
        <v>1</v>
      </c>
      <c r="AB46" s="317"/>
      <c r="AC46" s="317"/>
      <c r="AD46" s="317"/>
      <c r="AE46" s="317"/>
      <c r="AF46" s="317"/>
      <c r="AG46" s="317"/>
      <c r="AH46" s="317"/>
      <c r="AI46" s="317"/>
      <c r="AJ46" s="317"/>
      <c r="AK46" s="317"/>
      <c r="AL46" s="317"/>
      <c r="AM46" s="317"/>
      <c r="AN46" s="317"/>
      <c r="AO46" s="317"/>
      <c r="AP46" s="317"/>
      <c r="AQ46" s="317"/>
      <c r="AR46" s="317"/>
      <c r="AS46" s="317"/>
      <c r="AX46" s="286">
        <f>RANK(AX55,$AX$55:$BE$55,0)</f>
        <v>4</v>
      </c>
      <c r="AY46" s="286">
        <f t="shared" ref="AY46:BE46" si="451">RANK(AY55,$AX$55:$BE$55,0)</f>
        <v>2</v>
      </c>
      <c r="AZ46" s="286">
        <f t="shared" si="451"/>
        <v>3</v>
      </c>
      <c r="BA46" s="286">
        <f t="shared" si="451"/>
        <v>1</v>
      </c>
      <c r="BB46" s="286">
        <f t="shared" si="451"/>
        <v>8</v>
      </c>
      <c r="BC46" s="286">
        <f t="shared" si="451"/>
        <v>7</v>
      </c>
      <c r="BD46" s="286">
        <f t="shared" si="451"/>
        <v>5</v>
      </c>
      <c r="BE46" s="286">
        <f t="shared" si="451"/>
        <v>6</v>
      </c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7"/>
      <c r="BS46" s="317"/>
      <c r="BT46" s="317"/>
      <c r="BU46" s="317"/>
      <c r="BV46" s="317"/>
      <c r="BW46" s="317"/>
      <c r="BX46" s="317"/>
      <c r="BY46" s="317"/>
      <c r="BZ46" s="317"/>
      <c r="CA46" s="317"/>
      <c r="CB46" s="317"/>
      <c r="CC46" s="317"/>
      <c r="CD46" s="317"/>
      <c r="CE46" s="317"/>
      <c r="CF46" s="317"/>
      <c r="CG46" s="317"/>
      <c r="CH46" s="317"/>
      <c r="CI46" s="317"/>
      <c r="CJ46" s="317"/>
      <c r="CK46" s="317"/>
      <c r="CL46" s="317"/>
      <c r="CM46" s="317"/>
      <c r="CN46" s="317"/>
      <c r="CO46" s="317"/>
      <c r="CP46" s="317"/>
      <c r="CQ46" s="317"/>
      <c r="CR46" s="317"/>
      <c r="CS46" s="317"/>
      <c r="CT46" s="317"/>
      <c r="CU46" s="317"/>
      <c r="CV46" s="317"/>
      <c r="CW46" s="317"/>
      <c r="CX46" s="317"/>
      <c r="CY46" s="317"/>
      <c r="CZ46" s="317"/>
      <c r="DA46" s="317"/>
      <c r="DB46" s="317"/>
      <c r="DD46" s="286">
        <f>RANK(DD55,$DD$55:$DK$55,0)</f>
        <v>3</v>
      </c>
      <c r="DE46" s="286">
        <f t="shared" ref="DE46:DK46" si="452">RANK(DE55,$DD$55:$DK$55,0)</f>
        <v>1</v>
      </c>
      <c r="DF46" s="286">
        <f t="shared" si="452"/>
        <v>6</v>
      </c>
      <c r="DG46" s="286">
        <f t="shared" si="452"/>
        <v>4</v>
      </c>
      <c r="DH46" s="286">
        <f t="shared" si="452"/>
        <v>7</v>
      </c>
      <c r="DI46" s="286">
        <f t="shared" si="452"/>
        <v>8</v>
      </c>
      <c r="DJ46" s="286">
        <f t="shared" si="452"/>
        <v>2</v>
      </c>
      <c r="DK46" s="286">
        <f t="shared" si="452"/>
        <v>5</v>
      </c>
      <c r="DL46" s="317"/>
      <c r="DM46" s="317"/>
      <c r="DN46" s="317"/>
      <c r="DO46" s="317"/>
      <c r="DP46" s="317"/>
      <c r="DQ46" s="317"/>
      <c r="DR46" s="317"/>
      <c r="DS46" s="317"/>
      <c r="DT46" s="317"/>
      <c r="DU46" s="317"/>
      <c r="DV46" s="317"/>
      <c r="DW46" s="317"/>
      <c r="DX46" s="317"/>
      <c r="DY46" s="317"/>
      <c r="DZ46" s="317"/>
      <c r="EA46" s="317"/>
      <c r="EB46" s="317"/>
      <c r="EC46" s="317"/>
      <c r="ED46" s="317"/>
      <c r="EE46" s="317"/>
      <c r="EF46" s="317"/>
      <c r="EG46" s="317"/>
      <c r="EH46" s="317"/>
      <c r="EI46" s="317"/>
      <c r="EJ46" s="317"/>
      <c r="EK46" s="317"/>
      <c r="EL46" s="317"/>
      <c r="EM46" s="317"/>
      <c r="EN46" s="317"/>
      <c r="EO46" s="317"/>
      <c r="EP46" s="317"/>
      <c r="EQ46" s="317"/>
      <c r="ER46" s="317"/>
      <c r="ES46" s="317"/>
      <c r="ET46" s="317"/>
      <c r="EU46" s="317"/>
      <c r="EV46" s="317"/>
      <c r="EW46" s="317"/>
      <c r="EX46" s="317"/>
      <c r="EY46" s="317"/>
      <c r="EZ46" s="317"/>
      <c r="FA46" s="317"/>
      <c r="FB46" s="317"/>
      <c r="FC46" s="317"/>
      <c r="FF46" s="286">
        <f>RANK(FF55,$FF$55:$FI$55,0)</f>
        <v>2</v>
      </c>
      <c r="FG46" s="286">
        <f t="shared" ref="FG46:FI46" si="453">RANK(FG55,$FF$55:$FI$55,0)</f>
        <v>3</v>
      </c>
      <c r="FH46" s="286">
        <f t="shared" si="453"/>
        <v>1</v>
      </c>
      <c r="FI46" s="286">
        <f t="shared" si="453"/>
        <v>4</v>
      </c>
      <c r="HC46" s="433"/>
      <c r="HD46" s="433"/>
      <c r="HE46" s="433"/>
      <c r="HF46" s="433"/>
      <c r="HG46" s="444"/>
      <c r="HH46" s="444"/>
      <c r="HI46" s="444"/>
      <c r="HJ46" s="433"/>
      <c r="HK46" s="433"/>
      <c r="HL46" s="433"/>
      <c r="HM46" s="433"/>
      <c r="HN46" s="433"/>
      <c r="HO46" s="433"/>
    </row>
    <row r="47" spans="1:223" s="292" customFormat="1" ht="15" hidden="1" customHeight="1" x14ac:dyDescent="0.25">
      <c r="A47" s="299" t="s">
        <v>177</v>
      </c>
      <c r="B47" s="137">
        <f>1-($B$1/B46)</f>
        <v>0.98333333333333328</v>
      </c>
      <c r="C47" s="137">
        <f t="shared" ref="C47:D47" si="454">1-($B$1/C46)</f>
        <v>0.97499999999999998</v>
      </c>
      <c r="D47" s="137">
        <f t="shared" si="454"/>
        <v>0.95</v>
      </c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8"/>
      <c r="T47" s="318"/>
      <c r="U47" s="318"/>
      <c r="V47" s="318"/>
      <c r="W47" s="298"/>
      <c r="Y47" s="137">
        <f>1-$B$1/Y46</f>
        <v>0.98333333333333328</v>
      </c>
      <c r="Z47" s="137">
        <f t="shared" ref="Z47:AA47" si="455">1-$B$1/Z46</f>
        <v>0.97499999999999998</v>
      </c>
      <c r="AA47" s="137">
        <f t="shared" si="455"/>
        <v>0.95</v>
      </c>
      <c r="AB47" s="318"/>
      <c r="AC47" s="318"/>
      <c r="AD47" s="318"/>
      <c r="AE47" s="318"/>
      <c r="AF47" s="318"/>
      <c r="AG47" s="318"/>
      <c r="AH47" s="318"/>
      <c r="AI47" s="318"/>
      <c r="AJ47" s="318"/>
      <c r="AK47" s="318"/>
      <c r="AL47" s="318"/>
      <c r="AM47" s="318"/>
      <c r="AN47" s="318"/>
      <c r="AO47" s="318"/>
      <c r="AP47" s="318"/>
      <c r="AQ47" s="318"/>
      <c r="AR47" s="318"/>
      <c r="AS47" s="318"/>
      <c r="AX47" s="137">
        <f>$B$1/AX46</f>
        <v>1.2500000000000001E-2</v>
      </c>
      <c r="AY47" s="137">
        <f>$B$1/AY46</f>
        <v>2.5000000000000001E-2</v>
      </c>
      <c r="AZ47" s="137">
        <f t="shared" ref="AZ47:BE47" si="456">$B$1/AZ46</f>
        <v>1.6666666666666666E-2</v>
      </c>
      <c r="BA47" s="137">
        <f t="shared" si="456"/>
        <v>0.05</v>
      </c>
      <c r="BB47" s="137">
        <f t="shared" si="456"/>
        <v>6.2500000000000003E-3</v>
      </c>
      <c r="BC47" s="137">
        <f t="shared" si="456"/>
        <v>7.1428571428571435E-3</v>
      </c>
      <c r="BD47" s="137">
        <f t="shared" si="456"/>
        <v>0.01</v>
      </c>
      <c r="BE47" s="137">
        <f t="shared" si="456"/>
        <v>8.3333333333333332E-3</v>
      </c>
      <c r="BF47" s="318"/>
      <c r="BG47" s="318"/>
      <c r="BH47" s="318"/>
      <c r="BI47" s="318"/>
      <c r="BJ47" s="318"/>
      <c r="BK47" s="318"/>
      <c r="BL47" s="318"/>
      <c r="BM47" s="318"/>
      <c r="BN47" s="318"/>
      <c r="BO47" s="318"/>
      <c r="BP47" s="318"/>
      <c r="BQ47" s="318"/>
      <c r="BR47" s="318"/>
      <c r="BS47" s="318"/>
      <c r="BT47" s="318"/>
      <c r="BU47" s="318"/>
      <c r="BV47" s="318"/>
      <c r="BW47" s="318"/>
      <c r="BX47" s="318"/>
      <c r="BY47" s="318"/>
      <c r="BZ47" s="318"/>
      <c r="CA47" s="318"/>
      <c r="CB47" s="318"/>
      <c r="CC47" s="318"/>
      <c r="CD47" s="318"/>
      <c r="CE47" s="318"/>
      <c r="CF47" s="318"/>
      <c r="CG47" s="318"/>
      <c r="CH47" s="318"/>
      <c r="CI47" s="318"/>
      <c r="CJ47" s="318"/>
      <c r="CK47" s="318"/>
      <c r="CL47" s="318"/>
      <c r="CM47" s="318"/>
      <c r="CN47" s="318"/>
      <c r="CO47" s="318"/>
      <c r="CP47" s="318"/>
      <c r="CQ47" s="318"/>
      <c r="CR47" s="318"/>
      <c r="CS47" s="318"/>
      <c r="CT47" s="318"/>
      <c r="CU47" s="318"/>
      <c r="CV47" s="318"/>
      <c r="CW47" s="318"/>
      <c r="CX47" s="318"/>
      <c r="CY47" s="318"/>
      <c r="CZ47" s="318"/>
      <c r="DA47" s="318"/>
      <c r="DB47" s="318"/>
      <c r="DD47" s="137">
        <f>$B$1/DD46</f>
        <v>1.6666666666666666E-2</v>
      </c>
      <c r="DE47" s="137">
        <f>$B$1/DE46</f>
        <v>0.05</v>
      </c>
      <c r="DF47" s="137">
        <f t="shared" ref="DF47:DK47" si="457">$B$1/DF46</f>
        <v>8.3333333333333332E-3</v>
      </c>
      <c r="DG47" s="137">
        <f t="shared" si="457"/>
        <v>1.2500000000000001E-2</v>
      </c>
      <c r="DH47" s="137">
        <f t="shared" si="457"/>
        <v>7.1428571428571435E-3</v>
      </c>
      <c r="DI47" s="137">
        <f t="shared" si="457"/>
        <v>6.2500000000000003E-3</v>
      </c>
      <c r="DJ47" s="137">
        <f t="shared" si="457"/>
        <v>2.5000000000000001E-2</v>
      </c>
      <c r="DK47" s="137">
        <f t="shared" si="457"/>
        <v>0.01</v>
      </c>
      <c r="DL47" s="318"/>
      <c r="DM47" s="318"/>
      <c r="DN47" s="318"/>
      <c r="DO47" s="318"/>
      <c r="DP47" s="318"/>
      <c r="DQ47" s="318"/>
      <c r="DR47" s="318"/>
      <c r="DS47" s="318"/>
      <c r="DT47" s="318"/>
      <c r="DU47" s="318"/>
      <c r="DV47" s="318"/>
      <c r="DW47" s="318"/>
      <c r="DX47" s="318"/>
      <c r="DY47" s="318"/>
      <c r="DZ47" s="318"/>
      <c r="EA47" s="318"/>
      <c r="EB47" s="318"/>
      <c r="EC47" s="318"/>
      <c r="ED47" s="318"/>
      <c r="EE47" s="318"/>
      <c r="EF47" s="318"/>
      <c r="EG47" s="318"/>
      <c r="EH47" s="318"/>
      <c r="EI47" s="318"/>
      <c r="EJ47" s="318"/>
      <c r="EK47" s="318"/>
      <c r="EL47" s="318"/>
      <c r="EM47" s="318"/>
      <c r="EN47" s="318"/>
      <c r="EO47" s="318"/>
      <c r="EP47" s="318"/>
      <c r="EQ47" s="318"/>
      <c r="ER47" s="318"/>
      <c r="ES47" s="318"/>
      <c r="ET47" s="318"/>
      <c r="EU47" s="318"/>
      <c r="EV47" s="318"/>
      <c r="EW47" s="318"/>
      <c r="EX47" s="318"/>
      <c r="EY47" s="318"/>
      <c r="EZ47" s="318"/>
      <c r="FA47" s="318"/>
      <c r="FB47" s="318"/>
      <c r="FC47" s="318"/>
      <c r="FF47" s="137">
        <f>$B$1/FF46</f>
        <v>2.5000000000000001E-2</v>
      </c>
      <c r="FG47" s="137">
        <f>$B$1/FG46</f>
        <v>1.6666666666666666E-2</v>
      </c>
      <c r="FH47" s="137">
        <f t="shared" ref="FH47:FI47" si="458">$B$1/FH46</f>
        <v>0.05</v>
      </c>
      <c r="FI47" s="137">
        <f t="shared" si="458"/>
        <v>1.2500000000000001E-2</v>
      </c>
      <c r="HC47" s="433"/>
      <c r="HD47" s="433"/>
      <c r="HE47" s="433"/>
      <c r="HF47" s="433"/>
      <c r="HG47" s="444"/>
      <c r="HH47" s="444"/>
      <c r="HI47" s="444"/>
      <c r="HJ47" s="433"/>
      <c r="HK47" s="433"/>
      <c r="HL47" s="433"/>
      <c r="HM47" s="433"/>
      <c r="HN47" s="433"/>
      <c r="HO47" s="433"/>
    </row>
    <row r="48" spans="1:223" ht="23.25" hidden="1" x14ac:dyDescent="0.25">
      <c r="A48" s="299" t="s">
        <v>262</v>
      </c>
      <c r="B48" s="289" t="str">
        <f>IF(B45&gt;B47,"H1","H0")</f>
        <v>H1</v>
      </c>
      <c r="C48" s="289" t="str">
        <f>IF(C45&gt;C47,"H1","H0")</f>
        <v>H1</v>
      </c>
      <c r="D48" s="289" t="str">
        <f>IF(D45&gt;D47,"H1","H0")</f>
        <v>H1</v>
      </c>
      <c r="E48" s="321"/>
      <c r="F48" s="321"/>
      <c r="G48" s="321"/>
      <c r="H48" s="321"/>
      <c r="I48" s="321"/>
      <c r="J48" s="321"/>
      <c r="K48" s="321"/>
      <c r="L48" s="321"/>
      <c r="M48" s="321"/>
      <c r="N48" s="321"/>
      <c r="O48" s="321"/>
      <c r="P48" s="321"/>
      <c r="Q48" s="321"/>
      <c r="R48" s="321"/>
      <c r="S48" s="321"/>
      <c r="T48" s="321"/>
      <c r="U48" s="321"/>
      <c r="V48" s="321"/>
      <c r="W48" s="177"/>
      <c r="Y48" s="289" t="str">
        <f>IF(Y45&gt;Y47,"H1","H0")</f>
        <v>H1</v>
      </c>
      <c r="Z48" s="289" t="str">
        <f t="shared" ref="Z48:AA48" si="459">IF(Z45&gt;Z47,"H1","H0")</f>
        <v>H1</v>
      </c>
      <c r="AA48" s="289" t="str">
        <f t="shared" si="459"/>
        <v>H1</v>
      </c>
      <c r="AB48" s="321"/>
      <c r="AC48" s="321"/>
      <c r="AD48" s="321"/>
      <c r="AE48" s="321"/>
      <c r="AF48" s="321"/>
      <c r="AG48" s="321"/>
      <c r="AH48" s="321"/>
      <c r="AI48" s="321"/>
      <c r="AJ48" s="321"/>
      <c r="AK48" s="321"/>
      <c r="AL48" s="321"/>
      <c r="AM48" s="321"/>
      <c r="AN48" s="321"/>
      <c r="AO48" s="321"/>
      <c r="AP48" s="321"/>
      <c r="AQ48" s="321"/>
      <c r="AR48" s="321"/>
      <c r="AS48" s="321"/>
      <c r="AX48" s="285"/>
      <c r="AY48" s="285"/>
      <c r="AZ48" s="285"/>
      <c r="BA48" s="285"/>
      <c r="BB48" s="285"/>
      <c r="BC48" s="285"/>
      <c r="BD48" s="285"/>
      <c r="BE48" s="285"/>
      <c r="BF48" s="320"/>
      <c r="BG48" s="320"/>
      <c r="BH48" s="320"/>
      <c r="BI48" s="320"/>
      <c r="BJ48" s="320"/>
      <c r="BK48" s="320"/>
      <c r="BL48" s="320"/>
      <c r="BM48" s="320"/>
      <c r="BN48" s="320"/>
      <c r="BO48" s="320"/>
      <c r="BP48" s="320"/>
      <c r="BQ48" s="320"/>
      <c r="BR48" s="320"/>
      <c r="BS48" s="320"/>
      <c r="BT48" s="320"/>
      <c r="BU48" s="320"/>
      <c r="BV48" s="320"/>
      <c r="BW48" s="320"/>
      <c r="BX48" s="320"/>
      <c r="BY48" s="320"/>
      <c r="BZ48" s="320"/>
      <c r="CA48" s="320"/>
      <c r="CB48" s="320"/>
      <c r="CC48" s="320"/>
      <c r="CD48" s="320"/>
      <c r="CE48" s="320"/>
      <c r="CF48" s="320"/>
      <c r="CG48" s="320"/>
      <c r="CH48" s="320"/>
      <c r="CI48" s="320"/>
      <c r="CJ48" s="320"/>
      <c r="CK48" s="320"/>
      <c r="CL48" s="320"/>
      <c r="CM48" s="320"/>
      <c r="CN48" s="320"/>
      <c r="CO48" s="320"/>
      <c r="CP48" s="320"/>
      <c r="CQ48" s="320"/>
      <c r="CR48" s="320"/>
      <c r="CS48" s="320"/>
      <c r="CT48" s="320"/>
      <c r="CU48" s="320"/>
      <c r="CV48" s="320"/>
      <c r="CW48" s="320"/>
      <c r="CX48" s="320"/>
      <c r="CY48" s="320"/>
      <c r="CZ48" s="320"/>
      <c r="DA48" s="320"/>
      <c r="DB48" s="320"/>
      <c r="DD48" s="285"/>
      <c r="DE48" s="285"/>
      <c r="DF48" s="285"/>
      <c r="DG48" s="285"/>
      <c r="DH48" s="285"/>
      <c r="DI48" s="285"/>
      <c r="DJ48" s="285"/>
      <c r="DK48" s="285"/>
      <c r="DL48" s="320"/>
      <c r="DM48" s="320"/>
      <c r="DN48" s="320"/>
      <c r="DO48" s="320"/>
      <c r="DP48" s="320"/>
      <c r="DQ48" s="320"/>
      <c r="DR48" s="320"/>
      <c r="DS48" s="320"/>
      <c r="DT48" s="320"/>
      <c r="DU48" s="320"/>
      <c r="DV48" s="320"/>
      <c r="DW48" s="320"/>
      <c r="DX48" s="320"/>
      <c r="DY48" s="320"/>
      <c r="DZ48" s="320"/>
      <c r="EA48" s="320"/>
      <c r="EB48" s="320"/>
      <c r="EC48" s="320"/>
      <c r="ED48" s="320"/>
      <c r="EE48" s="320"/>
      <c r="EF48" s="320"/>
      <c r="EG48" s="320"/>
      <c r="EH48" s="320"/>
      <c r="EI48" s="320"/>
      <c r="EJ48" s="320"/>
      <c r="EK48" s="320"/>
      <c r="EL48" s="320"/>
      <c r="EM48" s="320"/>
      <c r="EN48" s="320"/>
      <c r="EO48" s="320"/>
      <c r="EP48" s="320"/>
      <c r="EQ48" s="320"/>
      <c r="ER48" s="320"/>
      <c r="ES48" s="320"/>
      <c r="ET48" s="320"/>
      <c r="EU48" s="320"/>
      <c r="EV48" s="320"/>
      <c r="EW48" s="320"/>
      <c r="EX48" s="320"/>
      <c r="EY48" s="320"/>
      <c r="EZ48" s="320"/>
      <c r="FA48" s="320"/>
      <c r="FB48" s="320"/>
      <c r="FC48" s="320"/>
      <c r="FF48" s="285"/>
      <c r="FG48" s="285"/>
      <c r="FH48" s="285"/>
      <c r="FI48" s="285"/>
      <c r="HC48" s="433"/>
      <c r="HD48" s="433"/>
      <c r="HE48" s="433"/>
      <c r="HF48" s="433"/>
      <c r="HG48" s="444"/>
      <c r="HH48" s="444"/>
      <c r="HI48" s="444"/>
      <c r="HJ48" s="433"/>
      <c r="HK48" s="433"/>
      <c r="HL48" s="433"/>
      <c r="HM48" s="433"/>
      <c r="HN48" s="433"/>
      <c r="HO48" s="433"/>
    </row>
    <row r="49" spans="1:223" ht="23.25" hidden="1" x14ac:dyDescent="0.25">
      <c r="A49" s="299" t="s">
        <v>244</v>
      </c>
      <c r="B49" s="286"/>
      <c r="C49" s="286"/>
      <c r="D49" s="286"/>
      <c r="E49" s="317"/>
      <c r="F49" s="317"/>
      <c r="G49" s="317"/>
      <c r="H49" s="317"/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177"/>
      <c r="Y49" s="286"/>
      <c r="Z49" s="286"/>
      <c r="AA49" s="286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X49" s="174" t="str">
        <f t="shared" ref="AX49:BE49" si="460">IF(AX45&lt;AX47,"H1","H0")</f>
        <v>H0</v>
      </c>
      <c r="AY49" s="289" t="str">
        <f t="shared" si="460"/>
        <v>H1</v>
      </c>
      <c r="AZ49" s="289" t="str">
        <f t="shared" si="460"/>
        <v>H1</v>
      </c>
      <c r="BA49" s="174" t="str">
        <f t="shared" si="460"/>
        <v>H0</v>
      </c>
      <c r="BB49" s="289" t="str">
        <f t="shared" si="460"/>
        <v>H1</v>
      </c>
      <c r="BC49" s="289" t="str">
        <f t="shared" si="460"/>
        <v>H1</v>
      </c>
      <c r="BD49" s="289" t="str">
        <f t="shared" si="460"/>
        <v>H1</v>
      </c>
      <c r="BE49" s="289" t="str">
        <f t="shared" si="460"/>
        <v>H1</v>
      </c>
      <c r="BF49" s="321"/>
      <c r="BG49" s="321"/>
      <c r="BH49" s="321"/>
      <c r="BI49" s="321"/>
      <c r="BJ49" s="321"/>
      <c r="BK49" s="321"/>
      <c r="BL49" s="321"/>
      <c r="BM49" s="321"/>
      <c r="BN49" s="321"/>
      <c r="BO49" s="321"/>
      <c r="BP49" s="321"/>
      <c r="BQ49" s="321"/>
      <c r="BR49" s="321"/>
      <c r="BS49" s="321"/>
      <c r="BT49" s="321"/>
      <c r="BU49" s="321"/>
      <c r="BV49" s="321"/>
      <c r="BW49" s="321"/>
      <c r="BX49" s="321"/>
      <c r="BY49" s="321"/>
      <c r="BZ49" s="321"/>
      <c r="CA49" s="321"/>
      <c r="CB49" s="321"/>
      <c r="CC49" s="321"/>
      <c r="CD49" s="321"/>
      <c r="CE49" s="321"/>
      <c r="CF49" s="321"/>
      <c r="CG49" s="321"/>
      <c r="CH49" s="321"/>
      <c r="CI49" s="321"/>
      <c r="CJ49" s="321"/>
      <c r="CK49" s="321"/>
      <c r="CL49" s="321"/>
      <c r="CM49" s="321"/>
      <c r="CN49" s="321"/>
      <c r="CO49" s="321"/>
      <c r="CP49" s="321"/>
      <c r="CQ49" s="321"/>
      <c r="CR49" s="321"/>
      <c r="CS49" s="321"/>
      <c r="CT49" s="321"/>
      <c r="CU49" s="321"/>
      <c r="CV49" s="321"/>
      <c r="CW49" s="321"/>
      <c r="CX49" s="321"/>
      <c r="CY49" s="321"/>
      <c r="CZ49" s="321"/>
      <c r="DA49" s="321"/>
      <c r="DB49" s="321"/>
      <c r="DD49" s="289" t="str">
        <f t="shared" ref="DD49:DK49" si="461">IF(DD45&lt;DD47,"H1","H0")</f>
        <v>H1</v>
      </c>
      <c r="DE49" s="174" t="str">
        <f t="shared" si="461"/>
        <v>H0</v>
      </c>
      <c r="DF49" s="289" t="str">
        <f t="shared" si="461"/>
        <v>H1</v>
      </c>
      <c r="DG49" s="289" t="str">
        <f t="shared" si="461"/>
        <v>H1</v>
      </c>
      <c r="DH49" s="289" t="str">
        <f t="shared" si="461"/>
        <v>H1</v>
      </c>
      <c r="DI49" s="289" t="str">
        <f t="shared" si="461"/>
        <v>H1</v>
      </c>
      <c r="DJ49" s="289" t="str">
        <f t="shared" si="461"/>
        <v>H1</v>
      </c>
      <c r="DK49" s="289" t="str">
        <f t="shared" si="461"/>
        <v>H1</v>
      </c>
      <c r="DL49" s="321"/>
      <c r="DM49" s="321"/>
      <c r="DN49" s="321"/>
      <c r="DO49" s="321"/>
      <c r="DP49" s="321"/>
      <c r="DQ49" s="321"/>
      <c r="DR49" s="321"/>
      <c r="DS49" s="321"/>
      <c r="DT49" s="321"/>
      <c r="DU49" s="321"/>
      <c r="DV49" s="321"/>
      <c r="DW49" s="321"/>
      <c r="DX49" s="321"/>
      <c r="DY49" s="321"/>
      <c r="DZ49" s="321"/>
      <c r="EA49" s="321"/>
      <c r="EB49" s="321"/>
      <c r="EC49" s="321"/>
      <c r="ED49" s="321"/>
      <c r="EE49" s="321"/>
      <c r="EF49" s="321"/>
      <c r="EG49" s="321"/>
      <c r="EH49" s="321"/>
      <c r="EI49" s="321"/>
      <c r="EJ49" s="321"/>
      <c r="EK49" s="321"/>
      <c r="EL49" s="321"/>
      <c r="EM49" s="321"/>
      <c r="EN49" s="321"/>
      <c r="EO49" s="321"/>
      <c r="EP49" s="321"/>
      <c r="EQ49" s="321"/>
      <c r="ER49" s="321"/>
      <c r="ES49" s="321"/>
      <c r="ET49" s="321"/>
      <c r="EU49" s="321"/>
      <c r="EV49" s="321"/>
      <c r="EW49" s="321"/>
      <c r="EX49" s="321"/>
      <c r="EY49" s="321"/>
      <c r="EZ49" s="321"/>
      <c r="FA49" s="321"/>
      <c r="FB49" s="321"/>
      <c r="FC49" s="321"/>
      <c r="FF49" s="289" t="str">
        <f t="shared" ref="FF49:FI49" si="462">IF(FF45&lt;FF47,"H1","H0")</f>
        <v>H1</v>
      </c>
      <c r="FG49" s="289" t="str">
        <f t="shared" si="462"/>
        <v>H1</v>
      </c>
      <c r="FH49" s="174" t="str">
        <f t="shared" si="462"/>
        <v>H0</v>
      </c>
      <c r="FI49" s="289" t="str">
        <f t="shared" si="462"/>
        <v>H1</v>
      </c>
      <c r="HC49" s="433"/>
      <c r="HD49" s="433"/>
      <c r="HE49" s="433"/>
      <c r="HF49" s="433"/>
      <c r="HG49" s="444"/>
      <c r="HH49" s="444"/>
      <c r="HI49" s="444"/>
      <c r="HJ49" s="433"/>
      <c r="HK49" s="433"/>
      <c r="HL49" s="433"/>
      <c r="HM49" s="433"/>
      <c r="HN49" s="433"/>
      <c r="HO49" s="433"/>
    </row>
    <row r="50" spans="1:223" s="290" customFormat="1" ht="23.25" hidden="1" x14ac:dyDescent="0.25">
      <c r="A50" s="299" t="s">
        <v>270</v>
      </c>
      <c r="B50" s="286"/>
      <c r="C50" s="286"/>
      <c r="D50" s="286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177"/>
      <c r="Y50" s="286"/>
      <c r="Z50" s="286"/>
      <c r="AA50" s="286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X50" s="286" t="str">
        <f t="shared" ref="AX50:BE50" si="463">IF(AX45&lt;AX47,"'signifikant'","'n. signifikant'")</f>
        <v>'n. signifikant'</v>
      </c>
      <c r="AY50" s="286" t="str">
        <f t="shared" si="463"/>
        <v>'signifikant'</v>
      </c>
      <c r="AZ50" s="286" t="str">
        <f t="shared" si="463"/>
        <v>'signifikant'</v>
      </c>
      <c r="BA50" s="286" t="str">
        <f t="shared" si="463"/>
        <v>'n. signifikant'</v>
      </c>
      <c r="BB50" s="286" t="str">
        <f t="shared" si="463"/>
        <v>'signifikant'</v>
      </c>
      <c r="BC50" s="286" t="str">
        <f t="shared" si="463"/>
        <v>'signifikant'</v>
      </c>
      <c r="BD50" s="286" t="str">
        <f t="shared" si="463"/>
        <v>'signifikant'</v>
      </c>
      <c r="BE50" s="286" t="str">
        <f t="shared" si="463"/>
        <v>'signifikant'</v>
      </c>
      <c r="BF50" s="317"/>
      <c r="BG50" s="317"/>
      <c r="BH50" s="317"/>
      <c r="BI50" s="317"/>
      <c r="BJ50" s="317"/>
      <c r="BK50" s="317"/>
      <c r="BL50" s="317"/>
      <c r="BM50" s="317"/>
      <c r="BN50" s="317"/>
      <c r="BO50" s="317"/>
      <c r="BP50" s="317"/>
      <c r="BQ50" s="317"/>
      <c r="BR50" s="317"/>
      <c r="BS50" s="317"/>
      <c r="BT50" s="317"/>
      <c r="BU50" s="317"/>
      <c r="BV50" s="317"/>
      <c r="BW50" s="317"/>
      <c r="BX50" s="317"/>
      <c r="BY50" s="317"/>
      <c r="BZ50" s="317"/>
      <c r="CA50" s="317"/>
      <c r="CB50" s="317"/>
      <c r="CC50" s="317"/>
      <c r="CD50" s="317"/>
      <c r="CE50" s="317"/>
      <c r="CF50" s="317"/>
      <c r="CG50" s="317"/>
      <c r="CH50" s="317"/>
      <c r="CI50" s="317"/>
      <c r="CJ50" s="317"/>
      <c r="CK50" s="317"/>
      <c r="CL50" s="317"/>
      <c r="CM50" s="317"/>
      <c r="CN50" s="317"/>
      <c r="CO50" s="317"/>
      <c r="CP50" s="317"/>
      <c r="CQ50" s="317"/>
      <c r="CR50" s="317"/>
      <c r="CS50" s="317"/>
      <c r="CT50" s="317"/>
      <c r="CU50" s="317"/>
      <c r="CV50" s="317"/>
      <c r="CW50" s="317"/>
      <c r="CX50" s="317"/>
      <c r="CY50" s="317"/>
      <c r="CZ50" s="317"/>
      <c r="DA50" s="317"/>
      <c r="DB50" s="317"/>
      <c r="DD50" s="286" t="str">
        <f t="shared" ref="DD50:DK50" si="464">IF(DD45&lt;DD47,"'signifikant'","'n. signifikant'")</f>
        <v>'signifikant'</v>
      </c>
      <c r="DE50" s="286" t="str">
        <f t="shared" si="464"/>
        <v>'n. signifikant'</v>
      </c>
      <c r="DF50" s="286" t="str">
        <f t="shared" si="464"/>
        <v>'signifikant'</v>
      </c>
      <c r="DG50" s="286" t="str">
        <f t="shared" si="464"/>
        <v>'signifikant'</v>
      </c>
      <c r="DH50" s="286" t="str">
        <f t="shared" si="464"/>
        <v>'signifikant'</v>
      </c>
      <c r="DI50" s="286" t="str">
        <f t="shared" si="464"/>
        <v>'signifikant'</v>
      </c>
      <c r="DJ50" s="286" t="str">
        <f t="shared" si="464"/>
        <v>'signifikant'</v>
      </c>
      <c r="DK50" s="286" t="str">
        <f t="shared" si="464"/>
        <v>'signifikant'</v>
      </c>
      <c r="DL50" s="317"/>
      <c r="DM50" s="317"/>
      <c r="DN50" s="317"/>
      <c r="DO50" s="317"/>
      <c r="DP50" s="317"/>
      <c r="DQ50" s="317"/>
      <c r="DR50" s="317"/>
      <c r="DS50" s="317"/>
      <c r="DT50" s="317"/>
      <c r="DU50" s="317"/>
      <c r="DV50" s="317"/>
      <c r="DW50" s="317"/>
      <c r="DX50" s="317"/>
      <c r="DY50" s="317"/>
      <c r="DZ50" s="317"/>
      <c r="EA50" s="317"/>
      <c r="EB50" s="317"/>
      <c r="EC50" s="317"/>
      <c r="ED50" s="317"/>
      <c r="EE50" s="317"/>
      <c r="EF50" s="317"/>
      <c r="EG50" s="317"/>
      <c r="EH50" s="317"/>
      <c r="EI50" s="317"/>
      <c r="EJ50" s="317"/>
      <c r="EK50" s="317"/>
      <c r="EL50" s="317"/>
      <c r="EM50" s="317"/>
      <c r="EN50" s="317"/>
      <c r="EO50" s="317"/>
      <c r="EP50" s="317"/>
      <c r="EQ50" s="317"/>
      <c r="ER50" s="317"/>
      <c r="ES50" s="317"/>
      <c r="ET50" s="317"/>
      <c r="EU50" s="317"/>
      <c r="EV50" s="317"/>
      <c r="EW50" s="317"/>
      <c r="EX50" s="317"/>
      <c r="EY50" s="317"/>
      <c r="EZ50" s="317"/>
      <c r="FA50" s="317"/>
      <c r="FB50" s="317"/>
      <c r="FC50" s="317"/>
      <c r="FF50" s="286" t="str">
        <f t="shared" ref="FF50:FI50" si="465">IF(FF45&lt;FF47,"'signifikant'","'n. signifikant'")</f>
        <v>'signifikant'</v>
      </c>
      <c r="FG50" s="286" t="str">
        <f t="shared" si="465"/>
        <v>'signifikant'</v>
      </c>
      <c r="FH50" s="286" t="str">
        <f t="shared" si="465"/>
        <v>'n. signifikant'</v>
      </c>
      <c r="FI50" s="286" t="str">
        <f t="shared" si="465"/>
        <v>'signifikant'</v>
      </c>
      <c r="HC50" s="434"/>
      <c r="HD50" s="434"/>
      <c r="HE50" s="434"/>
      <c r="HF50" s="434"/>
      <c r="HG50" s="444"/>
      <c r="HH50" s="444"/>
      <c r="HI50" s="444"/>
      <c r="HJ50" s="434"/>
      <c r="HK50" s="434"/>
      <c r="HL50" s="434"/>
      <c r="HM50" s="434"/>
      <c r="HN50" s="434"/>
      <c r="HO50" s="434"/>
    </row>
    <row r="51" spans="1:223" s="290" customFormat="1" ht="23.25" hidden="1" x14ac:dyDescent="0.25">
      <c r="A51" s="299" t="s">
        <v>271</v>
      </c>
      <c r="B51" s="137">
        <f>B47</f>
        <v>0.98333333333333328</v>
      </c>
      <c r="C51" s="137">
        <f t="shared" ref="C51:D51" si="466">C47</f>
        <v>0.97499999999999998</v>
      </c>
      <c r="D51" s="137">
        <f t="shared" si="466"/>
        <v>0.95</v>
      </c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177"/>
      <c r="Y51" s="137">
        <f>Y47</f>
        <v>0.98333333333333328</v>
      </c>
      <c r="Z51" s="137">
        <f t="shared" ref="Z51:AA51" si="467">Z47</f>
        <v>0.97499999999999998</v>
      </c>
      <c r="AA51" s="137">
        <f t="shared" si="467"/>
        <v>0.95</v>
      </c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X51" s="286"/>
      <c r="AY51" s="286"/>
      <c r="AZ51" s="286"/>
      <c r="BA51" s="286"/>
      <c r="BB51" s="286"/>
      <c r="BC51" s="286"/>
      <c r="BD51" s="286"/>
      <c r="BE51" s="286"/>
      <c r="BF51" s="317"/>
      <c r="BG51" s="317"/>
      <c r="BH51" s="317"/>
      <c r="BI51" s="317"/>
      <c r="BJ51" s="317"/>
      <c r="BK51" s="317"/>
      <c r="BL51" s="317"/>
      <c r="BM51" s="317"/>
      <c r="BN51" s="317"/>
      <c r="BO51" s="317"/>
      <c r="BP51" s="317"/>
      <c r="BQ51" s="317"/>
      <c r="BR51" s="317"/>
      <c r="BS51" s="317"/>
      <c r="BT51" s="317"/>
      <c r="BU51" s="317"/>
      <c r="BV51" s="317"/>
      <c r="BW51" s="317"/>
      <c r="BX51" s="317"/>
      <c r="BY51" s="317"/>
      <c r="BZ51" s="317"/>
      <c r="CA51" s="317"/>
      <c r="CB51" s="317"/>
      <c r="CC51" s="317"/>
      <c r="CD51" s="317"/>
      <c r="CE51" s="317"/>
      <c r="CF51" s="317"/>
      <c r="CG51" s="317"/>
      <c r="CH51" s="317"/>
      <c r="CI51" s="317"/>
      <c r="CJ51" s="317"/>
      <c r="CK51" s="317"/>
      <c r="CL51" s="317"/>
      <c r="CM51" s="317"/>
      <c r="CN51" s="317"/>
      <c r="CO51" s="317"/>
      <c r="CP51" s="317"/>
      <c r="CQ51" s="317"/>
      <c r="CR51" s="317"/>
      <c r="CS51" s="317"/>
      <c r="CT51" s="317"/>
      <c r="CU51" s="317"/>
      <c r="CV51" s="317"/>
      <c r="CW51" s="317"/>
      <c r="CX51" s="317"/>
      <c r="CY51" s="317"/>
      <c r="CZ51" s="317"/>
      <c r="DA51" s="317"/>
      <c r="DB51" s="317"/>
      <c r="DD51" s="286"/>
      <c r="DE51" s="286"/>
      <c r="DF51" s="286"/>
      <c r="DG51" s="286"/>
      <c r="DH51" s="286"/>
      <c r="DI51" s="286"/>
      <c r="DJ51" s="286"/>
      <c r="DK51" s="286"/>
      <c r="DL51" s="317"/>
      <c r="DM51" s="317"/>
      <c r="DN51" s="317"/>
      <c r="DO51" s="317"/>
      <c r="DP51" s="317"/>
      <c r="DQ51" s="317"/>
      <c r="DR51" s="317"/>
      <c r="DS51" s="317"/>
      <c r="DT51" s="317"/>
      <c r="DU51" s="317"/>
      <c r="DV51" s="317"/>
      <c r="DW51" s="317"/>
      <c r="DX51" s="317"/>
      <c r="DY51" s="317"/>
      <c r="DZ51" s="317"/>
      <c r="EA51" s="317"/>
      <c r="EB51" s="317"/>
      <c r="EC51" s="317"/>
      <c r="ED51" s="317"/>
      <c r="EE51" s="317"/>
      <c r="EF51" s="317"/>
      <c r="EG51" s="317"/>
      <c r="EH51" s="317"/>
      <c r="EI51" s="317"/>
      <c r="EJ51" s="317"/>
      <c r="EK51" s="317"/>
      <c r="EL51" s="317"/>
      <c r="EM51" s="317"/>
      <c r="EN51" s="317"/>
      <c r="EO51" s="317"/>
      <c r="EP51" s="317"/>
      <c r="EQ51" s="317"/>
      <c r="ER51" s="317"/>
      <c r="ES51" s="317"/>
      <c r="ET51" s="317"/>
      <c r="EU51" s="317"/>
      <c r="EV51" s="317"/>
      <c r="EW51" s="317"/>
      <c r="EX51" s="317"/>
      <c r="EY51" s="317"/>
      <c r="EZ51" s="317"/>
      <c r="FA51" s="317"/>
      <c r="FB51" s="317"/>
      <c r="FC51" s="317"/>
      <c r="FF51" s="286"/>
      <c r="FG51" s="286"/>
      <c r="FH51" s="286"/>
      <c r="FI51" s="286"/>
      <c r="HC51" s="434"/>
      <c r="HD51" s="434"/>
      <c r="HE51" s="434"/>
      <c r="HF51" s="434"/>
      <c r="HG51" s="444"/>
      <c r="HH51" s="444"/>
      <c r="HI51" s="444"/>
      <c r="HJ51" s="434"/>
      <c r="HK51" s="434"/>
      <c r="HL51" s="434"/>
      <c r="HM51" s="434"/>
      <c r="HN51" s="434"/>
      <c r="HO51" s="434"/>
    </row>
    <row r="52" spans="1:223" s="290" customFormat="1" ht="23.25" hidden="1" x14ac:dyDescent="0.25">
      <c r="A52" s="299" t="s">
        <v>263</v>
      </c>
      <c r="B52" s="286">
        <v>-2.13</v>
      </c>
      <c r="C52" s="286">
        <v>-1.96</v>
      </c>
      <c r="D52" s="286">
        <v>-1.65</v>
      </c>
      <c r="E52" s="317"/>
      <c r="F52" s="317"/>
      <c r="G52" s="317"/>
      <c r="H52" s="317"/>
      <c r="I52" s="317"/>
      <c r="J52" s="317"/>
      <c r="K52" s="317"/>
      <c r="L52" s="317"/>
      <c r="M52" s="317"/>
      <c r="N52" s="317"/>
      <c r="O52" s="317"/>
      <c r="P52" s="317"/>
      <c r="Q52" s="317"/>
      <c r="R52" s="317"/>
      <c r="S52" s="317"/>
      <c r="T52" s="317"/>
      <c r="U52" s="317"/>
      <c r="V52" s="317"/>
      <c r="W52" s="177"/>
      <c r="Y52" s="286">
        <v>-2.13</v>
      </c>
      <c r="Z52" s="286">
        <v>-1.96</v>
      </c>
      <c r="AA52" s="286">
        <v>-1.65</v>
      </c>
      <c r="AB52" s="317"/>
      <c r="AC52" s="317"/>
      <c r="AD52" s="317"/>
      <c r="AE52" s="317"/>
      <c r="AF52" s="317"/>
      <c r="AG52" s="317"/>
      <c r="AH52" s="317"/>
      <c r="AI52" s="317"/>
      <c r="AJ52" s="317"/>
      <c r="AK52" s="317"/>
      <c r="AL52" s="317"/>
      <c r="AM52" s="317"/>
      <c r="AN52" s="317"/>
      <c r="AO52" s="317"/>
      <c r="AP52" s="317"/>
      <c r="AQ52" s="317"/>
      <c r="AR52" s="317"/>
      <c r="AS52" s="317"/>
      <c r="AX52" s="137">
        <f>1-AX47</f>
        <v>0.98750000000000004</v>
      </c>
      <c r="AY52" s="137">
        <f t="shared" ref="AY52:BE52" si="468">1-AY47</f>
        <v>0.97499999999999998</v>
      </c>
      <c r="AZ52" s="137">
        <f t="shared" si="468"/>
        <v>0.98333333333333328</v>
      </c>
      <c r="BA52" s="137">
        <f t="shared" si="468"/>
        <v>0.95</v>
      </c>
      <c r="BB52" s="137">
        <f t="shared" si="468"/>
        <v>0.99375000000000002</v>
      </c>
      <c r="BC52" s="137">
        <f t="shared" si="468"/>
        <v>0.99285714285714288</v>
      </c>
      <c r="BD52" s="137">
        <f t="shared" si="468"/>
        <v>0.99</v>
      </c>
      <c r="BE52" s="137">
        <f t="shared" si="468"/>
        <v>0.9916666666666667</v>
      </c>
      <c r="BF52" s="318"/>
      <c r="BG52" s="318"/>
      <c r="BH52" s="318"/>
      <c r="BI52" s="318"/>
      <c r="BJ52" s="318"/>
      <c r="BK52" s="318"/>
      <c r="BL52" s="318"/>
      <c r="BM52" s="318"/>
      <c r="BN52" s="318"/>
      <c r="BO52" s="318"/>
      <c r="BP52" s="318"/>
      <c r="BQ52" s="318"/>
      <c r="BR52" s="318"/>
      <c r="BS52" s="318"/>
      <c r="BT52" s="318"/>
      <c r="BU52" s="318"/>
      <c r="BV52" s="318"/>
      <c r="BW52" s="318"/>
      <c r="BX52" s="318"/>
      <c r="BY52" s="318"/>
      <c r="BZ52" s="318"/>
      <c r="CA52" s="318"/>
      <c r="CB52" s="318"/>
      <c r="CC52" s="318"/>
      <c r="CD52" s="318"/>
      <c r="CE52" s="318"/>
      <c r="CF52" s="318"/>
      <c r="CG52" s="318"/>
      <c r="CH52" s="318"/>
      <c r="CI52" s="318"/>
      <c r="CJ52" s="318"/>
      <c r="CK52" s="318"/>
      <c r="CL52" s="318"/>
      <c r="CM52" s="318"/>
      <c r="CN52" s="318"/>
      <c r="CO52" s="318"/>
      <c r="CP52" s="318"/>
      <c r="CQ52" s="318"/>
      <c r="CR52" s="318"/>
      <c r="CS52" s="318"/>
      <c r="CT52" s="318"/>
      <c r="CU52" s="318"/>
      <c r="CV52" s="318"/>
      <c r="CW52" s="318"/>
      <c r="CX52" s="318"/>
      <c r="CY52" s="318"/>
      <c r="CZ52" s="318"/>
      <c r="DA52" s="318"/>
      <c r="DB52" s="318"/>
      <c r="DD52" s="137">
        <f>1-DD47</f>
        <v>0.98333333333333328</v>
      </c>
      <c r="DE52" s="137">
        <f t="shared" ref="DE52:DK52" si="469">1-DE47</f>
        <v>0.95</v>
      </c>
      <c r="DF52" s="137">
        <f t="shared" si="469"/>
        <v>0.9916666666666667</v>
      </c>
      <c r="DG52" s="137">
        <f t="shared" si="469"/>
        <v>0.98750000000000004</v>
      </c>
      <c r="DH52" s="137">
        <f t="shared" si="469"/>
        <v>0.99285714285714288</v>
      </c>
      <c r="DI52" s="137">
        <f t="shared" si="469"/>
        <v>0.99375000000000002</v>
      </c>
      <c r="DJ52" s="137">
        <f t="shared" si="469"/>
        <v>0.97499999999999998</v>
      </c>
      <c r="DK52" s="137">
        <f t="shared" si="469"/>
        <v>0.99</v>
      </c>
      <c r="DL52" s="318"/>
      <c r="DM52" s="318"/>
      <c r="DN52" s="318"/>
      <c r="DO52" s="318"/>
      <c r="DP52" s="318"/>
      <c r="DQ52" s="318"/>
      <c r="DR52" s="318"/>
      <c r="DS52" s="318"/>
      <c r="DT52" s="318"/>
      <c r="DU52" s="318"/>
      <c r="DV52" s="318"/>
      <c r="DW52" s="318"/>
      <c r="DX52" s="318"/>
      <c r="DY52" s="318"/>
      <c r="DZ52" s="318"/>
      <c r="EA52" s="318"/>
      <c r="EB52" s="318"/>
      <c r="EC52" s="318"/>
      <c r="ED52" s="318"/>
      <c r="EE52" s="318"/>
      <c r="EF52" s="318"/>
      <c r="EG52" s="318"/>
      <c r="EH52" s="318"/>
      <c r="EI52" s="318"/>
      <c r="EJ52" s="318"/>
      <c r="EK52" s="318"/>
      <c r="EL52" s="318"/>
      <c r="EM52" s="318"/>
      <c r="EN52" s="318"/>
      <c r="EO52" s="318"/>
      <c r="EP52" s="318"/>
      <c r="EQ52" s="318"/>
      <c r="ER52" s="318"/>
      <c r="ES52" s="318"/>
      <c r="ET52" s="318"/>
      <c r="EU52" s="318"/>
      <c r="EV52" s="318"/>
      <c r="EW52" s="318"/>
      <c r="EX52" s="318"/>
      <c r="EY52" s="318"/>
      <c r="EZ52" s="318"/>
      <c r="FA52" s="318"/>
      <c r="FB52" s="318"/>
      <c r="FC52" s="318"/>
      <c r="FF52" s="137">
        <f>1-FF47</f>
        <v>0.97499999999999998</v>
      </c>
      <c r="FG52" s="137">
        <f t="shared" ref="FG52:FI52" si="470">1-FG47</f>
        <v>0.98333333333333328</v>
      </c>
      <c r="FH52" s="137">
        <f t="shared" si="470"/>
        <v>0.95</v>
      </c>
      <c r="FI52" s="137">
        <f t="shared" si="470"/>
        <v>0.98750000000000004</v>
      </c>
      <c r="HC52" s="434"/>
      <c r="HD52" s="434"/>
      <c r="HE52" s="434"/>
      <c r="HF52" s="434"/>
      <c r="HG52" s="444"/>
      <c r="HH52" s="444"/>
      <c r="HI52" s="444"/>
      <c r="HJ52" s="434"/>
      <c r="HK52" s="434"/>
      <c r="HL52" s="434"/>
      <c r="HM52" s="434"/>
      <c r="HN52" s="434"/>
      <c r="HO52" s="434"/>
    </row>
    <row r="53" spans="1:223" s="290" customFormat="1" ht="23.25" hidden="1" x14ac:dyDescent="0.25">
      <c r="A53" s="299" t="s">
        <v>262</v>
      </c>
      <c r="B53" s="289" t="str">
        <f>IF(B43&lt;B52,"H1","H0")</f>
        <v>H1</v>
      </c>
      <c r="C53" s="289" t="str">
        <f t="shared" ref="C53:D53" si="471">IF(C43&lt;C52,"H1","H0")</f>
        <v>H1</v>
      </c>
      <c r="D53" s="289" t="str">
        <f t="shared" si="471"/>
        <v>H1</v>
      </c>
      <c r="E53" s="321"/>
      <c r="F53" s="321"/>
      <c r="G53" s="321"/>
      <c r="H53" s="321"/>
      <c r="I53" s="321"/>
      <c r="J53" s="321"/>
      <c r="K53" s="321"/>
      <c r="L53" s="321"/>
      <c r="M53" s="321"/>
      <c r="N53" s="321"/>
      <c r="O53" s="321"/>
      <c r="P53" s="321"/>
      <c r="Q53" s="321"/>
      <c r="R53" s="321"/>
      <c r="S53" s="321"/>
      <c r="T53" s="321"/>
      <c r="U53" s="321"/>
      <c r="V53" s="321"/>
      <c r="W53" s="177"/>
      <c r="Y53" s="289" t="str">
        <f>IF(Y43&lt;Y52,"H1","H0")</f>
        <v>H1</v>
      </c>
      <c r="Z53" s="289" t="str">
        <f t="shared" ref="Z53" si="472">IF(Z43&lt;Z52,"H1","H0")</f>
        <v>H1</v>
      </c>
      <c r="AA53" s="289" t="str">
        <f t="shared" ref="AA53" si="473">IF(AA43&lt;AA52,"H1","H0")</f>
        <v>H1</v>
      </c>
      <c r="AB53" s="321"/>
      <c r="AC53" s="321"/>
      <c r="AD53" s="321"/>
      <c r="AE53" s="321"/>
      <c r="AF53" s="321"/>
      <c r="AG53" s="321"/>
      <c r="AH53" s="321"/>
      <c r="AI53" s="321"/>
      <c r="AJ53" s="321"/>
      <c r="AK53" s="321"/>
      <c r="AL53" s="321"/>
      <c r="AM53" s="321"/>
      <c r="AN53" s="321"/>
      <c r="AO53" s="321"/>
      <c r="AP53" s="321"/>
      <c r="AQ53" s="321"/>
      <c r="AR53" s="321"/>
      <c r="AS53" s="321"/>
      <c r="AX53" s="286">
        <v>-2.2400000000000002</v>
      </c>
      <c r="AY53" s="286">
        <v>-1.96</v>
      </c>
      <c r="AZ53" s="286">
        <v>-2.13</v>
      </c>
      <c r="BA53" s="286">
        <v>-1.65</v>
      </c>
      <c r="BB53" s="286">
        <v>-2.5</v>
      </c>
      <c r="BC53" s="286">
        <v>-2.4500000000000002</v>
      </c>
      <c r="BD53" s="286">
        <v>-2.33</v>
      </c>
      <c r="BE53" s="286">
        <v>-2.4</v>
      </c>
      <c r="BF53" s="317"/>
      <c r="BG53" s="317"/>
      <c r="BH53" s="317"/>
      <c r="BI53" s="317"/>
      <c r="BJ53" s="317"/>
      <c r="BK53" s="317"/>
      <c r="BL53" s="317"/>
      <c r="BM53" s="317"/>
      <c r="BN53" s="317"/>
      <c r="BO53" s="317"/>
      <c r="BP53" s="317"/>
      <c r="BQ53" s="317"/>
      <c r="BR53" s="317"/>
      <c r="BS53" s="317"/>
      <c r="BT53" s="317"/>
      <c r="BU53" s="317"/>
      <c r="BV53" s="317"/>
      <c r="BW53" s="317"/>
      <c r="BX53" s="317"/>
      <c r="BY53" s="317"/>
      <c r="BZ53" s="317"/>
      <c r="CA53" s="317"/>
      <c r="CB53" s="317"/>
      <c r="CC53" s="317"/>
      <c r="CD53" s="317"/>
      <c r="CE53" s="317"/>
      <c r="CF53" s="317"/>
      <c r="CG53" s="317"/>
      <c r="CH53" s="317"/>
      <c r="CI53" s="317"/>
      <c r="CJ53" s="317"/>
      <c r="CK53" s="317"/>
      <c r="CL53" s="317"/>
      <c r="CM53" s="317"/>
      <c r="CN53" s="317"/>
      <c r="CO53" s="317"/>
      <c r="CP53" s="317"/>
      <c r="CQ53" s="317"/>
      <c r="CR53" s="317"/>
      <c r="CS53" s="317"/>
      <c r="CT53" s="317"/>
      <c r="CU53" s="317"/>
      <c r="CV53" s="317"/>
      <c r="CW53" s="317"/>
      <c r="CX53" s="317"/>
      <c r="CY53" s="317"/>
      <c r="CZ53" s="317"/>
      <c r="DA53" s="317"/>
      <c r="DB53" s="317"/>
      <c r="DD53" s="286">
        <v>-2.13</v>
      </c>
      <c r="DE53" s="286">
        <v>-1.65</v>
      </c>
      <c r="DF53" s="286">
        <v>-2.4</v>
      </c>
      <c r="DG53" s="286">
        <v>-2.2400000000000002</v>
      </c>
      <c r="DH53" s="286">
        <v>-2.4500000000000002</v>
      </c>
      <c r="DI53" s="286">
        <v>-2.5</v>
      </c>
      <c r="DJ53" s="286">
        <v>-1.96</v>
      </c>
      <c r="DK53" s="286">
        <v>-2.33</v>
      </c>
      <c r="DL53" s="317"/>
      <c r="DM53" s="317"/>
      <c r="DN53" s="317"/>
      <c r="DO53" s="317"/>
      <c r="DP53" s="317"/>
      <c r="DQ53" s="317"/>
      <c r="DR53" s="317"/>
      <c r="DS53" s="317"/>
      <c r="DT53" s="317"/>
      <c r="DU53" s="317"/>
      <c r="DV53" s="317"/>
      <c r="DW53" s="317"/>
      <c r="DX53" s="317"/>
      <c r="DY53" s="317"/>
      <c r="DZ53" s="317"/>
      <c r="EA53" s="317"/>
      <c r="EB53" s="317"/>
      <c r="EC53" s="317"/>
      <c r="ED53" s="317"/>
      <c r="EE53" s="317"/>
      <c r="EF53" s="317"/>
      <c r="EG53" s="317"/>
      <c r="EH53" s="317"/>
      <c r="EI53" s="317"/>
      <c r="EJ53" s="317"/>
      <c r="EK53" s="317"/>
      <c r="EL53" s="317"/>
      <c r="EM53" s="317"/>
      <c r="EN53" s="317"/>
      <c r="EO53" s="317"/>
      <c r="EP53" s="317"/>
      <c r="EQ53" s="317"/>
      <c r="ER53" s="317"/>
      <c r="ES53" s="317"/>
      <c r="ET53" s="317"/>
      <c r="EU53" s="317"/>
      <c r="EV53" s="317"/>
      <c r="EW53" s="317"/>
      <c r="EX53" s="317"/>
      <c r="EY53" s="317"/>
      <c r="EZ53" s="317"/>
      <c r="FA53" s="317"/>
      <c r="FB53" s="317"/>
      <c r="FC53" s="317"/>
      <c r="FF53" s="286">
        <v>-1.96</v>
      </c>
      <c r="FG53" s="286">
        <v>-2.13</v>
      </c>
      <c r="FH53" s="286">
        <v>-1.65</v>
      </c>
      <c r="FI53" s="286">
        <v>-2.2400000000000002</v>
      </c>
      <c r="HC53" s="434"/>
      <c r="HD53" s="434"/>
      <c r="HE53" s="434"/>
      <c r="HF53" s="434"/>
      <c r="HG53" s="444"/>
      <c r="HH53" s="444"/>
      <c r="HI53" s="444"/>
      <c r="HJ53" s="434"/>
      <c r="HK53" s="434"/>
      <c r="HL53" s="434"/>
      <c r="HM53" s="434"/>
      <c r="HN53" s="434"/>
      <c r="HO53" s="434"/>
    </row>
    <row r="54" spans="1:223" ht="15" hidden="1" customHeight="1" x14ac:dyDescent="0.25">
      <c r="A54" s="300" t="s">
        <v>723</v>
      </c>
      <c r="B54" s="301"/>
      <c r="C54" s="301"/>
      <c r="D54" s="301"/>
      <c r="E54" s="319"/>
      <c r="F54" s="319"/>
      <c r="G54" s="319"/>
      <c r="H54" s="319"/>
      <c r="I54" s="319"/>
      <c r="J54" s="319"/>
      <c r="K54" s="319"/>
      <c r="L54" s="319"/>
      <c r="M54" s="319"/>
      <c r="N54" s="319"/>
      <c r="O54" s="319"/>
      <c r="P54" s="319"/>
      <c r="Q54" s="319"/>
      <c r="R54" s="319"/>
      <c r="S54" s="319"/>
      <c r="T54" s="319"/>
      <c r="U54" s="319"/>
      <c r="V54" s="319"/>
      <c r="W54" s="290"/>
      <c r="Y54" s="302"/>
      <c r="Z54" s="302"/>
      <c r="AA54" s="302"/>
      <c r="AB54" s="319"/>
      <c r="AC54" s="319"/>
      <c r="AD54" s="319"/>
      <c r="AE54" s="319"/>
      <c r="AF54" s="319"/>
      <c r="AG54" s="319"/>
      <c r="AH54" s="319"/>
      <c r="AI54" s="319"/>
      <c r="AJ54" s="319"/>
      <c r="AK54" s="319"/>
      <c r="AL54" s="319"/>
      <c r="AM54" s="319"/>
      <c r="AN54" s="319"/>
      <c r="AO54" s="319"/>
      <c r="AP54" s="319"/>
      <c r="AQ54" s="319"/>
      <c r="AR54" s="319"/>
      <c r="AS54" s="319"/>
      <c r="AX54" s="174" t="str">
        <f>IF(AX43&lt;AX53,"H1","H0")</f>
        <v>H0</v>
      </c>
      <c r="AY54" s="289" t="str">
        <f>IF(AY43&lt;AY53,"H1","H0")</f>
        <v>H1</v>
      </c>
      <c r="AZ54" s="174" t="str">
        <f>IF(AZ43&lt;AZ53,"H1","H0")</f>
        <v>H0</v>
      </c>
      <c r="BA54" s="174" t="str">
        <f t="shared" ref="BA54:BE54" si="474">IF(BA43&lt;BA53,"H1","H0")</f>
        <v>H0</v>
      </c>
      <c r="BB54" s="289" t="str">
        <f t="shared" si="474"/>
        <v>H1</v>
      </c>
      <c r="BC54" s="289" t="str">
        <f t="shared" si="474"/>
        <v>H1</v>
      </c>
      <c r="BD54" s="289" t="str">
        <f t="shared" si="474"/>
        <v>H1</v>
      </c>
      <c r="BE54" s="289" t="str">
        <f t="shared" si="474"/>
        <v>H1</v>
      </c>
      <c r="BF54" s="321"/>
      <c r="BG54" s="321"/>
      <c r="BH54" s="321"/>
      <c r="BI54" s="321"/>
      <c r="BJ54" s="321"/>
      <c r="BK54" s="321"/>
      <c r="BL54" s="321"/>
      <c r="BM54" s="321"/>
      <c r="BN54" s="321"/>
      <c r="BO54" s="321"/>
      <c r="BP54" s="321"/>
      <c r="BQ54" s="321"/>
      <c r="BR54" s="321"/>
      <c r="BS54" s="321"/>
      <c r="BT54" s="321"/>
      <c r="BU54" s="321"/>
      <c r="BV54" s="321"/>
      <c r="BW54" s="321"/>
      <c r="BX54" s="321"/>
      <c r="BY54" s="321"/>
      <c r="BZ54" s="321"/>
      <c r="CA54" s="321"/>
      <c r="CB54" s="321"/>
      <c r="CC54" s="321"/>
      <c r="CD54" s="321"/>
      <c r="CE54" s="321"/>
      <c r="CF54" s="321"/>
      <c r="CG54" s="321"/>
      <c r="CH54" s="321"/>
      <c r="CI54" s="321"/>
      <c r="CJ54" s="321"/>
      <c r="CK54" s="321"/>
      <c r="CL54" s="321"/>
      <c r="CM54" s="321"/>
      <c r="CN54" s="321"/>
      <c r="CO54" s="321"/>
      <c r="CP54" s="321"/>
      <c r="CQ54" s="321"/>
      <c r="CR54" s="321"/>
      <c r="CS54" s="321"/>
      <c r="CT54" s="321"/>
      <c r="CU54" s="321"/>
      <c r="CV54" s="321"/>
      <c r="CW54" s="321"/>
      <c r="CX54" s="321"/>
      <c r="CY54" s="321"/>
      <c r="CZ54" s="321"/>
      <c r="DA54" s="321"/>
      <c r="DB54" s="321"/>
      <c r="DD54" s="289" t="str">
        <f>IF(DD43&lt;DD53,"H1","H0")</f>
        <v>H1</v>
      </c>
      <c r="DE54" s="174" t="str">
        <f>IF(DE43&lt;DE53,"H1","H0")</f>
        <v>H0</v>
      </c>
      <c r="DF54" s="289" t="str">
        <f>IF(DF43&lt;DF53,"H1","H0")</f>
        <v>H1</v>
      </c>
      <c r="DG54" s="174" t="str">
        <f t="shared" ref="DG54:DK54" si="475">IF(DG43&lt;DG53,"H1","H0")</f>
        <v>H0</v>
      </c>
      <c r="DH54" s="289" t="str">
        <f t="shared" si="475"/>
        <v>H1</v>
      </c>
      <c r="DI54" s="289" t="str">
        <f t="shared" si="475"/>
        <v>H1</v>
      </c>
      <c r="DJ54" s="289" t="str">
        <f t="shared" si="475"/>
        <v>H1</v>
      </c>
      <c r="DK54" s="289" t="str">
        <f t="shared" si="475"/>
        <v>H1</v>
      </c>
      <c r="DL54" s="321"/>
      <c r="DM54" s="321"/>
      <c r="DN54" s="321"/>
      <c r="DO54" s="321"/>
      <c r="DP54" s="321"/>
      <c r="DQ54" s="321"/>
      <c r="DR54" s="321"/>
      <c r="DS54" s="321"/>
      <c r="DT54" s="321"/>
      <c r="DU54" s="321"/>
      <c r="DV54" s="321"/>
      <c r="DW54" s="321"/>
      <c r="DX54" s="321"/>
      <c r="DY54" s="321"/>
      <c r="DZ54" s="321"/>
      <c r="EA54" s="321"/>
      <c r="EB54" s="321"/>
      <c r="EC54" s="321"/>
      <c r="ED54" s="321"/>
      <c r="EE54" s="321"/>
      <c r="EF54" s="321"/>
      <c r="EG54" s="321"/>
      <c r="EH54" s="321"/>
      <c r="EI54" s="321"/>
      <c r="EJ54" s="321"/>
      <c r="EK54" s="321"/>
      <c r="EL54" s="321"/>
      <c r="EM54" s="321"/>
      <c r="EN54" s="321"/>
      <c r="EO54" s="321"/>
      <c r="EP54" s="321"/>
      <c r="EQ54" s="321"/>
      <c r="ER54" s="321"/>
      <c r="ES54" s="321"/>
      <c r="ET54" s="321"/>
      <c r="EU54" s="321"/>
      <c r="EV54" s="321"/>
      <c r="EW54" s="321"/>
      <c r="EX54" s="321"/>
      <c r="EY54" s="321"/>
      <c r="EZ54" s="321"/>
      <c r="FA54" s="321"/>
      <c r="FB54" s="321"/>
      <c r="FC54" s="321"/>
      <c r="FF54" s="289" t="str">
        <f>IF(FF43&lt;FF53,"H1","H0")</f>
        <v>H1</v>
      </c>
      <c r="FG54" s="289" t="str">
        <f>IF(FG43&lt;FG53,"H1","H0")</f>
        <v>H1</v>
      </c>
      <c r="FH54" s="174" t="str">
        <f>IF(FH43&lt;FH53,"H1","H0")</f>
        <v>H0</v>
      </c>
      <c r="FI54" s="289" t="str">
        <f t="shared" ref="FI54" si="476">IF(FI43&lt;FI53,"H1","H0")</f>
        <v>H1</v>
      </c>
      <c r="HC54" s="433"/>
      <c r="HD54" s="433"/>
      <c r="HE54" s="433"/>
      <c r="HF54" s="433"/>
      <c r="HG54" s="444"/>
      <c r="HH54" s="444"/>
      <c r="HI54" s="444"/>
      <c r="HJ54" s="433"/>
      <c r="HK54" s="433"/>
      <c r="HL54" s="433"/>
      <c r="HM54" s="433"/>
      <c r="HN54" s="433"/>
      <c r="HO54" s="433"/>
    </row>
    <row r="55" spans="1:223" ht="15" hidden="1" customHeight="1" x14ac:dyDescent="0.25">
      <c r="A55" s="299" t="s">
        <v>753</v>
      </c>
      <c r="B55" s="623" t="s">
        <v>182</v>
      </c>
      <c r="C55" s="623"/>
      <c r="D55" s="623"/>
      <c r="E55" s="320"/>
      <c r="F55" s="320"/>
      <c r="G55" s="320"/>
      <c r="H55" s="320"/>
      <c r="I55" s="320"/>
      <c r="J55" s="320"/>
      <c r="K55" s="320"/>
      <c r="L55" s="320"/>
      <c r="M55" s="320"/>
      <c r="N55" s="320"/>
      <c r="O55" s="320"/>
      <c r="P55" s="320"/>
      <c r="Q55" s="320"/>
      <c r="R55" s="320"/>
      <c r="S55" s="320"/>
      <c r="T55" s="320"/>
      <c r="U55" s="320"/>
      <c r="V55" s="320"/>
      <c r="Y55" s="623" t="s">
        <v>182</v>
      </c>
      <c r="Z55" s="623"/>
      <c r="AA55" s="623"/>
      <c r="AB55" s="320"/>
      <c r="AC55" s="320"/>
      <c r="AD55" s="320"/>
      <c r="AE55" s="320"/>
      <c r="AF55" s="320"/>
      <c r="AG55" s="320"/>
      <c r="AH55" s="320"/>
      <c r="AI55" s="320"/>
      <c r="AJ55" s="320"/>
      <c r="AK55" s="320"/>
      <c r="AL55" s="320"/>
      <c r="AM55" s="320"/>
      <c r="AN55" s="320"/>
      <c r="AO55" s="320"/>
      <c r="AP55" s="320"/>
      <c r="AQ55" s="320"/>
      <c r="AR55" s="320"/>
      <c r="AS55" s="320"/>
      <c r="AX55" s="285">
        <v>-3.6905000000000001</v>
      </c>
      <c r="AY55" s="285">
        <v>-2.6728999999999998</v>
      </c>
      <c r="AZ55" s="285">
        <v>-3.6840000000000002</v>
      </c>
      <c r="BA55" s="285">
        <v>-0.92800000000000005</v>
      </c>
      <c r="BB55" s="285">
        <v>-14.8148</v>
      </c>
      <c r="BC55" s="285">
        <v>-13.338900000000001</v>
      </c>
      <c r="BD55" s="285">
        <v>-3.7782104187943841</v>
      </c>
      <c r="BE55" s="285">
        <v>-4.2197733730628384</v>
      </c>
      <c r="BF55" s="320"/>
      <c r="BG55" s="320"/>
      <c r="BH55" s="320"/>
      <c r="BI55" s="320"/>
      <c r="BJ55" s="320"/>
      <c r="BK55" s="320"/>
      <c r="BL55" s="320"/>
      <c r="BM55" s="320"/>
      <c r="BN55" s="320"/>
      <c r="BO55" s="320"/>
      <c r="BP55" s="320"/>
      <c r="BQ55" s="320"/>
      <c r="BR55" s="320"/>
      <c r="BS55" s="320"/>
      <c r="BT55" s="320"/>
      <c r="BU55" s="320"/>
      <c r="BV55" s="320"/>
      <c r="BW55" s="320"/>
      <c r="BX55" s="320"/>
      <c r="BY55" s="320"/>
      <c r="BZ55" s="320"/>
      <c r="CA55" s="320"/>
      <c r="CB55" s="320"/>
      <c r="CC55" s="320"/>
      <c r="CD55" s="320"/>
      <c r="CE55" s="320"/>
      <c r="CF55" s="320"/>
      <c r="CG55" s="320"/>
      <c r="CH55" s="320"/>
      <c r="CI55" s="320"/>
      <c r="CJ55" s="320"/>
      <c r="CK55" s="320"/>
      <c r="CL55" s="320"/>
      <c r="CM55" s="320"/>
      <c r="CN55" s="320"/>
      <c r="CO55" s="320"/>
      <c r="CP55" s="320"/>
      <c r="CQ55" s="320"/>
      <c r="CR55" s="320"/>
      <c r="CS55" s="320"/>
      <c r="CT55" s="320"/>
      <c r="CU55" s="320"/>
      <c r="CV55" s="320"/>
      <c r="CW55" s="320"/>
      <c r="CX55" s="320"/>
      <c r="CY55" s="320"/>
      <c r="CZ55" s="320"/>
      <c r="DA55" s="320"/>
      <c r="DB55" s="320"/>
      <c r="DD55" s="285">
        <v>-3.1451452714647936</v>
      </c>
      <c r="DE55" s="285">
        <v>-0.59225165730748297</v>
      </c>
      <c r="DF55" s="285">
        <v>-6.1266049831317249</v>
      </c>
      <c r="DG55" s="285">
        <v>-3.2456463975610599</v>
      </c>
      <c r="DH55" s="285">
        <v>-11.428227262832939</v>
      </c>
      <c r="DI55" s="285">
        <v>-18.281852212556537</v>
      </c>
      <c r="DJ55" s="285">
        <v>-2.6423827832028284</v>
      </c>
      <c r="DK55" s="285">
        <v>-5.9308518258963634</v>
      </c>
      <c r="DL55" s="320"/>
      <c r="DM55" s="320"/>
      <c r="DN55" s="320"/>
      <c r="DO55" s="320"/>
      <c r="DP55" s="320"/>
      <c r="DQ55" s="320"/>
      <c r="DR55" s="320"/>
      <c r="DS55" s="320"/>
      <c r="DT55" s="320"/>
      <c r="DU55" s="320"/>
      <c r="DV55" s="320"/>
      <c r="DW55" s="320"/>
      <c r="DX55" s="320"/>
      <c r="DY55" s="320"/>
      <c r="DZ55" s="320"/>
      <c r="EA55" s="320"/>
      <c r="EB55" s="320"/>
      <c r="EC55" s="320"/>
      <c r="ED55" s="320"/>
      <c r="EE55" s="320"/>
      <c r="EF55" s="320"/>
      <c r="EG55" s="320"/>
      <c r="EH55" s="320"/>
      <c r="EI55" s="320"/>
      <c r="EJ55" s="320"/>
      <c r="EK55" s="320"/>
      <c r="EL55" s="320"/>
      <c r="EM55" s="320"/>
      <c r="EN55" s="320"/>
      <c r="EO55" s="320"/>
      <c r="EP55" s="320"/>
      <c r="EQ55" s="320"/>
      <c r="ER55" s="320"/>
      <c r="ES55" s="320"/>
      <c r="ET55" s="320"/>
      <c r="EU55" s="320"/>
      <c r="EV55" s="320"/>
      <c r="EW55" s="320"/>
      <c r="EX55" s="320"/>
      <c r="EY55" s="320"/>
      <c r="EZ55" s="320"/>
      <c r="FA55" s="320"/>
      <c r="FB55" s="320"/>
      <c r="FC55" s="320"/>
      <c r="FF55" s="285">
        <v>-3.8814825929252179</v>
      </c>
      <c r="FG55" s="285">
        <v>-6.7433815586578216</v>
      </c>
      <c r="FH55" s="285">
        <v>-1.2399306525095</v>
      </c>
      <c r="FI55" s="285">
        <v>-8.4869042007189748</v>
      </c>
      <c r="HC55" s="433"/>
      <c r="HD55" s="433"/>
      <c r="HE55" s="433"/>
      <c r="HF55" s="433"/>
      <c r="HG55" s="444"/>
      <c r="HH55" s="444"/>
      <c r="HI55" s="444"/>
      <c r="HJ55" s="433"/>
      <c r="HK55" s="433"/>
      <c r="HL55" s="433"/>
      <c r="HM55" s="433"/>
      <c r="HN55" s="433"/>
      <c r="HO55" s="433"/>
    </row>
    <row r="56" spans="1:223" ht="15" hidden="1" customHeight="1" x14ac:dyDescent="0.25">
      <c r="A56" s="283" t="s">
        <v>161</v>
      </c>
      <c r="AX56" s="629" t="s">
        <v>756</v>
      </c>
      <c r="AY56" s="630"/>
      <c r="AZ56" s="630"/>
      <c r="BA56" s="630"/>
      <c r="BB56" s="630"/>
      <c r="BC56" s="630"/>
      <c r="BD56" s="630"/>
      <c r="BE56" s="631"/>
      <c r="BF56" s="320"/>
      <c r="BG56" s="320"/>
      <c r="BH56" s="320"/>
      <c r="BI56" s="320"/>
      <c r="BJ56" s="320"/>
      <c r="BK56" s="320"/>
      <c r="BL56" s="320"/>
      <c r="BM56" s="320"/>
      <c r="BN56" s="320"/>
      <c r="BO56" s="320"/>
      <c r="BP56" s="320"/>
      <c r="BQ56" s="320"/>
      <c r="BR56" s="320"/>
      <c r="BS56" s="320"/>
      <c r="BT56" s="320"/>
      <c r="BU56" s="320"/>
      <c r="BV56" s="320"/>
      <c r="BW56" s="320"/>
      <c r="BX56" s="320"/>
      <c r="BY56" s="320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  <c r="DB56" s="320"/>
      <c r="DD56" s="629" t="s">
        <v>755</v>
      </c>
      <c r="DE56" s="630"/>
      <c r="DF56" s="630"/>
      <c r="DG56" s="630"/>
      <c r="DH56" s="630"/>
      <c r="DI56" s="630"/>
      <c r="DJ56" s="630"/>
      <c r="DK56" s="631"/>
      <c r="DL56" s="320"/>
      <c r="DM56" s="320"/>
      <c r="DN56" s="320"/>
      <c r="DO56" s="320"/>
      <c r="DP56" s="320"/>
      <c r="DQ56" s="320"/>
      <c r="DR56" s="320"/>
      <c r="DS56" s="320"/>
      <c r="DT56" s="320"/>
      <c r="DU56" s="320"/>
      <c r="DV56" s="320"/>
      <c r="DW56" s="320"/>
      <c r="DX56" s="320"/>
      <c r="DY56" s="320"/>
      <c r="DZ56" s="320"/>
      <c r="EA56" s="320"/>
      <c r="EB56" s="320"/>
      <c r="EC56" s="320"/>
      <c r="ED56" s="320"/>
      <c r="EE56" s="320"/>
      <c r="EF56" s="320"/>
      <c r="EG56" s="320"/>
      <c r="EH56" s="320"/>
      <c r="EI56" s="320"/>
      <c r="EJ56" s="320"/>
      <c r="EK56" s="320"/>
      <c r="EL56" s="320"/>
      <c r="EM56" s="320"/>
      <c r="EN56" s="320"/>
      <c r="EO56" s="320"/>
      <c r="EP56" s="320"/>
      <c r="EQ56" s="320"/>
      <c r="ER56" s="320"/>
      <c r="ES56" s="320"/>
      <c r="ET56" s="320"/>
      <c r="EU56" s="320"/>
      <c r="EV56" s="320"/>
      <c r="EW56" s="320"/>
      <c r="EX56" s="320"/>
      <c r="EY56" s="320"/>
      <c r="EZ56" s="320"/>
      <c r="FA56" s="320"/>
      <c r="FB56" s="320"/>
      <c r="FC56" s="320"/>
      <c r="FF56" s="629" t="s">
        <v>774</v>
      </c>
      <c r="FG56" s="630"/>
      <c r="FH56" s="630"/>
      <c r="FI56" s="630"/>
      <c r="HC56" s="433"/>
      <c r="HD56" s="433"/>
      <c r="HE56" s="433"/>
      <c r="HF56" s="433"/>
      <c r="HG56" s="444"/>
      <c r="HH56" s="444"/>
      <c r="HI56" s="444"/>
      <c r="HJ56" s="433"/>
      <c r="HK56" s="433"/>
      <c r="HL56" s="433"/>
      <c r="HM56" s="433"/>
      <c r="HN56" s="433"/>
      <c r="HO56" s="433"/>
    </row>
    <row r="57" spans="1:223" ht="15" hidden="1" customHeight="1" x14ac:dyDescent="0.25">
      <c r="A57" s="284"/>
      <c r="B57" s="624"/>
      <c r="C57" s="624"/>
      <c r="D57" s="624"/>
      <c r="E57" s="322"/>
      <c r="F57" s="322"/>
      <c r="G57" s="322"/>
      <c r="H57" s="322"/>
      <c r="I57" s="322"/>
      <c r="J57" s="322"/>
      <c r="K57" s="322"/>
      <c r="L57" s="322"/>
      <c r="M57" s="322"/>
      <c r="N57" s="322"/>
      <c r="O57" s="322"/>
      <c r="P57" s="322"/>
      <c r="Q57" s="322"/>
      <c r="R57" s="322"/>
      <c r="S57" s="322"/>
      <c r="T57" s="322"/>
      <c r="U57" s="322"/>
      <c r="V57" s="322"/>
      <c r="Y57" s="624">
        <v>50</v>
      </c>
      <c r="Z57" s="624"/>
      <c r="AA57" s="624"/>
      <c r="AB57" s="322"/>
      <c r="AC57" s="322"/>
      <c r="AD57" s="322"/>
      <c r="AE57" s="322"/>
      <c r="AF57" s="322"/>
      <c r="AG57" s="322"/>
      <c r="AH57" s="322"/>
      <c r="AI57" s="322"/>
      <c r="AJ57" s="322"/>
      <c r="AK57" s="322"/>
      <c r="AL57" s="322"/>
      <c r="AM57" s="322"/>
      <c r="AN57" s="322"/>
      <c r="AO57" s="322"/>
      <c r="AP57" s="322"/>
      <c r="AQ57" s="322"/>
      <c r="AR57" s="322"/>
      <c r="AS57" s="322"/>
      <c r="AX57" s="281">
        <v>50</v>
      </c>
      <c r="BD57" s="646" t="s">
        <v>757</v>
      </c>
      <c r="BE57" s="646"/>
      <c r="BF57" s="331"/>
      <c r="BG57" s="331"/>
      <c r="BH57" s="331"/>
      <c r="BI57" s="331"/>
      <c r="BJ57" s="331"/>
      <c r="BK57" s="331"/>
      <c r="BL57" s="331"/>
      <c r="BM57" s="331"/>
      <c r="BN57" s="331"/>
      <c r="BO57" s="331"/>
      <c r="BP57" s="331"/>
      <c r="BQ57" s="331"/>
      <c r="BR57" s="331"/>
      <c r="BS57" s="331"/>
      <c r="BT57" s="331"/>
      <c r="BU57" s="331"/>
      <c r="BV57" s="331"/>
      <c r="BW57" s="331"/>
      <c r="BX57" s="331"/>
      <c r="BY57" s="331"/>
      <c r="BZ57" s="331"/>
      <c r="CA57" s="331"/>
      <c r="CB57" s="331"/>
      <c r="CC57" s="331"/>
      <c r="CD57" s="331"/>
      <c r="CE57" s="331"/>
      <c r="CF57" s="331"/>
      <c r="CG57" s="331"/>
      <c r="CH57" s="331"/>
      <c r="CI57" s="331"/>
      <c r="CJ57" s="331"/>
      <c r="CK57" s="331"/>
      <c r="CL57" s="331"/>
      <c r="CM57" s="331"/>
      <c r="CN57" s="331"/>
      <c r="CO57" s="331"/>
      <c r="CP57" s="331"/>
      <c r="CQ57" s="331"/>
      <c r="CR57" s="331"/>
      <c r="CS57" s="331"/>
      <c r="CT57" s="331"/>
      <c r="CU57" s="331"/>
      <c r="CV57" s="331"/>
      <c r="CW57" s="331"/>
      <c r="CX57" s="331"/>
      <c r="CY57" s="331"/>
      <c r="CZ57" s="331"/>
      <c r="DA57" s="331"/>
      <c r="DB57" s="331"/>
      <c r="DD57" s="281" t="s">
        <v>161</v>
      </c>
      <c r="DJ57" s="646" t="s">
        <v>757</v>
      </c>
      <c r="DK57" s="646"/>
      <c r="DL57" s="331"/>
      <c r="DM57" s="331"/>
      <c r="DN57" s="331"/>
      <c r="DO57" s="331"/>
      <c r="DP57" s="331"/>
      <c r="DQ57" s="331"/>
      <c r="DR57" s="331"/>
      <c r="DS57" s="331"/>
      <c r="DT57" s="331"/>
      <c r="DU57" s="331"/>
      <c r="DV57" s="331"/>
      <c r="DW57" s="331"/>
      <c r="DX57" s="331"/>
      <c r="DY57" s="331"/>
      <c r="DZ57" s="331"/>
      <c r="EA57" s="331"/>
      <c r="EB57" s="331"/>
      <c r="EC57" s="331"/>
      <c r="ED57" s="331"/>
      <c r="EE57" s="331"/>
      <c r="EF57" s="331"/>
      <c r="EG57" s="331"/>
      <c r="EH57" s="331"/>
      <c r="EI57" s="331"/>
      <c r="EJ57" s="331"/>
      <c r="EK57" s="331"/>
      <c r="EL57" s="331"/>
      <c r="EM57" s="331"/>
      <c r="EN57" s="331"/>
      <c r="EO57" s="331"/>
      <c r="EP57" s="331"/>
      <c r="EQ57" s="331"/>
      <c r="ER57" s="331"/>
      <c r="ES57" s="331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F57" s="281" t="s">
        <v>161</v>
      </c>
      <c r="HC57" s="433"/>
      <c r="HD57" s="433"/>
      <c r="HE57" s="433"/>
      <c r="HF57" s="433"/>
      <c r="HG57" s="444"/>
      <c r="HH57" s="444"/>
      <c r="HI57" s="444"/>
      <c r="HJ57" s="433"/>
      <c r="HK57" s="433"/>
      <c r="HL57" s="433"/>
      <c r="HM57" s="433"/>
      <c r="HN57" s="433"/>
      <c r="HO57" s="433"/>
    </row>
    <row r="58" spans="1:223" s="292" customFormat="1" ht="15" hidden="1" customHeight="1" x14ac:dyDescent="0.25">
      <c r="A58" s="109" t="s">
        <v>264</v>
      </c>
      <c r="B58" s="110" t="s">
        <v>447</v>
      </c>
      <c r="C58" s="110" t="s">
        <v>595</v>
      </c>
      <c r="D58" s="110" t="s">
        <v>596</v>
      </c>
      <c r="E58" s="314"/>
      <c r="F58" s="314"/>
      <c r="G58" s="314"/>
      <c r="H58" s="314"/>
      <c r="I58" s="314"/>
      <c r="J58" s="314"/>
      <c r="K58" s="314"/>
      <c r="L58" s="314"/>
      <c r="M58" s="314"/>
      <c r="N58" s="314"/>
      <c r="O58" s="314"/>
      <c r="P58" s="314"/>
      <c r="Q58" s="314"/>
      <c r="R58" s="314"/>
      <c r="S58" s="314"/>
      <c r="T58" s="314"/>
      <c r="U58" s="314"/>
      <c r="V58" s="314"/>
      <c r="Y58" s="110" t="s">
        <v>447</v>
      </c>
      <c r="Z58" s="110" t="s">
        <v>432</v>
      </c>
      <c r="AA58" s="110" t="s">
        <v>593</v>
      </c>
      <c r="AB58" s="314"/>
      <c r="AC58" s="314"/>
      <c r="AD58" s="314"/>
      <c r="AE58" s="314"/>
      <c r="AF58" s="314"/>
      <c r="AG58" s="314"/>
      <c r="AH58" s="314"/>
      <c r="AI58" s="314"/>
      <c r="AJ58" s="314"/>
      <c r="AK58" s="314"/>
      <c r="AL58" s="314"/>
      <c r="AM58" s="314"/>
      <c r="AN58" s="314"/>
      <c r="AO58" s="314"/>
      <c r="AP58" s="314"/>
      <c r="AQ58" s="314"/>
      <c r="AR58" s="314"/>
      <c r="AS58" s="314"/>
      <c r="AX58" s="110" t="s">
        <v>598</v>
      </c>
      <c r="AY58" s="110" t="s">
        <v>500</v>
      </c>
      <c r="AZ58" s="110" t="s">
        <v>600</v>
      </c>
      <c r="BA58" s="110" t="s">
        <v>602</v>
      </c>
      <c r="BB58" s="110" t="s">
        <v>674</v>
      </c>
      <c r="BC58" s="110" t="s">
        <v>751</v>
      </c>
      <c r="BD58" s="110" t="s">
        <v>604</v>
      </c>
      <c r="BE58" s="110" t="s">
        <v>612</v>
      </c>
      <c r="BF58" s="314"/>
      <c r="BG58" s="314"/>
      <c r="BH58" s="314"/>
      <c r="BI58" s="314"/>
      <c r="BJ58" s="314"/>
      <c r="BK58" s="314"/>
      <c r="BL58" s="314"/>
      <c r="BM58" s="314"/>
      <c r="BN58" s="314"/>
      <c r="BO58" s="314"/>
      <c r="BP58" s="314"/>
      <c r="BQ58" s="314"/>
      <c r="BR58" s="314"/>
      <c r="BS58" s="314"/>
      <c r="BT58" s="314"/>
      <c r="BU58" s="314"/>
      <c r="BV58" s="314"/>
      <c r="BW58" s="314"/>
      <c r="BX58" s="314"/>
      <c r="BY58" s="314"/>
      <c r="BZ58" s="314"/>
      <c r="CA58" s="314"/>
      <c r="CB58" s="314"/>
      <c r="CC58" s="314"/>
      <c r="CD58" s="314"/>
      <c r="CE58" s="314"/>
      <c r="CF58" s="314"/>
      <c r="CG58" s="314"/>
      <c r="CH58" s="314"/>
      <c r="CI58" s="314"/>
      <c r="CJ58" s="314"/>
      <c r="CK58" s="314"/>
      <c r="CL58" s="314"/>
      <c r="CM58" s="314"/>
      <c r="CN58" s="314"/>
      <c r="CO58" s="314"/>
      <c r="CP58" s="314"/>
      <c r="CQ58" s="314"/>
      <c r="CR58" s="314"/>
      <c r="CS58" s="314"/>
      <c r="CT58" s="314"/>
      <c r="CU58" s="314"/>
      <c r="CV58" s="314"/>
      <c r="CW58" s="314"/>
      <c r="CX58" s="314"/>
      <c r="CY58" s="314"/>
      <c r="CZ58" s="314"/>
      <c r="DA58" s="314"/>
      <c r="DB58" s="314"/>
      <c r="DD58" s="110" t="s">
        <v>598</v>
      </c>
      <c r="DE58" s="110" t="s">
        <v>606</v>
      </c>
      <c r="DF58" s="110" t="s">
        <v>608</v>
      </c>
      <c r="DG58" s="110" t="s">
        <v>610</v>
      </c>
      <c r="DH58" s="110" t="s">
        <v>694</v>
      </c>
      <c r="DI58" s="110" t="s">
        <v>751</v>
      </c>
      <c r="DJ58" s="182"/>
      <c r="DK58" s="182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  <c r="ED58" s="314"/>
      <c r="EE58" s="314"/>
      <c r="EF58" s="314"/>
      <c r="EG58" s="314"/>
      <c r="EH58" s="314"/>
      <c r="EI58" s="314"/>
      <c r="EJ58" s="314"/>
      <c r="EK58" s="314"/>
      <c r="EL58" s="314"/>
      <c r="EM58" s="314"/>
      <c r="EN58" s="314"/>
      <c r="EO58" s="314"/>
      <c r="EP58" s="314"/>
      <c r="EQ58" s="314"/>
      <c r="ER58" s="314"/>
      <c r="ES58" s="314"/>
      <c r="ET58" s="314"/>
      <c r="EU58" s="314"/>
      <c r="EV58" s="314"/>
      <c r="EW58" s="314"/>
      <c r="EX58" s="314"/>
      <c r="EY58" s="314"/>
      <c r="EZ58" s="314"/>
      <c r="FA58" s="314"/>
      <c r="FB58" s="314"/>
      <c r="FC58" s="314"/>
      <c r="FF58" s="110" t="s">
        <v>766</v>
      </c>
      <c r="FG58" s="110" t="s">
        <v>767</v>
      </c>
      <c r="FH58" s="110" t="s">
        <v>770</v>
      </c>
      <c r="FI58" s="110" t="s">
        <v>771</v>
      </c>
      <c r="HC58" s="433"/>
      <c r="HD58" s="433"/>
      <c r="HE58" s="433"/>
      <c r="HF58" s="433"/>
      <c r="HG58" s="444"/>
      <c r="HH58" s="444"/>
      <c r="HI58" s="444"/>
      <c r="HJ58" s="433"/>
      <c r="HK58" s="433"/>
      <c r="HL58" s="433"/>
      <c r="HM58" s="433"/>
      <c r="HN58" s="433"/>
      <c r="HO58" s="433"/>
    </row>
    <row r="59" spans="1:223" s="292" customFormat="1" ht="15" hidden="1" customHeight="1" x14ac:dyDescent="0.25">
      <c r="A59" s="109" t="s">
        <v>265</v>
      </c>
      <c r="B59" s="110" t="s">
        <v>274</v>
      </c>
      <c r="C59" s="110" t="s">
        <v>370</v>
      </c>
      <c r="D59" s="110" t="s">
        <v>597</v>
      </c>
      <c r="E59" s="314"/>
      <c r="F59" s="314"/>
      <c r="G59" s="314"/>
      <c r="H59" s="314"/>
      <c r="I59" s="314"/>
      <c r="J59" s="314"/>
      <c r="K59" s="314"/>
      <c r="L59" s="314"/>
      <c r="M59" s="314"/>
      <c r="N59" s="314"/>
      <c r="O59" s="314"/>
      <c r="P59" s="314"/>
      <c r="Q59" s="314"/>
      <c r="R59" s="314"/>
      <c r="S59" s="314"/>
      <c r="T59" s="314"/>
      <c r="U59" s="314"/>
      <c r="V59" s="314"/>
      <c r="Y59" s="110" t="s">
        <v>274</v>
      </c>
      <c r="Z59" s="110" t="s">
        <v>749</v>
      </c>
      <c r="AA59" s="110" t="s">
        <v>594</v>
      </c>
      <c r="AB59" s="314"/>
      <c r="AC59" s="314"/>
      <c r="AD59" s="314"/>
      <c r="AE59" s="314"/>
      <c r="AF59" s="314"/>
      <c r="AG59" s="314"/>
      <c r="AH59" s="314"/>
      <c r="AI59" s="314"/>
      <c r="AJ59" s="314"/>
      <c r="AK59" s="314"/>
      <c r="AL59" s="314"/>
      <c r="AM59" s="314"/>
      <c r="AN59" s="314"/>
      <c r="AO59" s="314"/>
      <c r="AP59" s="314"/>
      <c r="AQ59" s="314"/>
      <c r="AR59" s="314"/>
      <c r="AS59" s="314"/>
      <c r="AX59" s="110" t="s">
        <v>599</v>
      </c>
      <c r="AY59" s="110" t="s">
        <v>501</v>
      </c>
      <c r="AZ59" s="110" t="s">
        <v>601</v>
      </c>
      <c r="BA59" s="110" t="s">
        <v>603</v>
      </c>
      <c r="BB59" s="110" t="s">
        <v>683</v>
      </c>
      <c r="BC59" s="110" t="s">
        <v>752</v>
      </c>
      <c r="BD59" s="110" t="s">
        <v>396</v>
      </c>
      <c r="BE59" s="110" t="s">
        <v>613</v>
      </c>
      <c r="BF59" s="314"/>
      <c r="BG59" s="314"/>
      <c r="BH59" s="314"/>
      <c r="BI59" s="314"/>
      <c r="BJ59" s="314"/>
      <c r="BK59" s="314"/>
      <c r="BL59" s="314"/>
      <c r="BM59" s="314"/>
      <c r="BN59" s="314"/>
      <c r="BO59" s="314"/>
      <c r="BP59" s="314"/>
      <c r="BQ59" s="314"/>
      <c r="BR59" s="314"/>
      <c r="BS59" s="314"/>
      <c r="BT59" s="314"/>
      <c r="BU59" s="314"/>
      <c r="BV59" s="314"/>
      <c r="BW59" s="314"/>
      <c r="BX59" s="314"/>
      <c r="BY59" s="314"/>
      <c r="BZ59" s="314"/>
      <c r="CA59" s="314"/>
      <c r="CB59" s="314"/>
      <c r="CC59" s="314"/>
      <c r="CD59" s="314"/>
      <c r="CE59" s="314"/>
      <c r="CF59" s="314"/>
      <c r="CG59" s="314"/>
      <c r="CH59" s="314"/>
      <c r="CI59" s="314"/>
      <c r="CJ59" s="314"/>
      <c r="CK59" s="314"/>
      <c r="CL59" s="314"/>
      <c r="CM59" s="314"/>
      <c r="CN59" s="314"/>
      <c r="CO59" s="314"/>
      <c r="CP59" s="314"/>
      <c r="CQ59" s="314"/>
      <c r="CR59" s="314"/>
      <c r="CS59" s="314"/>
      <c r="CT59" s="314"/>
      <c r="CU59" s="314"/>
      <c r="CV59" s="314"/>
      <c r="CW59" s="314"/>
      <c r="CX59" s="314"/>
      <c r="CY59" s="314"/>
      <c r="CZ59" s="314"/>
      <c r="DA59" s="314"/>
      <c r="DB59" s="314"/>
      <c r="DD59" s="110" t="s">
        <v>599</v>
      </c>
      <c r="DE59" s="110" t="s">
        <v>759</v>
      </c>
      <c r="DF59" s="110" t="s">
        <v>609</v>
      </c>
      <c r="DG59" s="110" t="s">
        <v>760</v>
      </c>
      <c r="DH59" s="110" t="s">
        <v>761</v>
      </c>
      <c r="DI59" s="110" t="s">
        <v>752</v>
      </c>
      <c r="DJ59" s="110"/>
      <c r="DK59" s="110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  <c r="ED59" s="314"/>
      <c r="EE59" s="314"/>
      <c r="EF59" s="314"/>
      <c r="EG59" s="314"/>
      <c r="EH59" s="314"/>
      <c r="EI59" s="314"/>
      <c r="EJ59" s="314"/>
      <c r="EK59" s="314"/>
      <c r="EL59" s="314"/>
      <c r="EM59" s="314"/>
      <c r="EN59" s="314"/>
      <c r="EO59" s="314"/>
      <c r="EP59" s="314"/>
      <c r="EQ59" s="314"/>
      <c r="ER59" s="314"/>
      <c r="ES59" s="314"/>
      <c r="ET59" s="314"/>
      <c r="EU59" s="314"/>
      <c r="EV59" s="314"/>
      <c r="EW59" s="314"/>
      <c r="EX59" s="314"/>
      <c r="EY59" s="314"/>
      <c r="EZ59" s="314"/>
      <c r="FA59" s="314"/>
      <c r="FB59" s="314"/>
      <c r="FC59" s="314"/>
      <c r="FF59" s="110" t="s">
        <v>772</v>
      </c>
      <c r="FG59" s="110" t="s">
        <v>773</v>
      </c>
      <c r="FH59" s="110" t="s">
        <v>768</v>
      </c>
      <c r="FI59" s="110" t="s">
        <v>769</v>
      </c>
      <c r="HC59" s="433"/>
      <c r="HD59" s="433"/>
      <c r="HE59" s="433"/>
      <c r="HF59" s="433"/>
      <c r="HG59" s="444"/>
      <c r="HH59" s="444"/>
      <c r="HI59" s="444"/>
      <c r="HJ59" s="433"/>
      <c r="HK59" s="433"/>
      <c r="HL59" s="433"/>
      <c r="HM59" s="433"/>
      <c r="HN59" s="433"/>
      <c r="HO59" s="433"/>
    </row>
    <row r="60" spans="1:223" s="292" customFormat="1" ht="15" hidden="1" customHeight="1" x14ac:dyDescent="0.25">
      <c r="A60" s="294" t="s">
        <v>166</v>
      </c>
      <c r="B60" s="296">
        <v>-3.0437948342662833</v>
      </c>
      <c r="C60" s="296">
        <v>-21.343953668275923</v>
      </c>
      <c r="D60" s="296">
        <v>-30.939824414295177</v>
      </c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315"/>
      <c r="T60" s="315"/>
      <c r="U60" s="315"/>
      <c r="V60" s="315"/>
      <c r="Y60" s="296">
        <v>-3.0438346509161689</v>
      </c>
      <c r="Z60" s="296">
        <v>-8.3156100104990394</v>
      </c>
      <c r="AA60" s="296">
        <v>-8.6777033116062903</v>
      </c>
      <c r="AB60" s="315"/>
      <c r="AC60" s="315"/>
      <c r="AD60" s="315"/>
      <c r="AE60" s="315"/>
      <c r="AF60" s="315"/>
      <c r="AG60" s="315"/>
      <c r="AH60" s="315"/>
      <c r="AI60" s="315"/>
      <c r="AJ60" s="315"/>
      <c r="AK60" s="315"/>
      <c r="AL60" s="315"/>
      <c r="AM60" s="315"/>
      <c r="AN60" s="315"/>
      <c r="AO60" s="315"/>
      <c r="AP60" s="315"/>
      <c r="AQ60" s="315"/>
      <c r="AR60" s="315"/>
      <c r="AS60" s="315"/>
      <c r="AX60" s="285">
        <v>0.1885618175120384</v>
      </c>
      <c r="AY60" s="285">
        <v>-7.4732467038039205</v>
      </c>
      <c r="AZ60" s="285">
        <v>-2.6100160894114626</v>
      </c>
      <c r="BA60" s="285">
        <v>-4.5798716255698464</v>
      </c>
      <c r="BB60" s="285">
        <v>1.2056582106894123</v>
      </c>
      <c r="BC60" s="285">
        <v>-15.615504040552038</v>
      </c>
      <c r="BD60" s="285">
        <v>-12.184376741295267</v>
      </c>
      <c r="BE60" s="285">
        <v>-7.7282490551393428</v>
      </c>
      <c r="BF60" s="320"/>
      <c r="BG60" s="320"/>
      <c r="BH60" s="320"/>
      <c r="BI60" s="320"/>
      <c r="BJ60" s="320"/>
      <c r="BK60" s="320"/>
      <c r="BL60" s="320"/>
      <c r="BM60" s="320"/>
      <c r="BN60" s="320"/>
      <c r="BO60" s="320"/>
      <c r="BP60" s="320"/>
      <c r="BQ60" s="320"/>
      <c r="BR60" s="320"/>
      <c r="BS60" s="320"/>
      <c r="BT60" s="320"/>
      <c r="BU60" s="320"/>
      <c r="BV60" s="320"/>
      <c r="BW60" s="320"/>
      <c r="BX60" s="320"/>
      <c r="BY60" s="320"/>
      <c r="BZ60" s="320"/>
      <c r="CA60" s="320"/>
      <c r="CB60" s="320"/>
      <c r="CC60" s="320"/>
      <c r="CD60" s="320"/>
      <c r="CE60" s="320"/>
      <c r="CF60" s="320"/>
      <c r="CG60" s="320"/>
      <c r="CH60" s="320"/>
      <c r="CI60" s="320"/>
      <c r="CJ60" s="320"/>
      <c r="CK60" s="320"/>
      <c r="CL60" s="320"/>
      <c r="CM60" s="320"/>
      <c r="CN60" s="320"/>
      <c r="CO60" s="320"/>
      <c r="CP60" s="320"/>
      <c r="CQ60" s="320"/>
      <c r="CR60" s="320"/>
      <c r="CS60" s="320"/>
      <c r="CT60" s="320"/>
      <c r="CU60" s="320"/>
      <c r="CV60" s="320"/>
      <c r="CW60" s="320"/>
      <c r="CX60" s="320"/>
      <c r="CY60" s="320"/>
      <c r="CZ60" s="320"/>
      <c r="DA60" s="320"/>
      <c r="DB60" s="320"/>
      <c r="DD60" s="285">
        <v>-1.5964932984924491</v>
      </c>
      <c r="DE60" s="285">
        <v>-6.9786498338367542</v>
      </c>
      <c r="DF60" s="285">
        <v>2.3682918516542752</v>
      </c>
      <c r="DG60" s="285">
        <v>-2.5192216531978771</v>
      </c>
      <c r="DH60" s="285">
        <v>-4.2631876635315056</v>
      </c>
      <c r="DI60" s="285">
        <v>-17.83337440469834</v>
      </c>
      <c r="DJ60" s="285"/>
      <c r="DK60" s="285"/>
      <c r="DL60" s="320"/>
      <c r="DM60" s="320"/>
      <c r="DN60" s="320"/>
      <c r="DO60" s="320"/>
      <c r="DP60" s="320"/>
      <c r="DQ60" s="320"/>
      <c r="DR60" s="320"/>
      <c r="DS60" s="320"/>
      <c r="DT60" s="320"/>
      <c r="DU60" s="320"/>
      <c r="DV60" s="320"/>
      <c r="DW60" s="320"/>
      <c r="DX60" s="320"/>
      <c r="DY60" s="320"/>
      <c r="DZ60" s="320"/>
      <c r="EA60" s="320"/>
      <c r="EB60" s="320"/>
      <c r="EC60" s="320"/>
      <c r="ED60" s="320"/>
      <c r="EE60" s="320"/>
      <c r="EF60" s="320"/>
      <c r="EG60" s="320"/>
      <c r="EH60" s="320"/>
      <c r="EI60" s="320"/>
      <c r="EJ60" s="320"/>
      <c r="EK60" s="320"/>
      <c r="EL60" s="320"/>
      <c r="EM60" s="320"/>
      <c r="EN60" s="320"/>
      <c r="EO60" s="320"/>
      <c r="EP60" s="320"/>
      <c r="EQ60" s="320"/>
      <c r="ER60" s="320"/>
      <c r="ES60" s="320"/>
      <c r="ET60" s="320"/>
      <c r="EU60" s="320"/>
      <c r="EV60" s="320"/>
      <c r="EW60" s="320"/>
      <c r="EX60" s="320"/>
      <c r="EY60" s="320"/>
      <c r="EZ60" s="320"/>
      <c r="FA60" s="320"/>
      <c r="FB60" s="320"/>
      <c r="FC60" s="320"/>
      <c r="FF60" s="285">
        <v>-4.425691330816389</v>
      </c>
      <c r="FG60" s="285">
        <v>-17.712737391074935</v>
      </c>
      <c r="FH60" s="285">
        <v>-0.99999999999999922</v>
      </c>
      <c r="FI60" s="285">
        <v>-19.032996897334517</v>
      </c>
      <c r="HC60" s="433"/>
      <c r="HD60" s="433"/>
      <c r="HE60" s="433"/>
      <c r="HF60" s="433"/>
      <c r="HG60" s="444"/>
      <c r="HH60" s="444"/>
      <c r="HI60" s="444"/>
      <c r="HJ60" s="433"/>
      <c r="HK60" s="433"/>
      <c r="HL60" s="433"/>
      <c r="HM60" s="433"/>
      <c r="HN60" s="433"/>
      <c r="HO60" s="433"/>
    </row>
    <row r="61" spans="1:223" s="292" customFormat="1" ht="15" hidden="1" customHeight="1" x14ac:dyDescent="0.25">
      <c r="A61" s="294" t="s">
        <v>230</v>
      </c>
      <c r="B61" s="297">
        <f>1-0.9988</f>
        <v>1.1999999999999789E-3</v>
      </c>
      <c r="C61" s="297">
        <v>0</v>
      </c>
      <c r="D61" s="297">
        <v>0</v>
      </c>
      <c r="E61" s="316"/>
      <c r="F61" s="316"/>
      <c r="G61" s="316"/>
      <c r="H61" s="316"/>
      <c r="I61" s="316"/>
      <c r="J61" s="316"/>
      <c r="K61" s="316"/>
      <c r="L61" s="316"/>
      <c r="M61" s="316"/>
      <c r="N61" s="316"/>
      <c r="O61" s="316"/>
      <c r="P61" s="316"/>
      <c r="Q61" s="316"/>
      <c r="R61" s="316"/>
      <c r="S61" s="316"/>
      <c r="T61" s="316"/>
      <c r="U61" s="316"/>
      <c r="V61" s="316"/>
      <c r="W61" s="298"/>
      <c r="Y61" s="297">
        <f>1-0.9988</f>
        <v>1.1999999999999789E-3</v>
      </c>
      <c r="Z61" s="297">
        <v>0</v>
      </c>
      <c r="AA61" s="297">
        <v>0</v>
      </c>
      <c r="AB61" s="316"/>
      <c r="AC61" s="316"/>
      <c r="AD61" s="316"/>
      <c r="AE61" s="316"/>
      <c r="AF61" s="316"/>
      <c r="AG61" s="316"/>
      <c r="AH61" s="316"/>
      <c r="AI61" s="316"/>
      <c r="AJ61" s="316"/>
      <c r="AK61" s="316"/>
      <c r="AL61" s="316"/>
      <c r="AM61" s="316"/>
      <c r="AN61" s="316"/>
      <c r="AO61" s="316"/>
      <c r="AP61" s="316"/>
      <c r="AQ61" s="316"/>
      <c r="AR61" s="316"/>
      <c r="AS61" s="316"/>
      <c r="AX61" s="286">
        <v>0.57530000000000003</v>
      </c>
      <c r="AY61" s="286">
        <v>1</v>
      </c>
      <c r="AZ61" s="286">
        <v>0.99550000000000005</v>
      </c>
      <c r="BA61" s="286">
        <v>1</v>
      </c>
      <c r="BB61" s="286">
        <v>0.88690000000000002</v>
      </c>
      <c r="BC61" s="286">
        <v>1</v>
      </c>
      <c r="BD61" s="286">
        <v>1</v>
      </c>
      <c r="BE61" s="286">
        <v>1</v>
      </c>
      <c r="BF61" s="317"/>
      <c r="BG61" s="317"/>
      <c r="BH61" s="317"/>
      <c r="BI61" s="317"/>
      <c r="BJ61" s="317"/>
      <c r="BK61" s="317"/>
      <c r="BL61" s="317"/>
      <c r="BM61" s="317"/>
      <c r="BN61" s="317"/>
      <c r="BO61" s="317"/>
      <c r="BP61" s="317"/>
      <c r="BQ61" s="317"/>
      <c r="BR61" s="317"/>
      <c r="BS61" s="317"/>
      <c r="BT61" s="317"/>
      <c r="BU61" s="317"/>
      <c r="BV61" s="317"/>
      <c r="BW61" s="317"/>
      <c r="BX61" s="317"/>
      <c r="BY61" s="317"/>
      <c r="BZ61" s="317"/>
      <c r="CA61" s="317"/>
      <c r="CB61" s="317"/>
      <c r="CC61" s="317"/>
      <c r="CD61" s="317"/>
      <c r="CE61" s="317"/>
      <c r="CF61" s="317"/>
      <c r="CG61" s="317"/>
      <c r="CH61" s="317"/>
      <c r="CI61" s="317"/>
      <c r="CJ61" s="317"/>
      <c r="CK61" s="317"/>
      <c r="CL61" s="317"/>
      <c r="CM61" s="317"/>
      <c r="CN61" s="317"/>
      <c r="CO61" s="317"/>
      <c r="CP61" s="317"/>
      <c r="CQ61" s="317"/>
      <c r="CR61" s="317"/>
      <c r="CS61" s="317"/>
      <c r="CT61" s="317"/>
      <c r="CU61" s="317"/>
      <c r="CV61" s="317"/>
      <c r="CW61" s="317"/>
      <c r="CX61" s="317"/>
      <c r="CY61" s="317"/>
      <c r="CZ61" s="317"/>
      <c r="DA61" s="317"/>
      <c r="DB61" s="317"/>
      <c r="DD61" s="286">
        <v>0.94520000000000004</v>
      </c>
      <c r="DE61" s="286">
        <v>1</v>
      </c>
      <c r="DF61" s="286">
        <v>0.99109999999999998</v>
      </c>
      <c r="DG61" s="286">
        <v>0.99409999999999998</v>
      </c>
      <c r="DH61" s="286">
        <v>1</v>
      </c>
      <c r="DI61" s="286">
        <v>1</v>
      </c>
      <c r="DJ61" s="286"/>
      <c r="DK61" s="286"/>
      <c r="DL61" s="317"/>
      <c r="DM61" s="317"/>
      <c r="DN61" s="317"/>
      <c r="DO61" s="317"/>
      <c r="DP61" s="317"/>
      <c r="DQ61" s="317"/>
      <c r="DR61" s="317"/>
      <c r="DS61" s="317"/>
      <c r="DT61" s="317"/>
      <c r="DU61" s="317"/>
      <c r="DV61" s="317"/>
      <c r="DW61" s="317"/>
      <c r="DX61" s="317"/>
      <c r="DY61" s="317"/>
      <c r="DZ61" s="317"/>
      <c r="EA61" s="317"/>
      <c r="EB61" s="317"/>
      <c r="EC61" s="317"/>
      <c r="ED61" s="317"/>
      <c r="EE61" s="317"/>
      <c r="EF61" s="317"/>
      <c r="EG61" s="317"/>
      <c r="EH61" s="317"/>
      <c r="EI61" s="317"/>
      <c r="EJ61" s="317"/>
      <c r="EK61" s="317"/>
      <c r="EL61" s="317"/>
      <c r="EM61" s="317"/>
      <c r="EN61" s="317"/>
      <c r="EO61" s="317"/>
      <c r="EP61" s="317"/>
      <c r="EQ61" s="317"/>
      <c r="ER61" s="317"/>
      <c r="ES61" s="317"/>
      <c r="ET61" s="317"/>
      <c r="EU61" s="317"/>
      <c r="EV61" s="317"/>
      <c r="EW61" s="317"/>
      <c r="EX61" s="317"/>
      <c r="EY61" s="317"/>
      <c r="EZ61" s="317"/>
      <c r="FA61" s="317"/>
      <c r="FB61" s="317"/>
      <c r="FC61" s="317"/>
      <c r="FF61" s="286">
        <v>1</v>
      </c>
      <c r="FG61" s="286">
        <v>1</v>
      </c>
      <c r="FH61" s="286">
        <v>0.84130000000000005</v>
      </c>
      <c r="FI61" s="286">
        <v>1</v>
      </c>
      <c r="HC61" s="433"/>
      <c r="HD61" s="433"/>
      <c r="HE61" s="433"/>
      <c r="HF61" s="433"/>
      <c r="HG61" s="444"/>
      <c r="HH61" s="444"/>
      <c r="HI61" s="444"/>
      <c r="HJ61" s="433"/>
      <c r="HK61" s="433"/>
      <c r="HL61" s="433"/>
      <c r="HM61" s="433"/>
      <c r="HN61" s="433"/>
      <c r="HO61" s="433"/>
    </row>
    <row r="62" spans="1:223" s="292" customFormat="1" ht="15" hidden="1" customHeight="1" x14ac:dyDescent="0.25">
      <c r="A62" s="299" t="s">
        <v>176</v>
      </c>
      <c r="B62" s="286">
        <f>(1-B61)</f>
        <v>0.99880000000000002</v>
      </c>
      <c r="C62" s="286">
        <f t="shared" ref="C62" si="477">(1-C61)</f>
        <v>1</v>
      </c>
      <c r="D62" s="286">
        <f t="shared" ref="D62" si="478">(1-D61)</f>
        <v>1</v>
      </c>
      <c r="E62" s="317"/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298"/>
      <c r="Y62" s="286">
        <f>(1-Y61)</f>
        <v>0.99880000000000002</v>
      </c>
      <c r="Z62" s="286">
        <f t="shared" ref="Z62" si="479">(1-Z61)</f>
        <v>1</v>
      </c>
      <c r="AA62" s="286">
        <f t="shared" ref="AA62" si="480">(1-AA61)</f>
        <v>1</v>
      </c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X62" s="286">
        <f>(1-AX61)</f>
        <v>0.42469999999999997</v>
      </c>
      <c r="AY62" s="286">
        <f t="shared" ref="AY62:BE62" si="481">(1-AY61)</f>
        <v>0</v>
      </c>
      <c r="AZ62" s="286">
        <f t="shared" si="481"/>
        <v>4.4999999999999485E-3</v>
      </c>
      <c r="BA62" s="286">
        <f t="shared" si="481"/>
        <v>0</v>
      </c>
      <c r="BB62" s="286">
        <f t="shared" si="481"/>
        <v>0.11309999999999998</v>
      </c>
      <c r="BC62" s="286">
        <f t="shared" si="481"/>
        <v>0</v>
      </c>
      <c r="BD62" s="286">
        <f t="shared" si="481"/>
        <v>0</v>
      </c>
      <c r="BE62" s="286">
        <f t="shared" si="481"/>
        <v>0</v>
      </c>
      <c r="BF62" s="317"/>
      <c r="BG62" s="317"/>
      <c r="BH62" s="317"/>
      <c r="BI62" s="317"/>
      <c r="BJ62" s="317"/>
      <c r="BK62" s="317"/>
      <c r="BL62" s="317"/>
      <c r="BM62" s="317"/>
      <c r="BN62" s="317"/>
      <c r="BO62" s="317"/>
      <c r="BP62" s="317"/>
      <c r="BQ62" s="317"/>
      <c r="BR62" s="317"/>
      <c r="BS62" s="317"/>
      <c r="BT62" s="317"/>
      <c r="BU62" s="317"/>
      <c r="BV62" s="317"/>
      <c r="BW62" s="317"/>
      <c r="BX62" s="317"/>
      <c r="BY62" s="317"/>
      <c r="BZ62" s="317"/>
      <c r="CA62" s="317"/>
      <c r="CB62" s="317"/>
      <c r="CC62" s="317"/>
      <c r="CD62" s="317"/>
      <c r="CE62" s="317"/>
      <c r="CF62" s="317"/>
      <c r="CG62" s="317"/>
      <c r="CH62" s="317"/>
      <c r="CI62" s="317"/>
      <c r="CJ62" s="317"/>
      <c r="CK62" s="317"/>
      <c r="CL62" s="317"/>
      <c r="CM62" s="317"/>
      <c r="CN62" s="317"/>
      <c r="CO62" s="317"/>
      <c r="CP62" s="317"/>
      <c r="CQ62" s="317"/>
      <c r="CR62" s="317"/>
      <c r="CS62" s="317"/>
      <c r="CT62" s="317"/>
      <c r="CU62" s="317"/>
      <c r="CV62" s="317"/>
      <c r="CW62" s="317"/>
      <c r="CX62" s="317"/>
      <c r="CY62" s="317"/>
      <c r="CZ62" s="317"/>
      <c r="DA62" s="317"/>
      <c r="DB62" s="317"/>
      <c r="DD62" s="286">
        <f>(1-DD61)</f>
        <v>5.479999999999996E-2</v>
      </c>
      <c r="DE62" s="286">
        <f t="shared" ref="DE62:DI62" si="482">(1-DE61)</f>
        <v>0</v>
      </c>
      <c r="DF62" s="286">
        <f t="shared" si="482"/>
        <v>8.900000000000019E-3</v>
      </c>
      <c r="DG62" s="286">
        <f t="shared" si="482"/>
        <v>5.9000000000000163E-3</v>
      </c>
      <c r="DH62" s="286">
        <f t="shared" si="482"/>
        <v>0</v>
      </c>
      <c r="DI62" s="286">
        <f t="shared" si="482"/>
        <v>0</v>
      </c>
      <c r="DJ62" s="286"/>
      <c r="DK62" s="286"/>
      <c r="DL62" s="317"/>
      <c r="DM62" s="317"/>
      <c r="DN62" s="317"/>
      <c r="DO62" s="317"/>
      <c r="DP62" s="317"/>
      <c r="DQ62" s="317"/>
      <c r="DR62" s="317"/>
      <c r="DS62" s="317"/>
      <c r="DT62" s="317"/>
      <c r="DU62" s="317"/>
      <c r="DV62" s="317"/>
      <c r="DW62" s="317"/>
      <c r="DX62" s="317"/>
      <c r="DY62" s="317"/>
      <c r="DZ62" s="317"/>
      <c r="EA62" s="317"/>
      <c r="EB62" s="317"/>
      <c r="EC62" s="317"/>
      <c r="ED62" s="317"/>
      <c r="EE62" s="317"/>
      <c r="EF62" s="317"/>
      <c r="EG62" s="317"/>
      <c r="EH62" s="317"/>
      <c r="EI62" s="317"/>
      <c r="EJ62" s="317"/>
      <c r="EK62" s="317"/>
      <c r="EL62" s="317"/>
      <c r="EM62" s="317"/>
      <c r="EN62" s="317"/>
      <c r="EO62" s="317"/>
      <c r="EP62" s="317"/>
      <c r="EQ62" s="317"/>
      <c r="ER62" s="317"/>
      <c r="ES62" s="317"/>
      <c r="ET62" s="317"/>
      <c r="EU62" s="317"/>
      <c r="EV62" s="317"/>
      <c r="EW62" s="317"/>
      <c r="EX62" s="317"/>
      <c r="EY62" s="317"/>
      <c r="EZ62" s="317"/>
      <c r="FA62" s="317"/>
      <c r="FB62" s="317"/>
      <c r="FC62" s="317"/>
      <c r="FF62" s="286">
        <f>(1-FF61)</f>
        <v>0</v>
      </c>
      <c r="FG62" s="286">
        <f t="shared" ref="FG62:FI62" si="483">(1-FG61)</f>
        <v>0</v>
      </c>
      <c r="FH62" s="286">
        <f t="shared" si="483"/>
        <v>0.15869999999999995</v>
      </c>
      <c r="FI62" s="286">
        <f t="shared" si="483"/>
        <v>0</v>
      </c>
      <c r="HC62" s="433"/>
      <c r="HD62" s="433"/>
      <c r="HE62" s="433"/>
      <c r="HF62" s="433"/>
      <c r="HG62" s="444"/>
      <c r="HH62" s="444"/>
      <c r="HI62" s="444"/>
      <c r="HJ62" s="433"/>
      <c r="HK62" s="433"/>
      <c r="HL62" s="433"/>
      <c r="HM62" s="433"/>
      <c r="HN62" s="433"/>
      <c r="HO62" s="433"/>
    </row>
    <row r="63" spans="1:223" s="292" customFormat="1" ht="15" hidden="1" customHeight="1" x14ac:dyDescent="0.25">
      <c r="A63" s="299" t="s">
        <v>175</v>
      </c>
      <c r="B63" s="286">
        <f>RANK(B60,$B$60:$D$60,1)</f>
        <v>3</v>
      </c>
      <c r="C63" s="286">
        <f t="shared" ref="C63:D63" si="484">RANK(C60,$B$60:$D$60,1)</f>
        <v>2</v>
      </c>
      <c r="D63" s="286">
        <f t="shared" si="484"/>
        <v>1</v>
      </c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298"/>
      <c r="Y63" s="286">
        <f>RANK(Y60,$Y$60:$AA$60,1)</f>
        <v>3</v>
      </c>
      <c r="Z63" s="286">
        <f t="shared" ref="Z63:AA63" si="485">RANK(Z60,$Y$60:$AA$60,1)</f>
        <v>2</v>
      </c>
      <c r="AA63" s="286">
        <f t="shared" si="485"/>
        <v>1</v>
      </c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X63" s="286">
        <f>RANK(AX72,$AX$72:$BE$72,0)</f>
        <v>2</v>
      </c>
      <c r="AY63" s="286">
        <f t="shared" ref="AY63:BE63" si="486">RANK(AY72,$AX$72:$BE$72,0)</f>
        <v>5</v>
      </c>
      <c r="AZ63" s="286">
        <f t="shared" si="486"/>
        <v>3</v>
      </c>
      <c r="BA63" s="286">
        <f t="shared" si="486"/>
        <v>4</v>
      </c>
      <c r="BB63" s="286">
        <f t="shared" si="486"/>
        <v>1</v>
      </c>
      <c r="BC63" s="286">
        <f t="shared" si="486"/>
        <v>8</v>
      </c>
      <c r="BD63" s="286">
        <f t="shared" si="486"/>
        <v>7</v>
      </c>
      <c r="BE63" s="286">
        <f t="shared" si="486"/>
        <v>6</v>
      </c>
      <c r="BF63" s="317"/>
      <c r="BG63" s="317"/>
      <c r="BH63" s="317"/>
      <c r="BI63" s="317"/>
      <c r="BJ63" s="317"/>
      <c r="BK63" s="317"/>
      <c r="BL63" s="317"/>
      <c r="BM63" s="317"/>
      <c r="BN63" s="317"/>
      <c r="BO63" s="317"/>
      <c r="BP63" s="317"/>
      <c r="BQ63" s="317"/>
      <c r="BR63" s="317"/>
      <c r="BS63" s="317"/>
      <c r="BT63" s="317"/>
      <c r="BU63" s="317"/>
      <c r="BV63" s="317"/>
      <c r="BW63" s="317"/>
      <c r="BX63" s="317"/>
      <c r="BY63" s="317"/>
      <c r="BZ63" s="317"/>
      <c r="CA63" s="317"/>
      <c r="CB63" s="317"/>
      <c r="CC63" s="317"/>
      <c r="CD63" s="317"/>
      <c r="CE63" s="317"/>
      <c r="CF63" s="317"/>
      <c r="CG63" s="317"/>
      <c r="CH63" s="317"/>
      <c r="CI63" s="317"/>
      <c r="CJ63" s="317"/>
      <c r="CK63" s="317"/>
      <c r="CL63" s="317"/>
      <c r="CM63" s="317"/>
      <c r="CN63" s="317"/>
      <c r="CO63" s="317"/>
      <c r="CP63" s="317"/>
      <c r="CQ63" s="317"/>
      <c r="CR63" s="317"/>
      <c r="CS63" s="317"/>
      <c r="CT63" s="317"/>
      <c r="CU63" s="317"/>
      <c r="CV63" s="317"/>
      <c r="CW63" s="317"/>
      <c r="CX63" s="317"/>
      <c r="CY63" s="317"/>
      <c r="CZ63" s="317"/>
      <c r="DA63" s="317"/>
      <c r="DB63" s="317"/>
      <c r="DD63" s="286">
        <f>RANK(DD72,$DD$72:$DI$72,0)</f>
        <v>1</v>
      </c>
      <c r="DE63" s="286">
        <f t="shared" ref="DE63:DI63" si="487">RANK(DE72,$DD$72:$DI$72,0)</f>
        <v>5</v>
      </c>
      <c r="DF63" s="286">
        <f t="shared" si="487"/>
        <v>2</v>
      </c>
      <c r="DG63" s="286">
        <f t="shared" si="487"/>
        <v>3</v>
      </c>
      <c r="DH63" s="286">
        <f t="shared" si="487"/>
        <v>4</v>
      </c>
      <c r="DI63" s="286">
        <f t="shared" si="487"/>
        <v>6</v>
      </c>
      <c r="DJ63" s="286"/>
      <c r="DK63" s="286"/>
      <c r="DL63" s="317"/>
      <c r="DM63" s="317"/>
      <c r="DN63" s="317"/>
      <c r="DO63" s="317"/>
      <c r="DP63" s="317"/>
      <c r="DQ63" s="317"/>
      <c r="DR63" s="317"/>
      <c r="DS63" s="317"/>
      <c r="DT63" s="317"/>
      <c r="DU63" s="317"/>
      <c r="DV63" s="317"/>
      <c r="DW63" s="317"/>
      <c r="DX63" s="317"/>
      <c r="DY63" s="317"/>
      <c r="DZ63" s="317"/>
      <c r="EA63" s="317"/>
      <c r="EB63" s="317"/>
      <c r="EC63" s="317"/>
      <c r="ED63" s="317"/>
      <c r="EE63" s="317"/>
      <c r="EF63" s="317"/>
      <c r="EG63" s="317"/>
      <c r="EH63" s="317"/>
      <c r="EI63" s="317"/>
      <c r="EJ63" s="317"/>
      <c r="EK63" s="317"/>
      <c r="EL63" s="317"/>
      <c r="EM63" s="317"/>
      <c r="EN63" s="317"/>
      <c r="EO63" s="317"/>
      <c r="EP63" s="317"/>
      <c r="EQ63" s="317"/>
      <c r="ER63" s="317"/>
      <c r="ES63" s="317"/>
      <c r="ET63" s="317"/>
      <c r="EU63" s="317"/>
      <c r="EV63" s="317"/>
      <c r="EW63" s="317"/>
      <c r="EX63" s="317"/>
      <c r="EY63" s="317"/>
      <c r="EZ63" s="317"/>
      <c r="FA63" s="317"/>
      <c r="FB63" s="317"/>
      <c r="FC63" s="317"/>
      <c r="FF63" s="286">
        <f>RANK(FF72,$FF$72:$FI$72,0)</f>
        <v>2</v>
      </c>
      <c r="FG63" s="286">
        <f t="shared" ref="FG63:FI63" si="488">RANK(FG72,$FF$72:$FI$72,0)</f>
        <v>3</v>
      </c>
      <c r="FH63" s="286">
        <f t="shared" si="488"/>
        <v>1</v>
      </c>
      <c r="FI63" s="286">
        <f t="shared" si="488"/>
        <v>4</v>
      </c>
      <c r="HC63" s="433"/>
      <c r="HD63" s="433"/>
      <c r="HE63" s="433"/>
      <c r="HF63" s="433"/>
      <c r="HG63" s="444"/>
      <c r="HH63" s="444"/>
      <c r="HI63" s="444"/>
      <c r="HJ63" s="433"/>
      <c r="HK63" s="433"/>
      <c r="HL63" s="433"/>
      <c r="HM63" s="433"/>
      <c r="HN63" s="433"/>
      <c r="HO63" s="433"/>
    </row>
    <row r="64" spans="1:223" s="292" customFormat="1" ht="15" hidden="1" customHeight="1" x14ac:dyDescent="0.25">
      <c r="A64" s="299" t="s">
        <v>177</v>
      </c>
      <c r="B64" s="137">
        <f>1-$B$1/B63</f>
        <v>0.98333333333333328</v>
      </c>
      <c r="C64" s="137">
        <f>1-$B$1/C63</f>
        <v>0.97499999999999998</v>
      </c>
      <c r="D64" s="137">
        <f t="shared" ref="D64" si="489">1-$B$1/D63</f>
        <v>0.95</v>
      </c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298"/>
      <c r="Y64" s="137">
        <f>1-$B$1/Y63</f>
        <v>0.98333333333333328</v>
      </c>
      <c r="Z64" s="137">
        <f t="shared" ref="Z64:AA64" si="490">1-$B$1/Z63</f>
        <v>0.97499999999999998</v>
      </c>
      <c r="AA64" s="137">
        <f t="shared" si="490"/>
        <v>0.95</v>
      </c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X64" s="137">
        <f>$B$1/AX63</f>
        <v>2.5000000000000001E-2</v>
      </c>
      <c r="AY64" s="137">
        <f>$B$1/AY63</f>
        <v>0.01</v>
      </c>
      <c r="AZ64" s="137">
        <f t="shared" ref="AZ64:BE64" si="491">$B$1/AZ63</f>
        <v>1.6666666666666666E-2</v>
      </c>
      <c r="BA64" s="137">
        <f t="shared" si="491"/>
        <v>1.2500000000000001E-2</v>
      </c>
      <c r="BB64" s="137">
        <f t="shared" si="491"/>
        <v>0.05</v>
      </c>
      <c r="BC64" s="137">
        <f t="shared" si="491"/>
        <v>6.2500000000000003E-3</v>
      </c>
      <c r="BD64" s="137">
        <f t="shared" si="491"/>
        <v>7.1428571428571435E-3</v>
      </c>
      <c r="BE64" s="137">
        <f t="shared" si="491"/>
        <v>8.3333333333333332E-3</v>
      </c>
      <c r="BF64" s="318"/>
      <c r="BG64" s="318"/>
      <c r="BH64" s="318"/>
      <c r="BI64" s="318"/>
      <c r="BJ64" s="318"/>
      <c r="BK64" s="318"/>
      <c r="BL64" s="318"/>
      <c r="BM64" s="318"/>
      <c r="BN64" s="318"/>
      <c r="BO64" s="318"/>
      <c r="BP64" s="318"/>
      <c r="BQ64" s="318"/>
      <c r="BR64" s="318"/>
      <c r="BS64" s="318"/>
      <c r="BT64" s="318"/>
      <c r="BU64" s="318"/>
      <c r="BV64" s="318"/>
      <c r="BW64" s="318"/>
      <c r="BX64" s="318"/>
      <c r="BY64" s="318"/>
      <c r="BZ64" s="318"/>
      <c r="CA64" s="318"/>
      <c r="CB64" s="318"/>
      <c r="CC64" s="318"/>
      <c r="CD64" s="318"/>
      <c r="CE64" s="318"/>
      <c r="CF64" s="318"/>
      <c r="CG64" s="318"/>
      <c r="CH64" s="318"/>
      <c r="CI64" s="318"/>
      <c r="CJ64" s="318"/>
      <c r="CK64" s="318"/>
      <c r="CL64" s="318"/>
      <c r="CM64" s="318"/>
      <c r="CN64" s="318"/>
      <c r="CO64" s="318"/>
      <c r="CP64" s="318"/>
      <c r="CQ64" s="318"/>
      <c r="CR64" s="318"/>
      <c r="CS64" s="318"/>
      <c r="CT64" s="318"/>
      <c r="CU64" s="318"/>
      <c r="CV64" s="318"/>
      <c r="CW64" s="318"/>
      <c r="CX64" s="318"/>
      <c r="CY64" s="318"/>
      <c r="CZ64" s="318"/>
      <c r="DA64" s="318"/>
      <c r="DB64" s="318"/>
      <c r="DD64" s="137">
        <f>$B$1/DD63</f>
        <v>0.05</v>
      </c>
      <c r="DE64" s="137">
        <f>$B$1/DE63</f>
        <v>0.01</v>
      </c>
      <c r="DF64" s="137">
        <f t="shared" ref="DF64:DI64" si="492">$B$1/DF63</f>
        <v>2.5000000000000001E-2</v>
      </c>
      <c r="DG64" s="137">
        <f t="shared" si="492"/>
        <v>1.6666666666666666E-2</v>
      </c>
      <c r="DH64" s="137">
        <f t="shared" si="492"/>
        <v>1.2500000000000001E-2</v>
      </c>
      <c r="DI64" s="137">
        <f t="shared" si="492"/>
        <v>8.3333333333333332E-3</v>
      </c>
      <c r="DJ64" s="137"/>
      <c r="DK64" s="137"/>
      <c r="DL64" s="318"/>
      <c r="DM64" s="318"/>
      <c r="DN64" s="318"/>
      <c r="DO64" s="318"/>
      <c r="DP64" s="318"/>
      <c r="DQ64" s="318"/>
      <c r="DR64" s="318"/>
      <c r="DS64" s="318"/>
      <c r="DT64" s="318"/>
      <c r="DU64" s="318"/>
      <c r="DV64" s="318"/>
      <c r="DW64" s="318"/>
      <c r="DX64" s="318"/>
      <c r="DY64" s="318"/>
      <c r="DZ64" s="318"/>
      <c r="EA64" s="318"/>
      <c r="EB64" s="318"/>
      <c r="EC64" s="318"/>
      <c r="ED64" s="318"/>
      <c r="EE64" s="318"/>
      <c r="EF64" s="318"/>
      <c r="EG64" s="318"/>
      <c r="EH64" s="318"/>
      <c r="EI64" s="318"/>
      <c r="EJ64" s="318"/>
      <c r="EK64" s="318"/>
      <c r="EL64" s="318"/>
      <c r="EM64" s="318"/>
      <c r="EN64" s="318"/>
      <c r="EO64" s="318"/>
      <c r="EP64" s="318"/>
      <c r="EQ64" s="318"/>
      <c r="ER64" s="318"/>
      <c r="ES64" s="318"/>
      <c r="ET64" s="318"/>
      <c r="EU64" s="318"/>
      <c r="EV64" s="318"/>
      <c r="EW64" s="318"/>
      <c r="EX64" s="318"/>
      <c r="EY64" s="318"/>
      <c r="EZ64" s="318"/>
      <c r="FA64" s="318"/>
      <c r="FB64" s="318"/>
      <c r="FC64" s="318"/>
      <c r="FF64" s="137">
        <f>$B$1/FF63</f>
        <v>2.5000000000000001E-2</v>
      </c>
      <c r="FG64" s="137">
        <f>$B$1/FG63</f>
        <v>1.6666666666666666E-2</v>
      </c>
      <c r="FH64" s="137">
        <f t="shared" ref="FH64:FI64" si="493">$B$1/FH63</f>
        <v>0.05</v>
      </c>
      <c r="FI64" s="137">
        <f t="shared" si="493"/>
        <v>1.2500000000000001E-2</v>
      </c>
      <c r="HC64" s="433"/>
      <c r="HD64" s="433"/>
      <c r="HE64" s="433"/>
      <c r="HF64" s="433"/>
      <c r="HG64" s="444"/>
      <c r="HH64" s="444"/>
      <c r="HI64" s="444"/>
      <c r="HJ64" s="433"/>
      <c r="HK64" s="433"/>
      <c r="HL64" s="433"/>
      <c r="HM64" s="433"/>
      <c r="HN64" s="433"/>
      <c r="HO64" s="433"/>
    </row>
    <row r="65" spans="1:223" ht="23.25" hidden="1" x14ac:dyDescent="0.25">
      <c r="A65" s="299" t="s">
        <v>262</v>
      </c>
      <c r="B65" s="289" t="str">
        <f>IF(B62&gt;B64,"H1","H0")</f>
        <v>H1</v>
      </c>
      <c r="C65" s="289" t="str">
        <f>IF(C62&gt;C64,"H1","H0")</f>
        <v>H1</v>
      </c>
      <c r="D65" s="289" t="str">
        <f t="shared" ref="D65" si="494">IF(D62&gt;D64,"H1","H0")</f>
        <v>H1</v>
      </c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321"/>
      <c r="V65" s="321"/>
      <c r="W65" s="177"/>
      <c r="Y65" s="289" t="str">
        <f>IF(Y62&gt;Y64,"H1","H0")</f>
        <v>H1</v>
      </c>
      <c r="Z65" s="289" t="str">
        <f t="shared" ref="Z65:AA65" si="495">IF(Z62&gt;Z64,"H1","H0")</f>
        <v>H1</v>
      </c>
      <c r="AA65" s="289" t="str">
        <f t="shared" si="495"/>
        <v>H1</v>
      </c>
      <c r="AB65" s="321"/>
      <c r="AC65" s="321"/>
      <c r="AD65" s="321"/>
      <c r="AE65" s="321"/>
      <c r="AF65" s="321"/>
      <c r="AG65" s="321"/>
      <c r="AH65" s="321"/>
      <c r="AI65" s="321"/>
      <c r="AJ65" s="321"/>
      <c r="AK65" s="321"/>
      <c r="AL65" s="321"/>
      <c r="AM65" s="321"/>
      <c r="AN65" s="321"/>
      <c r="AO65" s="321"/>
      <c r="AP65" s="321"/>
      <c r="AQ65" s="321"/>
      <c r="AR65" s="321"/>
      <c r="AS65" s="321"/>
      <c r="AX65" s="285"/>
      <c r="AY65" s="285"/>
      <c r="AZ65" s="285"/>
      <c r="BA65" s="285"/>
      <c r="BB65" s="285"/>
      <c r="BC65" s="285"/>
      <c r="BD65" s="285"/>
      <c r="BE65" s="285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0"/>
      <c r="BS65" s="320"/>
      <c r="BT65" s="320"/>
      <c r="BU65" s="320"/>
      <c r="BV65" s="320"/>
      <c r="BW65" s="320"/>
      <c r="BX65" s="320"/>
      <c r="BY65" s="320"/>
      <c r="BZ65" s="320"/>
      <c r="CA65" s="320"/>
      <c r="CB65" s="320"/>
      <c r="CC65" s="320"/>
      <c r="CD65" s="320"/>
      <c r="CE65" s="320"/>
      <c r="CF65" s="320"/>
      <c r="CG65" s="320"/>
      <c r="CH65" s="320"/>
      <c r="CI65" s="320"/>
      <c r="CJ65" s="320"/>
      <c r="CK65" s="320"/>
      <c r="CL65" s="320"/>
      <c r="CM65" s="320"/>
      <c r="CN65" s="320"/>
      <c r="CO65" s="320"/>
      <c r="CP65" s="320"/>
      <c r="CQ65" s="320"/>
      <c r="CR65" s="320"/>
      <c r="CS65" s="320"/>
      <c r="CT65" s="320"/>
      <c r="CU65" s="320"/>
      <c r="CV65" s="320"/>
      <c r="CW65" s="320"/>
      <c r="CX65" s="320"/>
      <c r="CY65" s="320"/>
      <c r="CZ65" s="320"/>
      <c r="DA65" s="320"/>
      <c r="DB65" s="320"/>
      <c r="DD65" s="285"/>
      <c r="DE65" s="285"/>
      <c r="DF65" s="285"/>
      <c r="DG65" s="285"/>
      <c r="DH65" s="285"/>
      <c r="DI65" s="285"/>
      <c r="DJ65" s="285"/>
      <c r="DK65" s="285"/>
      <c r="DL65" s="320"/>
      <c r="DM65" s="320"/>
      <c r="DN65" s="320"/>
      <c r="DO65" s="320"/>
      <c r="DP65" s="320"/>
      <c r="DQ65" s="320"/>
      <c r="DR65" s="320"/>
      <c r="DS65" s="320"/>
      <c r="DT65" s="320"/>
      <c r="DU65" s="320"/>
      <c r="DV65" s="320"/>
      <c r="DW65" s="320"/>
      <c r="DX65" s="320"/>
      <c r="DY65" s="320"/>
      <c r="DZ65" s="320"/>
      <c r="EA65" s="320"/>
      <c r="EB65" s="320"/>
      <c r="EC65" s="320"/>
      <c r="ED65" s="320"/>
      <c r="EE65" s="320"/>
      <c r="EF65" s="320"/>
      <c r="EG65" s="320"/>
      <c r="EH65" s="320"/>
      <c r="EI65" s="320"/>
      <c r="EJ65" s="320"/>
      <c r="EK65" s="320"/>
      <c r="EL65" s="320"/>
      <c r="EM65" s="320"/>
      <c r="EN65" s="320"/>
      <c r="EO65" s="320"/>
      <c r="EP65" s="320"/>
      <c r="EQ65" s="320"/>
      <c r="ER65" s="320"/>
      <c r="ES65" s="320"/>
      <c r="ET65" s="320"/>
      <c r="EU65" s="320"/>
      <c r="EV65" s="320"/>
      <c r="EW65" s="320"/>
      <c r="EX65" s="320"/>
      <c r="EY65" s="320"/>
      <c r="EZ65" s="320"/>
      <c r="FA65" s="320"/>
      <c r="FB65" s="320"/>
      <c r="FC65" s="320"/>
      <c r="FF65" s="285"/>
      <c r="FG65" s="285"/>
      <c r="FH65" s="285"/>
      <c r="FI65" s="285"/>
      <c r="HC65" s="433"/>
      <c r="HD65" s="433"/>
      <c r="HE65" s="433"/>
      <c r="HF65" s="433"/>
      <c r="HG65" s="444"/>
      <c r="HH65" s="444"/>
      <c r="HI65" s="444"/>
      <c r="HJ65" s="433"/>
      <c r="HK65" s="433"/>
      <c r="HL65" s="433"/>
      <c r="HM65" s="433"/>
      <c r="HN65" s="433"/>
      <c r="HO65" s="433"/>
    </row>
    <row r="66" spans="1:223" ht="23.25" hidden="1" x14ac:dyDescent="0.25">
      <c r="A66" s="299" t="s">
        <v>244</v>
      </c>
      <c r="B66" s="286"/>
      <c r="C66" s="286"/>
      <c r="D66" s="286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177"/>
      <c r="Y66" s="286"/>
      <c r="Z66" s="286"/>
      <c r="AA66" s="286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X66" s="174" t="str">
        <f t="shared" ref="AX66:BE66" si="496">IF(AX62&lt;AX64,"H1","H0")</f>
        <v>H0</v>
      </c>
      <c r="AY66" s="289" t="str">
        <f t="shared" si="496"/>
        <v>H1</v>
      </c>
      <c r="AZ66" s="289" t="str">
        <f t="shared" si="496"/>
        <v>H1</v>
      </c>
      <c r="BA66" s="289" t="str">
        <f t="shared" si="496"/>
        <v>H1</v>
      </c>
      <c r="BB66" s="174" t="str">
        <f t="shared" si="496"/>
        <v>H0</v>
      </c>
      <c r="BC66" s="289" t="str">
        <f t="shared" si="496"/>
        <v>H1</v>
      </c>
      <c r="BD66" s="289" t="str">
        <f t="shared" si="496"/>
        <v>H1</v>
      </c>
      <c r="BE66" s="289" t="str">
        <f t="shared" si="496"/>
        <v>H1</v>
      </c>
      <c r="BF66" s="321"/>
      <c r="BG66" s="321"/>
      <c r="BH66" s="321"/>
      <c r="BI66" s="321"/>
      <c r="BJ66" s="321"/>
      <c r="BK66" s="321"/>
      <c r="BL66" s="321"/>
      <c r="BM66" s="321"/>
      <c r="BN66" s="321"/>
      <c r="BO66" s="321"/>
      <c r="BP66" s="321"/>
      <c r="BQ66" s="321"/>
      <c r="BR66" s="321"/>
      <c r="BS66" s="321"/>
      <c r="BT66" s="321"/>
      <c r="BU66" s="321"/>
      <c r="BV66" s="321"/>
      <c r="BW66" s="321"/>
      <c r="BX66" s="321"/>
      <c r="BY66" s="321"/>
      <c r="BZ66" s="321"/>
      <c r="CA66" s="321"/>
      <c r="CB66" s="321"/>
      <c r="CC66" s="321"/>
      <c r="CD66" s="321"/>
      <c r="CE66" s="321"/>
      <c r="CF66" s="321"/>
      <c r="CG66" s="321"/>
      <c r="CH66" s="321"/>
      <c r="CI66" s="321"/>
      <c r="CJ66" s="321"/>
      <c r="CK66" s="321"/>
      <c r="CL66" s="321"/>
      <c r="CM66" s="321"/>
      <c r="CN66" s="321"/>
      <c r="CO66" s="321"/>
      <c r="CP66" s="321"/>
      <c r="CQ66" s="321"/>
      <c r="CR66" s="321"/>
      <c r="CS66" s="321"/>
      <c r="CT66" s="321"/>
      <c r="CU66" s="321"/>
      <c r="CV66" s="321"/>
      <c r="CW66" s="321"/>
      <c r="CX66" s="321"/>
      <c r="CY66" s="321"/>
      <c r="CZ66" s="321"/>
      <c r="DA66" s="321"/>
      <c r="DB66" s="321"/>
      <c r="DD66" s="174" t="str">
        <f t="shared" ref="DD66:DI66" si="497">IF(DD62&lt;DD64,"H1","H0")</f>
        <v>H0</v>
      </c>
      <c r="DE66" s="289" t="str">
        <f t="shared" si="497"/>
        <v>H1</v>
      </c>
      <c r="DF66" s="289" t="str">
        <f t="shared" si="497"/>
        <v>H1</v>
      </c>
      <c r="DG66" s="289" t="str">
        <f t="shared" si="497"/>
        <v>H1</v>
      </c>
      <c r="DH66" s="289" t="str">
        <f t="shared" si="497"/>
        <v>H1</v>
      </c>
      <c r="DI66" s="289" t="str">
        <f t="shared" si="497"/>
        <v>H1</v>
      </c>
      <c r="DJ66" s="289"/>
      <c r="DK66" s="289"/>
      <c r="DL66" s="321"/>
      <c r="DM66" s="321"/>
      <c r="DN66" s="321"/>
      <c r="DO66" s="321"/>
      <c r="DP66" s="321"/>
      <c r="DQ66" s="321"/>
      <c r="DR66" s="321"/>
      <c r="DS66" s="321"/>
      <c r="DT66" s="321"/>
      <c r="DU66" s="321"/>
      <c r="DV66" s="321"/>
      <c r="DW66" s="321"/>
      <c r="DX66" s="321"/>
      <c r="DY66" s="321"/>
      <c r="DZ66" s="321"/>
      <c r="EA66" s="321"/>
      <c r="EB66" s="321"/>
      <c r="EC66" s="321"/>
      <c r="ED66" s="321"/>
      <c r="EE66" s="321"/>
      <c r="EF66" s="321"/>
      <c r="EG66" s="321"/>
      <c r="EH66" s="321"/>
      <c r="EI66" s="321"/>
      <c r="EJ66" s="321"/>
      <c r="EK66" s="321"/>
      <c r="EL66" s="321"/>
      <c r="EM66" s="321"/>
      <c r="EN66" s="321"/>
      <c r="EO66" s="321"/>
      <c r="EP66" s="321"/>
      <c r="EQ66" s="321"/>
      <c r="ER66" s="321"/>
      <c r="ES66" s="321"/>
      <c r="ET66" s="321"/>
      <c r="EU66" s="321"/>
      <c r="EV66" s="321"/>
      <c r="EW66" s="321"/>
      <c r="EX66" s="321"/>
      <c r="EY66" s="321"/>
      <c r="EZ66" s="321"/>
      <c r="FA66" s="321"/>
      <c r="FB66" s="321"/>
      <c r="FC66" s="321"/>
      <c r="FF66" s="289" t="str">
        <f t="shared" ref="FF66:FI66" si="498">IF(FF62&lt;FF64,"H1","H0")</f>
        <v>H1</v>
      </c>
      <c r="FG66" s="289" t="str">
        <f t="shared" si="498"/>
        <v>H1</v>
      </c>
      <c r="FH66" s="174" t="str">
        <f t="shared" si="498"/>
        <v>H0</v>
      </c>
      <c r="FI66" s="289" t="str">
        <f t="shared" si="498"/>
        <v>H1</v>
      </c>
      <c r="HC66" s="433"/>
      <c r="HD66" s="433"/>
      <c r="HE66" s="433"/>
      <c r="HF66" s="433"/>
      <c r="HG66" s="444"/>
      <c r="HH66" s="444"/>
      <c r="HI66" s="444"/>
      <c r="HJ66" s="433"/>
      <c r="HK66" s="433"/>
      <c r="HL66" s="433"/>
      <c r="HM66" s="433"/>
      <c r="HN66" s="433"/>
      <c r="HO66" s="433"/>
    </row>
    <row r="67" spans="1:223" s="290" customFormat="1" ht="23.25" hidden="1" x14ac:dyDescent="0.25">
      <c r="A67" s="299" t="s">
        <v>270</v>
      </c>
      <c r="B67" s="286"/>
      <c r="C67" s="286"/>
      <c r="D67" s="286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177"/>
      <c r="Y67" s="286"/>
      <c r="Z67" s="286"/>
      <c r="AA67" s="286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X67" s="286" t="str">
        <f t="shared" ref="AX67:BE67" si="499">IF(AX62&lt;AX64,"'signifikant'","'n. signifikant'")</f>
        <v>'n. signifikant'</v>
      </c>
      <c r="AY67" s="286" t="str">
        <f t="shared" si="499"/>
        <v>'signifikant'</v>
      </c>
      <c r="AZ67" s="286" t="str">
        <f t="shared" si="499"/>
        <v>'signifikant'</v>
      </c>
      <c r="BA67" s="286" t="str">
        <f t="shared" si="499"/>
        <v>'signifikant'</v>
      </c>
      <c r="BB67" s="286" t="str">
        <f t="shared" si="499"/>
        <v>'n. signifikant'</v>
      </c>
      <c r="BC67" s="286" t="str">
        <f t="shared" si="499"/>
        <v>'signifikant'</v>
      </c>
      <c r="BD67" s="286" t="str">
        <f t="shared" si="499"/>
        <v>'signifikant'</v>
      </c>
      <c r="BE67" s="286" t="str">
        <f t="shared" si="499"/>
        <v>'signifikant'</v>
      </c>
      <c r="BF67" s="317"/>
      <c r="BG67" s="317"/>
      <c r="BH67" s="317"/>
      <c r="BI67" s="317"/>
      <c r="BJ67" s="317"/>
      <c r="BK67" s="317"/>
      <c r="BL67" s="317"/>
      <c r="BM67" s="317"/>
      <c r="BN67" s="317"/>
      <c r="BO67" s="317"/>
      <c r="BP67" s="317"/>
      <c r="BQ67" s="317"/>
      <c r="BR67" s="317"/>
      <c r="BS67" s="317"/>
      <c r="BT67" s="317"/>
      <c r="BU67" s="317"/>
      <c r="BV67" s="317"/>
      <c r="BW67" s="317"/>
      <c r="BX67" s="317"/>
      <c r="BY67" s="317"/>
      <c r="BZ67" s="317"/>
      <c r="CA67" s="317"/>
      <c r="CB67" s="317"/>
      <c r="CC67" s="317"/>
      <c r="CD67" s="317"/>
      <c r="CE67" s="317"/>
      <c r="CF67" s="317"/>
      <c r="CG67" s="317"/>
      <c r="CH67" s="317"/>
      <c r="CI67" s="317"/>
      <c r="CJ67" s="317"/>
      <c r="CK67" s="317"/>
      <c r="CL67" s="317"/>
      <c r="CM67" s="317"/>
      <c r="CN67" s="317"/>
      <c r="CO67" s="317"/>
      <c r="CP67" s="317"/>
      <c r="CQ67" s="317"/>
      <c r="CR67" s="317"/>
      <c r="CS67" s="317"/>
      <c r="CT67" s="317"/>
      <c r="CU67" s="317"/>
      <c r="CV67" s="317"/>
      <c r="CW67" s="317"/>
      <c r="CX67" s="317"/>
      <c r="CY67" s="317"/>
      <c r="CZ67" s="317"/>
      <c r="DA67" s="317"/>
      <c r="DB67" s="317"/>
      <c r="DD67" s="286" t="str">
        <f t="shared" ref="DD67:DI67" si="500">IF(DD62&lt;DD64,"'signifikant'","'n. signifikant'")</f>
        <v>'n. signifikant'</v>
      </c>
      <c r="DE67" s="286" t="str">
        <f t="shared" si="500"/>
        <v>'signifikant'</v>
      </c>
      <c r="DF67" s="286" t="str">
        <f t="shared" si="500"/>
        <v>'signifikant'</v>
      </c>
      <c r="DG67" s="286" t="str">
        <f t="shared" si="500"/>
        <v>'signifikant'</v>
      </c>
      <c r="DH67" s="286" t="str">
        <f t="shared" si="500"/>
        <v>'signifikant'</v>
      </c>
      <c r="DI67" s="286" t="str">
        <f t="shared" si="500"/>
        <v>'signifikant'</v>
      </c>
      <c r="DJ67" s="286"/>
      <c r="DK67" s="286"/>
      <c r="DL67" s="317"/>
      <c r="DM67" s="317"/>
      <c r="DN67" s="317"/>
      <c r="DO67" s="317"/>
      <c r="DP67" s="317"/>
      <c r="DQ67" s="317"/>
      <c r="DR67" s="317"/>
      <c r="DS67" s="317"/>
      <c r="DT67" s="317"/>
      <c r="DU67" s="317"/>
      <c r="DV67" s="317"/>
      <c r="DW67" s="317"/>
      <c r="DX67" s="317"/>
      <c r="DY67" s="317"/>
      <c r="DZ67" s="317"/>
      <c r="EA67" s="317"/>
      <c r="EB67" s="317"/>
      <c r="EC67" s="317"/>
      <c r="ED67" s="317"/>
      <c r="EE67" s="317"/>
      <c r="EF67" s="317"/>
      <c r="EG67" s="317"/>
      <c r="EH67" s="317"/>
      <c r="EI67" s="317"/>
      <c r="EJ67" s="317"/>
      <c r="EK67" s="317"/>
      <c r="EL67" s="317"/>
      <c r="EM67" s="317"/>
      <c r="EN67" s="317"/>
      <c r="EO67" s="317"/>
      <c r="EP67" s="317"/>
      <c r="EQ67" s="317"/>
      <c r="ER67" s="317"/>
      <c r="ES67" s="317"/>
      <c r="ET67" s="317"/>
      <c r="EU67" s="317"/>
      <c r="EV67" s="317"/>
      <c r="EW67" s="317"/>
      <c r="EX67" s="317"/>
      <c r="EY67" s="317"/>
      <c r="EZ67" s="317"/>
      <c r="FA67" s="317"/>
      <c r="FB67" s="317"/>
      <c r="FC67" s="317"/>
      <c r="FF67" s="286" t="str">
        <f t="shared" ref="FF67:FI67" si="501">IF(FF62&lt;FF64,"'signifikant'","'n. signifikant'")</f>
        <v>'signifikant'</v>
      </c>
      <c r="FG67" s="286" t="str">
        <f t="shared" si="501"/>
        <v>'signifikant'</v>
      </c>
      <c r="FH67" s="286" t="str">
        <f t="shared" si="501"/>
        <v>'n. signifikant'</v>
      </c>
      <c r="FI67" s="286" t="str">
        <f t="shared" si="501"/>
        <v>'signifikant'</v>
      </c>
      <c r="HC67" s="434"/>
      <c r="HD67" s="434"/>
      <c r="HE67" s="434"/>
      <c r="HF67" s="434"/>
      <c r="HG67" s="444"/>
      <c r="HH67" s="444"/>
      <c r="HI67" s="444"/>
      <c r="HJ67" s="434"/>
      <c r="HK67" s="434"/>
      <c r="HL67" s="434"/>
      <c r="HM67" s="434"/>
      <c r="HN67" s="434"/>
      <c r="HO67" s="434"/>
    </row>
    <row r="68" spans="1:223" s="290" customFormat="1" ht="23.25" hidden="1" x14ac:dyDescent="0.25">
      <c r="A68" s="299" t="s">
        <v>271</v>
      </c>
      <c r="B68" s="137">
        <f>B64</f>
        <v>0.98333333333333328</v>
      </c>
      <c r="C68" s="137">
        <f t="shared" ref="C68:D68" si="502">C64</f>
        <v>0.97499999999999998</v>
      </c>
      <c r="D68" s="137">
        <f t="shared" si="502"/>
        <v>0.95</v>
      </c>
      <c r="E68" s="318"/>
      <c r="F68" s="318"/>
      <c r="G68" s="318"/>
      <c r="H68" s="318"/>
      <c r="I68" s="318"/>
      <c r="J68" s="318"/>
      <c r="K68" s="318"/>
      <c r="L68" s="318"/>
      <c r="M68" s="318"/>
      <c r="N68" s="318"/>
      <c r="O68" s="318"/>
      <c r="P68" s="318"/>
      <c r="Q68" s="318"/>
      <c r="R68" s="318"/>
      <c r="S68" s="318"/>
      <c r="T68" s="318"/>
      <c r="U68" s="318"/>
      <c r="V68" s="318"/>
      <c r="W68" s="177"/>
      <c r="Y68" s="137">
        <f>Y64</f>
        <v>0.98333333333333328</v>
      </c>
      <c r="Z68" s="137">
        <f t="shared" ref="Z68:AA68" si="503">Z64</f>
        <v>0.97499999999999998</v>
      </c>
      <c r="AA68" s="137">
        <f t="shared" si="503"/>
        <v>0.95</v>
      </c>
      <c r="AB68" s="318"/>
      <c r="AC68" s="318"/>
      <c r="AD68" s="318"/>
      <c r="AE68" s="318"/>
      <c r="AF68" s="318"/>
      <c r="AG68" s="318"/>
      <c r="AH68" s="318"/>
      <c r="AI68" s="318"/>
      <c r="AJ68" s="318"/>
      <c r="AK68" s="318"/>
      <c r="AL68" s="318"/>
      <c r="AM68" s="318"/>
      <c r="AN68" s="318"/>
      <c r="AO68" s="318"/>
      <c r="AP68" s="318"/>
      <c r="AQ68" s="318"/>
      <c r="AR68" s="318"/>
      <c r="AS68" s="318"/>
      <c r="AX68" s="286"/>
      <c r="AY68" s="286"/>
      <c r="AZ68" s="286"/>
      <c r="BA68" s="286"/>
      <c r="BB68" s="286"/>
      <c r="BC68" s="286"/>
      <c r="BD68" s="286"/>
      <c r="BE68" s="286"/>
      <c r="BF68" s="317"/>
      <c r="BG68" s="317"/>
      <c r="BH68" s="317"/>
      <c r="BI68" s="317"/>
      <c r="BJ68" s="317"/>
      <c r="BK68" s="317"/>
      <c r="BL68" s="317"/>
      <c r="BM68" s="317"/>
      <c r="BN68" s="317"/>
      <c r="BO68" s="317"/>
      <c r="BP68" s="317"/>
      <c r="BQ68" s="317"/>
      <c r="BR68" s="317"/>
      <c r="BS68" s="317"/>
      <c r="BT68" s="317"/>
      <c r="BU68" s="317"/>
      <c r="BV68" s="317"/>
      <c r="BW68" s="317"/>
      <c r="BX68" s="317"/>
      <c r="BY68" s="317"/>
      <c r="BZ68" s="317"/>
      <c r="CA68" s="317"/>
      <c r="CB68" s="317"/>
      <c r="CC68" s="317"/>
      <c r="CD68" s="317"/>
      <c r="CE68" s="317"/>
      <c r="CF68" s="317"/>
      <c r="CG68" s="317"/>
      <c r="CH68" s="317"/>
      <c r="CI68" s="317"/>
      <c r="CJ68" s="317"/>
      <c r="CK68" s="317"/>
      <c r="CL68" s="317"/>
      <c r="CM68" s="317"/>
      <c r="CN68" s="317"/>
      <c r="CO68" s="317"/>
      <c r="CP68" s="317"/>
      <c r="CQ68" s="317"/>
      <c r="CR68" s="317"/>
      <c r="CS68" s="317"/>
      <c r="CT68" s="317"/>
      <c r="CU68" s="317"/>
      <c r="CV68" s="317"/>
      <c r="CW68" s="317"/>
      <c r="CX68" s="317"/>
      <c r="CY68" s="317"/>
      <c r="CZ68" s="317"/>
      <c r="DA68" s="317"/>
      <c r="DB68" s="317"/>
      <c r="DD68" s="286"/>
      <c r="DE68" s="286"/>
      <c r="DF68" s="286"/>
      <c r="DG68" s="286"/>
      <c r="DH68" s="286"/>
      <c r="DI68" s="286"/>
      <c r="DJ68" s="286"/>
      <c r="DK68" s="286"/>
      <c r="DL68" s="317"/>
      <c r="DM68" s="317"/>
      <c r="DN68" s="317"/>
      <c r="DO68" s="317"/>
      <c r="DP68" s="317"/>
      <c r="DQ68" s="317"/>
      <c r="DR68" s="317"/>
      <c r="DS68" s="317"/>
      <c r="DT68" s="317"/>
      <c r="DU68" s="317"/>
      <c r="DV68" s="317"/>
      <c r="DW68" s="317"/>
      <c r="DX68" s="317"/>
      <c r="DY68" s="317"/>
      <c r="DZ68" s="317"/>
      <c r="EA68" s="317"/>
      <c r="EB68" s="317"/>
      <c r="EC68" s="317"/>
      <c r="ED68" s="317"/>
      <c r="EE68" s="317"/>
      <c r="EF68" s="317"/>
      <c r="EG68" s="317"/>
      <c r="EH68" s="317"/>
      <c r="EI68" s="317"/>
      <c r="EJ68" s="317"/>
      <c r="EK68" s="317"/>
      <c r="EL68" s="317"/>
      <c r="EM68" s="317"/>
      <c r="EN68" s="317"/>
      <c r="EO68" s="317"/>
      <c r="EP68" s="317"/>
      <c r="EQ68" s="317"/>
      <c r="ER68" s="317"/>
      <c r="ES68" s="317"/>
      <c r="ET68" s="317"/>
      <c r="EU68" s="317"/>
      <c r="EV68" s="317"/>
      <c r="EW68" s="317"/>
      <c r="EX68" s="317"/>
      <c r="EY68" s="317"/>
      <c r="EZ68" s="317"/>
      <c r="FA68" s="317"/>
      <c r="FB68" s="317"/>
      <c r="FC68" s="317"/>
      <c r="FF68" s="286"/>
      <c r="FG68" s="286"/>
      <c r="FH68" s="286"/>
      <c r="FI68" s="286"/>
      <c r="HC68" s="434"/>
      <c r="HD68" s="434"/>
      <c r="HE68" s="434"/>
      <c r="HF68" s="434"/>
      <c r="HG68" s="444"/>
      <c r="HH68" s="444"/>
      <c r="HI68" s="444"/>
      <c r="HJ68" s="434"/>
      <c r="HK68" s="434"/>
      <c r="HL68" s="434"/>
      <c r="HM68" s="434"/>
      <c r="HN68" s="434"/>
      <c r="HO68" s="434"/>
    </row>
    <row r="69" spans="1:223" s="290" customFormat="1" ht="23.25" hidden="1" x14ac:dyDescent="0.25">
      <c r="A69" s="299" t="s">
        <v>263</v>
      </c>
      <c r="B69" s="286">
        <v>-2.13</v>
      </c>
      <c r="C69" s="286">
        <v>-1.96</v>
      </c>
      <c r="D69" s="286">
        <v>-1.65</v>
      </c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177"/>
      <c r="Y69" s="286">
        <v>-2.13</v>
      </c>
      <c r="Z69" s="286">
        <v>-1.96</v>
      </c>
      <c r="AA69" s="286">
        <v>-1.65</v>
      </c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X69" s="137">
        <f>1-AX64</f>
        <v>0.97499999999999998</v>
      </c>
      <c r="AY69" s="137">
        <f t="shared" ref="AY69:BE69" si="504">1-AY64</f>
        <v>0.99</v>
      </c>
      <c r="AZ69" s="137">
        <f t="shared" si="504"/>
        <v>0.98333333333333328</v>
      </c>
      <c r="BA69" s="137">
        <f t="shared" si="504"/>
        <v>0.98750000000000004</v>
      </c>
      <c r="BB69" s="137">
        <f t="shared" si="504"/>
        <v>0.95</v>
      </c>
      <c r="BC69" s="137">
        <f t="shared" si="504"/>
        <v>0.99375000000000002</v>
      </c>
      <c r="BD69" s="137">
        <f t="shared" si="504"/>
        <v>0.99285714285714288</v>
      </c>
      <c r="BE69" s="137">
        <f t="shared" si="504"/>
        <v>0.9916666666666667</v>
      </c>
      <c r="BF69" s="318"/>
      <c r="BG69" s="318"/>
      <c r="BH69" s="318"/>
      <c r="BI69" s="318"/>
      <c r="BJ69" s="318"/>
      <c r="BK69" s="318"/>
      <c r="BL69" s="318"/>
      <c r="BM69" s="318"/>
      <c r="BN69" s="318"/>
      <c r="BO69" s="318"/>
      <c r="BP69" s="318"/>
      <c r="BQ69" s="318"/>
      <c r="BR69" s="318"/>
      <c r="BS69" s="318"/>
      <c r="BT69" s="318"/>
      <c r="BU69" s="318"/>
      <c r="BV69" s="318"/>
      <c r="BW69" s="318"/>
      <c r="BX69" s="318"/>
      <c r="BY69" s="318"/>
      <c r="BZ69" s="318"/>
      <c r="CA69" s="318"/>
      <c r="CB69" s="318"/>
      <c r="CC69" s="318"/>
      <c r="CD69" s="318"/>
      <c r="CE69" s="318"/>
      <c r="CF69" s="318"/>
      <c r="CG69" s="318"/>
      <c r="CH69" s="318"/>
      <c r="CI69" s="318"/>
      <c r="CJ69" s="318"/>
      <c r="CK69" s="318"/>
      <c r="CL69" s="318"/>
      <c r="CM69" s="318"/>
      <c r="CN69" s="318"/>
      <c r="CO69" s="318"/>
      <c r="CP69" s="318"/>
      <c r="CQ69" s="318"/>
      <c r="CR69" s="318"/>
      <c r="CS69" s="318"/>
      <c r="CT69" s="318"/>
      <c r="CU69" s="318"/>
      <c r="CV69" s="318"/>
      <c r="CW69" s="318"/>
      <c r="CX69" s="318"/>
      <c r="CY69" s="318"/>
      <c r="CZ69" s="318"/>
      <c r="DA69" s="318"/>
      <c r="DB69" s="318"/>
      <c r="DD69" s="137">
        <f>1-DD64</f>
        <v>0.95</v>
      </c>
      <c r="DE69" s="137">
        <f t="shared" ref="DE69:DI69" si="505">1-DE64</f>
        <v>0.99</v>
      </c>
      <c r="DF69" s="137">
        <f t="shared" si="505"/>
        <v>0.97499999999999998</v>
      </c>
      <c r="DG69" s="137">
        <f t="shared" si="505"/>
        <v>0.98333333333333328</v>
      </c>
      <c r="DH69" s="137">
        <f t="shared" si="505"/>
        <v>0.98750000000000004</v>
      </c>
      <c r="DI69" s="137">
        <f t="shared" si="505"/>
        <v>0.9916666666666667</v>
      </c>
      <c r="DJ69" s="137"/>
      <c r="DK69" s="137"/>
      <c r="DL69" s="318"/>
      <c r="DM69" s="318"/>
      <c r="DN69" s="318"/>
      <c r="DO69" s="318"/>
      <c r="DP69" s="318"/>
      <c r="DQ69" s="318"/>
      <c r="DR69" s="318"/>
      <c r="DS69" s="318"/>
      <c r="DT69" s="318"/>
      <c r="DU69" s="318"/>
      <c r="DV69" s="318"/>
      <c r="DW69" s="318"/>
      <c r="DX69" s="318"/>
      <c r="DY69" s="318"/>
      <c r="DZ69" s="318"/>
      <c r="EA69" s="318"/>
      <c r="EB69" s="318"/>
      <c r="EC69" s="318"/>
      <c r="ED69" s="318"/>
      <c r="EE69" s="318"/>
      <c r="EF69" s="318"/>
      <c r="EG69" s="318"/>
      <c r="EH69" s="318"/>
      <c r="EI69" s="318"/>
      <c r="EJ69" s="318"/>
      <c r="EK69" s="318"/>
      <c r="EL69" s="318"/>
      <c r="EM69" s="318"/>
      <c r="EN69" s="318"/>
      <c r="EO69" s="318"/>
      <c r="EP69" s="318"/>
      <c r="EQ69" s="318"/>
      <c r="ER69" s="318"/>
      <c r="ES69" s="318"/>
      <c r="ET69" s="318"/>
      <c r="EU69" s="318"/>
      <c r="EV69" s="318"/>
      <c r="EW69" s="318"/>
      <c r="EX69" s="318"/>
      <c r="EY69" s="318"/>
      <c r="EZ69" s="318"/>
      <c r="FA69" s="318"/>
      <c r="FB69" s="318"/>
      <c r="FC69" s="318"/>
      <c r="FF69" s="137">
        <f>1-FF64</f>
        <v>0.97499999999999998</v>
      </c>
      <c r="FG69" s="137">
        <f t="shared" ref="FG69:FI69" si="506">1-FG64</f>
        <v>0.98333333333333328</v>
      </c>
      <c r="FH69" s="137">
        <f t="shared" si="506"/>
        <v>0.95</v>
      </c>
      <c r="FI69" s="137">
        <f t="shared" si="506"/>
        <v>0.98750000000000004</v>
      </c>
      <c r="HC69" s="434"/>
      <c r="HD69" s="434"/>
      <c r="HE69" s="434"/>
      <c r="HF69" s="434"/>
      <c r="HG69" s="444"/>
      <c r="HH69" s="444"/>
      <c r="HI69" s="444"/>
      <c r="HJ69" s="434"/>
      <c r="HK69" s="434"/>
      <c r="HL69" s="434"/>
      <c r="HM69" s="434"/>
      <c r="HN69" s="434"/>
      <c r="HO69" s="434"/>
    </row>
    <row r="70" spans="1:223" s="290" customFormat="1" ht="23.25" hidden="1" x14ac:dyDescent="0.25">
      <c r="A70" s="299" t="s">
        <v>262</v>
      </c>
      <c r="B70" s="289" t="str">
        <f>IF(B60&lt;B69,"H1","H0")</f>
        <v>H1</v>
      </c>
      <c r="C70" s="289" t="str">
        <f t="shared" ref="C70" si="507">IF(C60&lt;C69,"H1","H0")</f>
        <v>H1</v>
      </c>
      <c r="D70" s="289" t="str">
        <f t="shared" ref="D70" si="508">IF(D60&lt;D69,"H1","H0")</f>
        <v>H1</v>
      </c>
      <c r="E70" s="321"/>
      <c r="F70" s="321"/>
      <c r="G70" s="321"/>
      <c r="H70" s="321"/>
      <c r="I70" s="321"/>
      <c r="J70" s="321"/>
      <c r="K70" s="321"/>
      <c r="L70" s="321"/>
      <c r="M70" s="321"/>
      <c r="N70" s="321"/>
      <c r="O70" s="321"/>
      <c r="P70" s="321"/>
      <c r="Q70" s="321"/>
      <c r="R70" s="321"/>
      <c r="S70" s="321"/>
      <c r="T70" s="321"/>
      <c r="U70" s="321"/>
      <c r="V70" s="321"/>
      <c r="W70" s="177"/>
      <c r="Y70" s="289" t="str">
        <f>IF(Y60&lt;Y69,"H1","H0")</f>
        <v>H1</v>
      </c>
      <c r="Z70" s="289" t="str">
        <f t="shared" ref="Z70" si="509">IF(Z60&lt;Z69,"H1","H0")</f>
        <v>H1</v>
      </c>
      <c r="AA70" s="289" t="str">
        <f t="shared" ref="AA70" si="510">IF(AA60&lt;AA69,"H1","H0")</f>
        <v>H1</v>
      </c>
      <c r="AB70" s="321"/>
      <c r="AC70" s="321"/>
      <c r="AD70" s="321"/>
      <c r="AE70" s="321"/>
      <c r="AF70" s="321"/>
      <c r="AG70" s="321"/>
      <c r="AH70" s="321"/>
      <c r="AI70" s="321"/>
      <c r="AJ70" s="321"/>
      <c r="AK70" s="321"/>
      <c r="AL70" s="321"/>
      <c r="AM70" s="321"/>
      <c r="AN70" s="321"/>
      <c r="AO70" s="321"/>
      <c r="AP70" s="321"/>
      <c r="AQ70" s="321"/>
      <c r="AR70" s="321"/>
      <c r="AS70" s="321"/>
      <c r="AX70" s="286">
        <v>-1.96</v>
      </c>
      <c r="AY70" s="286">
        <v>-2.33</v>
      </c>
      <c r="AZ70" s="286">
        <v>-2.13</v>
      </c>
      <c r="BA70" s="286">
        <v>-2.2400000000000002</v>
      </c>
      <c r="BB70" s="286">
        <v>-1.65</v>
      </c>
      <c r="BC70" s="286">
        <v>-2.5</v>
      </c>
      <c r="BD70" s="286">
        <v>-2.4500000000000002</v>
      </c>
      <c r="BE70" s="286">
        <v>-2.4</v>
      </c>
      <c r="BF70" s="317"/>
      <c r="BG70" s="317"/>
      <c r="BH70" s="317"/>
      <c r="BI70" s="317"/>
      <c r="BJ70" s="317"/>
      <c r="BK70" s="317"/>
      <c r="BL70" s="317"/>
      <c r="BM70" s="317"/>
      <c r="BN70" s="317"/>
      <c r="BO70" s="317"/>
      <c r="BP70" s="317"/>
      <c r="BQ70" s="317"/>
      <c r="BR70" s="317"/>
      <c r="BS70" s="317"/>
      <c r="BT70" s="317"/>
      <c r="BU70" s="317"/>
      <c r="BV70" s="317"/>
      <c r="BW70" s="317"/>
      <c r="BX70" s="317"/>
      <c r="BY70" s="317"/>
      <c r="BZ70" s="317"/>
      <c r="CA70" s="317"/>
      <c r="CB70" s="317"/>
      <c r="CC70" s="317"/>
      <c r="CD70" s="317"/>
      <c r="CE70" s="317"/>
      <c r="CF70" s="317"/>
      <c r="CG70" s="317"/>
      <c r="CH70" s="317"/>
      <c r="CI70" s="317"/>
      <c r="CJ70" s="317"/>
      <c r="CK70" s="317"/>
      <c r="CL70" s="317"/>
      <c r="CM70" s="317"/>
      <c r="CN70" s="317"/>
      <c r="CO70" s="317"/>
      <c r="CP70" s="317"/>
      <c r="CQ70" s="317"/>
      <c r="CR70" s="317"/>
      <c r="CS70" s="317"/>
      <c r="CT70" s="317"/>
      <c r="CU70" s="317"/>
      <c r="CV70" s="317"/>
      <c r="CW70" s="317"/>
      <c r="CX70" s="317"/>
      <c r="CY70" s="317"/>
      <c r="CZ70" s="317"/>
      <c r="DA70" s="317"/>
      <c r="DB70" s="317"/>
      <c r="DD70" s="286">
        <v>-1.65</v>
      </c>
      <c r="DE70" s="286">
        <v>-2.33</v>
      </c>
      <c r="DF70" s="286">
        <v>-1.96</v>
      </c>
      <c r="DG70" s="286">
        <v>-2.13</v>
      </c>
      <c r="DH70" s="286">
        <v>-2.2400000000000002</v>
      </c>
      <c r="DI70" s="286">
        <v>-2.4</v>
      </c>
      <c r="DJ70" s="286"/>
      <c r="DK70" s="286"/>
      <c r="DL70" s="317"/>
      <c r="DM70" s="317"/>
      <c r="DN70" s="317"/>
      <c r="DO70" s="317"/>
      <c r="DP70" s="317"/>
      <c r="DQ70" s="317"/>
      <c r="DR70" s="317"/>
      <c r="DS70" s="317"/>
      <c r="DT70" s="317"/>
      <c r="DU70" s="317"/>
      <c r="DV70" s="317"/>
      <c r="DW70" s="317"/>
      <c r="DX70" s="317"/>
      <c r="DY70" s="317"/>
      <c r="DZ70" s="317"/>
      <c r="EA70" s="317"/>
      <c r="EB70" s="317"/>
      <c r="EC70" s="317"/>
      <c r="ED70" s="317"/>
      <c r="EE70" s="317"/>
      <c r="EF70" s="317"/>
      <c r="EG70" s="317"/>
      <c r="EH70" s="317"/>
      <c r="EI70" s="317"/>
      <c r="EJ70" s="317"/>
      <c r="EK70" s="317"/>
      <c r="EL70" s="317"/>
      <c r="EM70" s="317"/>
      <c r="EN70" s="317"/>
      <c r="EO70" s="317"/>
      <c r="EP70" s="317"/>
      <c r="EQ70" s="317"/>
      <c r="ER70" s="317"/>
      <c r="ES70" s="317"/>
      <c r="ET70" s="317"/>
      <c r="EU70" s="317"/>
      <c r="EV70" s="317"/>
      <c r="EW70" s="317"/>
      <c r="EX70" s="317"/>
      <c r="EY70" s="317"/>
      <c r="EZ70" s="317"/>
      <c r="FA70" s="317"/>
      <c r="FB70" s="317"/>
      <c r="FC70" s="317"/>
      <c r="FF70" s="286">
        <v>-1.96</v>
      </c>
      <c r="FG70" s="286">
        <v>-2.13</v>
      </c>
      <c r="FH70" s="286">
        <v>-1.65</v>
      </c>
      <c r="FI70" s="286">
        <v>-2.2400000000000002</v>
      </c>
      <c r="HC70" s="434"/>
      <c r="HD70" s="434"/>
      <c r="HE70" s="434"/>
      <c r="HF70" s="434"/>
      <c r="HG70" s="444"/>
      <c r="HH70" s="444"/>
      <c r="HI70" s="444"/>
      <c r="HJ70" s="434"/>
      <c r="HK70" s="434"/>
      <c r="HL70" s="434"/>
      <c r="HM70" s="434"/>
      <c r="HN70" s="434"/>
      <c r="HO70" s="434"/>
    </row>
    <row r="71" spans="1:223" ht="15" hidden="1" customHeight="1" x14ac:dyDescent="0.25">
      <c r="A71" s="299" t="s">
        <v>723</v>
      </c>
      <c r="B71" s="302"/>
      <c r="C71" s="302"/>
      <c r="D71" s="302"/>
      <c r="E71" s="319"/>
      <c r="F71" s="319"/>
      <c r="G71" s="319"/>
      <c r="H71" s="319"/>
      <c r="I71" s="319"/>
      <c r="J71" s="319"/>
      <c r="K71" s="319"/>
      <c r="L71" s="319"/>
      <c r="M71" s="319"/>
      <c r="N71" s="319"/>
      <c r="O71" s="319"/>
      <c r="P71" s="319"/>
      <c r="Q71" s="319"/>
      <c r="R71" s="319"/>
      <c r="S71" s="319"/>
      <c r="T71" s="319"/>
      <c r="U71" s="319"/>
      <c r="V71" s="319"/>
      <c r="W71" s="290"/>
      <c r="Y71" s="302"/>
      <c r="Z71" s="302"/>
      <c r="AA71" s="302"/>
      <c r="AB71" s="319"/>
      <c r="AC71" s="319"/>
      <c r="AD71" s="319"/>
      <c r="AE71" s="319"/>
      <c r="AF71" s="319"/>
      <c r="AG71" s="319"/>
      <c r="AH71" s="319"/>
      <c r="AI71" s="319"/>
      <c r="AJ71" s="319"/>
      <c r="AK71" s="319"/>
      <c r="AL71" s="319"/>
      <c r="AM71" s="319"/>
      <c r="AN71" s="319"/>
      <c r="AO71" s="319"/>
      <c r="AP71" s="319"/>
      <c r="AQ71" s="319"/>
      <c r="AR71" s="319"/>
      <c r="AS71" s="319"/>
      <c r="AX71" s="174" t="str">
        <f>IF(AX60&lt;AX70,"H1","H0")</f>
        <v>H0</v>
      </c>
      <c r="AY71" s="289" t="str">
        <f>IF(AY60&lt;AY70,"H1","H0")</f>
        <v>H1</v>
      </c>
      <c r="AZ71" s="289" t="str">
        <f>IF(AZ60&lt;AZ70,"H1","H0")</f>
        <v>H1</v>
      </c>
      <c r="BA71" s="289" t="str">
        <f t="shared" ref="BA71:BE71" si="511">IF(BA60&lt;BA70,"H1","H0")</f>
        <v>H1</v>
      </c>
      <c r="BB71" s="174" t="str">
        <f t="shared" si="511"/>
        <v>H0</v>
      </c>
      <c r="BC71" s="289" t="str">
        <f t="shared" si="511"/>
        <v>H1</v>
      </c>
      <c r="BD71" s="289" t="str">
        <f t="shared" si="511"/>
        <v>H1</v>
      </c>
      <c r="BE71" s="289" t="str">
        <f t="shared" si="511"/>
        <v>H1</v>
      </c>
      <c r="BF71" s="321"/>
      <c r="BG71" s="321"/>
      <c r="BH71" s="321"/>
      <c r="BI71" s="321"/>
      <c r="BJ71" s="321"/>
      <c r="BK71" s="321"/>
      <c r="BL71" s="321"/>
      <c r="BM71" s="321"/>
      <c r="BN71" s="321"/>
      <c r="BO71" s="321"/>
      <c r="BP71" s="321"/>
      <c r="BQ71" s="321"/>
      <c r="BR71" s="321"/>
      <c r="BS71" s="321"/>
      <c r="BT71" s="321"/>
      <c r="BU71" s="321"/>
      <c r="BV71" s="321"/>
      <c r="BW71" s="321"/>
      <c r="BX71" s="321"/>
      <c r="BY71" s="321"/>
      <c r="BZ71" s="321"/>
      <c r="CA71" s="321"/>
      <c r="CB71" s="321"/>
      <c r="CC71" s="321"/>
      <c r="CD71" s="321"/>
      <c r="CE71" s="321"/>
      <c r="CF71" s="321"/>
      <c r="CG71" s="321"/>
      <c r="CH71" s="321"/>
      <c r="CI71" s="321"/>
      <c r="CJ71" s="321"/>
      <c r="CK71" s="321"/>
      <c r="CL71" s="321"/>
      <c r="CM71" s="321"/>
      <c r="CN71" s="321"/>
      <c r="CO71" s="321"/>
      <c r="CP71" s="321"/>
      <c r="CQ71" s="321"/>
      <c r="CR71" s="321"/>
      <c r="CS71" s="321"/>
      <c r="CT71" s="321"/>
      <c r="CU71" s="321"/>
      <c r="CV71" s="321"/>
      <c r="CW71" s="321"/>
      <c r="CX71" s="321"/>
      <c r="CY71" s="321"/>
      <c r="CZ71" s="321"/>
      <c r="DA71" s="321"/>
      <c r="DB71" s="321"/>
      <c r="DD71" s="174" t="str">
        <f>IF(DD60&lt;DD70,"H1","H0")</f>
        <v>H0</v>
      </c>
      <c r="DE71" s="289" t="str">
        <f>IF(DE60&lt;DE70,"H1","H0")</f>
        <v>H1</v>
      </c>
      <c r="DF71" s="174" t="str">
        <f>IF(DF60&lt;DF70,"H1","H0")</f>
        <v>H0</v>
      </c>
      <c r="DG71" s="289" t="str">
        <f t="shared" ref="DG71:DI71" si="512">IF(DG60&lt;DG70,"H1","H0")</f>
        <v>H1</v>
      </c>
      <c r="DH71" s="289" t="str">
        <f t="shared" si="512"/>
        <v>H1</v>
      </c>
      <c r="DI71" s="289" t="str">
        <f t="shared" si="512"/>
        <v>H1</v>
      </c>
      <c r="DJ71" s="289"/>
      <c r="DK71" s="289"/>
      <c r="DL71" s="321"/>
      <c r="DM71" s="321"/>
      <c r="DN71" s="321"/>
      <c r="DO71" s="321"/>
      <c r="DP71" s="321"/>
      <c r="DQ71" s="321"/>
      <c r="DR71" s="321"/>
      <c r="DS71" s="321"/>
      <c r="DT71" s="321"/>
      <c r="DU71" s="321"/>
      <c r="DV71" s="321"/>
      <c r="DW71" s="321"/>
      <c r="DX71" s="321"/>
      <c r="DY71" s="321"/>
      <c r="DZ71" s="321"/>
      <c r="EA71" s="321"/>
      <c r="EB71" s="321"/>
      <c r="EC71" s="321"/>
      <c r="ED71" s="321"/>
      <c r="EE71" s="321"/>
      <c r="EF71" s="321"/>
      <c r="EG71" s="321"/>
      <c r="EH71" s="321"/>
      <c r="EI71" s="321"/>
      <c r="EJ71" s="321"/>
      <c r="EK71" s="321"/>
      <c r="EL71" s="321"/>
      <c r="EM71" s="321"/>
      <c r="EN71" s="321"/>
      <c r="EO71" s="321"/>
      <c r="EP71" s="321"/>
      <c r="EQ71" s="321"/>
      <c r="ER71" s="321"/>
      <c r="ES71" s="321"/>
      <c r="ET71" s="321"/>
      <c r="EU71" s="321"/>
      <c r="EV71" s="321"/>
      <c r="EW71" s="321"/>
      <c r="EX71" s="321"/>
      <c r="EY71" s="321"/>
      <c r="EZ71" s="321"/>
      <c r="FA71" s="321"/>
      <c r="FB71" s="321"/>
      <c r="FC71" s="321"/>
      <c r="FF71" s="289" t="str">
        <f>IF(FF60&lt;FF70,"H1","H0")</f>
        <v>H1</v>
      </c>
      <c r="FG71" s="289" t="str">
        <f>IF(FG60&lt;FG70,"H1","H0")</f>
        <v>H1</v>
      </c>
      <c r="FH71" s="174" t="str">
        <f>IF(FH60&lt;FH70,"H1","H0")</f>
        <v>H0</v>
      </c>
      <c r="FI71" s="289" t="str">
        <f t="shared" ref="FI71" si="513">IF(FI60&lt;FI70,"H1","H0")</f>
        <v>H1</v>
      </c>
      <c r="HC71" s="433"/>
      <c r="HD71" s="433"/>
      <c r="HE71" s="433"/>
      <c r="HF71" s="433"/>
      <c r="HG71" s="444"/>
      <c r="HH71" s="444"/>
      <c r="HI71" s="444"/>
      <c r="HJ71" s="433"/>
      <c r="HK71" s="433"/>
      <c r="HL71" s="433"/>
      <c r="HM71" s="433"/>
      <c r="HN71" s="433"/>
      <c r="HO71" s="433"/>
    </row>
    <row r="72" spans="1:223" ht="15" hidden="1" customHeight="1" x14ac:dyDescent="0.25">
      <c r="A72" s="299" t="s">
        <v>753</v>
      </c>
      <c r="B72" s="623" t="s">
        <v>182</v>
      </c>
      <c r="C72" s="623"/>
      <c r="D72" s="623"/>
      <c r="E72" s="320"/>
      <c r="F72" s="320"/>
      <c r="G72" s="320"/>
      <c r="H72" s="320"/>
      <c r="I72" s="320"/>
      <c r="J72" s="320"/>
      <c r="K72" s="320"/>
      <c r="L72" s="320"/>
      <c r="M72" s="320"/>
      <c r="N72" s="320"/>
      <c r="O72" s="320"/>
      <c r="P72" s="320"/>
      <c r="Q72" s="320"/>
      <c r="R72" s="320"/>
      <c r="S72" s="320"/>
      <c r="T72" s="320"/>
      <c r="U72" s="320"/>
      <c r="V72" s="320"/>
      <c r="Y72" s="623" t="s">
        <v>182</v>
      </c>
      <c r="Z72" s="623"/>
      <c r="AA72" s="623"/>
      <c r="AB72" s="320"/>
      <c r="AC72" s="320"/>
      <c r="AD72" s="320"/>
      <c r="AE72" s="320"/>
      <c r="AF72" s="320"/>
      <c r="AG72" s="320"/>
      <c r="AH72" s="320"/>
      <c r="AI72" s="320"/>
      <c r="AJ72" s="320"/>
      <c r="AK72" s="320"/>
      <c r="AL72" s="320"/>
      <c r="AM72" s="320"/>
      <c r="AN72" s="320"/>
      <c r="AO72" s="320"/>
      <c r="AP72" s="320"/>
      <c r="AQ72" s="320"/>
      <c r="AR72" s="320"/>
      <c r="AS72" s="320"/>
      <c r="AX72" s="285">
        <v>0.1885618175120384</v>
      </c>
      <c r="AY72" s="285">
        <v>-7.4732467038039205</v>
      </c>
      <c r="AZ72" s="285">
        <v>-2.6100160894114626</v>
      </c>
      <c r="BA72" s="285">
        <v>-4.5798716255698464</v>
      </c>
      <c r="BB72" s="285">
        <v>1.2056582106894123</v>
      </c>
      <c r="BC72" s="285">
        <v>-15.615504040552038</v>
      </c>
      <c r="BD72" s="285">
        <v>-12.184376741295267</v>
      </c>
      <c r="BE72" s="285">
        <v>-7.7282490551393428</v>
      </c>
      <c r="BF72" s="320"/>
      <c r="BG72" s="320"/>
      <c r="BH72" s="320"/>
      <c r="BI72" s="320"/>
      <c r="BJ72" s="320"/>
      <c r="BK72" s="320"/>
      <c r="BL72" s="320"/>
      <c r="BM72" s="320"/>
      <c r="BN72" s="320"/>
      <c r="BO72" s="320"/>
      <c r="BP72" s="320"/>
      <c r="BQ72" s="320"/>
      <c r="BR72" s="320"/>
      <c r="BS72" s="320"/>
      <c r="BT72" s="320"/>
      <c r="BU72" s="320"/>
      <c r="BV72" s="320"/>
      <c r="BW72" s="320"/>
      <c r="BX72" s="320"/>
      <c r="BY72" s="320"/>
      <c r="BZ72" s="320"/>
      <c r="CA72" s="320"/>
      <c r="CB72" s="320"/>
      <c r="CC72" s="320"/>
      <c r="CD72" s="320"/>
      <c r="CE72" s="320"/>
      <c r="CF72" s="320"/>
      <c r="CG72" s="320"/>
      <c r="CH72" s="320"/>
      <c r="CI72" s="320"/>
      <c r="CJ72" s="320"/>
      <c r="CK72" s="320"/>
      <c r="CL72" s="320"/>
      <c r="CM72" s="320"/>
      <c r="CN72" s="320"/>
      <c r="CO72" s="320"/>
      <c r="CP72" s="320"/>
      <c r="CQ72" s="320"/>
      <c r="CR72" s="320"/>
      <c r="CS72" s="320"/>
      <c r="CT72" s="320"/>
      <c r="CU72" s="320"/>
      <c r="CV72" s="320"/>
      <c r="CW72" s="320"/>
      <c r="CX72" s="320"/>
      <c r="CY72" s="320"/>
      <c r="CZ72" s="320"/>
      <c r="DA72" s="320"/>
      <c r="DB72" s="320"/>
      <c r="DD72" s="285">
        <v>-1.5964932984924491</v>
      </c>
      <c r="DE72" s="285">
        <v>-6.9786498338367542</v>
      </c>
      <c r="DF72" s="285">
        <v>-2.3682918516542801</v>
      </c>
      <c r="DG72" s="285">
        <v>-2.5192216531978771</v>
      </c>
      <c r="DH72" s="285">
        <v>-4.2631876635315056</v>
      </c>
      <c r="DI72" s="285">
        <v>-17.83337440469834</v>
      </c>
      <c r="DJ72" s="285"/>
      <c r="DK72" s="285"/>
      <c r="DL72" s="320"/>
      <c r="DM72" s="320"/>
      <c r="DN72" s="320"/>
      <c r="DO72" s="320"/>
      <c r="DP72" s="320"/>
      <c r="DQ72" s="320"/>
      <c r="DR72" s="320"/>
      <c r="DS72" s="320"/>
      <c r="DT72" s="320"/>
      <c r="DU72" s="320"/>
      <c r="DV72" s="320"/>
      <c r="DW72" s="320"/>
      <c r="DX72" s="320"/>
      <c r="DY72" s="320"/>
      <c r="DZ72" s="320"/>
      <c r="EA72" s="320"/>
      <c r="EB72" s="320"/>
      <c r="EC72" s="320"/>
      <c r="ED72" s="320"/>
      <c r="EE72" s="320"/>
      <c r="EF72" s="320"/>
      <c r="EG72" s="320"/>
      <c r="EH72" s="320"/>
      <c r="EI72" s="320"/>
      <c r="EJ72" s="320"/>
      <c r="EK72" s="320"/>
      <c r="EL72" s="320"/>
      <c r="EM72" s="320"/>
      <c r="EN72" s="320"/>
      <c r="EO72" s="320"/>
      <c r="EP72" s="320"/>
      <c r="EQ72" s="320"/>
      <c r="ER72" s="320"/>
      <c r="ES72" s="320"/>
      <c r="ET72" s="320"/>
      <c r="EU72" s="320"/>
      <c r="EV72" s="320"/>
      <c r="EW72" s="320"/>
      <c r="EX72" s="320"/>
      <c r="EY72" s="320"/>
      <c r="EZ72" s="320"/>
      <c r="FA72" s="320"/>
      <c r="FB72" s="320"/>
      <c r="FC72" s="320"/>
      <c r="FF72" s="285">
        <v>-4.425691330816389</v>
      </c>
      <c r="FG72" s="285">
        <v>-17.712737391074935</v>
      </c>
      <c r="FH72" s="285">
        <v>-0.99999999999999922</v>
      </c>
      <c r="FI72" s="285">
        <v>-19.032996897334517</v>
      </c>
      <c r="HC72" s="433"/>
      <c r="HD72" s="433"/>
      <c r="HE72" s="433"/>
      <c r="HF72" s="433"/>
      <c r="HG72" s="444"/>
      <c r="HH72" s="444"/>
      <c r="HI72" s="444"/>
      <c r="HJ72" s="433"/>
      <c r="HK72" s="433"/>
      <c r="HL72" s="433"/>
      <c r="HM72" s="433"/>
      <c r="HN72" s="433"/>
      <c r="HO72" s="433"/>
    </row>
    <row r="73" spans="1:223" ht="15" hidden="1" customHeight="1" x14ac:dyDescent="0.25">
      <c r="A73" s="283" t="s">
        <v>169</v>
      </c>
      <c r="AX73" s="629" t="s">
        <v>756</v>
      </c>
      <c r="AY73" s="630"/>
      <c r="AZ73" s="630"/>
      <c r="BA73" s="630"/>
      <c r="BB73" s="630"/>
      <c r="BC73" s="630"/>
      <c r="BD73" s="630"/>
      <c r="BE73" s="631"/>
      <c r="BF73" s="320"/>
      <c r="BG73" s="320"/>
      <c r="BH73" s="320"/>
      <c r="BI73" s="320"/>
      <c r="BJ73" s="320"/>
      <c r="BK73" s="320"/>
      <c r="BL73" s="320"/>
      <c r="BM73" s="320"/>
      <c r="BN73" s="320"/>
      <c r="BO73" s="320"/>
      <c r="BP73" s="320"/>
      <c r="BQ73" s="320"/>
      <c r="BR73" s="320"/>
      <c r="BS73" s="320"/>
      <c r="BT73" s="320"/>
      <c r="BU73" s="320"/>
      <c r="BV73" s="320"/>
      <c r="BW73" s="320"/>
      <c r="BX73" s="320"/>
      <c r="BY73" s="320"/>
      <c r="BZ73" s="320"/>
      <c r="CA73" s="320"/>
      <c r="CB73" s="320"/>
      <c r="CC73" s="320"/>
      <c r="CD73" s="320"/>
      <c r="CE73" s="320"/>
      <c r="CF73" s="320"/>
      <c r="CG73" s="320"/>
      <c r="CH73" s="320"/>
      <c r="CI73" s="320"/>
      <c r="CJ73" s="320"/>
      <c r="CK73" s="320"/>
      <c r="CL73" s="320"/>
      <c r="CM73" s="320"/>
      <c r="CN73" s="320"/>
      <c r="CO73" s="320"/>
      <c r="CP73" s="320"/>
      <c r="CQ73" s="320"/>
      <c r="CR73" s="320"/>
      <c r="CS73" s="320"/>
      <c r="CT73" s="320"/>
      <c r="CU73" s="320"/>
      <c r="CV73" s="320"/>
      <c r="CW73" s="320"/>
      <c r="CX73" s="320"/>
      <c r="CY73" s="320"/>
      <c r="CZ73" s="320"/>
      <c r="DA73" s="320"/>
      <c r="DB73" s="320"/>
      <c r="DD73" s="629" t="s">
        <v>756</v>
      </c>
      <c r="DE73" s="630"/>
      <c r="DF73" s="630"/>
      <c r="DG73" s="630"/>
      <c r="DH73" s="630"/>
      <c r="DI73" s="630"/>
      <c r="DJ73" s="630"/>
      <c r="DK73" s="631"/>
      <c r="DL73" s="320"/>
      <c r="DM73" s="320"/>
      <c r="DN73" s="320"/>
      <c r="DO73" s="320"/>
      <c r="DP73" s="320"/>
      <c r="DQ73" s="320"/>
      <c r="DR73" s="320"/>
      <c r="DS73" s="320"/>
      <c r="DT73" s="320"/>
      <c r="DU73" s="320"/>
      <c r="DV73" s="320"/>
      <c r="DW73" s="320"/>
      <c r="DX73" s="320"/>
      <c r="DY73" s="320"/>
      <c r="DZ73" s="320"/>
      <c r="EA73" s="320"/>
      <c r="EB73" s="320"/>
      <c r="EC73" s="320"/>
      <c r="ED73" s="320"/>
      <c r="EE73" s="320"/>
      <c r="EF73" s="320"/>
      <c r="EG73" s="320"/>
      <c r="EH73" s="320"/>
      <c r="EI73" s="320"/>
      <c r="EJ73" s="320"/>
      <c r="EK73" s="320"/>
      <c r="EL73" s="320"/>
      <c r="EM73" s="320"/>
      <c r="EN73" s="320"/>
      <c r="EO73" s="320"/>
      <c r="EP73" s="320"/>
      <c r="EQ73" s="320"/>
      <c r="ER73" s="320"/>
      <c r="ES73" s="320"/>
      <c r="ET73" s="320"/>
      <c r="EU73" s="320"/>
      <c r="EV73" s="320"/>
      <c r="EW73" s="320"/>
      <c r="EX73" s="320"/>
      <c r="EY73" s="320"/>
      <c r="EZ73" s="320"/>
      <c r="FA73" s="320"/>
      <c r="FB73" s="320"/>
      <c r="FC73" s="320"/>
      <c r="FF73" s="629" t="s">
        <v>776</v>
      </c>
      <c r="FG73" s="630"/>
      <c r="FH73" s="630"/>
      <c r="FI73" s="630"/>
      <c r="HC73" s="433"/>
      <c r="HD73" s="433"/>
      <c r="HE73" s="433"/>
      <c r="HF73" s="433"/>
      <c r="HG73" s="444"/>
      <c r="HH73" s="444"/>
      <c r="HI73" s="444"/>
      <c r="HJ73" s="433"/>
      <c r="HK73" s="433"/>
      <c r="HL73" s="433"/>
      <c r="HM73" s="433"/>
      <c r="HN73" s="433"/>
      <c r="HO73" s="433"/>
    </row>
    <row r="74" spans="1:223" ht="15" hidden="1" customHeight="1" x14ac:dyDescent="0.25">
      <c r="A74" s="284"/>
      <c r="B74" s="624"/>
      <c r="C74" s="624"/>
      <c r="D74" s="624"/>
      <c r="E74" s="322"/>
      <c r="F74" s="322"/>
      <c r="G74" s="322"/>
      <c r="H74" s="322"/>
      <c r="I74" s="322"/>
      <c r="J74" s="322"/>
      <c r="K74" s="322"/>
      <c r="L74" s="322"/>
      <c r="M74" s="322"/>
      <c r="N74" s="322"/>
      <c r="O74" s="322"/>
      <c r="P74" s="322"/>
      <c r="Q74" s="322"/>
      <c r="R74" s="322"/>
      <c r="S74" s="322"/>
      <c r="T74" s="322"/>
      <c r="U74" s="322"/>
      <c r="V74" s="322"/>
      <c r="Y74" s="624">
        <v>100</v>
      </c>
      <c r="Z74" s="624"/>
      <c r="AA74" s="624"/>
      <c r="AB74" s="322"/>
      <c r="AC74" s="322"/>
      <c r="AD74" s="322"/>
      <c r="AE74" s="322"/>
      <c r="AF74" s="322"/>
      <c r="AG74" s="322"/>
      <c r="AH74" s="322"/>
      <c r="AI74" s="322"/>
      <c r="AJ74" s="322"/>
      <c r="AK74" s="322"/>
      <c r="AL74" s="322"/>
      <c r="AM74" s="322"/>
      <c r="AN74" s="322"/>
      <c r="AO74" s="322"/>
      <c r="AP74" s="322"/>
      <c r="AQ74" s="322"/>
      <c r="AR74" s="322"/>
      <c r="AS74" s="322"/>
      <c r="AX74" s="281" t="s">
        <v>169</v>
      </c>
      <c r="DD74" s="281" t="s">
        <v>169</v>
      </c>
      <c r="FF74" s="281" t="s">
        <v>169</v>
      </c>
      <c r="HC74" s="433"/>
      <c r="HD74" s="433"/>
      <c r="HE74" s="433"/>
      <c r="HF74" s="433"/>
      <c r="HG74" s="444"/>
      <c r="HH74" s="444"/>
      <c r="HI74" s="444"/>
      <c r="HJ74" s="433"/>
      <c r="HK74" s="433"/>
      <c r="HL74" s="433"/>
      <c r="HM74" s="433"/>
      <c r="HN74" s="433"/>
      <c r="HO74" s="433"/>
    </row>
    <row r="75" spans="1:223" s="292" customFormat="1" ht="15" hidden="1" customHeight="1" x14ac:dyDescent="0.25">
      <c r="A75" s="109" t="s">
        <v>264</v>
      </c>
      <c r="B75" s="110" t="s">
        <v>447</v>
      </c>
      <c r="C75" s="110" t="s">
        <v>595</v>
      </c>
      <c r="D75" s="110" t="s">
        <v>596</v>
      </c>
      <c r="E75" s="314"/>
      <c r="F75" s="314"/>
      <c r="G75" s="314"/>
      <c r="H75" s="314"/>
      <c r="I75" s="314"/>
      <c r="J75" s="314"/>
      <c r="K75" s="314"/>
      <c r="L75" s="314"/>
      <c r="M75" s="314"/>
      <c r="N75" s="314"/>
      <c r="O75" s="314"/>
      <c r="P75" s="314"/>
      <c r="Q75" s="314"/>
      <c r="R75" s="314"/>
      <c r="S75" s="314"/>
      <c r="T75" s="314"/>
      <c r="U75" s="314"/>
      <c r="V75" s="314"/>
      <c r="Y75" s="110" t="s">
        <v>447</v>
      </c>
      <c r="Z75" s="110" t="s">
        <v>432</v>
      </c>
      <c r="AA75" s="110" t="s">
        <v>593</v>
      </c>
      <c r="AB75" s="314"/>
      <c r="AC75" s="314"/>
      <c r="AD75" s="314"/>
      <c r="AE75" s="314"/>
      <c r="AF75" s="314"/>
      <c r="AG75" s="314"/>
      <c r="AH75" s="314"/>
      <c r="AI75" s="314"/>
      <c r="AJ75" s="314"/>
      <c r="AK75" s="314"/>
      <c r="AL75" s="314"/>
      <c r="AM75" s="314"/>
      <c r="AN75" s="314"/>
      <c r="AO75" s="314"/>
      <c r="AP75" s="314"/>
      <c r="AQ75" s="314"/>
      <c r="AR75" s="314"/>
      <c r="AS75" s="314"/>
      <c r="AX75" s="110" t="s">
        <v>598</v>
      </c>
      <c r="AY75" s="110" t="s">
        <v>500</v>
      </c>
      <c r="AZ75" s="110" t="s">
        <v>600</v>
      </c>
      <c r="BA75" s="110" t="s">
        <v>602</v>
      </c>
      <c r="BB75" s="110" t="s">
        <v>674</v>
      </c>
      <c r="BC75" s="110" t="s">
        <v>751</v>
      </c>
      <c r="BD75" s="110" t="s">
        <v>604</v>
      </c>
      <c r="BE75" s="110" t="s">
        <v>612</v>
      </c>
      <c r="BF75" s="314"/>
      <c r="BG75" s="314"/>
      <c r="BH75" s="314"/>
      <c r="BI75" s="314"/>
      <c r="BJ75" s="314"/>
      <c r="BK75" s="314"/>
      <c r="BL75" s="314"/>
      <c r="BM75" s="314"/>
      <c r="BN75" s="314"/>
      <c r="BO75" s="314"/>
      <c r="BP75" s="314"/>
      <c r="BQ75" s="314"/>
      <c r="BR75" s="314"/>
      <c r="BS75" s="314"/>
      <c r="BT75" s="314"/>
      <c r="BU75" s="314"/>
      <c r="BV75" s="314"/>
      <c r="BW75" s="314"/>
      <c r="BX75" s="314"/>
      <c r="BY75" s="314"/>
      <c r="BZ75" s="314"/>
      <c r="CA75" s="314"/>
      <c r="CB75" s="314"/>
      <c r="CC75" s="314"/>
      <c r="CD75" s="314"/>
      <c r="CE75" s="314"/>
      <c r="CF75" s="314"/>
      <c r="CG75" s="314"/>
      <c r="CH75" s="314"/>
      <c r="CI75" s="314"/>
      <c r="CJ75" s="314"/>
      <c r="CK75" s="314"/>
      <c r="CL75" s="314"/>
      <c r="CM75" s="314"/>
      <c r="CN75" s="314"/>
      <c r="CO75" s="314"/>
      <c r="CP75" s="314"/>
      <c r="CQ75" s="314"/>
      <c r="CR75" s="314"/>
      <c r="CS75" s="314"/>
      <c r="CT75" s="314"/>
      <c r="CU75" s="314"/>
      <c r="CV75" s="314"/>
      <c r="CW75" s="314"/>
      <c r="CX75" s="314"/>
      <c r="CY75" s="314"/>
      <c r="CZ75" s="314"/>
      <c r="DA75" s="314"/>
      <c r="DB75" s="314"/>
      <c r="DD75" s="110" t="s">
        <v>598</v>
      </c>
      <c r="DE75" s="110" t="s">
        <v>606</v>
      </c>
      <c r="DF75" s="110" t="s">
        <v>608</v>
      </c>
      <c r="DG75" s="110" t="s">
        <v>610</v>
      </c>
      <c r="DH75" s="110" t="s">
        <v>694</v>
      </c>
      <c r="DI75" s="110" t="s">
        <v>751</v>
      </c>
      <c r="DJ75" s="110" t="s">
        <v>763</v>
      </c>
      <c r="DK75" s="110"/>
      <c r="DL75" s="314"/>
      <c r="DM75" s="314"/>
      <c r="DN75" s="314"/>
      <c r="DO75" s="314"/>
      <c r="DP75" s="314"/>
      <c r="DQ75" s="314"/>
      <c r="DR75" s="314"/>
      <c r="DS75" s="314"/>
      <c r="DT75" s="314"/>
      <c r="DU75" s="314"/>
      <c r="DV75" s="314"/>
      <c r="DW75" s="314"/>
      <c r="DX75" s="314"/>
      <c r="DY75" s="314"/>
      <c r="DZ75" s="314"/>
      <c r="EA75" s="314"/>
      <c r="EB75" s="314"/>
      <c r="EC75" s="314"/>
      <c r="ED75" s="314"/>
      <c r="EE75" s="314"/>
      <c r="EF75" s="314"/>
      <c r="EG75" s="314"/>
      <c r="EH75" s="314"/>
      <c r="EI75" s="314"/>
      <c r="EJ75" s="314"/>
      <c r="EK75" s="314"/>
      <c r="EL75" s="314"/>
      <c r="EM75" s="314"/>
      <c r="EN75" s="314"/>
      <c r="EO75" s="314"/>
      <c r="EP75" s="314"/>
      <c r="EQ75" s="314"/>
      <c r="ER75" s="314"/>
      <c r="ES75" s="314"/>
      <c r="ET75" s="314"/>
      <c r="EU75" s="314"/>
      <c r="EV75" s="314"/>
      <c r="EW75" s="314"/>
      <c r="EX75" s="314"/>
      <c r="EY75" s="314"/>
      <c r="EZ75" s="314"/>
      <c r="FA75" s="314"/>
      <c r="FB75" s="314"/>
      <c r="FC75" s="314"/>
      <c r="FF75" s="110" t="s">
        <v>766</v>
      </c>
      <c r="FG75" s="110" t="s">
        <v>767</v>
      </c>
      <c r="FH75" s="110" t="s">
        <v>770</v>
      </c>
      <c r="FI75" s="110" t="s">
        <v>771</v>
      </c>
      <c r="HC75" s="433"/>
      <c r="HD75" s="433"/>
      <c r="HE75" s="433"/>
      <c r="HF75" s="433"/>
      <c r="HG75" s="444"/>
      <c r="HH75" s="444"/>
      <c r="HI75" s="444"/>
      <c r="HJ75" s="433"/>
      <c r="HK75" s="433"/>
      <c r="HL75" s="433"/>
      <c r="HM75" s="433"/>
      <c r="HN75" s="433"/>
      <c r="HO75" s="433"/>
    </row>
    <row r="76" spans="1:223" s="292" customFormat="1" ht="15" hidden="1" customHeight="1" x14ac:dyDescent="0.25">
      <c r="A76" s="109" t="s">
        <v>265</v>
      </c>
      <c r="B76" s="110" t="s">
        <v>274</v>
      </c>
      <c r="C76" s="110" t="s">
        <v>370</v>
      </c>
      <c r="D76" s="110" t="s">
        <v>597</v>
      </c>
      <c r="E76" s="314"/>
      <c r="F76" s="314"/>
      <c r="G76" s="314"/>
      <c r="H76" s="314"/>
      <c r="I76" s="314"/>
      <c r="J76" s="314"/>
      <c r="K76" s="314"/>
      <c r="L76" s="314"/>
      <c r="M76" s="314"/>
      <c r="N76" s="314"/>
      <c r="O76" s="314"/>
      <c r="P76" s="314"/>
      <c r="Q76" s="314"/>
      <c r="R76" s="314"/>
      <c r="S76" s="314"/>
      <c r="T76" s="314"/>
      <c r="U76" s="314"/>
      <c r="V76" s="314"/>
      <c r="Y76" s="110" t="s">
        <v>274</v>
      </c>
      <c r="Z76" s="110" t="s">
        <v>749</v>
      </c>
      <c r="AA76" s="110" t="s">
        <v>594</v>
      </c>
      <c r="AB76" s="314"/>
      <c r="AC76" s="314"/>
      <c r="AD76" s="314"/>
      <c r="AE76" s="314"/>
      <c r="AF76" s="314"/>
      <c r="AG76" s="314"/>
      <c r="AH76" s="314"/>
      <c r="AI76" s="314"/>
      <c r="AJ76" s="314"/>
      <c r="AK76" s="314"/>
      <c r="AL76" s="314"/>
      <c r="AM76" s="314"/>
      <c r="AN76" s="314"/>
      <c r="AO76" s="314"/>
      <c r="AP76" s="314"/>
      <c r="AQ76" s="314"/>
      <c r="AR76" s="314"/>
      <c r="AS76" s="314"/>
      <c r="AX76" s="110" t="s">
        <v>599</v>
      </c>
      <c r="AY76" s="110" t="s">
        <v>501</v>
      </c>
      <c r="AZ76" s="110" t="s">
        <v>601</v>
      </c>
      <c r="BA76" s="110" t="s">
        <v>603</v>
      </c>
      <c r="BB76" s="110" t="s">
        <v>683</v>
      </c>
      <c r="BC76" s="110" t="s">
        <v>752</v>
      </c>
      <c r="BD76" s="110" t="s">
        <v>396</v>
      </c>
      <c r="BE76" s="110" t="s">
        <v>613</v>
      </c>
      <c r="BF76" s="314"/>
      <c r="BG76" s="314"/>
      <c r="BH76" s="314"/>
      <c r="BI76" s="314"/>
      <c r="BJ76" s="314"/>
      <c r="BK76" s="314"/>
      <c r="BL76" s="314"/>
      <c r="BM76" s="314"/>
      <c r="BN76" s="314"/>
      <c r="BO76" s="314"/>
      <c r="BP76" s="314"/>
      <c r="BQ76" s="314"/>
      <c r="BR76" s="314"/>
      <c r="BS76" s="314"/>
      <c r="BT76" s="314"/>
      <c r="BU76" s="314"/>
      <c r="BV76" s="314"/>
      <c r="BW76" s="314"/>
      <c r="BX76" s="314"/>
      <c r="BY76" s="314"/>
      <c r="BZ76" s="314"/>
      <c r="CA76" s="314"/>
      <c r="CB76" s="314"/>
      <c r="CC76" s="314"/>
      <c r="CD76" s="314"/>
      <c r="CE76" s="314"/>
      <c r="CF76" s="314"/>
      <c r="CG76" s="314"/>
      <c r="CH76" s="314"/>
      <c r="CI76" s="314"/>
      <c r="CJ76" s="314"/>
      <c r="CK76" s="314"/>
      <c r="CL76" s="314"/>
      <c r="CM76" s="314"/>
      <c r="CN76" s="314"/>
      <c r="CO76" s="314"/>
      <c r="CP76" s="314"/>
      <c r="CQ76" s="314"/>
      <c r="CR76" s="314"/>
      <c r="CS76" s="314"/>
      <c r="CT76" s="314"/>
      <c r="CU76" s="314"/>
      <c r="CV76" s="314"/>
      <c r="CW76" s="314"/>
      <c r="CX76" s="314"/>
      <c r="CY76" s="314"/>
      <c r="CZ76" s="314"/>
      <c r="DA76" s="314"/>
      <c r="DB76" s="314"/>
      <c r="DD76" s="110" t="s">
        <v>599</v>
      </c>
      <c r="DE76" s="110" t="s">
        <v>759</v>
      </c>
      <c r="DF76" s="110" t="s">
        <v>609</v>
      </c>
      <c r="DG76" s="110" t="s">
        <v>760</v>
      </c>
      <c r="DH76" s="110" t="s">
        <v>761</v>
      </c>
      <c r="DI76" s="110" t="s">
        <v>752</v>
      </c>
      <c r="DJ76" s="110" t="s">
        <v>764</v>
      </c>
      <c r="DK76" s="110"/>
      <c r="DL76" s="314"/>
      <c r="DM76" s="314"/>
      <c r="DN76" s="314"/>
      <c r="DO76" s="314"/>
      <c r="DP76" s="314"/>
      <c r="DQ76" s="314"/>
      <c r="DR76" s="314"/>
      <c r="DS76" s="314"/>
      <c r="DT76" s="314"/>
      <c r="DU76" s="314"/>
      <c r="DV76" s="314"/>
      <c r="DW76" s="314"/>
      <c r="DX76" s="314"/>
      <c r="DY76" s="314"/>
      <c r="DZ76" s="314"/>
      <c r="EA76" s="314"/>
      <c r="EB76" s="314"/>
      <c r="EC76" s="314"/>
      <c r="ED76" s="314"/>
      <c r="EE76" s="314"/>
      <c r="EF76" s="314"/>
      <c r="EG76" s="314"/>
      <c r="EH76" s="314"/>
      <c r="EI76" s="314"/>
      <c r="EJ76" s="314"/>
      <c r="EK76" s="314"/>
      <c r="EL76" s="314"/>
      <c r="EM76" s="314"/>
      <c r="EN76" s="314"/>
      <c r="EO76" s="314"/>
      <c r="EP76" s="314"/>
      <c r="EQ76" s="314"/>
      <c r="ER76" s="314"/>
      <c r="ES76" s="314"/>
      <c r="ET76" s="314"/>
      <c r="EU76" s="314"/>
      <c r="EV76" s="314"/>
      <c r="EW76" s="314"/>
      <c r="EX76" s="314"/>
      <c r="EY76" s="314"/>
      <c r="EZ76" s="314"/>
      <c r="FA76" s="314"/>
      <c r="FB76" s="314"/>
      <c r="FC76" s="314"/>
      <c r="FF76" s="110" t="s">
        <v>772</v>
      </c>
      <c r="FG76" s="110" t="s">
        <v>773</v>
      </c>
      <c r="FH76" s="110" t="s">
        <v>768</v>
      </c>
      <c r="FI76" s="110" t="s">
        <v>769</v>
      </c>
      <c r="HC76" s="433"/>
      <c r="HD76" s="433"/>
      <c r="HE76" s="433"/>
      <c r="HF76" s="433"/>
      <c r="HG76" s="444"/>
      <c r="HH76" s="444"/>
      <c r="HI76" s="444"/>
      <c r="HJ76" s="433"/>
      <c r="HK76" s="433"/>
      <c r="HL76" s="433"/>
      <c r="HM76" s="433"/>
      <c r="HN76" s="433"/>
      <c r="HO76" s="433"/>
    </row>
    <row r="77" spans="1:223" s="292" customFormat="1" ht="15" hidden="1" customHeight="1" x14ac:dyDescent="0.25">
      <c r="A77" s="294" t="s">
        <v>166</v>
      </c>
      <c r="B77" s="296">
        <v>-3.3047900808099464</v>
      </c>
      <c r="C77" s="296">
        <v>-16.697269791225661</v>
      </c>
      <c r="D77" s="296">
        <v>-21.677556382632016</v>
      </c>
      <c r="E77" s="315"/>
      <c r="F77" s="315"/>
      <c r="G77" s="315"/>
      <c r="H77" s="315"/>
      <c r="I77" s="315"/>
      <c r="J77" s="315"/>
      <c r="K77" s="315"/>
      <c r="L77" s="315"/>
      <c r="M77" s="315"/>
      <c r="N77" s="315"/>
      <c r="O77" s="315"/>
      <c r="P77" s="315"/>
      <c r="Q77" s="315"/>
      <c r="R77" s="315"/>
      <c r="S77" s="315"/>
      <c r="T77" s="315"/>
      <c r="U77" s="315"/>
      <c r="V77" s="315"/>
      <c r="Y77" s="296">
        <v>-3.3083356594367674</v>
      </c>
      <c r="Z77" s="296">
        <v>-7.6704336062237912</v>
      </c>
      <c r="AA77" s="296">
        <v>-8.2524959011587686</v>
      </c>
      <c r="AB77" s="315"/>
      <c r="AC77" s="315"/>
      <c r="AD77" s="315"/>
      <c r="AE77" s="315"/>
      <c r="AF77" s="315"/>
      <c r="AG77" s="315"/>
      <c r="AH77" s="315"/>
      <c r="AI77" s="315"/>
      <c r="AJ77" s="315"/>
      <c r="AK77" s="315"/>
      <c r="AL77" s="315"/>
      <c r="AM77" s="315"/>
      <c r="AN77" s="315"/>
      <c r="AO77" s="315"/>
      <c r="AP77" s="315"/>
      <c r="AQ77" s="315"/>
      <c r="AR77" s="315"/>
      <c r="AS77" s="315"/>
      <c r="AX77" s="285">
        <v>-0.52937886730283334</v>
      </c>
      <c r="AY77" s="285">
        <v>-5.8307582576734402</v>
      </c>
      <c r="AZ77" s="285">
        <v>-8.9684331173223963</v>
      </c>
      <c r="BA77" s="285">
        <v>-6.4348153794805993</v>
      </c>
      <c r="BB77" s="285">
        <v>10.869068323433027</v>
      </c>
      <c r="BC77" s="285">
        <v>-14.641283703504886</v>
      </c>
      <c r="BD77" s="285"/>
      <c r="BE77" s="285"/>
      <c r="BF77" s="320"/>
      <c r="BG77" s="320"/>
      <c r="BH77" s="320"/>
      <c r="BI77" s="320"/>
      <c r="BJ77" s="320"/>
      <c r="BK77" s="320"/>
      <c r="BL77" s="320"/>
      <c r="BM77" s="320"/>
      <c r="BN77" s="320"/>
      <c r="BO77" s="320"/>
      <c r="BP77" s="320"/>
      <c r="BQ77" s="320"/>
      <c r="BR77" s="320"/>
      <c r="BS77" s="320"/>
      <c r="BT77" s="320"/>
      <c r="BU77" s="320"/>
      <c r="BV77" s="320"/>
      <c r="BW77" s="320"/>
      <c r="BX77" s="320"/>
      <c r="BY77" s="320"/>
      <c r="BZ77" s="320"/>
      <c r="CA77" s="320"/>
      <c r="CB77" s="320"/>
      <c r="CC77" s="320"/>
      <c r="CD77" s="320"/>
      <c r="CE77" s="320"/>
      <c r="CF77" s="320"/>
      <c r="CG77" s="320"/>
      <c r="CH77" s="320"/>
      <c r="CI77" s="320"/>
      <c r="CJ77" s="320"/>
      <c r="CK77" s="320"/>
      <c r="CL77" s="320"/>
      <c r="CM77" s="320"/>
      <c r="CN77" s="320"/>
      <c r="CO77" s="320"/>
      <c r="CP77" s="320"/>
      <c r="CQ77" s="320"/>
      <c r="CR77" s="320"/>
      <c r="CS77" s="320"/>
      <c r="CT77" s="320"/>
      <c r="CU77" s="320"/>
      <c r="CV77" s="320"/>
      <c r="CW77" s="320"/>
      <c r="CX77" s="320"/>
      <c r="CY77" s="320"/>
      <c r="CZ77" s="320"/>
      <c r="DA77" s="320"/>
      <c r="DB77" s="320"/>
      <c r="DD77" s="285">
        <v>-1.7783273810881257</v>
      </c>
      <c r="DE77" s="285">
        <v>-10.067231514978095</v>
      </c>
      <c r="DF77" s="285">
        <v>7.569693766088565</v>
      </c>
      <c r="DG77" s="285">
        <v>-8.7106338909891825</v>
      </c>
      <c r="DH77" s="285">
        <v>4.1617852048948123</v>
      </c>
      <c r="DI77" s="285">
        <v>-15.875862849594675</v>
      </c>
      <c r="DJ77" s="285">
        <v>-8.1493727126479953</v>
      </c>
      <c r="DK77" s="285"/>
      <c r="DL77" s="320"/>
      <c r="DM77" s="320"/>
      <c r="DN77" s="320"/>
      <c r="DO77" s="320"/>
      <c r="DP77" s="320"/>
      <c r="DQ77" s="320"/>
      <c r="DR77" s="320"/>
      <c r="DS77" s="320"/>
      <c r="DT77" s="320"/>
      <c r="DU77" s="320"/>
      <c r="DV77" s="320"/>
      <c r="DW77" s="320"/>
      <c r="DX77" s="320"/>
      <c r="DY77" s="320"/>
      <c r="DZ77" s="320"/>
      <c r="EA77" s="320"/>
      <c r="EB77" s="320"/>
      <c r="EC77" s="320"/>
      <c r="ED77" s="320"/>
      <c r="EE77" s="320"/>
      <c r="EF77" s="320"/>
      <c r="EG77" s="320"/>
      <c r="EH77" s="320"/>
      <c r="EI77" s="320"/>
      <c r="EJ77" s="320"/>
      <c r="EK77" s="320"/>
      <c r="EL77" s="320"/>
      <c r="EM77" s="320"/>
      <c r="EN77" s="320"/>
      <c r="EO77" s="320"/>
      <c r="EP77" s="320"/>
      <c r="EQ77" s="320"/>
      <c r="ER77" s="320"/>
      <c r="ES77" s="320"/>
      <c r="ET77" s="320"/>
      <c r="EU77" s="320"/>
      <c r="EV77" s="320"/>
      <c r="EW77" s="320"/>
      <c r="EX77" s="320"/>
      <c r="EY77" s="320"/>
      <c r="EZ77" s="320"/>
      <c r="FA77" s="320"/>
      <c r="FB77" s="320"/>
      <c r="FC77" s="320"/>
      <c r="FF77" s="285">
        <v>-4.2519322175250496</v>
      </c>
      <c r="FG77" s="285">
        <v>-27.868828018977904</v>
      </c>
      <c r="FH77" s="285">
        <v>-1.0000000000000016</v>
      </c>
      <c r="FI77" s="285">
        <v>-30.619900766425264</v>
      </c>
      <c r="HC77" s="433"/>
      <c r="HD77" s="433"/>
      <c r="HE77" s="433"/>
      <c r="HF77" s="433"/>
      <c r="HG77" s="444"/>
      <c r="HH77" s="444"/>
      <c r="HI77" s="444"/>
      <c r="HJ77" s="433"/>
      <c r="HK77" s="433"/>
      <c r="HL77" s="433"/>
      <c r="HM77" s="433"/>
      <c r="HN77" s="433"/>
      <c r="HO77" s="433"/>
    </row>
    <row r="78" spans="1:223" s="292" customFormat="1" ht="15" hidden="1" customHeight="1" x14ac:dyDescent="0.25">
      <c r="A78" s="294" t="s">
        <v>230</v>
      </c>
      <c r="B78" s="297">
        <f>1-0.9995</f>
        <v>4.9999999999994493E-4</v>
      </c>
      <c r="C78" s="297">
        <v>0</v>
      </c>
      <c r="D78" s="297">
        <v>0</v>
      </c>
      <c r="E78" s="316"/>
      <c r="F78" s="316"/>
      <c r="G78" s="316"/>
      <c r="H78" s="316"/>
      <c r="I78" s="316"/>
      <c r="J78" s="316"/>
      <c r="K78" s="316"/>
      <c r="L78" s="316"/>
      <c r="M78" s="316"/>
      <c r="N78" s="316"/>
      <c r="O78" s="316"/>
      <c r="P78" s="316"/>
      <c r="Q78" s="316"/>
      <c r="R78" s="316"/>
      <c r="S78" s="316"/>
      <c r="T78" s="316"/>
      <c r="U78" s="316"/>
      <c r="V78" s="316"/>
      <c r="W78" s="298"/>
      <c r="Y78" s="297">
        <f>1-0.9995</f>
        <v>4.9999999999994493E-4</v>
      </c>
      <c r="Z78" s="297">
        <v>0</v>
      </c>
      <c r="AA78" s="297">
        <v>0</v>
      </c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316"/>
      <c r="AP78" s="316"/>
      <c r="AQ78" s="316"/>
      <c r="AR78" s="316"/>
      <c r="AS78" s="316"/>
      <c r="AX78" s="286">
        <v>0.70189999999999997</v>
      </c>
      <c r="AY78" s="286">
        <v>1</v>
      </c>
      <c r="AZ78" s="286">
        <v>1</v>
      </c>
      <c r="BA78" s="286">
        <v>1</v>
      </c>
      <c r="BB78" s="286">
        <v>1</v>
      </c>
      <c r="BC78" s="286">
        <v>1</v>
      </c>
      <c r="BD78" s="286"/>
      <c r="BE78" s="286"/>
      <c r="BF78" s="317"/>
      <c r="BG78" s="317"/>
      <c r="BH78" s="317"/>
      <c r="BI78" s="317"/>
      <c r="BJ78" s="317"/>
      <c r="BK78" s="317"/>
      <c r="BL78" s="317"/>
      <c r="BM78" s="317"/>
      <c r="BN78" s="317"/>
      <c r="BO78" s="317"/>
      <c r="BP78" s="317"/>
      <c r="BQ78" s="317"/>
      <c r="BR78" s="317"/>
      <c r="BS78" s="317"/>
      <c r="BT78" s="317"/>
      <c r="BU78" s="317"/>
      <c r="BV78" s="317"/>
      <c r="BW78" s="317"/>
      <c r="BX78" s="317"/>
      <c r="BY78" s="317"/>
      <c r="BZ78" s="317"/>
      <c r="CA78" s="317"/>
      <c r="CB78" s="317"/>
      <c r="CC78" s="317"/>
      <c r="CD78" s="317"/>
      <c r="CE78" s="317"/>
      <c r="CF78" s="317"/>
      <c r="CG78" s="317"/>
      <c r="CH78" s="317"/>
      <c r="CI78" s="317"/>
      <c r="CJ78" s="317"/>
      <c r="CK78" s="317"/>
      <c r="CL78" s="317"/>
      <c r="CM78" s="317"/>
      <c r="CN78" s="317"/>
      <c r="CO78" s="317"/>
      <c r="CP78" s="317"/>
      <c r="CQ78" s="317"/>
      <c r="CR78" s="317"/>
      <c r="CS78" s="317"/>
      <c r="CT78" s="317"/>
      <c r="CU78" s="317"/>
      <c r="CV78" s="317"/>
      <c r="CW78" s="317"/>
      <c r="CX78" s="317"/>
      <c r="CY78" s="317"/>
      <c r="CZ78" s="317"/>
      <c r="DA78" s="317"/>
      <c r="DB78" s="317"/>
      <c r="DD78" s="286">
        <v>0.96250000000000002</v>
      </c>
      <c r="DE78" s="286">
        <v>1</v>
      </c>
      <c r="DF78" s="286">
        <v>1</v>
      </c>
      <c r="DG78" s="286">
        <v>1</v>
      </c>
      <c r="DH78" s="286">
        <v>1</v>
      </c>
      <c r="DI78" s="286">
        <v>1</v>
      </c>
      <c r="DJ78" s="286">
        <v>1</v>
      </c>
      <c r="DK78" s="286"/>
      <c r="DL78" s="317"/>
      <c r="DM78" s="317"/>
      <c r="DN78" s="317"/>
      <c r="DO78" s="317"/>
      <c r="DP78" s="317"/>
      <c r="DQ78" s="317"/>
      <c r="DR78" s="317"/>
      <c r="DS78" s="317"/>
      <c r="DT78" s="317"/>
      <c r="DU78" s="317"/>
      <c r="DV78" s="317"/>
      <c r="DW78" s="317"/>
      <c r="DX78" s="317"/>
      <c r="DY78" s="317"/>
      <c r="DZ78" s="317"/>
      <c r="EA78" s="317"/>
      <c r="EB78" s="317"/>
      <c r="EC78" s="317"/>
      <c r="ED78" s="317"/>
      <c r="EE78" s="317"/>
      <c r="EF78" s="317"/>
      <c r="EG78" s="317"/>
      <c r="EH78" s="317"/>
      <c r="EI78" s="317"/>
      <c r="EJ78" s="317"/>
      <c r="EK78" s="317"/>
      <c r="EL78" s="317"/>
      <c r="EM78" s="317"/>
      <c r="EN78" s="317"/>
      <c r="EO78" s="317"/>
      <c r="EP78" s="317"/>
      <c r="EQ78" s="317"/>
      <c r="ER78" s="317"/>
      <c r="ES78" s="317"/>
      <c r="ET78" s="317"/>
      <c r="EU78" s="317"/>
      <c r="EV78" s="317"/>
      <c r="EW78" s="317"/>
      <c r="EX78" s="317"/>
      <c r="EY78" s="317"/>
      <c r="EZ78" s="317"/>
      <c r="FA78" s="317"/>
      <c r="FB78" s="317"/>
      <c r="FC78" s="317"/>
      <c r="FF78" s="286">
        <v>1</v>
      </c>
      <c r="FG78" s="286">
        <v>1</v>
      </c>
      <c r="FH78" s="286">
        <v>0.84130000000000005</v>
      </c>
      <c r="FI78" s="286">
        <v>1</v>
      </c>
      <c r="HC78" s="433"/>
      <c r="HD78" s="433"/>
      <c r="HE78" s="433"/>
      <c r="HF78" s="433"/>
      <c r="HG78" s="444"/>
      <c r="HH78" s="444"/>
      <c r="HI78" s="444"/>
      <c r="HJ78" s="433"/>
      <c r="HK78" s="433"/>
      <c r="HL78" s="433"/>
      <c r="HM78" s="433"/>
      <c r="HN78" s="433"/>
      <c r="HO78" s="433"/>
    </row>
    <row r="79" spans="1:223" s="292" customFormat="1" ht="15" hidden="1" customHeight="1" x14ac:dyDescent="0.25">
      <c r="A79" s="299" t="s">
        <v>176</v>
      </c>
      <c r="B79" s="286">
        <f>(1-B78)</f>
        <v>0.99950000000000006</v>
      </c>
      <c r="C79" s="286">
        <f t="shared" ref="C79" si="514">(1-C78)</f>
        <v>1</v>
      </c>
      <c r="D79" s="286">
        <f t="shared" ref="D79" si="515">(1-D78)</f>
        <v>1</v>
      </c>
      <c r="E79" s="317"/>
      <c r="F79" s="317"/>
      <c r="G79" s="317"/>
      <c r="H79" s="317"/>
      <c r="I79" s="317"/>
      <c r="J79" s="317"/>
      <c r="K79" s="317"/>
      <c r="L79" s="317"/>
      <c r="M79" s="317"/>
      <c r="N79" s="317"/>
      <c r="O79" s="317"/>
      <c r="P79" s="317"/>
      <c r="Q79" s="317"/>
      <c r="R79" s="317"/>
      <c r="S79" s="317"/>
      <c r="T79" s="317"/>
      <c r="U79" s="317"/>
      <c r="V79" s="317"/>
      <c r="W79" s="298"/>
      <c r="Y79" s="286">
        <f>(1-Y78)</f>
        <v>0.99950000000000006</v>
      </c>
      <c r="Z79" s="286">
        <f t="shared" ref="Z79" si="516">(1-Z78)</f>
        <v>1</v>
      </c>
      <c r="AA79" s="286">
        <f t="shared" ref="AA79" si="517">(1-AA78)</f>
        <v>1</v>
      </c>
      <c r="AB79" s="317"/>
      <c r="AC79" s="317"/>
      <c r="AD79" s="317"/>
      <c r="AE79" s="317"/>
      <c r="AF79" s="317"/>
      <c r="AG79" s="317"/>
      <c r="AH79" s="317"/>
      <c r="AI79" s="317"/>
      <c r="AJ79" s="317"/>
      <c r="AK79" s="317"/>
      <c r="AL79" s="317"/>
      <c r="AM79" s="317"/>
      <c r="AN79" s="317"/>
      <c r="AO79" s="317"/>
      <c r="AP79" s="317"/>
      <c r="AQ79" s="317"/>
      <c r="AR79" s="317"/>
      <c r="AS79" s="317"/>
      <c r="AX79" s="286">
        <f>(1-AX78)</f>
        <v>0.29810000000000003</v>
      </c>
      <c r="AY79" s="286">
        <f t="shared" ref="AY79:BC79" si="518">(1-AY78)</f>
        <v>0</v>
      </c>
      <c r="AZ79" s="286">
        <f t="shared" si="518"/>
        <v>0</v>
      </c>
      <c r="BA79" s="286">
        <f t="shared" si="518"/>
        <v>0</v>
      </c>
      <c r="BB79" s="286">
        <f t="shared" si="518"/>
        <v>0</v>
      </c>
      <c r="BC79" s="286">
        <f t="shared" si="518"/>
        <v>0</v>
      </c>
      <c r="BD79" s="286"/>
      <c r="BE79" s="286"/>
      <c r="BF79" s="317"/>
      <c r="BG79" s="317"/>
      <c r="BH79" s="317"/>
      <c r="BI79" s="317"/>
      <c r="BJ79" s="317"/>
      <c r="BK79" s="317"/>
      <c r="BL79" s="317"/>
      <c r="BM79" s="317"/>
      <c r="BN79" s="317"/>
      <c r="BO79" s="317"/>
      <c r="BP79" s="317"/>
      <c r="BQ79" s="317"/>
      <c r="BR79" s="317"/>
      <c r="BS79" s="317"/>
      <c r="BT79" s="317"/>
      <c r="BU79" s="317"/>
      <c r="BV79" s="317"/>
      <c r="BW79" s="317"/>
      <c r="BX79" s="317"/>
      <c r="BY79" s="317"/>
      <c r="BZ79" s="317"/>
      <c r="CA79" s="317"/>
      <c r="CB79" s="317"/>
      <c r="CC79" s="317"/>
      <c r="CD79" s="317"/>
      <c r="CE79" s="317"/>
      <c r="CF79" s="317"/>
      <c r="CG79" s="317"/>
      <c r="CH79" s="317"/>
      <c r="CI79" s="317"/>
      <c r="CJ79" s="317"/>
      <c r="CK79" s="317"/>
      <c r="CL79" s="317"/>
      <c r="CM79" s="317"/>
      <c r="CN79" s="317"/>
      <c r="CO79" s="317"/>
      <c r="CP79" s="317"/>
      <c r="CQ79" s="317"/>
      <c r="CR79" s="317"/>
      <c r="CS79" s="317"/>
      <c r="CT79" s="317"/>
      <c r="CU79" s="317"/>
      <c r="CV79" s="317"/>
      <c r="CW79" s="317"/>
      <c r="CX79" s="317"/>
      <c r="CY79" s="317"/>
      <c r="CZ79" s="317"/>
      <c r="DA79" s="317"/>
      <c r="DB79" s="317"/>
      <c r="DD79" s="286">
        <f>(1-DD78)</f>
        <v>3.7499999999999978E-2</v>
      </c>
      <c r="DE79" s="286">
        <f t="shared" ref="DE79:DI79" si="519">(1-DE78)</f>
        <v>0</v>
      </c>
      <c r="DF79" s="286">
        <f t="shared" si="519"/>
        <v>0</v>
      </c>
      <c r="DG79" s="286">
        <f t="shared" si="519"/>
        <v>0</v>
      </c>
      <c r="DH79" s="286">
        <f t="shared" si="519"/>
        <v>0</v>
      </c>
      <c r="DI79" s="286">
        <f t="shared" si="519"/>
        <v>0</v>
      </c>
      <c r="DJ79" s="286">
        <f t="shared" ref="DJ79" si="520">(1-DJ78)</f>
        <v>0</v>
      </c>
      <c r="DK79" s="286"/>
      <c r="DL79" s="317"/>
      <c r="DM79" s="317"/>
      <c r="DN79" s="317"/>
      <c r="DO79" s="317"/>
      <c r="DP79" s="317"/>
      <c r="DQ79" s="317"/>
      <c r="DR79" s="317"/>
      <c r="DS79" s="317"/>
      <c r="DT79" s="317"/>
      <c r="DU79" s="317"/>
      <c r="DV79" s="317"/>
      <c r="DW79" s="317"/>
      <c r="DX79" s="317"/>
      <c r="DY79" s="317"/>
      <c r="DZ79" s="317"/>
      <c r="EA79" s="317"/>
      <c r="EB79" s="317"/>
      <c r="EC79" s="317"/>
      <c r="ED79" s="317"/>
      <c r="EE79" s="317"/>
      <c r="EF79" s="317"/>
      <c r="EG79" s="317"/>
      <c r="EH79" s="317"/>
      <c r="EI79" s="317"/>
      <c r="EJ79" s="317"/>
      <c r="EK79" s="317"/>
      <c r="EL79" s="317"/>
      <c r="EM79" s="317"/>
      <c r="EN79" s="317"/>
      <c r="EO79" s="317"/>
      <c r="EP79" s="317"/>
      <c r="EQ79" s="317"/>
      <c r="ER79" s="317"/>
      <c r="ES79" s="317"/>
      <c r="ET79" s="317"/>
      <c r="EU79" s="317"/>
      <c r="EV79" s="317"/>
      <c r="EW79" s="317"/>
      <c r="EX79" s="317"/>
      <c r="EY79" s="317"/>
      <c r="EZ79" s="317"/>
      <c r="FA79" s="317"/>
      <c r="FB79" s="317"/>
      <c r="FC79" s="317"/>
      <c r="FF79" s="286">
        <f>(1-FF78)</f>
        <v>0</v>
      </c>
      <c r="FG79" s="286">
        <f t="shared" ref="FG79:FI79" si="521">(1-FG78)</f>
        <v>0</v>
      </c>
      <c r="FH79" s="286">
        <f t="shared" si="521"/>
        <v>0.15869999999999995</v>
      </c>
      <c r="FI79" s="286">
        <f t="shared" si="521"/>
        <v>0</v>
      </c>
      <c r="HC79" s="433"/>
      <c r="HD79" s="433"/>
      <c r="HE79" s="433"/>
      <c r="HF79" s="433"/>
      <c r="HG79" s="444"/>
      <c r="HH79" s="444"/>
      <c r="HI79" s="444"/>
      <c r="HJ79" s="433"/>
      <c r="HK79" s="433"/>
      <c r="HL79" s="433"/>
      <c r="HM79" s="433"/>
      <c r="HN79" s="433"/>
      <c r="HO79" s="433"/>
    </row>
    <row r="80" spans="1:223" s="292" customFormat="1" ht="15" hidden="1" customHeight="1" x14ac:dyDescent="0.25">
      <c r="A80" s="299" t="s">
        <v>175</v>
      </c>
      <c r="B80" s="286">
        <f>RANK(B77,$B$77:$D$77,1)</f>
        <v>3</v>
      </c>
      <c r="C80" s="286">
        <f t="shared" ref="C80:D80" si="522">RANK(C77,$B$77:$D$77,1)</f>
        <v>2</v>
      </c>
      <c r="D80" s="286">
        <f t="shared" si="522"/>
        <v>1</v>
      </c>
      <c r="E80" s="317"/>
      <c r="F80" s="317"/>
      <c r="G80" s="317"/>
      <c r="H80" s="317"/>
      <c r="I80" s="317"/>
      <c r="J80" s="317"/>
      <c r="K80" s="317"/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298"/>
      <c r="Y80" s="286">
        <f>RANK(Y77,$Y$77:$AA$77,1)</f>
        <v>3</v>
      </c>
      <c r="Z80" s="286">
        <f t="shared" ref="Z80:AA80" si="523">RANK(Z77,$Y$77:$AA$77,1)</f>
        <v>2</v>
      </c>
      <c r="AA80" s="286">
        <f t="shared" si="523"/>
        <v>1</v>
      </c>
      <c r="AB80" s="317"/>
      <c r="AC80" s="317"/>
      <c r="AD80" s="317"/>
      <c r="AE80" s="317"/>
      <c r="AF80" s="317"/>
      <c r="AG80" s="317"/>
      <c r="AH80" s="317"/>
      <c r="AI80" s="317"/>
      <c r="AJ80" s="317"/>
      <c r="AK80" s="317"/>
      <c r="AL80" s="317"/>
      <c r="AM80" s="317"/>
      <c r="AN80" s="317"/>
      <c r="AO80" s="317"/>
      <c r="AP80" s="317"/>
      <c r="AQ80" s="317"/>
      <c r="AR80" s="317"/>
      <c r="AS80" s="317"/>
      <c r="AX80" s="286">
        <f>RANK(AX89,$AX$89:$BC$89,0)</f>
        <v>1</v>
      </c>
      <c r="AY80" s="286">
        <f t="shared" ref="AY80:BC80" si="524">RANK(AY89,$AX$89:$BC$89,0)</f>
        <v>2</v>
      </c>
      <c r="AZ80" s="286">
        <f t="shared" si="524"/>
        <v>4</v>
      </c>
      <c r="BA80" s="286">
        <f t="shared" si="524"/>
        <v>3</v>
      </c>
      <c r="BB80" s="286">
        <f t="shared" si="524"/>
        <v>5</v>
      </c>
      <c r="BC80" s="286">
        <f t="shared" si="524"/>
        <v>6</v>
      </c>
      <c r="BD80" s="286"/>
      <c r="BE80" s="286"/>
      <c r="BF80" s="317"/>
      <c r="BG80" s="317"/>
      <c r="BH80" s="317"/>
      <c r="BI80" s="317"/>
      <c r="BJ80" s="317"/>
      <c r="BK80" s="317"/>
      <c r="BL80" s="317"/>
      <c r="BM80" s="317"/>
      <c r="BN80" s="317"/>
      <c r="BO80" s="317"/>
      <c r="BP80" s="317"/>
      <c r="BQ80" s="317"/>
      <c r="BR80" s="317"/>
      <c r="BS80" s="317"/>
      <c r="BT80" s="317"/>
      <c r="BU80" s="317"/>
      <c r="BV80" s="317"/>
      <c r="BW80" s="317"/>
      <c r="BX80" s="317"/>
      <c r="BY80" s="317"/>
      <c r="BZ80" s="317"/>
      <c r="CA80" s="317"/>
      <c r="CB80" s="317"/>
      <c r="CC80" s="317"/>
      <c r="CD80" s="317"/>
      <c r="CE80" s="317"/>
      <c r="CF80" s="317"/>
      <c r="CG80" s="317"/>
      <c r="CH80" s="317"/>
      <c r="CI80" s="317"/>
      <c r="CJ80" s="317"/>
      <c r="CK80" s="317"/>
      <c r="CL80" s="317"/>
      <c r="CM80" s="317"/>
      <c r="CN80" s="317"/>
      <c r="CO80" s="317"/>
      <c r="CP80" s="317"/>
      <c r="CQ80" s="317"/>
      <c r="CR80" s="317"/>
      <c r="CS80" s="317"/>
      <c r="CT80" s="317"/>
      <c r="CU80" s="317"/>
      <c r="CV80" s="317"/>
      <c r="CW80" s="317"/>
      <c r="CX80" s="317"/>
      <c r="CY80" s="317"/>
      <c r="CZ80" s="317"/>
      <c r="DA80" s="317"/>
      <c r="DB80" s="317"/>
      <c r="DD80" s="286">
        <f>RANK(DD89,$DD$89:$DJ$89,0)</f>
        <v>1</v>
      </c>
      <c r="DE80" s="286">
        <f t="shared" ref="DE80:DJ80" si="525">RANK(DE89,$DD$89:$DJ$89,0)</f>
        <v>6</v>
      </c>
      <c r="DF80" s="286">
        <f t="shared" si="525"/>
        <v>3</v>
      </c>
      <c r="DG80" s="286">
        <f t="shared" si="525"/>
        <v>5</v>
      </c>
      <c r="DH80" s="286">
        <f t="shared" si="525"/>
        <v>2</v>
      </c>
      <c r="DI80" s="286">
        <f t="shared" si="525"/>
        <v>7</v>
      </c>
      <c r="DJ80" s="286">
        <f t="shared" si="525"/>
        <v>4</v>
      </c>
      <c r="DK80" s="286"/>
      <c r="DL80" s="317"/>
      <c r="DM80" s="317"/>
      <c r="DN80" s="317"/>
      <c r="DO80" s="317"/>
      <c r="DP80" s="317"/>
      <c r="DQ80" s="317"/>
      <c r="DR80" s="317"/>
      <c r="DS80" s="317"/>
      <c r="DT80" s="317"/>
      <c r="DU80" s="317"/>
      <c r="DV80" s="317"/>
      <c r="DW80" s="317"/>
      <c r="DX80" s="317"/>
      <c r="DY80" s="317"/>
      <c r="DZ80" s="317"/>
      <c r="EA80" s="317"/>
      <c r="EB80" s="317"/>
      <c r="EC80" s="317"/>
      <c r="ED80" s="317"/>
      <c r="EE80" s="317"/>
      <c r="EF80" s="317"/>
      <c r="EG80" s="317"/>
      <c r="EH80" s="317"/>
      <c r="EI80" s="317"/>
      <c r="EJ80" s="317"/>
      <c r="EK80" s="317"/>
      <c r="EL80" s="317"/>
      <c r="EM80" s="317"/>
      <c r="EN80" s="317"/>
      <c r="EO80" s="317"/>
      <c r="EP80" s="317"/>
      <c r="EQ80" s="317"/>
      <c r="ER80" s="317"/>
      <c r="ES80" s="317"/>
      <c r="ET80" s="317"/>
      <c r="EU80" s="317"/>
      <c r="EV80" s="317"/>
      <c r="EW80" s="317"/>
      <c r="EX80" s="317"/>
      <c r="EY80" s="317"/>
      <c r="EZ80" s="317"/>
      <c r="FA80" s="317"/>
      <c r="FB80" s="317"/>
      <c r="FC80" s="317"/>
      <c r="FF80" s="286">
        <f>RANK(FF89,$FF$89:$FI$89,0)</f>
        <v>2</v>
      </c>
      <c r="FG80" s="286">
        <f t="shared" ref="FG80:FI80" si="526">RANK(FG89,$FF$89:$FI$89,0)</f>
        <v>3</v>
      </c>
      <c r="FH80" s="286">
        <f t="shared" si="526"/>
        <v>1</v>
      </c>
      <c r="FI80" s="286">
        <f t="shared" si="526"/>
        <v>4</v>
      </c>
      <c r="HC80" s="433"/>
      <c r="HD80" s="433"/>
      <c r="HE80" s="433"/>
      <c r="HF80" s="433"/>
      <c r="HG80" s="444"/>
      <c r="HH80" s="444"/>
      <c r="HI80" s="444"/>
      <c r="HJ80" s="433"/>
      <c r="HK80" s="433"/>
      <c r="HL80" s="433"/>
      <c r="HM80" s="433"/>
      <c r="HN80" s="433"/>
      <c r="HO80" s="433"/>
    </row>
    <row r="81" spans="1:223" s="292" customFormat="1" ht="15" hidden="1" customHeight="1" x14ac:dyDescent="0.25">
      <c r="A81" s="299" t="s">
        <v>177</v>
      </c>
      <c r="B81" s="137">
        <f>1-$B$1/B80</f>
        <v>0.98333333333333328</v>
      </c>
      <c r="C81" s="137">
        <f t="shared" ref="C81:D81" si="527">1-$B$1/C80</f>
        <v>0.97499999999999998</v>
      </c>
      <c r="D81" s="137">
        <f t="shared" si="527"/>
        <v>0.95</v>
      </c>
      <c r="E81" s="318"/>
      <c r="F81" s="318"/>
      <c r="G81" s="318"/>
      <c r="H81" s="318"/>
      <c r="I81" s="318"/>
      <c r="J81" s="318"/>
      <c r="K81" s="318"/>
      <c r="L81" s="318"/>
      <c r="M81" s="318"/>
      <c r="N81" s="318"/>
      <c r="O81" s="318"/>
      <c r="P81" s="318"/>
      <c r="Q81" s="318"/>
      <c r="R81" s="318"/>
      <c r="S81" s="318"/>
      <c r="T81" s="318"/>
      <c r="U81" s="318"/>
      <c r="V81" s="318"/>
      <c r="W81" s="298"/>
      <c r="Y81" s="137">
        <f>1-$B$1/Y80</f>
        <v>0.98333333333333328</v>
      </c>
      <c r="Z81" s="137">
        <f t="shared" ref="Z81:AA81" si="528">1-$B$1/Z80</f>
        <v>0.97499999999999998</v>
      </c>
      <c r="AA81" s="137">
        <f t="shared" si="528"/>
        <v>0.95</v>
      </c>
      <c r="AB81" s="318"/>
      <c r="AC81" s="318"/>
      <c r="AD81" s="318"/>
      <c r="AE81" s="318"/>
      <c r="AF81" s="318"/>
      <c r="AG81" s="318"/>
      <c r="AH81" s="318"/>
      <c r="AI81" s="318"/>
      <c r="AJ81" s="318"/>
      <c r="AK81" s="318"/>
      <c r="AL81" s="318"/>
      <c r="AM81" s="318"/>
      <c r="AN81" s="318"/>
      <c r="AO81" s="318"/>
      <c r="AP81" s="318"/>
      <c r="AQ81" s="318"/>
      <c r="AR81" s="318"/>
      <c r="AS81" s="318"/>
      <c r="AX81" s="137">
        <f>$B$1/AX80</f>
        <v>0.05</v>
      </c>
      <c r="AY81" s="137">
        <f>$B$1/AY80</f>
        <v>2.5000000000000001E-2</v>
      </c>
      <c r="AZ81" s="137">
        <f t="shared" ref="AZ81:BC81" si="529">$B$1/AZ80</f>
        <v>1.2500000000000001E-2</v>
      </c>
      <c r="BA81" s="137">
        <f t="shared" si="529"/>
        <v>1.6666666666666666E-2</v>
      </c>
      <c r="BB81" s="137">
        <f t="shared" si="529"/>
        <v>0.01</v>
      </c>
      <c r="BC81" s="137">
        <f t="shared" si="529"/>
        <v>8.3333333333333332E-3</v>
      </c>
      <c r="BD81" s="137"/>
      <c r="BE81" s="137"/>
      <c r="BF81" s="318"/>
      <c r="BG81" s="318"/>
      <c r="BH81" s="318"/>
      <c r="BI81" s="318"/>
      <c r="BJ81" s="318"/>
      <c r="BK81" s="318"/>
      <c r="BL81" s="318"/>
      <c r="BM81" s="318"/>
      <c r="BN81" s="318"/>
      <c r="BO81" s="318"/>
      <c r="BP81" s="318"/>
      <c r="BQ81" s="318"/>
      <c r="BR81" s="318"/>
      <c r="BS81" s="318"/>
      <c r="BT81" s="318"/>
      <c r="BU81" s="318"/>
      <c r="BV81" s="318"/>
      <c r="BW81" s="318"/>
      <c r="BX81" s="318"/>
      <c r="BY81" s="318"/>
      <c r="BZ81" s="318"/>
      <c r="CA81" s="318"/>
      <c r="CB81" s="318"/>
      <c r="CC81" s="318"/>
      <c r="CD81" s="318"/>
      <c r="CE81" s="318"/>
      <c r="CF81" s="318"/>
      <c r="CG81" s="318"/>
      <c r="CH81" s="318"/>
      <c r="CI81" s="318"/>
      <c r="CJ81" s="318"/>
      <c r="CK81" s="318"/>
      <c r="CL81" s="318"/>
      <c r="CM81" s="318"/>
      <c r="CN81" s="318"/>
      <c r="CO81" s="318"/>
      <c r="CP81" s="318"/>
      <c r="CQ81" s="318"/>
      <c r="CR81" s="318"/>
      <c r="CS81" s="318"/>
      <c r="CT81" s="318"/>
      <c r="CU81" s="318"/>
      <c r="CV81" s="318"/>
      <c r="CW81" s="318"/>
      <c r="CX81" s="318"/>
      <c r="CY81" s="318"/>
      <c r="CZ81" s="318"/>
      <c r="DA81" s="318"/>
      <c r="DB81" s="318"/>
      <c r="DD81" s="137">
        <f>$B$1/DD80</f>
        <v>0.05</v>
      </c>
      <c r="DE81" s="137">
        <f>$B$1/DE80</f>
        <v>8.3333333333333332E-3</v>
      </c>
      <c r="DF81" s="137">
        <f t="shared" ref="DF81:DI81" si="530">$B$1/DF80</f>
        <v>1.6666666666666666E-2</v>
      </c>
      <c r="DG81" s="137">
        <f t="shared" si="530"/>
        <v>0.01</v>
      </c>
      <c r="DH81" s="137">
        <f t="shared" si="530"/>
        <v>2.5000000000000001E-2</v>
      </c>
      <c r="DI81" s="137">
        <f t="shared" si="530"/>
        <v>7.1428571428571435E-3</v>
      </c>
      <c r="DJ81" s="137">
        <f t="shared" ref="DJ81" si="531">$B$1/DJ80</f>
        <v>1.2500000000000001E-2</v>
      </c>
      <c r="DK81" s="137"/>
      <c r="DL81" s="318"/>
      <c r="DM81" s="318"/>
      <c r="DN81" s="318"/>
      <c r="DO81" s="318"/>
      <c r="DP81" s="318"/>
      <c r="DQ81" s="318"/>
      <c r="DR81" s="318"/>
      <c r="DS81" s="318"/>
      <c r="DT81" s="318"/>
      <c r="DU81" s="318"/>
      <c r="DV81" s="318"/>
      <c r="DW81" s="318"/>
      <c r="DX81" s="318"/>
      <c r="DY81" s="318"/>
      <c r="DZ81" s="318"/>
      <c r="EA81" s="318"/>
      <c r="EB81" s="318"/>
      <c r="EC81" s="318"/>
      <c r="ED81" s="318"/>
      <c r="EE81" s="318"/>
      <c r="EF81" s="318"/>
      <c r="EG81" s="318"/>
      <c r="EH81" s="318"/>
      <c r="EI81" s="318"/>
      <c r="EJ81" s="318"/>
      <c r="EK81" s="318"/>
      <c r="EL81" s="318"/>
      <c r="EM81" s="318"/>
      <c r="EN81" s="318"/>
      <c r="EO81" s="318"/>
      <c r="EP81" s="318"/>
      <c r="EQ81" s="318"/>
      <c r="ER81" s="318"/>
      <c r="ES81" s="318"/>
      <c r="ET81" s="318"/>
      <c r="EU81" s="318"/>
      <c r="EV81" s="318"/>
      <c r="EW81" s="318"/>
      <c r="EX81" s="318"/>
      <c r="EY81" s="318"/>
      <c r="EZ81" s="318"/>
      <c r="FA81" s="318"/>
      <c r="FB81" s="318"/>
      <c r="FC81" s="318"/>
      <c r="FF81" s="137">
        <f>$B$1/FF80</f>
        <v>2.5000000000000001E-2</v>
      </c>
      <c r="FG81" s="137">
        <f>$B$1/FG80</f>
        <v>1.6666666666666666E-2</v>
      </c>
      <c r="FH81" s="137">
        <f t="shared" ref="FH81:FI81" si="532">$B$1/FH80</f>
        <v>0.05</v>
      </c>
      <c r="FI81" s="137">
        <f t="shared" si="532"/>
        <v>1.2500000000000001E-2</v>
      </c>
      <c r="HC81" s="433"/>
      <c r="HD81" s="433"/>
      <c r="HE81" s="433"/>
      <c r="HF81" s="433"/>
      <c r="HG81" s="444"/>
      <c r="HH81" s="444"/>
      <c r="HI81" s="444"/>
      <c r="HJ81" s="433"/>
      <c r="HK81" s="433"/>
      <c r="HL81" s="433"/>
      <c r="HM81" s="433"/>
      <c r="HN81" s="433"/>
      <c r="HO81" s="433"/>
    </row>
    <row r="82" spans="1:223" ht="23.25" hidden="1" x14ac:dyDescent="0.25">
      <c r="A82" s="299" t="s">
        <v>262</v>
      </c>
      <c r="B82" s="289" t="str">
        <f>IF(B79&gt;B81,"H1","H0")</f>
        <v>H1</v>
      </c>
      <c r="C82" s="289" t="str">
        <f t="shared" ref="C82:D82" si="533">IF(C79&gt;C81,"H1","H0")</f>
        <v>H1</v>
      </c>
      <c r="D82" s="289" t="str">
        <f t="shared" si="533"/>
        <v>H1</v>
      </c>
      <c r="E82" s="321"/>
      <c r="F82" s="321"/>
      <c r="G82" s="321"/>
      <c r="H82" s="321"/>
      <c r="I82" s="321"/>
      <c r="J82" s="321"/>
      <c r="K82" s="321"/>
      <c r="L82" s="321"/>
      <c r="M82" s="321"/>
      <c r="N82" s="321"/>
      <c r="O82" s="321"/>
      <c r="P82" s="321"/>
      <c r="Q82" s="321"/>
      <c r="R82" s="321"/>
      <c r="S82" s="321"/>
      <c r="T82" s="321"/>
      <c r="U82" s="321"/>
      <c r="V82" s="321"/>
      <c r="W82" s="177"/>
      <c r="Y82" s="289" t="str">
        <f>IF(Y79&gt;Y81,"H1","H0")</f>
        <v>H1</v>
      </c>
      <c r="Z82" s="289" t="str">
        <f t="shared" ref="Z82:AA82" si="534">IF(Z79&gt;Z81,"H1","H0")</f>
        <v>H1</v>
      </c>
      <c r="AA82" s="289" t="str">
        <f t="shared" si="534"/>
        <v>H1</v>
      </c>
      <c r="AB82" s="321"/>
      <c r="AC82" s="321"/>
      <c r="AD82" s="321"/>
      <c r="AE82" s="321"/>
      <c r="AF82" s="321"/>
      <c r="AG82" s="321"/>
      <c r="AH82" s="321"/>
      <c r="AI82" s="321"/>
      <c r="AJ82" s="321"/>
      <c r="AK82" s="321"/>
      <c r="AL82" s="321"/>
      <c r="AM82" s="321"/>
      <c r="AN82" s="321"/>
      <c r="AO82" s="321"/>
      <c r="AP82" s="321"/>
      <c r="AQ82" s="321"/>
      <c r="AR82" s="321"/>
      <c r="AS82" s="321"/>
      <c r="AX82" s="285"/>
      <c r="AY82" s="285"/>
      <c r="AZ82" s="285"/>
      <c r="BA82" s="285"/>
      <c r="BB82" s="285"/>
      <c r="BC82" s="285"/>
      <c r="BD82" s="285"/>
      <c r="BE82" s="285"/>
      <c r="BF82" s="320"/>
      <c r="BG82" s="320"/>
      <c r="BH82" s="320"/>
      <c r="BI82" s="320"/>
      <c r="BJ82" s="320"/>
      <c r="BK82" s="320"/>
      <c r="BL82" s="320"/>
      <c r="BM82" s="320"/>
      <c r="BN82" s="320"/>
      <c r="BO82" s="320"/>
      <c r="BP82" s="320"/>
      <c r="BQ82" s="320"/>
      <c r="BR82" s="320"/>
      <c r="BS82" s="320"/>
      <c r="BT82" s="320"/>
      <c r="BU82" s="320"/>
      <c r="BV82" s="320"/>
      <c r="BW82" s="320"/>
      <c r="BX82" s="320"/>
      <c r="BY82" s="320"/>
      <c r="BZ82" s="320"/>
      <c r="CA82" s="320"/>
      <c r="CB82" s="320"/>
      <c r="CC82" s="320"/>
      <c r="CD82" s="320"/>
      <c r="CE82" s="320"/>
      <c r="CF82" s="320"/>
      <c r="CG82" s="320"/>
      <c r="CH82" s="320"/>
      <c r="CI82" s="320"/>
      <c r="CJ82" s="320"/>
      <c r="CK82" s="320"/>
      <c r="CL82" s="320"/>
      <c r="CM82" s="320"/>
      <c r="CN82" s="320"/>
      <c r="CO82" s="320"/>
      <c r="CP82" s="320"/>
      <c r="CQ82" s="320"/>
      <c r="CR82" s="320"/>
      <c r="CS82" s="320"/>
      <c r="CT82" s="320"/>
      <c r="CU82" s="320"/>
      <c r="CV82" s="320"/>
      <c r="CW82" s="320"/>
      <c r="CX82" s="320"/>
      <c r="CY82" s="320"/>
      <c r="CZ82" s="320"/>
      <c r="DA82" s="320"/>
      <c r="DB82" s="320"/>
      <c r="DD82" s="285"/>
      <c r="DE82" s="285"/>
      <c r="DF82" s="285"/>
      <c r="DG82" s="285"/>
      <c r="DH82" s="285"/>
      <c r="DI82" s="285"/>
      <c r="DJ82" s="285"/>
      <c r="DK82" s="285"/>
      <c r="DL82" s="320"/>
      <c r="DM82" s="320"/>
      <c r="DN82" s="320"/>
      <c r="DO82" s="320"/>
      <c r="DP82" s="320"/>
      <c r="DQ82" s="320"/>
      <c r="DR82" s="320"/>
      <c r="DS82" s="320"/>
      <c r="DT82" s="320"/>
      <c r="DU82" s="320"/>
      <c r="DV82" s="320"/>
      <c r="DW82" s="320"/>
      <c r="DX82" s="320"/>
      <c r="DY82" s="320"/>
      <c r="DZ82" s="320"/>
      <c r="EA82" s="320"/>
      <c r="EB82" s="320"/>
      <c r="EC82" s="320"/>
      <c r="ED82" s="320"/>
      <c r="EE82" s="320"/>
      <c r="EF82" s="320"/>
      <c r="EG82" s="320"/>
      <c r="EH82" s="320"/>
      <c r="EI82" s="320"/>
      <c r="EJ82" s="320"/>
      <c r="EK82" s="320"/>
      <c r="EL82" s="320"/>
      <c r="EM82" s="320"/>
      <c r="EN82" s="320"/>
      <c r="EO82" s="320"/>
      <c r="EP82" s="320"/>
      <c r="EQ82" s="320"/>
      <c r="ER82" s="320"/>
      <c r="ES82" s="320"/>
      <c r="ET82" s="320"/>
      <c r="EU82" s="320"/>
      <c r="EV82" s="320"/>
      <c r="EW82" s="320"/>
      <c r="EX82" s="320"/>
      <c r="EY82" s="320"/>
      <c r="EZ82" s="320"/>
      <c r="FA82" s="320"/>
      <c r="FB82" s="320"/>
      <c r="FC82" s="320"/>
      <c r="FF82" s="285"/>
      <c r="FG82" s="285"/>
      <c r="FH82" s="285"/>
      <c r="FI82" s="285"/>
      <c r="HC82" s="433"/>
      <c r="HD82" s="433"/>
      <c r="HE82" s="433"/>
      <c r="HF82" s="433"/>
      <c r="HG82" s="444"/>
      <c r="HH82" s="444"/>
      <c r="HI82" s="444"/>
      <c r="HJ82" s="433"/>
      <c r="HK82" s="433"/>
      <c r="HL82" s="433"/>
      <c r="HM82" s="433"/>
      <c r="HN82" s="433"/>
      <c r="HO82" s="433"/>
    </row>
    <row r="83" spans="1:223" ht="23.25" hidden="1" x14ac:dyDescent="0.25">
      <c r="A83" s="299" t="s">
        <v>244</v>
      </c>
      <c r="B83" s="286"/>
      <c r="C83" s="286"/>
      <c r="D83" s="286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177"/>
      <c r="Y83" s="286"/>
      <c r="Z83" s="286"/>
      <c r="AA83" s="286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X83" s="174" t="str">
        <f t="shared" ref="AX83:BC83" si="535">IF(AX79&lt;AX81,"H1","H0")</f>
        <v>H0</v>
      </c>
      <c r="AY83" s="289" t="str">
        <f t="shared" si="535"/>
        <v>H1</v>
      </c>
      <c r="AZ83" s="289" t="str">
        <f t="shared" si="535"/>
        <v>H1</v>
      </c>
      <c r="BA83" s="289" t="str">
        <f t="shared" si="535"/>
        <v>H1</v>
      </c>
      <c r="BB83" s="289" t="str">
        <f t="shared" si="535"/>
        <v>H1</v>
      </c>
      <c r="BC83" s="289" t="str">
        <f t="shared" si="535"/>
        <v>H1</v>
      </c>
      <c r="BD83" s="289"/>
      <c r="BE83" s="289"/>
      <c r="BF83" s="321"/>
      <c r="BG83" s="321"/>
      <c r="BH83" s="321"/>
      <c r="BI83" s="321"/>
      <c r="BJ83" s="321"/>
      <c r="BK83" s="321"/>
      <c r="BL83" s="321"/>
      <c r="BM83" s="321"/>
      <c r="BN83" s="321"/>
      <c r="BO83" s="321"/>
      <c r="BP83" s="321"/>
      <c r="BQ83" s="321"/>
      <c r="BR83" s="321"/>
      <c r="BS83" s="321"/>
      <c r="BT83" s="321"/>
      <c r="BU83" s="321"/>
      <c r="BV83" s="321"/>
      <c r="BW83" s="321"/>
      <c r="BX83" s="321"/>
      <c r="BY83" s="321"/>
      <c r="BZ83" s="321"/>
      <c r="CA83" s="321"/>
      <c r="CB83" s="321"/>
      <c r="CC83" s="321"/>
      <c r="CD83" s="321"/>
      <c r="CE83" s="321"/>
      <c r="CF83" s="321"/>
      <c r="CG83" s="321"/>
      <c r="CH83" s="321"/>
      <c r="CI83" s="321"/>
      <c r="CJ83" s="321"/>
      <c r="CK83" s="321"/>
      <c r="CL83" s="321"/>
      <c r="CM83" s="321"/>
      <c r="CN83" s="321"/>
      <c r="CO83" s="321"/>
      <c r="CP83" s="321"/>
      <c r="CQ83" s="321"/>
      <c r="CR83" s="321"/>
      <c r="CS83" s="321"/>
      <c r="CT83" s="321"/>
      <c r="CU83" s="321"/>
      <c r="CV83" s="321"/>
      <c r="CW83" s="321"/>
      <c r="CX83" s="321"/>
      <c r="CY83" s="321"/>
      <c r="CZ83" s="321"/>
      <c r="DA83" s="321"/>
      <c r="DB83" s="321"/>
      <c r="DD83" s="289" t="str">
        <f t="shared" ref="DD83:DI83" si="536">IF(DD79&lt;DD81,"H1","H0")</f>
        <v>H1</v>
      </c>
      <c r="DE83" s="289" t="str">
        <f t="shared" si="536"/>
        <v>H1</v>
      </c>
      <c r="DF83" s="289" t="str">
        <f t="shared" si="536"/>
        <v>H1</v>
      </c>
      <c r="DG83" s="289" t="str">
        <f t="shared" si="536"/>
        <v>H1</v>
      </c>
      <c r="DH83" s="289" t="str">
        <f t="shared" si="536"/>
        <v>H1</v>
      </c>
      <c r="DI83" s="289" t="str">
        <f t="shared" si="536"/>
        <v>H1</v>
      </c>
      <c r="DJ83" s="289" t="str">
        <f t="shared" ref="DJ83" si="537">IF(DJ79&lt;DJ81,"H1","H0")</f>
        <v>H1</v>
      </c>
      <c r="DK83" s="289"/>
      <c r="DL83" s="321"/>
      <c r="DM83" s="321"/>
      <c r="DN83" s="321"/>
      <c r="DO83" s="321"/>
      <c r="DP83" s="321"/>
      <c r="DQ83" s="321"/>
      <c r="DR83" s="321"/>
      <c r="DS83" s="321"/>
      <c r="DT83" s="321"/>
      <c r="DU83" s="321"/>
      <c r="DV83" s="321"/>
      <c r="DW83" s="321"/>
      <c r="DX83" s="321"/>
      <c r="DY83" s="321"/>
      <c r="DZ83" s="321"/>
      <c r="EA83" s="321"/>
      <c r="EB83" s="321"/>
      <c r="EC83" s="321"/>
      <c r="ED83" s="321"/>
      <c r="EE83" s="321"/>
      <c r="EF83" s="321"/>
      <c r="EG83" s="321"/>
      <c r="EH83" s="321"/>
      <c r="EI83" s="321"/>
      <c r="EJ83" s="321"/>
      <c r="EK83" s="321"/>
      <c r="EL83" s="321"/>
      <c r="EM83" s="321"/>
      <c r="EN83" s="321"/>
      <c r="EO83" s="321"/>
      <c r="EP83" s="321"/>
      <c r="EQ83" s="321"/>
      <c r="ER83" s="321"/>
      <c r="ES83" s="321"/>
      <c r="ET83" s="321"/>
      <c r="EU83" s="321"/>
      <c r="EV83" s="321"/>
      <c r="EW83" s="321"/>
      <c r="EX83" s="321"/>
      <c r="EY83" s="321"/>
      <c r="EZ83" s="321"/>
      <c r="FA83" s="321"/>
      <c r="FB83" s="321"/>
      <c r="FC83" s="321"/>
      <c r="FF83" s="289" t="str">
        <f t="shared" ref="FF83:FI83" si="538">IF(FF79&lt;FF81,"H1","H0")</f>
        <v>H1</v>
      </c>
      <c r="FG83" s="289" t="str">
        <f t="shared" si="538"/>
        <v>H1</v>
      </c>
      <c r="FH83" s="174" t="str">
        <f t="shared" si="538"/>
        <v>H0</v>
      </c>
      <c r="FI83" s="289" t="str">
        <f t="shared" si="538"/>
        <v>H1</v>
      </c>
      <c r="HC83" s="433"/>
      <c r="HD83" s="433"/>
      <c r="HE83" s="433"/>
      <c r="HF83" s="433"/>
      <c r="HG83" s="444"/>
      <c r="HH83" s="444"/>
      <c r="HI83" s="444"/>
      <c r="HJ83" s="433"/>
      <c r="HK83" s="433"/>
      <c r="HL83" s="433"/>
      <c r="HM83" s="433"/>
      <c r="HN83" s="433"/>
      <c r="HO83" s="433"/>
    </row>
    <row r="84" spans="1:223" s="290" customFormat="1" ht="23.25" hidden="1" x14ac:dyDescent="0.25">
      <c r="A84" s="299" t="s">
        <v>270</v>
      </c>
      <c r="B84" s="286"/>
      <c r="C84" s="286"/>
      <c r="D84" s="286"/>
      <c r="E84" s="317"/>
      <c r="F84" s="317"/>
      <c r="G84" s="317"/>
      <c r="H84" s="317"/>
      <c r="I84" s="317"/>
      <c r="J84" s="317"/>
      <c r="K84" s="317"/>
      <c r="L84" s="317"/>
      <c r="M84" s="317"/>
      <c r="N84" s="317"/>
      <c r="O84" s="317"/>
      <c r="P84" s="317"/>
      <c r="Q84" s="317"/>
      <c r="R84" s="317"/>
      <c r="S84" s="317"/>
      <c r="T84" s="317"/>
      <c r="U84" s="317"/>
      <c r="V84" s="317"/>
      <c r="W84" s="177"/>
      <c r="Y84" s="286"/>
      <c r="Z84" s="286"/>
      <c r="AA84" s="286"/>
      <c r="AB84" s="317"/>
      <c r="AC84" s="317"/>
      <c r="AD84" s="317"/>
      <c r="AE84" s="317"/>
      <c r="AF84" s="317"/>
      <c r="AG84" s="317"/>
      <c r="AH84" s="317"/>
      <c r="AI84" s="317"/>
      <c r="AJ84" s="317"/>
      <c r="AK84" s="317"/>
      <c r="AL84" s="317"/>
      <c r="AM84" s="317"/>
      <c r="AN84" s="317"/>
      <c r="AO84" s="317"/>
      <c r="AP84" s="317"/>
      <c r="AQ84" s="317"/>
      <c r="AR84" s="317"/>
      <c r="AS84" s="317"/>
      <c r="AX84" s="286" t="str">
        <f t="shared" ref="AX84:BC84" si="539">IF(AX79&lt;AX81,"'signifikant'","'n. signifikant'")</f>
        <v>'n. signifikant'</v>
      </c>
      <c r="AY84" s="286" t="str">
        <f t="shared" si="539"/>
        <v>'signifikant'</v>
      </c>
      <c r="AZ84" s="286" t="str">
        <f t="shared" si="539"/>
        <v>'signifikant'</v>
      </c>
      <c r="BA84" s="286" t="str">
        <f t="shared" si="539"/>
        <v>'signifikant'</v>
      </c>
      <c r="BB84" s="286" t="str">
        <f t="shared" si="539"/>
        <v>'signifikant'</v>
      </c>
      <c r="BC84" s="286" t="str">
        <f t="shared" si="539"/>
        <v>'signifikant'</v>
      </c>
      <c r="BD84" s="286"/>
      <c r="BE84" s="286"/>
      <c r="BF84" s="317"/>
      <c r="BG84" s="317"/>
      <c r="BH84" s="317"/>
      <c r="BI84" s="317"/>
      <c r="BJ84" s="317"/>
      <c r="BK84" s="317"/>
      <c r="BL84" s="317"/>
      <c r="BM84" s="317"/>
      <c r="BN84" s="317"/>
      <c r="BO84" s="317"/>
      <c r="BP84" s="317"/>
      <c r="BQ84" s="317"/>
      <c r="BR84" s="317"/>
      <c r="BS84" s="317"/>
      <c r="BT84" s="317"/>
      <c r="BU84" s="317"/>
      <c r="BV84" s="317"/>
      <c r="BW84" s="317"/>
      <c r="BX84" s="317"/>
      <c r="BY84" s="317"/>
      <c r="BZ84" s="317"/>
      <c r="CA84" s="317"/>
      <c r="CB84" s="317"/>
      <c r="CC84" s="317"/>
      <c r="CD84" s="317"/>
      <c r="CE84" s="317"/>
      <c r="CF84" s="317"/>
      <c r="CG84" s="317"/>
      <c r="CH84" s="317"/>
      <c r="CI84" s="317"/>
      <c r="CJ84" s="317"/>
      <c r="CK84" s="317"/>
      <c r="CL84" s="317"/>
      <c r="CM84" s="317"/>
      <c r="CN84" s="317"/>
      <c r="CO84" s="317"/>
      <c r="CP84" s="317"/>
      <c r="CQ84" s="317"/>
      <c r="CR84" s="317"/>
      <c r="CS84" s="317"/>
      <c r="CT84" s="317"/>
      <c r="CU84" s="317"/>
      <c r="CV84" s="317"/>
      <c r="CW84" s="317"/>
      <c r="CX84" s="317"/>
      <c r="CY84" s="317"/>
      <c r="CZ84" s="317"/>
      <c r="DA84" s="317"/>
      <c r="DB84" s="317"/>
      <c r="DD84" s="286" t="str">
        <f t="shared" ref="DD84:DI84" si="540">IF(DD79&lt;DD81,"'signifikant'","'n. signifikant'")</f>
        <v>'signifikant'</v>
      </c>
      <c r="DE84" s="286" t="str">
        <f t="shared" si="540"/>
        <v>'signifikant'</v>
      </c>
      <c r="DF84" s="286" t="str">
        <f t="shared" si="540"/>
        <v>'signifikant'</v>
      </c>
      <c r="DG84" s="286" t="str">
        <f t="shared" si="540"/>
        <v>'signifikant'</v>
      </c>
      <c r="DH84" s="286" t="str">
        <f t="shared" si="540"/>
        <v>'signifikant'</v>
      </c>
      <c r="DI84" s="286" t="str">
        <f t="shared" si="540"/>
        <v>'signifikant'</v>
      </c>
      <c r="DJ84" s="286" t="str">
        <f t="shared" ref="DJ84" si="541">IF(DJ79&lt;DJ81,"'signifikant'","'n. signifikant'")</f>
        <v>'signifikant'</v>
      </c>
      <c r="DK84" s="286"/>
      <c r="DL84" s="317"/>
      <c r="DM84" s="317"/>
      <c r="DN84" s="317"/>
      <c r="DO84" s="317"/>
      <c r="DP84" s="317"/>
      <c r="DQ84" s="317"/>
      <c r="DR84" s="317"/>
      <c r="DS84" s="317"/>
      <c r="DT84" s="317"/>
      <c r="DU84" s="317"/>
      <c r="DV84" s="317"/>
      <c r="DW84" s="317"/>
      <c r="DX84" s="317"/>
      <c r="DY84" s="317"/>
      <c r="DZ84" s="317"/>
      <c r="EA84" s="317"/>
      <c r="EB84" s="317"/>
      <c r="EC84" s="317"/>
      <c r="ED84" s="317"/>
      <c r="EE84" s="317"/>
      <c r="EF84" s="317"/>
      <c r="EG84" s="317"/>
      <c r="EH84" s="317"/>
      <c r="EI84" s="317"/>
      <c r="EJ84" s="317"/>
      <c r="EK84" s="317"/>
      <c r="EL84" s="317"/>
      <c r="EM84" s="317"/>
      <c r="EN84" s="317"/>
      <c r="EO84" s="317"/>
      <c r="EP84" s="317"/>
      <c r="EQ84" s="317"/>
      <c r="ER84" s="317"/>
      <c r="ES84" s="317"/>
      <c r="ET84" s="317"/>
      <c r="EU84" s="317"/>
      <c r="EV84" s="317"/>
      <c r="EW84" s="317"/>
      <c r="EX84" s="317"/>
      <c r="EY84" s="317"/>
      <c r="EZ84" s="317"/>
      <c r="FA84" s="317"/>
      <c r="FB84" s="317"/>
      <c r="FC84" s="317"/>
      <c r="FF84" s="286" t="str">
        <f t="shared" ref="FF84:FI84" si="542">IF(FF79&lt;FF81,"'signifikant'","'n. signifikant'")</f>
        <v>'signifikant'</v>
      </c>
      <c r="FG84" s="286" t="str">
        <f t="shared" si="542"/>
        <v>'signifikant'</v>
      </c>
      <c r="FH84" s="286" t="str">
        <f t="shared" si="542"/>
        <v>'n. signifikant'</v>
      </c>
      <c r="FI84" s="286" t="str">
        <f t="shared" si="542"/>
        <v>'signifikant'</v>
      </c>
      <c r="HC84" s="434"/>
      <c r="HD84" s="434"/>
      <c r="HE84" s="434"/>
      <c r="HF84" s="434"/>
      <c r="HG84" s="444"/>
      <c r="HH84" s="444"/>
      <c r="HI84" s="444"/>
      <c r="HJ84" s="434"/>
      <c r="HK84" s="434"/>
      <c r="HL84" s="434"/>
      <c r="HM84" s="434"/>
      <c r="HN84" s="434"/>
      <c r="HO84" s="434"/>
    </row>
    <row r="85" spans="1:223" s="290" customFormat="1" ht="23.25" hidden="1" x14ac:dyDescent="0.25">
      <c r="A85" s="299" t="s">
        <v>271</v>
      </c>
      <c r="B85" s="137">
        <f>B81</f>
        <v>0.98333333333333328</v>
      </c>
      <c r="C85" s="137">
        <f t="shared" ref="C85:D85" si="543">C81</f>
        <v>0.97499999999999998</v>
      </c>
      <c r="D85" s="137">
        <f t="shared" si="543"/>
        <v>0.95</v>
      </c>
      <c r="E85" s="318"/>
      <c r="F85" s="318"/>
      <c r="G85" s="318"/>
      <c r="H85" s="318"/>
      <c r="I85" s="318"/>
      <c r="J85" s="318"/>
      <c r="K85" s="318"/>
      <c r="L85" s="318"/>
      <c r="M85" s="318"/>
      <c r="N85" s="318"/>
      <c r="O85" s="318"/>
      <c r="P85" s="318"/>
      <c r="Q85" s="318"/>
      <c r="R85" s="318"/>
      <c r="S85" s="318"/>
      <c r="T85" s="318"/>
      <c r="U85" s="318"/>
      <c r="V85" s="318"/>
      <c r="W85" s="177"/>
      <c r="Y85" s="137">
        <f>Y81</f>
        <v>0.98333333333333328</v>
      </c>
      <c r="Z85" s="137">
        <f t="shared" ref="Z85:AA85" si="544">Z81</f>
        <v>0.97499999999999998</v>
      </c>
      <c r="AA85" s="137">
        <f t="shared" si="544"/>
        <v>0.95</v>
      </c>
      <c r="AB85" s="318"/>
      <c r="AC85" s="318"/>
      <c r="AD85" s="318"/>
      <c r="AE85" s="318"/>
      <c r="AF85" s="318"/>
      <c r="AG85" s="318"/>
      <c r="AH85" s="318"/>
      <c r="AI85" s="318"/>
      <c r="AJ85" s="318"/>
      <c r="AK85" s="318"/>
      <c r="AL85" s="318"/>
      <c r="AM85" s="318"/>
      <c r="AN85" s="318"/>
      <c r="AO85" s="318"/>
      <c r="AP85" s="318"/>
      <c r="AQ85" s="318"/>
      <c r="AR85" s="318"/>
      <c r="AS85" s="318"/>
      <c r="AX85" s="286"/>
      <c r="AY85" s="286"/>
      <c r="AZ85" s="286"/>
      <c r="BA85" s="286"/>
      <c r="BB85" s="286"/>
      <c r="BC85" s="286"/>
      <c r="BD85" s="286"/>
      <c r="BE85" s="286"/>
      <c r="BF85" s="317"/>
      <c r="BG85" s="317"/>
      <c r="BH85" s="317"/>
      <c r="BI85" s="317"/>
      <c r="BJ85" s="317"/>
      <c r="BK85" s="317"/>
      <c r="BL85" s="317"/>
      <c r="BM85" s="317"/>
      <c r="BN85" s="317"/>
      <c r="BO85" s="317"/>
      <c r="BP85" s="317"/>
      <c r="BQ85" s="317"/>
      <c r="BR85" s="317"/>
      <c r="BS85" s="317"/>
      <c r="BT85" s="317"/>
      <c r="BU85" s="317"/>
      <c r="BV85" s="317"/>
      <c r="BW85" s="317"/>
      <c r="BX85" s="317"/>
      <c r="BY85" s="317"/>
      <c r="BZ85" s="317"/>
      <c r="CA85" s="317"/>
      <c r="CB85" s="317"/>
      <c r="CC85" s="317"/>
      <c r="CD85" s="317"/>
      <c r="CE85" s="317"/>
      <c r="CF85" s="317"/>
      <c r="CG85" s="317"/>
      <c r="CH85" s="317"/>
      <c r="CI85" s="317"/>
      <c r="CJ85" s="317"/>
      <c r="CK85" s="317"/>
      <c r="CL85" s="317"/>
      <c r="CM85" s="317"/>
      <c r="CN85" s="317"/>
      <c r="CO85" s="317"/>
      <c r="CP85" s="317"/>
      <c r="CQ85" s="317"/>
      <c r="CR85" s="317"/>
      <c r="CS85" s="317"/>
      <c r="CT85" s="317"/>
      <c r="CU85" s="317"/>
      <c r="CV85" s="317"/>
      <c r="CW85" s="317"/>
      <c r="CX85" s="317"/>
      <c r="CY85" s="317"/>
      <c r="CZ85" s="317"/>
      <c r="DA85" s="317"/>
      <c r="DB85" s="317"/>
      <c r="DD85" s="286"/>
      <c r="DE85" s="286"/>
      <c r="DF85" s="286"/>
      <c r="DG85" s="286"/>
      <c r="DH85" s="286"/>
      <c r="DI85" s="286"/>
      <c r="DJ85" s="286"/>
      <c r="DK85" s="286"/>
      <c r="DL85" s="317"/>
      <c r="DM85" s="317"/>
      <c r="DN85" s="317"/>
      <c r="DO85" s="317"/>
      <c r="DP85" s="317"/>
      <c r="DQ85" s="317"/>
      <c r="DR85" s="317"/>
      <c r="DS85" s="317"/>
      <c r="DT85" s="317"/>
      <c r="DU85" s="317"/>
      <c r="DV85" s="317"/>
      <c r="DW85" s="317"/>
      <c r="DX85" s="317"/>
      <c r="DY85" s="317"/>
      <c r="DZ85" s="317"/>
      <c r="EA85" s="317"/>
      <c r="EB85" s="317"/>
      <c r="EC85" s="317"/>
      <c r="ED85" s="317"/>
      <c r="EE85" s="317"/>
      <c r="EF85" s="317"/>
      <c r="EG85" s="317"/>
      <c r="EH85" s="317"/>
      <c r="EI85" s="317"/>
      <c r="EJ85" s="317"/>
      <c r="EK85" s="317"/>
      <c r="EL85" s="317"/>
      <c r="EM85" s="317"/>
      <c r="EN85" s="317"/>
      <c r="EO85" s="317"/>
      <c r="EP85" s="317"/>
      <c r="EQ85" s="317"/>
      <c r="ER85" s="317"/>
      <c r="ES85" s="317"/>
      <c r="ET85" s="317"/>
      <c r="EU85" s="317"/>
      <c r="EV85" s="317"/>
      <c r="EW85" s="317"/>
      <c r="EX85" s="317"/>
      <c r="EY85" s="317"/>
      <c r="EZ85" s="317"/>
      <c r="FA85" s="317"/>
      <c r="FB85" s="317"/>
      <c r="FC85" s="317"/>
      <c r="FF85" s="286"/>
      <c r="FG85" s="286"/>
      <c r="FH85" s="286"/>
      <c r="FI85" s="286"/>
      <c r="HC85" s="434"/>
      <c r="HD85" s="434"/>
      <c r="HE85" s="434"/>
      <c r="HF85" s="434"/>
      <c r="HG85" s="444"/>
      <c r="HH85" s="444"/>
      <c r="HI85" s="444"/>
      <c r="HJ85" s="434"/>
      <c r="HK85" s="434"/>
      <c r="HL85" s="434"/>
      <c r="HM85" s="434"/>
      <c r="HN85" s="434"/>
      <c r="HO85" s="434"/>
    </row>
    <row r="86" spans="1:223" s="290" customFormat="1" ht="23.25" hidden="1" x14ac:dyDescent="0.25">
      <c r="A86" s="299" t="s">
        <v>263</v>
      </c>
      <c r="B86" s="286">
        <v>-2.13</v>
      </c>
      <c r="C86" s="286">
        <v>-1.96</v>
      </c>
      <c r="D86" s="286">
        <v>-1.65</v>
      </c>
      <c r="E86" s="317"/>
      <c r="F86" s="317"/>
      <c r="G86" s="317"/>
      <c r="H86" s="317"/>
      <c r="I86" s="317"/>
      <c r="J86" s="317"/>
      <c r="K86" s="317"/>
      <c r="L86" s="317"/>
      <c r="M86" s="317"/>
      <c r="N86" s="317"/>
      <c r="O86" s="317"/>
      <c r="P86" s="317"/>
      <c r="Q86" s="317"/>
      <c r="R86" s="317"/>
      <c r="S86" s="317"/>
      <c r="T86" s="317"/>
      <c r="U86" s="317"/>
      <c r="V86" s="317"/>
      <c r="W86" s="177"/>
      <c r="Y86" s="286">
        <v>-2.13</v>
      </c>
      <c r="Z86" s="286">
        <v>-1.96</v>
      </c>
      <c r="AA86" s="286">
        <v>-1.65</v>
      </c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317"/>
      <c r="AP86" s="317"/>
      <c r="AQ86" s="317"/>
      <c r="AR86" s="317"/>
      <c r="AS86" s="317"/>
      <c r="AX86" s="137">
        <f>1-AX81</f>
        <v>0.95</v>
      </c>
      <c r="AY86" s="137">
        <f t="shared" ref="AY86:BC86" si="545">1-AY81</f>
        <v>0.97499999999999998</v>
      </c>
      <c r="AZ86" s="137">
        <f t="shared" si="545"/>
        <v>0.98750000000000004</v>
      </c>
      <c r="BA86" s="137">
        <f t="shared" si="545"/>
        <v>0.98333333333333328</v>
      </c>
      <c r="BB86" s="137">
        <f t="shared" si="545"/>
        <v>0.99</v>
      </c>
      <c r="BC86" s="137">
        <f t="shared" si="545"/>
        <v>0.9916666666666667</v>
      </c>
      <c r="BD86" s="137"/>
      <c r="BE86" s="137"/>
      <c r="BF86" s="318"/>
      <c r="BG86" s="318"/>
      <c r="BH86" s="318"/>
      <c r="BI86" s="318"/>
      <c r="BJ86" s="318"/>
      <c r="BK86" s="318"/>
      <c r="BL86" s="318"/>
      <c r="BM86" s="318"/>
      <c r="BN86" s="318"/>
      <c r="BO86" s="318"/>
      <c r="BP86" s="318"/>
      <c r="BQ86" s="318"/>
      <c r="BR86" s="318"/>
      <c r="BS86" s="318"/>
      <c r="BT86" s="318"/>
      <c r="BU86" s="318"/>
      <c r="BV86" s="318"/>
      <c r="BW86" s="318"/>
      <c r="BX86" s="318"/>
      <c r="BY86" s="318"/>
      <c r="BZ86" s="318"/>
      <c r="CA86" s="318"/>
      <c r="CB86" s="318"/>
      <c r="CC86" s="318"/>
      <c r="CD86" s="318"/>
      <c r="CE86" s="318"/>
      <c r="CF86" s="318"/>
      <c r="CG86" s="318"/>
      <c r="CH86" s="318"/>
      <c r="CI86" s="318"/>
      <c r="CJ86" s="318"/>
      <c r="CK86" s="318"/>
      <c r="CL86" s="318"/>
      <c r="CM86" s="318"/>
      <c r="CN86" s="318"/>
      <c r="CO86" s="318"/>
      <c r="CP86" s="318"/>
      <c r="CQ86" s="318"/>
      <c r="CR86" s="318"/>
      <c r="CS86" s="318"/>
      <c r="CT86" s="318"/>
      <c r="CU86" s="318"/>
      <c r="CV86" s="318"/>
      <c r="CW86" s="318"/>
      <c r="CX86" s="318"/>
      <c r="CY86" s="318"/>
      <c r="CZ86" s="318"/>
      <c r="DA86" s="318"/>
      <c r="DB86" s="318"/>
      <c r="DD86" s="137">
        <f>1-DD81</f>
        <v>0.95</v>
      </c>
      <c r="DE86" s="137">
        <f t="shared" ref="DE86:DI86" si="546">1-DE81</f>
        <v>0.9916666666666667</v>
      </c>
      <c r="DF86" s="137">
        <f t="shared" si="546"/>
        <v>0.98333333333333328</v>
      </c>
      <c r="DG86" s="137">
        <f t="shared" si="546"/>
        <v>0.99</v>
      </c>
      <c r="DH86" s="137">
        <f t="shared" si="546"/>
        <v>0.97499999999999998</v>
      </c>
      <c r="DI86" s="137">
        <f t="shared" si="546"/>
        <v>0.99285714285714288</v>
      </c>
      <c r="DJ86" s="137">
        <f t="shared" ref="DJ86" si="547">1-DJ81</f>
        <v>0.98750000000000004</v>
      </c>
      <c r="DK86" s="137"/>
      <c r="DL86" s="318"/>
      <c r="DM86" s="318"/>
      <c r="DN86" s="318"/>
      <c r="DO86" s="318"/>
      <c r="DP86" s="318"/>
      <c r="DQ86" s="318"/>
      <c r="DR86" s="318"/>
      <c r="DS86" s="318"/>
      <c r="DT86" s="318"/>
      <c r="DU86" s="318"/>
      <c r="DV86" s="318"/>
      <c r="DW86" s="318"/>
      <c r="DX86" s="318"/>
      <c r="DY86" s="318"/>
      <c r="DZ86" s="318"/>
      <c r="EA86" s="318"/>
      <c r="EB86" s="318"/>
      <c r="EC86" s="318"/>
      <c r="ED86" s="318"/>
      <c r="EE86" s="318"/>
      <c r="EF86" s="318"/>
      <c r="EG86" s="318"/>
      <c r="EH86" s="318"/>
      <c r="EI86" s="318"/>
      <c r="EJ86" s="318"/>
      <c r="EK86" s="318"/>
      <c r="EL86" s="318"/>
      <c r="EM86" s="318"/>
      <c r="EN86" s="318"/>
      <c r="EO86" s="318"/>
      <c r="EP86" s="318"/>
      <c r="EQ86" s="318"/>
      <c r="ER86" s="318"/>
      <c r="ES86" s="318"/>
      <c r="ET86" s="318"/>
      <c r="EU86" s="318"/>
      <c r="EV86" s="318"/>
      <c r="EW86" s="318"/>
      <c r="EX86" s="318"/>
      <c r="EY86" s="318"/>
      <c r="EZ86" s="318"/>
      <c r="FA86" s="318"/>
      <c r="FB86" s="318"/>
      <c r="FC86" s="318"/>
      <c r="FF86" s="137">
        <f>1-FF81</f>
        <v>0.97499999999999998</v>
      </c>
      <c r="FG86" s="137">
        <f t="shared" ref="FG86:FI86" si="548">1-FG81</f>
        <v>0.98333333333333328</v>
      </c>
      <c r="FH86" s="137">
        <f t="shared" si="548"/>
        <v>0.95</v>
      </c>
      <c r="FI86" s="137">
        <f t="shared" si="548"/>
        <v>0.98750000000000004</v>
      </c>
      <c r="HC86" s="434"/>
      <c r="HD86" s="434"/>
      <c r="HE86" s="434"/>
      <c r="HF86" s="434"/>
      <c r="HG86" s="444"/>
      <c r="HH86" s="444"/>
      <c r="HI86" s="444"/>
      <c r="HJ86" s="434"/>
      <c r="HK86" s="434"/>
      <c r="HL86" s="434"/>
      <c r="HM86" s="434"/>
      <c r="HN86" s="434"/>
      <c r="HO86" s="434"/>
    </row>
    <row r="87" spans="1:223" s="290" customFormat="1" ht="23.25" hidden="1" x14ac:dyDescent="0.25">
      <c r="A87" s="299" t="s">
        <v>262</v>
      </c>
      <c r="B87" s="289" t="str">
        <f>IF(B77&lt;B86,"H1","H0")</f>
        <v>H1</v>
      </c>
      <c r="C87" s="289" t="str">
        <f t="shared" ref="C87" si="549">IF(C77&lt;C86,"H1","H0")</f>
        <v>H1</v>
      </c>
      <c r="D87" s="289" t="str">
        <f t="shared" ref="D87" si="550">IF(D77&lt;D86,"H1","H0")</f>
        <v>H1</v>
      </c>
      <c r="E87" s="321"/>
      <c r="F87" s="321"/>
      <c r="G87" s="321"/>
      <c r="H87" s="321"/>
      <c r="I87" s="321"/>
      <c r="J87" s="321"/>
      <c r="K87" s="321"/>
      <c r="L87" s="321"/>
      <c r="M87" s="321"/>
      <c r="N87" s="321"/>
      <c r="O87" s="321"/>
      <c r="P87" s="321"/>
      <c r="Q87" s="321"/>
      <c r="R87" s="321"/>
      <c r="S87" s="321"/>
      <c r="T87" s="321"/>
      <c r="U87" s="321"/>
      <c r="V87" s="321"/>
      <c r="W87" s="177"/>
      <c r="Y87" s="289" t="str">
        <f>IF(Y77&lt;Y86,"H1","H0")</f>
        <v>H1</v>
      </c>
      <c r="Z87" s="289" t="str">
        <f t="shared" ref="Z87" si="551">IF(Z77&lt;Z86,"H1","H0")</f>
        <v>H1</v>
      </c>
      <c r="AA87" s="289" t="str">
        <f t="shared" ref="AA87" si="552">IF(AA77&lt;AA86,"H1","H0")</f>
        <v>H1</v>
      </c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1"/>
      <c r="AP87" s="321"/>
      <c r="AQ87" s="321"/>
      <c r="AR87" s="321"/>
      <c r="AS87" s="321"/>
      <c r="AX87" s="286">
        <v>-1.65</v>
      </c>
      <c r="AY87" s="286">
        <v>-1.96</v>
      </c>
      <c r="AZ87" s="286">
        <v>-2.2400000000000002</v>
      </c>
      <c r="BA87" s="286">
        <v>-2.13</v>
      </c>
      <c r="BB87" s="286">
        <v>-2.33</v>
      </c>
      <c r="BC87" s="286">
        <v>-2.4</v>
      </c>
      <c r="BD87" s="286"/>
      <c r="BE87" s="286"/>
      <c r="BF87" s="317"/>
      <c r="BG87" s="317"/>
      <c r="BH87" s="317"/>
      <c r="BI87" s="317"/>
      <c r="BJ87" s="317"/>
      <c r="BK87" s="317"/>
      <c r="BL87" s="317"/>
      <c r="BM87" s="317"/>
      <c r="BN87" s="317"/>
      <c r="BO87" s="317"/>
      <c r="BP87" s="317"/>
      <c r="BQ87" s="317"/>
      <c r="BR87" s="317"/>
      <c r="BS87" s="317"/>
      <c r="BT87" s="317"/>
      <c r="BU87" s="317"/>
      <c r="BV87" s="317"/>
      <c r="BW87" s="317"/>
      <c r="BX87" s="317"/>
      <c r="BY87" s="317"/>
      <c r="BZ87" s="317"/>
      <c r="CA87" s="317"/>
      <c r="CB87" s="317"/>
      <c r="CC87" s="317"/>
      <c r="CD87" s="317"/>
      <c r="CE87" s="317"/>
      <c r="CF87" s="317"/>
      <c r="CG87" s="317"/>
      <c r="CH87" s="317"/>
      <c r="CI87" s="317"/>
      <c r="CJ87" s="317"/>
      <c r="CK87" s="317"/>
      <c r="CL87" s="317"/>
      <c r="CM87" s="317"/>
      <c r="CN87" s="317"/>
      <c r="CO87" s="317"/>
      <c r="CP87" s="317"/>
      <c r="CQ87" s="317"/>
      <c r="CR87" s="317"/>
      <c r="CS87" s="317"/>
      <c r="CT87" s="317"/>
      <c r="CU87" s="317"/>
      <c r="CV87" s="317"/>
      <c r="CW87" s="317"/>
      <c r="CX87" s="317"/>
      <c r="CY87" s="317"/>
      <c r="CZ87" s="317"/>
      <c r="DA87" s="317"/>
      <c r="DB87" s="317"/>
      <c r="DD87" s="286">
        <v>-1.65</v>
      </c>
      <c r="DE87" s="286">
        <v>-2.4</v>
      </c>
      <c r="DF87" s="286">
        <v>-2.13</v>
      </c>
      <c r="DG87" s="286">
        <v>-2.33</v>
      </c>
      <c r="DH87" s="286">
        <v>-1.96</v>
      </c>
      <c r="DI87" s="286">
        <v>-2.4500000000000002</v>
      </c>
      <c r="DJ87" s="286">
        <v>-2.2400000000000002</v>
      </c>
      <c r="DK87" s="286"/>
      <c r="DL87" s="317"/>
      <c r="DM87" s="317"/>
      <c r="DN87" s="317"/>
      <c r="DO87" s="317"/>
      <c r="DP87" s="317"/>
      <c r="DQ87" s="317"/>
      <c r="DR87" s="317"/>
      <c r="DS87" s="317"/>
      <c r="DT87" s="317"/>
      <c r="DU87" s="317"/>
      <c r="DV87" s="317"/>
      <c r="DW87" s="317"/>
      <c r="DX87" s="317"/>
      <c r="DY87" s="317"/>
      <c r="DZ87" s="317"/>
      <c r="EA87" s="317"/>
      <c r="EB87" s="317"/>
      <c r="EC87" s="317"/>
      <c r="ED87" s="317"/>
      <c r="EE87" s="317"/>
      <c r="EF87" s="317"/>
      <c r="EG87" s="317"/>
      <c r="EH87" s="317"/>
      <c r="EI87" s="317"/>
      <c r="EJ87" s="317"/>
      <c r="EK87" s="317"/>
      <c r="EL87" s="317"/>
      <c r="EM87" s="317"/>
      <c r="EN87" s="317"/>
      <c r="EO87" s="317"/>
      <c r="EP87" s="317"/>
      <c r="EQ87" s="317"/>
      <c r="ER87" s="317"/>
      <c r="ES87" s="317"/>
      <c r="ET87" s="317"/>
      <c r="EU87" s="317"/>
      <c r="EV87" s="317"/>
      <c r="EW87" s="317"/>
      <c r="EX87" s="317"/>
      <c r="EY87" s="317"/>
      <c r="EZ87" s="317"/>
      <c r="FA87" s="317"/>
      <c r="FB87" s="317"/>
      <c r="FC87" s="317"/>
      <c r="FF87" s="286">
        <v>-1.96</v>
      </c>
      <c r="FG87" s="286">
        <v>-2.13</v>
      </c>
      <c r="FH87" s="286">
        <v>-1.65</v>
      </c>
      <c r="FI87" s="286">
        <v>-2.2400000000000002</v>
      </c>
      <c r="HC87" s="434"/>
      <c r="HD87" s="434"/>
      <c r="HE87" s="434"/>
      <c r="HF87" s="434"/>
      <c r="HG87" s="444"/>
      <c r="HH87" s="444"/>
      <c r="HI87" s="444"/>
      <c r="HJ87" s="434"/>
      <c r="HK87" s="434"/>
      <c r="HL87" s="434"/>
      <c r="HM87" s="434"/>
      <c r="HN87" s="434"/>
      <c r="HO87" s="434"/>
    </row>
    <row r="88" spans="1:223" ht="15" hidden="1" customHeight="1" x14ac:dyDescent="0.25">
      <c r="A88" s="300" t="s">
        <v>723</v>
      </c>
      <c r="B88" s="301"/>
      <c r="C88" s="301"/>
      <c r="D88" s="301"/>
      <c r="E88" s="319"/>
      <c r="F88" s="319"/>
      <c r="G88" s="319"/>
      <c r="H88" s="319"/>
      <c r="I88" s="319"/>
      <c r="J88" s="319"/>
      <c r="K88" s="319"/>
      <c r="L88" s="319"/>
      <c r="M88" s="319"/>
      <c r="N88" s="319"/>
      <c r="O88" s="319"/>
      <c r="P88" s="319"/>
      <c r="Q88" s="319"/>
      <c r="R88" s="319"/>
      <c r="S88" s="319"/>
      <c r="T88" s="319"/>
      <c r="U88" s="319"/>
      <c r="V88" s="319"/>
      <c r="W88" s="290"/>
      <c r="Y88" s="302"/>
      <c r="Z88" s="302"/>
      <c r="AA88" s="302"/>
      <c r="AB88" s="319"/>
      <c r="AC88" s="319"/>
      <c r="AD88" s="319"/>
      <c r="AE88" s="319"/>
      <c r="AF88" s="319"/>
      <c r="AG88" s="319"/>
      <c r="AH88" s="319"/>
      <c r="AI88" s="319"/>
      <c r="AJ88" s="319"/>
      <c r="AK88" s="319"/>
      <c r="AL88" s="319"/>
      <c r="AM88" s="319"/>
      <c r="AN88" s="319"/>
      <c r="AO88" s="319"/>
      <c r="AP88" s="319"/>
      <c r="AQ88" s="319"/>
      <c r="AR88" s="319"/>
      <c r="AS88" s="319"/>
      <c r="AX88" s="174" t="str">
        <f>IF(AX77&lt;AX87,"H1","H0")</f>
        <v>H0</v>
      </c>
      <c r="AY88" s="289" t="str">
        <f>IF(AY77&lt;AY87,"H1","H0")</f>
        <v>H1</v>
      </c>
      <c r="AZ88" s="289" t="str">
        <f>IF(AZ77&lt;AZ87,"H1","H0")</f>
        <v>H1</v>
      </c>
      <c r="BA88" s="289" t="str">
        <f t="shared" ref="BA88:BC88" si="553">IF(BA77&lt;BA87,"H1","H0")</f>
        <v>H1</v>
      </c>
      <c r="BB88" s="174" t="str">
        <f t="shared" si="553"/>
        <v>H0</v>
      </c>
      <c r="BC88" s="289" t="str">
        <f t="shared" si="553"/>
        <v>H1</v>
      </c>
      <c r="BD88" s="289"/>
      <c r="BE88" s="289"/>
      <c r="BF88" s="321"/>
      <c r="BG88" s="321"/>
      <c r="BH88" s="321"/>
      <c r="BI88" s="321"/>
      <c r="BJ88" s="321"/>
      <c r="BK88" s="321"/>
      <c r="BL88" s="321"/>
      <c r="BM88" s="321"/>
      <c r="BN88" s="321"/>
      <c r="BO88" s="321"/>
      <c r="BP88" s="321"/>
      <c r="BQ88" s="321"/>
      <c r="BR88" s="321"/>
      <c r="BS88" s="321"/>
      <c r="BT88" s="321"/>
      <c r="BU88" s="321"/>
      <c r="BV88" s="321"/>
      <c r="BW88" s="321"/>
      <c r="BX88" s="321"/>
      <c r="BY88" s="321"/>
      <c r="BZ88" s="321"/>
      <c r="CA88" s="321"/>
      <c r="CB88" s="321"/>
      <c r="CC88" s="321"/>
      <c r="CD88" s="321"/>
      <c r="CE88" s="321"/>
      <c r="CF88" s="321"/>
      <c r="CG88" s="321"/>
      <c r="CH88" s="321"/>
      <c r="CI88" s="321"/>
      <c r="CJ88" s="321"/>
      <c r="CK88" s="321"/>
      <c r="CL88" s="321"/>
      <c r="CM88" s="321"/>
      <c r="CN88" s="321"/>
      <c r="CO88" s="321"/>
      <c r="CP88" s="321"/>
      <c r="CQ88" s="321"/>
      <c r="CR88" s="321"/>
      <c r="CS88" s="321"/>
      <c r="CT88" s="321"/>
      <c r="CU88" s="321"/>
      <c r="CV88" s="321"/>
      <c r="CW88" s="321"/>
      <c r="CX88" s="321"/>
      <c r="CY88" s="321"/>
      <c r="CZ88" s="321"/>
      <c r="DA88" s="321"/>
      <c r="DB88" s="321"/>
      <c r="DD88" s="289" t="str">
        <f>IF(DD77&lt;DD87,"H1","H0")</f>
        <v>H1</v>
      </c>
      <c r="DE88" s="289" t="str">
        <f>IF(DE77&lt;DE87,"H1","H0")</f>
        <v>H1</v>
      </c>
      <c r="DF88" s="174" t="str">
        <f>IF(DF77&lt;DF87,"H1","H0")</f>
        <v>H0</v>
      </c>
      <c r="DG88" s="289" t="str">
        <f t="shared" ref="DG88:DI88" si="554">IF(DG77&lt;DG87,"H1","H0")</f>
        <v>H1</v>
      </c>
      <c r="DH88" s="174" t="str">
        <f t="shared" si="554"/>
        <v>H0</v>
      </c>
      <c r="DI88" s="289" t="str">
        <f t="shared" si="554"/>
        <v>H1</v>
      </c>
      <c r="DJ88" s="289" t="str">
        <f t="shared" ref="DJ88" si="555">IF(DJ77&lt;DJ87,"H1","H0")</f>
        <v>H1</v>
      </c>
      <c r="DK88" s="289"/>
      <c r="DL88" s="321"/>
      <c r="DM88" s="321"/>
      <c r="DN88" s="321"/>
      <c r="DO88" s="321"/>
      <c r="DP88" s="321"/>
      <c r="DQ88" s="321"/>
      <c r="DR88" s="321"/>
      <c r="DS88" s="321"/>
      <c r="DT88" s="321"/>
      <c r="DU88" s="321"/>
      <c r="DV88" s="321"/>
      <c r="DW88" s="321"/>
      <c r="DX88" s="321"/>
      <c r="DY88" s="321"/>
      <c r="DZ88" s="321"/>
      <c r="EA88" s="321"/>
      <c r="EB88" s="321"/>
      <c r="EC88" s="321"/>
      <c r="ED88" s="321"/>
      <c r="EE88" s="321"/>
      <c r="EF88" s="321"/>
      <c r="EG88" s="321"/>
      <c r="EH88" s="321"/>
      <c r="EI88" s="321"/>
      <c r="EJ88" s="321"/>
      <c r="EK88" s="321"/>
      <c r="EL88" s="321"/>
      <c r="EM88" s="321"/>
      <c r="EN88" s="321"/>
      <c r="EO88" s="321"/>
      <c r="EP88" s="321"/>
      <c r="EQ88" s="321"/>
      <c r="ER88" s="321"/>
      <c r="ES88" s="321"/>
      <c r="ET88" s="321"/>
      <c r="EU88" s="321"/>
      <c r="EV88" s="321"/>
      <c r="EW88" s="321"/>
      <c r="EX88" s="321"/>
      <c r="EY88" s="321"/>
      <c r="EZ88" s="321"/>
      <c r="FA88" s="321"/>
      <c r="FB88" s="321"/>
      <c r="FC88" s="321"/>
      <c r="FF88" s="289" t="str">
        <f>IF(FF77&lt;FF87,"H1","H0")</f>
        <v>H1</v>
      </c>
      <c r="FG88" s="289" t="str">
        <f>IF(FG77&lt;FG87,"H1","H0")</f>
        <v>H1</v>
      </c>
      <c r="FH88" s="174" t="str">
        <f>IF(FH77&lt;FH87,"H1","H0")</f>
        <v>H0</v>
      </c>
      <c r="FI88" s="289" t="str">
        <f t="shared" ref="FI88" si="556">IF(FI77&lt;FI87,"H1","H0")</f>
        <v>H1</v>
      </c>
      <c r="HC88" s="433"/>
      <c r="HD88" s="433"/>
      <c r="HE88" s="433"/>
      <c r="HF88" s="433"/>
      <c r="HG88" s="444"/>
      <c r="HH88" s="444"/>
      <c r="HI88" s="444"/>
      <c r="HJ88" s="433"/>
      <c r="HK88" s="433"/>
      <c r="HL88" s="433"/>
      <c r="HM88" s="433"/>
      <c r="HN88" s="433"/>
      <c r="HO88" s="433"/>
    </row>
    <row r="89" spans="1:223" ht="15" hidden="1" customHeight="1" x14ac:dyDescent="0.25">
      <c r="A89" s="299" t="s">
        <v>753</v>
      </c>
      <c r="B89" s="623" t="s">
        <v>182</v>
      </c>
      <c r="C89" s="623"/>
      <c r="D89" s="623"/>
      <c r="E89" s="320"/>
      <c r="F89" s="320"/>
      <c r="G89" s="320"/>
      <c r="H89" s="320"/>
      <c r="I89" s="320"/>
      <c r="J89" s="320"/>
      <c r="K89" s="320"/>
      <c r="L89" s="320"/>
      <c r="M89" s="320"/>
      <c r="N89" s="320"/>
      <c r="O89" s="320"/>
      <c r="P89" s="320"/>
      <c r="Q89" s="320"/>
      <c r="R89" s="320"/>
      <c r="S89" s="320"/>
      <c r="T89" s="320"/>
      <c r="U89" s="320"/>
      <c r="V89" s="320"/>
      <c r="Y89" s="623" t="s">
        <v>182</v>
      </c>
      <c r="Z89" s="623"/>
      <c r="AA89" s="623"/>
      <c r="AB89" s="320"/>
      <c r="AC89" s="320"/>
      <c r="AD89" s="320"/>
      <c r="AE89" s="320"/>
      <c r="AF89" s="320"/>
      <c r="AG89" s="320"/>
      <c r="AH89" s="320"/>
      <c r="AI89" s="320"/>
      <c r="AJ89" s="320"/>
      <c r="AK89" s="320"/>
      <c r="AL89" s="320"/>
      <c r="AM89" s="320"/>
      <c r="AN89" s="320"/>
      <c r="AO89" s="320"/>
      <c r="AP89" s="320"/>
      <c r="AQ89" s="320"/>
      <c r="AR89" s="320"/>
      <c r="AS89" s="320"/>
      <c r="AX89" s="285">
        <v>-0.52937886730283334</v>
      </c>
      <c r="AY89" s="285">
        <v>-5.8307582576734402</v>
      </c>
      <c r="AZ89" s="285">
        <v>-8.9684331173223963</v>
      </c>
      <c r="BA89" s="285">
        <v>-6.4348153794805993</v>
      </c>
      <c r="BB89" s="285">
        <v>-10.869068323433</v>
      </c>
      <c r="BC89" s="285">
        <v>-14.641283703504886</v>
      </c>
      <c r="BD89" s="285"/>
      <c r="BE89" s="285"/>
      <c r="BF89" s="320"/>
      <c r="BG89" s="320"/>
      <c r="BH89" s="320"/>
      <c r="BI89" s="320"/>
      <c r="BJ89" s="320"/>
      <c r="BK89" s="320"/>
      <c r="BL89" s="320"/>
      <c r="BM89" s="320"/>
      <c r="BN89" s="320"/>
      <c r="BO89" s="320"/>
      <c r="BP89" s="320"/>
      <c r="BQ89" s="320"/>
      <c r="BR89" s="320"/>
      <c r="BS89" s="320"/>
      <c r="BT89" s="320"/>
      <c r="BU89" s="320"/>
      <c r="BV89" s="320"/>
      <c r="BW89" s="320"/>
      <c r="BX89" s="320"/>
      <c r="BY89" s="320"/>
      <c r="BZ89" s="320"/>
      <c r="CA89" s="320"/>
      <c r="CB89" s="320"/>
      <c r="CC89" s="320"/>
      <c r="CD89" s="320"/>
      <c r="CE89" s="320"/>
      <c r="CF89" s="320"/>
      <c r="CG89" s="320"/>
      <c r="CH89" s="320"/>
      <c r="CI89" s="320"/>
      <c r="CJ89" s="320"/>
      <c r="CK89" s="320"/>
      <c r="CL89" s="320"/>
      <c r="CM89" s="320"/>
      <c r="CN89" s="320"/>
      <c r="CO89" s="320"/>
      <c r="CP89" s="320"/>
      <c r="CQ89" s="320"/>
      <c r="CR89" s="320"/>
      <c r="CS89" s="320"/>
      <c r="CT89" s="320"/>
      <c r="CU89" s="320"/>
      <c r="CV89" s="320"/>
      <c r="CW89" s="320"/>
      <c r="CX89" s="320"/>
      <c r="CY89" s="320"/>
      <c r="CZ89" s="320"/>
      <c r="DA89" s="320"/>
      <c r="DB89" s="320"/>
      <c r="DD89" s="285">
        <v>-1.7783273810881257</v>
      </c>
      <c r="DE89" s="285">
        <v>-10.067231514978095</v>
      </c>
      <c r="DF89" s="285">
        <v>-7.5696937660885704</v>
      </c>
      <c r="DG89" s="285">
        <v>-8.7106338909891825</v>
      </c>
      <c r="DH89" s="285">
        <v>-4.1617852048948096</v>
      </c>
      <c r="DI89" s="285">
        <v>-15.875862849594675</v>
      </c>
      <c r="DJ89" s="285">
        <v>-8.1493727126479953</v>
      </c>
      <c r="DK89" s="285"/>
      <c r="DL89" s="320"/>
      <c r="DM89" s="320"/>
      <c r="DN89" s="320"/>
      <c r="DO89" s="320"/>
      <c r="DP89" s="320"/>
      <c r="DQ89" s="320"/>
      <c r="DR89" s="320"/>
      <c r="DS89" s="320"/>
      <c r="DT89" s="320"/>
      <c r="DU89" s="320"/>
      <c r="DV89" s="320"/>
      <c r="DW89" s="320"/>
      <c r="DX89" s="320"/>
      <c r="DY89" s="320"/>
      <c r="DZ89" s="320"/>
      <c r="EA89" s="320"/>
      <c r="EB89" s="320"/>
      <c r="EC89" s="320"/>
      <c r="ED89" s="320"/>
      <c r="EE89" s="320"/>
      <c r="EF89" s="320"/>
      <c r="EG89" s="320"/>
      <c r="EH89" s="320"/>
      <c r="EI89" s="320"/>
      <c r="EJ89" s="320"/>
      <c r="EK89" s="320"/>
      <c r="EL89" s="320"/>
      <c r="EM89" s="320"/>
      <c r="EN89" s="320"/>
      <c r="EO89" s="320"/>
      <c r="EP89" s="320"/>
      <c r="EQ89" s="320"/>
      <c r="ER89" s="320"/>
      <c r="ES89" s="320"/>
      <c r="ET89" s="320"/>
      <c r="EU89" s="320"/>
      <c r="EV89" s="320"/>
      <c r="EW89" s="320"/>
      <c r="EX89" s="320"/>
      <c r="EY89" s="320"/>
      <c r="EZ89" s="320"/>
      <c r="FA89" s="320"/>
      <c r="FB89" s="320"/>
      <c r="FC89" s="320"/>
      <c r="FF89" s="285">
        <v>-4.2519322175250496</v>
      </c>
      <c r="FG89" s="285">
        <v>-27.868828018977904</v>
      </c>
      <c r="FH89" s="285">
        <v>-1.0000000000000016</v>
      </c>
      <c r="FI89" s="285">
        <v>-30.619900766425264</v>
      </c>
      <c r="HC89" s="433"/>
      <c r="HD89" s="433"/>
      <c r="HE89" s="433"/>
      <c r="HF89" s="433"/>
      <c r="HG89" s="444"/>
      <c r="HH89" s="444"/>
      <c r="HI89" s="444"/>
      <c r="HJ89" s="433"/>
      <c r="HK89" s="433"/>
      <c r="HL89" s="433"/>
      <c r="HM89" s="433"/>
      <c r="HN89" s="433"/>
      <c r="HO89" s="433"/>
    </row>
    <row r="90" spans="1:223" ht="15" hidden="1" customHeight="1" x14ac:dyDescent="0.25">
      <c r="A90" s="283" t="s">
        <v>170</v>
      </c>
      <c r="AX90" s="629" t="s">
        <v>756</v>
      </c>
      <c r="AY90" s="630"/>
      <c r="AZ90" s="630"/>
      <c r="BA90" s="630"/>
      <c r="BB90" s="630"/>
      <c r="BC90" s="630"/>
      <c r="BD90" s="630"/>
      <c r="BE90" s="631"/>
      <c r="BF90" s="320"/>
      <c r="BG90" s="320"/>
      <c r="BH90" s="320"/>
      <c r="BI90" s="320"/>
      <c r="BJ90" s="320"/>
      <c r="BK90" s="320"/>
      <c r="BL90" s="320"/>
      <c r="BM90" s="320"/>
      <c r="BN90" s="320"/>
      <c r="BO90" s="320"/>
      <c r="BP90" s="320"/>
      <c r="BQ90" s="320"/>
      <c r="BR90" s="320"/>
      <c r="BS90" s="320"/>
      <c r="BT90" s="320"/>
      <c r="BU90" s="320"/>
      <c r="BV90" s="320"/>
      <c r="BW90" s="320"/>
      <c r="BX90" s="320"/>
      <c r="BY90" s="320"/>
      <c r="BZ90" s="320"/>
      <c r="CA90" s="320"/>
      <c r="CB90" s="320"/>
      <c r="CC90" s="320"/>
      <c r="CD90" s="320"/>
      <c r="CE90" s="320"/>
      <c r="CF90" s="320"/>
      <c r="CG90" s="320"/>
      <c r="CH90" s="320"/>
      <c r="CI90" s="320"/>
      <c r="CJ90" s="320"/>
      <c r="CK90" s="320"/>
      <c r="CL90" s="320"/>
      <c r="CM90" s="320"/>
      <c r="CN90" s="320"/>
      <c r="CO90" s="320"/>
      <c r="CP90" s="320"/>
      <c r="CQ90" s="320"/>
      <c r="CR90" s="320"/>
      <c r="CS90" s="320"/>
      <c r="CT90" s="320"/>
      <c r="CU90" s="320"/>
      <c r="CV90" s="320"/>
      <c r="CW90" s="320"/>
      <c r="CX90" s="320"/>
      <c r="CY90" s="320"/>
      <c r="CZ90" s="320"/>
      <c r="DA90" s="320"/>
      <c r="DB90" s="320"/>
      <c r="DD90" s="629" t="s">
        <v>755</v>
      </c>
      <c r="DE90" s="630"/>
      <c r="DF90" s="630"/>
      <c r="DG90" s="630"/>
      <c r="DH90" s="630"/>
      <c r="DI90" s="630"/>
      <c r="DJ90" s="630"/>
      <c r="DK90" s="631"/>
      <c r="DL90" s="320"/>
      <c r="DM90" s="320"/>
      <c r="DN90" s="320"/>
      <c r="DO90" s="320"/>
      <c r="DP90" s="320"/>
      <c r="DQ90" s="320"/>
      <c r="DR90" s="320"/>
      <c r="DS90" s="320"/>
      <c r="DT90" s="320"/>
      <c r="DU90" s="320"/>
      <c r="DV90" s="320"/>
      <c r="DW90" s="320"/>
      <c r="DX90" s="320"/>
      <c r="DY90" s="320"/>
      <c r="DZ90" s="320"/>
      <c r="EA90" s="320"/>
      <c r="EB90" s="320"/>
      <c r="EC90" s="320"/>
      <c r="ED90" s="320"/>
      <c r="EE90" s="320"/>
      <c r="EF90" s="320"/>
      <c r="EG90" s="320"/>
      <c r="EH90" s="320"/>
      <c r="EI90" s="320"/>
      <c r="EJ90" s="320"/>
      <c r="EK90" s="320"/>
      <c r="EL90" s="320"/>
      <c r="EM90" s="320"/>
      <c r="EN90" s="320"/>
      <c r="EO90" s="320"/>
      <c r="EP90" s="320"/>
      <c r="EQ90" s="320"/>
      <c r="ER90" s="320"/>
      <c r="ES90" s="320"/>
      <c r="ET90" s="320"/>
      <c r="EU90" s="320"/>
      <c r="EV90" s="320"/>
      <c r="EW90" s="320"/>
      <c r="EX90" s="320"/>
      <c r="EY90" s="320"/>
      <c r="EZ90" s="320"/>
      <c r="FA90" s="320"/>
      <c r="FB90" s="320"/>
      <c r="FC90" s="320"/>
      <c r="FF90" s="629" t="s">
        <v>774</v>
      </c>
      <c r="FG90" s="630"/>
      <c r="FH90" s="630"/>
      <c r="FI90" s="630"/>
      <c r="HC90" s="433"/>
      <c r="HD90" s="433"/>
      <c r="HE90" s="433"/>
      <c r="HF90" s="433"/>
      <c r="HG90" s="444"/>
      <c r="HH90" s="444"/>
      <c r="HI90" s="444"/>
      <c r="HJ90" s="433"/>
      <c r="HK90" s="433"/>
      <c r="HL90" s="433"/>
      <c r="HM90" s="433"/>
      <c r="HN90" s="433"/>
      <c r="HO90" s="433"/>
    </row>
    <row r="91" spans="1:223" ht="15" hidden="1" customHeight="1" x14ac:dyDescent="0.25">
      <c r="A91" s="284"/>
      <c r="B91" s="621"/>
      <c r="C91" s="622"/>
      <c r="D91" s="6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Y91" s="621">
        <v>150</v>
      </c>
      <c r="Z91" s="622"/>
      <c r="AA91" s="622"/>
      <c r="AB91" s="322"/>
      <c r="AC91" s="322"/>
      <c r="AD91" s="322"/>
      <c r="AE91" s="322"/>
      <c r="AF91" s="322"/>
      <c r="AG91" s="322"/>
      <c r="AH91" s="322"/>
      <c r="AI91" s="322"/>
      <c r="AJ91" s="322"/>
      <c r="AK91" s="322"/>
      <c r="AL91" s="322"/>
      <c r="AM91" s="322"/>
      <c r="AN91" s="322"/>
      <c r="AO91" s="322"/>
      <c r="AP91" s="322"/>
      <c r="AQ91" s="322"/>
      <c r="AR91" s="322"/>
      <c r="AS91" s="322"/>
      <c r="AX91" s="281" t="s">
        <v>170</v>
      </c>
      <c r="DD91" s="281" t="s">
        <v>170</v>
      </c>
      <c r="FF91" s="281" t="s">
        <v>170</v>
      </c>
      <c r="HC91" s="433"/>
      <c r="HD91" s="433"/>
      <c r="HE91" s="433"/>
      <c r="HF91" s="433"/>
      <c r="HG91" s="444"/>
      <c r="HH91" s="444"/>
      <c r="HI91" s="444"/>
      <c r="HJ91" s="433"/>
      <c r="HK91" s="433"/>
      <c r="HL91" s="433"/>
      <c r="HM91" s="433"/>
      <c r="HN91" s="433"/>
      <c r="HO91" s="433"/>
    </row>
    <row r="92" spans="1:223" s="292" customFormat="1" ht="15" hidden="1" customHeight="1" x14ac:dyDescent="0.25">
      <c r="A92" s="109" t="s">
        <v>264</v>
      </c>
      <c r="B92" s="110" t="s">
        <v>447</v>
      </c>
      <c r="C92" s="110" t="s">
        <v>595</v>
      </c>
      <c r="D92" s="110" t="s">
        <v>596</v>
      </c>
      <c r="E92" s="314"/>
      <c r="F92" s="314"/>
      <c r="G92" s="314"/>
      <c r="H92" s="314"/>
      <c r="I92" s="314"/>
      <c r="J92" s="314"/>
      <c r="K92" s="314"/>
      <c r="L92" s="314"/>
      <c r="M92" s="314"/>
      <c r="N92" s="314"/>
      <c r="O92" s="314"/>
      <c r="P92" s="314"/>
      <c r="Q92" s="314"/>
      <c r="R92" s="314"/>
      <c r="S92" s="314"/>
      <c r="T92" s="314"/>
      <c r="U92" s="314"/>
      <c r="V92" s="314"/>
      <c r="Y92" s="110" t="s">
        <v>447</v>
      </c>
      <c r="Z92" s="110" t="s">
        <v>432</v>
      </c>
      <c r="AA92" s="110" t="s">
        <v>593</v>
      </c>
      <c r="AB92" s="314"/>
      <c r="AC92" s="314"/>
      <c r="AD92" s="314"/>
      <c r="AE92" s="314"/>
      <c r="AF92" s="314"/>
      <c r="AG92" s="314"/>
      <c r="AH92" s="314"/>
      <c r="AI92" s="314"/>
      <c r="AJ92" s="314"/>
      <c r="AK92" s="314"/>
      <c r="AL92" s="314"/>
      <c r="AM92" s="314"/>
      <c r="AN92" s="314"/>
      <c r="AO92" s="314"/>
      <c r="AP92" s="314"/>
      <c r="AQ92" s="314"/>
      <c r="AR92" s="314"/>
      <c r="AS92" s="314"/>
      <c r="AX92" s="110" t="s">
        <v>598</v>
      </c>
      <c r="AY92" s="110" t="s">
        <v>500</v>
      </c>
      <c r="AZ92" s="110" t="s">
        <v>600</v>
      </c>
      <c r="BA92" s="110" t="s">
        <v>602</v>
      </c>
      <c r="BB92" s="110" t="s">
        <v>674</v>
      </c>
      <c r="BC92" s="110" t="s">
        <v>751</v>
      </c>
      <c r="BD92" s="110" t="s">
        <v>604</v>
      </c>
      <c r="BE92" s="110" t="s">
        <v>612</v>
      </c>
      <c r="BF92" s="314"/>
      <c r="BG92" s="314"/>
      <c r="BH92" s="314"/>
      <c r="BI92" s="314"/>
      <c r="BJ92" s="314"/>
      <c r="BK92" s="314"/>
      <c r="BL92" s="314"/>
      <c r="BM92" s="314"/>
      <c r="BN92" s="314"/>
      <c r="BO92" s="314"/>
      <c r="BP92" s="314"/>
      <c r="BQ92" s="314"/>
      <c r="BR92" s="314"/>
      <c r="BS92" s="314"/>
      <c r="BT92" s="314"/>
      <c r="BU92" s="314"/>
      <c r="BV92" s="314"/>
      <c r="BW92" s="314"/>
      <c r="BX92" s="314"/>
      <c r="BY92" s="314"/>
      <c r="BZ92" s="314"/>
      <c r="CA92" s="314"/>
      <c r="CB92" s="314"/>
      <c r="CC92" s="314"/>
      <c r="CD92" s="314"/>
      <c r="CE92" s="314"/>
      <c r="CF92" s="314"/>
      <c r="CG92" s="314"/>
      <c r="CH92" s="314"/>
      <c r="CI92" s="314"/>
      <c r="CJ92" s="314"/>
      <c r="CK92" s="314"/>
      <c r="CL92" s="314"/>
      <c r="CM92" s="314"/>
      <c r="CN92" s="314"/>
      <c r="CO92" s="314"/>
      <c r="CP92" s="314"/>
      <c r="CQ92" s="314"/>
      <c r="CR92" s="314"/>
      <c r="CS92" s="314"/>
      <c r="CT92" s="314"/>
      <c r="CU92" s="314"/>
      <c r="CV92" s="314"/>
      <c r="CW92" s="314"/>
      <c r="CX92" s="314"/>
      <c r="CY92" s="314"/>
      <c r="CZ92" s="314"/>
      <c r="DA92" s="314"/>
      <c r="DB92" s="314"/>
      <c r="DD92" s="110" t="s">
        <v>598</v>
      </c>
      <c r="DE92" s="110" t="s">
        <v>500</v>
      </c>
      <c r="DF92" s="110" t="s">
        <v>600</v>
      </c>
      <c r="DG92" s="110" t="s">
        <v>602</v>
      </c>
      <c r="DH92" s="110" t="s">
        <v>674</v>
      </c>
      <c r="DI92" s="110" t="s">
        <v>751</v>
      </c>
      <c r="DJ92" s="110"/>
      <c r="DK92" s="110"/>
      <c r="DL92" s="314"/>
      <c r="DM92" s="314"/>
      <c r="DN92" s="314"/>
      <c r="DO92" s="314"/>
      <c r="DP92" s="314"/>
      <c r="DQ92" s="314"/>
      <c r="DR92" s="314"/>
      <c r="DS92" s="314"/>
      <c r="DT92" s="314"/>
      <c r="DU92" s="314"/>
      <c r="DV92" s="314"/>
      <c r="DW92" s="314"/>
      <c r="DX92" s="314"/>
      <c r="DY92" s="314"/>
      <c r="DZ92" s="314"/>
      <c r="EA92" s="314"/>
      <c r="EB92" s="314"/>
      <c r="EC92" s="314"/>
      <c r="ED92" s="314"/>
      <c r="EE92" s="314"/>
      <c r="EF92" s="314"/>
      <c r="EG92" s="314"/>
      <c r="EH92" s="314"/>
      <c r="EI92" s="314"/>
      <c r="EJ92" s="314"/>
      <c r="EK92" s="314"/>
      <c r="EL92" s="314"/>
      <c r="EM92" s="314"/>
      <c r="EN92" s="314"/>
      <c r="EO92" s="314"/>
      <c r="EP92" s="314"/>
      <c r="EQ92" s="314"/>
      <c r="ER92" s="314"/>
      <c r="ES92" s="314"/>
      <c r="ET92" s="314"/>
      <c r="EU92" s="314"/>
      <c r="EV92" s="314"/>
      <c r="EW92" s="314"/>
      <c r="EX92" s="314"/>
      <c r="EY92" s="314"/>
      <c r="EZ92" s="314"/>
      <c r="FA92" s="314"/>
      <c r="FB92" s="314"/>
      <c r="FC92" s="314"/>
      <c r="FF92" s="110" t="s">
        <v>766</v>
      </c>
      <c r="FG92" s="110" t="s">
        <v>767</v>
      </c>
      <c r="FH92" s="110" t="s">
        <v>770</v>
      </c>
      <c r="FI92" s="110" t="s">
        <v>771</v>
      </c>
      <c r="HC92" s="433"/>
      <c r="HD92" s="433"/>
      <c r="HE92" s="433"/>
      <c r="HF92" s="433"/>
      <c r="HG92" s="444"/>
      <c r="HH92" s="444"/>
      <c r="HI92" s="444"/>
      <c r="HJ92" s="433"/>
      <c r="HK92" s="433"/>
      <c r="HL92" s="433"/>
      <c r="HM92" s="433"/>
      <c r="HN92" s="433"/>
      <c r="HO92" s="433"/>
    </row>
    <row r="93" spans="1:223" s="292" customFormat="1" ht="15" hidden="1" customHeight="1" x14ac:dyDescent="0.25">
      <c r="A93" s="109" t="s">
        <v>265</v>
      </c>
      <c r="B93" s="110" t="s">
        <v>274</v>
      </c>
      <c r="C93" s="110" t="s">
        <v>370</v>
      </c>
      <c r="D93" s="110" t="s">
        <v>597</v>
      </c>
      <c r="E93" s="314"/>
      <c r="F93" s="314"/>
      <c r="G93" s="314"/>
      <c r="H93" s="314"/>
      <c r="I93" s="314"/>
      <c r="J93" s="314"/>
      <c r="K93" s="314"/>
      <c r="L93" s="314"/>
      <c r="M93" s="314"/>
      <c r="N93" s="314"/>
      <c r="O93" s="314"/>
      <c r="P93" s="314"/>
      <c r="Q93" s="314"/>
      <c r="R93" s="314"/>
      <c r="S93" s="314"/>
      <c r="T93" s="314"/>
      <c r="U93" s="314"/>
      <c r="V93" s="314"/>
      <c r="Y93" s="110" t="s">
        <v>274</v>
      </c>
      <c r="Z93" s="110" t="s">
        <v>749</v>
      </c>
      <c r="AA93" s="110" t="s">
        <v>594</v>
      </c>
      <c r="AB93" s="314"/>
      <c r="AC93" s="314"/>
      <c r="AD93" s="314"/>
      <c r="AE93" s="314"/>
      <c r="AF93" s="314"/>
      <c r="AG93" s="314"/>
      <c r="AH93" s="314"/>
      <c r="AI93" s="314"/>
      <c r="AJ93" s="314"/>
      <c r="AK93" s="314"/>
      <c r="AL93" s="314"/>
      <c r="AM93" s="314"/>
      <c r="AN93" s="314"/>
      <c r="AO93" s="314"/>
      <c r="AP93" s="314"/>
      <c r="AQ93" s="314"/>
      <c r="AR93" s="314"/>
      <c r="AS93" s="314"/>
      <c r="AX93" s="110" t="s">
        <v>599</v>
      </c>
      <c r="AY93" s="110" t="s">
        <v>501</v>
      </c>
      <c r="AZ93" s="110" t="s">
        <v>601</v>
      </c>
      <c r="BA93" s="110" t="s">
        <v>603</v>
      </c>
      <c r="BB93" s="110" t="s">
        <v>683</v>
      </c>
      <c r="BC93" s="110" t="s">
        <v>752</v>
      </c>
      <c r="BD93" s="110" t="s">
        <v>396</v>
      </c>
      <c r="BE93" s="110" t="s">
        <v>613</v>
      </c>
      <c r="BF93" s="314"/>
      <c r="BG93" s="314"/>
      <c r="BH93" s="314"/>
      <c r="BI93" s="314"/>
      <c r="BJ93" s="314"/>
      <c r="BK93" s="314"/>
      <c r="BL93" s="314"/>
      <c r="BM93" s="314"/>
      <c r="BN93" s="314"/>
      <c r="BO93" s="314"/>
      <c r="BP93" s="314"/>
      <c r="BQ93" s="314"/>
      <c r="BR93" s="314"/>
      <c r="BS93" s="314"/>
      <c r="BT93" s="314"/>
      <c r="BU93" s="314"/>
      <c r="BV93" s="314"/>
      <c r="BW93" s="314"/>
      <c r="BX93" s="314"/>
      <c r="BY93" s="314"/>
      <c r="BZ93" s="314"/>
      <c r="CA93" s="314"/>
      <c r="CB93" s="314"/>
      <c r="CC93" s="314"/>
      <c r="CD93" s="314"/>
      <c r="CE93" s="314"/>
      <c r="CF93" s="314"/>
      <c r="CG93" s="314"/>
      <c r="CH93" s="314"/>
      <c r="CI93" s="314"/>
      <c r="CJ93" s="314"/>
      <c r="CK93" s="314"/>
      <c r="CL93" s="314"/>
      <c r="CM93" s="314"/>
      <c r="CN93" s="314"/>
      <c r="CO93" s="314"/>
      <c r="CP93" s="314"/>
      <c r="CQ93" s="314"/>
      <c r="CR93" s="314"/>
      <c r="CS93" s="314"/>
      <c r="CT93" s="314"/>
      <c r="CU93" s="314"/>
      <c r="CV93" s="314"/>
      <c r="CW93" s="314"/>
      <c r="CX93" s="314"/>
      <c r="CY93" s="314"/>
      <c r="CZ93" s="314"/>
      <c r="DA93" s="314"/>
      <c r="DB93" s="314"/>
      <c r="DD93" s="110" t="s">
        <v>599</v>
      </c>
      <c r="DE93" s="110" t="s">
        <v>501</v>
      </c>
      <c r="DF93" s="110" t="s">
        <v>601</v>
      </c>
      <c r="DG93" s="110" t="s">
        <v>603</v>
      </c>
      <c r="DH93" s="110" t="s">
        <v>683</v>
      </c>
      <c r="DI93" s="110" t="s">
        <v>752</v>
      </c>
      <c r="DJ93" s="110"/>
      <c r="DK93" s="110"/>
      <c r="DL93" s="314"/>
      <c r="DM93" s="314"/>
      <c r="DN93" s="314"/>
      <c r="DO93" s="314"/>
      <c r="DP93" s="314"/>
      <c r="DQ93" s="314"/>
      <c r="DR93" s="314"/>
      <c r="DS93" s="314"/>
      <c r="DT93" s="314"/>
      <c r="DU93" s="314"/>
      <c r="DV93" s="314"/>
      <c r="DW93" s="314"/>
      <c r="DX93" s="314"/>
      <c r="DY93" s="314"/>
      <c r="DZ93" s="314"/>
      <c r="EA93" s="314"/>
      <c r="EB93" s="314"/>
      <c r="EC93" s="314"/>
      <c r="ED93" s="314"/>
      <c r="EE93" s="314"/>
      <c r="EF93" s="314"/>
      <c r="EG93" s="314"/>
      <c r="EH93" s="314"/>
      <c r="EI93" s="314"/>
      <c r="EJ93" s="314"/>
      <c r="EK93" s="314"/>
      <c r="EL93" s="314"/>
      <c r="EM93" s="314"/>
      <c r="EN93" s="314"/>
      <c r="EO93" s="314"/>
      <c r="EP93" s="314"/>
      <c r="EQ93" s="314"/>
      <c r="ER93" s="314"/>
      <c r="ES93" s="314"/>
      <c r="ET93" s="314"/>
      <c r="EU93" s="314"/>
      <c r="EV93" s="314"/>
      <c r="EW93" s="314"/>
      <c r="EX93" s="314"/>
      <c r="EY93" s="314"/>
      <c r="EZ93" s="314"/>
      <c r="FA93" s="314"/>
      <c r="FB93" s="314"/>
      <c r="FC93" s="314"/>
      <c r="FF93" s="110" t="s">
        <v>772</v>
      </c>
      <c r="FG93" s="110" t="s">
        <v>773</v>
      </c>
      <c r="FH93" s="110" t="s">
        <v>768</v>
      </c>
      <c r="FI93" s="110" t="s">
        <v>769</v>
      </c>
      <c r="HC93" s="433"/>
      <c r="HD93" s="433"/>
      <c r="HE93" s="433"/>
      <c r="HF93" s="433"/>
      <c r="HG93" s="444"/>
      <c r="HH93" s="444"/>
      <c r="HI93" s="444"/>
      <c r="HJ93" s="433"/>
      <c r="HK93" s="433"/>
      <c r="HL93" s="433"/>
      <c r="HM93" s="433"/>
      <c r="HN93" s="433"/>
      <c r="HO93" s="433"/>
    </row>
    <row r="94" spans="1:223" s="292" customFormat="1" ht="15" hidden="1" customHeight="1" x14ac:dyDescent="0.25">
      <c r="A94" s="294" t="s">
        <v>166</v>
      </c>
      <c r="B94" s="296">
        <v>-3.9107748085465124</v>
      </c>
      <c r="C94" s="296">
        <v>-17.775806567320586</v>
      </c>
      <c r="D94" s="296">
        <v>-20.92650399000151</v>
      </c>
      <c r="E94" s="315"/>
      <c r="F94" s="315"/>
      <c r="G94" s="315"/>
      <c r="H94" s="315"/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315"/>
      <c r="T94" s="315"/>
      <c r="U94" s="315"/>
      <c r="V94" s="315"/>
      <c r="Y94" s="296">
        <v>-3.9107748085465124</v>
      </c>
      <c r="Z94" s="296">
        <v>-8.5023822473660768</v>
      </c>
      <c r="AA94" s="296">
        <v>-10.079415266014033</v>
      </c>
      <c r="AB94" s="315"/>
      <c r="AC94" s="315"/>
      <c r="AD94" s="315"/>
      <c r="AE94" s="315"/>
      <c r="AF94" s="315"/>
      <c r="AG94" s="315"/>
      <c r="AH94" s="315"/>
      <c r="AI94" s="315"/>
      <c r="AJ94" s="315"/>
      <c r="AK94" s="315"/>
      <c r="AL94" s="315"/>
      <c r="AM94" s="315"/>
      <c r="AN94" s="315"/>
      <c r="AO94" s="315"/>
      <c r="AP94" s="315"/>
      <c r="AQ94" s="315"/>
      <c r="AR94" s="315"/>
      <c r="AS94" s="315"/>
      <c r="AX94" s="285">
        <v>0.72107515252439391</v>
      </c>
      <c r="AY94" s="285">
        <v>-5.2593285414341695</v>
      </c>
      <c r="AZ94" s="285">
        <v>-13.756772518129848</v>
      </c>
      <c r="BA94" s="285">
        <v>-7.5343662323290532</v>
      </c>
      <c r="BB94" s="285">
        <v>14.058430769267822</v>
      </c>
      <c r="BC94" s="285">
        <v>-15.426985427316019</v>
      </c>
      <c r="BD94" s="285"/>
      <c r="BE94" s="285"/>
      <c r="BF94" s="320"/>
      <c r="BG94" s="320"/>
      <c r="BH94" s="320"/>
      <c r="BI94" s="320"/>
      <c r="BJ94" s="320"/>
      <c r="BK94" s="320"/>
      <c r="BL94" s="320"/>
      <c r="BM94" s="320"/>
      <c r="BN94" s="320"/>
      <c r="BO94" s="320"/>
      <c r="BP94" s="320"/>
      <c r="BQ94" s="320"/>
      <c r="BR94" s="320"/>
      <c r="BS94" s="320"/>
      <c r="BT94" s="320"/>
      <c r="BU94" s="320"/>
      <c r="BV94" s="320"/>
      <c r="BW94" s="320"/>
      <c r="BX94" s="320"/>
      <c r="BY94" s="320"/>
      <c r="BZ94" s="320"/>
      <c r="CA94" s="320"/>
      <c r="CB94" s="320"/>
      <c r="CC94" s="320"/>
      <c r="CD94" s="320"/>
      <c r="CE94" s="320"/>
      <c r="CF94" s="320"/>
      <c r="CG94" s="320"/>
      <c r="CH94" s="320"/>
      <c r="CI94" s="320"/>
      <c r="CJ94" s="320"/>
      <c r="CK94" s="320"/>
      <c r="CL94" s="320"/>
      <c r="CM94" s="320"/>
      <c r="CN94" s="320"/>
      <c r="CO94" s="320"/>
      <c r="CP94" s="320"/>
      <c r="CQ94" s="320"/>
      <c r="CR94" s="320"/>
      <c r="CS94" s="320"/>
      <c r="CT94" s="320"/>
      <c r="CU94" s="320"/>
      <c r="CV94" s="320"/>
      <c r="CW94" s="320"/>
      <c r="CX94" s="320"/>
      <c r="CY94" s="320"/>
      <c r="CZ94" s="320"/>
      <c r="DA94" s="320"/>
      <c r="DB94" s="320"/>
      <c r="DD94" s="285">
        <v>-0.55544289754921139</v>
      </c>
      <c r="DE94" s="285">
        <v>-11.840264828445006</v>
      </c>
      <c r="DF94" s="285">
        <v>9.9323914781081371</v>
      </c>
      <c r="DG94" s="285">
        <v>-13.536233597310463</v>
      </c>
      <c r="DH94" s="285">
        <v>8.9856025093564824</v>
      </c>
      <c r="DI94" s="285">
        <v>-17.840143375903192</v>
      </c>
      <c r="DJ94" s="285"/>
      <c r="DK94" s="285"/>
      <c r="DL94" s="320"/>
      <c r="DM94" s="320"/>
      <c r="DN94" s="320"/>
      <c r="DO94" s="320"/>
      <c r="DP94" s="320"/>
      <c r="DQ94" s="320"/>
      <c r="DR94" s="320"/>
      <c r="DS94" s="320"/>
      <c r="DT94" s="320"/>
      <c r="DU94" s="320"/>
      <c r="DV94" s="320"/>
      <c r="DW94" s="320"/>
      <c r="DX94" s="320"/>
      <c r="DY94" s="320"/>
      <c r="DZ94" s="320"/>
      <c r="EA94" s="320"/>
      <c r="EB94" s="320"/>
      <c r="EC94" s="320"/>
      <c r="ED94" s="320"/>
      <c r="EE94" s="320"/>
      <c r="EF94" s="320"/>
      <c r="EG94" s="320"/>
      <c r="EH94" s="320"/>
      <c r="EI94" s="320"/>
      <c r="EJ94" s="320"/>
      <c r="EK94" s="320"/>
      <c r="EL94" s="320"/>
      <c r="EM94" s="320"/>
      <c r="EN94" s="320"/>
      <c r="EO94" s="320"/>
      <c r="EP94" s="320"/>
      <c r="EQ94" s="320"/>
      <c r="ER94" s="320"/>
      <c r="ES94" s="320"/>
      <c r="ET94" s="320"/>
      <c r="EU94" s="320"/>
      <c r="EV94" s="320"/>
      <c r="EW94" s="320"/>
      <c r="EX94" s="320"/>
      <c r="EY94" s="320"/>
      <c r="EZ94" s="320"/>
      <c r="FA94" s="320"/>
      <c r="FB94" s="320"/>
      <c r="FC94" s="320"/>
      <c r="FF94" s="285">
        <v>-4.9785663464801333</v>
      </c>
      <c r="FG94" s="285">
        <v>-42.875860902258623</v>
      </c>
      <c r="FH94" s="285">
        <v>0</v>
      </c>
      <c r="FI94" s="285">
        <v>-43.660738959455564</v>
      </c>
      <c r="HC94" s="433"/>
      <c r="HD94" s="433"/>
      <c r="HE94" s="433"/>
      <c r="HF94" s="433"/>
      <c r="HG94" s="444"/>
      <c r="HH94" s="444"/>
      <c r="HI94" s="444"/>
      <c r="HJ94" s="433"/>
      <c r="HK94" s="433"/>
      <c r="HL94" s="433"/>
      <c r="HM94" s="433"/>
      <c r="HN94" s="433"/>
      <c r="HO94" s="433"/>
    </row>
    <row r="95" spans="1:223" s="292" customFormat="1" ht="15" hidden="1" customHeight="1" x14ac:dyDescent="0.25">
      <c r="A95" s="294" t="s">
        <v>230</v>
      </c>
      <c r="B95" s="297">
        <v>0</v>
      </c>
      <c r="C95" s="297">
        <v>0</v>
      </c>
      <c r="D95" s="297">
        <v>0</v>
      </c>
      <c r="E95" s="316"/>
      <c r="F95" s="316"/>
      <c r="G95" s="316"/>
      <c r="H95" s="316"/>
      <c r="I95" s="316"/>
      <c r="J95" s="316"/>
      <c r="K95" s="316"/>
      <c r="L95" s="316"/>
      <c r="M95" s="316"/>
      <c r="N95" s="316"/>
      <c r="O95" s="316"/>
      <c r="P95" s="316"/>
      <c r="Q95" s="316"/>
      <c r="R95" s="316"/>
      <c r="S95" s="316"/>
      <c r="T95" s="316"/>
      <c r="U95" s="316"/>
      <c r="V95" s="316"/>
      <c r="W95" s="298"/>
      <c r="Y95" s="297">
        <v>0</v>
      </c>
      <c r="Z95" s="297">
        <v>0</v>
      </c>
      <c r="AA95" s="297">
        <v>0</v>
      </c>
      <c r="AB95" s="316"/>
      <c r="AC95" s="316"/>
      <c r="AD95" s="316"/>
      <c r="AE95" s="316"/>
      <c r="AF95" s="316"/>
      <c r="AG95" s="316"/>
      <c r="AH95" s="316"/>
      <c r="AI95" s="316"/>
      <c r="AJ95" s="316"/>
      <c r="AK95" s="316"/>
      <c r="AL95" s="316"/>
      <c r="AM95" s="316"/>
      <c r="AN95" s="316"/>
      <c r="AO95" s="316"/>
      <c r="AP95" s="316"/>
      <c r="AQ95" s="316"/>
      <c r="AR95" s="316"/>
      <c r="AS95" s="316"/>
      <c r="AX95" s="286">
        <v>0.76419999999999999</v>
      </c>
      <c r="AY95" s="286">
        <v>1</v>
      </c>
      <c r="AZ95" s="286">
        <v>1</v>
      </c>
      <c r="BA95" s="286">
        <v>1</v>
      </c>
      <c r="BB95" s="286">
        <v>1</v>
      </c>
      <c r="BC95" s="286">
        <v>1</v>
      </c>
      <c r="BD95" s="286"/>
      <c r="BE95" s="286"/>
      <c r="BF95" s="317"/>
      <c r="BG95" s="317"/>
      <c r="BH95" s="317"/>
      <c r="BI95" s="317"/>
      <c r="BJ95" s="317"/>
      <c r="BK95" s="317"/>
      <c r="BL95" s="317"/>
      <c r="BM95" s="317"/>
      <c r="BN95" s="317"/>
      <c r="BO95" s="317"/>
      <c r="BP95" s="317"/>
      <c r="BQ95" s="317"/>
      <c r="BR95" s="317"/>
      <c r="BS95" s="317"/>
      <c r="BT95" s="317"/>
      <c r="BU95" s="317"/>
      <c r="BV95" s="317"/>
      <c r="BW95" s="317"/>
      <c r="BX95" s="317"/>
      <c r="BY95" s="317"/>
      <c r="BZ95" s="317"/>
      <c r="CA95" s="317"/>
      <c r="CB95" s="317"/>
      <c r="CC95" s="317"/>
      <c r="CD95" s="317"/>
      <c r="CE95" s="317"/>
      <c r="CF95" s="317"/>
      <c r="CG95" s="317"/>
      <c r="CH95" s="317"/>
      <c r="CI95" s="317"/>
      <c r="CJ95" s="317"/>
      <c r="CK95" s="317"/>
      <c r="CL95" s="317"/>
      <c r="CM95" s="317"/>
      <c r="CN95" s="317"/>
      <c r="CO95" s="317"/>
      <c r="CP95" s="317"/>
      <c r="CQ95" s="317"/>
      <c r="CR95" s="317"/>
      <c r="CS95" s="317"/>
      <c r="CT95" s="317"/>
      <c r="CU95" s="317"/>
      <c r="CV95" s="317"/>
      <c r="CW95" s="317"/>
      <c r="CX95" s="317"/>
      <c r="CY95" s="317"/>
      <c r="CZ95" s="317"/>
      <c r="DA95" s="317"/>
      <c r="DB95" s="317"/>
      <c r="DD95" s="286">
        <v>0.71230000000000004</v>
      </c>
      <c r="DE95" s="286">
        <v>1</v>
      </c>
      <c r="DF95" s="286">
        <v>1</v>
      </c>
      <c r="DG95" s="286">
        <v>1</v>
      </c>
      <c r="DH95" s="286">
        <v>1</v>
      </c>
      <c r="DI95" s="286">
        <v>1</v>
      </c>
      <c r="DJ95" s="286"/>
      <c r="DK95" s="286"/>
      <c r="DL95" s="317"/>
      <c r="DM95" s="317"/>
      <c r="DN95" s="317"/>
      <c r="DO95" s="317"/>
      <c r="DP95" s="317"/>
      <c r="DQ95" s="317"/>
      <c r="DR95" s="317"/>
      <c r="DS95" s="317"/>
      <c r="DT95" s="317"/>
      <c r="DU95" s="317"/>
      <c r="DV95" s="317"/>
      <c r="DW95" s="317"/>
      <c r="DX95" s="317"/>
      <c r="DY95" s="317"/>
      <c r="DZ95" s="317"/>
      <c r="EA95" s="317"/>
      <c r="EB95" s="317"/>
      <c r="EC95" s="317"/>
      <c r="ED95" s="317"/>
      <c r="EE95" s="317"/>
      <c r="EF95" s="317"/>
      <c r="EG95" s="317"/>
      <c r="EH95" s="317"/>
      <c r="EI95" s="317"/>
      <c r="EJ95" s="317"/>
      <c r="EK95" s="317"/>
      <c r="EL95" s="317"/>
      <c r="EM95" s="317"/>
      <c r="EN95" s="317"/>
      <c r="EO95" s="317"/>
      <c r="EP95" s="317"/>
      <c r="EQ95" s="317"/>
      <c r="ER95" s="317"/>
      <c r="ES95" s="317"/>
      <c r="ET95" s="317"/>
      <c r="EU95" s="317"/>
      <c r="EV95" s="317"/>
      <c r="EW95" s="317"/>
      <c r="EX95" s="317"/>
      <c r="EY95" s="317"/>
      <c r="EZ95" s="317"/>
      <c r="FA95" s="317"/>
      <c r="FB95" s="317"/>
      <c r="FC95" s="317"/>
      <c r="FF95" s="286">
        <v>1</v>
      </c>
      <c r="FG95" s="286">
        <v>1</v>
      </c>
      <c r="FH95" s="286">
        <v>0.5</v>
      </c>
      <c r="FI95" s="286">
        <v>1</v>
      </c>
      <c r="HC95" s="433"/>
      <c r="HD95" s="433"/>
      <c r="HE95" s="433"/>
      <c r="HF95" s="433"/>
      <c r="HG95" s="444"/>
      <c r="HH95" s="444"/>
      <c r="HI95" s="444"/>
      <c r="HJ95" s="433"/>
      <c r="HK95" s="433"/>
      <c r="HL95" s="433"/>
      <c r="HM95" s="433"/>
      <c r="HN95" s="433"/>
      <c r="HO95" s="433"/>
    </row>
    <row r="96" spans="1:223" s="292" customFormat="1" ht="15" hidden="1" customHeight="1" x14ac:dyDescent="0.25">
      <c r="A96" s="299" t="s">
        <v>176</v>
      </c>
      <c r="B96" s="286">
        <f>(1-B95)</f>
        <v>1</v>
      </c>
      <c r="C96" s="286">
        <f t="shared" ref="C96" si="557">(1-C95)</f>
        <v>1</v>
      </c>
      <c r="D96" s="286">
        <f t="shared" ref="D96" si="558">(1-D95)</f>
        <v>1</v>
      </c>
      <c r="E96" s="317"/>
      <c r="F96" s="317"/>
      <c r="G96" s="317"/>
      <c r="H96" s="317"/>
      <c r="I96" s="317"/>
      <c r="J96" s="317"/>
      <c r="K96" s="317"/>
      <c r="L96" s="317"/>
      <c r="M96" s="317"/>
      <c r="N96" s="317"/>
      <c r="O96" s="317"/>
      <c r="P96" s="317"/>
      <c r="Q96" s="317"/>
      <c r="R96" s="317"/>
      <c r="S96" s="317"/>
      <c r="T96" s="317"/>
      <c r="U96" s="317"/>
      <c r="V96" s="317"/>
      <c r="W96" s="298"/>
      <c r="Y96" s="286">
        <f>(1-Y95)</f>
        <v>1</v>
      </c>
      <c r="Z96" s="286">
        <f t="shared" ref="Z96" si="559">(1-Z95)</f>
        <v>1</v>
      </c>
      <c r="AA96" s="286">
        <f t="shared" ref="AA96" si="560">(1-AA95)</f>
        <v>1</v>
      </c>
      <c r="AB96" s="317"/>
      <c r="AC96" s="317"/>
      <c r="AD96" s="317"/>
      <c r="AE96" s="317"/>
      <c r="AF96" s="317"/>
      <c r="AG96" s="317"/>
      <c r="AH96" s="317"/>
      <c r="AI96" s="317"/>
      <c r="AJ96" s="317"/>
      <c r="AK96" s="317"/>
      <c r="AL96" s="317"/>
      <c r="AM96" s="317"/>
      <c r="AN96" s="317"/>
      <c r="AO96" s="317"/>
      <c r="AP96" s="317"/>
      <c r="AQ96" s="317"/>
      <c r="AR96" s="317"/>
      <c r="AS96" s="317"/>
      <c r="AX96" s="286">
        <f>(1-AX95)</f>
        <v>0.23580000000000001</v>
      </c>
      <c r="AY96" s="286">
        <f t="shared" ref="AY96:BC96" si="561">(1-AY95)</f>
        <v>0</v>
      </c>
      <c r="AZ96" s="286">
        <f t="shared" si="561"/>
        <v>0</v>
      </c>
      <c r="BA96" s="286">
        <f t="shared" si="561"/>
        <v>0</v>
      </c>
      <c r="BB96" s="286">
        <f t="shared" si="561"/>
        <v>0</v>
      </c>
      <c r="BC96" s="286">
        <f t="shared" si="561"/>
        <v>0</v>
      </c>
      <c r="BD96" s="286"/>
      <c r="BE96" s="286"/>
      <c r="BF96" s="317"/>
      <c r="BG96" s="317"/>
      <c r="BH96" s="317"/>
      <c r="BI96" s="317"/>
      <c r="BJ96" s="317"/>
      <c r="BK96" s="317"/>
      <c r="BL96" s="317"/>
      <c r="BM96" s="317"/>
      <c r="BN96" s="317"/>
      <c r="BO96" s="317"/>
      <c r="BP96" s="317"/>
      <c r="BQ96" s="317"/>
      <c r="BR96" s="317"/>
      <c r="BS96" s="317"/>
      <c r="BT96" s="317"/>
      <c r="BU96" s="317"/>
      <c r="BV96" s="317"/>
      <c r="BW96" s="317"/>
      <c r="BX96" s="317"/>
      <c r="BY96" s="317"/>
      <c r="BZ96" s="317"/>
      <c r="CA96" s="317"/>
      <c r="CB96" s="317"/>
      <c r="CC96" s="317"/>
      <c r="CD96" s="317"/>
      <c r="CE96" s="317"/>
      <c r="CF96" s="317"/>
      <c r="CG96" s="317"/>
      <c r="CH96" s="317"/>
      <c r="CI96" s="317"/>
      <c r="CJ96" s="317"/>
      <c r="CK96" s="317"/>
      <c r="CL96" s="317"/>
      <c r="CM96" s="317"/>
      <c r="CN96" s="317"/>
      <c r="CO96" s="317"/>
      <c r="CP96" s="317"/>
      <c r="CQ96" s="317"/>
      <c r="CR96" s="317"/>
      <c r="CS96" s="317"/>
      <c r="CT96" s="317"/>
      <c r="CU96" s="317"/>
      <c r="CV96" s="317"/>
      <c r="CW96" s="317"/>
      <c r="CX96" s="317"/>
      <c r="CY96" s="317"/>
      <c r="CZ96" s="317"/>
      <c r="DA96" s="317"/>
      <c r="DB96" s="317"/>
      <c r="DD96" s="286">
        <f>(1-DD95)</f>
        <v>0.28769999999999996</v>
      </c>
      <c r="DE96" s="286">
        <f t="shared" ref="DE96:DI96" si="562">(1-DE95)</f>
        <v>0</v>
      </c>
      <c r="DF96" s="286">
        <f t="shared" si="562"/>
        <v>0</v>
      </c>
      <c r="DG96" s="286">
        <f t="shared" si="562"/>
        <v>0</v>
      </c>
      <c r="DH96" s="286">
        <f t="shared" si="562"/>
        <v>0</v>
      </c>
      <c r="DI96" s="286">
        <f t="shared" si="562"/>
        <v>0</v>
      </c>
      <c r="DJ96" s="286"/>
      <c r="DK96" s="286"/>
      <c r="DL96" s="317"/>
      <c r="DM96" s="317"/>
      <c r="DN96" s="317"/>
      <c r="DO96" s="317"/>
      <c r="DP96" s="317"/>
      <c r="DQ96" s="317"/>
      <c r="DR96" s="317"/>
      <c r="DS96" s="317"/>
      <c r="DT96" s="317"/>
      <c r="DU96" s="317"/>
      <c r="DV96" s="317"/>
      <c r="DW96" s="317"/>
      <c r="DX96" s="317"/>
      <c r="DY96" s="317"/>
      <c r="DZ96" s="317"/>
      <c r="EA96" s="317"/>
      <c r="EB96" s="317"/>
      <c r="EC96" s="317"/>
      <c r="ED96" s="317"/>
      <c r="EE96" s="317"/>
      <c r="EF96" s="317"/>
      <c r="EG96" s="317"/>
      <c r="EH96" s="317"/>
      <c r="EI96" s="317"/>
      <c r="EJ96" s="317"/>
      <c r="EK96" s="317"/>
      <c r="EL96" s="317"/>
      <c r="EM96" s="317"/>
      <c r="EN96" s="317"/>
      <c r="EO96" s="317"/>
      <c r="EP96" s="317"/>
      <c r="EQ96" s="317"/>
      <c r="ER96" s="317"/>
      <c r="ES96" s="317"/>
      <c r="ET96" s="317"/>
      <c r="EU96" s="317"/>
      <c r="EV96" s="317"/>
      <c r="EW96" s="317"/>
      <c r="EX96" s="317"/>
      <c r="EY96" s="317"/>
      <c r="EZ96" s="317"/>
      <c r="FA96" s="317"/>
      <c r="FB96" s="317"/>
      <c r="FC96" s="317"/>
      <c r="FF96" s="286">
        <f>(1-FF95)</f>
        <v>0</v>
      </c>
      <c r="FG96" s="286">
        <f t="shared" ref="FG96:FI96" si="563">(1-FG95)</f>
        <v>0</v>
      </c>
      <c r="FH96" s="286">
        <f t="shared" si="563"/>
        <v>0.5</v>
      </c>
      <c r="FI96" s="286">
        <f t="shared" si="563"/>
        <v>0</v>
      </c>
      <c r="HC96" s="433"/>
      <c r="HD96" s="433"/>
      <c r="HE96" s="433"/>
      <c r="HF96" s="433"/>
      <c r="HG96" s="444"/>
      <c r="HH96" s="444"/>
      <c r="HI96" s="444"/>
      <c r="HJ96" s="433"/>
      <c r="HK96" s="433"/>
      <c r="HL96" s="433"/>
      <c r="HM96" s="433"/>
      <c r="HN96" s="433"/>
      <c r="HO96" s="433"/>
    </row>
    <row r="97" spans="1:223" s="292" customFormat="1" ht="15" hidden="1" customHeight="1" x14ac:dyDescent="0.25">
      <c r="A97" s="299" t="s">
        <v>175</v>
      </c>
      <c r="B97" s="286">
        <f>RANK(B94,$B$94:$D$94,1)</f>
        <v>3</v>
      </c>
      <c r="C97" s="286">
        <f t="shared" ref="C97:D97" si="564">RANK(C94,$B$94:$D$94,1)</f>
        <v>2</v>
      </c>
      <c r="D97" s="286">
        <f t="shared" si="564"/>
        <v>1</v>
      </c>
      <c r="E97" s="317"/>
      <c r="F97" s="317"/>
      <c r="G97" s="317"/>
      <c r="H97" s="317"/>
      <c r="I97" s="317"/>
      <c r="J97" s="317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  <c r="V97" s="317"/>
      <c r="W97" s="298"/>
      <c r="Y97" s="286">
        <f>RANK(Y94,$Y$94:$AA$94,1)</f>
        <v>3</v>
      </c>
      <c r="Z97" s="286">
        <f t="shared" ref="Z97:AA97" si="565">RANK(Z94,$Y$94:$AA$94,1)</f>
        <v>2</v>
      </c>
      <c r="AA97" s="286">
        <f t="shared" si="565"/>
        <v>1</v>
      </c>
      <c r="AB97" s="317"/>
      <c r="AC97" s="317"/>
      <c r="AD97" s="317"/>
      <c r="AE97" s="317"/>
      <c r="AF97" s="317"/>
      <c r="AG97" s="317"/>
      <c r="AH97" s="317"/>
      <c r="AI97" s="317"/>
      <c r="AJ97" s="317"/>
      <c r="AK97" s="317"/>
      <c r="AL97" s="317"/>
      <c r="AM97" s="317"/>
      <c r="AN97" s="317"/>
      <c r="AO97" s="317"/>
      <c r="AP97" s="317"/>
      <c r="AQ97" s="317"/>
      <c r="AR97" s="317"/>
      <c r="AS97" s="317"/>
      <c r="AX97" s="286">
        <f>RANK(AX106,$AX$106:$BC$106,0)</f>
        <v>1</v>
      </c>
      <c r="AY97" s="286">
        <f t="shared" ref="AY97:BC97" si="566">RANK(AY106,$AX$106:$BC$106,0)</f>
        <v>2</v>
      </c>
      <c r="AZ97" s="286">
        <f t="shared" si="566"/>
        <v>4</v>
      </c>
      <c r="BA97" s="286">
        <f t="shared" si="566"/>
        <v>3</v>
      </c>
      <c r="BB97" s="286">
        <f t="shared" si="566"/>
        <v>5</v>
      </c>
      <c r="BC97" s="286">
        <f t="shared" si="566"/>
        <v>6</v>
      </c>
      <c r="BD97" s="286"/>
      <c r="BE97" s="286"/>
      <c r="BF97" s="317"/>
      <c r="BG97" s="317"/>
      <c r="BH97" s="317"/>
      <c r="BI97" s="317"/>
      <c r="BJ97" s="317"/>
      <c r="BK97" s="317"/>
      <c r="BL97" s="317"/>
      <c r="BM97" s="317"/>
      <c r="BN97" s="317"/>
      <c r="BO97" s="317"/>
      <c r="BP97" s="317"/>
      <c r="BQ97" s="317"/>
      <c r="BR97" s="317"/>
      <c r="BS97" s="317"/>
      <c r="BT97" s="317"/>
      <c r="BU97" s="317"/>
      <c r="BV97" s="317"/>
      <c r="BW97" s="317"/>
      <c r="BX97" s="317"/>
      <c r="BY97" s="317"/>
      <c r="BZ97" s="317"/>
      <c r="CA97" s="317"/>
      <c r="CB97" s="317"/>
      <c r="CC97" s="317"/>
      <c r="CD97" s="317"/>
      <c r="CE97" s="317"/>
      <c r="CF97" s="317"/>
      <c r="CG97" s="317"/>
      <c r="CH97" s="317"/>
      <c r="CI97" s="317"/>
      <c r="CJ97" s="317"/>
      <c r="CK97" s="317"/>
      <c r="CL97" s="317"/>
      <c r="CM97" s="317"/>
      <c r="CN97" s="317"/>
      <c r="CO97" s="317"/>
      <c r="CP97" s="317"/>
      <c r="CQ97" s="317"/>
      <c r="CR97" s="317"/>
      <c r="CS97" s="317"/>
      <c r="CT97" s="317"/>
      <c r="CU97" s="317"/>
      <c r="CV97" s="317"/>
      <c r="CW97" s="317"/>
      <c r="CX97" s="317"/>
      <c r="CY97" s="317"/>
      <c r="CZ97" s="317"/>
      <c r="DA97" s="317"/>
      <c r="DB97" s="317"/>
      <c r="DD97" s="286">
        <f>RANK(DD106,$DD$106:$DI$106,0)</f>
        <v>1</v>
      </c>
      <c r="DE97" s="286">
        <f t="shared" ref="DE97:DI97" si="567">RANK(DE106,$DD$106:$DI$106,0)</f>
        <v>4</v>
      </c>
      <c r="DF97" s="286">
        <f t="shared" si="567"/>
        <v>3</v>
      </c>
      <c r="DG97" s="286">
        <f t="shared" si="567"/>
        <v>5</v>
      </c>
      <c r="DH97" s="286">
        <f t="shared" si="567"/>
        <v>2</v>
      </c>
      <c r="DI97" s="286">
        <f t="shared" si="567"/>
        <v>6</v>
      </c>
      <c r="DJ97" s="286"/>
      <c r="DK97" s="286"/>
      <c r="DL97" s="317"/>
      <c r="DM97" s="317"/>
      <c r="DN97" s="317"/>
      <c r="DO97" s="317"/>
      <c r="DP97" s="317"/>
      <c r="DQ97" s="317"/>
      <c r="DR97" s="317"/>
      <c r="DS97" s="317"/>
      <c r="DT97" s="317"/>
      <c r="DU97" s="317"/>
      <c r="DV97" s="317"/>
      <c r="DW97" s="317"/>
      <c r="DX97" s="317"/>
      <c r="DY97" s="317"/>
      <c r="DZ97" s="317"/>
      <c r="EA97" s="317"/>
      <c r="EB97" s="317"/>
      <c r="EC97" s="317"/>
      <c r="ED97" s="317"/>
      <c r="EE97" s="317"/>
      <c r="EF97" s="317"/>
      <c r="EG97" s="317"/>
      <c r="EH97" s="317"/>
      <c r="EI97" s="317"/>
      <c r="EJ97" s="317"/>
      <c r="EK97" s="317"/>
      <c r="EL97" s="317"/>
      <c r="EM97" s="317"/>
      <c r="EN97" s="317"/>
      <c r="EO97" s="317"/>
      <c r="EP97" s="317"/>
      <c r="EQ97" s="317"/>
      <c r="ER97" s="317"/>
      <c r="ES97" s="317"/>
      <c r="ET97" s="317"/>
      <c r="EU97" s="317"/>
      <c r="EV97" s="317"/>
      <c r="EW97" s="317"/>
      <c r="EX97" s="317"/>
      <c r="EY97" s="317"/>
      <c r="EZ97" s="317"/>
      <c r="FA97" s="317"/>
      <c r="FB97" s="317"/>
      <c r="FC97" s="317"/>
      <c r="FF97" s="286">
        <f>RANK(FF106,$FF$106:$FI$106,0)</f>
        <v>2</v>
      </c>
      <c r="FG97" s="286">
        <f t="shared" ref="FG97:FI97" si="568">RANK(FG106,$FF$106:$FI$106,0)</f>
        <v>3</v>
      </c>
      <c r="FH97" s="286">
        <f t="shared" si="568"/>
        <v>1</v>
      </c>
      <c r="FI97" s="286">
        <f t="shared" si="568"/>
        <v>4</v>
      </c>
      <c r="HC97" s="433"/>
      <c r="HD97" s="433"/>
      <c r="HE97" s="433"/>
      <c r="HF97" s="433"/>
      <c r="HG97" s="444"/>
      <c r="HH97" s="444"/>
      <c r="HI97" s="444"/>
      <c r="HJ97" s="433"/>
      <c r="HK97" s="433"/>
      <c r="HL97" s="433"/>
      <c r="HM97" s="433"/>
      <c r="HN97" s="433"/>
      <c r="HO97" s="433"/>
    </row>
    <row r="98" spans="1:223" s="292" customFormat="1" ht="15" hidden="1" customHeight="1" x14ac:dyDescent="0.25">
      <c r="A98" s="299" t="s">
        <v>177</v>
      </c>
      <c r="B98" s="137">
        <f>1-$B$1/B97</f>
        <v>0.98333333333333328</v>
      </c>
      <c r="C98" s="137">
        <f t="shared" ref="C98:D98" si="569">1-$B$1/C97</f>
        <v>0.97499999999999998</v>
      </c>
      <c r="D98" s="137">
        <f t="shared" si="569"/>
        <v>0.95</v>
      </c>
      <c r="E98" s="318"/>
      <c r="F98" s="318"/>
      <c r="G98" s="318"/>
      <c r="H98" s="318"/>
      <c r="I98" s="318"/>
      <c r="J98" s="318"/>
      <c r="K98" s="318"/>
      <c r="L98" s="318"/>
      <c r="M98" s="318"/>
      <c r="N98" s="318"/>
      <c r="O98" s="318"/>
      <c r="P98" s="318"/>
      <c r="Q98" s="318"/>
      <c r="R98" s="318"/>
      <c r="S98" s="318"/>
      <c r="T98" s="318"/>
      <c r="U98" s="318"/>
      <c r="V98" s="318"/>
      <c r="W98" s="298"/>
      <c r="Y98" s="137">
        <f>1-$B$1/Y97</f>
        <v>0.98333333333333328</v>
      </c>
      <c r="Z98" s="137">
        <f t="shared" ref="Z98:AA98" si="570">1-$B$1/Z97</f>
        <v>0.97499999999999998</v>
      </c>
      <c r="AA98" s="137">
        <f t="shared" si="570"/>
        <v>0.95</v>
      </c>
      <c r="AB98" s="318"/>
      <c r="AC98" s="318"/>
      <c r="AD98" s="318"/>
      <c r="AE98" s="318"/>
      <c r="AF98" s="318"/>
      <c r="AG98" s="318"/>
      <c r="AH98" s="318"/>
      <c r="AI98" s="318"/>
      <c r="AJ98" s="318"/>
      <c r="AK98" s="318"/>
      <c r="AL98" s="318"/>
      <c r="AM98" s="318"/>
      <c r="AN98" s="318"/>
      <c r="AO98" s="318"/>
      <c r="AP98" s="318"/>
      <c r="AQ98" s="318"/>
      <c r="AR98" s="318"/>
      <c r="AS98" s="318"/>
      <c r="AX98" s="137">
        <f>$B$1/AX97</f>
        <v>0.05</v>
      </c>
      <c r="AY98" s="137">
        <f>$B$1/AY97</f>
        <v>2.5000000000000001E-2</v>
      </c>
      <c r="AZ98" s="137">
        <f t="shared" ref="AZ98:BC98" si="571">$B$1/AZ97</f>
        <v>1.2500000000000001E-2</v>
      </c>
      <c r="BA98" s="137">
        <f t="shared" si="571"/>
        <v>1.6666666666666666E-2</v>
      </c>
      <c r="BB98" s="137">
        <f t="shared" si="571"/>
        <v>0.01</v>
      </c>
      <c r="BC98" s="137">
        <f t="shared" si="571"/>
        <v>8.3333333333333332E-3</v>
      </c>
      <c r="BD98" s="137"/>
      <c r="BE98" s="137"/>
      <c r="BF98" s="318"/>
      <c r="BG98" s="318"/>
      <c r="BH98" s="318"/>
      <c r="BI98" s="318"/>
      <c r="BJ98" s="318"/>
      <c r="BK98" s="318"/>
      <c r="BL98" s="318"/>
      <c r="BM98" s="318"/>
      <c r="BN98" s="318"/>
      <c r="BO98" s="318"/>
      <c r="BP98" s="318"/>
      <c r="BQ98" s="318"/>
      <c r="BR98" s="318"/>
      <c r="BS98" s="318"/>
      <c r="BT98" s="318"/>
      <c r="BU98" s="318"/>
      <c r="BV98" s="318"/>
      <c r="BW98" s="318"/>
      <c r="BX98" s="318"/>
      <c r="BY98" s="318"/>
      <c r="BZ98" s="318"/>
      <c r="CA98" s="318"/>
      <c r="CB98" s="318"/>
      <c r="CC98" s="318"/>
      <c r="CD98" s="318"/>
      <c r="CE98" s="318"/>
      <c r="CF98" s="318"/>
      <c r="CG98" s="318"/>
      <c r="CH98" s="318"/>
      <c r="CI98" s="318"/>
      <c r="CJ98" s="318"/>
      <c r="CK98" s="318"/>
      <c r="CL98" s="318"/>
      <c r="CM98" s="318"/>
      <c r="CN98" s="318"/>
      <c r="CO98" s="318"/>
      <c r="CP98" s="318"/>
      <c r="CQ98" s="318"/>
      <c r="CR98" s="318"/>
      <c r="CS98" s="318"/>
      <c r="CT98" s="318"/>
      <c r="CU98" s="318"/>
      <c r="CV98" s="318"/>
      <c r="CW98" s="318"/>
      <c r="CX98" s="318"/>
      <c r="CY98" s="318"/>
      <c r="CZ98" s="318"/>
      <c r="DA98" s="318"/>
      <c r="DB98" s="318"/>
      <c r="DD98" s="137">
        <f>$B$1/DD97</f>
        <v>0.05</v>
      </c>
      <c r="DE98" s="137">
        <f>$B$1/DE97</f>
        <v>1.2500000000000001E-2</v>
      </c>
      <c r="DF98" s="137">
        <f t="shared" ref="DF98:DI98" si="572">$B$1/DF97</f>
        <v>1.6666666666666666E-2</v>
      </c>
      <c r="DG98" s="137">
        <f t="shared" si="572"/>
        <v>0.01</v>
      </c>
      <c r="DH98" s="137">
        <f t="shared" si="572"/>
        <v>2.5000000000000001E-2</v>
      </c>
      <c r="DI98" s="137">
        <f t="shared" si="572"/>
        <v>8.3333333333333332E-3</v>
      </c>
      <c r="DJ98" s="137"/>
      <c r="DK98" s="137"/>
      <c r="DL98" s="318"/>
      <c r="DM98" s="318"/>
      <c r="DN98" s="318"/>
      <c r="DO98" s="318"/>
      <c r="DP98" s="318"/>
      <c r="DQ98" s="318"/>
      <c r="DR98" s="318"/>
      <c r="DS98" s="318"/>
      <c r="DT98" s="318"/>
      <c r="DU98" s="318"/>
      <c r="DV98" s="318"/>
      <c r="DW98" s="318"/>
      <c r="DX98" s="318"/>
      <c r="DY98" s="318"/>
      <c r="DZ98" s="318"/>
      <c r="EA98" s="318"/>
      <c r="EB98" s="318"/>
      <c r="EC98" s="318"/>
      <c r="ED98" s="318"/>
      <c r="EE98" s="318"/>
      <c r="EF98" s="318"/>
      <c r="EG98" s="318"/>
      <c r="EH98" s="318"/>
      <c r="EI98" s="318"/>
      <c r="EJ98" s="318"/>
      <c r="EK98" s="318"/>
      <c r="EL98" s="318"/>
      <c r="EM98" s="318"/>
      <c r="EN98" s="318"/>
      <c r="EO98" s="318"/>
      <c r="EP98" s="318"/>
      <c r="EQ98" s="318"/>
      <c r="ER98" s="318"/>
      <c r="ES98" s="318"/>
      <c r="ET98" s="318"/>
      <c r="EU98" s="318"/>
      <c r="EV98" s="318"/>
      <c r="EW98" s="318"/>
      <c r="EX98" s="318"/>
      <c r="EY98" s="318"/>
      <c r="EZ98" s="318"/>
      <c r="FA98" s="318"/>
      <c r="FB98" s="318"/>
      <c r="FC98" s="318"/>
      <c r="FF98" s="137">
        <f>$B$1/FF97</f>
        <v>2.5000000000000001E-2</v>
      </c>
      <c r="FG98" s="137">
        <f>$B$1/FG97</f>
        <v>1.6666666666666666E-2</v>
      </c>
      <c r="FH98" s="137">
        <f t="shared" ref="FH98:FI98" si="573">$B$1/FH97</f>
        <v>0.05</v>
      </c>
      <c r="FI98" s="137">
        <f t="shared" si="573"/>
        <v>1.2500000000000001E-2</v>
      </c>
      <c r="HC98" s="433"/>
      <c r="HD98" s="433"/>
      <c r="HE98" s="433"/>
      <c r="HF98" s="433"/>
      <c r="HG98" s="444"/>
      <c r="HH98" s="444"/>
      <c r="HI98" s="444"/>
      <c r="HJ98" s="433"/>
      <c r="HK98" s="433"/>
      <c r="HL98" s="433"/>
      <c r="HM98" s="433"/>
      <c r="HN98" s="433"/>
      <c r="HO98" s="433"/>
    </row>
    <row r="99" spans="1:223" ht="23.25" hidden="1" x14ac:dyDescent="0.25">
      <c r="A99" s="299" t="s">
        <v>262</v>
      </c>
      <c r="B99" s="289" t="str">
        <f>IF(B96&gt;B98,"H1","H0")</f>
        <v>H1</v>
      </c>
      <c r="C99" s="289" t="str">
        <f t="shared" ref="C99:D99" si="574">IF(C96&gt;C98,"H1","H0")</f>
        <v>H1</v>
      </c>
      <c r="D99" s="289" t="str">
        <f t="shared" si="574"/>
        <v>H1</v>
      </c>
      <c r="E99" s="321"/>
      <c r="F99" s="321"/>
      <c r="G99" s="321"/>
      <c r="H99" s="321"/>
      <c r="I99" s="321"/>
      <c r="J99" s="321"/>
      <c r="K99" s="321"/>
      <c r="L99" s="321"/>
      <c r="M99" s="321"/>
      <c r="N99" s="321"/>
      <c r="O99" s="321"/>
      <c r="P99" s="321"/>
      <c r="Q99" s="321"/>
      <c r="R99" s="321"/>
      <c r="S99" s="321"/>
      <c r="T99" s="321"/>
      <c r="U99" s="321"/>
      <c r="V99" s="321"/>
      <c r="W99" s="177"/>
      <c r="Y99" s="289" t="str">
        <f>IF(Y96&gt;Y98,"H1","H0")</f>
        <v>H1</v>
      </c>
      <c r="Z99" s="289" t="str">
        <f t="shared" ref="Z99:AA99" si="575">IF(Z96&gt;Z98,"H1","H0")</f>
        <v>H1</v>
      </c>
      <c r="AA99" s="289" t="str">
        <f t="shared" si="575"/>
        <v>H1</v>
      </c>
      <c r="AB99" s="321"/>
      <c r="AC99" s="321"/>
      <c r="AD99" s="321"/>
      <c r="AE99" s="321"/>
      <c r="AF99" s="321"/>
      <c r="AG99" s="321"/>
      <c r="AH99" s="321"/>
      <c r="AI99" s="321"/>
      <c r="AJ99" s="321"/>
      <c r="AK99" s="321"/>
      <c r="AL99" s="321"/>
      <c r="AM99" s="321"/>
      <c r="AN99" s="321"/>
      <c r="AO99" s="321"/>
      <c r="AP99" s="321"/>
      <c r="AQ99" s="321"/>
      <c r="AR99" s="321"/>
      <c r="AS99" s="321"/>
      <c r="AX99" s="285"/>
      <c r="AY99" s="285"/>
      <c r="AZ99" s="285"/>
      <c r="BA99" s="285"/>
      <c r="BB99" s="285"/>
      <c r="BC99" s="285"/>
      <c r="BD99" s="285"/>
      <c r="BE99" s="285"/>
      <c r="BF99" s="320"/>
      <c r="BG99" s="320"/>
      <c r="BH99" s="320"/>
      <c r="BI99" s="320"/>
      <c r="BJ99" s="320"/>
      <c r="BK99" s="320"/>
      <c r="BL99" s="320"/>
      <c r="BM99" s="320"/>
      <c r="BN99" s="320"/>
      <c r="BO99" s="320"/>
      <c r="BP99" s="320"/>
      <c r="BQ99" s="320"/>
      <c r="BR99" s="320"/>
      <c r="BS99" s="320"/>
      <c r="BT99" s="320"/>
      <c r="BU99" s="320"/>
      <c r="BV99" s="320"/>
      <c r="BW99" s="320"/>
      <c r="BX99" s="320"/>
      <c r="BY99" s="320"/>
      <c r="BZ99" s="320"/>
      <c r="CA99" s="320"/>
      <c r="CB99" s="320"/>
      <c r="CC99" s="320"/>
      <c r="CD99" s="320"/>
      <c r="CE99" s="320"/>
      <c r="CF99" s="320"/>
      <c r="CG99" s="320"/>
      <c r="CH99" s="320"/>
      <c r="CI99" s="320"/>
      <c r="CJ99" s="320"/>
      <c r="CK99" s="320"/>
      <c r="CL99" s="320"/>
      <c r="CM99" s="320"/>
      <c r="CN99" s="320"/>
      <c r="CO99" s="320"/>
      <c r="CP99" s="320"/>
      <c r="CQ99" s="320"/>
      <c r="CR99" s="320"/>
      <c r="CS99" s="320"/>
      <c r="CT99" s="320"/>
      <c r="CU99" s="320"/>
      <c r="CV99" s="320"/>
      <c r="CW99" s="320"/>
      <c r="CX99" s="320"/>
      <c r="CY99" s="320"/>
      <c r="CZ99" s="320"/>
      <c r="DA99" s="320"/>
      <c r="DB99" s="320"/>
      <c r="DD99" s="285"/>
      <c r="DE99" s="285"/>
      <c r="DF99" s="285"/>
      <c r="DG99" s="285"/>
      <c r="DH99" s="285"/>
      <c r="DI99" s="285"/>
      <c r="DJ99" s="285"/>
      <c r="DK99" s="285"/>
      <c r="DL99" s="320"/>
      <c r="DM99" s="320"/>
      <c r="DN99" s="320"/>
      <c r="DO99" s="320"/>
      <c r="DP99" s="320"/>
      <c r="DQ99" s="320"/>
      <c r="DR99" s="320"/>
      <c r="DS99" s="320"/>
      <c r="DT99" s="320"/>
      <c r="DU99" s="320"/>
      <c r="DV99" s="320"/>
      <c r="DW99" s="320"/>
      <c r="DX99" s="320"/>
      <c r="DY99" s="320"/>
      <c r="DZ99" s="320"/>
      <c r="EA99" s="320"/>
      <c r="EB99" s="320"/>
      <c r="EC99" s="320"/>
      <c r="ED99" s="320"/>
      <c r="EE99" s="320"/>
      <c r="EF99" s="320"/>
      <c r="EG99" s="320"/>
      <c r="EH99" s="320"/>
      <c r="EI99" s="320"/>
      <c r="EJ99" s="320"/>
      <c r="EK99" s="320"/>
      <c r="EL99" s="320"/>
      <c r="EM99" s="320"/>
      <c r="EN99" s="320"/>
      <c r="EO99" s="320"/>
      <c r="EP99" s="320"/>
      <c r="EQ99" s="320"/>
      <c r="ER99" s="320"/>
      <c r="ES99" s="320"/>
      <c r="ET99" s="320"/>
      <c r="EU99" s="320"/>
      <c r="EV99" s="320"/>
      <c r="EW99" s="320"/>
      <c r="EX99" s="320"/>
      <c r="EY99" s="320"/>
      <c r="EZ99" s="320"/>
      <c r="FA99" s="320"/>
      <c r="FB99" s="320"/>
      <c r="FC99" s="320"/>
      <c r="FF99" s="285"/>
      <c r="FG99" s="285"/>
      <c r="FH99" s="285"/>
      <c r="FI99" s="285"/>
      <c r="HC99" s="433"/>
      <c r="HD99" s="433"/>
      <c r="HE99" s="433"/>
      <c r="HF99" s="433"/>
      <c r="HG99" s="444"/>
      <c r="HH99" s="444"/>
      <c r="HI99" s="444"/>
      <c r="HJ99" s="433"/>
      <c r="HK99" s="433"/>
      <c r="HL99" s="433"/>
      <c r="HM99" s="433"/>
      <c r="HN99" s="433"/>
      <c r="HO99" s="433"/>
    </row>
    <row r="100" spans="1:223" ht="23.25" hidden="1" x14ac:dyDescent="0.25">
      <c r="A100" s="299" t="s">
        <v>244</v>
      </c>
      <c r="B100" s="286"/>
      <c r="C100" s="286"/>
      <c r="D100" s="286"/>
      <c r="E100" s="317"/>
      <c r="F100" s="317"/>
      <c r="G100" s="317"/>
      <c r="H100" s="317"/>
      <c r="I100" s="317"/>
      <c r="J100" s="317"/>
      <c r="K100" s="317"/>
      <c r="L100" s="317"/>
      <c r="M100" s="317"/>
      <c r="N100" s="317"/>
      <c r="O100" s="317"/>
      <c r="P100" s="317"/>
      <c r="Q100" s="317"/>
      <c r="R100" s="317"/>
      <c r="S100" s="317"/>
      <c r="T100" s="317"/>
      <c r="U100" s="317"/>
      <c r="V100" s="317"/>
      <c r="W100" s="177"/>
      <c r="Y100" s="286"/>
      <c r="Z100" s="286"/>
      <c r="AA100" s="286"/>
      <c r="AB100" s="317"/>
      <c r="AC100" s="317"/>
      <c r="AD100" s="317"/>
      <c r="AE100" s="317"/>
      <c r="AF100" s="317"/>
      <c r="AG100" s="317"/>
      <c r="AH100" s="317"/>
      <c r="AI100" s="317"/>
      <c r="AJ100" s="317"/>
      <c r="AK100" s="317"/>
      <c r="AL100" s="317"/>
      <c r="AM100" s="317"/>
      <c r="AN100" s="317"/>
      <c r="AO100" s="317"/>
      <c r="AP100" s="317"/>
      <c r="AQ100" s="317"/>
      <c r="AR100" s="317"/>
      <c r="AS100" s="317"/>
      <c r="AX100" s="174" t="str">
        <f t="shared" ref="AX100:BC100" si="576">IF(AX96&lt;AX98,"H1","H0")</f>
        <v>H0</v>
      </c>
      <c r="AY100" s="289" t="str">
        <f t="shared" si="576"/>
        <v>H1</v>
      </c>
      <c r="AZ100" s="289" t="str">
        <f t="shared" si="576"/>
        <v>H1</v>
      </c>
      <c r="BA100" s="289" t="str">
        <f t="shared" si="576"/>
        <v>H1</v>
      </c>
      <c r="BB100" s="289" t="str">
        <f t="shared" si="576"/>
        <v>H1</v>
      </c>
      <c r="BC100" s="289" t="str">
        <f t="shared" si="576"/>
        <v>H1</v>
      </c>
      <c r="BD100" s="289"/>
      <c r="BE100" s="289"/>
      <c r="BF100" s="321"/>
      <c r="BG100" s="321"/>
      <c r="BH100" s="321"/>
      <c r="BI100" s="321"/>
      <c r="BJ100" s="321"/>
      <c r="BK100" s="321"/>
      <c r="BL100" s="321"/>
      <c r="BM100" s="321"/>
      <c r="BN100" s="321"/>
      <c r="BO100" s="321"/>
      <c r="BP100" s="321"/>
      <c r="BQ100" s="321"/>
      <c r="BR100" s="321"/>
      <c r="BS100" s="321"/>
      <c r="BT100" s="321"/>
      <c r="BU100" s="321"/>
      <c r="BV100" s="321"/>
      <c r="BW100" s="321"/>
      <c r="BX100" s="321"/>
      <c r="BY100" s="321"/>
      <c r="BZ100" s="321"/>
      <c r="CA100" s="321"/>
      <c r="CB100" s="321"/>
      <c r="CC100" s="321"/>
      <c r="CD100" s="321"/>
      <c r="CE100" s="321"/>
      <c r="CF100" s="321"/>
      <c r="CG100" s="321"/>
      <c r="CH100" s="321"/>
      <c r="CI100" s="321"/>
      <c r="CJ100" s="321"/>
      <c r="CK100" s="321"/>
      <c r="CL100" s="321"/>
      <c r="CM100" s="321"/>
      <c r="CN100" s="321"/>
      <c r="CO100" s="321"/>
      <c r="CP100" s="321"/>
      <c r="CQ100" s="321"/>
      <c r="CR100" s="321"/>
      <c r="CS100" s="321"/>
      <c r="CT100" s="321"/>
      <c r="CU100" s="321"/>
      <c r="CV100" s="321"/>
      <c r="CW100" s="321"/>
      <c r="CX100" s="321"/>
      <c r="CY100" s="321"/>
      <c r="CZ100" s="321"/>
      <c r="DA100" s="321"/>
      <c r="DB100" s="321"/>
      <c r="DD100" s="174" t="str">
        <f t="shared" ref="DD100:DI100" si="577">IF(DD96&lt;DD98,"H1","H0")</f>
        <v>H0</v>
      </c>
      <c r="DE100" s="289" t="str">
        <f t="shared" si="577"/>
        <v>H1</v>
      </c>
      <c r="DF100" s="289" t="str">
        <f t="shared" si="577"/>
        <v>H1</v>
      </c>
      <c r="DG100" s="289" t="str">
        <f t="shared" si="577"/>
        <v>H1</v>
      </c>
      <c r="DH100" s="289" t="str">
        <f t="shared" si="577"/>
        <v>H1</v>
      </c>
      <c r="DI100" s="289" t="str">
        <f t="shared" si="577"/>
        <v>H1</v>
      </c>
      <c r="DJ100" s="289"/>
      <c r="DK100" s="289"/>
      <c r="DL100" s="321"/>
      <c r="DM100" s="321"/>
      <c r="DN100" s="321"/>
      <c r="DO100" s="321"/>
      <c r="DP100" s="321"/>
      <c r="DQ100" s="321"/>
      <c r="DR100" s="321"/>
      <c r="DS100" s="321"/>
      <c r="DT100" s="321"/>
      <c r="DU100" s="321"/>
      <c r="DV100" s="321"/>
      <c r="DW100" s="321"/>
      <c r="DX100" s="321"/>
      <c r="DY100" s="321"/>
      <c r="DZ100" s="321"/>
      <c r="EA100" s="321"/>
      <c r="EB100" s="321"/>
      <c r="EC100" s="321"/>
      <c r="ED100" s="321"/>
      <c r="EE100" s="321"/>
      <c r="EF100" s="321"/>
      <c r="EG100" s="321"/>
      <c r="EH100" s="321"/>
      <c r="EI100" s="321"/>
      <c r="EJ100" s="321"/>
      <c r="EK100" s="321"/>
      <c r="EL100" s="321"/>
      <c r="EM100" s="321"/>
      <c r="EN100" s="321"/>
      <c r="EO100" s="321"/>
      <c r="EP100" s="321"/>
      <c r="EQ100" s="321"/>
      <c r="ER100" s="321"/>
      <c r="ES100" s="321"/>
      <c r="ET100" s="321"/>
      <c r="EU100" s="321"/>
      <c r="EV100" s="321"/>
      <c r="EW100" s="321"/>
      <c r="EX100" s="321"/>
      <c r="EY100" s="321"/>
      <c r="EZ100" s="321"/>
      <c r="FA100" s="321"/>
      <c r="FB100" s="321"/>
      <c r="FC100" s="321"/>
      <c r="FF100" s="289" t="str">
        <f t="shared" ref="FF100:FI100" si="578">IF(FF96&lt;FF98,"H1","H0")</f>
        <v>H1</v>
      </c>
      <c r="FG100" s="289" t="str">
        <f t="shared" si="578"/>
        <v>H1</v>
      </c>
      <c r="FH100" s="174" t="str">
        <f t="shared" si="578"/>
        <v>H0</v>
      </c>
      <c r="FI100" s="289" t="str">
        <f t="shared" si="578"/>
        <v>H1</v>
      </c>
      <c r="HC100" s="433"/>
      <c r="HD100" s="433"/>
      <c r="HE100" s="433"/>
      <c r="HF100" s="433"/>
      <c r="HG100" s="444"/>
      <c r="HH100" s="444"/>
      <c r="HI100" s="444"/>
      <c r="HJ100" s="433"/>
      <c r="HK100" s="433"/>
      <c r="HL100" s="433"/>
      <c r="HM100" s="433"/>
      <c r="HN100" s="433"/>
      <c r="HO100" s="433"/>
    </row>
    <row r="101" spans="1:223" s="290" customFormat="1" ht="23.25" hidden="1" x14ac:dyDescent="0.25">
      <c r="A101" s="299" t="s">
        <v>270</v>
      </c>
      <c r="B101" s="286"/>
      <c r="C101" s="286"/>
      <c r="D101" s="286"/>
      <c r="E101" s="317"/>
      <c r="F101" s="317"/>
      <c r="G101" s="317"/>
      <c r="H101" s="317"/>
      <c r="I101" s="317"/>
      <c r="J101" s="317"/>
      <c r="K101" s="317"/>
      <c r="L101" s="317"/>
      <c r="M101" s="317"/>
      <c r="N101" s="317"/>
      <c r="O101" s="317"/>
      <c r="P101" s="317"/>
      <c r="Q101" s="317"/>
      <c r="R101" s="317"/>
      <c r="S101" s="317"/>
      <c r="T101" s="317"/>
      <c r="U101" s="317"/>
      <c r="V101" s="317"/>
      <c r="W101" s="177"/>
      <c r="Y101" s="286"/>
      <c r="Z101" s="286"/>
      <c r="AA101" s="286"/>
      <c r="AB101" s="317"/>
      <c r="AC101" s="317"/>
      <c r="AD101" s="317"/>
      <c r="AE101" s="317"/>
      <c r="AF101" s="317"/>
      <c r="AG101" s="317"/>
      <c r="AH101" s="317"/>
      <c r="AI101" s="317"/>
      <c r="AJ101" s="317"/>
      <c r="AK101" s="317"/>
      <c r="AL101" s="317"/>
      <c r="AM101" s="317"/>
      <c r="AN101" s="317"/>
      <c r="AO101" s="317"/>
      <c r="AP101" s="317"/>
      <c r="AQ101" s="317"/>
      <c r="AR101" s="317"/>
      <c r="AS101" s="317"/>
      <c r="AX101" s="286" t="str">
        <f t="shared" ref="AX101:BC101" si="579">IF(AX96&lt;AX98,"'signifikant'","'n. signifikant'")</f>
        <v>'n. signifikant'</v>
      </c>
      <c r="AY101" s="286" t="str">
        <f t="shared" si="579"/>
        <v>'signifikant'</v>
      </c>
      <c r="AZ101" s="286" t="str">
        <f t="shared" si="579"/>
        <v>'signifikant'</v>
      </c>
      <c r="BA101" s="286" t="str">
        <f t="shared" si="579"/>
        <v>'signifikant'</v>
      </c>
      <c r="BB101" s="286" t="str">
        <f t="shared" si="579"/>
        <v>'signifikant'</v>
      </c>
      <c r="BC101" s="286" t="str">
        <f t="shared" si="579"/>
        <v>'signifikant'</v>
      </c>
      <c r="BD101" s="286"/>
      <c r="BE101" s="286"/>
      <c r="BF101" s="317"/>
      <c r="BG101" s="317"/>
      <c r="BH101" s="317"/>
      <c r="BI101" s="317"/>
      <c r="BJ101" s="317"/>
      <c r="BK101" s="317"/>
      <c r="BL101" s="317"/>
      <c r="BM101" s="317"/>
      <c r="BN101" s="317"/>
      <c r="BO101" s="317"/>
      <c r="BP101" s="317"/>
      <c r="BQ101" s="317"/>
      <c r="BR101" s="317"/>
      <c r="BS101" s="317"/>
      <c r="BT101" s="317"/>
      <c r="BU101" s="317"/>
      <c r="BV101" s="317"/>
      <c r="BW101" s="317"/>
      <c r="BX101" s="317"/>
      <c r="BY101" s="317"/>
      <c r="BZ101" s="317"/>
      <c r="CA101" s="317"/>
      <c r="CB101" s="317"/>
      <c r="CC101" s="317"/>
      <c r="CD101" s="317"/>
      <c r="CE101" s="317"/>
      <c r="CF101" s="317"/>
      <c r="CG101" s="317"/>
      <c r="CH101" s="317"/>
      <c r="CI101" s="317"/>
      <c r="CJ101" s="317"/>
      <c r="CK101" s="317"/>
      <c r="CL101" s="317"/>
      <c r="CM101" s="317"/>
      <c r="CN101" s="317"/>
      <c r="CO101" s="317"/>
      <c r="CP101" s="317"/>
      <c r="CQ101" s="317"/>
      <c r="CR101" s="317"/>
      <c r="CS101" s="317"/>
      <c r="CT101" s="317"/>
      <c r="CU101" s="317"/>
      <c r="CV101" s="317"/>
      <c r="CW101" s="317"/>
      <c r="CX101" s="317"/>
      <c r="CY101" s="317"/>
      <c r="CZ101" s="317"/>
      <c r="DA101" s="317"/>
      <c r="DB101" s="317"/>
      <c r="DD101" s="286" t="str">
        <f t="shared" ref="DD101:DI101" si="580">IF(DD96&lt;DD98,"'signifikant'","'n. signifikant'")</f>
        <v>'n. signifikant'</v>
      </c>
      <c r="DE101" s="286" t="str">
        <f t="shared" si="580"/>
        <v>'signifikant'</v>
      </c>
      <c r="DF101" s="286" t="str">
        <f t="shared" si="580"/>
        <v>'signifikant'</v>
      </c>
      <c r="DG101" s="286" t="str">
        <f t="shared" si="580"/>
        <v>'signifikant'</v>
      </c>
      <c r="DH101" s="286" t="str">
        <f t="shared" si="580"/>
        <v>'signifikant'</v>
      </c>
      <c r="DI101" s="286" t="str">
        <f t="shared" si="580"/>
        <v>'signifikant'</v>
      </c>
      <c r="DJ101" s="286"/>
      <c r="DK101" s="286"/>
      <c r="DL101" s="317"/>
      <c r="DM101" s="317"/>
      <c r="DN101" s="317"/>
      <c r="DO101" s="317"/>
      <c r="DP101" s="317"/>
      <c r="DQ101" s="317"/>
      <c r="DR101" s="317"/>
      <c r="DS101" s="317"/>
      <c r="DT101" s="317"/>
      <c r="DU101" s="317"/>
      <c r="DV101" s="317"/>
      <c r="DW101" s="317"/>
      <c r="DX101" s="317"/>
      <c r="DY101" s="317"/>
      <c r="DZ101" s="317"/>
      <c r="EA101" s="317"/>
      <c r="EB101" s="317"/>
      <c r="EC101" s="317"/>
      <c r="ED101" s="317"/>
      <c r="EE101" s="317"/>
      <c r="EF101" s="317"/>
      <c r="EG101" s="317"/>
      <c r="EH101" s="317"/>
      <c r="EI101" s="317"/>
      <c r="EJ101" s="317"/>
      <c r="EK101" s="317"/>
      <c r="EL101" s="317"/>
      <c r="EM101" s="317"/>
      <c r="EN101" s="317"/>
      <c r="EO101" s="317"/>
      <c r="EP101" s="317"/>
      <c r="EQ101" s="317"/>
      <c r="ER101" s="317"/>
      <c r="ES101" s="317"/>
      <c r="ET101" s="317"/>
      <c r="EU101" s="317"/>
      <c r="EV101" s="317"/>
      <c r="EW101" s="317"/>
      <c r="EX101" s="317"/>
      <c r="EY101" s="317"/>
      <c r="EZ101" s="317"/>
      <c r="FA101" s="317"/>
      <c r="FB101" s="317"/>
      <c r="FC101" s="317"/>
      <c r="FF101" s="286" t="str">
        <f t="shared" ref="FF101:FI101" si="581">IF(FF96&lt;FF98,"'signifikant'","'n. signifikant'")</f>
        <v>'signifikant'</v>
      </c>
      <c r="FG101" s="286" t="str">
        <f t="shared" si="581"/>
        <v>'signifikant'</v>
      </c>
      <c r="FH101" s="286" t="str">
        <f t="shared" si="581"/>
        <v>'n. signifikant'</v>
      </c>
      <c r="FI101" s="286" t="str">
        <f t="shared" si="581"/>
        <v>'signifikant'</v>
      </c>
      <c r="HC101" s="434"/>
      <c r="HD101" s="434"/>
      <c r="HE101" s="434"/>
      <c r="HF101" s="434"/>
      <c r="HG101" s="444"/>
      <c r="HH101" s="444"/>
      <c r="HI101" s="444"/>
      <c r="HJ101" s="434"/>
      <c r="HK101" s="434"/>
      <c r="HL101" s="434"/>
      <c r="HM101" s="434"/>
      <c r="HN101" s="434"/>
      <c r="HO101" s="434"/>
    </row>
    <row r="102" spans="1:223" s="290" customFormat="1" ht="23.25" hidden="1" x14ac:dyDescent="0.25">
      <c r="A102" s="299" t="s">
        <v>271</v>
      </c>
      <c r="B102" s="137">
        <f>B98</f>
        <v>0.98333333333333328</v>
      </c>
      <c r="C102" s="137">
        <f t="shared" ref="C102:D102" si="582">C98</f>
        <v>0.97499999999999998</v>
      </c>
      <c r="D102" s="137">
        <f t="shared" si="582"/>
        <v>0.95</v>
      </c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8"/>
      <c r="T102" s="318"/>
      <c r="U102" s="318"/>
      <c r="V102" s="318"/>
      <c r="W102" s="177"/>
      <c r="Y102" s="137">
        <f>Y98</f>
        <v>0.98333333333333328</v>
      </c>
      <c r="Z102" s="137">
        <f t="shared" ref="Z102:AA102" si="583">Z98</f>
        <v>0.97499999999999998</v>
      </c>
      <c r="AA102" s="137">
        <f t="shared" si="583"/>
        <v>0.95</v>
      </c>
      <c r="AB102" s="318"/>
      <c r="AC102" s="318"/>
      <c r="AD102" s="318"/>
      <c r="AE102" s="318"/>
      <c r="AF102" s="318"/>
      <c r="AG102" s="318"/>
      <c r="AH102" s="318"/>
      <c r="AI102" s="318"/>
      <c r="AJ102" s="318"/>
      <c r="AK102" s="318"/>
      <c r="AL102" s="318"/>
      <c r="AM102" s="318"/>
      <c r="AN102" s="318"/>
      <c r="AO102" s="318"/>
      <c r="AP102" s="318"/>
      <c r="AQ102" s="318"/>
      <c r="AR102" s="318"/>
      <c r="AS102" s="318"/>
      <c r="AX102" s="286"/>
      <c r="AY102" s="286"/>
      <c r="AZ102" s="286"/>
      <c r="BA102" s="286"/>
      <c r="BB102" s="286"/>
      <c r="BC102" s="286"/>
      <c r="BD102" s="286"/>
      <c r="BE102" s="286"/>
      <c r="BF102" s="317"/>
      <c r="BG102" s="317"/>
      <c r="BH102" s="317"/>
      <c r="BI102" s="317"/>
      <c r="BJ102" s="317"/>
      <c r="BK102" s="317"/>
      <c r="BL102" s="317"/>
      <c r="BM102" s="317"/>
      <c r="BN102" s="317"/>
      <c r="BO102" s="317"/>
      <c r="BP102" s="317"/>
      <c r="BQ102" s="317"/>
      <c r="BR102" s="317"/>
      <c r="BS102" s="317"/>
      <c r="BT102" s="317"/>
      <c r="BU102" s="317"/>
      <c r="BV102" s="317"/>
      <c r="BW102" s="317"/>
      <c r="BX102" s="317"/>
      <c r="BY102" s="317"/>
      <c r="BZ102" s="317"/>
      <c r="CA102" s="317"/>
      <c r="CB102" s="317"/>
      <c r="CC102" s="317"/>
      <c r="CD102" s="317"/>
      <c r="CE102" s="317"/>
      <c r="CF102" s="317"/>
      <c r="CG102" s="317"/>
      <c r="CH102" s="317"/>
      <c r="CI102" s="317"/>
      <c r="CJ102" s="317"/>
      <c r="CK102" s="317"/>
      <c r="CL102" s="317"/>
      <c r="CM102" s="317"/>
      <c r="CN102" s="317"/>
      <c r="CO102" s="317"/>
      <c r="CP102" s="317"/>
      <c r="CQ102" s="317"/>
      <c r="CR102" s="317"/>
      <c r="CS102" s="317"/>
      <c r="CT102" s="317"/>
      <c r="CU102" s="317"/>
      <c r="CV102" s="317"/>
      <c r="CW102" s="317"/>
      <c r="CX102" s="317"/>
      <c r="CY102" s="317"/>
      <c r="CZ102" s="317"/>
      <c r="DA102" s="317"/>
      <c r="DB102" s="317"/>
      <c r="DD102" s="286"/>
      <c r="DE102" s="286"/>
      <c r="DF102" s="286"/>
      <c r="DG102" s="286"/>
      <c r="DH102" s="286"/>
      <c r="DI102" s="286"/>
      <c r="DJ102" s="286"/>
      <c r="DK102" s="286"/>
      <c r="DL102" s="317"/>
      <c r="DM102" s="317"/>
      <c r="DN102" s="317"/>
      <c r="DO102" s="317"/>
      <c r="DP102" s="317"/>
      <c r="DQ102" s="317"/>
      <c r="DR102" s="317"/>
      <c r="DS102" s="317"/>
      <c r="DT102" s="317"/>
      <c r="DU102" s="317"/>
      <c r="DV102" s="317"/>
      <c r="DW102" s="317"/>
      <c r="DX102" s="317"/>
      <c r="DY102" s="317"/>
      <c r="DZ102" s="317"/>
      <c r="EA102" s="317"/>
      <c r="EB102" s="317"/>
      <c r="EC102" s="317"/>
      <c r="ED102" s="317"/>
      <c r="EE102" s="317"/>
      <c r="EF102" s="317"/>
      <c r="EG102" s="317"/>
      <c r="EH102" s="317"/>
      <c r="EI102" s="317"/>
      <c r="EJ102" s="317"/>
      <c r="EK102" s="317"/>
      <c r="EL102" s="317"/>
      <c r="EM102" s="317"/>
      <c r="EN102" s="317"/>
      <c r="EO102" s="317"/>
      <c r="EP102" s="317"/>
      <c r="EQ102" s="317"/>
      <c r="ER102" s="317"/>
      <c r="ES102" s="317"/>
      <c r="ET102" s="317"/>
      <c r="EU102" s="317"/>
      <c r="EV102" s="317"/>
      <c r="EW102" s="317"/>
      <c r="EX102" s="317"/>
      <c r="EY102" s="317"/>
      <c r="EZ102" s="317"/>
      <c r="FA102" s="317"/>
      <c r="FB102" s="317"/>
      <c r="FC102" s="317"/>
      <c r="FF102" s="286"/>
      <c r="FG102" s="286"/>
      <c r="FH102" s="286"/>
      <c r="FI102" s="286"/>
      <c r="HC102" s="434"/>
      <c r="HD102" s="434"/>
      <c r="HE102" s="434"/>
      <c r="HF102" s="434"/>
      <c r="HG102" s="444"/>
      <c r="HH102" s="444"/>
      <c r="HI102" s="444"/>
      <c r="HJ102" s="434"/>
      <c r="HK102" s="434"/>
      <c r="HL102" s="434"/>
      <c r="HM102" s="434"/>
      <c r="HN102" s="434"/>
      <c r="HO102" s="434"/>
    </row>
    <row r="103" spans="1:223" s="290" customFormat="1" ht="23.25" hidden="1" x14ac:dyDescent="0.25">
      <c r="A103" s="299" t="s">
        <v>263</v>
      </c>
      <c r="B103" s="286">
        <v>-2.13</v>
      </c>
      <c r="C103" s="286">
        <v>-1.96</v>
      </c>
      <c r="D103" s="286">
        <v>-1.65</v>
      </c>
      <c r="E103" s="317"/>
      <c r="F103" s="317"/>
      <c r="G103" s="317"/>
      <c r="H103" s="317"/>
      <c r="I103" s="317"/>
      <c r="J103" s="317"/>
      <c r="K103" s="317"/>
      <c r="L103" s="317"/>
      <c r="M103" s="317"/>
      <c r="N103" s="317"/>
      <c r="O103" s="317"/>
      <c r="P103" s="317"/>
      <c r="Q103" s="317"/>
      <c r="R103" s="317"/>
      <c r="S103" s="317"/>
      <c r="T103" s="317"/>
      <c r="U103" s="317"/>
      <c r="V103" s="317"/>
      <c r="W103" s="177"/>
      <c r="Y103" s="286">
        <v>-2.13</v>
      </c>
      <c r="Z103" s="286">
        <v>-1.96</v>
      </c>
      <c r="AA103" s="286">
        <v>-1.65</v>
      </c>
      <c r="AB103" s="317"/>
      <c r="AC103" s="317"/>
      <c r="AD103" s="317"/>
      <c r="AE103" s="317"/>
      <c r="AF103" s="317"/>
      <c r="AG103" s="317"/>
      <c r="AH103" s="317"/>
      <c r="AI103" s="317"/>
      <c r="AJ103" s="317"/>
      <c r="AK103" s="317"/>
      <c r="AL103" s="317"/>
      <c r="AM103" s="317"/>
      <c r="AN103" s="317"/>
      <c r="AO103" s="317"/>
      <c r="AP103" s="317"/>
      <c r="AQ103" s="317"/>
      <c r="AR103" s="317"/>
      <c r="AS103" s="317"/>
      <c r="AX103" s="137">
        <f>1-AX98</f>
        <v>0.95</v>
      </c>
      <c r="AY103" s="137">
        <f t="shared" ref="AY103:BC103" si="584">1-AY98</f>
        <v>0.97499999999999998</v>
      </c>
      <c r="AZ103" s="137">
        <f t="shared" si="584"/>
        <v>0.98750000000000004</v>
      </c>
      <c r="BA103" s="137">
        <f t="shared" si="584"/>
        <v>0.98333333333333328</v>
      </c>
      <c r="BB103" s="137">
        <f t="shared" si="584"/>
        <v>0.99</v>
      </c>
      <c r="BC103" s="137">
        <f t="shared" si="584"/>
        <v>0.9916666666666667</v>
      </c>
      <c r="BD103" s="137"/>
      <c r="BE103" s="137"/>
      <c r="BF103" s="318"/>
      <c r="BG103" s="318"/>
      <c r="BH103" s="318"/>
      <c r="BI103" s="318"/>
      <c r="BJ103" s="318"/>
      <c r="BK103" s="318"/>
      <c r="BL103" s="318"/>
      <c r="BM103" s="318"/>
      <c r="BN103" s="318"/>
      <c r="BO103" s="318"/>
      <c r="BP103" s="318"/>
      <c r="BQ103" s="318"/>
      <c r="BR103" s="318"/>
      <c r="BS103" s="318"/>
      <c r="BT103" s="318"/>
      <c r="BU103" s="318"/>
      <c r="BV103" s="318"/>
      <c r="BW103" s="318"/>
      <c r="BX103" s="318"/>
      <c r="BY103" s="318"/>
      <c r="BZ103" s="318"/>
      <c r="CA103" s="318"/>
      <c r="CB103" s="318"/>
      <c r="CC103" s="318"/>
      <c r="CD103" s="318"/>
      <c r="CE103" s="318"/>
      <c r="CF103" s="318"/>
      <c r="CG103" s="318"/>
      <c r="CH103" s="318"/>
      <c r="CI103" s="318"/>
      <c r="CJ103" s="318"/>
      <c r="CK103" s="318"/>
      <c r="CL103" s="318"/>
      <c r="CM103" s="318"/>
      <c r="CN103" s="318"/>
      <c r="CO103" s="318"/>
      <c r="CP103" s="318"/>
      <c r="CQ103" s="318"/>
      <c r="CR103" s="318"/>
      <c r="CS103" s="318"/>
      <c r="CT103" s="318"/>
      <c r="CU103" s="318"/>
      <c r="CV103" s="318"/>
      <c r="CW103" s="318"/>
      <c r="CX103" s="318"/>
      <c r="CY103" s="318"/>
      <c r="CZ103" s="318"/>
      <c r="DA103" s="318"/>
      <c r="DB103" s="318"/>
      <c r="DD103" s="137">
        <f>1-DD98</f>
        <v>0.95</v>
      </c>
      <c r="DE103" s="137">
        <f t="shared" ref="DE103:DI103" si="585">1-DE98</f>
        <v>0.98750000000000004</v>
      </c>
      <c r="DF103" s="137">
        <f t="shared" si="585"/>
        <v>0.98333333333333328</v>
      </c>
      <c r="DG103" s="137">
        <f t="shared" si="585"/>
        <v>0.99</v>
      </c>
      <c r="DH103" s="137">
        <f t="shared" si="585"/>
        <v>0.97499999999999998</v>
      </c>
      <c r="DI103" s="137">
        <f t="shared" si="585"/>
        <v>0.9916666666666667</v>
      </c>
      <c r="DJ103" s="137"/>
      <c r="DK103" s="137"/>
      <c r="DL103" s="318"/>
      <c r="DM103" s="318"/>
      <c r="DN103" s="318"/>
      <c r="DO103" s="318"/>
      <c r="DP103" s="318"/>
      <c r="DQ103" s="318"/>
      <c r="DR103" s="318"/>
      <c r="DS103" s="318"/>
      <c r="DT103" s="318"/>
      <c r="DU103" s="318"/>
      <c r="DV103" s="318"/>
      <c r="DW103" s="318"/>
      <c r="DX103" s="318"/>
      <c r="DY103" s="318"/>
      <c r="DZ103" s="318"/>
      <c r="EA103" s="318"/>
      <c r="EB103" s="318"/>
      <c r="EC103" s="318"/>
      <c r="ED103" s="318"/>
      <c r="EE103" s="318"/>
      <c r="EF103" s="318"/>
      <c r="EG103" s="318"/>
      <c r="EH103" s="318"/>
      <c r="EI103" s="318"/>
      <c r="EJ103" s="318"/>
      <c r="EK103" s="318"/>
      <c r="EL103" s="318"/>
      <c r="EM103" s="318"/>
      <c r="EN103" s="318"/>
      <c r="EO103" s="318"/>
      <c r="EP103" s="318"/>
      <c r="EQ103" s="318"/>
      <c r="ER103" s="318"/>
      <c r="ES103" s="318"/>
      <c r="ET103" s="318"/>
      <c r="EU103" s="318"/>
      <c r="EV103" s="318"/>
      <c r="EW103" s="318"/>
      <c r="EX103" s="318"/>
      <c r="EY103" s="318"/>
      <c r="EZ103" s="318"/>
      <c r="FA103" s="318"/>
      <c r="FB103" s="318"/>
      <c r="FC103" s="318"/>
      <c r="FF103" s="137">
        <f>1-FF98</f>
        <v>0.97499999999999998</v>
      </c>
      <c r="FG103" s="137">
        <f t="shared" ref="FG103:FI103" si="586">1-FG98</f>
        <v>0.98333333333333328</v>
      </c>
      <c r="FH103" s="137">
        <f t="shared" si="586"/>
        <v>0.95</v>
      </c>
      <c r="FI103" s="137">
        <f t="shared" si="586"/>
        <v>0.98750000000000004</v>
      </c>
      <c r="HC103" s="434"/>
      <c r="HD103" s="434"/>
      <c r="HE103" s="434"/>
      <c r="HF103" s="434"/>
      <c r="HG103" s="444"/>
      <c r="HH103" s="444"/>
      <c r="HI103" s="444"/>
      <c r="HJ103" s="434"/>
      <c r="HK103" s="434"/>
      <c r="HL103" s="434"/>
      <c r="HM103" s="434"/>
      <c r="HN103" s="434"/>
      <c r="HO103" s="434"/>
    </row>
    <row r="104" spans="1:223" s="290" customFormat="1" ht="23.25" hidden="1" x14ac:dyDescent="0.25">
      <c r="A104" s="299" t="s">
        <v>262</v>
      </c>
      <c r="B104" s="289" t="str">
        <f>IF(B94&lt;B103,"H1","H0")</f>
        <v>H1</v>
      </c>
      <c r="C104" s="289" t="str">
        <f t="shared" ref="C104" si="587">IF(C94&lt;C103,"H1","H0")</f>
        <v>H1</v>
      </c>
      <c r="D104" s="289" t="str">
        <f t="shared" ref="D104" si="588">IF(D94&lt;D103,"H1","H0")</f>
        <v>H1</v>
      </c>
      <c r="E104" s="321"/>
      <c r="F104" s="321"/>
      <c r="G104" s="321"/>
      <c r="H104" s="321"/>
      <c r="I104" s="321"/>
      <c r="J104" s="321"/>
      <c r="K104" s="321"/>
      <c r="L104" s="321"/>
      <c r="M104" s="321"/>
      <c r="N104" s="321"/>
      <c r="O104" s="321"/>
      <c r="P104" s="321"/>
      <c r="Q104" s="321"/>
      <c r="R104" s="321"/>
      <c r="S104" s="321"/>
      <c r="T104" s="321"/>
      <c r="U104" s="321"/>
      <c r="V104" s="321"/>
      <c r="W104" s="177"/>
      <c r="Y104" s="289" t="str">
        <f>IF(Y94&lt;Y103,"H1","H0")</f>
        <v>H1</v>
      </c>
      <c r="Z104" s="289" t="str">
        <f t="shared" ref="Z104" si="589">IF(Z94&lt;Z103,"H1","H0")</f>
        <v>H1</v>
      </c>
      <c r="AA104" s="289" t="str">
        <f t="shared" ref="AA104" si="590">IF(AA94&lt;AA103,"H1","H0")</f>
        <v>H1</v>
      </c>
      <c r="AB104" s="321"/>
      <c r="AC104" s="321"/>
      <c r="AD104" s="321"/>
      <c r="AE104" s="321"/>
      <c r="AF104" s="321"/>
      <c r="AG104" s="321"/>
      <c r="AH104" s="321"/>
      <c r="AI104" s="321"/>
      <c r="AJ104" s="321"/>
      <c r="AK104" s="321"/>
      <c r="AL104" s="321"/>
      <c r="AM104" s="321"/>
      <c r="AN104" s="321"/>
      <c r="AO104" s="321"/>
      <c r="AP104" s="321"/>
      <c r="AQ104" s="321"/>
      <c r="AR104" s="321"/>
      <c r="AS104" s="321"/>
      <c r="AX104" s="286">
        <v>-1.65</v>
      </c>
      <c r="AY104" s="286">
        <v>-1.96</v>
      </c>
      <c r="AZ104" s="286">
        <v>-2.2400000000000002</v>
      </c>
      <c r="BA104" s="286">
        <v>-2.13</v>
      </c>
      <c r="BB104" s="286">
        <v>-2.33</v>
      </c>
      <c r="BC104" s="286">
        <v>-2.4</v>
      </c>
      <c r="BD104" s="286"/>
      <c r="BE104" s="286"/>
      <c r="BF104" s="317"/>
      <c r="BG104" s="317"/>
      <c r="BH104" s="317"/>
      <c r="BI104" s="317"/>
      <c r="BJ104" s="317"/>
      <c r="BK104" s="317"/>
      <c r="BL104" s="317"/>
      <c r="BM104" s="317"/>
      <c r="BN104" s="317"/>
      <c r="BO104" s="317"/>
      <c r="BP104" s="317"/>
      <c r="BQ104" s="317"/>
      <c r="BR104" s="317"/>
      <c r="BS104" s="317"/>
      <c r="BT104" s="317"/>
      <c r="BU104" s="317"/>
      <c r="BV104" s="317"/>
      <c r="BW104" s="317"/>
      <c r="BX104" s="317"/>
      <c r="BY104" s="317"/>
      <c r="BZ104" s="317"/>
      <c r="CA104" s="317"/>
      <c r="CB104" s="317"/>
      <c r="CC104" s="317"/>
      <c r="CD104" s="317"/>
      <c r="CE104" s="317"/>
      <c r="CF104" s="317"/>
      <c r="CG104" s="317"/>
      <c r="CH104" s="317"/>
      <c r="CI104" s="317"/>
      <c r="CJ104" s="317"/>
      <c r="CK104" s="317"/>
      <c r="CL104" s="317"/>
      <c r="CM104" s="317"/>
      <c r="CN104" s="317"/>
      <c r="CO104" s="317"/>
      <c r="CP104" s="317"/>
      <c r="CQ104" s="317"/>
      <c r="CR104" s="317"/>
      <c r="CS104" s="317"/>
      <c r="CT104" s="317"/>
      <c r="CU104" s="317"/>
      <c r="CV104" s="317"/>
      <c r="CW104" s="317"/>
      <c r="CX104" s="317"/>
      <c r="CY104" s="317"/>
      <c r="CZ104" s="317"/>
      <c r="DA104" s="317"/>
      <c r="DB104" s="317"/>
      <c r="DD104" s="286">
        <v>-1.65</v>
      </c>
      <c r="DE104" s="286">
        <v>-2.2400000000000002</v>
      </c>
      <c r="DF104" s="286">
        <v>-2.13</v>
      </c>
      <c r="DG104" s="286">
        <v>-2.33</v>
      </c>
      <c r="DH104" s="286">
        <v>-1.96</v>
      </c>
      <c r="DI104" s="286">
        <v>-2.4</v>
      </c>
      <c r="DJ104" s="286"/>
      <c r="DK104" s="286"/>
      <c r="DL104" s="317"/>
      <c r="DM104" s="317"/>
      <c r="DN104" s="317"/>
      <c r="DO104" s="317"/>
      <c r="DP104" s="317"/>
      <c r="DQ104" s="317"/>
      <c r="DR104" s="317"/>
      <c r="DS104" s="317"/>
      <c r="DT104" s="317"/>
      <c r="DU104" s="317"/>
      <c r="DV104" s="317"/>
      <c r="DW104" s="317"/>
      <c r="DX104" s="317"/>
      <c r="DY104" s="317"/>
      <c r="DZ104" s="317"/>
      <c r="EA104" s="317"/>
      <c r="EB104" s="317"/>
      <c r="EC104" s="317"/>
      <c r="ED104" s="317"/>
      <c r="EE104" s="317"/>
      <c r="EF104" s="317"/>
      <c r="EG104" s="317"/>
      <c r="EH104" s="317"/>
      <c r="EI104" s="317"/>
      <c r="EJ104" s="317"/>
      <c r="EK104" s="317"/>
      <c r="EL104" s="317"/>
      <c r="EM104" s="317"/>
      <c r="EN104" s="317"/>
      <c r="EO104" s="317"/>
      <c r="EP104" s="317"/>
      <c r="EQ104" s="317"/>
      <c r="ER104" s="317"/>
      <c r="ES104" s="317"/>
      <c r="ET104" s="317"/>
      <c r="EU104" s="317"/>
      <c r="EV104" s="317"/>
      <c r="EW104" s="317"/>
      <c r="EX104" s="317"/>
      <c r="EY104" s="317"/>
      <c r="EZ104" s="317"/>
      <c r="FA104" s="317"/>
      <c r="FB104" s="317"/>
      <c r="FC104" s="317"/>
      <c r="FF104" s="286">
        <v>-1.96</v>
      </c>
      <c r="FG104" s="286">
        <v>-2.13</v>
      </c>
      <c r="FH104" s="286">
        <v>-1.65</v>
      </c>
      <c r="FI104" s="286">
        <v>-2.2400000000000002</v>
      </c>
      <c r="HC104" s="434"/>
      <c r="HD104" s="434"/>
      <c r="HE104" s="434"/>
      <c r="HF104" s="434"/>
      <c r="HG104" s="444"/>
      <c r="HH104" s="444"/>
      <c r="HI104" s="444"/>
      <c r="HJ104" s="434"/>
      <c r="HK104" s="434"/>
      <c r="HL104" s="434"/>
      <c r="HM104" s="434"/>
      <c r="HN104" s="434"/>
      <c r="HO104" s="434"/>
    </row>
    <row r="105" spans="1:223" ht="15" hidden="1" customHeight="1" x14ac:dyDescent="0.25">
      <c r="A105" s="300" t="s">
        <v>723</v>
      </c>
      <c r="B105" s="301"/>
      <c r="C105" s="301"/>
      <c r="D105" s="301"/>
      <c r="E105" s="319"/>
      <c r="F105" s="319"/>
      <c r="G105" s="319"/>
      <c r="H105" s="319"/>
      <c r="I105" s="319"/>
      <c r="J105" s="319"/>
      <c r="K105" s="319"/>
      <c r="L105" s="319"/>
      <c r="M105" s="319"/>
      <c r="N105" s="319"/>
      <c r="O105" s="319"/>
      <c r="P105" s="319"/>
      <c r="Q105" s="319"/>
      <c r="R105" s="319"/>
      <c r="S105" s="319"/>
      <c r="T105" s="319"/>
      <c r="U105" s="319"/>
      <c r="V105" s="319"/>
      <c r="W105" s="290"/>
      <c r="Y105" s="302"/>
      <c r="Z105" s="302"/>
      <c r="AA105" s="302"/>
      <c r="AB105" s="319"/>
      <c r="AC105" s="319"/>
      <c r="AD105" s="319"/>
      <c r="AE105" s="319"/>
      <c r="AF105" s="319"/>
      <c r="AG105" s="319"/>
      <c r="AH105" s="319"/>
      <c r="AI105" s="319"/>
      <c r="AJ105" s="319"/>
      <c r="AK105" s="319"/>
      <c r="AL105" s="319"/>
      <c r="AM105" s="319"/>
      <c r="AN105" s="319"/>
      <c r="AO105" s="319"/>
      <c r="AP105" s="319"/>
      <c r="AQ105" s="319"/>
      <c r="AR105" s="319"/>
      <c r="AS105" s="319"/>
      <c r="AX105" s="174" t="str">
        <f>IF(AX94&lt;AX104,"H1","H0")</f>
        <v>H0</v>
      </c>
      <c r="AY105" s="289" t="str">
        <f>IF(AY94&lt;AY104,"H1","H0")</f>
        <v>H1</v>
      </c>
      <c r="AZ105" s="289" t="str">
        <f>IF(AZ94&lt;AZ104,"H1","H0")</f>
        <v>H1</v>
      </c>
      <c r="BA105" s="289" t="str">
        <f t="shared" ref="BA105:BC105" si="591">IF(BA94&lt;BA104,"H1","H0")</f>
        <v>H1</v>
      </c>
      <c r="BB105" s="174" t="str">
        <f t="shared" si="591"/>
        <v>H0</v>
      </c>
      <c r="BC105" s="289" t="str">
        <f t="shared" si="591"/>
        <v>H1</v>
      </c>
      <c r="BD105" s="289"/>
      <c r="BE105" s="289"/>
      <c r="BF105" s="321"/>
      <c r="BG105" s="321"/>
      <c r="BH105" s="321"/>
      <c r="BI105" s="321"/>
      <c r="BJ105" s="321"/>
      <c r="BK105" s="321"/>
      <c r="BL105" s="321"/>
      <c r="BM105" s="321"/>
      <c r="BN105" s="321"/>
      <c r="BO105" s="321"/>
      <c r="BP105" s="321"/>
      <c r="BQ105" s="321"/>
      <c r="BR105" s="321"/>
      <c r="BS105" s="321"/>
      <c r="BT105" s="321"/>
      <c r="BU105" s="321"/>
      <c r="BV105" s="321"/>
      <c r="BW105" s="321"/>
      <c r="BX105" s="321"/>
      <c r="BY105" s="321"/>
      <c r="BZ105" s="321"/>
      <c r="CA105" s="321"/>
      <c r="CB105" s="321"/>
      <c r="CC105" s="321"/>
      <c r="CD105" s="321"/>
      <c r="CE105" s="321"/>
      <c r="CF105" s="321"/>
      <c r="CG105" s="321"/>
      <c r="CH105" s="321"/>
      <c r="CI105" s="321"/>
      <c r="CJ105" s="321"/>
      <c r="CK105" s="321"/>
      <c r="CL105" s="321"/>
      <c r="CM105" s="321"/>
      <c r="CN105" s="321"/>
      <c r="CO105" s="321"/>
      <c r="CP105" s="321"/>
      <c r="CQ105" s="321"/>
      <c r="CR105" s="321"/>
      <c r="CS105" s="321"/>
      <c r="CT105" s="321"/>
      <c r="CU105" s="321"/>
      <c r="CV105" s="321"/>
      <c r="CW105" s="321"/>
      <c r="CX105" s="321"/>
      <c r="CY105" s="321"/>
      <c r="CZ105" s="321"/>
      <c r="DA105" s="321"/>
      <c r="DB105" s="321"/>
      <c r="DD105" s="174" t="str">
        <f>IF(DD94&lt;DD104,"H1","H0")</f>
        <v>H0</v>
      </c>
      <c r="DE105" s="289" t="str">
        <f>IF(DE94&lt;DE104,"H1","H0")</f>
        <v>H1</v>
      </c>
      <c r="DF105" s="174" t="str">
        <f>IF(DF94&lt;DF104,"H1","H0")</f>
        <v>H0</v>
      </c>
      <c r="DG105" s="289" t="str">
        <f t="shared" ref="DG105:DI105" si="592">IF(DG94&lt;DG104,"H1","H0")</f>
        <v>H1</v>
      </c>
      <c r="DH105" s="174" t="str">
        <f t="shared" si="592"/>
        <v>H0</v>
      </c>
      <c r="DI105" s="289" t="str">
        <f t="shared" si="592"/>
        <v>H1</v>
      </c>
      <c r="DJ105" s="289"/>
      <c r="DK105" s="289"/>
      <c r="DL105" s="321"/>
      <c r="DM105" s="321"/>
      <c r="DN105" s="321"/>
      <c r="DO105" s="321"/>
      <c r="DP105" s="321"/>
      <c r="DQ105" s="321"/>
      <c r="DR105" s="321"/>
      <c r="DS105" s="321"/>
      <c r="DT105" s="321"/>
      <c r="DU105" s="321"/>
      <c r="DV105" s="321"/>
      <c r="DW105" s="321"/>
      <c r="DX105" s="321"/>
      <c r="DY105" s="321"/>
      <c r="DZ105" s="321"/>
      <c r="EA105" s="321"/>
      <c r="EB105" s="321"/>
      <c r="EC105" s="321"/>
      <c r="ED105" s="321"/>
      <c r="EE105" s="321"/>
      <c r="EF105" s="321"/>
      <c r="EG105" s="321"/>
      <c r="EH105" s="321"/>
      <c r="EI105" s="321"/>
      <c r="EJ105" s="321"/>
      <c r="EK105" s="321"/>
      <c r="EL105" s="321"/>
      <c r="EM105" s="321"/>
      <c r="EN105" s="321"/>
      <c r="EO105" s="321"/>
      <c r="EP105" s="321"/>
      <c r="EQ105" s="321"/>
      <c r="ER105" s="321"/>
      <c r="ES105" s="321"/>
      <c r="ET105" s="321"/>
      <c r="EU105" s="321"/>
      <c r="EV105" s="321"/>
      <c r="EW105" s="321"/>
      <c r="EX105" s="321"/>
      <c r="EY105" s="321"/>
      <c r="EZ105" s="321"/>
      <c r="FA105" s="321"/>
      <c r="FB105" s="321"/>
      <c r="FC105" s="321"/>
      <c r="FF105" s="289" t="str">
        <f>IF(FF94&lt;FF104,"H1","H0")</f>
        <v>H1</v>
      </c>
      <c r="FG105" s="289" t="str">
        <f>IF(FG94&lt;FG104,"H1","H0")</f>
        <v>H1</v>
      </c>
      <c r="FH105" s="174" t="str">
        <f>IF(FH94&lt;FH104,"H1","H0")</f>
        <v>H0</v>
      </c>
      <c r="FI105" s="289" t="str">
        <f t="shared" ref="FI105" si="593">IF(FI94&lt;FI104,"H1","H0")</f>
        <v>H1</v>
      </c>
      <c r="HC105" s="433"/>
      <c r="HD105" s="433"/>
      <c r="HE105" s="433"/>
      <c r="HF105" s="433"/>
      <c r="HG105" s="444"/>
      <c r="HH105" s="444"/>
      <c r="HI105" s="444"/>
      <c r="HJ105" s="433"/>
      <c r="HK105" s="433"/>
      <c r="HL105" s="433"/>
      <c r="HM105" s="433"/>
      <c r="HN105" s="433"/>
      <c r="HO105" s="433"/>
    </row>
    <row r="106" spans="1:223" ht="15" hidden="1" customHeight="1" x14ac:dyDescent="0.25">
      <c r="A106" s="299" t="s">
        <v>753</v>
      </c>
      <c r="B106" s="623" t="s">
        <v>182</v>
      </c>
      <c r="C106" s="623"/>
      <c r="D106" s="623"/>
      <c r="E106" s="320"/>
      <c r="F106" s="320"/>
      <c r="G106" s="320"/>
      <c r="H106" s="320"/>
      <c r="I106" s="320"/>
      <c r="J106" s="320"/>
      <c r="K106" s="320"/>
      <c r="L106" s="320"/>
      <c r="M106" s="320"/>
      <c r="N106" s="320"/>
      <c r="O106" s="320"/>
      <c r="P106" s="320"/>
      <c r="Q106" s="320"/>
      <c r="R106" s="320"/>
      <c r="S106" s="320"/>
      <c r="T106" s="320"/>
      <c r="U106" s="320"/>
      <c r="V106" s="320"/>
      <c r="Y106" s="623" t="s">
        <v>182</v>
      </c>
      <c r="Z106" s="623"/>
      <c r="AA106" s="623"/>
      <c r="AB106" s="320"/>
      <c r="AC106" s="320"/>
      <c r="AD106" s="320"/>
      <c r="AE106" s="320"/>
      <c r="AF106" s="320"/>
      <c r="AG106" s="320"/>
      <c r="AH106" s="320"/>
      <c r="AI106" s="320"/>
      <c r="AJ106" s="320"/>
      <c r="AK106" s="320"/>
      <c r="AL106" s="320"/>
      <c r="AM106" s="320"/>
      <c r="AN106" s="320"/>
      <c r="AO106" s="320"/>
      <c r="AP106" s="320"/>
      <c r="AQ106" s="320"/>
      <c r="AR106" s="320"/>
      <c r="AS106" s="320"/>
      <c r="AX106" s="285">
        <v>-0.72107515252439403</v>
      </c>
      <c r="AY106" s="285">
        <v>-5.2593285414341695</v>
      </c>
      <c r="AZ106" s="285">
        <v>-13.756772518129848</v>
      </c>
      <c r="BA106" s="285">
        <v>-7.5343662323290532</v>
      </c>
      <c r="BB106" s="285">
        <v>-14.058430769267799</v>
      </c>
      <c r="BC106" s="285">
        <v>-15.426985427316019</v>
      </c>
      <c r="BD106" s="285"/>
      <c r="BE106" s="285"/>
      <c r="BF106" s="320"/>
      <c r="BG106" s="320"/>
      <c r="BH106" s="320"/>
      <c r="BI106" s="320"/>
      <c r="BJ106" s="320"/>
      <c r="BK106" s="320"/>
      <c r="BL106" s="320"/>
      <c r="BM106" s="320"/>
      <c r="BN106" s="320"/>
      <c r="BO106" s="320"/>
      <c r="BP106" s="320"/>
      <c r="BQ106" s="320"/>
      <c r="BR106" s="320"/>
      <c r="BS106" s="320"/>
      <c r="BT106" s="320"/>
      <c r="BU106" s="320"/>
      <c r="BV106" s="320"/>
      <c r="BW106" s="320"/>
      <c r="BX106" s="320"/>
      <c r="BY106" s="320"/>
      <c r="BZ106" s="320"/>
      <c r="CA106" s="320"/>
      <c r="CB106" s="320"/>
      <c r="CC106" s="320"/>
      <c r="CD106" s="320"/>
      <c r="CE106" s="320"/>
      <c r="CF106" s="320"/>
      <c r="CG106" s="320"/>
      <c r="CH106" s="320"/>
      <c r="CI106" s="320"/>
      <c r="CJ106" s="320"/>
      <c r="CK106" s="320"/>
      <c r="CL106" s="320"/>
      <c r="CM106" s="320"/>
      <c r="CN106" s="320"/>
      <c r="CO106" s="320"/>
      <c r="CP106" s="320"/>
      <c r="CQ106" s="320"/>
      <c r="CR106" s="320"/>
      <c r="CS106" s="320"/>
      <c r="CT106" s="320"/>
      <c r="CU106" s="320"/>
      <c r="CV106" s="320"/>
      <c r="CW106" s="320"/>
      <c r="CX106" s="320"/>
      <c r="CY106" s="320"/>
      <c r="CZ106" s="320"/>
      <c r="DA106" s="320"/>
      <c r="DB106" s="320"/>
      <c r="DD106" s="285">
        <v>-0.55544289754921139</v>
      </c>
      <c r="DE106" s="285">
        <v>-11.840264828445006</v>
      </c>
      <c r="DF106" s="285">
        <v>-9.9323914781081406</v>
      </c>
      <c r="DG106" s="285">
        <v>-13.536233597310463</v>
      </c>
      <c r="DH106" s="285">
        <v>-8.9856025093564806</v>
      </c>
      <c r="DI106" s="285">
        <v>-17.840143375903192</v>
      </c>
      <c r="DJ106" s="285"/>
      <c r="DK106" s="285"/>
      <c r="DL106" s="320"/>
      <c r="DM106" s="320"/>
      <c r="DN106" s="320"/>
      <c r="DO106" s="320"/>
      <c r="DP106" s="320"/>
      <c r="DQ106" s="320"/>
      <c r="DR106" s="320"/>
      <c r="DS106" s="320"/>
      <c r="DT106" s="320"/>
      <c r="DU106" s="320"/>
      <c r="DV106" s="320"/>
      <c r="DW106" s="320"/>
      <c r="DX106" s="320"/>
      <c r="DY106" s="320"/>
      <c r="DZ106" s="320"/>
      <c r="EA106" s="320"/>
      <c r="EB106" s="320"/>
      <c r="EC106" s="320"/>
      <c r="ED106" s="320"/>
      <c r="EE106" s="320"/>
      <c r="EF106" s="320"/>
      <c r="EG106" s="320"/>
      <c r="EH106" s="320"/>
      <c r="EI106" s="320"/>
      <c r="EJ106" s="320"/>
      <c r="EK106" s="320"/>
      <c r="EL106" s="320"/>
      <c r="EM106" s="320"/>
      <c r="EN106" s="320"/>
      <c r="EO106" s="320"/>
      <c r="EP106" s="320"/>
      <c r="EQ106" s="320"/>
      <c r="ER106" s="320"/>
      <c r="ES106" s="320"/>
      <c r="ET106" s="320"/>
      <c r="EU106" s="320"/>
      <c r="EV106" s="320"/>
      <c r="EW106" s="320"/>
      <c r="EX106" s="320"/>
      <c r="EY106" s="320"/>
      <c r="EZ106" s="320"/>
      <c r="FA106" s="320"/>
      <c r="FB106" s="320"/>
      <c r="FC106" s="320"/>
      <c r="FF106" s="285">
        <v>-4.9785663464801333</v>
      </c>
      <c r="FG106" s="285">
        <v>-42.875860902258623</v>
      </c>
      <c r="FH106" s="285">
        <v>0</v>
      </c>
      <c r="FI106" s="285">
        <v>-43.660738959455564</v>
      </c>
      <c r="HC106" s="433"/>
      <c r="HD106" s="433"/>
      <c r="HE106" s="433"/>
      <c r="HF106" s="433"/>
      <c r="HG106" s="444"/>
      <c r="HH106" s="444"/>
      <c r="HI106" s="444"/>
      <c r="HJ106" s="433"/>
      <c r="HK106" s="433"/>
      <c r="HL106" s="433"/>
      <c r="HM106" s="433"/>
      <c r="HN106" s="433"/>
      <c r="HO106" s="433"/>
    </row>
    <row r="107" spans="1:223" ht="15" hidden="1" customHeight="1" x14ac:dyDescent="0.25">
      <c r="A107" s="283" t="s">
        <v>164</v>
      </c>
      <c r="AX107" s="629" t="s">
        <v>756</v>
      </c>
      <c r="AY107" s="630"/>
      <c r="AZ107" s="630"/>
      <c r="BA107" s="630"/>
      <c r="BB107" s="630"/>
      <c r="BC107" s="630"/>
      <c r="BD107" s="630"/>
      <c r="BE107" s="631"/>
      <c r="BF107" s="320"/>
      <c r="BG107" s="320"/>
      <c r="BH107" s="320"/>
      <c r="BI107" s="320"/>
      <c r="BJ107" s="320"/>
      <c r="BK107" s="320"/>
      <c r="BL107" s="320"/>
      <c r="BM107" s="320"/>
      <c r="BN107" s="320"/>
      <c r="BO107" s="320"/>
      <c r="BP107" s="320"/>
      <c r="BQ107" s="320"/>
      <c r="BR107" s="320"/>
      <c r="BS107" s="320"/>
      <c r="BT107" s="320"/>
      <c r="BU107" s="320"/>
      <c r="BV107" s="320"/>
      <c r="BW107" s="320"/>
      <c r="BX107" s="320"/>
      <c r="BY107" s="320"/>
      <c r="BZ107" s="320"/>
      <c r="CA107" s="320"/>
      <c r="CB107" s="320"/>
      <c r="CC107" s="320"/>
      <c r="CD107" s="320"/>
      <c r="CE107" s="320"/>
      <c r="CF107" s="320"/>
      <c r="CG107" s="320"/>
      <c r="CH107" s="320"/>
      <c r="CI107" s="320"/>
      <c r="CJ107" s="320"/>
      <c r="CK107" s="320"/>
      <c r="CL107" s="320"/>
      <c r="CM107" s="320"/>
      <c r="CN107" s="320"/>
      <c r="CO107" s="320"/>
      <c r="CP107" s="320"/>
      <c r="CQ107" s="320"/>
      <c r="CR107" s="320"/>
      <c r="CS107" s="320"/>
      <c r="CT107" s="320"/>
      <c r="CU107" s="320"/>
      <c r="CV107" s="320"/>
      <c r="CW107" s="320"/>
      <c r="CX107" s="320"/>
      <c r="CY107" s="320"/>
      <c r="CZ107" s="320"/>
      <c r="DA107" s="320"/>
      <c r="DB107" s="320"/>
      <c r="DD107" s="629" t="s">
        <v>756</v>
      </c>
      <c r="DE107" s="630"/>
      <c r="DF107" s="630"/>
      <c r="DG107" s="630"/>
      <c r="DH107" s="630"/>
      <c r="DI107" s="630"/>
      <c r="DJ107" s="630"/>
      <c r="DK107" s="631"/>
      <c r="DL107" s="320"/>
      <c r="DM107" s="320"/>
      <c r="DN107" s="320"/>
      <c r="DO107" s="320"/>
      <c r="DP107" s="320"/>
      <c r="DQ107" s="320"/>
      <c r="DR107" s="320"/>
      <c r="DS107" s="320"/>
      <c r="DT107" s="320"/>
      <c r="DU107" s="320"/>
      <c r="DV107" s="320"/>
      <c r="DW107" s="320"/>
      <c r="DX107" s="320"/>
      <c r="DY107" s="320"/>
      <c r="DZ107" s="320"/>
      <c r="EA107" s="320"/>
      <c r="EB107" s="320"/>
      <c r="EC107" s="320"/>
      <c r="ED107" s="320"/>
      <c r="EE107" s="320"/>
      <c r="EF107" s="320"/>
      <c r="EG107" s="320"/>
      <c r="EH107" s="320"/>
      <c r="EI107" s="320"/>
      <c r="EJ107" s="320"/>
      <c r="EK107" s="320"/>
      <c r="EL107" s="320"/>
      <c r="EM107" s="320"/>
      <c r="EN107" s="320"/>
      <c r="EO107" s="320"/>
      <c r="EP107" s="320"/>
      <c r="EQ107" s="320"/>
      <c r="ER107" s="320"/>
      <c r="ES107" s="320"/>
      <c r="ET107" s="320"/>
      <c r="EU107" s="320"/>
      <c r="EV107" s="320"/>
      <c r="EW107" s="320"/>
      <c r="EX107" s="320"/>
      <c r="EY107" s="320"/>
      <c r="EZ107" s="320"/>
      <c r="FA107" s="320"/>
      <c r="FB107" s="320"/>
      <c r="FC107" s="320"/>
      <c r="FF107" s="629" t="s">
        <v>776</v>
      </c>
      <c r="FG107" s="630"/>
      <c r="FH107" s="630"/>
      <c r="FI107" s="630"/>
      <c r="HC107" s="433"/>
      <c r="HD107" s="433"/>
      <c r="HE107" s="433"/>
      <c r="HF107" s="433"/>
      <c r="HG107" s="444"/>
      <c r="HH107" s="444"/>
      <c r="HI107" s="444"/>
      <c r="HJ107" s="433"/>
      <c r="HK107" s="433"/>
      <c r="HL107" s="433"/>
      <c r="HM107" s="433"/>
      <c r="HN107" s="433"/>
      <c r="HO107" s="433"/>
    </row>
    <row r="108" spans="1:223" ht="15" hidden="1" customHeight="1" x14ac:dyDescent="0.25">
      <c r="A108" s="284"/>
      <c r="B108" s="624"/>
      <c r="C108" s="624"/>
      <c r="D108" s="624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Y108" s="624">
        <v>200</v>
      </c>
      <c r="Z108" s="624"/>
      <c r="AA108" s="624"/>
      <c r="AB108" s="322"/>
      <c r="AC108" s="322"/>
      <c r="AD108" s="322"/>
      <c r="AE108" s="322"/>
      <c r="AF108" s="322"/>
      <c r="AG108" s="322"/>
      <c r="AH108" s="322"/>
      <c r="AI108" s="322"/>
      <c r="AJ108" s="322"/>
      <c r="AK108" s="322"/>
      <c r="AL108" s="322"/>
      <c r="AM108" s="322"/>
      <c r="AN108" s="322"/>
      <c r="AO108" s="322"/>
      <c r="AP108" s="322"/>
      <c r="AQ108" s="322"/>
      <c r="AR108" s="322"/>
      <c r="AS108" s="322"/>
      <c r="AX108" s="281" t="s">
        <v>164</v>
      </c>
      <c r="DD108" s="281" t="s">
        <v>164</v>
      </c>
      <c r="FF108" s="281" t="s">
        <v>164</v>
      </c>
      <c r="HC108" s="433"/>
      <c r="HD108" s="433"/>
      <c r="HE108" s="433"/>
      <c r="HF108" s="433"/>
      <c r="HG108" s="444"/>
      <c r="HH108" s="444"/>
      <c r="HI108" s="444"/>
      <c r="HJ108" s="433"/>
      <c r="HK108" s="433"/>
      <c r="HL108" s="433"/>
      <c r="HM108" s="433"/>
      <c r="HN108" s="433"/>
      <c r="HO108" s="433"/>
    </row>
    <row r="109" spans="1:223" s="292" customFormat="1" ht="15" hidden="1" customHeight="1" x14ac:dyDescent="0.25">
      <c r="A109" s="109" t="s">
        <v>264</v>
      </c>
      <c r="B109" s="110" t="s">
        <v>447</v>
      </c>
      <c r="C109" s="110" t="s">
        <v>595</v>
      </c>
      <c r="D109" s="110" t="s">
        <v>596</v>
      </c>
      <c r="E109" s="314"/>
      <c r="F109" s="314"/>
      <c r="G109" s="314"/>
      <c r="H109" s="314"/>
      <c r="I109" s="314"/>
      <c r="J109" s="314"/>
      <c r="K109" s="314"/>
      <c r="L109" s="314"/>
      <c r="M109" s="314"/>
      <c r="N109" s="314"/>
      <c r="O109" s="314"/>
      <c r="P109" s="314"/>
      <c r="Q109" s="314"/>
      <c r="R109" s="314"/>
      <c r="S109" s="314"/>
      <c r="T109" s="314"/>
      <c r="U109" s="314"/>
      <c r="V109" s="314"/>
      <c r="Y109" s="110" t="s">
        <v>447</v>
      </c>
      <c r="Z109" s="110" t="s">
        <v>432</v>
      </c>
      <c r="AA109" s="110" t="s">
        <v>593</v>
      </c>
      <c r="AB109" s="314"/>
      <c r="AC109" s="314"/>
      <c r="AD109" s="314"/>
      <c r="AE109" s="314"/>
      <c r="AF109" s="314"/>
      <c r="AG109" s="314"/>
      <c r="AH109" s="314"/>
      <c r="AI109" s="314"/>
      <c r="AJ109" s="314"/>
      <c r="AK109" s="314"/>
      <c r="AL109" s="314"/>
      <c r="AM109" s="314"/>
      <c r="AN109" s="314"/>
      <c r="AO109" s="314"/>
      <c r="AP109" s="314"/>
      <c r="AQ109" s="314"/>
      <c r="AR109" s="314"/>
      <c r="AS109" s="314"/>
      <c r="AX109" s="110" t="s">
        <v>598</v>
      </c>
      <c r="AY109" s="110" t="s">
        <v>500</v>
      </c>
      <c r="AZ109" s="110" t="s">
        <v>600</v>
      </c>
      <c r="BA109" s="110" t="s">
        <v>602</v>
      </c>
      <c r="BB109" s="110" t="s">
        <v>674</v>
      </c>
      <c r="BC109" s="110" t="s">
        <v>751</v>
      </c>
      <c r="BD109" s="110" t="s">
        <v>604</v>
      </c>
      <c r="BE109" s="110" t="s">
        <v>612</v>
      </c>
      <c r="BF109" s="314"/>
      <c r="BG109" s="314"/>
      <c r="BH109" s="314"/>
      <c r="BI109" s="314"/>
      <c r="BJ109" s="314"/>
      <c r="BK109" s="314"/>
      <c r="BL109" s="314"/>
      <c r="BM109" s="314"/>
      <c r="BN109" s="314"/>
      <c r="BO109" s="314"/>
      <c r="BP109" s="314"/>
      <c r="BQ109" s="314"/>
      <c r="BR109" s="314"/>
      <c r="BS109" s="314"/>
      <c r="BT109" s="314"/>
      <c r="BU109" s="314"/>
      <c r="BV109" s="314"/>
      <c r="BW109" s="314"/>
      <c r="BX109" s="314"/>
      <c r="BY109" s="314"/>
      <c r="BZ109" s="314"/>
      <c r="CA109" s="314"/>
      <c r="CB109" s="314"/>
      <c r="CC109" s="314"/>
      <c r="CD109" s="314"/>
      <c r="CE109" s="314"/>
      <c r="CF109" s="314"/>
      <c r="CG109" s="314"/>
      <c r="CH109" s="314"/>
      <c r="CI109" s="314"/>
      <c r="CJ109" s="314"/>
      <c r="CK109" s="314"/>
      <c r="CL109" s="314"/>
      <c r="CM109" s="314"/>
      <c r="CN109" s="314"/>
      <c r="CO109" s="314"/>
      <c r="CP109" s="314"/>
      <c r="CQ109" s="314"/>
      <c r="CR109" s="314"/>
      <c r="CS109" s="314"/>
      <c r="CT109" s="314"/>
      <c r="CU109" s="314"/>
      <c r="CV109" s="314"/>
      <c r="CW109" s="314"/>
      <c r="CX109" s="314"/>
      <c r="CY109" s="314"/>
      <c r="CZ109" s="314"/>
      <c r="DA109" s="314"/>
      <c r="DB109" s="314"/>
      <c r="DD109" s="110" t="s">
        <v>598</v>
      </c>
      <c r="DE109" s="110" t="s">
        <v>500</v>
      </c>
      <c r="DF109" s="110" t="s">
        <v>600</v>
      </c>
      <c r="DG109" s="110" t="s">
        <v>602</v>
      </c>
      <c r="DH109" s="110" t="s">
        <v>674</v>
      </c>
      <c r="DI109" s="110" t="s">
        <v>751</v>
      </c>
      <c r="DJ109" s="110"/>
      <c r="DK109" s="110"/>
      <c r="DL109" s="314"/>
      <c r="DM109" s="314"/>
      <c r="DN109" s="314"/>
      <c r="DO109" s="314"/>
      <c r="DP109" s="314"/>
      <c r="DQ109" s="314"/>
      <c r="DR109" s="314"/>
      <c r="DS109" s="314"/>
      <c r="DT109" s="314"/>
      <c r="DU109" s="314"/>
      <c r="DV109" s="314"/>
      <c r="DW109" s="314"/>
      <c r="DX109" s="314"/>
      <c r="DY109" s="314"/>
      <c r="DZ109" s="314"/>
      <c r="EA109" s="314"/>
      <c r="EB109" s="314"/>
      <c r="EC109" s="314"/>
      <c r="ED109" s="314"/>
      <c r="EE109" s="314"/>
      <c r="EF109" s="314"/>
      <c r="EG109" s="314"/>
      <c r="EH109" s="314"/>
      <c r="EI109" s="314"/>
      <c r="EJ109" s="314"/>
      <c r="EK109" s="314"/>
      <c r="EL109" s="314"/>
      <c r="EM109" s="314"/>
      <c r="EN109" s="314"/>
      <c r="EO109" s="314"/>
      <c r="EP109" s="314"/>
      <c r="EQ109" s="314"/>
      <c r="ER109" s="314"/>
      <c r="ES109" s="314"/>
      <c r="ET109" s="314"/>
      <c r="EU109" s="314"/>
      <c r="EV109" s="314"/>
      <c r="EW109" s="314"/>
      <c r="EX109" s="314"/>
      <c r="EY109" s="314"/>
      <c r="EZ109" s="314"/>
      <c r="FA109" s="314"/>
      <c r="FB109" s="314"/>
      <c r="FC109" s="314"/>
      <c r="FF109" s="110" t="s">
        <v>766</v>
      </c>
      <c r="FG109" s="110" t="s">
        <v>767</v>
      </c>
      <c r="FH109" s="110" t="s">
        <v>770</v>
      </c>
      <c r="FI109" s="110" t="s">
        <v>771</v>
      </c>
      <c r="HC109" s="433"/>
      <c r="HD109" s="433"/>
      <c r="HE109" s="433"/>
      <c r="HF109" s="433"/>
      <c r="HG109" s="444"/>
      <c r="HH109" s="444"/>
      <c r="HI109" s="444"/>
      <c r="HJ109" s="433"/>
      <c r="HK109" s="433"/>
      <c r="HL109" s="433"/>
      <c r="HM109" s="433"/>
      <c r="HN109" s="433"/>
      <c r="HO109" s="433"/>
    </row>
    <row r="110" spans="1:223" s="292" customFormat="1" ht="15" hidden="1" customHeight="1" x14ac:dyDescent="0.25">
      <c r="A110" s="109" t="s">
        <v>265</v>
      </c>
      <c r="B110" s="110" t="s">
        <v>274</v>
      </c>
      <c r="C110" s="110" t="s">
        <v>370</v>
      </c>
      <c r="D110" s="110" t="s">
        <v>597</v>
      </c>
      <c r="E110" s="314"/>
      <c r="F110" s="314"/>
      <c r="G110" s="314"/>
      <c r="H110" s="314"/>
      <c r="I110" s="314"/>
      <c r="J110" s="314"/>
      <c r="K110" s="314"/>
      <c r="L110" s="314"/>
      <c r="M110" s="314"/>
      <c r="N110" s="314"/>
      <c r="O110" s="314"/>
      <c r="P110" s="314"/>
      <c r="Q110" s="314"/>
      <c r="R110" s="314"/>
      <c r="S110" s="314"/>
      <c r="T110" s="314"/>
      <c r="U110" s="314"/>
      <c r="V110" s="314"/>
      <c r="Y110" s="110" t="s">
        <v>274</v>
      </c>
      <c r="Z110" s="110" t="s">
        <v>749</v>
      </c>
      <c r="AA110" s="110" t="s">
        <v>594</v>
      </c>
      <c r="AB110" s="314"/>
      <c r="AC110" s="314"/>
      <c r="AD110" s="314"/>
      <c r="AE110" s="314"/>
      <c r="AF110" s="314"/>
      <c r="AG110" s="314"/>
      <c r="AH110" s="314"/>
      <c r="AI110" s="314"/>
      <c r="AJ110" s="314"/>
      <c r="AK110" s="314"/>
      <c r="AL110" s="314"/>
      <c r="AM110" s="314"/>
      <c r="AN110" s="314"/>
      <c r="AO110" s="314"/>
      <c r="AP110" s="314"/>
      <c r="AQ110" s="314"/>
      <c r="AR110" s="314"/>
      <c r="AS110" s="314"/>
      <c r="AX110" s="110" t="s">
        <v>599</v>
      </c>
      <c r="AY110" s="110" t="s">
        <v>501</v>
      </c>
      <c r="AZ110" s="110" t="s">
        <v>601</v>
      </c>
      <c r="BA110" s="110" t="s">
        <v>603</v>
      </c>
      <c r="BB110" s="110" t="s">
        <v>683</v>
      </c>
      <c r="BC110" s="110" t="s">
        <v>752</v>
      </c>
      <c r="BD110" s="110" t="s">
        <v>396</v>
      </c>
      <c r="BE110" s="110" t="s">
        <v>613</v>
      </c>
      <c r="BF110" s="314"/>
      <c r="BG110" s="314"/>
      <c r="BH110" s="314"/>
      <c r="BI110" s="314"/>
      <c r="BJ110" s="314"/>
      <c r="BK110" s="314"/>
      <c r="BL110" s="314"/>
      <c r="BM110" s="314"/>
      <c r="BN110" s="314"/>
      <c r="BO110" s="314"/>
      <c r="BP110" s="314"/>
      <c r="BQ110" s="314"/>
      <c r="BR110" s="314"/>
      <c r="BS110" s="314"/>
      <c r="BT110" s="314"/>
      <c r="BU110" s="314"/>
      <c r="BV110" s="314"/>
      <c r="BW110" s="314"/>
      <c r="BX110" s="314"/>
      <c r="BY110" s="314"/>
      <c r="BZ110" s="314"/>
      <c r="CA110" s="314"/>
      <c r="CB110" s="314"/>
      <c r="CC110" s="314"/>
      <c r="CD110" s="314"/>
      <c r="CE110" s="314"/>
      <c r="CF110" s="314"/>
      <c r="CG110" s="314"/>
      <c r="CH110" s="314"/>
      <c r="CI110" s="314"/>
      <c r="CJ110" s="314"/>
      <c r="CK110" s="314"/>
      <c r="CL110" s="314"/>
      <c r="CM110" s="314"/>
      <c r="CN110" s="314"/>
      <c r="CO110" s="314"/>
      <c r="CP110" s="314"/>
      <c r="CQ110" s="314"/>
      <c r="CR110" s="314"/>
      <c r="CS110" s="314"/>
      <c r="CT110" s="314"/>
      <c r="CU110" s="314"/>
      <c r="CV110" s="314"/>
      <c r="CW110" s="314"/>
      <c r="CX110" s="314"/>
      <c r="CY110" s="314"/>
      <c r="CZ110" s="314"/>
      <c r="DA110" s="314"/>
      <c r="DB110" s="314"/>
      <c r="DD110" s="110" t="s">
        <v>599</v>
      </c>
      <c r="DE110" s="110" t="s">
        <v>501</v>
      </c>
      <c r="DF110" s="110" t="s">
        <v>601</v>
      </c>
      <c r="DG110" s="110" t="s">
        <v>603</v>
      </c>
      <c r="DH110" s="110" t="s">
        <v>683</v>
      </c>
      <c r="DI110" s="110" t="s">
        <v>752</v>
      </c>
      <c r="DJ110" s="110"/>
      <c r="DK110" s="110"/>
      <c r="DL110" s="314"/>
      <c r="DM110" s="314"/>
      <c r="DN110" s="314"/>
      <c r="DO110" s="314"/>
      <c r="DP110" s="314"/>
      <c r="DQ110" s="314"/>
      <c r="DR110" s="314"/>
      <c r="DS110" s="314"/>
      <c r="DT110" s="314"/>
      <c r="DU110" s="314"/>
      <c r="DV110" s="314"/>
      <c r="DW110" s="314"/>
      <c r="DX110" s="314"/>
      <c r="DY110" s="314"/>
      <c r="DZ110" s="314"/>
      <c r="EA110" s="314"/>
      <c r="EB110" s="314"/>
      <c r="EC110" s="314"/>
      <c r="ED110" s="314"/>
      <c r="EE110" s="314"/>
      <c r="EF110" s="314"/>
      <c r="EG110" s="314"/>
      <c r="EH110" s="314"/>
      <c r="EI110" s="314"/>
      <c r="EJ110" s="314"/>
      <c r="EK110" s="314"/>
      <c r="EL110" s="314"/>
      <c r="EM110" s="314"/>
      <c r="EN110" s="314"/>
      <c r="EO110" s="314"/>
      <c r="EP110" s="314"/>
      <c r="EQ110" s="314"/>
      <c r="ER110" s="314"/>
      <c r="ES110" s="314"/>
      <c r="ET110" s="314"/>
      <c r="EU110" s="314"/>
      <c r="EV110" s="314"/>
      <c r="EW110" s="314"/>
      <c r="EX110" s="314"/>
      <c r="EY110" s="314"/>
      <c r="EZ110" s="314"/>
      <c r="FA110" s="314"/>
      <c r="FB110" s="314"/>
      <c r="FC110" s="314"/>
      <c r="FF110" s="110" t="s">
        <v>772</v>
      </c>
      <c r="FG110" s="110" t="s">
        <v>773</v>
      </c>
      <c r="FH110" s="110" t="s">
        <v>768</v>
      </c>
      <c r="FI110" s="110" t="s">
        <v>769</v>
      </c>
      <c r="HC110" s="433"/>
      <c r="HD110" s="433"/>
      <c r="HE110" s="433"/>
      <c r="HF110" s="433"/>
      <c r="HG110" s="444"/>
      <c r="HH110" s="444"/>
      <c r="HI110" s="444"/>
      <c r="HJ110" s="433"/>
      <c r="HK110" s="433"/>
      <c r="HL110" s="433"/>
      <c r="HM110" s="433"/>
      <c r="HN110" s="433"/>
      <c r="HO110" s="433"/>
    </row>
    <row r="111" spans="1:223" s="292" customFormat="1" ht="15" hidden="1" customHeight="1" x14ac:dyDescent="0.25">
      <c r="A111" s="294" t="s">
        <v>166</v>
      </c>
      <c r="B111" s="296">
        <v>-3.4253467582542174</v>
      </c>
      <c r="C111" s="296">
        <v>-14.996242655276241</v>
      </c>
      <c r="D111" s="296">
        <v>-16.632290574426431</v>
      </c>
      <c r="E111" s="315"/>
      <c r="F111" s="315"/>
      <c r="G111" s="315"/>
      <c r="H111" s="315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315"/>
      <c r="T111" s="315"/>
      <c r="U111" s="315"/>
      <c r="V111" s="315"/>
      <c r="Y111" s="296">
        <v>-3.4233276569024809</v>
      </c>
      <c r="Z111" s="296">
        <v>-8.762177529291435</v>
      </c>
      <c r="AA111" s="296">
        <v>-10.13189941707412</v>
      </c>
      <c r="AB111" s="315"/>
      <c r="AC111" s="315"/>
      <c r="AD111" s="315"/>
      <c r="AE111" s="315"/>
      <c r="AF111" s="315"/>
      <c r="AG111" s="315"/>
      <c r="AH111" s="315"/>
      <c r="AI111" s="315"/>
      <c r="AJ111" s="315"/>
      <c r="AK111" s="315"/>
      <c r="AL111" s="315"/>
      <c r="AM111" s="315"/>
      <c r="AN111" s="315"/>
      <c r="AO111" s="315"/>
      <c r="AP111" s="315"/>
      <c r="AQ111" s="315"/>
      <c r="AR111" s="315"/>
      <c r="AS111" s="315"/>
      <c r="AX111" s="285">
        <v>-1.3538430507863597</v>
      </c>
      <c r="AY111" s="285">
        <v>-5.4275588837989366</v>
      </c>
      <c r="AZ111" s="285">
        <v>-16.799792331402799</v>
      </c>
      <c r="BA111" s="285">
        <v>-8.8947168800369791</v>
      </c>
      <c r="BB111" s="285">
        <v>19.060686449001949</v>
      </c>
      <c r="BC111" s="285">
        <v>-14.761047407126691</v>
      </c>
      <c r="BD111" s="285"/>
      <c r="BE111" s="285"/>
      <c r="BF111" s="320"/>
      <c r="BG111" s="320"/>
      <c r="BH111" s="320"/>
      <c r="BI111" s="320"/>
      <c r="BJ111" s="320"/>
      <c r="BK111" s="320"/>
      <c r="BL111" s="320"/>
      <c r="BM111" s="320"/>
      <c r="BN111" s="320"/>
      <c r="BO111" s="320"/>
      <c r="BP111" s="320"/>
      <c r="BQ111" s="320"/>
      <c r="BR111" s="320"/>
      <c r="BS111" s="320"/>
      <c r="BT111" s="320"/>
      <c r="BU111" s="320"/>
      <c r="BV111" s="320"/>
      <c r="BW111" s="320"/>
      <c r="BX111" s="320"/>
      <c r="BY111" s="320"/>
      <c r="BZ111" s="320"/>
      <c r="CA111" s="320"/>
      <c r="CB111" s="320"/>
      <c r="CC111" s="320"/>
      <c r="CD111" s="320"/>
      <c r="CE111" s="320"/>
      <c r="CF111" s="320"/>
      <c r="CG111" s="320"/>
      <c r="CH111" s="320"/>
      <c r="CI111" s="320"/>
      <c r="CJ111" s="320"/>
      <c r="CK111" s="320"/>
      <c r="CL111" s="320"/>
      <c r="CM111" s="320"/>
      <c r="CN111" s="320"/>
      <c r="CO111" s="320"/>
      <c r="CP111" s="320"/>
      <c r="CQ111" s="320"/>
      <c r="CR111" s="320"/>
      <c r="CS111" s="320"/>
      <c r="CT111" s="320"/>
      <c r="CU111" s="320"/>
      <c r="CV111" s="320"/>
      <c r="CW111" s="320"/>
      <c r="CX111" s="320"/>
      <c r="CY111" s="320"/>
      <c r="CZ111" s="320"/>
      <c r="DA111" s="320"/>
      <c r="DB111" s="320"/>
      <c r="DD111" s="285">
        <v>-2.0152750194153564</v>
      </c>
      <c r="DE111" s="285">
        <v>-16.06191441492679</v>
      </c>
      <c r="DF111" s="285">
        <v>13.344603730497722</v>
      </c>
      <c r="DG111" s="285">
        <v>-16.492549769807823</v>
      </c>
      <c r="DH111" s="285">
        <v>13.833744503622848</v>
      </c>
      <c r="DI111" s="285">
        <v>-16.197638931185487</v>
      </c>
      <c r="DJ111" s="285"/>
      <c r="DK111" s="285"/>
      <c r="DL111" s="320"/>
      <c r="DM111" s="320"/>
      <c r="DN111" s="320"/>
      <c r="DO111" s="320"/>
      <c r="DP111" s="320"/>
      <c r="DQ111" s="320"/>
      <c r="DR111" s="320"/>
      <c r="DS111" s="320"/>
      <c r="DT111" s="320"/>
      <c r="DU111" s="320"/>
      <c r="DV111" s="320"/>
      <c r="DW111" s="320"/>
      <c r="DX111" s="320"/>
      <c r="DY111" s="320"/>
      <c r="DZ111" s="320"/>
      <c r="EA111" s="320"/>
      <c r="EB111" s="320"/>
      <c r="EC111" s="320"/>
      <c r="ED111" s="320"/>
      <c r="EE111" s="320"/>
      <c r="EF111" s="320"/>
      <c r="EG111" s="320"/>
      <c r="EH111" s="320"/>
      <c r="EI111" s="320"/>
      <c r="EJ111" s="320"/>
      <c r="EK111" s="320"/>
      <c r="EL111" s="320"/>
      <c r="EM111" s="320"/>
      <c r="EN111" s="320"/>
      <c r="EO111" s="320"/>
      <c r="EP111" s="320"/>
      <c r="EQ111" s="320"/>
      <c r="ER111" s="320"/>
      <c r="ES111" s="320"/>
      <c r="ET111" s="320"/>
      <c r="EU111" s="320"/>
      <c r="EV111" s="320"/>
      <c r="EW111" s="320"/>
      <c r="EX111" s="320"/>
      <c r="EY111" s="320"/>
      <c r="EZ111" s="320"/>
      <c r="FA111" s="320"/>
      <c r="FB111" s="320"/>
      <c r="FC111" s="320"/>
      <c r="FF111" s="285">
        <v>-3.7118669551192633</v>
      </c>
      <c r="FG111" s="285">
        <v>-43.54893127004911</v>
      </c>
      <c r="FH111" s="285">
        <v>0</v>
      </c>
      <c r="FI111" s="285">
        <v>-45.356457368037866</v>
      </c>
      <c r="HC111" s="433"/>
      <c r="HD111" s="433"/>
      <c r="HE111" s="433"/>
      <c r="HF111" s="433"/>
      <c r="HG111" s="444"/>
      <c r="HH111" s="444"/>
      <c r="HI111" s="444"/>
      <c r="HJ111" s="433"/>
      <c r="HK111" s="433"/>
      <c r="HL111" s="433"/>
      <c r="HM111" s="433"/>
      <c r="HN111" s="433"/>
      <c r="HO111" s="433"/>
    </row>
    <row r="112" spans="1:223" s="292" customFormat="1" ht="15" hidden="1" customHeight="1" x14ac:dyDescent="0.25">
      <c r="A112" s="294" t="s">
        <v>230</v>
      </c>
      <c r="B112" s="297">
        <f>1-0.9997</f>
        <v>2.9999999999996696E-4</v>
      </c>
      <c r="C112" s="297">
        <v>0</v>
      </c>
      <c r="D112" s="297">
        <v>0</v>
      </c>
      <c r="E112" s="316"/>
      <c r="F112" s="316"/>
      <c r="G112" s="316"/>
      <c r="H112" s="316"/>
      <c r="I112" s="316"/>
      <c r="J112" s="316"/>
      <c r="K112" s="316"/>
      <c r="L112" s="316"/>
      <c r="M112" s="316"/>
      <c r="N112" s="316"/>
      <c r="O112" s="316"/>
      <c r="P112" s="316"/>
      <c r="Q112" s="316"/>
      <c r="R112" s="316"/>
      <c r="S112" s="316"/>
      <c r="T112" s="316"/>
      <c r="U112" s="316"/>
      <c r="V112" s="316"/>
      <c r="W112" s="298"/>
      <c r="Y112" s="297">
        <f>1-0.9997</f>
        <v>2.9999999999996696E-4</v>
      </c>
      <c r="Z112" s="297">
        <v>0</v>
      </c>
      <c r="AA112" s="297">
        <v>0</v>
      </c>
      <c r="AB112" s="316"/>
      <c r="AC112" s="316"/>
      <c r="AD112" s="316"/>
      <c r="AE112" s="316"/>
      <c r="AF112" s="316"/>
      <c r="AG112" s="316"/>
      <c r="AH112" s="316"/>
      <c r="AI112" s="316"/>
      <c r="AJ112" s="316"/>
      <c r="AK112" s="316"/>
      <c r="AL112" s="316"/>
      <c r="AM112" s="316"/>
      <c r="AN112" s="316"/>
      <c r="AO112" s="316"/>
      <c r="AP112" s="316"/>
      <c r="AQ112" s="316"/>
      <c r="AR112" s="316"/>
      <c r="AS112" s="316"/>
      <c r="AX112" s="286">
        <v>0.91149999999999998</v>
      </c>
      <c r="AY112" s="286">
        <v>1</v>
      </c>
      <c r="AZ112" s="286">
        <v>1</v>
      </c>
      <c r="BA112" s="286">
        <v>1</v>
      </c>
      <c r="BB112" s="286">
        <v>1</v>
      </c>
      <c r="BC112" s="286">
        <v>1</v>
      </c>
      <c r="BD112" s="286"/>
      <c r="BE112" s="286"/>
      <c r="BF112" s="317"/>
      <c r="BG112" s="317"/>
      <c r="BH112" s="317"/>
      <c r="BI112" s="317"/>
      <c r="BJ112" s="317"/>
      <c r="BK112" s="317"/>
      <c r="BL112" s="317"/>
      <c r="BM112" s="317"/>
      <c r="BN112" s="317"/>
      <c r="BO112" s="317"/>
      <c r="BP112" s="317"/>
      <c r="BQ112" s="317"/>
      <c r="BR112" s="317"/>
      <c r="BS112" s="317"/>
      <c r="BT112" s="317"/>
      <c r="BU112" s="317"/>
      <c r="BV112" s="317"/>
      <c r="BW112" s="317"/>
      <c r="BX112" s="317"/>
      <c r="BY112" s="317"/>
      <c r="BZ112" s="317"/>
      <c r="CA112" s="317"/>
      <c r="CB112" s="317"/>
      <c r="CC112" s="317"/>
      <c r="CD112" s="317"/>
      <c r="CE112" s="317"/>
      <c r="CF112" s="317"/>
      <c r="CG112" s="317"/>
      <c r="CH112" s="317"/>
      <c r="CI112" s="317"/>
      <c r="CJ112" s="317"/>
      <c r="CK112" s="317"/>
      <c r="CL112" s="317"/>
      <c r="CM112" s="317"/>
      <c r="CN112" s="317"/>
      <c r="CO112" s="317"/>
      <c r="CP112" s="317"/>
      <c r="CQ112" s="317"/>
      <c r="CR112" s="317"/>
      <c r="CS112" s="317"/>
      <c r="CT112" s="317"/>
      <c r="CU112" s="317"/>
      <c r="CV112" s="317"/>
      <c r="CW112" s="317"/>
      <c r="CX112" s="317"/>
      <c r="CY112" s="317"/>
      <c r="CZ112" s="317"/>
      <c r="DA112" s="317"/>
      <c r="DB112" s="317"/>
      <c r="DD112" s="286">
        <v>0.97829999999999995</v>
      </c>
      <c r="DE112" s="286">
        <v>1</v>
      </c>
      <c r="DF112" s="286">
        <v>1</v>
      </c>
      <c r="DG112" s="286">
        <v>1</v>
      </c>
      <c r="DH112" s="286">
        <v>1</v>
      </c>
      <c r="DI112" s="286">
        <v>1</v>
      </c>
      <c r="DJ112" s="286"/>
      <c r="DK112" s="286"/>
      <c r="DL112" s="317"/>
      <c r="DM112" s="317"/>
      <c r="DN112" s="317"/>
      <c r="DO112" s="317"/>
      <c r="DP112" s="317"/>
      <c r="DQ112" s="317"/>
      <c r="DR112" s="317"/>
      <c r="DS112" s="317"/>
      <c r="DT112" s="317"/>
      <c r="DU112" s="317"/>
      <c r="DV112" s="317"/>
      <c r="DW112" s="317"/>
      <c r="DX112" s="317"/>
      <c r="DY112" s="317"/>
      <c r="DZ112" s="317"/>
      <c r="EA112" s="317"/>
      <c r="EB112" s="317"/>
      <c r="EC112" s="317"/>
      <c r="ED112" s="317"/>
      <c r="EE112" s="317"/>
      <c r="EF112" s="317"/>
      <c r="EG112" s="317"/>
      <c r="EH112" s="317"/>
      <c r="EI112" s="317"/>
      <c r="EJ112" s="317"/>
      <c r="EK112" s="317"/>
      <c r="EL112" s="317"/>
      <c r="EM112" s="317"/>
      <c r="EN112" s="317"/>
      <c r="EO112" s="317"/>
      <c r="EP112" s="317"/>
      <c r="EQ112" s="317"/>
      <c r="ER112" s="317"/>
      <c r="ES112" s="317"/>
      <c r="ET112" s="317"/>
      <c r="EU112" s="317"/>
      <c r="EV112" s="317"/>
      <c r="EW112" s="317"/>
      <c r="EX112" s="317"/>
      <c r="EY112" s="317"/>
      <c r="EZ112" s="317"/>
      <c r="FA112" s="317"/>
      <c r="FB112" s="317"/>
      <c r="FC112" s="317"/>
      <c r="FF112" s="286">
        <v>0.99990000000000001</v>
      </c>
      <c r="FG112" s="286">
        <v>1</v>
      </c>
      <c r="FH112" s="286">
        <v>0.5</v>
      </c>
      <c r="FI112" s="286">
        <v>1</v>
      </c>
      <c r="HC112" s="433"/>
      <c r="HD112" s="433"/>
      <c r="HE112" s="433"/>
      <c r="HF112" s="433"/>
      <c r="HG112" s="444"/>
      <c r="HH112" s="444"/>
      <c r="HI112" s="444"/>
      <c r="HJ112" s="433"/>
      <c r="HK112" s="433"/>
      <c r="HL112" s="433"/>
      <c r="HM112" s="433"/>
      <c r="HN112" s="433"/>
      <c r="HO112" s="433"/>
    </row>
    <row r="113" spans="1:223" s="292" customFormat="1" ht="15" hidden="1" customHeight="1" x14ac:dyDescent="0.25">
      <c r="A113" s="299" t="s">
        <v>176</v>
      </c>
      <c r="B113" s="286">
        <f>(1-B112)</f>
        <v>0.99970000000000003</v>
      </c>
      <c r="C113" s="286">
        <f t="shared" ref="C113" si="594">(1-C112)</f>
        <v>1</v>
      </c>
      <c r="D113" s="286">
        <f t="shared" ref="D113" si="595">(1-D112)</f>
        <v>1</v>
      </c>
      <c r="E113" s="317"/>
      <c r="F113" s="317"/>
      <c r="G113" s="317"/>
      <c r="H113" s="317"/>
      <c r="I113" s="317"/>
      <c r="J113" s="317"/>
      <c r="K113" s="317"/>
      <c r="L113" s="317"/>
      <c r="M113" s="317"/>
      <c r="N113" s="317"/>
      <c r="O113" s="317"/>
      <c r="P113" s="317"/>
      <c r="Q113" s="317"/>
      <c r="R113" s="317"/>
      <c r="S113" s="317"/>
      <c r="T113" s="317"/>
      <c r="U113" s="317"/>
      <c r="V113" s="317"/>
      <c r="W113" s="298"/>
      <c r="Y113" s="286">
        <f>(1-Y112)</f>
        <v>0.99970000000000003</v>
      </c>
      <c r="Z113" s="286">
        <f t="shared" ref="Z113" si="596">(1-Z112)</f>
        <v>1</v>
      </c>
      <c r="AA113" s="286">
        <f t="shared" ref="AA113" si="597">(1-AA112)</f>
        <v>1</v>
      </c>
      <c r="AB113" s="317"/>
      <c r="AC113" s="317"/>
      <c r="AD113" s="317"/>
      <c r="AE113" s="317"/>
      <c r="AF113" s="317"/>
      <c r="AG113" s="317"/>
      <c r="AH113" s="317"/>
      <c r="AI113" s="317"/>
      <c r="AJ113" s="317"/>
      <c r="AK113" s="317"/>
      <c r="AL113" s="317"/>
      <c r="AM113" s="317"/>
      <c r="AN113" s="317"/>
      <c r="AO113" s="317"/>
      <c r="AP113" s="317"/>
      <c r="AQ113" s="317"/>
      <c r="AR113" s="317"/>
      <c r="AS113" s="317"/>
      <c r="AX113" s="286">
        <f>(1-AX112)</f>
        <v>8.8500000000000023E-2</v>
      </c>
      <c r="AY113" s="286">
        <f t="shared" ref="AY113:BC113" si="598">(1-AY112)</f>
        <v>0</v>
      </c>
      <c r="AZ113" s="286">
        <f t="shared" si="598"/>
        <v>0</v>
      </c>
      <c r="BA113" s="286">
        <f t="shared" si="598"/>
        <v>0</v>
      </c>
      <c r="BB113" s="286">
        <f t="shared" si="598"/>
        <v>0</v>
      </c>
      <c r="BC113" s="286">
        <f t="shared" si="598"/>
        <v>0</v>
      </c>
      <c r="BD113" s="286"/>
      <c r="BE113" s="286"/>
      <c r="BF113" s="317"/>
      <c r="BG113" s="317"/>
      <c r="BH113" s="317"/>
      <c r="BI113" s="317"/>
      <c r="BJ113" s="317"/>
      <c r="BK113" s="317"/>
      <c r="BL113" s="317"/>
      <c r="BM113" s="317"/>
      <c r="BN113" s="317"/>
      <c r="BO113" s="317"/>
      <c r="BP113" s="317"/>
      <c r="BQ113" s="317"/>
      <c r="BR113" s="317"/>
      <c r="BS113" s="317"/>
      <c r="BT113" s="317"/>
      <c r="BU113" s="317"/>
      <c r="BV113" s="317"/>
      <c r="BW113" s="317"/>
      <c r="BX113" s="317"/>
      <c r="BY113" s="317"/>
      <c r="BZ113" s="317"/>
      <c r="CA113" s="317"/>
      <c r="CB113" s="317"/>
      <c r="CC113" s="317"/>
      <c r="CD113" s="317"/>
      <c r="CE113" s="317"/>
      <c r="CF113" s="317"/>
      <c r="CG113" s="317"/>
      <c r="CH113" s="317"/>
      <c r="CI113" s="317"/>
      <c r="CJ113" s="317"/>
      <c r="CK113" s="317"/>
      <c r="CL113" s="317"/>
      <c r="CM113" s="317"/>
      <c r="CN113" s="317"/>
      <c r="CO113" s="317"/>
      <c r="CP113" s="317"/>
      <c r="CQ113" s="317"/>
      <c r="CR113" s="317"/>
      <c r="CS113" s="317"/>
      <c r="CT113" s="317"/>
      <c r="CU113" s="317"/>
      <c r="CV113" s="317"/>
      <c r="CW113" s="317"/>
      <c r="CX113" s="317"/>
      <c r="CY113" s="317"/>
      <c r="CZ113" s="317"/>
      <c r="DA113" s="317"/>
      <c r="DB113" s="317"/>
      <c r="DD113" s="286">
        <f>(1-DD112)</f>
        <v>2.1700000000000053E-2</v>
      </c>
      <c r="DE113" s="286">
        <f t="shared" ref="DE113:DI113" si="599">(1-DE112)</f>
        <v>0</v>
      </c>
      <c r="DF113" s="286">
        <f t="shared" si="599"/>
        <v>0</v>
      </c>
      <c r="DG113" s="286">
        <f t="shared" si="599"/>
        <v>0</v>
      </c>
      <c r="DH113" s="286">
        <f t="shared" si="599"/>
        <v>0</v>
      </c>
      <c r="DI113" s="286">
        <f t="shared" si="599"/>
        <v>0</v>
      </c>
      <c r="DJ113" s="286"/>
      <c r="DK113" s="286"/>
      <c r="DL113" s="317"/>
      <c r="DM113" s="317"/>
      <c r="DN113" s="317"/>
      <c r="DO113" s="317"/>
      <c r="DP113" s="317"/>
      <c r="DQ113" s="317"/>
      <c r="DR113" s="317"/>
      <c r="DS113" s="317"/>
      <c r="DT113" s="317"/>
      <c r="DU113" s="317"/>
      <c r="DV113" s="317"/>
      <c r="DW113" s="317"/>
      <c r="DX113" s="317"/>
      <c r="DY113" s="317"/>
      <c r="DZ113" s="317"/>
      <c r="EA113" s="317"/>
      <c r="EB113" s="317"/>
      <c r="EC113" s="317"/>
      <c r="ED113" s="317"/>
      <c r="EE113" s="317"/>
      <c r="EF113" s="317"/>
      <c r="EG113" s="317"/>
      <c r="EH113" s="317"/>
      <c r="EI113" s="317"/>
      <c r="EJ113" s="317"/>
      <c r="EK113" s="317"/>
      <c r="EL113" s="317"/>
      <c r="EM113" s="317"/>
      <c r="EN113" s="317"/>
      <c r="EO113" s="317"/>
      <c r="EP113" s="317"/>
      <c r="EQ113" s="317"/>
      <c r="ER113" s="317"/>
      <c r="ES113" s="317"/>
      <c r="ET113" s="317"/>
      <c r="EU113" s="317"/>
      <c r="EV113" s="317"/>
      <c r="EW113" s="317"/>
      <c r="EX113" s="317"/>
      <c r="EY113" s="317"/>
      <c r="EZ113" s="317"/>
      <c r="FA113" s="317"/>
      <c r="FB113" s="317"/>
      <c r="FC113" s="317"/>
      <c r="FF113" s="286">
        <f>(1-FF112)</f>
        <v>9.9999999999988987E-5</v>
      </c>
      <c r="FG113" s="286">
        <f t="shared" ref="FG113:FI113" si="600">(1-FG112)</f>
        <v>0</v>
      </c>
      <c r="FH113" s="286">
        <f t="shared" si="600"/>
        <v>0.5</v>
      </c>
      <c r="FI113" s="286">
        <f t="shared" si="600"/>
        <v>0</v>
      </c>
      <c r="HC113" s="433"/>
      <c r="HD113" s="433"/>
      <c r="HE113" s="433"/>
      <c r="HF113" s="433"/>
      <c r="HG113" s="444"/>
      <c r="HH113" s="444"/>
      <c r="HI113" s="444"/>
      <c r="HJ113" s="433"/>
      <c r="HK113" s="433"/>
      <c r="HL113" s="433"/>
      <c r="HM113" s="433"/>
      <c r="HN113" s="433"/>
      <c r="HO113" s="433"/>
    </row>
    <row r="114" spans="1:223" s="292" customFormat="1" ht="15" hidden="1" customHeight="1" x14ac:dyDescent="0.25">
      <c r="A114" s="299" t="s">
        <v>175</v>
      </c>
      <c r="B114" s="286">
        <f>RANK(B111,$B$111:$D$111,1)</f>
        <v>3</v>
      </c>
      <c r="C114" s="286">
        <f t="shared" ref="C114:D114" si="601">RANK(C111,$B$111:$D$111,1)</f>
        <v>2</v>
      </c>
      <c r="D114" s="286">
        <f t="shared" si="601"/>
        <v>1</v>
      </c>
      <c r="E114" s="317"/>
      <c r="F114" s="317"/>
      <c r="G114" s="317"/>
      <c r="H114" s="317"/>
      <c r="I114" s="317"/>
      <c r="J114" s="317"/>
      <c r="K114" s="317"/>
      <c r="L114" s="317"/>
      <c r="M114" s="317"/>
      <c r="N114" s="317"/>
      <c r="O114" s="317"/>
      <c r="P114" s="317"/>
      <c r="Q114" s="317"/>
      <c r="R114" s="317"/>
      <c r="S114" s="317"/>
      <c r="T114" s="317"/>
      <c r="U114" s="317"/>
      <c r="V114" s="317"/>
      <c r="W114" s="298"/>
      <c r="Y114" s="286">
        <f>RANK(Y111,$Y$111:$AA$111,1)</f>
        <v>3</v>
      </c>
      <c r="Z114" s="286">
        <f t="shared" ref="Z114:AA114" si="602">RANK(Z111,$Y$111:$AA$111,1)</f>
        <v>2</v>
      </c>
      <c r="AA114" s="286">
        <f t="shared" si="602"/>
        <v>1</v>
      </c>
      <c r="AB114" s="317"/>
      <c r="AC114" s="317"/>
      <c r="AD114" s="317"/>
      <c r="AE114" s="317"/>
      <c r="AF114" s="317"/>
      <c r="AG114" s="317"/>
      <c r="AH114" s="317"/>
      <c r="AI114" s="317"/>
      <c r="AJ114" s="317"/>
      <c r="AK114" s="317"/>
      <c r="AL114" s="317"/>
      <c r="AM114" s="317"/>
      <c r="AN114" s="317"/>
      <c r="AO114" s="317"/>
      <c r="AP114" s="317"/>
      <c r="AQ114" s="317"/>
      <c r="AR114" s="317"/>
      <c r="AS114" s="317"/>
      <c r="AX114" s="286">
        <f>RANK(AX123,$AX$123:$BC$123,0)</f>
        <v>1</v>
      </c>
      <c r="AY114" s="286">
        <f t="shared" ref="AY114:BC114" si="603">RANK(AY123,$AX$123:$BC$123,0)</f>
        <v>2</v>
      </c>
      <c r="AZ114" s="286">
        <f t="shared" si="603"/>
        <v>5</v>
      </c>
      <c r="BA114" s="286">
        <f t="shared" si="603"/>
        <v>3</v>
      </c>
      <c r="BB114" s="286">
        <f t="shared" si="603"/>
        <v>6</v>
      </c>
      <c r="BC114" s="286">
        <f t="shared" si="603"/>
        <v>4</v>
      </c>
      <c r="BD114" s="286"/>
      <c r="BE114" s="286"/>
      <c r="BF114" s="317"/>
      <c r="BG114" s="317"/>
      <c r="BH114" s="317"/>
      <c r="BI114" s="317"/>
      <c r="BJ114" s="317"/>
      <c r="BK114" s="317"/>
      <c r="BL114" s="317"/>
      <c r="BM114" s="317"/>
      <c r="BN114" s="317"/>
      <c r="BO114" s="317"/>
      <c r="BP114" s="317"/>
      <c r="BQ114" s="317"/>
      <c r="BR114" s="317"/>
      <c r="BS114" s="317"/>
      <c r="BT114" s="317"/>
      <c r="BU114" s="317"/>
      <c r="BV114" s="317"/>
      <c r="BW114" s="317"/>
      <c r="BX114" s="317"/>
      <c r="BY114" s="317"/>
      <c r="BZ114" s="317"/>
      <c r="CA114" s="317"/>
      <c r="CB114" s="317"/>
      <c r="CC114" s="317"/>
      <c r="CD114" s="317"/>
      <c r="CE114" s="317"/>
      <c r="CF114" s="317"/>
      <c r="CG114" s="317"/>
      <c r="CH114" s="317"/>
      <c r="CI114" s="317"/>
      <c r="CJ114" s="317"/>
      <c r="CK114" s="317"/>
      <c r="CL114" s="317"/>
      <c r="CM114" s="317"/>
      <c r="CN114" s="317"/>
      <c r="CO114" s="317"/>
      <c r="CP114" s="317"/>
      <c r="CQ114" s="317"/>
      <c r="CR114" s="317"/>
      <c r="CS114" s="317"/>
      <c r="CT114" s="317"/>
      <c r="CU114" s="317"/>
      <c r="CV114" s="317"/>
      <c r="CW114" s="317"/>
      <c r="CX114" s="317"/>
      <c r="CY114" s="317"/>
      <c r="CZ114" s="317"/>
      <c r="DA114" s="317"/>
      <c r="DB114" s="317"/>
      <c r="DD114" s="286">
        <f>RANK(DD123,$DD$123:$DI$123,0)</f>
        <v>1</v>
      </c>
      <c r="DE114" s="286">
        <f t="shared" ref="DE114:DI114" si="604">RANK(DE123,$DD$123:$DI$123,0)</f>
        <v>4</v>
      </c>
      <c r="DF114" s="286">
        <f t="shared" si="604"/>
        <v>2</v>
      </c>
      <c r="DG114" s="286">
        <f t="shared" si="604"/>
        <v>6</v>
      </c>
      <c r="DH114" s="286">
        <f t="shared" si="604"/>
        <v>3</v>
      </c>
      <c r="DI114" s="286">
        <f t="shared" si="604"/>
        <v>5</v>
      </c>
      <c r="DJ114" s="286"/>
      <c r="DK114" s="286"/>
      <c r="DL114" s="317"/>
      <c r="DM114" s="317"/>
      <c r="DN114" s="317"/>
      <c r="DO114" s="317"/>
      <c r="DP114" s="317"/>
      <c r="DQ114" s="317"/>
      <c r="DR114" s="317"/>
      <c r="DS114" s="317"/>
      <c r="DT114" s="317"/>
      <c r="DU114" s="317"/>
      <c r="DV114" s="317"/>
      <c r="DW114" s="317"/>
      <c r="DX114" s="317"/>
      <c r="DY114" s="317"/>
      <c r="DZ114" s="317"/>
      <c r="EA114" s="317"/>
      <c r="EB114" s="317"/>
      <c r="EC114" s="317"/>
      <c r="ED114" s="317"/>
      <c r="EE114" s="317"/>
      <c r="EF114" s="317"/>
      <c r="EG114" s="317"/>
      <c r="EH114" s="317"/>
      <c r="EI114" s="317"/>
      <c r="EJ114" s="317"/>
      <c r="EK114" s="317"/>
      <c r="EL114" s="317"/>
      <c r="EM114" s="317"/>
      <c r="EN114" s="317"/>
      <c r="EO114" s="317"/>
      <c r="EP114" s="317"/>
      <c r="EQ114" s="317"/>
      <c r="ER114" s="317"/>
      <c r="ES114" s="317"/>
      <c r="ET114" s="317"/>
      <c r="EU114" s="317"/>
      <c r="EV114" s="317"/>
      <c r="EW114" s="317"/>
      <c r="EX114" s="317"/>
      <c r="EY114" s="317"/>
      <c r="EZ114" s="317"/>
      <c r="FA114" s="317"/>
      <c r="FB114" s="317"/>
      <c r="FC114" s="317"/>
      <c r="FF114" s="286">
        <f>RANK(FF123,$FF$123:$FI$123,0)</f>
        <v>2</v>
      </c>
      <c r="FG114" s="286">
        <f t="shared" ref="FG114:FI114" si="605">RANK(FG123,$FF$123:$FI$123,0)</f>
        <v>3</v>
      </c>
      <c r="FH114" s="286">
        <f t="shared" si="605"/>
        <v>1</v>
      </c>
      <c r="FI114" s="286">
        <f t="shared" si="605"/>
        <v>4</v>
      </c>
      <c r="HC114" s="433"/>
      <c r="HD114" s="433"/>
      <c r="HE114" s="433"/>
      <c r="HF114" s="433"/>
      <c r="HG114" s="444"/>
      <c r="HH114" s="444"/>
      <c r="HI114" s="444"/>
      <c r="HJ114" s="433"/>
      <c r="HK114" s="433"/>
      <c r="HL114" s="433"/>
      <c r="HM114" s="433"/>
      <c r="HN114" s="433"/>
      <c r="HO114" s="433"/>
    </row>
    <row r="115" spans="1:223" s="292" customFormat="1" ht="15" hidden="1" customHeight="1" x14ac:dyDescent="0.25">
      <c r="A115" s="299" t="s">
        <v>177</v>
      </c>
      <c r="B115" s="137">
        <f>1-$B$1/B114</f>
        <v>0.98333333333333328</v>
      </c>
      <c r="C115" s="137">
        <f t="shared" ref="C115:D115" si="606">1-$B$1/C114</f>
        <v>0.97499999999999998</v>
      </c>
      <c r="D115" s="137">
        <f t="shared" si="606"/>
        <v>0.95</v>
      </c>
      <c r="E115" s="318"/>
      <c r="F115" s="318"/>
      <c r="G115" s="318"/>
      <c r="H115" s="318"/>
      <c r="I115" s="318"/>
      <c r="J115" s="318"/>
      <c r="K115" s="318"/>
      <c r="L115" s="318"/>
      <c r="M115" s="318"/>
      <c r="N115" s="318"/>
      <c r="O115" s="318"/>
      <c r="P115" s="318"/>
      <c r="Q115" s="318"/>
      <c r="R115" s="318"/>
      <c r="S115" s="318"/>
      <c r="T115" s="318"/>
      <c r="U115" s="318"/>
      <c r="V115" s="318"/>
      <c r="W115" s="298"/>
      <c r="Y115" s="137">
        <f>1-$B$1/Y114</f>
        <v>0.98333333333333328</v>
      </c>
      <c r="Z115" s="137">
        <f t="shared" ref="Z115:AA115" si="607">1-$B$1/Z114</f>
        <v>0.97499999999999998</v>
      </c>
      <c r="AA115" s="137">
        <f t="shared" si="607"/>
        <v>0.95</v>
      </c>
      <c r="AB115" s="318"/>
      <c r="AC115" s="318"/>
      <c r="AD115" s="318"/>
      <c r="AE115" s="318"/>
      <c r="AF115" s="318"/>
      <c r="AG115" s="318"/>
      <c r="AH115" s="318"/>
      <c r="AI115" s="318"/>
      <c r="AJ115" s="318"/>
      <c r="AK115" s="318"/>
      <c r="AL115" s="318"/>
      <c r="AM115" s="318"/>
      <c r="AN115" s="318"/>
      <c r="AO115" s="318"/>
      <c r="AP115" s="318"/>
      <c r="AQ115" s="318"/>
      <c r="AR115" s="318"/>
      <c r="AS115" s="318"/>
      <c r="AX115" s="137">
        <f>$B$1/AX114</f>
        <v>0.05</v>
      </c>
      <c r="AY115" s="137">
        <f>$B$1/AY114</f>
        <v>2.5000000000000001E-2</v>
      </c>
      <c r="AZ115" s="137">
        <f t="shared" ref="AZ115:BC115" si="608">$B$1/AZ114</f>
        <v>0.01</v>
      </c>
      <c r="BA115" s="137">
        <f t="shared" si="608"/>
        <v>1.6666666666666666E-2</v>
      </c>
      <c r="BB115" s="137">
        <f t="shared" si="608"/>
        <v>8.3333333333333332E-3</v>
      </c>
      <c r="BC115" s="137">
        <f t="shared" si="608"/>
        <v>1.2500000000000001E-2</v>
      </c>
      <c r="BD115" s="137"/>
      <c r="BE115" s="137"/>
      <c r="BF115" s="318"/>
      <c r="BG115" s="318"/>
      <c r="BH115" s="318"/>
      <c r="BI115" s="318"/>
      <c r="BJ115" s="318"/>
      <c r="BK115" s="318"/>
      <c r="BL115" s="318"/>
      <c r="BM115" s="318"/>
      <c r="BN115" s="318"/>
      <c r="BO115" s="318"/>
      <c r="BP115" s="318"/>
      <c r="BQ115" s="318"/>
      <c r="BR115" s="318"/>
      <c r="BS115" s="318"/>
      <c r="BT115" s="318"/>
      <c r="BU115" s="318"/>
      <c r="BV115" s="318"/>
      <c r="BW115" s="318"/>
      <c r="BX115" s="318"/>
      <c r="BY115" s="318"/>
      <c r="BZ115" s="318"/>
      <c r="CA115" s="318"/>
      <c r="CB115" s="318"/>
      <c r="CC115" s="318"/>
      <c r="CD115" s="318"/>
      <c r="CE115" s="318"/>
      <c r="CF115" s="318"/>
      <c r="CG115" s="318"/>
      <c r="CH115" s="318"/>
      <c r="CI115" s="318"/>
      <c r="CJ115" s="318"/>
      <c r="CK115" s="318"/>
      <c r="CL115" s="318"/>
      <c r="CM115" s="318"/>
      <c r="CN115" s="318"/>
      <c r="CO115" s="318"/>
      <c r="CP115" s="318"/>
      <c r="CQ115" s="318"/>
      <c r="CR115" s="318"/>
      <c r="CS115" s="318"/>
      <c r="CT115" s="318"/>
      <c r="CU115" s="318"/>
      <c r="CV115" s="318"/>
      <c r="CW115" s="318"/>
      <c r="CX115" s="318"/>
      <c r="CY115" s="318"/>
      <c r="CZ115" s="318"/>
      <c r="DA115" s="318"/>
      <c r="DB115" s="318"/>
      <c r="DD115" s="137">
        <f>$B$1/DD114</f>
        <v>0.05</v>
      </c>
      <c r="DE115" s="137">
        <f>$B$1/DE114</f>
        <v>1.2500000000000001E-2</v>
      </c>
      <c r="DF115" s="137">
        <f t="shared" ref="DF115:DI115" si="609">$B$1/DF114</f>
        <v>2.5000000000000001E-2</v>
      </c>
      <c r="DG115" s="137">
        <f t="shared" si="609"/>
        <v>8.3333333333333332E-3</v>
      </c>
      <c r="DH115" s="137">
        <f t="shared" si="609"/>
        <v>1.6666666666666666E-2</v>
      </c>
      <c r="DI115" s="137">
        <f t="shared" si="609"/>
        <v>0.01</v>
      </c>
      <c r="DJ115" s="137"/>
      <c r="DK115" s="137"/>
      <c r="DL115" s="318"/>
      <c r="DM115" s="318"/>
      <c r="DN115" s="318"/>
      <c r="DO115" s="318"/>
      <c r="DP115" s="318"/>
      <c r="DQ115" s="318"/>
      <c r="DR115" s="318"/>
      <c r="DS115" s="318"/>
      <c r="DT115" s="318"/>
      <c r="DU115" s="318"/>
      <c r="DV115" s="318"/>
      <c r="DW115" s="318"/>
      <c r="DX115" s="318"/>
      <c r="DY115" s="318"/>
      <c r="DZ115" s="318"/>
      <c r="EA115" s="318"/>
      <c r="EB115" s="318"/>
      <c r="EC115" s="318"/>
      <c r="ED115" s="318"/>
      <c r="EE115" s="318"/>
      <c r="EF115" s="318"/>
      <c r="EG115" s="318"/>
      <c r="EH115" s="318"/>
      <c r="EI115" s="318"/>
      <c r="EJ115" s="318"/>
      <c r="EK115" s="318"/>
      <c r="EL115" s="318"/>
      <c r="EM115" s="318"/>
      <c r="EN115" s="318"/>
      <c r="EO115" s="318"/>
      <c r="EP115" s="318"/>
      <c r="EQ115" s="318"/>
      <c r="ER115" s="318"/>
      <c r="ES115" s="318"/>
      <c r="ET115" s="318"/>
      <c r="EU115" s="318"/>
      <c r="EV115" s="318"/>
      <c r="EW115" s="318"/>
      <c r="EX115" s="318"/>
      <c r="EY115" s="318"/>
      <c r="EZ115" s="318"/>
      <c r="FA115" s="318"/>
      <c r="FB115" s="318"/>
      <c r="FC115" s="318"/>
      <c r="FF115" s="137">
        <f>$B$1/FF114</f>
        <v>2.5000000000000001E-2</v>
      </c>
      <c r="FG115" s="137">
        <f>$B$1/FG114</f>
        <v>1.6666666666666666E-2</v>
      </c>
      <c r="FH115" s="137">
        <f t="shared" ref="FH115:FI115" si="610">$B$1/FH114</f>
        <v>0.05</v>
      </c>
      <c r="FI115" s="137">
        <f t="shared" si="610"/>
        <v>1.2500000000000001E-2</v>
      </c>
      <c r="HC115" s="433"/>
      <c r="HD115" s="433"/>
      <c r="HE115" s="433"/>
      <c r="HF115" s="433"/>
      <c r="HG115" s="444"/>
      <c r="HH115" s="444"/>
      <c r="HI115" s="444"/>
      <c r="HJ115" s="433"/>
      <c r="HK115" s="433"/>
      <c r="HL115" s="433"/>
      <c r="HM115" s="433"/>
      <c r="HN115" s="433"/>
      <c r="HO115" s="433"/>
    </row>
    <row r="116" spans="1:223" ht="23.25" hidden="1" x14ac:dyDescent="0.25">
      <c r="A116" s="299" t="s">
        <v>262</v>
      </c>
      <c r="B116" s="289" t="str">
        <f>IF(B113&gt;B115,"H1","H0")</f>
        <v>H1</v>
      </c>
      <c r="C116" s="289" t="str">
        <f t="shared" ref="C116:D116" si="611">IF(C113&gt;C115,"H1","H0")</f>
        <v>H1</v>
      </c>
      <c r="D116" s="289" t="str">
        <f t="shared" si="611"/>
        <v>H1</v>
      </c>
      <c r="E116" s="321"/>
      <c r="F116" s="321"/>
      <c r="G116" s="321"/>
      <c r="H116" s="321"/>
      <c r="I116" s="321"/>
      <c r="J116" s="321"/>
      <c r="K116" s="321"/>
      <c r="L116" s="321"/>
      <c r="M116" s="321"/>
      <c r="N116" s="321"/>
      <c r="O116" s="321"/>
      <c r="P116" s="321"/>
      <c r="Q116" s="321"/>
      <c r="R116" s="321"/>
      <c r="S116" s="321"/>
      <c r="T116" s="321"/>
      <c r="U116" s="321"/>
      <c r="V116" s="321"/>
      <c r="W116" s="177"/>
      <c r="Y116" s="289" t="str">
        <f>IF(Y113&gt;Y115,"H1","H0")</f>
        <v>H1</v>
      </c>
      <c r="Z116" s="289" t="str">
        <f t="shared" ref="Z116:AA116" si="612">IF(Z113&gt;Z115,"H1","H0")</f>
        <v>H1</v>
      </c>
      <c r="AA116" s="289" t="str">
        <f t="shared" si="612"/>
        <v>H1</v>
      </c>
      <c r="AB116" s="321"/>
      <c r="AC116" s="321"/>
      <c r="AD116" s="321"/>
      <c r="AE116" s="321"/>
      <c r="AF116" s="321"/>
      <c r="AG116" s="321"/>
      <c r="AH116" s="321"/>
      <c r="AI116" s="321"/>
      <c r="AJ116" s="321"/>
      <c r="AK116" s="321"/>
      <c r="AL116" s="321"/>
      <c r="AM116" s="321"/>
      <c r="AN116" s="321"/>
      <c r="AO116" s="321"/>
      <c r="AP116" s="321"/>
      <c r="AQ116" s="321"/>
      <c r="AR116" s="321"/>
      <c r="AS116" s="321"/>
      <c r="AX116" s="285"/>
      <c r="AY116" s="285"/>
      <c r="AZ116" s="285"/>
      <c r="BA116" s="285"/>
      <c r="BB116" s="285"/>
      <c r="BC116" s="285"/>
      <c r="BD116" s="285"/>
      <c r="BE116" s="285"/>
      <c r="BF116" s="320"/>
      <c r="BG116" s="320"/>
      <c r="BH116" s="320"/>
      <c r="BI116" s="320"/>
      <c r="BJ116" s="320"/>
      <c r="BK116" s="320"/>
      <c r="BL116" s="320"/>
      <c r="BM116" s="320"/>
      <c r="BN116" s="320"/>
      <c r="BO116" s="320"/>
      <c r="BP116" s="320"/>
      <c r="BQ116" s="320"/>
      <c r="BR116" s="320"/>
      <c r="BS116" s="320"/>
      <c r="BT116" s="320"/>
      <c r="BU116" s="320"/>
      <c r="BV116" s="320"/>
      <c r="BW116" s="320"/>
      <c r="BX116" s="320"/>
      <c r="BY116" s="320"/>
      <c r="BZ116" s="320"/>
      <c r="CA116" s="320"/>
      <c r="CB116" s="320"/>
      <c r="CC116" s="320"/>
      <c r="CD116" s="320"/>
      <c r="CE116" s="320"/>
      <c r="CF116" s="320"/>
      <c r="CG116" s="320"/>
      <c r="CH116" s="320"/>
      <c r="CI116" s="320"/>
      <c r="CJ116" s="320"/>
      <c r="CK116" s="320"/>
      <c r="CL116" s="320"/>
      <c r="CM116" s="320"/>
      <c r="CN116" s="320"/>
      <c r="CO116" s="320"/>
      <c r="CP116" s="320"/>
      <c r="CQ116" s="320"/>
      <c r="CR116" s="320"/>
      <c r="CS116" s="320"/>
      <c r="CT116" s="320"/>
      <c r="CU116" s="320"/>
      <c r="CV116" s="320"/>
      <c r="CW116" s="320"/>
      <c r="CX116" s="320"/>
      <c r="CY116" s="320"/>
      <c r="CZ116" s="320"/>
      <c r="DA116" s="320"/>
      <c r="DB116" s="320"/>
      <c r="DD116" s="285"/>
      <c r="DE116" s="285"/>
      <c r="DF116" s="285"/>
      <c r="DG116" s="285"/>
      <c r="DH116" s="285"/>
      <c r="DI116" s="285"/>
      <c r="DJ116" s="285"/>
      <c r="DK116" s="285"/>
      <c r="DL116" s="320"/>
      <c r="DM116" s="320"/>
      <c r="DN116" s="320"/>
      <c r="DO116" s="320"/>
      <c r="DP116" s="320"/>
      <c r="DQ116" s="320"/>
      <c r="DR116" s="320"/>
      <c r="DS116" s="320"/>
      <c r="DT116" s="320"/>
      <c r="DU116" s="320"/>
      <c r="DV116" s="320"/>
      <c r="DW116" s="320"/>
      <c r="DX116" s="320"/>
      <c r="DY116" s="320"/>
      <c r="DZ116" s="320"/>
      <c r="EA116" s="320"/>
      <c r="EB116" s="320"/>
      <c r="EC116" s="320"/>
      <c r="ED116" s="320"/>
      <c r="EE116" s="320"/>
      <c r="EF116" s="320"/>
      <c r="EG116" s="320"/>
      <c r="EH116" s="320"/>
      <c r="EI116" s="320"/>
      <c r="EJ116" s="320"/>
      <c r="EK116" s="320"/>
      <c r="EL116" s="320"/>
      <c r="EM116" s="320"/>
      <c r="EN116" s="320"/>
      <c r="EO116" s="320"/>
      <c r="EP116" s="320"/>
      <c r="EQ116" s="320"/>
      <c r="ER116" s="320"/>
      <c r="ES116" s="320"/>
      <c r="ET116" s="320"/>
      <c r="EU116" s="320"/>
      <c r="EV116" s="320"/>
      <c r="EW116" s="320"/>
      <c r="EX116" s="320"/>
      <c r="EY116" s="320"/>
      <c r="EZ116" s="320"/>
      <c r="FA116" s="320"/>
      <c r="FB116" s="320"/>
      <c r="FC116" s="320"/>
      <c r="FF116" s="285"/>
      <c r="FG116" s="285"/>
      <c r="FH116" s="285"/>
      <c r="FI116" s="285"/>
      <c r="HC116" s="433"/>
      <c r="HD116" s="433"/>
      <c r="HE116" s="433"/>
      <c r="HF116" s="433"/>
      <c r="HG116" s="444"/>
      <c r="HH116" s="444"/>
      <c r="HI116" s="444"/>
      <c r="HJ116" s="433"/>
      <c r="HK116" s="433"/>
      <c r="HL116" s="433"/>
      <c r="HM116" s="433"/>
      <c r="HN116" s="433"/>
      <c r="HO116" s="433"/>
    </row>
    <row r="117" spans="1:223" ht="23.25" hidden="1" x14ac:dyDescent="0.25">
      <c r="A117" s="299" t="s">
        <v>244</v>
      </c>
      <c r="B117" s="286"/>
      <c r="C117" s="286"/>
      <c r="D117" s="286"/>
      <c r="E117" s="317"/>
      <c r="F117" s="317"/>
      <c r="G117" s="317"/>
      <c r="H117" s="317"/>
      <c r="I117" s="317"/>
      <c r="J117" s="317"/>
      <c r="K117" s="317"/>
      <c r="L117" s="317"/>
      <c r="M117" s="317"/>
      <c r="N117" s="317"/>
      <c r="O117" s="317"/>
      <c r="P117" s="317"/>
      <c r="Q117" s="317"/>
      <c r="R117" s="317"/>
      <c r="S117" s="317"/>
      <c r="T117" s="317"/>
      <c r="U117" s="317"/>
      <c r="V117" s="317"/>
      <c r="W117" s="177"/>
      <c r="Y117" s="286"/>
      <c r="Z117" s="286"/>
      <c r="AA117" s="286"/>
      <c r="AB117" s="317"/>
      <c r="AC117" s="317"/>
      <c r="AD117" s="317"/>
      <c r="AE117" s="317"/>
      <c r="AF117" s="317"/>
      <c r="AG117" s="317"/>
      <c r="AH117" s="317"/>
      <c r="AI117" s="317"/>
      <c r="AJ117" s="317"/>
      <c r="AK117" s="317"/>
      <c r="AL117" s="317"/>
      <c r="AM117" s="317"/>
      <c r="AN117" s="317"/>
      <c r="AO117" s="317"/>
      <c r="AP117" s="317"/>
      <c r="AQ117" s="317"/>
      <c r="AR117" s="317"/>
      <c r="AS117" s="317"/>
      <c r="AX117" s="174" t="str">
        <f t="shared" ref="AX117:BC117" si="613">IF(AX113&lt;AX115,"H1","H0")</f>
        <v>H0</v>
      </c>
      <c r="AY117" s="289" t="str">
        <f t="shared" si="613"/>
        <v>H1</v>
      </c>
      <c r="AZ117" s="289" t="str">
        <f t="shared" si="613"/>
        <v>H1</v>
      </c>
      <c r="BA117" s="289" t="str">
        <f t="shared" si="613"/>
        <v>H1</v>
      </c>
      <c r="BB117" s="289" t="str">
        <f t="shared" si="613"/>
        <v>H1</v>
      </c>
      <c r="BC117" s="289" t="str">
        <f t="shared" si="613"/>
        <v>H1</v>
      </c>
      <c r="BD117" s="289"/>
      <c r="BE117" s="289"/>
      <c r="BF117" s="321"/>
      <c r="BG117" s="321"/>
      <c r="BH117" s="321"/>
      <c r="BI117" s="321"/>
      <c r="BJ117" s="321"/>
      <c r="BK117" s="321"/>
      <c r="BL117" s="321"/>
      <c r="BM117" s="321"/>
      <c r="BN117" s="321"/>
      <c r="BO117" s="321"/>
      <c r="BP117" s="321"/>
      <c r="BQ117" s="321"/>
      <c r="BR117" s="321"/>
      <c r="BS117" s="321"/>
      <c r="BT117" s="321"/>
      <c r="BU117" s="321"/>
      <c r="BV117" s="321"/>
      <c r="BW117" s="321"/>
      <c r="BX117" s="321"/>
      <c r="BY117" s="321"/>
      <c r="BZ117" s="321"/>
      <c r="CA117" s="321"/>
      <c r="CB117" s="321"/>
      <c r="CC117" s="321"/>
      <c r="CD117" s="321"/>
      <c r="CE117" s="321"/>
      <c r="CF117" s="321"/>
      <c r="CG117" s="321"/>
      <c r="CH117" s="321"/>
      <c r="CI117" s="321"/>
      <c r="CJ117" s="321"/>
      <c r="CK117" s="321"/>
      <c r="CL117" s="321"/>
      <c r="CM117" s="321"/>
      <c r="CN117" s="321"/>
      <c r="CO117" s="321"/>
      <c r="CP117" s="321"/>
      <c r="CQ117" s="321"/>
      <c r="CR117" s="321"/>
      <c r="CS117" s="321"/>
      <c r="CT117" s="321"/>
      <c r="CU117" s="321"/>
      <c r="CV117" s="321"/>
      <c r="CW117" s="321"/>
      <c r="CX117" s="321"/>
      <c r="CY117" s="321"/>
      <c r="CZ117" s="321"/>
      <c r="DA117" s="321"/>
      <c r="DB117" s="321"/>
      <c r="DD117" s="289" t="str">
        <f t="shared" ref="DD117:DI117" si="614">IF(DD113&lt;DD115,"H1","H0")</f>
        <v>H1</v>
      </c>
      <c r="DE117" s="289" t="str">
        <f t="shared" si="614"/>
        <v>H1</v>
      </c>
      <c r="DF117" s="289" t="str">
        <f t="shared" si="614"/>
        <v>H1</v>
      </c>
      <c r="DG117" s="289" t="str">
        <f t="shared" si="614"/>
        <v>H1</v>
      </c>
      <c r="DH117" s="289" t="str">
        <f t="shared" si="614"/>
        <v>H1</v>
      </c>
      <c r="DI117" s="289" t="str">
        <f t="shared" si="614"/>
        <v>H1</v>
      </c>
      <c r="DJ117" s="289"/>
      <c r="DK117" s="289"/>
      <c r="DL117" s="321"/>
      <c r="DM117" s="321"/>
      <c r="DN117" s="321"/>
      <c r="DO117" s="321"/>
      <c r="DP117" s="321"/>
      <c r="DQ117" s="321"/>
      <c r="DR117" s="321"/>
      <c r="DS117" s="321"/>
      <c r="DT117" s="321"/>
      <c r="DU117" s="321"/>
      <c r="DV117" s="321"/>
      <c r="DW117" s="321"/>
      <c r="DX117" s="321"/>
      <c r="DY117" s="321"/>
      <c r="DZ117" s="321"/>
      <c r="EA117" s="321"/>
      <c r="EB117" s="321"/>
      <c r="EC117" s="321"/>
      <c r="ED117" s="321"/>
      <c r="EE117" s="321"/>
      <c r="EF117" s="321"/>
      <c r="EG117" s="321"/>
      <c r="EH117" s="321"/>
      <c r="EI117" s="321"/>
      <c r="EJ117" s="321"/>
      <c r="EK117" s="321"/>
      <c r="EL117" s="321"/>
      <c r="EM117" s="321"/>
      <c r="EN117" s="321"/>
      <c r="EO117" s="321"/>
      <c r="EP117" s="321"/>
      <c r="EQ117" s="321"/>
      <c r="ER117" s="321"/>
      <c r="ES117" s="321"/>
      <c r="ET117" s="321"/>
      <c r="EU117" s="321"/>
      <c r="EV117" s="321"/>
      <c r="EW117" s="321"/>
      <c r="EX117" s="321"/>
      <c r="EY117" s="321"/>
      <c r="EZ117" s="321"/>
      <c r="FA117" s="321"/>
      <c r="FB117" s="321"/>
      <c r="FC117" s="321"/>
      <c r="FF117" s="289" t="str">
        <f t="shared" ref="FF117:FI117" si="615">IF(FF113&lt;FF115,"H1","H0")</f>
        <v>H1</v>
      </c>
      <c r="FG117" s="289" t="str">
        <f t="shared" si="615"/>
        <v>H1</v>
      </c>
      <c r="FH117" s="174" t="str">
        <f t="shared" si="615"/>
        <v>H0</v>
      </c>
      <c r="FI117" s="289" t="str">
        <f t="shared" si="615"/>
        <v>H1</v>
      </c>
      <c r="HC117" s="433"/>
      <c r="HD117" s="433"/>
      <c r="HE117" s="433"/>
      <c r="HF117" s="433"/>
      <c r="HG117" s="444"/>
      <c r="HH117" s="444"/>
      <c r="HI117" s="444"/>
      <c r="HJ117" s="433"/>
      <c r="HK117" s="433"/>
      <c r="HL117" s="433"/>
      <c r="HM117" s="433"/>
      <c r="HN117" s="433"/>
      <c r="HO117" s="433"/>
    </row>
    <row r="118" spans="1:223" s="290" customFormat="1" ht="23.25" hidden="1" x14ac:dyDescent="0.25">
      <c r="A118" s="299" t="s">
        <v>270</v>
      </c>
      <c r="B118" s="286"/>
      <c r="C118" s="286"/>
      <c r="D118" s="286"/>
      <c r="E118" s="317"/>
      <c r="F118" s="317"/>
      <c r="G118" s="317"/>
      <c r="H118" s="317"/>
      <c r="I118" s="317"/>
      <c r="J118" s="317"/>
      <c r="K118" s="317"/>
      <c r="L118" s="317"/>
      <c r="M118" s="317"/>
      <c r="N118" s="317"/>
      <c r="O118" s="317"/>
      <c r="P118" s="317"/>
      <c r="Q118" s="317"/>
      <c r="R118" s="317"/>
      <c r="S118" s="317"/>
      <c r="T118" s="317"/>
      <c r="U118" s="317"/>
      <c r="V118" s="317"/>
      <c r="W118" s="177"/>
      <c r="Y118" s="286"/>
      <c r="Z118" s="286"/>
      <c r="AA118" s="286"/>
      <c r="AB118" s="317"/>
      <c r="AC118" s="317"/>
      <c r="AD118" s="317"/>
      <c r="AE118" s="317"/>
      <c r="AF118" s="317"/>
      <c r="AG118" s="317"/>
      <c r="AH118" s="317"/>
      <c r="AI118" s="317"/>
      <c r="AJ118" s="317"/>
      <c r="AK118" s="317"/>
      <c r="AL118" s="317"/>
      <c r="AM118" s="317"/>
      <c r="AN118" s="317"/>
      <c r="AO118" s="317"/>
      <c r="AP118" s="317"/>
      <c r="AQ118" s="317"/>
      <c r="AR118" s="317"/>
      <c r="AS118" s="317"/>
      <c r="AX118" s="286" t="str">
        <f t="shared" ref="AX118:BC118" si="616">IF(AX113&lt;AX115,"'signifikant'","'n. signifikant'")</f>
        <v>'n. signifikant'</v>
      </c>
      <c r="AY118" s="286" t="str">
        <f t="shared" si="616"/>
        <v>'signifikant'</v>
      </c>
      <c r="AZ118" s="286" t="str">
        <f t="shared" si="616"/>
        <v>'signifikant'</v>
      </c>
      <c r="BA118" s="286" t="str">
        <f t="shared" si="616"/>
        <v>'signifikant'</v>
      </c>
      <c r="BB118" s="286" t="str">
        <f t="shared" si="616"/>
        <v>'signifikant'</v>
      </c>
      <c r="BC118" s="286" t="str">
        <f t="shared" si="616"/>
        <v>'signifikant'</v>
      </c>
      <c r="BD118" s="286"/>
      <c r="BE118" s="286"/>
      <c r="BF118" s="317"/>
      <c r="BG118" s="317"/>
      <c r="BH118" s="317"/>
      <c r="BI118" s="317"/>
      <c r="BJ118" s="317"/>
      <c r="BK118" s="317"/>
      <c r="BL118" s="317"/>
      <c r="BM118" s="317"/>
      <c r="BN118" s="317"/>
      <c r="BO118" s="317"/>
      <c r="BP118" s="317"/>
      <c r="BQ118" s="317"/>
      <c r="BR118" s="317"/>
      <c r="BS118" s="317"/>
      <c r="BT118" s="317"/>
      <c r="BU118" s="317"/>
      <c r="BV118" s="317"/>
      <c r="BW118" s="317"/>
      <c r="BX118" s="317"/>
      <c r="BY118" s="317"/>
      <c r="BZ118" s="317"/>
      <c r="CA118" s="317"/>
      <c r="CB118" s="317"/>
      <c r="CC118" s="317"/>
      <c r="CD118" s="317"/>
      <c r="CE118" s="317"/>
      <c r="CF118" s="317"/>
      <c r="CG118" s="317"/>
      <c r="CH118" s="317"/>
      <c r="CI118" s="317"/>
      <c r="CJ118" s="317"/>
      <c r="CK118" s="317"/>
      <c r="CL118" s="317"/>
      <c r="CM118" s="317"/>
      <c r="CN118" s="317"/>
      <c r="CO118" s="317"/>
      <c r="CP118" s="317"/>
      <c r="CQ118" s="317"/>
      <c r="CR118" s="317"/>
      <c r="CS118" s="317"/>
      <c r="CT118" s="317"/>
      <c r="CU118" s="317"/>
      <c r="CV118" s="317"/>
      <c r="CW118" s="317"/>
      <c r="CX118" s="317"/>
      <c r="CY118" s="317"/>
      <c r="CZ118" s="317"/>
      <c r="DA118" s="317"/>
      <c r="DB118" s="317"/>
      <c r="DD118" s="286" t="str">
        <f t="shared" ref="DD118:DI118" si="617">IF(DD113&lt;DD115,"'signifikant'","'n. signifikant'")</f>
        <v>'signifikant'</v>
      </c>
      <c r="DE118" s="286" t="str">
        <f t="shared" si="617"/>
        <v>'signifikant'</v>
      </c>
      <c r="DF118" s="286" t="str">
        <f t="shared" si="617"/>
        <v>'signifikant'</v>
      </c>
      <c r="DG118" s="286" t="str">
        <f t="shared" si="617"/>
        <v>'signifikant'</v>
      </c>
      <c r="DH118" s="286" t="str">
        <f t="shared" si="617"/>
        <v>'signifikant'</v>
      </c>
      <c r="DI118" s="286" t="str">
        <f t="shared" si="617"/>
        <v>'signifikant'</v>
      </c>
      <c r="DJ118" s="286"/>
      <c r="DK118" s="286"/>
      <c r="DL118" s="317"/>
      <c r="DM118" s="317"/>
      <c r="DN118" s="317"/>
      <c r="DO118" s="317"/>
      <c r="DP118" s="317"/>
      <c r="DQ118" s="317"/>
      <c r="DR118" s="317"/>
      <c r="DS118" s="317"/>
      <c r="DT118" s="317"/>
      <c r="DU118" s="317"/>
      <c r="DV118" s="317"/>
      <c r="DW118" s="317"/>
      <c r="DX118" s="317"/>
      <c r="DY118" s="317"/>
      <c r="DZ118" s="317"/>
      <c r="EA118" s="317"/>
      <c r="EB118" s="317"/>
      <c r="EC118" s="317"/>
      <c r="ED118" s="317"/>
      <c r="EE118" s="317"/>
      <c r="EF118" s="317"/>
      <c r="EG118" s="317"/>
      <c r="EH118" s="317"/>
      <c r="EI118" s="317"/>
      <c r="EJ118" s="317"/>
      <c r="EK118" s="317"/>
      <c r="EL118" s="317"/>
      <c r="EM118" s="317"/>
      <c r="EN118" s="317"/>
      <c r="EO118" s="317"/>
      <c r="EP118" s="317"/>
      <c r="EQ118" s="317"/>
      <c r="ER118" s="317"/>
      <c r="ES118" s="317"/>
      <c r="ET118" s="317"/>
      <c r="EU118" s="317"/>
      <c r="EV118" s="317"/>
      <c r="EW118" s="317"/>
      <c r="EX118" s="317"/>
      <c r="EY118" s="317"/>
      <c r="EZ118" s="317"/>
      <c r="FA118" s="317"/>
      <c r="FB118" s="317"/>
      <c r="FC118" s="317"/>
      <c r="FF118" s="286" t="str">
        <f t="shared" ref="FF118:FI118" si="618">IF(FF113&lt;FF115,"'signifikant'","'n. signifikant'")</f>
        <v>'signifikant'</v>
      </c>
      <c r="FG118" s="286" t="str">
        <f t="shared" si="618"/>
        <v>'signifikant'</v>
      </c>
      <c r="FH118" s="286" t="str">
        <f t="shared" si="618"/>
        <v>'n. signifikant'</v>
      </c>
      <c r="FI118" s="286" t="str">
        <f t="shared" si="618"/>
        <v>'signifikant'</v>
      </c>
      <c r="HC118" s="434"/>
      <c r="HD118" s="434"/>
      <c r="HE118" s="434"/>
      <c r="HF118" s="434"/>
      <c r="HG118" s="444"/>
      <c r="HH118" s="444"/>
      <c r="HI118" s="444"/>
      <c r="HJ118" s="434"/>
      <c r="HK118" s="434"/>
      <c r="HL118" s="434"/>
      <c r="HM118" s="434"/>
      <c r="HN118" s="434"/>
      <c r="HO118" s="434"/>
    </row>
    <row r="119" spans="1:223" s="290" customFormat="1" ht="23.25" hidden="1" x14ac:dyDescent="0.25">
      <c r="A119" s="299" t="s">
        <v>271</v>
      </c>
      <c r="B119" s="137">
        <f>B115</f>
        <v>0.98333333333333328</v>
      </c>
      <c r="C119" s="137">
        <f t="shared" ref="C119:D119" si="619">C115</f>
        <v>0.97499999999999998</v>
      </c>
      <c r="D119" s="137">
        <f t="shared" si="619"/>
        <v>0.95</v>
      </c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8"/>
      <c r="T119" s="318"/>
      <c r="U119" s="318"/>
      <c r="V119" s="318"/>
      <c r="W119" s="177"/>
      <c r="Y119" s="137">
        <f>Y115</f>
        <v>0.98333333333333328</v>
      </c>
      <c r="Z119" s="137">
        <f t="shared" ref="Z119:AA119" si="620">Z115</f>
        <v>0.97499999999999998</v>
      </c>
      <c r="AA119" s="137">
        <f t="shared" si="620"/>
        <v>0.95</v>
      </c>
      <c r="AB119" s="318"/>
      <c r="AC119" s="318"/>
      <c r="AD119" s="318"/>
      <c r="AE119" s="318"/>
      <c r="AF119" s="318"/>
      <c r="AG119" s="318"/>
      <c r="AH119" s="318"/>
      <c r="AI119" s="318"/>
      <c r="AJ119" s="318"/>
      <c r="AK119" s="318"/>
      <c r="AL119" s="318"/>
      <c r="AM119" s="318"/>
      <c r="AN119" s="318"/>
      <c r="AO119" s="318"/>
      <c r="AP119" s="318"/>
      <c r="AQ119" s="318"/>
      <c r="AR119" s="318"/>
      <c r="AS119" s="318"/>
      <c r="AX119" s="286"/>
      <c r="AY119" s="286"/>
      <c r="AZ119" s="286"/>
      <c r="BA119" s="286"/>
      <c r="BB119" s="286"/>
      <c r="BC119" s="286"/>
      <c r="BD119" s="286"/>
      <c r="BE119" s="286"/>
      <c r="BF119" s="317"/>
      <c r="BG119" s="317"/>
      <c r="BH119" s="317"/>
      <c r="BI119" s="317"/>
      <c r="BJ119" s="317"/>
      <c r="BK119" s="317"/>
      <c r="BL119" s="317"/>
      <c r="BM119" s="317"/>
      <c r="BN119" s="317"/>
      <c r="BO119" s="317"/>
      <c r="BP119" s="317"/>
      <c r="BQ119" s="317"/>
      <c r="BR119" s="317"/>
      <c r="BS119" s="317"/>
      <c r="BT119" s="317"/>
      <c r="BU119" s="317"/>
      <c r="BV119" s="317"/>
      <c r="BW119" s="317"/>
      <c r="BX119" s="317"/>
      <c r="BY119" s="317"/>
      <c r="BZ119" s="317"/>
      <c r="CA119" s="317"/>
      <c r="CB119" s="317"/>
      <c r="CC119" s="317"/>
      <c r="CD119" s="317"/>
      <c r="CE119" s="317"/>
      <c r="CF119" s="317"/>
      <c r="CG119" s="317"/>
      <c r="CH119" s="317"/>
      <c r="CI119" s="317"/>
      <c r="CJ119" s="317"/>
      <c r="CK119" s="317"/>
      <c r="CL119" s="317"/>
      <c r="CM119" s="317"/>
      <c r="CN119" s="317"/>
      <c r="CO119" s="317"/>
      <c r="CP119" s="317"/>
      <c r="CQ119" s="317"/>
      <c r="CR119" s="317"/>
      <c r="CS119" s="317"/>
      <c r="CT119" s="317"/>
      <c r="CU119" s="317"/>
      <c r="CV119" s="317"/>
      <c r="CW119" s="317"/>
      <c r="CX119" s="317"/>
      <c r="CY119" s="317"/>
      <c r="CZ119" s="317"/>
      <c r="DA119" s="317"/>
      <c r="DB119" s="317"/>
      <c r="DD119" s="286"/>
      <c r="DE119" s="286"/>
      <c r="DF119" s="286"/>
      <c r="DG119" s="286"/>
      <c r="DH119" s="286"/>
      <c r="DI119" s="286"/>
      <c r="DJ119" s="286"/>
      <c r="DK119" s="286"/>
      <c r="DL119" s="317"/>
      <c r="DM119" s="317"/>
      <c r="DN119" s="317"/>
      <c r="DO119" s="317"/>
      <c r="DP119" s="317"/>
      <c r="DQ119" s="317"/>
      <c r="DR119" s="317"/>
      <c r="DS119" s="317"/>
      <c r="DT119" s="317"/>
      <c r="DU119" s="317"/>
      <c r="DV119" s="317"/>
      <c r="DW119" s="317"/>
      <c r="DX119" s="317"/>
      <c r="DY119" s="317"/>
      <c r="DZ119" s="317"/>
      <c r="EA119" s="317"/>
      <c r="EB119" s="317"/>
      <c r="EC119" s="317"/>
      <c r="ED119" s="317"/>
      <c r="EE119" s="317"/>
      <c r="EF119" s="317"/>
      <c r="EG119" s="317"/>
      <c r="EH119" s="317"/>
      <c r="EI119" s="317"/>
      <c r="EJ119" s="317"/>
      <c r="EK119" s="317"/>
      <c r="EL119" s="317"/>
      <c r="EM119" s="317"/>
      <c r="EN119" s="317"/>
      <c r="EO119" s="317"/>
      <c r="EP119" s="317"/>
      <c r="EQ119" s="317"/>
      <c r="ER119" s="317"/>
      <c r="ES119" s="317"/>
      <c r="ET119" s="317"/>
      <c r="EU119" s="317"/>
      <c r="EV119" s="317"/>
      <c r="EW119" s="317"/>
      <c r="EX119" s="317"/>
      <c r="EY119" s="317"/>
      <c r="EZ119" s="317"/>
      <c r="FA119" s="317"/>
      <c r="FB119" s="317"/>
      <c r="FC119" s="317"/>
      <c r="FF119" s="286"/>
      <c r="FG119" s="286"/>
      <c r="FH119" s="286"/>
      <c r="FI119" s="286"/>
      <c r="HC119" s="434"/>
      <c r="HD119" s="434"/>
      <c r="HE119" s="434"/>
      <c r="HF119" s="434"/>
      <c r="HG119" s="444"/>
      <c r="HH119" s="444"/>
      <c r="HI119" s="444"/>
      <c r="HJ119" s="434"/>
      <c r="HK119" s="434"/>
      <c r="HL119" s="434"/>
      <c r="HM119" s="434"/>
      <c r="HN119" s="434"/>
      <c r="HO119" s="434"/>
    </row>
    <row r="120" spans="1:223" s="290" customFormat="1" ht="23.25" hidden="1" x14ac:dyDescent="0.25">
      <c r="A120" s="299" t="s">
        <v>263</v>
      </c>
      <c r="B120" s="286">
        <v>-2.13</v>
      </c>
      <c r="C120" s="286">
        <v>-1.96</v>
      </c>
      <c r="D120" s="286">
        <v>-1.65</v>
      </c>
      <c r="E120" s="317"/>
      <c r="F120" s="317"/>
      <c r="G120" s="317"/>
      <c r="H120" s="317"/>
      <c r="I120" s="317"/>
      <c r="J120" s="317"/>
      <c r="K120" s="317"/>
      <c r="L120" s="317"/>
      <c r="M120" s="317"/>
      <c r="N120" s="317"/>
      <c r="O120" s="317"/>
      <c r="P120" s="317"/>
      <c r="Q120" s="317"/>
      <c r="R120" s="317"/>
      <c r="S120" s="317"/>
      <c r="T120" s="317"/>
      <c r="U120" s="317"/>
      <c r="V120" s="317"/>
      <c r="W120" s="177"/>
      <c r="Y120" s="286">
        <v>-2.13</v>
      </c>
      <c r="Z120" s="286">
        <v>-1.96</v>
      </c>
      <c r="AA120" s="286">
        <v>-1.65</v>
      </c>
      <c r="AB120" s="317"/>
      <c r="AC120" s="317"/>
      <c r="AD120" s="317"/>
      <c r="AE120" s="317"/>
      <c r="AF120" s="317"/>
      <c r="AG120" s="317"/>
      <c r="AH120" s="317"/>
      <c r="AI120" s="317"/>
      <c r="AJ120" s="317"/>
      <c r="AK120" s="317"/>
      <c r="AL120" s="317"/>
      <c r="AM120" s="317"/>
      <c r="AN120" s="317"/>
      <c r="AO120" s="317"/>
      <c r="AP120" s="317"/>
      <c r="AQ120" s="317"/>
      <c r="AR120" s="317"/>
      <c r="AS120" s="317"/>
      <c r="AX120" s="137">
        <f>1-AX115</f>
        <v>0.95</v>
      </c>
      <c r="AY120" s="137">
        <f t="shared" ref="AY120:BC120" si="621">1-AY115</f>
        <v>0.97499999999999998</v>
      </c>
      <c r="AZ120" s="137">
        <f t="shared" si="621"/>
        <v>0.99</v>
      </c>
      <c r="BA120" s="137">
        <f t="shared" si="621"/>
        <v>0.98333333333333328</v>
      </c>
      <c r="BB120" s="137">
        <f t="shared" si="621"/>
        <v>0.9916666666666667</v>
      </c>
      <c r="BC120" s="137">
        <f t="shared" si="621"/>
        <v>0.98750000000000004</v>
      </c>
      <c r="BD120" s="137"/>
      <c r="BE120" s="137"/>
      <c r="BF120" s="318"/>
      <c r="BG120" s="318"/>
      <c r="BH120" s="318"/>
      <c r="BI120" s="318"/>
      <c r="BJ120" s="318"/>
      <c r="BK120" s="318"/>
      <c r="BL120" s="318"/>
      <c r="BM120" s="318"/>
      <c r="BN120" s="318"/>
      <c r="BO120" s="318"/>
      <c r="BP120" s="318"/>
      <c r="BQ120" s="318"/>
      <c r="BR120" s="318"/>
      <c r="BS120" s="318"/>
      <c r="BT120" s="318"/>
      <c r="BU120" s="318"/>
      <c r="BV120" s="318"/>
      <c r="BW120" s="318"/>
      <c r="BX120" s="318"/>
      <c r="BY120" s="318"/>
      <c r="BZ120" s="318"/>
      <c r="CA120" s="318"/>
      <c r="CB120" s="318"/>
      <c r="CC120" s="318"/>
      <c r="CD120" s="318"/>
      <c r="CE120" s="318"/>
      <c r="CF120" s="318"/>
      <c r="CG120" s="318"/>
      <c r="CH120" s="318"/>
      <c r="CI120" s="318"/>
      <c r="CJ120" s="318"/>
      <c r="CK120" s="318"/>
      <c r="CL120" s="318"/>
      <c r="CM120" s="318"/>
      <c r="CN120" s="318"/>
      <c r="CO120" s="318"/>
      <c r="CP120" s="318"/>
      <c r="CQ120" s="318"/>
      <c r="CR120" s="318"/>
      <c r="CS120" s="318"/>
      <c r="CT120" s="318"/>
      <c r="CU120" s="318"/>
      <c r="CV120" s="318"/>
      <c r="CW120" s="318"/>
      <c r="CX120" s="318"/>
      <c r="CY120" s="318"/>
      <c r="CZ120" s="318"/>
      <c r="DA120" s="318"/>
      <c r="DB120" s="318"/>
      <c r="DD120" s="137">
        <f>1-DD115</f>
        <v>0.95</v>
      </c>
      <c r="DE120" s="137">
        <f t="shared" ref="DE120:DI120" si="622">1-DE115</f>
        <v>0.98750000000000004</v>
      </c>
      <c r="DF120" s="137">
        <f t="shared" si="622"/>
        <v>0.97499999999999998</v>
      </c>
      <c r="DG120" s="137">
        <f t="shared" si="622"/>
        <v>0.9916666666666667</v>
      </c>
      <c r="DH120" s="137">
        <f t="shared" si="622"/>
        <v>0.98333333333333328</v>
      </c>
      <c r="DI120" s="137">
        <f t="shared" si="622"/>
        <v>0.99</v>
      </c>
      <c r="DJ120" s="137"/>
      <c r="DK120" s="137"/>
      <c r="DL120" s="318"/>
      <c r="DM120" s="318"/>
      <c r="DN120" s="318"/>
      <c r="DO120" s="318"/>
      <c r="DP120" s="318"/>
      <c r="DQ120" s="318"/>
      <c r="DR120" s="318"/>
      <c r="DS120" s="318"/>
      <c r="DT120" s="318"/>
      <c r="DU120" s="318"/>
      <c r="DV120" s="318"/>
      <c r="DW120" s="318"/>
      <c r="DX120" s="318"/>
      <c r="DY120" s="318"/>
      <c r="DZ120" s="318"/>
      <c r="EA120" s="318"/>
      <c r="EB120" s="318"/>
      <c r="EC120" s="318"/>
      <c r="ED120" s="318"/>
      <c r="EE120" s="318"/>
      <c r="EF120" s="318"/>
      <c r="EG120" s="318"/>
      <c r="EH120" s="318"/>
      <c r="EI120" s="318"/>
      <c r="EJ120" s="318"/>
      <c r="EK120" s="318"/>
      <c r="EL120" s="318"/>
      <c r="EM120" s="318"/>
      <c r="EN120" s="318"/>
      <c r="EO120" s="318"/>
      <c r="EP120" s="318"/>
      <c r="EQ120" s="318"/>
      <c r="ER120" s="318"/>
      <c r="ES120" s="318"/>
      <c r="ET120" s="318"/>
      <c r="EU120" s="318"/>
      <c r="EV120" s="318"/>
      <c r="EW120" s="318"/>
      <c r="EX120" s="318"/>
      <c r="EY120" s="318"/>
      <c r="EZ120" s="318"/>
      <c r="FA120" s="318"/>
      <c r="FB120" s="318"/>
      <c r="FC120" s="318"/>
      <c r="FF120" s="137">
        <f>1-FF115</f>
        <v>0.97499999999999998</v>
      </c>
      <c r="FG120" s="137">
        <f t="shared" ref="FG120:FI120" si="623">1-FG115</f>
        <v>0.98333333333333328</v>
      </c>
      <c r="FH120" s="137">
        <f t="shared" si="623"/>
        <v>0.95</v>
      </c>
      <c r="FI120" s="137">
        <f t="shared" si="623"/>
        <v>0.98750000000000004</v>
      </c>
      <c r="HC120" s="434"/>
      <c r="HD120" s="434"/>
      <c r="HE120" s="434"/>
      <c r="HF120" s="434"/>
      <c r="HG120" s="444"/>
      <c r="HH120" s="444"/>
      <c r="HI120" s="444"/>
      <c r="HJ120" s="434"/>
      <c r="HK120" s="434"/>
      <c r="HL120" s="434"/>
      <c r="HM120" s="434"/>
      <c r="HN120" s="434"/>
      <c r="HO120" s="434"/>
    </row>
    <row r="121" spans="1:223" s="290" customFormat="1" ht="23.25" hidden="1" x14ac:dyDescent="0.25">
      <c r="A121" s="299" t="s">
        <v>262</v>
      </c>
      <c r="B121" s="289" t="str">
        <f>IF(B111&lt;B120,"H1","H0")</f>
        <v>H1</v>
      </c>
      <c r="C121" s="289" t="str">
        <f t="shared" ref="C121" si="624">IF(C111&lt;C120,"H1","H0")</f>
        <v>H1</v>
      </c>
      <c r="D121" s="289" t="str">
        <f t="shared" ref="D121" si="625">IF(D111&lt;D120,"H1","H0")</f>
        <v>H1</v>
      </c>
      <c r="E121" s="321"/>
      <c r="F121" s="321"/>
      <c r="G121" s="321"/>
      <c r="H121" s="321"/>
      <c r="I121" s="321"/>
      <c r="J121" s="321"/>
      <c r="K121" s="321"/>
      <c r="L121" s="321"/>
      <c r="M121" s="321"/>
      <c r="N121" s="321"/>
      <c r="O121" s="321"/>
      <c r="P121" s="321"/>
      <c r="Q121" s="321"/>
      <c r="R121" s="321"/>
      <c r="S121" s="321"/>
      <c r="T121" s="321"/>
      <c r="U121" s="321"/>
      <c r="V121" s="321"/>
      <c r="W121" s="177"/>
      <c r="Y121" s="289" t="str">
        <f>IF(Y111&lt;Y120,"H1","H0")</f>
        <v>H1</v>
      </c>
      <c r="Z121" s="289" t="str">
        <f t="shared" ref="Z121" si="626">IF(Z111&lt;Z120,"H1","H0")</f>
        <v>H1</v>
      </c>
      <c r="AA121" s="289" t="str">
        <f t="shared" ref="AA121" si="627">IF(AA111&lt;AA120,"H1","H0")</f>
        <v>H1</v>
      </c>
      <c r="AB121" s="321"/>
      <c r="AC121" s="321"/>
      <c r="AD121" s="321"/>
      <c r="AE121" s="321"/>
      <c r="AF121" s="321"/>
      <c r="AG121" s="321"/>
      <c r="AH121" s="321"/>
      <c r="AI121" s="321"/>
      <c r="AJ121" s="321"/>
      <c r="AK121" s="321"/>
      <c r="AL121" s="321"/>
      <c r="AM121" s="321"/>
      <c r="AN121" s="321"/>
      <c r="AO121" s="321"/>
      <c r="AP121" s="321"/>
      <c r="AQ121" s="321"/>
      <c r="AR121" s="321"/>
      <c r="AS121" s="321"/>
      <c r="AX121" s="286">
        <v>-2.2400000000000002</v>
      </c>
      <c r="AY121" s="286">
        <v>-1.96</v>
      </c>
      <c r="AZ121" s="286">
        <v>-2.33</v>
      </c>
      <c r="BA121" s="286">
        <v>-2.13</v>
      </c>
      <c r="BB121" s="286">
        <v>-2.4</v>
      </c>
      <c r="BC121" s="286">
        <v>-2.2400000000000002</v>
      </c>
      <c r="BD121" s="286"/>
      <c r="BE121" s="286"/>
      <c r="BF121" s="317"/>
      <c r="BG121" s="317"/>
      <c r="BH121" s="317"/>
      <c r="BI121" s="317"/>
      <c r="BJ121" s="317"/>
      <c r="BK121" s="317"/>
      <c r="BL121" s="317"/>
      <c r="BM121" s="317"/>
      <c r="BN121" s="317"/>
      <c r="BO121" s="317"/>
      <c r="BP121" s="317"/>
      <c r="BQ121" s="317"/>
      <c r="BR121" s="317"/>
      <c r="BS121" s="317"/>
      <c r="BT121" s="317"/>
      <c r="BU121" s="317"/>
      <c r="BV121" s="317"/>
      <c r="BW121" s="317"/>
      <c r="BX121" s="317"/>
      <c r="BY121" s="317"/>
      <c r="BZ121" s="317"/>
      <c r="CA121" s="317"/>
      <c r="CB121" s="317"/>
      <c r="CC121" s="317"/>
      <c r="CD121" s="317"/>
      <c r="CE121" s="317"/>
      <c r="CF121" s="317"/>
      <c r="CG121" s="317"/>
      <c r="CH121" s="317"/>
      <c r="CI121" s="317"/>
      <c r="CJ121" s="317"/>
      <c r="CK121" s="317"/>
      <c r="CL121" s="317"/>
      <c r="CM121" s="317"/>
      <c r="CN121" s="317"/>
      <c r="CO121" s="317"/>
      <c r="CP121" s="317"/>
      <c r="CQ121" s="317"/>
      <c r="CR121" s="317"/>
      <c r="CS121" s="317"/>
      <c r="CT121" s="317"/>
      <c r="CU121" s="317"/>
      <c r="CV121" s="317"/>
      <c r="CW121" s="317"/>
      <c r="CX121" s="317"/>
      <c r="CY121" s="317"/>
      <c r="CZ121" s="317"/>
      <c r="DA121" s="317"/>
      <c r="DB121" s="317"/>
      <c r="DD121" s="286">
        <v>-1.65</v>
      </c>
      <c r="DE121" s="286">
        <v>-2.2400000000000002</v>
      </c>
      <c r="DF121" s="286">
        <v>-1.96</v>
      </c>
      <c r="DG121" s="286">
        <v>-2.4</v>
      </c>
      <c r="DH121" s="286">
        <v>-2.13</v>
      </c>
      <c r="DI121" s="286">
        <v>-2.33</v>
      </c>
      <c r="DJ121" s="286"/>
      <c r="DK121" s="286"/>
      <c r="DL121" s="317"/>
      <c r="DM121" s="317"/>
      <c r="DN121" s="317"/>
      <c r="DO121" s="317"/>
      <c r="DP121" s="317"/>
      <c r="DQ121" s="317"/>
      <c r="DR121" s="317"/>
      <c r="DS121" s="317"/>
      <c r="DT121" s="317"/>
      <c r="DU121" s="317"/>
      <c r="DV121" s="317"/>
      <c r="DW121" s="317"/>
      <c r="DX121" s="317"/>
      <c r="DY121" s="317"/>
      <c r="DZ121" s="317"/>
      <c r="EA121" s="317"/>
      <c r="EB121" s="317"/>
      <c r="EC121" s="317"/>
      <c r="ED121" s="317"/>
      <c r="EE121" s="317"/>
      <c r="EF121" s="317"/>
      <c r="EG121" s="317"/>
      <c r="EH121" s="317"/>
      <c r="EI121" s="317"/>
      <c r="EJ121" s="317"/>
      <c r="EK121" s="317"/>
      <c r="EL121" s="317"/>
      <c r="EM121" s="317"/>
      <c r="EN121" s="317"/>
      <c r="EO121" s="317"/>
      <c r="EP121" s="317"/>
      <c r="EQ121" s="317"/>
      <c r="ER121" s="317"/>
      <c r="ES121" s="317"/>
      <c r="ET121" s="317"/>
      <c r="EU121" s="317"/>
      <c r="EV121" s="317"/>
      <c r="EW121" s="317"/>
      <c r="EX121" s="317"/>
      <c r="EY121" s="317"/>
      <c r="EZ121" s="317"/>
      <c r="FA121" s="317"/>
      <c r="FB121" s="317"/>
      <c r="FC121" s="317"/>
      <c r="FF121" s="286">
        <v>-1.96</v>
      </c>
      <c r="FG121" s="286">
        <v>-2.13</v>
      </c>
      <c r="FH121" s="286">
        <v>-1.65</v>
      </c>
      <c r="FI121" s="286">
        <v>-2.2400000000000002</v>
      </c>
      <c r="HC121" s="434"/>
      <c r="HD121" s="434"/>
      <c r="HE121" s="434"/>
      <c r="HF121" s="434"/>
      <c r="HG121" s="444"/>
      <c r="HH121" s="444"/>
      <c r="HI121" s="444"/>
      <c r="HJ121" s="434"/>
      <c r="HK121" s="434"/>
      <c r="HL121" s="434"/>
      <c r="HM121" s="434"/>
      <c r="HN121" s="434"/>
      <c r="HO121" s="434"/>
    </row>
    <row r="122" spans="1:223" ht="15" hidden="1" customHeight="1" x14ac:dyDescent="0.25">
      <c r="A122" s="300" t="s">
        <v>723</v>
      </c>
      <c r="B122" s="301"/>
      <c r="C122" s="301"/>
      <c r="D122" s="301"/>
      <c r="E122" s="319"/>
      <c r="F122" s="319"/>
      <c r="G122" s="319"/>
      <c r="H122" s="319"/>
      <c r="I122" s="319"/>
      <c r="J122" s="319"/>
      <c r="K122" s="319"/>
      <c r="L122" s="319"/>
      <c r="M122" s="319"/>
      <c r="N122" s="319"/>
      <c r="O122" s="319"/>
      <c r="P122" s="319"/>
      <c r="Q122" s="319"/>
      <c r="R122" s="319"/>
      <c r="S122" s="319"/>
      <c r="T122" s="319"/>
      <c r="U122" s="319"/>
      <c r="V122" s="319"/>
      <c r="W122" s="290"/>
      <c r="Y122" s="302"/>
      <c r="Z122" s="302"/>
      <c r="AA122" s="302"/>
      <c r="AB122" s="319"/>
      <c r="AC122" s="319"/>
      <c r="AD122" s="319"/>
      <c r="AE122" s="319"/>
      <c r="AF122" s="319"/>
      <c r="AG122" s="319"/>
      <c r="AH122" s="319"/>
      <c r="AI122" s="319"/>
      <c r="AJ122" s="319"/>
      <c r="AK122" s="319"/>
      <c r="AL122" s="319"/>
      <c r="AM122" s="319"/>
      <c r="AN122" s="319"/>
      <c r="AO122" s="319"/>
      <c r="AP122" s="319"/>
      <c r="AQ122" s="319"/>
      <c r="AR122" s="319"/>
      <c r="AS122" s="319"/>
      <c r="AX122" s="174" t="str">
        <f>IF(AX111&lt;AX121,"H1","H0")</f>
        <v>H0</v>
      </c>
      <c r="AY122" s="289" t="str">
        <f>IF(AY111&lt;AY121,"H1","H0")</f>
        <v>H1</v>
      </c>
      <c r="AZ122" s="289" t="str">
        <f>IF(AZ111&lt;AZ121,"H1","H0")</f>
        <v>H1</v>
      </c>
      <c r="BA122" s="289" t="str">
        <f t="shared" ref="BA122:BC122" si="628">IF(BA111&lt;BA121,"H1","H0")</f>
        <v>H1</v>
      </c>
      <c r="BB122" s="174" t="str">
        <f t="shared" si="628"/>
        <v>H0</v>
      </c>
      <c r="BC122" s="289" t="str">
        <f t="shared" si="628"/>
        <v>H1</v>
      </c>
      <c r="BD122" s="289"/>
      <c r="BE122" s="289"/>
      <c r="BF122" s="321"/>
      <c r="BG122" s="321"/>
      <c r="BH122" s="321"/>
      <c r="BI122" s="321"/>
      <c r="BJ122" s="321"/>
      <c r="BK122" s="321"/>
      <c r="BL122" s="321"/>
      <c r="BM122" s="321"/>
      <c r="BN122" s="321"/>
      <c r="BO122" s="321"/>
      <c r="BP122" s="321"/>
      <c r="BQ122" s="321"/>
      <c r="BR122" s="321"/>
      <c r="BS122" s="321"/>
      <c r="BT122" s="321"/>
      <c r="BU122" s="321"/>
      <c r="BV122" s="321"/>
      <c r="BW122" s="321"/>
      <c r="BX122" s="321"/>
      <c r="BY122" s="321"/>
      <c r="BZ122" s="321"/>
      <c r="CA122" s="321"/>
      <c r="CB122" s="321"/>
      <c r="CC122" s="321"/>
      <c r="CD122" s="321"/>
      <c r="CE122" s="321"/>
      <c r="CF122" s="321"/>
      <c r="CG122" s="321"/>
      <c r="CH122" s="321"/>
      <c r="CI122" s="321"/>
      <c r="CJ122" s="321"/>
      <c r="CK122" s="321"/>
      <c r="CL122" s="321"/>
      <c r="CM122" s="321"/>
      <c r="CN122" s="321"/>
      <c r="CO122" s="321"/>
      <c r="CP122" s="321"/>
      <c r="CQ122" s="321"/>
      <c r="CR122" s="321"/>
      <c r="CS122" s="321"/>
      <c r="CT122" s="321"/>
      <c r="CU122" s="321"/>
      <c r="CV122" s="321"/>
      <c r="CW122" s="321"/>
      <c r="CX122" s="321"/>
      <c r="CY122" s="321"/>
      <c r="CZ122" s="321"/>
      <c r="DA122" s="321"/>
      <c r="DB122" s="321"/>
      <c r="DD122" s="289" t="str">
        <f>IF(DD111&lt;DD121,"H1","H0")</f>
        <v>H1</v>
      </c>
      <c r="DE122" s="289" t="str">
        <f>IF(DE111&lt;DE121,"H1","H0")</f>
        <v>H1</v>
      </c>
      <c r="DF122" s="174" t="str">
        <f>IF(DF111&lt;DF121,"H1","H0")</f>
        <v>H0</v>
      </c>
      <c r="DG122" s="289" t="str">
        <f t="shared" ref="DG122:DI122" si="629">IF(DG111&lt;DG121,"H1","H0")</f>
        <v>H1</v>
      </c>
      <c r="DH122" s="174" t="str">
        <f t="shared" si="629"/>
        <v>H0</v>
      </c>
      <c r="DI122" s="289" t="str">
        <f t="shared" si="629"/>
        <v>H1</v>
      </c>
      <c r="DJ122" s="289"/>
      <c r="DK122" s="289"/>
      <c r="DL122" s="321"/>
      <c r="DM122" s="321"/>
      <c r="DN122" s="321"/>
      <c r="DO122" s="321"/>
      <c r="DP122" s="321"/>
      <c r="DQ122" s="321"/>
      <c r="DR122" s="321"/>
      <c r="DS122" s="321"/>
      <c r="DT122" s="321"/>
      <c r="DU122" s="321"/>
      <c r="DV122" s="321"/>
      <c r="DW122" s="321"/>
      <c r="DX122" s="321"/>
      <c r="DY122" s="321"/>
      <c r="DZ122" s="321"/>
      <c r="EA122" s="321"/>
      <c r="EB122" s="321"/>
      <c r="EC122" s="321"/>
      <c r="ED122" s="321"/>
      <c r="EE122" s="321"/>
      <c r="EF122" s="321"/>
      <c r="EG122" s="321"/>
      <c r="EH122" s="321"/>
      <c r="EI122" s="321"/>
      <c r="EJ122" s="321"/>
      <c r="EK122" s="321"/>
      <c r="EL122" s="321"/>
      <c r="EM122" s="321"/>
      <c r="EN122" s="321"/>
      <c r="EO122" s="321"/>
      <c r="EP122" s="321"/>
      <c r="EQ122" s="321"/>
      <c r="ER122" s="321"/>
      <c r="ES122" s="321"/>
      <c r="ET122" s="321"/>
      <c r="EU122" s="321"/>
      <c r="EV122" s="321"/>
      <c r="EW122" s="321"/>
      <c r="EX122" s="321"/>
      <c r="EY122" s="321"/>
      <c r="EZ122" s="321"/>
      <c r="FA122" s="321"/>
      <c r="FB122" s="321"/>
      <c r="FC122" s="321"/>
      <c r="FF122" s="289" t="str">
        <f>IF(FF111&lt;FF121,"H1","H0")</f>
        <v>H1</v>
      </c>
      <c r="FG122" s="289" t="str">
        <f>IF(FG111&lt;FG121,"H1","H0")</f>
        <v>H1</v>
      </c>
      <c r="FH122" s="174" t="str">
        <f>IF(FH111&lt;FH121,"H1","H0")</f>
        <v>H0</v>
      </c>
      <c r="FI122" s="289" t="str">
        <f t="shared" ref="FI122" si="630">IF(FI111&lt;FI121,"H1","H0")</f>
        <v>H1</v>
      </c>
      <c r="HC122" s="433"/>
      <c r="HD122" s="433"/>
      <c r="HE122" s="433"/>
      <c r="HF122" s="433"/>
      <c r="HG122" s="444"/>
      <c r="HH122" s="444"/>
      <c r="HI122" s="444"/>
      <c r="HJ122" s="433"/>
      <c r="HK122" s="433"/>
      <c r="HL122" s="433"/>
      <c r="HM122" s="433"/>
      <c r="HN122" s="433"/>
      <c r="HO122" s="433"/>
    </row>
    <row r="123" spans="1:223" ht="23.25" hidden="1" x14ac:dyDescent="0.25">
      <c r="A123" s="299" t="s">
        <v>753</v>
      </c>
      <c r="B123" s="623" t="s">
        <v>182</v>
      </c>
      <c r="C123" s="623"/>
      <c r="D123" s="623"/>
      <c r="E123" s="320"/>
      <c r="F123" s="320"/>
      <c r="G123" s="320"/>
      <c r="H123" s="320"/>
      <c r="I123" s="320"/>
      <c r="J123" s="320"/>
      <c r="K123" s="320"/>
      <c r="L123" s="320"/>
      <c r="M123" s="320"/>
      <c r="N123" s="320"/>
      <c r="O123" s="320"/>
      <c r="P123" s="320"/>
      <c r="Q123" s="320"/>
      <c r="R123" s="320"/>
      <c r="S123" s="320"/>
      <c r="T123" s="320"/>
      <c r="U123" s="320"/>
      <c r="V123" s="320"/>
      <c r="Y123" s="623" t="s">
        <v>182</v>
      </c>
      <c r="Z123" s="623"/>
      <c r="AA123" s="623"/>
      <c r="AB123" s="320"/>
      <c r="AC123" s="320"/>
      <c r="AD123" s="320"/>
      <c r="AE123" s="320"/>
      <c r="AF123" s="320"/>
      <c r="AG123" s="320"/>
      <c r="AH123" s="320"/>
      <c r="AI123" s="320"/>
      <c r="AJ123" s="320"/>
      <c r="AK123" s="320"/>
      <c r="AL123" s="320"/>
      <c r="AM123" s="320"/>
      <c r="AN123" s="320"/>
      <c r="AO123" s="320"/>
      <c r="AP123" s="320"/>
      <c r="AQ123" s="320"/>
      <c r="AR123" s="320"/>
      <c r="AS123" s="320"/>
      <c r="AX123" s="285">
        <v>-1.3538430507863597</v>
      </c>
      <c r="AY123" s="285">
        <v>-5.4275588837989366</v>
      </c>
      <c r="AZ123" s="285">
        <v>-16.799792331402799</v>
      </c>
      <c r="BA123" s="285">
        <v>-8.8947168800369791</v>
      </c>
      <c r="BB123" s="285">
        <v>-19.060686449001899</v>
      </c>
      <c r="BC123" s="285">
        <v>-14.761047407126691</v>
      </c>
      <c r="BD123" s="285"/>
      <c r="BE123" s="285"/>
      <c r="BF123" s="320"/>
      <c r="BG123" s="320"/>
      <c r="BH123" s="320"/>
      <c r="BI123" s="320"/>
      <c r="BJ123" s="320"/>
      <c r="BK123" s="320"/>
      <c r="BL123" s="320"/>
      <c r="BM123" s="320"/>
      <c r="BN123" s="320"/>
      <c r="BO123" s="320"/>
      <c r="BP123" s="320"/>
      <c r="BQ123" s="320"/>
      <c r="BR123" s="320"/>
      <c r="BS123" s="320"/>
      <c r="BT123" s="320"/>
      <c r="BU123" s="320"/>
      <c r="BV123" s="320"/>
      <c r="BW123" s="320"/>
      <c r="BX123" s="320"/>
      <c r="BY123" s="320"/>
      <c r="BZ123" s="320"/>
      <c r="CA123" s="320"/>
      <c r="CB123" s="320"/>
      <c r="CC123" s="320"/>
      <c r="CD123" s="320"/>
      <c r="CE123" s="320"/>
      <c r="CF123" s="320"/>
      <c r="CG123" s="320"/>
      <c r="CH123" s="320"/>
      <c r="CI123" s="320"/>
      <c r="CJ123" s="320"/>
      <c r="CK123" s="320"/>
      <c r="CL123" s="320"/>
      <c r="CM123" s="320"/>
      <c r="CN123" s="320"/>
      <c r="CO123" s="320"/>
      <c r="CP123" s="320"/>
      <c r="CQ123" s="320"/>
      <c r="CR123" s="320"/>
      <c r="CS123" s="320"/>
      <c r="CT123" s="320"/>
      <c r="CU123" s="320"/>
      <c r="CV123" s="320"/>
      <c r="CW123" s="320"/>
      <c r="CX123" s="320"/>
      <c r="CY123" s="320"/>
      <c r="CZ123" s="320"/>
      <c r="DA123" s="320"/>
      <c r="DB123" s="320"/>
      <c r="DD123" s="285">
        <v>-2.0152750194153564</v>
      </c>
      <c r="DE123" s="285">
        <v>-16.06191441492679</v>
      </c>
      <c r="DF123" s="285">
        <v>-13.344603730497701</v>
      </c>
      <c r="DG123" s="285">
        <v>-16.492549769807823</v>
      </c>
      <c r="DH123" s="285">
        <v>-13.8337445036228</v>
      </c>
      <c r="DI123" s="285">
        <v>-16.197638931185487</v>
      </c>
      <c r="DJ123" s="285"/>
      <c r="DK123" s="285"/>
      <c r="DL123" s="320"/>
      <c r="DM123" s="320"/>
      <c r="DN123" s="320"/>
      <c r="DO123" s="320"/>
      <c r="DP123" s="320"/>
      <c r="DQ123" s="320"/>
      <c r="DR123" s="320"/>
      <c r="DS123" s="320"/>
      <c r="DT123" s="320"/>
      <c r="DU123" s="320"/>
      <c r="DV123" s="320"/>
      <c r="DW123" s="320"/>
      <c r="DX123" s="320"/>
      <c r="DY123" s="320"/>
      <c r="DZ123" s="320"/>
      <c r="EA123" s="320"/>
      <c r="EB123" s="320"/>
      <c r="EC123" s="320"/>
      <c r="ED123" s="320"/>
      <c r="EE123" s="320"/>
      <c r="EF123" s="320"/>
      <c r="EG123" s="320"/>
      <c r="EH123" s="320"/>
      <c r="EI123" s="320"/>
      <c r="EJ123" s="320"/>
      <c r="EK123" s="320"/>
      <c r="EL123" s="320"/>
      <c r="EM123" s="320"/>
      <c r="EN123" s="320"/>
      <c r="EO123" s="320"/>
      <c r="EP123" s="320"/>
      <c r="EQ123" s="320"/>
      <c r="ER123" s="320"/>
      <c r="ES123" s="320"/>
      <c r="ET123" s="320"/>
      <c r="EU123" s="320"/>
      <c r="EV123" s="320"/>
      <c r="EW123" s="320"/>
      <c r="EX123" s="320"/>
      <c r="EY123" s="320"/>
      <c r="EZ123" s="320"/>
      <c r="FA123" s="320"/>
      <c r="FB123" s="320"/>
      <c r="FC123" s="320"/>
      <c r="FF123" s="285">
        <v>-3.7118669551192633</v>
      </c>
      <c r="FG123" s="285">
        <v>-43.54893127004911</v>
      </c>
      <c r="FH123" s="285">
        <v>0</v>
      </c>
      <c r="FI123" s="285">
        <v>-45.356457368037866</v>
      </c>
      <c r="HC123" s="433"/>
      <c r="HD123" s="433"/>
      <c r="HE123" s="433"/>
      <c r="HF123" s="433"/>
      <c r="HG123" s="444"/>
      <c r="HH123" s="444"/>
      <c r="HI123" s="444"/>
      <c r="HJ123" s="433"/>
      <c r="HK123" s="433"/>
      <c r="HL123" s="433"/>
      <c r="HM123" s="433"/>
      <c r="HN123" s="433"/>
      <c r="HO123" s="433"/>
    </row>
    <row r="124" spans="1:223" ht="23.25" hidden="1" x14ac:dyDescent="0.25">
      <c r="AX124" s="629" t="s">
        <v>756</v>
      </c>
      <c r="AY124" s="630"/>
      <c r="AZ124" s="630"/>
      <c r="BA124" s="630"/>
      <c r="BB124" s="630"/>
      <c r="BC124" s="630"/>
      <c r="BD124" s="630"/>
      <c r="BE124" s="631"/>
      <c r="BF124" s="320"/>
      <c r="BG124" s="320"/>
      <c r="BH124" s="320"/>
      <c r="BI124" s="320"/>
      <c r="BJ124" s="320"/>
      <c r="BK124" s="320"/>
      <c r="BL124" s="320"/>
      <c r="BM124" s="320"/>
      <c r="BN124" s="320"/>
      <c r="BO124" s="320"/>
      <c r="BP124" s="320"/>
      <c r="BQ124" s="320"/>
      <c r="BR124" s="320"/>
      <c r="BS124" s="320"/>
      <c r="BT124" s="320"/>
      <c r="BU124" s="320"/>
      <c r="BV124" s="320"/>
      <c r="BW124" s="320"/>
      <c r="BX124" s="320"/>
      <c r="BY124" s="320"/>
      <c r="BZ124" s="320"/>
      <c r="CA124" s="320"/>
      <c r="CB124" s="320"/>
      <c r="CC124" s="320"/>
      <c r="CD124" s="320"/>
      <c r="CE124" s="320"/>
      <c r="CF124" s="320"/>
      <c r="CG124" s="320"/>
      <c r="CH124" s="320"/>
      <c r="CI124" s="320"/>
      <c r="CJ124" s="320"/>
      <c r="CK124" s="320"/>
      <c r="CL124" s="320"/>
      <c r="CM124" s="320"/>
      <c r="CN124" s="320"/>
      <c r="CO124" s="320"/>
      <c r="CP124" s="320"/>
      <c r="CQ124" s="320"/>
      <c r="CR124" s="320"/>
      <c r="CS124" s="320"/>
      <c r="CT124" s="320"/>
      <c r="CU124" s="320"/>
      <c r="CV124" s="320"/>
      <c r="CW124" s="320"/>
      <c r="CX124" s="320"/>
      <c r="CY124" s="320"/>
      <c r="CZ124" s="320"/>
      <c r="DA124" s="320"/>
      <c r="DB124" s="320"/>
      <c r="DD124" s="629" t="s">
        <v>755</v>
      </c>
      <c r="DE124" s="630"/>
      <c r="DF124" s="630"/>
      <c r="DG124" s="630"/>
      <c r="DH124" s="630"/>
      <c r="DI124" s="630"/>
      <c r="DJ124" s="630"/>
      <c r="DK124" s="631"/>
      <c r="DL124" s="320"/>
      <c r="DM124" s="320"/>
      <c r="DN124" s="320"/>
      <c r="DO124" s="320"/>
      <c r="DP124" s="320"/>
      <c r="DQ124" s="320"/>
      <c r="DR124" s="320"/>
      <c r="DS124" s="320"/>
      <c r="DT124" s="320"/>
      <c r="DU124" s="320"/>
      <c r="DV124" s="320"/>
      <c r="DW124" s="320"/>
      <c r="DX124" s="320"/>
      <c r="DY124" s="320"/>
      <c r="DZ124" s="320"/>
      <c r="EA124" s="320"/>
      <c r="EB124" s="320"/>
      <c r="EC124" s="320"/>
      <c r="ED124" s="320"/>
      <c r="EE124" s="320"/>
      <c r="EF124" s="320"/>
      <c r="EG124" s="320"/>
      <c r="EH124" s="320"/>
      <c r="EI124" s="320"/>
      <c r="EJ124" s="320"/>
      <c r="EK124" s="320"/>
      <c r="EL124" s="320"/>
      <c r="EM124" s="320"/>
      <c r="EN124" s="320"/>
      <c r="EO124" s="320"/>
      <c r="EP124" s="320"/>
      <c r="EQ124" s="320"/>
      <c r="ER124" s="320"/>
      <c r="ES124" s="320"/>
      <c r="ET124" s="320"/>
      <c r="EU124" s="320"/>
      <c r="EV124" s="320"/>
      <c r="EW124" s="320"/>
      <c r="EX124" s="320"/>
      <c r="EY124" s="320"/>
      <c r="EZ124" s="320"/>
      <c r="FA124" s="320"/>
      <c r="FB124" s="320"/>
      <c r="FC124" s="320"/>
      <c r="FF124" s="629" t="s">
        <v>776</v>
      </c>
      <c r="FG124" s="630"/>
      <c r="FH124" s="630"/>
      <c r="FI124" s="630"/>
      <c r="HC124" s="433"/>
      <c r="HD124" s="433"/>
      <c r="HE124" s="433"/>
      <c r="HF124" s="433"/>
      <c r="HG124" s="444"/>
      <c r="HH124" s="444"/>
      <c r="HI124" s="444"/>
      <c r="HJ124" s="433"/>
      <c r="HK124" s="433"/>
      <c r="HL124" s="433"/>
      <c r="HM124" s="433"/>
      <c r="HN124" s="433"/>
      <c r="HO124" s="433"/>
    </row>
    <row r="125" spans="1:223" ht="23.25" hidden="1" x14ac:dyDescent="0.25">
      <c r="HC125" s="433"/>
      <c r="HD125" s="433"/>
      <c r="HE125" s="433"/>
      <c r="HF125" s="433"/>
      <c r="HG125" s="444"/>
      <c r="HH125" s="444"/>
      <c r="HI125" s="444"/>
      <c r="HJ125" s="433"/>
      <c r="HK125" s="433"/>
      <c r="HL125" s="433"/>
      <c r="HM125" s="433"/>
      <c r="HN125" s="433"/>
      <c r="HO125" s="433"/>
    </row>
    <row r="126" spans="1:223" ht="23.25" hidden="1" x14ac:dyDescent="0.25">
      <c r="HC126" s="433"/>
      <c r="HD126" s="433"/>
      <c r="HE126" s="433"/>
      <c r="HF126" s="433"/>
      <c r="HG126" s="444"/>
      <c r="HH126" s="444"/>
      <c r="HI126" s="444"/>
      <c r="HJ126" s="433"/>
      <c r="HK126" s="433"/>
      <c r="HL126" s="433"/>
      <c r="HM126" s="433"/>
      <c r="HN126" s="433"/>
      <c r="HO126" s="433"/>
    </row>
    <row r="127" spans="1:223" ht="23.25" hidden="1" x14ac:dyDescent="0.25">
      <c r="A127" s="281" t="s">
        <v>724</v>
      </c>
      <c r="HC127" s="433"/>
      <c r="HD127" s="433"/>
      <c r="HE127" s="433"/>
      <c r="HF127" s="433"/>
      <c r="HG127" s="444"/>
      <c r="HH127" s="444"/>
      <c r="HI127" s="444"/>
      <c r="HJ127" s="433"/>
      <c r="HK127" s="433"/>
      <c r="HL127" s="433"/>
      <c r="HM127" s="433"/>
      <c r="HN127" s="433"/>
      <c r="HO127" s="433"/>
    </row>
    <row r="128" spans="1:223" ht="27" hidden="1" x14ac:dyDescent="0.25">
      <c r="FF128" s="304" t="s">
        <v>777</v>
      </c>
      <c r="HC128" s="433"/>
      <c r="HD128" s="433"/>
      <c r="HE128" s="433"/>
      <c r="HF128" s="433"/>
      <c r="HG128" s="444"/>
      <c r="HH128" s="444"/>
      <c r="HI128" s="444"/>
      <c r="HJ128" s="433"/>
      <c r="HK128" s="433"/>
      <c r="HL128" s="433"/>
      <c r="HM128" s="433"/>
      <c r="HN128" s="433"/>
      <c r="HO128" s="433"/>
    </row>
    <row r="129" spans="1:223" ht="27" hidden="1" x14ac:dyDescent="0.25">
      <c r="A129" s="281" t="s">
        <v>725</v>
      </c>
      <c r="FF129" s="304" t="s">
        <v>778</v>
      </c>
      <c r="HC129" s="433"/>
      <c r="HD129" s="433"/>
      <c r="HE129" s="433"/>
      <c r="HF129" s="433"/>
      <c r="HG129" s="444"/>
      <c r="HH129" s="444"/>
      <c r="HI129" s="444"/>
      <c r="HJ129" s="433"/>
      <c r="HK129" s="433"/>
      <c r="HL129" s="433"/>
      <c r="HM129" s="433"/>
      <c r="HN129" s="433"/>
      <c r="HO129" s="433"/>
    </row>
    <row r="130" spans="1:223" ht="23.25" hidden="1" x14ac:dyDescent="0.25">
      <c r="A130" s="281" t="s">
        <v>727</v>
      </c>
      <c r="HC130" s="433"/>
      <c r="HD130" s="433"/>
      <c r="HE130" s="433"/>
      <c r="HF130" s="433"/>
      <c r="HG130" s="444"/>
      <c r="HH130" s="444"/>
      <c r="HI130" s="444"/>
      <c r="HJ130" s="433"/>
      <c r="HK130" s="433"/>
      <c r="HL130" s="433"/>
      <c r="HM130" s="433"/>
      <c r="HN130" s="433"/>
      <c r="HO130" s="433"/>
    </row>
    <row r="131" spans="1:223" ht="23.25" hidden="1" x14ac:dyDescent="0.25">
      <c r="HC131" s="433"/>
      <c r="HD131" s="433"/>
      <c r="HE131" s="433"/>
      <c r="HF131" s="433"/>
      <c r="HG131" s="444"/>
      <c r="HH131" s="444"/>
      <c r="HI131" s="444"/>
      <c r="HJ131" s="433"/>
      <c r="HK131" s="433"/>
      <c r="HL131" s="433"/>
      <c r="HM131" s="433"/>
      <c r="HN131" s="433"/>
      <c r="HO131" s="433"/>
    </row>
    <row r="132" spans="1:223" ht="23.25" hidden="1" x14ac:dyDescent="0.25">
      <c r="A132" s="281" t="s">
        <v>726</v>
      </c>
      <c r="HC132" s="433"/>
      <c r="HD132" s="433"/>
      <c r="HE132" s="433"/>
      <c r="HF132" s="433"/>
      <c r="HG132" s="444"/>
      <c r="HH132" s="444"/>
      <c r="HI132" s="444"/>
      <c r="HJ132" s="433"/>
      <c r="HK132" s="433"/>
      <c r="HL132" s="433"/>
      <c r="HM132" s="433"/>
      <c r="HN132" s="433"/>
      <c r="HO132" s="433"/>
    </row>
    <row r="133" spans="1:223" ht="23.25" hidden="1" x14ac:dyDescent="0.25">
      <c r="HC133" s="433"/>
      <c r="HD133" s="433"/>
      <c r="HE133" s="433"/>
      <c r="HF133" s="433"/>
      <c r="HG133" s="444"/>
      <c r="HH133" s="444"/>
      <c r="HI133" s="444"/>
      <c r="HJ133" s="433"/>
      <c r="HK133" s="433"/>
      <c r="HL133" s="433"/>
      <c r="HM133" s="433"/>
      <c r="HN133" s="433"/>
      <c r="HO133" s="433"/>
    </row>
    <row r="134" spans="1:223" ht="23.25" hidden="1" x14ac:dyDescent="0.25">
      <c r="HC134" s="433"/>
      <c r="HD134" s="433"/>
      <c r="HE134" s="433"/>
      <c r="HF134" s="433"/>
      <c r="HG134" s="444"/>
      <c r="HH134" s="444"/>
      <c r="HI134" s="444"/>
      <c r="HJ134" s="433"/>
      <c r="HK134" s="433"/>
      <c r="HL134" s="433"/>
      <c r="HM134" s="433"/>
      <c r="HN134" s="433"/>
      <c r="HO134" s="433"/>
    </row>
    <row r="135" spans="1:223" ht="23.25" hidden="1" x14ac:dyDescent="0.25">
      <c r="HC135" s="433"/>
      <c r="HD135" s="433"/>
      <c r="HE135" s="433"/>
      <c r="HF135" s="433"/>
      <c r="HG135" s="444"/>
      <c r="HH135" s="444"/>
      <c r="HI135" s="444"/>
      <c r="HJ135" s="433"/>
      <c r="HK135" s="433"/>
      <c r="HL135" s="433"/>
      <c r="HM135" s="433"/>
      <c r="HN135" s="433"/>
      <c r="HO135" s="433"/>
    </row>
    <row r="136" spans="1:223" ht="23.25" hidden="1" x14ac:dyDescent="0.25">
      <c r="B136" s="281" t="s">
        <v>29</v>
      </c>
      <c r="D136" s="281" t="s">
        <v>30</v>
      </c>
      <c r="X136" s="281" t="s">
        <v>182</v>
      </c>
      <c r="Z136" s="281" t="s">
        <v>91</v>
      </c>
      <c r="AT136" s="281" t="s">
        <v>183</v>
      </c>
      <c r="AV136" s="281" t="s">
        <v>184</v>
      </c>
      <c r="AX136" s="281" t="s">
        <v>185</v>
      </c>
      <c r="AZ136" s="281" t="s">
        <v>186</v>
      </c>
      <c r="BB136" s="281" t="s">
        <v>29</v>
      </c>
      <c r="BD136" s="281" t="s">
        <v>30</v>
      </c>
      <c r="DD136" s="281" t="s">
        <v>91</v>
      </c>
      <c r="DF136" s="281" t="s">
        <v>183</v>
      </c>
      <c r="DH136" s="281" t="s">
        <v>184</v>
      </c>
      <c r="DJ136" s="281" t="s">
        <v>185</v>
      </c>
      <c r="FD136" s="281" t="s">
        <v>186</v>
      </c>
      <c r="HC136" s="433"/>
      <c r="HD136" s="433"/>
      <c r="HE136" s="433"/>
      <c r="HF136" s="433"/>
      <c r="HG136" s="444"/>
      <c r="HH136" s="444"/>
      <c r="HI136" s="444"/>
      <c r="HJ136" s="433"/>
      <c r="HK136" s="433"/>
      <c r="HL136" s="433"/>
      <c r="HM136" s="433"/>
      <c r="HN136" s="433"/>
      <c r="HO136" s="433"/>
    </row>
    <row r="137" spans="1:223" ht="23.25" hidden="1" x14ac:dyDescent="0.25">
      <c r="A137" s="281" t="s">
        <v>67</v>
      </c>
      <c r="B137" s="281" t="s">
        <v>50</v>
      </c>
      <c r="C137" s="281" t="s">
        <v>779</v>
      </c>
      <c r="D137" s="281" t="s">
        <v>50</v>
      </c>
      <c r="W137" s="281" t="s">
        <v>779</v>
      </c>
      <c r="X137" s="281" t="s">
        <v>50</v>
      </c>
      <c r="Y137" s="281" t="s">
        <v>779</v>
      </c>
      <c r="Z137" s="281" t="s">
        <v>50</v>
      </c>
      <c r="AA137" s="281" t="s">
        <v>779</v>
      </c>
      <c r="AT137" s="281" t="s">
        <v>50</v>
      </c>
      <c r="AU137" s="281" t="s">
        <v>779</v>
      </c>
      <c r="AV137" s="281" t="s">
        <v>50</v>
      </c>
      <c r="AW137" s="281" t="s">
        <v>779</v>
      </c>
      <c r="AX137" s="281" t="s">
        <v>50</v>
      </c>
      <c r="AY137" s="281" t="s">
        <v>779</v>
      </c>
      <c r="AZ137" s="281" t="s">
        <v>50</v>
      </c>
      <c r="BA137" s="281" t="s">
        <v>779</v>
      </c>
      <c r="BB137" s="281" t="s">
        <v>50</v>
      </c>
      <c r="BC137" s="281" t="s">
        <v>779</v>
      </c>
      <c r="BD137" s="281" t="s">
        <v>50</v>
      </c>
      <c r="BE137" s="281" t="s">
        <v>779</v>
      </c>
      <c r="DC137" s="281" t="s">
        <v>779</v>
      </c>
      <c r="DD137" s="281" t="s">
        <v>50</v>
      </c>
      <c r="DE137" s="281" t="s">
        <v>779</v>
      </c>
      <c r="DF137" s="281" t="s">
        <v>50</v>
      </c>
      <c r="DG137" s="281" t="s">
        <v>779</v>
      </c>
      <c r="DH137" s="281" t="s">
        <v>50</v>
      </c>
      <c r="DI137" s="281" t="s">
        <v>779</v>
      </c>
      <c r="DJ137" s="281" t="s">
        <v>50</v>
      </c>
      <c r="DK137" s="281" t="s">
        <v>779</v>
      </c>
      <c r="FD137" s="281" t="s">
        <v>50</v>
      </c>
      <c r="FE137" s="281" t="s">
        <v>779</v>
      </c>
      <c r="HC137" s="433"/>
      <c r="HD137" s="433"/>
      <c r="HE137" s="433"/>
      <c r="HF137" s="433"/>
      <c r="HG137" s="444"/>
      <c r="HH137" s="444"/>
      <c r="HI137" s="444"/>
      <c r="HJ137" s="433"/>
      <c r="HK137" s="433"/>
      <c r="HL137" s="433"/>
      <c r="HM137" s="433"/>
      <c r="HN137" s="433"/>
      <c r="HO137" s="433"/>
    </row>
    <row r="138" spans="1:223" ht="23.25" hidden="1" x14ac:dyDescent="0.25">
      <c r="A138" s="281" t="s">
        <v>206</v>
      </c>
      <c r="BB138" s="281" t="s">
        <v>219</v>
      </c>
      <c r="HC138" s="433"/>
      <c r="HD138" s="433"/>
      <c r="HE138" s="433"/>
      <c r="HF138" s="433"/>
      <c r="HG138" s="444"/>
      <c r="HH138" s="444"/>
      <c r="HI138" s="444"/>
      <c r="HJ138" s="433"/>
      <c r="HK138" s="433"/>
      <c r="HL138" s="433"/>
      <c r="HM138" s="433"/>
      <c r="HN138" s="433"/>
      <c r="HO138" s="433"/>
    </row>
    <row r="139" spans="1:223" ht="23.25" hidden="1" x14ac:dyDescent="0.25">
      <c r="A139" s="281">
        <v>10</v>
      </c>
      <c r="B139" s="305">
        <v>4.1217522246546325</v>
      </c>
      <c r="C139" s="305">
        <v>17.437023260148827</v>
      </c>
      <c r="D139" s="305">
        <v>15.805058029614894</v>
      </c>
      <c r="E139" s="305"/>
      <c r="F139" s="305"/>
      <c r="G139" s="305"/>
      <c r="H139" s="305"/>
      <c r="I139" s="305"/>
      <c r="J139" s="305"/>
      <c r="K139" s="305"/>
      <c r="L139" s="305"/>
      <c r="M139" s="305"/>
      <c r="N139" s="305"/>
      <c r="O139" s="305"/>
      <c r="P139" s="305"/>
      <c r="Q139" s="305"/>
      <c r="R139" s="305"/>
      <c r="S139" s="305"/>
      <c r="T139" s="305"/>
      <c r="U139" s="305"/>
      <c r="V139" s="305"/>
      <c r="W139" s="305">
        <v>16.495408780248692</v>
      </c>
      <c r="X139" s="305">
        <v>2.9370706036364189</v>
      </c>
      <c r="Y139" s="305">
        <v>15.763543677340266</v>
      </c>
      <c r="Z139" s="305">
        <v>19.150489977660214</v>
      </c>
      <c r="AA139" s="305">
        <v>16.559734639246631</v>
      </c>
      <c r="AB139" s="305"/>
      <c r="AC139" s="305"/>
      <c r="AD139" s="305"/>
      <c r="AE139" s="305"/>
      <c r="AF139" s="305"/>
      <c r="AG139" s="305"/>
      <c r="AH139" s="305"/>
      <c r="AI139" s="305"/>
      <c r="AJ139" s="305"/>
      <c r="AK139" s="305"/>
      <c r="AL139" s="305"/>
      <c r="AM139" s="305"/>
      <c r="AN139" s="305"/>
      <c r="AO139" s="305"/>
      <c r="AP139" s="305"/>
      <c r="AQ139" s="305"/>
      <c r="AR139" s="305"/>
      <c r="AS139" s="305"/>
      <c r="AT139" s="305">
        <v>29.136834806611322</v>
      </c>
      <c r="AU139" s="305">
        <v>17.514334435770973</v>
      </c>
      <c r="AV139" s="305">
        <v>21.121070600289155</v>
      </c>
      <c r="AW139" s="305">
        <v>18.981181636228602</v>
      </c>
      <c r="AX139" s="305">
        <v>25.228732684382944</v>
      </c>
      <c r="AY139" s="305">
        <v>18.12358169739294</v>
      </c>
      <c r="AZ139" s="305">
        <v>23.400044406618598</v>
      </c>
      <c r="BA139" s="305">
        <v>17.743247205089165</v>
      </c>
      <c r="BB139" s="305">
        <v>5.2119355220826957</v>
      </c>
      <c r="BC139" s="305">
        <v>13.79245011997663</v>
      </c>
      <c r="BD139" s="305">
        <v>17.102766055026709</v>
      </c>
      <c r="BE139" s="305">
        <v>14.87985135988267</v>
      </c>
      <c r="BF139" s="305"/>
      <c r="BG139" s="305"/>
      <c r="BH139" s="305"/>
      <c r="BI139" s="305"/>
      <c r="BJ139" s="305"/>
      <c r="BK139" s="305"/>
      <c r="BL139" s="305"/>
      <c r="BM139" s="305"/>
      <c r="BN139" s="305"/>
      <c r="BO139" s="305"/>
      <c r="BP139" s="305"/>
      <c r="BQ139" s="305"/>
      <c r="BR139" s="305"/>
      <c r="BS139" s="305"/>
      <c r="BT139" s="305"/>
      <c r="BU139" s="305"/>
      <c r="BV139" s="305"/>
      <c r="BW139" s="305"/>
      <c r="BX139" s="305"/>
      <c r="BY139" s="305"/>
      <c r="BZ139" s="305"/>
      <c r="CA139" s="305"/>
      <c r="CB139" s="305"/>
      <c r="CC139" s="305"/>
      <c r="CD139" s="305"/>
      <c r="CE139" s="305"/>
      <c r="CF139" s="305"/>
      <c r="CG139" s="305"/>
      <c r="CH139" s="305"/>
      <c r="CI139" s="305"/>
      <c r="CJ139" s="305"/>
      <c r="CK139" s="305"/>
      <c r="CL139" s="305"/>
      <c r="CM139" s="305"/>
      <c r="CN139" s="305"/>
      <c r="CO139" s="305"/>
      <c r="CP139" s="305"/>
      <c r="CQ139" s="305"/>
      <c r="CR139" s="305"/>
      <c r="CS139" s="305"/>
      <c r="CT139" s="305"/>
      <c r="CU139" s="305"/>
      <c r="CV139" s="305"/>
      <c r="CW139" s="305"/>
      <c r="CX139" s="305"/>
      <c r="CY139" s="305"/>
      <c r="CZ139" s="305"/>
      <c r="DA139" s="305"/>
      <c r="DB139" s="305"/>
      <c r="DC139" s="305">
        <v>12.429582113093717</v>
      </c>
      <c r="DD139" s="305">
        <v>19.989700133987206</v>
      </c>
      <c r="DE139" s="305">
        <v>15.546479104233827</v>
      </c>
      <c r="DF139" s="305">
        <v>21.087993446812394</v>
      </c>
      <c r="DG139" s="305">
        <v>16.698358482343778</v>
      </c>
      <c r="DH139" s="305">
        <v>16.011298156058167</v>
      </c>
      <c r="DI139" s="305">
        <v>16.629227684914778</v>
      </c>
      <c r="DJ139" s="305">
        <v>17.967023735470864</v>
      </c>
      <c r="DK139" s="305">
        <v>14.691654133511644</v>
      </c>
      <c r="DL139" s="305"/>
      <c r="DM139" s="305"/>
      <c r="DN139" s="305"/>
      <c r="DO139" s="305"/>
      <c r="DP139" s="305"/>
      <c r="DQ139" s="305"/>
      <c r="DR139" s="305"/>
      <c r="DS139" s="305"/>
      <c r="DT139" s="305"/>
      <c r="DU139" s="305"/>
      <c r="DV139" s="305"/>
      <c r="DW139" s="305"/>
      <c r="DX139" s="305"/>
      <c r="DY139" s="305"/>
      <c r="DZ139" s="305"/>
      <c r="EA139" s="305"/>
      <c r="EB139" s="305"/>
      <c r="EC139" s="305"/>
      <c r="ED139" s="305"/>
      <c r="EE139" s="305"/>
      <c r="EF139" s="305"/>
      <c r="EG139" s="305"/>
      <c r="EH139" s="305"/>
      <c r="EI139" s="305"/>
      <c r="EJ139" s="305"/>
      <c r="EK139" s="305"/>
      <c r="EL139" s="305"/>
      <c r="EM139" s="305"/>
      <c r="EN139" s="305"/>
      <c r="EO139" s="305"/>
      <c r="EP139" s="305"/>
      <c r="EQ139" s="305"/>
      <c r="ER139" s="305"/>
      <c r="ES139" s="305"/>
      <c r="ET139" s="305"/>
      <c r="EU139" s="305"/>
      <c r="EV139" s="305"/>
      <c r="EW139" s="305"/>
      <c r="EX139" s="305"/>
      <c r="EY139" s="305"/>
      <c r="EZ139" s="305"/>
      <c r="FA139" s="305"/>
      <c r="FB139" s="305"/>
      <c r="FC139" s="305"/>
      <c r="FD139" s="305">
        <v>12.341108570031498</v>
      </c>
      <c r="FE139" s="305">
        <v>16.438867024098506</v>
      </c>
      <c r="HC139" s="433"/>
      <c r="HD139" s="433"/>
      <c r="HE139" s="433"/>
      <c r="HF139" s="433"/>
      <c r="HG139" s="444"/>
      <c r="HH139" s="444"/>
      <c r="HI139" s="444"/>
      <c r="HJ139" s="433"/>
      <c r="HK139" s="433"/>
      <c r="HL139" s="433"/>
      <c r="HM139" s="433"/>
      <c r="HN139" s="433"/>
      <c r="HO139" s="433"/>
    </row>
    <row r="140" spans="1:223" ht="23.25" hidden="1" x14ac:dyDescent="0.25">
      <c r="A140" s="281">
        <v>15</v>
      </c>
      <c r="B140" s="305">
        <v>2.9528239939628853</v>
      </c>
      <c r="C140" s="305">
        <v>12.900417759651873</v>
      </c>
      <c r="D140" s="305">
        <v>11.990349914487027</v>
      </c>
      <c r="E140" s="305"/>
      <c r="F140" s="305"/>
      <c r="G140" s="305"/>
      <c r="H140" s="305"/>
      <c r="I140" s="305"/>
      <c r="J140" s="305"/>
      <c r="K140" s="305"/>
      <c r="L140" s="305"/>
      <c r="M140" s="305"/>
      <c r="N140" s="305"/>
      <c r="O140" s="305"/>
      <c r="P140" s="305"/>
      <c r="Q140" s="305"/>
      <c r="R140" s="305"/>
      <c r="S140" s="305"/>
      <c r="T140" s="305"/>
      <c r="U140" s="305"/>
      <c r="V140" s="305"/>
      <c r="W140" s="305">
        <v>13.730792250905187</v>
      </c>
      <c r="X140" s="305">
        <v>1.5722524505476387</v>
      </c>
      <c r="Y140" s="305">
        <v>13.210539738615509</v>
      </c>
      <c r="Z140" s="305">
        <v>14.044303390044108</v>
      </c>
      <c r="AA140" s="305">
        <v>13.751784291029175</v>
      </c>
      <c r="AB140" s="305"/>
      <c r="AC140" s="305"/>
      <c r="AD140" s="305"/>
      <c r="AE140" s="305"/>
      <c r="AF140" s="305"/>
      <c r="AG140" s="305"/>
      <c r="AH140" s="305"/>
      <c r="AI140" s="305"/>
      <c r="AJ140" s="305"/>
      <c r="AK140" s="305"/>
      <c r="AL140" s="305"/>
      <c r="AM140" s="305"/>
      <c r="AN140" s="305"/>
      <c r="AO140" s="305"/>
      <c r="AP140" s="305"/>
      <c r="AQ140" s="305"/>
      <c r="AR140" s="305"/>
      <c r="AS140" s="305"/>
      <c r="AT140" s="305">
        <v>25.322708834963215</v>
      </c>
      <c r="AU140" s="305">
        <v>15.351162376977497</v>
      </c>
      <c r="AV140" s="305">
        <v>18.98189048269472</v>
      </c>
      <c r="AW140" s="305">
        <v>14.76698212233334</v>
      </c>
      <c r="AX140" s="305">
        <v>22.095154572559842</v>
      </c>
      <c r="AY140" s="305">
        <v>14.759972284815467</v>
      </c>
      <c r="AZ140" s="305">
        <v>20.620979555415477</v>
      </c>
      <c r="BA140" s="305">
        <v>14.64076056054528</v>
      </c>
      <c r="BB140" s="305">
        <v>4.6423339723942911</v>
      </c>
      <c r="BC140" s="305">
        <v>9.8180544457676042</v>
      </c>
      <c r="BD140" s="305">
        <v>13.862789380656833</v>
      </c>
      <c r="BE140" s="305">
        <v>12.155212499043596</v>
      </c>
      <c r="BF140" s="305"/>
      <c r="BG140" s="305"/>
      <c r="BH140" s="305"/>
      <c r="BI140" s="305"/>
      <c r="BJ140" s="305"/>
      <c r="BK140" s="305"/>
      <c r="BL140" s="305"/>
      <c r="BM140" s="305"/>
      <c r="BN140" s="305"/>
      <c r="BO140" s="305"/>
      <c r="BP140" s="305"/>
      <c r="BQ140" s="305"/>
      <c r="BR140" s="305"/>
      <c r="BS140" s="305"/>
      <c r="BT140" s="305"/>
      <c r="BU140" s="305"/>
      <c r="BV140" s="305"/>
      <c r="BW140" s="305"/>
      <c r="BX140" s="305"/>
      <c r="BY140" s="305"/>
      <c r="BZ140" s="305"/>
      <c r="CA140" s="305"/>
      <c r="CB140" s="305"/>
      <c r="CC140" s="305"/>
      <c r="CD140" s="305"/>
      <c r="CE140" s="305"/>
      <c r="CF140" s="305"/>
      <c r="CG140" s="305"/>
      <c r="CH140" s="305"/>
      <c r="CI140" s="305"/>
      <c r="CJ140" s="305"/>
      <c r="CK140" s="305"/>
      <c r="CL140" s="305"/>
      <c r="CM140" s="305"/>
      <c r="CN140" s="305"/>
      <c r="CO140" s="305"/>
      <c r="CP140" s="305"/>
      <c r="CQ140" s="305"/>
      <c r="CR140" s="305"/>
      <c r="CS140" s="305"/>
      <c r="CT140" s="305"/>
      <c r="CU140" s="305"/>
      <c r="CV140" s="305"/>
      <c r="CW140" s="305"/>
      <c r="CX140" s="305"/>
      <c r="CY140" s="305"/>
      <c r="CZ140" s="305"/>
      <c r="DA140" s="305"/>
      <c r="DB140" s="305"/>
      <c r="DC140" s="305">
        <v>10.678855525835708</v>
      </c>
      <c r="DD140" s="305">
        <v>15.837383253068742</v>
      </c>
      <c r="DE140" s="305">
        <v>12.442832022959685</v>
      </c>
      <c r="DF140" s="305">
        <v>15.102967824102215</v>
      </c>
      <c r="DG140" s="305">
        <v>15.574987328652997</v>
      </c>
      <c r="DH140" s="305">
        <v>11.137443767096022</v>
      </c>
      <c r="DI140" s="305">
        <v>14.03034022434958</v>
      </c>
      <c r="DJ140" s="305">
        <v>10.3563147384672</v>
      </c>
      <c r="DK140" s="305">
        <v>13.995354738045929</v>
      </c>
      <c r="DL140" s="305"/>
      <c r="DM140" s="305"/>
      <c r="DN140" s="305"/>
      <c r="DO140" s="305"/>
      <c r="DP140" s="305"/>
      <c r="DQ140" s="305"/>
      <c r="DR140" s="305"/>
      <c r="DS140" s="305"/>
      <c r="DT140" s="305"/>
      <c r="DU140" s="305"/>
      <c r="DV140" s="305"/>
      <c r="DW140" s="305"/>
      <c r="DX140" s="305"/>
      <c r="DY140" s="305"/>
      <c r="DZ140" s="305"/>
      <c r="EA140" s="305"/>
      <c r="EB140" s="305"/>
      <c r="EC140" s="305"/>
      <c r="ED140" s="305"/>
      <c r="EE140" s="305"/>
      <c r="EF140" s="305"/>
      <c r="EG140" s="305"/>
      <c r="EH140" s="305"/>
      <c r="EI140" s="305"/>
      <c r="EJ140" s="305"/>
      <c r="EK140" s="305"/>
      <c r="EL140" s="305"/>
      <c r="EM140" s="305"/>
      <c r="EN140" s="305"/>
      <c r="EO140" s="305"/>
      <c r="EP140" s="305"/>
      <c r="EQ140" s="305"/>
      <c r="ER140" s="305"/>
      <c r="ES140" s="305"/>
      <c r="ET140" s="305"/>
      <c r="EU140" s="305"/>
      <c r="EV140" s="305"/>
      <c r="EW140" s="305"/>
      <c r="EX140" s="305"/>
      <c r="EY140" s="305"/>
      <c r="EZ140" s="305"/>
      <c r="FA140" s="305"/>
      <c r="FB140" s="305"/>
      <c r="FC140" s="305"/>
      <c r="FD140" s="305">
        <v>11.432363455653707</v>
      </c>
      <c r="FE140" s="305">
        <v>13.49720647465492</v>
      </c>
      <c r="HC140" s="433"/>
      <c r="HD140" s="433"/>
      <c r="HE140" s="433"/>
      <c r="HF140" s="433"/>
      <c r="HG140" s="444"/>
      <c r="HH140" s="444"/>
      <c r="HI140" s="444"/>
      <c r="HJ140" s="433"/>
      <c r="HK140" s="433"/>
      <c r="HL140" s="433"/>
      <c r="HM140" s="433"/>
      <c r="HN140" s="433"/>
      <c r="HO140" s="433"/>
    </row>
    <row r="141" spans="1:223" ht="23.25" hidden="1" x14ac:dyDescent="0.25">
      <c r="A141" s="281">
        <v>20</v>
      </c>
      <c r="B141" s="305">
        <v>2.1650243298021454</v>
      </c>
      <c r="C141" s="305">
        <v>12.959419272179922</v>
      </c>
      <c r="D141" s="305">
        <v>9.3346534388755327</v>
      </c>
      <c r="E141" s="305"/>
      <c r="F141" s="305"/>
      <c r="G141" s="305"/>
      <c r="H141" s="305"/>
      <c r="I141" s="305"/>
      <c r="J141" s="305"/>
      <c r="K141" s="305"/>
      <c r="L141" s="305"/>
      <c r="M141" s="305"/>
      <c r="N141" s="305"/>
      <c r="O141" s="305"/>
      <c r="P141" s="305"/>
      <c r="Q141" s="305"/>
      <c r="R141" s="305"/>
      <c r="S141" s="305"/>
      <c r="T141" s="305"/>
      <c r="U141" s="305"/>
      <c r="V141" s="305"/>
      <c r="W141" s="305">
        <v>11.792161016630983</v>
      </c>
      <c r="X141" s="305">
        <v>1.3812090427683905</v>
      </c>
      <c r="Y141" s="305">
        <v>12.16683401361103</v>
      </c>
      <c r="Z141" s="305">
        <v>10.984029017836907</v>
      </c>
      <c r="AA141" s="305">
        <v>12.438740034879599</v>
      </c>
      <c r="AB141" s="305"/>
      <c r="AC141" s="305"/>
      <c r="AD141" s="305"/>
      <c r="AE141" s="305"/>
      <c r="AF141" s="305"/>
      <c r="AG141" s="305"/>
      <c r="AH141" s="305"/>
      <c r="AI141" s="305"/>
      <c r="AJ141" s="305"/>
      <c r="AK141" s="305"/>
      <c r="AL141" s="305"/>
      <c r="AM141" s="305"/>
      <c r="AN141" s="305"/>
      <c r="AO141" s="305"/>
      <c r="AP141" s="305"/>
      <c r="AQ141" s="305"/>
      <c r="AR141" s="305"/>
      <c r="AS141" s="305"/>
      <c r="AT141" s="305">
        <v>24.994535275515585</v>
      </c>
      <c r="AU141" s="305">
        <v>16.642023263625411</v>
      </c>
      <c r="AV141" s="305">
        <v>20.849370491664519</v>
      </c>
      <c r="AW141" s="305">
        <v>16.237446422826736</v>
      </c>
      <c r="AX141" s="305">
        <v>23.233039239834543</v>
      </c>
      <c r="AY141" s="305">
        <v>16.608186145320968</v>
      </c>
      <c r="AZ141" s="305">
        <v>22.457273996890674</v>
      </c>
      <c r="BA141" s="305">
        <v>16.878513907174373</v>
      </c>
      <c r="BB141" s="305">
        <v>2.9175864346814255</v>
      </c>
      <c r="BC141" s="305">
        <v>9.7059724108048666</v>
      </c>
      <c r="BD141" s="305">
        <v>10.145158611364897</v>
      </c>
      <c r="BE141" s="305">
        <v>9.2689306443257422</v>
      </c>
      <c r="BF141" s="305"/>
      <c r="BG141" s="305"/>
      <c r="BH141" s="305"/>
      <c r="BI141" s="305"/>
      <c r="BJ141" s="305"/>
      <c r="BK141" s="305"/>
      <c r="BL141" s="305"/>
      <c r="BM141" s="305"/>
      <c r="BN141" s="305"/>
      <c r="BO141" s="305"/>
      <c r="BP141" s="305"/>
      <c r="BQ141" s="305"/>
      <c r="BR141" s="305"/>
      <c r="BS141" s="305"/>
      <c r="BT141" s="305"/>
      <c r="BU141" s="305"/>
      <c r="BV141" s="305"/>
      <c r="BW141" s="305"/>
      <c r="BX141" s="305"/>
      <c r="BY141" s="305"/>
      <c r="BZ141" s="305"/>
      <c r="CA141" s="305"/>
      <c r="CB141" s="305"/>
      <c r="CC141" s="305"/>
      <c r="CD141" s="305"/>
      <c r="CE141" s="305"/>
      <c r="CF141" s="305"/>
      <c r="CG141" s="305"/>
      <c r="CH141" s="305"/>
      <c r="CI141" s="305"/>
      <c r="CJ141" s="305"/>
      <c r="CK141" s="305"/>
      <c r="CL141" s="305"/>
      <c r="CM141" s="305"/>
      <c r="CN141" s="305"/>
      <c r="CO141" s="305"/>
      <c r="CP141" s="305"/>
      <c r="CQ141" s="305"/>
      <c r="CR141" s="305"/>
      <c r="CS141" s="305"/>
      <c r="CT141" s="305"/>
      <c r="CU141" s="305"/>
      <c r="CV141" s="305"/>
      <c r="CW141" s="305"/>
      <c r="CX141" s="305"/>
      <c r="CY141" s="305"/>
      <c r="CZ141" s="305"/>
      <c r="DA141" s="305"/>
      <c r="DB141" s="305"/>
      <c r="DC141" s="305">
        <v>8.5897485298743401</v>
      </c>
      <c r="DD141" s="305">
        <v>11.786227459989709</v>
      </c>
      <c r="DE141" s="305">
        <v>10.042893591792399</v>
      </c>
      <c r="DF141" s="305">
        <v>12.414731150650303</v>
      </c>
      <c r="DG141" s="305">
        <v>14.325946483531617</v>
      </c>
      <c r="DH141" s="305">
        <v>10.170118097797163</v>
      </c>
      <c r="DI141" s="305">
        <v>13.440019325686034</v>
      </c>
      <c r="DJ141" s="305">
        <v>12.057531511225996</v>
      </c>
      <c r="DK141" s="305">
        <v>13.235884366120452</v>
      </c>
      <c r="DL141" s="305"/>
      <c r="DM141" s="305"/>
      <c r="DN141" s="305"/>
      <c r="DO141" s="305"/>
      <c r="DP141" s="305"/>
      <c r="DQ141" s="305"/>
      <c r="DR141" s="305"/>
      <c r="DS141" s="305"/>
      <c r="DT141" s="305"/>
      <c r="DU141" s="305"/>
      <c r="DV141" s="305"/>
      <c r="DW141" s="305"/>
      <c r="DX141" s="305"/>
      <c r="DY141" s="305"/>
      <c r="DZ141" s="305"/>
      <c r="EA141" s="305"/>
      <c r="EB141" s="305"/>
      <c r="EC141" s="305"/>
      <c r="ED141" s="305"/>
      <c r="EE141" s="305"/>
      <c r="EF141" s="305"/>
      <c r="EG141" s="305"/>
      <c r="EH141" s="305"/>
      <c r="EI141" s="305"/>
      <c r="EJ141" s="305"/>
      <c r="EK141" s="305"/>
      <c r="EL141" s="305"/>
      <c r="EM141" s="305"/>
      <c r="EN141" s="305"/>
      <c r="EO141" s="305"/>
      <c r="EP141" s="305"/>
      <c r="EQ141" s="305"/>
      <c r="ER141" s="305"/>
      <c r="ES141" s="305"/>
      <c r="ET141" s="305"/>
      <c r="EU141" s="305"/>
      <c r="EV141" s="305"/>
      <c r="EW141" s="305"/>
      <c r="EX141" s="305"/>
      <c r="EY141" s="305"/>
      <c r="EZ141" s="305"/>
      <c r="FA141" s="305"/>
      <c r="FB141" s="305"/>
      <c r="FC141" s="305"/>
      <c r="FD141" s="305">
        <v>9.2129014956130995</v>
      </c>
      <c r="FE141" s="305">
        <v>14.181507964071445</v>
      </c>
      <c r="HC141" s="433"/>
      <c r="HD141" s="433"/>
      <c r="HE141" s="433"/>
      <c r="HF141" s="433"/>
      <c r="HG141" s="444"/>
      <c r="HH141" s="444"/>
      <c r="HI141" s="444"/>
      <c r="HJ141" s="433"/>
      <c r="HK141" s="433"/>
      <c r="HL141" s="433"/>
      <c r="HM141" s="433"/>
      <c r="HN141" s="433"/>
      <c r="HO141" s="433"/>
    </row>
    <row r="142" spans="1:223" ht="23.25" hidden="1" x14ac:dyDescent="0.25">
      <c r="A142" s="281">
        <v>50</v>
      </c>
      <c r="B142" s="305">
        <v>0.87220707292310728</v>
      </c>
      <c r="C142" s="305">
        <v>8.2470174363270221</v>
      </c>
      <c r="D142" s="305">
        <v>3.7307082281654287</v>
      </c>
      <c r="E142" s="305"/>
      <c r="F142" s="305"/>
      <c r="G142" s="305"/>
      <c r="H142" s="305"/>
      <c r="I142" s="305"/>
      <c r="J142" s="305"/>
      <c r="K142" s="305"/>
      <c r="L142" s="305"/>
      <c r="M142" s="305"/>
      <c r="N142" s="305"/>
      <c r="O142" s="305"/>
      <c r="P142" s="305"/>
      <c r="Q142" s="305"/>
      <c r="R142" s="305"/>
      <c r="S142" s="305"/>
      <c r="T142" s="305"/>
      <c r="U142" s="305"/>
      <c r="V142" s="305"/>
      <c r="W142" s="305">
        <v>8.0012867138998907</v>
      </c>
      <c r="X142" s="305">
        <v>0.42359613738199164</v>
      </c>
      <c r="Y142" s="305">
        <v>8.7100101170261333</v>
      </c>
      <c r="Z142" s="305">
        <v>4.5361345806181577</v>
      </c>
      <c r="AA142" s="305">
        <v>8.2748268866432042</v>
      </c>
      <c r="AB142" s="305"/>
      <c r="AC142" s="305"/>
      <c r="AD142" s="305"/>
      <c r="AE142" s="305"/>
      <c r="AF142" s="305"/>
      <c r="AG142" s="305"/>
      <c r="AH142" s="305"/>
      <c r="AI142" s="305"/>
      <c r="AJ142" s="305"/>
      <c r="AK142" s="305"/>
      <c r="AL142" s="305"/>
      <c r="AM142" s="305"/>
      <c r="AN142" s="305"/>
      <c r="AO142" s="305"/>
      <c r="AP142" s="305"/>
      <c r="AQ142" s="305"/>
      <c r="AR142" s="305"/>
      <c r="AS142" s="305"/>
      <c r="AT142" s="305">
        <v>20.122813371216065</v>
      </c>
      <c r="AU142" s="305">
        <v>11.837704413246726</v>
      </c>
      <c r="AV142" s="305">
        <v>18.383916923514121</v>
      </c>
      <c r="AW142" s="305">
        <v>11.803396144941296</v>
      </c>
      <c r="AX142" s="305">
        <v>19.494876939305207</v>
      </c>
      <c r="AY142" s="305">
        <v>12.41055657653585</v>
      </c>
      <c r="AZ142" s="305">
        <v>19.517313952449641</v>
      </c>
      <c r="BA142" s="305">
        <v>12.35808835495061</v>
      </c>
      <c r="BB142" s="305">
        <v>1.7861237364049982</v>
      </c>
      <c r="BC142" s="305">
        <v>5.0773666317478074</v>
      </c>
      <c r="BD142" s="305">
        <v>4.6780380790934908</v>
      </c>
      <c r="BE142" s="305">
        <v>5.0303996577702517</v>
      </c>
      <c r="BF142" s="305"/>
      <c r="BG142" s="305"/>
      <c r="BH142" s="305"/>
      <c r="BI142" s="305"/>
      <c r="BJ142" s="305"/>
      <c r="BK142" s="305"/>
      <c r="BL142" s="305"/>
      <c r="BM142" s="305"/>
      <c r="BN142" s="305"/>
      <c r="BO142" s="305"/>
      <c r="BP142" s="305"/>
      <c r="BQ142" s="305"/>
      <c r="BR142" s="305"/>
      <c r="BS142" s="305"/>
      <c r="BT142" s="305"/>
      <c r="BU142" s="305"/>
      <c r="BV142" s="305"/>
      <c r="BW142" s="305"/>
      <c r="BX142" s="305"/>
      <c r="BY142" s="305"/>
      <c r="BZ142" s="305"/>
      <c r="CA142" s="305"/>
      <c r="CB142" s="305"/>
      <c r="CC142" s="305"/>
      <c r="CD142" s="305"/>
      <c r="CE142" s="305"/>
      <c r="CF142" s="305"/>
      <c r="CG142" s="305"/>
      <c r="CH142" s="305"/>
      <c r="CI142" s="305"/>
      <c r="CJ142" s="305"/>
      <c r="CK142" s="305"/>
      <c r="CL142" s="305"/>
      <c r="CM142" s="305"/>
      <c r="CN142" s="305"/>
      <c r="CO142" s="305"/>
      <c r="CP142" s="305"/>
      <c r="CQ142" s="305"/>
      <c r="CR142" s="305"/>
      <c r="CS142" s="305"/>
      <c r="CT142" s="305"/>
      <c r="CU142" s="305"/>
      <c r="CV142" s="305"/>
      <c r="CW142" s="305"/>
      <c r="CX142" s="305"/>
      <c r="CY142" s="305"/>
      <c r="CZ142" s="305"/>
      <c r="DA142" s="305"/>
      <c r="DB142" s="305"/>
      <c r="DC142" s="305">
        <v>5.2933318104171887</v>
      </c>
      <c r="DD142" s="305">
        <v>5.4856421373919391</v>
      </c>
      <c r="DE142" s="305">
        <v>5.338124525088352</v>
      </c>
      <c r="DF142" s="305">
        <v>6.8259876377033102</v>
      </c>
      <c r="DG142" s="305">
        <v>9.5818594578796876</v>
      </c>
      <c r="DH142" s="305">
        <v>5.8053262553917229</v>
      </c>
      <c r="DI142" s="305">
        <v>9.3553833526272587</v>
      </c>
      <c r="DJ142" s="305">
        <v>6.5446914662170377</v>
      </c>
      <c r="DK142" s="305">
        <v>9.8252774755032224</v>
      </c>
      <c r="DL142" s="305"/>
      <c r="DM142" s="305"/>
      <c r="DN142" s="305"/>
      <c r="DO142" s="305"/>
      <c r="DP142" s="305"/>
      <c r="DQ142" s="305"/>
      <c r="DR142" s="305"/>
      <c r="DS142" s="305"/>
      <c r="DT142" s="305"/>
      <c r="DU142" s="305"/>
      <c r="DV142" s="305"/>
      <c r="DW142" s="305"/>
      <c r="DX142" s="305"/>
      <c r="DY142" s="305"/>
      <c r="DZ142" s="305"/>
      <c r="EA142" s="305"/>
      <c r="EB142" s="305"/>
      <c r="EC142" s="305"/>
      <c r="ED142" s="305"/>
      <c r="EE142" s="305"/>
      <c r="EF142" s="305"/>
      <c r="EG142" s="305"/>
      <c r="EH142" s="305"/>
      <c r="EI142" s="305"/>
      <c r="EJ142" s="305"/>
      <c r="EK142" s="305"/>
      <c r="EL142" s="305"/>
      <c r="EM142" s="305"/>
      <c r="EN142" s="305"/>
      <c r="EO142" s="305"/>
      <c r="EP142" s="305"/>
      <c r="EQ142" s="305"/>
      <c r="ER142" s="305"/>
      <c r="ES142" s="305"/>
      <c r="ET142" s="305"/>
      <c r="EU142" s="305"/>
      <c r="EV142" s="305"/>
      <c r="EW142" s="305"/>
      <c r="EX142" s="305"/>
      <c r="EY142" s="305"/>
      <c r="EZ142" s="305"/>
      <c r="FA142" s="305"/>
      <c r="FB142" s="305"/>
      <c r="FC142" s="305"/>
      <c r="FD142" s="305">
        <v>5.7436315593085476</v>
      </c>
      <c r="FE142" s="305">
        <v>10.2026309252958</v>
      </c>
      <c r="HC142" s="433"/>
      <c r="HD142" s="433"/>
      <c r="HE142" s="433"/>
      <c r="HF142" s="433"/>
      <c r="HG142" s="444"/>
      <c r="HH142" s="444"/>
      <c r="HI142" s="444"/>
      <c r="HJ142" s="433"/>
      <c r="HK142" s="433"/>
      <c r="HL142" s="433"/>
      <c r="HM142" s="433"/>
      <c r="HN142" s="433"/>
      <c r="HO142" s="433"/>
    </row>
    <row r="143" spans="1:223" ht="23.25" hidden="1" x14ac:dyDescent="0.25">
      <c r="A143" s="281">
        <v>100</v>
      </c>
      <c r="B143" s="305">
        <v>0.57781703570791376</v>
      </c>
      <c r="C143" s="305">
        <v>6.9730608900980631</v>
      </c>
      <c r="D143" s="305">
        <v>2.003305316424381</v>
      </c>
      <c r="E143" s="305"/>
      <c r="F143" s="305"/>
      <c r="G143" s="305"/>
      <c r="H143" s="305"/>
      <c r="I143" s="305"/>
      <c r="J143" s="305"/>
      <c r="K143" s="305"/>
      <c r="L143" s="305"/>
      <c r="M143" s="305"/>
      <c r="N143" s="305"/>
      <c r="O143" s="305"/>
      <c r="P143" s="305"/>
      <c r="Q143" s="305"/>
      <c r="R143" s="305"/>
      <c r="S143" s="305"/>
      <c r="T143" s="305"/>
      <c r="U143" s="305"/>
      <c r="V143" s="305"/>
      <c r="W143" s="305">
        <v>6.7171777547266638</v>
      </c>
      <c r="X143" s="305">
        <v>0.23795042395096641</v>
      </c>
      <c r="Y143" s="305">
        <v>8.1289315062725542</v>
      </c>
      <c r="Z143" s="305">
        <v>2.4401550490227564</v>
      </c>
      <c r="AA143" s="305">
        <v>8.2766531317718588</v>
      </c>
      <c r="AB143" s="305"/>
      <c r="AC143" s="305"/>
      <c r="AD143" s="305"/>
      <c r="AE143" s="305"/>
      <c r="AF143" s="305"/>
      <c r="AG143" s="305"/>
      <c r="AH143" s="305"/>
      <c r="AI143" s="305"/>
      <c r="AJ143" s="305"/>
      <c r="AK143" s="305"/>
      <c r="AL143" s="305"/>
      <c r="AM143" s="305"/>
      <c r="AN143" s="305"/>
      <c r="AO143" s="305"/>
      <c r="AP143" s="305"/>
      <c r="AQ143" s="305"/>
      <c r="AR143" s="305"/>
      <c r="AS143" s="305"/>
      <c r="AT143" s="305">
        <v>19.456781465191181</v>
      </c>
      <c r="AU143" s="305">
        <v>12.23894310207241</v>
      </c>
      <c r="AV143" s="305">
        <v>18.572837937598486</v>
      </c>
      <c r="AW143" s="305">
        <v>11.538492835881275</v>
      </c>
      <c r="AX143" s="305">
        <v>18.981764904113263</v>
      </c>
      <c r="AY143" s="305">
        <v>11.413753293329016</v>
      </c>
      <c r="AZ143" s="305">
        <v>18.992444488010449</v>
      </c>
      <c r="BA143" s="305">
        <v>11.729992993166725</v>
      </c>
      <c r="BB143" s="305">
        <v>1.2019527429757637</v>
      </c>
      <c r="BC143" s="305">
        <v>3.5189910807579232</v>
      </c>
      <c r="BD143" s="305">
        <v>2.6379499372192452</v>
      </c>
      <c r="BE143" s="305">
        <v>3.4195686863689017</v>
      </c>
      <c r="BF143" s="305"/>
      <c r="BG143" s="305"/>
      <c r="BH143" s="305"/>
      <c r="BI143" s="305"/>
      <c r="BJ143" s="305"/>
      <c r="BK143" s="305"/>
      <c r="BL143" s="305"/>
      <c r="BM143" s="305"/>
      <c r="BN143" s="305"/>
      <c r="BO143" s="305"/>
      <c r="BP143" s="305"/>
      <c r="BQ143" s="305"/>
      <c r="BR143" s="305"/>
      <c r="BS143" s="305"/>
      <c r="BT143" s="305"/>
      <c r="BU143" s="305"/>
      <c r="BV143" s="305"/>
      <c r="BW143" s="305"/>
      <c r="BX143" s="305"/>
      <c r="BY143" s="305"/>
      <c r="BZ143" s="305"/>
      <c r="CA143" s="305"/>
      <c r="CB143" s="305"/>
      <c r="CC143" s="305"/>
      <c r="CD143" s="305"/>
      <c r="CE143" s="305"/>
      <c r="CF143" s="305"/>
      <c r="CG143" s="305"/>
      <c r="CH143" s="305"/>
      <c r="CI143" s="305"/>
      <c r="CJ143" s="305"/>
      <c r="CK143" s="305"/>
      <c r="CL143" s="305"/>
      <c r="CM143" s="305"/>
      <c r="CN143" s="305"/>
      <c r="CO143" s="305"/>
      <c r="CP143" s="305"/>
      <c r="CQ143" s="305"/>
      <c r="CR143" s="305"/>
      <c r="CS143" s="305"/>
      <c r="CT143" s="305"/>
      <c r="CU143" s="305"/>
      <c r="CV143" s="305"/>
      <c r="CW143" s="305"/>
      <c r="CX143" s="305"/>
      <c r="CY143" s="305"/>
      <c r="CZ143" s="305"/>
      <c r="DA143" s="305"/>
      <c r="DB143" s="305"/>
      <c r="DC143" s="305">
        <v>3.2393640555594994</v>
      </c>
      <c r="DD143" s="305">
        <v>3.0735367352029912</v>
      </c>
      <c r="DE143" s="305">
        <v>3.5237047459869593</v>
      </c>
      <c r="DF143" s="305">
        <v>4.9032698515199158</v>
      </c>
      <c r="DG143" s="305">
        <v>9.7507395821680287</v>
      </c>
      <c r="DH143" s="305">
        <v>4.4476834682136399</v>
      </c>
      <c r="DI143" s="305">
        <v>9.0882020510137362</v>
      </c>
      <c r="DJ143" s="305">
        <v>4.6043168283890727</v>
      </c>
      <c r="DK143" s="305">
        <v>8.5151069001234383</v>
      </c>
      <c r="DL143" s="305"/>
      <c r="DM143" s="305"/>
      <c r="DN143" s="305"/>
      <c r="DO143" s="305"/>
      <c r="DP143" s="305"/>
      <c r="DQ143" s="305"/>
      <c r="DR143" s="305"/>
      <c r="DS143" s="305"/>
      <c r="DT143" s="305"/>
      <c r="DU143" s="305"/>
      <c r="DV143" s="305"/>
      <c r="DW143" s="305"/>
      <c r="DX143" s="305"/>
      <c r="DY143" s="305"/>
      <c r="DZ143" s="305"/>
      <c r="EA143" s="305"/>
      <c r="EB143" s="305"/>
      <c r="EC143" s="305"/>
      <c r="ED143" s="305"/>
      <c r="EE143" s="305"/>
      <c r="EF143" s="305"/>
      <c r="EG143" s="305"/>
      <c r="EH143" s="305"/>
      <c r="EI143" s="305"/>
      <c r="EJ143" s="305"/>
      <c r="EK143" s="305"/>
      <c r="EL143" s="305"/>
      <c r="EM143" s="305"/>
      <c r="EN143" s="305"/>
      <c r="EO143" s="305"/>
      <c r="EP143" s="305"/>
      <c r="EQ143" s="305"/>
      <c r="ER143" s="305"/>
      <c r="ES143" s="305"/>
      <c r="ET143" s="305"/>
      <c r="EU143" s="305"/>
      <c r="EV143" s="305"/>
      <c r="EW143" s="305"/>
      <c r="EX143" s="305"/>
      <c r="EY143" s="305"/>
      <c r="EZ143" s="305"/>
      <c r="FA143" s="305"/>
      <c r="FB143" s="305"/>
      <c r="FC143" s="305"/>
      <c r="FD143" s="305">
        <v>3.9961852885462519</v>
      </c>
      <c r="FE143" s="305">
        <v>9.0938398828789246</v>
      </c>
      <c r="HC143" s="433"/>
      <c r="HD143" s="433"/>
      <c r="HE143" s="433"/>
      <c r="HF143" s="433"/>
      <c r="HG143" s="444"/>
      <c r="HH143" s="444"/>
      <c r="HI143" s="444"/>
      <c r="HJ143" s="433"/>
      <c r="HK143" s="433"/>
      <c r="HL143" s="433"/>
      <c r="HM143" s="433"/>
      <c r="HN143" s="433"/>
      <c r="HO143" s="433"/>
    </row>
    <row r="144" spans="1:223" ht="23.25" hidden="1" x14ac:dyDescent="0.25">
      <c r="A144" s="281">
        <v>150</v>
      </c>
      <c r="B144" s="305">
        <v>0.48093059431822271</v>
      </c>
      <c r="C144" s="305">
        <v>6.1795281177151056</v>
      </c>
      <c r="D144" s="305">
        <v>1.5303006301204878</v>
      </c>
      <c r="E144" s="305"/>
      <c r="F144" s="305"/>
      <c r="G144" s="305"/>
      <c r="H144" s="305"/>
      <c r="I144" s="305"/>
      <c r="J144" s="305"/>
      <c r="K144" s="305"/>
      <c r="L144" s="305"/>
      <c r="M144" s="305"/>
      <c r="N144" s="305"/>
      <c r="O144" s="305"/>
      <c r="P144" s="305"/>
      <c r="Q144" s="305"/>
      <c r="R144" s="305"/>
      <c r="S144" s="305"/>
      <c r="T144" s="305"/>
      <c r="U144" s="305"/>
      <c r="V144" s="305"/>
      <c r="W144" s="305">
        <v>5.9564764210461156</v>
      </c>
      <c r="X144" s="305">
        <v>0.17875132413669118</v>
      </c>
      <c r="Y144" s="305">
        <v>7.8310465811578629</v>
      </c>
      <c r="Z144" s="305">
        <v>1.5919541780731012</v>
      </c>
      <c r="AA144" s="305">
        <v>8.0393946984092661</v>
      </c>
      <c r="AB144" s="305"/>
      <c r="AC144" s="305"/>
      <c r="AD144" s="305"/>
      <c r="AE144" s="305"/>
      <c r="AF144" s="305"/>
      <c r="AG144" s="305"/>
      <c r="AH144" s="305"/>
      <c r="AI144" s="305"/>
      <c r="AJ144" s="305"/>
      <c r="AK144" s="305"/>
      <c r="AL144" s="305"/>
      <c r="AM144" s="305"/>
      <c r="AN144" s="305"/>
      <c r="AO144" s="305"/>
      <c r="AP144" s="305"/>
      <c r="AQ144" s="305"/>
      <c r="AR144" s="305"/>
      <c r="AS144" s="305"/>
      <c r="AT144" s="305">
        <v>18.690786047045421</v>
      </c>
      <c r="AU144" s="305">
        <v>11.30144365075869</v>
      </c>
      <c r="AV144" s="305">
        <v>18.016976770618474</v>
      </c>
      <c r="AW144" s="305">
        <v>11.011113054102413</v>
      </c>
      <c r="AX144" s="305">
        <v>18.381794977261354</v>
      </c>
      <c r="AY144" s="305">
        <v>11.279891424741979</v>
      </c>
      <c r="AZ144" s="305">
        <v>18.375433534532252</v>
      </c>
      <c r="BA144" s="305">
        <v>11.430901871377332</v>
      </c>
      <c r="BB144" s="305">
        <v>1.0656359371968236</v>
      </c>
      <c r="BC144" s="305">
        <v>2.9638506828490274</v>
      </c>
      <c r="BD144" s="305">
        <v>2.120261073949131</v>
      </c>
      <c r="BE144" s="305">
        <v>2.861367602453162</v>
      </c>
      <c r="BF144" s="305"/>
      <c r="BG144" s="305"/>
      <c r="BH144" s="305"/>
      <c r="BI144" s="305"/>
      <c r="BJ144" s="305"/>
      <c r="BK144" s="305"/>
      <c r="BL144" s="305"/>
      <c r="BM144" s="305"/>
      <c r="BN144" s="305"/>
      <c r="BO144" s="305"/>
      <c r="BP144" s="305"/>
      <c r="BQ144" s="305"/>
      <c r="BR144" s="305"/>
      <c r="BS144" s="305"/>
      <c r="BT144" s="305"/>
      <c r="BU144" s="305"/>
      <c r="BV144" s="305"/>
      <c r="BW144" s="305"/>
      <c r="BX144" s="305"/>
      <c r="BY144" s="305"/>
      <c r="BZ144" s="305"/>
      <c r="CA144" s="305"/>
      <c r="CB144" s="305"/>
      <c r="CC144" s="305"/>
      <c r="CD144" s="305"/>
      <c r="CE144" s="305"/>
      <c r="CF144" s="305"/>
      <c r="CG144" s="305"/>
      <c r="CH144" s="305"/>
      <c r="CI144" s="305"/>
      <c r="CJ144" s="305"/>
      <c r="CK144" s="305"/>
      <c r="CL144" s="305"/>
      <c r="CM144" s="305"/>
      <c r="CN144" s="305"/>
      <c r="CO144" s="305"/>
      <c r="CP144" s="305"/>
      <c r="CQ144" s="305"/>
      <c r="CR144" s="305"/>
      <c r="CS144" s="305"/>
      <c r="CT144" s="305"/>
      <c r="CU144" s="305"/>
      <c r="CV144" s="305"/>
      <c r="CW144" s="305"/>
      <c r="CX144" s="305"/>
      <c r="CY144" s="305"/>
      <c r="CZ144" s="305"/>
      <c r="DA144" s="305"/>
      <c r="DB144" s="305"/>
      <c r="DC144" s="305">
        <v>3.09134187230466</v>
      </c>
      <c r="DD144" s="305">
        <v>2.1819692274256441</v>
      </c>
      <c r="DE144" s="305">
        <v>3.1838993931612145</v>
      </c>
      <c r="DF144" s="305">
        <v>3.9421606035095849</v>
      </c>
      <c r="DG144" s="305">
        <v>8.681011439299489</v>
      </c>
      <c r="DH144" s="305">
        <v>3.5299737696258431</v>
      </c>
      <c r="DI144" s="305">
        <v>8.3051580377905196</v>
      </c>
      <c r="DJ144" s="305">
        <v>3.8096309497157153</v>
      </c>
      <c r="DK144" s="305">
        <v>8.499304567134196</v>
      </c>
      <c r="DL144" s="305"/>
      <c r="DM144" s="305"/>
      <c r="DN144" s="305"/>
      <c r="DO144" s="305"/>
      <c r="DP144" s="305"/>
      <c r="DQ144" s="305"/>
      <c r="DR144" s="305"/>
      <c r="DS144" s="305"/>
      <c r="DT144" s="305"/>
      <c r="DU144" s="305"/>
      <c r="DV144" s="305"/>
      <c r="DW144" s="305"/>
      <c r="DX144" s="305"/>
      <c r="DY144" s="305"/>
      <c r="DZ144" s="305"/>
      <c r="EA144" s="305"/>
      <c r="EB144" s="305"/>
      <c r="EC144" s="305"/>
      <c r="ED144" s="305"/>
      <c r="EE144" s="305"/>
      <c r="EF144" s="305"/>
      <c r="EG144" s="305"/>
      <c r="EH144" s="305"/>
      <c r="EI144" s="305"/>
      <c r="EJ144" s="305"/>
      <c r="EK144" s="305"/>
      <c r="EL144" s="305"/>
      <c r="EM144" s="305"/>
      <c r="EN144" s="305"/>
      <c r="EO144" s="305"/>
      <c r="EP144" s="305"/>
      <c r="EQ144" s="305"/>
      <c r="ER144" s="305"/>
      <c r="ES144" s="305"/>
      <c r="ET144" s="305"/>
      <c r="EU144" s="305"/>
      <c r="EV144" s="305"/>
      <c r="EW144" s="305"/>
      <c r="EX144" s="305"/>
      <c r="EY144" s="305"/>
      <c r="EZ144" s="305"/>
      <c r="FA144" s="305"/>
      <c r="FB144" s="305"/>
      <c r="FC144" s="305"/>
      <c r="FD144" s="305">
        <v>3.1915007449607748</v>
      </c>
      <c r="FE144" s="305">
        <v>8.8605835575337792</v>
      </c>
      <c r="HC144" s="433"/>
      <c r="HD144" s="433"/>
      <c r="HE144" s="433"/>
      <c r="HF144" s="433"/>
      <c r="HG144" s="444"/>
      <c r="HH144" s="444"/>
      <c r="HI144" s="444"/>
      <c r="HJ144" s="433"/>
      <c r="HK144" s="433"/>
      <c r="HL144" s="433"/>
      <c r="HM144" s="433"/>
      <c r="HN144" s="433"/>
      <c r="HO144" s="433"/>
    </row>
    <row r="145" spans="1:223" ht="23.25" hidden="1" x14ac:dyDescent="0.25">
      <c r="A145" s="281">
        <v>200</v>
      </c>
      <c r="B145" s="305">
        <v>0.35160149565728177</v>
      </c>
      <c r="C145" s="305">
        <v>5.3273627491296383</v>
      </c>
      <c r="D145" s="305">
        <v>1.0331064709507403</v>
      </c>
      <c r="E145" s="305"/>
      <c r="F145" s="305"/>
      <c r="G145" s="305"/>
      <c r="H145" s="305"/>
      <c r="I145" s="305"/>
      <c r="J145" s="305"/>
      <c r="K145" s="305"/>
      <c r="L145" s="305"/>
      <c r="M145" s="305"/>
      <c r="N145" s="305"/>
      <c r="O145" s="305"/>
      <c r="P145" s="305"/>
      <c r="Q145" s="305"/>
      <c r="R145" s="305"/>
      <c r="S145" s="305"/>
      <c r="T145" s="305"/>
      <c r="U145" s="305"/>
      <c r="V145" s="305"/>
      <c r="W145" s="305">
        <v>5.1320372653444233</v>
      </c>
      <c r="X145" s="305">
        <v>0.14306066045559865</v>
      </c>
      <c r="Y145" s="305">
        <v>7.7151632490125568</v>
      </c>
      <c r="Z145" s="305">
        <v>1.3049927189995361</v>
      </c>
      <c r="AA145" s="305">
        <v>7.6165945839568243</v>
      </c>
      <c r="AB145" s="305"/>
      <c r="AC145" s="305"/>
      <c r="AD145" s="305"/>
      <c r="AE145" s="305"/>
      <c r="AF145" s="305"/>
      <c r="AG145" s="305"/>
      <c r="AH145" s="305"/>
      <c r="AI145" s="305"/>
      <c r="AJ145" s="305"/>
      <c r="AK145" s="305"/>
      <c r="AL145" s="305"/>
      <c r="AM145" s="305"/>
      <c r="AN145" s="305"/>
      <c r="AO145" s="305"/>
      <c r="AP145" s="305"/>
      <c r="AQ145" s="305"/>
      <c r="AR145" s="305"/>
      <c r="AS145" s="305"/>
      <c r="AT145" s="305">
        <v>18.289833923056186</v>
      </c>
      <c r="AU145" s="305">
        <v>11.554430701958315</v>
      </c>
      <c r="AV145" s="305">
        <v>17.94198243404923</v>
      </c>
      <c r="AW145" s="305">
        <v>11.574781775675696</v>
      </c>
      <c r="AX145" s="305">
        <v>18.097266360005225</v>
      </c>
      <c r="AY145" s="305">
        <v>11.374964875294593</v>
      </c>
      <c r="AZ145" s="305">
        <v>18.130444527894621</v>
      </c>
      <c r="BA145" s="305">
        <v>11.514634563186036</v>
      </c>
      <c r="BB145" s="305">
        <v>0.65692583230754931</v>
      </c>
      <c r="BC145" s="305">
        <v>2.7847452194352758</v>
      </c>
      <c r="BD145" s="305">
        <v>1.3410564125290927</v>
      </c>
      <c r="BE145" s="305">
        <v>2.5233865050621911</v>
      </c>
      <c r="BF145" s="305"/>
      <c r="BG145" s="305"/>
      <c r="BH145" s="305"/>
      <c r="BI145" s="305"/>
      <c r="BJ145" s="305"/>
      <c r="BK145" s="305"/>
      <c r="BL145" s="305"/>
      <c r="BM145" s="305"/>
      <c r="BN145" s="305"/>
      <c r="BO145" s="305"/>
      <c r="BP145" s="305"/>
      <c r="BQ145" s="305"/>
      <c r="BR145" s="305"/>
      <c r="BS145" s="305"/>
      <c r="BT145" s="305"/>
      <c r="BU145" s="305"/>
      <c r="BV145" s="305"/>
      <c r="BW145" s="305"/>
      <c r="BX145" s="305"/>
      <c r="BY145" s="305"/>
      <c r="BZ145" s="305"/>
      <c r="CA145" s="305"/>
      <c r="CB145" s="305"/>
      <c r="CC145" s="305"/>
      <c r="CD145" s="305"/>
      <c r="CE145" s="305"/>
      <c r="CF145" s="305"/>
      <c r="CG145" s="305"/>
      <c r="CH145" s="305"/>
      <c r="CI145" s="305"/>
      <c r="CJ145" s="305"/>
      <c r="CK145" s="305"/>
      <c r="CL145" s="305"/>
      <c r="CM145" s="305"/>
      <c r="CN145" s="305"/>
      <c r="CO145" s="305"/>
      <c r="CP145" s="305"/>
      <c r="CQ145" s="305"/>
      <c r="CR145" s="305"/>
      <c r="CS145" s="305"/>
      <c r="CT145" s="305"/>
      <c r="CU145" s="305"/>
      <c r="CV145" s="305"/>
      <c r="CW145" s="305"/>
      <c r="CX145" s="305"/>
      <c r="CY145" s="305"/>
      <c r="CZ145" s="305"/>
      <c r="DA145" s="305"/>
      <c r="DB145" s="305"/>
      <c r="DC145" s="305">
        <v>2.5751758793678854</v>
      </c>
      <c r="DD145" s="305">
        <v>1.6140342341565079</v>
      </c>
      <c r="DE145" s="305">
        <v>2.8558158555888737</v>
      </c>
      <c r="DF145" s="305">
        <v>3.0280001776282108</v>
      </c>
      <c r="DG145" s="305">
        <v>8.4942346914728706</v>
      </c>
      <c r="DH145" s="305">
        <v>3.0484721955053922</v>
      </c>
      <c r="DI145" s="305">
        <v>8.2859724747121817</v>
      </c>
      <c r="DJ145" s="305">
        <v>3.0258755978041196</v>
      </c>
      <c r="DK145" s="305">
        <v>8.2706261399333627</v>
      </c>
      <c r="DL145" s="305"/>
      <c r="DM145" s="305"/>
      <c r="DN145" s="305"/>
      <c r="DO145" s="305"/>
      <c r="DP145" s="305"/>
      <c r="DQ145" s="305"/>
      <c r="DR145" s="305"/>
      <c r="DS145" s="305"/>
      <c r="DT145" s="305"/>
      <c r="DU145" s="305"/>
      <c r="DV145" s="305"/>
      <c r="DW145" s="305"/>
      <c r="DX145" s="305"/>
      <c r="DY145" s="305"/>
      <c r="DZ145" s="305"/>
      <c r="EA145" s="305"/>
      <c r="EB145" s="305"/>
      <c r="EC145" s="305"/>
      <c r="ED145" s="305"/>
      <c r="EE145" s="305"/>
      <c r="EF145" s="305"/>
      <c r="EG145" s="305"/>
      <c r="EH145" s="305"/>
      <c r="EI145" s="305"/>
      <c r="EJ145" s="305"/>
      <c r="EK145" s="305"/>
      <c r="EL145" s="305"/>
      <c r="EM145" s="305"/>
      <c r="EN145" s="305"/>
      <c r="EO145" s="305"/>
      <c r="EP145" s="305"/>
      <c r="EQ145" s="305"/>
      <c r="ER145" s="305"/>
      <c r="ES145" s="305"/>
      <c r="ET145" s="305"/>
      <c r="EU145" s="305"/>
      <c r="EV145" s="305"/>
      <c r="EW145" s="305"/>
      <c r="EX145" s="305"/>
      <c r="EY145" s="305"/>
      <c r="EZ145" s="305"/>
      <c r="FA145" s="305"/>
      <c r="FB145" s="305"/>
      <c r="FC145" s="305"/>
      <c r="FD145" s="305">
        <v>2.9001478520715489</v>
      </c>
      <c r="FE145" s="305">
        <v>8.4369279589964119</v>
      </c>
      <c r="HC145" s="433"/>
      <c r="HD145" s="433"/>
      <c r="HE145" s="433"/>
      <c r="HF145" s="433"/>
      <c r="HG145" s="444"/>
      <c r="HH145" s="444"/>
      <c r="HI145" s="444"/>
      <c r="HJ145" s="433"/>
      <c r="HK145" s="433"/>
      <c r="HL145" s="433"/>
      <c r="HM145" s="433"/>
      <c r="HN145" s="433"/>
      <c r="HO145" s="433"/>
    </row>
    <row r="146" spans="1:223" ht="23.25" hidden="1" x14ac:dyDescent="0.25">
      <c r="A146" s="281" t="s">
        <v>780</v>
      </c>
      <c r="B146" s="305">
        <v>1.6460223924323125</v>
      </c>
      <c r="C146" s="305">
        <v>10.003404212178635</v>
      </c>
      <c r="D146" s="305">
        <v>6.4896402898054983</v>
      </c>
      <c r="E146" s="305"/>
      <c r="F146" s="305"/>
      <c r="G146" s="305"/>
      <c r="H146" s="305"/>
      <c r="I146" s="305"/>
      <c r="J146" s="305"/>
      <c r="K146" s="305"/>
      <c r="L146" s="305"/>
      <c r="M146" s="305"/>
      <c r="N146" s="305"/>
      <c r="O146" s="305"/>
      <c r="P146" s="305"/>
      <c r="Q146" s="305"/>
      <c r="R146" s="305"/>
      <c r="S146" s="305"/>
      <c r="T146" s="305"/>
      <c r="U146" s="305"/>
      <c r="V146" s="305"/>
      <c r="W146" s="305">
        <v>9.6893343146859934</v>
      </c>
      <c r="X146" s="305">
        <v>0.98198437755395662</v>
      </c>
      <c r="Y146" s="305">
        <v>10.503724126147988</v>
      </c>
      <c r="Z146" s="305">
        <v>7.7217227017506831</v>
      </c>
      <c r="AA146" s="305">
        <v>10.708246895133794</v>
      </c>
      <c r="AB146" s="305"/>
      <c r="AC146" s="305"/>
      <c r="AD146" s="305"/>
      <c r="AE146" s="305"/>
      <c r="AF146" s="305"/>
      <c r="AG146" s="305"/>
      <c r="AH146" s="305"/>
      <c r="AI146" s="305"/>
      <c r="AJ146" s="305"/>
      <c r="AK146" s="305"/>
      <c r="AL146" s="305"/>
      <c r="AM146" s="305"/>
      <c r="AN146" s="305"/>
      <c r="AO146" s="305"/>
      <c r="AP146" s="305"/>
      <c r="AQ146" s="305"/>
      <c r="AR146" s="305"/>
      <c r="AS146" s="305"/>
      <c r="AT146" s="305">
        <v>22.28775624622843</v>
      </c>
      <c r="AU146" s="305">
        <v>13.77714884920143</v>
      </c>
      <c r="AV146" s="305">
        <v>19.124006520061243</v>
      </c>
      <c r="AW146" s="305">
        <v>13.70191342742705</v>
      </c>
      <c r="AX146" s="305">
        <v>20.787518525351768</v>
      </c>
      <c r="AY146" s="305">
        <v>13.710129471061544</v>
      </c>
      <c r="AZ146" s="305">
        <v>20.213419208830242</v>
      </c>
      <c r="BA146" s="305">
        <v>13.756591350784216</v>
      </c>
      <c r="BB146" s="305">
        <v>2.4974991682919354</v>
      </c>
      <c r="BC146" s="305">
        <v>6.8087757987627331</v>
      </c>
      <c r="BD146" s="305">
        <v>7.4125742214056283</v>
      </c>
      <c r="BE146" s="305">
        <v>7.1626738507009318</v>
      </c>
      <c r="BF146" s="305"/>
      <c r="BG146" s="305"/>
      <c r="BH146" s="305"/>
      <c r="BI146" s="305"/>
      <c r="BJ146" s="305"/>
      <c r="BK146" s="305"/>
      <c r="BL146" s="305"/>
      <c r="BM146" s="305"/>
      <c r="BN146" s="305"/>
      <c r="BO146" s="305"/>
      <c r="BP146" s="305"/>
      <c r="BQ146" s="305"/>
      <c r="BR146" s="305"/>
      <c r="BS146" s="305"/>
      <c r="BT146" s="305"/>
      <c r="BU146" s="305"/>
      <c r="BV146" s="305"/>
      <c r="BW146" s="305"/>
      <c r="BX146" s="305"/>
      <c r="BY146" s="305"/>
      <c r="BZ146" s="305"/>
      <c r="CA146" s="305"/>
      <c r="CB146" s="305"/>
      <c r="CC146" s="305"/>
      <c r="CD146" s="305"/>
      <c r="CE146" s="305"/>
      <c r="CF146" s="305"/>
      <c r="CG146" s="305"/>
      <c r="CH146" s="305"/>
      <c r="CI146" s="305"/>
      <c r="CJ146" s="305"/>
      <c r="CK146" s="305"/>
      <c r="CL146" s="305"/>
      <c r="CM146" s="305"/>
      <c r="CN146" s="305"/>
      <c r="CO146" s="305"/>
      <c r="CP146" s="305"/>
      <c r="CQ146" s="305"/>
      <c r="CR146" s="305"/>
      <c r="CS146" s="305"/>
      <c r="CT146" s="305"/>
      <c r="CU146" s="305"/>
      <c r="CV146" s="305"/>
      <c r="CW146" s="305"/>
      <c r="CX146" s="305"/>
      <c r="CY146" s="305"/>
      <c r="CZ146" s="305"/>
      <c r="DA146" s="305"/>
      <c r="DB146" s="305"/>
      <c r="DC146" s="305">
        <v>6.5567713980647131</v>
      </c>
      <c r="DD146" s="305">
        <v>8.5669275973175356</v>
      </c>
      <c r="DE146" s="305">
        <v>7.5619641769730439</v>
      </c>
      <c r="DF146" s="305">
        <v>9.6150158131322776</v>
      </c>
      <c r="DG146" s="305">
        <v>11.872448209335493</v>
      </c>
      <c r="DH146" s="305">
        <v>7.7357593870982786</v>
      </c>
      <c r="DI146" s="305">
        <v>11.304900450156298</v>
      </c>
      <c r="DJ146" s="305">
        <v>8.3379121181842866</v>
      </c>
      <c r="DK146" s="305">
        <v>11.004744045767463</v>
      </c>
      <c r="DL146" s="305"/>
      <c r="DM146" s="305"/>
      <c r="DN146" s="305"/>
      <c r="DO146" s="305"/>
      <c r="DP146" s="305"/>
      <c r="DQ146" s="305"/>
      <c r="DR146" s="305"/>
      <c r="DS146" s="305"/>
      <c r="DT146" s="305"/>
      <c r="DU146" s="305"/>
      <c r="DV146" s="305"/>
      <c r="DW146" s="305"/>
      <c r="DX146" s="305"/>
      <c r="DY146" s="305"/>
      <c r="DZ146" s="305"/>
      <c r="EA146" s="305"/>
      <c r="EB146" s="305"/>
      <c r="EC146" s="305"/>
      <c r="ED146" s="305"/>
      <c r="EE146" s="305"/>
      <c r="EF146" s="305"/>
      <c r="EG146" s="305"/>
      <c r="EH146" s="305"/>
      <c r="EI146" s="305"/>
      <c r="EJ146" s="305"/>
      <c r="EK146" s="305"/>
      <c r="EL146" s="305"/>
      <c r="EM146" s="305"/>
      <c r="EN146" s="305"/>
      <c r="EO146" s="305"/>
      <c r="EP146" s="305"/>
      <c r="EQ146" s="305"/>
      <c r="ER146" s="305"/>
      <c r="ES146" s="305"/>
      <c r="ET146" s="305"/>
      <c r="EU146" s="305"/>
      <c r="EV146" s="305"/>
      <c r="EW146" s="305"/>
      <c r="EX146" s="305"/>
      <c r="EY146" s="305"/>
      <c r="EZ146" s="305"/>
      <c r="FA146" s="305"/>
      <c r="FB146" s="305"/>
      <c r="FC146" s="305"/>
      <c r="FD146" s="305">
        <v>6.9739769951693464</v>
      </c>
      <c r="FE146" s="305">
        <v>11.53022339821854</v>
      </c>
      <c r="HC146" s="433"/>
      <c r="HD146" s="433"/>
      <c r="HE146" s="433"/>
      <c r="HF146" s="433"/>
      <c r="HG146" s="444"/>
      <c r="HH146" s="444"/>
      <c r="HI146" s="444"/>
      <c r="HJ146" s="433"/>
      <c r="HK146" s="433"/>
      <c r="HL146" s="433"/>
      <c r="HM146" s="433"/>
      <c r="HN146" s="433"/>
      <c r="HO146" s="433"/>
    </row>
    <row r="147" spans="1:223" ht="23.25" hidden="1" x14ac:dyDescent="0.25">
      <c r="A147" s="281" t="s">
        <v>238</v>
      </c>
      <c r="B147" s="281">
        <v>2</v>
      </c>
      <c r="C147" s="281">
        <v>6</v>
      </c>
      <c r="D147" s="281">
        <v>3</v>
      </c>
      <c r="W147" s="281">
        <v>5</v>
      </c>
      <c r="X147" s="281">
        <v>1</v>
      </c>
      <c r="Y147" s="281">
        <v>7</v>
      </c>
      <c r="Z147" s="281">
        <v>4</v>
      </c>
      <c r="AA147" s="281">
        <v>8</v>
      </c>
      <c r="AT147" s="281">
        <v>16</v>
      </c>
      <c r="AU147" s="281">
        <v>12</v>
      </c>
      <c r="AV147" s="281">
        <v>13</v>
      </c>
      <c r="AW147" s="281">
        <v>9</v>
      </c>
      <c r="AX147" s="281">
        <v>15</v>
      </c>
      <c r="AY147" s="281">
        <v>10</v>
      </c>
      <c r="AZ147" s="281">
        <v>14</v>
      </c>
      <c r="BA147" s="281">
        <v>11</v>
      </c>
      <c r="BB147" s="281">
        <v>2</v>
      </c>
      <c r="BC147" s="281">
        <v>4</v>
      </c>
      <c r="BD147" s="281">
        <v>7</v>
      </c>
      <c r="BE147" s="281">
        <v>6</v>
      </c>
      <c r="DC147" s="281">
        <v>3</v>
      </c>
      <c r="DD147" s="281">
        <v>11</v>
      </c>
      <c r="DE147" s="281">
        <v>8</v>
      </c>
      <c r="DF147" s="281">
        <v>12</v>
      </c>
      <c r="DG147" s="281">
        <v>16</v>
      </c>
      <c r="DH147" s="281">
        <v>9</v>
      </c>
      <c r="DI147" s="281">
        <v>14</v>
      </c>
      <c r="DJ147" s="281">
        <v>10</v>
      </c>
      <c r="DK147" s="281">
        <v>13</v>
      </c>
      <c r="FD147" s="281">
        <v>5</v>
      </c>
      <c r="FE147" s="281">
        <v>15</v>
      </c>
      <c r="HC147" s="433"/>
      <c r="HD147" s="433"/>
      <c r="HE147" s="433"/>
      <c r="HF147" s="433"/>
      <c r="HG147" s="444"/>
      <c r="HH147" s="444"/>
      <c r="HI147" s="444"/>
      <c r="HJ147" s="433"/>
      <c r="HK147" s="433"/>
      <c r="HL147" s="433"/>
      <c r="HM147" s="433"/>
      <c r="HN147" s="433"/>
      <c r="HO147" s="433"/>
    </row>
    <row r="148" spans="1:223" ht="23.25" hidden="1" x14ac:dyDescent="0.25">
      <c r="HC148" s="433"/>
      <c r="HD148" s="433"/>
      <c r="HE148" s="433"/>
      <c r="HF148" s="433"/>
      <c r="HG148" s="444"/>
      <c r="HH148" s="444"/>
      <c r="HI148" s="444"/>
      <c r="HJ148" s="433"/>
      <c r="HK148" s="433"/>
      <c r="HL148" s="433"/>
      <c r="HM148" s="433"/>
      <c r="HN148" s="433"/>
      <c r="HO148" s="433"/>
    </row>
    <row r="149" spans="1:223" ht="35.1" customHeight="1" x14ac:dyDescent="0.25">
      <c r="AY149" s="281" t="s">
        <v>29</v>
      </c>
      <c r="BA149" s="281" t="s">
        <v>30</v>
      </c>
      <c r="BC149" s="281" t="s">
        <v>182</v>
      </c>
      <c r="BE149" s="281" t="s">
        <v>91</v>
      </c>
      <c r="DC149" s="281" t="s">
        <v>183</v>
      </c>
      <c r="DE149" s="281" t="s">
        <v>184</v>
      </c>
      <c r="DG149" s="281" t="s">
        <v>185</v>
      </c>
      <c r="DI149" s="281" t="s">
        <v>186</v>
      </c>
      <c r="DK149" s="281" t="s">
        <v>33</v>
      </c>
      <c r="FD149" s="281" t="s">
        <v>34</v>
      </c>
      <c r="FE149" s="281" t="s">
        <v>35</v>
      </c>
      <c r="FF149" s="281" t="s">
        <v>29</v>
      </c>
      <c r="FH149" s="281" t="s">
        <v>30</v>
      </c>
      <c r="FJ149" s="281" t="s">
        <v>183</v>
      </c>
      <c r="FL149" s="281" t="s">
        <v>184</v>
      </c>
      <c r="HC149" s="419"/>
      <c r="HD149" s="588" t="s">
        <v>169</v>
      </c>
      <c r="HE149" s="588"/>
      <c r="HF149" s="588"/>
      <c r="HG149" s="588" t="s">
        <v>170</v>
      </c>
      <c r="HH149" s="588"/>
      <c r="HI149" s="588"/>
      <c r="HJ149" s="588" t="s">
        <v>164</v>
      </c>
      <c r="HK149" s="588"/>
      <c r="HL149" s="588"/>
      <c r="HM149" s="586"/>
      <c r="HN149" s="586"/>
      <c r="HO149" s="586"/>
    </row>
    <row r="150" spans="1:223" ht="99.95" customHeight="1" x14ac:dyDescent="0.25">
      <c r="AX150" s="281" t="s">
        <v>67</v>
      </c>
      <c r="AY150" s="281" t="s">
        <v>781</v>
      </c>
      <c r="AZ150" s="281" t="s">
        <v>782</v>
      </c>
      <c r="BA150" s="281" t="s">
        <v>781</v>
      </c>
      <c r="BB150" s="281" t="s">
        <v>782</v>
      </c>
      <c r="BC150" s="281" t="s">
        <v>781</v>
      </c>
      <c r="BD150" s="281" t="s">
        <v>782</v>
      </c>
      <c r="BE150" s="281" t="s">
        <v>781</v>
      </c>
      <c r="DC150" s="281" t="s">
        <v>781</v>
      </c>
      <c r="DD150" s="281" t="s">
        <v>782</v>
      </c>
      <c r="DE150" s="281" t="s">
        <v>781</v>
      </c>
      <c r="DF150" s="281" t="s">
        <v>782</v>
      </c>
      <c r="DG150" s="281" t="s">
        <v>781</v>
      </c>
      <c r="DH150" s="281" t="s">
        <v>782</v>
      </c>
      <c r="DI150" s="281" t="s">
        <v>781</v>
      </c>
      <c r="DJ150" s="281" t="s">
        <v>782</v>
      </c>
      <c r="DK150" s="281" t="s">
        <v>781</v>
      </c>
      <c r="FD150" s="281" t="s">
        <v>783</v>
      </c>
      <c r="FE150" s="281" t="s">
        <v>784</v>
      </c>
      <c r="FF150" s="281" t="s">
        <v>781</v>
      </c>
      <c r="FG150" s="281" t="s">
        <v>782</v>
      </c>
      <c r="FH150" s="281" t="s">
        <v>781</v>
      </c>
      <c r="FI150" s="281" t="s">
        <v>782</v>
      </c>
      <c r="FJ150" s="281" t="s">
        <v>781</v>
      </c>
      <c r="FK150" s="281" t="s">
        <v>782</v>
      </c>
      <c r="FL150" s="281" t="s">
        <v>781</v>
      </c>
      <c r="FM150" s="281" t="s">
        <v>782</v>
      </c>
      <c r="HC150" s="446" t="s">
        <v>968</v>
      </c>
      <c r="HD150" s="443" t="s">
        <v>841</v>
      </c>
      <c r="HE150" s="443" t="s">
        <v>842</v>
      </c>
      <c r="HF150" s="443" t="s">
        <v>843</v>
      </c>
      <c r="HG150" s="443" t="s">
        <v>841</v>
      </c>
      <c r="HH150" s="443" t="s">
        <v>842</v>
      </c>
      <c r="HI150" s="443" t="s">
        <v>843</v>
      </c>
      <c r="HJ150" s="443" t="s">
        <v>841</v>
      </c>
      <c r="HK150" s="443" t="s">
        <v>842</v>
      </c>
      <c r="HL150" s="443" t="s">
        <v>843</v>
      </c>
      <c r="HM150" s="435"/>
      <c r="HN150" s="435"/>
      <c r="HO150" s="435"/>
    </row>
    <row r="151" spans="1:223" ht="99.95" customHeight="1" x14ac:dyDescent="0.25">
      <c r="AX151" s="281" t="s">
        <v>206</v>
      </c>
      <c r="FF151" s="281" t="s">
        <v>226</v>
      </c>
      <c r="HC151" s="446" t="s">
        <v>969</v>
      </c>
      <c r="HD151" s="443" t="s">
        <v>844</v>
      </c>
      <c r="HE151" s="443" t="s">
        <v>845</v>
      </c>
      <c r="HF151" s="443" t="s">
        <v>846</v>
      </c>
      <c r="HG151" s="443" t="s">
        <v>844</v>
      </c>
      <c r="HH151" s="443" t="s">
        <v>845</v>
      </c>
      <c r="HI151" s="443" t="s">
        <v>846</v>
      </c>
      <c r="HJ151" s="443" t="s">
        <v>844</v>
      </c>
      <c r="HK151" s="443" t="s">
        <v>845</v>
      </c>
      <c r="HL151" s="443" t="s">
        <v>846</v>
      </c>
      <c r="HM151" s="435"/>
      <c r="HN151" s="435"/>
      <c r="HO151" s="435"/>
    </row>
    <row r="152" spans="1:223" ht="27" customHeight="1" x14ac:dyDescent="0.25">
      <c r="AX152" s="281">
        <v>10</v>
      </c>
      <c r="AY152" s="281">
        <v>9.294815583337444</v>
      </c>
      <c r="AZ152" s="281">
        <v>23.152465623908576</v>
      </c>
      <c r="BA152" s="281">
        <v>16.541378664317129</v>
      </c>
      <c r="BB152" s="281">
        <v>22.872994601909266</v>
      </c>
      <c r="BC152" s="281">
        <v>7.1039794474385491</v>
      </c>
      <c r="BD152" s="281">
        <v>22.847128971438821</v>
      </c>
      <c r="BE152" s="281">
        <v>23.953120851553432</v>
      </c>
      <c r="DC152" s="281">
        <v>32.870469514388432</v>
      </c>
      <c r="DD152" s="281">
        <v>22.591833990469016</v>
      </c>
      <c r="DE152" s="281">
        <v>25.650644475836817</v>
      </c>
      <c r="DF152" s="281">
        <v>23.958592515458609</v>
      </c>
      <c r="DG152" s="281">
        <v>29.853510659828348</v>
      </c>
      <c r="DH152" s="281">
        <v>23.600209888249253</v>
      </c>
      <c r="DI152" s="281">
        <v>31.381341531570271</v>
      </c>
      <c r="DJ152" s="281">
        <v>23.152441268924974</v>
      </c>
      <c r="DK152" s="281">
        <v>3.6018768538293102</v>
      </c>
      <c r="FD152" s="281">
        <v>6.9434618004685449</v>
      </c>
      <c r="FE152" s="281">
        <v>6.2730118086998337</v>
      </c>
      <c r="FF152" s="281">
        <v>9.9392433711924753</v>
      </c>
      <c r="FG152" s="281">
        <v>19.613152711106622</v>
      </c>
      <c r="FH152" s="281">
        <v>17.624418533646747</v>
      </c>
      <c r="FI152" s="281">
        <v>21.382411297883305</v>
      </c>
      <c r="FJ152" s="281">
        <v>23.018034197362351</v>
      </c>
      <c r="FK152" s="281">
        <v>20.744884664789492</v>
      </c>
      <c r="FL152" s="281">
        <v>19.347899765208066</v>
      </c>
      <c r="FM152" s="281">
        <v>20.535612238268659</v>
      </c>
      <c r="HC152" s="429" t="s">
        <v>970</v>
      </c>
      <c r="HD152" s="436">
        <v>-3.3047900808099464</v>
      </c>
      <c r="HE152" s="436">
        <v>-16.697269791225661</v>
      </c>
      <c r="HF152" s="436">
        <v>-21.677556382632016</v>
      </c>
      <c r="HG152" s="436">
        <v>-3.9107748085465124</v>
      </c>
      <c r="HH152" s="436">
        <v>-17.775806567320586</v>
      </c>
      <c r="HI152" s="436">
        <v>-20.92650399000151</v>
      </c>
      <c r="HJ152" s="436">
        <v>-3.4253467582542174</v>
      </c>
      <c r="HK152" s="436">
        <v>-14.996242655276241</v>
      </c>
      <c r="HL152" s="436">
        <v>-16.632290574426431</v>
      </c>
      <c r="HM152" s="436"/>
      <c r="HN152" s="436"/>
      <c r="HO152" s="436"/>
    </row>
    <row r="153" spans="1:223" ht="27" customHeight="1" x14ac:dyDescent="0.25">
      <c r="AX153" s="281">
        <v>15</v>
      </c>
      <c r="AY153" s="281">
        <v>6.7151697281519471</v>
      </c>
      <c r="AZ153" s="281">
        <v>18.697916539737886</v>
      </c>
      <c r="BA153" s="281">
        <v>12.032971804092552</v>
      </c>
      <c r="BB153" s="281">
        <v>19.249630458679029</v>
      </c>
      <c r="BC153" s="281">
        <v>4.5269860707012839</v>
      </c>
      <c r="BD153" s="281">
        <v>19.016680561472093</v>
      </c>
      <c r="BE153" s="281">
        <v>16.75971716996926</v>
      </c>
      <c r="DC153" s="281">
        <v>28.794705983448793</v>
      </c>
      <c r="DD153" s="281">
        <v>20.76085428373289</v>
      </c>
      <c r="DE153" s="281">
        <v>22.353708217592427</v>
      </c>
      <c r="DF153" s="281">
        <v>19.779820073549605</v>
      </c>
      <c r="DG153" s="281">
        <v>28.973519878409434</v>
      </c>
      <c r="DH153" s="281">
        <v>19.92890999064803</v>
      </c>
      <c r="DI153" s="281">
        <v>23.685894818702049</v>
      </c>
      <c r="DJ153" s="281">
        <v>20.602972072666287</v>
      </c>
      <c r="DK153" s="281">
        <v>3.0324653415153868</v>
      </c>
      <c r="FD153" s="281">
        <v>5.0785752050875397</v>
      </c>
      <c r="FE153" s="281">
        <v>4.7949313344283544</v>
      </c>
      <c r="FF153" s="281">
        <v>7.7026404065408034</v>
      </c>
      <c r="FG153" s="281">
        <v>15.706337106770967</v>
      </c>
      <c r="FH153" s="281">
        <v>13.11427004447183</v>
      </c>
      <c r="FI153" s="281">
        <v>17.350030961681114</v>
      </c>
      <c r="FJ153" s="281">
        <v>18.044803794992315</v>
      </c>
      <c r="FK153" s="281">
        <v>19.58001532253207</v>
      </c>
      <c r="FL153" s="281">
        <v>14.940186508880613</v>
      </c>
      <c r="FM153" s="281">
        <v>17.309129607852196</v>
      </c>
      <c r="HC153" s="430" t="s">
        <v>967</v>
      </c>
      <c r="HD153" s="437">
        <v>4.9999999999994493E-4</v>
      </c>
      <c r="HE153" s="438">
        <v>0</v>
      </c>
      <c r="HF153" s="438">
        <v>0</v>
      </c>
      <c r="HG153" s="438">
        <v>0</v>
      </c>
      <c r="HH153" s="438">
        <v>0</v>
      </c>
      <c r="HI153" s="438">
        <v>0</v>
      </c>
      <c r="HJ153" s="437">
        <v>2.9999999999996696E-4</v>
      </c>
      <c r="HK153" s="438">
        <v>0</v>
      </c>
      <c r="HL153" s="438">
        <v>0</v>
      </c>
      <c r="HM153" s="438"/>
      <c r="HN153" s="438"/>
      <c r="HO153" s="438"/>
    </row>
    <row r="154" spans="1:223" ht="27" customHeight="1" x14ac:dyDescent="0.25">
      <c r="AX154" s="281">
        <v>20</v>
      </c>
      <c r="AY154" s="281">
        <v>5.8360854195423792</v>
      </c>
      <c r="AZ154" s="281">
        <v>18.588756015539822</v>
      </c>
      <c r="BA154" s="281">
        <v>9.3396053688055485</v>
      </c>
      <c r="BB154" s="281">
        <v>17.345552049244954</v>
      </c>
      <c r="BC154" s="281">
        <v>3.3131072096364753</v>
      </c>
      <c r="BD154" s="281">
        <v>17.771709424441973</v>
      </c>
      <c r="BE154" s="281">
        <v>13.208698741037056</v>
      </c>
      <c r="DC154" s="281">
        <v>29.100625293027907</v>
      </c>
      <c r="DD154" s="281">
        <v>21.377205813556305</v>
      </c>
      <c r="DE154" s="281">
        <v>24.961066617056712</v>
      </c>
      <c r="DF154" s="281">
        <v>21.489915024272218</v>
      </c>
      <c r="DG154" s="281">
        <v>27.261783777217815</v>
      </c>
      <c r="DH154" s="281">
        <v>21.654068485151882</v>
      </c>
      <c r="DI154" s="281">
        <v>28.759790507044798</v>
      </c>
      <c r="DJ154" s="281">
        <v>21.18055274647784</v>
      </c>
      <c r="DK154" s="281">
        <v>2.1716457163620406</v>
      </c>
      <c r="FD154" s="281">
        <v>4.5985677664173847</v>
      </c>
      <c r="FE154" s="281">
        <v>4.1741100763191739</v>
      </c>
      <c r="FF154" s="281">
        <v>6.6784160898891241</v>
      </c>
      <c r="FG154" s="281">
        <v>15.02619939524865</v>
      </c>
      <c r="FH154" s="281">
        <v>10.281052571868615</v>
      </c>
      <c r="FI154" s="281">
        <v>14.749618669901009</v>
      </c>
      <c r="FJ154" s="281">
        <v>17.033896139162223</v>
      </c>
      <c r="FK154" s="281">
        <v>18.328576200168477</v>
      </c>
      <c r="FL154" s="281">
        <v>14.854108479649314</v>
      </c>
      <c r="FM154" s="281">
        <v>18.429453918089564</v>
      </c>
      <c r="HC154" s="417" t="s">
        <v>857</v>
      </c>
      <c r="HD154" s="437">
        <v>0.99950000000000006</v>
      </c>
      <c r="HE154" s="438">
        <v>1</v>
      </c>
      <c r="HF154" s="438">
        <v>1</v>
      </c>
      <c r="HG154" s="438">
        <v>1</v>
      </c>
      <c r="HH154" s="438">
        <v>1</v>
      </c>
      <c r="HI154" s="438">
        <v>1</v>
      </c>
      <c r="HJ154" s="437">
        <v>0.99970000000000003</v>
      </c>
      <c r="HK154" s="438">
        <v>1</v>
      </c>
      <c r="HL154" s="438">
        <v>1</v>
      </c>
      <c r="HM154" s="438"/>
      <c r="HN154" s="438"/>
      <c r="HO154" s="438"/>
    </row>
    <row r="155" spans="1:223" ht="27" customHeight="1" x14ac:dyDescent="0.25">
      <c r="AX155" s="281">
        <v>50</v>
      </c>
      <c r="AY155" s="281">
        <v>2.5180556645040424</v>
      </c>
      <c r="AZ155" s="281">
        <v>14.057324088754578</v>
      </c>
      <c r="BA155" s="281">
        <v>3.9829759947412793</v>
      </c>
      <c r="BB155" s="281">
        <v>13.605200670014126</v>
      </c>
      <c r="BC155" s="281">
        <v>1.0516341584605899</v>
      </c>
      <c r="BD155" s="281">
        <v>13.858014619225823</v>
      </c>
      <c r="BE155" s="281">
        <v>5.9715393245753443</v>
      </c>
      <c r="DC155" s="281">
        <v>24.113393519913831</v>
      </c>
      <c r="DD155" s="281">
        <v>17.543615093487904</v>
      </c>
      <c r="DE155" s="281">
        <v>22.327425044718943</v>
      </c>
      <c r="DF155" s="281">
        <v>17.752377443310213</v>
      </c>
      <c r="DG155" s="281">
        <v>23.241523840940111</v>
      </c>
      <c r="DH155" s="281">
        <v>18.038900229665316</v>
      </c>
      <c r="DI155" s="281">
        <v>24.490894820894972</v>
      </c>
      <c r="DJ155" s="281">
        <v>17.574272434792938</v>
      </c>
      <c r="DK155" s="281">
        <v>1.0630974470628167</v>
      </c>
      <c r="FD155" s="281">
        <v>3.1391561702250184</v>
      </c>
      <c r="FE155" s="281">
        <v>4.325715954071784</v>
      </c>
      <c r="FF155" s="281">
        <v>2.9629382663566166</v>
      </c>
      <c r="FG155" s="281">
        <v>10.110864795895207</v>
      </c>
      <c r="FH155" s="281">
        <v>4.4415843411298894</v>
      </c>
      <c r="FI155" s="281">
        <v>10.04364066794372</v>
      </c>
      <c r="FJ155" s="281">
        <v>10.727385003638748</v>
      </c>
      <c r="FK155" s="281">
        <v>14.066077469068007</v>
      </c>
      <c r="FL155" s="281">
        <v>9.9888424492594918</v>
      </c>
      <c r="FM155" s="281">
        <v>13.787788722513852</v>
      </c>
      <c r="HC155" s="417" t="s">
        <v>971</v>
      </c>
      <c r="HD155" s="438">
        <v>3</v>
      </c>
      <c r="HE155" s="438">
        <v>2</v>
      </c>
      <c r="HF155" s="438">
        <v>1</v>
      </c>
      <c r="HG155" s="438">
        <v>3</v>
      </c>
      <c r="HH155" s="438">
        <v>2</v>
      </c>
      <c r="HI155" s="438">
        <v>1</v>
      </c>
      <c r="HJ155" s="438">
        <v>3</v>
      </c>
      <c r="HK155" s="438">
        <v>2</v>
      </c>
      <c r="HL155" s="438">
        <v>1</v>
      </c>
      <c r="HM155" s="438"/>
      <c r="HN155" s="438"/>
      <c r="HO155" s="438"/>
    </row>
    <row r="156" spans="1:223" ht="27" hidden="1" customHeight="1" x14ac:dyDescent="0.25">
      <c r="AX156" s="281">
        <v>100</v>
      </c>
      <c r="AY156" s="281">
        <v>1.5287808678620374</v>
      </c>
      <c r="AZ156" s="281">
        <v>13.356646402671547</v>
      </c>
      <c r="BA156" s="281">
        <v>2.2516312152231448</v>
      </c>
      <c r="BB156" s="281">
        <v>13.035752224633512</v>
      </c>
      <c r="BC156" s="281">
        <v>0.69871709181680919</v>
      </c>
      <c r="BD156" s="281">
        <v>13.015212766526156</v>
      </c>
      <c r="BE156" s="281">
        <v>3.3509256289542813</v>
      </c>
      <c r="DC156" s="281">
        <v>23.981279733059687</v>
      </c>
      <c r="DD156" s="281">
        <v>17.212143629431502</v>
      </c>
      <c r="DE156" s="281">
        <v>23.074807754941574</v>
      </c>
      <c r="DF156" s="281">
        <v>16.937013484009931</v>
      </c>
      <c r="DG156" s="281">
        <v>23.499245381339605</v>
      </c>
      <c r="DH156" s="281">
        <v>17.689616310910441</v>
      </c>
      <c r="DI156" s="281">
        <v>24.166760577264096</v>
      </c>
      <c r="DJ156" s="281">
        <v>17.525103744439416</v>
      </c>
      <c r="DK156" s="281">
        <v>0.59588953173174941</v>
      </c>
      <c r="FD156" s="281">
        <v>3.0429306659712121</v>
      </c>
      <c r="FE156" s="281">
        <v>4.244777570880089</v>
      </c>
      <c r="FF156" s="281">
        <v>1.7843845158417746</v>
      </c>
      <c r="FG156" s="281">
        <v>8.7702802013799435</v>
      </c>
      <c r="FH156" s="281">
        <v>2.5140914126975811</v>
      </c>
      <c r="FI156" s="281">
        <v>8.7644430403463911</v>
      </c>
      <c r="FJ156" s="281">
        <v>9.9456976280207279</v>
      </c>
      <c r="FK156" s="281">
        <v>13.122120731445021</v>
      </c>
      <c r="FL156" s="281">
        <v>9.3041464846271431</v>
      </c>
      <c r="FM156" s="281">
        <v>12.925264978360222</v>
      </c>
      <c r="HC156" s="431" t="s">
        <v>965</v>
      </c>
      <c r="HD156" s="437">
        <v>0.98333333333333328</v>
      </c>
      <c r="HE156" s="437">
        <v>0.97499999999999998</v>
      </c>
      <c r="HF156" s="437">
        <v>0.95</v>
      </c>
      <c r="HG156" s="437">
        <v>0.98333333333333328</v>
      </c>
      <c r="HH156" s="437">
        <v>0.97499999999999998</v>
      </c>
      <c r="HI156" s="437">
        <v>0.95</v>
      </c>
      <c r="HJ156" s="437">
        <v>0.98333333333333328</v>
      </c>
      <c r="HK156" s="437">
        <v>0.97499999999999998</v>
      </c>
      <c r="HL156" s="437">
        <v>0.95</v>
      </c>
      <c r="HM156" s="437"/>
      <c r="HN156" s="437"/>
      <c r="HO156" s="437"/>
    </row>
    <row r="157" spans="1:223" ht="27" hidden="1" customHeight="1" x14ac:dyDescent="0.25">
      <c r="AX157" s="281">
        <v>150</v>
      </c>
      <c r="AY157" s="281">
        <v>1.0525626324361304</v>
      </c>
      <c r="AZ157" s="281">
        <v>12.856691443561216</v>
      </c>
      <c r="BA157" s="281">
        <v>1.6133803524294223</v>
      </c>
      <c r="BB157" s="281">
        <v>13.158855642614608</v>
      </c>
      <c r="BC157" s="281">
        <v>0.46942851021603305</v>
      </c>
      <c r="BD157" s="281">
        <v>12.732712806830346</v>
      </c>
      <c r="BE157" s="281">
        <v>2.2557597682604635</v>
      </c>
      <c r="DC157" s="281">
        <v>22.90208186552529</v>
      </c>
      <c r="DD157" s="281">
        <v>16.543326303060404</v>
      </c>
      <c r="DE157" s="281">
        <v>22.224083177363646</v>
      </c>
      <c r="DF157" s="281">
        <v>16.386686144708307</v>
      </c>
      <c r="DG157" s="281">
        <v>22.520732955055866</v>
      </c>
      <c r="DH157" s="281">
        <v>16.352425120842952</v>
      </c>
      <c r="DI157" s="281">
        <v>23.109898286155314</v>
      </c>
      <c r="DJ157" s="281">
        <v>16.485427234034201</v>
      </c>
      <c r="DK157" s="281">
        <v>0.55062840339195618</v>
      </c>
      <c r="FD157" s="281">
        <v>2.8008279841185417</v>
      </c>
      <c r="FE157" s="281">
        <v>3.8629581838607447</v>
      </c>
      <c r="FF157" s="281">
        <v>1.2424352227176634</v>
      </c>
      <c r="FG157" s="281">
        <v>7.8318576555157948</v>
      </c>
      <c r="FH157" s="281">
        <v>1.8074533236213004</v>
      </c>
      <c r="FI157" s="281">
        <v>8.7060694222192723</v>
      </c>
      <c r="FJ157" s="281">
        <v>8.8125008449217237</v>
      </c>
      <c r="FK157" s="281">
        <v>12.816971819808886</v>
      </c>
      <c r="FL157" s="281">
        <v>8.4434432240383384</v>
      </c>
      <c r="FM157" s="281">
        <v>12.817589684651315</v>
      </c>
      <c r="HC157" s="417" t="s">
        <v>178</v>
      </c>
      <c r="HD157" s="438" t="s">
        <v>900</v>
      </c>
      <c r="HE157" s="438" t="s">
        <v>900</v>
      </c>
      <c r="HF157" s="438" t="s">
        <v>900</v>
      </c>
      <c r="HG157" s="438" t="s">
        <v>900</v>
      </c>
      <c r="HH157" s="438" t="s">
        <v>900</v>
      </c>
      <c r="HI157" s="438" t="s">
        <v>900</v>
      </c>
      <c r="HJ157" s="438" t="s">
        <v>900</v>
      </c>
      <c r="HK157" s="438" t="s">
        <v>900</v>
      </c>
      <c r="HL157" s="438" t="s">
        <v>900</v>
      </c>
      <c r="HM157" s="438"/>
      <c r="HN157" s="438"/>
      <c r="HO157" s="438"/>
    </row>
    <row r="158" spans="1:223" ht="27" hidden="1" customHeight="1" x14ac:dyDescent="0.25">
      <c r="AX158" s="281">
        <v>200</v>
      </c>
      <c r="AY158" s="281">
        <v>0.97160103995651881</v>
      </c>
      <c r="AZ158" s="281">
        <v>12.555247805345617</v>
      </c>
      <c r="BA158" s="281">
        <v>1.2509345656450328</v>
      </c>
      <c r="BB158" s="281">
        <v>12.46077054780266</v>
      </c>
      <c r="BC158" s="281">
        <v>0.49487317074658621</v>
      </c>
      <c r="BD158" s="281">
        <v>12.712184065884877</v>
      </c>
      <c r="BE158" s="281">
        <v>1.8404852298780066</v>
      </c>
      <c r="DC158" s="281">
        <v>22.910334168253531</v>
      </c>
      <c r="DD158" s="281">
        <v>16.445254954209251</v>
      </c>
      <c r="DE158" s="281">
        <v>22.324980188532493</v>
      </c>
      <c r="DF158" s="281">
        <v>16.201377586970391</v>
      </c>
      <c r="DG158" s="281">
        <v>22.471655901125192</v>
      </c>
      <c r="DH158" s="281">
        <v>16.525343800896039</v>
      </c>
      <c r="DI158" s="281">
        <v>23.052612558832809</v>
      </c>
      <c r="DJ158" s="281">
        <v>16.411181401370477</v>
      </c>
      <c r="DK158" s="281">
        <v>0.35603459366004997</v>
      </c>
      <c r="FD158" s="281">
        <v>2.8374412711487089</v>
      </c>
      <c r="FE158" s="281">
        <v>3.9874851994875233</v>
      </c>
      <c r="FF158" s="281">
        <v>1.0137198817582629</v>
      </c>
      <c r="FG158" s="281">
        <v>7.7502506781834013</v>
      </c>
      <c r="FH158" s="281">
        <v>1.29411268168385</v>
      </c>
      <c r="FI158" s="281">
        <v>7.6924908673406565</v>
      </c>
      <c r="FJ158" s="281">
        <v>8.5501728678279569</v>
      </c>
      <c r="FK158" s="281">
        <v>12.727230272293218</v>
      </c>
      <c r="FL158" s="281">
        <v>8.0565407340260808</v>
      </c>
      <c r="FM158" s="281">
        <v>12.273282206448792</v>
      </c>
      <c r="HC158" s="417"/>
      <c r="HD158" s="438"/>
      <c r="HE158" s="438"/>
      <c r="HF158" s="438"/>
      <c r="HG158" s="438"/>
      <c r="HH158" s="438"/>
      <c r="HI158" s="438"/>
      <c r="HJ158" s="438"/>
      <c r="HK158" s="438"/>
      <c r="HL158" s="438"/>
      <c r="HM158" s="438"/>
      <c r="HN158" s="438"/>
      <c r="HO158" s="438"/>
    </row>
    <row r="159" spans="1:223" ht="27" hidden="1" customHeight="1" x14ac:dyDescent="0.25">
      <c r="AX159" s="281" t="s">
        <v>780</v>
      </c>
      <c r="AY159" s="281">
        <v>3.988152990827214</v>
      </c>
      <c r="AZ159" s="281">
        <v>16.180721131359892</v>
      </c>
      <c r="BA159" s="281">
        <v>6.7161254236077301</v>
      </c>
      <c r="BB159" s="281">
        <v>15.96125088498545</v>
      </c>
      <c r="BC159" s="281">
        <v>2.5226750941451899</v>
      </c>
      <c r="BD159" s="281">
        <v>15.993377602260015</v>
      </c>
      <c r="BE159" s="281">
        <v>9.6200352448896922</v>
      </c>
      <c r="DC159" s="281">
        <v>26.381841439659638</v>
      </c>
      <c r="DD159" s="281">
        <v>18.924890581135323</v>
      </c>
      <c r="DE159" s="281">
        <v>23.273816496577517</v>
      </c>
      <c r="DF159" s="281">
        <v>18.929397467468466</v>
      </c>
      <c r="DG159" s="281">
        <v>25.403138913416623</v>
      </c>
      <c r="DH159" s="281">
        <v>19.112781975194846</v>
      </c>
      <c r="DI159" s="281">
        <v>25.521027585780615</v>
      </c>
      <c r="DJ159" s="281">
        <v>18.990278700386593</v>
      </c>
      <c r="DK159" s="281">
        <v>1.6245196982219012</v>
      </c>
      <c r="FD159" s="281">
        <v>4.062994409062421</v>
      </c>
      <c r="FE159" s="281">
        <v>4.523284303963929</v>
      </c>
      <c r="FF159" s="281">
        <v>4.4748253934709599</v>
      </c>
      <c r="FG159" s="281">
        <v>12.115563220585798</v>
      </c>
      <c r="FH159" s="281">
        <v>7.2967118441599732</v>
      </c>
      <c r="FI159" s="281">
        <v>12.669814989616496</v>
      </c>
      <c r="FJ159" s="281">
        <v>13.733212925132293</v>
      </c>
      <c r="FK159" s="281">
        <v>15.912268068586453</v>
      </c>
      <c r="FL159" s="281">
        <v>12.133595377955578</v>
      </c>
      <c r="FM159" s="281">
        <v>15.439731622312085</v>
      </c>
      <c r="HC159" s="417"/>
      <c r="HD159" s="438"/>
      <c r="HE159" s="438"/>
      <c r="HF159" s="438"/>
      <c r="HG159" s="438"/>
      <c r="HH159" s="438"/>
      <c r="HI159" s="438"/>
      <c r="HJ159" s="438"/>
      <c r="HK159" s="438"/>
      <c r="HL159" s="438"/>
      <c r="HM159" s="438"/>
      <c r="HN159" s="438"/>
      <c r="HO159" s="438"/>
    </row>
    <row r="160" spans="1:223" ht="27" customHeight="1" x14ac:dyDescent="0.25">
      <c r="AX160" s="281" t="s">
        <v>238</v>
      </c>
      <c r="AY160" s="281">
        <v>3</v>
      </c>
      <c r="AZ160" s="281">
        <v>11</v>
      </c>
      <c r="BA160" s="281">
        <v>6</v>
      </c>
      <c r="BB160" s="281">
        <v>9</v>
      </c>
      <c r="BC160" s="281">
        <v>2</v>
      </c>
      <c r="BD160" s="281">
        <v>10</v>
      </c>
      <c r="BE160" s="281">
        <v>7</v>
      </c>
      <c r="DC160" s="281">
        <v>19</v>
      </c>
      <c r="DD160" s="281">
        <v>12</v>
      </c>
      <c r="DE160" s="281">
        <v>16</v>
      </c>
      <c r="DF160" s="281">
        <v>13</v>
      </c>
      <c r="DG160" s="281">
        <v>17</v>
      </c>
      <c r="DH160" s="281">
        <v>15</v>
      </c>
      <c r="DI160" s="281">
        <v>18</v>
      </c>
      <c r="DJ160" s="281">
        <v>14</v>
      </c>
      <c r="DK160" s="281">
        <v>1</v>
      </c>
      <c r="FD160" s="281">
        <v>4</v>
      </c>
      <c r="FE160" s="281">
        <v>5</v>
      </c>
      <c r="FF160" s="281">
        <v>4</v>
      </c>
      <c r="FG160" s="281">
        <v>9</v>
      </c>
      <c r="FH160" s="281">
        <v>6</v>
      </c>
      <c r="FI160" s="281">
        <v>13</v>
      </c>
      <c r="FJ160" s="281">
        <v>15</v>
      </c>
      <c r="FK160" s="281">
        <v>19</v>
      </c>
      <c r="FL160" s="281">
        <v>10</v>
      </c>
      <c r="FM160" s="281">
        <v>17</v>
      </c>
      <c r="HC160" s="431" t="s">
        <v>965</v>
      </c>
      <c r="HD160" s="437">
        <v>0.98333333333333328</v>
      </c>
      <c r="HE160" s="437">
        <v>0.97499999999999998</v>
      </c>
      <c r="HF160" s="437">
        <v>0.95</v>
      </c>
      <c r="HG160" s="437">
        <v>0.98333333333333328</v>
      </c>
      <c r="HH160" s="437">
        <v>0.97499999999999998</v>
      </c>
      <c r="HI160" s="437">
        <v>0.95</v>
      </c>
      <c r="HJ160" s="437">
        <v>0.98333333333333328</v>
      </c>
      <c r="HK160" s="437">
        <v>0.97499999999999998</v>
      </c>
      <c r="HL160" s="437">
        <v>0.95</v>
      </c>
      <c r="HM160" s="437"/>
      <c r="HN160" s="437"/>
      <c r="HO160" s="437"/>
    </row>
    <row r="161" spans="1:223" ht="27" customHeight="1" x14ac:dyDescent="0.25">
      <c r="HC161" s="417" t="s">
        <v>966</v>
      </c>
      <c r="HD161" s="438">
        <v>-2.13</v>
      </c>
      <c r="HE161" s="438">
        <v>-1.96</v>
      </c>
      <c r="HF161" s="438">
        <v>-1.65</v>
      </c>
      <c r="HG161" s="438">
        <v>-2.13</v>
      </c>
      <c r="HH161" s="438">
        <v>-1.96</v>
      </c>
      <c r="HI161" s="438">
        <v>-1.65</v>
      </c>
      <c r="HJ161" s="438">
        <v>-2.13</v>
      </c>
      <c r="HK161" s="438">
        <v>-1.96</v>
      </c>
      <c r="HL161" s="438">
        <v>-1.65</v>
      </c>
      <c r="HM161" s="438"/>
      <c r="HN161" s="438"/>
      <c r="HO161" s="438"/>
    </row>
    <row r="162" spans="1:223" ht="27" customHeight="1" x14ac:dyDescent="0.25">
      <c r="HC162" s="417" t="s">
        <v>178</v>
      </c>
      <c r="HD162" s="440" t="s">
        <v>900</v>
      </c>
      <c r="HE162" s="440" t="s">
        <v>900</v>
      </c>
      <c r="HF162" s="440" t="s">
        <v>900</v>
      </c>
      <c r="HG162" s="440" t="s">
        <v>900</v>
      </c>
      <c r="HH162" s="440" t="s">
        <v>900</v>
      </c>
      <c r="HI162" s="440" t="s">
        <v>900</v>
      </c>
      <c r="HJ162" s="440" t="s">
        <v>900</v>
      </c>
      <c r="HK162" s="440" t="s">
        <v>900</v>
      </c>
      <c r="HL162" s="440" t="s">
        <v>900</v>
      </c>
      <c r="HM162" s="438"/>
      <c r="HN162" s="438"/>
      <c r="HO162" s="438"/>
    </row>
    <row r="163" spans="1:223" ht="24" hidden="1" x14ac:dyDescent="0.25">
      <c r="HC163" s="432"/>
      <c r="HD163" s="442"/>
      <c r="HE163" s="442"/>
      <c r="HF163" s="442"/>
      <c r="HG163" s="442"/>
      <c r="HH163" s="442"/>
      <c r="HI163" s="442"/>
      <c r="HJ163" s="442"/>
      <c r="HK163" s="442"/>
      <c r="HL163" s="442"/>
      <c r="HM163" s="442"/>
      <c r="HN163" s="442"/>
      <c r="HO163" s="442"/>
    </row>
    <row r="164" spans="1:223" ht="35.1" customHeight="1" x14ac:dyDescent="0.25">
      <c r="HC164" s="417" t="s">
        <v>859</v>
      </c>
      <c r="HD164" s="647" t="s">
        <v>973</v>
      </c>
      <c r="HE164" s="647"/>
      <c r="HF164" s="647"/>
      <c r="HG164" s="647" t="s">
        <v>973</v>
      </c>
      <c r="HH164" s="647"/>
      <c r="HI164" s="647"/>
      <c r="HJ164" s="647" t="s">
        <v>973</v>
      </c>
      <c r="HK164" s="647"/>
      <c r="HL164" s="647"/>
      <c r="HM164" s="647"/>
      <c r="HN164" s="647"/>
      <c r="HO164" s="647"/>
    </row>
    <row r="165" spans="1:223" ht="24.95" customHeight="1" x14ac:dyDescent="0.25">
      <c r="A165" s="615" t="s">
        <v>171</v>
      </c>
      <c r="B165" s="615"/>
      <c r="C165" s="615"/>
      <c r="D165" s="615"/>
      <c r="E165" s="615"/>
      <c r="F165" s="591" t="s">
        <v>173</v>
      </c>
      <c r="G165" s="591"/>
      <c r="H165" s="591"/>
      <c r="I165" s="591"/>
      <c r="J165" s="591"/>
      <c r="K165" s="591"/>
      <c r="L165" s="591"/>
      <c r="M165" s="591"/>
      <c r="N165" s="591"/>
      <c r="Y165" s="615" t="s">
        <v>172</v>
      </c>
      <c r="Z165" s="615"/>
      <c r="AA165" s="615"/>
      <c r="AB165" s="615"/>
      <c r="AC165" s="615"/>
      <c r="AD165" s="591" t="s">
        <v>174</v>
      </c>
      <c r="AE165" s="591"/>
      <c r="AF165" s="591"/>
      <c r="AG165" s="591"/>
      <c r="AH165" s="591"/>
      <c r="AI165" s="591"/>
      <c r="AJ165" s="591"/>
      <c r="AK165" s="591"/>
      <c r="AL165" s="591"/>
      <c r="AM165" s="643" t="s">
        <v>817</v>
      </c>
      <c r="AN165" s="644"/>
      <c r="AO165" s="644"/>
      <c r="AP165" s="644"/>
      <c r="AQ165" s="645"/>
      <c r="AR165" s="378"/>
      <c r="AS165" s="378"/>
      <c r="AT165" s="378"/>
    </row>
    <row r="166" spans="1:223" ht="122.25" x14ac:dyDescent="0.25">
      <c r="A166" s="450" t="s">
        <v>901</v>
      </c>
      <c r="B166" s="451" t="s">
        <v>904</v>
      </c>
      <c r="C166" s="451" t="s">
        <v>905</v>
      </c>
      <c r="D166" s="451" t="s">
        <v>906</v>
      </c>
      <c r="E166" s="616" t="s">
        <v>903</v>
      </c>
      <c r="F166" s="443" t="s">
        <v>860</v>
      </c>
      <c r="G166" s="443" t="s">
        <v>861</v>
      </c>
      <c r="H166" s="443" t="s">
        <v>862</v>
      </c>
      <c r="I166" s="443" t="s">
        <v>602</v>
      </c>
      <c r="J166" s="443" t="s">
        <v>863</v>
      </c>
      <c r="K166" s="443" t="s">
        <v>864</v>
      </c>
      <c r="L166" s="443" t="s">
        <v>604</v>
      </c>
      <c r="M166" s="443" t="s">
        <v>612</v>
      </c>
      <c r="N166" s="618" t="s">
        <v>903</v>
      </c>
      <c r="Y166" s="450" t="s">
        <v>901</v>
      </c>
      <c r="Z166" s="443" t="s">
        <v>841</v>
      </c>
      <c r="AA166" s="443" t="s">
        <v>853</v>
      </c>
      <c r="AB166" s="443" t="s">
        <v>854</v>
      </c>
      <c r="AC166" s="616" t="s">
        <v>903</v>
      </c>
      <c r="AD166" s="443" t="s">
        <v>860</v>
      </c>
      <c r="AE166" s="443" t="s">
        <v>871</v>
      </c>
      <c r="AF166" s="443" t="s">
        <v>872</v>
      </c>
      <c r="AG166" s="443" t="s">
        <v>873</v>
      </c>
      <c r="AH166" s="443" t="s">
        <v>874</v>
      </c>
      <c r="AI166" s="443" t="s">
        <v>864</v>
      </c>
      <c r="AJ166" s="443" t="s">
        <v>604</v>
      </c>
      <c r="AK166" s="443" t="s">
        <v>612</v>
      </c>
      <c r="AL166" s="618" t="s">
        <v>903</v>
      </c>
      <c r="AM166" s="443" t="s">
        <v>889</v>
      </c>
      <c r="AN166" s="443" t="s">
        <v>890</v>
      </c>
      <c r="AO166" s="443" t="s">
        <v>893</v>
      </c>
      <c r="AP166" s="443" t="s">
        <v>894</v>
      </c>
      <c r="AQ166" s="641" t="s">
        <v>903</v>
      </c>
      <c r="AR166" s="374"/>
      <c r="AS166" s="374"/>
      <c r="AT166" s="374"/>
    </row>
    <row r="167" spans="1:223" ht="122.25" x14ac:dyDescent="0.25">
      <c r="A167" s="450" t="s">
        <v>902</v>
      </c>
      <c r="B167" s="451" t="s">
        <v>907</v>
      </c>
      <c r="C167" s="451" t="s">
        <v>908</v>
      </c>
      <c r="D167" s="451" t="s">
        <v>909</v>
      </c>
      <c r="E167" s="617"/>
      <c r="F167" s="443" t="s">
        <v>865</v>
      </c>
      <c r="G167" s="443" t="s">
        <v>866</v>
      </c>
      <c r="H167" s="443" t="s">
        <v>867</v>
      </c>
      <c r="I167" s="443" t="s">
        <v>603</v>
      </c>
      <c r="J167" s="443" t="s">
        <v>868</v>
      </c>
      <c r="K167" s="443" t="s">
        <v>869</v>
      </c>
      <c r="L167" s="443" t="s">
        <v>396</v>
      </c>
      <c r="M167" s="443" t="s">
        <v>613</v>
      </c>
      <c r="N167" s="593"/>
      <c r="Y167" s="450" t="s">
        <v>902</v>
      </c>
      <c r="Z167" s="443" t="s">
        <v>844</v>
      </c>
      <c r="AA167" s="443" t="s">
        <v>855</v>
      </c>
      <c r="AB167" s="443" t="s">
        <v>856</v>
      </c>
      <c r="AC167" s="617"/>
      <c r="AD167" s="443" t="s">
        <v>865</v>
      </c>
      <c r="AE167" s="443" t="s">
        <v>875</v>
      </c>
      <c r="AF167" s="443" t="s">
        <v>876</v>
      </c>
      <c r="AG167" s="443" t="s">
        <v>877</v>
      </c>
      <c r="AH167" s="443" t="s">
        <v>878</v>
      </c>
      <c r="AI167" s="443" t="s">
        <v>869</v>
      </c>
      <c r="AJ167" s="443" t="s">
        <v>396</v>
      </c>
      <c r="AK167" s="443" t="s">
        <v>613</v>
      </c>
      <c r="AL167" s="593"/>
      <c r="AM167" s="443" t="s">
        <v>887</v>
      </c>
      <c r="AN167" s="443" t="s">
        <v>885</v>
      </c>
      <c r="AO167" s="443" t="s">
        <v>886</v>
      </c>
      <c r="AP167" s="443" t="s">
        <v>895</v>
      </c>
      <c r="AQ167" s="642"/>
      <c r="AR167" s="374"/>
      <c r="AS167" s="374"/>
      <c r="AT167" s="374"/>
    </row>
    <row r="168" spans="1:223" ht="35.1" customHeight="1" x14ac:dyDescent="0.25">
      <c r="A168" s="450" t="s">
        <v>67</v>
      </c>
      <c r="B168" s="452" t="s">
        <v>910</v>
      </c>
      <c r="C168" s="452" t="s">
        <v>911</v>
      </c>
      <c r="D168" s="452" t="s">
        <v>912</v>
      </c>
      <c r="E168" s="453" t="s">
        <v>859</v>
      </c>
      <c r="F168" s="454" t="s">
        <v>910</v>
      </c>
      <c r="G168" s="454" t="s">
        <v>911</v>
      </c>
      <c r="H168" s="454" t="s">
        <v>912</v>
      </c>
      <c r="I168" s="454" t="s">
        <v>913</v>
      </c>
      <c r="J168" s="454" t="s">
        <v>914</v>
      </c>
      <c r="K168" s="454" t="s">
        <v>915</v>
      </c>
      <c r="L168" s="454" t="s">
        <v>916</v>
      </c>
      <c r="M168" s="454" t="s">
        <v>917</v>
      </c>
      <c r="N168" s="455" t="s">
        <v>859</v>
      </c>
      <c r="Y168" s="450" t="s">
        <v>67</v>
      </c>
      <c r="Z168" s="452" t="s">
        <v>910</v>
      </c>
      <c r="AA168" s="452" t="s">
        <v>911</v>
      </c>
      <c r="AB168" s="452" t="s">
        <v>912</v>
      </c>
      <c r="AC168" s="453" t="s">
        <v>859</v>
      </c>
      <c r="AD168" s="454" t="s">
        <v>910</v>
      </c>
      <c r="AE168" s="454" t="s">
        <v>911</v>
      </c>
      <c r="AF168" s="454" t="s">
        <v>912</v>
      </c>
      <c r="AG168" s="454" t="s">
        <v>913</v>
      </c>
      <c r="AH168" s="454" t="s">
        <v>914</v>
      </c>
      <c r="AI168" s="454" t="s">
        <v>915</v>
      </c>
      <c r="AJ168" s="454" t="s">
        <v>916</v>
      </c>
      <c r="AK168" s="454" t="s">
        <v>917</v>
      </c>
      <c r="AL168" s="455" t="s">
        <v>859</v>
      </c>
      <c r="AM168" s="454" t="s">
        <v>910</v>
      </c>
      <c r="AN168" s="454" t="s">
        <v>911</v>
      </c>
      <c r="AO168" s="454" t="s">
        <v>912</v>
      </c>
      <c r="AP168" s="454" t="s">
        <v>913</v>
      </c>
      <c r="AQ168" s="479" t="s">
        <v>859</v>
      </c>
      <c r="AR168" s="375"/>
      <c r="AS168" s="375"/>
      <c r="AT168" s="375"/>
    </row>
    <row r="169" spans="1:223" ht="35.1" customHeight="1" x14ac:dyDescent="0.25">
      <c r="A169" s="357">
        <v>10</v>
      </c>
      <c r="B169" s="359" t="s">
        <v>899</v>
      </c>
      <c r="C169" s="360" t="s">
        <v>900</v>
      </c>
      <c r="D169" s="360" t="s">
        <v>900</v>
      </c>
      <c r="E169" s="356" t="s">
        <v>945</v>
      </c>
      <c r="F169" s="361" t="s">
        <v>900</v>
      </c>
      <c r="G169" s="361" t="s">
        <v>900</v>
      </c>
      <c r="H169" s="363" t="s">
        <v>899</v>
      </c>
      <c r="I169" s="363" t="s">
        <v>899</v>
      </c>
      <c r="J169" s="361" t="s">
        <v>900</v>
      </c>
      <c r="K169" s="361" t="s">
        <v>900</v>
      </c>
      <c r="L169" s="361" t="s">
        <v>900</v>
      </c>
      <c r="M169" s="361" t="s">
        <v>900</v>
      </c>
      <c r="N169" s="358" t="s">
        <v>33</v>
      </c>
      <c r="Y169" s="357">
        <v>10</v>
      </c>
      <c r="Z169" s="359" t="s">
        <v>899</v>
      </c>
      <c r="AA169" s="360" t="s">
        <v>900</v>
      </c>
      <c r="AB169" s="360" t="s">
        <v>900</v>
      </c>
      <c r="AC169" s="356" t="s">
        <v>947</v>
      </c>
      <c r="AD169" s="361" t="s">
        <v>900</v>
      </c>
      <c r="AE169" s="363" t="s">
        <v>899</v>
      </c>
      <c r="AF169" s="361" t="s">
        <v>900</v>
      </c>
      <c r="AG169" s="363" t="s">
        <v>899</v>
      </c>
      <c r="AH169" s="361" t="s">
        <v>900</v>
      </c>
      <c r="AI169" s="361" t="s">
        <v>900</v>
      </c>
      <c r="AJ169" s="361" t="s">
        <v>900</v>
      </c>
      <c r="AK169" s="361" t="s">
        <v>900</v>
      </c>
      <c r="AL169" s="358" t="s">
        <v>33</v>
      </c>
      <c r="AM169" s="361" t="s">
        <v>900</v>
      </c>
      <c r="AN169" s="361" t="s">
        <v>900</v>
      </c>
      <c r="AO169" s="363" t="s">
        <v>899</v>
      </c>
      <c r="AP169" s="361" t="s">
        <v>900</v>
      </c>
      <c r="AQ169" s="387" t="s">
        <v>427</v>
      </c>
      <c r="AR169" s="376"/>
      <c r="AS169" s="376"/>
      <c r="AT169" s="376"/>
    </row>
    <row r="170" spans="1:223" ht="35.1" customHeight="1" x14ac:dyDescent="0.25">
      <c r="A170" s="357">
        <v>15</v>
      </c>
      <c r="B170" s="360" t="s">
        <v>900</v>
      </c>
      <c r="C170" s="360" t="s">
        <v>900</v>
      </c>
      <c r="D170" s="360" t="s">
        <v>900</v>
      </c>
      <c r="E170" s="357" t="s">
        <v>946</v>
      </c>
      <c r="F170" s="363" t="s">
        <v>899</v>
      </c>
      <c r="G170" s="361" t="s">
        <v>900</v>
      </c>
      <c r="H170" s="363" t="s">
        <v>899</v>
      </c>
      <c r="I170" s="363" t="s">
        <v>899</v>
      </c>
      <c r="J170" s="361" t="s">
        <v>900</v>
      </c>
      <c r="K170" s="361" t="s">
        <v>900</v>
      </c>
      <c r="L170" s="361" t="s">
        <v>900</v>
      </c>
      <c r="M170" s="361" t="s">
        <v>900</v>
      </c>
      <c r="N170" s="358" t="s">
        <v>944</v>
      </c>
      <c r="Y170" s="357">
        <v>15</v>
      </c>
      <c r="Z170" s="360" t="s">
        <v>900</v>
      </c>
      <c r="AA170" s="360" t="s">
        <v>900</v>
      </c>
      <c r="AB170" s="360" t="s">
        <v>900</v>
      </c>
      <c r="AC170" s="357" t="s">
        <v>946</v>
      </c>
      <c r="AD170" s="361" t="s">
        <v>900</v>
      </c>
      <c r="AE170" s="363" t="s">
        <v>899</v>
      </c>
      <c r="AF170" s="361" t="s">
        <v>900</v>
      </c>
      <c r="AG170" s="363" t="s">
        <v>899</v>
      </c>
      <c r="AH170" s="361" t="s">
        <v>900</v>
      </c>
      <c r="AI170" s="361" t="s">
        <v>900</v>
      </c>
      <c r="AJ170" s="363" t="s">
        <v>899</v>
      </c>
      <c r="AK170" s="361" t="s">
        <v>900</v>
      </c>
      <c r="AL170" s="358" t="s">
        <v>920</v>
      </c>
      <c r="AM170" s="361" t="s">
        <v>900</v>
      </c>
      <c r="AN170" s="361" t="s">
        <v>900</v>
      </c>
      <c r="AO170" s="363" t="s">
        <v>899</v>
      </c>
      <c r="AP170" s="361" t="s">
        <v>900</v>
      </c>
      <c r="AQ170" s="387" t="s">
        <v>896</v>
      </c>
      <c r="AR170" s="376"/>
      <c r="AS170" s="376"/>
      <c r="AT170" s="376"/>
    </row>
    <row r="171" spans="1:223" ht="35.1" customHeight="1" x14ac:dyDescent="0.25">
      <c r="A171" s="357">
        <v>20</v>
      </c>
      <c r="B171" s="360" t="s">
        <v>900</v>
      </c>
      <c r="C171" s="360" t="s">
        <v>900</v>
      </c>
      <c r="D171" s="360" t="s">
        <v>900</v>
      </c>
      <c r="E171" s="357" t="s">
        <v>946</v>
      </c>
      <c r="F171" s="363" t="s">
        <v>899</v>
      </c>
      <c r="G171" s="361" t="s">
        <v>900</v>
      </c>
      <c r="H171" s="363" t="s">
        <v>899</v>
      </c>
      <c r="I171" s="363" t="s">
        <v>899</v>
      </c>
      <c r="J171" s="361" t="s">
        <v>900</v>
      </c>
      <c r="K171" s="361" t="s">
        <v>900</v>
      </c>
      <c r="L171" s="361" t="s">
        <v>900</v>
      </c>
      <c r="M171" s="361" t="s">
        <v>900</v>
      </c>
      <c r="N171" s="358" t="s">
        <v>944</v>
      </c>
      <c r="Y171" s="357">
        <v>20</v>
      </c>
      <c r="Z171" s="360" t="s">
        <v>900</v>
      </c>
      <c r="AA171" s="360" t="s">
        <v>900</v>
      </c>
      <c r="AB171" s="360" t="s">
        <v>900</v>
      </c>
      <c r="AC171" s="357" t="s">
        <v>946</v>
      </c>
      <c r="AD171" s="361" t="s">
        <v>900</v>
      </c>
      <c r="AE171" s="363" t="s">
        <v>899</v>
      </c>
      <c r="AF171" s="361" t="s">
        <v>900</v>
      </c>
      <c r="AG171" s="363" t="s">
        <v>899</v>
      </c>
      <c r="AH171" s="361" t="s">
        <v>900</v>
      </c>
      <c r="AI171" s="361" t="s">
        <v>900</v>
      </c>
      <c r="AJ171" s="361" t="s">
        <v>900</v>
      </c>
      <c r="AK171" s="361" t="s">
        <v>900</v>
      </c>
      <c r="AL171" s="358" t="s">
        <v>33</v>
      </c>
      <c r="AM171" s="361" t="s">
        <v>900</v>
      </c>
      <c r="AN171" s="361" t="s">
        <v>900</v>
      </c>
      <c r="AO171" s="363" t="s">
        <v>899</v>
      </c>
      <c r="AP171" s="361" t="s">
        <v>900</v>
      </c>
      <c r="AQ171" s="387" t="s">
        <v>427</v>
      </c>
      <c r="AR171" s="376"/>
      <c r="AS171" s="376"/>
      <c r="AT171" s="376"/>
    </row>
    <row r="172" spans="1:223" ht="35.1" hidden="1" customHeight="1" x14ac:dyDescent="0.25">
      <c r="A172" s="453"/>
      <c r="B172" s="461"/>
      <c r="C172" s="461"/>
      <c r="D172" s="461"/>
      <c r="E172" s="453" t="s">
        <v>946</v>
      </c>
      <c r="F172" s="462"/>
      <c r="G172" s="462"/>
      <c r="H172" s="462"/>
      <c r="I172" s="462"/>
      <c r="J172" s="462"/>
      <c r="K172" s="462"/>
      <c r="L172" s="462"/>
      <c r="M172" s="462"/>
      <c r="N172" s="463" t="s">
        <v>944</v>
      </c>
      <c r="O172" s="464"/>
      <c r="P172" s="464"/>
      <c r="Q172" s="464"/>
      <c r="R172" s="464"/>
      <c r="S172" s="464"/>
      <c r="T172" s="464"/>
      <c r="U172" s="464"/>
      <c r="V172" s="464"/>
      <c r="W172" s="464"/>
      <c r="X172" s="464"/>
      <c r="Y172" s="453"/>
      <c r="Z172" s="461"/>
      <c r="AA172" s="461"/>
      <c r="AB172" s="461"/>
      <c r="AC172" s="453" t="s">
        <v>946</v>
      </c>
      <c r="AD172" s="454" t="s">
        <v>910</v>
      </c>
      <c r="AE172" s="454" t="s">
        <v>911</v>
      </c>
      <c r="AF172" s="454" t="s">
        <v>912</v>
      </c>
      <c r="AG172" s="454" t="s">
        <v>913</v>
      </c>
      <c r="AH172" s="454" t="s">
        <v>914</v>
      </c>
      <c r="AI172" s="454" t="s">
        <v>915</v>
      </c>
      <c r="AJ172" s="454" t="s">
        <v>919</v>
      </c>
      <c r="AK172" s="443" t="s">
        <v>918</v>
      </c>
      <c r="AL172" s="463"/>
      <c r="AM172" s="361" t="s">
        <v>900</v>
      </c>
      <c r="AN172" s="361" t="s">
        <v>900</v>
      </c>
      <c r="AO172" s="363" t="s">
        <v>942</v>
      </c>
      <c r="AP172" s="361" t="s">
        <v>900</v>
      </c>
      <c r="AQ172" s="388"/>
      <c r="AR172" s="375"/>
      <c r="AS172" s="375"/>
      <c r="AT172" s="374"/>
    </row>
    <row r="173" spans="1:223" ht="35.1" customHeight="1" x14ac:dyDescent="0.25">
      <c r="A173" s="357">
        <v>50</v>
      </c>
      <c r="B173" s="360" t="s">
        <v>900</v>
      </c>
      <c r="C173" s="360" t="s">
        <v>900</v>
      </c>
      <c r="D173" s="360" t="s">
        <v>900</v>
      </c>
      <c r="E173" s="357" t="s">
        <v>946</v>
      </c>
      <c r="F173" s="363" t="s">
        <v>899</v>
      </c>
      <c r="G173" s="361" t="s">
        <v>900</v>
      </c>
      <c r="H173" s="361" t="s">
        <v>900</v>
      </c>
      <c r="I173" s="361" t="s">
        <v>900</v>
      </c>
      <c r="J173" s="363" t="s">
        <v>899</v>
      </c>
      <c r="K173" s="361" t="s">
        <v>900</v>
      </c>
      <c r="L173" s="361" t="s">
        <v>900</v>
      </c>
      <c r="M173" s="361" t="s">
        <v>900</v>
      </c>
      <c r="N173" s="358" t="s">
        <v>944</v>
      </c>
      <c r="Y173" s="357">
        <v>50</v>
      </c>
      <c r="Z173" s="360" t="s">
        <v>900</v>
      </c>
      <c r="AA173" s="360" t="s">
        <v>900</v>
      </c>
      <c r="AB173" s="360" t="s">
        <v>900</v>
      </c>
      <c r="AC173" s="357" t="s">
        <v>946</v>
      </c>
      <c r="AD173" s="363" t="s">
        <v>899</v>
      </c>
      <c r="AE173" s="361" t="s">
        <v>900</v>
      </c>
      <c r="AF173" s="363" t="s">
        <v>899</v>
      </c>
      <c r="AG173" s="361" t="s">
        <v>900</v>
      </c>
      <c r="AH173" s="361" t="s">
        <v>900</v>
      </c>
      <c r="AI173" s="361" t="s">
        <v>900</v>
      </c>
      <c r="AJ173" s="361" t="s">
        <v>900</v>
      </c>
      <c r="AK173" s="362" t="s">
        <v>918</v>
      </c>
      <c r="AL173" s="358" t="s">
        <v>944</v>
      </c>
      <c r="AM173" s="361" t="s">
        <v>900</v>
      </c>
      <c r="AN173" s="361" t="s">
        <v>900</v>
      </c>
      <c r="AO173" s="363" t="s">
        <v>899</v>
      </c>
      <c r="AP173" s="361" t="s">
        <v>900</v>
      </c>
      <c r="AQ173" s="387" t="s">
        <v>948</v>
      </c>
      <c r="AR173" s="376"/>
      <c r="AS173" s="376"/>
      <c r="AT173" s="386"/>
    </row>
    <row r="174" spans="1:223" ht="35.1" customHeight="1" x14ac:dyDescent="0.25">
      <c r="A174" s="357">
        <v>100</v>
      </c>
      <c r="B174" s="360" t="s">
        <v>900</v>
      </c>
      <c r="C174" s="360" t="s">
        <v>900</v>
      </c>
      <c r="D174" s="360" t="s">
        <v>900</v>
      </c>
      <c r="E174" s="357" t="s">
        <v>946</v>
      </c>
      <c r="F174" s="363" t="s">
        <v>899</v>
      </c>
      <c r="G174" s="361" t="s">
        <v>900</v>
      </c>
      <c r="H174" s="361" t="s">
        <v>900</v>
      </c>
      <c r="I174" s="361" t="s">
        <v>900</v>
      </c>
      <c r="J174" s="363" t="s">
        <v>899</v>
      </c>
      <c r="K174" s="361" t="s">
        <v>900</v>
      </c>
      <c r="L174" s="361" t="s">
        <v>900</v>
      </c>
      <c r="M174" s="361" t="s">
        <v>900</v>
      </c>
      <c r="N174" s="358" t="s">
        <v>944</v>
      </c>
      <c r="Y174" s="357">
        <v>100</v>
      </c>
      <c r="Z174" s="360" t="s">
        <v>900</v>
      </c>
      <c r="AA174" s="360" t="s">
        <v>900</v>
      </c>
      <c r="AB174" s="360" t="s">
        <v>900</v>
      </c>
      <c r="AC174" s="357" t="s">
        <v>946</v>
      </c>
      <c r="AD174" s="363" t="s">
        <v>899</v>
      </c>
      <c r="AE174" s="361" t="s">
        <v>900</v>
      </c>
      <c r="AF174" s="363" t="s">
        <v>899</v>
      </c>
      <c r="AG174" s="361" t="s">
        <v>900</v>
      </c>
      <c r="AH174" s="363" t="s">
        <v>899</v>
      </c>
      <c r="AI174" s="361" t="s">
        <v>900</v>
      </c>
      <c r="AJ174" s="361" t="s">
        <v>900</v>
      </c>
      <c r="AK174" s="362" t="s">
        <v>918</v>
      </c>
      <c r="AL174" s="358" t="s">
        <v>944</v>
      </c>
      <c r="AM174" s="361" t="s">
        <v>900</v>
      </c>
      <c r="AN174" s="361" t="s">
        <v>900</v>
      </c>
      <c r="AO174" s="363" t="s">
        <v>899</v>
      </c>
      <c r="AP174" s="361" t="s">
        <v>900</v>
      </c>
      <c r="AQ174" s="387" t="s">
        <v>948</v>
      </c>
      <c r="AR174" s="376"/>
      <c r="AS174" s="376"/>
      <c r="AT174" s="386"/>
    </row>
    <row r="175" spans="1:223" ht="35.1" customHeight="1" x14ac:dyDescent="0.25">
      <c r="A175" s="357">
        <v>150</v>
      </c>
      <c r="B175" s="360" t="s">
        <v>900</v>
      </c>
      <c r="C175" s="360" t="s">
        <v>900</v>
      </c>
      <c r="D175" s="360" t="s">
        <v>900</v>
      </c>
      <c r="E175" s="357" t="s">
        <v>946</v>
      </c>
      <c r="F175" s="363" t="s">
        <v>899</v>
      </c>
      <c r="G175" s="361" t="s">
        <v>900</v>
      </c>
      <c r="H175" s="361" t="s">
        <v>900</v>
      </c>
      <c r="I175" s="361" t="s">
        <v>900</v>
      </c>
      <c r="J175" s="363" t="s">
        <v>899</v>
      </c>
      <c r="K175" s="361" t="s">
        <v>900</v>
      </c>
      <c r="L175" s="361" t="s">
        <v>900</v>
      </c>
      <c r="M175" s="361" t="s">
        <v>900</v>
      </c>
      <c r="N175" s="358" t="s">
        <v>944</v>
      </c>
      <c r="Y175" s="357">
        <v>150</v>
      </c>
      <c r="Z175" s="360" t="s">
        <v>900</v>
      </c>
      <c r="AA175" s="360" t="s">
        <v>900</v>
      </c>
      <c r="AB175" s="360" t="s">
        <v>900</v>
      </c>
      <c r="AC175" s="357" t="s">
        <v>946</v>
      </c>
      <c r="AD175" s="363" t="s">
        <v>899</v>
      </c>
      <c r="AE175" s="361" t="s">
        <v>900</v>
      </c>
      <c r="AF175" s="363" t="s">
        <v>899</v>
      </c>
      <c r="AG175" s="361" t="s">
        <v>900</v>
      </c>
      <c r="AH175" s="363" t="s">
        <v>899</v>
      </c>
      <c r="AI175" s="361" t="s">
        <v>900</v>
      </c>
      <c r="AJ175" s="361" t="s">
        <v>900</v>
      </c>
      <c r="AK175" s="362" t="s">
        <v>918</v>
      </c>
      <c r="AL175" s="358" t="s">
        <v>944</v>
      </c>
      <c r="AM175" s="361" t="s">
        <v>900</v>
      </c>
      <c r="AN175" s="361" t="s">
        <v>900</v>
      </c>
      <c r="AO175" s="363" t="s">
        <v>899</v>
      </c>
      <c r="AP175" s="361" t="s">
        <v>900</v>
      </c>
      <c r="AQ175" s="387" t="s">
        <v>948</v>
      </c>
      <c r="AR175" s="376"/>
      <c r="AS175" s="376"/>
      <c r="AT175" s="386"/>
    </row>
    <row r="176" spans="1:223" ht="35.1" customHeight="1" x14ac:dyDescent="0.25">
      <c r="A176" s="357">
        <v>200</v>
      </c>
      <c r="B176" s="360" t="s">
        <v>900</v>
      </c>
      <c r="C176" s="360" t="s">
        <v>900</v>
      </c>
      <c r="D176" s="360" t="s">
        <v>900</v>
      </c>
      <c r="E176" s="357" t="s">
        <v>946</v>
      </c>
      <c r="F176" s="363" t="s">
        <v>899</v>
      </c>
      <c r="G176" s="361" t="s">
        <v>900</v>
      </c>
      <c r="H176" s="361" t="s">
        <v>900</v>
      </c>
      <c r="I176" s="361" t="s">
        <v>900</v>
      </c>
      <c r="J176" s="363" t="s">
        <v>899</v>
      </c>
      <c r="K176" s="361" t="s">
        <v>900</v>
      </c>
      <c r="L176" s="361" t="s">
        <v>900</v>
      </c>
      <c r="M176" s="361" t="s">
        <v>900</v>
      </c>
      <c r="N176" s="358" t="s">
        <v>944</v>
      </c>
      <c r="Y176" s="357">
        <v>200</v>
      </c>
      <c r="Z176" s="360" t="s">
        <v>900</v>
      </c>
      <c r="AA176" s="360" t="s">
        <v>900</v>
      </c>
      <c r="AB176" s="360" t="s">
        <v>900</v>
      </c>
      <c r="AC176" s="357" t="s">
        <v>946</v>
      </c>
      <c r="AD176" s="363" t="s">
        <v>899</v>
      </c>
      <c r="AE176" s="361" t="s">
        <v>900</v>
      </c>
      <c r="AF176" s="363" t="s">
        <v>899</v>
      </c>
      <c r="AG176" s="361" t="s">
        <v>900</v>
      </c>
      <c r="AH176" s="363" t="s">
        <v>899</v>
      </c>
      <c r="AI176" s="361" t="s">
        <v>900</v>
      </c>
      <c r="AJ176" s="361" t="s">
        <v>900</v>
      </c>
      <c r="AK176" s="362" t="s">
        <v>918</v>
      </c>
      <c r="AL176" s="358" t="s">
        <v>944</v>
      </c>
      <c r="AM176" s="361" t="s">
        <v>900</v>
      </c>
      <c r="AN176" s="361" t="s">
        <v>900</v>
      </c>
      <c r="AO176" s="363" t="s">
        <v>899</v>
      </c>
      <c r="AP176" s="361" t="s">
        <v>900</v>
      </c>
      <c r="AQ176" s="387" t="s">
        <v>948</v>
      </c>
      <c r="AR176" s="376"/>
      <c r="AS176" s="376"/>
      <c r="AT176" s="386"/>
    </row>
  </sheetData>
  <mergeCells count="144">
    <mergeCell ref="AC166:AC167"/>
    <mergeCell ref="AL166:AL167"/>
    <mergeCell ref="HD5:HX5"/>
    <mergeCell ref="HD6:HF6"/>
    <mergeCell ref="HG6:HI6"/>
    <mergeCell ref="HJ6:HL6"/>
    <mergeCell ref="HM6:HO6"/>
    <mergeCell ref="HD149:HF149"/>
    <mergeCell ref="HG149:HI149"/>
    <mergeCell ref="HJ149:HL149"/>
    <mergeCell ref="HD21:HF21"/>
    <mergeCell ref="HG21:HI21"/>
    <mergeCell ref="HJ21:HL21"/>
    <mergeCell ref="HM21:HO21"/>
    <mergeCell ref="DJ57:DK57"/>
    <mergeCell ref="DD73:DK73"/>
    <mergeCell ref="HD164:HF164"/>
    <mergeCell ref="HG164:HI164"/>
    <mergeCell ref="HJ164:HL164"/>
    <mergeCell ref="HM149:HO149"/>
    <mergeCell ref="HM164:HO164"/>
    <mergeCell ref="Y165:AC165"/>
    <mergeCell ref="AD165:AL165"/>
    <mergeCell ref="DD90:DK90"/>
    <mergeCell ref="DD107:DK107"/>
    <mergeCell ref="DD124:DK124"/>
    <mergeCell ref="AQ166:AQ167"/>
    <mergeCell ref="AM165:AQ165"/>
    <mergeCell ref="Y89:AA89"/>
    <mergeCell ref="Y106:AA106"/>
    <mergeCell ref="Y123:AA123"/>
    <mergeCell ref="FR6:FU6"/>
    <mergeCell ref="FN21:FQ21"/>
    <mergeCell ref="FR21:FU21"/>
    <mergeCell ref="FF6:FI6"/>
    <mergeCell ref="FJ6:FM6"/>
    <mergeCell ref="FN6:FQ6"/>
    <mergeCell ref="AX6:BE6"/>
    <mergeCell ref="AX21:BE21"/>
    <mergeCell ref="AX39:BE39"/>
    <mergeCell ref="AX56:BE56"/>
    <mergeCell ref="AX73:BE73"/>
    <mergeCell ref="BD57:BE57"/>
    <mergeCell ref="FJ21:FM21"/>
    <mergeCell ref="FF21:FI21"/>
    <mergeCell ref="DD39:DK39"/>
    <mergeCell ref="DD56:DK56"/>
    <mergeCell ref="Y108:AA108"/>
    <mergeCell ref="FV6:FY6"/>
    <mergeCell ref="FZ6:GC6"/>
    <mergeCell ref="GD6:GG6"/>
    <mergeCell ref="FF5:FI5"/>
    <mergeCell ref="EB6:EH6"/>
    <mergeCell ref="EI6:EO6"/>
    <mergeCell ref="EP6:EV6"/>
    <mergeCell ref="EW6:FC6"/>
    <mergeCell ref="EB21:EH21"/>
    <mergeCell ref="EI21:EO21"/>
    <mergeCell ref="EP21:EV21"/>
    <mergeCell ref="EW21:FC21"/>
    <mergeCell ref="FV21:FY21"/>
    <mergeCell ref="FZ21:GC21"/>
    <mergeCell ref="GD21:GG21"/>
    <mergeCell ref="DD5:DK5"/>
    <mergeCell ref="DL6:DS6"/>
    <mergeCell ref="DT6:EA6"/>
    <mergeCell ref="DL21:DS21"/>
    <mergeCell ref="DT21:EA21"/>
    <mergeCell ref="BN21:BU21"/>
    <mergeCell ref="BV6:CC6"/>
    <mergeCell ref="CD6:CK6"/>
    <mergeCell ref="CL6:CS6"/>
    <mergeCell ref="CT6:DA6"/>
    <mergeCell ref="BV21:CC21"/>
    <mergeCell ref="CD21:CK21"/>
    <mergeCell ref="CL21:CS21"/>
    <mergeCell ref="CT21:DA21"/>
    <mergeCell ref="DD21:DK21"/>
    <mergeCell ref="AX5:BE5"/>
    <mergeCell ref="BF6:BM6"/>
    <mergeCell ref="AX107:BE107"/>
    <mergeCell ref="FF124:FI124"/>
    <mergeCell ref="FF56:FI56"/>
    <mergeCell ref="FF73:FI73"/>
    <mergeCell ref="FF90:FI90"/>
    <mergeCell ref="FF107:FI107"/>
    <mergeCell ref="Y23:AA23"/>
    <mergeCell ref="Y57:AA57"/>
    <mergeCell ref="Y74:AA74"/>
    <mergeCell ref="Y91:AA91"/>
    <mergeCell ref="FF39:FI39"/>
    <mergeCell ref="AX90:BE90"/>
    <mergeCell ref="AB21:AD21"/>
    <mergeCell ref="AE21:AG21"/>
    <mergeCell ref="AH21:AJ21"/>
    <mergeCell ref="AK21:AM21"/>
    <mergeCell ref="AN21:AP21"/>
    <mergeCell ref="AQ21:AS21"/>
    <mergeCell ref="BN6:BU6"/>
    <mergeCell ref="BF21:BM21"/>
    <mergeCell ref="AX124:BE124"/>
    <mergeCell ref="DD6:DK6"/>
    <mergeCell ref="T21:V21"/>
    <mergeCell ref="B23:D23"/>
    <mergeCell ref="B57:D57"/>
    <mergeCell ref="B74:D74"/>
    <mergeCell ref="N21:P21"/>
    <mergeCell ref="Y21:AA21"/>
    <mergeCell ref="Y39:AA39"/>
    <mergeCell ref="Y55:AA55"/>
    <mergeCell ref="Y72:AA72"/>
    <mergeCell ref="A165:E165"/>
    <mergeCell ref="F165:N165"/>
    <mergeCell ref="E166:E167"/>
    <mergeCell ref="N166:N167"/>
    <mergeCell ref="Q21:S21"/>
    <mergeCell ref="E21:G21"/>
    <mergeCell ref="H21:J21"/>
    <mergeCell ref="B91:D91"/>
    <mergeCell ref="B21:D21"/>
    <mergeCell ref="B39:D39"/>
    <mergeCell ref="B55:D55"/>
    <mergeCell ref="B72:D72"/>
    <mergeCell ref="B89:D89"/>
    <mergeCell ref="B123:D123"/>
    <mergeCell ref="B108:D108"/>
    <mergeCell ref="B106:D106"/>
    <mergeCell ref="K21:M21"/>
    <mergeCell ref="Y5:AS5"/>
    <mergeCell ref="AB6:AD6"/>
    <mergeCell ref="AE6:AG6"/>
    <mergeCell ref="AH6:AJ6"/>
    <mergeCell ref="AK6:AM6"/>
    <mergeCell ref="AN6:AP6"/>
    <mergeCell ref="AQ6:AS6"/>
    <mergeCell ref="K6:M6"/>
    <mergeCell ref="B6:D6"/>
    <mergeCell ref="Y6:AA6"/>
    <mergeCell ref="N6:P6"/>
    <mergeCell ref="Q6:S6"/>
    <mergeCell ref="E6:G6"/>
    <mergeCell ref="H6:J6"/>
    <mergeCell ref="T6:V6"/>
    <mergeCell ref="B5:V5"/>
  </mergeCells>
  <conditionalFormatting sqref="C1:V4 A1:B5 W6:AX6 W21:EB21 FD21:FF21 FJ21 W28:FL28 W22:FM27 GH6:HO6 GH21:HO21 I7:I161 HY6:XFD21 BF6 BN6 BV6 CD6 CL6 CT6 DB6:DD6 DL6 DT6 EP6 EB6 EI6 EW6 EI21 EP21 EW21 FD6:FF6 FJ6 FN6 FR6 FR21 FN21 FV6 FZ6 GD6 FV21 FZ21 GD21 I163:I164 F165:F168 B177:N1048576 A7:A1048576 B7:H164 O7:V172 Z29:AB168 J7:N164 B166:D168 F166:M168 Y165:Y176 W29:Y172 Z177:AB1048576 O174:Y1048576 CN29:FM1048576 AD29:AK168 AL29:AL167 AR29:AT168 AV29:CM168 AU29:AU164 AV170:CM1048576 AU177:AU1048576 AD177:AP1048576 AN29:AQ164 AM29:AM168 AN166:AQ168 AM166:AP167 AC29:AC1048576 AQ170:AT1048576 W1:XFD5 HC7:HC21 FN22:HC1048576 HM22:XFD1048576 HD20:HO21 HD163:HL1048576 HD7:HO18 HD22:HL161 W7:HC20">
    <cfRule type="cellIs" dxfId="9" priority="103" operator="equal">
      <formula>"H0"</formula>
    </cfRule>
    <cfRule type="cellIs" dxfId="8" priority="104" operator="equal">
      <formula>"H1"</formula>
    </cfRule>
  </conditionalFormatting>
  <pageMargins left="0.70866141732283472" right="0.70866141732283472" top="0.78740157480314965" bottom="0.78740157480314965" header="0.31496062992125984" footer="0.31496062992125984"/>
  <pageSetup paperSize="9" scale="45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H138"/>
  <sheetViews>
    <sheetView topLeftCell="DI1" zoomScale="55" zoomScaleNormal="55" workbookViewId="0">
      <selection activeCell="DO17" sqref="DO17:DR18"/>
    </sheetView>
  </sheetViews>
  <sheetFormatPr baseColWidth="10" defaultRowHeight="15" x14ac:dyDescent="0.25"/>
  <cols>
    <col min="1" max="1" width="10.7109375" customWidth="1"/>
    <col min="2" max="4" width="20.7109375" customWidth="1"/>
    <col min="5" max="5" width="35.7109375" customWidth="1"/>
    <col min="6" max="8" width="20.7109375" customWidth="1"/>
    <col min="9" max="9" width="35.7109375" customWidth="1"/>
    <col min="10" max="12" width="20.7109375" customWidth="1"/>
    <col min="13" max="13" width="35.7109375" customWidth="1"/>
    <col min="14" max="16" width="20.7109375" customWidth="1"/>
    <col min="17" max="17" width="35.7109375" customWidth="1"/>
    <col min="18" max="21" width="20.7109375" customWidth="1"/>
    <col min="22" max="22" width="45.7109375" customWidth="1"/>
    <col min="23" max="94" width="11.42578125" customWidth="1"/>
    <col min="98" max="124" width="21.42578125" customWidth="1"/>
    <col min="125" max="134" width="11.42578125" customWidth="1"/>
    <col min="136" max="136" width="12.28515625" bestFit="1" customWidth="1"/>
    <col min="137" max="137" width="11.85546875" bestFit="1" customWidth="1"/>
    <col min="140" max="177" width="11.42578125" customWidth="1"/>
  </cols>
  <sheetData>
    <row r="1" spans="1:190" x14ac:dyDescent="0.25">
      <c r="A1" t="s">
        <v>260</v>
      </c>
      <c r="B1">
        <f>5/100</f>
        <v>0.05</v>
      </c>
      <c r="C1">
        <v>-1</v>
      </c>
      <c r="AW1" t="s">
        <v>758</v>
      </c>
      <c r="EE1" t="s">
        <v>232</v>
      </c>
    </row>
    <row r="2" spans="1:190" x14ac:dyDescent="0.25">
      <c r="A2" t="s">
        <v>160</v>
      </c>
      <c r="EE2" t="s">
        <v>160</v>
      </c>
    </row>
    <row r="3" spans="1:190" x14ac:dyDescent="0.25">
      <c r="EL3" t="s">
        <v>466</v>
      </c>
      <c r="EM3" t="s">
        <v>464</v>
      </c>
      <c r="EN3" t="s">
        <v>465</v>
      </c>
      <c r="EO3" t="s">
        <v>467</v>
      </c>
      <c r="EP3" t="s">
        <v>468</v>
      </c>
      <c r="EQ3" t="s">
        <v>469</v>
      </c>
      <c r="ER3" t="s">
        <v>470</v>
      </c>
      <c r="ET3" t="s">
        <v>476</v>
      </c>
    </row>
    <row r="4" spans="1:190" ht="23.25" x14ac:dyDescent="0.35">
      <c r="A4" s="178" t="s">
        <v>631</v>
      </c>
      <c r="B4" s="653" t="s">
        <v>927</v>
      </c>
      <c r="C4" s="653"/>
      <c r="D4" s="653"/>
      <c r="E4" s="653"/>
      <c r="F4" s="653"/>
      <c r="G4" s="653"/>
      <c r="H4" s="653"/>
      <c r="I4" s="653"/>
      <c r="J4" s="653"/>
      <c r="K4" s="653"/>
      <c r="L4" s="653"/>
      <c r="M4" s="653"/>
      <c r="N4" s="653"/>
      <c r="O4" s="653"/>
      <c r="P4" s="653"/>
      <c r="Q4" s="653"/>
      <c r="R4" s="653"/>
      <c r="S4" s="653"/>
      <c r="T4" s="653"/>
      <c r="U4" s="653"/>
      <c r="V4" s="653"/>
      <c r="X4" s="654" t="s">
        <v>172</v>
      </c>
      <c r="Y4" s="654"/>
      <c r="Z4" s="654"/>
      <c r="AA4" s="654"/>
      <c r="AB4" s="654"/>
      <c r="AC4" s="654"/>
      <c r="AD4" s="654"/>
      <c r="AE4" s="654"/>
      <c r="AF4" s="654"/>
      <c r="AG4" s="654"/>
      <c r="AH4" s="654"/>
      <c r="AI4" s="654"/>
      <c r="AJ4" s="654"/>
      <c r="AK4" s="654"/>
      <c r="AL4" s="654"/>
      <c r="AM4" s="654"/>
      <c r="AN4" s="654"/>
      <c r="AO4" s="654"/>
      <c r="AP4" s="654"/>
      <c r="AQ4" s="654"/>
      <c r="AR4" s="654"/>
      <c r="AW4" s="653" t="s">
        <v>930</v>
      </c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T4" s="653" t="s">
        <v>931</v>
      </c>
      <c r="BU4" s="653"/>
      <c r="BV4" s="653"/>
      <c r="BW4" s="653"/>
      <c r="BX4" s="653"/>
      <c r="BY4" s="653"/>
      <c r="BZ4" s="653"/>
      <c r="CA4" s="653"/>
      <c r="CB4" s="653"/>
      <c r="CC4" s="653"/>
      <c r="CD4" s="653"/>
      <c r="CE4" s="653"/>
      <c r="CF4" s="653"/>
      <c r="CG4" s="653"/>
      <c r="CH4" s="653"/>
      <c r="CI4" s="653"/>
      <c r="CJ4" s="653"/>
      <c r="CK4" s="653"/>
      <c r="CL4" s="653"/>
      <c r="CM4" s="653"/>
      <c r="CN4" s="653"/>
      <c r="CQ4" s="585" t="s">
        <v>765</v>
      </c>
      <c r="CR4" s="585"/>
      <c r="CS4" s="585"/>
      <c r="CT4" s="585"/>
      <c r="EE4">
        <f>Flowtime_200!C284</f>
        <v>995198</v>
      </c>
      <c r="EF4">
        <f>EH4</f>
        <v>1161370</v>
      </c>
      <c r="EG4">
        <f>Flowtime_200!C96</f>
        <v>1161370</v>
      </c>
      <c r="EH4">
        <f>Flowtime_200!C2</f>
        <v>1161370</v>
      </c>
      <c r="EL4">
        <v>821</v>
      </c>
      <c r="EM4">
        <v>792</v>
      </c>
      <c r="EN4">
        <v>792</v>
      </c>
      <c r="EO4">
        <v>892</v>
      </c>
      <c r="EP4">
        <v>892</v>
      </c>
      <c r="EQ4">
        <v>783</v>
      </c>
      <c r="ER4">
        <v>783</v>
      </c>
      <c r="ET4">
        <f>EE4-EF4</f>
        <v>-166172</v>
      </c>
      <c r="EU4">
        <f>EF4-EG4</f>
        <v>0</v>
      </c>
      <c r="EV4">
        <f t="shared" ref="EV4:FF18" si="0">EG4-EH4</f>
        <v>0</v>
      </c>
      <c r="EW4">
        <f t="shared" si="0"/>
        <v>1161370</v>
      </c>
      <c r="EX4">
        <f t="shared" si="0"/>
        <v>0</v>
      </c>
      <c r="EY4">
        <f t="shared" si="0"/>
        <v>0</v>
      </c>
      <c r="EZ4">
        <f t="shared" si="0"/>
        <v>-821</v>
      </c>
      <c r="FA4">
        <f t="shared" si="0"/>
        <v>29</v>
      </c>
      <c r="FB4">
        <f t="shared" si="0"/>
        <v>0</v>
      </c>
      <c r="FC4">
        <f t="shared" si="0"/>
        <v>-100</v>
      </c>
      <c r="FD4">
        <f t="shared" si="0"/>
        <v>0</v>
      </c>
      <c r="FE4">
        <f t="shared" si="0"/>
        <v>109</v>
      </c>
      <c r="FF4">
        <f t="shared" si="0"/>
        <v>0</v>
      </c>
      <c r="FH4">
        <f t="shared" ref="FH4:FH21" si="1">ET4-ET$93</f>
        <v>-46285.303370786511</v>
      </c>
      <c r="FI4">
        <f t="shared" ref="FI4:FI21" si="2">EU4-EU$93</f>
        <v>-2.0337078651685392</v>
      </c>
      <c r="FJ4">
        <f t="shared" ref="FJ4:FJ21" si="3">EV4-EV$93</f>
        <v>2.0337078651685392</v>
      </c>
      <c r="FK4">
        <f t="shared" ref="FK4:FK21" si="4">EW4-EW$93</f>
        <v>9197.9775280898903</v>
      </c>
      <c r="FL4">
        <f t="shared" ref="FL4:FL21" si="5">EX4-EX$93</f>
        <v>0</v>
      </c>
      <c r="FM4">
        <f t="shared" ref="FM4:FM21" si="6">EY4-EY$93</f>
        <v>0</v>
      </c>
      <c r="FN4">
        <f t="shared" ref="FN4:FN21" si="7">EZ4-EZ$93</f>
        <v>-137.38202247191009</v>
      </c>
      <c r="FO4">
        <f t="shared" ref="FO4:FO21" si="8">FA4-FA$93</f>
        <v>36.348314606741575</v>
      </c>
      <c r="FP4">
        <f t="shared" ref="FP4:FP21" si="9">FB4-FB$93</f>
        <v>0.24719101123595505</v>
      </c>
      <c r="FQ4">
        <f t="shared" ref="FQ4:FQ21" si="10">FC4-FC$93</f>
        <v>-94.393258426966298</v>
      </c>
      <c r="FR4">
        <f t="shared" ref="FR4:FR21" si="11">FD4-FD$93</f>
        <v>1.898876404494382</v>
      </c>
      <c r="FS4">
        <f t="shared" ref="FS4:FS21" si="12">FE4-FE$93</f>
        <v>109.66292134831461</v>
      </c>
      <c r="FT4">
        <f t="shared" ref="FT4:FT21" si="13">FF4-FF$93</f>
        <v>0.5393258426966292</v>
      </c>
      <c r="FV4">
        <f>FH4*FH4</f>
        <v>2142329308.125741</v>
      </c>
      <c r="FW4">
        <f t="shared" ref="FW4:GH18" si="14">FI4*FI4</f>
        <v>4.1359676808483767</v>
      </c>
      <c r="FX4">
        <f t="shared" si="14"/>
        <v>4.1359676808483767</v>
      </c>
      <c r="FY4">
        <f t="shared" si="14"/>
        <v>84602790.607246608</v>
      </c>
      <c r="FZ4">
        <f t="shared" si="14"/>
        <v>0</v>
      </c>
      <c r="GA4">
        <f t="shared" si="14"/>
        <v>0</v>
      </c>
      <c r="GB4">
        <f t="shared" si="14"/>
        <v>18873.82009847241</v>
      </c>
      <c r="GC4">
        <f t="shared" si="14"/>
        <v>1321.1999747506629</v>
      </c>
      <c r="GD4">
        <f t="shared" si="14"/>
        <v>6.1103396035854053E-2</v>
      </c>
      <c r="GE4">
        <f t="shared" si="14"/>
        <v>8910.0872364600436</v>
      </c>
      <c r="GF4">
        <f t="shared" si="14"/>
        <v>3.6057315995455119</v>
      </c>
      <c r="GG4">
        <f t="shared" si="14"/>
        <v>12025.956318646637</v>
      </c>
      <c r="GH4">
        <f t="shared" si="14"/>
        <v>0.2908723646004292</v>
      </c>
    </row>
    <row r="5" spans="1:190" ht="23.25" x14ac:dyDescent="0.35">
      <c r="A5" s="6"/>
      <c r="B5" s="585" t="s">
        <v>160</v>
      </c>
      <c r="C5" s="585"/>
      <c r="D5" s="585"/>
      <c r="E5" s="587" t="s">
        <v>167</v>
      </c>
      <c r="F5" s="587"/>
      <c r="G5" s="587"/>
      <c r="H5" s="585" t="s">
        <v>168</v>
      </c>
      <c r="I5" s="585"/>
      <c r="J5" s="585"/>
      <c r="K5" s="587" t="s">
        <v>161</v>
      </c>
      <c r="L5" s="587"/>
      <c r="M5" s="587"/>
      <c r="N5" s="585" t="s">
        <v>169</v>
      </c>
      <c r="O5" s="585"/>
      <c r="P5" s="585"/>
      <c r="Q5" s="587" t="s">
        <v>170</v>
      </c>
      <c r="R5" s="587"/>
      <c r="S5" s="587"/>
      <c r="T5" s="585" t="s">
        <v>164</v>
      </c>
      <c r="U5" s="585"/>
      <c r="V5" s="585"/>
      <c r="X5" s="585" t="s">
        <v>160</v>
      </c>
      <c r="Y5" s="585"/>
      <c r="Z5" s="585"/>
      <c r="AA5" s="587" t="s">
        <v>167</v>
      </c>
      <c r="AB5" s="587"/>
      <c r="AC5" s="587"/>
      <c r="AD5" s="585" t="s">
        <v>168</v>
      </c>
      <c r="AE5" s="585"/>
      <c r="AF5" s="585"/>
      <c r="AG5" s="587" t="s">
        <v>161</v>
      </c>
      <c r="AH5" s="587"/>
      <c r="AI5" s="587"/>
      <c r="AJ5" s="585" t="s">
        <v>169</v>
      </c>
      <c r="AK5" s="585"/>
      <c r="AL5" s="585"/>
      <c r="AM5" s="587" t="s">
        <v>170</v>
      </c>
      <c r="AN5" s="587"/>
      <c r="AO5" s="587"/>
      <c r="AP5" s="585" t="s">
        <v>164</v>
      </c>
      <c r="AQ5" s="585"/>
      <c r="AR5" s="585"/>
      <c r="AW5" s="585" t="s">
        <v>160</v>
      </c>
      <c r="AX5" s="585"/>
      <c r="AY5" s="585"/>
      <c r="AZ5" s="587" t="s">
        <v>167</v>
      </c>
      <c r="BA5" s="587"/>
      <c r="BB5" s="587"/>
      <c r="BC5" s="585" t="s">
        <v>168</v>
      </c>
      <c r="BD5" s="585"/>
      <c r="BE5" s="585"/>
      <c r="BF5" s="587" t="s">
        <v>161</v>
      </c>
      <c r="BG5" s="587"/>
      <c r="BH5" s="587"/>
      <c r="BI5" s="585" t="s">
        <v>169</v>
      </c>
      <c r="BJ5" s="585"/>
      <c r="BK5" s="585"/>
      <c r="BL5" s="587" t="s">
        <v>170</v>
      </c>
      <c r="BM5" s="587"/>
      <c r="BN5" s="587"/>
      <c r="BO5" s="585" t="s">
        <v>164</v>
      </c>
      <c r="BP5" s="585"/>
      <c r="BQ5" s="585"/>
      <c r="BT5" s="585" t="s">
        <v>160</v>
      </c>
      <c r="BU5" s="585"/>
      <c r="BV5" s="585"/>
      <c r="BW5" s="587" t="s">
        <v>167</v>
      </c>
      <c r="BX5" s="587"/>
      <c r="BY5" s="587"/>
      <c r="BZ5" s="585" t="s">
        <v>168</v>
      </c>
      <c r="CA5" s="585"/>
      <c r="CB5" s="585"/>
      <c r="CC5" s="587" t="s">
        <v>161</v>
      </c>
      <c r="CD5" s="587"/>
      <c r="CE5" s="587"/>
      <c r="CF5" s="585" t="s">
        <v>169</v>
      </c>
      <c r="CG5" s="585"/>
      <c r="CH5" s="585"/>
      <c r="CI5" s="587" t="s">
        <v>170</v>
      </c>
      <c r="CJ5" s="587"/>
      <c r="CK5" s="587"/>
      <c r="CL5" s="585" t="s">
        <v>164</v>
      </c>
      <c r="CM5" s="585"/>
      <c r="CN5" s="585"/>
      <c r="CQ5" s="654" t="s">
        <v>160</v>
      </c>
      <c r="CR5" s="654"/>
      <c r="CS5" s="654"/>
      <c r="CT5" s="654"/>
      <c r="CU5" s="653" t="s">
        <v>167</v>
      </c>
      <c r="CV5" s="653"/>
      <c r="CW5" s="653"/>
      <c r="CX5" s="653"/>
      <c r="CY5" s="654" t="s">
        <v>168</v>
      </c>
      <c r="CZ5" s="654"/>
      <c r="DA5" s="654"/>
      <c r="DB5" s="654"/>
      <c r="DC5" s="653" t="s">
        <v>161</v>
      </c>
      <c r="DD5" s="653"/>
      <c r="DE5" s="653"/>
      <c r="DF5" s="653"/>
      <c r="DG5" s="654" t="s">
        <v>169</v>
      </c>
      <c r="DH5" s="654"/>
      <c r="DI5" s="654"/>
      <c r="DJ5" s="654"/>
      <c r="DK5" s="653" t="s">
        <v>170</v>
      </c>
      <c r="DL5" s="653"/>
      <c r="DM5" s="653"/>
      <c r="DN5" s="653"/>
      <c r="DO5" s="654" t="s">
        <v>164</v>
      </c>
      <c r="DP5" s="654"/>
      <c r="DQ5" s="654"/>
      <c r="DR5" s="654"/>
      <c r="DS5" s="163"/>
      <c r="DT5" s="163"/>
      <c r="EE5">
        <f>Flowtime_200!C285</f>
        <v>979167</v>
      </c>
      <c r="EF5">
        <f t="shared" ref="EF5:EF67" si="15">EH5</f>
        <v>1084577</v>
      </c>
      <c r="EG5">
        <f>Flowtime_200!C97</f>
        <v>1084577</v>
      </c>
      <c r="EH5">
        <f>Flowtime_200!C3</f>
        <v>1084577</v>
      </c>
      <c r="EL5">
        <v>770</v>
      </c>
      <c r="EM5">
        <v>792</v>
      </c>
      <c r="EN5">
        <v>792</v>
      </c>
      <c r="EO5">
        <v>849</v>
      </c>
      <c r="EP5">
        <v>849</v>
      </c>
      <c r="EQ5">
        <v>812</v>
      </c>
      <c r="ER5">
        <v>812</v>
      </c>
      <c r="ET5">
        <f t="shared" ref="ET5:FF36" si="16">EE5-EF5</f>
        <v>-105410</v>
      </c>
      <c r="EU5">
        <f t="shared" si="16"/>
        <v>0</v>
      </c>
      <c r="EV5">
        <f t="shared" si="0"/>
        <v>0</v>
      </c>
      <c r="EW5">
        <f t="shared" si="0"/>
        <v>1084577</v>
      </c>
      <c r="EX5">
        <f t="shared" si="0"/>
        <v>0</v>
      </c>
      <c r="EY5">
        <f t="shared" si="0"/>
        <v>0</v>
      </c>
      <c r="EZ5">
        <f t="shared" si="0"/>
        <v>-770</v>
      </c>
      <c r="FA5">
        <f t="shared" si="0"/>
        <v>-22</v>
      </c>
      <c r="FB5">
        <f t="shared" si="0"/>
        <v>0</v>
      </c>
      <c r="FC5">
        <f t="shared" si="0"/>
        <v>-57</v>
      </c>
      <c r="FD5">
        <f t="shared" si="0"/>
        <v>0</v>
      </c>
      <c r="FE5">
        <f t="shared" si="0"/>
        <v>37</v>
      </c>
      <c r="FF5">
        <f t="shared" si="0"/>
        <v>0</v>
      </c>
      <c r="FH5">
        <f t="shared" si="1"/>
        <v>14476.696629213489</v>
      </c>
      <c r="FI5">
        <f t="shared" si="2"/>
        <v>-2.0337078651685392</v>
      </c>
      <c r="FJ5">
        <f t="shared" si="3"/>
        <v>2.0337078651685392</v>
      </c>
      <c r="FK5">
        <f t="shared" si="4"/>
        <v>-67595.02247191011</v>
      </c>
      <c r="FL5">
        <f t="shared" si="5"/>
        <v>0</v>
      </c>
      <c r="FM5">
        <f t="shared" si="6"/>
        <v>0</v>
      </c>
      <c r="FN5">
        <f t="shared" si="7"/>
        <v>-86.382022471910091</v>
      </c>
      <c r="FO5">
        <f t="shared" si="8"/>
        <v>-14.651685393258427</v>
      </c>
      <c r="FP5">
        <f t="shared" si="9"/>
        <v>0.24719101123595505</v>
      </c>
      <c r="FQ5">
        <f t="shared" si="10"/>
        <v>-51.393258426966291</v>
      </c>
      <c r="FR5">
        <f t="shared" si="11"/>
        <v>1.898876404494382</v>
      </c>
      <c r="FS5">
        <f t="shared" si="12"/>
        <v>37.662921348314605</v>
      </c>
      <c r="FT5">
        <f t="shared" si="13"/>
        <v>0.5393258426966292</v>
      </c>
      <c r="FV5">
        <f t="shared" ref="FV5:GH37" si="17">FH5*FH5</f>
        <v>209574745.29428121</v>
      </c>
      <c r="FW5">
        <f t="shared" si="14"/>
        <v>4.1359676808483767</v>
      </c>
      <c r="FX5">
        <f t="shared" si="14"/>
        <v>4.1359676808483767</v>
      </c>
      <c r="FY5">
        <f t="shared" si="14"/>
        <v>4569087062.9780331</v>
      </c>
      <c r="FZ5">
        <f t="shared" si="14"/>
        <v>0</v>
      </c>
      <c r="GA5">
        <f t="shared" si="14"/>
        <v>0</v>
      </c>
      <c r="GB5">
        <f t="shared" si="14"/>
        <v>7461.85380633758</v>
      </c>
      <c r="GC5">
        <f t="shared" si="14"/>
        <v>214.67188486302234</v>
      </c>
      <c r="GD5">
        <f t="shared" si="14"/>
        <v>6.1103396035854053E-2</v>
      </c>
      <c r="GE5">
        <f t="shared" si="14"/>
        <v>2641.2670117409416</v>
      </c>
      <c r="GF5">
        <f t="shared" si="14"/>
        <v>3.6057315995455119</v>
      </c>
      <c r="GG5">
        <f t="shared" si="14"/>
        <v>1418.4956444893319</v>
      </c>
      <c r="GH5">
        <f t="shared" si="14"/>
        <v>0.2908723646004292</v>
      </c>
    </row>
    <row r="6" spans="1:190" s="92" customFormat="1" ht="84" x14ac:dyDescent="0.25">
      <c r="A6" s="109" t="s">
        <v>264</v>
      </c>
      <c r="B6" s="74" t="s">
        <v>785</v>
      </c>
      <c r="C6" s="74" t="s">
        <v>786</v>
      </c>
      <c r="D6" s="74" t="s">
        <v>787</v>
      </c>
      <c r="E6" s="110" t="s">
        <v>785</v>
      </c>
      <c r="F6" s="110" t="s">
        <v>786</v>
      </c>
      <c r="G6" s="110" t="s">
        <v>787</v>
      </c>
      <c r="H6" s="74" t="s">
        <v>785</v>
      </c>
      <c r="I6" s="74" t="s">
        <v>786</v>
      </c>
      <c r="J6" s="74" t="s">
        <v>787</v>
      </c>
      <c r="K6" s="110" t="s">
        <v>785</v>
      </c>
      <c r="L6" s="110" t="s">
        <v>786</v>
      </c>
      <c r="M6" s="110" t="s">
        <v>787</v>
      </c>
      <c r="N6" s="74" t="s">
        <v>785</v>
      </c>
      <c r="O6" s="74" t="s">
        <v>786</v>
      </c>
      <c r="P6" s="74" t="s">
        <v>787</v>
      </c>
      <c r="Q6" s="110" t="s">
        <v>785</v>
      </c>
      <c r="R6" s="110" t="s">
        <v>786</v>
      </c>
      <c r="S6" s="110" t="s">
        <v>787</v>
      </c>
      <c r="T6" s="74" t="s">
        <v>785</v>
      </c>
      <c r="U6" s="74" t="s">
        <v>786</v>
      </c>
      <c r="V6" s="74" t="s">
        <v>787</v>
      </c>
      <c r="X6" s="74" t="s">
        <v>785</v>
      </c>
      <c r="Y6" s="74" t="s">
        <v>786</v>
      </c>
      <c r="Z6" s="74" t="s">
        <v>787</v>
      </c>
      <c r="AA6" s="110" t="s">
        <v>785</v>
      </c>
      <c r="AB6" s="110" t="s">
        <v>786</v>
      </c>
      <c r="AC6" s="110" t="s">
        <v>787</v>
      </c>
      <c r="AD6" s="74" t="s">
        <v>785</v>
      </c>
      <c r="AE6" s="74" t="s">
        <v>786</v>
      </c>
      <c r="AF6" s="74" t="s">
        <v>787</v>
      </c>
      <c r="AG6" s="110" t="s">
        <v>785</v>
      </c>
      <c r="AH6" s="110" t="s">
        <v>786</v>
      </c>
      <c r="AI6" s="110" t="s">
        <v>787</v>
      </c>
      <c r="AJ6" s="74" t="s">
        <v>785</v>
      </c>
      <c r="AK6" s="74" t="s">
        <v>786</v>
      </c>
      <c r="AL6" s="74" t="s">
        <v>787</v>
      </c>
      <c r="AM6" s="110" t="s">
        <v>785</v>
      </c>
      <c r="AN6" s="110" t="s">
        <v>786</v>
      </c>
      <c r="AO6" s="110" t="s">
        <v>787</v>
      </c>
      <c r="AP6" s="74" t="s">
        <v>785</v>
      </c>
      <c r="AQ6" s="74" t="s">
        <v>786</v>
      </c>
      <c r="AR6" s="74" t="s">
        <v>787</v>
      </c>
      <c r="AW6" s="74" t="s">
        <v>797</v>
      </c>
      <c r="AX6" s="74" t="s">
        <v>791</v>
      </c>
      <c r="AY6" s="74" t="s">
        <v>792</v>
      </c>
      <c r="AZ6" s="110" t="s">
        <v>797</v>
      </c>
      <c r="BA6" s="110" t="s">
        <v>791</v>
      </c>
      <c r="BB6" s="110" t="s">
        <v>792</v>
      </c>
      <c r="BC6" s="74" t="s">
        <v>797</v>
      </c>
      <c r="BD6" s="74" t="s">
        <v>791</v>
      </c>
      <c r="BE6" s="74" t="s">
        <v>792</v>
      </c>
      <c r="BF6" s="110" t="s">
        <v>797</v>
      </c>
      <c r="BG6" s="110" t="s">
        <v>791</v>
      </c>
      <c r="BH6" s="110" t="s">
        <v>792</v>
      </c>
      <c r="BI6" s="74" t="s">
        <v>797</v>
      </c>
      <c r="BJ6" s="74" t="s">
        <v>791</v>
      </c>
      <c r="BK6" s="74" t="s">
        <v>792</v>
      </c>
      <c r="BL6" s="110" t="s">
        <v>797</v>
      </c>
      <c r="BM6" s="110" t="s">
        <v>791</v>
      </c>
      <c r="BN6" s="110" t="s">
        <v>792</v>
      </c>
      <c r="BO6" s="74" t="s">
        <v>797</v>
      </c>
      <c r="BP6" s="74" t="s">
        <v>791</v>
      </c>
      <c r="BQ6" s="74" t="s">
        <v>792</v>
      </c>
      <c r="BT6" s="74" t="s">
        <v>797</v>
      </c>
      <c r="BU6" s="74" t="s">
        <v>791</v>
      </c>
      <c r="BV6" s="74" t="s">
        <v>792</v>
      </c>
      <c r="BW6" s="110" t="s">
        <v>797</v>
      </c>
      <c r="BX6" s="110" t="s">
        <v>791</v>
      </c>
      <c r="BY6" s="110" t="s">
        <v>792</v>
      </c>
      <c r="BZ6" s="74" t="s">
        <v>797</v>
      </c>
      <c r="CA6" s="74" t="s">
        <v>791</v>
      </c>
      <c r="CB6" s="74" t="s">
        <v>792</v>
      </c>
      <c r="CC6" s="110" t="s">
        <v>797</v>
      </c>
      <c r="CD6" s="110" t="s">
        <v>791</v>
      </c>
      <c r="CE6" s="110" t="s">
        <v>792</v>
      </c>
      <c r="CF6" s="74" t="s">
        <v>797</v>
      </c>
      <c r="CG6" s="74" t="s">
        <v>791</v>
      </c>
      <c r="CH6" s="74" t="s">
        <v>792</v>
      </c>
      <c r="CI6" s="110" t="s">
        <v>797</v>
      </c>
      <c r="CJ6" s="110" t="s">
        <v>791</v>
      </c>
      <c r="CK6" s="110" t="s">
        <v>792</v>
      </c>
      <c r="CL6" s="74" t="s">
        <v>797</v>
      </c>
      <c r="CM6" s="74" t="s">
        <v>791</v>
      </c>
      <c r="CN6" s="74" t="s">
        <v>792</v>
      </c>
      <c r="CQ6" s="74" t="s">
        <v>932</v>
      </c>
      <c r="CR6" s="74" t="s">
        <v>933</v>
      </c>
      <c r="CS6" s="74" t="s">
        <v>934</v>
      </c>
      <c r="CT6" s="74" t="s">
        <v>935</v>
      </c>
      <c r="CU6" s="110" t="s">
        <v>799</v>
      </c>
      <c r="CV6" s="110" t="s">
        <v>800</v>
      </c>
      <c r="CW6" s="110" t="s">
        <v>803</v>
      </c>
      <c r="CX6" s="110" t="s">
        <v>804</v>
      </c>
      <c r="CY6" s="74" t="s">
        <v>799</v>
      </c>
      <c r="CZ6" s="74" t="s">
        <v>800</v>
      </c>
      <c r="DA6" s="74" t="s">
        <v>803</v>
      </c>
      <c r="DB6" s="74" t="s">
        <v>804</v>
      </c>
      <c r="DC6" s="110" t="s">
        <v>799</v>
      </c>
      <c r="DD6" s="110" t="s">
        <v>800</v>
      </c>
      <c r="DE6" s="110" t="s">
        <v>803</v>
      </c>
      <c r="DF6" s="110" t="s">
        <v>804</v>
      </c>
      <c r="DG6" s="74" t="s">
        <v>799</v>
      </c>
      <c r="DH6" s="74" t="s">
        <v>800</v>
      </c>
      <c r="DI6" s="74" t="s">
        <v>803</v>
      </c>
      <c r="DJ6" s="74" t="s">
        <v>804</v>
      </c>
      <c r="DK6" s="110" t="s">
        <v>799</v>
      </c>
      <c r="DL6" s="110" t="s">
        <v>800</v>
      </c>
      <c r="DM6" s="110" t="s">
        <v>803</v>
      </c>
      <c r="DN6" s="110" t="s">
        <v>804</v>
      </c>
      <c r="DO6" s="74" t="s">
        <v>799</v>
      </c>
      <c r="DP6" s="74" t="s">
        <v>800</v>
      </c>
      <c r="DQ6" s="74" t="s">
        <v>803</v>
      </c>
      <c r="DR6" s="74" t="s">
        <v>804</v>
      </c>
      <c r="DS6" s="314"/>
      <c r="DT6" s="314"/>
      <c r="EE6">
        <f>Flowtime_200!C286</f>
        <v>1007515</v>
      </c>
      <c r="EF6">
        <f t="shared" si="15"/>
        <v>1126026</v>
      </c>
      <c r="EG6">
        <f>Flowtime_200!C98</f>
        <v>1126026</v>
      </c>
      <c r="EH6">
        <f>Flowtime_200!C4</f>
        <v>1126026</v>
      </c>
      <c r="EI6"/>
      <c r="EJ6"/>
      <c r="EK6"/>
      <c r="EL6">
        <v>648</v>
      </c>
      <c r="EM6">
        <v>702</v>
      </c>
      <c r="EN6">
        <v>702</v>
      </c>
      <c r="EO6">
        <v>682</v>
      </c>
      <c r="EP6">
        <v>682</v>
      </c>
      <c r="EQ6">
        <v>739</v>
      </c>
      <c r="ER6">
        <v>739</v>
      </c>
      <c r="ES6"/>
      <c r="ET6">
        <f t="shared" si="16"/>
        <v>-118511</v>
      </c>
      <c r="EU6">
        <f t="shared" si="16"/>
        <v>0</v>
      </c>
      <c r="EV6">
        <f t="shared" si="0"/>
        <v>0</v>
      </c>
      <c r="EW6">
        <f t="shared" si="0"/>
        <v>1126026</v>
      </c>
      <c r="EX6">
        <f t="shared" si="0"/>
        <v>0</v>
      </c>
      <c r="EY6">
        <f t="shared" si="0"/>
        <v>0</v>
      </c>
      <c r="EZ6">
        <f t="shared" si="0"/>
        <v>-648</v>
      </c>
      <c r="FA6">
        <f t="shared" si="0"/>
        <v>-54</v>
      </c>
      <c r="FB6">
        <f t="shared" si="0"/>
        <v>0</v>
      </c>
      <c r="FC6">
        <f t="shared" si="0"/>
        <v>20</v>
      </c>
      <c r="FD6">
        <f t="shared" si="0"/>
        <v>0</v>
      </c>
      <c r="FE6">
        <f t="shared" si="0"/>
        <v>-57</v>
      </c>
      <c r="FF6">
        <f t="shared" si="0"/>
        <v>0</v>
      </c>
      <c r="FG6"/>
      <c r="FH6">
        <f t="shared" si="1"/>
        <v>1375.6966292134894</v>
      </c>
      <c r="FI6">
        <f t="shared" si="2"/>
        <v>-2.0337078651685392</v>
      </c>
      <c r="FJ6">
        <f t="shared" si="3"/>
        <v>2.0337078651685392</v>
      </c>
      <c r="FK6">
        <f t="shared" si="4"/>
        <v>-26146.02247191011</v>
      </c>
      <c r="FL6">
        <f t="shared" si="5"/>
        <v>0</v>
      </c>
      <c r="FM6">
        <f t="shared" si="6"/>
        <v>0</v>
      </c>
      <c r="FN6">
        <f t="shared" si="7"/>
        <v>35.617977528089909</v>
      </c>
      <c r="FO6">
        <f t="shared" si="8"/>
        <v>-46.651685393258425</v>
      </c>
      <c r="FP6">
        <f t="shared" si="9"/>
        <v>0.24719101123595505</v>
      </c>
      <c r="FQ6">
        <f t="shared" si="10"/>
        <v>25.606741573033709</v>
      </c>
      <c r="FR6">
        <f t="shared" si="11"/>
        <v>1.898876404494382</v>
      </c>
      <c r="FS6">
        <f t="shared" si="12"/>
        <v>-56.337078651685395</v>
      </c>
      <c r="FT6">
        <f t="shared" si="13"/>
        <v>0.5393258426966292</v>
      </c>
      <c r="FU6"/>
      <c r="FV6">
        <f t="shared" si="17"/>
        <v>1892541.2156293569</v>
      </c>
      <c r="FW6">
        <f t="shared" si="14"/>
        <v>4.1359676808483767</v>
      </c>
      <c r="FX6">
        <f t="shared" si="14"/>
        <v>4.1359676808483767</v>
      </c>
      <c r="FY6">
        <f t="shared" si="14"/>
        <v>683614491.10162842</v>
      </c>
      <c r="FZ6">
        <f t="shared" si="14"/>
        <v>0</v>
      </c>
      <c r="GA6">
        <f t="shared" si="14"/>
        <v>0</v>
      </c>
      <c r="GB6">
        <f t="shared" si="14"/>
        <v>1268.6403231915178</v>
      </c>
      <c r="GC6">
        <f t="shared" si="14"/>
        <v>2176.3797500315613</v>
      </c>
      <c r="GD6">
        <f t="shared" si="14"/>
        <v>6.1103396035854053E-2</v>
      </c>
      <c r="GE6">
        <f t="shared" si="14"/>
        <v>655.70521398813287</v>
      </c>
      <c r="GF6">
        <f t="shared" si="14"/>
        <v>3.6057315995455119</v>
      </c>
      <c r="GG6">
        <f t="shared" si="14"/>
        <v>3173.8664310061863</v>
      </c>
      <c r="GH6">
        <f t="shared" si="14"/>
        <v>0.2908723646004292</v>
      </c>
    </row>
    <row r="7" spans="1:190" s="92" customFormat="1" ht="84" x14ac:dyDescent="0.25">
      <c r="A7" s="109" t="s">
        <v>265</v>
      </c>
      <c r="B7" s="74" t="s">
        <v>788</v>
      </c>
      <c r="C7" s="74" t="s">
        <v>789</v>
      </c>
      <c r="D7" s="74" t="s">
        <v>790</v>
      </c>
      <c r="E7" s="110" t="s">
        <v>788</v>
      </c>
      <c r="F7" s="110" t="s">
        <v>789</v>
      </c>
      <c r="G7" s="110" t="s">
        <v>790</v>
      </c>
      <c r="H7" s="74" t="s">
        <v>788</v>
      </c>
      <c r="I7" s="74" t="s">
        <v>789</v>
      </c>
      <c r="J7" s="74" t="s">
        <v>790</v>
      </c>
      <c r="K7" s="110" t="s">
        <v>788</v>
      </c>
      <c r="L7" s="110" t="s">
        <v>789</v>
      </c>
      <c r="M7" s="110" t="s">
        <v>790</v>
      </c>
      <c r="N7" s="74" t="s">
        <v>788</v>
      </c>
      <c r="O7" s="74" t="s">
        <v>789</v>
      </c>
      <c r="P7" s="74" t="s">
        <v>790</v>
      </c>
      <c r="Q7" s="110" t="s">
        <v>788</v>
      </c>
      <c r="R7" s="110" t="s">
        <v>789</v>
      </c>
      <c r="S7" s="110" t="s">
        <v>790</v>
      </c>
      <c r="T7" s="74" t="s">
        <v>788</v>
      </c>
      <c r="U7" s="74" t="s">
        <v>789</v>
      </c>
      <c r="V7" s="74" t="s">
        <v>790</v>
      </c>
      <c r="X7" s="74" t="s">
        <v>788</v>
      </c>
      <c r="Y7" s="74" t="s">
        <v>789</v>
      </c>
      <c r="Z7" s="74" t="s">
        <v>790</v>
      </c>
      <c r="AA7" s="110" t="s">
        <v>788</v>
      </c>
      <c r="AB7" s="110" t="s">
        <v>789</v>
      </c>
      <c r="AC7" s="110" t="s">
        <v>790</v>
      </c>
      <c r="AD7" s="74" t="s">
        <v>788</v>
      </c>
      <c r="AE7" s="74" t="s">
        <v>789</v>
      </c>
      <c r="AF7" s="74" t="s">
        <v>790</v>
      </c>
      <c r="AG7" s="110" t="s">
        <v>788</v>
      </c>
      <c r="AH7" s="110" t="s">
        <v>789</v>
      </c>
      <c r="AI7" s="110" t="s">
        <v>790</v>
      </c>
      <c r="AJ7" s="74" t="s">
        <v>788</v>
      </c>
      <c r="AK7" s="74" t="s">
        <v>789</v>
      </c>
      <c r="AL7" s="74" t="s">
        <v>790</v>
      </c>
      <c r="AM7" s="110" t="s">
        <v>788</v>
      </c>
      <c r="AN7" s="110" t="s">
        <v>789</v>
      </c>
      <c r="AO7" s="110" t="s">
        <v>790</v>
      </c>
      <c r="AP7" s="74" t="s">
        <v>788</v>
      </c>
      <c r="AQ7" s="74" t="s">
        <v>789</v>
      </c>
      <c r="AR7" s="74" t="s">
        <v>790</v>
      </c>
      <c r="AW7" s="74" t="s">
        <v>798</v>
      </c>
      <c r="AX7" s="74" t="s">
        <v>793</v>
      </c>
      <c r="AY7" s="74" t="s">
        <v>794</v>
      </c>
      <c r="AZ7" s="110" t="s">
        <v>798</v>
      </c>
      <c r="BA7" s="110" t="s">
        <v>793</v>
      </c>
      <c r="BB7" s="110" t="s">
        <v>794</v>
      </c>
      <c r="BC7" s="74" t="s">
        <v>798</v>
      </c>
      <c r="BD7" s="74" t="s">
        <v>793</v>
      </c>
      <c r="BE7" s="74" t="s">
        <v>794</v>
      </c>
      <c r="BF7" s="110" t="s">
        <v>798</v>
      </c>
      <c r="BG7" s="110" t="s">
        <v>793</v>
      </c>
      <c r="BH7" s="110" t="s">
        <v>794</v>
      </c>
      <c r="BI7" s="74" t="s">
        <v>798</v>
      </c>
      <c r="BJ7" s="74" t="s">
        <v>793</v>
      </c>
      <c r="BK7" s="74" t="s">
        <v>794</v>
      </c>
      <c r="BL7" s="110" t="s">
        <v>798</v>
      </c>
      <c r="BM7" s="110" t="s">
        <v>793</v>
      </c>
      <c r="BN7" s="110" t="s">
        <v>794</v>
      </c>
      <c r="BO7" s="74" t="s">
        <v>798</v>
      </c>
      <c r="BP7" s="74" t="s">
        <v>793</v>
      </c>
      <c r="BQ7" s="74" t="s">
        <v>794</v>
      </c>
      <c r="BT7" s="74" t="s">
        <v>798</v>
      </c>
      <c r="BU7" s="74" t="s">
        <v>793</v>
      </c>
      <c r="BV7" s="74" t="s">
        <v>794</v>
      </c>
      <c r="BW7" s="110" t="s">
        <v>798</v>
      </c>
      <c r="BX7" s="110" t="s">
        <v>793</v>
      </c>
      <c r="BY7" s="110" t="s">
        <v>794</v>
      </c>
      <c r="BZ7" s="74" t="s">
        <v>798</v>
      </c>
      <c r="CA7" s="74" t="s">
        <v>793</v>
      </c>
      <c r="CB7" s="74" t="s">
        <v>794</v>
      </c>
      <c r="CC7" s="110" t="s">
        <v>798</v>
      </c>
      <c r="CD7" s="110" t="s">
        <v>793</v>
      </c>
      <c r="CE7" s="110" t="s">
        <v>794</v>
      </c>
      <c r="CF7" s="74" t="s">
        <v>798</v>
      </c>
      <c r="CG7" s="74" t="s">
        <v>793</v>
      </c>
      <c r="CH7" s="74" t="s">
        <v>794</v>
      </c>
      <c r="CI7" s="110" t="s">
        <v>798</v>
      </c>
      <c r="CJ7" s="110" t="s">
        <v>793</v>
      </c>
      <c r="CK7" s="110" t="s">
        <v>794</v>
      </c>
      <c r="CL7" s="74" t="s">
        <v>798</v>
      </c>
      <c r="CM7" s="74" t="s">
        <v>793</v>
      </c>
      <c r="CN7" s="74" t="s">
        <v>794</v>
      </c>
      <c r="CQ7" s="74" t="s">
        <v>936</v>
      </c>
      <c r="CR7" s="74" t="s">
        <v>937</v>
      </c>
      <c r="CS7" s="74" t="s">
        <v>938</v>
      </c>
      <c r="CT7" s="74" t="s">
        <v>939</v>
      </c>
      <c r="CU7" s="110" t="s">
        <v>801</v>
      </c>
      <c r="CV7" s="110" t="s">
        <v>802</v>
      </c>
      <c r="CW7" s="110" t="s">
        <v>805</v>
      </c>
      <c r="CX7" s="110" t="s">
        <v>806</v>
      </c>
      <c r="CY7" s="74" t="s">
        <v>801</v>
      </c>
      <c r="CZ7" s="74" t="s">
        <v>802</v>
      </c>
      <c r="DA7" s="74" t="s">
        <v>805</v>
      </c>
      <c r="DB7" s="74" t="s">
        <v>806</v>
      </c>
      <c r="DC7" s="110" t="s">
        <v>801</v>
      </c>
      <c r="DD7" s="110" t="s">
        <v>802</v>
      </c>
      <c r="DE7" s="110" t="s">
        <v>805</v>
      </c>
      <c r="DF7" s="110" t="s">
        <v>806</v>
      </c>
      <c r="DG7" s="74" t="s">
        <v>801</v>
      </c>
      <c r="DH7" s="74" t="s">
        <v>802</v>
      </c>
      <c r="DI7" s="74" t="s">
        <v>805</v>
      </c>
      <c r="DJ7" s="74" t="s">
        <v>806</v>
      </c>
      <c r="DK7" s="110" t="s">
        <v>801</v>
      </c>
      <c r="DL7" s="110" t="s">
        <v>802</v>
      </c>
      <c r="DM7" s="110" t="s">
        <v>805</v>
      </c>
      <c r="DN7" s="110" t="s">
        <v>806</v>
      </c>
      <c r="DO7" s="74" t="s">
        <v>801</v>
      </c>
      <c r="DP7" s="74" t="s">
        <v>802</v>
      </c>
      <c r="DQ7" s="74" t="s">
        <v>805</v>
      </c>
      <c r="DR7" s="74" t="s">
        <v>806</v>
      </c>
      <c r="DS7" s="314"/>
      <c r="DT7" s="314"/>
      <c r="EE7">
        <f>Flowtime_200!C287</f>
        <v>1072442</v>
      </c>
      <c r="EF7">
        <f t="shared" si="15"/>
        <v>1171881</v>
      </c>
      <c r="EG7">
        <f>Flowtime_200!C99</f>
        <v>1171881</v>
      </c>
      <c r="EH7">
        <f>Flowtime_200!C5</f>
        <v>1171881</v>
      </c>
      <c r="EI7"/>
      <c r="EJ7"/>
      <c r="EK7"/>
      <c r="EL7">
        <v>787</v>
      </c>
      <c r="EM7">
        <v>827</v>
      </c>
      <c r="EN7">
        <v>827</v>
      </c>
      <c r="EO7">
        <v>917</v>
      </c>
      <c r="EP7">
        <v>917</v>
      </c>
      <c r="EQ7">
        <v>821</v>
      </c>
      <c r="ER7">
        <v>821</v>
      </c>
      <c r="ES7"/>
      <c r="ET7">
        <f t="shared" si="16"/>
        <v>-99439</v>
      </c>
      <c r="EU7">
        <f t="shared" si="16"/>
        <v>0</v>
      </c>
      <c r="EV7">
        <f t="shared" si="0"/>
        <v>0</v>
      </c>
      <c r="EW7">
        <f t="shared" si="0"/>
        <v>1171881</v>
      </c>
      <c r="EX7">
        <f t="shared" si="0"/>
        <v>0</v>
      </c>
      <c r="EY7">
        <f t="shared" si="0"/>
        <v>0</v>
      </c>
      <c r="EZ7">
        <f t="shared" si="0"/>
        <v>-787</v>
      </c>
      <c r="FA7">
        <f t="shared" si="0"/>
        <v>-40</v>
      </c>
      <c r="FB7">
        <f t="shared" si="0"/>
        <v>0</v>
      </c>
      <c r="FC7">
        <f t="shared" si="0"/>
        <v>-90</v>
      </c>
      <c r="FD7">
        <f t="shared" si="0"/>
        <v>0</v>
      </c>
      <c r="FE7">
        <f t="shared" si="0"/>
        <v>96</v>
      </c>
      <c r="FF7">
        <f t="shared" si="0"/>
        <v>0</v>
      </c>
      <c r="FG7"/>
      <c r="FH7">
        <f t="shared" si="1"/>
        <v>20447.696629213489</v>
      </c>
      <c r="FI7">
        <f t="shared" si="2"/>
        <v>-2.0337078651685392</v>
      </c>
      <c r="FJ7">
        <f t="shared" si="3"/>
        <v>2.0337078651685392</v>
      </c>
      <c r="FK7">
        <f t="shared" si="4"/>
        <v>19708.97752808989</v>
      </c>
      <c r="FL7">
        <f t="shared" si="5"/>
        <v>0</v>
      </c>
      <c r="FM7">
        <f t="shared" si="6"/>
        <v>0</v>
      </c>
      <c r="FN7">
        <f t="shared" si="7"/>
        <v>-103.38202247191009</v>
      </c>
      <c r="FO7">
        <f t="shared" si="8"/>
        <v>-32.651685393258425</v>
      </c>
      <c r="FP7">
        <f t="shared" si="9"/>
        <v>0.24719101123595505</v>
      </c>
      <c r="FQ7">
        <f t="shared" si="10"/>
        <v>-84.393258426966298</v>
      </c>
      <c r="FR7">
        <f t="shared" si="11"/>
        <v>1.898876404494382</v>
      </c>
      <c r="FS7">
        <f t="shared" si="12"/>
        <v>96.662921348314612</v>
      </c>
      <c r="FT7">
        <f t="shared" si="13"/>
        <v>0.5393258426966292</v>
      </c>
      <c r="FU7"/>
      <c r="FV7">
        <f t="shared" si="17"/>
        <v>418108297.44034868</v>
      </c>
      <c r="FW7">
        <f t="shared" si="14"/>
        <v>4.1359676808483767</v>
      </c>
      <c r="FX7">
        <f t="shared" si="14"/>
        <v>4.1359676808483767</v>
      </c>
      <c r="FY7">
        <f t="shared" si="14"/>
        <v>388443795.20275229</v>
      </c>
      <c r="FZ7">
        <f t="shared" si="14"/>
        <v>0</v>
      </c>
      <c r="GA7">
        <f t="shared" si="14"/>
        <v>0</v>
      </c>
      <c r="GB7">
        <f t="shared" si="14"/>
        <v>10687.842570382523</v>
      </c>
      <c r="GC7">
        <f t="shared" si="14"/>
        <v>1066.1325590203255</v>
      </c>
      <c r="GD7">
        <f t="shared" si="14"/>
        <v>6.1103396035854053E-2</v>
      </c>
      <c r="GE7">
        <f t="shared" si="14"/>
        <v>7122.2220679207185</v>
      </c>
      <c r="GF7">
        <f t="shared" si="14"/>
        <v>3.6057315995455119</v>
      </c>
      <c r="GG7">
        <f t="shared" si="14"/>
        <v>9343.7203635904571</v>
      </c>
      <c r="GH7">
        <f t="shared" si="14"/>
        <v>0.2908723646004292</v>
      </c>
    </row>
    <row r="8" spans="1:190" ht="15.75" x14ac:dyDescent="0.25">
      <c r="A8" s="111" t="s">
        <v>166</v>
      </c>
      <c r="B8" s="135">
        <v>-13.77519004581157</v>
      </c>
      <c r="C8" s="135">
        <v>-12.187247316266095</v>
      </c>
      <c r="D8" s="135">
        <v>-17.184124856014318</v>
      </c>
      <c r="E8" s="112">
        <v>-14.176742223543563</v>
      </c>
      <c r="F8" s="112">
        <v>-10.377836761078466</v>
      </c>
      <c r="G8" s="112">
        <v>-16.349485392568525</v>
      </c>
      <c r="H8" s="145">
        <v>-19.729339326727203</v>
      </c>
      <c r="I8" s="145">
        <v>-9.2719126947363542</v>
      </c>
      <c r="J8" s="145">
        <v>-18.504587630011155</v>
      </c>
      <c r="K8" s="112">
        <v>-31.770797254820842</v>
      </c>
      <c r="L8" s="112">
        <v>-5.032811035764853</v>
      </c>
      <c r="M8" s="112">
        <v>-22.314973722661531</v>
      </c>
      <c r="N8" s="145">
        <v>-46.551458308647412</v>
      </c>
      <c r="O8" s="145">
        <v>-4.0397880795963754</v>
      </c>
      <c r="P8" s="145">
        <v>-29.804468744049984</v>
      </c>
      <c r="Q8" s="112">
        <v>-47.510355974573827</v>
      </c>
      <c r="R8" s="112">
        <v>-3.9132418294068709</v>
      </c>
      <c r="S8" s="112">
        <v>-33.9971576183178</v>
      </c>
      <c r="T8" s="145">
        <v>-55.892468181890109</v>
      </c>
      <c r="U8" s="145">
        <v>-0.84430868967717498</v>
      </c>
      <c r="V8" s="145">
        <v>-36.860246970437167</v>
      </c>
      <c r="X8" s="135">
        <v>-13.604758162578294</v>
      </c>
      <c r="Y8" s="135">
        <v>-10.611522723447925</v>
      </c>
      <c r="Z8" s="135">
        <v>-16.302307754465613</v>
      </c>
      <c r="AA8" s="112">
        <v>-14.170771158057581</v>
      </c>
      <c r="AB8" s="112">
        <v>-8.7916878270197216</v>
      </c>
      <c r="AC8" s="112">
        <v>-15.394945282978611</v>
      </c>
      <c r="AD8" s="145">
        <v>-19.653280063887419</v>
      </c>
      <c r="AE8" s="145">
        <v>-7.4187514961044725</v>
      </c>
      <c r="AF8" s="145">
        <v>-17.090883024473069</v>
      </c>
      <c r="AG8" s="112">
        <v>-31.745626005802187</v>
      </c>
      <c r="AH8" s="112">
        <v>-2.3523923923604459</v>
      </c>
      <c r="AI8" s="112">
        <v>-19.884002539226948</v>
      </c>
      <c r="AJ8" s="145">
        <v>-46.560731007259506</v>
      </c>
      <c r="AK8" s="145">
        <v>0.56115689904714439</v>
      </c>
      <c r="AL8" s="145">
        <v>-25.24098393240893</v>
      </c>
      <c r="AM8" s="112">
        <v>-47.510330416673632</v>
      </c>
      <c r="AN8" s="112">
        <v>0.8436300048741886</v>
      </c>
      <c r="AO8" s="112">
        <v>-29.990066237971316</v>
      </c>
      <c r="AP8" s="145">
        <v>-55.891464545391948</v>
      </c>
      <c r="AQ8" s="145">
        <v>3.9532789485399609</v>
      </c>
      <c r="AR8" s="145">
        <v>-33.507999310922116</v>
      </c>
      <c r="AW8" s="135">
        <v>-0.91125599293914739</v>
      </c>
      <c r="AX8" s="135">
        <v>-10.139524229084737</v>
      </c>
      <c r="AY8" s="135">
        <v>-10.732983683047999</v>
      </c>
      <c r="AZ8" s="365">
        <v>-2.2644636447273152</v>
      </c>
      <c r="BA8" s="365">
        <v>-9.7602691960807633</v>
      </c>
      <c r="BB8" s="365">
        <v>-10.94158955498057</v>
      </c>
      <c r="BC8" s="135">
        <v>-1.7413016314466474</v>
      </c>
      <c r="BD8" s="135">
        <v>-9.7023129425169472</v>
      </c>
      <c r="BE8" s="135">
        <v>-10.79903902722536</v>
      </c>
      <c r="BF8" s="365">
        <v>-4.5111158131848699</v>
      </c>
      <c r="BG8" s="365">
        <v>-8.6905052260519238</v>
      </c>
      <c r="BH8" s="365">
        <v>-10.069453519048508</v>
      </c>
      <c r="BI8" s="135">
        <v>-6.712344194668094</v>
      </c>
      <c r="BJ8" s="135">
        <v>-6.4814593545678481</v>
      </c>
      <c r="BK8" s="135">
        <v>-7.8938982581130412</v>
      </c>
      <c r="BL8" s="365">
        <v>-9.1271778225830147</v>
      </c>
      <c r="BM8" s="365">
        <v>-7.6882677017901244</v>
      </c>
      <c r="BN8" s="365">
        <v>-9.0382004061894587</v>
      </c>
      <c r="BO8" s="135">
        <v>-11.000779200322674</v>
      </c>
      <c r="BP8" s="135">
        <v>-6.0783633355423259</v>
      </c>
      <c r="BQ8" s="135">
        <v>-7.8214652675021989</v>
      </c>
      <c r="BT8" s="135">
        <v>-1.2743642863219564</v>
      </c>
      <c r="BU8" s="135">
        <v>-9.9251806897763863</v>
      </c>
      <c r="BV8" s="135">
        <v>-10.658168365843677</v>
      </c>
      <c r="BW8" s="365">
        <v>-2.1945653804238825</v>
      </c>
      <c r="BX8" s="365">
        <v>-9.7834335775477115</v>
      </c>
      <c r="BY8" s="365">
        <v>-10.941872817240432</v>
      </c>
      <c r="BZ8" s="135">
        <v>-1.916904390497</v>
      </c>
      <c r="CA8" s="135">
        <v>-9.6962910264224256</v>
      </c>
      <c r="CB8" s="135">
        <v>-10.826656234241662</v>
      </c>
      <c r="CC8" s="365">
        <v>-4.3802236459246044</v>
      </c>
      <c r="CD8" s="365">
        <v>-8.7148195872721868</v>
      </c>
      <c r="CE8" s="365">
        <v>-10.059470033536689</v>
      </c>
      <c r="CF8" s="135">
        <v>-6.4317670676042775</v>
      </c>
      <c r="CG8" s="135">
        <v>-6.5186991411420516</v>
      </c>
      <c r="CH8" s="135">
        <v>-7.89356965304429</v>
      </c>
      <c r="CI8" s="365">
        <v>-8.9183272000360034</v>
      </c>
      <c r="CJ8" s="365">
        <v>-7.7029329789975431</v>
      </c>
      <c r="CK8" s="365">
        <v>-9.0412037322122814</v>
      </c>
      <c r="CL8" s="135">
        <v>-10.683787925196228</v>
      </c>
      <c r="CM8" s="135">
        <v>-6.0998664623996381</v>
      </c>
      <c r="CN8" s="135">
        <v>-7.8225076528759541</v>
      </c>
      <c r="CQ8" s="135">
        <v>-3.2603050834400134</v>
      </c>
      <c r="CR8" s="135">
        <v>-7.5245493139109865</v>
      </c>
      <c r="CS8" s="135">
        <v>-1.7748788175897217</v>
      </c>
      <c r="CT8" s="135">
        <v>-7.865732004938355</v>
      </c>
      <c r="CU8" s="365">
        <v>-1.8394383581603655</v>
      </c>
      <c r="CV8" s="365">
        <v>-12.810081045359889</v>
      </c>
      <c r="CW8" s="365">
        <v>-1.7273244897228457</v>
      </c>
      <c r="CX8" s="365">
        <v>-12.879866798612488</v>
      </c>
      <c r="CY8" s="135">
        <v>-2.2491129771713436</v>
      </c>
      <c r="CZ8" s="135">
        <v>-12.323011721450579</v>
      </c>
      <c r="DA8" s="135">
        <v>-1.168422277163605</v>
      </c>
      <c r="DB8" s="135">
        <v>-12.619211377003767</v>
      </c>
      <c r="DC8" s="365">
        <v>-1.3826561838682898</v>
      </c>
      <c r="DD8" s="365">
        <v>-29.884613107440565</v>
      </c>
      <c r="DE8" s="365">
        <v>-1.4476052514283093</v>
      </c>
      <c r="DF8" s="365">
        <v>-30.051210919707984</v>
      </c>
      <c r="DG8" s="135">
        <v>-1.4600737244129567</v>
      </c>
      <c r="DH8" s="135">
        <v>-41.3767168199075</v>
      </c>
      <c r="DI8" s="135">
        <v>-1</v>
      </c>
      <c r="DJ8" s="135">
        <v>-41.461594984794154</v>
      </c>
      <c r="DK8" s="365">
        <v>-2.007456949594002</v>
      </c>
      <c r="DL8" s="365">
        <v>-66.66870391651635</v>
      </c>
      <c r="DM8" s="365">
        <v>0</v>
      </c>
      <c r="DN8" s="365">
        <v>-66.35254693105199</v>
      </c>
      <c r="DO8" s="135">
        <v>-1.7641664521651135</v>
      </c>
      <c r="DP8" s="135">
        <v>-68.201485838728217</v>
      </c>
      <c r="DQ8" s="135">
        <v>-1.0000000000000011</v>
      </c>
      <c r="DR8" s="135">
        <v>-68.185867937972219</v>
      </c>
      <c r="DS8" s="366"/>
      <c r="DT8" s="366"/>
      <c r="EE8">
        <f>Flowtime_200!C288</f>
        <v>994966</v>
      </c>
      <c r="EF8">
        <f t="shared" si="15"/>
        <v>1113617</v>
      </c>
      <c r="EG8">
        <f>Flowtime_200!C100</f>
        <v>1113617</v>
      </c>
      <c r="EH8">
        <f>Flowtime_200!C6</f>
        <v>1113617</v>
      </c>
      <c r="EL8">
        <v>659</v>
      </c>
      <c r="EM8">
        <v>675</v>
      </c>
      <c r="EN8">
        <v>675</v>
      </c>
      <c r="EO8">
        <v>657</v>
      </c>
      <c r="EP8">
        <v>657</v>
      </c>
      <c r="EQ8">
        <v>704</v>
      </c>
      <c r="ER8">
        <v>704</v>
      </c>
      <c r="ET8">
        <f t="shared" si="16"/>
        <v>-118651</v>
      </c>
      <c r="EU8">
        <f t="shared" si="16"/>
        <v>0</v>
      </c>
      <c r="EV8">
        <f t="shared" si="0"/>
        <v>0</v>
      </c>
      <c r="EW8">
        <f t="shared" si="0"/>
        <v>1113617</v>
      </c>
      <c r="EX8">
        <f t="shared" si="0"/>
        <v>0</v>
      </c>
      <c r="EY8">
        <f t="shared" si="0"/>
        <v>0</v>
      </c>
      <c r="EZ8">
        <f t="shared" si="0"/>
        <v>-659</v>
      </c>
      <c r="FA8">
        <f t="shared" si="0"/>
        <v>-16</v>
      </c>
      <c r="FB8">
        <f t="shared" si="0"/>
        <v>0</v>
      </c>
      <c r="FC8">
        <f t="shared" si="0"/>
        <v>18</v>
      </c>
      <c r="FD8">
        <f t="shared" si="0"/>
        <v>0</v>
      </c>
      <c r="FE8">
        <f t="shared" si="0"/>
        <v>-47</v>
      </c>
      <c r="FF8">
        <f t="shared" si="0"/>
        <v>0</v>
      </c>
      <c r="FH8">
        <f t="shared" si="1"/>
        <v>1235.6966292134894</v>
      </c>
      <c r="FI8">
        <f t="shared" si="2"/>
        <v>-2.0337078651685392</v>
      </c>
      <c r="FJ8">
        <f t="shared" si="3"/>
        <v>2.0337078651685392</v>
      </c>
      <c r="FK8">
        <f t="shared" si="4"/>
        <v>-38555.02247191011</v>
      </c>
      <c r="FL8">
        <f t="shared" si="5"/>
        <v>0</v>
      </c>
      <c r="FM8">
        <f t="shared" si="6"/>
        <v>0</v>
      </c>
      <c r="FN8">
        <f t="shared" si="7"/>
        <v>24.617977528089909</v>
      </c>
      <c r="FO8">
        <f t="shared" si="8"/>
        <v>-8.6516853932584272</v>
      </c>
      <c r="FP8">
        <f t="shared" si="9"/>
        <v>0.24719101123595505</v>
      </c>
      <c r="FQ8">
        <f t="shared" si="10"/>
        <v>23.606741573033709</v>
      </c>
      <c r="FR8">
        <f t="shared" si="11"/>
        <v>1.898876404494382</v>
      </c>
      <c r="FS8">
        <f t="shared" si="12"/>
        <v>-46.337078651685395</v>
      </c>
      <c r="FT8">
        <f t="shared" si="13"/>
        <v>0.5393258426966292</v>
      </c>
      <c r="FV8">
        <f t="shared" si="17"/>
        <v>1526946.1594495799</v>
      </c>
      <c r="FW8">
        <f t="shared" si="14"/>
        <v>4.1359676808483767</v>
      </c>
      <c r="FX8">
        <f t="shared" si="14"/>
        <v>4.1359676808483767</v>
      </c>
      <c r="FY8">
        <f t="shared" si="14"/>
        <v>1486489757.8094935</v>
      </c>
      <c r="FZ8">
        <f t="shared" si="14"/>
        <v>0</v>
      </c>
      <c r="GA8">
        <f t="shared" si="14"/>
        <v>0</v>
      </c>
      <c r="GB8">
        <f t="shared" si="14"/>
        <v>606.04481757353972</v>
      </c>
      <c r="GC8">
        <f t="shared" si="14"/>
        <v>74.851660143921222</v>
      </c>
      <c r="GD8">
        <f t="shared" si="14"/>
        <v>6.1103396035854053E-2</v>
      </c>
      <c r="GE8">
        <f t="shared" si="14"/>
        <v>557.27824769599806</v>
      </c>
      <c r="GF8">
        <f t="shared" si="14"/>
        <v>3.6057315995455119</v>
      </c>
      <c r="GG8">
        <f t="shared" si="14"/>
        <v>2147.1248579724784</v>
      </c>
      <c r="GH8">
        <f t="shared" si="14"/>
        <v>0.2908723646004292</v>
      </c>
    </row>
    <row r="9" spans="1:190" ht="15.75" x14ac:dyDescent="0.25">
      <c r="A9" s="111" t="s">
        <v>230</v>
      </c>
      <c r="B9" s="364">
        <v>0</v>
      </c>
      <c r="C9" s="364">
        <v>0</v>
      </c>
      <c r="D9" s="364">
        <v>0</v>
      </c>
      <c r="E9" s="114">
        <v>0</v>
      </c>
      <c r="F9" s="114">
        <v>0</v>
      </c>
      <c r="G9" s="114">
        <v>0</v>
      </c>
      <c r="H9" s="115">
        <v>0</v>
      </c>
      <c r="I9" s="115">
        <v>0</v>
      </c>
      <c r="J9" s="115">
        <v>0</v>
      </c>
      <c r="K9" s="114">
        <v>0</v>
      </c>
      <c r="L9" s="114">
        <v>0</v>
      </c>
      <c r="M9" s="114">
        <v>0</v>
      </c>
      <c r="N9" s="115">
        <v>0</v>
      </c>
      <c r="O9" s="115">
        <v>0</v>
      </c>
      <c r="P9" s="115">
        <v>0</v>
      </c>
      <c r="Q9" s="114">
        <v>0</v>
      </c>
      <c r="R9" s="114">
        <v>0</v>
      </c>
      <c r="S9" s="114">
        <v>0</v>
      </c>
      <c r="T9" s="115">
        <v>0</v>
      </c>
      <c r="U9" s="115">
        <f>1-0.7995</f>
        <v>0.20050000000000001</v>
      </c>
      <c r="V9" s="115">
        <v>0</v>
      </c>
      <c r="X9" s="364">
        <v>0</v>
      </c>
      <c r="Y9" s="364">
        <v>0</v>
      </c>
      <c r="Z9" s="364">
        <v>0</v>
      </c>
      <c r="AA9" s="114">
        <v>0</v>
      </c>
      <c r="AB9" s="114">
        <v>0</v>
      </c>
      <c r="AC9" s="114">
        <v>0</v>
      </c>
      <c r="AD9" s="115">
        <v>0</v>
      </c>
      <c r="AE9" s="115">
        <v>0</v>
      </c>
      <c r="AF9" s="115">
        <v>0</v>
      </c>
      <c r="AG9" s="114">
        <v>0</v>
      </c>
      <c r="AH9" s="114">
        <f>1-0.9906</f>
        <v>9.3999999999999639E-3</v>
      </c>
      <c r="AI9" s="114">
        <v>0</v>
      </c>
      <c r="AJ9" s="115">
        <v>0</v>
      </c>
      <c r="AK9" s="115">
        <f>1-0.7123</f>
        <v>0.28769999999999996</v>
      </c>
      <c r="AL9" s="115">
        <v>0</v>
      </c>
      <c r="AM9" s="114">
        <v>0</v>
      </c>
      <c r="AN9" s="114">
        <f>1-0.7995</f>
        <v>0.20050000000000001</v>
      </c>
      <c r="AO9" s="114">
        <v>0</v>
      </c>
      <c r="AP9" s="115">
        <v>0</v>
      </c>
      <c r="AQ9" s="115">
        <v>1</v>
      </c>
      <c r="AR9" s="115">
        <v>0</v>
      </c>
      <c r="AW9" s="364">
        <f>1-0.8186</f>
        <v>0.18140000000000001</v>
      </c>
      <c r="AX9" s="364">
        <v>0</v>
      </c>
      <c r="AY9" s="364">
        <v>0</v>
      </c>
      <c r="AZ9" s="130">
        <f>1-0.9881</f>
        <v>1.1900000000000022E-2</v>
      </c>
      <c r="BA9" s="130">
        <v>0</v>
      </c>
      <c r="BB9" s="130">
        <v>0</v>
      </c>
      <c r="BC9" s="364">
        <f>1-0.9591</f>
        <v>4.0900000000000047E-2</v>
      </c>
      <c r="BD9" s="364">
        <v>0</v>
      </c>
      <c r="BE9" s="364">
        <v>0</v>
      </c>
      <c r="BF9" s="130">
        <v>0</v>
      </c>
      <c r="BG9" s="130">
        <v>0</v>
      </c>
      <c r="BH9" s="130">
        <v>0</v>
      </c>
      <c r="BI9" s="364">
        <v>0</v>
      </c>
      <c r="BJ9" s="364">
        <v>0</v>
      </c>
      <c r="BK9" s="364">
        <v>0</v>
      </c>
      <c r="BL9" s="130">
        <v>0</v>
      </c>
      <c r="BM9" s="130">
        <v>0</v>
      </c>
      <c r="BN9" s="130">
        <v>0</v>
      </c>
      <c r="BO9" s="364">
        <v>0</v>
      </c>
      <c r="BP9" s="364">
        <v>0</v>
      </c>
      <c r="BQ9" s="364">
        <v>0</v>
      </c>
      <c r="BT9" s="364">
        <f>1-0.898</f>
        <v>0.10199999999999998</v>
      </c>
      <c r="BU9" s="364">
        <v>0</v>
      </c>
      <c r="BV9" s="364">
        <v>0</v>
      </c>
      <c r="BW9" s="130">
        <f>1-0.9857</f>
        <v>1.4299999999999979E-2</v>
      </c>
      <c r="BX9" s="130">
        <v>0</v>
      </c>
      <c r="BY9" s="130">
        <v>0</v>
      </c>
      <c r="BZ9" s="364">
        <f>1-0.9726</f>
        <v>2.739999999999998E-2</v>
      </c>
      <c r="CA9" s="364">
        <v>0</v>
      </c>
      <c r="CB9" s="364">
        <v>0</v>
      </c>
      <c r="CC9" s="130">
        <v>0</v>
      </c>
      <c r="CD9" s="130">
        <v>0</v>
      </c>
      <c r="CE9" s="130">
        <v>0</v>
      </c>
      <c r="CF9" s="364">
        <v>0</v>
      </c>
      <c r="CG9" s="364">
        <v>0</v>
      </c>
      <c r="CH9" s="364">
        <v>0</v>
      </c>
      <c r="CI9" s="130">
        <v>0</v>
      </c>
      <c r="CJ9" s="130">
        <v>0</v>
      </c>
      <c r="CK9" s="130">
        <v>0</v>
      </c>
      <c r="CL9" s="364">
        <v>0</v>
      </c>
      <c r="CM9" s="364">
        <v>0</v>
      </c>
      <c r="CN9" s="364">
        <v>0</v>
      </c>
      <c r="CQ9" s="364">
        <f>1-0.9994</f>
        <v>6.0000000000004494E-4</v>
      </c>
      <c r="CR9" s="364">
        <v>0</v>
      </c>
      <c r="CS9" s="364">
        <f>1-0.9616</f>
        <v>3.839999999999999E-2</v>
      </c>
      <c r="CT9" s="364">
        <v>0</v>
      </c>
      <c r="CU9" s="130">
        <f>1-0.9671</f>
        <v>3.290000000000004E-2</v>
      </c>
      <c r="CV9" s="130">
        <v>0</v>
      </c>
      <c r="CW9" s="130">
        <f>1-0.9582</f>
        <v>4.1799999999999948E-2</v>
      </c>
      <c r="CX9" s="130">
        <v>0</v>
      </c>
      <c r="CY9" s="364">
        <f>1-0.9878</f>
        <v>1.2199999999999989E-2</v>
      </c>
      <c r="CZ9" s="364">
        <v>0</v>
      </c>
      <c r="DA9" s="364">
        <f>1-0.879</f>
        <v>0.121</v>
      </c>
      <c r="DB9" s="364">
        <v>0</v>
      </c>
      <c r="DC9" s="130">
        <f>1-0.9162</f>
        <v>8.3799999999999986E-2</v>
      </c>
      <c r="DD9" s="130">
        <v>0</v>
      </c>
      <c r="DE9" s="130">
        <f>1-0.9265</f>
        <v>7.350000000000001E-2</v>
      </c>
      <c r="DF9" s="130">
        <v>0</v>
      </c>
      <c r="DG9" s="364">
        <f>1-0.9279</f>
        <v>7.2100000000000053E-2</v>
      </c>
      <c r="DH9" s="364">
        <v>0</v>
      </c>
      <c r="DI9" s="364">
        <f>1-0.8413</f>
        <v>0.15869999999999995</v>
      </c>
      <c r="DJ9" s="364">
        <v>0</v>
      </c>
      <c r="DK9" s="130">
        <f>1-0.9778</f>
        <v>2.2199999999999998E-2</v>
      </c>
      <c r="DL9" s="130">
        <v>0</v>
      </c>
      <c r="DM9" s="130">
        <f>1-0.5</f>
        <v>0.5</v>
      </c>
      <c r="DN9" s="130">
        <v>0</v>
      </c>
      <c r="DO9" s="364">
        <f>1-0.9608</f>
        <v>3.9200000000000013E-2</v>
      </c>
      <c r="DP9" s="364">
        <v>0</v>
      </c>
      <c r="DQ9" s="364">
        <f>1-0.8413</f>
        <v>0.15869999999999995</v>
      </c>
      <c r="DR9" s="364">
        <v>0</v>
      </c>
      <c r="DS9" s="152"/>
      <c r="DT9" s="152"/>
      <c r="EE9">
        <f>Flowtime_200!C289</f>
        <v>1012173</v>
      </c>
      <c r="EF9">
        <f t="shared" si="15"/>
        <v>1143845</v>
      </c>
      <c r="EG9">
        <f>Flowtime_200!C101</f>
        <v>1143845</v>
      </c>
      <c r="EH9">
        <f>Flowtime_200!C7</f>
        <v>1143845</v>
      </c>
      <c r="EL9">
        <v>594</v>
      </c>
      <c r="EM9">
        <v>687</v>
      </c>
      <c r="EN9">
        <v>699</v>
      </c>
      <c r="EO9">
        <v>662</v>
      </c>
      <c r="EP9">
        <v>662</v>
      </c>
      <c r="EQ9">
        <v>681</v>
      </c>
      <c r="ER9">
        <v>681</v>
      </c>
      <c r="ET9">
        <f t="shared" si="16"/>
        <v>-131672</v>
      </c>
      <c r="EU9">
        <f t="shared" si="16"/>
        <v>0</v>
      </c>
      <c r="EV9">
        <f t="shared" si="0"/>
        <v>0</v>
      </c>
      <c r="EW9">
        <f t="shared" si="0"/>
        <v>1143845</v>
      </c>
      <c r="EX9">
        <f t="shared" si="0"/>
        <v>0</v>
      </c>
      <c r="EY9">
        <f t="shared" si="0"/>
        <v>0</v>
      </c>
      <c r="EZ9">
        <f t="shared" si="0"/>
        <v>-594</v>
      </c>
      <c r="FA9">
        <f t="shared" si="0"/>
        <v>-93</v>
      </c>
      <c r="FB9">
        <f t="shared" si="0"/>
        <v>-12</v>
      </c>
      <c r="FC9">
        <f t="shared" si="0"/>
        <v>37</v>
      </c>
      <c r="FD9">
        <f t="shared" si="0"/>
        <v>0</v>
      </c>
      <c r="FE9">
        <f t="shared" si="0"/>
        <v>-19</v>
      </c>
      <c r="FF9">
        <f t="shared" si="0"/>
        <v>0</v>
      </c>
      <c r="FH9">
        <f t="shared" si="1"/>
        <v>-11785.303370786511</v>
      </c>
      <c r="FI9">
        <f t="shared" si="2"/>
        <v>-2.0337078651685392</v>
      </c>
      <c r="FJ9">
        <f t="shared" si="3"/>
        <v>2.0337078651685392</v>
      </c>
      <c r="FK9">
        <f t="shared" si="4"/>
        <v>-8327.0224719101097</v>
      </c>
      <c r="FL9">
        <f t="shared" si="5"/>
        <v>0</v>
      </c>
      <c r="FM9">
        <f t="shared" si="6"/>
        <v>0</v>
      </c>
      <c r="FN9">
        <f t="shared" si="7"/>
        <v>89.617977528089909</v>
      </c>
      <c r="FO9">
        <f t="shared" si="8"/>
        <v>-85.651685393258433</v>
      </c>
      <c r="FP9">
        <f t="shared" si="9"/>
        <v>-11.752808988764045</v>
      </c>
      <c r="FQ9">
        <f t="shared" si="10"/>
        <v>42.606741573033709</v>
      </c>
      <c r="FR9">
        <f t="shared" si="11"/>
        <v>1.898876404494382</v>
      </c>
      <c r="FS9">
        <f t="shared" si="12"/>
        <v>-18.337078651685392</v>
      </c>
      <c r="FT9">
        <f t="shared" si="13"/>
        <v>0.5393258426966292</v>
      </c>
      <c r="FV9">
        <f t="shared" si="17"/>
        <v>138893375.5414719</v>
      </c>
      <c r="FW9">
        <f t="shared" si="14"/>
        <v>4.1359676808483767</v>
      </c>
      <c r="FX9">
        <f t="shared" si="14"/>
        <v>4.1359676808483767</v>
      </c>
      <c r="FY9">
        <f t="shared" si="14"/>
        <v>69339303.247695953</v>
      </c>
      <c r="FZ9">
        <f t="shared" si="14"/>
        <v>0</v>
      </c>
      <c r="GA9">
        <f t="shared" si="14"/>
        <v>0</v>
      </c>
      <c r="GB9">
        <f t="shared" si="14"/>
        <v>8031.381896225228</v>
      </c>
      <c r="GC9">
        <f t="shared" si="14"/>
        <v>7336.2112107057201</v>
      </c>
      <c r="GD9">
        <f t="shared" si="14"/>
        <v>138.12851912637294</v>
      </c>
      <c r="GE9">
        <f t="shared" si="14"/>
        <v>1815.334427471279</v>
      </c>
      <c r="GF9">
        <f t="shared" si="14"/>
        <v>3.6057315995455119</v>
      </c>
      <c r="GG9">
        <f t="shared" si="14"/>
        <v>336.24845347809617</v>
      </c>
      <c r="GH9">
        <f t="shared" si="14"/>
        <v>0.2908723646004292</v>
      </c>
    </row>
    <row r="10" spans="1:190" ht="15.75" x14ac:dyDescent="0.25">
      <c r="A10" s="115" t="s">
        <v>402</v>
      </c>
      <c r="B10" s="364">
        <f>(1-B9)</f>
        <v>1</v>
      </c>
      <c r="C10" s="364">
        <f t="shared" ref="C10:D10" si="18">(1-C9)</f>
        <v>1</v>
      </c>
      <c r="D10" s="364">
        <f t="shared" si="18"/>
        <v>1</v>
      </c>
      <c r="E10" s="130">
        <f>(1-E9)</f>
        <v>1</v>
      </c>
      <c r="F10" s="130">
        <f t="shared" ref="F10:G10" si="19">(1-F9)</f>
        <v>1</v>
      </c>
      <c r="G10" s="130">
        <f t="shared" si="19"/>
        <v>1</v>
      </c>
      <c r="H10" s="364">
        <f>(1-H9)</f>
        <v>1</v>
      </c>
      <c r="I10" s="364">
        <f t="shared" ref="I10:J10" si="20">(1-I9)</f>
        <v>1</v>
      </c>
      <c r="J10" s="364">
        <f t="shared" si="20"/>
        <v>1</v>
      </c>
      <c r="K10" s="130">
        <f>(1-K9)</f>
        <v>1</v>
      </c>
      <c r="L10" s="130">
        <f t="shared" ref="L10:M10" si="21">(1-L9)</f>
        <v>1</v>
      </c>
      <c r="M10" s="130">
        <f t="shared" si="21"/>
        <v>1</v>
      </c>
      <c r="N10" s="364">
        <f>(1-N9)</f>
        <v>1</v>
      </c>
      <c r="O10" s="364">
        <f t="shared" ref="O10:P10" si="22">(1-O9)</f>
        <v>1</v>
      </c>
      <c r="P10" s="364">
        <f t="shared" si="22"/>
        <v>1</v>
      </c>
      <c r="Q10" s="130">
        <f>(1-Q9)</f>
        <v>1</v>
      </c>
      <c r="R10" s="130">
        <f t="shared" ref="R10:S10" si="23">(1-R9)</f>
        <v>1</v>
      </c>
      <c r="S10" s="130">
        <f t="shared" si="23"/>
        <v>1</v>
      </c>
      <c r="T10" s="364">
        <f>(1-T9)</f>
        <v>1</v>
      </c>
      <c r="U10" s="364">
        <f t="shared" ref="U10:V10" si="24">(1-U9)</f>
        <v>0.79949999999999999</v>
      </c>
      <c r="V10" s="364">
        <f t="shared" si="24"/>
        <v>1</v>
      </c>
      <c r="X10" s="364">
        <f>(1-X9)</f>
        <v>1</v>
      </c>
      <c r="Y10" s="364">
        <f t="shared" ref="Y10:Z10" si="25">(1-Y9)</f>
        <v>1</v>
      </c>
      <c r="Z10" s="364">
        <f t="shared" si="25"/>
        <v>1</v>
      </c>
      <c r="AA10" s="130">
        <f>(1-AA9)</f>
        <v>1</v>
      </c>
      <c r="AB10" s="130">
        <f t="shared" ref="AB10:AC10" si="26">(1-AB9)</f>
        <v>1</v>
      </c>
      <c r="AC10" s="130">
        <f t="shared" si="26"/>
        <v>1</v>
      </c>
      <c r="AD10" s="364">
        <f>(1-AD9)</f>
        <v>1</v>
      </c>
      <c r="AE10" s="364">
        <f t="shared" ref="AE10:AF10" si="27">(1-AE9)</f>
        <v>1</v>
      </c>
      <c r="AF10" s="364">
        <f t="shared" si="27"/>
        <v>1</v>
      </c>
      <c r="AG10" s="130">
        <f>(1-AG9)</f>
        <v>1</v>
      </c>
      <c r="AH10" s="130">
        <f t="shared" ref="AH10:AI10" si="28">(1-AH9)</f>
        <v>0.99060000000000004</v>
      </c>
      <c r="AI10" s="130">
        <f t="shared" si="28"/>
        <v>1</v>
      </c>
      <c r="AJ10" s="364">
        <f>(1-AJ9)</f>
        <v>1</v>
      </c>
      <c r="AK10" s="364">
        <f t="shared" ref="AK10:AL10" si="29">(1-AK9)</f>
        <v>0.71230000000000004</v>
      </c>
      <c r="AL10" s="364">
        <f t="shared" si="29"/>
        <v>1</v>
      </c>
      <c r="AM10" s="130">
        <f>(1-AM9)</f>
        <v>1</v>
      </c>
      <c r="AN10" s="130">
        <f t="shared" ref="AN10:AO10" si="30">(1-AN9)</f>
        <v>0.79949999999999999</v>
      </c>
      <c r="AO10" s="130">
        <f t="shared" si="30"/>
        <v>1</v>
      </c>
      <c r="AP10" s="364">
        <f>(1-AP9)</f>
        <v>1</v>
      </c>
      <c r="AQ10" s="364">
        <f t="shared" ref="AQ10:AR10" si="31">(1-AQ9)</f>
        <v>0</v>
      </c>
      <c r="AR10" s="364">
        <f t="shared" si="31"/>
        <v>1</v>
      </c>
      <c r="AW10" s="364">
        <f>(1-AW9)</f>
        <v>0.81859999999999999</v>
      </c>
      <c r="AX10" s="364">
        <f t="shared" ref="AX10:AY10" si="32">(1-AX9)</f>
        <v>1</v>
      </c>
      <c r="AY10" s="364">
        <f t="shared" si="32"/>
        <v>1</v>
      </c>
      <c r="AZ10" s="130">
        <f>(1-AZ9)</f>
        <v>0.98809999999999998</v>
      </c>
      <c r="BA10" s="130">
        <f t="shared" ref="BA10:BB10" si="33">(1-BA9)</f>
        <v>1</v>
      </c>
      <c r="BB10" s="130">
        <f t="shared" si="33"/>
        <v>1</v>
      </c>
      <c r="BC10" s="364">
        <f>(1-BC9)</f>
        <v>0.95909999999999995</v>
      </c>
      <c r="BD10" s="364">
        <f t="shared" ref="BD10:BE10" si="34">(1-BD9)</f>
        <v>1</v>
      </c>
      <c r="BE10" s="364">
        <f t="shared" si="34"/>
        <v>1</v>
      </c>
      <c r="BF10" s="130">
        <f>(1-BF9)</f>
        <v>1</v>
      </c>
      <c r="BG10" s="130">
        <f t="shared" ref="BG10:BH10" si="35">(1-BG9)</f>
        <v>1</v>
      </c>
      <c r="BH10" s="130">
        <f t="shared" si="35"/>
        <v>1</v>
      </c>
      <c r="BI10" s="364">
        <f>(1-BI9)</f>
        <v>1</v>
      </c>
      <c r="BJ10" s="364">
        <f t="shared" ref="BJ10:BK10" si="36">(1-BJ9)</f>
        <v>1</v>
      </c>
      <c r="BK10" s="364">
        <f t="shared" si="36"/>
        <v>1</v>
      </c>
      <c r="BL10" s="130">
        <f>(1-BL9)</f>
        <v>1</v>
      </c>
      <c r="BM10" s="130">
        <f t="shared" ref="BM10:BN10" si="37">(1-BM9)</f>
        <v>1</v>
      </c>
      <c r="BN10" s="130">
        <f t="shared" si="37"/>
        <v>1</v>
      </c>
      <c r="BO10" s="364">
        <f>(1-BO9)</f>
        <v>1</v>
      </c>
      <c r="BP10" s="364">
        <f t="shared" ref="BP10:BQ10" si="38">(1-BP9)</f>
        <v>1</v>
      </c>
      <c r="BQ10" s="364">
        <f t="shared" si="38"/>
        <v>1</v>
      </c>
      <c r="BT10" s="364">
        <f>(1-BT9)</f>
        <v>0.89800000000000002</v>
      </c>
      <c r="BU10" s="364">
        <f t="shared" ref="BU10:BV10" si="39">(1-BU9)</f>
        <v>1</v>
      </c>
      <c r="BV10" s="364">
        <f t="shared" si="39"/>
        <v>1</v>
      </c>
      <c r="BW10" s="130">
        <f>(1-BW9)</f>
        <v>0.98570000000000002</v>
      </c>
      <c r="BX10" s="130">
        <f t="shared" ref="BX10:BY10" si="40">(1-BX9)</f>
        <v>1</v>
      </c>
      <c r="BY10" s="130">
        <f t="shared" si="40"/>
        <v>1</v>
      </c>
      <c r="BZ10" s="364">
        <f>(1-BZ9)</f>
        <v>0.97260000000000002</v>
      </c>
      <c r="CA10" s="364">
        <f t="shared" ref="CA10:CB10" si="41">(1-CA9)</f>
        <v>1</v>
      </c>
      <c r="CB10" s="364">
        <f t="shared" si="41"/>
        <v>1</v>
      </c>
      <c r="CC10" s="130">
        <f>(1-CC9)</f>
        <v>1</v>
      </c>
      <c r="CD10" s="130">
        <f t="shared" ref="CD10:CE10" si="42">(1-CD9)</f>
        <v>1</v>
      </c>
      <c r="CE10" s="130">
        <f t="shared" si="42"/>
        <v>1</v>
      </c>
      <c r="CF10" s="364">
        <f>(1-CF9)</f>
        <v>1</v>
      </c>
      <c r="CG10" s="364">
        <f t="shared" ref="CG10:CH10" si="43">(1-CG9)</f>
        <v>1</v>
      </c>
      <c r="CH10" s="364">
        <f t="shared" si="43"/>
        <v>1</v>
      </c>
      <c r="CI10" s="130">
        <f>(1-CI9)</f>
        <v>1</v>
      </c>
      <c r="CJ10" s="130">
        <f t="shared" ref="CJ10:CK10" si="44">(1-CJ9)</f>
        <v>1</v>
      </c>
      <c r="CK10" s="130">
        <f t="shared" si="44"/>
        <v>1</v>
      </c>
      <c r="CL10" s="364">
        <f>(1-CL9)</f>
        <v>1</v>
      </c>
      <c r="CM10" s="364">
        <f t="shared" ref="CM10:CN10" si="45">(1-CM9)</f>
        <v>1</v>
      </c>
      <c r="CN10" s="364">
        <f t="shared" si="45"/>
        <v>1</v>
      </c>
      <c r="CQ10" s="364">
        <f>(1-CQ9)</f>
        <v>0.99939999999999996</v>
      </c>
      <c r="CR10" s="364">
        <f t="shared" ref="CR10:CT10" si="46">(1-CR9)</f>
        <v>1</v>
      </c>
      <c r="CS10" s="364">
        <f t="shared" si="46"/>
        <v>0.96160000000000001</v>
      </c>
      <c r="CT10" s="364">
        <f t="shared" si="46"/>
        <v>1</v>
      </c>
      <c r="CU10" s="130">
        <f>(1-CU9)</f>
        <v>0.96709999999999996</v>
      </c>
      <c r="CV10" s="130">
        <f t="shared" ref="CV10:CX10" si="47">(1-CV9)</f>
        <v>1</v>
      </c>
      <c r="CW10" s="130">
        <f t="shared" si="47"/>
        <v>0.95820000000000005</v>
      </c>
      <c r="CX10" s="130">
        <f t="shared" si="47"/>
        <v>1</v>
      </c>
      <c r="CY10" s="364">
        <f>(1-CY9)</f>
        <v>0.98780000000000001</v>
      </c>
      <c r="CZ10" s="364">
        <f t="shared" ref="CZ10:DB10" si="48">(1-CZ9)</f>
        <v>1</v>
      </c>
      <c r="DA10" s="364">
        <f t="shared" si="48"/>
        <v>0.879</v>
      </c>
      <c r="DB10" s="364">
        <f t="shared" si="48"/>
        <v>1</v>
      </c>
      <c r="DC10" s="130">
        <f>(1-DC9)</f>
        <v>0.91620000000000001</v>
      </c>
      <c r="DD10" s="130">
        <f t="shared" ref="DD10:DF10" si="49">(1-DD9)</f>
        <v>1</v>
      </c>
      <c r="DE10" s="130">
        <f t="shared" si="49"/>
        <v>0.92649999999999999</v>
      </c>
      <c r="DF10" s="130">
        <f t="shared" si="49"/>
        <v>1</v>
      </c>
      <c r="DG10" s="364">
        <f>(1-DG9)</f>
        <v>0.92789999999999995</v>
      </c>
      <c r="DH10" s="364">
        <f t="shared" ref="DH10:DJ10" si="50">(1-DH9)</f>
        <v>1</v>
      </c>
      <c r="DI10" s="364">
        <f t="shared" si="50"/>
        <v>0.84130000000000005</v>
      </c>
      <c r="DJ10" s="364">
        <f t="shared" si="50"/>
        <v>1</v>
      </c>
      <c r="DK10" s="130">
        <f>(1-DK9)</f>
        <v>0.9778</v>
      </c>
      <c r="DL10" s="130">
        <f t="shared" ref="DL10:DN10" si="51">(1-DL9)</f>
        <v>1</v>
      </c>
      <c r="DM10" s="130">
        <f t="shared" si="51"/>
        <v>0.5</v>
      </c>
      <c r="DN10" s="130">
        <f t="shared" si="51"/>
        <v>1</v>
      </c>
      <c r="DO10" s="364">
        <f>(1-DO9)</f>
        <v>0.96079999999999999</v>
      </c>
      <c r="DP10" s="364">
        <f t="shared" ref="DP10:DR10" si="52">(1-DP9)</f>
        <v>1</v>
      </c>
      <c r="DQ10" s="364">
        <f t="shared" si="52"/>
        <v>0.84130000000000005</v>
      </c>
      <c r="DR10" s="364">
        <f t="shared" si="52"/>
        <v>1</v>
      </c>
      <c r="DS10" s="152"/>
      <c r="DT10" s="152"/>
      <c r="EE10">
        <f>Flowtime_200!C290</f>
        <v>1038502</v>
      </c>
      <c r="EF10">
        <f t="shared" si="15"/>
        <v>1156360</v>
      </c>
      <c r="EG10">
        <f>Flowtime_200!C102</f>
        <v>1156360</v>
      </c>
      <c r="EH10">
        <f>Flowtime_200!C8</f>
        <v>1156360</v>
      </c>
      <c r="EL10">
        <v>831</v>
      </c>
      <c r="EM10">
        <v>810</v>
      </c>
      <c r="EN10">
        <v>810</v>
      </c>
      <c r="EO10">
        <v>745</v>
      </c>
      <c r="EP10">
        <v>745</v>
      </c>
      <c r="EQ10">
        <v>740</v>
      </c>
      <c r="ER10">
        <v>740</v>
      </c>
      <c r="ET10">
        <f t="shared" si="16"/>
        <v>-117858</v>
      </c>
      <c r="EU10">
        <f t="shared" si="16"/>
        <v>0</v>
      </c>
      <c r="EV10">
        <f t="shared" si="0"/>
        <v>0</v>
      </c>
      <c r="EW10">
        <f t="shared" si="0"/>
        <v>1156360</v>
      </c>
      <c r="EX10">
        <f t="shared" si="0"/>
        <v>0</v>
      </c>
      <c r="EY10">
        <f t="shared" si="0"/>
        <v>0</v>
      </c>
      <c r="EZ10">
        <f t="shared" si="0"/>
        <v>-831</v>
      </c>
      <c r="FA10">
        <f t="shared" si="0"/>
        <v>21</v>
      </c>
      <c r="FB10">
        <f t="shared" si="0"/>
        <v>0</v>
      </c>
      <c r="FC10">
        <f t="shared" si="0"/>
        <v>65</v>
      </c>
      <c r="FD10">
        <f t="shared" si="0"/>
        <v>0</v>
      </c>
      <c r="FE10">
        <f t="shared" si="0"/>
        <v>5</v>
      </c>
      <c r="FF10">
        <f t="shared" si="0"/>
        <v>0</v>
      </c>
      <c r="FH10">
        <f t="shared" si="1"/>
        <v>2028.6966292134894</v>
      </c>
      <c r="FI10">
        <f t="shared" si="2"/>
        <v>-2.0337078651685392</v>
      </c>
      <c r="FJ10">
        <f t="shared" si="3"/>
        <v>2.0337078651685392</v>
      </c>
      <c r="FK10">
        <f t="shared" si="4"/>
        <v>4187.9775280898903</v>
      </c>
      <c r="FL10">
        <f t="shared" si="5"/>
        <v>0</v>
      </c>
      <c r="FM10">
        <f t="shared" si="6"/>
        <v>0</v>
      </c>
      <c r="FN10">
        <f t="shared" si="7"/>
        <v>-147.38202247191009</v>
      </c>
      <c r="FO10">
        <f t="shared" si="8"/>
        <v>28.348314606741575</v>
      </c>
      <c r="FP10">
        <f t="shared" si="9"/>
        <v>0.24719101123595505</v>
      </c>
      <c r="FQ10">
        <f t="shared" si="10"/>
        <v>70.606741573033702</v>
      </c>
      <c r="FR10">
        <f t="shared" si="11"/>
        <v>1.898876404494382</v>
      </c>
      <c r="FS10">
        <f t="shared" si="12"/>
        <v>5.6629213483146064</v>
      </c>
      <c r="FT10">
        <f t="shared" si="13"/>
        <v>0.5393258426966292</v>
      </c>
      <c r="FV10">
        <f t="shared" si="17"/>
        <v>4115610.0133821741</v>
      </c>
      <c r="FW10">
        <f t="shared" si="14"/>
        <v>4.1359676808483767</v>
      </c>
      <c r="FX10">
        <f t="shared" si="14"/>
        <v>4.1359676808483767</v>
      </c>
      <c r="FY10">
        <f t="shared" si="14"/>
        <v>17539155.775785908</v>
      </c>
      <c r="FZ10">
        <f t="shared" si="14"/>
        <v>0</v>
      </c>
      <c r="GA10">
        <f t="shared" si="14"/>
        <v>0</v>
      </c>
      <c r="GB10">
        <f t="shared" si="14"/>
        <v>21721.46054791061</v>
      </c>
      <c r="GC10">
        <f t="shared" si="14"/>
        <v>803.62694104279774</v>
      </c>
      <c r="GD10">
        <f t="shared" si="14"/>
        <v>6.1103396035854053E-2</v>
      </c>
      <c r="GE10">
        <f t="shared" si="14"/>
        <v>4985.3119555611656</v>
      </c>
      <c r="GF10">
        <f t="shared" si="14"/>
        <v>3.6057315995455119</v>
      </c>
      <c r="GG10">
        <f t="shared" si="14"/>
        <v>32.068678197197322</v>
      </c>
      <c r="GH10">
        <f t="shared" si="14"/>
        <v>0.2908723646004292</v>
      </c>
    </row>
    <row r="11" spans="1:190" ht="15.75" x14ac:dyDescent="0.25">
      <c r="A11" s="115" t="s">
        <v>175</v>
      </c>
      <c r="B11" s="364">
        <f>RANK(B8,$B$8:$D$8,1)</f>
        <v>2</v>
      </c>
      <c r="C11" s="364">
        <f t="shared" ref="C11:D11" si="53">RANK(C8,$B$8:$D$8,1)</f>
        <v>3</v>
      </c>
      <c r="D11" s="364">
        <f t="shared" si="53"/>
        <v>1</v>
      </c>
      <c r="E11" s="130">
        <f>RANK(E8,$E$8:$G$8,1)</f>
        <v>2</v>
      </c>
      <c r="F11" s="130">
        <f t="shared" ref="F11:G11" si="54">RANK(F8,$E$8:$G$8,1)</f>
        <v>3</v>
      </c>
      <c r="G11" s="130">
        <f t="shared" si="54"/>
        <v>1</v>
      </c>
      <c r="H11" s="364">
        <f>RANK(H8,$H$8:$J$8,1)</f>
        <v>1</v>
      </c>
      <c r="I11" s="364">
        <f t="shared" ref="I11:J11" si="55">RANK(I8,$H$8:$J$8,1)</f>
        <v>3</v>
      </c>
      <c r="J11" s="364">
        <f t="shared" si="55"/>
        <v>2</v>
      </c>
      <c r="K11" s="130">
        <f>RANK(K8,$K$8:$M$8,1)</f>
        <v>1</v>
      </c>
      <c r="L11" s="130">
        <f t="shared" ref="L11:M11" si="56">RANK(L8,$K$8:$M$8,1)</f>
        <v>3</v>
      </c>
      <c r="M11" s="130">
        <f t="shared" si="56"/>
        <v>2</v>
      </c>
      <c r="N11" s="364">
        <f>RANK(N8,$N$8:$P$8,1)</f>
        <v>1</v>
      </c>
      <c r="O11" s="364">
        <f t="shared" ref="O11:P11" si="57">RANK(O8,$N$8:$P$8,1)</f>
        <v>3</v>
      </c>
      <c r="P11" s="364">
        <f t="shared" si="57"/>
        <v>2</v>
      </c>
      <c r="Q11" s="130">
        <f>RANK(Q8,$Q$8:$S$8,1)</f>
        <v>1</v>
      </c>
      <c r="R11" s="130">
        <f t="shared" ref="R11:S11" si="58">RANK(R8,$Q$8:$S$8,1)</f>
        <v>3</v>
      </c>
      <c r="S11" s="130">
        <f t="shared" si="58"/>
        <v>2</v>
      </c>
      <c r="T11" s="364">
        <f>RANK(T8,$T$8:$V$8,1)</f>
        <v>1</v>
      </c>
      <c r="U11" s="364">
        <f t="shared" ref="U11:V11" si="59">RANK(U8,$T$8:$V$8,1)</f>
        <v>3</v>
      </c>
      <c r="V11" s="364">
        <f t="shared" si="59"/>
        <v>2</v>
      </c>
      <c r="X11" s="364">
        <f>RANK(X8,$X$8:$Z$8,1)</f>
        <v>2</v>
      </c>
      <c r="Y11" s="364">
        <f t="shared" ref="Y11:Z11" si="60">RANK(Y8,$X$8:$Z$8,1)</f>
        <v>3</v>
      </c>
      <c r="Z11" s="364">
        <f t="shared" si="60"/>
        <v>1</v>
      </c>
      <c r="AA11" s="130">
        <f>RANK(AA8,$X$26:$Z$26,0)</f>
        <v>2</v>
      </c>
      <c r="AB11" s="130">
        <v>3</v>
      </c>
      <c r="AC11" s="130">
        <v>1</v>
      </c>
      <c r="AD11" s="364">
        <f>RANK(AD8,$AD$8:$AF$8,1)</f>
        <v>1</v>
      </c>
      <c r="AE11" s="364">
        <f t="shared" ref="AE11:AF11" si="61">RANK(AE8,$AD$8:$AF$8,1)</f>
        <v>3</v>
      </c>
      <c r="AF11" s="364">
        <f t="shared" si="61"/>
        <v>2</v>
      </c>
      <c r="AG11" s="130">
        <v>1</v>
      </c>
      <c r="AH11" s="130">
        <v>3</v>
      </c>
      <c r="AI11" s="130">
        <f t="shared" ref="AI11" si="62">RANK(AI8,$X$59:$Z$59,0)</f>
        <v>2</v>
      </c>
      <c r="AJ11" s="364">
        <v>1</v>
      </c>
      <c r="AK11" s="364">
        <v>3</v>
      </c>
      <c r="AL11" s="364">
        <f t="shared" ref="AL11" si="63">RANK(AL8,$X$76:$Z$76,0)</f>
        <v>2</v>
      </c>
      <c r="AM11" s="130">
        <v>1</v>
      </c>
      <c r="AN11" s="130">
        <v>3</v>
      </c>
      <c r="AO11" s="130">
        <f t="shared" ref="AO11" si="64">RANK(AO8,$X$93:$Z$93,0)</f>
        <v>2</v>
      </c>
      <c r="AP11" s="364">
        <f>RANK(AP8,$AP$8:$AR$8,1)</f>
        <v>1</v>
      </c>
      <c r="AQ11" s="364">
        <f t="shared" ref="AQ11:AR11" si="65">RANK(AQ8,$AP$8:$AR$8,1)</f>
        <v>3</v>
      </c>
      <c r="AR11" s="364">
        <f t="shared" si="65"/>
        <v>2</v>
      </c>
      <c r="AW11" s="364">
        <f>RANK(AW8,$AW$8:$AY$8,1)</f>
        <v>3</v>
      </c>
      <c r="AX11" s="364">
        <f t="shared" ref="AX11:AY11" si="66">RANK(AX8,$AW$8:$AY$8,1)</f>
        <v>2</v>
      </c>
      <c r="AY11" s="364">
        <f t="shared" si="66"/>
        <v>1</v>
      </c>
      <c r="AZ11" s="130">
        <f>RANK(AZ8,$AZ$8:$BB$8,1)</f>
        <v>3</v>
      </c>
      <c r="BA11" s="130">
        <f t="shared" ref="BA11:BB11" si="67">RANK(BA8,$AZ$8:$BB$8,1)</f>
        <v>2</v>
      </c>
      <c r="BB11" s="130">
        <f t="shared" si="67"/>
        <v>1</v>
      </c>
      <c r="BC11" s="364">
        <v>3</v>
      </c>
      <c r="BD11" s="364">
        <v>2</v>
      </c>
      <c r="BE11" s="364">
        <v>1</v>
      </c>
      <c r="BF11" s="130">
        <v>3</v>
      </c>
      <c r="BG11" s="130">
        <v>2</v>
      </c>
      <c r="BH11" s="130">
        <v>1</v>
      </c>
      <c r="BI11" s="364">
        <f>RANK(BI8,$BI$8:$BK$8,1)</f>
        <v>2</v>
      </c>
      <c r="BJ11" s="364">
        <f t="shared" ref="BJ11:BK11" si="68">RANK(BJ8,$BI$8:$BK$8,1)</f>
        <v>3</v>
      </c>
      <c r="BK11" s="364">
        <f t="shared" si="68"/>
        <v>1</v>
      </c>
      <c r="BL11" s="130">
        <f>RANK(BL8,$BL$8:$BN$8,1)</f>
        <v>1</v>
      </c>
      <c r="BM11" s="130">
        <f t="shared" ref="BM11:BN11" si="69">RANK(BM8,$BL$8:$BN$8,1)</f>
        <v>3</v>
      </c>
      <c r="BN11" s="130">
        <f t="shared" si="69"/>
        <v>2</v>
      </c>
      <c r="BO11" s="364">
        <v>1</v>
      </c>
      <c r="BP11" s="364">
        <v>3</v>
      </c>
      <c r="BQ11" s="364">
        <v>2</v>
      </c>
      <c r="BT11" s="364">
        <v>3</v>
      </c>
      <c r="BU11" s="364">
        <v>2</v>
      </c>
      <c r="BV11" s="364">
        <v>1</v>
      </c>
      <c r="BW11" s="130">
        <v>3</v>
      </c>
      <c r="BX11" s="130">
        <v>2</v>
      </c>
      <c r="BY11" s="130">
        <v>1</v>
      </c>
      <c r="BZ11" s="364">
        <v>3</v>
      </c>
      <c r="CA11" s="364">
        <v>2</v>
      </c>
      <c r="CB11" s="364">
        <v>1</v>
      </c>
      <c r="CC11" s="130">
        <v>3</v>
      </c>
      <c r="CD11" s="130">
        <v>2</v>
      </c>
      <c r="CE11" s="130">
        <v>1</v>
      </c>
      <c r="CF11" s="364">
        <v>3</v>
      </c>
      <c r="CG11" s="364">
        <v>2</v>
      </c>
      <c r="CH11" s="364">
        <v>1</v>
      </c>
      <c r="CI11" s="130">
        <v>2</v>
      </c>
      <c r="CJ11" s="130">
        <v>3</v>
      </c>
      <c r="CK11" s="130">
        <v>1</v>
      </c>
      <c r="CL11" s="364">
        <v>1</v>
      </c>
      <c r="CM11" s="364">
        <v>3</v>
      </c>
      <c r="CN11" s="364">
        <v>2</v>
      </c>
      <c r="CQ11" s="364">
        <f>RANK(CQ8,$CQ$8:$CT$8,1)</f>
        <v>3</v>
      </c>
      <c r="CR11" s="364">
        <f t="shared" ref="CR11:CT11" si="70">RANK(CR8,$CQ$8:$CT$8,1)</f>
        <v>2</v>
      </c>
      <c r="CS11" s="364">
        <f t="shared" si="70"/>
        <v>4</v>
      </c>
      <c r="CT11" s="364">
        <f t="shared" si="70"/>
        <v>1</v>
      </c>
      <c r="CU11" s="130">
        <v>3</v>
      </c>
      <c r="CV11" s="130">
        <v>2</v>
      </c>
      <c r="CW11" s="130">
        <v>4</v>
      </c>
      <c r="CX11" s="130">
        <v>1</v>
      </c>
      <c r="CY11" s="364">
        <v>3</v>
      </c>
      <c r="CZ11" s="364">
        <v>2</v>
      </c>
      <c r="DA11" s="364">
        <v>4</v>
      </c>
      <c r="DB11" s="364">
        <v>1</v>
      </c>
      <c r="DC11" s="130">
        <v>4</v>
      </c>
      <c r="DD11" s="130">
        <v>2</v>
      </c>
      <c r="DE11" s="130">
        <v>3</v>
      </c>
      <c r="DF11" s="130">
        <v>1</v>
      </c>
      <c r="DG11" s="364">
        <v>3</v>
      </c>
      <c r="DH11" s="364">
        <v>2</v>
      </c>
      <c r="DI11" s="364">
        <v>4</v>
      </c>
      <c r="DJ11" s="364">
        <v>1</v>
      </c>
      <c r="DK11" s="130">
        <v>3</v>
      </c>
      <c r="DL11" s="130">
        <v>1</v>
      </c>
      <c r="DM11" s="130">
        <v>4</v>
      </c>
      <c r="DN11" s="130">
        <v>2</v>
      </c>
      <c r="DO11" s="364">
        <v>3</v>
      </c>
      <c r="DP11" s="364">
        <v>1</v>
      </c>
      <c r="DQ11" s="364">
        <v>4</v>
      </c>
      <c r="DR11" s="364">
        <v>2</v>
      </c>
      <c r="DS11" s="152"/>
      <c r="DT11" s="152"/>
      <c r="EE11">
        <f>Flowtime_200!C291</f>
        <v>1002878</v>
      </c>
      <c r="EF11">
        <f t="shared" si="15"/>
        <v>1148574</v>
      </c>
      <c r="EG11">
        <f>Flowtime_200!C103</f>
        <v>1148574</v>
      </c>
      <c r="EH11">
        <f>Flowtime_200!C9</f>
        <v>1148574</v>
      </c>
      <c r="EL11">
        <v>768</v>
      </c>
      <c r="EM11">
        <v>853</v>
      </c>
      <c r="EN11">
        <v>853</v>
      </c>
      <c r="EO11">
        <v>836</v>
      </c>
      <c r="EP11">
        <v>836</v>
      </c>
      <c r="EQ11">
        <v>820</v>
      </c>
      <c r="ER11">
        <v>820</v>
      </c>
      <c r="ET11">
        <f t="shared" si="16"/>
        <v>-145696</v>
      </c>
      <c r="EU11">
        <f t="shared" si="16"/>
        <v>0</v>
      </c>
      <c r="EV11">
        <f t="shared" si="0"/>
        <v>0</v>
      </c>
      <c r="EW11">
        <f t="shared" si="0"/>
        <v>1148574</v>
      </c>
      <c r="EX11">
        <f t="shared" si="0"/>
        <v>0</v>
      </c>
      <c r="EY11">
        <f t="shared" si="0"/>
        <v>0</v>
      </c>
      <c r="EZ11">
        <f t="shared" si="0"/>
        <v>-768</v>
      </c>
      <c r="FA11">
        <f t="shared" si="0"/>
        <v>-85</v>
      </c>
      <c r="FB11">
        <f t="shared" si="0"/>
        <v>0</v>
      </c>
      <c r="FC11">
        <f t="shared" si="0"/>
        <v>17</v>
      </c>
      <c r="FD11">
        <f t="shared" si="0"/>
        <v>0</v>
      </c>
      <c r="FE11">
        <f t="shared" si="0"/>
        <v>16</v>
      </c>
      <c r="FF11">
        <f t="shared" si="0"/>
        <v>0</v>
      </c>
      <c r="FH11">
        <f t="shared" si="1"/>
        <v>-25809.303370786511</v>
      </c>
      <c r="FI11">
        <f t="shared" si="2"/>
        <v>-2.0337078651685392</v>
      </c>
      <c r="FJ11">
        <f t="shared" si="3"/>
        <v>2.0337078651685392</v>
      </c>
      <c r="FK11">
        <f t="shared" si="4"/>
        <v>-3598.0224719101097</v>
      </c>
      <c r="FL11">
        <f t="shared" si="5"/>
        <v>0</v>
      </c>
      <c r="FM11">
        <f t="shared" si="6"/>
        <v>0</v>
      </c>
      <c r="FN11">
        <f t="shared" si="7"/>
        <v>-84.382022471910091</v>
      </c>
      <c r="FO11">
        <f t="shared" si="8"/>
        <v>-77.651685393258433</v>
      </c>
      <c r="FP11">
        <f t="shared" si="9"/>
        <v>0.24719101123595505</v>
      </c>
      <c r="FQ11">
        <f t="shared" si="10"/>
        <v>22.606741573033709</v>
      </c>
      <c r="FR11">
        <f t="shared" si="11"/>
        <v>1.898876404494382</v>
      </c>
      <c r="FS11">
        <f t="shared" si="12"/>
        <v>16.662921348314608</v>
      </c>
      <c r="FT11">
        <f t="shared" si="13"/>
        <v>0.5393258426966292</v>
      </c>
      <c r="FV11">
        <f t="shared" si="17"/>
        <v>666120140.48529196</v>
      </c>
      <c r="FW11">
        <f t="shared" si="14"/>
        <v>4.1359676808483767</v>
      </c>
      <c r="FX11">
        <f t="shared" si="14"/>
        <v>4.1359676808483767</v>
      </c>
      <c r="FY11">
        <f t="shared" si="14"/>
        <v>12945765.708370136</v>
      </c>
      <c r="FZ11">
        <f t="shared" si="14"/>
        <v>0</v>
      </c>
      <c r="GA11">
        <f t="shared" si="14"/>
        <v>0</v>
      </c>
      <c r="GB11">
        <f t="shared" si="14"/>
        <v>7120.3257164499391</v>
      </c>
      <c r="GC11">
        <f t="shared" si="14"/>
        <v>6029.7842444135849</v>
      </c>
      <c r="GD11">
        <f t="shared" si="14"/>
        <v>6.1103396035854053E-2</v>
      </c>
      <c r="GE11">
        <f t="shared" si="14"/>
        <v>511.0647645499306</v>
      </c>
      <c r="GF11">
        <f t="shared" si="14"/>
        <v>3.6057315995455119</v>
      </c>
      <c r="GG11">
        <f t="shared" si="14"/>
        <v>277.65294786011873</v>
      </c>
      <c r="GH11">
        <f t="shared" si="14"/>
        <v>0.2908723646004292</v>
      </c>
    </row>
    <row r="12" spans="1:190" s="48" customFormat="1" ht="75" x14ac:dyDescent="0.25">
      <c r="A12" s="136" t="s">
        <v>560</v>
      </c>
      <c r="B12" s="138">
        <f>1-$B$1/B11</f>
        <v>0.97499999999999998</v>
      </c>
      <c r="C12" s="138">
        <f t="shared" ref="C12:D12" si="71">1-$B$1/C11</f>
        <v>0.98333333333333328</v>
      </c>
      <c r="D12" s="138">
        <f t="shared" si="71"/>
        <v>0.95</v>
      </c>
      <c r="E12" s="345">
        <f>1-$B$1/E11</f>
        <v>0.97499999999999998</v>
      </c>
      <c r="F12" s="345">
        <f t="shared" ref="F12:G12" si="72">1-$B$1/F11</f>
        <v>0.98333333333333328</v>
      </c>
      <c r="G12" s="345">
        <f t="shared" si="72"/>
        <v>0.95</v>
      </c>
      <c r="H12" s="138">
        <f>1-$B$1/H11</f>
        <v>0.95</v>
      </c>
      <c r="I12" s="138">
        <f t="shared" ref="I12:J12" si="73">1-$B$1/I11</f>
        <v>0.98333333333333328</v>
      </c>
      <c r="J12" s="138">
        <f t="shared" si="73"/>
        <v>0.97499999999999998</v>
      </c>
      <c r="K12" s="345">
        <f>1-$B$1/K11</f>
        <v>0.95</v>
      </c>
      <c r="L12" s="345">
        <f t="shared" ref="L12:M12" si="74">1-$B$1/L11</f>
        <v>0.98333333333333328</v>
      </c>
      <c r="M12" s="345">
        <f t="shared" si="74"/>
        <v>0.97499999999999998</v>
      </c>
      <c r="N12" s="138">
        <f>1-$B$1/N11</f>
        <v>0.95</v>
      </c>
      <c r="O12" s="138">
        <f t="shared" ref="O12:P12" si="75">1-$B$1/O11</f>
        <v>0.98333333333333328</v>
      </c>
      <c r="P12" s="138">
        <f t="shared" si="75"/>
        <v>0.97499999999999998</v>
      </c>
      <c r="Q12" s="345">
        <f>1-$B$1/Q11</f>
        <v>0.95</v>
      </c>
      <c r="R12" s="345">
        <f t="shared" ref="R12" si="76">1-$B$1/R11</f>
        <v>0.98333333333333328</v>
      </c>
      <c r="S12" s="345">
        <f t="shared" ref="S12" si="77">1-$B$1/S11</f>
        <v>0.97499999999999998</v>
      </c>
      <c r="T12" s="138">
        <f>1-$B$1/T11</f>
        <v>0.95</v>
      </c>
      <c r="U12" s="138">
        <f t="shared" ref="U12" si="78">1-$B$1/U11</f>
        <v>0.98333333333333328</v>
      </c>
      <c r="V12" s="138">
        <f t="shared" ref="V12" si="79">1-$B$1/V11</f>
        <v>0.97499999999999998</v>
      </c>
      <c r="X12" s="138">
        <f>1-$B$1/X11</f>
        <v>0.97499999999999998</v>
      </c>
      <c r="Y12" s="138">
        <f t="shared" ref="Y12:Z12" si="80">1-$B$1/Y11</f>
        <v>0.98333333333333328</v>
      </c>
      <c r="Z12" s="138">
        <f t="shared" si="80"/>
        <v>0.95</v>
      </c>
      <c r="AA12" s="345">
        <f>1-$B$1/AA11</f>
        <v>0.97499999999999998</v>
      </c>
      <c r="AB12" s="345">
        <f t="shared" ref="AB12:AC12" si="81">1-$B$1/AB11</f>
        <v>0.98333333333333328</v>
      </c>
      <c r="AC12" s="345">
        <f t="shared" si="81"/>
        <v>0.95</v>
      </c>
      <c r="AD12" s="138">
        <f>1-$B$1/AD11</f>
        <v>0.95</v>
      </c>
      <c r="AE12" s="138">
        <f t="shared" ref="AE12" si="82">1-$B$1/AE11</f>
        <v>0.98333333333333328</v>
      </c>
      <c r="AF12" s="138">
        <f t="shared" ref="AF12" si="83">1-$B$1/AF11</f>
        <v>0.97499999999999998</v>
      </c>
      <c r="AG12" s="345">
        <f>1-$B$1/AG11</f>
        <v>0.95</v>
      </c>
      <c r="AH12" s="345">
        <f t="shared" ref="AH12:AI12" si="84">1-$B$1/AH11</f>
        <v>0.98333333333333328</v>
      </c>
      <c r="AI12" s="345">
        <f t="shared" si="84"/>
        <v>0.97499999999999998</v>
      </c>
      <c r="AJ12" s="138">
        <f>1-$B$1/AJ11</f>
        <v>0.95</v>
      </c>
      <c r="AK12" s="138">
        <f t="shared" ref="AK12:AL12" si="85">1-$B$1/AK11</f>
        <v>0.98333333333333328</v>
      </c>
      <c r="AL12" s="138">
        <f t="shared" si="85"/>
        <v>0.97499999999999998</v>
      </c>
      <c r="AM12" s="345">
        <f>1-$B$1/AM11</f>
        <v>0.95</v>
      </c>
      <c r="AN12" s="345">
        <f t="shared" ref="AN12:AO12" si="86">1-$B$1/AN11</f>
        <v>0.98333333333333328</v>
      </c>
      <c r="AO12" s="345">
        <f t="shared" si="86"/>
        <v>0.97499999999999998</v>
      </c>
      <c r="AP12" s="138">
        <f>1-$B$1/AP11</f>
        <v>0.95</v>
      </c>
      <c r="AQ12" s="138">
        <f t="shared" ref="AQ12:AR12" si="87">1-$B$1/AQ11</f>
        <v>0.98333333333333328</v>
      </c>
      <c r="AR12" s="138">
        <f t="shared" si="87"/>
        <v>0.97499999999999998</v>
      </c>
      <c r="AW12" s="138">
        <f>1-$B$1/AW11</f>
        <v>0.98333333333333328</v>
      </c>
      <c r="AX12" s="138">
        <f t="shared" ref="AX12:AY12" si="88">1-$B$1/AX11</f>
        <v>0.97499999999999998</v>
      </c>
      <c r="AY12" s="138">
        <f t="shared" si="88"/>
        <v>0.95</v>
      </c>
      <c r="AZ12" s="345">
        <f>1-$B$1/AZ11</f>
        <v>0.98333333333333328</v>
      </c>
      <c r="BA12" s="345">
        <f t="shared" ref="BA12:BQ12" si="89">1-$B$1/BA11</f>
        <v>0.97499999999999998</v>
      </c>
      <c r="BB12" s="345">
        <f t="shared" si="89"/>
        <v>0.95</v>
      </c>
      <c r="BC12" s="138">
        <f t="shared" si="89"/>
        <v>0.98333333333333328</v>
      </c>
      <c r="BD12" s="138">
        <f t="shared" si="89"/>
        <v>0.97499999999999998</v>
      </c>
      <c r="BE12" s="138">
        <f t="shared" si="89"/>
        <v>0.95</v>
      </c>
      <c r="BF12" s="345">
        <f t="shared" si="89"/>
        <v>0.98333333333333328</v>
      </c>
      <c r="BG12" s="345">
        <f t="shared" si="89"/>
        <v>0.97499999999999998</v>
      </c>
      <c r="BH12" s="345">
        <f t="shared" si="89"/>
        <v>0.95</v>
      </c>
      <c r="BI12" s="138">
        <f t="shared" si="89"/>
        <v>0.97499999999999998</v>
      </c>
      <c r="BJ12" s="138">
        <f t="shared" si="89"/>
        <v>0.98333333333333328</v>
      </c>
      <c r="BK12" s="138">
        <f t="shared" si="89"/>
        <v>0.95</v>
      </c>
      <c r="BL12" s="345">
        <f t="shared" si="89"/>
        <v>0.95</v>
      </c>
      <c r="BM12" s="345">
        <f t="shared" si="89"/>
        <v>0.98333333333333328</v>
      </c>
      <c r="BN12" s="345">
        <f t="shared" si="89"/>
        <v>0.97499999999999998</v>
      </c>
      <c r="BO12" s="138">
        <f t="shared" si="89"/>
        <v>0.95</v>
      </c>
      <c r="BP12" s="138">
        <f t="shared" si="89"/>
        <v>0.98333333333333328</v>
      </c>
      <c r="BQ12" s="138">
        <f t="shared" si="89"/>
        <v>0.97499999999999998</v>
      </c>
      <c r="BT12" s="138">
        <f>1-$B$1/BT11</f>
        <v>0.98333333333333328</v>
      </c>
      <c r="BU12" s="138">
        <f t="shared" ref="BU12:CN12" si="90">1-$B$1/BU11</f>
        <v>0.97499999999999998</v>
      </c>
      <c r="BV12" s="138">
        <f t="shared" si="90"/>
        <v>0.95</v>
      </c>
      <c r="BW12" s="345">
        <f t="shared" si="90"/>
        <v>0.98333333333333328</v>
      </c>
      <c r="BX12" s="345">
        <f t="shared" si="90"/>
        <v>0.97499999999999998</v>
      </c>
      <c r="BY12" s="345">
        <f t="shared" si="90"/>
        <v>0.95</v>
      </c>
      <c r="BZ12" s="138">
        <f t="shared" si="90"/>
        <v>0.98333333333333328</v>
      </c>
      <c r="CA12" s="138">
        <f t="shared" si="90"/>
        <v>0.97499999999999998</v>
      </c>
      <c r="CB12" s="138">
        <f t="shared" si="90"/>
        <v>0.95</v>
      </c>
      <c r="CC12" s="345">
        <f t="shared" si="90"/>
        <v>0.98333333333333328</v>
      </c>
      <c r="CD12" s="345">
        <f t="shared" si="90"/>
        <v>0.97499999999999998</v>
      </c>
      <c r="CE12" s="345">
        <f t="shared" si="90"/>
        <v>0.95</v>
      </c>
      <c r="CF12" s="138">
        <f t="shared" si="90"/>
        <v>0.98333333333333328</v>
      </c>
      <c r="CG12" s="138">
        <f t="shared" si="90"/>
        <v>0.97499999999999998</v>
      </c>
      <c r="CH12" s="138">
        <f t="shared" si="90"/>
        <v>0.95</v>
      </c>
      <c r="CI12" s="345">
        <f t="shared" si="90"/>
        <v>0.97499999999999998</v>
      </c>
      <c r="CJ12" s="345">
        <f t="shared" si="90"/>
        <v>0.98333333333333328</v>
      </c>
      <c r="CK12" s="345">
        <f t="shared" si="90"/>
        <v>0.95</v>
      </c>
      <c r="CL12" s="138">
        <f t="shared" si="90"/>
        <v>0.95</v>
      </c>
      <c r="CM12" s="138">
        <f t="shared" si="90"/>
        <v>0.98333333333333328</v>
      </c>
      <c r="CN12" s="138">
        <f t="shared" si="90"/>
        <v>0.97499999999999998</v>
      </c>
      <c r="CQ12" s="138">
        <f>1-$B$1/CQ11</f>
        <v>0.98333333333333328</v>
      </c>
      <c r="CR12" s="138">
        <f t="shared" ref="CR12:DR12" si="91">1-$B$1/CR11</f>
        <v>0.97499999999999998</v>
      </c>
      <c r="CS12" s="138">
        <f t="shared" si="91"/>
        <v>0.98750000000000004</v>
      </c>
      <c r="CT12" s="138">
        <f t="shared" si="91"/>
        <v>0.95</v>
      </c>
      <c r="CU12" s="345">
        <f t="shared" si="91"/>
        <v>0.98333333333333328</v>
      </c>
      <c r="CV12" s="345">
        <f t="shared" si="91"/>
        <v>0.97499999999999998</v>
      </c>
      <c r="CW12" s="345">
        <f t="shared" si="91"/>
        <v>0.98750000000000004</v>
      </c>
      <c r="CX12" s="345">
        <f t="shared" si="91"/>
        <v>0.95</v>
      </c>
      <c r="CY12" s="138">
        <f t="shared" si="91"/>
        <v>0.98333333333333328</v>
      </c>
      <c r="CZ12" s="138">
        <f t="shared" si="91"/>
        <v>0.97499999999999998</v>
      </c>
      <c r="DA12" s="138">
        <f t="shared" si="91"/>
        <v>0.98750000000000004</v>
      </c>
      <c r="DB12" s="138">
        <f t="shared" si="91"/>
        <v>0.95</v>
      </c>
      <c r="DC12" s="345">
        <f t="shared" si="91"/>
        <v>0.98750000000000004</v>
      </c>
      <c r="DD12" s="345">
        <f t="shared" si="91"/>
        <v>0.97499999999999998</v>
      </c>
      <c r="DE12" s="345">
        <f t="shared" si="91"/>
        <v>0.98333333333333328</v>
      </c>
      <c r="DF12" s="345">
        <f t="shared" si="91"/>
        <v>0.95</v>
      </c>
      <c r="DG12" s="138">
        <f t="shared" si="91"/>
        <v>0.98333333333333328</v>
      </c>
      <c r="DH12" s="138">
        <f t="shared" si="91"/>
        <v>0.97499999999999998</v>
      </c>
      <c r="DI12" s="138">
        <f t="shared" si="91"/>
        <v>0.98750000000000004</v>
      </c>
      <c r="DJ12" s="138">
        <f t="shared" si="91"/>
        <v>0.95</v>
      </c>
      <c r="DK12" s="345">
        <f t="shared" si="91"/>
        <v>0.98333333333333328</v>
      </c>
      <c r="DL12" s="345">
        <f t="shared" si="91"/>
        <v>0.95</v>
      </c>
      <c r="DM12" s="345">
        <f t="shared" si="91"/>
        <v>0.98750000000000004</v>
      </c>
      <c r="DN12" s="345">
        <f t="shared" si="91"/>
        <v>0.97499999999999998</v>
      </c>
      <c r="DO12" s="138">
        <f t="shared" si="91"/>
        <v>0.98333333333333328</v>
      </c>
      <c r="DP12" s="138">
        <f t="shared" si="91"/>
        <v>0.95</v>
      </c>
      <c r="DQ12" s="138">
        <f t="shared" si="91"/>
        <v>0.98750000000000004</v>
      </c>
      <c r="DR12" s="138">
        <f t="shared" si="91"/>
        <v>0.97499999999999998</v>
      </c>
      <c r="DS12" s="318"/>
      <c r="DT12" s="318"/>
      <c r="EE12">
        <f>Flowtime_200!C292</f>
        <v>1081045</v>
      </c>
      <c r="EF12">
        <f t="shared" si="15"/>
        <v>1189169</v>
      </c>
      <c r="EG12">
        <f>Flowtime_200!C104</f>
        <v>1189169</v>
      </c>
      <c r="EH12">
        <f>Flowtime_200!C10</f>
        <v>1189169</v>
      </c>
      <c r="EI12"/>
      <c r="EJ12"/>
      <c r="EK12"/>
      <c r="EL12">
        <v>802</v>
      </c>
      <c r="EM12">
        <v>759</v>
      </c>
      <c r="EN12">
        <v>759</v>
      </c>
      <c r="EO12">
        <v>739</v>
      </c>
      <c r="EP12">
        <v>739</v>
      </c>
      <c r="EQ12">
        <v>740</v>
      </c>
      <c r="ER12">
        <v>740</v>
      </c>
      <c r="ES12"/>
      <c r="ET12">
        <f t="shared" si="16"/>
        <v>-108124</v>
      </c>
      <c r="EU12">
        <f t="shared" si="16"/>
        <v>0</v>
      </c>
      <c r="EV12">
        <f t="shared" si="0"/>
        <v>0</v>
      </c>
      <c r="EW12">
        <f t="shared" si="0"/>
        <v>1189169</v>
      </c>
      <c r="EX12">
        <f t="shared" si="0"/>
        <v>0</v>
      </c>
      <c r="EY12">
        <f t="shared" si="0"/>
        <v>0</v>
      </c>
      <c r="EZ12">
        <f t="shared" si="0"/>
        <v>-802</v>
      </c>
      <c r="FA12">
        <f t="shared" si="0"/>
        <v>43</v>
      </c>
      <c r="FB12">
        <f t="shared" si="0"/>
        <v>0</v>
      </c>
      <c r="FC12">
        <f t="shared" si="0"/>
        <v>20</v>
      </c>
      <c r="FD12">
        <f t="shared" si="0"/>
        <v>0</v>
      </c>
      <c r="FE12">
        <f t="shared" si="0"/>
        <v>-1</v>
      </c>
      <c r="FF12">
        <f t="shared" si="0"/>
        <v>0</v>
      </c>
      <c r="FG12"/>
      <c r="FH12">
        <f t="shared" si="1"/>
        <v>11762.696629213489</v>
      </c>
      <c r="FI12">
        <f t="shared" si="2"/>
        <v>-2.0337078651685392</v>
      </c>
      <c r="FJ12">
        <f t="shared" si="3"/>
        <v>2.0337078651685392</v>
      </c>
      <c r="FK12">
        <f t="shared" si="4"/>
        <v>36996.97752808989</v>
      </c>
      <c r="FL12">
        <f t="shared" si="5"/>
        <v>0</v>
      </c>
      <c r="FM12">
        <f t="shared" si="6"/>
        <v>0</v>
      </c>
      <c r="FN12">
        <f t="shared" si="7"/>
        <v>-118.38202247191009</v>
      </c>
      <c r="FO12">
        <f t="shared" si="8"/>
        <v>50.348314606741575</v>
      </c>
      <c r="FP12">
        <f t="shared" si="9"/>
        <v>0.24719101123595505</v>
      </c>
      <c r="FQ12">
        <f t="shared" si="10"/>
        <v>25.606741573033709</v>
      </c>
      <c r="FR12">
        <f t="shared" si="11"/>
        <v>1.898876404494382</v>
      </c>
      <c r="FS12">
        <f t="shared" si="12"/>
        <v>-0.3370786516853933</v>
      </c>
      <c r="FT12">
        <f t="shared" si="13"/>
        <v>0.5393258426966292</v>
      </c>
      <c r="FU12"/>
      <c r="FV12">
        <f t="shared" si="17"/>
        <v>138361031.99091038</v>
      </c>
      <c r="FW12">
        <f t="shared" si="14"/>
        <v>4.1359676808483767</v>
      </c>
      <c r="FX12">
        <f t="shared" si="14"/>
        <v>4.1359676808483767</v>
      </c>
      <c r="FY12">
        <f t="shared" si="14"/>
        <v>1368776346.2139883</v>
      </c>
      <c r="FZ12">
        <f t="shared" si="14"/>
        <v>0</v>
      </c>
      <c r="GA12">
        <f t="shared" si="14"/>
        <v>0</v>
      </c>
      <c r="GB12">
        <f t="shared" si="14"/>
        <v>14014.303244539826</v>
      </c>
      <c r="GC12">
        <f t="shared" si="14"/>
        <v>2534.9527837394271</v>
      </c>
      <c r="GD12">
        <f t="shared" si="14"/>
        <v>6.1103396035854053E-2</v>
      </c>
      <c r="GE12">
        <f t="shared" si="14"/>
        <v>655.70521398813287</v>
      </c>
      <c r="GF12">
        <f t="shared" si="14"/>
        <v>3.6057315995455119</v>
      </c>
      <c r="GG12">
        <f t="shared" si="14"/>
        <v>0.1136220174220427</v>
      </c>
      <c r="GH12">
        <f t="shared" si="14"/>
        <v>0.2908723646004292</v>
      </c>
    </row>
    <row r="13" spans="1:190" ht="15.75" x14ac:dyDescent="0.25">
      <c r="A13" s="115" t="s">
        <v>262</v>
      </c>
      <c r="B13" s="364" t="str">
        <f>IF(B10&gt;B12,"H1","H0")</f>
        <v>H1</v>
      </c>
      <c r="C13" s="364" t="str">
        <f t="shared" ref="C13:V13" si="92">IF(C10&gt;C12,"H1","H0")</f>
        <v>H1</v>
      </c>
      <c r="D13" s="364" t="str">
        <f t="shared" si="92"/>
        <v>H1</v>
      </c>
      <c r="E13" s="130" t="str">
        <f>IF(E10&gt;E12,"H1","H0")</f>
        <v>H1</v>
      </c>
      <c r="F13" s="130" t="str">
        <f t="shared" si="92"/>
        <v>H1</v>
      </c>
      <c r="G13" s="130" t="str">
        <f t="shared" si="92"/>
        <v>H1</v>
      </c>
      <c r="H13" s="364" t="str">
        <f>IF(H10&gt;H12,"H1","H0")</f>
        <v>H1</v>
      </c>
      <c r="I13" s="364" t="str">
        <f t="shared" si="92"/>
        <v>H1</v>
      </c>
      <c r="J13" s="364" t="str">
        <f t="shared" si="92"/>
        <v>H1</v>
      </c>
      <c r="K13" s="130" t="str">
        <f>IF(K10&gt;K12,"H1","H0")</f>
        <v>H1</v>
      </c>
      <c r="L13" s="130" t="str">
        <f t="shared" si="92"/>
        <v>H1</v>
      </c>
      <c r="M13" s="130" t="str">
        <f t="shared" si="92"/>
        <v>H1</v>
      </c>
      <c r="N13" s="130" t="str">
        <f>IF(N10&gt;N12,"H1","H0")</f>
        <v>H1</v>
      </c>
      <c r="O13" s="130" t="str">
        <f t="shared" si="92"/>
        <v>H1</v>
      </c>
      <c r="P13" s="130" t="str">
        <f t="shared" si="92"/>
        <v>H1</v>
      </c>
      <c r="Q13" s="130" t="str">
        <f>IF(Q10&gt;Q12,"H1","H0")</f>
        <v>H1</v>
      </c>
      <c r="R13" s="130" t="str">
        <f t="shared" si="92"/>
        <v>H1</v>
      </c>
      <c r="S13" s="130" t="str">
        <f t="shared" si="92"/>
        <v>H1</v>
      </c>
      <c r="T13" s="130" t="str">
        <f>IF(T10&gt;T12,"H1","H0")</f>
        <v>H1</v>
      </c>
      <c r="U13" s="130" t="str">
        <f t="shared" si="92"/>
        <v>H0</v>
      </c>
      <c r="V13" s="130" t="str">
        <f t="shared" si="92"/>
        <v>H1</v>
      </c>
      <c r="X13" s="364" t="str">
        <f>IF(X10&gt;X12,"H1","H0")</f>
        <v>H1</v>
      </c>
      <c r="Y13" s="364" t="str">
        <f t="shared" ref="Y13:Z13" si="93">IF(Y10&gt;Y12,"H1","H0")</f>
        <v>H1</v>
      </c>
      <c r="Z13" s="364" t="str">
        <f t="shared" si="93"/>
        <v>H1</v>
      </c>
      <c r="AA13" s="364" t="str">
        <f>IF(AA10&gt;AA12,"H1","H0")</f>
        <v>H1</v>
      </c>
      <c r="AB13" s="364" t="str">
        <f t="shared" ref="AB13" si="94">IF(AB10&gt;AB12,"H1","H0")</f>
        <v>H1</v>
      </c>
      <c r="AC13" s="364" t="str">
        <f t="shared" ref="AC13" si="95">IF(AC10&gt;AC12,"H1","H0")</f>
        <v>H1</v>
      </c>
      <c r="AD13" s="364" t="str">
        <f>IF(AD10&gt;AD12,"H1","H0")</f>
        <v>H1</v>
      </c>
      <c r="AE13" s="364" t="str">
        <f t="shared" ref="AE13" si="96">IF(AE10&gt;AE12,"H1","H0")</f>
        <v>H1</v>
      </c>
      <c r="AF13" s="364" t="str">
        <f t="shared" ref="AF13" si="97">IF(AF10&gt;AF12,"H1","H0")</f>
        <v>H1</v>
      </c>
      <c r="AG13" s="130" t="str">
        <f>IF(AG10&gt;AG12,"H1","H0")</f>
        <v>H1</v>
      </c>
      <c r="AH13" s="130" t="str">
        <f t="shared" ref="AH13" si="98">IF(AH10&gt;AH12,"H1","H0")</f>
        <v>H1</v>
      </c>
      <c r="AI13" s="130" t="str">
        <f t="shared" ref="AI13" si="99">IF(AI10&gt;AI12,"H1","H0")</f>
        <v>H1</v>
      </c>
      <c r="AJ13" s="364" t="str">
        <f>IF(AJ10&gt;AJ12,"H1","H0")</f>
        <v>H1</v>
      </c>
      <c r="AK13" s="364" t="str">
        <f t="shared" ref="AK13" si="100">IF(AK10&gt;AK12,"H1","H0")</f>
        <v>H0</v>
      </c>
      <c r="AL13" s="364" t="str">
        <f t="shared" ref="AL13" si="101">IF(AL10&gt;AL12,"H1","H0")</f>
        <v>H1</v>
      </c>
      <c r="AM13" s="130" t="str">
        <f>IF(AM10&gt;AM12,"H1","H0")</f>
        <v>H1</v>
      </c>
      <c r="AN13" s="130" t="str">
        <f t="shared" ref="AN13" si="102">IF(AN10&gt;AN12,"H1","H0")</f>
        <v>H0</v>
      </c>
      <c r="AO13" s="130" t="str">
        <f t="shared" ref="AO13" si="103">IF(AO10&gt;AO12,"H1","H0")</f>
        <v>H1</v>
      </c>
      <c r="AP13" s="364" t="str">
        <f>IF(AP10&gt;AP12,"H1","H0")</f>
        <v>H1</v>
      </c>
      <c r="AQ13" s="364" t="str">
        <f t="shared" ref="AQ13" si="104">IF(AQ10&gt;AQ12,"H1","H0")</f>
        <v>H0</v>
      </c>
      <c r="AR13" s="364" t="str">
        <f t="shared" ref="AR13" si="105">IF(AR10&gt;AR12,"H1","H0")</f>
        <v>H1</v>
      </c>
      <c r="AW13" s="364" t="str">
        <f>IF(AW10&gt;AW12,"H1","H0")</f>
        <v>H0</v>
      </c>
      <c r="AX13" s="364" t="str">
        <f t="shared" ref="AX13:BQ13" si="106">IF(AX10&gt;AX12,"H1","H0")</f>
        <v>H1</v>
      </c>
      <c r="AY13" s="364" t="str">
        <f t="shared" si="106"/>
        <v>H1</v>
      </c>
      <c r="AZ13" s="364" t="str">
        <f t="shared" si="106"/>
        <v>H1</v>
      </c>
      <c r="BA13" s="364" t="str">
        <f t="shared" si="106"/>
        <v>H1</v>
      </c>
      <c r="BB13" s="364" t="str">
        <f t="shared" si="106"/>
        <v>H1</v>
      </c>
      <c r="BC13" s="364" t="str">
        <f t="shared" si="106"/>
        <v>H0</v>
      </c>
      <c r="BD13" s="364" t="str">
        <f t="shared" si="106"/>
        <v>H1</v>
      </c>
      <c r="BE13" s="364" t="str">
        <f t="shared" si="106"/>
        <v>H1</v>
      </c>
      <c r="BF13" s="364" t="str">
        <f t="shared" si="106"/>
        <v>H1</v>
      </c>
      <c r="BG13" s="364" t="str">
        <f t="shared" si="106"/>
        <v>H1</v>
      </c>
      <c r="BH13" s="364" t="str">
        <f t="shared" si="106"/>
        <v>H1</v>
      </c>
      <c r="BI13" s="364" t="str">
        <f t="shared" si="106"/>
        <v>H1</v>
      </c>
      <c r="BJ13" s="364" t="str">
        <f t="shared" si="106"/>
        <v>H1</v>
      </c>
      <c r="BK13" s="364" t="str">
        <f t="shared" si="106"/>
        <v>H1</v>
      </c>
      <c r="BL13" s="364" t="str">
        <f t="shared" si="106"/>
        <v>H1</v>
      </c>
      <c r="BM13" s="364" t="str">
        <f t="shared" si="106"/>
        <v>H1</v>
      </c>
      <c r="BN13" s="364" t="str">
        <f t="shared" si="106"/>
        <v>H1</v>
      </c>
      <c r="BO13" s="364" t="str">
        <f t="shared" si="106"/>
        <v>H1</v>
      </c>
      <c r="BP13" s="364" t="str">
        <f t="shared" si="106"/>
        <v>H1</v>
      </c>
      <c r="BQ13" s="364" t="str">
        <f t="shared" si="106"/>
        <v>H1</v>
      </c>
      <c r="BT13" s="364" t="str">
        <f>IF(BT10&gt;BT12,"H1","H0")</f>
        <v>H0</v>
      </c>
      <c r="BU13" s="364" t="str">
        <f t="shared" ref="BU13:CN13" si="107">IF(BU10&gt;BU12,"H1","H0")</f>
        <v>H1</v>
      </c>
      <c r="BV13" s="364" t="str">
        <f t="shared" si="107"/>
        <v>H1</v>
      </c>
      <c r="BW13" s="130" t="str">
        <f t="shared" si="107"/>
        <v>H1</v>
      </c>
      <c r="BX13" s="130" t="str">
        <f t="shared" si="107"/>
        <v>H1</v>
      </c>
      <c r="BY13" s="130" t="str">
        <f t="shared" si="107"/>
        <v>H1</v>
      </c>
      <c r="BZ13" s="364" t="str">
        <f t="shared" si="107"/>
        <v>H0</v>
      </c>
      <c r="CA13" s="364" t="str">
        <f t="shared" si="107"/>
        <v>H1</v>
      </c>
      <c r="CB13" s="364" t="str">
        <f t="shared" si="107"/>
        <v>H1</v>
      </c>
      <c r="CC13" s="130" t="str">
        <f t="shared" si="107"/>
        <v>H1</v>
      </c>
      <c r="CD13" s="130" t="str">
        <f t="shared" si="107"/>
        <v>H1</v>
      </c>
      <c r="CE13" s="130" t="str">
        <f t="shared" si="107"/>
        <v>H1</v>
      </c>
      <c r="CF13" s="364" t="str">
        <f t="shared" si="107"/>
        <v>H1</v>
      </c>
      <c r="CG13" s="364" t="str">
        <f t="shared" si="107"/>
        <v>H1</v>
      </c>
      <c r="CH13" s="364" t="str">
        <f t="shared" si="107"/>
        <v>H1</v>
      </c>
      <c r="CI13" s="130" t="str">
        <f t="shared" si="107"/>
        <v>H1</v>
      </c>
      <c r="CJ13" s="130" t="str">
        <f t="shared" si="107"/>
        <v>H1</v>
      </c>
      <c r="CK13" s="130" t="str">
        <f t="shared" si="107"/>
        <v>H1</v>
      </c>
      <c r="CL13" s="364" t="str">
        <f t="shared" si="107"/>
        <v>H1</v>
      </c>
      <c r="CM13" s="364" t="str">
        <f t="shared" si="107"/>
        <v>H1</v>
      </c>
      <c r="CN13" s="364" t="str">
        <f t="shared" si="107"/>
        <v>H1</v>
      </c>
      <c r="CQ13" s="364" t="str">
        <f>IF(CQ10&gt;CQ12,"H1","H0")</f>
        <v>H1</v>
      </c>
      <c r="CR13" s="364" t="str">
        <f t="shared" ref="CR13:DR13" si="108">IF(CR10&gt;CR12,"H1","H0")</f>
        <v>H1</v>
      </c>
      <c r="CS13" s="364" t="str">
        <f t="shared" si="108"/>
        <v>H0</v>
      </c>
      <c r="CT13" s="364" t="str">
        <f t="shared" si="108"/>
        <v>H1</v>
      </c>
      <c r="CU13" s="179" t="str">
        <f t="shared" si="108"/>
        <v>H0</v>
      </c>
      <c r="CV13" s="179" t="str">
        <f t="shared" si="108"/>
        <v>H1</v>
      </c>
      <c r="CW13" s="179" t="str">
        <f t="shared" si="108"/>
        <v>H0</v>
      </c>
      <c r="CX13" s="179" t="str">
        <f t="shared" si="108"/>
        <v>H1</v>
      </c>
      <c r="CY13" s="364" t="str">
        <f t="shared" si="108"/>
        <v>H1</v>
      </c>
      <c r="CZ13" s="364" t="str">
        <f t="shared" si="108"/>
        <v>H1</v>
      </c>
      <c r="DA13" s="364" t="str">
        <f t="shared" si="108"/>
        <v>H0</v>
      </c>
      <c r="DB13" s="364" t="str">
        <f t="shared" si="108"/>
        <v>H1</v>
      </c>
      <c r="DC13" s="179" t="str">
        <f t="shared" si="108"/>
        <v>H0</v>
      </c>
      <c r="DD13" s="179" t="str">
        <f t="shared" si="108"/>
        <v>H1</v>
      </c>
      <c r="DE13" s="179" t="str">
        <f t="shared" si="108"/>
        <v>H0</v>
      </c>
      <c r="DF13" s="179" t="str">
        <f t="shared" si="108"/>
        <v>H1</v>
      </c>
      <c r="DG13" s="364" t="str">
        <f t="shared" si="108"/>
        <v>H0</v>
      </c>
      <c r="DH13" s="364" t="str">
        <f t="shared" si="108"/>
        <v>H1</v>
      </c>
      <c r="DI13" s="364" t="str">
        <f t="shared" si="108"/>
        <v>H0</v>
      </c>
      <c r="DJ13" s="364" t="str">
        <f t="shared" si="108"/>
        <v>H1</v>
      </c>
      <c r="DK13" s="179" t="str">
        <f t="shared" si="108"/>
        <v>H0</v>
      </c>
      <c r="DL13" s="179" t="str">
        <f t="shared" si="108"/>
        <v>H1</v>
      </c>
      <c r="DM13" s="179" t="str">
        <f t="shared" si="108"/>
        <v>H0</v>
      </c>
      <c r="DN13" s="179" t="str">
        <f t="shared" si="108"/>
        <v>H1</v>
      </c>
      <c r="DO13" s="364" t="str">
        <f t="shared" si="108"/>
        <v>H0</v>
      </c>
      <c r="DP13" s="364" t="str">
        <f t="shared" si="108"/>
        <v>H1</v>
      </c>
      <c r="DQ13" s="364" t="str">
        <f t="shared" si="108"/>
        <v>H0</v>
      </c>
      <c r="DR13" s="364" t="str">
        <f t="shared" si="108"/>
        <v>H1</v>
      </c>
      <c r="DS13" s="367"/>
      <c r="DT13" s="367"/>
      <c r="EE13">
        <f>Flowtime_200!C294</f>
        <v>962206</v>
      </c>
      <c r="EF13">
        <f t="shared" si="15"/>
        <v>1111824</v>
      </c>
      <c r="EG13">
        <f>Flowtime_200!C106</f>
        <v>1111824</v>
      </c>
      <c r="EH13">
        <f>Flowtime_200!C12</f>
        <v>1111824</v>
      </c>
      <c r="EL13">
        <v>603</v>
      </c>
      <c r="EM13">
        <v>623</v>
      </c>
      <c r="EN13">
        <v>623</v>
      </c>
      <c r="EO13">
        <v>558</v>
      </c>
      <c r="EP13">
        <v>558</v>
      </c>
      <c r="EQ13">
        <v>611</v>
      </c>
      <c r="ER13">
        <v>611</v>
      </c>
      <c r="ET13">
        <f t="shared" si="16"/>
        <v>-149618</v>
      </c>
      <c r="EU13">
        <f t="shared" si="16"/>
        <v>0</v>
      </c>
      <c r="EV13">
        <f t="shared" si="0"/>
        <v>0</v>
      </c>
      <c r="EW13">
        <f t="shared" si="0"/>
        <v>1111824</v>
      </c>
      <c r="EX13">
        <f t="shared" si="0"/>
        <v>0</v>
      </c>
      <c r="EY13">
        <f t="shared" si="0"/>
        <v>0</v>
      </c>
      <c r="EZ13">
        <f t="shared" si="0"/>
        <v>-603</v>
      </c>
      <c r="FA13">
        <f t="shared" si="0"/>
        <v>-20</v>
      </c>
      <c r="FB13">
        <f t="shared" si="0"/>
        <v>0</v>
      </c>
      <c r="FC13">
        <f t="shared" si="0"/>
        <v>65</v>
      </c>
      <c r="FD13">
        <f t="shared" si="0"/>
        <v>0</v>
      </c>
      <c r="FE13">
        <f t="shared" si="0"/>
        <v>-53</v>
      </c>
      <c r="FF13">
        <f t="shared" si="0"/>
        <v>0</v>
      </c>
      <c r="FH13">
        <f t="shared" si="1"/>
        <v>-29731.303370786511</v>
      </c>
      <c r="FI13">
        <f t="shared" si="2"/>
        <v>-2.0337078651685392</v>
      </c>
      <c r="FJ13">
        <f t="shared" si="3"/>
        <v>2.0337078651685392</v>
      </c>
      <c r="FK13">
        <f t="shared" si="4"/>
        <v>-40348.02247191011</v>
      </c>
      <c r="FL13">
        <f t="shared" si="5"/>
        <v>0</v>
      </c>
      <c r="FM13">
        <f t="shared" si="6"/>
        <v>0</v>
      </c>
      <c r="FN13">
        <f t="shared" si="7"/>
        <v>80.617977528089909</v>
      </c>
      <c r="FO13">
        <f t="shared" si="8"/>
        <v>-12.651685393258427</v>
      </c>
      <c r="FP13">
        <f t="shared" si="9"/>
        <v>0.24719101123595505</v>
      </c>
      <c r="FQ13">
        <f t="shared" si="10"/>
        <v>70.606741573033702</v>
      </c>
      <c r="FR13">
        <f t="shared" si="11"/>
        <v>1.898876404494382</v>
      </c>
      <c r="FS13">
        <f t="shared" si="12"/>
        <v>-52.337078651685395</v>
      </c>
      <c r="FT13">
        <f t="shared" si="13"/>
        <v>0.5393258426966292</v>
      </c>
      <c r="FV13">
        <f t="shared" si="17"/>
        <v>883950400.12574136</v>
      </c>
      <c r="FW13">
        <f t="shared" si="14"/>
        <v>4.1359676808483767</v>
      </c>
      <c r="FX13">
        <f t="shared" si="14"/>
        <v>4.1359676808483767</v>
      </c>
      <c r="FY13">
        <f t="shared" si="14"/>
        <v>1627962917.3937633</v>
      </c>
      <c r="FZ13">
        <f t="shared" si="14"/>
        <v>0</v>
      </c>
      <c r="GA13">
        <f t="shared" si="14"/>
        <v>0</v>
      </c>
      <c r="GB13">
        <f t="shared" si="14"/>
        <v>6499.2583007196099</v>
      </c>
      <c r="GC13">
        <f t="shared" si="14"/>
        <v>160.06514328998864</v>
      </c>
      <c r="GD13">
        <f t="shared" si="14"/>
        <v>6.1103396035854053E-2</v>
      </c>
      <c r="GE13">
        <f t="shared" si="14"/>
        <v>4985.3119555611656</v>
      </c>
      <c r="GF13">
        <f t="shared" si="14"/>
        <v>3.6057315995455119</v>
      </c>
      <c r="GG13">
        <f t="shared" si="14"/>
        <v>2739.1698017927033</v>
      </c>
      <c r="GH13">
        <f t="shared" si="14"/>
        <v>0.2908723646004292</v>
      </c>
    </row>
    <row r="14" spans="1:190" ht="15.75" x14ac:dyDescent="0.25">
      <c r="A14" s="115" t="s">
        <v>244</v>
      </c>
      <c r="B14" s="364" t="str">
        <f t="shared" ref="B14:D14" si="109">IF(B10&lt;B12,"'signifikant'","'n. signifikant'")</f>
        <v>'n. signifikant'</v>
      </c>
      <c r="C14" s="364" t="str">
        <f t="shared" si="109"/>
        <v>'n. signifikant'</v>
      </c>
      <c r="D14" s="364" t="str">
        <f t="shared" si="109"/>
        <v>'n. signifikant'</v>
      </c>
      <c r="E14" s="130" t="str">
        <f>IF(E10&lt;E12,"'signifikant'","'n. signifikant'")</f>
        <v>'n. signifikant'</v>
      </c>
      <c r="F14" s="130" t="str">
        <f t="shared" ref="F14:G14" si="110">IF(F10&lt;F12,"'signifikant'","'n. signifikant'")</f>
        <v>'n. signifikant'</v>
      </c>
      <c r="G14" s="130" t="str">
        <f t="shared" si="110"/>
        <v>'n. signifikant'</v>
      </c>
      <c r="H14" s="364" t="str">
        <f>IF(H10&lt;H12,"'signifikant'","'n. signifikant'")</f>
        <v>'n. signifikant'</v>
      </c>
      <c r="I14" s="364" t="str">
        <f t="shared" ref="I14:J14" si="111">IF(I10&lt;I12,"'signifikant'","'n. signifikant'")</f>
        <v>'n. signifikant'</v>
      </c>
      <c r="J14" s="364" t="str">
        <f t="shared" si="111"/>
        <v>'n. signifikant'</v>
      </c>
      <c r="K14" s="130" t="str">
        <f>IF(K10&lt;K12,"'signifikant'","'n. signifikant'")</f>
        <v>'n. signifikant'</v>
      </c>
      <c r="L14" s="130" t="str">
        <f t="shared" ref="L14:M14" si="112">IF(L10&lt;L12,"'signifikant'","'n. signifikant'")</f>
        <v>'n. signifikant'</v>
      </c>
      <c r="M14" s="130" t="str">
        <f t="shared" si="112"/>
        <v>'n. signifikant'</v>
      </c>
      <c r="N14" s="364" t="str">
        <f>IF(N10&lt;N12,"'signifikant'","'n. signifikant'")</f>
        <v>'n. signifikant'</v>
      </c>
      <c r="O14" s="364" t="str">
        <f t="shared" ref="O14:P14" si="113">IF(O10&lt;O12,"'signifikant'","'n. signifikant'")</f>
        <v>'n. signifikant'</v>
      </c>
      <c r="P14" s="364" t="str">
        <f t="shared" si="113"/>
        <v>'n. signifikant'</v>
      </c>
      <c r="Q14" s="130" t="str">
        <f>IF(Q10&lt;Q12,"'signifikant'","'n. signifikant'")</f>
        <v>'n. signifikant'</v>
      </c>
      <c r="R14" s="130" t="str">
        <f t="shared" ref="R14:S14" si="114">IF(R10&lt;R12,"'signifikant'","'n. signifikant'")</f>
        <v>'n. signifikant'</v>
      </c>
      <c r="S14" s="130" t="str">
        <f t="shared" si="114"/>
        <v>'n. signifikant'</v>
      </c>
      <c r="T14" s="364" t="str">
        <f>IF(T10&lt;T12,"'signifikant'","'n. signifikant'")</f>
        <v>'n. signifikant'</v>
      </c>
      <c r="U14" s="364" t="str">
        <f t="shared" ref="U14:V14" si="115">IF(U10&lt;U12,"'signifikant'","'n. signifikant'")</f>
        <v>'signifikant'</v>
      </c>
      <c r="V14" s="364" t="str">
        <f t="shared" si="115"/>
        <v>'n. signifikant'</v>
      </c>
      <c r="X14" s="364" t="str">
        <f t="shared" ref="X14:Z14" si="116">IF(X10&lt;X12,"'signifikant'","'n. signifikant'")</f>
        <v>'n. signifikant'</v>
      </c>
      <c r="Y14" s="364" t="str">
        <f t="shared" si="116"/>
        <v>'n. signifikant'</v>
      </c>
      <c r="Z14" s="364" t="str">
        <f t="shared" si="116"/>
        <v>'n. signifikant'</v>
      </c>
      <c r="AA14" s="130" t="str">
        <f>IF(AA10&lt;AA12,"'signifikant'","'n. signifikant'")</f>
        <v>'n. signifikant'</v>
      </c>
      <c r="AB14" s="130" t="str">
        <f t="shared" ref="AB14:AC14" si="117">IF(AB10&lt;AB12,"'signifikant'","'n. signifikant'")</f>
        <v>'n. signifikant'</v>
      </c>
      <c r="AC14" s="130" t="str">
        <f t="shared" si="117"/>
        <v>'n. signifikant'</v>
      </c>
      <c r="AD14" s="364" t="str">
        <f>IF(AD10&lt;AD12,"'signifikant'","'n. signifikant'")</f>
        <v>'n. signifikant'</v>
      </c>
      <c r="AE14" s="364" t="str">
        <f t="shared" ref="AE14:AF14" si="118">IF(AE10&lt;AE12,"'signifikant'","'n. signifikant'")</f>
        <v>'n. signifikant'</v>
      </c>
      <c r="AF14" s="364" t="str">
        <f t="shared" si="118"/>
        <v>'n. signifikant'</v>
      </c>
      <c r="AG14" s="130" t="str">
        <f>IF(AG10&lt;AG12,"'signifikant'","'n. signifikant'")</f>
        <v>'n. signifikant'</v>
      </c>
      <c r="AH14" s="130" t="str">
        <f t="shared" ref="AH14:AI14" si="119">IF(AH10&lt;AH12,"'signifikant'","'n. signifikant'")</f>
        <v>'n. signifikant'</v>
      </c>
      <c r="AI14" s="130" t="str">
        <f t="shared" si="119"/>
        <v>'n. signifikant'</v>
      </c>
      <c r="AJ14" s="364" t="str">
        <f>IF(AJ10&lt;AJ12,"'signifikant'","'n. signifikant'")</f>
        <v>'n. signifikant'</v>
      </c>
      <c r="AK14" s="364" t="str">
        <f t="shared" ref="AK14:AL14" si="120">IF(AK10&lt;AK12,"'signifikant'","'n. signifikant'")</f>
        <v>'signifikant'</v>
      </c>
      <c r="AL14" s="364" t="str">
        <f t="shared" si="120"/>
        <v>'n. signifikant'</v>
      </c>
      <c r="AM14" s="130" t="str">
        <f>IF(AM10&lt;AM12,"'signifikant'","'n. signifikant'")</f>
        <v>'n. signifikant'</v>
      </c>
      <c r="AN14" s="130" t="str">
        <f t="shared" ref="AN14:AO14" si="121">IF(AN10&lt;AN12,"'signifikant'","'n. signifikant'")</f>
        <v>'signifikant'</v>
      </c>
      <c r="AO14" s="130" t="str">
        <f t="shared" si="121"/>
        <v>'n. signifikant'</v>
      </c>
      <c r="AP14" s="364" t="str">
        <f>IF(AP10&lt;AP12,"'signifikant'","'n. signifikant'")</f>
        <v>'n. signifikant'</v>
      </c>
      <c r="AQ14" s="364" t="str">
        <f t="shared" ref="AQ14:AR14" si="122">IF(AQ10&lt;AQ12,"'signifikant'","'n. signifikant'")</f>
        <v>'signifikant'</v>
      </c>
      <c r="AR14" s="364" t="str">
        <f t="shared" si="122"/>
        <v>'n. signifikant'</v>
      </c>
      <c r="AW14" s="364" t="str">
        <f t="shared" ref="AW14:BB14" si="123">IF(AW10&lt;AW12,"'signifikant'","'n. signifikant'")</f>
        <v>'signifikant'</v>
      </c>
      <c r="AX14" s="364" t="str">
        <f t="shared" si="123"/>
        <v>'n. signifikant'</v>
      </c>
      <c r="AY14" s="364" t="str">
        <f t="shared" si="123"/>
        <v>'n. signifikant'</v>
      </c>
      <c r="AZ14" s="130" t="str">
        <f t="shared" si="123"/>
        <v>'n. signifikant'</v>
      </c>
      <c r="BA14" s="130" t="str">
        <f t="shared" si="123"/>
        <v>'n. signifikant'</v>
      </c>
      <c r="BB14" s="130" t="str">
        <f t="shared" si="123"/>
        <v>'n. signifikant'</v>
      </c>
      <c r="BC14" s="364" t="str">
        <f t="shared" ref="BC14:BQ14" si="124">IF(BC10&lt;BC12,"'signifikant'","'n. signifikant'")</f>
        <v>'signifikant'</v>
      </c>
      <c r="BD14" s="364" t="str">
        <f t="shared" si="124"/>
        <v>'n. signifikant'</v>
      </c>
      <c r="BE14" s="364" t="str">
        <f t="shared" si="124"/>
        <v>'n. signifikant'</v>
      </c>
      <c r="BF14" s="130" t="str">
        <f t="shared" si="124"/>
        <v>'n. signifikant'</v>
      </c>
      <c r="BG14" s="130" t="str">
        <f t="shared" si="124"/>
        <v>'n. signifikant'</v>
      </c>
      <c r="BH14" s="130" t="str">
        <f t="shared" si="124"/>
        <v>'n. signifikant'</v>
      </c>
      <c r="BI14" s="364" t="str">
        <f t="shared" si="124"/>
        <v>'n. signifikant'</v>
      </c>
      <c r="BJ14" s="364" t="str">
        <f t="shared" si="124"/>
        <v>'n. signifikant'</v>
      </c>
      <c r="BK14" s="364" t="str">
        <f t="shared" si="124"/>
        <v>'n. signifikant'</v>
      </c>
      <c r="BL14" s="130" t="str">
        <f t="shared" si="124"/>
        <v>'n. signifikant'</v>
      </c>
      <c r="BM14" s="130" t="str">
        <f t="shared" si="124"/>
        <v>'n. signifikant'</v>
      </c>
      <c r="BN14" s="130" t="str">
        <f t="shared" si="124"/>
        <v>'n. signifikant'</v>
      </c>
      <c r="BO14" s="364" t="str">
        <f t="shared" si="124"/>
        <v>'n. signifikant'</v>
      </c>
      <c r="BP14" s="364" t="str">
        <f t="shared" si="124"/>
        <v>'n. signifikant'</v>
      </c>
      <c r="BQ14" s="364" t="str">
        <f t="shared" si="124"/>
        <v>'n. signifikant'</v>
      </c>
      <c r="BT14" s="364" t="str">
        <f t="shared" ref="BT14:BY14" si="125">IF(BT10&lt;BT12,"'signifikant'","'n. signifikant'")</f>
        <v>'signifikant'</v>
      </c>
      <c r="BU14" s="364" t="str">
        <f t="shared" si="125"/>
        <v>'n. signifikant'</v>
      </c>
      <c r="BV14" s="364" t="str">
        <f t="shared" si="125"/>
        <v>'n. signifikant'</v>
      </c>
      <c r="BW14" s="130" t="str">
        <f t="shared" si="125"/>
        <v>'n. signifikant'</v>
      </c>
      <c r="BX14" s="130" t="str">
        <f t="shared" si="125"/>
        <v>'n. signifikant'</v>
      </c>
      <c r="BY14" s="130" t="str">
        <f t="shared" si="125"/>
        <v>'n. signifikant'</v>
      </c>
      <c r="BZ14" s="364" t="str">
        <f t="shared" ref="BZ14:CN14" si="126">IF(BZ10&lt;BZ12,"'signifikant'","'n. signifikant'")</f>
        <v>'signifikant'</v>
      </c>
      <c r="CA14" s="364" t="str">
        <f t="shared" si="126"/>
        <v>'n. signifikant'</v>
      </c>
      <c r="CB14" s="364" t="str">
        <f t="shared" si="126"/>
        <v>'n. signifikant'</v>
      </c>
      <c r="CC14" s="130" t="str">
        <f t="shared" si="126"/>
        <v>'n. signifikant'</v>
      </c>
      <c r="CD14" s="130" t="str">
        <f t="shared" si="126"/>
        <v>'n. signifikant'</v>
      </c>
      <c r="CE14" s="130" t="str">
        <f t="shared" si="126"/>
        <v>'n. signifikant'</v>
      </c>
      <c r="CF14" s="364" t="str">
        <f t="shared" si="126"/>
        <v>'n. signifikant'</v>
      </c>
      <c r="CG14" s="364" t="str">
        <f t="shared" si="126"/>
        <v>'n. signifikant'</v>
      </c>
      <c r="CH14" s="364" t="str">
        <f t="shared" si="126"/>
        <v>'n. signifikant'</v>
      </c>
      <c r="CI14" s="130" t="str">
        <f t="shared" si="126"/>
        <v>'n. signifikant'</v>
      </c>
      <c r="CJ14" s="130" t="str">
        <f t="shared" si="126"/>
        <v>'n. signifikant'</v>
      </c>
      <c r="CK14" s="130" t="str">
        <f t="shared" si="126"/>
        <v>'n. signifikant'</v>
      </c>
      <c r="CL14" s="364" t="str">
        <f t="shared" si="126"/>
        <v>'n. signifikant'</v>
      </c>
      <c r="CM14" s="364" t="str">
        <f t="shared" si="126"/>
        <v>'n. signifikant'</v>
      </c>
      <c r="CN14" s="364" t="str">
        <f t="shared" si="126"/>
        <v>'n. signifikant'</v>
      </c>
      <c r="CQ14" s="364" t="str">
        <f t="shared" ref="CQ14:CX14" si="127">IF(CQ10&lt;CQ12,"'signifikant'","'n. signifikant'")</f>
        <v>'n. signifikant'</v>
      </c>
      <c r="CR14" s="364" t="str">
        <f t="shared" si="127"/>
        <v>'n. signifikant'</v>
      </c>
      <c r="CS14" s="364" t="str">
        <f t="shared" si="127"/>
        <v>'signifikant'</v>
      </c>
      <c r="CT14" s="364" t="str">
        <f t="shared" si="127"/>
        <v>'n. signifikant'</v>
      </c>
      <c r="CU14" s="130" t="str">
        <f t="shared" si="127"/>
        <v>'signifikant'</v>
      </c>
      <c r="CV14" s="130" t="str">
        <f t="shared" si="127"/>
        <v>'n. signifikant'</v>
      </c>
      <c r="CW14" s="130" t="str">
        <f t="shared" si="127"/>
        <v>'signifikant'</v>
      </c>
      <c r="CX14" s="130" t="str">
        <f t="shared" si="127"/>
        <v>'n. signifikant'</v>
      </c>
      <c r="CY14" s="364" t="str">
        <f t="shared" ref="CY14:DR14" si="128">IF(CY10&lt;CY12,"'signifikant'","'n. signifikant'")</f>
        <v>'n. signifikant'</v>
      </c>
      <c r="CZ14" s="364" t="str">
        <f t="shared" si="128"/>
        <v>'n. signifikant'</v>
      </c>
      <c r="DA14" s="364" t="str">
        <f t="shared" si="128"/>
        <v>'signifikant'</v>
      </c>
      <c r="DB14" s="364" t="str">
        <f t="shared" si="128"/>
        <v>'n. signifikant'</v>
      </c>
      <c r="DC14" s="130" t="str">
        <f t="shared" si="128"/>
        <v>'signifikant'</v>
      </c>
      <c r="DD14" s="130" t="str">
        <f t="shared" si="128"/>
        <v>'n. signifikant'</v>
      </c>
      <c r="DE14" s="130" t="str">
        <f t="shared" si="128"/>
        <v>'signifikant'</v>
      </c>
      <c r="DF14" s="130" t="str">
        <f t="shared" si="128"/>
        <v>'n. signifikant'</v>
      </c>
      <c r="DG14" s="364" t="str">
        <f t="shared" si="128"/>
        <v>'signifikant'</v>
      </c>
      <c r="DH14" s="364" t="str">
        <f t="shared" si="128"/>
        <v>'n. signifikant'</v>
      </c>
      <c r="DI14" s="364" t="str">
        <f t="shared" si="128"/>
        <v>'signifikant'</v>
      </c>
      <c r="DJ14" s="364" t="str">
        <f t="shared" si="128"/>
        <v>'n. signifikant'</v>
      </c>
      <c r="DK14" s="130" t="str">
        <f t="shared" si="128"/>
        <v>'signifikant'</v>
      </c>
      <c r="DL14" s="130" t="str">
        <f t="shared" si="128"/>
        <v>'n. signifikant'</v>
      </c>
      <c r="DM14" s="130" t="str">
        <f t="shared" si="128"/>
        <v>'signifikant'</v>
      </c>
      <c r="DN14" s="130" t="str">
        <f t="shared" si="128"/>
        <v>'n. signifikant'</v>
      </c>
      <c r="DO14" s="364" t="str">
        <f t="shared" si="128"/>
        <v>'signifikant'</v>
      </c>
      <c r="DP14" s="364" t="str">
        <f t="shared" si="128"/>
        <v>'n. signifikant'</v>
      </c>
      <c r="DQ14" s="364" t="str">
        <f t="shared" si="128"/>
        <v>'signifikant'</v>
      </c>
      <c r="DR14" s="364" t="str">
        <f t="shared" si="128"/>
        <v>'n. signifikant'</v>
      </c>
      <c r="DS14" s="152"/>
      <c r="DT14" s="152"/>
      <c r="EE14">
        <f>Flowtime_200!C295</f>
        <v>1007572</v>
      </c>
      <c r="EF14">
        <f t="shared" si="15"/>
        <v>1115410</v>
      </c>
      <c r="EG14">
        <f>Flowtime_200!C107</f>
        <v>1115410</v>
      </c>
      <c r="EH14">
        <f>Flowtime_200!C13</f>
        <v>1115410</v>
      </c>
      <c r="EL14">
        <v>518</v>
      </c>
      <c r="EM14">
        <v>453</v>
      </c>
      <c r="EN14">
        <v>457</v>
      </c>
      <c r="EO14">
        <v>482</v>
      </c>
      <c r="EP14">
        <v>482</v>
      </c>
      <c r="EQ14">
        <v>482</v>
      </c>
      <c r="ER14">
        <v>482</v>
      </c>
      <c r="ET14">
        <f t="shared" si="16"/>
        <v>-107838</v>
      </c>
      <c r="EU14">
        <f t="shared" si="16"/>
        <v>0</v>
      </c>
      <c r="EV14">
        <f t="shared" si="0"/>
        <v>0</v>
      </c>
      <c r="EW14">
        <f t="shared" si="0"/>
        <v>1115410</v>
      </c>
      <c r="EX14">
        <f t="shared" si="0"/>
        <v>0</v>
      </c>
      <c r="EY14">
        <f t="shared" si="0"/>
        <v>0</v>
      </c>
      <c r="EZ14">
        <f t="shared" si="0"/>
        <v>-518</v>
      </c>
      <c r="FA14">
        <f t="shared" si="0"/>
        <v>65</v>
      </c>
      <c r="FB14">
        <f t="shared" si="0"/>
        <v>-4</v>
      </c>
      <c r="FC14">
        <f t="shared" si="0"/>
        <v>-25</v>
      </c>
      <c r="FD14">
        <f t="shared" si="0"/>
        <v>0</v>
      </c>
      <c r="FE14">
        <f t="shared" si="0"/>
        <v>0</v>
      </c>
      <c r="FF14">
        <f t="shared" si="0"/>
        <v>0</v>
      </c>
      <c r="FH14">
        <f t="shared" si="1"/>
        <v>12048.696629213489</v>
      </c>
      <c r="FI14">
        <f t="shared" si="2"/>
        <v>-2.0337078651685392</v>
      </c>
      <c r="FJ14">
        <f t="shared" si="3"/>
        <v>2.0337078651685392</v>
      </c>
      <c r="FK14">
        <f t="shared" si="4"/>
        <v>-36762.02247191011</v>
      </c>
      <c r="FL14">
        <f t="shared" si="5"/>
        <v>0</v>
      </c>
      <c r="FM14">
        <f t="shared" si="6"/>
        <v>0</v>
      </c>
      <c r="FN14">
        <f t="shared" si="7"/>
        <v>165.61797752808991</v>
      </c>
      <c r="FO14">
        <f t="shared" si="8"/>
        <v>72.348314606741567</v>
      </c>
      <c r="FP14">
        <f t="shared" si="9"/>
        <v>-3.7528089887640448</v>
      </c>
      <c r="FQ14">
        <f t="shared" si="10"/>
        <v>-19.393258426966291</v>
      </c>
      <c r="FR14">
        <f t="shared" si="11"/>
        <v>1.898876404494382</v>
      </c>
      <c r="FS14">
        <f t="shared" si="12"/>
        <v>0.6629213483146067</v>
      </c>
      <c r="FT14">
        <f t="shared" si="13"/>
        <v>0.5393258426966292</v>
      </c>
      <c r="FV14">
        <f t="shared" si="17"/>
        <v>145171090.4628205</v>
      </c>
      <c r="FW14">
        <f t="shared" si="14"/>
        <v>4.1359676808483767</v>
      </c>
      <c r="FX14">
        <f t="shared" si="14"/>
        <v>4.1359676808483767</v>
      </c>
      <c r="FY14">
        <f t="shared" si="14"/>
        <v>1351446296.2252238</v>
      </c>
      <c r="FZ14">
        <f t="shared" si="14"/>
        <v>0</v>
      </c>
      <c r="GA14">
        <f t="shared" si="14"/>
        <v>0</v>
      </c>
      <c r="GB14">
        <f t="shared" si="14"/>
        <v>27429.314480494893</v>
      </c>
      <c r="GC14">
        <f t="shared" si="14"/>
        <v>5234.2786264360557</v>
      </c>
      <c r="GD14">
        <f t="shared" si="14"/>
        <v>14.083575306148212</v>
      </c>
      <c r="GE14">
        <f t="shared" si="14"/>
        <v>376.09847241509908</v>
      </c>
      <c r="GF14">
        <f t="shared" si="14"/>
        <v>3.6057315995455119</v>
      </c>
      <c r="GG14">
        <f t="shared" si="14"/>
        <v>0.43946471405125609</v>
      </c>
      <c r="GH14">
        <f t="shared" si="14"/>
        <v>0.2908723646004292</v>
      </c>
    </row>
    <row r="15" spans="1:190" s="21" customFormat="1" ht="15.75" x14ac:dyDescent="0.25">
      <c r="A15" s="115" t="s">
        <v>270</v>
      </c>
      <c r="B15" s="364"/>
      <c r="C15" s="364"/>
      <c r="D15" s="364"/>
      <c r="E15" s="130"/>
      <c r="F15" s="130"/>
      <c r="G15" s="130"/>
      <c r="H15" s="364"/>
      <c r="I15" s="364"/>
      <c r="J15" s="364"/>
      <c r="K15" s="130"/>
      <c r="L15" s="130"/>
      <c r="M15" s="130"/>
      <c r="N15" s="364"/>
      <c r="O15" s="364"/>
      <c r="P15" s="364"/>
      <c r="Q15" s="130"/>
      <c r="R15" s="130"/>
      <c r="S15" s="130"/>
      <c r="T15" s="364"/>
      <c r="U15" s="364"/>
      <c r="V15" s="364"/>
      <c r="X15" s="364"/>
      <c r="Y15" s="364"/>
      <c r="Z15" s="364"/>
      <c r="AA15" s="130"/>
      <c r="AB15" s="130"/>
      <c r="AC15" s="130"/>
      <c r="AD15" s="364"/>
      <c r="AE15" s="364"/>
      <c r="AF15" s="364"/>
      <c r="AG15" s="130"/>
      <c r="AH15" s="130"/>
      <c r="AI15" s="130"/>
      <c r="AJ15" s="364"/>
      <c r="AK15" s="364"/>
      <c r="AL15" s="364"/>
      <c r="AM15" s="130"/>
      <c r="AN15" s="130"/>
      <c r="AO15" s="130"/>
      <c r="AP15" s="364"/>
      <c r="AQ15" s="364"/>
      <c r="AR15" s="364"/>
      <c r="AW15" s="364"/>
      <c r="AX15" s="364"/>
      <c r="AY15" s="364"/>
      <c r="AZ15" s="130"/>
      <c r="BA15" s="130"/>
      <c r="BB15" s="130"/>
      <c r="BC15" s="364"/>
      <c r="BD15" s="364"/>
      <c r="BE15" s="364"/>
      <c r="BF15" s="130"/>
      <c r="BG15" s="130"/>
      <c r="BH15" s="130"/>
      <c r="BI15" s="364"/>
      <c r="BJ15" s="364"/>
      <c r="BK15" s="364"/>
      <c r="BL15" s="130"/>
      <c r="BM15" s="130"/>
      <c r="BN15" s="130"/>
      <c r="BO15" s="364"/>
      <c r="BP15" s="364"/>
      <c r="BQ15" s="364"/>
      <c r="BT15" s="364"/>
      <c r="BU15" s="364"/>
      <c r="BV15" s="364"/>
      <c r="BW15" s="130"/>
      <c r="BX15" s="130"/>
      <c r="BY15" s="130"/>
      <c r="BZ15" s="364"/>
      <c r="CA15" s="364"/>
      <c r="CB15" s="364"/>
      <c r="CC15" s="130"/>
      <c r="CD15" s="130"/>
      <c r="CE15" s="130"/>
      <c r="CF15" s="364"/>
      <c r="CG15" s="364"/>
      <c r="CH15" s="364"/>
      <c r="CI15" s="130"/>
      <c r="CJ15" s="130"/>
      <c r="CK15" s="130"/>
      <c r="CL15" s="364"/>
      <c r="CM15" s="364"/>
      <c r="CN15" s="364"/>
      <c r="CQ15" s="364"/>
      <c r="CR15" s="364"/>
      <c r="CS15" s="364"/>
      <c r="CT15" s="364"/>
      <c r="CU15" s="130"/>
      <c r="CV15" s="130"/>
      <c r="CW15" s="130"/>
      <c r="CX15" s="130"/>
      <c r="CY15" s="364"/>
      <c r="CZ15" s="364"/>
      <c r="DA15" s="364"/>
      <c r="DB15" s="364"/>
      <c r="DC15" s="130"/>
      <c r="DD15" s="130"/>
      <c r="DE15" s="130"/>
      <c r="DF15" s="130"/>
      <c r="DG15" s="364"/>
      <c r="DH15" s="364"/>
      <c r="DI15" s="364"/>
      <c r="DJ15" s="364"/>
      <c r="DK15" s="130"/>
      <c r="DL15" s="130"/>
      <c r="DM15" s="130"/>
      <c r="DN15" s="130"/>
      <c r="DO15" s="364"/>
      <c r="DP15" s="364"/>
      <c r="DQ15" s="364"/>
      <c r="DR15" s="364"/>
      <c r="DS15" s="152"/>
      <c r="DT15" s="152"/>
      <c r="EE15">
        <f>Flowtime_200!C296</f>
        <v>1057757</v>
      </c>
      <c r="EF15">
        <f t="shared" si="15"/>
        <v>1177987</v>
      </c>
      <c r="EG15">
        <f>Flowtime_200!C108</f>
        <v>1177987</v>
      </c>
      <c r="EH15">
        <f>Flowtime_200!C14</f>
        <v>1177987</v>
      </c>
      <c r="EI15"/>
      <c r="EJ15"/>
      <c r="EK15"/>
      <c r="EL15">
        <v>762</v>
      </c>
      <c r="EM15">
        <v>793</v>
      </c>
      <c r="EN15">
        <v>793</v>
      </c>
      <c r="EO15">
        <v>748</v>
      </c>
      <c r="EP15">
        <v>748</v>
      </c>
      <c r="EQ15">
        <v>775</v>
      </c>
      <c r="ER15">
        <v>775</v>
      </c>
      <c r="ES15"/>
      <c r="ET15">
        <f t="shared" si="16"/>
        <v>-120230</v>
      </c>
      <c r="EU15">
        <f t="shared" si="16"/>
        <v>0</v>
      </c>
      <c r="EV15">
        <f t="shared" si="0"/>
        <v>0</v>
      </c>
      <c r="EW15">
        <f t="shared" si="0"/>
        <v>1177987</v>
      </c>
      <c r="EX15">
        <f t="shared" si="0"/>
        <v>0</v>
      </c>
      <c r="EY15">
        <f t="shared" si="0"/>
        <v>0</v>
      </c>
      <c r="EZ15">
        <f t="shared" si="0"/>
        <v>-762</v>
      </c>
      <c r="FA15">
        <f t="shared" si="0"/>
        <v>-31</v>
      </c>
      <c r="FB15">
        <f t="shared" si="0"/>
        <v>0</v>
      </c>
      <c r="FC15">
        <f t="shared" si="0"/>
        <v>45</v>
      </c>
      <c r="FD15">
        <f t="shared" si="0"/>
        <v>0</v>
      </c>
      <c r="FE15">
        <f t="shared" si="0"/>
        <v>-27</v>
      </c>
      <c r="FF15">
        <f t="shared" si="0"/>
        <v>0</v>
      </c>
      <c r="FG15"/>
      <c r="FH15">
        <f t="shared" si="1"/>
        <v>-343.30337078651064</v>
      </c>
      <c r="FI15">
        <f t="shared" si="2"/>
        <v>-2.0337078651685392</v>
      </c>
      <c r="FJ15">
        <f t="shared" si="3"/>
        <v>2.0337078651685392</v>
      </c>
      <c r="FK15">
        <f t="shared" si="4"/>
        <v>25814.97752808989</v>
      </c>
      <c r="FL15">
        <f t="shared" si="5"/>
        <v>0</v>
      </c>
      <c r="FM15">
        <f t="shared" si="6"/>
        <v>0</v>
      </c>
      <c r="FN15">
        <f t="shared" si="7"/>
        <v>-78.382022471910091</v>
      </c>
      <c r="FO15">
        <f t="shared" si="8"/>
        <v>-23.651685393258425</v>
      </c>
      <c r="FP15">
        <f t="shared" si="9"/>
        <v>0.24719101123595505</v>
      </c>
      <c r="FQ15">
        <f t="shared" si="10"/>
        <v>50.606741573033709</v>
      </c>
      <c r="FR15">
        <f t="shared" si="11"/>
        <v>1.898876404494382</v>
      </c>
      <c r="FS15">
        <f t="shared" si="12"/>
        <v>-26.337078651685392</v>
      </c>
      <c r="FT15">
        <f t="shared" si="13"/>
        <v>0.5393258426966292</v>
      </c>
      <c r="FU15"/>
      <c r="FV15">
        <f t="shared" si="17"/>
        <v>117857.20439338041</v>
      </c>
      <c r="FW15">
        <f t="shared" si="14"/>
        <v>4.1359676808483767</v>
      </c>
      <c r="FX15">
        <f t="shared" si="14"/>
        <v>4.1359676808483767</v>
      </c>
      <c r="FY15">
        <f t="shared" si="14"/>
        <v>666413064.77578604</v>
      </c>
      <c r="FZ15">
        <f t="shared" si="14"/>
        <v>0</v>
      </c>
      <c r="GA15">
        <f t="shared" si="14"/>
        <v>0</v>
      </c>
      <c r="GB15">
        <f t="shared" si="14"/>
        <v>6143.7414467870185</v>
      </c>
      <c r="GC15">
        <f t="shared" si="14"/>
        <v>559.40222194167393</v>
      </c>
      <c r="GD15">
        <f t="shared" si="14"/>
        <v>6.1103396035854053E-2</v>
      </c>
      <c r="GE15">
        <f t="shared" si="14"/>
        <v>2561.0422926398182</v>
      </c>
      <c r="GF15">
        <f t="shared" si="14"/>
        <v>3.6057315995455119</v>
      </c>
      <c r="GG15">
        <f t="shared" si="14"/>
        <v>693.64171190506238</v>
      </c>
      <c r="GH15">
        <f t="shared" si="14"/>
        <v>0.2908723646004292</v>
      </c>
    </row>
    <row r="16" spans="1:190" s="21" customFormat="1" ht="15.75" x14ac:dyDescent="0.25">
      <c r="A16" s="115" t="s">
        <v>271</v>
      </c>
      <c r="B16" s="134">
        <f>B12</f>
        <v>0.97499999999999998</v>
      </c>
      <c r="C16" s="134">
        <f t="shared" ref="C16:D16" si="129">C12</f>
        <v>0.98333333333333328</v>
      </c>
      <c r="D16" s="134">
        <f t="shared" si="129"/>
        <v>0.95</v>
      </c>
      <c r="E16" s="131">
        <f>E12</f>
        <v>0.97499999999999998</v>
      </c>
      <c r="F16" s="131">
        <f t="shared" ref="F16:G16" si="130">F12</f>
        <v>0.98333333333333328</v>
      </c>
      <c r="G16" s="131">
        <f t="shared" si="130"/>
        <v>0.95</v>
      </c>
      <c r="H16" s="134">
        <f>H12</f>
        <v>0.95</v>
      </c>
      <c r="I16" s="134">
        <f t="shared" ref="I16:J16" si="131">I12</f>
        <v>0.98333333333333328</v>
      </c>
      <c r="J16" s="134">
        <f t="shared" si="131"/>
        <v>0.97499999999999998</v>
      </c>
      <c r="K16" s="131">
        <f>K12</f>
        <v>0.95</v>
      </c>
      <c r="L16" s="131">
        <f t="shared" ref="L16:M16" si="132">L12</f>
        <v>0.98333333333333328</v>
      </c>
      <c r="M16" s="131">
        <f t="shared" si="132"/>
        <v>0.97499999999999998</v>
      </c>
      <c r="N16" s="134">
        <f>N12</f>
        <v>0.95</v>
      </c>
      <c r="O16" s="134">
        <f t="shared" ref="O16:P16" si="133">O12</f>
        <v>0.98333333333333328</v>
      </c>
      <c r="P16" s="134">
        <f t="shared" si="133"/>
        <v>0.97499999999999998</v>
      </c>
      <c r="Q16" s="131">
        <f>Q12</f>
        <v>0.95</v>
      </c>
      <c r="R16" s="131">
        <f t="shared" ref="R16:S16" si="134">R12</f>
        <v>0.98333333333333328</v>
      </c>
      <c r="S16" s="131">
        <f t="shared" si="134"/>
        <v>0.97499999999999998</v>
      </c>
      <c r="T16" s="134">
        <f>T12</f>
        <v>0.95</v>
      </c>
      <c r="U16" s="134">
        <f t="shared" ref="U16:V16" si="135">U12</f>
        <v>0.98333333333333328</v>
      </c>
      <c r="V16" s="134">
        <f t="shared" si="135"/>
        <v>0.97499999999999998</v>
      </c>
      <c r="X16" s="134">
        <f>X12</f>
        <v>0.97499999999999998</v>
      </c>
      <c r="Y16" s="134">
        <f t="shared" ref="Y16:Z16" si="136">Y12</f>
        <v>0.98333333333333328</v>
      </c>
      <c r="Z16" s="134">
        <f t="shared" si="136"/>
        <v>0.95</v>
      </c>
      <c r="AA16" s="131">
        <f>AA12</f>
        <v>0.97499999999999998</v>
      </c>
      <c r="AB16" s="131">
        <f t="shared" ref="AB16:AC16" si="137">AB12</f>
        <v>0.98333333333333328</v>
      </c>
      <c r="AC16" s="131">
        <f t="shared" si="137"/>
        <v>0.95</v>
      </c>
      <c r="AD16" s="134">
        <f>AD12</f>
        <v>0.95</v>
      </c>
      <c r="AE16" s="134">
        <f t="shared" ref="AE16:AF16" si="138">AE12</f>
        <v>0.98333333333333328</v>
      </c>
      <c r="AF16" s="134">
        <f t="shared" si="138"/>
        <v>0.97499999999999998</v>
      </c>
      <c r="AG16" s="131">
        <f>AG12</f>
        <v>0.95</v>
      </c>
      <c r="AH16" s="131">
        <f t="shared" ref="AH16:AI16" si="139">AH12</f>
        <v>0.98333333333333328</v>
      </c>
      <c r="AI16" s="131">
        <f t="shared" si="139"/>
        <v>0.97499999999999998</v>
      </c>
      <c r="AJ16" s="134">
        <f>AJ12</f>
        <v>0.95</v>
      </c>
      <c r="AK16" s="134">
        <f t="shared" ref="AK16:AL16" si="140">AK12</f>
        <v>0.98333333333333328</v>
      </c>
      <c r="AL16" s="134">
        <f t="shared" si="140"/>
        <v>0.97499999999999998</v>
      </c>
      <c r="AM16" s="131">
        <f>AM12</f>
        <v>0.95</v>
      </c>
      <c r="AN16" s="131">
        <f t="shared" ref="AN16:AO16" si="141">AN12</f>
        <v>0.98333333333333328</v>
      </c>
      <c r="AO16" s="131">
        <f t="shared" si="141"/>
        <v>0.97499999999999998</v>
      </c>
      <c r="AP16" s="134">
        <f>AP12</f>
        <v>0.95</v>
      </c>
      <c r="AQ16" s="134">
        <f t="shared" ref="AQ16:AR16" si="142">AQ12</f>
        <v>0.98333333333333328</v>
      </c>
      <c r="AR16" s="134">
        <f t="shared" si="142"/>
        <v>0.97499999999999998</v>
      </c>
      <c r="AW16" s="134">
        <f>AW12</f>
        <v>0.98333333333333328</v>
      </c>
      <c r="AX16" s="134">
        <f t="shared" ref="AX16:BQ16" si="143">AX12</f>
        <v>0.97499999999999998</v>
      </c>
      <c r="AY16" s="134">
        <f t="shared" si="143"/>
        <v>0.95</v>
      </c>
      <c r="AZ16" s="131">
        <f t="shared" si="143"/>
        <v>0.98333333333333328</v>
      </c>
      <c r="BA16" s="131">
        <f t="shared" si="143"/>
        <v>0.97499999999999998</v>
      </c>
      <c r="BB16" s="131">
        <f t="shared" si="143"/>
        <v>0.95</v>
      </c>
      <c r="BC16" s="134">
        <f t="shared" si="143"/>
        <v>0.98333333333333328</v>
      </c>
      <c r="BD16" s="134">
        <f t="shared" si="143"/>
        <v>0.97499999999999998</v>
      </c>
      <c r="BE16" s="134">
        <f t="shared" si="143"/>
        <v>0.95</v>
      </c>
      <c r="BF16" s="131">
        <f t="shared" si="143"/>
        <v>0.98333333333333328</v>
      </c>
      <c r="BG16" s="131">
        <f t="shared" si="143"/>
        <v>0.97499999999999998</v>
      </c>
      <c r="BH16" s="131">
        <f t="shared" si="143"/>
        <v>0.95</v>
      </c>
      <c r="BI16" s="134">
        <f t="shared" si="143"/>
        <v>0.97499999999999998</v>
      </c>
      <c r="BJ16" s="134">
        <f t="shared" si="143"/>
        <v>0.98333333333333328</v>
      </c>
      <c r="BK16" s="134">
        <f t="shared" si="143"/>
        <v>0.95</v>
      </c>
      <c r="BL16" s="131">
        <f t="shared" si="143"/>
        <v>0.95</v>
      </c>
      <c r="BM16" s="131">
        <f t="shared" si="143"/>
        <v>0.98333333333333328</v>
      </c>
      <c r="BN16" s="131">
        <f t="shared" si="143"/>
        <v>0.97499999999999998</v>
      </c>
      <c r="BO16" s="134">
        <f t="shared" si="143"/>
        <v>0.95</v>
      </c>
      <c r="BP16" s="134">
        <f t="shared" si="143"/>
        <v>0.98333333333333328</v>
      </c>
      <c r="BQ16" s="134">
        <f t="shared" si="143"/>
        <v>0.97499999999999998</v>
      </c>
      <c r="BT16" s="134">
        <f>BT12</f>
        <v>0.98333333333333328</v>
      </c>
      <c r="BU16" s="134">
        <f t="shared" ref="BU16:CN16" si="144">BU12</f>
        <v>0.97499999999999998</v>
      </c>
      <c r="BV16" s="134">
        <f t="shared" si="144"/>
        <v>0.95</v>
      </c>
      <c r="BW16" s="131">
        <f t="shared" si="144"/>
        <v>0.98333333333333328</v>
      </c>
      <c r="BX16" s="131">
        <f t="shared" si="144"/>
        <v>0.97499999999999998</v>
      </c>
      <c r="BY16" s="131">
        <f t="shared" si="144"/>
        <v>0.95</v>
      </c>
      <c r="BZ16" s="134">
        <f t="shared" si="144"/>
        <v>0.98333333333333328</v>
      </c>
      <c r="CA16" s="134">
        <f t="shared" si="144"/>
        <v>0.97499999999999998</v>
      </c>
      <c r="CB16" s="134">
        <f t="shared" si="144"/>
        <v>0.95</v>
      </c>
      <c r="CC16" s="131">
        <f t="shared" si="144"/>
        <v>0.98333333333333328</v>
      </c>
      <c r="CD16" s="131">
        <f t="shared" si="144"/>
        <v>0.97499999999999998</v>
      </c>
      <c r="CE16" s="131">
        <f t="shared" si="144"/>
        <v>0.95</v>
      </c>
      <c r="CF16" s="134">
        <f t="shared" si="144"/>
        <v>0.98333333333333328</v>
      </c>
      <c r="CG16" s="134">
        <f t="shared" si="144"/>
        <v>0.97499999999999998</v>
      </c>
      <c r="CH16" s="134">
        <f t="shared" si="144"/>
        <v>0.95</v>
      </c>
      <c r="CI16" s="131">
        <f t="shared" si="144"/>
        <v>0.97499999999999998</v>
      </c>
      <c r="CJ16" s="131">
        <f t="shared" si="144"/>
        <v>0.98333333333333328</v>
      </c>
      <c r="CK16" s="131">
        <f t="shared" si="144"/>
        <v>0.95</v>
      </c>
      <c r="CL16" s="134">
        <f t="shared" si="144"/>
        <v>0.95</v>
      </c>
      <c r="CM16" s="134">
        <f t="shared" si="144"/>
        <v>0.98333333333333328</v>
      </c>
      <c r="CN16" s="134">
        <f t="shared" si="144"/>
        <v>0.97499999999999998</v>
      </c>
      <c r="CQ16" s="134">
        <f>CQ12</f>
        <v>0.98333333333333328</v>
      </c>
      <c r="CR16" s="134">
        <f t="shared" ref="CR16:DR16" si="145">CR12</f>
        <v>0.97499999999999998</v>
      </c>
      <c r="CS16" s="134">
        <f t="shared" si="145"/>
        <v>0.98750000000000004</v>
      </c>
      <c r="CT16" s="134">
        <f t="shared" si="145"/>
        <v>0.95</v>
      </c>
      <c r="CU16" s="131">
        <f t="shared" si="145"/>
        <v>0.98333333333333328</v>
      </c>
      <c r="CV16" s="131">
        <f t="shared" si="145"/>
        <v>0.97499999999999998</v>
      </c>
      <c r="CW16" s="131">
        <f t="shared" si="145"/>
        <v>0.98750000000000004</v>
      </c>
      <c r="CX16" s="131">
        <f t="shared" si="145"/>
        <v>0.95</v>
      </c>
      <c r="CY16" s="134">
        <f t="shared" si="145"/>
        <v>0.98333333333333328</v>
      </c>
      <c r="CZ16" s="134">
        <f t="shared" si="145"/>
        <v>0.97499999999999998</v>
      </c>
      <c r="DA16" s="134">
        <f t="shared" si="145"/>
        <v>0.98750000000000004</v>
      </c>
      <c r="DB16" s="134">
        <f t="shared" si="145"/>
        <v>0.95</v>
      </c>
      <c r="DC16" s="131">
        <f t="shared" si="145"/>
        <v>0.98750000000000004</v>
      </c>
      <c r="DD16" s="131">
        <f t="shared" si="145"/>
        <v>0.97499999999999998</v>
      </c>
      <c r="DE16" s="131">
        <f t="shared" si="145"/>
        <v>0.98333333333333328</v>
      </c>
      <c r="DF16" s="131">
        <f t="shared" si="145"/>
        <v>0.95</v>
      </c>
      <c r="DG16" s="134">
        <f t="shared" si="145"/>
        <v>0.98333333333333328</v>
      </c>
      <c r="DH16" s="134">
        <f t="shared" si="145"/>
        <v>0.97499999999999998</v>
      </c>
      <c r="DI16" s="134">
        <f t="shared" si="145"/>
        <v>0.98750000000000004</v>
      </c>
      <c r="DJ16" s="134">
        <f t="shared" si="145"/>
        <v>0.95</v>
      </c>
      <c r="DK16" s="131">
        <f t="shared" si="145"/>
        <v>0.98333333333333328</v>
      </c>
      <c r="DL16" s="131">
        <f t="shared" si="145"/>
        <v>0.95</v>
      </c>
      <c r="DM16" s="131">
        <f t="shared" si="145"/>
        <v>0.98750000000000004</v>
      </c>
      <c r="DN16" s="131">
        <f t="shared" si="145"/>
        <v>0.97499999999999998</v>
      </c>
      <c r="DO16" s="134">
        <f t="shared" si="145"/>
        <v>0.98333333333333328</v>
      </c>
      <c r="DP16" s="134">
        <f t="shared" si="145"/>
        <v>0.95</v>
      </c>
      <c r="DQ16" s="134">
        <f t="shared" si="145"/>
        <v>0.98750000000000004</v>
      </c>
      <c r="DR16" s="134">
        <f t="shared" si="145"/>
        <v>0.97499999999999998</v>
      </c>
      <c r="DS16" s="368"/>
      <c r="DT16" s="368"/>
      <c r="EE16">
        <f>Flowtime_200!C297</f>
        <v>1009472</v>
      </c>
      <c r="EF16">
        <f t="shared" si="15"/>
        <v>1111829</v>
      </c>
      <c r="EG16">
        <f>Flowtime_200!C109</f>
        <v>1111829</v>
      </c>
      <c r="EH16">
        <f>Flowtime_200!C15</f>
        <v>1111829</v>
      </c>
      <c r="EI16"/>
      <c r="EJ16"/>
      <c r="EK16"/>
      <c r="EL16">
        <v>647</v>
      </c>
      <c r="EM16">
        <v>618</v>
      </c>
      <c r="EN16">
        <v>618</v>
      </c>
      <c r="EO16">
        <v>704</v>
      </c>
      <c r="EP16">
        <v>704</v>
      </c>
      <c r="EQ16">
        <v>685</v>
      </c>
      <c r="ER16">
        <v>685</v>
      </c>
      <c r="ES16"/>
      <c r="ET16">
        <f t="shared" si="16"/>
        <v>-102357</v>
      </c>
      <c r="EU16">
        <f t="shared" si="16"/>
        <v>0</v>
      </c>
      <c r="EV16">
        <f t="shared" si="0"/>
        <v>0</v>
      </c>
      <c r="EW16">
        <f t="shared" si="0"/>
        <v>1111829</v>
      </c>
      <c r="EX16">
        <f t="shared" si="0"/>
        <v>0</v>
      </c>
      <c r="EY16">
        <f t="shared" si="0"/>
        <v>0</v>
      </c>
      <c r="EZ16">
        <f t="shared" si="0"/>
        <v>-647</v>
      </c>
      <c r="FA16">
        <f t="shared" si="0"/>
        <v>29</v>
      </c>
      <c r="FB16">
        <f t="shared" si="0"/>
        <v>0</v>
      </c>
      <c r="FC16">
        <f t="shared" si="0"/>
        <v>-86</v>
      </c>
      <c r="FD16">
        <f t="shared" si="0"/>
        <v>0</v>
      </c>
      <c r="FE16">
        <f t="shared" si="0"/>
        <v>19</v>
      </c>
      <c r="FF16">
        <f t="shared" si="0"/>
        <v>0</v>
      </c>
      <c r="FG16"/>
      <c r="FH16">
        <f t="shared" si="1"/>
        <v>17529.696629213489</v>
      </c>
      <c r="FI16">
        <f t="shared" si="2"/>
        <v>-2.0337078651685392</v>
      </c>
      <c r="FJ16">
        <f t="shared" si="3"/>
        <v>2.0337078651685392</v>
      </c>
      <c r="FK16">
        <f t="shared" si="4"/>
        <v>-40343.02247191011</v>
      </c>
      <c r="FL16">
        <f t="shared" si="5"/>
        <v>0</v>
      </c>
      <c r="FM16">
        <f t="shared" si="6"/>
        <v>0</v>
      </c>
      <c r="FN16">
        <f t="shared" si="7"/>
        <v>36.617977528089909</v>
      </c>
      <c r="FO16">
        <f t="shared" si="8"/>
        <v>36.348314606741575</v>
      </c>
      <c r="FP16">
        <f t="shared" si="9"/>
        <v>0.24719101123595505</v>
      </c>
      <c r="FQ16">
        <f t="shared" si="10"/>
        <v>-80.393258426966298</v>
      </c>
      <c r="FR16">
        <f t="shared" si="11"/>
        <v>1.898876404494382</v>
      </c>
      <c r="FS16">
        <f t="shared" si="12"/>
        <v>19.662921348314608</v>
      </c>
      <c r="FT16">
        <f t="shared" si="13"/>
        <v>0.5393258426966292</v>
      </c>
      <c r="FU16"/>
      <c r="FV16">
        <f t="shared" si="17"/>
        <v>307290263.91225874</v>
      </c>
      <c r="FW16">
        <f t="shared" si="14"/>
        <v>4.1359676808483767</v>
      </c>
      <c r="FX16">
        <f t="shared" si="14"/>
        <v>4.1359676808483767</v>
      </c>
      <c r="FY16">
        <f t="shared" si="14"/>
        <v>1627559462.169044</v>
      </c>
      <c r="FZ16">
        <f t="shared" si="14"/>
        <v>0</v>
      </c>
      <c r="GA16">
        <f t="shared" si="14"/>
        <v>0</v>
      </c>
      <c r="GB16">
        <f t="shared" si="14"/>
        <v>1340.8762782476977</v>
      </c>
      <c r="GC16">
        <f t="shared" si="14"/>
        <v>1321.1999747506629</v>
      </c>
      <c r="GD16">
        <f t="shared" si="14"/>
        <v>6.1103396035854053E-2</v>
      </c>
      <c r="GE16">
        <f t="shared" si="14"/>
        <v>6463.0760005049879</v>
      </c>
      <c r="GF16">
        <f t="shared" si="14"/>
        <v>3.6057315995455119</v>
      </c>
      <c r="GG16">
        <f t="shared" si="14"/>
        <v>386.63047595000637</v>
      </c>
      <c r="GH16">
        <f t="shared" si="14"/>
        <v>0.2908723646004292</v>
      </c>
    </row>
    <row r="17" spans="1:190" s="21" customFormat="1" ht="15.75" x14ac:dyDescent="0.25">
      <c r="A17" s="115" t="s">
        <v>263</v>
      </c>
      <c r="B17" s="364">
        <v>-1.96</v>
      </c>
      <c r="C17" s="364">
        <v>-2.13</v>
      </c>
      <c r="D17" s="364">
        <v>-1.65</v>
      </c>
      <c r="E17" s="130">
        <v>-1.96</v>
      </c>
      <c r="F17" s="130">
        <v>-2.13</v>
      </c>
      <c r="G17" s="130">
        <v>-1.65</v>
      </c>
      <c r="H17" s="364">
        <v>-1.65</v>
      </c>
      <c r="I17" s="364">
        <v>-2.13</v>
      </c>
      <c r="J17" s="364">
        <v>-1.96</v>
      </c>
      <c r="K17" s="130">
        <v>-1.65</v>
      </c>
      <c r="L17" s="130">
        <v>-2.13</v>
      </c>
      <c r="M17" s="130">
        <v>-1.96</v>
      </c>
      <c r="N17" s="364">
        <v>-1.65</v>
      </c>
      <c r="O17" s="364">
        <v>-2.13</v>
      </c>
      <c r="P17" s="364">
        <v>-1.96</v>
      </c>
      <c r="Q17" s="130">
        <v>-1.65</v>
      </c>
      <c r="R17" s="130">
        <v>-2.13</v>
      </c>
      <c r="S17" s="130">
        <v>-1.96</v>
      </c>
      <c r="T17" s="364">
        <v>-1.65</v>
      </c>
      <c r="U17" s="364">
        <v>-2.13</v>
      </c>
      <c r="V17" s="364">
        <v>-1.96</v>
      </c>
      <c r="X17" s="364">
        <v>-1.96</v>
      </c>
      <c r="Y17" s="364">
        <v>-2.13</v>
      </c>
      <c r="Z17" s="364">
        <v>-1.65</v>
      </c>
      <c r="AA17" s="130">
        <v>-1.96</v>
      </c>
      <c r="AB17" s="130">
        <v>-2.13</v>
      </c>
      <c r="AC17" s="130">
        <v>-1.65</v>
      </c>
      <c r="AD17" s="364">
        <v>-1.65</v>
      </c>
      <c r="AE17" s="364">
        <v>-2.13</v>
      </c>
      <c r="AF17" s="364">
        <v>-1.96</v>
      </c>
      <c r="AG17" s="130">
        <v>-1.65</v>
      </c>
      <c r="AH17" s="130">
        <v>-2.13</v>
      </c>
      <c r="AI17" s="130">
        <v>-1.96</v>
      </c>
      <c r="AJ17" s="364">
        <v>-1.65</v>
      </c>
      <c r="AK17" s="364">
        <v>-2.13</v>
      </c>
      <c r="AL17" s="364">
        <v>-1.96</v>
      </c>
      <c r="AM17" s="130">
        <v>-1.65</v>
      </c>
      <c r="AN17" s="130">
        <v>-2.13</v>
      </c>
      <c r="AO17" s="130">
        <v>-1.96</v>
      </c>
      <c r="AP17" s="364">
        <v>-1.65</v>
      </c>
      <c r="AQ17" s="364">
        <v>-2.13</v>
      </c>
      <c r="AR17" s="364">
        <v>-1.96</v>
      </c>
      <c r="AW17" s="364">
        <v>-2.13</v>
      </c>
      <c r="AX17" s="364">
        <v>-1.96</v>
      </c>
      <c r="AY17" s="364">
        <v>-1.65</v>
      </c>
      <c r="AZ17" s="130">
        <v>-2.13</v>
      </c>
      <c r="BA17" s="130">
        <v>-1.96</v>
      </c>
      <c r="BB17" s="130">
        <v>-1.65</v>
      </c>
      <c r="BC17" s="364">
        <v>-2.13</v>
      </c>
      <c r="BD17" s="364">
        <v>-1.96</v>
      </c>
      <c r="BE17" s="364">
        <v>-1.65</v>
      </c>
      <c r="BF17" s="130">
        <v>-2.13</v>
      </c>
      <c r="BG17" s="130">
        <v>-1.96</v>
      </c>
      <c r="BH17" s="130">
        <v>-1.65</v>
      </c>
      <c r="BI17" s="364">
        <v>-1.96</v>
      </c>
      <c r="BJ17" s="364">
        <v>-2.13</v>
      </c>
      <c r="BK17" s="364">
        <v>-1.65</v>
      </c>
      <c r="BL17" s="130">
        <v>-1.65</v>
      </c>
      <c r="BM17" s="130">
        <v>-2.13</v>
      </c>
      <c r="BN17" s="130">
        <v>-1.96</v>
      </c>
      <c r="BO17" s="364">
        <v>-1.65</v>
      </c>
      <c r="BP17" s="364">
        <v>-2.13</v>
      </c>
      <c r="BQ17" s="364">
        <v>-1.96</v>
      </c>
      <c r="BT17" s="364">
        <v>-2.13</v>
      </c>
      <c r="BU17" s="364">
        <v>-1.96</v>
      </c>
      <c r="BV17" s="364">
        <v>-1.65</v>
      </c>
      <c r="BW17" s="130">
        <v>-2.13</v>
      </c>
      <c r="BX17" s="130">
        <v>-1.96</v>
      </c>
      <c r="BY17" s="130">
        <v>-1.65</v>
      </c>
      <c r="BZ17" s="364">
        <v>-2.13</v>
      </c>
      <c r="CA17" s="364">
        <v>-1.96</v>
      </c>
      <c r="CB17" s="364">
        <v>-1.65</v>
      </c>
      <c r="CC17" s="130">
        <v>-2.13</v>
      </c>
      <c r="CD17" s="130">
        <v>-1.96</v>
      </c>
      <c r="CE17" s="130">
        <v>-1.65</v>
      </c>
      <c r="CF17" s="364">
        <v>-2.13</v>
      </c>
      <c r="CG17" s="364">
        <v>-1.96</v>
      </c>
      <c r="CH17" s="364">
        <v>-1.65</v>
      </c>
      <c r="CI17" s="130">
        <v>-1.96</v>
      </c>
      <c r="CJ17" s="130">
        <v>-2.13</v>
      </c>
      <c r="CK17" s="130">
        <v>-1.65</v>
      </c>
      <c r="CL17" s="364">
        <v>-1.65</v>
      </c>
      <c r="CM17" s="364">
        <v>-2.13</v>
      </c>
      <c r="CN17" s="364">
        <v>-1.96</v>
      </c>
      <c r="CQ17" s="364">
        <v>-2.13</v>
      </c>
      <c r="CR17" s="364">
        <v>-1.96</v>
      </c>
      <c r="CS17" s="364">
        <v>-2.2400000000000002</v>
      </c>
      <c r="CT17" s="364">
        <v>-1.65</v>
      </c>
      <c r="CU17" s="130">
        <v>-2.13</v>
      </c>
      <c r="CV17" s="130">
        <v>-1.96</v>
      </c>
      <c r="CW17" s="130">
        <v>-2.2400000000000002</v>
      </c>
      <c r="CX17" s="130">
        <v>-1.65</v>
      </c>
      <c r="CY17" s="364">
        <v>-2.13</v>
      </c>
      <c r="CZ17" s="364">
        <v>-1.96</v>
      </c>
      <c r="DA17" s="364">
        <v>-2.2400000000000002</v>
      </c>
      <c r="DB17" s="364">
        <v>-1.65</v>
      </c>
      <c r="DC17" s="130">
        <v>-2.2400000000000002</v>
      </c>
      <c r="DD17" s="130">
        <v>-1.96</v>
      </c>
      <c r="DE17" s="130">
        <v>-2.13</v>
      </c>
      <c r="DF17" s="130">
        <v>-1.65</v>
      </c>
      <c r="DG17" s="364">
        <v>-2.13</v>
      </c>
      <c r="DH17" s="364">
        <v>-1.96</v>
      </c>
      <c r="DI17" s="364">
        <v>-2.2400000000000002</v>
      </c>
      <c r="DJ17" s="364">
        <v>-1.65</v>
      </c>
      <c r="DK17" s="130">
        <v>-2.13</v>
      </c>
      <c r="DL17" s="130">
        <v>-1.65</v>
      </c>
      <c r="DM17" s="130">
        <v>-2.2400000000000002</v>
      </c>
      <c r="DN17" s="130">
        <v>-1.96</v>
      </c>
      <c r="DO17" s="364">
        <v>-2.13</v>
      </c>
      <c r="DP17" s="364">
        <v>-1.65</v>
      </c>
      <c r="DQ17" s="364">
        <v>-2.2400000000000002</v>
      </c>
      <c r="DR17" s="364">
        <v>-1.96</v>
      </c>
      <c r="DS17" s="152"/>
      <c r="DT17" s="152"/>
      <c r="EE17">
        <f>Flowtime_200!C298</f>
        <v>1127560</v>
      </c>
      <c r="EF17">
        <f t="shared" si="15"/>
        <v>1255296</v>
      </c>
      <c r="EG17">
        <f>Flowtime_200!C110</f>
        <v>1255296</v>
      </c>
      <c r="EH17">
        <f>Flowtime_200!C16</f>
        <v>1255296</v>
      </c>
      <c r="EI17"/>
      <c r="EJ17"/>
      <c r="EK17"/>
      <c r="EL17">
        <v>658</v>
      </c>
      <c r="EM17">
        <v>655</v>
      </c>
      <c r="EN17">
        <v>655</v>
      </c>
      <c r="EO17">
        <v>705</v>
      </c>
      <c r="EP17">
        <v>705</v>
      </c>
      <c r="EQ17">
        <v>646</v>
      </c>
      <c r="ER17">
        <v>646</v>
      </c>
      <c r="ES17"/>
      <c r="ET17">
        <f t="shared" si="16"/>
        <v>-127736</v>
      </c>
      <c r="EU17">
        <f t="shared" si="16"/>
        <v>0</v>
      </c>
      <c r="EV17">
        <f t="shared" si="0"/>
        <v>0</v>
      </c>
      <c r="EW17">
        <f t="shared" si="0"/>
        <v>1255296</v>
      </c>
      <c r="EX17">
        <f t="shared" si="0"/>
        <v>0</v>
      </c>
      <c r="EY17">
        <f t="shared" si="0"/>
        <v>0</v>
      </c>
      <c r="EZ17">
        <f t="shared" si="0"/>
        <v>-658</v>
      </c>
      <c r="FA17">
        <f t="shared" si="0"/>
        <v>3</v>
      </c>
      <c r="FB17">
        <f t="shared" si="0"/>
        <v>0</v>
      </c>
      <c r="FC17">
        <f t="shared" si="0"/>
        <v>-50</v>
      </c>
      <c r="FD17">
        <f t="shared" si="0"/>
        <v>0</v>
      </c>
      <c r="FE17">
        <f t="shared" si="0"/>
        <v>59</v>
      </c>
      <c r="FF17">
        <f t="shared" si="0"/>
        <v>0</v>
      </c>
      <c r="FG17"/>
      <c r="FH17">
        <f t="shared" si="1"/>
        <v>-7849.3033707865106</v>
      </c>
      <c r="FI17">
        <f t="shared" si="2"/>
        <v>-2.0337078651685392</v>
      </c>
      <c r="FJ17">
        <f t="shared" si="3"/>
        <v>2.0337078651685392</v>
      </c>
      <c r="FK17">
        <f t="shared" si="4"/>
        <v>103123.97752808989</v>
      </c>
      <c r="FL17">
        <f t="shared" si="5"/>
        <v>0</v>
      </c>
      <c r="FM17">
        <f t="shared" si="6"/>
        <v>0</v>
      </c>
      <c r="FN17">
        <f t="shared" si="7"/>
        <v>25.617977528089909</v>
      </c>
      <c r="FO17">
        <f t="shared" si="8"/>
        <v>10.348314606741573</v>
      </c>
      <c r="FP17">
        <f t="shared" si="9"/>
        <v>0.24719101123595505</v>
      </c>
      <c r="FQ17">
        <f t="shared" si="10"/>
        <v>-44.393258426966291</v>
      </c>
      <c r="FR17">
        <f t="shared" si="11"/>
        <v>1.898876404494382</v>
      </c>
      <c r="FS17">
        <f t="shared" si="12"/>
        <v>59.662921348314605</v>
      </c>
      <c r="FT17">
        <f t="shared" si="13"/>
        <v>0.5393258426966292</v>
      </c>
      <c r="FU17"/>
      <c r="FV17">
        <f t="shared" si="17"/>
        <v>61611563.406640477</v>
      </c>
      <c r="FW17">
        <f t="shared" si="14"/>
        <v>4.1359676808483767</v>
      </c>
      <c r="FX17">
        <f t="shared" si="14"/>
        <v>4.1359676808483767</v>
      </c>
      <c r="FY17">
        <f t="shared" si="14"/>
        <v>10634554741.213989</v>
      </c>
      <c r="FZ17">
        <f t="shared" si="14"/>
        <v>0</v>
      </c>
      <c r="GA17">
        <f t="shared" si="14"/>
        <v>0</v>
      </c>
      <c r="GB17">
        <f t="shared" si="14"/>
        <v>656.28077262971954</v>
      </c>
      <c r="GC17">
        <f t="shared" si="14"/>
        <v>107.087615200101</v>
      </c>
      <c r="GD17">
        <f t="shared" si="14"/>
        <v>6.1103396035854053E-2</v>
      </c>
      <c r="GE17">
        <f t="shared" si="14"/>
        <v>1970.7613937634137</v>
      </c>
      <c r="GF17">
        <f t="shared" si="14"/>
        <v>3.6057315995455119</v>
      </c>
      <c r="GG17">
        <f t="shared" si="14"/>
        <v>3559.6641838151745</v>
      </c>
      <c r="GH17">
        <f t="shared" si="14"/>
        <v>0.2908723646004292</v>
      </c>
    </row>
    <row r="18" spans="1:190" s="21" customFormat="1" ht="15.75" x14ac:dyDescent="0.25">
      <c r="A18" s="115" t="s">
        <v>262</v>
      </c>
      <c r="B18" s="364" t="str">
        <f>IF(B8&lt;B17,"H1","H0")</f>
        <v>H1</v>
      </c>
      <c r="C18" s="364" t="str">
        <f>IF(C8&lt;C17,"H1","H0")</f>
        <v>H1</v>
      </c>
      <c r="D18" s="364" t="str">
        <f>IF(D8&lt;D17,"H1","H0")</f>
        <v>H1</v>
      </c>
      <c r="E18" s="130" t="str">
        <f>IF(E8&lt;E17,"H1","H0")</f>
        <v>H1</v>
      </c>
      <c r="F18" s="130" t="str">
        <f t="shared" ref="F18:V18" si="146">IF(F8&lt;F17,"H1","H0")</f>
        <v>H1</v>
      </c>
      <c r="G18" s="130" t="str">
        <f t="shared" si="146"/>
        <v>H1</v>
      </c>
      <c r="H18" s="364" t="str">
        <f>IF(H8&lt;H17,"H1","H0")</f>
        <v>H1</v>
      </c>
      <c r="I18" s="364" t="str">
        <f t="shared" si="146"/>
        <v>H1</v>
      </c>
      <c r="J18" s="364" t="str">
        <f t="shared" si="146"/>
        <v>H1</v>
      </c>
      <c r="K18" s="130" t="str">
        <f>IF(K8&lt;K17,"H1","H0")</f>
        <v>H1</v>
      </c>
      <c r="L18" s="130" t="str">
        <f t="shared" si="146"/>
        <v>H1</v>
      </c>
      <c r="M18" s="130" t="str">
        <f t="shared" si="146"/>
        <v>H1</v>
      </c>
      <c r="N18" s="130" t="str">
        <f>IF(N8&lt;N17,"H1","H0")</f>
        <v>H1</v>
      </c>
      <c r="O18" s="130" t="str">
        <f t="shared" si="146"/>
        <v>H1</v>
      </c>
      <c r="P18" s="130" t="str">
        <f t="shared" si="146"/>
        <v>H1</v>
      </c>
      <c r="Q18" s="130" t="str">
        <f>IF(Q8&lt;Q17,"H1","H0")</f>
        <v>H1</v>
      </c>
      <c r="R18" s="130" t="str">
        <f t="shared" si="146"/>
        <v>H1</v>
      </c>
      <c r="S18" s="130" t="str">
        <f t="shared" si="146"/>
        <v>H1</v>
      </c>
      <c r="T18" s="130" t="str">
        <f>IF(T8&lt;T17,"H1","H0")</f>
        <v>H1</v>
      </c>
      <c r="U18" s="130" t="str">
        <f t="shared" si="146"/>
        <v>H0</v>
      </c>
      <c r="V18" s="130" t="str">
        <f t="shared" si="146"/>
        <v>H1</v>
      </c>
      <c r="X18" s="364" t="str">
        <f>IF(X8&lt;X17,"H1","H0")</f>
        <v>H1</v>
      </c>
      <c r="Y18" s="364" t="str">
        <f>IF(Y8&lt;Y17,"H1","H0")</f>
        <v>H1</v>
      </c>
      <c r="Z18" s="364" t="str">
        <f>IF(Z8&lt;Z17,"H1","H0")</f>
        <v>H1</v>
      </c>
      <c r="AA18" s="179" t="str">
        <f>IF(AA8&lt;AA17,"H1","H0")</f>
        <v>H1</v>
      </c>
      <c r="AB18" s="179" t="str">
        <f t="shared" ref="AB18:AR18" si="147">IF(AB8&lt;AB17,"H1","H0")</f>
        <v>H1</v>
      </c>
      <c r="AC18" s="179" t="str">
        <f t="shared" si="147"/>
        <v>H1</v>
      </c>
      <c r="AD18" s="179" t="str">
        <f>IF(AD8&lt;AD17,"H1","H0")</f>
        <v>H1</v>
      </c>
      <c r="AE18" s="179" t="str">
        <f t="shared" si="147"/>
        <v>H1</v>
      </c>
      <c r="AF18" s="179" t="str">
        <f t="shared" si="147"/>
        <v>H1</v>
      </c>
      <c r="AG18" s="179" t="str">
        <f>IF(AG8&lt;AG17,"H1","H0")</f>
        <v>H1</v>
      </c>
      <c r="AH18" s="179" t="str">
        <f t="shared" si="147"/>
        <v>H1</v>
      </c>
      <c r="AI18" s="179" t="str">
        <f t="shared" si="147"/>
        <v>H1</v>
      </c>
      <c r="AJ18" s="364" t="str">
        <f>IF(AJ8&lt;AJ17,"H1","H0")</f>
        <v>H1</v>
      </c>
      <c r="AK18" s="364" t="str">
        <f t="shared" si="147"/>
        <v>H0</v>
      </c>
      <c r="AL18" s="364" t="str">
        <f t="shared" si="147"/>
        <v>H1</v>
      </c>
      <c r="AM18" s="130" t="str">
        <f>IF(AM8&lt;AM17,"H1","H0")</f>
        <v>H1</v>
      </c>
      <c r="AN18" s="130" t="str">
        <f t="shared" si="147"/>
        <v>H0</v>
      </c>
      <c r="AO18" s="130" t="str">
        <f t="shared" si="147"/>
        <v>H1</v>
      </c>
      <c r="AP18" s="130" t="str">
        <f>IF(AP8&lt;AP17,"H1","H0")</f>
        <v>H1</v>
      </c>
      <c r="AQ18" s="130" t="str">
        <f t="shared" si="147"/>
        <v>H0</v>
      </c>
      <c r="AR18" s="130" t="str">
        <f t="shared" si="147"/>
        <v>H1</v>
      </c>
      <c r="AW18" s="364" t="str">
        <f>IF(AW8&lt;AW17,"H1","H0")</f>
        <v>H0</v>
      </c>
      <c r="AX18" s="364" t="str">
        <f t="shared" ref="AX18:BQ18" si="148">IF(AX8&lt;AX17,"H1","H0")</f>
        <v>H1</v>
      </c>
      <c r="AY18" s="364" t="str">
        <f t="shared" si="148"/>
        <v>H1</v>
      </c>
      <c r="AZ18" s="364" t="str">
        <f t="shared" si="148"/>
        <v>H1</v>
      </c>
      <c r="BA18" s="364" t="str">
        <f t="shared" si="148"/>
        <v>H1</v>
      </c>
      <c r="BB18" s="364" t="str">
        <f t="shared" si="148"/>
        <v>H1</v>
      </c>
      <c r="BC18" s="364" t="str">
        <f t="shared" si="148"/>
        <v>H0</v>
      </c>
      <c r="BD18" s="364" t="str">
        <f t="shared" si="148"/>
        <v>H1</v>
      </c>
      <c r="BE18" s="364" t="str">
        <f t="shared" si="148"/>
        <v>H1</v>
      </c>
      <c r="BF18" s="364" t="str">
        <f t="shared" si="148"/>
        <v>H1</v>
      </c>
      <c r="BG18" s="364" t="str">
        <f t="shared" si="148"/>
        <v>H1</v>
      </c>
      <c r="BH18" s="364" t="str">
        <f t="shared" si="148"/>
        <v>H1</v>
      </c>
      <c r="BI18" s="364" t="str">
        <f t="shared" si="148"/>
        <v>H1</v>
      </c>
      <c r="BJ18" s="364" t="str">
        <f>IF(BJ8&lt;BJ17,"H1","H0")</f>
        <v>H1</v>
      </c>
      <c r="BK18" s="364" t="str">
        <f>IF(BK8&lt;BK17,"H1","H0")</f>
        <v>H1</v>
      </c>
      <c r="BL18" s="364" t="str">
        <f t="shared" si="148"/>
        <v>H1</v>
      </c>
      <c r="BM18" s="364" t="str">
        <f t="shared" si="148"/>
        <v>H1</v>
      </c>
      <c r="BN18" s="364" t="str">
        <f t="shared" si="148"/>
        <v>H1</v>
      </c>
      <c r="BO18" s="364" t="str">
        <f t="shared" si="148"/>
        <v>H1</v>
      </c>
      <c r="BP18" s="364" t="str">
        <f t="shared" si="148"/>
        <v>H1</v>
      </c>
      <c r="BQ18" s="364" t="str">
        <f t="shared" si="148"/>
        <v>H1</v>
      </c>
      <c r="BT18" s="364" t="str">
        <f>IF(BT8&lt;BT17,"H1","H0")</f>
        <v>H0</v>
      </c>
      <c r="BU18" s="364" t="str">
        <f t="shared" ref="BU18:CN18" si="149">IF(BU8&lt;BU17,"H1","H0")</f>
        <v>H1</v>
      </c>
      <c r="BV18" s="364" t="str">
        <f t="shared" si="149"/>
        <v>H1</v>
      </c>
      <c r="BW18" s="130" t="str">
        <f t="shared" si="149"/>
        <v>H1</v>
      </c>
      <c r="BX18" s="130" t="str">
        <f t="shared" si="149"/>
        <v>H1</v>
      </c>
      <c r="BY18" s="130" t="str">
        <f t="shared" si="149"/>
        <v>H1</v>
      </c>
      <c r="BZ18" s="364" t="str">
        <f t="shared" si="149"/>
        <v>H0</v>
      </c>
      <c r="CA18" s="364" t="str">
        <f t="shared" si="149"/>
        <v>H1</v>
      </c>
      <c r="CB18" s="364" t="str">
        <f t="shared" si="149"/>
        <v>H1</v>
      </c>
      <c r="CC18" s="130" t="str">
        <f t="shared" si="149"/>
        <v>H1</v>
      </c>
      <c r="CD18" s="130" t="str">
        <f t="shared" si="149"/>
        <v>H1</v>
      </c>
      <c r="CE18" s="130" t="str">
        <f t="shared" si="149"/>
        <v>H1</v>
      </c>
      <c r="CF18" s="364" t="str">
        <f t="shared" si="149"/>
        <v>H1</v>
      </c>
      <c r="CG18" s="364" t="str">
        <f t="shared" si="149"/>
        <v>H1</v>
      </c>
      <c r="CH18" s="364" t="str">
        <f t="shared" si="149"/>
        <v>H1</v>
      </c>
      <c r="CI18" s="130" t="str">
        <f t="shared" si="149"/>
        <v>H1</v>
      </c>
      <c r="CJ18" s="130" t="str">
        <f t="shared" si="149"/>
        <v>H1</v>
      </c>
      <c r="CK18" s="130" t="str">
        <f t="shared" si="149"/>
        <v>H1</v>
      </c>
      <c r="CL18" s="364" t="str">
        <f t="shared" si="149"/>
        <v>H1</v>
      </c>
      <c r="CM18" s="364" t="str">
        <f t="shared" si="149"/>
        <v>H1</v>
      </c>
      <c r="CN18" s="364" t="str">
        <f t="shared" si="149"/>
        <v>H1</v>
      </c>
      <c r="CQ18" s="364" t="str">
        <f>IF(CQ8&lt;CQ17,"H1","H0")</f>
        <v>H1</v>
      </c>
      <c r="CR18" s="364" t="str">
        <f t="shared" ref="CR18:DR18" si="150">IF(CR8&lt;CR17,"H1","H0")</f>
        <v>H1</v>
      </c>
      <c r="CS18" s="364" t="str">
        <f t="shared" si="150"/>
        <v>H0</v>
      </c>
      <c r="CT18" s="364" t="str">
        <f t="shared" si="150"/>
        <v>H1</v>
      </c>
      <c r="CU18" s="364" t="str">
        <f t="shared" si="150"/>
        <v>H0</v>
      </c>
      <c r="CV18" s="364" t="str">
        <f t="shared" si="150"/>
        <v>H1</v>
      </c>
      <c r="CW18" s="364" t="str">
        <f t="shared" si="150"/>
        <v>H0</v>
      </c>
      <c r="CX18" s="364" t="str">
        <f t="shared" si="150"/>
        <v>H1</v>
      </c>
      <c r="CY18" s="364" t="str">
        <f t="shared" si="150"/>
        <v>H1</v>
      </c>
      <c r="CZ18" s="364" t="str">
        <f t="shared" si="150"/>
        <v>H1</v>
      </c>
      <c r="DA18" s="364" t="str">
        <f t="shared" si="150"/>
        <v>H0</v>
      </c>
      <c r="DB18" s="364" t="str">
        <f t="shared" si="150"/>
        <v>H1</v>
      </c>
      <c r="DC18" s="364" t="str">
        <f t="shared" si="150"/>
        <v>H0</v>
      </c>
      <c r="DD18" s="364" t="str">
        <f t="shared" si="150"/>
        <v>H1</v>
      </c>
      <c r="DE18" s="364" t="str">
        <f t="shared" si="150"/>
        <v>H0</v>
      </c>
      <c r="DF18" s="364" t="str">
        <f t="shared" si="150"/>
        <v>H1</v>
      </c>
      <c r="DG18" s="364" t="str">
        <f t="shared" si="150"/>
        <v>H0</v>
      </c>
      <c r="DH18" s="364" t="str">
        <f t="shared" si="150"/>
        <v>H1</v>
      </c>
      <c r="DI18" s="364" t="str">
        <f t="shared" si="150"/>
        <v>H0</v>
      </c>
      <c r="DJ18" s="364" t="str">
        <f t="shared" si="150"/>
        <v>H1</v>
      </c>
      <c r="DK18" s="364" t="str">
        <f t="shared" si="150"/>
        <v>H0</v>
      </c>
      <c r="DL18" s="364" t="str">
        <f t="shared" si="150"/>
        <v>H1</v>
      </c>
      <c r="DM18" s="364" t="str">
        <f t="shared" si="150"/>
        <v>H0</v>
      </c>
      <c r="DN18" s="364" t="str">
        <f t="shared" si="150"/>
        <v>H1</v>
      </c>
      <c r="DO18" s="364" t="str">
        <f t="shared" si="150"/>
        <v>H0</v>
      </c>
      <c r="DP18" s="364" t="str">
        <f t="shared" si="150"/>
        <v>H1</v>
      </c>
      <c r="DQ18" s="364" t="str">
        <f t="shared" si="150"/>
        <v>H0</v>
      </c>
      <c r="DR18" s="364" t="str">
        <f t="shared" si="150"/>
        <v>H1</v>
      </c>
      <c r="DS18" s="367"/>
      <c r="DT18" s="367"/>
      <c r="EE18">
        <f>Flowtime_200!C299</f>
        <v>1014869</v>
      </c>
      <c r="EF18">
        <f t="shared" si="15"/>
        <v>1133869</v>
      </c>
      <c r="EG18">
        <f>Flowtime_200!C111</f>
        <v>1133869</v>
      </c>
      <c r="EH18">
        <f>Flowtime_200!C17</f>
        <v>1133869</v>
      </c>
      <c r="EI18"/>
      <c r="EJ18"/>
      <c r="EK18"/>
      <c r="EL18">
        <v>658</v>
      </c>
      <c r="EM18">
        <v>655</v>
      </c>
      <c r="EN18">
        <v>655</v>
      </c>
      <c r="EO18">
        <v>682</v>
      </c>
      <c r="EP18">
        <v>682</v>
      </c>
      <c r="EQ18">
        <v>660</v>
      </c>
      <c r="ER18">
        <v>660</v>
      </c>
      <c r="ES18"/>
      <c r="ET18">
        <f t="shared" si="16"/>
        <v>-119000</v>
      </c>
      <c r="EU18">
        <f t="shared" si="16"/>
        <v>0</v>
      </c>
      <c r="EV18">
        <f t="shared" si="0"/>
        <v>0</v>
      </c>
      <c r="EW18">
        <f t="shared" si="0"/>
        <v>1133869</v>
      </c>
      <c r="EX18">
        <f t="shared" si="0"/>
        <v>0</v>
      </c>
      <c r="EY18">
        <f t="shared" si="0"/>
        <v>0</v>
      </c>
      <c r="EZ18">
        <f t="shared" si="0"/>
        <v>-658</v>
      </c>
      <c r="FA18">
        <f t="shared" si="0"/>
        <v>3</v>
      </c>
      <c r="FB18">
        <f t="shared" si="0"/>
        <v>0</v>
      </c>
      <c r="FC18">
        <f t="shared" si="0"/>
        <v>-27</v>
      </c>
      <c r="FD18">
        <f t="shared" si="0"/>
        <v>0</v>
      </c>
      <c r="FE18">
        <f t="shared" si="0"/>
        <v>22</v>
      </c>
      <c r="FF18">
        <f t="shared" si="0"/>
        <v>0</v>
      </c>
      <c r="FG18"/>
      <c r="FH18">
        <f t="shared" si="1"/>
        <v>886.69662921348936</v>
      </c>
      <c r="FI18">
        <f t="shared" si="2"/>
        <v>-2.0337078651685392</v>
      </c>
      <c r="FJ18">
        <f t="shared" si="3"/>
        <v>2.0337078651685392</v>
      </c>
      <c r="FK18">
        <f t="shared" si="4"/>
        <v>-18303.02247191011</v>
      </c>
      <c r="FL18">
        <f t="shared" si="5"/>
        <v>0</v>
      </c>
      <c r="FM18">
        <f t="shared" si="6"/>
        <v>0</v>
      </c>
      <c r="FN18">
        <f t="shared" si="7"/>
        <v>25.617977528089909</v>
      </c>
      <c r="FO18">
        <f t="shared" si="8"/>
        <v>10.348314606741573</v>
      </c>
      <c r="FP18">
        <f t="shared" si="9"/>
        <v>0.24719101123595505</v>
      </c>
      <c r="FQ18">
        <f t="shared" si="10"/>
        <v>-21.393258426966291</v>
      </c>
      <c r="FR18">
        <f t="shared" si="11"/>
        <v>1.898876404494382</v>
      </c>
      <c r="FS18">
        <f t="shared" si="12"/>
        <v>22.662921348314608</v>
      </c>
      <c r="FT18">
        <f t="shared" si="13"/>
        <v>0.5393258426966292</v>
      </c>
      <c r="FU18"/>
      <c r="FV18">
        <f t="shared" si="17"/>
        <v>786230.91225856426</v>
      </c>
      <c r="FW18">
        <f t="shared" si="14"/>
        <v>4.1359676808483767</v>
      </c>
      <c r="FX18">
        <f t="shared" si="14"/>
        <v>4.1359676808483767</v>
      </c>
      <c r="FY18">
        <f t="shared" si="14"/>
        <v>335000631.60724646</v>
      </c>
      <c r="FZ18">
        <f t="shared" si="14"/>
        <v>0</v>
      </c>
      <c r="GA18">
        <f t="shared" si="14"/>
        <v>0</v>
      </c>
      <c r="GB18">
        <f t="shared" si="14"/>
        <v>656.28077262971954</v>
      </c>
      <c r="GC18">
        <f t="shared" si="14"/>
        <v>107.087615200101</v>
      </c>
      <c r="GD18">
        <f t="shared" si="14"/>
        <v>6.1103396035854053E-2</v>
      </c>
      <c r="GE18">
        <f t="shared" si="14"/>
        <v>457.67150612296422</v>
      </c>
      <c r="GF18">
        <f t="shared" si="14"/>
        <v>3.6057315995455119</v>
      </c>
      <c r="GG18">
        <f t="shared" si="14"/>
        <v>513.60800403989401</v>
      </c>
      <c r="GH18">
        <f t="shared" si="14"/>
        <v>0.2908723646004292</v>
      </c>
    </row>
    <row r="19" spans="1:190" s="21" customFormat="1" ht="15.75" x14ac:dyDescent="0.25">
      <c r="A19" s="162" t="s">
        <v>723</v>
      </c>
      <c r="B19" s="372"/>
      <c r="C19" s="372"/>
      <c r="D19" s="372"/>
      <c r="E19" s="373"/>
      <c r="F19" s="373"/>
      <c r="G19" s="373"/>
      <c r="H19" s="180"/>
      <c r="I19" s="180"/>
      <c r="J19" s="180"/>
      <c r="K19" s="112"/>
      <c r="L19" s="112"/>
      <c r="M19" s="112"/>
      <c r="N19" s="180"/>
      <c r="O19" s="180"/>
      <c r="P19" s="180"/>
      <c r="Q19" s="373"/>
      <c r="R19" s="373"/>
      <c r="S19" s="373"/>
      <c r="T19" s="180"/>
      <c r="U19" s="180"/>
      <c r="V19" s="180"/>
      <c r="X19" s="135"/>
      <c r="Y19" s="135"/>
      <c r="Z19" s="135"/>
      <c r="AA19" s="145"/>
      <c r="AB19" s="145"/>
      <c r="AC19" s="145"/>
      <c r="AD19" s="145"/>
      <c r="AE19" s="145"/>
      <c r="AF19" s="145"/>
      <c r="AG19" s="112"/>
      <c r="AH19" s="112"/>
      <c r="AI19" s="112"/>
      <c r="AJ19" s="145"/>
      <c r="AK19" s="145"/>
      <c r="AL19" s="145"/>
      <c r="AM19" s="112"/>
      <c r="AN19" s="112"/>
      <c r="AO19" s="112"/>
      <c r="AP19" s="145"/>
      <c r="AQ19" s="145"/>
      <c r="AR19" s="145"/>
      <c r="AW19" s="135"/>
      <c r="AX19" s="135"/>
      <c r="AY19" s="135"/>
      <c r="AZ19" s="365"/>
      <c r="BA19" s="365"/>
      <c r="BB19" s="365"/>
      <c r="BC19" s="135"/>
      <c r="BD19" s="135"/>
      <c r="BE19" s="135"/>
      <c r="BF19" s="365"/>
      <c r="BG19" s="365"/>
      <c r="BH19" s="365"/>
      <c r="BI19" s="135"/>
      <c r="BJ19" s="135"/>
      <c r="BK19" s="135"/>
      <c r="BL19" s="365"/>
      <c r="BM19" s="365"/>
      <c r="BN19" s="365"/>
      <c r="BO19" s="135"/>
      <c r="BP19" s="135"/>
      <c r="BQ19" s="135"/>
      <c r="BT19" s="135"/>
      <c r="BU19" s="135"/>
      <c r="BV19" s="135"/>
      <c r="BW19" s="365"/>
      <c r="BX19" s="365"/>
      <c r="BY19" s="365"/>
      <c r="BZ19" s="135"/>
      <c r="CA19" s="135"/>
      <c r="CB19" s="135"/>
      <c r="CC19" s="365"/>
      <c r="CD19" s="365"/>
      <c r="CE19" s="365"/>
      <c r="CF19" s="135"/>
      <c r="CG19" s="135"/>
      <c r="CH19" s="135"/>
      <c r="CI19" s="365"/>
      <c r="CJ19" s="365"/>
      <c r="CK19" s="365"/>
      <c r="CL19" s="135"/>
      <c r="CM19" s="135"/>
      <c r="CN19" s="135"/>
      <c r="CQ19" s="135"/>
      <c r="CR19" s="135"/>
      <c r="CS19" s="135"/>
      <c r="CT19" s="135"/>
      <c r="CU19" s="365"/>
      <c r="CV19" s="365"/>
      <c r="CW19" s="365"/>
      <c r="CX19" s="365"/>
      <c r="CY19" s="135"/>
      <c r="CZ19" s="135"/>
      <c r="DA19" s="135"/>
      <c r="DB19" s="135"/>
      <c r="DC19" s="365"/>
      <c r="DD19" s="365"/>
      <c r="DE19" s="365"/>
      <c r="DF19" s="365"/>
      <c r="DG19" s="135"/>
      <c r="DH19" s="135"/>
      <c r="DI19" s="135"/>
      <c r="DJ19" s="135"/>
      <c r="DK19" s="365"/>
      <c r="DL19" s="365"/>
      <c r="DM19" s="365"/>
      <c r="DN19" s="365"/>
      <c r="DO19" s="135"/>
      <c r="DP19" s="135"/>
      <c r="DQ19" s="135"/>
      <c r="DR19" s="135"/>
      <c r="DS19" s="366"/>
      <c r="DT19" s="366"/>
      <c r="EE19">
        <f>Flowtime_200!C300</f>
        <v>1047228</v>
      </c>
      <c r="EF19">
        <f t="shared" si="15"/>
        <v>1162180</v>
      </c>
      <c r="EG19">
        <f>Flowtime_200!C112</f>
        <v>1162180</v>
      </c>
      <c r="EH19">
        <f>Flowtime_200!C18</f>
        <v>1162180</v>
      </c>
      <c r="EI19"/>
      <c r="EJ19"/>
      <c r="EK19"/>
      <c r="EL19">
        <v>437</v>
      </c>
      <c r="EM19">
        <v>530</v>
      </c>
      <c r="EN19">
        <v>530</v>
      </c>
      <c r="EO19">
        <v>427</v>
      </c>
      <c r="EP19">
        <v>469</v>
      </c>
      <c r="EQ19">
        <v>524</v>
      </c>
      <c r="ER19">
        <v>524</v>
      </c>
      <c r="ES19"/>
      <c r="ET19">
        <f t="shared" si="16"/>
        <v>-114952</v>
      </c>
      <c r="EU19">
        <f t="shared" si="16"/>
        <v>0</v>
      </c>
      <c r="EV19">
        <f t="shared" si="16"/>
        <v>0</v>
      </c>
      <c r="EW19">
        <f t="shared" si="16"/>
        <v>1162180</v>
      </c>
      <c r="EX19">
        <f t="shared" si="16"/>
        <v>0</v>
      </c>
      <c r="EY19">
        <f t="shared" si="16"/>
        <v>0</v>
      </c>
      <c r="EZ19">
        <f t="shared" si="16"/>
        <v>-437</v>
      </c>
      <c r="FA19">
        <f t="shared" si="16"/>
        <v>-93</v>
      </c>
      <c r="FB19">
        <f t="shared" si="16"/>
        <v>0</v>
      </c>
      <c r="FC19">
        <f t="shared" si="16"/>
        <v>103</v>
      </c>
      <c r="FD19">
        <f t="shared" si="16"/>
        <v>-42</v>
      </c>
      <c r="FE19">
        <f t="shared" si="16"/>
        <v>-55</v>
      </c>
      <c r="FF19">
        <f t="shared" si="16"/>
        <v>0</v>
      </c>
      <c r="FG19"/>
      <c r="FH19">
        <f t="shared" si="1"/>
        <v>4934.6966292134894</v>
      </c>
      <c r="FI19">
        <f t="shared" si="2"/>
        <v>-2.0337078651685392</v>
      </c>
      <c r="FJ19">
        <f t="shared" si="3"/>
        <v>2.0337078651685392</v>
      </c>
      <c r="FK19">
        <f t="shared" si="4"/>
        <v>10007.97752808989</v>
      </c>
      <c r="FL19">
        <f t="shared" si="5"/>
        <v>0</v>
      </c>
      <c r="FM19">
        <f t="shared" si="6"/>
        <v>0</v>
      </c>
      <c r="FN19">
        <f t="shared" si="7"/>
        <v>246.61797752808991</v>
      </c>
      <c r="FO19">
        <f t="shared" si="8"/>
        <v>-85.651685393258433</v>
      </c>
      <c r="FP19">
        <f t="shared" si="9"/>
        <v>0.24719101123595505</v>
      </c>
      <c r="FQ19">
        <f t="shared" si="10"/>
        <v>108.6067415730337</v>
      </c>
      <c r="FR19">
        <f t="shared" si="11"/>
        <v>-40.101123595505619</v>
      </c>
      <c r="FS19">
        <f t="shared" si="12"/>
        <v>-54.337078651685395</v>
      </c>
      <c r="FT19">
        <f t="shared" si="13"/>
        <v>0.5393258426966292</v>
      </c>
      <c r="FU19"/>
      <c r="FV19">
        <f t="shared" si="17"/>
        <v>24351230.822370972</v>
      </c>
      <c r="FW19">
        <f t="shared" si="17"/>
        <v>4.1359676808483767</v>
      </c>
      <c r="FX19">
        <f t="shared" si="17"/>
        <v>4.1359676808483767</v>
      </c>
      <c r="FY19">
        <f t="shared" si="17"/>
        <v>100159614.20275223</v>
      </c>
      <c r="FZ19">
        <f t="shared" si="17"/>
        <v>0</v>
      </c>
      <c r="GA19">
        <f t="shared" si="17"/>
        <v>0</v>
      </c>
      <c r="GB19">
        <f t="shared" si="17"/>
        <v>60820.42684004546</v>
      </c>
      <c r="GC19">
        <f t="shared" si="17"/>
        <v>7336.2112107057201</v>
      </c>
      <c r="GD19">
        <f t="shared" si="17"/>
        <v>6.1103396035854053E-2</v>
      </c>
      <c r="GE19">
        <f t="shared" si="17"/>
        <v>11795.424315111726</v>
      </c>
      <c r="GF19">
        <f t="shared" si="17"/>
        <v>1608.1001136220175</v>
      </c>
      <c r="GG19">
        <f t="shared" si="17"/>
        <v>2952.5181163994448</v>
      </c>
      <c r="GH19">
        <f t="shared" si="17"/>
        <v>0.2908723646004292</v>
      </c>
    </row>
    <row r="20" spans="1:190" s="21" customFormat="1" ht="15.75" x14ac:dyDescent="0.25">
      <c r="A20" s="115" t="s">
        <v>753</v>
      </c>
      <c r="B20" s="655" t="s">
        <v>29</v>
      </c>
      <c r="C20" s="655"/>
      <c r="D20" s="655"/>
      <c r="E20" s="648" t="s">
        <v>29</v>
      </c>
      <c r="F20" s="648"/>
      <c r="G20" s="648"/>
      <c r="H20" s="655" t="s">
        <v>29</v>
      </c>
      <c r="I20" s="655"/>
      <c r="J20" s="655"/>
      <c r="K20" s="648" t="s">
        <v>29</v>
      </c>
      <c r="L20" s="648"/>
      <c r="M20" s="648"/>
      <c r="N20" s="655" t="s">
        <v>29</v>
      </c>
      <c r="O20" s="655"/>
      <c r="P20" s="655"/>
      <c r="Q20" s="648" t="s">
        <v>29</v>
      </c>
      <c r="R20" s="648"/>
      <c r="S20" s="648"/>
      <c r="T20" s="655" t="s">
        <v>29</v>
      </c>
      <c r="U20" s="655"/>
      <c r="V20" s="655"/>
      <c r="X20" s="655" t="s">
        <v>29</v>
      </c>
      <c r="Y20" s="655"/>
      <c r="Z20" s="655"/>
      <c r="AA20" s="366"/>
      <c r="AB20" s="366"/>
      <c r="AC20" s="366"/>
      <c r="AD20" s="655" t="s">
        <v>29</v>
      </c>
      <c r="AE20" s="655"/>
      <c r="AF20" s="655"/>
      <c r="AG20" s="648" t="s">
        <v>29</v>
      </c>
      <c r="AH20" s="648"/>
      <c r="AI20" s="648"/>
      <c r="AJ20" s="655" t="s">
        <v>29</v>
      </c>
      <c r="AK20" s="655"/>
      <c r="AL20" s="655"/>
      <c r="AM20" s="648" t="s">
        <v>29</v>
      </c>
      <c r="AN20" s="648"/>
      <c r="AO20" s="648"/>
      <c r="AP20" s="366"/>
      <c r="AQ20" s="366"/>
      <c r="AR20" s="366"/>
      <c r="AW20" s="656" t="s">
        <v>795</v>
      </c>
      <c r="AX20" s="657"/>
      <c r="AY20" s="657"/>
      <c r="AZ20" s="649" t="s">
        <v>796</v>
      </c>
      <c r="BA20" s="650"/>
      <c r="BB20" s="650"/>
      <c r="BC20" s="656" t="s">
        <v>796</v>
      </c>
      <c r="BD20" s="657"/>
      <c r="BE20" s="657"/>
      <c r="BF20" s="649" t="s">
        <v>796</v>
      </c>
      <c r="BG20" s="650"/>
      <c r="BH20" s="650"/>
      <c r="BI20" s="656" t="s">
        <v>796</v>
      </c>
      <c r="BJ20" s="657"/>
      <c r="BK20" s="657"/>
      <c r="BL20" s="649" t="s">
        <v>796</v>
      </c>
      <c r="BM20" s="650"/>
      <c r="BN20" s="650"/>
      <c r="BO20" s="656" t="s">
        <v>796</v>
      </c>
      <c r="BP20" s="657"/>
      <c r="BQ20" s="657"/>
      <c r="BT20" s="656" t="s">
        <v>795</v>
      </c>
      <c r="BU20" s="657"/>
      <c r="BV20" s="657"/>
      <c r="BW20" s="649" t="s">
        <v>796</v>
      </c>
      <c r="BX20" s="650"/>
      <c r="BY20" s="650"/>
      <c r="BZ20" s="656" t="s">
        <v>796</v>
      </c>
      <c r="CA20" s="657"/>
      <c r="CB20" s="657"/>
      <c r="CC20" s="649" t="s">
        <v>796</v>
      </c>
      <c r="CD20" s="650"/>
      <c r="CE20" s="650"/>
      <c r="CF20" s="656" t="s">
        <v>796</v>
      </c>
      <c r="CG20" s="657"/>
      <c r="CH20" s="657"/>
      <c r="CI20" s="649" t="s">
        <v>796</v>
      </c>
      <c r="CJ20" s="650"/>
      <c r="CK20" s="650"/>
      <c r="CL20" s="656" t="s">
        <v>796</v>
      </c>
      <c r="CM20" s="657"/>
      <c r="CN20" s="657"/>
      <c r="CQ20" s="655" t="s">
        <v>807</v>
      </c>
      <c r="CR20" s="655"/>
      <c r="CS20" s="655"/>
      <c r="CT20" s="655"/>
      <c r="CU20" s="649" t="s">
        <v>808</v>
      </c>
      <c r="CV20" s="650"/>
      <c r="CW20" s="650"/>
      <c r="CX20" s="650"/>
      <c r="CY20" s="656" t="s">
        <v>809</v>
      </c>
      <c r="CZ20" s="657"/>
      <c r="DA20" s="657"/>
      <c r="DB20" s="657"/>
      <c r="DC20" s="649" t="s">
        <v>808</v>
      </c>
      <c r="DD20" s="650"/>
      <c r="DE20" s="650"/>
      <c r="DF20" s="650"/>
      <c r="DG20" s="656" t="s">
        <v>808</v>
      </c>
      <c r="DH20" s="657"/>
      <c r="DI20" s="657"/>
      <c r="DJ20" s="657"/>
      <c r="DK20" s="649" t="s">
        <v>809</v>
      </c>
      <c r="DL20" s="650"/>
      <c r="DM20" s="650"/>
      <c r="DN20" s="650"/>
      <c r="DO20" s="656" t="s">
        <v>808</v>
      </c>
      <c r="DP20" s="657"/>
      <c r="DQ20" s="657"/>
      <c r="DR20" s="657"/>
      <c r="DS20" s="366"/>
      <c r="DT20" s="366"/>
      <c r="EE20">
        <f>Flowtime_200!C301</f>
        <v>988599</v>
      </c>
      <c r="EF20">
        <f t="shared" si="15"/>
        <v>1121073</v>
      </c>
      <c r="EG20">
        <f>Flowtime_200!C113</f>
        <v>1121073</v>
      </c>
      <c r="EH20">
        <f>Flowtime_200!C19</f>
        <v>1121073</v>
      </c>
      <c r="EI20"/>
      <c r="EJ20"/>
      <c r="EK20"/>
      <c r="EL20">
        <v>729</v>
      </c>
      <c r="EM20">
        <v>715</v>
      </c>
      <c r="EN20">
        <v>715</v>
      </c>
      <c r="EO20">
        <v>715</v>
      </c>
      <c r="EP20">
        <v>715</v>
      </c>
      <c r="EQ20">
        <v>721</v>
      </c>
      <c r="ER20">
        <v>721</v>
      </c>
      <c r="ES20"/>
      <c r="ET20">
        <f t="shared" si="16"/>
        <v>-132474</v>
      </c>
      <c r="EU20">
        <f t="shared" si="16"/>
        <v>0</v>
      </c>
      <c r="EV20">
        <f t="shared" si="16"/>
        <v>0</v>
      </c>
      <c r="EW20">
        <f t="shared" si="16"/>
        <v>1121073</v>
      </c>
      <c r="EX20">
        <f t="shared" si="16"/>
        <v>0</v>
      </c>
      <c r="EY20">
        <f t="shared" si="16"/>
        <v>0</v>
      </c>
      <c r="EZ20">
        <f t="shared" si="16"/>
        <v>-729</v>
      </c>
      <c r="FA20">
        <f t="shared" si="16"/>
        <v>14</v>
      </c>
      <c r="FB20">
        <f t="shared" si="16"/>
        <v>0</v>
      </c>
      <c r="FC20">
        <f t="shared" si="16"/>
        <v>0</v>
      </c>
      <c r="FD20">
        <f t="shared" si="16"/>
        <v>0</v>
      </c>
      <c r="FE20">
        <f t="shared" si="16"/>
        <v>-6</v>
      </c>
      <c r="FF20">
        <f t="shared" si="16"/>
        <v>0</v>
      </c>
      <c r="FG20"/>
      <c r="FH20">
        <f t="shared" si="1"/>
        <v>-12587.303370786511</v>
      </c>
      <c r="FI20">
        <f t="shared" si="2"/>
        <v>-2.0337078651685392</v>
      </c>
      <c r="FJ20">
        <f t="shared" si="3"/>
        <v>2.0337078651685392</v>
      </c>
      <c r="FK20">
        <f t="shared" si="4"/>
        <v>-31099.02247191011</v>
      </c>
      <c r="FL20">
        <f t="shared" si="5"/>
        <v>0</v>
      </c>
      <c r="FM20">
        <f t="shared" si="6"/>
        <v>0</v>
      </c>
      <c r="FN20">
        <f t="shared" si="7"/>
        <v>-45.382022471910091</v>
      </c>
      <c r="FO20">
        <f t="shared" si="8"/>
        <v>21.348314606741575</v>
      </c>
      <c r="FP20">
        <f t="shared" si="9"/>
        <v>0.24719101123595505</v>
      </c>
      <c r="FQ20">
        <f t="shared" si="10"/>
        <v>5.606741573033708</v>
      </c>
      <c r="FR20">
        <f t="shared" si="11"/>
        <v>1.898876404494382</v>
      </c>
      <c r="FS20">
        <f t="shared" si="12"/>
        <v>-5.3370786516853936</v>
      </c>
      <c r="FT20">
        <f t="shared" si="13"/>
        <v>0.5393258426966292</v>
      </c>
      <c r="FU20"/>
      <c r="FV20">
        <f t="shared" si="17"/>
        <v>158440206.14821345</v>
      </c>
      <c r="FW20">
        <f t="shared" si="17"/>
        <v>4.1359676808483767</v>
      </c>
      <c r="FX20">
        <f t="shared" si="17"/>
        <v>4.1359676808483767</v>
      </c>
      <c r="FY20">
        <f t="shared" si="17"/>
        <v>967149198.70836997</v>
      </c>
      <c r="FZ20">
        <f t="shared" si="17"/>
        <v>0</v>
      </c>
      <c r="GA20">
        <f t="shared" si="17"/>
        <v>0</v>
      </c>
      <c r="GB20">
        <f t="shared" si="17"/>
        <v>2059.5279636409523</v>
      </c>
      <c r="GC20">
        <f t="shared" si="17"/>
        <v>455.75053654841565</v>
      </c>
      <c r="GD20">
        <f t="shared" si="17"/>
        <v>6.1103396035854053E-2</v>
      </c>
      <c r="GE20">
        <f t="shared" si="17"/>
        <v>31.435551066784498</v>
      </c>
      <c r="GF20">
        <f t="shared" si="17"/>
        <v>3.6057315995455119</v>
      </c>
      <c r="GG20">
        <f t="shared" si="17"/>
        <v>28.484408534275978</v>
      </c>
      <c r="GH20">
        <f t="shared" si="17"/>
        <v>0.2908723646004292</v>
      </c>
    </row>
    <row r="21" spans="1:190" s="116" customFormat="1" ht="15" customHeight="1" x14ac:dyDescent="0.25">
      <c r="A21" s="178" t="s">
        <v>167</v>
      </c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X21" s="116" t="s">
        <v>167</v>
      </c>
      <c r="BO21" s="169"/>
      <c r="BP21" s="169"/>
      <c r="BQ21" s="169"/>
      <c r="CY21" s="169"/>
      <c r="CZ21" s="169"/>
      <c r="DA21" s="169"/>
      <c r="DB21" s="169"/>
      <c r="EE21">
        <f>Flowtime_200!C302</f>
        <v>998428</v>
      </c>
      <c r="EF21">
        <f t="shared" si="15"/>
        <v>1138490</v>
      </c>
      <c r="EG21">
        <f>Flowtime_200!C114</f>
        <v>1138490</v>
      </c>
      <c r="EH21">
        <f>Flowtime_200!C20</f>
        <v>1138490</v>
      </c>
      <c r="EI21"/>
      <c r="EJ21"/>
      <c r="EK21"/>
      <c r="EL21">
        <v>649</v>
      </c>
      <c r="EM21">
        <v>689</v>
      </c>
      <c r="EN21">
        <v>689</v>
      </c>
      <c r="EO21">
        <v>649</v>
      </c>
      <c r="EP21">
        <v>649</v>
      </c>
      <c r="EQ21">
        <v>649</v>
      </c>
      <c r="ER21">
        <v>649</v>
      </c>
      <c r="ES21"/>
      <c r="ET21">
        <f t="shared" si="16"/>
        <v>-140062</v>
      </c>
      <c r="EU21">
        <f t="shared" si="16"/>
        <v>0</v>
      </c>
      <c r="EV21">
        <f t="shared" si="16"/>
        <v>0</v>
      </c>
      <c r="EW21">
        <f t="shared" si="16"/>
        <v>1138490</v>
      </c>
      <c r="EX21">
        <f t="shared" si="16"/>
        <v>0</v>
      </c>
      <c r="EY21">
        <f t="shared" si="16"/>
        <v>0</v>
      </c>
      <c r="EZ21">
        <f t="shared" si="16"/>
        <v>-649</v>
      </c>
      <c r="FA21">
        <f t="shared" si="16"/>
        <v>-40</v>
      </c>
      <c r="FB21">
        <f t="shared" si="16"/>
        <v>0</v>
      </c>
      <c r="FC21">
        <f t="shared" si="16"/>
        <v>40</v>
      </c>
      <c r="FD21">
        <f t="shared" si="16"/>
        <v>0</v>
      </c>
      <c r="FE21">
        <f t="shared" si="16"/>
        <v>0</v>
      </c>
      <c r="FF21">
        <f t="shared" si="16"/>
        <v>0</v>
      </c>
      <c r="FG21"/>
      <c r="FH21">
        <f t="shared" si="1"/>
        <v>-20175.303370786511</v>
      </c>
      <c r="FI21">
        <f t="shared" si="2"/>
        <v>-2.0337078651685392</v>
      </c>
      <c r="FJ21">
        <f t="shared" si="3"/>
        <v>2.0337078651685392</v>
      </c>
      <c r="FK21">
        <f t="shared" si="4"/>
        <v>-13682.02247191011</v>
      </c>
      <c r="FL21">
        <f t="shared" si="5"/>
        <v>0</v>
      </c>
      <c r="FM21">
        <f t="shared" si="6"/>
        <v>0</v>
      </c>
      <c r="FN21">
        <f t="shared" si="7"/>
        <v>34.617977528089909</v>
      </c>
      <c r="FO21">
        <f t="shared" si="8"/>
        <v>-32.651685393258425</v>
      </c>
      <c r="FP21">
        <f t="shared" si="9"/>
        <v>0.24719101123595505</v>
      </c>
      <c r="FQ21">
        <f t="shared" si="10"/>
        <v>45.606741573033709</v>
      </c>
      <c r="FR21">
        <f t="shared" si="11"/>
        <v>1.898876404494382</v>
      </c>
      <c r="FS21">
        <f t="shared" si="12"/>
        <v>0.6629213483146067</v>
      </c>
      <c r="FT21">
        <f t="shared" si="13"/>
        <v>0.5393258426966292</v>
      </c>
      <c r="FU21"/>
      <c r="FV21">
        <f t="shared" si="17"/>
        <v>407042866.10326952</v>
      </c>
      <c r="FW21">
        <f t="shared" si="17"/>
        <v>4.1359676808483767</v>
      </c>
      <c r="FX21">
        <f t="shared" si="17"/>
        <v>4.1359676808483767</v>
      </c>
      <c r="FY21">
        <f t="shared" si="17"/>
        <v>187197738.92185324</v>
      </c>
      <c r="FZ21">
        <f t="shared" si="17"/>
        <v>0</v>
      </c>
      <c r="GA21">
        <f t="shared" si="17"/>
        <v>0</v>
      </c>
      <c r="GB21">
        <f t="shared" si="17"/>
        <v>1198.404368135338</v>
      </c>
      <c r="GC21">
        <f t="shared" si="17"/>
        <v>1066.1325590203255</v>
      </c>
      <c r="GD21">
        <f t="shared" si="17"/>
        <v>6.1103396035854053E-2</v>
      </c>
      <c r="GE21">
        <f t="shared" si="17"/>
        <v>2079.9748769094813</v>
      </c>
      <c r="GF21">
        <f t="shared" si="17"/>
        <v>3.6057315995455119</v>
      </c>
      <c r="GG21">
        <f t="shared" si="17"/>
        <v>0.43946471405125609</v>
      </c>
      <c r="GH21">
        <f t="shared" si="17"/>
        <v>0.2908723646004292</v>
      </c>
    </row>
    <row r="22" spans="1:190" s="116" customFormat="1" ht="15" customHeight="1" x14ac:dyDescent="0.25">
      <c r="A22" s="117"/>
      <c r="B22" s="606"/>
      <c r="C22" s="606"/>
      <c r="D22" s="606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X22" s="585"/>
      <c r="Y22" s="585"/>
      <c r="Z22" s="585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EE22">
        <f>Flowtime_200!C303</f>
        <v>1019625</v>
      </c>
      <c r="EF22">
        <f t="shared" si="15"/>
        <v>1131724</v>
      </c>
      <c r="EG22">
        <f>Flowtime_200!C115</f>
        <v>1131724</v>
      </c>
      <c r="EH22">
        <f>Flowtime_200!C21</f>
        <v>1131724</v>
      </c>
      <c r="EI22"/>
      <c r="EJ22"/>
      <c r="EK22"/>
      <c r="EL22">
        <v>587</v>
      </c>
      <c r="EM22">
        <v>620</v>
      </c>
      <c r="EN22">
        <v>620</v>
      </c>
      <c r="EO22">
        <v>602</v>
      </c>
      <c r="EP22">
        <v>608</v>
      </c>
      <c r="EQ22">
        <v>674</v>
      </c>
      <c r="ER22">
        <v>674</v>
      </c>
      <c r="ES22"/>
      <c r="ET22">
        <f t="shared" si="16"/>
        <v>-112099</v>
      </c>
      <c r="EU22">
        <f t="shared" si="16"/>
        <v>0</v>
      </c>
      <c r="EV22">
        <f t="shared" si="16"/>
        <v>0</v>
      </c>
      <c r="EW22">
        <f t="shared" si="16"/>
        <v>1131724</v>
      </c>
      <c r="EX22">
        <f t="shared" si="16"/>
        <v>0</v>
      </c>
      <c r="EY22">
        <f t="shared" si="16"/>
        <v>0</v>
      </c>
      <c r="EZ22">
        <f t="shared" si="16"/>
        <v>-587</v>
      </c>
      <c r="FA22">
        <f t="shared" si="16"/>
        <v>-33</v>
      </c>
      <c r="FB22">
        <f t="shared" si="16"/>
        <v>0</v>
      </c>
      <c r="FC22">
        <f t="shared" si="16"/>
        <v>18</v>
      </c>
      <c r="FD22">
        <f t="shared" si="16"/>
        <v>-6</v>
      </c>
      <c r="FE22">
        <f t="shared" si="16"/>
        <v>-66</v>
      </c>
      <c r="FF22">
        <f t="shared" si="16"/>
        <v>0</v>
      </c>
      <c r="FG22"/>
      <c r="FH22">
        <f t="shared" ref="FH22:FO22" si="151">ET22-ET$93</f>
        <v>7787.6966292134894</v>
      </c>
      <c r="FI22">
        <f t="shared" si="151"/>
        <v>-2.0337078651685392</v>
      </c>
      <c r="FJ22">
        <f t="shared" si="151"/>
        <v>2.0337078651685392</v>
      </c>
      <c r="FK22">
        <f t="shared" si="151"/>
        <v>-20448.02247191011</v>
      </c>
      <c r="FL22">
        <f t="shared" si="151"/>
        <v>0</v>
      </c>
      <c r="FM22">
        <f t="shared" si="151"/>
        <v>0</v>
      </c>
      <c r="FN22">
        <f t="shared" si="151"/>
        <v>96.617977528089909</v>
      </c>
      <c r="FO22">
        <f t="shared" si="151"/>
        <v>-25.651685393258425</v>
      </c>
      <c r="FP22">
        <f t="shared" ref="FP22:FT72" si="152">FB22-FB$93</f>
        <v>0.24719101123595505</v>
      </c>
      <c r="FQ22">
        <f t="shared" si="152"/>
        <v>23.606741573033709</v>
      </c>
      <c r="FR22">
        <f t="shared" si="152"/>
        <v>-4.1011235955056176</v>
      </c>
      <c r="FS22">
        <f t="shared" si="152"/>
        <v>-65.337078651685388</v>
      </c>
      <c r="FT22">
        <f t="shared" si="152"/>
        <v>0.5393258426966292</v>
      </c>
      <c r="FU22"/>
      <c r="FV22">
        <f t="shared" si="17"/>
        <v>60648218.788663141</v>
      </c>
      <c r="FW22">
        <f t="shared" si="17"/>
        <v>4.1359676808483767</v>
      </c>
      <c r="FX22">
        <f t="shared" si="17"/>
        <v>4.1359676808483767</v>
      </c>
      <c r="FY22">
        <f t="shared" si="17"/>
        <v>418121623.01174086</v>
      </c>
      <c r="FZ22">
        <f t="shared" si="17"/>
        <v>0</v>
      </c>
      <c r="GA22">
        <f t="shared" si="17"/>
        <v>0</v>
      </c>
      <c r="GB22">
        <f t="shared" si="17"/>
        <v>9335.033581618487</v>
      </c>
      <c r="GC22">
        <f t="shared" si="17"/>
        <v>658.00896351470772</v>
      </c>
      <c r="GD22">
        <f t="shared" si="17"/>
        <v>6.1103396035854053E-2</v>
      </c>
      <c r="GE22">
        <f t="shared" si="17"/>
        <v>557.27824769599806</v>
      </c>
      <c r="GF22">
        <f t="shared" si="17"/>
        <v>16.819214745612925</v>
      </c>
      <c r="GG22">
        <f t="shared" si="17"/>
        <v>4268.9338467365224</v>
      </c>
      <c r="GH22">
        <f t="shared" si="17"/>
        <v>0.2908723646004292</v>
      </c>
    </row>
    <row r="23" spans="1:190" s="116" customFormat="1" ht="15" hidden="1" customHeight="1" x14ac:dyDescent="0.25">
      <c r="A23" s="111" t="s">
        <v>49</v>
      </c>
      <c r="B23" s="107"/>
      <c r="C23" s="107"/>
      <c r="D23" s="107"/>
      <c r="E23" s="369"/>
      <c r="F23" s="369"/>
      <c r="G23" s="369"/>
      <c r="H23" s="369"/>
      <c r="I23" s="369"/>
      <c r="J23" s="369"/>
      <c r="K23" s="369"/>
      <c r="L23" s="369"/>
      <c r="M23" s="369"/>
      <c r="N23" s="369"/>
      <c r="O23" s="369"/>
      <c r="P23" s="369"/>
      <c r="Q23" s="369"/>
      <c r="R23" s="369"/>
      <c r="S23" s="369"/>
      <c r="T23" s="369"/>
      <c r="U23" s="369"/>
      <c r="X23" s="107"/>
      <c r="Y23" s="107"/>
      <c r="Z23" s="107"/>
      <c r="AA23" s="369"/>
      <c r="AB23" s="369"/>
      <c r="AC23" s="369"/>
      <c r="AD23" s="369"/>
      <c r="AE23" s="369"/>
      <c r="AF23" s="369"/>
      <c r="AG23" s="369"/>
      <c r="AH23" s="369"/>
      <c r="AI23" s="369"/>
      <c r="AJ23" s="369"/>
      <c r="AK23" s="369"/>
      <c r="AL23" s="369"/>
      <c r="AM23" s="369"/>
      <c r="AN23" s="369"/>
      <c r="AO23" s="369"/>
      <c r="AP23" s="369"/>
      <c r="AQ23" s="369"/>
      <c r="AR23" s="369"/>
      <c r="AW23" s="116" t="s">
        <v>167</v>
      </c>
      <c r="CQ23" s="116" t="s">
        <v>167</v>
      </c>
      <c r="EE23">
        <f>Flowtime_200!C304</f>
        <v>1042895</v>
      </c>
      <c r="EF23">
        <f t="shared" si="15"/>
        <v>1150210</v>
      </c>
      <c r="EG23">
        <f>Flowtime_200!C116</f>
        <v>1150210</v>
      </c>
      <c r="EH23">
        <f>Flowtime_200!C22</f>
        <v>1150210</v>
      </c>
      <c r="EI23"/>
      <c r="EJ23"/>
      <c r="EK23"/>
      <c r="EL23">
        <v>721</v>
      </c>
      <c r="EM23">
        <v>754</v>
      </c>
      <c r="EN23">
        <v>754</v>
      </c>
      <c r="EO23">
        <v>664</v>
      </c>
      <c r="EP23">
        <v>685</v>
      </c>
      <c r="EQ23">
        <v>730</v>
      </c>
      <c r="ER23">
        <v>730</v>
      </c>
      <c r="ES23"/>
      <c r="ET23">
        <f t="shared" si="16"/>
        <v>-107315</v>
      </c>
      <c r="EU23">
        <f t="shared" si="16"/>
        <v>0</v>
      </c>
      <c r="EV23">
        <f t="shared" si="16"/>
        <v>0</v>
      </c>
      <c r="EW23">
        <f t="shared" si="16"/>
        <v>1150210</v>
      </c>
      <c r="EX23">
        <f t="shared" si="16"/>
        <v>0</v>
      </c>
      <c r="EY23">
        <f t="shared" si="16"/>
        <v>0</v>
      </c>
      <c r="EZ23">
        <f t="shared" si="16"/>
        <v>-721</v>
      </c>
      <c r="FA23">
        <f t="shared" si="16"/>
        <v>-33</v>
      </c>
      <c r="FB23">
        <f t="shared" si="16"/>
        <v>0</v>
      </c>
      <c r="FC23">
        <f t="shared" si="16"/>
        <v>90</v>
      </c>
      <c r="FD23">
        <f t="shared" si="16"/>
        <v>-21</v>
      </c>
      <c r="FE23">
        <f t="shared" si="16"/>
        <v>-45</v>
      </c>
      <c r="FF23">
        <f t="shared" si="16"/>
        <v>0</v>
      </c>
      <c r="FG23"/>
      <c r="FH23">
        <f t="shared" ref="FH23:FO54" si="153">ET23-ET$93</f>
        <v>12571.696629213489</v>
      </c>
      <c r="FI23">
        <f t="shared" si="153"/>
        <v>-2.0337078651685392</v>
      </c>
      <c r="FJ23">
        <f t="shared" si="153"/>
        <v>2.0337078651685392</v>
      </c>
      <c r="FK23">
        <f t="shared" si="153"/>
        <v>-1962.0224719101097</v>
      </c>
      <c r="FL23">
        <f t="shared" si="153"/>
        <v>0</v>
      </c>
      <c r="FM23">
        <f t="shared" si="153"/>
        <v>0</v>
      </c>
      <c r="FN23">
        <f t="shared" si="153"/>
        <v>-37.382022471910091</v>
      </c>
      <c r="FO23">
        <f t="shared" si="153"/>
        <v>-25.651685393258425</v>
      </c>
      <c r="FP23">
        <f t="shared" si="152"/>
        <v>0.24719101123595505</v>
      </c>
      <c r="FQ23">
        <f t="shared" si="152"/>
        <v>95.606741573033702</v>
      </c>
      <c r="FR23">
        <f t="shared" si="152"/>
        <v>-19.101123595505619</v>
      </c>
      <c r="FS23">
        <f t="shared" si="152"/>
        <v>-44.337078651685395</v>
      </c>
      <c r="FT23">
        <f t="shared" si="152"/>
        <v>0.5393258426966292</v>
      </c>
      <c r="FU23"/>
      <c r="FV23">
        <f t="shared" si="17"/>
        <v>158047556.13697782</v>
      </c>
      <c r="FW23">
        <f t="shared" si="17"/>
        <v>4.1359676808483767</v>
      </c>
      <c r="FX23">
        <f t="shared" si="17"/>
        <v>4.1359676808483767</v>
      </c>
      <c r="FY23">
        <f t="shared" si="17"/>
        <v>3849532.1802802575</v>
      </c>
      <c r="FZ23">
        <f t="shared" si="17"/>
        <v>0</v>
      </c>
      <c r="GA23">
        <f t="shared" si="17"/>
        <v>0</v>
      </c>
      <c r="GB23">
        <f t="shared" si="17"/>
        <v>1397.4156040903911</v>
      </c>
      <c r="GC23">
        <f t="shared" si="17"/>
        <v>658.00896351470772</v>
      </c>
      <c r="GD23">
        <f t="shared" si="17"/>
        <v>6.1103396035854053E-2</v>
      </c>
      <c r="GE23">
        <f t="shared" si="17"/>
        <v>9140.6490342128509</v>
      </c>
      <c r="GF23">
        <f t="shared" si="17"/>
        <v>364.85292261078149</v>
      </c>
      <c r="GG23">
        <f t="shared" si="17"/>
        <v>1965.7765433657369</v>
      </c>
      <c r="GH23">
        <f t="shared" si="17"/>
        <v>0.2908723646004292</v>
      </c>
    </row>
    <row r="24" spans="1:190" s="116" customFormat="1" ht="84" hidden="1" customHeight="1" x14ac:dyDescent="0.25">
      <c r="A24" s="109" t="s">
        <v>264</v>
      </c>
      <c r="B24" s="110" t="s">
        <v>785</v>
      </c>
      <c r="C24" s="110" t="s">
        <v>786</v>
      </c>
      <c r="D24" s="110" t="s">
        <v>787</v>
      </c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X24" s="110" t="s">
        <v>785</v>
      </c>
      <c r="Y24" s="110" t="s">
        <v>786</v>
      </c>
      <c r="Z24" s="110" t="s">
        <v>787</v>
      </c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W24" s="110" t="s">
        <v>797</v>
      </c>
      <c r="AX24" s="110" t="s">
        <v>791</v>
      </c>
      <c r="AY24" s="110" t="s">
        <v>792</v>
      </c>
      <c r="AZ24" s="314"/>
      <c r="BA24" s="314"/>
      <c r="BB24" s="314"/>
      <c r="BC24" s="314"/>
      <c r="BD24" s="314"/>
      <c r="BE24" s="314"/>
      <c r="BF24" s="314"/>
      <c r="BG24" s="314"/>
      <c r="BH24" s="314"/>
      <c r="BI24" s="314"/>
      <c r="BJ24" s="314"/>
      <c r="BK24" s="314"/>
      <c r="BL24" s="314"/>
      <c r="BM24" s="314"/>
      <c r="BN24" s="314"/>
      <c r="BO24" s="314"/>
      <c r="BP24" s="314"/>
      <c r="BQ24" s="314"/>
      <c r="BT24" s="110" t="s">
        <v>797</v>
      </c>
      <c r="BU24" s="110" t="s">
        <v>791</v>
      </c>
      <c r="BV24" s="110" t="s">
        <v>792</v>
      </c>
      <c r="BW24" s="314"/>
      <c r="BX24" s="314"/>
      <c r="BY24" s="314"/>
      <c r="BZ24" s="314"/>
      <c r="CA24" s="314"/>
      <c r="CB24" s="314"/>
      <c r="CC24" s="314"/>
      <c r="CD24" s="314"/>
      <c r="CE24" s="314"/>
      <c r="CF24" s="314"/>
      <c r="CG24" s="314"/>
      <c r="CH24" s="314"/>
      <c r="CI24" s="314"/>
      <c r="CJ24" s="314"/>
      <c r="CK24" s="314"/>
      <c r="CL24" s="314"/>
      <c r="CM24" s="314"/>
      <c r="CN24" s="314"/>
      <c r="CQ24" s="110" t="s">
        <v>799</v>
      </c>
      <c r="CR24" s="110" t="s">
        <v>800</v>
      </c>
      <c r="CS24" s="110" t="s">
        <v>803</v>
      </c>
      <c r="CT24" s="110" t="s">
        <v>804</v>
      </c>
      <c r="CU24" s="314"/>
      <c r="CV24" s="314"/>
      <c r="CW24" s="314"/>
      <c r="CX24" s="314"/>
      <c r="CY24" s="314"/>
      <c r="CZ24" s="314"/>
      <c r="DA24" s="314"/>
      <c r="DB24" s="314"/>
      <c r="DC24" s="314"/>
      <c r="DD24" s="314"/>
      <c r="DE24" s="314"/>
      <c r="DF24" s="314"/>
      <c r="DG24" s="314"/>
      <c r="DH24" s="314"/>
      <c r="DI24" s="314"/>
      <c r="DJ24" s="314"/>
      <c r="DK24" s="314"/>
      <c r="DL24" s="314"/>
      <c r="DM24" s="314"/>
      <c r="DN24" s="314"/>
      <c r="DO24" s="314"/>
      <c r="DP24" s="314"/>
      <c r="DQ24" s="314"/>
      <c r="DR24" s="314"/>
      <c r="DS24" s="314"/>
      <c r="DT24" s="314"/>
      <c r="EE24">
        <f>Flowtime_200!C305</f>
        <v>967854</v>
      </c>
      <c r="EF24">
        <f t="shared" si="15"/>
        <v>1104782</v>
      </c>
      <c r="EG24">
        <f>Flowtime_200!C117</f>
        <v>1104782</v>
      </c>
      <c r="EH24">
        <f>Flowtime_200!C23</f>
        <v>1104782</v>
      </c>
      <c r="EI24"/>
      <c r="EJ24"/>
      <c r="EK24"/>
      <c r="EL24">
        <v>790</v>
      </c>
      <c r="EM24">
        <v>764</v>
      </c>
      <c r="EN24">
        <v>764</v>
      </c>
      <c r="EO24">
        <v>812</v>
      </c>
      <c r="EP24">
        <v>812</v>
      </c>
      <c r="EQ24">
        <v>796</v>
      </c>
      <c r="ER24">
        <v>796</v>
      </c>
      <c r="ES24"/>
      <c r="ET24">
        <f t="shared" si="16"/>
        <v>-136928</v>
      </c>
      <c r="EU24">
        <f t="shared" si="16"/>
        <v>0</v>
      </c>
      <c r="EV24">
        <f t="shared" si="16"/>
        <v>0</v>
      </c>
      <c r="EW24">
        <f t="shared" si="16"/>
        <v>1104782</v>
      </c>
      <c r="EX24">
        <f t="shared" si="16"/>
        <v>0</v>
      </c>
      <c r="EY24">
        <f t="shared" si="16"/>
        <v>0</v>
      </c>
      <c r="EZ24">
        <f t="shared" si="16"/>
        <v>-790</v>
      </c>
      <c r="FA24">
        <f t="shared" si="16"/>
        <v>26</v>
      </c>
      <c r="FB24">
        <f t="shared" si="16"/>
        <v>0</v>
      </c>
      <c r="FC24">
        <f t="shared" si="16"/>
        <v>-48</v>
      </c>
      <c r="FD24">
        <f t="shared" si="16"/>
        <v>0</v>
      </c>
      <c r="FE24">
        <f t="shared" si="16"/>
        <v>16</v>
      </c>
      <c r="FF24">
        <f t="shared" si="16"/>
        <v>0</v>
      </c>
      <c r="FG24"/>
      <c r="FH24">
        <f t="shared" si="153"/>
        <v>-17041.303370786511</v>
      </c>
      <c r="FI24">
        <f t="shared" si="153"/>
        <v>-2.0337078651685392</v>
      </c>
      <c r="FJ24">
        <f t="shared" si="153"/>
        <v>2.0337078651685392</v>
      </c>
      <c r="FK24">
        <f t="shared" si="153"/>
        <v>-47390.02247191011</v>
      </c>
      <c r="FL24">
        <f t="shared" si="153"/>
        <v>0</v>
      </c>
      <c r="FM24">
        <f t="shared" si="153"/>
        <v>0</v>
      </c>
      <c r="FN24">
        <f t="shared" si="153"/>
        <v>-106.38202247191009</v>
      </c>
      <c r="FO24">
        <f t="shared" si="153"/>
        <v>33.348314606741575</v>
      </c>
      <c r="FP24">
        <f t="shared" si="152"/>
        <v>0.24719101123595505</v>
      </c>
      <c r="FQ24">
        <f t="shared" si="152"/>
        <v>-42.393258426966291</v>
      </c>
      <c r="FR24">
        <f t="shared" si="152"/>
        <v>1.898876404494382</v>
      </c>
      <c r="FS24">
        <f t="shared" si="152"/>
        <v>16.662921348314608</v>
      </c>
      <c r="FT24">
        <f t="shared" si="152"/>
        <v>0.5393258426966292</v>
      </c>
      <c r="FU24"/>
      <c r="FV24">
        <f t="shared" si="17"/>
        <v>290406020.5751797</v>
      </c>
      <c r="FW24">
        <f t="shared" si="17"/>
        <v>4.1359676808483767</v>
      </c>
      <c r="FX24">
        <f t="shared" si="17"/>
        <v>4.1359676808483767</v>
      </c>
      <c r="FY24">
        <f t="shared" si="17"/>
        <v>2245814229.888145</v>
      </c>
      <c r="FZ24">
        <f t="shared" si="17"/>
        <v>0</v>
      </c>
      <c r="GA24">
        <f t="shared" si="17"/>
        <v>0</v>
      </c>
      <c r="GB24">
        <f t="shared" si="17"/>
        <v>11317.134705213983</v>
      </c>
      <c r="GC24">
        <f t="shared" si="17"/>
        <v>1112.1100871102135</v>
      </c>
      <c r="GD24">
        <f t="shared" si="17"/>
        <v>6.1103396035854053E-2</v>
      </c>
      <c r="GE24">
        <f t="shared" si="17"/>
        <v>1797.1883600555484</v>
      </c>
      <c r="GF24">
        <f t="shared" si="17"/>
        <v>3.6057315995455119</v>
      </c>
      <c r="GG24">
        <f t="shared" si="17"/>
        <v>277.65294786011873</v>
      </c>
      <c r="GH24">
        <f t="shared" si="17"/>
        <v>0.2908723646004292</v>
      </c>
    </row>
    <row r="25" spans="1:190" s="116" customFormat="1" ht="84" hidden="1" customHeight="1" x14ac:dyDescent="0.25">
      <c r="A25" s="109" t="s">
        <v>265</v>
      </c>
      <c r="B25" s="110" t="s">
        <v>788</v>
      </c>
      <c r="C25" s="110" t="s">
        <v>789</v>
      </c>
      <c r="D25" s="110" t="s">
        <v>790</v>
      </c>
      <c r="E25" s="314"/>
      <c r="F25" s="314"/>
      <c r="G25" s="314"/>
      <c r="H25" s="314"/>
      <c r="I25" s="314"/>
      <c r="J25" s="314"/>
      <c r="K25" s="314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X25" s="110" t="s">
        <v>788</v>
      </c>
      <c r="Y25" s="110" t="s">
        <v>789</v>
      </c>
      <c r="Z25" s="110" t="s">
        <v>790</v>
      </c>
      <c r="AA25" s="314"/>
      <c r="AB25" s="314"/>
      <c r="AC25" s="314"/>
      <c r="AD25" s="314"/>
      <c r="AE25" s="314"/>
      <c r="AF25" s="314"/>
      <c r="AG25" s="314"/>
      <c r="AH25" s="314"/>
      <c r="AI25" s="314"/>
      <c r="AJ25" s="314"/>
      <c r="AK25" s="314"/>
      <c r="AL25" s="314"/>
      <c r="AM25" s="314"/>
      <c r="AN25" s="314"/>
      <c r="AO25" s="314"/>
      <c r="AP25" s="314"/>
      <c r="AQ25" s="314"/>
      <c r="AR25" s="314"/>
      <c r="AW25" s="110" t="s">
        <v>798</v>
      </c>
      <c r="AX25" s="110" t="s">
        <v>793</v>
      </c>
      <c r="AY25" s="110" t="s">
        <v>794</v>
      </c>
      <c r="AZ25" s="314"/>
      <c r="BA25" s="314"/>
      <c r="BB25" s="314"/>
      <c r="BC25" s="314"/>
      <c r="BD25" s="314"/>
      <c r="BE25" s="314"/>
      <c r="BF25" s="314"/>
      <c r="BG25" s="314"/>
      <c r="BH25" s="314"/>
      <c r="BI25" s="314"/>
      <c r="BJ25" s="314"/>
      <c r="BK25" s="314"/>
      <c r="BL25" s="314"/>
      <c r="BM25" s="314"/>
      <c r="BN25" s="314"/>
      <c r="BO25" s="314"/>
      <c r="BP25" s="314"/>
      <c r="BQ25" s="314"/>
      <c r="BT25" s="110" t="s">
        <v>798</v>
      </c>
      <c r="BU25" s="110" t="s">
        <v>793</v>
      </c>
      <c r="BV25" s="110" t="s">
        <v>794</v>
      </c>
      <c r="BW25" s="314"/>
      <c r="BX25" s="314"/>
      <c r="BY25" s="314"/>
      <c r="BZ25" s="314"/>
      <c r="CA25" s="314"/>
      <c r="CB25" s="314"/>
      <c r="CC25" s="314"/>
      <c r="CD25" s="314"/>
      <c r="CE25" s="314"/>
      <c r="CF25" s="314"/>
      <c r="CG25" s="314"/>
      <c r="CH25" s="314"/>
      <c r="CI25" s="314"/>
      <c r="CJ25" s="314"/>
      <c r="CK25" s="314"/>
      <c r="CL25" s="314"/>
      <c r="CM25" s="314"/>
      <c r="CN25" s="314"/>
      <c r="CQ25" s="110" t="s">
        <v>801</v>
      </c>
      <c r="CR25" s="110" t="s">
        <v>802</v>
      </c>
      <c r="CS25" s="110" t="s">
        <v>805</v>
      </c>
      <c r="CT25" s="110" t="s">
        <v>806</v>
      </c>
      <c r="CU25" s="314"/>
      <c r="CV25" s="314"/>
      <c r="CW25" s="314"/>
      <c r="CX25" s="314"/>
      <c r="CY25" s="314"/>
      <c r="CZ25" s="314"/>
      <c r="DA25" s="314"/>
      <c r="DB25" s="314"/>
      <c r="DC25" s="314"/>
      <c r="DD25" s="314"/>
      <c r="DE25" s="314"/>
      <c r="DF25" s="314"/>
      <c r="DG25" s="314"/>
      <c r="DH25" s="314"/>
      <c r="DI25" s="314"/>
      <c r="DJ25" s="314"/>
      <c r="DK25" s="314"/>
      <c r="DL25" s="314"/>
      <c r="DM25" s="314"/>
      <c r="DN25" s="314"/>
      <c r="DO25" s="314"/>
      <c r="DP25" s="314"/>
      <c r="DQ25" s="314"/>
      <c r="DR25" s="314"/>
      <c r="DS25" s="314"/>
      <c r="DT25" s="314"/>
      <c r="EE25">
        <f>Flowtime_200!C306</f>
        <v>1067889</v>
      </c>
      <c r="EF25">
        <f t="shared" si="15"/>
        <v>1176637</v>
      </c>
      <c r="EG25">
        <f>Flowtime_200!C118</f>
        <v>1176456</v>
      </c>
      <c r="EH25">
        <f>Flowtime_200!C24</f>
        <v>1176637</v>
      </c>
      <c r="EI25"/>
      <c r="EJ25"/>
      <c r="EK25"/>
      <c r="EL25">
        <v>613</v>
      </c>
      <c r="EM25">
        <v>612</v>
      </c>
      <c r="EN25">
        <v>612</v>
      </c>
      <c r="EO25">
        <v>679</v>
      </c>
      <c r="EP25">
        <v>679</v>
      </c>
      <c r="EQ25">
        <v>716</v>
      </c>
      <c r="ER25">
        <v>716</v>
      </c>
      <c r="ES25"/>
      <c r="ET25">
        <f t="shared" si="16"/>
        <v>-108748</v>
      </c>
      <c r="EU25">
        <f t="shared" si="16"/>
        <v>181</v>
      </c>
      <c r="EV25">
        <f t="shared" si="16"/>
        <v>-181</v>
      </c>
      <c r="EW25">
        <f t="shared" si="16"/>
        <v>1176637</v>
      </c>
      <c r="EX25">
        <f t="shared" si="16"/>
        <v>0</v>
      </c>
      <c r="EY25">
        <f t="shared" si="16"/>
        <v>0</v>
      </c>
      <c r="EZ25">
        <f t="shared" si="16"/>
        <v>-613</v>
      </c>
      <c r="FA25">
        <f t="shared" si="16"/>
        <v>1</v>
      </c>
      <c r="FB25">
        <f t="shared" si="16"/>
        <v>0</v>
      </c>
      <c r="FC25">
        <f t="shared" si="16"/>
        <v>-67</v>
      </c>
      <c r="FD25">
        <f t="shared" si="16"/>
        <v>0</v>
      </c>
      <c r="FE25">
        <f t="shared" si="16"/>
        <v>-37</v>
      </c>
      <c r="FF25">
        <f t="shared" si="16"/>
        <v>0</v>
      </c>
      <c r="FG25"/>
      <c r="FH25">
        <f t="shared" si="153"/>
        <v>11138.696629213489</v>
      </c>
      <c r="FI25">
        <f t="shared" si="153"/>
        <v>178.96629213483146</v>
      </c>
      <c r="FJ25">
        <f t="shared" si="153"/>
        <v>-178.96629213483146</v>
      </c>
      <c r="FK25">
        <f t="shared" si="153"/>
        <v>24464.97752808989</v>
      </c>
      <c r="FL25">
        <f t="shared" si="153"/>
        <v>0</v>
      </c>
      <c r="FM25">
        <f t="shared" si="153"/>
        <v>0</v>
      </c>
      <c r="FN25">
        <f t="shared" si="153"/>
        <v>70.617977528089909</v>
      </c>
      <c r="FO25">
        <f t="shared" si="153"/>
        <v>8.3483146067415728</v>
      </c>
      <c r="FP25">
        <f t="shared" si="152"/>
        <v>0.24719101123595505</v>
      </c>
      <c r="FQ25">
        <f t="shared" si="152"/>
        <v>-61.393258426966291</v>
      </c>
      <c r="FR25">
        <f t="shared" si="152"/>
        <v>1.898876404494382</v>
      </c>
      <c r="FS25">
        <f t="shared" si="152"/>
        <v>-36.337078651685395</v>
      </c>
      <c r="FT25">
        <f t="shared" si="152"/>
        <v>0.5393258426966292</v>
      </c>
      <c r="FU25"/>
      <c r="FV25">
        <f t="shared" si="17"/>
        <v>124070562.59765194</v>
      </c>
      <c r="FW25">
        <f t="shared" si="17"/>
        <v>32028.933720489837</v>
      </c>
      <c r="FX25">
        <f t="shared" si="17"/>
        <v>32028.933720489837</v>
      </c>
      <c r="FY25">
        <f t="shared" si="17"/>
        <v>598535125.4499433</v>
      </c>
      <c r="FZ25">
        <f t="shared" si="17"/>
        <v>0</v>
      </c>
      <c r="GA25">
        <f t="shared" si="17"/>
        <v>0</v>
      </c>
      <c r="GB25">
        <f t="shared" si="17"/>
        <v>4986.8987501578113</v>
      </c>
      <c r="GC25">
        <f t="shared" si="17"/>
        <v>69.6943567731347</v>
      </c>
      <c r="GD25">
        <f t="shared" si="17"/>
        <v>6.1103396035854053E-2</v>
      </c>
      <c r="GE25">
        <f t="shared" si="17"/>
        <v>3769.1321802802677</v>
      </c>
      <c r="GF25">
        <f t="shared" si="17"/>
        <v>3.6057315995455119</v>
      </c>
      <c r="GG25">
        <f t="shared" si="17"/>
        <v>1320.3832849387704</v>
      </c>
      <c r="GH25">
        <f t="shared" si="17"/>
        <v>0.2908723646004292</v>
      </c>
    </row>
    <row r="26" spans="1:190" s="116" customFormat="1" ht="15" hidden="1" customHeight="1" x14ac:dyDescent="0.25">
      <c r="A26" s="111" t="s">
        <v>166</v>
      </c>
      <c r="B26" s="112">
        <v>-14.176742223543563</v>
      </c>
      <c r="C26" s="112">
        <v>-10.377836761078466</v>
      </c>
      <c r="D26" s="112">
        <v>-16.349485392568525</v>
      </c>
      <c r="E26" s="370"/>
      <c r="F26" s="370"/>
      <c r="G26" s="370"/>
      <c r="H26" s="370"/>
      <c r="I26" s="370"/>
      <c r="J26" s="370"/>
      <c r="K26" s="370"/>
      <c r="L26" s="370"/>
      <c r="M26" s="370"/>
      <c r="N26" s="370"/>
      <c r="O26" s="370"/>
      <c r="P26" s="370"/>
      <c r="Q26" s="370"/>
      <c r="R26" s="370"/>
      <c r="S26" s="370"/>
      <c r="T26" s="370"/>
      <c r="U26" s="370"/>
      <c r="X26" s="112">
        <v>-14.170771158057581</v>
      </c>
      <c r="Y26" s="112">
        <v>-8.7916878270197216</v>
      </c>
      <c r="Z26" s="112">
        <v>-15.394945282978611</v>
      </c>
      <c r="AA26" s="370"/>
      <c r="AB26" s="370"/>
      <c r="AC26" s="370"/>
      <c r="AD26" s="370"/>
      <c r="AE26" s="370"/>
      <c r="AF26" s="370"/>
      <c r="AG26" s="370"/>
      <c r="AH26" s="370"/>
      <c r="AI26" s="370"/>
      <c r="AJ26" s="370"/>
      <c r="AK26" s="370"/>
      <c r="AL26" s="370"/>
      <c r="AM26" s="370"/>
      <c r="AN26" s="370"/>
      <c r="AO26" s="370"/>
      <c r="AP26" s="370"/>
      <c r="AQ26" s="370"/>
      <c r="AR26" s="370"/>
      <c r="AW26" s="181">
        <v>-2.2644636447273152</v>
      </c>
      <c r="AX26" s="181">
        <v>-9.7602691960807633</v>
      </c>
      <c r="AY26" s="181">
        <v>-10.94158955498057</v>
      </c>
      <c r="AZ26" s="366"/>
      <c r="BA26" s="366"/>
      <c r="BB26" s="366"/>
      <c r="BC26" s="366"/>
      <c r="BD26" s="366"/>
      <c r="BE26" s="366"/>
      <c r="BF26" s="366"/>
      <c r="BG26" s="366"/>
      <c r="BH26" s="366"/>
      <c r="BI26" s="366"/>
      <c r="BJ26" s="366"/>
      <c r="BK26" s="366"/>
      <c r="BL26" s="366"/>
      <c r="BM26" s="366"/>
      <c r="BN26" s="366"/>
      <c r="BO26" s="366"/>
      <c r="BP26" s="366"/>
      <c r="BQ26" s="366"/>
      <c r="BT26" s="183">
        <v>-2.1945653804238825</v>
      </c>
      <c r="BU26" s="183">
        <v>-9.7834335775477115</v>
      </c>
      <c r="BV26" s="183">
        <v>-10.941872817240432</v>
      </c>
      <c r="BW26" s="366"/>
      <c r="BX26" s="366"/>
      <c r="BY26" s="366"/>
      <c r="BZ26" s="366"/>
      <c r="CA26" s="366"/>
      <c r="CB26" s="366"/>
      <c r="CC26" s="366"/>
      <c r="CD26" s="366"/>
      <c r="CE26" s="366"/>
      <c r="CF26" s="366"/>
      <c r="CG26" s="366"/>
      <c r="CH26" s="366"/>
      <c r="CI26" s="366"/>
      <c r="CJ26" s="366"/>
      <c r="CK26" s="366"/>
      <c r="CL26" s="366"/>
      <c r="CM26" s="366"/>
      <c r="CN26" s="366"/>
      <c r="CQ26" s="181">
        <v>-1.8394383581603655</v>
      </c>
      <c r="CR26" s="181">
        <v>-12.810081045359889</v>
      </c>
      <c r="CS26" s="181">
        <v>-1.7273244897228457</v>
      </c>
      <c r="CT26" s="181">
        <v>-12.879866798612488</v>
      </c>
      <c r="CU26" s="366"/>
      <c r="CV26" s="366"/>
      <c r="CW26" s="366"/>
      <c r="CX26" s="366"/>
      <c r="CY26" s="366"/>
      <c r="CZ26" s="366"/>
      <c r="DA26" s="366"/>
      <c r="DB26" s="366"/>
      <c r="DC26" s="366"/>
      <c r="DD26" s="366"/>
      <c r="DE26" s="366"/>
      <c r="DF26" s="366"/>
      <c r="DG26" s="366"/>
      <c r="DH26" s="366"/>
      <c r="DI26" s="366"/>
      <c r="DJ26" s="366"/>
      <c r="DK26" s="366"/>
      <c r="DL26" s="366"/>
      <c r="DM26" s="366"/>
      <c r="DN26" s="366"/>
      <c r="DO26" s="366"/>
      <c r="DP26" s="366"/>
      <c r="DQ26" s="366"/>
      <c r="DR26" s="366"/>
      <c r="DS26" s="366"/>
      <c r="DT26" s="366"/>
      <c r="EE26">
        <f>Flowtime_200!C307</f>
        <v>1012817</v>
      </c>
      <c r="EF26">
        <f t="shared" si="15"/>
        <v>1101293</v>
      </c>
      <c r="EG26">
        <f>Flowtime_200!C119</f>
        <v>1101293</v>
      </c>
      <c r="EH26">
        <f>Flowtime_200!C25</f>
        <v>1101293</v>
      </c>
      <c r="EI26"/>
      <c r="EJ26"/>
      <c r="EK26"/>
      <c r="EL26">
        <v>424</v>
      </c>
      <c r="EM26">
        <v>444</v>
      </c>
      <c r="EN26">
        <v>444</v>
      </c>
      <c r="EO26">
        <v>448</v>
      </c>
      <c r="EP26">
        <v>448</v>
      </c>
      <c r="EQ26">
        <v>493</v>
      </c>
      <c r="ER26">
        <v>493</v>
      </c>
      <c r="ES26"/>
      <c r="ET26">
        <f t="shared" si="16"/>
        <v>-88476</v>
      </c>
      <c r="EU26">
        <f t="shared" si="16"/>
        <v>0</v>
      </c>
      <c r="EV26">
        <f t="shared" si="16"/>
        <v>0</v>
      </c>
      <c r="EW26">
        <f t="shared" si="16"/>
        <v>1101293</v>
      </c>
      <c r="EX26">
        <f t="shared" si="16"/>
        <v>0</v>
      </c>
      <c r="EY26">
        <f t="shared" si="16"/>
        <v>0</v>
      </c>
      <c r="EZ26">
        <f t="shared" si="16"/>
        <v>-424</v>
      </c>
      <c r="FA26">
        <f t="shared" si="16"/>
        <v>-20</v>
      </c>
      <c r="FB26">
        <f t="shared" si="16"/>
        <v>0</v>
      </c>
      <c r="FC26">
        <f t="shared" si="16"/>
        <v>-4</v>
      </c>
      <c r="FD26">
        <f t="shared" si="16"/>
        <v>0</v>
      </c>
      <c r="FE26">
        <f t="shared" si="16"/>
        <v>-45</v>
      </c>
      <c r="FF26">
        <f t="shared" si="16"/>
        <v>0</v>
      </c>
      <c r="FG26"/>
      <c r="FH26">
        <f t="shared" si="153"/>
        <v>31410.696629213489</v>
      </c>
      <c r="FI26">
        <f t="shared" si="153"/>
        <v>-2.0337078651685392</v>
      </c>
      <c r="FJ26">
        <f t="shared" si="153"/>
        <v>2.0337078651685392</v>
      </c>
      <c r="FK26">
        <f t="shared" si="153"/>
        <v>-50879.02247191011</v>
      </c>
      <c r="FL26">
        <f t="shared" si="153"/>
        <v>0</v>
      </c>
      <c r="FM26">
        <f t="shared" si="153"/>
        <v>0</v>
      </c>
      <c r="FN26">
        <f t="shared" si="153"/>
        <v>259.61797752808991</v>
      </c>
      <c r="FO26">
        <f t="shared" si="153"/>
        <v>-12.651685393258427</v>
      </c>
      <c r="FP26">
        <f t="shared" si="152"/>
        <v>0.24719101123595505</v>
      </c>
      <c r="FQ26">
        <f t="shared" si="152"/>
        <v>1.606741573033708</v>
      </c>
      <c r="FR26">
        <f t="shared" si="152"/>
        <v>1.898876404494382</v>
      </c>
      <c r="FS26">
        <f t="shared" si="152"/>
        <v>-44.337078651685395</v>
      </c>
      <c r="FT26">
        <f t="shared" si="152"/>
        <v>0.5393258426966292</v>
      </c>
      <c r="FU26"/>
      <c r="FV26">
        <f t="shared" si="17"/>
        <v>986631862.73248363</v>
      </c>
      <c r="FW26">
        <f t="shared" si="17"/>
        <v>4.1359676808483767</v>
      </c>
      <c r="FX26">
        <f t="shared" si="17"/>
        <v>4.1359676808483767</v>
      </c>
      <c r="FY26">
        <f t="shared" si="17"/>
        <v>2588674927.697134</v>
      </c>
      <c r="FZ26">
        <f t="shared" si="17"/>
        <v>0</v>
      </c>
      <c r="GA26">
        <f t="shared" si="17"/>
        <v>0</v>
      </c>
      <c r="GB26">
        <f t="shared" si="17"/>
        <v>67401.494255775804</v>
      </c>
      <c r="GC26">
        <f t="shared" si="17"/>
        <v>160.06514328998864</v>
      </c>
      <c r="GD26">
        <f t="shared" si="17"/>
        <v>6.1103396035854053E-2</v>
      </c>
      <c r="GE26">
        <f t="shared" si="17"/>
        <v>2.5816184825148345</v>
      </c>
      <c r="GF26">
        <f t="shared" si="17"/>
        <v>3.6057315995455119</v>
      </c>
      <c r="GG26">
        <f t="shared" si="17"/>
        <v>1965.7765433657369</v>
      </c>
      <c r="GH26">
        <f t="shared" si="17"/>
        <v>0.2908723646004292</v>
      </c>
    </row>
    <row r="27" spans="1:190" s="116" customFormat="1" ht="15" hidden="1" customHeight="1" x14ac:dyDescent="0.25">
      <c r="A27" s="111" t="s">
        <v>230</v>
      </c>
      <c r="B27" s="114">
        <v>1</v>
      </c>
      <c r="C27" s="114">
        <v>1</v>
      </c>
      <c r="D27" s="114">
        <v>1</v>
      </c>
      <c r="E27" s="371"/>
      <c r="F27" s="371"/>
      <c r="G27" s="371"/>
      <c r="H27" s="371"/>
      <c r="I27" s="371"/>
      <c r="J27" s="371"/>
      <c r="K27" s="371"/>
      <c r="L27" s="371"/>
      <c r="M27" s="371"/>
      <c r="N27" s="371"/>
      <c r="O27" s="371"/>
      <c r="P27" s="371"/>
      <c r="Q27" s="371"/>
      <c r="R27" s="371"/>
      <c r="S27" s="371"/>
      <c r="T27" s="371"/>
      <c r="U27" s="371"/>
      <c r="V27" s="169"/>
      <c r="X27" s="114">
        <v>1</v>
      </c>
      <c r="Y27" s="114">
        <v>1</v>
      </c>
      <c r="Z27" s="114">
        <v>1</v>
      </c>
      <c r="AA27" s="371"/>
      <c r="AB27" s="371"/>
      <c r="AC27" s="371"/>
      <c r="AD27" s="371"/>
      <c r="AE27" s="371"/>
      <c r="AF27" s="371"/>
      <c r="AG27" s="371"/>
      <c r="AH27" s="371"/>
      <c r="AI27" s="371"/>
      <c r="AJ27" s="371"/>
      <c r="AK27" s="371"/>
      <c r="AL27" s="371"/>
      <c r="AM27" s="371"/>
      <c r="AN27" s="371"/>
      <c r="AO27" s="371"/>
      <c r="AP27" s="371"/>
      <c r="AQ27" s="371"/>
      <c r="AR27" s="371"/>
      <c r="AW27" s="130">
        <v>0.98809999999999998</v>
      </c>
      <c r="AX27" s="130">
        <v>1</v>
      </c>
      <c r="AY27" s="130">
        <v>1</v>
      </c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T27" s="130">
        <v>0.98570000000000002</v>
      </c>
      <c r="BU27" s="130">
        <v>1</v>
      </c>
      <c r="BV27" s="130">
        <v>1</v>
      </c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Q27" s="130">
        <v>0.96709999999999996</v>
      </c>
      <c r="CR27" s="130">
        <v>1</v>
      </c>
      <c r="CS27" s="130">
        <v>0.95820000000000005</v>
      </c>
      <c r="CT27" s="130">
        <v>1</v>
      </c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EE27">
        <f>Flowtime_200!C308</f>
        <v>1106097</v>
      </c>
      <c r="EF27">
        <f t="shared" si="15"/>
        <v>1216475</v>
      </c>
      <c r="EG27">
        <f>Flowtime_200!C120</f>
        <v>1216475</v>
      </c>
      <c r="EH27">
        <f>Flowtime_200!C26</f>
        <v>1216475</v>
      </c>
      <c r="EI27"/>
      <c r="EJ27"/>
      <c r="EK27"/>
      <c r="EL27">
        <v>706</v>
      </c>
      <c r="EM27">
        <v>702</v>
      </c>
      <c r="EN27">
        <v>702</v>
      </c>
      <c r="EO27">
        <v>628</v>
      </c>
      <c r="EP27">
        <v>649</v>
      </c>
      <c r="EQ27">
        <v>748</v>
      </c>
      <c r="ER27">
        <v>748</v>
      </c>
      <c r="ES27"/>
      <c r="ET27">
        <f t="shared" si="16"/>
        <v>-110378</v>
      </c>
      <c r="EU27">
        <f t="shared" si="16"/>
        <v>0</v>
      </c>
      <c r="EV27">
        <f t="shared" si="16"/>
        <v>0</v>
      </c>
      <c r="EW27">
        <f t="shared" si="16"/>
        <v>1216475</v>
      </c>
      <c r="EX27">
        <f t="shared" si="16"/>
        <v>0</v>
      </c>
      <c r="EY27">
        <f t="shared" si="16"/>
        <v>0</v>
      </c>
      <c r="EZ27">
        <f t="shared" si="16"/>
        <v>-706</v>
      </c>
      <c r="FA27">
        <f t="shared" si="16"/>
        <v>4</v>
      </c>
      <c r="FB27">
        <f t="shared" si="16"/>
        <v>0</v>
      </c>
      <c r="FC27">
        <f t="shared" si="16"/>
        <v>74</v>
      </c>
      <c r="FD27">
        <f t="shared" si="16"/>
        <v>-21</v>
      </c>
      <c r="FE27">
        <f t="shared" si="16"/>
        <v>-99</v>
      </c>
      <c r="FF27">
        <f t="shared" si="16"/>
        <v>0</v>
      </c>
      <c r="FG27"/>
      <c r="FH27">
        <f t="shared" si="153"/>
        <v>9508.6966292134894</v>
      </c>
      <c r="FI27">
        <f t="shared" si="153"/>
        <v>-2.0337078651685392</v>
      </c>
      <c r="FJ27">
        <f t="shared" si="153"/>
        <v>2.0337078651685392</v>
      </c>
      <c r="FK27">
        <f t="shared" si="153"/>
        <v>64302.97752808989</v>
      </c>
      <c r="FL27">
        <f t="shared" si="153"/>
        <v>0</v>
      </c>
      <c r="FM27">
        <f t="shared" si="153"/>
        <v>0</v>
      </c>
      <c r="FN27">
        <f t="shared" si="153"/>
        <v>-22.382022471910091</v>
      </c>
      <c r="FO27">
        <f t="shared" si="153"/>
        <v>11.348314606741573</v>
      </c>
      <c r="FP27">
        <f t="shared" si="152"/>
        <v>0.24719101123595505</v>
      </c>
      <c r="FQ27">
        <f t="shared" si="152"/>
        <v>79.606741573033702</v>
      </c>
      <c r="FR27">
        <f t="shared" si="152"/>
        <v>-19.101123595505619</v>
      </c>
      <c r="FS27">
        <f t="shared" si="152"/>
        <v>-98.337078651685388</v>
      </c>
      <c r="FT27">
        <f t="shared" si="152"/>
        <v>0.5393258426966292</v>
      </c>
      <c r="FU27"/>
      <c r="FV27">
        <f t="shared" si="17"/>
        <v>90415311.586415976</v>
      </c>
      <c r="FW27">
        <f t="shared" si="17"/>
        <v>4.1359676808483767</v>
      </c>
      <c r="FX27">
        <f t="shared" si="17"/>
        <v>4.1359676808483767</v>
      </c>
      <c r="FY27">
        <f t="shared" si="17"/>
        <v>4134872918.9780335</v>
      </c>
      <c r="FZ27">
        <f t="shared" si="17"/>
        <v>0</v>
      </c>
      <c r="GA27">
        <f t="shared" si="17"/>
        <v>0</v>
      </c>
      <c r="GB27">
        <f t="shared" si="17"/>
        <v>500.95492993308829</v>
      </c>
      <c r="GC27">
        <f t="shared" si="17"/>
        <v>128.78424441358413</v>
      </c>
      <c r="GD27">
        <f t="shared" si="17"/>
        <v>6.1103396035854053E-2</v>
      </c>
      <c r="GE27">
        <f t="shared" si="17"/>
        <v>6337.2333038757724</v>
      </c>
      <c r="GF27">
        <f t="shared" si="17"/>
        <v>364.85292261078149</v>
      </c>
      <c r="GG27">
        <f t="shared" si="17"/>
        <v>9670.1810377477577</v>
      </c>
      <c r="GH27">
        <f t="shared" si="17"/>
        <v>0.2908723646004292</v>
      </c>
    </row>
    <row r="28" spans="1:190" s="116" customFormat="1" ht="15" hidden="1" customHeight="1" x14ac:dyDescent="0.25">
      <c r="A28" s="115" t="s">
        <v>176</v>
      </c>
      <c r="B28" s="130">
        <f>(1-B27)</f>
        <v>0</v>
      </c>
      <c r="C28" s="130">
        <f t="shared" ref="C28:D28" si="154">(1-C27)</f>
        <v>0</v>
      </c>
      <c r="D28" s="130">
        <f t="shared" si="154"/>
        <v>0</v>
      </c>
      <c r="E28" s="152"/>
      <c r="F28" s="152"/>
      <c r="G28" s="152"/>
      <c r="H28" s="152"/>
      <c r="I28" s="152"/>
      <c r="J28" s="152"/>
      <c r="K28" s="152"/>
      <c r="L28" s="152"/>
      <c r="M28" s="152"/>
      <c r="N28" s="152"/>
      <c r="O28" s="152"/>
      <c r="P28" s="152"/>
      <c r="Q28" s="152"/>
      <c r="R28" s="152"/>
      <c r="S28" s="152"/>
      <c r="T28" s="152"/>
      <c r="U28" s="152"/>
      <c r="V28" s="169"/>
      <c r="X28" s="130">
        <f>(1-X27)</f>
        <v>0</v>
      </c>
      <c r="Y28" s="130">
        <f t="shared" ref="Y28:Z28" si="155">(1-Y27)</f>
        <v>0</v>
      </c>
      <c r="Z28" s="130">
        <f t="shared" si="155"/>
        <v>0</v>
      </c>
      <c r="AA28" s="152"/>
      <c r="AB28" s="152"/>
      <c r="AC28" s="152"/>
      <c r="AD28" s="152"/>
      <c r="AE28" s="152"/>
      <c r="AF28" s="152"/>
      <c r="AG28" s="152"/>
      <c r="AH28" s="152"/>
      <c r="AI28" s="152"/>
      <c r="AJ28" s="152"/>
      <c r="AK28" s="152"/>
      <c r="AL28" s="152"/>
      <c r="AM28" s="152"/>
      <c r="AN28" s="152"/>
      <c r="AO28" s="152"/>
      <c r="AP28" s="152"/>
      <c r="AQ28" s="152"/>
      <c r="AR28" s="152"/>
      <c r="AW28" s="130">
        <f>(1-AW27)</f>
        <v>1.1900000000000022E-2</v>
      </c>
      <c r="AX28" s="130">
        <f t="shared" ref="AX28:AY28" si="156">(1-AX27)</f>
        <v>0</v>
      </c>
      <c r="AY28" s="130">
        <f t="shared" si="156"/>
        <v>0</v>
      </c>
      <c r="AZ28" s="152"/>
      <c r="BA28" s="152"/>
      <c r="BB28" s="152"/>
      <c r="BC28" s="152"/>
      <c r="BD28" s="152"/>
      <c r="BE28" s="152"/>
      <c r="BF28" s="152"/>
      <c r="BG28" s="152"/>
      <c r="BH28" s="152"/>
      <c r="BI28" s="152"/>
      <c r="BJ28" s="152"/>
      <c r="BK28" s="152"/>
      <c r="BL28" s="152"/>
      <c r="BM28" s="152"/>
      <c r="BN28" s="152"/>
      <c r="BO28" s="152"/>
      <c r="BP28" s="152"/>
      <c r="BQ28" s="152"/>
      <c r="BT28" s="130">
        <f>(1-BT27)</f>
        <v>1.4299999999999979E-2</v>
      </c>
      <c r="BU28" s="130">
        <f t="shared" ref="BU28:BV28" si="157">(1-BU27)</f>
        <v>0</v>
      </c>
      <c r="BV28" s="130">
        <f t="shared" si="157"/>
        <v>0</v>
      </c>
      <c r="BW28" s="152"/>
      <c r="BX28" s="152"/>
      <c r="BY28" s="152"/>
      <c r="BZ28" s="152"/>
      <c r="CA28" s="152"/>
      <c r="CB28" s="152"/>
      <c r="CC28" s="152"/>
      <c r="CD28" s="152"/>
      <c r="CE28" s="152"/>
      <c r="CF28" s="152"/>
      <c r="CG28" s="152"/>
      <c r="CH28" s="152"/>
      <c r="CI28" s="152"/>
      <c r="CJ28" s="152"/>
      <c r="CK28" s="152"/>
      <c r="CL28" s="152"/>
      <c r="CM28" s="152"/>
      <c r="CN28" s="152"/>
      <c r="CQ28" s="130">
        <f>(1-CQ27)</f>
        <v>3.290000000000004E-2</v>
      </c>
      <c r="CR28" s="130">
        <f t="shared" ref="CR28:CT28" si="158">(1-CR27)</f>
        <v>0</v>
      </c>
      <c r="CS28" s="130">
        <f t="shared" si="158"/>
        <v>4.1799999999999948E-2</v>
      </c>
      <c r="CT28" s="130">
        <f t="shared" si="158"/>
        <v>0</v>
      </c>
      <c r="CU28" s="152"/>
      <c r="CV28" s="152"/>
      <c r="CW28" s="152"/>
      <c r="CX28" s="152"/>
      <c r="CY28" s="152"/>
      <c r="CZ28" s="152"/>
      <c r="DA28" s="152"/>
      <c r="DB28" s="152"/>
      <c r="DC28" s="152"/>
      <c r="DD28" s="152"/>
      <c r="DE28" s="152"/>
      <c r="DF28" s="152"/>
      <c r="DG28" s="152"/>
      <c r="DH28" s="152"/>
      <c r="DI28" s="152"/>
      <c r="DJ28" s="152"/>
      <c r="DK28" s="152"/>
      <c r="DL28" s="152"/>
      <c r="DM28" s="152"/>
      <c r="DN28" s="152"/>
      <c r="DO28" s="152"/>
      <c r="DP28" s="152"/>
      <c r="DQ28" s="152"/>
      <c r="DR28" s="152"/>
      <c r="DS28" s="152"/>
      <c r="DT28" s="152"/>
      <c r="EE28">
        <f>Flowtime_200!C309</f>
        <v>932932</v>
      </c>
      <c r="EF28">
        <f t="shared" si="15"/>
        <v>1059282</v>
      </c>
      <c r="EG28">
        <f>Flowtime_200!C121</f>
        <v>1059282</v>
      </c>
      <c r="EH28">
        <f>Flowtime_200!C27</f>
        <v>1059282</v>
      </c>
      <c r="EI28"/>
      <c r="EJ28"/>
      <c r="EK28"/>
      <c r="EL28">
        <v>715</v>
      </c>
      <c r="EM28">
        <v>703</v>
      </c>
      <c r="EN28">
        <v>703</v>
      </c>
      <c r="EO28">
        <v>760</v>
      </c>
      <c r="EP28">
        <v>760</v>
      </c>
      <c r="EQ28">
        <v>750</v>
      </c>
      <c r="ER28">
        <v>750</v>
      </c>
      <c r="ES28"/>
      <c r="ET28">
        <f t="shared" si="16"/>
        <v>-126350</v>
      </c>
      <c r="EU28">
        <f t="shared" si="16"/>
        <v>0</v>
      </c>
      <c r="EV28">
        <f t="shared" si="16"/>
        <v>0</v>
      </c>
      <c r="EW28">
        <f t="shared" si="16"/>
        <v>1059282</v>
      </c>
      <c r="EX28">
        <f t="shared" si="16"/>
        <v>0</v>
      </c>
      <c r="EY28">
        <f t="shared" si="16"/>
        <v>0</v>
      </c>
      <c r="EZ28">
        <f t="shared" si="16"/>
        <v>-715</v>
      </c>
      <c r="FA28">
        <f t="shared" si="16"/>
        <v>12</v>
      </c>
      <c r="FB28">
        <f t="shared" si="16"/>
        <v>0</v>
      </c>
      <c r="FC28">
        <f t="shared" si="16"/>
        <v>-57</v>
      </c>
      <c r="FD28">
        <f t="shared" si="16"/>
        <v>0</v>
      </c>
      <c r="FE28">
        <f t="shared" si="16"/>
        <v>10</v>
      </c>
      <c r="FF28">
        <f t="shared" si="16"/>
        <v>0</v>
      </c>
      <c r="FG28"/>
      <c r="FH28">
        <f t="shared" si="153"/>
        <v>-6463.3033707865106</v>
      </c>
      <c r="FI28">
        <f t="shared" si="153"/>
        <v>-2.0337078651685392</v>
      </c>
      <c r="FJ28">
        <f t="shared" si="153"/>
        <v>2.0337078651685392</v>
      </c>
      <c r="FK28">
        <f t="shared" si="153"/>
        <v>-92890.02247191011</v>
      </c>
      <c r="FL28">
        <f t="shared" si="153"/>
        <v>0</v>
      </c>
      <c r="FM28">
        <f t="shared" si="153"/>
        <v>0</v>
      </c>
      <c r="FN28">
        <f t="shared" si="153"/>
        <v>-31.382022471910091</v>
      </c>
      <c r="FO28">
        <f t="shared" si="153"/>
        <v>19.348314606741575</v>
      </c>
      <c r="FP28">
        <f t="shared" si="152"/>
        <v>0.24719101123595505</v>
      </c>
      <c r="FQ28">
        <f t="shared" si="152"/>
        <v>-51.393258426966291</v>
      </c>
      <c r="FR28">
        <f t="shared" si="152"/>
        <v>1.898876404494382</v>
      </c>
      <c r="FS28">
        <f t="shared" si="152"/>
        <v>10.662921348314606</v>
      </c>
      <c r="FT28">
        <f t="shared" si="152"/>
        <v>0.5393258426966292</v>
      </c>
      <c r="FU28"/>
      <c r="FV28">
        <f t="shared" si="17"/>
        <v>41774290.462820269</v>
      </c>
      <c r="FW28">
        <f t="shared" si="17"/>
        <v>4.1359676808483767</v>
      </c>
      <c r="FX28">
        <f t="shared" si="17"/>
        <v>4.1359676808483767</v>
      </c>
      <c r="FY28">
        <f t="shared" si="17"/>
        <v>8628556274.8319645</v>
      </c>
      <c r="FZ28">
        <f t="shared" si="17"/>
        <v>0</v>
      </c>
      <c r="GA28">
        <f t="shared" si="17"/>
        <v>0</v>
      </c>
      <c r="GB28">
        <f t="shared" si="17"/>
        <v>984.83133442746987</v>
      </c>
      <c r="GC28">
        <f t="shared" si="17"/>
        <v>374.35727812144938</v>
      </c>
      <c r="GD28">
        <f t="shared" si="17"/>
        <v>6.1103396035854053E-2</v>
      </c>
      <c r="GE28">
        <f t="shared" si="17"/>
        <v>2641.2670117409416</v>
      </c>
      <c r="GF28">
        <f t="shared" si="17"/>
        <v>3.6057315995455119</v>
      </c>
      <c r="GG28">
        <f t="shared" si="17"/>
        <v>113.69789168034339</v>
      </c>
      <c r="GH28">
        <f t="shared" si="17"/>
        <v>0.2908723646004292</v>
      </c>
    </row>
    <row r="29" spans="1:190" s="116" customFormat="1" ht="15" hidden="1" customHeight="1" x14ac:dyDescent="0.25">
      <c r="A29" s="115" t="s">
        <v>175</v>
      </c>
      <c r="B29" s="130">
        <f>RANK(B26,$B$26:$D$26,0)</f>
        <v>2</v>
      </c>
      <c r="C29" s="130">
        <f t="shared" ref="C29:D29" si="159">RANK(C26,$B$26:$D$26,0)</f>
        <v>1</v>
      </c>
      <c r="D29" s="130">
        <f t="shared" si="159"/>
        <v>3</v>
      </c>
      <c r="E29" s="152"/>
      <c r="F29" s="152"/>
      <c r="G29" s="152"/>
      <c r="H29" s="152"/>
      <c r="I29" s="152"/>
      <c r="J29" s="152"/>
      <c r="K29" s="152"/>
      <c r="L29" s="152"/>
      <c r="M29" s="152"/>
      <c r="N29" s="152"/>
      <c r="O29" s="152"/>
      <c r="P29" s="152"/>
      <c r="Q29" s="152"/>
      <c r="R29" s="152"/>
      <c r="S29" s="152"/>
      <c r="T29" s="152"/>
      <c r="U29" s="152"/>
      <c r="V29" s="169"/>
      <c r="X29" s="130">
        <f>RANK(X26,$X$26:$Z$26,0)</f>
        <v>2</v>
      </c>
      <c r="Y29" s="130">
        <f t="shared" ref="Y29:Z29" si="160">RANK(Y26,$X$26:$Z$26,0)</f>
        <v>1</v>
      </c>
      <c r="Z29" s="130">
        <f t="shared" si="160"/>
        <v>3</v>
      </c>
      <c r="AA29" s="152"/>
      <c r="AB29" s="152"/>
      <c r="AC29" s="152"/>
      <c r="AD29" s="152"/>
      <c r="AE29" s="152"/>
      <c r="AF29" s="152"/>
      <c r="AG29" s="152"/>
      <c r="AH29" s="152"/>
      <c r="AI29" s="152"/>
      <c r="AJ29" s="152"/>
      <c r="AK29" s="152"/>
      <c r="AL29" s="152"/>
      <c r="AM29" s="152"/>
      <c r="AN29" s="152"/>
      <c r="AO29" s="152"/>
      <c r="AP29" s="152"/>
      <c r="AQ29" s="152"/>
      <c r="AR29" s="152"/>
      <c r="AW29" s="130">
        <f>RANK(AW26,$AW$26:$AY$26,0)</f>
        <v>1</v>
      </c>
      <c r="AX29" s="130">
        <f t="shared" ref="AX29:AY29" si="161">RANK(AX26,$AW$26:$AY$26,0)</f>
        <v>2</v>
      </c>
      <c r="AY29" s="130">
        <f t="shared" si="161"/>
        <v>3</v>
      </c>
      <c r="AZ29" s="152"/>
      <c r="BA29" s="152"/>
      <c r="BB29" s="152"/>
      <c r="BC29" s="152"/>
      <c r="BD29" s="152"/>
      <c r="BE29" s="152"/>
      <c r="BF29" s="152"/>
      <c r="BG29" s="152"/>
      <c r="BH29" s="152"/>
      <c r="BI29" s="152"/>
      <c r="BJ29" s="152"/>
      <c r="BK29" s="152"/>
      <c r="BL29" s="152"/>
      <c r="BM29" s="152"/>
      <c r="BN29" s="152"/>
      <c r="BO29" s="152"/>
      <c r="BP29" s="152"/>
      <c r="BQ29" s="152"/>
      <c r="BT29" s="130">
        <f>RANK(BT26,$BT$26:$BV$26,0)</f>
        <v>1</v>
      </c>
      <c r="BU29" s="130">
        <f t="shared" ref="BU29:BV29" si="162">RANK(BU26,$BT$26:$BV$26,0)</f>
        <v>2</v>
      </c>
      <c r="BV29" s="130">
        <f t="shared" si="162"/>
        <v>3</v>
      </c>
      <c r="BW29" s="152"/>
      <c r="BX29" s="152"/>
      <c r="BY29" s="152"/>
      <c r="BZ29" s="152"/>
      <c r="CA29" s="152"/>
      <c r="CB29" s="152"/>
      <c r="CC29" s="152"/>
      <c r="CD29" s="152"/>
      <c r="CE29" s="152"/>
      <c r="CF29" s="152"/>
      <c r="CG29" s="152"/>
      <c r="CH29" s="152"/>
      <c r="CI29" s="152"/>
      <c r="CJ29" s="152"/>
      <c r="CK29" s="152"/>
      <c r="CL29" s="152"/>
      <c r="CM29" s="152"/>
      <c r="CN29" s="152"/>
      <c r="CQ29" s="130">
        <f>RANK(CQ26,$CQ$26:$CT$26,0)</f>
        <v>2</v>
      </c>
      <c r="CR29" s="130">
        <f t="shared" ref="CR29:CT29" si="163">RANK(CR26,$CQ$26:$CT$26,0)</f>
        <v>3</v>
      </c>
      <c r="CS29" s="130">
        <f t="shared" si="163"/>
        <v>1</v>
      </c>
      <c r="CT29" s="130">
        <f t="shared" si="163"/>
        <v>4</v>
      </c>
      <c r="CU29" s="152"/>
      <c r="CV29" s="152"/>
      <c r="CW29" s="152"/>
      <c r="CX29" s="152"/>
      <c r="CY29" s="152"/>
      <c r="CZ29" s="152"/>
      <c r="DA29" s="152"/>
      <c r="DB29" s="152"/>
      <c r="DC29" s="152"/>
      <c r="DD29" s="152"/>
      <c r="DE29" s="152"/>
      <c r="DF29" s="152"/>
      <c r="DG29" s="152"/>
      <c r="DH29" s="152"/>
      <c r="DI29" s="152"/>
      <c r="DJ29" s="152"/>
      <c r="DK29" s="152"/>
      <c r="DL29" s="152"/>
      <c r="DM29" s="152"/>
      <c r="DN29" s="152"/>
      <c r="DO29" s="152"/>
      <c r="DP29" s="152"/>
      <c r="DQ29" s="152"/>
      <c r="DR29" s="152"/>
      <c r="DS29" s="152"/>
      <c r="DT29" s="152"/>
      <c r="EE29">
        <f>Flowtime_200!C310</f>
        <v>1024863</v>
      </c>
      <c r="EF29">
        <f t="shared" si="15"/>
        <v>1135274</v>
      </c>
      <c r="EG29">
        <f>Flowtime_200!C122</f>
        <v>1135274</v>
      </c>
      <c r="EH29">
        <f>Flowtime_200!C28</f>
        <v>1135274</v>
      </c>
      <c r="EI29"/>
      <c r="EJ29"/>
      <c r="EK29"/>
      <c r="EL29">
        <v>589</v>
      </c>
      <c r="EM29">
        <v>605</v>
      </c>
      <c r="EN29">
        <v>605</v>
      </c>
      <c r="EO29">
        <v>651</v>
      </c>
      <c r="EP29">
        <v>651</v>
      </c>
      <c r="EQ29">
        <v>669</v>
      </c>
      <c r="ER29">
        <v>671</v>
      </c>
      <c r="ES29"/>
      <c r="ET29">
        <f t="shared" si="16"/>
        <v>-110411</v>
      </c>
      <c r="EU29">
        <f t="shared" si="16"/>
        <v>0</v>
      </c>
      <c r="EV29">
        <f t="shared" si="16"/>
        <v>0</v>
      </c>
      <c r="EW29">
        <f t="shared" si="16"/>
        <v>1135274</v>
      </c>
      <c r="EX29">
        <f t="shared" si="16"/>
        <v>0</v>
      </c>
      <c r="EY29">
        <f t="shared" si="16"/>
        <v>0</v>
      </c>
      <c r="EZ29">
        <f t="shared" si="16"/>
        <v>-589</v>
      </c>
      <c r="FA29">
        <f t="shared" si="16"/>
        <v>-16</v>
      </c>
      <c r="FB29">
        <f t="shared" si="16"/>
        <v>0</v>
      </c>
      <c r="FC29">
        <f t="shared" si="16"/>
        <v>-46</v>
      </c>
      <c r="FD29">
        <f t="shared" si="16"/>
        <v>0</v>
      </c>
      <c r="FE29">
        <f t="shared" si="16"/>
        <v>-18</v>
      </c>
      <c r="FF29">
        <f t="shared" si="16"/>
        <v>-2</v>
      </c>
      <c r="FG29"/>
      <c r="FH29">
        <f t="shared" si="153"/>
        <v>9475.6966292134894</v>
      </c>
      <c r="FI29">
        <f t="shared" si="153"/>
        <v>-2.0337078651685392</v>
      </c>
      <c r="FJ29">
        <f t="shared" si="153"/>
        <v>2.0337078651685392</v>
      </c>
      <c r="FK29">
        <f t="shared" si="153"/>
        <v>-16898.02247191011</v>
      </c>
      <c r="FL29">
        <f t="shared" si="153"/>
        <v>0</v>
      </c>
      <c r="FM29">
        <f t="shared" si="153"/>
        <v>0</v>
      </c>
      <c r="FN29">
        <f t="shared" si="153"/>
        <v>94.617977528089909</v>
      </c>
      <c r="FO29">
        <f t="shared" si="153"/>
        <v>-8.6516853932584272</v>
      </c>
      <c r="FP29">
        <f t="shared" si="152"/>
        <v>0.24719101123595505</v>
      </c>
      <c r="FQ29">
        <f t="shared" si="152"/>
        <v>-40.393258426966291</v>
      </c>
      <c r="FR29">
        <f t="shared" si="152"/>
        <v>1.898876404494382</v>
      </c>
      <c r="FS29">
        <f t="shared" si="152"/>
        <v>-17.337078651685392</v>
      </c>
      <c r="FT29">
        <f t="shared" si="152"/>
        <v>-1.4606741573033708</v>
      </c>
      <c r="FU29"/>
      <c r="FV29">
        <f t="shared" si="17"/>
        <v>89788826.608887881</v>
      </c>
      <c r="FW29">
        <f t="shared" si="17"/>
        <v>4.1359676808483767</v>
      </c>
      <c r="FX29">
        <f t="shared" si="17"/>
        <v>4.1359676808483767</v>
      </c>
      <c r="FY29">
        <f t="shared" si="17"/>
        <v>285543163.46117908</v>
      </c>
      <c r="FZ29">
        <f t="shared" si="17"/>
        <v>0</v>
      </c>
      <c r="GA29">
        <f t="shared" si="17"/>
        <v>0</v>
      </c>
      <c r="GB29">
        <f t="shared" si="17"/>
        <v>8952.5616715061278</v>
      </c>
      <c r="GC29">
        <f t="shared" si="17"/>
        <v>74.851660143921222</v>
      </c>
      <c r="GD29">
        <f t="shared" si="17"/>
        <v>6.1103396035854053E-2</v>
      </c>
      <c r="GE29">
        <f t="shared" si="17"/>
        <v>1631.6153263476833</v>
      </c>
      <c r="GF29">
        <f t="shared" si="17"/>
        <v>3.6057315995455119</v>
      </c>
      <c r="GG29">
        <f t="shared" si="17"/>
        <v>300.57429617472536</v>
      </c>
      <c r="GH29">
        <f t="shared" si="17"/>
        <v>2.1335689938139124</v>
      </c>
    </row>
    <row r="30" spans="1:190" s="116" customFormat="1" ht="15" hidden="1" customHeight="1" x14ac:dyDescent="0.25">
      <c r="A30" s="115" t="s">
        <v>177</v>
      </c>
      <c r="B30" s="137">
        <f>$B$1/B29</f>
        <v>2.5000000000000001E-2</v>
      </c>
      <c r="C30" s="137">
        <f t="shared" ref="C30:D30" si="164">$B$1/C29</f>
        <v>0.05</v>
      </c>
      <c r="D30" s="137">
        <f t="shared" si="164"/>
        <v>1.6666666666666666E-2</v>
      </c>
      <c r="E30" s="318"/>
      <c r="F30" s="318"/>
      <c r="G30" s="318"/>
      <c r="H30" s="318"/>
      <c r="I30" s="318"/>
      <c r="J30" s="318"/>
      <c r="K30" s="318"/>
      <c r="L30" s="318"/>
      <c r="M30" s="318"/>
      <c r="N30" s="318"/>
      <c r="O30" s="318"/>
      <c r="P30" s="318"/>
      <c r="Q30" s="318"/>
      <c r="R30" s="318"/>
      <c r="S30" s="318"/>
      <c r="T30" s="318"/>
      <c r="U30" s="318"/>
      <c r="V30" s="169"/>
      <c r="X30" s="137">
        <f>$B$1/X29</f>
        <v>2.5000000000000001E-2</v>
      </c>
      <c r="Y30" s="137">
        <f t="shared" ref="Y30:Z30" si="165">$B$1/Y29</f>
        <v>0.05</v>
      </c>
      <c r="Z30" s="137">
        <f t="shared" si="165"/>
        <v>1.6666666666666666E-2</v>
      </c>
      <c r="AA30" s="318"/>
      <c r="AB30" s="318"/>
      <c r="AC30" s="318"/>
      <c r="AD30" s="318"/>
      <c r="AE30" s="318"/>
      <c r="AF30" s="318"/>
      <c r="AG30" s="318"/>
      <c r="AH30" s="318"/>
      <c r="AI30" s="318"/>
      <c r="AJ30" s="318"/>
      <c r="AK30" s="318"/>
      <c r="AL30" s="318"/>
      <c r="AM30" s="318"/>
      <c r="AN30" s="318"/>
      <c r="AO30" s="318"/>
      <c r="AP30" s="318"/>
      <c r="AQ30" s="318"/>
      <c r="AR30" s="318"/>
      <c r="AW30" s="137">
        <f>$B$1/AW29</f>
        <v>0.05</v>
      </c>
      <c r="AX30" s="137">
        <f>$B$1/AX29</f>
        <v>2.5000000000000001E-2</v>
      </c>
      <c r="AY30" s="137">
        <f t="shared" ref="AY30" si="166">$B$1/AY29</f>
        <v>1.6666666666666666E-2</v>
      </c>
      <c r="AZ30" s="318"/>
      <c r="BA30" s="318"/>
      <c r="BB30" s="318"/>
      <c r="BC30" s="318"/>
      <c r="BD30" s="318"/>
      <c r="BE30" s="318"/>
      <c r="BF30" s="318"/>
      <c r="BG30" s="318"/>
      <c r="BH30" s="318"/>
      <c r="BI30" s="318"/>
      <c r="BJ30" s="318"/>
      <c r="BK30" s="318"/>
      <c r="BL30" s="318"/>
      <c r="BM30" s="318"/>
      <c r="BN30" s="318"/>
      <c r="BO30" s="318"/>
      <c r="BP30" s="318"/>
      <c r="BQ30" s="318"/>
      <c r="BT30" s="137">
        <f>$B$1/BT29</f>
        <v>0.05</v>
      </c>
      <c r="BU30" s="137">
        <f>$B$1/BU29</f>
        <v>2.5000000000000001E-2</v>
      </c>
      <c r="BV30" s="137">
        <f t="shared" ref="BV30" si="167">$B$1/BV29</f>
        <v>1.6666666666666666E-2</v>
      </c>
      <c r="BW30" s="318"/>
      <c r="BX30" s="318"/>
      <c r="BY30" s="318"/>
      <c r="BZ30" s="318"/>
      <c r="CA30" s="318"/>
      <c r="CB30" s="318"/>
      <c r="CC30" s="318"/>
      <c r="CD30" s="318"/>
      <c r="CE30" s="318"/>
      <c r="CF30" s="318"/>
      <c r="CG30" s="318"/>
      <c r="CH30" s="318"/>
      <c r="CI30" s="318"/>
      <c r="CJ30" s="318"/>
      <c r="CK30" s="318"/>
      <c r="CL30" s="318"/>
      <c r="CM30" s="318"/>
      <c r="CN30" s="318"/>
      <c r="CQ30" s="137">
        <f>$B$1/CQ29</f>
        <v>2.5000000000000001E-2</v>
      </c>
      <c r="CR30" s="137">
        <f>$B$1/CR29</f>
        <v>1.6666666666666666E-2</v>
      </c>
      <c r="CS30" s="137">
        <f t="shared" ref="CS30:CT30" si="168">$B$1/CS29</f>
        <v>0.05</v>
      </c>
      <c r="CT30" s="137">
        <f t="shared" si="168"/>
        <v>1.2500000000000001E-2</v>
      </c>
      <c r="CU30" s="318"/>
      <c r="CV30" s="318"/>
      <c r="CW30" s="318"/>
      <c r="CX30" s="318"/>
      <c r="CY30" s="318"/>
      <c r="CZ30" s="318"/>
      <c r="DA30" s="318"/>
      <c r="DB30" s="318"/>
      <c r="DC30" s="318"/>
      <c r="DD30" s="318"/>
      <c r="DE30" s="318"/>
      <c r="DF30" s="318"/>
      <c r="DG30" s="318"/>
      <c r="DH30" s="318"/>
      <c r="DI30" s="318"/>
      <c r="DJ30" s="318"/>
      <c r="DK30" s="318"/>
      <c r="DL30" s="318"/>
      <c r="DM30" s="318"/>
      <c r="DN30" s="318"/>
      <c r="DO30" s="318"/>
      <c r="DP30" s="318"/>
      <c r="DQ30" s="318"/>
      <c r="DR30" s="318"/>
      <c r="DS30" s="318"/>
      <c r="DT30" s="318"/>
      <c r="EE30">
        <f>Flowtime_200!C311</f>
        <v>1036856</v>
      </c>
      <c r="EF30">
        <f t="shared" si="15"/>
        <v>1135148</v>
      </c>
      <c r="EG30">
        <f>Flowtime_200!C123</f>
        <v>1135148</v>
      </c>
      <c r="EH30">
        <f>Flowtime_200!C29</f>
        <v>1135148</v>
      </c>
      <c r="EI30"/>
      <c r="EJ30"/>
      <c r="EK30"/>
      <c r="EL30">
        <v>626</v>
      </c>
      <c r="EM30">
        <v>741</v>
      </c>
      <c r="EN30">
        <v>741</v>
      </c>
      <c r="EO30">
        <v>707</v>
      </c>
      <c r="EP30">
        <v>707</v>
      </c>
      <c r="EQ30">
        <v>629</v>
      </c>
      <c r="ER30">
        <v>629</v>
      </c>
      <c r="ES30"/>
      <c r="ET30">
        <f t="shared" si="16"/>
        <v>-98292</v>
      </c>
      <c r="EU30">
        <f t="shared" si="16"/>
        <v>0</v>
      </c>
      <c r="EV30">
        <f t="shared" si="16"/>
        <v>0</v>
      </c>
      <c r="EW30">
        <f t="shared" si="16"/>
        <v>1135148</v>
      </c>
      <c r="EX30">
        <f t="shared" si="16"/>
        <v>0</v>
      </c>
      <c r="EY30">
        <f t="shared" si="16"/>
        <v>0</v>
      </c>
      <c r="EZ30">
        <f t="shared" si="16"/>
        <v>-626</v>
      </c>
      <c r="FA30">
        <f t="shared" si="16"/>
        <v>-115</v>
      </c>
      <c r="FB30">
        <f t="shared" si="16"/>
        <v>0</v>
      </c>
      <c r="FC30">
        <f t="shared" si="16"/>
        <v>34</v>
      </c>
      <c r="FD30">
        <f t="shared" si="16"/>
        <v>0</v>
      </c>
      <c r="FE30">
        <f t="shared" si="16"/>
        <v>78</v>
      </c>
      <c r="FF30">
        <f t="shared" si="16"/>
        <v>0</v>
      </c>
      <c r="FG30"/>
      <c r="FH30">
        <f t="shared" si="153"/>
        <v>21594.696629213489</v>
      </c>
      <c r="FI30">
        <f t="shared" si="153"/>
        <v>-2.0337078651685392</v>
      </c>
      <c r="FJ30">
        <f t="shared" si="153"/>
        <v>2.0337078651685392</v>
      </c>
      <c r="FK30">
        <f t="shared" si="153"/>
        <v>-17024.02247191011</v>
      </c>
      <c r="FL30">
        <f t="shared" si="153"/>
        <v>0</v>
      </c>
      <c r="FM30">
        <f t="shared" si="153"/>
        <v>0</v>
      </c>
      <c r="FN30">
        <f t="shared" si="153"/>
        <v>57.617977528089909</v>
      </c>
      <c r="FO30">
        <f t="shared" si="153"/>
        <v>-107.65168539325843</v>
      </c>
      <c r="FP30">
        <f t="shared" si="152"/>
        <v>0.24719101123595505</v>
      </c>
      <c r="FQ30">
        <f t="shared" si="152"/>
        <v>39.606741573033709</v>
      </c>
      <c r="FR30">
        <f t="shared" si="152"/>
        <v>1.898876404494382</v>
      </c>
      <c r="FS30">
        <f t="shared" si="152"/>
        <v>78.662921348314612</v>
      </c>
      <c r="FT30">
        <f t="shared" si="152"/>
        <v>0.5393258426966292</v>
      </c>
      <c r="FU30"/>
      <c r="FV30">
        <f t="shared" si="17"/>
        <v>466330922.50776446</v>
      </c>
      <c r="FW30">
        <f t="shared" si="17"/>
        <v>4.1359676808483767</v>
      </c>
      <c r="FX30">
        <f t="shared" si="17"/>
        <v>4.1359676808483767</v>
      </c>
      <c r="FY30">
        <f t="shared" si="17"/>
        <v>289817341.12410039</v>
      </c>
      <c r="FZ30">
        <f t="shared" si="17"/>
        <v>0</v>
      </c>
      <c r="GA30">
        <f t="shared" si="17"/>
        <v>0</v>
      </c>
      <c r="GB30">
        <f t="shared" si="17"/>
        <v>3319.8313344274738</v>
      </c>
      <c r="GC30">
        <f t="shared" si="17"/>
        <v>11588.885368009091</v>
      </c>
      <c r="GD30">
        <f t="shared" si="17"/>
        <v>6.1103396035854053E-2</v>
      </c>
      <c r="GE30">
        <f t="shared" si="17"/>
        <v>1568.6939780330767</v>
      </c>
      <c r="GF30">
        <f t="shared" si="17"/>
        <v>3.6057315995455119</v>
      </c>
      <c r="GG30">
        <f t="shared" si="17"/>
        <v>6187.855195051131</v>
      </c>
      <c r="GH30">
        <f t="shared" si="17"/>
        <v>0.2908723646004292</v>
      </c>
    </row>
    <row r="31" spans="1:190" ht="15.75" hidden="1" x14ac:dyDescent="0.25">
      <c r="A31" s="115" t="s">
        <v>262</v>
      </c>
      <c r="B31" s="179" t="str">
        <f>IF(B28&lt;B30,"H1","H0")</f>
        <v>H1</v>
      </c>
      <c r="C31" s="179" t="str">
        <f t="shared" ref="C31:D31" si="169">IF(C28&lt;C30,"H1","H0")</f>
        <v>H1</v>
      </c>
      <c r="D31" s="179" t="str">
        <f t="shared" si="169"/>
        <v>H1</v>
      </c>
      <c r="E31" s="367"/>
      <c r="F31" s="367"/>
      <c r="G31" s="367"/>
      <c r="H31" s="367"/>
      <c r="I31" s="367"/>
      <c r="J31" s="367"/>
      <c r="K31" s="367"/>
      <c r="L31" s="367"/>
      <c r="M31" s="367"/>
      <c r="N31" s="367"/>
      <c r="O31" s="367"/>
      <c r="P31" s="367"/>
      <c r="Q31" s="367"/>
      <c r="R31" s="367"/>
      <c r="S31" s="367"/>
      <c r="T31" s="367"/>
      <c r="U31" s="367"/>
      <c r="V31" s="177"/>
      <c r="X31" s="179" t="str">
        <f>IF(X28&lt;X30,"H1","H0")</f>
        <v>H1</v>
      </c>
      <c r="Y31" s="179" t="str">
        <f t="shared" ref="Y31:Z31" si="170">IF(Y28&lt;Y30,"H1","H0")</f>
        <v>H1</v>
      </c>
      <c r="Z31" s="179" t="str">
        <f t="shared" si="170"/>
        <v>H1</v>
      </c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W31" s="179" t="str">
        <f t="shared" ref="AW31:AY31" si="171">IF(AW28&lt;AW30,"H1","H0")</f>
        <v>H1</v>
      </c>
      <c r="AX31" s="179" t="str">
        <f t="shared" si="171"/>
        <v>H1</v>
      </c>
      <c r="AY31" s="179" t="str">
        <f t="shared" si="171"/>
        <v>H1</v>
      </c>
      <c r="AZ31" s="367"/>
      <c r="BA31" s="367"/>
      <c r="BB31" s="367"/>
      <c r="BC31" s="367"/>
      <c r="BD31" s="367"/>
      <c r="BE31" s="367"/>
      <c r="BF31" s="367"/>
      <c r="BG31" s="367"/>
      <c r="BH31" s="367"/>
      <c r="BI31" s="367"/>
      <c r="BJ31" s="367"/>
      <c r="BK31" s="367"/>
      <c r="BL31" s="367"/>
      <c r="BM31" s="367"/>
      <c r="BN31" s="367"/>
      <c r="BO31" s="367"/>
      <c r="BP31" s="367"/>
      <c r="BQ31" s="367"/>
      <c r="BT31" s="179" t="str">
        <f t="shared" ref="BT31:BV31" si="172">IF(BT28&lt;BT30,"H1","H0")</f>
        <v>H1</v>
      </c>
      <c r="BU31" s="179" t="str">
        <f t="shared" si="172"/>
        <v>H1</v>
      </c>
      <c r="BV31" s="179" t="str">
        <f t="shared" si="172"/>
        <v>H1</v>
      </c>
      <c r="BW31" s="367"/>
      <c r="BX31" s="367"/>
      <c r="BY31" s="367"/>
      <c r="BZ31" s="367"/>
      <c r="CA31" s="367"/>
      <c r="CB31" s="367"/>
      <c r="CC31" s="367"/>
      <c r="CD31" s="367"/>
      <c r="CE31" s="367"/>
      <c r="CF31" s="367"/>
      <c r="CG31" s="367"/>
      <c r="CH31" s="367"/>
      <c r="CI31" s="367"/>
      <c r="CJ31" s="367"/>
      <c r="CK31" s="367"/>
      <c r="CL31" s="367"/>
      <c r="CM31" s="367"/>
      <c r="CN31" s="367"/>
      <c r="CQ31" s="175" t="str">
        <f t="shared" ref="CQ31:CT31" si="173">IF(CQ28&lt;CQ30,"H1","H0")</f>
        <v>H0</v>
      </c>
      <c r="CR31" s="179" t="str">
        <f t="shared" si="173"/>
        <v>H1</v>
      </c>
      <c r="CS31" s="179" t="str">
        <f t="shared" si="173"/>
        <v>H1</v>
      </c>
      <c r="CT31" s="179" t="str">
        <f t="shared" si="173"/>
        <v>H1</v>
      </c>
      <c r="CU31" s="367"/>
      <c r="CV31" s="367"/>
      <c r="CW31" s="367"/>
      <c r="CX31" s="367"/>
      <c r="CY31" s="367"/>
      <c r="CZ31" s="367"/>
      <c r="DA31" s="367"/>
      <c r="DB31" s="367"/>
      <c r="DC31" s="367"/>
      <c r="DD31" s="367"/>
      <c r="DE31" s="367"/>
      <c r="DF31" s="367"/>
      <c r="DG31" s="367"/>
      <c r="DH31" s="367"/>
      <c r="DI31" s="367"/>
      <c r="DJ31" s="367"/>
      <c r="DK31" s="367"/>
      <c r="DL31" s="367"/>
      <c r="DM31" s="367"/>
      <c r="DN31" s="367"/>
      <c r="DO31" s="367"/>
      <c r="DP31" s="367"/>
      <c r="DQ31" s="367"/>
      <c r="DR31" s="367"/>
      <c r="DS31" s="367"/>
      <c r="DT31" s="367"/>
      <c r="EE31">
        <f>Flowtime_200!C312</f>
        <v>1085992</v>
      </c>
      <c r="EF31">
        <f t="shared" si="15"/>
        <v>1222255</v>
      </c>
      <c r="EG31">
        <f>Flowtime_200!C124</f>
        <v>1222255</v>
      </c>
      <c r="EH31">
        <f>Flowtime_200!C30</f>
        <v>1222255</v>
      </c>
      <c r="EL31">
        <v>797</v>
      </c>
      <c r="EM31">
        <v>761</v>
      </c>
      <c r="EN31">
        <v>761</v>
      </c>
      <c r="EO31">
        <v>782</v>
      </c>
      <c r="EP31">
        <v>782</v>
      </c>
      <c r="EQ31">
        <v>754</v>
      </c>
      <c r="ER31">
        <v>754</v>
      </c>
      <c r="ET31">
        <f t="shared" si="16"/>
        <v>-136263</v>
      </c>
      <c r="EU31">
        <f t="shared" si="16"/>
        <v>0</v>
      </c>
      <c r="EV31">
        <f t="shared" si="16"/>
        <v>0</v>
      </c>
      <c r="EW31">
        <f t="shared" si="16"/>
        <v>1222255</v>
      </c>
      <c r="EX31">
        <f t="shared" si="16"/>
        <v>0</v>
      </c>
      <c r="EY31">
        <f t="shared" si="16"/>
        <v>0</v>
      </c>
      <c r="EZ31">
        <f t="shared" si="16"/>
        <v>-797</v>
      </c>
      <c r="FA31">
        <f t="shared" si="16"/>
        <v>36</v>
      </c>
      <c r="FB31">
        <f t="shared" si="16"/>
        <v>0</v>
      </c>
      <c r="FC31">
        <f t="shared" si="16"/>
        <v>-21</v>
      </c>
      <c r="FD31">
        <f t="shared" si="16"/>
        <v>0</v>
      </c>
      <c r="FE31">
        <f t="shared" si="16"/>
        <v>28</v>
      </c>
      <c r="FF31">
        <f t="shared" si="16"/>
        <v>0</v>
      </c>
      <c r="FH31">
        <f t="shared" si="153"/>
        <v>-16376.303370786511</v>
      </c>
      <c r="FI31">
        <f t="shared" si="153"/>
        <v>-2.0337078651685392</v>
      </c>
      <c r="FJ31">
        <f t="shared" si="153"/>
        <v>2.0337078651685392</v>
      </c>
      <c r="FK31">
        <f t="shared" si="153"/>
        <v>70082.97752808989</v>
      </c>
      <c r="FL31">
        <f t="shared" si="153"/>
        <v>0</v>
      </c>
      <c r="FM31">
        <f t="shared" si="153"/>
        <v>0</v>
      </c>
      <c r="FN31">
        <f t="shared" si="153"/>
        <v>-113.38202247191009</v>
      </c>
      <c r="FO31">
        <f t="shared" si="153"/>
        <v>43.348314606741575</v>
      </c>
      <c r="FP31">
        <f t="shared" si="152"/>
        <v>0.24719101123595505</v>
      </c>
      <c r="FQ31">
        <f t="shared" si="152"/>
        <v>-15.393258426966291</v>
      </c>
      <c r="FR31">
        <f t="shared" si="152"/>
        <v>1.898876404494382</v>
      </c>
      <c r="FS31">
        <f t="shared" si="152"/>
        <v>28.662921348314608</v>
      </c>
      <c r="FT31">
        <f t="shared" si="152"/>
        <v>0.5393258426966292</v>
      </c>
      <c r="FV31">
        <f t="shared" si="17"/>
        <v>268183312.09203362</v>
      </c>
      <c r="FW31">
        <f t="shared" si="17"/>
        <v>4.1359676808483767</v>
      </c>
      <c r="FX31">
        <f t="shared" si="17"/>
        <v>4.1359676808483767</v>
      </c>
      <c r="FY31">
        <f t="shared" si="17"/>
        <v>4911623739.2027521</v>
      </c>
      <c r="FZ31">
        <f t="shared" si="17"/>
        <v>0</v>
      </c>
      <c r="GA31">
        <f t="shared" si="17"/>
        <v>0</v>
      </c>
      <c r="GB31">
        <f t="shared" si="17"/>
        <v>12855.483019820726</v>
      </c>
      <c r="GC31">
        <f t="shared" si="17"/>
        <v>1879.076379245045</v>
      </c>
      <c r="GD31">
        <f t="shared" si="17"/>
        <v>6.1103396035854053E-2</v>
      </c>
      <c r="GE31">
        <f t="shared" si="17"/>
        <v>236.95240499936872</v>
      </c>
      <c r="GF31">
        <f t="shared" si="17"/>
        <v>3.6057315995455119</v>
      </c>
      <c r="GG31">
        <f t="shared" si="17"/>
        <v>821.5630602196693</v>
      </c>
      <c r="GH31">
        <f t="shared" si="17"/>
        <v>0.2908723646004292</v>
      </c>
    </row>
    <row r="32" spans="1:190" ht="15.75" hidden="1" x14ac:dyDescent="0.25">
      <c r="A32" s="115" t="s">
        <v>244</v>
      </c>
      <c r="B32" s="130" t="str">
        <f>IF(B28&lt;B30,"'signifikant'","'n. signifikant'")</f>
        <v>'signifikant'</v>
      </c>
      <c r="C32" s="130" t="str">
        <f t="shared" ref="C32:D32" si="174">IF(C28&lt;C30,"'signifikant'","'n. signifikant'")</f>
        <v>'signifikant'</v>
      </c>
      <c r="D32" s="130" t="str">
        <f t="shared" si="174"/>
        <v>'signifikant'</v>
      </c>
      <c r="E32" s="152"/>
      <c r="F32" s="152"/>
      <c r="G32" s="152"/>
      <c r="H32" s="152"/>
      <c r="I32" s="152"/>
      <c r="J32" s="152"/>
      <c r="K32" s="152"/>
      <c r="L32" s="152"/>
      <c r="M32" s="152"/>
      <c r="N32" s="152"/>
      <c r="O32" s="152"/>
      <c r="P32" s="152"/>
      <c r="Q32" s="152"/>
      <c r="R32" s="152"/>
      <c r="S32" s="152"/>
      <c r="T32" s="152"/>
      <c r="U32" s="152"/>
      <c r="V32" s="177"/>
      <c r="X32" s="130" t="str">
        <f>IF(X28&lt;X30,"'signifikant'","'n. signifikant'")</f>
        <v>'signifikant'</v>
      </c>
      <c r="Y32" s="130" t="str">
        <f t="shared" ref="Y32:Z32" si="175">IF(Y28&lt;Y30,"'signifikant'","'n. signifikant'")</f>
        <v>'signifikant'</v>
      </c>
      <c r="Z32" s="130" t="str">
        <f t="shared" si="175"/>
        <v>'signifikant'</v>
      </c>
      <c r="AA32" s="152"/>
      <c r="AB32" s="152"/>
      <c r="AC32" s="152"/>
      <c r="AD32" s="152"/>
      <c r="AE32" s="152"/>
      <c r="AF32" s="152"/>
      <c r="AG32" s="152"/>
      <c r="AH32" s="152"/>
      <c r="AI32" s="152"/>
      <c r="AJ32" s="152"/>
      <c r="AK32" s="152"/>
      <c r="AL32" s="152"/>
      <c r="AM32" s="152"/>
      <c r="AN32" s="152"/>
      <c r="AO32" s="152"/>
      <c r="AP32" s="152"/>
      <c r="AQ32" s="152"/>
      <c r="AR32" s="152"/>
      <c r="AW32" s="130" t="str">
        <f t="shared" ref="AW32:AY32" si="176">IF(AW28&lt;AW30,"'signifikant'","'n. signifikant'")</f>
        <v>'signifikant'</v>
      </c>
      <c r="AX32" s="130" t="str">
        <f t="shared" si="176"/>
        <v>'signifikant'</v>
      </c>
      <c r="AY32" s="130" t="str">
        <f t="shared" si="176"/>
        <v>'signifikant'</v>
      </c>
      <c r="AZ32" s="152"/>
      <c r="BA32" s="152"/>
      <c r="BB32" s="152"/>
      <c r="BC32" s="152"/>
      <c r="BD32" s="152"/>
      <c r="BE32" s="152"/>
      <c r="BF32" s="152"/>
      <c r="BG32" s="152"/>
      <c r="BH32" s="152"/>
      <c r="BI32" s="152"/>
      <c r="BJ32" s="152"/>
      <c r="BK32" s="152"/>
      <c r="BL32" s="152"/>
      <c r="BM32" s="152"/>
      <c r="BN32" s="152"/>
      <c r="BO32" s="152"/>
      <c r="BP32" s="152"/>
      <c r="BQ32" s="152"/>
      <c r="BT32" s="130" t="str">
        <f t="shared" ref="BT32:BV32" si="177">IF(BT28&lt;BT30,"'signifikant'","'n. signifikant'")</f>
        <v>'signifikant'</v>
      </c>
      <c r="BU32" s="130" t="str">
        <f t="shared" si="177"/>
        <v>'signifikant'</v>
      </c>
      <c r="BV32" s="130" t="str">
        <f t="shared" si="177"/>
        <v>'signifikant'</v>
      </c>
      <c r="BW32" s="152"/>
      <c r="BX32" s="152"/>
      <c r="BY32" s="152"/>
      <c r="BZ32" s="152"/>
      <c r="CA32" s="152"/>
      <c r="CB32" s="152"/>
      <c r="CC32" s="152"/>
      <c r="CD32" s="152"/>
      <c r="CE32" s="152"/>
      <c r="CF32" s="152"/>
      <c r="CG32" s="152"/>
      <c r="CH32" s="152"/>
      <c r="CI32" s="152"/>
      <c r="CJ32" s="152"/>
      <c r="CK32" s="152"/>
      <c r="CL32" s="152"/>
      <c r="CM32" s="152"/>
      <c r="CN32" s="152"/>
      <c r="CQ32" s="130" t="str">
        <f t="shared" ref="CQ32:CT32" si="178">IF(CQ28&lt;CQ30,"'signifikant'","'n. signifikant'")</f>
        <v>'n. signifikant'</v>
      </c>
      <c r="CR32" s="130" t="str">
        <f t="shared" si="178"/>
        <v>'signifikant'</v>
      </c>
      <c r="CS32" s="130" t="str">
        <f t="shared" si="178"/>
        <v>'signifikant'</v>
      </c>
      <c r="CT32" s="130" t="str">
        <f t="shared" si="178"/>
        <v>'signifikant'</v>
      </c>
      <c r="CU32" s="152"/>
      <c r="CV32" s="152"/>
      <c r="CW32" s="152"/>
      <c r="CX32" s="152"/>
      <c r="CY32" s="152"/>
      <c r="CZ32" s="152"/>
      <c r="DA32" s="152"/>
      <c r="DB32" s="152"/>
      <c r="DC32" s="152"/>
      <c r="DD32" s="152"/>
      <c r="DE32" s="152"/>
      <c r="DF32" s="152"/>
      <c r="DG32" s="152"/>
      <c r="DH32" s="152"/>
      <c r="DI32" s="152"/>
      <c r="DJ32" s="152"/>
      <c r="DK32" s="152"/>
      <c r="DL32" s="152"/>
      <c r="DM32" s="152"/>
      <c r="DN32" s="152"/>
      <c r="DO32" s="152"/>
      <c r="DP32" s="152"/>
      <c r="DQ32" s="152"/>
      <c r="DR32" s="152"/>
      <c r="DS32" s="152"/>
      <c r="DT32" s="152"/>
      <c r="EE32">
        <f>Flowtime_200!C313</f>
        <v>1027029</v>
      </c>
      <c r="EF32">
        <f t="shared" si="15"/>
        <v>1130495</v>
      </c>
      <c r="EG32">
        <f>Flowtime_200!C125</f>
        <v>1130495</v>
      </c>
      <c r="EH32">
        <f>Flowtime_200!C31</f>
        <v>1130495</v>
      </c>
      <c r="EL32">
        <v>718</v>
      </c>
      <c r="EM32">
        <v>707</v>
      </c>
      <c r="EN32">
        <v>707</v>
      </c>
      <c r="EO32">
        <v>709</v>
      </c>
      <c r="EP32">
        <v>709</v>
      </c>
      <c r="EQ32">
        <v>721</v>
      </c>
      <c r="ER32">
        <v>721</v>
      </c>
      <c r="ET32">
        <f t="shared" si="16"/>
        <v>-103466</v>
      </c>
      <c r="EU32">
        <f t="shared" si="16"/>
        <v>0</v>
      </c>
      <c r="EV32">
        <f t="shared" si="16"/>
        <v>0</v>
      </c>
      <c r="EW32">
        <f t="shared" si="16"/>
        <v>1130495</v>
      </c>
      <c r="EX32">
        <f t="shared" si="16"/>
        <v>0</v>
      </c>
      <c r="EY32">
        <f t="shared" si="16"/>
        <v>0</v>
      </c>
      <c r="EZ32">
        <f t="shared" si="16"/>
        <v>-718</v>
      </c>
      <c r="FA32">
        <f t="shared" si="16"/>
        <v>11</v>
      </c>
      <c r="FB32">
        <f t="shared" si="16"/>
        <v>0</v>
      </c>
      <c r="FC32">
        <f t="shared" si="16"/>
        <v>-2</v>
      </c>
      <c r="FD32">
        <f t="shared" si="16"/>
        <v>0</v>
      </c>
      <c r="FE32">
        <f t="shared" si="16"/>
        <v>-12</v>
      </c>
      <c r="FF32">
        <f t="shared" si="16"/>
        <v>0</v>
      </c>
      <c r="FH32">
        <f t="shared" si="153"/>
        <v>16420.696629213489</v>
      </c>
      <c r="FI32">
        <f t="shared" si="153"/>
        <v>-2.0337078651685392</v>
      </c>
      <c r="FJ32">
        <f t="shared" si="153"/>
        <v>2.0337078651685392</v>
      </c>
      <c r="FK32">
        <f t="shared" si="153"/>
        <v>-21677.02247191011</v>
      </c>
      <c r="FL32">
        <f t="shared" si="153"/>
        <v>0</v>
      </c>
      <c r="FM32">
        <f t="shared" si="153"/>
        <v>0</v>
      </c>
      <c r="FN32">
        <f t="shared" si="153"/>
        <v>-34.382022471910091</v>
      </c>
      <c r="FO32">
        <f t="shared" si="153"/>
        <v>18.348314606741575</v>
      </c>
      <c r="FP32">
        <f t="shared" si="152"/>
        <v>0.24719101123595505</v>
      </c>
      <c r="FQ32">
        <f t="shared" si="152"/>
        <v>3.606741573033708</v>
      </c>
      <c r="FR32">
        <f t="shared" si="152"/>
        <v>1.898876404494382</v>
      </c>
      <c r="FS32">
        <f t="shared" si="152"/>
        <v>-11.337078651685394</v>
      </c>
      <c r="FT32">
        <f t="shared" si="152"/>
        <v>0.5393258426966292</v>
      </c>
      <c r="FV32">
        <f t="shared" si="17"/>
        <v>269639277.78866327</v>
      </c>
      <c r="FW32">
        <f t="shared" si="17"/>
        <v>4.1359676808483767</v>
      </c>
      <c r="FX32">
        <f t="shared" si="17"/>
        <v>4.1359676808483767</v>
      </c>
      <c r="FY32">
        <f t="shared" si="17"/>
        <v>469893303.24769586</v>
      </c>
      <c r="FZ32">
        <f t="shared" si="17"/>
        <v>0</v>
      </c>
      <c r="GA32">
        <f t="shared" si="17"/>
        <v>0</v>
      </c>
      <c r="GB32">
        <f t="shared" si="17"/>
        <v>1182.1234692589305</v>
      </c>
      <c r="GC32">
        <f t="shared" si="17"/>
        <v>336.66064890796622</v>
      </c>
      <c r="GD32">
        <f t="shared" si="17"/>
        <v>6.1103396035854053E-2</v>
      </c>
      <c r="GE32">
        <f t="shared" si="17"/>
        <v>13.008584774649666</v>
      </c>
      <c r="GF32">
        <f t="shared" si="17"/>
        <v>3.6057315995455119</v>
      </c>
      <c r="GG32">
        <f t="shared" si="17"/>
        <v>128.5293523545007</v>
      </c>
      <c r="GH32">
        <f t="shared" si="17"/>
        <v>0.2908723646004292</v>
      </c>
    </row>
    <row r="33" spans="1:190" s="21" customFormat="1" ht="15.75" hidden="1" x14ac:dyDescent="0.25">
      <c r="A33" s="115" t="s">
        <v>270</v>
      </c>
      <c r="B33" s="130"/>
      <c r="C33" s="130"/>
      <c r="D33" s="130"/>
      <c r="E33" s="152"/>
      <c r="F33" s="152"/>
      <c r="G33" s="152"/>
      <c r="H33" s="152"/>
      <c r="I33" s="152"/>
      <c r="J33" s="152"/>
      <c r="K33" s="152"/>
      <c r="L33" s="152"/>
      <c r="M33" s="152"/>
      <c r="N33" s="152"/>
      <c r="O33" s="152"/>
      <c r="P33" s="152"/>
      <c r="Q33" s="152"/>
      <c r="R33" s="152"/>
      <c r="S33" s="152"/>
      <c r="T33" s="152"/>
      <c r="U33" s="152"/>
      <c r="V33" s="177"/>
      <c r="X33" s="130"/>
      <c r="Y33" s="130"/>
      <c r="Z33" s="130"/>
      <c r="AA33" s="152"/>
      <c r="AB33" s="152"/>
      <c r="AC33" s="152"/>
      <c r="AD33" s="152"/>
      <c r="AE33" s="152"/>
      <c r="AF33" s="152"/>
      <c r="AG33" s="152"/>
      <c r="AH33" s="152"/>
      <c r="AI33" s="152"/>
      <c r="AJ33" s="152"/>
      <c r="AK33" s="152"/>
      <c r="AL33" s="152"/>
      <c r="AM33" s="152"/>
      <c r="AN33" s="152"/>
      <c r="AO33" s="152"/>
      <c r="AP33" s="152"/>
      <c r="AQ33" s="152"/>
      <c r="AR33" s="152"/>
      <c r="AW33" s="130"/>
      <c r="AX33" s="130"/>
      <c r="AY33" s="130"/>
      <c r="AZ33" s="152"/>
      <c r="BA33" s="152"/>
      <c r="BB33" s="152"/>
      <c r="BC33" s="152"/>
      <c r="BD33" s="152"/>
      <c r="BE33" s="152"/>
      <c r="BF33" s="152"/>
      <c r="BG33" s="152"/>
      <c r="BH33" s="152"/>
      <c r="BI33" s="152"/>
      <c r="BJ33" s="152"/>
      <c r="BK33" s="152"/>
      <c r="BL33" s="152"/>
      <c r="BM33" s="152"/>
      <c r="BN33" s="152"/>
      <c r="BO33" s="152"/>
      <c r="BP33" s="152"/>
      <c r="BQ33" s="152"/>
      <c r="BT33" s="130"/>
      <c r="BU33" s="130"/>
      <c r="BV33" s="130"/>
      <c r="BW33" s="152"/>
      <c r="BX33" s="152"/>
      <c r="BY33" s="152"/>
      <c r="BZ33" s="152"/>
      <c r="CA33" s="152"/>
      <c r="CB33" s="152"/>
      <c r="CC33" s="152"/>
      <c r="CD33" s="152"/>
      <c r="CE33" s="152"/>
      <c r="CF33" s="152"/>
      <c r="CG33" s="152"/>
      <c r="CH33" s="152"/>
      <c r="CI33" s="152"/>
      <c r="CJ33" s="152"/>
      <c r="CK33" s="152"/>
      <c r="CL33" s="152"/>
      <c r="CM33" s="152"/>
      <c r="CN33" s="152"/>
      <c r="CQ33" s="130"/>
      <c r="CR33" s="130"/>
      <c r="CS33" s="130"/>
      <c r="CT33" s="130"/>
      <c r="CU33" s="152"/>
      <c r="CV33" s="152"/>
      <c r="CW33" s="152"/>
      <c r="CX33" s="152"/>
      <c r="CY33" s="152"/>
      <c r="CZ33" s="152"/>
      <c r="DA33" s="152"/>
      <c r="DB33" s="152"/>
      <c r="DC33" s="152"/>
      <c r="DD33" s="152"/>
      <c r="DE33" s="152"/>
      <c r="DF33" s="152"/>
      <c r="DG33" s="152"/>
      <c r="DH33" s="152"/>
      <c r="DI33" s="152"/>
      <c r="DJ33" s="152"/>
      <c r="DK33" s="152"/>
      <c r="DL33" s="152"/>
      <c r="DM33" s="152"/>
      <c r="DN33" s="152"/>
      <c r="DO33" s="152"/>
      <c r="DP33" s="152"/>
      <c r="DQ33" s="152"/>
      <c r="DR33" s="152"/>
      <c r="DS33" s="152"/>
      <c r="DT33" s="152"/>
      <c r="EE33">
        <f>Flowtime_200!C314</f>
        <v>1007475</v>
      </c>
      <c r="EF33">
        <f t="shared" si="15"/>
        <v>1139014</v>
      </c>
      <c r="EG33">
        <f>Flowtime_200!C126</f>
        <v>1139014</v>
      </c>
      <c r="EH33">
        <f>Flowtime_200!C32</f>
        <v>1139014</v>
      </c>
      <c r="EI33"/>
      <c r="EJ33"/>
      <c r="EK33"/>
      <c r="EL33">
        <v>537</v>
      </c>
      <c r="EM33">
        <v>534</v>
      </c>
      <c r="EN33">
        <v>534</v>
      </c>
      <c r="EO33">
        <v>528</v>
      </c>
      <c r="EP33">
        <v>528</v>
      </c>
      <c r="EQ33">
        <v>556</v>
      </c>
      <c r="ER33">
        <v>556</v>
      </c>
      <c r="ES33"/>
      <c r="ET33">
        <f t="shared" si="16"/>
        <v>-131539</v>
      </c>
      <c r="EU33">
        <f t="shared" si="16"/>
        <v>0</v>
      </c>
      <c r="EV33">
        <f t="shared" si="16"/>
        <v>0</v>
      </c>
      <c r="EW33">
        <f t="shared" si="16"/>
        <v>1139014</v>
      </c>
      <c r="EX33">
        <f t="shared" si="16"/>
        <v>0</v>
      </c>
      <c r="EY33">
        <f t="shared" si="16"/>
        <v>0</v>
      </c>
      <c r="EZ33">
        <f t="shared" si="16"/>
        <v>-537</v>
      </c>
      <c r="FA33">
        <f t="shared" si="16"/>
        <v>3</v>
      </c>
      <c r="FB33">
        <f t="shared" si="16"/>
        <v>0</v>
      </c>
      <c r="FC33">
        <f t="shared" si="16"/>
        <v>6</v>
      </c>
      <c r="FD33">
        <f t="shared" si="16"/>
        <v>0</v>
      </c>
      <c r="FE33">
        <f t="shared" si="16"/>
        <v>-28</v>
      </c>
      <c r="FF33">
        <f t="shared" si="16"/>
        <v>0</v>
      </c>
      <c r="FG33"/>
      <c r="FH33">
        <f t="shared" si="153"/>
        <v>-11652.303370786511</v>
      </c>
      <c r="FI33">
        <f t="shared" si="153"/>
        <v>-2.0337078651685392</v>
      </c>
      <c r="FJ33">
        <f t="shared" si="153"/>
        <v>2.0337078651685392</v>
      </c>
      <c r="FK33">
        <f t="shared" si="153"/>
        <v>-13158.02247191011</v>
      </c>
      <c r="FL33">
        <f t="shared" si="153"/>
        <v>0</v>
      </c>
      <c r="FM33">
        <f t="shared" si="153"/>
        <v>0</v>
      </c>
      <c r="FN33">
        <f t="shared" si="153"/>
        <v>146.61797752808991</v>
      </c>
      <c r="FO33">
        <f t="shared" si="153"/>
        <v>10.348314606741573</v>
      </c>
      <c r="FP33">
        <f t="shared" si="152"/>
        <v>0.24719101123595505</v>
      </c>
      <c r="FQ33">
        <f t="shared" si="152"/>
        <v>11.606741573033709</v>
      </c>
      <c r="FR33">
        <f t="shared" si="152"/>
        <v>1.898876404494382</v>
      </c>
      <c r="FS33">
        <f t="shared" si="152"/>
        <v>-27.337078651685392</v>
      </c>
      <c r="FT33">
        <f t="shared" si="152"/>
        <v>0.5393258426966292</v>
      </c>
      <c r="FU33"/>
      <c r="FV33">
        <f t="shared" si="17"/>
        <v>135776173.84484267</v>
      </c>
      <c r="FW33">
        <f t="shared" si="17"/>
        <v>4.1359676808483767</v>
      </c>
      <c r="FX33">
        <f t="shared" si="17"/>
        <v>4.1359676808483767</v>
      </c>
      <c r="FY33">
        <f t="shared" si="17"/>
        <v>173133555.37129143</v>
      </c>
      <c r="FZ33">
        <f t="shared" si="17"/>
        <v>0</v>
      </c>
      <c r="GA33">
        <f t="shared" si="17"/>
        <v>0</v>
      </c>
      <c r="GB33">
        <f t="shared" si="17"/>
        <v>21496.831334427479</v>
      </c>
      <c r="GC33">
        <f t="shared" si="17"/>
        <v>107.087615200101</v>
      </c>
      <c r="GD33">
        <f t="shared" si="17"/>
        <v>6.1103396035854053E-2</v>
      </c>
      <c r="GE33">
        <f t="shared" si="17"/>
        <v>134.71644994318902</v>
      </c>
      <c r="GF33">
        <f t="shared" si="17"/>
        <v>3.6057315995455119</v>
      </c>
      <c r="GG33">
        <f t="shared" si="17"/>
        <v>747.31586920843324</v>
      </c>
      <c r="GH33">
        <f t="shared" si="17"/>
        <v>0.2908723646004292</v>
      </c>
    </row>
    <row r="34" spans="1:190" s="21" customFormat="1" ht="15.75" hidden="1" x14ac:dyDescent="0.25">
      <c r="A34" s="115" t="s">
        <v>271</v>
      </c>
      <c r="B34" s="131">
        <f>1-B30</f>
        <v>0.97499999999999998</v>
      </c>
      <c r="C34" s="131">
        <f t="shared" ref="C34:D34" si="179">1-C30</f>
        <v>0.95</v>
      </c>
      <c r="D34" s="131">
        <f t="shared" si="179"/>
        <v>0.98333333333333328</v>
      </c>
      <c r="E34" s="368"/>
      <c r="F34" s="368"/>
      <c r="G34" s="368"/>
      <c r="H34" s="368"/>
      <c r="I34" s="368"/>
      <c r="J34" s="368"/>
      <c r="K34" s="368"/>
      <c r="L34" s="368"/>
      <c r="M34" s="368"/>
      <c r="N34" s="368"/>
      <c r="O34" s="368"/>
      <c r="P34" s="368"/>
      <c r="Q34" s="368"/>
      <c r="R34" s="368"/>
      <c r="S34" s="368"/>
      <c r="T34" s="368"/>
      <c r="U34" s="368"/>
      <c r="V34" s="177"/>
      <c r="X34" s="131">
        <f>1-X30</f>
        <v>0.97499999999999998</v>
      </c>
      <c r="Y34" s="131">
        <f t="shared" ref="Y34:Z34" si="180">1-Y30</f>
        <v>0.95</v>
      </c>
      <c r="Z34" s="131">
        <f t="shared" si="180"/>
        <v>0.98333333333333328</v>
      </c>
      <c r="AA34" s="368"/>
      <c r="AB34" s="368"/>
      <c r="AC34" s="368"/>
      <c r="AD34" s="368"/>
      <c r="AE34" s="368"/>
      <c r="AF34" s="368"/>
      <c r="AG34" s="368"/>
      <c r="AH34" s="368"/>
      <c r="AI34" s="368"/>
      <c r="AJ34" s="368"/>
      <c r="AK34" s="368"/>
      <c r="AL34" s="368"/>
      <c r="AM34" s="368"/>
      <c r="AN34" s="368"/>
      <c r="AO34" s="368"/>
      <c r="AP34" s="368"/>
      <c r="AQ34" s="368"/>
      <c r="AR34" s="368"/>
      <c r="AW34" s="131">
        <f t="shared" ref="AW34:AY34" si="181">1-AW30</f>
        <v>0.95</v>
      </c>
      <c r="AX34" s="131">
        <f t="shared" si="181"/>
        <v>0.97499999999999998</v>
      </c>
      <c r="AY34" s="131">
        <f t="shared" si="181"/>
        <v>0.98333333333333328</v>
      </c>
      <c r="AZ34" s="368"/>
      <c r="BA34" s="368"/>
      <c r="BB34" s="368"/>
      <c r="BC34" s="368"/>
      <c r="BD34" s="368"/>
      <c r="BE34" s="368"/>
      <c r="BF34" s="368"/>
      <c r="BG34" s="368"/>
      <c r="BH34" s="368"/>
      <c r="BI34" s="368"/>
      <c r="BJ34" s="368"/>
      <c r="BK34" s="368"/>
      <c r="BL34" s="368"/>
      <c r="BM34" s="368"/>
      <c r="BN34" s="368"/>
      <c r="BO34" s="368"/>
      <c r="BP34" s="368"/>
      <c r="BQ34" s="368"/>
      <c r="BT34" s="131">
        <f t="shared" ref="BT34:BV34" si="182">1-BT30</f>
        <v>0.95</v>
      </c>
      <c r="BU34" s="131">
        <f t="shared" si="182"/>
        <v>0.97499999999999998</v>
      </c>
      <c r="BV34" s="131">
        <f t="shared" si="182"/>
        <v>0.98333333333333328</v>
      </c>
      <c r="BW34" s="368"/>
      <c r="BX34" s="368"/>
      <c r="BY34" s="368"/>
      <c r="BZ34" s="368"/>
      <c r="CA34" s="368"/>
      <c r="CB34" s="368"/>
      <c r="CC34" s="368"/>
      <c r="CD34" s="368"/>
      <c r="CE34" s="368"/>
      <c r="CF34" s="368"/>
      <c r="CG34" s="368"/>
      <c r="CH34" s="368"/>
      <c r="CI34" s="368"/>
      <c r="CJ34" s="368"/>
      <c r="CK34" s="368"/>
      <c r="CL34" s="368"/>
      <c r="CM34" s="368"/>
      <c r="CN34" s="368"/>
      <c r="CQ34" s="131">
        <f t="shared" ref="CQ34:CT34" si="183">1-CQ30</f>
        <v>0.97499999999999998</v>
      </c>
      <c r="CR34" s="131">
        <f t="shared" si="183"/>
        <v>0.98333333333333328</v>
      </c>
      <c r="CS34" s="131">
        <f t="shared" si="183"/>
        <v>0.95</v>
      </c>
      <c r="CT34" s="131">
        <f t="shared" si="183"/>
        <v>0.98750000000000004</v>
      </c>
      <c r="CU34" s="368"/>
      <c r="CV34" s="368"/>
      <c r="CW34" s="368"/>
      <c r="CX34" s="368"/>
      <c r="CY34" s="368"/>
      <c r="CZ34" s="368"/>
      <c r="DA34" s="368"/>
      <c r="DB34" s="368"/>
      <c r="DC34" s="368"/>
      <c r="DD34" s="368"/>
      <c r="DE34" s="368"/>
      <c r="DF34" s="368"/>
      <c r="DG34" s="368"/>
      <c r="DH34" s="368"/>
      <c r="DI34" s="368"/>
      <c r="DJ34" s="368"/>
      <c r="DK34" s="368"/>
      <c r="DL34" s="368"/>
      <c r="DM34" s="368"/>
      <c r="DN34" s="368"/>
      <c r="DO34" s="368"/>
      <c r="DP34" s="368"/>
      <c r="DQ34" s="368"/>
      <c r="DR34" s="368"/>
      <c r="DS34" s="368"/>
      <c r="DT34" s="368"/>
      <c r="EE34">
        <f>Flowtime_200!C315</f>
        <v>970558</v>
      </c>
      <c r="EF34">
        <f t="shared" si="15"/>
        <v>1084906</v>
      </c>
      <c r="EG34">
        <f>Flowtime_200!C127</f>
        <v>1084906</v>
      </c>
      <c r="EH34">
        <f>Flowtime_200!C33</f>
        <v>1084906</v>
      </c>
      <c r="EI34"/>
      <c r="EJ34"/>
      <c r="EK34"/>
      <c r="EL34">
        <v>689</v>
      </c>
      <c r="EM34">
        <v>619</v>
      </c>
      <c r="EN34">
        <v>619</v>
      </c>
      <c r="EO34">
        <v>607</v>
      </c>
      <c r="EP34">
        <v>620</v>
      </c>
      <c r="EQ34">
        <v>618</v>
      </c>
      <c r="ER34">
        <v>618</v>
      </c>
      <c r="ES34"/>
      <c r="ET34">
        <f t="shared" si="16"/>
        <v>-114348</v>
      </c>
      <c r="EU34">
        <f t="shared" si="16"/>
        <v>0</v>
      </c>
      <c r="EV34">
        <f t="shared" si="16"/>
        <v>0</v>
      </c>
      <c r="EW34">
        <f t="shared" si="16"/>
        <v>1084906</v>
      </c>
      <c r="EX34">
        <f t="shared" si="16"/>
        <v>0</v>
      </c>
      <c r="EY34">
        <f t="shared" si="16"/>
        <v>0</v>
      </c>
      <c r="EZ34">
        <f t="shared" si="16"/>
        <v>-689</v>
      </c>
      <c r="FA34">
        <f t="shared" si="16"/>
        <v>70</v>
      </c>
      <c r="FB34">
        <f t="shared" si="16"/>
        <v>0</v>
      </c>
      <c r="FC34">
        <f t="shared" si="16"/>
        <v>12</v>
      </c>
      <c r="FD34">
        <f t="shared" si="16"/>
        <v>-13</v>
      </c>
      <c r="FE34">
        <f t="shared" si="16"/>
        <v>2</v>
      </c>
      <c r="FF34">
        <f t="shared" si="16"/>
        <v>0</v>
      </c>
      <c r="FG34"/>
      <c r="FH34">
        <f t="shared" si="153"/>
        <v>5538.6966292134894</v>
      </c>
      <c r="FI34">
        <f t="shared" si="153"/>
        <v>-2.0337078651685392</v>
      </c>
      <c r="FJ34">
        <f t="shared" si="153"/>
        <v>2.0337078651685392</v>
      </c>
      <c r="FK34">
        <f t="shared" si="153"/>
        <v>-67266.02247191011</v>
      </c>
      <c r="FL34">
        <f t="shared" si="153"/>
        <v>0</v>
      </c>
      <c r="FM34">
        <f t="shared" si="153"/>
        <v>0</v>
      </c>
      <c r="FN34">
        <f t="shared" si="153"/>
        <v>-5.3820224719100906</v>
      </c>
      <c r="FO34">
        <f t="shared" si="153"/>
        <v>77.348314606741567</v>
      </c>
      <c r="FP34">
        <f t="shared" si="152"/>
        <v>0.24719101123595505</v>
      </c>
      <c r="FQ34">
        <f t="shared" si="152"/>
        <v>17.606741573033709</v>
      </c>
      <c r="FR34">
        <f t="shared" si="152"/>
        <v>-11.101123595505618</v>
      </c>
      <c r="FS34">
        <f t="shared" si="152"/>
        <v>2.6629213483146068</v>
      </c>
      <c r="FT34">
        <f t="shared" si="152"/>
        <v>0.5393258426966292</v>
      </c>
      <c r="FU34"/>
      <c r="FV34">
        <f t="shared" si="17"/>
        <v>30677160.350460868</v>
      </c>
      <c r="FW34">
        <f t="shared" si="17"/>
        <v>4.1359676808483767</v>
      </c>
      <c r="FX34">
        <f t="shared" si="17"/>
        <v>4.1359676808483767</v>
      </c>
      <c r="FY34">
        <f t="shared" si="17"/>
        <v>4524717779.1915159</v>
      </c>
      <c r="FZ34">
        <f t="shared" si="17"/>
        <v>0</v>
      </c>
      <c r="GA34">
        <f t="shared" si="17"/>
        <v>0</v>
      </c>
      <c r="GB34">
        <f t="shared" si="17"/>
        <v>28.966165888145202</v>
      </c>
      <c r="GC34">
        <f t="shared" si="17"/>
        <v>5982.7617725034706</v>
      </c>
      <c r="GD34">
        <f t="shared" si="17"/>
        <v>6.1103396035854053E-2</v>
      </c>
      <c r="GE34">
        <f t="shared" si="17"/>
        <v>309.99734881959353</v>
      </c>
      <c r="GF34">
        <f t="shared" si="17"/>
        <v>123.23494508269157</v>
      </c>
      <c r="GG34">
        <f t="shared" si="17"/>
        <v>7.0911501073096836</v>
      </c>
      <c r="GH34">
        <f t="shared" si="17"/>
        <v>0.2908723646004292</v>
      </c>
    </row>
    <row r="35" spans="1:190" s="21" customFormat="1" ht="15.75" hidden="1" x14ac:dyDescent="0.25">
      <c r="A35" s="115" t="s">
        <v>263</v>
      </c>
      <c r="B35" s="130">
        <v>-1.96</v>
      </c>
      <c r="C35" s="130">
        <v>-1.65</v>
      </c>
      <c r="D35" s="130">
        <v>-2.13</v>
      </c>
      <c r="E35" s="152"/>
      <c r="F35" s="152"/>
      <c r="G35" s="152"/>
      <c r="H35" s="152"/>
      <c r="I35" s="152"/>
      <c r="J35" s="152"/>
      <c r="K35" s="152"/>
      <c r="L35" s="152"/>
      <c r="M35" s="152"/>
      <c r="N35" s="152"/>
      <c r="O35" s="152"/>
      <c r="P35" s="152"/>
      <c r="Q35" s="152"/>
      <c r="R35" s="152"/>
      <c r="S35" s="152"/>
      <c r="T35" s="152"/>
      <c r="U35" s="152"/>
      <c r="V35" s="177"/>
      <c r="X35" s="130">
        <v>-1.96</v>
      </c>
      <c r="Y35" s="130">
        <v>-1.65</v>
      </c>
      <c r="Z35" s="130">
        <v>-2.13</v>
      </c>
      <c r="AA35" s="152"/>
      <c r="AB35" s="152"/>
      <c r="AC35" s="152"/>
      <c r="AD35" s="152"/>
      <c r="AE35" s="152"/>
      <c r="AF35" s="152"/>
      <c r="AG35" s="152"/>
      <c r="AH35" s="152"/>
      <c r="AI35" s="152"/>
      <c r="AJ35" s="152"/>
      <c r="AK35" s="152"/>
      <c r="AL35" s="152"/>
      <c r="AM35" s="152"/>
      <c r="AN35" s="152"/>
      <c r="AO35" s="152"/>
      <c r="AP35" s="152"/>
      <c r="AQ35" s="152"/>
      <c r="AR35" s="152"/>
      <c r="AW35" s="130">
        <v>-1.65</v>
      </c>
      <c r="AX35" s="130">
        <v>-1.96</v>
      </c>
      <c r="AY35" s="130">
        <v>-2.13</v>
      </c>
      <c r="AZ35" s="152"/>
      <c r="BA35" s="152"/>
      <c r="BB35" s="152"/>
      <c r="BC35" s="152"/>
      <c r="BD35" s="152"/>
      <c r="BE35" s="152"/>
      <c r="BF35" s="152"/>
      <c r="BG35" s="152"/>
      <c r="BH35" s="152"/>
      <c r="BI35" s="152"/>
      <c r="BJ35" s="152"/>
      <c r="BK35" s="152"/>
      <c r="BL35" s="152"/>
      <c r="BM35" s="152"/>
      <c r="BN35" s="152"/>
      <c r="BO35" s="152"/>
      <c r="BP35" s="152"/>
      <c r="BQ35" s="152"/>
      <c r="BT35" s="130">
        <v>-1.65</v>
      </c>
      <c r="BU35" s="130">
        <v>-1.96</v>
      </c>
      <c r="BV35" s="130">
        <v>-2.13</v>
      </c>
      <c r="BW35" s="152"/>
      <c r="BX35" s="152"/>
      <c r="BY35" s="152"/>
      <c r="BZ35" s="152"/>
      <c r="CA35" s="152"/>
      <c r="CB35" s="152"/>
      <c r="CC35" s="152"/>
      <c r="CD35" s="152"/>
      <c r="CE35" s="152"/>
      <c r="CF35" s="152"/>
      <c r="CG35" s="152"/>
      <c r="CH35" s="152"/>
      <c r="CI35" s="152"/>
      <c r="CJ35" s="152"/>
      <c r="CK35" s="152"/>
      <c r="CL35" s="152"/>
      <c r="CM35" s="152"/>
      <c r="CN35" s="152"/>
      <c r="CQ35" s="130">
        <v>-1.96</v>
      </c>
      <c r="CR35" s="130">
        <v>-2.13</v>
      </c>
      <c r="CS35" s="130">
        <v>-1.65</v>
      </c>
      <c r="CT35" s="130">
        <v>-2.2400000000000002</v>
      </c>
      <c r="CU35" s="152"/>
      <c r="CV35" s="152"/>
      <c r="CW35" s="152"/>
      <c r="CX35" s="152"/>
      <c r="CY35" s="152"/>
      <c r="CZ35" s="152"/>
      <c r="DA35" s="152"/>
      <c r="DB35" s="152"/>
      <c r="DC35" s="152"/>
      <c r="DD35" s="152"/>
      <c r="DE35" s="152"/>
      <c r="DF35" s="152"/>
      <c r="DG35" s="152"/>
      <c r="DH35" s="152"/>
      <c r="DI35" s="152"/>
      <c r="DJ35" s="152"/>
      <c r="DK35" s="152"/>
      <c r="DL35" s="152"/>
      <c r="DM35" s="152"/>
      <c r="DN35" s="152"/>
      <c r="DO35" s="152"/>
      <c r="DP35" s="152"/>
      <c r="DQ35" s="152"/>
      <c r="DR35" s="152"/>
      <c r="DS35" s="152"/>
      <c r="DT35" s="152"/>
      <c r="EE35">
        <f>Flowtime_200!C316</f>
        <v>1015901</v>
      </c>
      <c r="EF35">
        <f t="shared" si="15"/>
        <v>1151001</v>
      </c>
      <c r="EG35">
        <f>Flowtime_200!C128</f>
        <v>1151001</v>
      </c>
      <c r="EH35">
        <f>Flowtime_200!C34</f>
        <v>1151001</v>
      </c>
      <c r="EI35"/>
      <c r="EJ35"/>
      <c r="EK35"/>
      <c r="EL35">
        <v>768</v>
      </c>
      <c r="EM35">
        <v>719</v>
      </c>
      <c r="EN35">
        <v>719</v>
      </c>
      <c r="EO35">
        <v>807</v>
      </c>
      <c r="EP35">
        <v>807</v>
      </c>
      <c r="EQ35">
        <v>761</v>
      </c>
      <c r="ER35">
        <v>761</v>
      </c>
      <c r="ES35"/>
      <c r="ET35">
        <f t="shared" si="16"/>
        <v>-135100</v>
      </c>
      <c r="EU35">
        <f t="shared" si="16"/>
        <v>0</v>
      </c>
      <c r="EV35">
        <f t="shared" si="16"/>
        <v>0</v>
      </c>
      <c r="EW35">
        <f t="shared" si="16"/>
        <v>1151001</v>
      </c>
      <c r="EX35">
        <f t="shared" si="16"/>
        <v>0</v>
      </c>
      <c r="EY35">
        <f t="shared" si="16"/>
        <v>0</v>
      </c>
      <c r="EZ35">
        <f t="shared" si="16"/>
        <v>-768</v>
      </c>
      <c r="FA35">
        <f t="shared" si="16"/>
        <v>49</v>
      </c>
      <c r="FB35">
        <f t="shared" si="16"/>
        <v>0</v>
      </c>
      <c r="FC35">
        <f t="shared" si="16"/>
        <v>-88</v>
      </c>
      <c r="FD35">
        <f t="shared" si="16"/>
        <v>0</v>
      </c>
      <c r="FE35">
        <f t="shared" si="16"/>
        <v>46</v>
      </c>
      <c r="FF35">
        <f t="shared" si="16"/>
        <v>0</v>
      </c>
      <c r="FG35"/>
      <c r="FH35">
        <f t="shared" si="153"/>
        <v>-15213.303370786511</v>
      </c>
      <c r="FI35">
        <f t="shared" si="153"/>
        <v>-2.0337078651685392</v>
      </c>
      <c r="FJ35">
        <f t="shared" si="153"/>
        <v>2.0337078651685392</v>
      </c>
      <c r="FK35">
        <f t="shared" si="153"/>
        <v>-1171.0224719101097</v>
      </c>
      <c r="FL35">
        <f t="shared" si="153"/>
        <v>0</v>
      </c>
      <c r="FM35">
        <f t="shared" si="153"/>
        <v>0</v>
      </c>
      <c r="FN35">
        <f t="shared" si="153"/>
        <v>-84.382022471910091</v>
      </c>
      <c r="FO35">
        <f t="shared" si="153"/>
        <v>56.348314606741575</v>
      </c>
      <c r="FP35">
        <f t="shared" si="152"/>
        <v>0.24719101123595505</v>
      </c>
      <c r="FQ35">
        <f t="shared" si="152"/>
        <v>-82.393258426966298</v>
      </c>
      <c r="FR35">
        <f t="shared" si="152"/>
        <v>1.898876404494382</v>
      </c>
      <c r="FS35">
        <f t="shared" si="152"/>
        <v>46.662921348314605</v>
      </c>
      <c r="FT35">
        <f t="shared" si="152"/>
        <v>0.5393258426966292</v>
      </c>
      <c r="FU35"/>
      <c r="FV35">
        <f t="shared" si="17"/>
        <v>231444599.45158422</v>
      </c>
      <c r="FW35">
        <f t="shared" si="17"/>
        <v>4.1359676808483767</v>
      </c>
      <c r="FX35">
        <f t="shared" si="17"/>
        <v>4.1359676808483767</v>
      </c>
      <c r="FY35">
        <f t="shared" si="17"/>
        <v>1371293.6297184639</v>
      </c>
      <c r="FZ35">
        <f t="shared" si="17"/>
        <v>0</v>
      </c>
      <c r="GA35">
        <f t="shared" si="17"/>
        <v>0</v>
      </c>
      <c r="GB35">
        <f t="shared" si="17"/>
        <v>7120.3257164499391</v>
      </c>
      <c r="GC35">
        <f t="shared" si="17"/>
        <v>3175.132559020326</v>
      </c>
      <c r="GD35">
        <f t="shared" si="17"/>
        <v>6.1103396035854053E-2</v>
      </c>
      <c r="GE35">
        <f t="shared" si="17"/>
        <v>6788.6490342128527</v>
      </c>
      <c r="GF35">
        <f t="shared" si="17"/>
        <v>3.6057315995455119</v>
      </c>
      <c r="GG35">
        <f t="shared" si="17"/>
        <v>2177.4282287589949</v>
      </c>
      <c r="GH35">
        <f t="shared" si="17"/>
        <v>0.2908723646004292</v>
      </c>
    </row>
    <row r="36" spans="1:190" s="21" customFormat="1" ht="15.75" hidden="1" x14ac:dyDescent="0.25">
      <c r="A36" s="115" t="s">
        <v>262</v>
      </c>
      <c r="B36" s="179" t="str">
        <f>IF(B26&lt;B35,"H1","H0")</f>
        <v>H1</v>
      </c>
      <c r="C36" s="179" t="str">
        <f t="shared" ref="C36:D36" si="184">IF(C26&lt;C35,"H1","H0")</f>
        <v>H1</v>
      </c>
      <c r="D36" s="179" t="str">
        <f t="shared" si="184"/>
        <v>H1</v>
      </c>
      <c r="E36" s="367"/>
      <c r="F36" s="367"/>
      <c r="G36" s="367"/>
      <c r="H36" s="367"/>
      <c r="I36" s="367"/>
      <c r="J36" s="367"/>
      <c r="K36" s="367"/>
      <c r="L36" s="367"/>
      <c r="M36" s="367"/>
      <c r="N36" s="367"/>
      <c r="O36" s="367"/>
      <c r="P36" s="367"/>
      <c r="Q36" s="367"/>
      <c r="R36" s="367"/>
      <c r="S36" s="367"/>
      <c r="T36" s="367"/>
      <c r="U36" s="367"/>
      <c r="V36" s="177"/>
      <c r="X36" s="179" t="str">
        <f>IF(X26&lt;X35,"H1","H0")</f>
        <v>H1</v>
      </c>
      <c r="Y36" s="179" t="str">
        <f t="shared" ref="Y36:Z36" si="185">IF(Y26&lt;Y35,"H1","H0")</f>
        <v>H1</v>
      </c>
      <c r="Z36" s="179" t="str">
        <f t="shared" si="185"/>
        <v>H1</v>
      </c>
      <c r="AA36" s="367"/>
      <c r="AB36" s="367"/>
      <c r="AC36" s="367"/>
      <c r="AD36" s="367"/>
      <c r="AE36" s="367"/>
      <c r="AF36" s="367"/>
      <c r="AG36" s="367"/>
      <c r="AH36" s="367"/>
      <c r="AI36" s="367"/>
      <c r="AJ36" s="367"/>
      <c r="AK36" s="367"/>
      <c r="AL36" s="367"/>
      <c r="AM36" s="367"/>
      <c r="AN36" s="367"/>
      <c r="AO36" s="367"/>
      <c r="AP36" s="367"/>
      <c r="AQ36" s="367"/>
      <c r="AR36" s="367"/>
      <c r="AW36" s="179" t="str">
        <f t="shared" ref="AW36:AY36" si="186">IF(AW26&lt;AW35,"H1","H0")</f>
        <v>H1</v>
      </c>
      <c r="AX36" s="179" t="str">
        <f t="shared" si="186"/>
        <v>H1</v>
      </c>
      <c r="AY36" s="179" t="str">
        <f t="shared" si="186"/>
        <v>H1</v>
      </c>
      <c r="AZ36" s="367"/>
      <c r="BA36" s="367"/>
      <c r="BB36" s="367"/>
      <c r="BC36" s="367"/>
      <c r="BD36" s="367"/>
      <c r="BE36" s="367"/>
      <c r="BF36" s="367"/>
      <c r="BG36" s="367"/>
      <c r="BH36" s="367"/>
      <c r="BI36" s="367"/>
      <c r="BJ36" s="367"/>
      <c r="BK36" s="367"/>
      <c r="BL36" s="367"/>
      <c r="BM36" s="367"/>
      <c r="BN36" s="367"/>
      <c r="BO36" s="367"/>
      <c r="BP36" s="367"/>
      <c r="BQ36" s="367"/>
      <c r="BT36" s="179" t="str">
        <f t="shared" ref="BT36:BV36" si="187">IF(BT26&lt;BT35,"H1","H0")</f>
        <v>H1</v>
      </c>
      <c r="BU36" s="179" t="str">
        <f t="shared" si="187"/>
        <v>H1</v>
      </c>
      <c r="BV36" s="179" t="str">
        <f t="shared" si="187"/>
        <v>H1</v>
      </c>
      <c r="BW36" s="367"/>
      <c r="BX36" s="367"/>
      <c r="BY36" s="367"/>
      <c r="BZ36" s="367"/>
      <c r="CA36" s="367"/>
      <c r="CB36" s="367"/>
      <c r="CC36" s="367"/>
      <c r="CD36" s="367"/>
      <c r="CE36" s="367"/>
      <c r="CF36" s="367"/>
      <c r="CG36" s="367"/>
      <c r="CH36" s="367"/>
      <c r="CI36" s="367"/>
      <c r="CJ36" s="367"/>
      <c r="CK36" s="367"/>
      <c r="CL36" s="367"/>
      <c r="CM36" s="367"/>
      <c r="CN36" s="367"/>
      <c r="CQ36" s="175" t="str">
        <f t="shared" ref="CQ36:CT36" si="188">IF(CQ26&lt;CQ35,"H1","H0")</f>
        <v>H0</v>
      </c>
      <c r="CR36" s="179" t="str">
        <f t="shared" si="188"/>
        <v>H1</v>
      </c>
      <c r="CS36" s="179" t="str">
        <f t="shared" si="188"/>
        <v>H1</v>
      </c>
      <c r="CT36" s="179" t="str">
        <f t="shared" si="188"/>
        <v>H1</v>
      </c>
      <c r="CU36" s="367"/>
      <c r="CV36" s="367"/>
      <c r="CW36" s="367"/>
      <c r="CX36" s="367"/>
      <c r="CY36" s="367"/>
      <c r="CZ36" s="367"/>
      <c r="DA36" s="367"/>
      <c r="DB36" s="367"/>
      <c r="DC36" s="367"/>
      <c r="DD36" s="367"/>
      <c r="DE36" s="367"/>
      <c r="DF36" s="367"/>
      <c r="DG36" s="367"/>
      <c r="DH36" s="367"/>
      <c r="DI36" s="367"/>
      <c r="DJ36" s="367"/>
      <c r="DK36" s="367"/>
      <c r="DL36" s="367"/>
      <c r="DM36" s="367"/>
      <c r="DN36" s="367"/>
      <c r="DO36" s="367"/>
      <c r="DP36" s="367"/>
      <c r="DQ36" s="367"/>
      <c r="DR36" s="367"/>
      <c r="DS36" s="367"/>
      <c r="DT36" s="367"/>
      <c r="EE36">
        <f>Flowtime_200!C317</f>
        <v>1014797</v>
      </c>
      <c r="EF36">
        <f t="shared" si="15"/>
        <v>1125158</v>
      </c>
      <c r="EG36">
        <f>Flowtime_200!C129</f>
        <v>1125158</v>
      </c>
      <c r="EH36">
        <f>Flowtime_200!C35</f>
        <v>1125158</v>
      </c>
      <c r="EI36"/>
      <c r="EJ36"/>
      <c r="EK36"/>
      <c r="EL36">
        <v>612</v>
      </c>
      <c r="EM36">
        <v>659</v>
      </c>
      <c r="EN36">
        <v>659</v>
      </c>
      <c r="EO36">
        <v>666</v>
      </c>
      <c r="EP36">
        <v>666</v>
      </c>
      <c r="EQ36">
        <v>667</v>
      </c>
      <c r="ER36">
        <v>667</v>
      </c>
      <c r="ES36"/>
      <c r="ET36">
        <f t="shared" si="16"/>
        <v>-110361</v>
      </c>
      <c r="EU36">
        <f t="shared" si="16"/>
        <v>0</v>
      </c>
      <c r="EV36">
        <f t="shared" si="16"/>
        <v>0</v>
      </c>
      <c r="EW36">
        <f t="shared" si="16"/>
        <v>1125158</v>
      </c>
      <c r="EX36">
        <f t="shared" ref="EX36:FF64" si="189">EI36-EJ36</f>
        <v>0</v>
      </c>
      <c r="EY36">
        <f t="shared" si="189"/>
        <v>0</v>
      </c>
      <c r="EZ36">
        <f t="shared" si="189"/>
        <v>-612</v>
      </c>
      <c r="FA36">
        <f t="shared" si="189"/>
        <v>-47</v>
      </c>
      <c r="FB36">
        <f t="shared" si="189"/>
        <v>0</v>
      </c>
      <c r="FC36">
        <f t="shared" si="189"/>
        <v>-7</v>
      </c>
      <c r="FD36">
        <f t="shared" si="189"/>
        <v>0</v>
      </c>
      <c r="FE36">
        <f t="shared" si="189"/>
        <v>-1</v>
      </c>
      <c r="FF36">
        <f t="shared" si="189"/>
        <v>0</v>
      </c>
      <c r="FG36"/>
      <c r="FH36">
        <f t="shared" si="153"/>
        <v>9525.6966292134894</v>
      </c>
      <c r="FI36">
        <f t="shared" si="153"/>
        <v>-2.0337078651685392</v>
      </c>
      <c r="FJ36">
        <f t="shared" si="153"/>
        <v>2.0337078651685392</v>
      </c>
      <c r="FK36">
        <f t="shared" si="153"/>
        <v>-27014.02247191011</v>
      </c>
      <c r="FL36">
        <f t="shared" si="153"/>
        <v>0</v>
      </c>
      <c r="FM36">
        <f t="shared" si="153"/>
        <v>0</v>
      </c>
      <c r="FN36">
        <f t="shared" si="153"/>
        <v>71.617977528089909</v>
      </c>
      <c r="FO36">
        <f t="shared" si="153"/>
        <v>-39.651685393258425</v>
      </c>
      <c r="FP36">
        <f t="shared" si="152"/>
        <v>0.24719101123595505</v>
      </c>
      <c r="FQ36">
        <f t="shared" si="152"/>
        <v>-1.393258426966292</v>
      </c>
      <c r="FR36">
        <f t="shared" si="152"/>
        <v>1.898876404494382</v>
      </c>
      <c r="FS36">
        <f t="shared" si="152"/>
        <v>-0.3370786516853933</v>
      </c>
      <c r="FT36">
        <f t="shared" si="152"/>
        <v>0.5393258426966292</v>
      </c>
      <c r="FU36"/>
      <c r="FV36">
        <f t="shared" si="17"/>
        <v>90738896.271809235</v>
      </c>
      <c r="FW36">
        <f t="shared" si="17"/>
        <v>4.1359676808483767</v>
      </c>
      <c r="FX36">
        <f t="shared" si="17"/>
        <v>4.1359676808483767</v>
      </c>
      <c r="FY36">
        <f t="shared" si="17"/>
        <v>729757410.11286438</v>
      </c>
      <c r="FZ36">
        <f t="shared" si="17"/>
        <v>0</v>
      </c>
      <c r="GA36">
        <f t="shared" si="17"/>
        <v>0</v>
      </c>
      <c r="GB36">
        <f t="shared" si="17"/>
        <v>5129.1347052139909</v>
      </c>
      <c r="GC36">
        <f t="shared" si="17"/>
        <v>1572.2561545259437</v>
      </c>
      <c r="GD36">
        <f t="shared" si="17"/>
        <v>6.1103396035854053E-2</v>
      </c>
      <c r="GE36">
        <f t="shared" si="17"/>
        <v>1.9411690443125864</v>
      </c>
      <c r="GF36">
        <f t="shared" si="17"/>
        <v>3.6057315995455119</v>
      </c>
      <c r="GG36">
        <f t="shared" si="17"/>
        <v>0.1136220174220427</v>
      </c>
      <c r="GH36">
        <f t="shared" si="17"/>
        <v>0.2908723646004292</v>
      </c>
    </row>
    <row r="37" spans="1:190" ht="15" hidden="1" customHeight="1" x14ac:dyDescent="0.25">
      <c r="A37" s="162" t="s">
        <v>723</v>
      </c>
      <c r="B37" s="180"/>
      <c r="C37" s="180"/>
      <c r="D37" s="180"/>
      <c r="E37" s="170"/>
      <c r="F37" s="170"/>
      <c r="G37" s="170"/>
      <c r="H37" s="170"/>
      <c r="I37" s="170"/>
      <c r="J37" s="170"/>
      <c r="K37" s="170"/>
      <c r="L37" s="170"/>
      <c r="M37" s="170"/>
      <c r="N37" s="170"/>
      <c r="O37" s="170"/>
      <c r="P37" s="170"/>
      <c r="Q37" s="170"/>
      <c r="R37" s="170"/>
      <c r="S37" s="170"/>
      <c r="T37" s="170"/>
      <c r="U37" s="170"/>
      <c r="V37" s="21"/>
      <c r="X37" s="145"/>
      <c r="Y37" s="145"/>
      <c r="Z37" s="145"/>
      <c r="AA37" s="170"/>
      <c r="AB37" s="170"/>
      <c r="AC37" s="170"/>
      <c r="AD37" s="170"/>
      <c r="AE37" s="170"/>
      <c r="AF37" s="170"/>
      <c r="AG37" s="170"/>
      <c r="AH37" s="170"/>
      <c r="AI37" s="170"/>
      <c r="AJ37" s="170"/>
      <c r="AK37" s="170"/>
      <c r="AL37" s="170"/>
      <c r="AM37" s="170"/>
      <c r="AN37" s="170"/>
      <c r="AO37" s="170"/>
      <c r="AP37" s="170"/>
      <c r="AQ37" s="170"/>
      <c r="AR37" s="170"/>
      <c r="AW37" s="181"/>
      <c r="AX37" s="181"/>
      <c r="AY37" s="181"/>
      <c r="AZ37" s="366"/>
      <c r="BA37" s="366"/>
      <c r="BB37" s="366"/>
      <c r="BC37" s="366"/>
      <c r="BD37" s="366"/>
      <c r="BE37" s="366"/>
      <c r="BF37" s="366"/>
      <c r="BG37" s="366"/>
      <c r="BH37" s="366"/>
      <c r="BI37" s="366"/>
      <c r="BJ37" s="366"/>
      <c r="BK37" s="366"/>
      <c r="BL37" s="366"/>
      <c r="BM37" s="366"/>
      <c r="BN37" s="366"/>
      <c r="BO37" s="366"/>
      <c r="BP37" s="366"/>
      <c r="BQ37" s="366"/>
      <c r="BT37" s="181"/>
      <c r="BU37" s="181"/>
      <c r="BV37" s="181"/>
      <c r="BW37" s="366"/>
      <c r="BX37" s="366"/>
      <c r="BY37" s="366"/>
      <c r="BZ37" s="366"/>
      <c r="CA37" s="366"/>
      <c r="CB37" s="366"/>
      <c r="CC37" s="366"/>
      <c r="CD37" s="366"/>
      <c r="CE37" s="366"/>
      <c r="CF37" s="366"/>
      <c r="CG37" s="366"/>
      <c r="CH37" s="366"/>
      <c r="CI37" s="366"/>
      <c r="CJ37" s="366"/>
      <c r="CK37" s="366"/>
      <c r="CL37" s="366"/>
      <c r="CM37" s="366"/>
      <c r="CN37" s="366"/>
      <c r="CQ37" s="181"/>
      <c r="CR37" s="181"/>
      <c r="CS37" s="181"/>
      <c r="CT37" s="181"/>
      <c r="CU37" s="366"/>
      <c r="CV37" s="366"/>
      <c r="CW37" s="366"/>
      <c r="CX37" s="366"/>
      <c r="CY37" s="366"/>
      <c r="CZ37" s="366"/>
      <c r="DA37" s="366"/>
      <c r="DB37" s="366"/>
      <c r="DC37" s="366"/>
      <c r="DD37" s="366"/>
      <c r="DE37" s="366"/>
      <c r="DF37" s="366"/>
      <c r="DG37" s="366"/>
      <c r="DH37" s="366"/>
      <c r="DI37" s="366"/>
      <c r="DJ37" s="366"/>
      <c r="DK37" s="366"/>
      <c r="DL37" s="366"/>
      <c r="DM37" s="366"/>
      <c r="DN37" s="366"/>
      <c r="DO37" s="366"/>
      <c r="DP37" s="366"/>
      <c r="DQ37" s="366"/>
      <c r="DR37" s="366"/>
      <c r="DS37" s="366"/>
      <c r="DT37" s="366"/>
      <c r="EE37">
        <f>Flowtime_200!C318</f>
        <v>1006156</v>
      </c>
      <c r="EF37">
        <f t="shared" si="15"/>
        <v>1114604</v>
      </c>
      <c r="EG37">
        <f>Flowtime_200!C130</f>
        <v>1114604</v>
      </c>
      <c r="EH37">
        <f>Flowtime_200!C36</f>
        <v>1114604</v>
      </c>
      <c r="EL37">
        <v>631</v>
      </c>
      <c r="EM37">
        <v>736</v>
      </c>
      <c r="EN37">
        <v>736</v>
      </c>
      <c r="EO37">
        <v>669</v>
      </c>
      <c r="EP37">
        <v>669</v>
      </c>
      <c r="EQ37">
        <v>706</v>
      </c>
      <c r="ER37">
        <v>706</v>
      </c>
      <c r="ET37">
        <f t="shared" ref="ET37:EZ68" si="190">EE37-EF37</f>
        <v>-108448</v>
      </c>
      <c r="EU37">
        <f t="shared" si="190"/>
        <v>0</v>
      </c>
      <c r="EV37">
        <f t="shared" si="190"/>
        <v>0</v>
      </c>
      <c r="EW37">
        <f t="shared" si="190"/>
        <v>1114604</v>
      </c>
      <c r="EX37">
        <f t="shared" si="189"/>
        <v>0</v>
      </c>
      <c r="EY37">
        <f t="shared" si="189"/>
        <v>0</v>
      </c>
      <c r="EZ37">
        <f t="shared" si="189"/>
        <v>-631</v>
      </c>
      <c r="FA37">
        <f t="shared" si="189"/>
        <v>-105</v>
      </c>
      <c r="FB37">
        <f t="shared" si="189"/>
        <v>0</v>
      </c>
      <c r="FC37">
        <f t="shared" si="189"/>
        <v>67</v>
      </c>
      <c r="FD37">
        <f t="shared" si="189"/>
        <v>0</v>
      </c>
      <c r="FE37">
        <f t="shared" si="189"/>
        <v>-37</v>
      </c>
      <c r="FF37">
        <f t="shared" si="189"/>
        <v>0</v>
      </c>
      <c r="FH37">
        <f t="shared" si="153"/>
        <v>11438.696629213489</v>
      </c>
      <c r="FI37">
        <f t="shared" si="153"/>
        <v>-2.0337078651685392</v>
      </c>
      <c r="FJ37">
        <f t="shared" si="153"/>
        <v>2.0337078651685392</v>
      </c>
      <c r="FK37">
        <f t="shared" si="153"/>
        <v>-37568.02247191011</v>
      </c>
      <c r="FL37">
        <f t="shared" si="153"/>
        <v>0</v>
      </c>
      <c r="FM37">
        <f t="shared" si="153"/>
        <v>0</v>
      </c>
      <c r="FN37">
        <f t="shared" si="153"/>
        <v>52.617977528089909</v>
      </c>
      <c r="FO37">
        <f t="shared" si="153"/>
        <v>-97.651685393258433</v>
      </c>
      <c r="FP37">
        <f t="shared" si="152"/>
        <v>0.24719101123595505</v>
      </c>
      <c r="FQ37">
        <f t="shared" si="152"/>
        <v>72.606741573033702</v>
      </c>
      <c r="FR37">
        <f t="shared" si="152"/>
        <v>1.898876404494382</v>
      </c>
      <c r="FS37">
        <f t="shared" si="152"/>
        <v>-36.337078651685395</v>
      </c>
      <c r="FT37">
        <f t="shared" si="152"/>
        <v>0.5393258426966292</v>
      </c>
      <c r="FV37">
        <f t="shared" si="17"/>
        <v>130843780.57518004</v>
      </c>
      <c r="FW37">
        <f t="shared" si="17"/>
        <v>4.1359676808483767</v>
      </c>
      <c r="FX37">
        <f t="shared" si="17"/>
        <v>4.1359676808483767</v>
      </c>
      <c r="FY37">
        <f t="shared" si="17"/>
        <v>1411356312.4499431</v>
      </c>
      <c r="FZ37">
        <f t="shared" si="17"/>
        <v>0</v>
      </c>
      <c r="GA37">
        <f t="shared" si="17"/>
        <v>0</v>
      </c>
      <c r="GB37">
        <f t="shared" ref="GB37:GH73" si="191">FN37*FN37</f>
        <v>2768.6515591465745</v>
      </c>
      <c r="GC37">
        <f t="shared" si="191"/>
        <v>9535.8516601439223</v>
      </c>
      <c r="GD37">
        <f t="shared" si="191"/>
        <v>6.1103396035854053E-2</v>
      </c>
      <c r="GE37">
        <f t="shared" si="191"/>
        <v>5271.7389218533008</v>
      </c>
      <c r="GF37">
        <f t="shared" si="191"/>
        <v>3.6057315995455119</v>
      </c>
      <c r="GG37">
        <f t="shared" si="191"/>
        <v>1320.3832849387704</v>
      </c>
      <c r="GH37">
        <f t="shared" si="191"/>
        <v>0.2908723646004292</v>
      </c>
    </row>
    <row r="38" spans="1:190" ht="15" hidden="1" customHeight="1" x14ac:dyDescent="0.25">
      <c r="A38" s="115" t="s">
        <v>753</v>
      </c>
      <c r="B38" s="648" t="s">
        <v>29</v>
      </c>
      <c r="C38" s="648"/>
      <c r="D38" s="648"/>
      <c r="E38" s="366"/>
      <c r="F38" s="366"/>
      <c r="G38" s="366"/>
      <c r="H38" s="366"/>
      <c r="I38" s="366"/>
      <c r="J38" s="366"/>
      <c r="K38" s="366"/>
      <c r="L38" s="366"/>
      <c r="M38" s="366"/>
      <c r="N38" s="366"/>
      <c r="O38" s="366"/>
      <c r="P38" s="366"/>
      <c r="Q38" s="366"/>
      <c r="R38" s="366"/>
      <c r="S38" s="366"/>
      <c r="T38" s="366"/>
      <c r="U38" s="366"/>
      <c r="V38" s="21"/>
      <c r="X38" s="648" t="s">
        <v>29</v>
      </c>
      <c r="Y38" s="648"/>
      <c r="Z38" s="648"/>
      <c r="AA38" s="366"/>
      <c r="AB38" s="366"/>
      <c r="AC38" s="366"/>
      <c r="AD38" s="366"/>
      <c r="AE38" s="366"/>
      <c r="AF38" s="366"/>
      <c r="AG38" s="366"/>
      <c r="AH38" s="366"/>
      <c r="AI38" s="366"/>
      <c r="AJ38" s="366"/>
      <c r="AK38" s="366"/>
      <c r="AL38" s="366"/>
      <c r="AM38" s="366"/>
      <c r="AN38" s="366"/>
      <c r="AO38" s="366"/>
      <c r="AP38" s="366"/>
      <c r="AQ38" s="366"/>
      <c r="AR38" s="366"/>
      <c r="AW38" s="649" t="s">
        <v>796</v>
      </c>
      <c r="AX38" s="650"/>
      <c r="AY38" s="650"/>
      <c r="AZ38" s="366"/>
      <c r="BA38" s="366"/>
      <c r="BB38" s="366"/>
      <c r="BC38" s="366"/>
      <c r="BD38" s="366"/>
      <c r="BE38" s="366"/>
      <c r="BF38" s="366"/>
      <c r="BG38" s="366"/>
      <c r="BH38" s="366"/>
      <c r="BI38" s="366"/>
      <c r="BJ38" s="366"/>
      <c r="BK38" s="366"/>
      <c r="BL38" s="366"/>
      <c r="BM38" s="366"/>
      <c r="BN38" s="366"/>
      <c r="BO38" s="366"/>
      <c r="BP38" s="366"/>
      <c r="BQ38" s="366"/>
      <c r="BT38" s="649" t="s">
        <v>796</v>
      </c>
      <c r="BU38" s="650"/>
      <c r="BV38" s="650"/>
      <c r="BW38" s="366"/>
      <c r="BX38" s="366"/>
      <c r="BY38" s="366"/>
      <c r="BZ38" s="366"/>
      <c r="CA38" s="366"/>
      <c r="CB38" s="366"/>
      <c r="CC38" s="366"/>
      <c r="CD38" s="366"/>
      <c r="CE38" s="366"/>
      <c r="CF38" s="366"/>
      <c r="CG38" s="366"/>
      <c r="CH38" s="366"/>
      <c r="CI38" s="366"/>
      <c r="CJ38" s="366"/>
      <c r="CK38" s="366"/>
      <c r="CL38" s="366"/>
      <c r="CM38" s="366"/>
      <c r="CN38" s="366"/>
      <c r="CQ38" s="649" t="s">
        <v>808</v>
      </c>
      <c r="CR38" s="650"/>
      <c r="CS38" s="650"/>
      <c r="CT38" s="650"/>
      <c r="CU38" s="366"/>
      <c r="CV38" s="366"/>
      <c r="CW38" s="366"/>
      <c r="CX38" s="366"/>
      <c r="CY38" s="366"/>
      <c r="CZ38" s="366"/>
      <c r="DA38" s="366"/>
      <c r="DB38" s="366"/>
      <c r="DC38" s="366"/>
      <c r="DD38" s="366"/>
      <c r="DE38" s="366"/>
      <c r="DF38" s="366"/>
      <c r="DG38" s="366"/>
      <c r="DH38" s="366"/>
      <c r="DI38" s="366"/>
      <c r="DJ38" s="366"/>
      <c r="DK38" s="366"/>
      <c r="DL38" s="366"/>
      <c r="DM38" s="366"/>
      <c r="DN38" s="366"/>
      <c r="DO38" s="366"/>
      <c r="DP38" s="366"/>
      <c r="DQ38" s="366"/>
      <c r="DR38" s="366"/>
      <c r="DS38" s="366"/>
      <c r="DT38" s="366"/>
      <c r="EE38">
        <f>Flowtime_200!C319</f>
        <v>1005568</v>
      </c>
      <c r="EF38">
        <f t="shared" si="15"/>
        <v>1138520</v>
      </c>
      <c r="EG38">
        <f>Flowtime_200!C131</f>
        <v>1138520</v>
      </c>
      <c r="EH38">
        <f>Flowtime_200!C37</f>
        <v>1138520</v>
      </c>
      <c r="EL38">
        <v>585</v>
      </c>
      <c r="EM38">
        <v>667</v>
      </c>
      <c r="EN38">
        <v>667</v>
      </c>
      <c r="EO38">
        <v>700</v>
      </c>
      <c r="EP38">
        <v>706</v>
      </c>
      <c r="EQ38">
        <v>666</v>
      </c>
      <c r="ER38">
        <v>672</v>
      </c>
      <c r="ET38">
        <f t="shared" si="190"/>
        <v>-132952</v>
      </c>
      <c r="EU38">
        <f t="shared" si="190"/>
        <v>0</v>
      </c>
      <c r="EV38">
        <f t="shared" si="190"/>
        <v>0</v>
      </c>
      <c r="EW38">
        <f t="shared" si="190"/>
        <v>1138520</v>
      </c>
      <c r="EX38">
        <f t="shared" si="189"/>
        <v>0</v>
      </c>
      <c r="EY38">
        <f t="shared" si="189"/>
        <v>0</v>
      </c>
      <c r="EZ38">
        <f t="shared" si="189"/>
        <v>-585</v>
      </c>
      <c r="FA38">
        <f t="shared" si="189"/>
        <v>-82</v>
      </c>
      <c r="FB38">
        <f t="shared" si="189"/>
        <v>0</v>
      </c>
      <c r="FC38">
        <f t="shared" si="189"/>
        <v>-33</v>
      </c>
      <c r="FD38">
        <f t="shared" si="189"/>
        <v>-6</v>
      </c>
      <c r="FE38">
        <f t="shared" si="189"/>
        <v>40</v>
      </c>
      <c r="FF38">
        <f t="shared" si="189"/>
        <v>-6</v>
      </c>
      <c r="FH38">
        <f t="shared" si="153"/>
        <v>-13065.303370786511</v>
      </c>
      <c r="FI38">
        <f t="shared" si="153"/>
        <v>-2.0337078651685392</v>
      </c>
      <c r="FJ38">
        <f t="shared" si="153"/>
        <v>2.0337078651685392</v>
      </c>
      <c r="FK38">
        <f t="shared" si="153"/>
        <v>-13652.02247191011</v>
      </c>
      <c r="FL38">
        <f t="shared" si="153"/>
        <v>0</v>
      </c>
      <c r="FM38">
        <f t="shared" si="153"/>
        <v>0</v>
      </c>
      <c r="FN38">
        <f t="shared" si="153"/>
        <v>98.617977528089909</v>
      </c>
      <c r="FO38">
        <f t="shared" si="153"/>
        <v>-74.651685393258433</v>
      </c>
      <c r="FP38">
        <f t="shared" si="152"/>
        <v>0.24719101123595505</v>
      </c>
      <c r="FQ38">
        <f t="shared" si="152"/>
        <v>-27.393258426966291</v>
      </c>
      <c r="FR38">
        <f t="shared" si="152"/>
        <v>-4.1011235955056176</v>
      </c>
      <c r="FS38">
        <f t="shared" si="152"/>
        <v>40.662921348314605</v>
      </c>
      <c r="FT38">
        <f t="shared" si="152"/>
        <v>-5.4606741573033712</v>
      </c>
      <c r="FV38">
        <f t="shared" ref="FV38:GD77" si="192">FH38*FH38</f>
        <v>170702152.17068535</v>
      </c>
      <c r="FW38">
        <f t="shared" si="192"/>
        <v>4.1359676808483767</v>
      </c>
      <c r="FX38">
        <f t="shared" si="192"/>
        <v>4.1359676808483767</v>
      </c>
      <c r="FY38">
        <f t="shared" si="192"/>
        <v>186377717.57353863</v>
      </c>
      <c r="FZ38">
        <f t="shared" si="192"/>
        <v>0</v>
      </c>
      <c r="GA38">
        <f t="shared" si="192"/>
        <v>0</v>
      </c>
      <c r="GB38">
        <f t="shared" si="191"/>
        <v>9725.5054917308462</v>
      </c>
      <c r="GC38">
        <f t="shared" si="191"/>
        <v>5572.8741320540348</v>
      </c>
      <c r="GD38">
        <f t="shared" si="191"/>
        <v>6.1103396035854053E-2</v>
      </c>
      <c r="GE38">
        <f t="shared" si="191"/>
        <v>750.39060724655974</v>
      </c>
      <c r="GF38">
        <f t="shared" si="191"/>
        <v>16.819214745612925</v>
      </c>
      <c r="GG38">
        <f t="shared" si="191"/>
        <v>1653.4731725792196</v>
      </c>
      <c r="GH38">
        <f t="shared" si="191"/>
        <v>29.818962252240883</v>
      </c>
    </row>
    <row r="39" spans="1:190" ht="15" hidden="1" customHeight="1" x14ac:dyDescent="0.25">
      <c r="A39" s="178" t="s">
        <v>168</v>
      </c>
      <c r="V39" s="21"/>
      <c r="X39" t="s">
        <v>168</v>
      </c>
      <c r="AW39">
        <v>20</v>
      </c>
      <c r="BT39" t="s">
        <v>168</v>
      </c>
      <c r="CQ39" t="s">
        <v>168</v>
      </c>
      <c r="EE39">
        <f>Flowtime_200!C320</f>
        <v>1032435</v>
      </c>
      <c r="EF39">
        <f t="shared" si="15"/>
        <v>1147607</v>
      </c>
      <c r="EG39">
        <f>Flowtime_200!C132</f>
        <v>1147607</v>
      </c>
      <c r="EH39">
        <f>Flowtime_200!C38</f>
        <v>1147607</v>
      </c>
      <c r="EL39">
        <v>841</v>
      </c>
      <c r="EM39">
        <v>796</v>
      </c>
      <c r="EN39">
        <v>796</v>
      </c>
      <c r="EO39">
        <v>834</v>
      </c>
      <c r="EP39">
        <v>834</v>
      </c>
      <c r="EQ39">
        <v>818</v>
      </c>
      <c r="ER39">
        <v>818</v>
      </c>
      <c r="ET39">
        <f t="shared" si="190"/>
        <v>-115172</v>
      </c>
      <c r="EU39">
        <f t="shared" si="190"/>
        <v>0</v>
      </c>
      <c r="EV39">
        <f t="shared" si="190"/>
        <v>0</v>
      </c>
      <c r="EW39">
        <f t="shared" si="190"/>
        <v>1147607</v>
      </c>
      <c r="EX39">
        <f t="shared" si="189"/>
        <v>0</v>
      </c>
      <c r="EY39">
        <f t="shared" si="189"/>
        <v>0</v>
      </c>
      <c r="EZ39">
        <f t="shared" si="189"/>
        <v>-841</v>
      </c>
      <c r="FA39">
        <f t="shared" si="189"/>
        <v>45</v>
      </c>
      <c r="FB39">
        <f t="shared" si="189"/>
        <v>0</v>
      </c>
      <c r="FC39">
        <f t="shared" si="189"/>
        <v>-38</v>
      </c>
      <c r="FD39">
        <f t="shared" si="189"/>
        <v>0</v>
      </c>
      <c r="FE39">
        <f t="shared" si="189"/>
        <v>16</v>
      </c>
      <c r="FF39">
        <f t="shared" si="189"/>
        <v>0</v>
      </c>
      <c r="FH39">
        <f t="shared" si="153"/>
        <v>4714.6966292134894</v>
      </c>
      <c r="FI39">
        <f t="shared" si="153"/>
        <v>-2.0337078651685392</v>
      </c>
      <c r="FJ39">
        <f t="shared" si="153"/>
        <v>2.0337078651685392</v>
      </c>
      <c r="FK39">
        <f t="shared" si="153"/>
        <v>-4565.0224719101097</v>
      </c>
      <c r="FL39">
        <f t="shared" si="153"/>
        <v>0</v>
      </c>
      <c r="FM39">
        <f t="shared" si="153"/>
        <v>0</v>
      </c>
      <c r="FN39">
        <f t="shared" si="153"/>
        <v>-157.38202247191009</v>
      </c>
      <c r="FO39">
        <f t="shared" si="153"/>
        <v>52.348314606741575</v>
      </c>
      <c r="FP39">
        <f t="shared" si="152"/>
        <v>0.24719101123595505</v>
      </c>
      <c r="FQ39">
        <f t="shared" si="152"/>
        <v>-32.393258426966291</v>
      </c>
      <c r="FR39">
        <f t="shared" si="152"/>
        <v>1.898876404494382</v>
      </c>
      <c r="FS39">
        <f t="shared" si="152"/>
        <v>16.662921348314608</v>
      </c>
      <c r="FT39">
        <f t="shared" si="152"/>
        <v>0.5393258426966292</v>
      </c>
      <c r="FV39">
        <f t="shared" si="192"/>
        <v>22228364.30551704</v>
      </c>
      <c r="FW39">
        <f t="shared" si="192"/>
        <v>4.1359676808483767</v>
      </c>
      <c r="FX39">
        <f t="shared" si="192"/>
        <v>4.1359676808483767</v>
      </c>
      <c r="FY39">
        <f t="shared" si="192"/>
        <v>20839430.16904429</v>
      </c>
      <c r="FZ39">
        <f t="shared" si="192"/>
        <v>0</v>
      </c>
      <c r="GA39">
        <f t="shared" si="192"/>
        <v>0</v>
      </c>
      <c r="GB39">
        <f t="shared" si="191"/>
        <v>24769.100997348814</v>
      </c>
      <c r="GC39">
        <f t="shared" si="191"/>
        <v>2740.3460421663931</v>
      </c>
      <c r="GD39">
        <f t="shared" si="191"/>
        <v>6.1103396035854053E-2</v>
      </c>
      <c r="GE39">
        <f t="shared" si="191"/>
        <v>1049.3231915162226</v>
      </c>
      <c r="GF39">
        <f t="shared" si="191"/>
        <v>3.6057315995455119</v>
      </c>
      <c r="GG39">
        <f t="shared" si="191"/>
        <v>277.65294786011873</v>
      </c>
      <c r="GH39">
        <f t="shared" si="191"/>
        <v>0.2908723646004292</v>
      </c>
    </row>
    <row r="40" spans="1:190" s="116" customFormat="1" ht="84" hidden="1" customHeight="1" x14ac:dyDescent="0.25">
      <c r="A40" s="109" t="s">
        <v>264</v>
      </c>
      <c r="B40" s="110" t="s">
        <v>785</v>
      </c>
      <c r="C40" s="110" t="s">
        <v>786</v>
      </c>
      <c r="D40" s="110" t="s">
        <v>787</v>
      </c>
      <c r="E40" s="314"/>
      <c r="F40" s="314"/>
      <c r="G40" s="314"/>
      <c r="H40" s="314"/>
      <c r="I40" s="314"/>
      <c r="J40" s="314"/>
      <c r="K40" s="314"/>
      <c r="L40" s="314"/>
      <c r="M40" s="314"/>
      <c r="N40" s="314"/>
      <c r="O40" s="314"/>
      <c r="P40" s="314"/>
      <c r="Q40" s="314"/>
      <c r="R40" s="314"/>
      <c r="S40" s="314"/>
      <c r="T40" s="314"/>
      <c r="U40" s="314"/>
      <c r="X40" s="110" t="s">
        <v>785</v>
      </c>
      <c r="Y40" s="110" t="s">
        <v>786</v>
      </c>
      <c r="Z40" s="110" t="s">
        <v>787</v>
      </c>
      <c r="AA40" s="314"/>
      <c r="AB40" s="314"/>
      <c r="AC40" s="314"/>
      <c r="AD40" s="314"/>
      <c r="AE40" s="314"/>
      <c r="AF40" s="314"/>
      <c r="AG40" s="314"/>
      <c r="AH40" s="314"/>
      <c r="AI40" s="314"/>
      <c r="AJ40" s="314"/>
      <c r="AK40" s="314"/>
      <c r="AL40" s="314"/>
      <c r="AM40" s="314"/>
      <c r="AN40" s="314"/>
      <c r="AO40" s="314"/>
      <c r="AP40" s="314"/>
      <c r="AQ40" s="314"/>
      <c r="AR40" s="314"/>
      <c r="AW40" s="110" t="s">
        <v>797</v>
      </c>
      <c r="AX40" s="110" t="s">
        <v>791</v>
      </c>
      <c r="AY40" s="110" t="s">
        <v>792</v>
      </c>
      <c r="AZ40" s="314"/>
      <c r="BA40" s="314"/>
      <c r="BB40" s="314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T40" s="110" t="s">
        <v>797</v>
      </c>
      <c r="BU40" s="110" t="s">
        <v>791</v>
      </c>
      <c r="BV40" s="110" t="s">
        <v>792</v>
      </c>
      <c r="BW40" s="314"/>
      <c r="BX40" s="314"/>
      <c r="BY40" s="314"/>
      <c r="BZ40" s="314"/>
      <c r="CA40" s="314"/>
      <c r="CB40" s="314"/>
      <c r="CC40" s="314"/>
      <c r="CD40" s="314"/>
      <c r="CE40" s="314"/>
      <c r="CF40" s="314"/>
      <c r="CG40" s="314"/>
      <c r="CH40" s="314"/>
      <c r="CI40" s="314"/>
      <c r="CJ40" s="314"/>
      <c r="CK40" s="314"/>
      <c r="CL40" s="314"/>
      <c r="CM40" s="314"/>
      <c r="CN40" s="314"/>
      <c r="CQ40" s="110" t="s">
        <v>799</v>
      </c>
      <c r="CR40" s="110" t="s">
        <v>800</v>
      </c>
      <c r="CS40" s="110" t="s">
        <v>803</v>
      </c>
      <c r="CT40" s="110" t="s">
        <v>804</v>
      </c>
      <c r="CU40" s="314"/>
      <c r="CV40" s="314"/>
      <c r="CW40" s="314"/>
      <c r="CX40" s="314"/>
      <c r="CY40" s="314"/>
      <c r="CZ40" s="314"/>
      <c r="DA40" s="314"/>
      <c r="DB40" s="314"/>
      <c r="DC40" s="314"/>
      <c r="DD40" s="314"/>
      <c r="DE40" s="314"/>
      <c r="DF40" s="314"/>
      <c r="DG40" s="314"/>
      <c r="DH40" s="314"/>
      <c r="DI40" s="314"/>
      <c r="DJ40" s="314"/>
      <c r="DK40" s="314"/>
      <c r="DL40" s="314"/>
      <c r="DM40" s="314"/>
      <c r="DN40" s="314"/>
      <c r="DO40" s="314"/>
      <c r="DP40" s="314"/>
      <c r="DQ40" s="314"/>
      <c r="DR40" s="314"/>
      <c r="DS40" s="314"/>
      <c r="DT40" s="314"/>
      <c r="EE40">
        <f>Flowtime_200!C321</f>
        <v>1090424</v>
      </c>
      <c r="EF40">
        <f t="shared" si="15"/>
        <v>1219459</v>
      </c>
      <c r="EG40">
        <f>Flowtime_200!C133</f>
        <v>1219459</v>
      </c>
      <c r="EH40">
        <f>Flowtime_200!C39</f>
        <v>1219459</v>
      </c>
      <c r="EI40"/>
      <c r="EJ40"/>
      <c r="EK40"/>
      <c r="EL40">
        <v>716</v>
      </c>
      <c r="EM40">
        <v>668</v>
      </c>
      <c r="EN40">
        <v>668</v>
      </c>
      <c r="EO40">
        <v>662</v>
      </c>
      <c r="EP40">
        <v>662</v>
      </c>
      <c r="EQ40">
        <v>692</v>
      </c>
      <c r="ER40">
        <v>692</v>
      </c>
      <c r="ES40"/>
      <c r="ET40">
        <f t="shared" si="190"/>
        <v>-129035</v>
      </c>
      <c r="EU40">
        <f t="shared" si="190"/>
        <v>0</v>
      </c>
      <c r="EV40">
        <f t="shared" si="190"/>
        <v>0</v>
      </c>
      <c r="EW40">
        <f t="shared" si="190"/>
        <v>1219459</v>
      </c>
      <c r="EX40">
        <f t="shared" si="189"/>
        <v>0</v>
      </c>
      <c r="EY40">
        <f t="shared" si="189"/>
        <v>0</v>
      </c>
      <c r="EZ40">
        <f t="shared" si="189"/>
        <v>-716</v>
      </c>
      <c r="FA40">
        <f t="shared" si="189"/>
        <v>48</v>
      </c>
      <c r="FB40">
        <f t="shared" si="189"/>
        <v>0</v>
      </c>
      <c r="FC40">
        <f t="shared" si="189"/>
        <v>6</v>
      </c>
      <c r="FD40">
        <f t="shared" si="189"/>
        <v>0</v>
      </c>
      <c r="FE40">
        <f t="shared" si="189"/>
        <v>-30</v>
      </c>
      <c r="FF40">
        <f t="shared" si="189"/>
        <v>0</v>
      </c>
      <c r="FG40"/>
      <c r="FH40">
        <f t="shared" si="153"/>
        <v>-9148.3033707865106</v>
      </c>
      <c r="FI40">
        <f t="shared" si="153"/>
        <v>-2.0337078651685392</v>
      </c>
      <c r="FJ40">
        <f t="shared" si="153"/>
        <v>2.0337078651685392</v>
      </c>
      <c r="FK40">
        <f t="shared" si="153"/>
        <v>67286.97752808989</v>
      </c>
      <c r="FL40">
        <f t="shared" si="153"/>
        <v>0</v>
      </c>
      <c r="FM40">
        <f t="shared" si="153"/>
        <v>0</v>
      </c>
      <c r="FN40">
        <f t="shared" si="153"/>
        <v>-32.382022471910091</v>
      </c>
      <c r="FO40">
        <f t="shared" si="153"/>
        <v>55.348314606741575</v>
      </c>
      <c r="FP40">
        <f t="shared" si="152"/>
        <v>0.24719101123595505</v>
      </c>
      <c r="FQ40">
        <f t="shared" si="152"/>
        <v>11.606741573033709</v>
      </c>
      <c r="FR40">
        <f t="shared" si="152"/>
        <v>1.898876404494382</v>
      </c>
      <c r="FS40">
        <f t="shared" si="152"/>
        <v>-29.337078651685392</v>
      </c>
      <c r="FT40">
        <f t="shared" si="152"/>
        <v>0.5393258426966292</v>
      </c>
      <c r="FU40"/>
      <c r="FV40">
        <f t="shared" si="192"/>
        <v>83691454.563943833</v>
      </c>
      <c r="FW40">
        <f t="shared" si="192"/>
        <v>4.1359676808483767</v>
      </c>
      <c r="FX40">
        <f t="shared" si="192"/>
        <v>4.1359676808483767</v>
      </c>
      <c r="FY40">
        <f t="shared" si="192"/>
        <v>4527537344.865674</v>
      </c>
      <c r="FZ40">
        <f t="shared" si="192"/>
        <v>0</v>
      </c>
      <c r="GA40">
        <f t="shared" si="192"/>
        <v>0</v>
      </c>
      <c r="GB40">
        <f t="shared" si="191"/>
        <v>1048.5953793712902</v>
      </c>
      <c r="GC40">
        <f t="shared" si="191"/>
        <v>3063.4359298068425</v>
      </c>
      <c r="GD40">
        <f t="shared" si="191"/>
        <v>6.1103396035854053E-2</v>
      </c>
      <c r="GE40">
        <f t="shared" si="191"/>
        <v>134.71644994318902</v>
      </c>
      <c r="GF40">
        <f t="shared" si="191"/>
        <v>3.6057315995455119</v>
      </c>
      <c r="GG40">
        <f t="shared" si="191"/>
        <v>860.66418381517474</v>
      </c>
      <c r="GH40">
        <f t="shared" si="191"/>
        <v>0.2908723646004292</v>
      </c>
    </row>
    <row r="41" spans="1:190" s="116" customFormat="1" ht="84" hidden="1" customHeight="1" x14ac:dyDescent="0.25">
      <c r="A41" s="109" t="s">
        <v>265</v>
      </c>
      <c r="B41" s="110" t="s">
        <v>788</v>
      </c>
      <c r="C41" s="110" t="s">
        <v>789</v>
      </c>
      <c r="D41" s="110" t="s">
        <v>790</v>
      </c>
      <c r="E41" s="314"/>
      <c r="F41" s="314"/>
      <c r="G41" s="314"/>
      <c r="H41" s="314"/>
      <c r="I41" s="314"/>
      <c r="J41" s="314"/>
      <c r="K41" s="314"/>
      <c r="L41" s="314"/>
      <c r="M41" s="314"/>
      <c r="N41" s="314"/>
      <c r="O41" s="314"/>
      <c r="P41" s="314"/>
      <c r="Q41" s="314"/>
      <c r="R41" s="314"/>
      <c r="S41" s="314"/>
      <c r="T41" s="314"/>
      <c r="U41" s="314"/>
      <c r="X41" s="110" t="s">
        <v>788</v>
      </c>
      <c r="Y41" s="110" t="s">
        <v>789</v>
      </c>
      <c r="Z41" s="110" t="s">
        <v>790</v>
      </c>
      <c r="AA41" s="314"/>
      <c r="AB41" s="314"/>
      <c r="AC41" s="314"/>
      <c r="AD41" s="314"/>
      <c r="AE41" s="314"/>
      <c r="AF41" s="314"/>
      <c r="AG41" s="314"/>
      <c r="AH41" s="314"/>
      <c r="AI41" s="314"/>
      <c r="AJ41" s="314"/>
      <c r="AK41" s="314"/>
      <c r="AL41" s="314"/>
      <c r="AM41" s="314"/>
      <c r="AN41" s="314"/>
      <c r="AO41" s="314"/>
      <c r="AP41" s="314"/>
      <c r="AQ41" s="314"/>
      <c r="AR41" s="314"/>
      <c r="AW41" s="110" t="s">
        <v>798</v>
      </c>
      <c r="AX41" s="110" t="s">
        <v>793</v>
      </c>
      <c r="AY41" s="110" t="s">
        <v>794</v>
      </c>
      <c r="AZ41" s="314"/>
      <c r="BA41" s="314"/>
      <c r="BB41" s="314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T41" s="110" t="s">
        <v>798</v>
      </c>
      <c r="BU41" s="110" t="s">
        <v>793</v>
      </c>
      <c r="BV41" s="110" t="s">
        <v>794</v>
      </c>
      <c r="BW41" s="314"/>
      <c r="BX41" s="314"/>
      <c r="BY41" s="314"/>
      <c r="BZ41" s="314"/>
      <c r="CA41" s="314"/>
      <c r="CB41" s="314"/>
      <c r="CC41" s="314"/>
      <c r="CD41" s="314"/>
      <c r="CE41" s="314"/>
      <c r="CF41" s="314"/>
      <c r="CG41" s="314"/>
      <c r="CH41" s="314"/>
      <c r="CI41" s="314"/>
      <c r="CJ41" s="314"/>
      <c r="CK41" s="314"/>
      <c r="CL41" s="314"/>
      <c r="CM41" s="314"/>
      <c r="CN41" s="314"/>
      <c r="CQ41" s="110" t="s">
        <v>801</v>
      </c>
      <c r="CR41" s="110" t="s">
        <v>802</v>
      </c>
      <c r="CS41" s="110" t="s">
        <v>805</v>
      </c>
      <c r="CT41" s="110" t="s">
        <v>806</v>
      </c>
      <c r="CU41" s="314"/>
      <c r="CV41" s="314"/>
      <c r="CW41" s="314"/>
      <c r="CX41" s="314"/>
      <c r="CY41" s="314"/>
      <c r="CZ41" s="314"/>
      <c r="DA41" s="314"/>
      <c r="DB41" s="314"/>
      <c r="DC41" s="314"/>
      <c r="DD41" s="314"/>
      <c r="DE41" s="314"/>
      <c r="DF41" s="314"/>
      <c r="DG41" s="314"/>
      <c r="DH41" s="314"/>
      <c r="DI41" s="314"/>
      <c r="DJ41" s="314"/>
      <c r="DK41" s="314"/>
      <c r="DL41" s="314"/>
      <c r="DM41" s="314"/>
      <c r="DN41" s="314"/>
      <c r="DO41" s="314"/>
      <c r="DP41" s="314"/>
      <c r="DQ41" s="314"/>
      <c r="DR41" s="314"/>
      <c r="DS41" s="314"/>
      <c r="DT41" s="314"/>
      <c r="EE41">
        <f>Flowtime_200!C322</f>
        <v>1022054</v>
      </c>
      <c r="EF41">
        <f t="shared" si="15"/>
        <v>1146933</v>
      </c>
      <c r="EG41">
        <f>Flowtime_200!C134</f>
        <v>1146933</v>
      </c>
      <c r="EH41">
        <f>Flowtime_200!C40</f>
        <v>1146933</v>
      </c>
      <c r="EI41"/>
      <c r="EJ41"/>
      <c r="EK41"/>
      <c r="EL41">
        <v>646</v>
      </c>
      <c r="EM41">
        <v>713</v>
      </c>
      <c r="EN41">
        <v>713</v>
      </c>
      <c r="EO41">
        <v>739</v>
      </c>
      <c r="EP41">
        <v>739</v>
      </c>
      <c r="EQ41">
        <v>632</v>
      </c>
      <c r="ER41">
        <v>632</v>
      </c>
      <c r="ES41"/>
      <c r="ET41">
        <f t="shared" si="190"/>
        <v>-124879</v>
      </c>
      <c r="EU41">
        <f t="shared" si="190"/>
        <v>0</v>
      </c>
      <c r="EV41">
        <f t="shared" si="190"/>
        <v>0</v>
      </c>
      <c r="EW41">
        <f t="shared" si="190"/>
        <v>1146933</v>
      </c>
      <c r="EX41">
        <f t="shared" si="189"/>
        <v>0</v>
      </c>
      <c r="EY41">
        <f t="shared" si="189"/>
        <v>0</v>
      </c>
      <c r="EZ41">
        <f t="shared" si="189"/>
        <v>-646</v>
      </c>
      <c r="FA41">
        <f t="shared" si="189"/>
        <v>-67</v>
      </c>
      <c r="FB41">
        <f t="shared" si="189"/>
        <v>0</v>
      </c>
      <c r="FC41">
        <f t="shared" si="189"/>
        <v>-26</v>
      </c>
      <c r="FD41">
        <f t="shared" si="189"/>
        <v>0</v>
      </c>
      <c r="FE41">
        <f t="shared" si="189"/>
        <v>107</v>
      </c>
      <c r="FF41">
        <f t="shared" si="189"/>
        <v>0</v>
      </c>
      <c r="FG41"/>
      <c r="FH41">
        <f t="shared" si="153"/>
        <v>-4992.3033707865106</v>
      </c>
      <c r="FI41">
        <f t="shared" si="153"/>
        <v>-2.0337078651685392</v>
      </c>
      <c r="FJ41">
        <f t="shared" si="153"/>
        <v>2.0337078651685392</v>
      </c>
      <c r="FK41">
        <f t="shared" si="153"/>
        <v>-5239.0224719101097</v>
      </c>
      <c r="FL41">
        <f t="shared" si="153"/>
        <v>0</v>
      </c>
      <c r="FM41">
        <f t="shared" si="153"/>
        <v>0</v>
      </c>
      <c r="FN41">
        <f t="shared" si="153"/>
        <v>37.617977528089909</v>
      </c>
      <c r="FO41">
        <f t="shared" si="153"/>
        <v>-59.651685393258425</v>
      </c>
      <c r="FP41">
        <f t="shared" si="152"/>
        <v>0.24719101123595505</v>
      </c>
      <c r="FQ41">
        <f t="shared" si="152"/>
        <v>-20.393258426966291</v>
      </c>
      <c r="FR41">
        <f t="shared" si="152"/>
        <v>1.898876404494382</v>
      </c>
      <c r="FS41">
        <f t="shared" si="152"/>
        <v>107.66292134831461</v>
      </c>
      <c r="FT41">
        <f t="shared" si="152"/>
        <v>0.5393258426966292</v>
      </c>
      <c r="FU41"/>
      <c r="FV41">
        <f t="shared" si="192"/>
        <v>24923092.945966356</v>
      </c>
      <c r="FW41">
        <f t="shared" si="192"/>
        <v>4.1359676808483767</v>
      </c>
      <c r="FX41">
        <f t="shared" si="192"/>
        <v>4.1359676808483767</v>
      </c>
      <c r="FY41">
        <f t="shared" si="192"/>
        <v>27447356.461179115</v>
      </c>
      <c r="FZ41">
        <f t="shared" si="192"/>
        <v>0</v>
      </c>
      <c r="GA41">
        <f t="shared" si="192"/>
        <v>0</v>
      </c>
      <c r="GB41">
        <f t="shared" si="191"/>
        <v>1415.1122333038775</v>
      </c>
      <c r="GC41">
        <f t="shared" si="191"/>
        <v>3558.3235702562806</v>
      </c>
      <c r="GD41">
        <f t="shared" si="191"/>
        <v>6.1103396035854053E-2</v>
      </c>
      <c r="GE41">
        <f t="shared" si="191"/>
        <v>415.88498926903162</v>
      </c>
      <c r="GF41">
        <f t="shared" si="191"/>
        <v>3.6057315995455119</v>
      </c>
      <c r="GG41">
        <f t="shared" si="191"/>
        <v>11591.304633253378</v>
      </c>
      <c r="GH41">
        <f t="shared" si="191"/>
        <v>0.2908723646004292</v>
      </c>
    </row>
    <row r="42" spans="1:190" s="116" customFormat="1" ht="15" hidden="1" customHeight="1" x14ac:dyDescent="0.25">
      <c r="A42" s="111" t="s">
        <v>166</v>
      </c>
      <c r="B42" s="112">
        <v>-19.729339326727203</v>
      </c>
      <c r="C42" s="112">
        <v>-9.2719126947363542</v>
      </c>
      <c r="D42" s="112">
        <v>-18.504587630011155</v>
      </c>
      <c r="E42" s="370"/>
      <c r="F42" s="370"/>
      <c r="G42" s="370"/>
      <c r="H42" s="370"/>
      <c r="I42" s="370"/>
      <c r="J42" s="370"/>
      <c r="K42" s="370"/>
      <c r="L42" s="370"/>
      <c r="M42" s="370"/>
      <c r="N42" s="370"/>
      <c r="O42" s="370"/>
      <c r="P42" s="370"/>
      <c r="Q42" s="370"/>
      <c r="R42" s="370"/>
      <c r="S42" s="370"/>
      <c r="T42" s="370"/>
      <c r="U42" s="370"/>
      <c r="X42" s="112">
        <v>-19.653280063887419</v>
      </c>
      <c r="Y42" s="112">
        <v>-7.4187514961044725</v>
      </c>
      <c r="Z42" s="112">
        <v>-17.090883024473069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370"/>
      <c r="AO42" s="370"/>
      <c r="AP42" s="370"/>
      <c r="AQ42" s="370"/>
      <c r="AR42" s="370"/>
      <c r="AW42" s="181">
        <v>-1.7413016314466474</v>
      </c>
      <c r="AX42" s="181">
        <v>-9.7023129425169472</v>
      </c>
      <c r="AY42" s="181">
        <v>-10.79903902722536</v>
      </c>
      <c r="AZ42" s="366"/>
      <c r="BA42" s="366"/>
      <c r="BB42" s="366"/>
      <c r="BC42" s="366"/>
      <c r="BD42" s="366"/>
      <c r="BE42" s="366"/>
      <c r="BF42" s="366"/>
      <c r="BG42" s="366"/>
      <c r="BH42" s="366"/>
      <c r="BI42" s="366"/>
      <c r="BJ42" s="366"/>
      <c r="BK42" s="366"/>
      <c r="BL42" s="366"/>
      <c r="BM42" s="366"/>
      <c r="BN42" s="366"/>
      <c r="BO42" s="366"/>
      <c r="BP42" s="366"/>
      <c r="BQ42" s="366"/>
      <c r="BT42" s="183">
        <v>-1.916904390497</v>
      </c>
      <c r="BU42" s="183">
        <v>-9.6962910264224256</v>
      </c>
      <c r="BV42" s="183">
        <v>-10.826656234241662</v>
      </c>
      <c r="BW42" s="366"/>
      <c r="BX42" s="366"/>
      <c r="BY42" s="366"/>
      <c r="BZ42" s="366"/>
      <c r="CA42" s="366"/>
      <c r="CB42" s="366"/>
      <c r="CC42" s="366"/>
      <c r="CD42" s="366"/>
      <c r="CE42" s="366"/>
      <c r="CF42" s="366"/>
      <c r="CG42" s="366"/>
      <c r="CH42" s="366"/>
      <c r="CI42" s="366"/>
      <c r="CJ42" s="366"/>
      <c r="CK42" s="366"/>
      <c r="CL42" s="366"/>
      <c r="CM42" s="366"/>
      <c r="CN42" s="366"/>
      <c r="CQ42" s="181">
        <v>-2.2491129771713436</v>
      </c>
      <c r="CR42" s="181">
        <v>-12.323011721450579</v>
      </c>
      <c r="CS42" s="181">
        <v>-1.168422277163605</v>
      </c>
      <c r="CT42" s="181">
        <v>-12.619211377003767</v>
      </c>
      <c r="CU42" s="366"/>
      <c r="CV42" s="366"/>
      <c r="CW42" s="366"/>
      <c r="CX42" s="366"/>
      <c r="CY42" s="366"/>
      <c r="CZ42" s="366"/>
      <c r="DA42" s="366"/>
      <c r="DB42" s="366"/>
      <c r="DC42" s="366"/>
      <c r="DD42" s="366"/>
      <c r="DE42" s="366"/>
      <c r="DF42" s="366"/>
      <c r="DG42" s="366"/>
      <c r="DH42" s="366"/>
      <c r="DI42" s="366"/>
      <c r="DJ42" s="366"/>
      <c r="DK42" s="366"/>
      <c r="DL42" s="366"/>
      <c r="DM42" s="366"/>
      <c r="DN42" s="366"/>
      <c r="DO42" s="366"/>
      <c r="DP42" s="366"/>
      <c r="DQ42" s="366"/>
      <c r="DR42" s="366"/>
      <c r="DS42" s="366"/>
      <c r="DT42" s="366"/>
      <c r="EE42">
        <f>Flowtime_200!C323</f>
        <v>1077527</v>
      </c>
      <c r="EF42">
        <f t="shared" si="15"/>
        <v>1191639</v>
      </c>
      <c r="EG42">
        <f>Flowtime_200!C135</f>
        <v>1191639</v>
      </c>
      <c r="EH42">
        <f>Flowtime_200!C41</f>
        <v>1191639</v>
      </c>
      <c r="EI42"/>
      <c r="EJ42"/>
      <c r="EK42"/>
      <c r="EL42">
        <v>673</v>
      </c>
      <c r="EM42">
        <v>724</v>
      </c>
      <c r="EN42">
        <v>724</v>
      </c>
      <c r="EO42">
        <v>753</v>
      </c>
      <c r="EP42">
        <v>753</v>
      </c>
      <c r="EQ42">
        <v>760</v>
      </c>
      <c r="ER42">
        <v>760</v>
      </c>
      <c r="ES42"/>
      <c r="ET42">
        <f t="shared" si="190"/>
        <v>-114112</v>
      </c>
      <c r="EU42">
        <f t="shared" si="190"/>
        <v>0</v>
      </c>
      <c r="EV42">
        <f t="shared" si="190"/>
        <v>0</v>
      </c>
      <c r="EW42">
        <f t="shared" si="190"/>
        <v>1191639</v>
      </c>
      <c r="EX42">
        <f t="shared" si="189"/>
        <v>0</v>
      </c>
      <c r="EY42">
        <f t="shared" si="189"/>
        <v>0</v>
      </c>
      <c r="EZ42">
        <f t="shared" si="189"/>
        <v>-673</v>
      </c>
      <c r="FA42">
        <f t="shared" si="189"/>
        <v>-51</v>
      </c>
      <c r="FB42">
        <f t="shared" si="189"/>
        <v>0</v>
      </c>
      <c r="FC42">
        <f t="shared" si="189"/>
        <v>-29</v>
      </c>
      <c r="FD42">
        <f t="shared" si="189"/>
        <v>0</v>
      </c>
      <c r="FE42">
        <f t="shared" si="189"/>
        <v>-7</v>
      </c>
      <c r="FF42">
        <f t="shared" si="189"/>
        <v>0</v>
      </c>
      <c r="FG42"/>
      <c r="FH42">
        <f t="shared" si="153"/>
        <v>5774.6966292134894</v>
      </c>
      <c r="FI42">
        <f t="shared" si="153"/>
        <v>-2.0337078651685392</v>
      </c>
      <c r="FJ42">
        <f t="shared" si="153"/>
        <v>2.0337078651685392</v>
      </c>
      <c r="FK42">
        <f t="shared" si="153"/>
        <v>39466.97752808989</v>
      </c>
      <c r="FL42">
        <f t="shared" si="153"/>
        <v>0</v>
      </c>
      <c r="FM42">
        <f t="shared" si="153"/>
        <v>0</v>
      </c>
      <c r="FN42">
        <f t="shared" si="153"/>
        <v>10.617977528089909</v>
      </c>
      <c r="FO42">
        <f t="shared" si="153"/>
        <v>-43.651685393258425</v>
      </c>
      <c r="FP42">
        <f t="shared" si="152"/>
        <v>0.24719101123595505</v>
      </c>
      <c r="FQ42">
        <f t="shared" si="152"/>
        <v>-23.393258426966291</v>
      </c>
      <c r="FR42">
        <f t="shared" si="152"/>
        <v>1.898876404494382</v>
      </c>
      <c r="FS42">
        <f t="shared" si="152"/>
        <v>-6.3370786516853936</v>
      </c>
      <c r="FT42">
        <f t="shared" si="152"/>
        <v>0.5393258426966292</v>
      </c>
      <c r="FU42"/>
      <c r="FV42">
        <f t="shared" si="192"/>
        <v>33347121.159449637</v>
      </c>
      <c r="FW42">
        <f t="shared" si="192"/>
        <v>4.1359676808483767</v>
      </c>
      <c r="FX42">
        <f t="shared" si="192"/>
        <v>4.1359676808483767</v>
      </c>
      <c r="FY42">
        <f t="shared" si="192"/>
        <v>1557642315.2027524</v>
      </c>
      <c r="FZ42">
        <f t="shared" si="192"/>
        <v>0</v>
      </c>
      <c r="GA42">
        <f t="shared" si="192"/>
        <v>0</v>
      </c>
      <c r="GB42">
        <f t="shared" si="191"/>
        <v>112.7414467870223</v>
      </c>
      <c r="GC42">
        <f t="shared" si="191"/>
        <v>1905.469637672011</v>
      </c>
      <c r="GD42">
        <f t="shared" si="191"/>
        <v>6.1103396035854053E-2</v>
      </c>
      <c r="GE42">
        <f t="shared" si="191"/>
        <v>547.24453983082935</v>
      </c>
      <c r="GF42">
        <f t="shared" si="191"/>
        <v>3.6057315995455119</v>
      </c>
      <c r="GG42">
        <f t="shared" si="191"/>
        <v>40.158565837646769</v>
      </c>
      <c r="GH42">
        <f t="shared" si="191"/>
        <v>0.2908723646004292</v>
      </c>
    </row>
    <row r="43" spans="1:190" s="116" customFormat="1" ht="15" hidden="1" customHeight="1" x14ac:dyDescent="0.25">
      <c r="A43" s="111" t="s">
        <v>230</v>
      </c>
      <c r="B43" s="114">
        <v>1</v>
      </c>
      <c r="C43" s="114">
        <v>1</v>
      </c>
      <c r="D43" s="114">
        <v>1</v>
      </c>
      <c r="E43" s="371"/>
      <c r="F43" s="371"/>
      <c r="G43" s="371"/>
      <c r="H43" s="371"/>
      <c r="I43" s="371"/>
      <c r="J43" s="371"/>
      <c r="K43" s="371"/>
      <c r="L43" s="371"/>
      <c r="M43" s="371"/>
      <c r="N43" s="371"/>
      <c r="O43" s="371"/>
      <c r="P43" s="371"/>
      <c r="Q43" s="371"/>
      <c r="R43" s="371"/>
      <c r="S43" s="371"/>
      <c r="T43" s="371"/>
      <c r="U43" s="371"/>
      <c r="V43" s="169"/>
      <c r="X43" s="114">
        <v>1</v>
      </c>
      <c r="Y43" s="114">
        <v>1</v>
      </c>
      <c r="Z43" s="114">
        <v>1</v>
      </c>
      <c r="AA43" s="371"/>
      <c r="AB43" s="371"/>
      <c r="AC43" s="371"/>
      <c r="AD43" s="371"/>
      <c r="AE43" s="371"/>
      <c r="AF43" s="371"/>
      <c r="AG43" s="371"/>
      <c r="AH43" s="371"/>
      <c r="AI43" s="371"/>
      <c r="AJ43" s="371"/>
      <c r="AK43" s="371"/>
      <c r="AL43" s="371"/>
      <c r="AM43" s="371"/>
      <c r="AN43" s="371"/>
      <c r="AO43" s="371"/>
      <c r="AP43" s="371"/>
      <c r="AQ43" s="371"/>
      <c r="AR43" s="371"/>
      <c r="AW43" s="130">
        <v>0.95909999999999995</v>
      </c>
      <c r="AX43" s="130">
        <v>1</v>
      </c>
      <c r="AY43" s="130">
        <v>1</v>
      </c>
      <c r="AZ43" s="152"/>
      <c r="BA43" s="152"/>
      <c r="BB43" s="152"/>
      <c r="BC43" s="152"/>
      <c r="BD43" s="152"/>
      <c r="BE43" s="152"/>
      <c r="BF43" s="152"/>
      <c r="BG43" s="152"/>
      <c r="BH43" s="152"/>
      <c r="BI43" s="152"/>
      <c r="BJ43" s="152"/>
      <c r="BK43" s="152"/>
      <c r="BL43" s="152"/>
      <c r="BM43" s="152"/>
      <c r="BN43" s="152"/>
      <c r="BO43" s="152"/>
      <c r="BP43" s="152"/>
      <c r="BQ43" s="152"/>
      <c r="BT43" s="130">
        <v>0.97260000000000002</v>
      </c>
      <c r="BU43" s="130">
        <v>1</v>
      </c>
      <c r="BV43" s="130">
        <v>1</v>
      </c>
      <c r="BW43" s="152"/>
      <c r="BX43" s="152"/>
      <c r="BY43" s="152"/>
      <c r="BZ43" s="152"/>
      <c r="CA43" s="152"/>
      <c r="CB43" s="152"/>
      <c r="CC43" s="152"/>
      <c r="CD43" s="152"/>
      <c r="CE43" s="152"/>
      <c r="CF43" s="152"/>
      <c r="CG43" s="152"/>
      <c r="CH43" s="152"/>
      <c r="CI43" s="152"/>
      <c r="CJ43" s="152"/>
      <c r="CK43" s="152"/>
      <c r="CL43" s="152"/>
      <c r="CM43" s="152"/>
      <c r="CN43" s="152"/>
      <c r="CQ43" s="130">
        <v>0.98780000000000001</v>
      </c>
      <c r="CR43" s="130">
        <v>1</v>
      </c>
      <c r="CS43" s="130">
        <v>0.879</v>
      </c>
      <c r="CT43" s="130">
        <v>1</v>
      </c>
      <c r="CU43" s="152"/>
      <c r="CV43" s="152"/>
      <c r="CW43" s="152"/>
      <c r="CX43" s="152"/>
      <c r="CY43" s="152"/>
      <c r="CZ43" s="152"/>
      <c r="DA43" s="152"/>
      <c r="DB43" s="152"/>
      <c r="DC43" s="152"/>
      <c r="DD43" s="152"/>
      <c r="DE43" s="152"/>
      <c r="DF43" s="152"/>
      <c r="DG43" s="152"/>
      <c r="DH43" s="152"/>
      <c r="DI43" s="152"/>
      <c r="DJ43" s="152"/>
      <c r="DK43" s="152"/>
      <c r="DL43" s="152"/>
      <c r="DM43" s="152"/>
      <c r="DN43" s="152"/>
      <c r="DO43" s="152"/>
      <c r="DP43" s="152"/>
      <c r="DQ43" s="152"/>
      <c r="DR43" s="152"/>
      <c r="DS43" s="152"/>
      <c r="DT43" s="152"/>
      <c r="EE43">
        <f>Flowtime_200!C324</f>
        <v>995256</v>
      </c>
      <c r="EF43">
        <f t="shared" si="15"/>
        <v>1110976</v>
      </c>
      <c r="EG43">
        <f>Flowtime_200!C136</f>
        <v>1110976</v>
      </c>
      <c r="EH43">
        <f>Flowtime_200!C42</f>
        <v>1110976</v>
      </c>
      <c r="EI43"/>
      <c r="EJ43"/>
      <c r="EK43"/>
      <c r="EL43">
        <v>709</v>
      </c>
      <c r="EM43">
        <v>645</v>
      </c>
      <c r="EN43">
        <v>645</v>
      </c>
      <c r="EO43">
        <v>704</v>
      </c>
      <c r="EP43">
        <v>704</v>
      </c>
      <c r="EQ43">
        <v>636</v>
      </c>
      <c r="ER43">
        <v>636</v>
      </c>
      <c r="ES43"/>
      <c r="ET43">
        <f t="shared" si="190"/>
        <v>-115720</v>
      </c>
      <c r="EU43">
        <f t="shared" si="190"/>
        <v>0</v>
      </c>
      <c r="EV43">
        <f t="shared" si="190"/>
        <v>0</v>
      </c>
      <c r="EW43">
        <f t="shared" si="190"/>
        <v>1110976</v>
      </c>
      <c r="EX43">
        <f t="shared" si="189"/>
        <v>0</v>
      </c>
      <c r="EY43">
        <f t="shared" si="189"/>
        <v>0</v>
      </c>
      <c r="EZ43">
        <f t="shared" si="189"/>
        <v>-709</v>
      </c>
      <c r="FA43">
        <f t="shared" si="189"/>
        <v>64</v>
      </c>
      <c r="FB43">
        <f t="shared" si="189"/>
        <v>0</v>
      </c>
      <c r="FC43">
        <f t="shared" si="189"/>
        <v>-59</v>
      </c>
      <c r="FD43">
        <f t="shared" si="189"/>
        <v>0</v>
      </c>
      <c r="FE43">
        <f t="shared" si="189"/>
        <v>68</v>
      </c>
      <c r="FF43">
        <f t="shared" si="189"/>
        <v>0</v>
      </c>
      <c r="FG43"/>
      <c r="FH43">
        <f t="shared" si="153"/>
        <v>4166.6966292134894</v>
      </c>
      <c r="FI43">
        <f t="shared" si="153"/>
        <v>-2.0337078651685392</v>
      </c>
      <c r="FJ43">
        <f t="shared" si="153"/>
        <v>2.0337078651685392</v>
      </c>
      <c r="FK43">
        <f t="shared" si="153"/>
        <v>-41196.02247191011</v>
      </c>
      <c r="FL43">
        <f t="shared" si="153"/>
        <v>0</v>
      </c>
      <c r="FM43">
        <f t="shared" si="153"/>
        <v>0</v>
      </c>
      <c r="FN43">
        <f t="shared" si="153"/>
        <v>-25.382022471910091</v>
      </c>
      <c r="FO43">
        <f t="shared" si="153"/>
        <v>71.348314606741567</v>
      </c>
      <c r="FP43">
        <f t="shared" si="152"/>
        <v>0.24719101123595505</v>
      </c>
      <c r="FQ43">
        <f t="shared" si="152"/>
        <v>-53.393258426966291</v>
      </c>
      <c r="FR43">
        <f t="shared" si="152"/>
        <v>1.898876404494382</v>
      </c>
      <c r="FS43">
        <f t="shared" si="152"/>
        <v>68.662921348314612</v>
      </c>
      <c r="FT43">
        <f t="shared" si="152"/>
        <v>0.5393258426966292</v>
      </c>
      <c r="FU43"/>
      <c r="FV43">
        <f t="shared" si="192"/>
        <v>17361360.799899053</v>
      </c>
      <c r="FW43">
        <f t="shared" si="192"/>
        <v>4.1359676808483767</v>
      </c>
      <c r="FX43">
        <f t="shared" si="192"/>
        <v>4.1359676808483767</v>
      </c>
      <c r="FY43">
        <f t="shared" si="192"/>
        <v>1697112267.5061228</v>
      </c>
      <c r="FZ43">
        <f t="shared" si="192"/>
        <v>0</v>
      </c>
      <c r="GA43">
        <f t="shared" si="192"/>
        <v>0</v>
      </c>
      <c r="GB43">
        <f t="shared" si="191"/>
        <v>644.24706476454878</v>
      </c>
      <c r="GC43">
        <f t="shared" si="191"/>
        <v>5090.5819972225718</v>
      </c>
      <c r="GD43">
        <f t="shared" si="191"/>
        <v>6.1103396035854053E-2</v>
      </c>
      <c r="GE43">
        <f t="shared" si="191"/>
        <v>2850.8400454488069</v>
      </c>
      <c r="GF43">
        <f t="shared" si="191"/>
        <v>3.6057315995455119</v>
      </c>
      <c r="GG43">
        <f t="shared" si="191"/>
        <v>4714.596768084838</v>
      </c>
      <c r="GH43">
        <f t="shared" si="191"/>
        <v>0.2908723646004292</v>
      </c>
    </row>
    <row r="44" spans="1:190" s="116" customFormat="1" ht="15" hidden="1" customHeight="1" x14ac:dyDescent="0.25">
      <c r="A44" s="115" t="s">
        <v>176</v>
      </c>
      <c r="B44" s="130">
        <f>(1-B43)</f>
        <v>0</v>
      </c>
      <c r="C44" s="130">
        <f t="shared" ref="C44:D44" si="193">(1-C43)</f>
        <v>0</v>
      </c>
      <c r="D44" s="130">
        <f t="shared" si="193"/>
        <v>0</v>
      </c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69"/>
      <c r="X44" s="130">
        <f>(1-X43)</f>
        <v>0</v>
      </c>
      <c r="Y44" s="130">
        <f t="shared" ref="Y44:Z44" si="194">(1-Y43)</f>
        <v>0</v>
      </c>
      <c r="Z44" s="130">
        <f t="shared" si="194"/>
        <v>0</v>
      </c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152"/>
      <c r="AL44" s="152"/>
      <c r="AM44" s="152"/>
      <c r="AN44" s="152"/>
      <c r="AO44" s="152"/>
      <c r="AP44" s="152"/>
      <c r="AQ44" s="152"/>
      <c r="AR44" s="152"/>
      <c r="AW44" s="130">
        <f>(1-AW43)</f>
        <v>4.0900000000000047E-2</v>
      </c>
      <c r="AX44" s="130">
        <f t="shared" ref="AX44:AY44" si="195">(1-AX43)</f>
        <v>0</v>
      </c>
      <c r="AY44" s="130">
        <f t="shared" si="195"/>
        <v>0</v>
      </c>
      <c r="AZ44" s="152"/>
      <c r="BA44" s="152"/>
      <c r="BB44" s="152"/>
      <c r="BC44" s="152"/>
      <c r="BD44" s="152"/>
      <c r="BE44" s="152"/>
      <c r="BF44" s="152"/>
      <c r="BG44" s="152"/>
      <c r="BH44" s="152"/>
      <c r="BI44" s="152"/>
      <c r="BJ44" s="152"/>
      <c r="BK44" s="152"/>
      <c r="BL44" s="152"/>
      <c r="BM44" s="152"/>
      <c r="BN44" s="152"/>
      <c r="BO44" s="152"/>
      <c r="BP44" s="152"/>
      <c r="BQ44" s="152"/>
      <c r="BT44" s="130">
        <f>(1-BT43)</f>
        <v>2.739999999999998E-2</v>
      </c>
      <c r="BU44" s="130">
        <f t="shared" ref="BU44:BV44" si="196">(1-BU43)</f>
        <v>0</v>
      </c>
      <c r="BV44" s="130">
        <f t="shared" si="196"/>
        <v>0</v>
      </c>
      <c r="BW44" s="152"/>
      <c r="BX44" s="152"/>
      <c r="BY44" s="152"/>
      <c r="BZ44" s="152"/>
      <c r="CA44" s="152"/>
      <c r="CB44" s="152"/>
      <c r="CC44" s="152"/>
      <c r="CD44" s="152"/>
      <c r="CE44" s="152"/>
      <c r="CF44" s="152"/>
      <c r="CG44" s="152"/>
      <c r="CH44" s="152"/>
      <c r="CI44" s="152"/>
      <c r="CJ44" s="152"/>
      <c r="CK44" s="152"/>
      <c r="CL44" s="152"/>
      <c r="CM44" s="152"/>
      <c r="CN44" s="152"/>
      <c r="CQ44" s="130">
        <f>(1-CQ43)</f>
        <v>1.2199999999999989E-2</v>
      </c>
      <c r="CR44" s="130">
        <f t="shared" ref="CR44:CT44" si="197">(1-CR43)</f>
        <v>0</v>
      </c>
      <c r="CS44" s="130">
        <f t="shared" si="197"/>
        <v>0.121</v>
      </c>
      <c r="CT44" s="130">
        <f t="shared" si="197"/>
        <v>0</v>
      </c>
      <c r="CU44" s="152"/>
      <c r="CV44" s="152"/>
      <c r="CW44" s="152"/>
      <c r="CX44" s="152"/>
      <c r="CY44" s="152"/>
      <c r="CZ44" s="152"/>
      <c r="DA44" s="152"/>
      <c r="DB44" s="152"/>
      <c r="DC44" s="152"/>
      <c r="DD44" s="152"/>
      <c r="DE44" s="152"/>
      <c r="DF44" s="152"/>
      <c r="DG44" s="152"/>
      <c r="DH44" s="152"/>
      <c r="DI44" s="152"/>
      <c r="DJ44" s="152"/>
      <c r="DK44" s="152"/>
      <c r="DL44" s="152"/>
      <c r="DM44" s="152"/>
      <c r="DN44" s="152"/>
      <c r="DO44" s="152"/>
      <c r="DP44" s="152"/>
      <c r="DQ44" s="152"/>
      <c r="DR44" s="152"/>
      <c r="DS44" s="152"/>
      <c r="DT44" s="152"/>
      <c r="EE44">
        <f>Flowtime_200!C325</f>
        <v>1104808</v>
      </c>
      <c r="EF44">
        <f t="shared" si="15"/>
        <v>1219615</v>
      </c>
      <c r="EG44">
        <f>Flowtime_200!C137</f>
        <v>1219615</v>
      </c>
      <c r="EH44">
        <f>Flowtime_200!C43</f>
        <v>1219615</v>
      </c>
      <c r="EI44"/>
      <c r="EJ44"/>
      <c r="EK44"/>
      <c r="EL44">
        <v>720</v>
      </c>
      <c r="EM44">
        <v>676</v>
      </c>
      <c r="EN44">
        <v>676</v>
      </c>
      <c r="EO44">
        <v>675</v>
      </c>
      <c r="EP44">
        <v>675</v>
      </c>
      <c r="EQ44">
        <v>680</v>
      </c>
      <c r="ER44">
        <v>680</v>
      </c>
      <c r="ES44"/>
      <c r="ET44">
        <f t="shared" si="190"/>
        <v>-114807</v>
      </c>
      <c r="EU44">
        <f t="shared" si="190"/>
        <v>0</v>
      </c>
      <c r="EV44">
        <f t="shared" si="190"/>
        <v>0</v>
      </c>
      <c r="EW44">
        <f t="shared" si="190"/>
        <v>1219615</v>
      </c>
      <c r="EX44">
        <f t="shared" si="189"/>
        <v>0</v>
      </c>
      <c r="EY44">
        <f t="shared" si="189"/>
        <v>0</v>
      </c>
      <c r="EZ44">
        <f t="shared" si="189"/>
        <v>-720</v>
      </c>
      <c r="FA44">
        <f t="shared" si="189"/>
        <v>44</v>
      </c>
      <c r="FB44">
        <f t="shared" si="189"/>
        <v>0</v>
      </c>
      <c r="FC44">
        <f t="shared" si="189"/>
        <v>1</v>
      </c>
      <c r="FD44">
        <f t="shared" si="189"/>
        <v>0</v>
      </c>
      <c r="FE44">
        <f t="shared" si="189"/>
        <v>-5</v>
      </c>
      <c r="FF44">
        <f t="shared" si="189"/>
        <v>0</v>
      </c>
      <c r="FG44"/>
      <c r="FH44">
        <f t="shared" si="153"/>
        <v>5079.6966292134894</v>
      </c>
      <c r="FI44">
        <f t="shared" si="153"/>
        <v>-2.0337078651685392</v>
      </c>
      <c r="FJ44">
        <f t="shared" si="153"/>
        <v>2.0337078651685392</v>
      </c>
      <c r="FK44">
        <f t="shared" si="153"/>
        <v>67442.97752808989</v>
      </c>
      <c r="FL44">
        <f t="shared" si="153"/>
        <v>0</v>
      </c>
      <c r="FM44">
        <f t="shared" si="153"/>
        <v>0</v>
      </c>
      <c r="FN44">
        <f t="shared" si="153"/>
        <v>-36.382022471910091</v>
      </c>
      <c r="FO44">
        <f t="shared" si="153"/>
        <v>51.348314606741575</v>
      </c>
      <c r="FP44">
        <f t="shared" si="152"/>
        <v>0.24719101123595505</v>
      </c>
      <c r="FQ44">
        <f t="shared" si="152"/>
        <v>6.606741573033708</v>
      </c>
      <c r="FR44">
        <f t="shared" si="152"/>
        <v>1.898876404494382</v>
      </c>
      <c r="FS44">
        <f t="shared" si="152"/>
        <v>-4.3370786516853936</v>
      </c>
      <c r="FT44">
        <f t="shared" si="152"/>
        <v>0.5393258426966292</v>
      </c>
      <c r="FU44"/>
      <c r="FV44">
        <f t="shared" si="192"/>
        <v>25803317.844842885</v>
      </c>
      <c r="FW44">
        <f t="shared" si="192"/>
        <v>4.1359676808483767</v>
      </c>
      <c r="FX44">
        <f t="shared" si="192"/>
        <v>4.1359676808483767</v>
      </c>
      <c r="FY44">
        <f t="shared" si="192"/>
        <v>4548555217.8544378</v>
      </c>
      <c r="FZ44">
        <f t="shared" si="192"/>
        <v>0</v>
      </c>
      <c r="GA44">
        <f t="shared" si="192"/>
        <v>0</v>
      </c>
      <c r="GB44">
        <f t="shared" si="191"/>
        <v>1323.6515591465709</v>
      </c>
      <c r="GC44">
        <f t="shared" si="191"/>
        <v>2636.6494129529101</v>
      </c>
      <c r="GD44">
        <f t="shared" si="191"/>
        <v>6.1103396035854053E-2</v>
      </c>
      <c r="GE44">
        <f t="shared" si="191"/>
        <v>43.649034212851916</v>
      </c>
      <c r="GF44">
        <f t="shared" si="191"/>
        <v>3.6057315995455119</v>
      </c>
      <c r="GG44">
        <f t="shared" si="191"/>
        <v>18.810251230905191</v>
      </c>
      <c r="GH44">
        <f t="shared" si="191"/>
        <v>0.2908723646004292</v>
      </c>
    </row>
    <row r="45" spans="1:190" s="116" customFormat="1" ht="15" hidden="1" customHeight="1" x14ac:dyDescent="0.25">
      <c r="A45" s="115" t="s">
        <v>175</v>
      </c>
      <c r="B45" s="130">
        <f>RANK(B42,$B$42:$D$42,0)</f>
        <v>3</v>
      </c>
      <c r="C45" s="130">
        <f t="shared" ref="C45:D45" si="198">RANK(C42,$B$42:$D$42,0)</f>
        <v>1</v>
      </c>
      <c r="D45" s="130">
        <f t="shared" si="198"/>
        <v>2</v>
      </c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69"/>
      <c r="X45" s="130">
        <f>RANK(X42,$X$42:$Z$42,0)</f>
        <v>3</v>
      </c>
      <c r="Y45" s="130">
        <f t="shared" ref="Y45:Z45" si="199">RANK(Y42,$X$42:$Z$42,0)</f>
        <v>1</v>
      </c>
      <c r="Z45" s="130">
        <f t="shared" si="199"/>
        <v>2</v>
      </c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W45" s="130">
        <f>RANK(AW42,$AW$42:$AY$42,0)</f>
        <v>1</v>
      </c>
      <c r="AX45" s="130">
        <f t="shared" ref="AX45:AY45" si="200">RANK(AX42,$AW$42:$AY$42,0)</f>
        <v>2</v>
      </c>
      <c r="AY45" s="130">
        <f t="shared" si="200"/>
        <v>3</v>
      </c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T45" s="130">
        <f>RANK(BT42,$BT$42:$BV$42,0)</f>
        <v>1</v>
      </c>
      <c r="BU45" s="130">
        <f t="shared" ref="BU45:BV45" si="201">RANK(BU42,$BT$42:$BV$42,0)</f>
        <v>2</v>
      </c>
      <c r="BV45" s="130">
        <f t="shared" si="201"/>
        <v>3</v>
      </c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Q45" s="130">
        <f>RANK(CQ42,$CQ$42:$CT$42,0)</f>
        <v>2</v>
      </c>
      <c r="CR45" s="130">
        <f t="shared" ref="CR45:CT45" si="202">RANK(CR42,$CQ$42:$CT$42,0)</f>
        <v>3</v>
      </c>
      <c r="CS45" s="130">
        <f t="shared" si="202"/>
        <v>1</v>
      </c>
      <c r="CT45" s="130">
        <f t="shared" si="202"/>
        <v>4</v>
      </c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EE45">
        <f>Flowtime_200!C326</f>
        <v>975885</v>
      </c>
      <c r="EF45">
        <f t="shared" si="15"/>
        <v>1082364</v>
      </c>
      <c r="EG45">
        <f>Flowtime_200!C138</f>
        <v>1082364</v>
      </c>
      <c r="EH45">
        <f>Flowtime_200!C44</f>
        <v>1082364</v>
      </c>
      <c r="EI45"/>
      <c r="EJ45"/>
      <c r="EK45"/>
      <c r="EL45">
        <v>709</v>
      </c>
      <c r="EM45">
        <v>723</v>
      </c>
      <c r="EN45">
        <v>723</v>
      </c>
      <c r="EO45">
        <v>718</v>
      </c>
      <c r="EP45">
        <v>718</v>
      </c>
      <c r="EQ45">
        <v>754</v>
      </c>
      <c r="ER45">
        <v>754</v>
      </c>
      <c r="ES45"/>
      <c r="ET45">
        <f t="shared" si="190"/>
        <v>-106479</v>
      </c>
      <c r="EU45">
        <f t="shared" si="190"/>
        <v>0</v>
      </c>
      <c r="EV45">
        <f t="shared" si="190"/>
        <v>0</v>
      </c>
      <c r="EW45">
        <f t="shared" si="190"/>
        <v>1082364</v>
      </c>
      <c r="EX45">
        <f t="shared" si="189"/>
        <v>0</v>
      </c>
      <c r="EY45">
        <f t="shared" si="189"/>
        <v>0</v>
      </c>
      <c r="EZ45">
        <f t="shared" si="189"/>
        <v>-709</v>
      </c>
      <c r="FA45">
        <f t="shared" si="189"/>
        <v>-14</v>
      </c>
      <c r="FB45">
        <f t="shared" si="189"/>
        <v>0</v>
      </c>
      <c r="FC45">
        <f t="shared" si="189"/>
        <v>5</v>
      </c>
      <c r="FD45">
        <f t="shared" si="189"/>
        <v>0</v>
      </c>
      <c r="FE45">
        <f t="shared" si="189"/>
        <v>-36</v>
      </c>
      <c r="FF45">
        <f t="shared" si="189"/>
        <v>0</v>
      </c>
      <c r="FG45"/>
      <c r="FH45">
        <f t="shared" si="153"/>
        <v>13407.696629213489</v>
      </c>
      <c r="FI45">
        <f t="shared" si="153"/>
        <v>-2.0337078651685392</v>
      </c>
      <c r="FJ45">
        <f t="shared" si="153"/>
        <v>2.0337078651685392</v>
      </c>
      <c r="FK45">
        <f t="shared" si="153"/>
        <v>-69808.02247191011</v>
      </c>
      <c r="FL45">
        <f t="shared" si="153"/>
        <v>0</v>
      </c>
      <c r="FM45">
        <f t="shared" si="153"/>
        <v>0</v>
      </c>
      <c r="FN45">
        <f t="shared" si="153"/>
        <v>-25.382022471910091</v>
      </c>
      <c r="FO45">
        <f t="shared" si="153"/>
        <v>-6.6516853932584272</v>
      </c>
      <c r="FP45">
        <f t="shared" si="152"/>
        <v>0.24719101123595505</v>
      </c>
      <c r="FQ45">
        <f t="shared" si="152"/>
        <v>10.606741573033709</v>
      </c>
      <c r="FR45">
        <f t="shared" si="152"/>
        <v>1.898876404494382</v>
      </c>
      <c r="FS45">
        <f t="shared" si="152"/>
        <v>-35.337078651685395</v>
      </c>
      <c r="FT45">
        <f t="shared" si="152"/>
        <v>0.5393258426966292</v>
      </c>
      <c r="FU45"/>
      <c r="FV45">
        <f t="shared" si="192"/>
        <v>179766328.90102276</v>
      </c>
      <c r="FW45">
        <f t="shared" si="192"/>
        <v>4.1359676808483767</v>
      </c>
      <c r="FX45">
        <f t="shared" si="192"/>
        <v>4.1359676808483767</v>
      </c>
      <c r="FY45">
        <f t="shared" si="192"/>
        <v>4873160001.4387064</v>
      </c>
      <c r="FZ45">
        <f t="shared" si="192"/>
        <v>0</v>
      </c>
      <c r="GA45">
        <f t="shared" si="192"/>
        <v>0</v>
      </c>
      <c r="GB45">
        <f t="shared" si="191"/>
        <v>644.24706476454878</v>
      </c>
      <c r="GC45">
        <f t="shared" si="191"/>
        <v>44.244918570887521</v>
      </c>
      <c r="GD45">
        <f t="shared" si="191"/>
        <v>6.1103396035854053E-2</v>
      </c>
      <c r="GE45">
        <f t="shared" si="191"/>
        <v>112.5029667971216</v>
      </c>
      <c r="GF45">
        <f t="shared" si="191"/>
        <v>3.6057315995455119</v>
      </c>
      <c r="GG45">
        <f t="shared" si="191"/>
        <v>1248.7091276353997</v>
      </c>
      <c r="GH45">
        <f t="shared" si="191"/>
        <v>0.2908723646004292</v>
      </c>
    </row>
    <row r="46" spans="1:190" s="116" customFormat="1" ht="15" hidden="1" customHeight="1" x14ac:dyDescent="0.25">
      <c r="A46" s="115" t="s">
        <v>177</v>
      </c>
      <c r="B46" s="137">
        <f>$B$1/B45</f>
        <v>1.6666666666666666E-2</v>
      </c>
      <c r="C46" s="137">
        <f t="shared" ref="C46:D46" si="203">$B$1/C45</f>
        <v>0.05</v>
      </c>
      <c r="D46" s="137">
        <f t="shared" si="203"/>
        <v>2.5000000000000001E-2</v>
      </c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8"/>
      <c r="T46" s="318"/>
      <c r="U46" s="318"/>
      <c r="V46" s="169"/>
      <c r="X46" s="137">
        <f>$B$1/X45</f>
        <v>1.6666666666666666E-2</v>
      </c>
      <c r="Y46" s="137">
        <f t="shared" ref="Y46:Z46" si="204">$B$1/Y45</f>
        <v>0.05</v>
      </c>
      <c r="Z46" s="137">
        <f t="shared" si="204"/>
        <v>2.5000000000000001E-2</v>
      </c>
      <c r="AA46" s="318"/>
      <c r="AB46" s="318"/>
      <c r="AC46" s="318"/>
      <c r="AD46" s="318"/>
      <c r="AE46" s="318"/>
      <c r="AF46" s="318"/>
      <c r="AG46" s="318"/>
      <c r="AH46" s="318"/>
      <c r="AI46" s="318"/>
      <c r="AJ46" s="318"/>
      <c r="AK46" s="318"/>
      <c r="AL46" s="318"/>
      <c r="AM46" s="318"/>
      <c r="AN46" s="318"/>
      <c r="AO46" s="318"/>
      <c r="AP46" s="318"/>
      <c r="AQ46" s="318"/>
      <c r="AR46" s="318"/>
      <c r="AW46" s="137">
        <f>$B$1/AW45</f>
        <v>0.05</v>
      </c>
      <c r="AX46" s="137">
        <f>$B$1/AX45</f>
        <v>2.5000000000000001E-2</v>
      </c>
      <c r="AY46" s="137">
        <f t="shared" ref="AY46" si="205">$B$1/AY45</f>
        <v>1.6666666666666666E-2</v>
      </c>
      <c r="AZ46" s="318"/>
      <c r="BA46" s="318"/>
      <c r="BB46" s="318"/>
      <c r="BC46" s="318"/>
      <c r="BD46" s="318"/>
      <c r="BE46" s="318"/>
      <c r="BF46" s="318"/>
      <c r="BG46" s="318"/>
      <c r="BH46" s="318"/>
      <c r="BI46" s="318"/>
      <c r="BJ46" s="318"/>
      <c r="BK46" s="318"/>
      <c r="BL46" s="318"/>
      <c r="BM46" s="318"/>
      <c r="BN46" s="318"/>
      <c r="BO46" s="318"/>
      <c r="BP46" s="318"/>
      <c r="BQ46" s="318"/>
      <c r="BT46" s="137">
        <f>$B$1/BT45</f>
        <v>0.05</v>
      </c>
      <c r="BU46" s="137">
        <f>$B$1/BU45</f>
        <v>2.5000000000000001E-2</v>
      </c>
      <c r="BV46" s="137">
        <f t="shared" ref="BV46" si="206">$B$1/BV45</f>
        <v>1.6666666666666666E-2</v>
      </c>
      <c r="BW46" s="318"/>
      <c r="BX46" s="318"/>
      <c r="BY46" s="318"/>
      <c r="BZ46" s="318"/>
      <c r="CA46" s="318"/>
      <c r="CB46" s="318"/>
      <c r="CC46" s="318"/>
      <c r="CD46" s="318"/>
      <c r="CE46" s="318"/>
      <c r="CF46" s="318"/>
      <c r="CG46" s="318"/>
      <c r="CH46" s="318"/>
      <c r="CI46" s="318"/>
      <c r="CJ46" s="318"/>
      <c r="CK46" s="318"/>
      <c r="CL46" s="318"/>
      <c r="CM46" s="318"/>
      <c r="CN46" s="318"/>
      <c r="CQ46" s="137">
        <f>$B$1/CQ45</f>
        <v>2.5000000000000001E-2</v>
      </c>
      <c r="CR46" s="137">
        <f>$B$1/CR45</f>
        <v>1.6666666666666666E-2</v>
      </c>
      <c r="CS46" s="137">
        <f t="shared" ref="CS46:CT46" si="207">$B$1/CS45</f>
        <v>0.05</v>
      </c>
      <c r="CT46" s="137">
        <f t="shared" si="207"/>
        <v>1.2500000000000001E-2</v>
      </c>
      <c r="CU46" s="318"/>
      <c r="CV46" s="318"/>
      <c r="CW46" s="318"/>
      <c r="CX46" s="318"/>
      <c r="CY46" s="318"/>
      <c r="CZ46" s="318"/>
      <c r="DA46" s="318"/>
      <c r="DB46" s="318"/>
      <c r="DC46" s="318"/>
      <c r="DD46" s="318"/>
      <c r="DE46" s="318"/>
      <c r="DF46" s="318"/>
      <c r="DG46" s="318"/>
      <c r="DH46" s="318"/>
      <c r="DI46" s="318"/>
      <c r="DJ46" s="318"/>
      <c r="DK46" s="318"/>
      <c r="DL46" s="318"/>
      <c r="DM46" s="318"/>
      <c r="DN46" s="318"/>
      <c r="DO46" s="318"/>
      <c r="DP46" s="318"/>
      <c r="DQ46" s="318"/>
      <c r="DR46" s="318"/>
      <c r="DS46" s="318"/>
      <c r="DT46" s="318"/>
      <c r="EE46">
        <f>Flowtime_200!C327</f>
        <v>1027971</v>
      </c>
      <c r="EF46">
        <f t="shared" si="15"/>
        <v>1149666</v>
      </c>
      <c r="EG46">
        <f>Flowtime_200!C139</f>
        <v>1149666</v>
      </c>
      <c r="EH46">
        <f>Flowtime_200!C45</f>
        <v>1149666</v>
      </c>
      <c r="EI46"/>
      <c r="EJ46"/>
      <c r="EK46"/>
      <c r="EL46">
        <v>588</v>
      </c>
      <c r="EM46">
        <v>615</v>
      </c>
      <c r="EN46">
        <v>615</v>
      </c>
      <c r="EO46">
        <v>610</v>
      </c>
      <c r="EP46">
        <v>612</v>
      </c>
      <c r="EQ46">
        <v>694</v>
      </c>
      <c r="ER46">
        <v>694</v>
      </c>
      <c r="ES46"/>
      <c r="ET46">
        <f t="shared" si="190"/>
        <v>-121695</v>
      </c>
      <c r="EU46">
        <f t="shared" si="190"/>
        <v>0</v>
      </c>
      <c r="EV46">
        <f t="shared" si="190"/>
        <v>0</v>
      </c>
      <c r="EW46">
        <f t="shared" si="190"/>
        <v>1149666</v>
      </c>
      <c r="EX46">
        <f t="shared" si="189"/>
        <v>0</v>
      </c>
      <c r="EY46">
        <f t="shared" si="189"/>
        <v>0</v>
      </c>
      <c r="EZ46">
        <f t="shared" si="189"/>
        <v>-588</v>
      </c>
      <c r="FA46">
        <f t="shared" si="189"/>
        <v>-27</v>
      </c>
      <c r="FB46">
        <f t="shared" si="189"/>
        <v>0</v>
      </c>
      <c r="FC46">
        <f t="shared" si="189"/>
        <v>5</v>
      </c>
      <c r="FD46">
        <f t="shared" si="189"/>
        <v>-2</v>
      </c>
      <c r="FE46">
        <f t="shared" si="189"/>
        <v>-82</v>
      </c>
      <c r="FF46">
        <f t="shared" si="189"/>
        <v>0</v>
      </c>
      <c r="FG46"/>
      <c r="FH46">
        <f t="shared" si="153"/>
        <v>-1808.3033707865106</v>
      </c>
      <c r="FI46">
        <f t="shared" si="153"/>
        <v>-2.0337078651685392</v>
      </c>
      <c r="FJ46">
        <f t="shared" si="153"/>
        <v>2.0337078651685392</v>
      </c>
      <c r="FK46">
        <f t="shared" si="153"/>
        <v>-2506.0224719101097</v>
      </c>
      <c r="FL46">
        <f t="shared" si="153"/>
        <v>0</v>
      </c>
      <c r="FM46">
        <f t="shared" si="153"/>
        <v>0</v>
      </c>
      <c r="FN46">
        <f t="shared" si="153"/>
        <v>95.617977528089909</v>
      </c>
      <c r="FO46">
        <f t="shared" si="153"/>
        <v>-19.651685393258425</v>
      </c>
      <c r="FP46">
        <f t="shared" si="152"/>
        <v>0.24719101123595505</v>
      </c>
      <c r="FQ46">
        <f t="shared" si="152"/>
        <v>10.606741573033709</v>
      </c>
      <c r="FR46">
        <f t="shared" si="152"/>
        <v>-0.101123595505618</v>
      </c>
      <c r="FS46">
        <f t="shared" si="152"/>
        <v>-81.337078651685388</v>
      </c>
      <c r="FT46">
        <f t="shared" si="152"/>
        <v>0.5393258426966292</v>
      </c>
      <c r="FU46"/>
      <c r="FV46">
        <f t="shared" si="192"/>
        <v>3269961.0807978567</v>
      </c>
      <c r="FW46">
        <f t="shared" si="192"/>
        <v>4.1359676808483767</v>
      </c>
      <c r="FX46">
        <f t="shared" si="192"/>
        <v>4.1359676808483767</v>
      </c>
      <c r="FY46">
        <f t="shared" si="192"/>
        <v>6280148.6297184564</v>
      </c>
      <c r="FZ46">
        <f t="shared" si="192"/>
        <v>0</v>
      </c>
      <c r="GA46">
        <f t="shared" si="192"/>
        <v>0</v>
      </c>
      <c r="GB46">
        <f t="shared" si="191"/>
        <v>9142.7976265623074</v>
      </c>
      <c r="GC46">
        <f t="shared" si="191"/>
        <v>386.18873879560658</v>
      </c>
      <c r="GD46">
        <f t="shared" si="191"/>
        <v>6.1103396035854053E-2</v>
      </c>
      <c r="GE46">
        <f t="shared" si="191"/>
        <v>112.5029667971216</v>
      </c>
      <c r="GF46">
        <f t="shared" si="191"/>
        <v>1.0225981567983846E-2</v>
      </c>
      <c r="GG46">
        <f t="shared" si="191"/>
        <v>6615.7203635904552</v>
      </c>
      <c r="GH46">
        <f t="shared" si="191"/>
        <v>0.2908723646004292</v>
      </c>
    </row>
    <row r="47" spans="1:190" ht="15.75" hidden="1" x14ac:dyDescent="0.25">
      <c r="A47" s="115" t="s">
        <v>262</v>
      </c>
      <c r="B47" s="179" t="str">
        <f>IF(B44&lt;B46,"H1","H0")</f>
        <v>H1</v>
      </c>
      <c r="C47" s="179" t="str">
        <f t="shared" ref="C47:D47" si="208">IF(C44&lt;C46,"H1","H0")</f>
        <v>H1</v>
      </c>
      <c r="D47" s="179" t="str">
        <f t="shared" si="208"/>
        <v>H1</v>
      </c>
      <c r="E47" s="367"/>
      <c r="F47" s="367"/>
      <c r="G47" s="367"/>
      <c r="H47" s="367"/>
      <c r="I47" s="367"/>
      <c r="J47" s="367"/>
      <c r="K47" s="367"/>
      <c r="L47" s="367"/>
      <c r="M47" s="367"/>
      <c r="N47" s="367"/>
      <c r="O47" s="367"/>
      <c r="P47" s="367"/>
      <c r="Q47" s="367"/>
      <c r="R47" s="367"/>
      <c r="S47" s="367"/>
      <c r="T47" s="367"/>
      <c r="U47" s="367"/>
      <c r="V47" s="177"/>
      <c r="X47" s="179" t="str">
        <f>IF(X44&lt;X46,"H1","H0")</f>
        <v>H1</v>
      </c>
      <c r="Y47" s="179" t="str">
        <f t="shared" ref="Y47:Z47" si="209">IF(Y44&lt;Y46,"H1","H0")</f>
        <v>H1</v>
      </c>
      <c r="Z47" s="179" t="str">
        <f t="shared" si="209"/>
        <v>H1</v>
      </c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W47" s="179" t="str">
        <f>IF(AW44&lt;AW46,"H1","H0")</f>
        <v>H1</v>
      </c>
      <c r="AX47" s="179" t="str">
        <f>IF(AX44&lt;AX46,"H1","H0")</f>
        <v>H1</v>
      </c>
      <c r="AY47" s="179" t="str">
        <f>IF(AY44&lt;AY46,"H1","H0")</f>
        <v>H1</v>
      </c>
      <c r="AZ47" s="366"/>
      <c r="BA47" s="366"/>
      <c r="BB47" s="366"/>
      <c r="BC47" s="366"/>
      <c r="BD47" s="366"/>
      <c r="BE47" s="366"/>
      <c r="BF47" s="366"/>
      <c r="BG47" s="366"/>
      <c r="BH47" s="366"/>
      <c r="BI47" s="366"/>
      <c r="BJ47" s="366"/>
      <c r="BK47" s="366"/>
      <c r="BL47" s="366"/>
      <c r="BM47" s="366"/>
      <c r="BN47" s="366"/>
      <c r="BO47" s="366"/>
      <c r="BP47" s="366"/>
      <c r="BQ47" s="366"/>
      <c r="BT47" s="179" t="str">
        <f>IF(BT44&lt;BT46,"H1","H0")</f>
        <v>H1</v>
      </c>
      <c r="BU47" s="179" t="str">
        <f>IF(BU44&lt;BU46,"H1","H0")</f>
        <v>H1</v>
      </c>
      <c r="BV47" s="179" t="str">
        <f>IF(BV44&lt;BV46,"H1","H0")</f>
        <v>H1</v>
      </c>
      <c r="BW47" s="366"/>
      <c r="BX47" s="366"/>
      <c r="BY47" s="366"/>
      <c r="BZ47" s="366"/>
      <c r="CA47" s="366"/>
      <c r="CB47" s="366"/>
      <c r="CC47" s="366"/>
      <c r="CD47" s="366"/>
      <c r="CE47" s="366"/>
      <c r="CF47" s="366"/>
      <c r="CG47" s="366"/>
      <c r="CH47" s="366"/>
      <c r="CI47" s="366"/>
      <c r="CJ47" s="366"/>
      <c r="CK47" s="366"/>
      <c r="CL47" s="366"/>
      <c r="CM47" s="366"/>
      <c r="CN47" s="366"/>
      <c r="CQ47" s="179" t="str">
        <f>IF(CQ44&lt;CQ46,"H1","H0")</f>
        <v>H1</v>
      </c>
      <c r="CR47" s="179" t="str">
        <f>IF(CR44&lt;CR46,"H1","H0")</f>
        <v>H1</v>
      </c>
      <c r="CS47" s="175" t="str">
        <f>IF(CS44&lt;CS46,"H1","H0")</f>
        <v>H0</v>
      </c>
      <c r="CT47" s="179" t="str">
        <f>IF(CT44&lt;CT46,"H1","H0")</f>
        <v>H1</v>
      </c>
      <c r="CU47" s="366"/>
      <c r="CV47" s="366"/>
      <c r="CW47" s="366"/>
      <c r="CX47" s="366"/>
      <c r="CY47" s="366"/>
      <c r="CZ47" s="366"/>
      <c r="DA47" s="366"/>
      <c r="DB47" s="366"/>
      <c r="DC47" s="366"/>
      <c r="DD47" s="366"/>
      <c r="DE47" s="366"/>
      <c r="DF47" s="366"/>
      <c r="DG47" s="366"/>
      <c r="DH47" s="366"/>
      <c r="DI47" s="366"/>
      <c r="DJ47" s="366"/>
      <c r="DK47" s="366"/>
      <c r="DL47" s="366"/>
      <c r="DM47" s="366"/>
      <c r="DN47" s="366"/>
      <c r="DO47" s="366"/>
      <c r="DP47" s="366"/>
      <c r="DQ47" s="366"/>
      <c r="DR47" s="366"/>
      <c r="DS47" s="366"/>
      <c r="DT47" s="366"/>
      <c r="EE47">
        <f>Flowtime_200!C328</f>
        <v>1010575</v>
      </c>
      <c r="EF47">
        <f t="shared" si="15"/>
        <v>1120557</v>
      </c>
      <c r="EG47">
        <f>Flowtime_200!C140</f>
        <v>1120557</v>
      </c>
      <c r="EH47">
        <f>Flowtime_200!C46</f>
        <v>1120557</v>
      </c>
      <c r="EL47">
        <v>639</v>
      </c>
      <c r="EM47">
        <v>622</v>
      </c>
      <c r="EN47">
        <v>622</v>
      </c>
      <c r="EO47">
        <v>700</v>
      </c>
      <c r="EP47">
        <v>700</v>
      </c>
      <c r="EQ47">
        <v>689</v>
      </c>
      <c r="ER47">
        <v>689</v>
      </c>
      <c r="ET47">
        <f t="shared" si="190"/>
        <v>-109982</v>
      </c>
      <c r="EU47">
        <f t="shared" si="190"/>
        <v>0</v>
      </c>
      <c r="EV47">
        <f t="shared" si="190"/>
        <v>0</v>
      </c>
      <c r="EW47">
        <f t="shared" si="190"/>
        <v>1120557</v>
      </c>
      <c r="EX47">
        <f t="shared" si="189"/>
        <v>0</v>
      </c>
      <c r="EY47">
        <f t="shared" si="189"/>
        <v>0</v>
      </c>
      <c r="EZ47">
        <f t="shared" si="189"/>
        <v>-639</v>
      </c>
      <c r="FA47">
        <f t="shared" si="189"/>
        <v>17</v>
      </c>
      <c r="FB47">
        <f t="shared" si="189"/>
        <v>0</v>
      </c>
      <c r="FC47">
        <f t="shared" si="189"/>
        <v>-78</v>
      </c>
      <c r="FD47">
        <f t="shared" si="189"/>
        <v>0</v>
      </c>
      <c r="FE47">
        <f t="shared" si="189"/>
        <v>11</v>
      </c>
      <c r="FF47">
        <f t="shared" si="189"/>
        <v>0</v>
      </c>
      <c r="FH47">
        <f t="shared" si="153"/>
        <v>9904.6966292134894</v>
      </c>
      <c r="FI47">
        <f t="shared" si="153"/>
        <v>-2.0337078651685392</v>
      </c>
      <c r="FJ47">
        <f t="shared" si="153"/>
        <v>2.0337078651685392</v>
      </c>
      <c r="FK47">
        <f t="shared" si="153"/>
        <v>-31615.02247191011</v>
      </c>
      <c r="FL47">
        <f t="shared" si="153"/>
        <v>0</v>
      </c>
      <c r="FM47">
        <f t="shared" si="153"/>
        <v>0</v>
      </c>
      <c r="FN47">
        <f t="shared" si="153"/>
        <v>44.617977528089909</v>
      </c>
      <c r="FO47">
        <f t="shared" si="153"/>
        <v>24.348314606741575</v>
      </c>
      <c r="FP47">
        <f t="shared" si="152"/>
        <v>0.24719101123595505</v>
      </c>
      <c r="FQ47">
        <f t="shared" si="152"/>
        <v>-72.393258426966298</v>
      </c>
      <c r="FR47">
        <f t="shared" si="152"/>
        <v>1.898876404494382</v>
      </c>
      <c r="FS47">
        <f t="shared" si="152"/>
        <v>11.662921348314606</v>
      </c>
      <c r="FT47">
        <f t="shared" si="152"/>
        <v>0.5393258426966292</v>
      </c>
      <c r="FV47">
        <f t="shared" si="192"/>
        <v>98103015.31675306</v>
      </c>
      <c r="FW47">
        <f t="shared" si="192"/>
        <v>4.1359676808483767</v>
      </c>
      <c r="FX47">
        <f t="shared" si="192"/>
        <v>4.1359676808483767</v>
      </c>
      <c r="FY47">
        <f t="shared" si="192"/>
        <v>999509645.89938128</v>
      </c>
      <c r="FZ47">
        <f t="shared" si="192"/>
        <v>0</v>
      </c>
      <c r="GA47">
        <f t="shared" si="192"/>
        <v>0</v>
      </c>
      <c r="GB47">
        <f t="shared" si="191"/>
        <v>1990.7639186971362</v>
      </c>
      <c r="GC47">
        <f t="shared" si="191"/>
        <v>592.84042418886509</v>
      </c>
      <c r="GD47">
        <f t="shared" si="191"/>
        <v>6.1103396035854053E-2</v>
      </c>
      <c r="GE47">
        <f t="shared" si="191"/>
        <v>5240.7838656735266</v>
      </c>
      <c r="GF47">
        <f t="shared" si="191"/>
        <v>3.6057315995455119</v>
      </c>
      <c r="GG47">
        <f t="shared" si="191"/>
        <v>136.02373437697258</v>
      </c>
      <c r="GH47">
        <f t="shared" si="191"/>
        <v>0.2908723646004292</v>
      </c>
    </row>
    <row r="48" spans="1:190" ht="15.75" hidden="1" x14ac:dyDescent="0.25">
      <c r="A48" s="115" t="s">
        <v>244</v>
      </c>
      <c r="B48" s="130" t="str">
        <f>IF(B44&lt;B46,"'signifikant'","'n. signifikant'")</f>
        <v>'signifikant'</v>
      </c>
      <c r="C48" s="130" t="str">
        <f t="shared" ref="C48:D48" si="210">IF(C44&lt;C46,"'signifikant'","'n. signifikant'")</f>
        <v>'signifikant'</v>
      </c>
      <c r="D48" s="130" t="str">
        <f t="shared" si="210"/>
        <v>'signifikant'</v>
      </c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77"/>
      <c r="X48" s="130" t="str">
        <f>IF(X44&lt;X46,"'signifikant'","'n. signifikant'")</f>
        <v>'signifikant'</v>
      </c>
      <c r="Y48" s="130" t="str">
        <f t="shared" ref="Y48:Z48" si="211">IF(Y44&lt;Y46,"'signifikant'","'n. signifikant'")</f>
        <v>'signifikant'</v>
      </c>
      <c r="Z48" s="130" t="str">
        <f t="shared" si="211"/>
        <v>'signifikant'</v>
      </c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W48" s="130" t="str">
        <f>IF(AW44&lt;AW46,"'signifikant'","'n. signifikant'")</f>
        <v>'signifikant'</v>
      </c>
      <c r="AX48" s="130" t="str">
        <f>IF(AX44&lt;AX46,"'signifikant'","'n. signifikant'")</f>
        <v>'signifikant'</v>
      </c>
      <c r="AY48" s="130" t="str">
        <f>IF(AY44&lt;AY46,"'signifikant'","'n. signifikant'")</f>
        <v>'signifikant'</v>
      </c>
      <c r="AZ48" s="367"/>
      <c r="BA48" s="367"/>
      <c r="BB48" s="367"/>
      <c r="BC48" s="367"/>
      <c r="BD48" s="367"/>
      <c r="BE48" s="367"/>
      <c r="BF48" s="367"/>
      <c r="BG48" s="367"/>
      <c r="BH48" s="367"/>
      <c r="BI48" s="367"/>
      <c r="BJ48" s="367"/>
      <c r="BK48" s="367"/>
      <c r="BL48" s="367"/>
      <c r="BM48" s="367"/>
      <c r="BN48" s="367"/>
      <c r="BO48" s="367"/>
      <c r="BP48" s="367"/>
      <c r="BQ48" s="367"/>
      <c r="BT48" s="130" t="str">
        <f>IF(BT44&lt;BT46,"'signifikant'","'n. signifikant'")</f>
        <v>'signifikant'</v>
      </c>
      <c r="BU48" s="130" t="str">
        <f>IF(BU44&lt;BU46,"'signifikant'","'n. signifikant'")</f>
        <v>'signifikant'</v>
      </c>
      <c r="BV48" s="130" t="str">
        <f>IF(BV44&lt;BV46,"'signifikant'","'n. signifikant'")</f>
        <v>'signifikant'</v>
      </c>
      <c r="BW48" s="367"/>
      <c r="BX48" s="367"/>
      <c r="BY48" s="367"/>
      <c r="BZ48" s="367"/>
      <c r="CA48" s="367"/>
      <c r="CB48" s="367"/>
      <c r="CC48" s="367"/>
      <c r="CD48" s="367"/>
      <c r="CE48" s="367"/>
      <c r="CF48" s="367"/>
      <c r="CG48" s="367"/>
      <c r="CH48" s="367"/>
      <c r="CI48" s="367"/>
      <c r="CJ48" s="367"/>
      <c r="CK48" s="367"/>
      <c r="CL48" s="367"/>
      <c r="CM48" s="367"/>
      <c r="CN48" s="367"/>
      <c r="CQ48" s="130" t="str">
        <f>IF(CQ44&lt;CQ46,"'signifikant'","'n. signifikant'")</f>
        <v>'signifikant'</v>
      </c>
      <c r="CR48" s="130" t="str">
        <f>IF(CR44&lt;CR46,"'signifikant'","'n. signifikant'")</f>
        <v>'signifikant'</v>
      </c>
      <c r="CS48" s="130" t="str">
        <f>IF(CS44&lt;CS46,"'signifikant'","'n. signifikant'")</f>
        <v>'n. signifikant'</v>
      </c>
      <c r="CT48" s="130" t="str">
        <f>IF(CT44&lt;CT46,"'signifikant'","'n. signifikant'")</f>
        <v>'signifikant'</v>
      </c>
      <c r="CU48" s="367"/>
      <c r="CV48" s="367"/>
      <c r="CW48" s="367"/>
      <c r="CX48" s="367"/>
      <c r="CY48" s="367"/>
      <c r="CZ48" s="367"/>
      <c r="DA48" s="367"/>
      <c r="DB48" s="367"/>
      <c r="DC48" s="367"/>
      <c r="DD48" s="367"/>
      <c r="DE48" s="367"/>
      <c r="DF48" s="367"/>
      <c r="DG48" s="367"/>
      <c r="DH48" s="367"/>
      <c r="DI48" s="367"/>
      <c r="DJ48" s="367"/>
      <c r="DK48" s="367"/>
      <c r="DL48" s="367"/>
      <c r="DM48" s="367"/>
      <c r="DN48" s="367"/>
      <c r="DO48" s="367"/>
      <c r="DP48" s="367"/>
      <c r="DQ48" s="367"/>
      <c r="DR48" s="367"/>
      <c r="DS48" s="367"/>
      <c r="DT48" s="367"/>
      <c r="EE48">
        <f>Flowtime_200!C329</f>
        <v>1035866</v>
      </c>
      <c r="EF48">
        <f t="shared" si="15"/>
        <v>1163390</v>
      </c>
      <c r="EG48">
        <f>Flowtime_200!C141</f>
        <v>1163390</v>
      </c>
      <c r="EH48">
        <f>Flowtime_200!C47</f>
        <v>1163390</v>
      </c>
      <c r="EL48">
        <v>755</v>
      </c>
      <c r="EM48">
        <v>729</v>
      </c>
      <c r="EN48">
        <v>729</v>
      </c>
      <c r="EO48">
        <v>746</v>
      </c>
      <c r="EP48">
        <v>746</v>
      </c>
      <c r="EQ48">
        <v>772</v>
      </c>
      <c r="ER48">
        <v>772</v>
      </c>
      <c r="ET48">
        <f t="shared" si="190"/>
        <v>-127524</v>
      </c>
      <c r="EU48">
        <f t="shared" si="190"/>
        <v>0</v>
      </c>
      <c r="EV48">
        <f t="shared" si="190"/>
        <v>0</v>
      </c>
      <c r="EW48">
        <f t="shared" si="190"/>
        <v>1163390</v>
      </c>
      <c r="EX48">
        <f t="shared" si="189"/>
        <v>0</v>
      </c>
      <c r="EY48">
        <f t="shared" si="189"/>
        <v>0</v>
      </c>
      <c r="EZ48">
        <f t="shared" si="189"/>
        <v>-755</v>
      </c>
      <c r="FA48">
        <f t="shared" si="189"/>
        <v>26</v>
      </c>
      <c r="FB48">
        <f t="shared" si="189"/>
        <v>0</v>
      </c>
      <c r="FC48">
        <f t="shared" si="189"/>
        <v>-17</v>
      </c>
      <c r="FD48">
        <f t="shared" si="189"/>
        <v>0</v>
      </c>
      <c r="FE48">
        <f t="shared" si="189"/>
        <v>-26</v>
      </c>
      <c r="FF48">
        <f t="shared" si="189"/>
        <v>0</v>
      </c>
      <c r="FH48">
        <f t="shared" si="153"/>
        <v>-7637.3033707865106</v>
      </c>
      <c r="FI48">
        <f t="shared" si="153"/>
        <v>-2.0337078651685392</v>
      </c>
      <c r="FJ48">
        <f t="shared" si="153"/>
        <v>2.0337078651685392</v>
      </c>
      <c r="FK48">
        <f t="shared" si="153"/>
        <v>11217.97752808989</v>
      </c>
      <c r="FL48">
        <f t="shared" si="153"/>
        <v>0</v>
      </c>
      <c r="FM48">
        <f t="shared" si="153"/>
        <v>0</v>
      </c>
      <c r="FN48">
        <f t="shared" si="153"/>
        <v>-71.382022471910091</v>
      </c>
      <c r="FO48">
        <f t="shared" si="153"/>
        <v>33.348314606741575</v>
      </c>
      <c r="FP48">
        <f t="shared" si="152"/>
        <v>0.24719101123595505</v>
      </c>
      <c r="FQ48">
        <f t="shared" si="152"/>
        <v>-11.393258426966291</v>
      </c>
      <c r="FR48">
        <f t="shared" si="152"/>
        <v>1.898876404494382</v>
      </c>
      <c r="FS48">
        <f t="shared" si="152"/>
        <v>-25.337078651685392</v>
      </c>
      <c r="FT48">
        <f t="shared" si="152"/>
        <v>0.5393258426966292</v>
      </c>
      <c r="FV48">
        <f t="shared" si="192"/>
        <v>58328402.777426995</v>
      </c>
      <c r="FW48">
        <f t="shared" si="192"/>
        <v>4.1359676808483767</v>
      </c>
      <c r="FX48">
        <f t="shared" si="192"/>
        <v>4.1359676808483767</v>
      </c>
      <c r="FY48">
        <f t="shared" si="192"/>
        <v>125843019.82072976</v>
      </c>
      <c r="FZ48">
        <f t="shared" si="192"/>
        <v>0</v>
      </c>
      <c r="GA48">
        <f t="shared" si="192"/>
        <v>0</v>
      </c>
      <c r="GB48">
        <f t="shared" si="191"/>
        <v>5095.3931321802775</v>
      </c>
      <c r="GC48">
        <f t="shared" si="191"/>
        <v>1112.1100871102135</v>
      </c>
      <c r="GD48">
        <f t="shared" si="191"/>
        <v>6.1103396035854053E-2</v>
      </c>
      <c r="GE48">
        <f t="shared" si="191"/>
        <v>129.8063375836384</v>
      </c>
      <c r="GF48">
        <f t="shared" si="191"/>
        <v>3.6057315995455119</v>
      </c>
      <c r="GG48">
        <f t="shared" si="191"/>
        <v>641.96755460169163</v>
      </c>
      <c r="GH48">
        <f t="shared" si="191"/>
        <v>0.2908723646004292</v>
      </c>
    </row>
    <row r="49" spans="1:190" s="21" customFormat="1" ht="15.75" hidden="1" x14ac:dyDescent="0.25">
      <c r="A49" s="115" t="s">
        <v>270</v>
      </c>
      <c r="B49" s="130"/>
      <c r="C49" s="130"/>
      <c r="D49" s="130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77"/>
      <c r="X49" s="130"/>
      <c r="Y49" s="130"/>
      <c r="Z49" s="130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W49" s="130"/>
      <c r="AX49" s="130"/>
      <c r="AY49" s="130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T49" s="130"/>
      <c r="BU49" s="130"/>
      <c r="BV49" s="130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Q49" s="130"/>
      <c r="CR49" s="130"/>
      <c r="CS49" s="130"/>
      <c r="CT49" s="130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EE49">
        <f>Flowtime_200!C330</f>
        <v>1035551</v>
      </c>
      <c r="EF49">
        <f t="shared" si="15"/>
        <v>1166990</v>
      </c>
      <c r="EG49">
        <f>Flowtime_200!C142</f>
        <v>1166990</v>
      </c>
      <c r="EH49">
        <f>Flowtime_200!C48</f>
        <v>1166990</v>
      </c>
      <c r="EI49"/>
      <c r="EJ49"/>
      <c r="EK49"/>
      <c r="EL49">
        <v>658</v>
      </c>
      <c r="EM49">
        <v>635</v>
      </c>
      <c r="EN49">
        <v>635</v>
      </c>
      <c r="EO49">
        <v>640</v>
      </c>
      <c r="EP49">
        <v>640</v>
      </c>
      <c r="EQ49">
        <v>632</v>
      </c>
      <c r="ER49">
        <v>632</v>
      </c>
      <c r="ES49"/>
      <c r="ET49">
        <f t="shared" si="190"/>
        <v>-131439</v>
      </c>
      <c r="EU49">
        <f t="shared" si="190"/>
        <v>0</v>
      </c>
      <c r="EV49">
        <f t="shared" si="190"/>
        <v>0</v>
      </c>
      <c r="EW49">
        <f t="shared" si="190"/>
        <v>1166990</v>
      </c>
      <c r="EX49">
        <f t="shared" si="189"/>
        <v>0</v>
      </c>
      <c r="EY49">
        <f t="shared" si="189"/>
        <v>0</v>
      </c>
      <c r="EZ49">
        <f t="shared" si="189"/>
        <v>-658</v>
      </c>
      <c r="FA49">
        <f t="shared" si="189"/>
        <v>23</v>
      </c>
      <c r="FB49">
        <f t="shared" si="189"/>
        <v>0</v>
      </c>
      <c r="FC49">
        <f t="shared" si="189"/>
        <v>-5</v>
      </c>
      <c r="FD49">
        <f t="shared" si="189"/>
        <v>0</v>
      </c>
      <c r="FE49">
        <f t="shared" si="189"/>
        <v>8</v>
      </c>
      <c r="FF49">
        <f t="shared" si="189"/>
        <v>0</v>
      </c>
      <c r="FG49"/>
      <c r="FH49">
        <f t="shared" si="153"/>
        <v>-11552.303370786511</v>
      </c>
      <c r="FI49">
        <f t="shared" si="153"/>
        <v>-2.0337078651685392</v>
      </c>
      <c r="FJ49">
        <f t="shared" si="153"/>
        <v>2.0337078651685392</v>
      </c>
      <c r="FK49">
        <f t="shared" si="153"/>
        <v>14817.97752808989</v>
      </c>
      <c r="FL49">
        <f t="shared" si="153"/>
        <v>0</v>
      </c>
      <c r="FM49">
        <f t="shared" si="153"/>
        <v>0</v>
      </c>
      <c r="FN49">
        <f t="shared" si="153"/>
        <v>25.617977528089909</v>
      </c>
      <c r="FO49">
        <f t="shared" si="153"/>
        <v>30.348314606741575</v>
      </c>
      <c r="FP49">
        <f t="shared" si="152"/>
        <v>0.24719101123595505</v>
      </c>
      <c r="FQ49">
        <f t="shared" si="152"/>
        <v>0.60674157303370801</v>
      </c>
      <c r="FR49">
        <f t="shared" si="152"/>
        <v>1.898876404494382</v>
      </c>
      <c r="FS49">
        <f t="shared" si="152"/>
        <v>8.6629213483146064</v>
      </c>
      <c r="FT49">
        <f t="shared" si="152"/>
        <v>0.5393258426966292</v>
      </c>
      <c r="FU49"/>
      <c r="FV49">
        <f t="shared" si="192"/>
        <v>133455713.17068538</v>
      </c>
      <c r="FW49">
        <f t="shared" si="192"/>
        <v>4.1359676808483767</v>
      </c>
      <c r="FX49">
        <f t="shared" si="192"/>
        <v>4.1359676808483767</v>
      </c>
      <c r="FY49">
        <f t="shared" si="192"/>
        <v>219572458.02297696</v>
      </c>
      <c r="FZ49">
        <f t="shared" si="192"/>
        <v>0</v>
      </c>
      <c r="GA49">
        <f t="shared" si="192"/>
        <v>0</v>
      </c>
      <c r="GB49">
        <f t="shared" si="191"/>
        <v>656.28077262971954</v>
      </c>
      <c r="GC49">
        <f t="shared" si="191"/>
        <v>921.02019946976407</v>
      </c>
      <c r="GD49">
        <f t="shared" si="191"/>
        <v>6.1103396035854053E-2</v>
      </c>
      <c r="GE49">
        <f t="shared" si="191"/>
        <v>0.36813533644741842</v>
      </c>
      <c r="GF49">
        <f t="shared" si="191"/>
        <v>3.6057315995455119</v>
      </c>
      <c r="GG49">
        <f t="shared" si="191"/>
        <v>75.046206287084956</v>
      </c>
      <c r="GH49">
        <f t="shared" si="191"/>
        <v>0.2908723646004292</v>
      </c>
    </row>
    <row r="50" spans="1:190" s="21" customFormat="1" ht="15.75" hidden="1" x14ac:dyDescent="0.25">
      <c r="A50" s="115" t="s">
        <v>271</v>
      </c>
      <c r="B50" s="131">
        <f>1-B46</f>
        <v>0.98333333333333328</v>
      </c>
      <c r="C50" s="131">
        <f t="shared" ref="C50:D50" si="212">1-C46</f>
        <v>0.95</v>
      </c>
      <c r="D50" s="131">
        <f t="shared" si="212"/>
        <v>0.97499999999999998</v>
      </c>
      <c r="E50" s="368"/>
      <c r="F50" s="368"/>
      <c r="G50" s="368"/>
      <c r="H50" s="368"/>
      <c r="I50" s="368"/>
      <c r="J50" s="368"/>
      <c r="K50" s="368"/>
      <c r="L50" s="368"/>
      <c r="M50" s="368"/>
      <c r="N50" s="368"/>
      <c r="O50" s="368"/>
      <c r="P50" s="368"/>
      <c r="Q50" s="368"/>
      <c r="R50" s="368"/>
      <c r="S50" s="368"/>
      <c r="T50" s="368"/>
      <c r="U50" s="368"/>
      <c r="V50" s="177"/>
      <c r="X50" s="131">
        <f>1-X46</f>
        <v>0.98333333333333328</v>
      </c>
      <c r="Y50" s="131">
        <f t="shared" ref="Y50:Z50" si="213">1-Y46</f>
        <v>0.95</v>
      </c>
      <c r="Z50" s="131">
        <f t="shared" si="213"/>
        <v>0.97499999999999998</v>
      </c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68"/>
      <c r="AL50" s="368"/>
      <c r="AM50" s="368"/>
      <c r="AN50" s="368"/>
      <c r="AO50" s="368"/>
      <c r="AP50" s="368"/>
      <c r="AQ50" s="368"/>
      <c r="AR50" s="368"/>
      <c r="AW50" s="131">
        <f>1-AW46</f>
        <v>0.95</v>
      </c>
      <c r="AX50" s="131">
        <f>1-AX46</f>
        <v>0.97499999999999998</v>
      </c>
      <c r="AY50" s="131">
        <f>1-AY46</f>
        <v>0.98333333333333328</v>
      </c>
      <c r="AZ50" s="152"/>
      <c r="BA50" s="152"/>
      <c r="BB50" s="152"/>
      <c r="BC50" s="152"/>
      <c r="BD50" s="152"/>
      <c r="BE50" s="152"/>
      <c r="BF50" s="152"/>
      <c r="BG50" s="152"/>
      <c r="BH50" s="152"/>
      <c r="BI50" s="152"/>
      <c r="BJ50" s="152"/>
      <c r="BK50" s="152"/>
      <c r="BL50" s="152"/>
      <c r="BM50" s="152"/>
      <c r="BN50" s="152"/>
      <c r="BO50" s="152"/>
      <c r="BP50" s="152"/>
      <c r="BQ50" s="152"/>
      <c r="BT50" s="131">
        <f>1-BT46</f>
        <v>0.95</v>
      </c>
      <c r="BU50" s="131">
        <f>1-BU46</f>
        <v>0.97499999999999998</v>
      </c>
      <c r="BV50" s="131">
        <f>1-BV46</f>
        <v>0.98333333333333328</v>
      </c>
      <c r="BW50" s="152"/>
      <c r="BX50" s="152"/>
      <c r="BY50" s="152"/>
      <c r="BZ50" s="152"/>
      <c r="CA50" s="152"/>
      <c r="CB50" s="152"/>
      <c r="CC50" s="152"/>
      <c r="CD50" s="152"/>
      <c r="CE50" s="152"/>
      <c r="CF50" s="152"/>
      <c r="CG50" s="152"/>
      <c r="CH50" s="152"/>
      <c r="CI50" s="152"/>
      <c r="CJ50" s="152"/>
      <c r="CK50" s="152"/>
      <c r="CL50" s="152"/>
      <c r="CM50" s="152"/>
      <c r="CN50" s="152"/>
      <c r="CQ50" s="131">
        <f>1-CQ46</f>
        <v>0.97499999999999998</v>
      </c>
      <c r="CR50" s="131">
        <f>1-CR46</f>
        <v>0.98333333333333328</v>
      </c>
      <c r="CS50" s="131">
        <f>1-CS46</f>
        <v>0.95</v>
      </c>
      <c r="CT50" s="131">
        <f>1-CT46</f>
        <v>0.98750000000000004</v>
      </c>
      <c r="CU50" s="152"/>
      <c r="CV50" s="152"/>
      <c r="CW50" s="152"/>
      <c r="CX50" s="152"/>
      <c r="CY50" s="152"/>
      <c r="CZ50" s="152"/>
      <c r="DA50" s="152"/>
      <c r="DB50" s="152"/>
      <c r="DC50" s="152"/>
      <c r="DD50" s="152"/>
      <c r="DE50" s="152"/>
      <c r="DF50" s="152"/>
      <c r="DG50" s="152"/>
      <c r="DH50" s="152"/>
      <c r="DI50" s="152"/>
      <c r="DJ50" s="152"/>
      <c r="DK50" s="152"/>
      <c r="DL50" s="152"/>
      <c r="DM50" s="152"/>
      <c r="DN50" s="152"/>
      <c r="DO50" s="152"/>
      <c r="DP50" s="152"/>
      <c r="DQ50" s="152"/>
      <c r="DR50" s="152"/>
      <c r="DS50" s="152"/>
      <c r="DT50" s="152"/>
      <c r="EE50">
        <f>Flowtime_200!C331</f>
        <v>1046561</v>
      </c>
      <c r="EF50">
        <f t="shared" si="15"/>
        <v>1172351</v>
      </c>
      <c r="EG50">
        <f>Flowtime_200!C143</f>
        <v>1172351</v>
      </c>
      <c r="EH50">
        <f>Flowtime_200!C49</f>
        <v>1172351</v>
      </c>
      <c r="EI50"/>
      <c r="EJ50"/>
      <c r="EK50"/>
      <c r="EL50">
        <v>585</v>
      </c>
      <c r="EM50">
        <v>678</v>
      </c>
      <c r="EN50">
        <v>678</v>
      </c>
      <c r="EO50">
        <v>644</v>
      </c>
      <c r="EP50">
        <v>670</v>
      </c>
      <c r="EQ50">
        <v>628</v>
      </c>
      <c r="ER50">
        <v>628</v>
      </c>
      <c r="ES50"/>
      <c r="ET50">
        <f t="shared" si="190"/>
        <v>-125790</v>
      </c>
      <c r="EU50">
        <f t="shared" si="190"/>
        <v>0</v>
      </c>
      <c r="EV50">
        <f t="shared" si="190"/>
        <v>0</v>
      </c>
      <c r="EW50">
        <f t="shared" si="190"/>
        <v>1172351</v>
      </c>
      <c r="EX50">
        <f t="shared" si="189"/>
        <v>0</v>
      </c>
      <c r="EY50">
        <f t="shared" si="189"/>
        <v>0</v>
      </c>
      <c r="EZ50">
        <f t="shared" si="189"/>
        <v>-585</v>
      </c>
      <c r="FA50">
        <f t="shared" si="189"/>
        <v>-93</v>
      </c>
      <c r="FB50">
        <f t="shared" si="189"/>
        <v>0</v>
      </c>
      <c r="FC50">
        <f t="shared" si="189"/>
        <v>34</v>
      </c>
      <c r="FD50">
        <f t="shared" si="189"/>
        <v>-26</v>
      </c>
      <c r="FE50">
        <f t="shared" si="189"/>
        <v>42</v>
      </c>
      <c r="FF50">
        <f t="shared" si="189"/>
        <v>0</v>
      </c>
      <c r="FG50"/>
      <c r="FH50">
        <f t="shared" si="153"/>
        <v>-5903.3033707865106</v>
      </c>
      <c r="FI50">
        <f t="shared" si="153"/>
        <v>-2.0337078651685392</v>
      </c>
      <c r="FJ50">
        <f t="shared" si="153"/>
        <v>2.0337078651685392</v>
      </c>
      <c r="FK50">
        <f t="shared" si="153"/>
        <v>20178.97752808989</v>
      </c>
      <c r="FL50">
        <f t="shared" si="153"/>
        <v>0</v>
      </c>
      <c r="FM50">
        <f t="shared" si="153"/>
        <v>0</v>
      </c>
      <c r="FN50">
        <f t="shared" si="153"/>
        <v>98.617977528089909</v>
      </c>
      <c r="FO50">
        <f t="shared" si="153"/>
        <v>-85.651685393258433</v>
      </c>
      <c r="FP50">
        <f t="shared" si="152"/>
        <v>0.24719101123595505</v>
      </c>
      <c r="FQ50">
        <f t="shared" si="152"/>
        <v>39.606741573033709</v>
      </c>
      <c r="FR50">
        <f t="shared" si="152"/>
        <v>-24.101123595505619</v>
      </c>
      <c r="FS50">
        <f t="shared" si="152"/>
        <v>42.662921348314605</v>
      </c>
      <c r="FT50">
        <f t="shared" si="152"/>
        <v>0.5393258426966292</v>
      </c>
      <c r="FU50"/>
      <c r="FV50">
        <f t="shared" si="192"/>
        <v>34848990.687539376</v>
      </c>
      <c r="FW50">
        <f t="shared" si="192"/>
        <v>4.1359676808483767</v>
      </c>
      <c r="FX50">
        <f t="shared" si="192"/>
        <v>4.1359676808483767</v>
      </c>
      <c r="FY50">
        <f t="shared" si="192"/>
        <v>407191134.07915676</v>
      </c>
      <c r="FZ50">
        <f t="shared" si="192"/>
        <v>0</v>
      </c>
      <c r="GA50">
        <f t="shared" si="192"/>
        <v>0</v>
      </c>
      <c r="GB50">
        <f t="shared" si="191"/>
        <v>9725.5054917308462</v>
      </c>
      <c r="GC50">
        <f t="shared" si="191"/>
        <v>7336.2112107057201</v>
      </c>
      <c r="GD50">
        <f t="shared" si="191"/>
        <v>6.1103396035854053E-2</v>
      </c>
      <c r="GE50">
        <f t="shared" si="191"/>
        <v>1568.6939780330767</v>
      </c>
      <c r="GF50">
        <f t="shared" si="191"/>
        <v>580.86415856583767</v>
      </c>
      <c r="GG50">
        <f t="shared" si="191"/>
        <v>1820.1248579724781</v>
      </c>
      <c r="GH50">
        <f t="shared" si="191"/>
        <v>0.2908723646004292</v>
      </c>
    </row>
    <row r="51" spans="1:190" s="21" customFormat="1" ht="15.75" hidden="1" x14ac:dyDescent="0.25">
      <c r="A51" s="115" t="s">
        <v>263</v>
      </c>
      <c r="B51" s="130">
        <v>-2.13</v>
      </c>
      <c r="C51" s="130">
        <v>-1.65</v>
      </c>
      <c r="D51" s="130">
        <v>-1.96</v>
      </c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77"/>
      <c r="X51" s="130">
        <v>-2.13</v>
      </c>
      <c r="Y51" s="130">
        <v>-1.65</v>
      </c>
      <c r="Z51" s="130">
        <v>-1.96</v>
      </c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W51" s="130">
        <v>-1.65</v>
      </c>
      <c r="AX51" s="130">
        <v>-1.96</v>
      </c>
      <c r="AY51" s="130">
        <v>-2.13</v>
      </c>
      <c r="AZ51" s="368"/>
      <c r="BA51" s="368"/>
      <c r="BB51" s="368"/>
      <c r="BC51" s="368"/>
      <c r="BD51" s="368"/>
      <c r="BE51" s="368"/>
      <c r="BF51" s="368"/>
      <c r="BG51" s="368"/>
      <c r="BH51" s="368"/>
      <c r="BI51" s="368"/>
      <c r="BJ51" s="368"/>
      <c r="BK51" s="368"/>
      <c r="BL51" s="368"/>
      <c r="BM51" s="368"/>
      <c r="BN51" s="368"/>
      <c r="BO51" s="368"/>
      <c r="BP51" s="368"/>
      <c r="BQ51" s="368"/>
      <c r="BT51" s="130">
        <v>-1.65</v>
      </c>
      <c r="BU51" s="130">
        <v>-1.96</v>
      </c>
      <c r="BV51" s="130">
        <v>-2.13</v>
      </c>
      <c r="BW51" s="368"/>
      <c r="BX51" s="368"/>
      <c r="BY51" s="368"/>
      <c r="BZ51" s="368"/>
      <c r="CA51" s="368"/>
      <c r="CB51" s="368"/>
      <c r="CC51" s="368"/>
      <c r="CD51" s="368"/>
      <c r="CE51" s="368"/>
      <c r="CF51" s="368"/>
      <c r="CG51" s="368"/>
      <c r="CH51" s="368"/>
      <c r="CI51" s="368"/>
      <c r="CJ51" s="368"/>
      <c r="CK51" s="368"/>
      <c r="CL51" s="368"/>
      <c r="CM51" s="368"/>
      <c r="CN51" s="368"/>
      <c r="CQ51" s="130">
        <v>-1.96</v>
      </c>
      <c r="CR51" s="130">
        <v>-2.13</v>
      </c>
      <c r="CS51" s="130">
        <v>-1.65</v>
      </c>
      <c r="CT51" s="130">
        <v>-2.2400000000000002</v>
      </c>
      <c r="CU51" s="368"/>
      <c r="CV51" s="368"/>
      <c r="CW51" s="368"/>
      <c r="CX51" s="368"/>
      <c r="CY51" s="368"/>
      <c r="CZ51" s="368"/>
      <c r="DA51" s="368"/>
      <c r="DB51" s="368"/>
      <c r="DC51" s="368"/>
      <c r="DD51" s="368"/>
      <c r="DE51" s="368"/>
      <c r="DF51" s="368"/>
      <c r="DG51" s="368"/>
      <c r="DH51" s="368"/>
      <c r="DI51" s="368"/>
      <c r="DJ51" s="368"/>
      <c r="DK51" s="368"/>
      <c r="DL51" s="368"/>
      <c r="DM51" s="368"/>
      <c r="DN51" s="368"/>
      <c r="DO51" s="368"/>
      <c r="DP51" s="368"/>
      <c r="DQ51" s="368"/>
      <c r="DR51" s="368"/>
      <c r="DS51" s="368"/>
      <c r="DT51" s="368"/>
      <c r="EE51">
        <f>Flowtime_200!C332</f>
        <v>1072634</v>
      </c>
      <c r="EF51">
        <f t="shared" si="15"/>
        <v>1164670</v>
      </c>
      <c r="EG51">
        <f>Flowtime_200!C144</f>
        <v>1164670</v>
      </c>
      <c r="EH51">
        <f>Flowtime_200!C50</f>
        <v>1164670</v>
      </c>
      <c r="EI51"/>
      <c r="EJ51"/>
      <c r="EK51"/>
      <c r="EL51">
        <v>618</v>
      </c>
      <c r="EM51">
        <v>672</v>
      </c>
      <c r="EN51">
        <v>672</v>
      </c>
      <c r="EO51">
        <v>651</v>
      </c>
      <c r="EP51">
        <v>651</v>
      </c>
      <c r="EQ51">
        <v>563</v>
      </c>
      <c r="ER51">
        <v>563</v>
      </c>
      <c r="ES51"/>
      <c r="ET51">
        <f t="shared" si="190"/>
        <v>-92036</v>
      </c>
      <c r="EU51">
        <f t="shared" si="190"/>
        <v>0</v>
      </c>
      <c r="EV51">
        <f t="shared" si="190"/>
        <v>0</v>
      </c>
      <c r="EW51">
        <f t="shared" si="190"/>
        <v>1164670</v>
      </c>
      <c r="EX51">
        <f t="shared" si="189"/>
        <v>0</v>
      </c>
      <c r="EY51">
        <f t="shared" si="189"/>
        <v>0</v>
      </c>
      <c r="EZ51">
        <f t="shared" si="189"/>
        <v>-618</v>
      </c>
      <c r="FA51">
        <f t="shared" si="189"/>
        <v>-54</v>
      </c>
      <c r="FB51">
        <f t="shared" si="189"/>
        <v>0</v>
      </c>
      <c r="FC51">
        <f t="shared" si="189"/>
        <v>21</v>
      </c>
      <c r="FD51">
        <f t="shared" si="189"/>
        <v>0</v>
      </c>
      <c r="FE51">
        <f t="shared" si="189"/>
        <v>88</v>
      </c>
      <c r="FF51">
        <f t="shared" si="189"/>
        <v>0</v>
      </c>
      <c r="FG51"/>
      <c r="FH51">
        <f t="shared" si="153"/>
        <v>27850.696629213489</v>
      </c>
      <c r="FI51">
        <f t="shared" si="153"/>
        <v>-2.0337078651685392</v>
      </c>
      <c r="FJ51">
        <f t="shared" si="153"/>
        <v>2.0337078651685392</v>
      </c>
      <c r="FK51">
        <f t="shared" si="153"/>
        <v>12497.97752808989</v>
      </c>
      <c r="FL51">
        <f t="shared" si="153"/>
        <v>0</v>
      </c>
      <c r="FM51">
        <f t="shared" si="153"/>
        <v>0</v>
      </c>
      <c r="FN51">
        <f t="shared" si="153"/>
        <v>65.617977528089909</v>
      </c>
      <c r="FO51">
        <f t="shared" si="153"/>
        <v>-46.651685393258425</v>
      </c>
      <c r="FP51">
        <f t="shared" si="152"/>
        <v>0.24719101123595505</v>
      </c>
      <c r="FQ51">
        <f t="shared" si="152"/>
        <v>26.606741573033709</v>
      </c>
      <c r="FR51">
        <f t="shared" si="152"/>
        <v>1.898876404494382</v>
      </c>
      <c r="FS51">
        <f t="shared" si="152"/>
        <v>88.662921348314612</v>
      </c>
      <c r="FT51">
        <f t="shared" si="152"/>
        <v>0.5393258426966292</v>
      </c>
      <c r="FU51"/>
      <c r="FV51">
        <f t="shared" si="192"/>
        <v>775661302.73248363</v>
      </c>
      <c r="FW51">
        <f t="shared" si="192"/>
        <v>4.1359676808483767</v>
      </c>
      <c r="FX51">
        <f t="shared" si="192"/>
        <v>4.1359676808483767</v>
      </c>
      <c r="FY51">
        <f t="shared" si="192"/>
        <v>156199442.29263988</v>
      </c>
      <c r="FZ51">
        <f t="shared" si="192"/>
        <v>0</v>
      </c>
      <c r="GA51">
        <f t="shared" si="192"/>
        <v>0</v>
      </c>
      <c r="GB51">
        <f t="shared" si="191"/>
        <v>4305.7189748769124</v>
      </c>
      <c r="GC51">
        <f t="shared" si="191"/>
        <v>2176.3797500315613</v>
      </c>
      <c r="GD51">
        <f t="shared" si="191"/>
        <v>6.1103396035854053E-2</v>
      </c>
      <c r="GE51">
        <f t="shared" si="191"/>
        <v>707.91869713420033</v>
      </c>
      <c r="GF51">
        <f t="shared" si="191"/>
        <v>3.6057315995455119</v>
      </c>
      <c r="GG51">
        <f t="shared" si="191"/>
        <v>7861.113622017423</v>
      </c>
      <c r="GH51">
        <f t="shared" si="191"/>
        <v>0.2908723646004292</v>
      </c>
    </row>
    <row r="52" spans="1:190" s="21" customFormat="1" ht="15.75" hidden="1" x14ac:dyDescent="0.25">
      <c r="A52" s="115" t="s">
        <v>262</v>
      </c>
      <c r="B52" s="179" t="str">
        <f>IF(B42&lt;B51,"H1","H0")</f>
        <v>H1</v>
      </c>
      <c r="C52" s="179" t="str">
        <f t="shared" ref="C52:D52" si="214">IF(C42&lt;C51,"H1","H0")</f>
        <v>H1</v>
      </c>
      <c r="D52" s="179" t="str">
        <f t="shared" si="214"/>
        <v>H1</v>
      </c>
      <c r="E52" s="367"/>
      <c r="F52" s="367"/>
      <c r="G52" s="367"/>
      <c r="H52" s="367"/>
      <c r="I52" s="367"/>
      <c r="J52" s="367"/>
      <c r="K52" s="367"/>
      <c r="L52" s="367"/>
      <c r="M52" s="367"/>
      <c r="N52" s="367"/>
      <c r="O52" s="367"/>
      <c r="P52" s="367"/>
      <c r="Q52" s="367"/>
      <c r="R52" s="367"/>
      <c r="S52" s="367"/>
      <c r="T52" s="367"/>
      <c r="U52" s="367"/>
      <c r="V52" s="177"/>
      <c r="X52" s="179" t="str">
        <f>IF(X42&lt;X51,"H1","H0")</f>
        <v>H1</v>
      </c>
      <c r="Y52" s="179" t="str">
        <f t="shared" ref="Y52:Z52" si="215">IF(Y42&lt;Y51,"H1","H0")</f>
        <v>H1</v>
      </c>
      <c r="Z52" s="179" t="str">
        <f t="shared" si="215"/>
        <v>H1</v>
      </c>
      <c r="AA52" s="367"/>
      <c r="AB52" s="367"/>
      <c r="AC52" s="367"/>
      <c r="AD52" s="367"/>
      <c r="AE52" s="367"/>
      <c r="AF52" s="367"/>
      <c r="AG52" s="367"/>
      <c r="AH52" s="367"/>
      <c r="AI52" s="367"/>
      <c r="AJ52" s="367"/>
      <c r="AK52" s="367"/>
      <c r="AL52" s="367"/>
      <c r="AM52" s="367"/>
      <c r="AN52" s="367"/>
      <c r="AO52" s="367"/>
      <c r="AP52" s="367"/>
      <c r="AQ52" s="367"/>
      <c r="AR52" s="367"/>
      <c r="AW52" s="179" t="str">
        <f>IF(AW42&lt;AW51,"H1","H0")</f>
        <v>H1</v>
      </c>
      <c r="AX52" s="179" t="str">
        <f>IF(AX42&lt;AX51,"H1","H0")</f>
        <v>H1</v>
      </c>
      <c r="AY52" s="179" t="str">
        <f>IF(AY42&lt;AY51,"H1","H0")</f>
        <v>H1</v>
      </c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T52" s="179" t="str">
        <f>IF(BT42&lt;BT51,"H1","H0")</f>
        <v>H1</v>
      </c>
      <c r="BU52" s="179" t="str">
        <f>IF(BU42&lt;BU51,"H1","H0")</f>
        <v>H1</v>
      </c>
      <c r="BV52" s="179" t="str">
        <f>IF(BV42&lt;BV51,"H1","H0")</f>
        <v>H1</v>
      </c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Q52" s="179" t="str">
        <f>IF(CQ42&lt;CQ51,"H1","H0")</f>
        <v>H1</v>
      </c>
      <c r="CR52" s="179" t="str">
        <f>IF(CR42&lt;CR51,"H1","H0")</f>
        <v>H1</v>
      </c>
      <c r="CS52" s="175" t="str">
        <f>IF(CS42&lt;CS51,"H1","H0")</f>
        <v>H0</v>
      </c>
      <c r="CT52" s="179" t="str">
        <f>IF(CT42&lt;CT51,"H1","H0")</f>
        <v>H1</v>
      </c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EE52">
        <f>Flowtime_200!C333</f>
        <v>931927</v>
      </c>
      <c r="EF52">
        <f t="shared" si="15"/>
        <v>1048796</v>
      </c>
      <c r="EG52">
        <f>Flowtime_200!C145</f>
        <v>1048796</v>
      </c>
      <c r="EH52">
        <f>Flowtime_200!C51</f>
        <v>1048796</v>
      </c>
      <c r="EI52"/>
      <c r="EJ52"/>
      <c r="EK52"/>
      <c r="EL52">
        <v>791</v>
      </c>
      <c r="EM52">
        <v>789</v>
      </c>
      <c r="EN52">
        <v>789</v>
      </c>
      <c r="EO52">
        <v>837</v>
      </c>
      <c r="EP52">
        <v>837</v>
      </c>
      <c r="EQ52">
        <v>851</v>
      </c>
      <c r="ER52">
        <v>851</v>
      </c>
      <c r="ES52"/>
      <c r="ET52">
        <f t="shared" si="190"/>
        <v>-116869</v>
      </c>
      <c r="EU52">
        <f t="shared" si="190"/>
        <v>0</v>
      </c>
      <c r="EV52">
        <f t="shared" si="190"/>
        <v>0</v>
      </c>
      <c r="EW52">
        <f t="shared" si="190"/>
        <v>1048796</v>
      </c>
      <c r="EX52">
        <f t="shared" si="189"/>
        <v>0</v>
      </c>
      <c r="EY52">
        <f t="shared" si="189"/>
        <v>0</v>
      </c>
      <c r="EZ52">
        <f t="shared" si="189"/>
        <v>-791</v>
      </c>
      <c r="FA52">
        <f t="shared" si="189"/>
        <v>2</v>
      </c>
      <c r="FB52">
        <f t="shared" si="189"/>
        <v>0</v>
      </c>
      <c r="FC52">
        <f t="shared" si="189"/>
        <v>-48</v>
      </c>
      <c r="FD52">
        <f t="shared" si="189"/>
        <v>0</v>
      </c>
      <c r="FE52">
        <f t="shared" si="189"/>
        <v>-14</v>
      </c>
      <c r="FF52">
        <f t="shared" si="189"/>
        <v>0</v>
      </c>
      <c r="FG52"/>
      <c r="FH52">
        <f t="shared" si="153"/>
        <v>3017.6966292134894</v>
      </c>
      <c r="FI52">
        <f t="shared" si="153"/>
        <v>-2.0337078651685392</v>
      </c>
      <c r="FJ52">
        <f t="shared" si="153"/>
        <v>2.0337078651685392</v>
      </c>
      <c r="FK52">
        <f t="shared" si="153"/>
        <v>-103376.02247191011</v>
      </c>
      <c r="FL52">
        <f t="shared" si="153"/>
        <v>0</v>
      </c>
      <c r="FM52">
        <f t="shared" si="153"/>
        <v>0</v>
      </c>
      <c r="FN52">
        <f t="shared" si="153"/>
        <v>-107.38202247191009</v>
      </c>
      <c r="FO52">
        <f t="shared" si="153"/>
        <v>9.3483146067415728</v>
      </c>
      <c r="FP52">
        <f t="shared" si="152"/>
        <v>0.24719101123595505</v>
      </c>
      <c r="FQ52">
        <f t="shared" si="152"/>
        <v>-42.393258426966291</v>
      </c>
      <c r="FR52">
        <f t="shared" si="152"/>
        <v>1.898876404494382</v>
      </c>
      <c r="FS52">
        <f t="shared" si="152"/>
        <v>-13.337078651685394</v>
      </c>
      <c r="FT52">
        <f t="shared" si="152"/>
        <v>0.5393258426966292</v>
      </c>
      <c r="FU52"/>
      <c r="FV52">
        <f t="shared" si="192"/>
        <v>9106492.9459664561</v>
      </c>
      <c r="FW52">
        <f t="shared" si="192"/>
        <v>4.1359676808483767</v>
      </c>
      <c r="FX52">
        <f t="shared" si="192"/>
        <v>4.1359676808483767</v>
      </c>
      <c r="FY52">
        <f t="shared" si="192"/>
        <v>10686602022.112864</v>
      </c>
      <c r="FZ52">
        <f t="shared" si="192"/>
        <v>0</v>
      </c>
      <c r="GA52">
        <f t="shared" si="192"/>
        <v>0</v>
      </c>
      <c r="GB52">
        <f t="shared" si="191"/>
        <v>11530.898750157803</v>
      </c>
      <c r="GC52">
        <f t="shared" si="191"/>
        <v>87.390985986617849</v>
      </c>
      <c r="GD52">
        <f t="shared" si="191"/>
        <v>6.1103396035854053E-2</v>
      </c>
      <c r="GE52">
        <f t="shared" si="191"/>
        <v>1797.1883600555484</v>
      </c>
      <c r="GF52">
        <f t="shared" si="191"/>
        <v>3.6057315995455119</v>
      </c>
      <c r="GG52">
        <f t="shared" si="191"/>
        <v>177.87766696124228</v>
      </c>
      <c r="GH52">
        <f t="shared" si="191"/>
        <v>0.2908723646004292</v>
      </c>
    </row>
    <row r="53" spans="1:190" ht="15" hidden="1" customHeight="1" x14ac:dyDescent="0.25">
      <c r="A53" s="162"/>
      <c r="B53" s="180"/>
      <c r="C53" s="180"/>
      <c r="D53" s="18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21"/>
      <c r="X53" s="145"/>
      <c r="Y53" s="145"/>
      <c r="Z53" s="145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W53" s="181"/>
      <c r="AX53" s="181"/>
      <c r="AY53" s="181"/>
      <c r="AZ53" s="367"/>
      <c r="BA53" s="367"/>
      <c r="BB53" s="367"/>
      <c r="BC53" s="367"/>
      <c r="BD53" s="367"/>
      <c r="BE53" s="367"/>
      <c r="BF53" s="367"/>
      <c r="BG53" s="367"/>
      <c r="BH53" s="367"/>
      <c r="BI53" s="367"/>
      <c r="BJ53" s="367"/>
      <c r="BK53" s="367"/>
      <c r="BL53" s="367"/>
      <c r="BM53" s="367"/>
      <c r="BN53" s="367"/>
      <c r="BO53" s="367"/>
      <c r="BP53" s="367"/>
      <c r="BQ53" s="367"/>
      <c r="BT53" s="181"/>
      <c r="BU53" s="181"/>
      <c r="BV53" s="181"/>
      <c r="BW53" s="367"/>
      <c r="BX53" s="367"/>
      <c r="BY53" s="367"/>
      <c r="BZ53" s="367"/>
      <c r="CA53" s="367"/>
      <c r="CB53" s="367"/>
      <c r="CC53" s="367"/>
      <c r="CD53" s="367"/>
      <c r="CE53" s="367"/>
      <c r="CF53" s="367"/>
      <c r="CG53" s="367"/>
      <c r="CH53" s="367"/>
      <c r="CI53" s="367"/>
      <c r="CJ53" s="367"/>
      <c r="CK53" s="367"/>
      <c r="CL53" s="367"/>
      <c r="CM53" s="367"/>
      <c r="CN53" s="367"/>
      <c r="CQ53" s="181"/>
      <c r="CR53" s="181"/>
      <c r="CS53" s="181"/>
      <c r="CT53" s="181"/>
      <c r="CU53" s="367"/>
      <c r="CV53" s="367"/>
      <c r="CW53" s="367"/>
      <c r="CX53" s="367"/>
      <c r="CY53" s="367"/>
      <c r="CZ53" s="367"/>
      <c r="DA53" s="367"/>
      <c r="DB53" s="367"/>
      <c r="DC53" s="367"/>
      <c r="DD53" s="367"/>
      <c r="DE53" s="367"/>
      <c r="DF53" s="367"/>
      <c r="DG53" s="367"/>
      <c r="DH53" s="367"/>
      <c r="DI53" s="367"/>
      <c r="DJ53" s="367"/>
      <c r="DK53" s="367"/>
      <c r="DL53" s="367"/>
      <c r="DM53" s="367"/>
      <c r="DN53" s="367"/>
      <c r="DO53" s="367"/>
      <c r="DP53" s="367"/>
      <c r="DQ53" s="367"/>
      <c r="DR53" s="367"/>
      <c r="DS53" s="367"/>
      <c r="DT53" s="367"/>
      <c r="EE53">
        <f>Flowtime_200!C334</f>
        <v>1056912</v>
      </c>
      <c r="EF53">
        <f t="shared" si="15"/>
        <v>1179202</v>
      </c>
      <c r="EG53">
        <f>Flowtime_200!C146</f>
        <v>1179202</v>
      </c>
      <c r="EH53">
        <f>Flowtime_200!C52</f>
        <v>1179202</v>
      </c>
      <c r="EL53">
        <v>606</v>
      </c>
      <c r="EM53">
        <v>569</v>
      </c>
      <c r="EN53">
        <v>569</v>
      </c>
      <c r="EO53">
        <v>625</v>
      </c>
      <c r="EP53">
        <v>625</v>
      </c>
      <c r="EQ53">
        <v>630</v>
      </c>
      <c r="ER53">
        <v>630</v>
      </c>
      <c r="ET53">
        <f t="shared" si="190"/>
        <v>-122290</v>
      </c>
      <c r="EU53">
        <f t="shared" si="190"/>
        <v>0</v>
      </c>
      <c r="EV53">
        <f t="shared" si="190"/>
        <v>0</v>
      </c>
      <c r="EW53">
        <f t="shared" si="190"/>
        <v>1179202</v>
      </c>
      <c r="EX53">
        <f t="shared" si="189"/>
        <v>0</v>
      </c>
      <c r="EY53">
        <f t="shared" si="189"/>
        <v>0</v>
      </c>
      <c r="EZ53">
        <f t="shared" si="189"/>
        <v>-606</v>
      </c>
      <c r="FA53">
        <f t="shared" si="189"/>
        <v>37</v>
      </c>
      <c r="FB53">
        <f t="shared" si="189"/>
        <v>0</v>
      </c>
      <c r="FC53">
        <f t="shared" si="189"/>
        <v>-56</v>
      </c>
      <c r="FD53">
        <f t="shared" si="189"/>
        <v>0</v>
      </c>
      <c r="FE53">
        <f t="shared" si="189"/>
        <v>-5</v>
      </c>
      <c r="FF53">
        <f t="shared" si="189"/>
        <v>0</v>
      </c>
      <c r="FH53">
        <f t="shared" si="153"/>
        <v>-2403.3033707865106</v>
      </c>
      <c r="FI53">
        <f t="shared" si="153"/>
        <v>-2.0337078651685392</v>
      </c>
      <c r="FJ53">
        <f t="shared" si="153"/>
        <v>2.0337078651685392</v>
      </c>
      <c r="FK53">
        <f t="shared" si="153"/>
        <v>27029.97752808989</v>
      </c>
      <c r="FL53">
        <f t="shared" si="153"/>
        <v>0</v>
      </c>
      <c r="FM53">
        <f t="shared" si="153"/>
        <v>0</v>
      </c>
      <c r="FN53">
        <f t="shared" si="153"/>
        <v>77.617977528089909</v>
      </c>
      <c r="FO53">
        <f t="shared" si="153"/>
        <v>44.348314606741575</v>
      </c>
      <c r="FP53">
        <f t="shared" si="152"/>
        <v>0.24719101123595505</v>
      </c>
      <c r="FQ53">
        <f t="shared" si="152"/>
        <v>-50.393258426966291</v>
      </c>
      <c r="FR53">
        <f t="shared" si="152"/>
        <v>1.898876404494382</v>
      </c>
      <c r="FS53">
        <f t="shared" si="152"/>
        <v>-4.3370786516853936</v>
      </c>
      <c r="FT53">
        <f t="shared" si="152"/>
        <v>0.5393258426966292</v>
      </c>
      <c r="FV53">
        <f t="shared" si="192"/>
        <v>5775867.0920338044</v>
      </c>
      <c r="FW53">
        <f t="shared" si="192"/>
        <v>4.1359676808483767</v>
      </c>
      <c r="FX53">
        <f t="shared" si="192"/>
        <v>4.1359676808483767</v>
      </c>
      <c r="FY53">
        <f t="shared" si="192"/>
        <v>730619685.16904449</v>
      </c>
      <c r="FZ53">
        <f t="shared" si="192"/>
        <v>0</v>
      </c>
      <c r="GA53">
        <f t="shared" si="192"/>
        <v>0</v>
      </c>
      <c r="GB53">
        <f t="shared" si="191"/>
        <v>6024.5504355510702</v>
      </c>
      <c r="GC53">
        <f t="shared" si="191"/>
        <v>1966.773008458528</v>
      </c>
      <c r="GD53">
        <f t="shared" si="191"/>
        <v>6.1103396035854053E-2</v>
      </c>
      <c r="GE53">
        <f t="shared" si="191"/>
        <v>2539.4804948870092</v>
      </c>
      <c r="GF53">
        <f t="shared" si="191"/>
        <v>3.6057315995455119</v>
      </c>
      <c r="GG53">
        <f t="shared" si="191"/>
        <v>18.810251230905191</v>
      </c>
      <c r="GH53">
        <f t="shared" si="191"/>
        <v>0.2908723646004292</v>
      </c>
    </row>
    <row r="54" spans="1:190" ht="15" hidden="1" customHeight="1" x14ac:dyDescent="0.25">
      <c r="A54" s="115" t="s">
        <v>753</v>
      </c>
      <c r="B54" s="648" t="s">
        <v>29</v>
      </c>
      <c r="C54" s="648"/>
      <c r="D54" s="648"/>
      <c r="E54" s="366"/>
      <c r="F54" s="366"/>
      <c r="G54" s="366"/>
      <c r="H54" s="366"/>
      <c r="I54" s="366"/>
      <c r="J54" s="366"/>
      <c r="K54" s="366"/>
      <c r="L54" s="366"/>
      <c r="M54" s="366"/>
      <c r="N54" s="366"/>
      <c r="O54" s="366"/>
      <c r="P54" s="366"/>
      <c r="Q54" s="366"/>
      <c r="R54" s="366"/>
      <c r="S54" s="366"/>
      <c r="T54" s="366"/>
      <c r="U54" s="366"/>
      <c r="X54" s="648" t="s">
        <v>29</v>
      </c>
      <c r="Y54" s="648"/>
      <c r="Z54" s="648"/>
      <c r="AA54" s="366"/>
      <c r="AB54" s="366"/>
      <c r="AC54" s="366"/>
      <c r="AD54" s="366"/>
      <c r="AE54" s="366"/>
      <c r="AF54" s="366"/>
      <c r="AG54" s="366"/>
      <c r="AH54" s="366"/>
      <c r="AI54" s="366"/>
      <c r="AJ54" s="366"/>
      <c r="AK54" s="366"/>
      <c r="AL54" s="366"/>
      <c r="AM54" s="366"/>
      <c r="AN54" s="366"/>
      <c r="AO54" s="366"/>
      <c r="AP54" s="366"/>
      <c r="AQ54" s="366"/>
      <c r="AR54" s="366"/>
      <c r="AW54" s="649" t="s">
        <v>796</v>
      </c>
      <c r="AX54" s="650"/>
      <c r="AY54" s="650"/>
      <c r="AZ54" s="366"/>
      <c r="BA54" s="366"/>
      <c r="BB54" s="366"/>
      <c r="BC54" s="366"/>
      <c r="BD54" s="366"/>
      <c r="BE54" s="366"/>
      <c r="BF54" s="366"/>
      <c r="BG54" s="366"/>
      <c r="BH54" s="366"/>
      <c r="BI54" s="366"/>
      <c r="BJ54" s="366"/>
      <c r="BK54" s="366"/>
      <c r="BL54" s="366"/>
      <c r="BM54" s="366"/>
      <c r="BN54" s="366"/>
      <c r="BO54" s="366"/>
      <c r="BP54" s="366"/>
      <c r="BQ54" s="366"/>
      <c r="BT54" s="649" t="s">
        <v>796</v>
      </c>
      <c r="BU54" s="650"/>
      <c r="BV54" s="650"/>
      <c r="BW54" s="366"/>
      <c r="BX54" s="366"/>
      <c r="BY54" s="366"/>
      <c r="BZ54" s="366"/>
      <c r="CA54" s="366"/>
      <c r="CB54" s="366"/>
      <c r="CC54" s="366"/>
      <c r="CD54" s="366"/>
      <c r="CE54" s="366"/>
      <c r="CF54" s="366"/>
      <c r="CG54" s="366"/>
      <c r="CH54" s="366"/>
      <c r="CI54" s="366"/>
      <c r="CJ54" s="366"/>
      <c r="CK54" s="366"/>
      <c r="CL54" s="366"/>
      <c r="CM54" s="366"/>
      <c r="CN54" s="366"/>
      <c r="CQ54" s="649" t="s">
        <v>809</v>
      </c>
      <c r="CR54" s="650"/>
      <c r="CS54" s="650"/>
      <c r="CT54" s="650"/>
      <c r="CU54" s="366"/>
      <c r="CV54" s="366"/>
      <c r="CW54" s="366"/>
      <c r="CX54" s="366"/>
      <c r="CY54" s="366"/>
      <c r="CZ54" s="366"/>
      <c r="DA54" s="366"/>
      <c r="DB54" s="366"/>
      <c r="DC54" s="366"/>
      <c r="DD54" s="366"/>
      <c r="DE54" s="366"/>
      <c r="DF54" s="366"/>
      <c r="DG54" s="366"/>
      <c r="DH54" s="366"/>
      <c r="DI54" s="366"/>
      <c r="DJ54" s="366"/>
      <c r="DK54" s="366"/>
      <c r="DL54" s="366"/>
      <c r="DM54" s="366"/>
      <c r="DN54" s="366"/>
      <c r="DO54" s="366"/>
      <c r="DP54" s="366"/>
      <c r="DQ54" s="366"/>
      <c r="DR54" s="366"/>
      <c r="DS54" s="366"/>
      <c r="DT54" s="366"/>
      <c r="EE54">
        <f>Flowtime_200!C335</f>
        <v>1045772</v>
      </c>
      <c r="EF54">
        <f t="shared" si="15"/>
        <v>1179119</v>
      </c>
      <c r="EG54">
        <f>Flowtime_200!C147</f>
        <v>1179119</v>
      </c>
      <c r="EH54">
        <f>Flowtime_200!C53</f>
        <v>1179119</v>
      </c>
      <c r="EL54">
        <v>591</v>
      </c>
      <c r="EM54">
        <v>673</v>
      </c>
      <c r="EN54">
        <v>673</v>
      </c>
      <c r="EO54">
        <v>702</v>
      </c>
      <c r="EP54">
        <v>702</v>
      </c>
      <c r="EQ54">
        <v>694</v>
      </c>
      <c r="ER54">
        <v>694</v>
      </c>
      <c r="ET54">
        <f t="shared" si="190"/>
        <v>-133347</v>
      </c>
      <c r="EU54">
        <f t="shared" si="190"/>
        <v>0</v>
      </c>
      <c r="EV54">
        <f t="shared" si="190"/>
        <v>0</v>
      </c>
      <c r="EW54">
        <f t="shared" si="190"/>
        <v>1179119</v>
      </c>
      <c r="EX54">
        <f t="shared" si="189"/>
        <v>0</v>
      </c>
      <c r="EY54">
        <f t="shared" si="189"/>
        <v>0</v>
      </c>
      <c r="EZ54">
        <f t="shared" si="189"/>
        <v>-591</v>
      </c>
      <c r="FA54">
        <f t="shared" si="189"/>
        <v>-82</v>
      </c>
      <c r="FB54">
        <f t="shared" si="189"/>
        <v>0</v>
      </c>
      <c r="FC54">
        <f t="shared" si="189"/>
        <v>-29</v>
      </c>
      <c r="FD54">
        <f t="shared" si="189"/>
        <v>0</v>
      </c>
      <c r="FE54">
        <f t="shared" si="189"/>
        <v>8</v>
      </c>
      <c r="FF54">
        <f t="shared" si="189"/>
        <v>0</v>
      </c>
      <c r="FH54">
        <f t="shared" si="153"/>
        <v>-13460.303370786511</v>
      </c>
      <c r="FI54">
        <f t="shared" si="153"/>
        <v>-2.0337078651685392</v>
      </c>
      <c r="FJ54">
        <f t="shared" si="153"/>
        <v>2.0337078651685392</v>
      </c>
      <c r="FK54">
        <f t="shared" si="153"/>
        <v>26946.97752808989</v>
      </c>
      <c r="FL54">
        <f t="shared" si="153"/>
        <v>0</v>
      </c>
      <c r="FM54">
        <f t="shared" si="153"/>
        <v>0</v>
      </c>
      <c r="FN54">
        <f t="shared" si="153"/>
        <v>92.617977528089909</v>
      </c>
      <c r="FO54">
        <f t="shared" ref="FO54:FT92" si="216">FA54-FA$93</f>
        <v>-74.651685393258433</v>
      </c>
      <c r="FP54">
        <f t="shared" si="152"/>
        <v>0.24719101123595505</v>
      </c>
      <c r="FQ54">
        <f t="shared" si="152"/>
        <v>-23.393258426966291</v>
      </c>
      <c r="FR54">
        <f t="shared" si="152"/>
        <v>1.898876404494382</v>
      </c>
      <c r="FS54">
        <f t="shared" si="152"/>
        <v>8.6629213483146064</v>
      </c>
      <c r="FT54">
        <f t="shared" si="152"/>
        <v>0.5393258426966292</v>
      </c>
      <c r="FV54">
        <f t="shared" si="192"/>
        <v>181179766.83360669</v>
      </c>
      <c r="FW54">
        <f t="shared" si="192"/>
        <v>4.1359676808483767</v>
      </c>
      <c r="FX54">
        <f t="shared" si="192"/>
        <v>4.1359676808483767</v>
      </c>
      <c r="FY54">
        <f t="shared" si="192"/>
        <v>726139597.89938152</v>
      </c>
      <c r="FZ54">
        <f t="shared" si="192"/>
        <v>0</v>
      </c>
      <c r="GA54">
        <f t="shared" si="192"/>
        <v>0</v>
      </c>
      <c r="GB54">
        <f t="shared" si="191"/>
        <v>8578.0897613937668</v>
      </c>
      <c r="GC54">
        <f t="shared" si="191"/>
        <v>5572.8741320540348</v>
      </c>
      <c r="GD54">
        <f t="shared" si="191"/>
        <v>6.1103396035854053E-2</v>
      </c>
      <c r="GE54">
        <f t="shared" si="191"/>
        <v>547.24453983082935</v>
      </c>
      <c r="GF54">
        <f t="shared" si="191"/>
        <v>3.6057315995455119</v>
      </c>
      <c r="GG54">
        <f t="shared" si="191"/>
        <v>75.046206287084956</v>
      </c>
      <c r="GH54">
        <f t="shared" si="191"/>
        <v>0.2908723646004292</v>
      </c>
    </row>
    <row r="55" spans="1:190" ht="15" hidden="1" customHeight="1" x14ac:dyDescent="0.25">
      <c r="A55" s="178" t="s">
        <v>161</v>
      </c>
      <c r="X55" t="s">
        <v>161</v>
      </c>
      <c r="AZ55" s="366"/>
      <c r="BA55" s="366"/>
      <c r="BB55" s="366"/>
      <c r="BC55" s="366"/>
      <c r="BD55" s="366"/>
      <c r="BE55" s="366"/>
      <c r="BF55" s="366"/>
      <c r="BG55" s="366"/>
      <c r="BH55" s="366"/>
      <c r="BI55" s="366"/>
      <c r="BJ55" s="366"/>
      <c r="BK55" s="366"/>
      <c r="BL55" s="366"/>
      <c r="BM55" s="366"/>
      <c r="BN55" s="366"/>
      <c r="BO55" s="366"/>
      <c r="BP55" s="366"/>
      <c r="BQ55" s="366"/>
      <c r="BW55" s="366"/>
      <c r="BX55" s="366"/>
      <c r="BY55" s="366"/>
      <c r="BZ55" s="366"/>
      <c r="CA55" s="366"/>
      <c r="CB55" s="366"/>
      <c r="CC55" s="366"/>
      <c r="CD55" s="366"/>
      <c r="CE55" s="366"/>
      <c r="CF55" s="366"/>
      <c r="CG55" s="366"/>
      <c r="CH55" s="366"/>
      <c r="CI55" s="366"/>
      <c r="CJ55" s="366"/>
      <c r="CK55" s="366"/>
      <c r="CL55" s="366"/>
      <c r="CM55" s="366"/>
      <c r="CN55" s="366"/>
      <c r="CU55" s="366"/>
      <c r="CV55" s="366"/>
      <c r="CW55" s="366"/>
      <c r="CX55" s="366"/>
      <c r="CY55" s="366"/>
      <c r="CZ55" s="366"/>
      <c r="DA55" s="366"/>
      <c r="DB55" s="366"/>
      <c r="DC55" s="366"/>
      <c r="DD55" s="366"/>
      <c r="DE55" s="366"/>
      <c r="DF55" s="366"/>
      <c r="DG55" s="366"/>
      <c r="DH55" s="366"/>
      <c r="DI55" s="366"/>
      <c r="DJ55" s="366"/>
      <c r="DK55" s="366"/>
      <c r="DL55" s="366"/>
      <c r="DM55" s="366"/>
      <c r="DN55" s="366"/>
      <c r="DO55" s="366"/>
      <c r="DP55" s="366"/>
      <c r="DQ55" s="366"/>
      <c r="DR55" s="366"/>
      <c r="DS55" s="366"/>
      <c r="DT55" s="366"/>
      <c r="EE55">
        <f>Flowtime_200!C336</f>
        <v>1021387</v>
      </c>
      <c r="EF55">
        <f t="shared" si="15"/>
        <v>1121009</v>
      </c>
      <c r="EG55">
        <f>Flowtime_200!C148</f>
        <v>1121009</v>
      </c>
      <c r="EH55">
        <f>Flowtime_200!C54</f>
        <v>1121009</v>
      </c>
      <c r="EL55">
        <v>648</v>
      </c>
      <c r="EM55">
        <v>579</v>
      </c>
      <c r="EN55">
        <v>579</v>
      </c>
      <c r="EO55">
        <v>604</v>
      </c>
      <c r="EP55">
        <v>618</v>
      </c>
      <c r="EQ55">
        <v>640</v>
      </c>
      <c r="ER55">
        <v>640</v>
      </c>
      <c r="ET55">
        <f t="shared" si="190"/>
        <v>-99622</v>
      </c>
      <c r="EU55">
        <f t="shared" si="190"/>
        <v>0</v>
      </c>
      <c r="EV55">
        <f t="shared" si="190"/>
        <v>0</v>
      </c>
      <c r="EW55">
        <f t="shared" si="190"/>
        <v>1121009</v>
      </c>
      <c r="EX55">
        <f t="shared" si="189"/>
        <v>0</v>
      </c>
      <c r="EY55">
        <f t="shared" si="189"/>
        <v>0</v>
      </c>
      <c r="EZ55">
        <f t="shared" si="189"/>
        <v>-648</v>
      </c>
      <c r="FA55">
        <f t="shared" si="189"/>
        <v>69</v>
      </c>
      <c r="FB55">
        <f t="shared" si="189"/>
        <v>0</v>
      </c>
      <c r="FC55">
        <f t="shared" si="189"/>
        <v>-25</v>
      </c>
      <c r="FD55">
        <f t="shared" si="189"/>
        <v>-14</v>
      </c>
      <c r="FE55">
        <f t="shared" si="189"/>
        <v>-22</v>
      </c>
      <c r="FF55">
        <f t="shared" si="189"/>
        <v>0</v>
      </c>
      <c r="FH55">
        <f t="shared" ref="FH55:FN91" si="217">ET55-ET$93</f>
        <v>20264.696629213489</v>
      </c>
      <c r="FI55">
        <f t="shared" si="217"/>
        <v>-2.0337078651685392</v>
      </c>
      <c r="FJ55">
        <f t="shared" si="217"/>
        <v>2.0337078651685392</v>
      </c>
      <c r="FK55">
        <f t="shared" si="217"/>
        <v>-31163.02247191011</v>
      </c>
      <c r="FL55">
        <f t="shared" si="217"/>
        <v>0</v>
      </c>
      <c r="FM55">
        <f t="shared" si="217"/>
        <v>0</v>
      </c>
      <c r="FN55">
        <f t="shared" si="217"/>
        <v>35.617977528089909</v>
      </c>
      <c r="FO55">
        <f t="shared" si="216"/>
        <v>76.348314606741567</v>
      </c>
      <c r="FP55">
        <f t="shared" si="152"/>
        <v>0.24719101123595505</v>
      </c>
      <c r="FQ55">
        <f t="shared" si="152"/>
        <v>-19.393258426966291</v>
      </c>
      <c r="FR55">
        <f t="shared" si="152"/>
        <v>-12.101123595505618</v>
      </c>
      <c r="FS55">
        <f t="shared" si="152"/>
        <v>-21.337078651685392</v>
      </c>
      <c r="FT55">
        <f t="shared" si="152"/>
        <v>0.5393258426966292</v>
      </c>
      <c r="FV55">
        <f t="shared" si="192"/>
        <v>410657929.47405654</v>
      </c>
      <c r="FW55">
        <f t="shared" si="192"/>
        <v>4.1359676808483767</v>
      </c>
      <c r="FX55">
        <f t="shared" si="192"/>
        <v>4.1359676808483767</v>
      </c>
      <c r="FY55">
        <f t="shared" si="192"/>
        <v>971133969.58477449</v>
      </c>
      <c r="FZ55">
        <f t="shared" si="192"/>
        <v>0</v>
      </c>
      <c r="GA55">
        <f t="shared" si="192"/>
        <v>0</v>
      </c>
      <c r="GB55">
        <f t="shared" si="191"/>
        <v>1268.6403231915178</v>
      </c>
      <c r="GC55">
        <f t="shared" si="191"/>
        <v>5829.0651432899876</v>
      </c>
      <c r="GD55">
        <f t="shared" si="191"/>
        <v>6.1103396035854053E-2</v>
      </c>
      <c r="GE55">
        <f t="shared" si="191"/>
        <v>376.09847241509908</v>
      </c>
      <c r="GF55">
        <f t="shared" si="191"/>
        <v>146.43719227370281</v>
      </c>
      <c r="GG55">
        <f t="shared" si="191"/>
        <v>455.27092538820852</v>
      </c>
      <c r="GH55">
        <f t="shared" si="191"/>
        <v>0.2908723646004292</v>
      </c>
    </row>
    <row r="56" spans="1:190" ht="15" hidden="1" customHeight="1" x14ac:dyDescent="0.25">
      <c r="A56" s="6"/>
      <c r="B56" s="585"/>
      <c r="C56" s="585"/>
      <c r="D56" s="585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X56" s="585"/>
      <c r="Y56" s="585"/>
      <c r="Z56" s="585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W56">
        <v>50</v>
      </c>
      <c r="BT56" t="s">
        <v>161</v>
      </c>
      <c r="CQ56" t="s">
        <v>161</v>
      </c>
      <c r="EE56">
        <f>Flowtime_200!C337</f>
        <v>1082200</v>
      </c>
      <c r="EF56">
        <f t="shared" si="15"/>
        <v>1196869</v>
      </c>
      <c r="EG56">
        <f>Flowtime_200!C149</f>
        <v>1196869</v>
      </c>
      <c r="EH56">
        <f>Flowtime_200!C55</f>
        <v>1196869</v>
      </c>
      <c r="EL56">
        <v>790</v>
      </c>
      <c r="EM56">
        <v>786</v>
      </c>
      <c r="EN56">
        <v>786</v>
      </c>
      <c r="EO56">
        <v>754</v>
      </c>
      <c r="EP56">
        <v>754</v>
      </c>
      <c r="EQ56">
        <v>813</v>
      </c>
      <c r="ER56">
        <v>813</v>
      </c>
      <c r="ET56">
        <f t="shared" si="190"/>
        <v>-114669</v>
      </c>
      <c r="EU56">
        <f t="shared" si="190"/>
        <v>0</v>
      </c>
      <c r="EV56">
        <f t="shared" si="190"/>
        <v>0</v>
      </c>
      <c r="EW56">
        <f t="shared" si="190"/>
        <v>1196869</v>
      </c>
      <c r="EX56">
        <f t="shared" si="189"/>
        <v>0</v>
      </c>
      <c r="EY56">
        <f t="shared" si="189"/>
        <v>0</v>
      </c>
      <c r="EZ56">
        <f t="shared" si="189"/>
        <v>-790</v>
      </c>
      <c r="FA56">
        <f t="shared" si="189"/>
        <v>4</v>
      </c>
      <c r="FB56">
        <f t="shared" si="189"/>
        <v>0</v>
      </c>
      <c r="FC56">
        <f t="shared" si="189"/>
        <v>32</v>
      </c>
      <c r="FD56">
        <f t="shared" si="189"/>
        <v>0</v>
      </c>
      <c r="FE56">
        <f t="shared" si="189"/>
        <v>-59</v>
      </c>
      <c r="FF56">
        <f t="shared" si="189"/>
        <v>0</v>
      </c>
      <c r="FH56">
        <f t="shared" si="217"/>
        <v>5217.6966292134894</v>
      </c>
      <c r="FI56">
        <f t="shared" si="217"/>
        <v>-2.0337078651685392</v>
      </c>
      <c r="FJ56">
        <f t="shared" si="217"/>
        <v>2.0337078651685392</v>
      </c>
      <c r="FK56">
        <f t="shared" si="217"/>
        <v>44696.97752808989</v>
      </c>
      <c r="FL56">
        <f t="shared" si="217"/>
        <v>0</v>
      </c>
      <c r="FM56">
        <f t="shared" si="217"/>
        <v>0</v>
      </c>
      <c r="FN56">
        <f t="shared" si="217"/>
        <v>-106.38202247191009</v>
      </c>
      <c r="FO56">
        <f t="shared" si="216"/>
        <v>11.348314606741573</v>
      </c>
      <c r="FP56">
        <f t="shared" si="152"/>
        <v>0.24719101123595505</v>
      </c>
      <c r="FQ56">
        <f t="shared" si="152"/>
        <v>37.606741573033709</v>
      </c>
      <c r="FR56">
        <f t="shared" si="152"/>
        <v>1.898876404494382</v>
      </c>
      <c r="FS56">
        <f t="shared" si="152"/>
        <v>-58.337078651685395</v>
      </c>
      <c r="FT56">
        <f t="shared" si="152"/>
        <v>0.5393258426966292</v>
      </c>
      <c r="FV56">
        <f t="shared" si="192"/>
        <v>27224358.114505809</v>
      </c>
      <c r="FW56">
        <f t="shared" si="192"/>
        <v>4.1359676808483767</v>
      </c>
      <c r="FX56">
        <f t="shared" si="192"/>
        <v>4.1359676808483767</v>
      </c>
      <c r="FY56">
        <f t="shared" si="192"/>
        <v>1997819800.1465726</v>
      </c>
      <c r="FZ56">
        <f t="shared" si="192"/>
        <v>0</v>
      </c>
      <c r="GA56">
        <f t="shared" si="192"/>
        <v>0</v>
      </c>
      <c r="GB56">
        <f t="shared" si="191"/>
        <v>11317.134705213983</v>
      </c>
      <c r="GC56">
        <f t="shared" si="191"/>
        <v>128.78424441358413</v>
      </c>
      <c r="GD56">
        <f t="shared" si="191"/>
        <v>6.1103396035854053E-2</v>
      </c>
      <c r="GE56">
        <f t="shared" si="191"/>
        <v>1414.2670117409418</v>
      </c>
      <c r="GF56">
        <f t="shared" si="191"/>
        <v>3.6057315995455119</v>
      </c>
      <c r="GG56">
        <f t="shared" si="191"/>
        <v>3403.2147456129278</v>
      </c>
      <c r="GH56">
        <f t="shared" si="191"/>
        <v>0.2908723646004292</v>
      </c>
    </row>
    <row r="57" spans="1:190" s="116" customFormat="1" ht="84" hidden="1" customHeight="1" x14ac:dyDescent="0.25">
      <c r="A57" s="109" t="s">
        <v>264</v>
      </c>
      <c r="B57" s="110" t="s">
        <v>785</v>
      </c>
      <c r="C57" s="110" t="s">
        <v>786</v>
      </c>
      <c r="D57" s="110" t="s">
        <v>787</v>
      </c>
      <c r="E57" s="314"/>
      <c r="F57" s="314"/>
      <c r="G57" s="314"/>
      <c r="H57" s="314"/>
      <c r="I57" s="314"/>
      <c r="J57" s="314"/>
      <c r="K57" s="314"/>
      <c r="L57" s="314"/>
      <c r="M57" s="314"/>
      <c r="N57" s="314"/>
      <c r="O57" s="314"/>
      <c r="P57" s="314"/>
      <c r="Q57" s="314"/>
      <c r="R57" s="314"/>
      <c r="S57" s="314"/>
      <c r="T57" s="314"/>
      <c r="U57" s="314"/>
      <c r="X57" s="110" t="s">
        <v>785</v>
      </c>
      <c r="Y57" s="110" t="s">
        <v>786</v>
      </c>
      <c r="Z57" s="110" t="s">
        <v>787</v>
      </c>
      <c r="AA57" s="314"/>
      <c r="AB57" s="314"/>
      <c r="AC57" s="314"/>
      <c r="AD57" s="314"/>
      <c r="AE57" s="314"/>
      <c r="AF57" s="314"/>
      <c r="AG57" s="314"/>
      <c r="AH57" s="314"/>
      <c r="AI57" s="314"/>
      <c r="AJ57" s="314"/>
      <c r="AK57" s="314"/>
      <c r="AL57" s="314"/>
      <c r="AM57" s="314"/>
      <c r="AN57" s="314"/>
      <c r="AO57" s="314"/>
      <c r="AP57" s="314"/>
      <c r="AQ57" s="314"/>
      <c r="AR57" s="314"/>
      <c r="AW57" s="110" t="s">
        <v>797</v>
      </c>
      <c r="AX57" s="110" t="s">
        <v>791</v>
      </c>
      <c r="AY57" s="110" t="s">
        <v>792</v>
      </c>
      <c r="AZ57" s="314"/>
      <c r="BA57" s="314"/>
      <c r="BB57" s="314"/>
      <c r="BC57" s="314"/>
      <c r="BD57" s="314"/>
      <c r="BE57" s="314"/>
      <c r="BF57" s="314"/>
      <c r="BG57" s="314"/>
      <c r="BH57" s="314"/>
      <c r="BI57" s="314"/>
      <c r="BJ57" s="314"/>
      <c r="BK57" s="314"/>
      <c r="BL57" s="314"/>
      <c r="BM57" s="314"/>
      <c r="BN57" s="314"/>
      <c r="BO57" s="314"/>
      <c r="BP57" s="314"/>
      <c r="BQ57" s="314"/>
      <c r="BT57" s="110" t="s">
        <v>797</v>
      </c>
      <c r="BU57" s="110" t="s">
        <v>791</v>
      </c>
      <c r="BV57" s="110" t="s">
        <v>792</v>
      </c>
      <c r="BW57" s="314"/>
      <c r="BX57" s="314"/>
      <c r="BY57" s="314"/>
      <c r="BZ57" s="314"/>
      <c r="CA57" s="314"/>
      <c r="CB57" s="314"/>
      <c r="CC57" s="314"/>
      <c r="CD57" s="314"/>
      <c r="CE57" s="314"/>
      <c r="CF57" s="314"/>
      <c r="CG57" s="314"/>
      <c r="CH57" s="314"/>
      <c r="CI57" s="314"/>
      <c r="CJ57" s="314"/>
      <c r="CK57" s="314"/>
      <c r="CL57" s="314"/>
      <c r="CM57" s="314"/>
      <c r="CN57" s="314"/>
      <c r="CQ57" s="110" t="s">
        <v>799</v>
      </c>
      <c r="CR57" s="110" t="s">
        <v>800</v>
      </c>
      <c r="CS57" s="110" t="s">
        <v>803</v>
      </c>
      <c r="CT57" s="110" t="s">
        <v>804</v>
      </c>
      <c r="CU57" s="314"/>
      <c r="CV57" s="314"/>
      <c r="CW57" s="314"/>
      <c r="CX57" s="314"/>
      <c r="CY57" s="314"/>
      <c r="CZ57" s="314"/>
      <c r="DA57" s="314"/>
      <c r="DB57" s="314"/>
      <c r="DC57" s="314"/>
      <c r="DD57" s="314"/>
      <c r="DE57" s="314"/>
      <c r="DF57" s="314"/>
      <c r="DG57" s="314"/>
      <c r="DH57" s="314"/>
      <c r="DI57" s="314"/>
      <c r="DJ57" s="314"/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EE57">
        <f>Flowtime_200!C338</f>
        <v>1095748</v>
      </c>
      <c r="EF57">
        <f t="shared" si="15"/>
        <v>1256281</v>
      </c>
      <c r="EG57">
        <f>Flowtime_200!C150</f>
        <v>1256281</v>
      </c>
      <c r="EH57">
        <f>Flowtime_200!C56</f>
        <v>1256281</v>
      </c>
      <c r="EI57"/>
      <c r="EJ57"/>
      <c r="EK57"/>
      <c r="EL57">
        <v>731</v>
      </c>
      <c r="EM57">
        <v>642</v>
      </c>
      <c r="EN57">
        <v>642</v>
      </c>
      <c r="EO57">
        <v>641</v>
      </c>
      <c r="EP57">
        <v>641</v>
      </c>
      <c r="EQ57">
        <v>647</v>
      </c>
      <c r="ER57">
        <v>647</v>
      </c>
      <c r="ES57"/>
      <c r="ET57">
        <f t="shared" si="190"/>
        <v>-160533</v>
      </c>
      <c r="EU57">
        <f t="shared" si="190"/>
        <v>0</v>
      </c>
      <c r="EV57">
        <f t="shared" si="190"/>
        <v>0</v>
      </c>
      <c r="EW57">
        <f t="shared" si="190"/>
        <v>1256281</v>
      </c>
      <c r="EX57">
        <f t="shared" si="189"/>
        <v>0</v>
      </c>
      <c r="EY57">
        <f t="shared" si="189"/>
        <v>0</v>
      </c>
      <c r="EZ57">
        <f t="shared" si="189"/>
        <v>-731</v>
      </c>
      <c r="FA57">
        <f t="shared" si="189"/>
        <v>89</v>
      </c>
      <c r="FB57">
        <f t="shared" si="189"/>
        <v>0</v>
      </c>
      <c r="FC57">
        <f t="shared" si="189"/>
        <v>1</v>
      </c>
      <c r="FD57">
        <f t="shared" si="189"/>
        <v>0</v>
      </c>
      <c r="FE57">
        <f t="shared" si="189"/>
        <v>-6</v>
      </c>
      <c r="FF57">
        <f t="shared" si="189"/>
        <v>0</v>
      </c>
      <c r="FG57"/>
      <c r="FH57">
        <f t="shared" si="217"/>
        <v>-40646.303370786511</v>
      </c>
      <c r="FI57">
        <f t="shared" si="217"/>
        <v>-2.0337078651685392</v>
      </c>
      <c r="FJ57">
        <f t="shared" si="217"/>
        <v>2.0337078651685392</v>
      </c>
      <c r="FK57">
        <f t="shared" si="217"/>
        <v>104108.97752808989</v>
      </c>
      <c r="FL57">
        <f t="shared" si="217"/>
        <v>0</v>
      </c>
      <c r="FM57">
        <f t="shared" si="217"/>
        <v>0</v>
      </c>
      <c r="FN57">
        <f t="shared" si="217"/>
        <v>-47.382022471910091</v>
      </c>
      <c r="FO57">
        <f t="shared" si="216"/>
        <v>96.348314606741567</v>
      </c>
      <c r="FP57">
        <f t="shared" si="152"/>
        <v>0.24719101123595505</v>
      </c>
      <c r="FQ57">
        <f t="shared" si="152"/>
        <v>6.606741573033708</v>
      </c>
      <c r="FR57">
        <f t="shared" si="152"/>
        <v>1.898876404494382</v>
      </c>
      <c r="FS57">
        <f t="shared" si="152"/>
        <v>-5.3370786516853936</v>
      </c>
      <c r="FT57">
        <f t="shared" si="152"/>
        <v>0.5393258426966292</v>
      </c>
      <c r="FU57"/>
      <c r="FV57">
        <f t="shared" si="192"/>
        <v>1652121977.7100108</v>
      </c>
      <c r="FW57">
        <f t="shared" si="192"/>
        <v>4.1359676808483767</v>
      </c>
      <c r="FX57">
        <f t="shared" si="192"/>
        <v>4.1359676808483767</v>
      </c>
      <c r="FY57">
        <f t="shared" si="192"/>
        <v>10838679201.944326</v>
      </c>
      <c r="FZ57">
        <f t="shared" si="192"/>
        <v>0</v>
      </c>
      <c r="GA57">
        <f t="shared" si="192"/>
        <v>0</v>
      </c>
      <c r="GB57">
        <f t="shared" si="191"/>
        <v>2245.0560535285927</v>
      </c>
      <c r="GC57">
        <f t="shared" si="191"/>
        <v>9282.9977275596502</v>
      </c>
      <c r="GD57">
        <f t="shared" si="191"/>
        <v>6.1103396035854053E-2</v>
      </c>
      <c r="GE57">
        <f t="shared" si="191"/>
        <v>43.649034212851916</v>
      </c>
      <c r="GF57">
        <f t="shared" si="191"/>
        <v>3.6057315995455119</v>
      </c>
      <c r="GG57">
        <f t="shared" si="191"/>
        <v>28.484408534275978</v>
      </c>
      <c r="GH57">
        <f t="shared" si="191"/>
        <v>0.2908723646004292</v>
      </c>
    </row>
    <row r="58" spans="1:190" s="116" customFormat="1" ht="84" hidden="1" customHeight="1" x14ac:dyDescent="0.25">
      <c r="A58" s="109" t="s">
        <v>265</v>
      </c>
      <c r="B58" s="110" t="s">
        <v>788</v>
      </c>
      <c r="C58" s="110" t="s">
        <v>789</v>
      </c>
      <c r="D58" s="110" t="s">
        <v>790</v>
      </c>
      <c r="E58" s="314"/>
      <c r="F58" s="314"/>
      <c r="G58" s="314"/>
      <c r="H58" s="314"/>
      <c r="I58" s="314"/>
      <c r="J58" s="314"/>
      <c r="K58" s="314"/>
      <c r="L58" s="314"/>
      <c r="M58" s="314"/>
      <c r="N58" s="314"/>
      <c r="O58" s="314"/>
      <c r="P58" s="314"/>
      <c r="Q58" s="314"/>
      <c r="R58" s="314"/>
      <c r="S58" s="314"/>
      <c r="T58" s="314"/>
      <c r="U58" s="314"/>
      <c r="X58" s="110" t="s">
        <v>788</v>
      </c>
      <c r="Y58" s="110" t="s">
        <v>789</v>
      </c>
      <c r="Z58" s="110" t="s">
        <v>790</v>
      </c>
      <c r="AA58" s="314"/>
      <c r="AB58" s="314"/>
      <c r="AC58" s="314"/>
      <c r="AD58" s="314"/>
      <c r="AE58" s="314"/>
      <c r="AF58" s="314"/>
      <c r="AG58" s="314"/>
      <c r="AH58" s="314"/>
      <c r="AI58" s="314"/>
      <c r="AJ58" s="314"/>
      <c r="AK58" s="314"/>
      <c r="AL58" s="314"/>
      <c r="AM58" s="314"/>
      <c r="AN58" s="314"/>
      <c r="AO58" s="314"/>
      <c r="AP58" s="314"/>
      <c r="AQ58" s="314"/>
      <c r="AR58" s="314"/>
      <c r="AW58" s="110" t="s">
        <v>798</v>
      </c>
      <c r="AX58" s="110" t="s">
        <v>793</v>
      </c>
      <c r="AY58" s="110" t="s">
        <v>794</v>
      </c>
      <c r="AZ58" s="314"/>
      <c r="BA58" s="314"/>
      <c r="BB58" s="314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4"/>
      <c r="BN58" s="314"/>
      <c r="BO58" s="314"/>
      <c r="BP58" s="314"/>
      <c r="BQ58" s="314"/>
      <c r="BT58" s="110" t="s">
        <v>798</v>
      </c>
      <c r="BU58" s="110" t="s">
        <v>793</v>
      </c>
      <c r="BV58" s="110" t="s">
        <v>794</v>
      </c>
      <c r="BW58" s="314"/>
      <c r="BX58" s="314"/>
      <c r="BY58" s="314"/>
      <c r="BZ58" s="314"/>
      <c r="CA58" s="314"/>
      <c r="CB58" s="314"/>
      <c r="CC58" s="314"/>
      <c r="CD58" s="314"/>
      <c r="CE58" s="314"/>
      <c r="CF58" s="314"/>
      <c r="CG58" s="314"/>
      <c r="CH58" s="314"/>
      <c r="CI58" s="314"/>
      <c r="CJ58" s="314"/>
      <c r="CK58" s="314"/>
      <c r="CL58" s="314"/>
      <c r="CM58" s="314"/>
      <c r="CN58" s="314"/>
      <c r="CQ58" s="110" t="s">
        <v>801</v>
      </c>
      <c r="CR58" s="110" t="s">
        <v>802</v>
      </c>
      <c r="CS58" s="110" t="s">
        <v>805</v>
      </c>
      <c r="CT58" s="110" t="s">
        <v>806</v>
      </c>
      <c r="CU58" s="314"/>
      <c r="CV58" s="314"/>
      <c r="CW58" s="314"/>
      <c r="CX58" s="314"/>
      <c r="CY58" s="314"/>
      <c r="CZ58" s="314"/>
      <c r="DA58" s="314"/>
      <c r="DB58" s="314"/>
      <c r="DC58" s="314"/>
      <c r="DD58" s="314"/>
      <c r="DE58" s="314"/>
      <c r="DF58" s="314"/>
      <c r="DG58" s="314"/>
      <c r="DH58" s="314"/>
      <c r="DI58" s="314"/>
      <c r="DJ58" s="314"/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EE58">
        <f>Flowtime_200!C339</f>
        <v>1040617</v>
      </c>
      <c r="EF58">
        <f t="shared" si="15"/>
        <v>1149596</v>
      </c>
      <c r="EG58">
        <f>Flowtime_200!C151</f>
        <v>1149596</v>
      </c>
      <c r="EH58">
        <f>Flowtime_200!C57</f>
        <v>1149596</v>
      </c>
      <c r="EI58"/>
      <c r="EJ58"/>
      <c r="EK58"/>
      <c r="EL58">
        <v>677</v>
      </c>
      <c r="EM58">
        <v>693</v>
      </c>
      <c r="EN58">
        <v>693</v>
      </c>
      <c r="EO58">
        <v>712</v>
      </c>
      <c r="EP58">
        <v>712</v>
      </c>
      <c r="EQ58">
        <v>660</v>
      </c>
      <c r="ER58">
        <v>660</v>
      </c>
      <c r="ES58"/>
      <c r="ET58">
        <f t="shared" si="190"/>
        <v>-108979</v>
      </c>
      <c r="EU58">
        <f t="shared" si="190"/>
        <v>0</v>
      </c>
      <c r="EV58">
        <f t="shared" si="190"/>
        <v>0</v>
      </c>
      <c r="EW58">
        <f t="shared" si="190"/>
        <v>1149596</v>
      </c>
      <c r="EX58">
        <f t="shared" si="189"/>
        <v>0</v>
      </c>
      <c r="EY58">
        <f t="shared" si="189"/>
        <v>0</v>
      </c>
      <c r="EZ58">
        <f t="shared" si="189"/>
        <v>-677</v>
      </c>
      <c r="FA58">
        <f t="shared" si="189"/>
        <v>-16</v>
      </c>
      <c r="FB58">
        <f t="shared" si="189"/>
        <v>0</v>
      </c>
      <c r="FC58">
        <f t="shared" si="189"/>
        <v>-19</v>
      </c>
      <c r="FD58">
        <f t="shared" si="189"/>
        <v>0</v>
      </c>
      <c r="FE58">
        <f t="shared" si="189"/>
        <v>52</v>
      </c>
      <c r="FF58">
        <f t="shared" si="189"/>
        <v>0</v>
      </c>
      <c r="FG58"/>
      <c r="FH58">
        <f t="shared" si="217"/>
        <v>10907.696629213489</v>
      </c>
      <c r="FI58">
        <f t="shared" si="217"/>
        <v>-2.0337078651685392</v>
      </c>
      <c r="FJ58">
        <f t="shared" si="217"/>
        <v>2.0337078651685392</v>
      </c>
      <c r="FK58">
        <f t="shared" si="217"/>
        <v>-2576.0224719101097</v>
      </c>
      <c r="FL58">
        <f t="shared" si="217"/>
        <v>0</v>
      </c>
      <c r="FM58">
        <f t="shared" si="217"/>
        <v>0</v>
      </c>
      <c r="FN58">
        <f t="shared" si="217"/>
        <v>6.6179775280899094</v>
      </c>
      <c r="FO58">
        <f t="shared" si="216"/>
        <v>-8.6516853932584272</v>
      </c>
      <c r="FP58">
        <f t="shared" si="152"/>
        <v>0.24719101123595505</v>
      </c>
      <c r="FQ58">
        <f t="shared" si="152"/>
        <v>-13.393258426966291</v>
      </c>
      <c r="FR58">
        <f t="shared" si="152"/>
        <v>1.898876404494382</v>
      </c>
      <c r="FS58">
        <f t="shared" si="152"/>
        <v>52.662921348314605</v>
      </c>
      <c r="FT58">
        <f t="shared" si="152"/>
        <v>0.5393258426966292</v>
      </c>
      <c r="FU58"/>
      <c r="FV58">
        <f t="shared" si="192"/>
        <v>118977845.75495532</v>
      </c>
      <c r="FW58">
        <f t="shared" si="192"/>
        <v>4.1359676808483767</v>
      </c>
      <c r="FX58">
        <f t="shared" si="192"/>
        <v>4.1359676808483767</v>
      </c>
      <c r="FY58">
        <f t="shared" si="192"/>
        <v>6635891.7757858718</v>
      </c>
      <c r="FZ58">
        <f t="shared" si="192"/>
        <v>0</v>
      </c>
      <c r="GA58">
        <f t="shared" si="192"/>
        <v>0</v>
      </c>
      <c r="GB58">
        <f t="shared" si="191"/>
        <v>43.79762656230303</v>
      </c>
      <c r="GC58">
        <f t="shared" si="191"/>
        <v>74.851660143921222</v>
      </c>
      <c r="GD58">
        <f t="shared" si="191"/>
        <v>6.1103396035854053E-2</v>
      </c>
      <c r="GE58">
        <f t="shared" si="191"/>
        <v>179.37937129150356</v>
      </c>
      <c r="GF58">
        <f t="shared" si="191"/>
        <v>3.6057315995455119</v>
      </c>
      <c r="GG58">
        <f t="shared" si="191"/>
        <v>2773.38328493877</v>
      </c>
      <c r="GH58">
        <f t="shared" si="191"/>
        <v>0.2908723646004292</v>
      </c>
    </row>
    <row r="59" spans="1:190" s="116" customFormat="1" ht="15" hidden="1" customHeight="1" x14ac:dyDescent="0.25">
      <c r="A59" s="111" t="s">
        <v>166</v>
      </c>
      <c r="B59" s="112">
        <v>-31.770797254820842</v>
      </c>
      <c r="C59" s="112">
        <v>-5.032811035764853</v>
      </c>
      <c r="D59" s="112">
        <v>-22.314973722661531</v>
      </c>
      <c r="E59" s="370"/>
      <c r="F59" s="370"/>
      <c r="G59" s="370"/>
      <c r="H59" s="370"/>
      <c r="I59" s="370"/>
      <c r="J59" s="370"/>
      <c r="K59" s="370"/>
      <c r="L59" s="370"/>
      <c r="M59" s="370"/>
      <c r="N59" s="370"/>
      <c r="O59" s="370"/>
      <c r="P59" s="370"/>
      <c r="Q59" s="370"/>
      <c r="R59" s="370"/>
      <c r="S59" s="370"/>
      <c r="T59" s="370"/>
      <c r="U59" s="370"/>
      <c r="X59" s="112">
        <v>-31.745626005802187</v>
      </c>
      <c r="Y59" s="112">
        <v>-2.3523923923604459</v>
      </c>
      <c r="Z59" s="112">
        <v>-19.884002539226948</v>
      </c>
      <c r="AA59" s="370"/>
      <c r="AB59" s="370"/>
      <c r="AC59" s="370"/>
      <c r="AD59" s="370"/>
      <c r="AE59" s="370"/>
      <c r="AF59" s="370"/>
      <c r="AG59" s="370"/>
      <c r="AH59" s="370"/>
      <c r="AI59" s="370"/>
      <c r="AJ59" s="370"/>
      <c r="AK59" s="370"/>
      <c r="AL59" s="370"/>
      <c r="AM59" s="370"/>
      <c r="AN59" s="370"/>
      <c r="AO59" s="370"/>
      <c r="AP59" s="370"/>
      <c r="AQ59" s="370"/>
      <c r="AR59" s="370"/>
      <c r="AW59" s="181">
        <v>-4.5111158131848699</v>
      </c>
      <c r="AX59" s="181">
        <v>-8.6905052260519238</v>
      </c>
      <c r="AY59" s="181">
        <v>-10.069453519048508</v>
      </c>
      <c r="AZ59" s="366"/>
      <c r="BA59" s="366"/>
      <c r="BB59" s="366"/>
      <c r="BC59" s="366"/>
      <c r="BD59" s="366"/>
      <c r="BE59" s="366"/>
      <c r="BF59" s="366"/>
      <c r="BG59" s="366"/>
      <c r="BH59" s="366"/>
      <c r="BI59" s="366"/>
      <c r="BJ59" s="366"/>
      <c r="BK59" s="366"/>
      <c r="BL59" s="366"/>
      <c r="BM59" s="366"/>
      <c r="BN59" s="366"/>
      <c r="BO59" s="366"/>
      <c r="BP59" s="366"/>
      <c r="BQ59" s="366"/>
      <c r="BT59" s="183">
        <v>-4.3802236459246044</v>
      </c>
      <c r="BU59" s="183">
        <v>-8.7148195872721868</v>
      </c>
      <c r="BV59" s="183">
        <v>-10.059470033536689</v>
      </c>
      <c r="BW59" s="366"/>
      <c r="BX59" s="366"/>
      <c r="BY59" s="366"/>
      <c r="BZ59" s="366"/>
      <c r="CA59" s="366"/>
      <c r="CB59" s="366"/>
      <c r="CC59" s="366"/>
      <c r="CD59" s="366"/>
      <c r="CE59" s="366"/>
      <c r="CF59" s="366"/>
      <c r="CG59" s="366"/>
      <c r="CH59" s="366"/>
      <c r="CI59" s="366"/>
      <c r="CJ59" s="366"/>
      <c r="CK59" s="366"/>
      <c r="CL59" s="366"/>
      <c r="CM59" s="366"/>
      <c r="CN59" s="366"/>
      <c r="CQ59" s="181">
        <v>-1.3826561838682898</v>
      </c>
      <c r="CR59" s="181">
        <v>-29.884613107440565</v>
      </c>
      <c r="CS59" s="181">
        <v>-1.4476052514283093</v>
      </c>
      <c r="CT59" s="181">
        <v>-30.051210919707984</v>
      </c>
      <c r="CU59" s="366"/>
      <c r="CV59" s="366"/>
      <c r="CW59" s="366"/>
      <c r="CX59" s="366"/>
      <c r="CY59" s="366"/>
      <c r="CZ59" s="366"/>
      <c r="DA59" s="366"/>
      <c r="DB59" s="366"/>
      <c r="DC59" s="366"/>
      <c r="DD59" s="366"/>
      <c r="DE59" s="366"/>
      <c r="DF59" s="366"/>
      <c r="DG59" s="366"/>
      <c r="DH59" s="366"/>
      <c r="DI59" s="366"/>
      <c r="DJ59" s="366"/>
      <c r="DK59" s="366"/>
      <c r="DL59" s="366"/>
      <c r="DM59" s="366"/>
      <c r="DN59" s="366"/>
      <c r="DO59" s="366"/>
      <c r="DP59" s="366"/>
      <c r="DQ59" s="366"/>
      <c r="DR59" s="366"/>
      <c r="DS59" s="366"/>
      <c r="DT59" s="366"/>
      <c r="EE59">
        <f>Flowtime_200!C340</f>
        <v>1018229</v>
      </c>
      <c r="EF59">
        <f t="shared" si="15"/>
        <v>1147396</v>
      </c>
      <c r="EG59">
        <f>Flowtime_200!C152</f>
        <v>1147396</v>
      </c>
      <c r="EH59">
        <f>Flowtime_200!C58</f>
        <v>1147396</v>
      </c>
      <c r="EI59"/>
      <c r="EJ59"/>
      <c r="EK59"/>
      <c r="EL59">
        <v>805</v>
      </c>
      <c r="EM59">
        <v>799</v>
      </c>
      <c r="EN59">
        <v>799</v>
      </c>
      <c r="EO59">
        <v>801</v>
      </c>
      <c r="EP59">
        <v>809</v>
      </c>
      <c r="EQ59">
        <v>773</v>
      </c>
      <c r="ER59">
        <v>773</v>
      </c>
      <c r="ES59"/>
      <c r="ET59">
        <f t="shared" si="190"/>
        <v>-129167</v>
      </c>
      <c r="EU59">
        <f t="shared" si="190"/>
        <v>0</v>
      </c>
      <c r="EV59">
        <f t="shared" si="190"/>
        <v>0</v>
      </c>
      <c r="EW59">
        <f t="shared" si="190"/>
        <v>1147396</v>
      </c>
      <c r="EX59">
        <f t="shared" si="189"/>
        <v>0</v>
      </c>
      <c r="EY59">
        <f t="shared" si="189"/>
        <v>0</v>
      </c>
      <c r="EZ59">
        <f t="shared" si="189"/>
        <v>-805</v>
      </c>
      <c r="FA59">
        <f t="shared" si="189"/>
        <v>6</v>
      </c>
      <c r="FB59">
        <f t="shared" si="189"/>
        <v>0</v>
      </c>
      <c r="FC59">
        <f t="shared" si="189"/>
        <v>-2</v>
      </c>
      <c r="FD59">
        <f t="shared" si="189"/>
        <v>-8</v>
      </c>
      <c r="FE59">
        <f t="shared" si="189"/>
        <v>36</v>
      </c>
      <c r="FF59">
        <f t="shared" si="189"/>
        <v>0</v>
      </c>
      <c r="FG59"/>
      <c r="FH59">
        <f t="shared" si="217"/>
        <v>-9280.3033707865106</v>
      </c>
      <c r="FI59">
        <f t="shared" si="217"/>
        <v>-2.0337078651685392</v>
      </c>
      <c r="FJ59">
        <f t="shared" si="217"/>
        <v>2.0337078651685392</v>
      </c>
      <c r="FK59">
        <f t="shared" si="217"/>
        <v>-4776.0224719101097</v>
      </c>
      <c r="FL59">
        <f t="shared" si="217"/>
        <v>0</v>
      </c>
      <c r="FM59">
        <f t="shared" si="217"/>
        <v>0</v>
      </c>
      <c r="FN59">
        <f t="shared" si="217"/>
        <v>-121.38202247191009</v>
      </c>
      <c r="FO59">
        <f t="shared" si="216"/>
        <v>13.348314606741573</v>
      </c>
      <c r="FP59">
        <f t="shared" si="152"/>
        <v>0.24719101123595505</v>
      </c>
      <c r="FQ59">
        <f t="shared" si="152"/>
        <v>3.606741573033708</v>
      </c>
      <c r="FR59">
        <f t="shared" si="152"/>
        <v>-6.1011235955056176</v>
      </c>
      <c r="FS59">
        <f t="shared" si="152"/>
        <v>36.662921348314605</v>
      </c>
      <c r="FT59">
        <f t="shared" si="152"/>
        <v>0.5393258426966292</v>
      </c>
      <c r="FU59"/>
      <c r="FV59">
        <f t="shared" si="192"/>
        <v>86124030.653831467</v>
      </c>
      <c r="FW59">
        <f t="shared" si="192"/>
        <v>4.1359676808483767</v>
      </c>
      <c r="FX59">
        <f t="shared" si="192"/>
        <v>4.1359676808483767</v>
      </c>
      <c r="FY59">
        <f t="shared" si="192"/>
        <v>22810390.652190354</v>
      </c>
      <c r="FZ59">
        <f t="shared" si="192"/>
        <v>0</v>
      </c>
      <c r="GA59">
        <f t="shared" si="192"/>
        <v>0</v>
      </c>
      <c r="GB59">
        <f t="shared" si="191"/>
        <v>14733.595379371287</v>
      </c>
      <c r="GC59">
        <f t="shared" si="191"/>
        <v>178.17750284055043</v>
      </c>
      <c r="GD59">
        <f t="shared" si="191"/>
        <v>6.1103396035854053E-2</v>
      </c>
      <c r="GE59">
        <f t="shared" si="191"/>
        <v>13.008584774649666</v>
      </c>
      <c r="GF59">
        <f t="shared" si="191"/>
        <v>37.223709127635395</v>
      </c>
      <c r="GG59">
        <f t="shared" si="191"/>
        <v>1344.1698017927029</v>
      </c>
      <c r="GH59">
        <f t="shared" si="191"/>
        <v>0.2908723646004292</v>
      </c>
    </row>
    <row r="60" spans="1:190" s="116" customFormat="1" ht="15" hidden="1" customHeight="1" x14ac:dyDescent="0.25">
      <c r="A60" s="111" t="s">
        <v>230</v>
      </c>
      <c r="B60" s="114">
        <v>1</v>
      </c>
      <c r="C60" s="114">
        <v>1</v>
      </c>
      <c r="D60" s="114">
        <v>1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/>
      <c r="Q60" s="371"/>
      <c r="R60" s="371"/>
      <c r="S60" s="371"/>
      <c r="T60" s="371"/>
      <c r="U60" s="371"/>
      <c r="V60" s="169"/>
      <c r="X60" s="114">
        <v>1</v>
      </c>
      <c r="Y60" s="114">
        <v>0.99060000000000004</v>
      </c>
      <c r="Z60" s="114">
        <v>1</v>
      </c>
      <c r="AA60" s="371"/>
      <c r="AB60" s="371"/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/>
      <c r="AO60" s="371"/>
      <c r="AP60" s="371"/>
      <c r="AQ60" s="371"/>
      <c r="AR60" s="371"/>
      <c r="AW60" s="130">
        <v>1</v>
      </c>
      <c r="AX60" s="130">
        <v>1</v>
      </c>
      <c r="AY60" s="130">
        <v>1</v>
      </c>
      <c r="AZ60" s="152"/>
      <c r="BA60" s="152"/>
      <c r="BB60" s="152"/>
      <c r="BC60" s="152"/>
      <c r="BD60" s="152"/>
      <c r="BE60" s="152"/>
      <c r="BF60" s="152"/>
      <c r="BG60" s="152"/>
      <c r="BH60" s="152"/>
      <c r="BI60" s="152"/>
      <c r="BJ60" s="152"/>
      <c r="BK60" s="152"/>
      <c r="BL60" s="152"/>
      <c r="BM60" s="152"/>
      <c r="BN60" s="152"/>
      <c r="BO60" s="152"/>
      <c r="BP60" s="152"/>
      <c r="BQ60" s="152"/>
      <c r="BT60" s="130">
        <v>1</v>
      </c>
      <c r="BU60" s="130">
        <v>1</v>
      </c>
      <c r="BV60" s="130">
        <v>1</v>
      </c>
      <c r="BW60" s="152"/>
      <c r="BX60" s="152"/>
      <c r="BY60" s="152"/>
      <c r="BZ60" s="152"/>
      <c r="CA60" s="152"/>
      <c r="CB60" s="152"/>
      <c r="CC60" s="152"/>
      <c r="CD60" s="152"/>
      <c r="CE60" s="152"/>
      <c r="CF60" s="152"/>
      <c r="CG60" s="152"/>
      <c r="CH60" s="152"/>
      <c r="CI60" s="152"/>
      <c r="CJ60" s="152"/>
      <c r="CK60" s="152"/>
      <c r="CL60" s="152"/>
      <c r="CM60" s="152"/>
      <c r="CN60" s="152"/>
      <c r="CQ60" s="130">
        <v>0.91620000000000001</v>
      </c>
      <c r="CR60" s="130">
        <v>1</v>
      </c>
      <c r="CS60" s="130">
        <v>0.92649999999999999</v>
      </c>
      <c r="CT60" s="130">
        <v>1</v>
      </c>
      <c r="CU60" s="152"/>
      <c r="CV60" s="152"/>
      <c r="CW60" s="152"/>
      <c r="CX60" s="152"/>
      <c r="CY60" s="152"/>
      <c r="CZ60" s="152"/>
      <c r="DA60" s="152"/>
      <c r="DB60" s="152"/>
      <c r="DC60" s="152"/>
      <c r="DD60" s="152"/>
      <c r="DE60" s="152"/>
      <c r="DF60" s="152"/>
      <c r="DG60" s="152"/>
      <c r="DH60" s="152"/>
      <c r="DI60" s="152"/>
      <c r="DJ60" s="152"/>
      <c r="DK60" s="152"/>
      <c r="DL60" s="152"/>
      <c r="DM60" s="152"/>
      <c r="DN60" s="152"/>
      <c r="DO60" s="152"/>
      <c r="DP60" s="152"/>
      <c r="DQ60" s="152"/>
      <c r="DR60" s="152"/>
      <c r="DS60" s="152"/>
      <c r="DT60" s="152"/>
      <c r="EE60">
        <f>Flowtime_200!C341</f>
        <v>1080929</v>
      </c>
      <c r="EF60">
        <f t="shared" si="15"/>
        <v>1204094</v>
      </c>
      <c r="EG60">
        <f>Flowtime_200!C153</f>
        <v>1204094</v>
      </c>
      <c r="EH60">
        <f>Flowtime_200!C59</f>
        <v>1204094</v>
      </c>
      <c r="EI60"/>
      <c r="EJ60"/>
      <c r="EK60"/>
      <c r="EL60">
        <v>580</v>
      </c>
      <c r="EM60">
        <v>611</v>
      </c>
      <c r="EN60">
        <v>611</v>
      </c>
      <c r="EO60">
        <v>574</v>
      </c>
      <c r="EP60">
        <v>574</v>
      </c>
      <c r="EQ60">
        <v>594</v>
      </c>
      <c r="ER60">
        <v>626</v>
      </c>
      <c r="ES60"/>
      <c r="ET60">
        <f t="shared" si="190"/>
        <v>-123165</v>
      </c>
      <c r="EU60">
        <f t="shared" si="190"/>
        <v>0</v>
      </c>
      <c r="EV60">
        <f t="shared" si="190"/>
        <v>0</v>
      </c>
      <c r="EW60">
        <f t="shared" si="190"/>
        <v>1204094</v>
      </c>
      <c r="EX60">
        <f t="shared" si="189"/>
        <v>0</v>
      </c>
      <c r="EY60">
        <f t="shared" si="189"/>
        <v>0</v>
      </c>
      <c r="EZ60">
        <f t="shared" si="189"/>
        <v>-580</v>
      </c>
      <c r="FA60">
        <f t="shared" si="189"/>
        <v>-31</v>
      </c>
      <c r="FB60">
        <f t="shared" si="189"/>
        <v>0</v>
      </c>
      <c r="FC60">
        <f t="shared" si="189"/>
        <v>37</v>
      </c>
      <c r="FD60">
        <f t="shared" si="189"/>
        <v>0</v>
      </c>
      <c r="FE60">
        <f t="shared" si="189"/>
        <v>-20</v>
      </c>
      <c r="FF60">
        <f t="shared" si="189"/>
        <v>-32</v>
      </c>
      <c r="FG60"/>
      <c r="FH60">
        <f t="shared" si="217"/>
        <v>-3278.3033707865106</v>
      </c>
      <c r="FI60">
        <f t="shared" si="217"/>
        <v>-2.0337078651685392</v>
      </c>
      <c r="FJ60">
        <f t="shared" si="217"/>
        <v>2.0337078651685392</v>
      </c>
      <c r="FK60">
        <f t="shared" si="217"/>
        <v>51921.97752808989</v>
      </c>
      <c r="FL60">
        <f t="shared" si="217"/>
        <v>0</v>
      </c>
      <c r="FM60">
        <f t="shared" si="217"/>
        <v>0</v>
      </c>
      <c r="FN60">
        <f t="shared" si="217"/>
        <v>103.61797752808991</v>
      </c>
      <c r="FO60">
        <f t="shared" si="216"/>
        <v>-23.651685393258425</v>
      </c>
      <c r="FP60">
        <f t="shared" si="152"/>
        <v>0.24719101123595505</v>
      </c>
      <c r="FQ60">
        <f t="shared" si="152"/>
        <v>42.606741573033709</v>
      </c>
      <c r="FR60">
        <f t="shared" si="152"/>
        <v>1.898876404494382</v>
      </c>
      <c r="FS60">
        <f t="shared" si="152"/>
        <v>-19.337078651685392</v>
      </c>
      <c r="FT60">
        <f t="shared" si="152"/>
        <v>-31.460674157303369</v>
      </c>
      <c r="FU60"/>
      <c r="FV60">
        <f t="shared" si="192"/>
        <v>10747272.990910199</v>
      </c>
      <c r="FW60">
        <f t="shared" si="192"/>
        <v>4.1359676808483767</v>
      </c>
      <c r="FX60">
        <f t="shared" si="192"/>
        <v>4.1359676808483767</v>
      </c>
      <c r="FY60">
        <f t="shared" si="192"/>
        <v>2695891750.4274716</v>
      </c>
      <c r="FZ60">
        <f t="shared" si="192"/>
        <v>0</v>
      </c>
      <c r="GA60">
        <f t="shared" si="192"/>
        <v>0</v>
      </c>
      <c r="GB60">
        <f t="shared" si="191"/>
        <v>10736.685267011746</v>
      </c>
      <c r="GC60">
        <f t="shared" si="191"/>
        <v>559.40222194167393</v>
      </c>
      <c r="GD60">
        <f t="shared" si="191"/>
        <v>6.1103396035854053E-2</v>
      </c>
      <c r="GE60">
        <f t="shared" si="191"/>
        <v>1815.334427471279</v>
      </c>
      <c r="GF60">
        <f t="shared" si="191"/>
        <v>3.6057315995455119</v>
      </c>
      <c r="GG60">
        <f t="shared" si="191"/>
        <v>373.92261078146691</v>
      </c>
      <c r="GH60">
        <f t="shared" si="191"/>
        <v>989.77401843201608</v>
      </c>
    </row>
    <row r="61" spans="1:190" s="116" customFormat="1" ht="15" hidden="1" customHeight="1" x14ac:dyDescent="0.25">
      <c r="A61" s="115" t="s">
        <v>176</v>
      </c>
      <c r="B61" s="130">
        <f>(1-B60)</f>
        <v>0</v>
      </c>
      <c r="C61" s="130">
        <f t="shared" ref="C61:D61" si="218">(1-C60)</f>
        <v>0</v>
      </c>
      <c r="D61" s="130">
        <f t="shared" si="218"/>
        <v>0</v>
      </c>
      <c r="E61" s="152"/>
      <c r="F61" s="152"/>
      <c r="G61" s="152"/>
      <c r="H61" s="152"/>
      <c r="I61" s="152"/>
      <c r="J61" s="152"/>
      <c r="K61" s="152"/>
      <c r="L61" s="152"/>
      <c r="M61" s="152"/>
      <c r="N61" s="152"/>
      <c r="O61" s="152"/>
      <c r="P61" s="152"/>
      <c r="Q61" s="152"/>
      <c r="R61" s="152"/>
      <c r="S61" s="152"/>
      <c r="T61" s="152"/>
      <c r="U61" s="152"/>
      <c r="V61" s="169"/>
      <c r="X61" s="130">
        <f>(1-X60)</f>
        <v>0</v>
      </c>
      <c r="Y61" s="130">
        <f t="shared" ref="Y61:Z61" si="219">(1-Y60)</f>
        <v>9.3999999999999639E-3</v>
      </c>
      <c r="Z61" s="130">
        <f t="shared" si="219"/>
        <v>0</v>
      </c>
      <c r="AA61" s="152"/>
      <c r="AB61" s="152"/>
      <c r="AC61" s="152"/>
      <c r="AD61" s="152"/>
      <c r="AE61" s="152"/>
      <c r="AF61" s="152"/>
      <c r="AG61" s="152"/>
      <c r="AH61" s="152"/>
      <c r="AI61" s="152"/>
      <c r="AJ61" s="152"/>
      <c r="AK61" s="152"/>
      <c r="AL61" s="152"/>
      <c r="AM61" s="152"/>
      <c r="AN61" s="152"/>
      <c r="AO61" s="152"/>
      <c r="AP61" s="152"/>
      <c r="AQ61" s="152"/>
      <c r="AR61" s="152"/>
      <c r="AW61" s="130">
        <f>(1-AW60)</f>
        <v>0</v>
      </c>
      <c r="AX61" s="130">
        <f t="shared" ref="AX61:AY61" si="220">(1-AX60)</f>
        <v>0</v>
      </c>
      <c r="AY61" s="130">
        <f t="shared" si="220"/>
        <v>0</v>
      </c>
      <c r="AZ61" s="152"/>
      <c r="BA61" s="152"/>
      <c r="BB61" s="152"/>
      <c r="BC61" s="152"/>
      <c r="BD61" s="152"/>
      <c r="BE61" s="152"/>
      <c r="BF61" s="152"/>
      <c r="BG61" s="152"/>
      <c r="BH61" s="152"/>
      <c r="BI61" s="152"/>
      <c r="BJ61" s="152"/>
      <c r="BK61" s="152"/>
      <c r="BL61" s="152"/>
      <c r="BM61" s="152"/>
      <c r="BN61" s="152"/>
      <c r="BO61" s="152"/>
      <c r="BP61" s="152"/>
      <c r="BQ61" s="152"/>
      <c r="BT61" s="130">
        <f>(1-BT60)</f>
        <v>0</v>
      </c>
      <c r="BU61" s="130">
        <f t="shared" ref="BU61:BV61" si="221">(1-BU60)</f>
        <v>0</v>
      </c>
      <c r="BV61" s="130">
        <f t="shared" si="221"/>
        <v>0</v>
      </c>
      <c r="BW61" s="152"/>
      <c r="BX61" s="152"/>
      <c r="BY61" s="152"/>
      <c r="BZ61" s="152"/>
      <c r="CA61" s="152"/>
      <c r="CB61" s="152"/>
      <c r="CC61" s="152"/>
      <c r="CD61" s="152"/>
      <c r="CE61" s="152"/>
      <c r="CF61" s="152"/>
      <c r="CG61" s="152"/>
      <c r="CH61" s="152"/>
      <c r="CI61" s="152"/>
      <c r="CJ61" s="152"/>
      <c r="CK61" s="152"/>
      <c r="CL61" s="152"/>
      <c r="CM61" s="152"/>
      <c r="CN61" s="152"/>
      <c r="CQ61" s="130">
        <f>(1-CQ60)</f>
        <v>8.3799999999999986E-2</v>
      </c>
      <c r="CR61" s="130">
        <f t="shared" ref="CR61:CT61" si="222">(1-CR60)</f>
        <v>0</v>
      </c>
      <c r="CS61" s="130">
        <f t="shared" si="222"/>
        <v>7.350000000000001E-2</v>
      </c>
      <c r="CT61" s="130">
        <f t="shared" si="222"/>
        <v>0</v>
      </c>
      <c r="CU61" s="152"/>
      <c r="CV61" s="152"/>
      <c r="CW61" s="152"/>
      <c r="CX61" s="152"/>
      <c r="CY61" s="152"/>
      <c r="CZ61" s="152"/>
      <c r="DA61" s="152"/>
      <c r="DB61" s="152"/>
      <c r="DC61" s="152"/>
      <c r="DD61" s="152"/>
      <c r="DE61" s="152"/>
      <c r="DF61" s="152"/>
      <c r="DG61" s="152"/>
      <c r="DH61" s="152"/>
      <c r="DI61" s="152"/>
      <c r="DJ61" s="152"/>
      <c r="DK61" s="152"/>
      <c r="DL61" s="152"/>
      <c r="DM61" s="152"/>
      <c r="DN61" s="152"/>
      <c r="DO61" s="152"/>
      <c r="DP61" s="152"/>
      <c r="DQ61" s="152"/>
      <c r="DR61" s="152"/>
      <c r="DS61" s="152"/>
      <c r="DT61" s="152"/>
      <c r="EE61">
        <f>Flowtime_200!C342</f>
        <v>1068824</v>
      </c>
      <c r="EF61">
        <f t="shared" si="15"/>
        <v>1195678</v>
      </c>
      <c r="EG61">
        <f>Flowtime_200!C154</f>
        <v>1195678</v>
      </c>
      <c r="EH61">
        <f>Flowtime_200!C60</f>
        <v>1195678</v>
      </c>
      <c r="EI61"/>
      <c r="EJ61"/>
      <c r="EK61"/>
      <c r="EL61">
        <v>763</v>
      </c>
      <c r="EM61">
        <v>783</v>
      </c>
      <c r="EN61">
        <v>783</v>
      </c>
      <c r="EO61">
        <v>799</v>
      </c>
      <c r="EP61">
        <v>799</v>
      </c>
      <c r="EQ61">
        <v>818</v>
      </c>
      <c r="ER61">
        <v>819</v>
      </c>
      <c r="ES61"/>
      <c r="ET61">
        <f t="shared" si="190"/>
        <v>-126854</v>
      </c>
      <c r="EU61">
        <f t="shared" si="190"/>
        <v>0</v>
      </c>
      <c r="EV61">
        <f t="shared" si="190"/>
        <v>0</v>
      </c>
      <c r="EW61">
        <f t="shared" si="190"/>
        <v>1195678</v>
      </c>
      <c r="EX61">
        <f t="shared" si="189"/>
        <v>0</v>
      </c>
      <c r="EY61">
        <f t="shared" si="189"/>
        <v>0</v>
      </c>
      <c r="EZ61">
        <f t="shared" si="189"/>
        <v>-763</v>
      </c>
      <c r="FA61">
        <f t="shared" si="189"/>
        <v>-20</v>
      </c>
      <c r="FB61">
        <f t="shared" si="189"/>
        <v>0</v>
      </c>
      <c r="FC61">
        <f t="shared" si="189"/>
        <v>-16</v>
      </c>
      <c r="FD61">
        <f t="shared" si="189"/>
        <v>0</v>
      </c>
      <c r="FE61">
        <f t="shared" si="189"/>
        <v>-19</v>
      </c>
      <c r="FF61">
        <f t="shared" si="189"/>
        <v>-1</v>
      </c>
      <c r="FG61"/>
      <c r="FH61">
        <f t="shared" si="217"/>
        <v>-6967.3033707865106</v>
      </c>
      <c r="FI61">
        <f t="shared" si="217"/>
        <v>-2.0337078651685392</v>
      </c>
      <c r="FJ61">
        <f t="shared" si="217"/>
        <v>2.0337078651685392</v>
      </c>
      <c r="FK61">
        <f t="shared" si="217"/>
        <v>43505.97752808989</v>
      </c>
      <c r="FL61">
        <f t="shared" si="217"/>
        <v>0</v>
      </c>
      <c r="FM61">
        <f t="shared" si="217"/>
        <v>0</v>
      </c>
      <c r="FN61">
        <f t="shared" si="217"/>
        <v>-79.382022471910091</v>
      </c>
      <c r="FO61">
        <f t="shared" si="216"/>
        <v>-12.651685393258427</v>
      </c>
      <c r="FP61">
        <f t="shared" si="152"/>
        <v>0.24719101123595505</v>
      </c>
      <c r="FQ61">
        <f t="shared" si="152"/>
        <v>-10.393258426966291</v>
      </c>
      <c r="FR61">
        <f t="shared" si="152"/>
        <v>1.898876404494382</v>
      </c>
      <c r="FS61">
        <f t="shared" si="152"/>
        <v>-18.337078651685392</v>
      </c>
      <c r="FT61">
        <f t="shared" si="152"/>
        <v>-0.4606741573033708</v>
      </c>
      <c r="FU61"/>
      <c r="FV61">
        <f t="shared" si="192"/>
        <v>48543316.260573074</v>
      </c>
      <c r="FW61">
        <f t="shared" si="192"/>
        <v>4.1359676808483767</v>
      </c>
      <c r="FX61">
        <f t="shared" si="192"/>
        <v>4.1359676808483767</v>
      </c>
      <c r="FY61">
        <f t="shared" si="192"/>
        <v>1892770080.6746626</v>
      </c>
      <c r="FZ61">
        <f t="shared" si="192"/>
        <v>0</v>
      </c>
      <c r="GA61">
        <f t="shared" si="192"/>
        <v>0</v>
      </c>
      <c r="GB61">
        <f t="shared" si="191"/>
        <v>6301.5054917308389</v>
      </c>
      <c r="GC61">
        <f t="shared" si="191"/>
        <v>160.06514328998864</v>
      </c>
      <c r="GD61">
        <f t="shared" si="191"/>
        <v>6.1103396035854053E-2</v>
      </c>
      <c r="GE61">
        <f t="shared" si="191"/>
        <v>108.01982072970583</v>
      </c>
      <c r="GF61">
        <f t="shared" si="191"/>
        <v>3.6057315995455119</v>
      </c>
      <c r="GG61">
        <f t="shared" si="191"/>
        <v>336.24845347809617</v>
      </c>
      <c r="GH61">
        <f t="shared" si="191"/>
        <v>0.21222067920717083</v>
      </c>
    </row>
    <row r="62" spans="1:190" s="116" customFormat="1" ht="15" hidden="1" customHeight="1" x14ac:dyDescent="0.25">
      <c r="A62" s="115" t="s">
        <v>175</v>
      </c>
      <c r="B62" s="130">
        <f>RANK(B59,$B$59:$D$59,0)</f>
        <v>3</v>
      </c>
      <c r="C62" s="130">
        <f t="shared" ref="C62:D62" si="223">RANK(C59,$B$59:$D$59,0)</f>
        <v>1</v>
      </c>
      <c r="D62" s="130">
        <f t="shared" si="223"/>
        <v>2</v>
      </c>
      <c r="E62" s="152"/>
      <c r="F62" s="152"/>
      <c r="G62" s="152"/>
      <c r="H62" s="152"/>
      <c r="I62" s="152"/>
      <c r="J62" s="152"/>
      <c r="K62" s="152"/>
      <c r="L62" s="152"/>
      <c r="M62" s="152"/>
      <c r="N62" s="152"/>
      <c r="O62" s="152"/>
      <c r="P62" s="152"/>
      <c r="Q62" s="152"/>
      <c r="R62" s="152"/>
      <c r="S62" s="152"/>
      <c r="T62" s="152"/>
      <c r="U62" s="152"/>
      <c r="V62" s="169"/>
      <c r="X62" s="130">
        <f>RANK(X59,$X$59:$Z$59,0)</f>
        <v>3</v>
      </c>
      <c r="Y62" s="130">
        <f t="shared" ref="Y62:Z62" si="224">RANK(Y59,$X$59:$Z$59,0)</f>
        <v>1</v>
      </c>
      <c r="Z62" s="130">
        <f t="shared" si="224"/>
        <v>2</v>
      </c>
      <c r="AA62" s="152"/>
      <c r="AB62" s="152"/>
      <c r="AC62" s="152"/>
      <c r="AD62" s="152"/>
      <c r="AE62" s="152"/>
      <c r="AF62" s="152"/>
      <c r="AG62" s="152"/>
      <c r="AH62" s="152"/>
      <c r="AI62" s="152"/>
      <c r="AJ62" s="152"/>
      <c r="AK62" s="152"/>
      <c r="AL62" s="152"/>
      <c r="AM62" s="152"/>
      <c r="AN62" s="152"/>
      <c r="AO62" s="152"/>
      <c r="AP62" s="152"/>
      <c r="AQ62" s="152"/>
      <c r="AR62" s="152"/>
      <c r="AW62" s="130">
        <f>RANK(AW59,$AW$59:$AY$59,0)</f>
        <v>1</v>
      </c>
      <c r="AX62" s="130">
        <f t="shared" ref="AX62:AY62" si="225">RANK(AX59,$AW$59:$AY$59,0)</f>
        <v>2</v>
      </c>
      <c r="AY62" s="130">
        <f t="shared" si="225"/>
        <v>3</v>
      </c>
      <c r="AZ62" s="152"/>
      <c r="BA62" s="152"/>
      <c r="BB62" s="152"/>
      <c r="BC62" s="152"/>
      <c r="BD62" s="152"/>
      <c r="BE62" s="152"/>
      <c r="BF62" s="152"/>
      <c r="BG62" s="152"/>
      <c r="BH62" s="152"/>
      <c r="BI62" s="152"/>
      <c r="BJ62" s="152"/>
      <c r="BK62" s="152"/>
      <c r="BL62" s="152"/>
      <c r="BM62" s="152"/>
      <c r="BN62" s="152"/>
      <c r="BO62" s="152"/>
      <c r="BP62" s="152"/>
      <c r="BQ62" s="152"/>
      <c r="BT62" s="130">
        <f>RANK(BT59,$BT$59:$BV$59,0)</f>
        <v>1</v>
      </c>
      <c r="BU62" s="130">
        <f t="shared" ref="BU62:BV62" si="226">RANK(BU59,$BT$59:$BV$59,0)</f>
        <v>2</v>
      </c>
      <c r="BV62" s="130">
        <f t="shared" si="226"/>
        <v>3</v>
      </c>
      <c r="BW62" s="152"/>
      <c r="BX62" s="152"/>
      <c r="BY62" s="152"/>
      <c r="BZ62" s="152"/>
      <c r="CA62" s="152"/>
      <c r="CB62" s="152"/>
      <c r="CC62" s="152"/>
      <c r="CD62" s="152"/>
      <c r="CE62" s="152"/>
      <c r="CF62" s="152"/>
      <c r="CG62" s="152"/>
      <c r="CH62" s="152"/>
      <c r="CI62" s="152"/>
      <c r="CJ62" s="152"/>
      <c r="CK62" s="152"/>
      <c r="CL62" s="152"/>
      <c r="CM62" s="152"/>
      <c r="CN62" s="152"/>
      <c r="CQ62" s="130">
        <f>RANK(CQ59,$CQ$59:$CT$59,0)</f>
        <v>1</v>
      </c>
      <c r="CR62" s="130">
        <f t="shared" ref="CR62:CT62" si="227">RANK(CR59,$CQ$59:$CT$59,0)</f>
        <v>3</v>
      </c>
      <c r="CS62" s="130">
        <f t="shared" si="227"/>
        <v>2</v>
      </c>
      <c r="CT62" s="130">
        <f t="shared" si="227"/>
        <v>4</v>
      </c>
      <c r="CU62" s="152"/>
      <c r="CV62" s="152"/>
      <c r="CW62" s="152"/>
      <c r="CX62" s="152"/>
      <c r="CY62" s="152"/>
      <c r="CZ62" s="152"/>
      <c r="DA62" s="152"/>
      <c r="DB62" s="152"/>
      <c r="DC62" s="152"/>
      <c r="DD62" s="152"/>
      <c r="DE62" s="152"/>
      <c r="DF62" s="152"/>
      <c r="DG62" s="152"/>
      <c r="DH62" s="152"/>
      <c r="DI62" s="152"/>
      <c r="DJ62" s="152"/>
      <c r="DK62" s="152"/>
      <c r="DL62" s="152"/>
      <c r="DM62" s="152"/>
      <c r="DN62" s="152"/>
      <c r="DO62" s="152"/>
      <c r="DP62" s="152"/>
      <c r="DQ62" s="152"/>
      <c r="DR62" s="152"/>
      <c r="DS62" s="152"/>
      <c r="DT62" s="152"/>
      <c r="EE62">
        <f>Flowtime_200!C343</f>
        <v>1028273</v>
      </c>
      <c r="EF62">
        <f t="shared" si="15"/>
        <v>1170173</v>
      </c>
      <c r="EG62">
        <f>Flowtime_200!C155</f>
        <v>1170173</v>
      </c>
      <c r="EH62">
        <f>Flowtime_200!C61</f>
        <v>1170173</v>
      </c>
      <c r="EI62"/>
      <c r="EJ62"/>
      <c r="EK62"/>
      <c r="EL62">
        <v>770</v>
      </c>
      <c r="EM62">
        <v>773</v>
      </c>
      <c r="EN62">
        <v>773</v>
      </c>
      <c r="EO62">
        <v>852</v>
      </c>
      <c r="EP62">
        <v>852</v>
      </c>
      <c r="EQ62">
        <v>811</v>
      </c>
      <c r="ER62">
        <v>811</v>
      </c>
      <c r="ES62"/>
      <c r="ET62">
        <f t="shared" si="190"/>
        <v>-141900</v>
      </c>
      <c r="EU62">
        <f t="shared" si="190"/>
        <v>0</v>
      </c>
      <c r="EV62">
        <f t="shared" si="190"/>
        <v>0</v>
      </c>
      <c r="EW62">
        <f t="shared" si="190"/>
        <v>1170173</v>
      </c>
      <c r="EX62">
        <f t="shared" si="189"/>
        <v>0</v>
      </c>
      <c r="EY62">
        <f t="shared" si="189"/>
        <v>0</v>
      </c>
      <c r="EZ62">
        <f t="shared" si="189"/>
        <v>-770</v>
      </c>
      <c r="FA62">
        <f t="shared" si="189"/>
        <v>-3</v>
      </c>
      <c r="FB62">
        <f t="shared" si="189"/>
        <v>0</v>
      </c>
      <c r="FC62">
        <f t="shared" si="189"/>
        <v>-79</v>
      </c>
      <c r="FD62">
        <f t="shared" si="189"/>
        <v>0</v>
      </c>
      <c r="FE62">
        <f t="shared" si="189"/>
        <v>41</v>
      </c>
      <c r="FF62">
        <f t="shared" si="189"/>
        <v>0</v>
      </c>
      <c r="FG62"/>
      <c r="FH62">
        <f t="shared" si="217"/>
        <v>-22013.303370786511</v>
      </c>
      <c r="FI62">
        <f t="shared" si="217"/>
        <v>-2.0337078651685392</v>
      </c>
      <c r="FJ62">
        <f t="shared" si="217"/>
        <v>2.0337078651685392</v>
      </c>
      <c r="FK62">
        <f t="shared" si="217"/>
        <v>18000.97752808989</v>
      </c>
      <c r="FL62">
        <f t="shared" si="217"/>
        <v>0</v>
      </c>
      <c r="FM62">
        <f t="shared" si="217"/>
        <v>0</v>
      </c>
      <c r="FN62">
        <f t="shared" si="217"/>
        <v>-86.382022471910091</v>
      </c>
      <c r="FO62">
        <f t="shared" si="216"/>
        <v>4.3483146067415728</v>
      </c>
      <c r="FP62">
        <f t="shared" si="152"/>
        <v>0.24719101123595505</v>
      </c>
      <c r="FQ62">
        <f t="shared" si="152"/>
        <v>-73.393258426966298</v>
      </c>
      <c r="FR62">
        <f t="shared" si="152"/>
        <v>1.898876404494382</v>
      </c>
      <c r="FS62">
        <f t="shared" si="152"/>
        <v>41.662921348314605</v>
      </c>
      <c r="FT62">
        <f t="shared" si="152"/>
        <v>0.5393258426966292</v>
      </c>
      <c r="FU62"/>
      <c r="FV62">
        <f t="shared" si="192"/>
        <v>484585525.29428077</v>
      </c>
      <c r="FW62">
        <f t="shared" si="192"/>
        <v>4.1359676808483767</v>
      </c>
      <c r="FX62">
        <f t="shared" si="192"/>
        <v>4.1359676808483767</v>
      </c>
      <c r="FY62">
        <f t="shared" si="192"/>
        <v>324035191.96679723</v>
      </c>
      <c r="FZ62">
        <f t="shared" si="192"/>
        <v>0</v>
      </c>
      <c r="GA62">
        <f t="shared" si="192"/>
        <v>0</v>
      </c>
      <c r="GB62">
        <f t="shared" si="191"/>
        <v>7461.85380633758</v>
      </c>
      <c r="GC62">
        <f t="shared" si="191"/>
        <v>18.907839919202118</v>
      </c>
      <c r="GD62">
        <f t="shared" si="191"/>
        <v>6.1103396035854053E-2</v>
      </c>
      <c r="GE62">
        <f t="shared" si="191"/>
        <v>5386.5703825274595</v>
      </c>
      <c r="GF62">
        <f t="shared" si="191"/>
        <v>3.6057315995455119</v>
      </c>
      <c r="GG62">
        <f t="shared" si="191"/>
        <v>1735.7990152758489</v>
      </c>
      <c r="GH62">
        <f t="shared" si="191"/>
        <v>0.2908723646004292</v>
      </c>
    </row>
    <row r="63" spans="1:190" s="116" customFormat="1" ht="15" hidden="1" customHeight="1" x14ac:dyDescent="0.25">
      <c r="A63" s="115" t="s">
        <v>177</v>
      </c>
      <c r="B63" s="137">
        <f>$B$1/B62</f>
        <v>1.6666666666666666E-2</v>
      </c>
      <c r="C63" s="137">
        <f t="shared" ref="C63:D63" si="228">$B$1/C62</f>
        <v>0.05</v>
      </c>
      <c r="D63" s="137">
        <f t="shared" si="228"/>
        <v>2.5000000000000001E-2</v>
      </c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169"/>
      <c r="X63" s="137">
        <f>$B$1/X62</f>
        <v>1.6666666666666666E-2</v>
      </c>
      <c r="Y63" s="137">
        <f t="shared" ref="Y63:Z63" si="229">$B$1/Y62</f>
        <v>0.05</v>
      </c>
      <c r="Z63" s="137">
        <f t="shared" si="229"/>
        <v>2.5000000000000001E-2</v>
      </c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W63" s="137">
        <f>$B$1/AW62</f>
        <v>0.05</v>
      </c>
      <c r="AX63" s="137">
        <f>$B$1/AX62</f>
        <v>2.5000000000000001E-2</v>
      </c>
      <c r="AY63" s="137">
        <f t="shared" ref="AY63" si="230">$B$1/AY62</f>
        <v>1.6666666666666666E-2</v>
      </c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  <c r="BM63" s="318"/>
      <c r="BN63" s="318"/>
      <c r="BO63" s="318"/>
      <c r="BP63" s="318"/>
      <c r="BQ63" s="318"/>
      <c r="BT63" s="137">
        <f>$B$1/BT62</f>
        <v>0.05</v>
      </c>
      <c r="BU63" s="137">
        <f>$B$1/BU62</f>
        <v>2.5000000000000001E-2</v>
      </c>
      <c r="BV63" s="137">
        <f t="shared" ref="BV63" si="231">$B$1/BV62</f>
        <v>1.6666666666666666E-2</v>
      </c>
      <c r="BW63" s="318"/>
      <c r="BX63" s="318"/>
      <c r="BY63" s="318"/>
      <c r="BZ63" s="318"/>
      <c r="CA63" s="318"/>
      <c r="CB63" s="318"/>
      <c r="CC63" s="318"/>
      <c r="CD63" s="318"/>
      <c r="CE63" s="318"/>
      <c r="CF63" s="318"/>
      <c r="CG63" s="318"/>
      <c r="CH63" s="318"/>
      <c r="CI63" s="318"/>
      <c r="CJ63" s="318"/>
      <c r="CK63" s="318"/>
      <c r="CL63" s="318"/>
      <c r="CM63" s="318"/>
      <c r="CN63" s="318"/>
      <c r="CQ63" s="137">
        <f>$B$1/CQ62</f>
        <v>0.05</v>
      </c>
      <c r="CR63" s="137">
        <f>$B$1/CR62</f>
        <v>1.6666666666666666E-2</v>
      </c>
      <c r="CS63" s="137">
        <f t="shared" ref="CS63:CT63" si="232">$B$1/CS62</f>
        <v>2.5000000000000001E-2</v>
      </c>
      <c r="CT63" s="137">
        <f t="shared" si="232"/>
        <v>1.2500000000000001E-2</v>
      </c>
      <c r="CU63" s="318"/>
      <c r="CV63" s="318"/>
      <c r="CW63" s="318"/>
      <c r="CX63" s="318"/>
      <c r="CY63" s="318"/>
      <c r="CZ63" s="318"/>
      <c r="DA63" s="318"/>
      <c r="DB63" s="318"/>
      <c r="DC63" s="318"/>
      <c r="DD63" s="318"/>
      <c r="DE63" s="318"/>
      <c r="DF63" s="318"/>
      <c r="DG63" s="318"/>
      <c r="DH63" s="318"/>
      <c r="DI63" s="318"/>
      <c r="DJ63" s="318"/>
      <c r="DK63" s="318"/>
      <c r="DL63" s="318"/>
      <c r="DM63" s="318"/>
      <c r="DN63" s="318"/>
      <c r="DO63" s="318"/>
      <c r="DP63" s="318"/>
      <c r="DQ63" s="318"/>
      <c r="DR63" s="318"/>
      <c r="DS63" s="318"/>
      <c r="DT63" s="318"/>
      <c r="EE63">
        <f>Flowtime_200!C344</f>
        <v>1088106</v>
      </c>
      <c r="EF63">
        <f t="shared" si="15"/>
        <v>1220405</v>
      </c>
      <c r="EG63">
        <f>Flowtime_200!C156</f>
        <v>1220405</v>
      </c>
      <c r="EH63">
        <f>Flowtime_200!C62</f>
        <v>1220405</v>
      </c>
      <c r="EI63"/>
      <c r="EJ63"/>
      <c r="EK63"/>
      <c r="EL63">
        <v>856</v>
      </c>
      <c r="EM63">
        <v>884</v>
      </c>
      <c r="EN63">
        <v>884</v>
      </c>
      <c r="EO63">
        <v>942</v>
      </c>
      <c r="EP63">
        <v>942</v>
      </c>
      <c r="EQ63">
        <v>866</v>
      </c>
      <c r="ER63">
        <v>866</v>
      </c>
      <c r="ES63"/>
      <c r="ET63">
        <f t="shared" si="190"/>
        <v>-132299</v>
      </c>
      <c r="EU63">
        <f t="shared" si="190"/>
        <v>0</v>
      </c>
      <c r="EV63">
        <f t="shared" si="190"/>
        <v>0</v>
      </c>
      <c r="EW63">
        <f t="shared" si="190"/>
        <v>1220405</v>
      </c>
      <c r="EX63">
        <f t="shared" si="189"/>
        <v>0</v>
      </c>
      <c r="EY63">
        <f t="shared" si="189"/>
        <v>0</v>
      </c>
      <c r="EZ63">
        <f t="shared" si="189"/>
        <v>-856</v>
      </c>
      <c r="FA63">
        <f t="shared" si="189"/>
        <v>-28</v>
      </c>
      <c r="FB63">
        <f t="shared" si="189"/>
        <v>0</v>
      </c>
      <c r="FC63">
        <f t="shared" si="189"/>
        <v>-58</v>
      </c>
      <c r="FD63">
        <f t="shared" si="189"/>
        <v>0</v>
      </c>
      <c r="FE63">
        <f t="shared" si="189"/>
        <v>76</v>
      </c>
      <c r="FF63">
        <f t="shared" si="189"/>
        <v>0</v>
      </c>
      <c r="FG63"/>
      <c r="FH63">
        <f t="shared" si="217"/>
        <v>-12412.303370786511</v>
      </c>
      <c r="FI63">
        <f t="shared" si="217"/>
        <v>-2.0337078651685392</v>
      </c>
      <c r="FJ63">
        <f t="shared" si="217"/>
        <v>2.0337078651685392</v>
      </c>
      <c r="FK63">
        <f t="shared" si="217"/>
        <v>68232.97752808989</v>
      </c>
      <c r="FL63">
        <f t="shared" si="217"/>
        <v>0</v>
      </c>
      <c r="FM63">
        <f t="shared" si="217"/>
        <v>0</v>
      </c>
      <c r="FN63">
        <f t="shared" si="217"/>
        <v>-172.38202247191009</v>
      </c>
      <c r="FO63">
        <f t="shared" si="216"/>
        <v>-20.651685393258425</v>
      </c>
      <c r="FP63">
        <f t="shared" si="152"/>
        <v>0.24719101123595505</v>
      </c>
      <c r="FQ63">
        <f t="shared" si="152"/>
        <v>-52.393258426966291</v>
      </c>
      <c r="FR63">
        <f t="shared" si="152"/>
        <v>1.898876404494382</v>
      </c>
      <c r="FS63">
        <f t="shared" si="152"/>
        <v>76.662921348314612</v>
      </c>
      <c r="FT63">
        <f t="shared" si="152"/>
        <v>0.5393258426966292</v>
      </c>
      <c r="FU63"/>
      <c r="FV63">
        <f t="shared" si="192"/>
        <v>154065274.96843818</v>
      </c>
      <c r="FW63">
        <f t="shared" si="192"/>
        <v>4.1359676808483767</v>
      </c>
      <c r="FX63">
        <f t="shared" si="192"/>
        <v>4.1359676808483767</v>
      </c>
      <c r="FY63">
        <f t="shared" si="192"/>
        <v>4655739222.3488197</v>
      </c>
      <c r="FZ63">
        <f t="shared" si="192"/>
        <v>0</v>
      </c>
      <c r="GA63">
        <f t="shared" si="192"/>
        <v>0</v>
      </c>
      <c r="GB63">
        <f t="shared" si="191"/>
        <v>29715.561671506115</v>
      </c>
      <c r="GC63">
        <f t="shared" si="191"/>
        <v>426.49210958212342</v>
      </c>
      <c r="GD63">
        <f t="shared" si="191"/>
        <v>6.1103396035854053E-2</v>
      </c>
      <c r="GE63">
        <f t="shared" si="191"/>
        <v>2745.0535285948745</v>
      </c>
      <c r="GF63">
        <f t="shared" si="191"/>
        <v>3.6057315995455119</v>
      </c>
      <c r="GG63">
        <f t="shared" si="191"/>
        <v>5877.203509657872</v>
      </c>
      <c r="GH63">
        <f t="shared" si="191"/>
        <v>0.2908723646004292</v>
      </c>
    </row>
    <row r="64" spans="1:190" ht="15.75" hidden="1" x14ac:dyDescent="0.25">
      <c r="A64" s="115" t="s">
        <v>262</v>
      </c>
      <c r="B64" s="179" t="str">
        <f>IF(B61&lt;B63,"H1","H0")</f>
        <v>H1</v>
      </c>
      <c r="C64" s="179" t="str">
        <f t="shared" ref="C64:D64" si="233">IF(C61&lt;C63,"H1","H0")</f>
        <v>H1</v>
      </c>
      <c r="D64" s="179" t="str">
        <f t="shared" si="233"/>
        <v>H1</v>
      </c>
      <c r="E64" s="367"/>
      <c r="F64" s="367"/>
      <c r="G64" s="367"/>
      <c r="H64" s="367"/>
      <c r="I64" s="367"/>
      <c r="J64" s="367"/>
      <c r="K64" s="367"/>
      <c r="L64" s="367"/>
      <c r="M64" s="367"/>
      <c r="N64" s="367"/>
      <c r="O64" s="367"/>
      <c r="P64" s="367"/>
      <c r="Q64" s="367"/>
      <c r="R64" s="367"/>
      <c r="S64" s="367"/>
      <c r="T64" s="367"/>
      <c r="U64" s="367"/>
      <c r="V64" s="177"/>
      <c r="X64" s="179" t="str">
        <f>IF(X61&lt;X63,"H1","H0")</f>
        <v>H1</v>
      </c>
      <c r="Y64" s="179" t="str">
        <f t="shared" ref="Y64:Z64" si="234">IF(Y61&lt;Y63,"H1","H0")</f>
        <v>H1</v>
      </c>
      <c r="Z64" s="179" t="str">
        <f t="shared" si="234"/>
        <v>H1</v>
      </c>
      <c r="AA64" s="367"/>
      <c r="AB64" s="367"/>
      <c r="AC64" s="367"/>
      <c r="AD64" s="367"/>
      <c r="AE64" s="367"/>
      <c r="AF64" s="367"/>
      <c r="AG64" s="367"/>
      <c r="AH64" s="367"/>
      <c r="AI64" s="367"/>
      <c r="AJ64" s="367"/>
      <c r="AK64" s="367"/>
      <c r="AL64" s="367"/>
      <c r="AM64" s="367"/>
      <c r="AN64" s="367"/>
      <c r="AO64" s="367"/>
      <c r="AP64" s="367"/>
      <c r="AQ64" s="367"/>
      <c r="AR64" s="367"/>
      <c r="AW64" s="179" t="str">
        <f>IF(AW61&lt;AW63,"H1","H0")</f>
        <v>H1</v>
      </c>
      <c r="AX64" s="179" t="str">
        <f>IF(AX61&lt;AX63,"H1","H0")</f>
        <v>H1</v>
      </c>
      <c r="AY64" s="179" t="str">
        <f>IF(AY61&lt;AY63,"H1","H0")</f>
        <v>H1</v>
      </c>
      <c r="AZ64" s="366"/>
      <c r="BA64" s="366"/>
      <c r="BB64" s="366"/>
      <c r="BC64" s="366"/>
      <c r="BD64" s="366"/>
      <c r="BE64" s="366"/>
      <c r="BF64" s="366"/>
      <c r="BG64" s="366"/>
      <c r="BH64" s="366"/>
      <c r="BI64" s="366"/>
      <c r="BJ64" s="366"/>
      <c r="BK64" s="366"/>
      <c r="BL64" s="366"/>
      <c r="BM64" s="366"/>
      <c r="BN64" s="366"/>
      <c r="BO64" s="366"/>
      <c r="BP64" s="366"/>
      <c r="BQ64" s="366"/>
      <c r="BT64" s="179" t="str">
        <f>IF(BT61&lt;BT63,"H1","H0")</f>
        <v>H1</v>
      </c>
      <c r="BU64" s="179" t="str">
        <f>IF(BU61&lt;BU63,"H1","H0")</f>
        <v>H1</v>
      </c>
      <c r="BV64" s="179" t="str">
        <f>IF(BV61&lt;BV63,"H1","H0")</f>
        <v>H1</v>
      </c>
      <c r="BW64" s="366"/>
      <c r="BX64" s="366"/>
      <c r="BY64" s="366"/>
      <c r="BZ64" s="366"/>
      <c r="CA64" s="366"/>
      <c r="CB64" s="366"/>
      <c r="CC64" s="366"/>
      <c r="CD64" s="366"/>
      <c r="CE64" s="366"/>
      <c r="CF64" s="366"/>
      <c r="CG64" s="366"/>
      <c r="CH64" s="366"/>
      <c r="CI64" s="366"/>
      <c r="CJ64" s="366"/>
      <c r="CK64" s="366"/>
      <c r="CL64" s="366"/>
      <c r="CM64" s="366"/>
      <c r="CN64" s="366"/>
      <c r="CQ64" s="175" t="str">
        <f>IF(CQ61&lt;CQ63,"H1","H0")</f>
        <v>H0</v>
      </c>
      <c r="CR64" s="179" t="str">
        <f>IF(CR61&lt;CR63,"H1","H0")</f>
        <v>H1</v>
      </c>
      <c r="CS64" s="175" t="str">
        <f>IF(CS61&lt;CS63,"H1","H0")</f>
        <v>H0</v>
      </c>
      <c r="CT64" s="179" t="str">
        <f>IF(CT61&lt;CT63,"H1","H0")</f>
        <v>H1</v>
      </c>
      <c r="CU64" s="366"/>
      <c r="CV64" s="366"/>
      <c r="CW64" s="366"/>
      <c r="CX64" s="366"/>
      <c r="CY64" s="366"/>
      <c r="CZ64" s="366"/>
      <c r="DA64" s="366"/>
      <c r="DB64" s="366"/>
      <c r="DC64" s="366"/>
      <c r="DD64" s="366"/>
      <c r="DE64" s="366"/>
      <c r="DF64" s="366"/>
      <c r="DG64" s="366"/>
      <c r="DH64" s="366"/>
      <c r="DI64" s="366"/>
      <c r="DJ64" s="366"/>
      <c r="DK64" s="366"/>
      <c r="DL64" s="366"/>
      <c r="DM64" s="366"/>
      <c r="DN64" s="366"/>
      <c r="DO64" s="366"/>
      <c r="DP64" s="366"/>
      <c r="DQ64" s="366"/>
      <c r="DR64" s="366"/>
      <c r="DS64" s="366"/>
      <c r="DT64" s="366"/>
      <c r="EE64">
        <f>Flowtime_200!C345</f>
        <v>993443</v>
      </c>
      <c r="EF64">
        <f t="shared" si="15"/>
        <v>1111628</v>
      </c>
      <c r="EG64">
        <f>Flowtime_200!C157</f>
        <v>1111628</v>
      </c>
      <c r="EH64">
        <f>Flowtime_200!C63</f>
        <v>1111628</v>
      </c>
      <c r="EL64">
        <v>726</v>
      </c>
      <c r="EM64">
        <v>659</v>
      </c>
      <c r="EN64">
        <v>659</v>
      </c>
      <c r="EO64">
        <v>667</v>
      </c>
      <c r="EP64">
        <v>667</v>
      </c>
      <c r="EQ64">
        <v>707</v>
      </c>
      <c r="ER64">
        <v>707</v>
      </c>
      <c r="ET64">
        <f t="shared" si="190"/>
        <v>-118185</v>
      </c>
      <c r="EU64">
        <f t="shared" si="190"/>
        <v>0</v>
      </c>
      <c r="EV64">
        <f t="shared" si="190"/>
        <v>0</v>
      </c>
      <c r="EW64">
        <f t="shared" si="190"/>
        <v>1111628</v>
      </c>
      <c r="EX64">
        <f t="shared" si="189"/>
        <v>0</v>
      </c>
      <c r="EY64">
        <f t="shared" si="189"/>
        <v>0</v>
      </c>
      <c r="EZ64">
        <f t="shared" si="189"/>
        <v>-726</v>
      </c>
      <c r="FA64">
        <f t="shared" ref="FA64:FF92" si="235">EL64-EM64</f>
        <v>67</v>
      </c>
      <c r="FB64">
        <f t="shared" si="235"/>
        <v>0</v>
      </c>
      <c r="FC64">
        <f t="shared" si="235"/>
        <v>-8</v>
      </c>
      <c r="FD64">
        <f t="shared" si="235"/>
        <v>0</v>
      </c>
      <c r="FE64">
        <f t="shared" si="235"/>
        <v>-40</v>
      </c>
      <c r="FF64">
        <f t="shared" si="235"/>
        <v>0</v>
      </c>
      <c r="FH64">
        <f t="shared" si="217"/>
        <v>1701.6966292134894</v>
      </c>
      <c r="FI64">
        <f t="shared" si="217"/>
        <v>-2.0337078651685392</v>
      </c>
      <c r="FJ64">
        <f t="shared" si="217"/>
        <v>2.0337078651685392</v>
      </c>
      <c r="FK64">
        <f t="shared" si="217"/>
        <v>-40544.02247191011</v>
      </c>
      <c r="FL64">
        <f t="shared" si="217"/>
        <v>0</v>
      </c>
      <c r="FM64">
        <f t="shared" si="217"/>
        <v>0</v>
      </c>
      <c r="FN64">
        <f t="shared" si="217"/>
        <v>-42.382022471910091</v>
      </c>
      <c r="FO64">
        <f t="shared" si="216"/>
        <v>74.348314606741567</v>
      </c>
      <c r="FP64">
        <f t="shared" si="152"/>
        <v>0.24719101123595505</v>
      </c>
      <c r="FQ64">
        <f t="shared" si="152"/>
        <v>-2.393258426966292</v>
      </c>
      <c r="FR64">
        <f t="shared" si="152"/>
        <v>1.898876404494382</v>
      </c>
      <c r="FS64">
        <f t="shared" si="152"/>
        <v>-39.337078651685395</v>
      </c>
      <c r="FT64">
        <f t="shared" si="152"/>
        <v>0.5393258426966292</v>
      </c>
      <c r="FV64">
        <f t="shared" si="192"/>
        <v>2895771.4178765519</v>
      </c>
      <c r="FW64">
        <f t="shared" si="192"/>
        <v>4.1359676808483767</v>
      </c>
      <c r="FX64">
        <f t="shared" si="192"/>
        <v>4.1359676808483767</v>
      </c>
      <c r="FY64">
        <f t="shared" si="192"/>
        <v>1643817758.2027519</v>
      </c>
      <c r="FZ64">
        <f t="shared" si="192"/>
        <v>0</v>
      </c>
      <c r="GA64">
        <f t="shared" si="192"/>
        <v>0</v>
      </c>
      <c r="GB64">
        <f t="shared" si="191"/>
        <v>1796.235828809492</v>
      </c>
      <c r="GC64">
        <f t="shared" si="191"/>
        <v>5527.6718848630217</v>
      </c>
      <c r="GD64">
        <f t="shared" si="191"/>
        <v>6.1103396035854053E-2</v>
      </c>
      <c r="GE64">
        <f t="shared" si="191"/>
        <v>5.7276858982451699</v>
      </c>
      <c r="GF64">
        <f t="shared" si="191"/>
        <v>3.6057315995455119</v>
      </c>
      <c r="GG64">
        <f t="shared" si="191"/>
        <v>1547.4057568488829</v>
      </c>
      <c r="GH64">
        <f t="shared" si="191"/>
        <v>0.2908723646004292</v>
      </c>
    </row>
    <row r="65" spans="1:190" ht="15.75" hidden="1" x14ac:dyDescent="0.25">
      <c r="A65" s="115" t="s">
        <v>244</v>
      </c>
      <c r="B65" s="130" t="str">
        <f>IF(B61&lt;B63,"'signifikant'","'n. signifikant'")</f>
        <v>'signifikant'</v>
      </c>
      <c r="C65" s="130" t="str">
        <f t="shared" ref="C65:D65" si="236">IF(C61&lt;C63,"'signifikant'","'n. signifikant'")</f>
        <v>'signifikant'</v>
      </c>
      <c r="D65" s="130" t="str">
        <f t="shared" si="236"/>
        <v>'signifikant'</v>
      </c>
      <c r="E65" s="152"/>
      <c r="F65" s="152"/>
      <c r="G65" s="152"/>
      <c r="H65" s="152"/>
      <c r="I65" s="152"/>
      <c r="J65" s="152"/>
      <c r="K65" s="152"/>
      <c r="L65" s="152"/>
      <c r="M65" s="152"/>
      <c r="N65" s="152"/>
      <c r="O65" s="152"/>
      <c r="P65" s="152"/>
      <c r="Q65" s="152"/>
      <c r="R65" s="152"/>
      <c r="S65" s="152"/>
      <c r="T65" s="152"/>
      <c r="U65" s="152"/>
      <c r="V65" s="177"/>
      <c r="X65" s="130" t="str">
        <f>IF(X61&lt;X63,"'signifikant'","'n. signifikant'")</f>
        <v>'signifikant'</v>
      </c>
      <c r="Y65" s="130" t="str">
        <f t="shared" ref="Y65:Z65" si="237">IF(Y61&lt;Y63,"'signifikant'","'n. signifikant'")</f>
        <v>'signifikant'</v>
      </c>
      <c r="Z65" s="130" t="str">
        <f t="shared" si="237"/>
        <v>'signifikant'</v>
      </c>
      <c r="AA65" s="152"/>
      <c r="AB65" s="152"/>
      <c r="AC65" s="152"/>
      <c r="AD65" s="152"/>
      <c r="AE65" s="152"/>
      <c r="AF65" s="152"/>
      <c r="AG65" s="152"/>
      <c r="AH65" s="152"/>
      <c r="AI65" s="152"/>
      <c r="AJ65" s="152"/>
      <c r="AK65" s="152"/>
      <c r="AL65" s="152"/>
      <c r="AM65" s="152"/>
      <c r="AN65" s="152"/>
      <c r="AO65" s="152"/>
      <c r="AP65" s="152"/>
      <c r="AQ65" s="152"/>
      <c r="AR65" s="152"/>
      <c r="AW65" s="130" t="str">
        <f>IF(AW61&lt;AW63,"'signifikant'","'n. signifikant'")</f>
        <v>'signifikant'</v>
      </c>
      <c r="AX65" s="130" t="str">
        <f>IF(AX61&lt;AX63,"'signifikant'","'n. signifikant'")</f>
        <v>'signifikant'</v>
      </c>
      <c r="AY65" s="130" t="str">
        <f>IF(AY61&lt;AY63,"'signifikant'","'n. signifikant'")</f>
        <v>'signifikant'</v>
      </c>
      <c r="AZ65" s="367"/>
      <c r="BA65" s="367"/>
      <c r="BB65" s="367"/>
      <c r="BC65" s="367"/>
      <c r="BD65" s="367"/>
      <c r="BE65" s="367"/>
      <c r="BF65" s="367"/>
      <c r="BG65" s="367"/>
      <c r="BH65" s="367"/>
      <c r="BI65" s="367"/>
      <c r="BJ65" s="367"/>
      <c r="BK65" s="367"/>
      <c r="BL65" s="367"/>
      <c r="BM65" s="367"/>
      <c r="BN65" s="367"/>
      <c r="BO65" s="367"/>
      <c r="BP65" s="367"/>
      <c r="BQ65" s="367"/>
      <c r="BT65" s="130" t="str">
        <f>IF(BT61&lt;BT63,"'signifikant'","'n. signifikant'")</f>
        <v>'signifikant'</v>
      </c>
      <c r="BU65" s="130" t="str">
        <f>IF(BU61&lt;BU63,"'signifikant'","'n. signifikant'")</f>
        <v>'signifikant'</v>
      </c>
      <c r="BV65" s="130" t="str">
        <f>IF(BV61&lt;BV63,"'signifikant'","'n. signifikant'")</f>
        <v>'signifikant'</v>
      </c>
      <c r="BW65" s="367"/>
      <c r="BX65" s="367"/>
      <c r="BY65" s="367"/>
      <c r="BZ65" s="367"/>
      <c r="CA65" s="367"/>
      <c r="CB65" s="367"/>
      <c r="CC65" s="367"/>
      <c r="CD65" s="367"/>
      <c r="CE65" s="367"/>
      <c r="CF65" s="367"/>
      <c r="CG65" s="367"/>
      <c r="CH65" s="367"/>
      <c r="CI65" s="367"/>
      <c r="CJ65" s="367"/>
      <c r="CK65" s="367"/>
      <c r="CL65" s="367"/>
      <c r="CM65" s="367"/>
      <c r="CN65" s="367"/>
      <c r="CQ65" s="130" t="str">
        <f>IF(CQ61&lt;CQ63,"'signifikant'","'n. signifikant'")</f>
        <v>'n. signifikant'</v>
      </c>
      <c r="CR65" s="130" t="str">
        <f>IF(CR61&lt;CR63,"'signifikant'","'n. signifikant'")</f>
        <v>'signifikant'</v>
      </c>
      <c r="CS65" s="130" t="str">
        <f>IF(CS61&lt;CS63,"'signifikant'","'n. signifikant'")</f>
        <v>'n. signifikant'</v>
      </c>
      <c r="CT65" s="130" t="str">
        <f>IF(CT61&lt;CT63,"'signifikant'","'n. signifikant'")</f>
        <v>'signifikant'</v>
      </c>
      <c r="CU65" s="367"/>
      <c r="CV65" s="367"/>
      <c r="CW65" s="367"/>
      <c r="CX65" s="367"/>
      <c r="CY65" s="367"/>
      <c r="CZ65" s="367"/>
      <c r="DA65" s="367"/>
      <c r="DB65" s="367"/>
      <c r="DC65" s="367"/>
      <c r="DD65" s="367"/>
      <c r="DE65" s="367"/>
      <c r="DF65" s="367"/>
      <c r="DG65" s="367"/>
      <c r="DH65" s="367"/>
      <c r="DI65" s="367"/>
      <c r="DJ65" s="367"/>
      <c r="DK65" s="367"/>
      <c r="DL65" s="367"/>
      <c r="DM65" s="367"/>
      <c r="DN65" s="367"/>
      <c r="DO65" s="367"/>
      <c r="DP65" s="367"/>
      <c r="DQ65" s="367"/>
      <c r="DR65" s="367"/>
      <c r="DS65" s="367"/>
      <c r="DT65" s="367"/>
      <c r="EE65">
        <f>Flowtime_200!C346</f>
        <v>1084621</v>
      </c>
      <c r="EF65">
        <f t="shared" si="15"/>
        <v>1190930</v>
      </c>
      <c r="EG65">
        <f>Flowtime_200!C158</f>
        <v>1190930</v>
      </c>
      <c r="EH65">
        <f>Flowtime_200!C64</f>
        <v>1190930</v>
      </c>
      <c r="EL65">
        <v>823</v>
      </c>
      <c r="EM65">
        <v>855</v>
      </c>
      <c r="EN65">
        <v>855</v>
      </c>
      <c r="EO65">
        <v>856</v>
      </c>
      <c r="EP65">
        <v>856</v>
      </c>
      <c r="EQ65">
        <v>822</v>
      </c>
      <c r="ER65">
        <v>822</v>
      </c>
      <c r="ET65">
        <f t="shared" si="190"/>
        <v>-106309</v>
      </c>
      <c r="EU65">
        <f t="shared" si="190"/>
        <v>0</v>
      </c>
      <c r="EV65">
        <f t="shared" si="190"/>
        <v>0</v>
      </c>
      <c r="EW65">
        <f t="shared" si="190"/>
        <v>1190930</v>
      </c>
      <c r="EX65">
        <f t="shared" si="190"/>
        <v>0</v>
      </c>
      <c r="EY65">
        <f t="shared" si="190"/>
        <v>0</v>
      </c>
      <c r="EZ65">
        <f t="shared" si="190"/>
        <v>-823</v>
      </c>
      <c r="FA65">
        <f t="shared" si="235"/>
        <v>-32</v>
      </c>
      <c r="FB65">
        <f t="shared" si="235"/>
        <v>0</v>
      </c>
      <c r="FC65">
        <f t="shared" si="235"/>
        <v>-1</v>
      </c>
      <c r="FD65">
        <f t="shared" si="235"/>
        <v>0</v>
      </c>
      <c r="FE65">
        <f t="shared" si="235"/>
        <v>34</v>
      </c>
      <c r="FF65">
        <f t="shared" si="235"/>
        <v>0</v>
      </c>
      <c r="FH65">
        <f t="shared" si="217"/>
        <v>13577.696629213489</v>
      </c>
      <c r="FI65">
        <f t="shared" si="217"/>
        <v>-2.0337078651685392</v>
      </c>
      <c r="FJ65">
        <f t="shared" si="217"/>
        <v>2.0337078651685392</v>
      </c>
      <c r="FK65">
        <f t="shared" si="217"/>
        <v>38757.97752808989</v>
      </c>
      <c r="FL65">
        <f t="shared" si="217"/>
        <v>0</v>
      </c>
      <c r="FM65">
        <f t="shared" si="217"/>
        <v>0</v>
      </c>
      <c r="FN65">
        <f t="shared" si="217"/>
        <v>-139.38202247191009</v>
      </c>
      <c r="FO65">
        <f t="shared" si="216"/>
        <v>-24.651685393258425</v>
      </c>
      <c r="FP65">
        <f t="shared" si="152"/>
        <v>0.24719101123595505</v>
      </c>
      <c r="FQ65">
        <f t="shared" si="152"/>
        <v>4.606741573033708</v>
      </c>
      <c r="FR65">
        <f t="shared" si="152"/>
        <v>1.898876404494382</v>
      </c>
      <c r="FS65">
        <f t="shared" si="152"/>
        <v>34.662921348314605</v>
      </c>
      <c r="FT65">
        <f t="shared" si="152"/>
        <v>0.5393258426966292</v>
      </c>
      <c r="FV65">
        <f t="shared" si="192"/>
        <v>184353845.75495535</v>
      </c>
      <c r="FW65">
        <f t="shared" si="192"/>
        <v>4.1359676808483767</v>
      </c>
      <c r="FX65">
        <f t="shared" si="192"/>
        <v>4.1359676808483767</v>
      </c>
      <c r="FY65">
        <f t="shared" si="192"/>
        <v>1502180822.0679209</v>
      </c>
      <c r="FZ65">
        <f t="shared" si="192"/>
        <v>0</v>
      </c>
      <c r="GA65">
        <f t="shared" si="192"/>
        <v>0</v>
      </c>
      <c r="GB65">
        <f t="shared" si="191"/>
        <v>19427.348188360051</v>
      </c>
      <c r="GC65">
        <f t="shared" si="191"/>
        <v>607.70559272819082</v>
      </c>
      <c r="GD65">
        <f t="shared" si="191"/>
        <v>6.1103396035854053E-2</v>
      </c>
      <c r="GE65">
        <f t="shared" si="191"/>
        <v>21.222067920717084</v>
      </c>
      <c r="GF65">
        <f t="shared" si="191"/>
        <v>3.6057315995455119</v>
      </c>
      <c r="GG65">
        <f t="shared" si="191"/>
        <v>1201.5181163994444</v>
      </c>
      <c r="GH65">
        <f t="shared" si="191"/>
        <v>0.2908723646004292</v>
      </c>
    </row>
    <row r="66" spans="1:190" s="21" customFormat="1" ht="15.75" hidden="1" x14ac:dyDescent="0.25">
      <c r="A66" s="115" t="s">
        <v>270</v>
      </c>
      <c r="B66" s="130"/>
      <c r="C66" s="130"/>
      <c r="D66" s="130"/>
      <c r="E66" s="152"/>
      <c r="F66" s="152"/>
      <c r="G66" s="152"/>
      <c r="H66" s="152"/>
      <c r="I66" s="152"/>
      <c r="J66" s="152"/>
      <c r="K66" s="152"/>
      <c r="L66" s="152"/>
      <c r="M66" s="152"/>
      <c r="N66" s="152"/>
      <c r="O66" s="152"/>
      <c r="P66" s="152"/>
      <c r="Q66" s="152"/>
      <c r="R66" s="152"/>
      <c r="S66" s="152"/>
      <c r="T66" s="152"/>
      <c r="U66" s="152"/>
      <c r="V66" s="177"/>
      <c r="X66" s="130"/>
      <c r="Y66" s="130"/>
      <c r="Z66" s="130"/>
      <c r="AA66" s="152"/>
      <c r="AB66" s="152"/>
      <c r="AC66" s="152"/>
      <c r="AD66" s="152"/>
      <c r="AE66" s="152"/>
      <c r="AF66" s="152"/>
      <c r="AG66" s="152"/>
      <c r="AH66" s="152"/>
      <c r="AI66" s="152"/>
      <c r="AJ66" s="152"/>
      <c r="AK66" s="152"/>
      <c r="AL66" s="152"/>
      <c r="AM66" s="152"/>
      <c r="AN66" s="152"/>
      <c r="AO66" s="152"/>
      <c r="AP66" s="152"/>
      <c r="AQ66" s="152"/>
      <c r="AR66" s="152"/>
      <c r="AW66" s="130"/>
      <c r="AX66" s="130"/>
      <c r="AY66" s="130"/>
      <c r="AZ66" s="152"/>
      <c r="BA66" s="152"/>
      <c r="BB66" s="152"/>
      <c r="BC66" s="152"/>
      <c r="BD66" s="152"/>
      <c r="BE66" s="152"/>
      <c r="BF66" s="152"/>
      <c r="BG66" s="152"/>
      <c r="BH66" s="152"/>
      <c r="BI66" s="152"/>
      <c r="BJ66" s="152"/>
      <c r="BK66" s="152"/>
      <c r="BL66" s="152"/>
      <c r="BM66" s="152"/>
      <c r="BN66" s="152"/>
      <c r="BO66" s="152"/>
      <c r="BP66" s="152"/>
      <c r="BQ66" s="152"/>
      <c r="BT66" s="130"/>
      <c r="BU66" s="130"/>
      <c r="BV66" s="130"/>
      <c r="BW66" s="152"/>
      <c r="BX66" s="152"/>
      <c r="BY66" s="152"/>
      <c r="BZ66" s="152"/>
      <c r="CA66" s="152"/>
      <c r="CB66" s="152"/>
      <c r="CC66" s="152"/>
      <c r="CD66" s="152"/>
      <c r="CE66" s="152"/>
      <c r="CF66" s="152"/>
      <c r="CG66" s="152"/>
      <c r="CH66" s="152"/>
      <c r="CI66" s="152"/>
      <c r="CJ66" s="152"/>
      <c r="CK66" s="152"/>
      <c r="CL66" s="152"/>
      <c r="CM66" s="152"/>
      <c r="CN66" s="152"/>
      <c r="CQ66" s="130"/>
      <c r="CR66" s="130"/>
      <c r="CS66" s="130"/>
      <c r="CT66" s="130"/>
      <c r="CU66" s="152"/>
      <c r="CV66" s="152"/>
      <c r="CW66" s="152"/>
      <c r="CX66" s="152"/>
      <c r="CY66" s="152"/>
      <c r="CZ66" s="152"/>
      <c r="DA66" s="152"/>
      <c r="DB66" s="152"/>
      <c r="DC66" s="152"/>
      <c r="DD66" s="152"/>
      <c r="DE66" s="152"/>
      <c r="DF66" s="152"/>
      <c r="DG66" s="152"/>
      <c r="DH66" s="152"/>
      <c r="DI66" s="152"/>
      <c r="DJ66" s="152"/>
      <c r="DK66" s="152"/>
      <c r="DL66" s="152"/>
      <c r="DM66" s="152"/>
      <c r="DN66" s="152"/>
      <c r="DO66" s="152"/>
      <c r="DP66" s="152"/>
      <c r="DQ66" s="152"/>
      <c r="DR66" s="152"/>
      <c r="DS66" s="152"/>
      <c r="DT66" s="152"/>
      <c r="EE66">
        <f>Flowtime_200!C347</f>
        <v>1039658</v>
      </c>
      <c r="EF66">
        <f t="shared" si="15"/>
        <v>1140312</v>
      </c>
      <c r="EG66">
        <f>Flowtime_200!C159</f>
        <v>1140312</v>
      </c>
      <c r="EH66">
        <f>Flowtime_200!C65</f>
        <v>1140312</v>
      </c>
      <c r="EI66"/>
      <c r="EJ66"/>
      <c r="EK66"/>
      <c r="EL66">
        <v>675</v>
      </c>
      <c r="EM66">
        <v>732</v>
      </c>
      <c r="EN66">
        <v>732</v>
      </c>
      <c r="EO66">
        <v>732</v>
      </c>
      <c r="EP66">
        <v>732</v>
      </c>
      <c r="EQ66">
        <v>743</v>
      </c>
      <c r="ER66">
        <v>743</v>
      </c>
      <c r="ES66"/>
      <c r="ET66">
        <f t="shared" si="190"/>
        <v>-100654</v>
      </c>
      <c r="EU66">
        <f t="shared" si="190"/>
        <v>0</v>
      </c>
      <c r="EV66">
        <f t="shared" si="190"/>
        <v>0</v>
      </c>
      <c r="EW66">
        <f t="shared" si="190"/>
        <v>1140312</v>
      </c>
      <c r="EX66">
        <f t="shared" si="190"/>
        <v>0</v>
      </c>
      <c r="EY66">
        <f t="shared" si="190"/>
        <v>0</v>
      </c>
      <c r="EZ66">
        <f t="shared" si="190"/>
        <v>-675</v>
      </c>
      <c r="FA66">
        <f t="shared" si="235"/>
        <v>-57</v>
      </c>
      <c r="FB66">
        <f t="shared" si="235"/>
        <v>0</v>
      </c>
      <c r="FC66">
        <f t="shared" si="235"/>
        <v>0</v>
      </c>
      <c r="FD66">
        <f t="shared" si="235"/>
        <v>0</v>
      </c>
      <c r="FE66">
        <f t="shared" si="235"/>
        <v>-11</v>
      </c>
      <c r="FF66">
        <f t="shared" si="235"/>
        <v>0</v>
      </c>
      <c r="FG66"/>
      <c r="FH66">
        <f t="shared" si="217"/>
        <v>19232.696629213489</v>
      </c>
      <c r="FI66">
        <f t="shared" si="217"/>
        <v>-2.0337078651685392</v>
      </c>
      <c r="FJ66">
        <f t="shared" si="217"/>
        <v>2.0337078651685392</v>
      </c>
      <c r="FK66">
        <f t="shared" si="217"/>
        <v>-11860.02247191011</v>
      </c>
      <c r="FL66">
        <f t="shared" si="217"/>
        <v>0</v>
      </c>
      <c r="FM66">
        <f t="shared" si="217"/>
        <v>0</v>
      </c>
      <c r="FN66">
        <f t="shared" si="217"/>
        <v>8.6179775280899094</v>
      </c>
      <c r="FO66">
        <f t="shared" si="216"/>
        <v>-49.651685393258425</v>
      </c>
      <c r="FP66">
        <f t="shared" si="152"/>
        <v>0.24719101123595505</v>
      </c>
      <c r="FQ66">
        <f t="shared" si="152"/>
        <v>5.606741573033708</v>
      </c>
      <c r="FR66">
        <f t="shared" si="152"/>
        <v>1.898876404494382</v>
      </c>
      <c r="FS66">
        <f t="shared" si="152"/>
        <v>-10.337078651685394</v>
      </c>
      <c r="FT66">
        <f t="shared" si="152"/>
        <v>0.5393258426966292</v>
      </c>
      <c r="FU66"/>
      <c r="FV66">
        <f t="shared" si="192"/>
        <v>369896619.63135993</v>
      </c>
      <c r="FW66">
        <f t="shared" si="192"/>
        <v>4.1359676808483767</v>
      </c>
      <c r="FX66">
        <f t="shared" si="192"/>
        <v>4.1359676808483767</v>
      </c>
      <c r="FY66">
        <f t="shared" si="192"/>
        <v>140660133.0342128</v>
      </c>
      <c r="FZ66">
        <f t="shared" si="192"/>
        <v>0</v>
      </c>
      <c r="GA66">
        <f t="shared" si="192"/>
        <v>0</v>
      </c>
      <c r="GB66">
        <f t="shared" si="191"/>
        <v>74.26953667466266</v>
      </c>
      <c r="GC66">
        <f t="shared" si="191"/>
        <v>2465.2898623911119</v>
      </c>
      <c r="GD66">
        <f t="shared" si="191"/>
        <v>6.1103396035854053E-2</v>
      </c>
      <c r="GE66">
        <f t="shared" si="191"/>
        <v>31.435551066784498</v>
      </c>
      <c r="GF66">
        <f t="shared" si="191"/>
        <v>3.6057315995455119</v>
      </c>
      <c r="GG66">
        <f t="shared" si="191"/>
        <v>106.85519505112991</v>
      </c>
      <c r="GH66">
        <f t="shared" si="191"/>
        <v>0.2908723646004292</v>
      </c>
    </row>
    <row r="67" spans="1:190" s="21" customFormat="1" ht="15.75" hidden="1" x14ac:dyDescent="0.25">
      <c r="A67" s="115" t="s">
        <v>271</v>
      </c>
      <c r="B67" s="131">
        <f>1-B63</f>
        <v>0.98333333333333328</v>
      </c>
      <c r="C67" s="131">
        <f t="shared" ref="C67:D67" si="238">1-C63</f>
        <v>0.95</v>
      </c>
      <c r="D67" s="131">
        <f t="shared" si="238"/>
        <v>0.97499999999999998</v>
      </c>
      <c r="E67" s="368"/>
      <c r="F67" s="368"/>
      <c r="G67" s="368"/>
      <c r="H67" s="368"/>
      <c r="I67" s="368"/>
      <c r="J67" s="368"/>
      <c r="K67" s="368"/>
      <c r="L67" s="368"/>
      <c r="M67" s="368"/>
      <c r="N67" s="368"/>
      <c r="O67" s="368"/>
      <c r="P67" s="368"/>
      <c r="Q67" s="368"/>
      <c r="R67" s="368"/>
      <c r="S67" s="368"/>
      <c r="T67" s="368"/>
      <c r="U67" s="368"/>
      <c r="V67" s="177"/>
      <c r="X67" s="131">
        <f>1-X63</f>
        <v>0.98333333333333328</v>
      </c>
      <c r="Y67" s="131">
        <f t="shared" ref="Y67:Z67" si="239">1-Y63</f>
        <v>0.95</v>
      </c>
      <c r="Z67" s="131">
        <f t="shared" si="239"/>
        <v>0.97499999999999998</v>
      </c>
      <c r="AA67" s="368"/>
      <c r="AB67" s="368"/>
      <c r="AC67" s="368"/>
      <c r="AD67" s="368"/>
      <c r="AE67" s="368"/>
      <c r="AF67" s="368"/>
      <c r="AG67" s="368"/>
      <c r="AH67" s="368"/>
      <c r="AI67" s="368"/>
      <c r="AJ67" s="368"/>
      <c r="AK67" s="368"/>
      <c r="AL67" s="368"/>
      <c r="AM67" s="368"/>
      <c r="AN67" s="368"/>
      <c r="AO67" s="368"/>
      <c r="AP67" s="368"/>
      <c r="AQ67" s="368"/>
      <c r="AR67" s="368"/>
      <c r="AW67" s="131">
        <f>1-AW63</f>
        <v>0.95</v>
      </c>
      <c r="AX67" s="131">
        <f>1-AX63</f>
        <v>0.97499999999999998</v>
      </c>
      <c r="AY67" s="131">
        <f>1-AY63</f>
        <v>0.98333333333333328</v>
      </c>
      <c r="AZ67" s="152"/>
      <c r="BA67" s="152"/>
      <c r="BB67" s="152"/>
      <c r="BC67" s="152"/>
      <c r="BD67" s="152"/>
      <c r="BE67" s="152"/>
      <c r="BF67" s="152"/>
      <c r="BG67" s="152"/>
      <c r="BH67" s="152"/>
      <c r="BI67" s="152"/>
      <c r="BJ67" s="152"/>
      <c r="BK67" s="152"/>
      <c r="BL67" s="152"/>
      <c r="BM67" s="152"/>
      <c r="BN67" s="152"/>
      <c r="BO67" s="152"/>
      <c r="BP67" s="152"/>
      <c r="BQ67" s="152"/>
      <c r="BT67" s="131">
        <f>1-BT63</f>
        <v>0.95</v>
      </c>
      <c r="BU67" s="131">
        <f>1-BU63</f>
        <v>0.97499999999999998</v>
      </c>
      <c r="BV67" s="131">
        <f>1-BV63</f>
        <v>0.98333333333333328</v>
      </c>
      <c r="BW67" s="152"/>
      <c r="BX67" s="152"/>
      <c r="BY67" s="152"/>
      <c r="BZ67" s="152"/>
      <c r="CA67" s="152"/>
      <c r="CB67" s="152"/>
      <c r="CC67" s="152"/>
      <c r="CD67" s="152"/>
      <c r="CE67" s="152"/>
      <c r="CF67" s="152"/>
      <c r="CG67" s="152"/>
      <c r="CH67" s="152"/>
      <c r="CI67" s="152"/>
      <c r="CJ67" s="152"/>
      <c r="CK67" s="152"/>
      <c r="CL67" s="152"/>
      <c r="CM67" s="152"/>
      <c r="CN67" s="152"/>
      <c r="CQ67" s="131">
        <f>1-CQ63</f>
        <v>0.95</v>
      </c>
      <c r="CR67" s="131">
        <f>1-CR63</f>
        <v>0.98333333333333328</v>
      </c>
      <c r="CS67" s="131">
        <f>1-CS63</f>
        <v>0.97499999999999998</v>
      </c>
      <c r="CT67" s="131">
        <f>1-CT63</f>
        <v>0.98750000000000004</v>
      </c>
      <c r="CU67" s="152"/>
      <c r="CV67" s="152"/>
      <c r="CW67" s="152"/>
      <c r="CX67" s="152"/>
      <c r="CY67" s="152"/>
      <c r="CZ67" s="152"/>
      <c r="DA67" s="152"/>
      <c r="DB67" s="152"/>
      <c r="DC67" s="152"/>
      <c r="DD67" s="152"/>
      <c r="DE67" s="152"/>
      <c r="DF67" s="152"/>
      <c r="DG67" s="152"/>
      <c r="DH67" s="152"/>
      <c r="DI67" s="152"/>
      <c r="DJ67" s="152"/>
      <c r="DK67" s="152"/>
      <c r="DL67" s="152"/>
      <c r="DM67" s="152"/>
      <c r="DN67" s="152"/>
      <c r="DO67" s="152"/>
      <c r="DP67" s="152"/>
      <c r="DQ67" s="152"/>
      <c r="DR67" s="152"/>
      <c r="DS67" s="152"/>
      <c r="DT67" s="152"/>
      <c r="EE67">
        <f>Flowtime_200!C348</f>
        <v>982426</v>
      </c>
      <c r="EF67">
        <f t="shared" si="15"/>
        <v>1127557</v>
      </c>
      <c r="EG67">
        <f>Flowtime_200!C160</f>
        <v>1127557</v>
      </c>
      <c r="EH67">
        <f>Flowtime_200!C66</f>
        <v>1127557</v>
      </c>
      <c r="EI67"/>
      <c r="EJ67"/>
      <c r="EK67"/>
      <c r="EL67">
        <v>706</v>
      </c>
      <c r="EM67">
        <v>684</v>
      </c>
      <c r="EN67">
        <v>684</v>
      </c>
      <c r="EO67">
        <v>736</v>
      </c>
      <c r="EP67">
        <v>736</v>
      </c>
      <c r="EQ67">
        <v>712</v>
      </c>
      <c r="ER67">
        <v>712</v>
      </c>
      <c r="ES67"/>
      <c r="ET67">
        <f t="shared" si="190"/>
        <v>-145131</v>
      </c>
      <c r="EU67">
        <f t="shared" si="190"/>
        <v>0</v>
      </c>
      <c r="EV67">
        <f t="shared" si="190"/>
        <v>0</v>
      </c>
      <c r="EW67">
        <f t="shared" si="190"/>
        <v>1127557</v>
      </c>
      <c r="EX67">
        <f t="shared" si="190"/>
        <v>0</v>
      </c>
      <c r="EY67">
        <f t="shared" si="190"/>
        <v>0</v>
      </c>
      <c r="EZ67">
        <f t="shared" si="190"/>
        <v>-706</v>
      </c>
      <c r="FA67">
        <f t="shared" si="235"/>
        <v>22</v>
      </c>
      <c r="FB67">
        <f t="shared" si="235"/>
        <v>0</v>
      </c>
      <c r="FC67">
        <f t="shared" si="235"/>
        <v>-52</v>
      </c>
      <c r="FD67">
        <f t="shared" si="235"/>
        <v>0</v>
      </c>
      <c r="FE67">
        <f t="shared" si="235"/>
        <v>24</v>
      </c>
      <c r="FF67">
        <f t="shared" si="235"/>
        <v>0</v>
      </c>
      <c r="FG67"/>
      <c r="FH67">
        <f t="shared" si="217"/>
        <v>-25244.303370786511</v>
      </c>
      <c r="FI67">
        <f t="shared" si="217"/>
        <v>-2.0337078651685392</v>
      </c>
      <c r="FJ67">
        <f t="shared" si="217"/>
        <v>2.0337078651685392</v>
      </c>
      <c r="FK67">
        <f t="shared" si="217"/>
        <v>-24615.02247191011</v>
      </c>
      <c r="FL67">
        <f t="shared" si="217"/>
        <v>0</v>
      </c>
      <c r="FM67">
        <f t="shared" si="217"/>
        <v>0</v>
      </c>
      <c r="FN67">
        <f t="shared" si="217"/>
        <v>-22.382022471910091</v>
      </c>
      <c r="FO67">
        <f t="shared" si="216"/>
        <v>29.348314606741575</v>
      </c>
      <c r="FP67">
        <f t="shared" si="152"/>
        <v>0.24719101123595505</v>
      </c>
      <c r="FQ67">
        <f t="shared" si="152"/>
        <v>-46.393258426966291</v>
      </c>
      <c r="FR67">
        <f t="shared" si="152"/>
        <v>1.898876404494382</v>
      </c>
      <c r="FS67">
        <f t="shared" si="152"/>
        <v>24.662921348314608</v>
      </c>
      <c r="FT67">
        <f t="shared" si="152"/>
        <v>0.5393258426966292</v>
      </c>
      <c r="FU67"/>
      <c r="FV67">
        <f t="shared" si="192"/>
        <v>637274852.67630315</v>
      </c>
      <c r="FW67">
        <f t="shared" si="192"/>
        <v>4.1359676808483767</v>
      </c>
      <c r="FX67">
        <f t="shared" si="192"/>
        <v>4.1359676808483767</v>
      </c>
      <c r="FY67">
        <f t="shared" si="192"/>
        <v>605899331.29263973</v>
      </c>
      <c r="FZ67">
        <f t="shared" si="192"/>
        <v>0</v>
      </c>
      <c r="GA67">
        <f t="shared" si="192"/>
        <v>0</v>
      </c>
      <c r="GB67">
        <f t="shared" si="191"/>
        <v>500.95492993308829</v>
      </c>
      <c r="GC67">
        <f t="shared" si="191"/>
        <v>861.32357025628085</v>
      </c>
      <c r="GD67">
        <f t="shared" si="191"/>
        <v>6.1103396035854053E-2</v>
      </c>
      <c r="GE67">
        <f t="shared" si="191"/>
        <v>2152.3344274712786</v>
      </c>
      <c r="GF67">
        <f t="shared" si="191"/>
        <v>3.6057315995455119</v>
      </c>
      <c r="GG67">
        <f t="shared" si="191"/>
        <v>608.2596894331524</v>
      </c>
      <c r="GH67">
        <f t="shared" si="191"/>
        <v>0.2908723646004292</v>
      </c>
    </row>
    <row r="68" spans="1:190" s="21" customFormat="1" ht="15.75" hidden="1" x14ac:dyDescent="0.25">
      <c r="A68" s="115" t="s">
        <v>263</v>
      </c>
      <c r="B68" s="130">
        <v>-2.13</v>
      </c>
      <c r="C68" s="130">
        <v>-1.65</v>
      </c>
      <c r="D68" s="130">
        <v>-1.96</v>
      </c>
      <c r="E68" s="152"/>
      <c r="F68" s="152"/>
      <c r="G68" s="152"/>
      <c r="H68" s="152"/>
      <c r="I68" s="152"/>
      <c r="J68" s="152"/>
      <c r="K68" s="152"/>
      <c r="L68" s="152"/>
      <c r="M68" s="152"/>
      <c r="N68" s="152"/>
      <c r="O68" s="152"/>
      <c r="P68" s="152"/>
      <c r="Q68" s="152"/>
      <c r="R68" s="152"/>
      <c r="S68" s="152"/>
      <c r="T68" s="152"/>
      <c r="U68" s="152"/>
      <c r="V68" s="177"/>
      <c r="X68" s="130">
        <v>-2.13</v>
      </c>
      <c r="Y68" s="130">
        <v>-1.65</v>
      </c>
      <c r="Z68" s="130">
        <v>-1.96</v>
      </c>
      <c r="AA68" s="152"/>
      <c r="AB68" s="152"/>
      <c r="AC68" s="152"/>
      <c r="AD68" s="152"/>
      <c r="AE68" s="152"/>
      <c r="AF68" s="152"/>
      <c r="AG68" s="152"/>
      <c r="AH68" s="152"/>
      <c r="AI68" s="152"/>
      <c r="AJ68" s="152"/>
      <c r="AK68" s="152"/>
      <c r="AL68" s="152"/>
      <c r="AM68" s="152"/>
      <c r="AN68" s="152"/>
      <c r="AO68" s="152"/>
      <c r="AP68" s="152"/>
      <c r="AQ68" s="152"/>
      <c r="AR68" s="152"/>
      <c r="AW68" s="130">
        <v>-1.65</v>
      </c>
      <c r="AX68" s="130">
        <v>-1.96</v>
      </c>
      <c r="AY68" s="130">
        <v>-2.13</v>
      </c>
      <c r="AZ68" s="368"/>
      <c r="BA68" s="368"/>
      <c r="BB68" s="368"/>
      <c r="BC68" s="368"/>
      <c r="BD68" s="368"/>
      <c r="BE68" s="368"/>
      <c r="BF68" s="368"/>
      <c r="BG68" s="368"/>
      <c r="BH68" s="368"/>
      <c r="BI68" s="368"/>
      <c r="BJ68" s="368"/>
      <c r="BK68" s="368"/>
      <c r="BL68" s="368"/>
      <c r="BM68" s="368"/>
      <c r="BN68" s="368"/>
      <c r="BO68" s="368"/>
      <c r="BP68" s="368"/>
      <c r="BQ68" s="368"/>
      <c r="BT68" s="130">
        <v>-1.65</v>
      </c>
      <c r="BU68" s="130">
        <v>-1.96</v>
      </c>
      <c r="BV68" s="130">
        <v>-2.13</v>
      </c>
      <c r="BW68" s="368"/>
      <c r="BX68" s="368"/>
      <c r="BY68" s="368"/>
      <c r="BZ68" s="368"/>
      <c r="CA68" s="368"/>
      <c r="CB68" s="368"/>
      <c r="CC68" s="368"/>
      <c r="CD68" s="368"/>
      <c r="CE68" s="368"/>
      <c r="CF68" s="368"/>
      <c r="CG68" s="368"/>
      <c r="CH68" s="368"/>
      <c r="CI68" s="368"/>
      <c r="CJ68" s="368"/>
      <c r="CK68" s="368"/>
      <c r="CL68" s="368"/>
      <c r="CM68" s="368"/>
      <c r="CN68" s="368"/>
      <c r="CQ68" s="130">
        <v>-1.65</v>
      </c>
      <c r="CR68" s="130">
        <v>-2.13</v>
      </c>
      <c r="CS68" s="130">
        <v>-1.96</v>
      </c>
      <c r="CT68" s="130">
        <v>-2.2400000000000002</v>
      </c>
      <c r="CU68" s="368"/>
      <c r="CV68" s="368"/>
      <c r="CW68" s="368"/>
      <c r="CX68" s="368"/>
      <c r="CY68" s="368"/>
      <c r="CZ68" s="368"/>
      <c r="DA68" s="368"/>
      <c r="DB68" s="368"/>
      <c r="DC68" s="368"/>
      <c r="DD68" s="368"/>
      <c r="DE68" s="368"/>
      <c r="DF68" s="368"/>
      <c r="DG68" s="368"/>
      <c r="DH68" s="368"/>
      <c r="DI68" s="368"/>
      <c r="DJ68" s="368"/>
      <c r="DK68" s="368"/>
      <c r="DL68" s="368"/>
      <c r="DM68" s="368"/>
      <c r="DN68" s="368"/>
      <c r="DO68" s="368"/>
      <c r="DP68" s="368"/>
      <c r="DQ68" s="368"/>
      <c r="DR68" s="368"/>
      <c r="DS68" s="368"/>
      <c r="DT68" s="368"/>
      <c r="EE68">
        <f>Flowtime_200!C349</f>
        <v>1018622</v>
      </c>
      <c r="EF68">
        <f t="shared" ref="EF68:EF93" si="240">EH68</f>
        <v>1141467</v>
      </c>
      <c r="EG68">
        <f>Flowtime_200!C161</f>
        <v>1141467</v>
      </c>
      <c r="EH68">
        <f>Flowtime_200!C67</f>
        <v>1141467</v>
      </c>
      <c r="EI68"/>
      <c r="EJ68"/>
      <c r="EK68"/>
      <c r="EL68">
        <v>761</v>
      </c>
      <c r="EM68">
        <v>689</v>
      </c>
      <c r="EN68">
        <v>689</v>
      </c>
      <c r="EO68">
        <v>685</v>
      </c>
      <c r="EP68">
        <v>685</v>
      </c>
      <c r="EQ68">
        <v>727</v>
      </c>
      <c r="ER68">
        <v>727</v>
      </c>
      <c r="ES68"/>
      <c r="ET68">
        <f t="shared" si="190"/>
        <v>-122845</v>
      </c>
      <c r="EU68">
        <f t="shared" si="190"/>
        <v>0</v>
      </c>
      <c r="EV68">
        <f t="shared" si="190"/>
        <v>0</v>
      </c>
      <c r="EW68">
        <f t="shared" si="190"/>
        <v>1141467</v>
      </c>
      <c r="EX68">
        <f t="shared" si="190"/>
        <v>0</v>
      </c>
      <c r="EY68">
        <f t="shared" si="190"/>
        <v>0</v>
      </c>
      <c r="EZ68">
        <f t="shared" si="190"/>
        <v>-761</v>
      </c>
      <c r="FA68">
        <f t="shared" si="235"/>
        <v>72</v>
      </c>
      <c r="FB68">
        <f t="shared" si="235"/>
        <v>0</v>
      </c>
      <c r="FC68">
        <f t="shared" si="235"/>
        <v>4</v>
      </c>
      <c r="FD68">
        <f t="shared" si="235"/>
        <v>0</v>
      </c>
      <c r="FE68">
        <f t="shared" si="235"/>
        <v>-42</v>
      </c>
      <c r="FF68">
        <f t="shared" si="235"/>
        <v>0</v>
      </c>
      <c r="FG68"/>
      <c r="FH68">
        <f t="shared" si="217"/>
        <v>-2958.3033707865106</v>
      </c>
      <c r="FI68">
        <f t="shared" si="217"/>
        <v>-2.0337078651685392</v>
      </c>
      <c r="FJ68">
        <f t="shared" si="217"/>
        <v>2.0337078651685392</v>
      </c>
      <c r="FK68">
        <f t="shared" si="217"/>
        <v>-10705.02247191011</v>
      </c>
      <c r="FL68">
        <f t="shared" si="217"/>
        <v>0</v>
      </c>
      <c r="FM68">
        <f t="shared" si="217"/>
        <v>0</v>
      </c>
      <c r="FN68">
        <f t="shared" si="217"/>
        <v>-77.382022471910091</v>
      </c>
      <c r="FO68">
        <f t="shared" si="216"/>
        <v>79.348314606741567</v>
      </c>
      <c r="FP68">
        <f t="shared" si="152"/>
        <v>0.24719101123595505</v>
      </c>
      <c r="FQ68">
        <f t="shared" si="152"/>
        <v>9.6067415730337089</v>
      </c>
      <c r="FR68">
        <f t="shared" si="152"/>
        <v>1.898876404494382</v>
      </c>
      <c r="FS68">
        <f t="shared" si="152"/>
        <v>-41.337078651685395</v>
      </c>
      <c r="FT68">
        <f t="shared" si="152"/>
        <v>0.5393258426966292</v>
      </c>
      <c r="FU68"/>
      <c r="FV68">
        <f t="shared" si="192"/>
        <v>8751558.8336068317</v>
      </c>
      <c r="FW68">
        <f t="shared" si="192"/>
        <v>4.1359676808483767</v>
      </c>
      <c r="FX68">
        <f t="shared" si="192"/>
        <v>4.1359676808483767</v>
      </c>
      <c r="FY68">
        <f t="shared" si="192"/>
        <v>114597506.12410043</v>
      </c>
      <c r="FZ68">
        <f t="shared" si="192"/>
        <v>0</v>
      </c>
      <c r="GA68">
        <f t="shared" si="192"/>
        <v>0</v>
      </c>
      <c r="GB68">
        <f t="shared" si="191"/>
        <v>5987.9774018431981</v>
      </c>
      <c r="GC68">
        <f t="shared" si="191"/>
        <v>6296.1550309304375</v>
      </c>
      <c r="GD68">
        <f t="shared" si="191"/>
        <v>6.1103396035854053E-2</v>
      </c>
      <c r="GE68">
        <f t="shared" si="191"/>
        <v>92.289483651054184</v>
      </c>
      <c r="GF68">
        <f t="shared" si="191"/>
        <v>3.6057315995455119</v>
      </c>
      <c r="GG68">
        <f t="shared" si="191"/>
        <v>1708.7540714556244</v>
      </c>
      <c r="GH68">
        <f t="shared" si="191"/>
        <v>0.2908723646004292</v>
      </c>
    </row>
    <row r="69" spans="1:190" s="21" customFormat="1" ht="15.75" hidden="1" x14ac:dyDescent="0.25">
      <c r="A69" s="115" t="s">
        <v>262</v>
      </c>
      <c r="B69" s="179" t="str">
        <f>IF(B59&lt;B68,"H1","H0")</f>
        <v>H1</v>
      </c>
      <c r="C69" s="179" t="str">
        <f t="shared" ref="C69:D69" si="241">IF(C59&lt;C68,"H1","H0")</f>
        <v>H1</v>
      </c>
      <c r="D69" s="179" t="str">
        <f t="shared" si="241"/>
        <v>H1</v>
      </c>
      <c r="E69" s="367"/>
      <c r="F69" s="367"/>
      <c r="G69" s="367"/>
      <c r="H69" s="367"/>
      <c r="I69" s="367"/>
      <c r="J69" s="367"/>
      <c r="K69" s="367"/>
      <c r="L69" s="367"/>
      <c r="M69" s="367"/>
      <c r="N69" s="367"/>
      <c r="O69" s="367"/>
      <c r="P69" s="367"/>
      <c r="Q69" s="367"/>
      <c r="R69" s="367"/>
      <c r="S69" s="367"/>
      <c r="T69" s="367"/>
      <c r="U69" s="367"/>
      <c r="V69" s="177"/>
      <c r="X69" s="179" t="str">
        <f>IF(X59&lt;X68,"H1","H0")</f>
        <v>H1</v>
      </c>
      <c r="Y69" s="179" t="str">
        <f t="shared" ref="Y69:Z69" si="242">IF(Y59&lt;Y68,"H1","H0")</f>
        <v>H1</v>
      </c>
      <c r="Z69" s="179" t="str">
        <f t="shared" si="242"/>
        <v>H1</v>
      </c>
      <c r="AA69" s="367"/>
      <c r="AB69" s="367"/>
      <c r="AC69" s="367"/>
      <c r="AD69" s="367"/>
      <c r="AE69" s="367"/>
      <c r="AF69" s="367"/>
      <c r="AG69" s="367"/>
      <c r="AH69" s="367"/>
      <c r="AI69" s="367"/>
      <c r="AJ69" s="367"/>
      <c r="AK69" s="367"/>
      <c r="AL69" s="367"/>
      <c r="AM69" s="367"/>
      <c r="AN69" s="367"/>
      <c r="AO69" s="367"/>
      <c r="AP69" s="367"/>
      <c r="AQ69" s="367"/>
      <c r="AR69" s="367"/>
      <c r="AW69" s="179" t="str">
        <f>IF(AW59&lt;AW68,"H1","H0")</f>
        <v>H1</v>
      </c>
      <c r="AX69" s="179" t="str">
        <f>IF(AX59&lt;AX68,"H1","H0")</f>
        <v>H1</v>
      </c>
      <c r="AY69" s="179" t="str">
        <f>IF(AY59&lt;AY68,"H1","H0")</f>
        <v>H1</v>
      </c>
      <c r="AZ69" s="152"/>
      <c r="BA69" s="152"/>
      <c r="BB69" s="152"/>
      <c r="BC69" s="152"/>
      <c r="BD69" s="152"/>
      <c r="BE69" s="152"/>
      <c r="BF69" s="152"/>
      <c r="BG69" s="152"/>
      <c r="BH69" s="152"/>
      <c r="BI69" s="152"/>
      <c r="BJ69" s="152"/>
      <c r="BK69" s="152"/>
      <c r="BL69" s="152"/>
      <c r="BM69" s="152"/>
      <c r="BN69" s="152"/>
      <c r="BO69" s="152"/>
      <c r="BP69" s="152"/>
      <c r="BQ69" s="152"/>
      <c r="BT69" s="179" t="str">
        <f>IF(BT59&lt;BT68,"H1","H0")</f>
        <v>H1</v>
      </c>
      <c r="BU69" s="179" t="str">
        <f>IF(BU59&lt;BU68,"H1","H0")</f>
        <v>H1</v>
      </c>
      <c r="BV69" s="179" t="str">
        <f>IF(BV59&lt;BV68,"H1","H0")</f>
        <v>H1</v>
      </c>
      <c r="BW69" s="152"/>
      <c r="BX69" s="152"/>
      <c r="BY69" s="152"/>
      <c r="BZ69" s="152"/>
      <c r="CA69" s="152"/>
      <c r="CB69" s="152"/>
      <c r="CC69" s="152"/>
      <c r="CD69" s="152"/>
      <c r="CE69" s="152"/>
      <c r="CF69" s="152"/>
      <c r="CG69" s="152"/>
      <c r="CH69" s="152"/>
      <c r="CI69" s="152"/>
      <c r="CJ69" s="152"/>
      <c r="CK69" s="152"/>
      <c r="CL69" s="152"/>
      <c r="CM69" s="152"/>
      <c r="CN69" s="152"/>
      <c r="CQ69" s="175" t="str">
        <f>IF(CQ59&lt;CQ68,"H1","H0")</f>
        <v>H0</v>
      </c>
      <c r="CR69" s="179" t="str">
        <f>IF(CR59&lt;CR68,"H1","H0")</f>
        <v>H1</v>
      </c>
      <c r="CS69" s="175" t="str">
        <f>IF(CS59&lt;CS68,"H1","H0")</f>
        <v>H0</v>
      </c>
      <c r="CT69" s="179" t="str">
        <f>IF(CT59&lt;CT68,"H1","H0")</f>
        <v>H1</v>
      </c>
      <c r="CU69" s="152"/>
      <c r="CV69" s="152"/>
      <c r="CW69" s="152"/>
      <c r="CX69" s="152"/>
      <c r="CY69" s="152"/>
      <c r="CZ69" s="152"/>
      <c r="DA69" s="152"/>
      <c r="DB69" s="152"/>
      <c r="DC69" s="152"/>
      <c r="DD69" s="152"/>
      <c r="DE69" s="152"/>
      <c r="DF69" s="152"/>
      <c r="DG69" s="152"/>
      <c r="DH69" s="152"/>
      <c r="DI69" s="152"/>
      <c r="DJ69" s="152"/>
      <c r="DK69" s="152"/>
      <c r="DL69" s="152"/>
      <c r="DM69" s="152"/>
      <c r="DN69" s="152"/>
      <c r="DO69" s="152"/>
      <c r="DP69" s="152"/>
      <c r="DQ69" s="152"/>
      <c r="DR69" s="152"/>
      <c r="DS69" s="152"/>
      <c r="DT69" s="152"/>
      <c r="EE69">
        <f>Flowtime_200!C350</f>
        <v>1027458</v>
      </c>
      <c r="EF69">
        <f t="shared" si="240"/>
        <v>1160288</v>
      </c>
      <c r="EG69">
        <f>Flowtime_200!C162</f>
        <v>1160288</v>
      </c>
      <c r="EH69">
        <f>Flowtime_200!C68</f>
        <v>1160288</v>
      </c>
      <c r="EI69"/>
      <c r="EJ69"/>
      <c r="EK69"/>
      <c r="EL69">
        <v>582</v>
      </c>
      <c r="EM69">
        <v>645</v>
      </c>
      <c r="EN69">
        <v>645</v>
      </c>
      <c r="EO69">
        <v>608</v>
      </c>
      <c r="EP69">
        <v>608</v>
      </c>
      <c r="EQ69">
        <v>553</v>
      </c>
      <c r="ER69">
        <v>560</v>
      </c>
      <c r="ES69"/>
      <c r="ET69">
        <f t="shared" ref="ET69:EZ92" si="243">EE69-EF69</f>
        <v>-132830</v>
      </c>
      <c r="EU69">
        <f t="shared" si="243"/>
        <v>0</v>
      </c>
      <c r="EV69">
        <f t="shared" si="243"/>
        <v>0</v>
      </c>
      <c r="EW69">
        <f t="shared" si="243"/>
        <v>1160288</v>
      </c>
      <c r="EX69">
        <f t="shared" si="243"/>
        <v>0</v>
      </c>
      <c r="EY69">
        <f t="shared" si="243"/>
        <v>0</v>
      </c>
      <c r="EZ69">
        <f t="shared" si="243"/>
        <v>-582</v>
      </c>
      <c r="FA69">
        <f t="shared" si="235"/>
        <v>-63</v>
      </c>
      <c r="FB69">
        <f t="shared" si="235"/>
        <v>0</v>
      </c>
      <c r="FC69">
        <f t="shared" si="235"/>
        <v>37</v>
      </c>
      <c r="FD69">
        <f t="shared" si="235"/>
        <v>0</v>
      </c>
      <c r="FE69">
        <f t="shared" si="235"/>
        <v>55</v>
      </c>
      <c r="FF69">
        <f t="shared" si="235"/>
        <v>-7</v>
      </c>
      <c r="FG69"/>
      <c r="FH69">
        <f t="shared" si="217"/>
        <v>-12943.303370786511</v>
      </c>
      <c r="FI69">
        <f t="shared" si="217"/>
        <v>-2.0337078651685392</v>
      </c>
      <c r="FJ69">
        <f t="shared" si="217"/>
        <v>2.0337078651685392</v>
      </c>
      <c r="FK69">
        <f t="shared" si="217"/>
        <v>8115.9775280898903</v>
      </c>
      <c r="FL69">
        <f t="shared" si="217"/>
        <v>0</v>
      </c>
      <c r="FM69">
        <f t="shared" si="217"/>
        <v>0</v>
      </c>
      <c r="FN69">
        <f t="shared" si="217"/>
        <v>101.61797752808991</v>
      </c>
      <c r="FO69">
        <f t="shared" si="216"/>
        <v>-55.651685393258425</v>
      </c>
      <c r="FP69">
        <f t="shared" si="152"/>
        <v>0.24719101123595505</v>
      </c>
      <c r="FQ69">
        <f t="shared" si="152"/>
        <v>42.606741573033709</v>
      </c>
      <c r="FR69">
        <f t="shared" si="152"/>
        <v>1.898876404494382</v>
      </c>
      <c r="FS69">
        <f t="shared" si="152"/>
        <v>55.662921348314605</v>
      </c>
      <c r="FT69">
        <f t="shared" si="152"/>
        <v>-6.4606741573033712</v>
      </c>
      <c r="FU69"/>
      <c r="FV69">
        <f t="shared" si="192"/>
        <v>167529102.14821345</v>
      </c>
      <c r="FW69">
        <f t="shared" si="192"/>
        <v>4.1359676808483767</v>
      </c>
      <c r="FX69">
        <f t="shared" si="192"/>
        <v>4.1359676808483767</v>
      </c>
      <c r="FY69">
        <f t="shared" si="192"/>
        <v>65869091.236460082</v>
      </c>
      <c r="FZ69">
        <f t="shared" si="192"/>
        <v>0</v>
      </c>
      <c r="GA69">
        <f t="shared" si="192"/>
        <v>0</v>
      </c>
      <c r="GB69">
        <f t="shared" si="191"/>
        <v>10326.213356899385</v>
      </c>
      <c r="GC69">
        <f t="shared" si="191"/>
        <v>3097.110087110213</v>
      </c>
      <c r="GD69">
        <f t="shared" si="191"/>
        <v>6.1103396035854053E-2</v>
      </c>
      <c r="GE69">
        <f t="shared" si="191"/>
        <v>1815.334427471279</v>
      </c>
      <c r="GF69">
        <f t="shared" si="191"/>
        <v>3.6057315995455119</v>
      </c>
      <c r="GG69">
        <f t="shared" si="191"/>
        <v>3098.360813028658</v>
      </c>
      <c r="GH69">
        <f t="shared" si="191"/>
        <v>41.740310566847626</v>
      </c>
    </row>
    <row r="70" spans="1:190" ht="15" hidden="1" customHeight="1" x14ac:dyDescent="0.25">
      <c r="A70" s="115"/>
      <c r="B70" s="145"/>
      <c r="C70" s="145"/>
      <c r="D70" s="145"/>
      <c r="E70" s="170"/>
      <c r="F70" s="170"/>
      <c r="G70" s="170"/>
      <c r="H70" s="170"/>
      <c r="I70" s="170"/>
      <c r="J70" s="170"/>
      <c r="K70" s="170"/>
      <c r="L70" s="170"/>
      <c r="M70" s="170"/>
      <c r="N70" s="170"/>
      <c r="O70" s="170"/>
      <c r="P70" s="170"/>
      <c r="Q70" s="170"/>
      <c r="R70" s="170"/>
      <c r="S70" s="170"/>
      <c r="T70" s="170"/>
      <c r="U70" s="170"/>
      <c r="V70" s="21"/>
      <c r="X70" s="145"/>
      <c r="Y70" s="145"/>
      <c r="Z70" s="145"/>
      <c r="AA70" s="170"/>
      <c r="AB70" s="170"/>
      <c r="AC70" s="170"/>
      <c r="AD70" s="170"/>
      <c r="AE70" s="170"/>
      <c r="AF70" s="170"/>
      <c r="AG70" s="170"/>
      <c r="AH70" s="170"/>
      <c r="AI70" s="170"/>
      <c r="AJ70" s="170"/>
      <c r="AK70" s="170"/>
      <c r="AL70" s="170"/>
      <c r="AM70" s="170"/>
      <c r="AN70" s="170"/>
      <c r="AO70" s="170"/>
      <c r="AP70" s="170"/>
      <c r="AQ70" s="170"/>
      <c r="AR70" s="170"/>
      <c r="AW70" s="181"/>
      <c r="AX70" s="181"/>
      <c r="AY70" s="181"/>
      <c r="AZ70" s="367"/>
      <c r="BA70" s="367"/>
      <c r="BB70" s="367"/>
      <c r="BC70" s="367"/>
      <c r="BD70" s="367"/>
      <c r="BE70" s="367"/>
      <c r="BF70" s="367"/>
      <c r="BG70" s="367"/>
      <c r="BH70" s="367"/>
      <c r="BI70" s="367"/>
      <c r="BJ70" s="367"/>
      <c r="BK70" s="367"/>
      <c r="BL70" s="367"/>
      <c r="BM70" s="367"/>
      <c r="BN70" s="367"/>
      <c r="BO70" s="367"/>
      <c r="BP70" s="367"/>
      <c r="BQ70" s="367"/>
      <c r="BT70" s="181"/>
      <c r="BU70" s="181"/>
      <c r="BV70" s="181"/>
      <c r="BW70" s="367"/>
      <c r="BX70" s="367"/>
      <c r="BY70" s="367"/>
      <c r="BZ70" s="367"/>
      <c r="CA70" s="367"/>
      <c r="CB70" s="367"/>
      <c r="CC70" s="367"/>
      <c r="CD70" s="367"/>
      <c r="CE70" s="367"/>
      <c r="CF70" s="367"/>
      <c r="CG70" s="367"/>
      <c r="CH70" s="367"/>
      <c r="CI70" s="367"/>
      <c r="CJ70" s="367"/>
      <c r="CK70" s="367"/>
      <c r="CL70" s="367"/>
      <c r="CM70" s="367"/>
      <c r="CN70" s="367"/>
      <c r="CQ70" s="181"/>
      <c r="CR70" s="181"/>
      <c r="CS70" s="181"/>
      <c r="CT70" s="181"/>
      <c r="CU70" s="367"/>
      <c r="CV70" s="367"/>
      <c r="CW70" s="367"/>
      <c r="CX70" s="367"/>
      <c r="CY70" s="367"/>
      <c r="CZ70" s="367"/>
      <c r="DA70" s="367"/>
      <c r="DB70" s="367"/>
      <c r="DC70" s="367"/>
      <c r="DD70" s="367"/>
      <c r="DE70" s="367"/>
      <c r="DF70" s="367"/>
      <c r="DG70" s="367"/>
      <c r="DH70" s="367"/>
      <c r="DI70" s="367"/>
      <c r="DJ70" s="367"/>
      <c r="DK70" s="367"/>
      <c r="DL70" s="367"/>
      <c r="DM70" s="367"/>
      <c r="DN70" s="367"/>
      <c r="DO70" s="367"/>
      <c r="DP70" s="367"/>
      <c r="DQ70" s="367"/>
      <c r="DR70" s="367"/>
      <c r="DS70" s="367"/>
      <c r="DT70" s="367"/>
      <c r="EE70">
        <f>Flowtime_200!C351</f>
        <v>1027629</v>
      </c>
      <c r="EF70">
        <f t="shared" si="240"/>
        <v>1165910</v>
      </c>
      <c r="EG70">
        <f>Flowtime_200!C163</f>
        <v>1165910</v>
      </c>
      <c r="EH70">
        <f>Flowtime_200!C69</f>
        <v>1165910</v>
      </c>
      <c r="EL70">
        <v>667</v>
      </c>
      <c r="EM70">
        <v>763</v>
      </c>
      <c r="EN70">
        <v>763</v>
      </c>
      <c r="EO70">
        <v>803</v>
      </c>
      <c r="EP70">
        <v>803</v>
      </c>
      <c r="EQ70">
        <v>761</v>
      </c>
      <c r="ER70">
        <v>761</v>
      </c>
      <c r="ET70">
        <f t="shared" si="243"/>
        <v>-138281</v>
      </c>
      <c r="EU70">
        <f t="shared" si="243"/>
        <v>0</v>
      </c>
      <c r="EV70">
        <f t="shared" si="243"/>
        <v>0</v>
      </c>
      <c r="EW70">
        <f t="shared" si="243"/>
        <v>1165910</v>
      </c>
      <c r="EX70">
        <f t="shared" si="243"/>
        <v>0</v>
      </c>
      <c r="EY70">
        <f t="shared" si="243"/>
        <v>0</v>
      </c>
      <c r="EZ70">
        <f t="shared" si="243"/>
        <v>-667</v>
      </c>
      <c r="FA70">
        <f t="shared" si="235"/>
        <v>-96</v>
      </c>
      <c r="FB70">
        <f t="shared" si="235"/>
        <v>0</v>
      </c>
      <c r="FC70">
        <f t="shared" si="235"/>
        <v>-40</v>
      </c>
      <c r="FD70">
        <f t="shared" si="235"/>
        <v>0</v>
      </c>
      <c r="FE70">
        <f t="shared" si="235"/>
        <v>42</v>
      </c>
      <c r="FF70">
        <f t="shared" si="235"/>
        <v>0</v>
      </c>
      <c r="FH70">
        <f t="shared" si="217"/>
        <v>-18394.303370786511</v>
      </c>
      <c r="FI70">
        <f t="shared" si="217"/>
        <v>-2.0337078651685392</v>
      </c>
      <c r="FJ70">
        <f t="shared" si="217"/>
        <v>2.0337078651685392</v>
      </c>
      <c r="FK70">
        <f t="shared" si="217"/>
        <v>13737.97752808989</v>
      </c>
      <c r="FL70">
        <f t="shared" si="217"/>
        <v>0</v>
      </c>
      <c r="FM70">
        <f t="shared" si="217"/>
        <v>0</v>
      </c>
      <c r="FN70">
        <f t="shared" si="217"/>
        <v>16.617977528089909</v>
      </c>
      <c r="FO70">
        <f t="shared" si="216"/>
        <v>-88.651685393258433</v>
      </c>
      <c r="FP70">
        <f t="shared" si="152"/>
        <v>0.24719101123595505</v>
      </c>
      <c r="FQ70">
        <f t="shared" si="152"/>
        <v>-34.393258426966291</v>
      </c>
      <c r="FR70">
        <f t="shared" si="152"/>
        <v>1.898876404494382</v>
      </c>
      <c r="FS70">
        <f t="shared" si="152"/>
        <v>42.662921348314605</v>
      </c>
      <c r="FT70">
        <f t="shared" si="152"/>
        <v>0.5393258426966292</v>
      </c>
      <c r="FV70">
        <f t="shared" si="192"/>
        <v>338350396.49652797</v>
      </c>
      <c r="FW70">
        <f t="shared" si="192"/>
        <v>4.1359676808483767</v>
      </c>
      <c r="FX70">
        <f t="shared" si="192"/>
        <v>4.1359676808483767</v>
      </c>
      <c r="FY70">
        <f t="shared" si="192"/>
        <v>188732026.5623028</v>
      </c>
      <c r="FZ70">
        <f t="shared" si="192"/>
        <v>0</v>
      </c>
      <c r="GA70">
        <f t="shared" si="192"/>
        <v>0</v>
      </c>
      <c r="GB70">
        <f t="shared" si="191"/>
        <v>276.15717712410122</v>
      </c>
      <c r="GC70">
        <f t="shared" si="191"/>
        <v>7859.1213230652702</v>
      </c>
      <c r="GD70">
        <f t="shared" si="191"/>
        <v>6.1103396035854053E-2</v>
      </c>
      <c r="GE70">
        <f t="shared" si="191"/>
        <v>1182.8962252240879</v>
      </c>
      <c r="GF70">
        <f t="shared" si="191"/>
        <v>3.6057315995455119</v>
      </c>
      <c r="GG70">
        <f t="shared" si="191"/>
        <v>1820.1248579724781</v>
      </c>
      <c r="GH70">
        <f t="shared" si="191"/>
        <v>0.2908723646004292</v>
      </c>
    </row>
    <row r="71" spans="1:190" ht="15" hidden="1" customHeight="1" x14ac:dyDescent="0.25">
      <c r="A71" s="115" t="s">
        <v>753</v>
      </c>
      <c r="B71" s="648" t="s">
        <v>29</v>
      </c>
      <c r="C71" s="648"/>
      <c r="D71" s="648"/>
      <c r="E71" s="366"/>
      <c r="F71" s="366"/>
      <c r="G71" s="366"/>
      <c r="H71" s="366"/>
      <c r="I71" s="366"/>
      <c r="J71" s="366"/>
      <c r="K71" s="366"/>
      <c r="L71" s="366"/>
      <c r="M71" s="366"/>
      <c r="N71" s="366"/>
      <c r="O71" s="366"/>
      <c r="P71" s="366"/>
      <c r="Q71" s="366"/>
      <c r="R71" s="366"/>
      <c r="S71" s="366"/>
      <c r="T71" s="366"/>
      <c r="U71" s="366"/>
      <c r="X71" s="648" t="s">
        <v>29</v>
      </c>
      <c r="Y71" s="648"/>
      <c r="Z71" s="648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W71" s="649" t="s">
        <v>796</v>
      </c>
      <c r="AX71" s="650"/>
      <c r="AY71" s="650"/>
      <c r="AZ71" s="366"/>
      <c r="BA71" s="366"/>
      <c r="BB71" s="366"/>
      <c r="BC71" s="366"/>
      <c r="BD71" s="366"/>
      <c r="BE71" s="366"/>
      <c r="BF71" s="366"/>
      <c r="BG71" s="366"/>
      <c r="BH71" s="366"/>
      <c r="BI71" s="366"/>
      <c r="BJ71" s="366"/>
      <c r="BK71" s="366"/>
      <c r="BL71" s="366"/>
      <c r="BM71" s="366"/>
      <c r="BN71" s="366"/>
      <c r="BO71" s="366"/>
      <c r="BP71" s="366"/>
      <c r="BQ71" s="366"/>
      <c r="BT71" s="649" t="s">
        <v>796</v>
      </c>
      <c r="BU71" s="650"/>
      <c r="BV71" s="650"/>
      <c r="BW71" s="366"/>
      <c r="BX71" s="366"/>
      <c r="BY71" s="366"/>
      <c r="BZ71" s="366"/>
      <c r="CA71" s="366"/>
      <c r="CB71" s="366"/>
      <c r="CC71" s="366"/>
      <c r="CD71" s="366"/>
      <c r="CE71" s="366"/>
      <c r="CF71" s="366"/>
      <c r="CG71" s="366"/>
      <c r="CH71" s="366"/>
      <c r="CI71" s="366"/>
      <c r="CJ71" s="366"/>
      <c r="CK71" s="366"/>
      <c r="CL71" s="366"/>
      <c r="CM71" s="366"/>
      <c r="CN71" s="366"/>
      <c r="CQ71" s="649" t="s">
        <v>808</v>
      </c>
      <c r="CR71" s="650"/>
      <c r="CS71" s="650"/>
      <c r="CT71" s="650"/>
      <c r="CU71" s="366"/>
      <c r="CV71" s="366"/>
      <c r="CW71" s="366"/>
      <c r="CX71" s="366"/>
      <c r="CY71" s="366"/>
      <c r="CZ71" s="366"/>
      <c r="DA71" s="366"/>
      <c r="DB71" s="366"/>
      <c r="DC71" s="366"/>
      <c r="DD71" s="366"/>
      <c r="DE71" s="366"/>
      <c r="DF71" s="366"/>
      <c r="DG71" s="366"/>
      <c r="DH71" s="366"/>
      <c r="DI71" s="366"/>
      <c r="DJ71" s="366"/>
      <c r="DK71" s="366"/>
      <c r="DL71" s="366"/>
      <c r="DM71" s="366"/>
      <c r="DN71" s="366"/>
      <c r="DO71" s="366"/>
      <c r="DP71" s="366"/>
      <c r="DQ71" s="366"/>
      <c r="DR71" s="366"/>
      <c r="DS71" s="366"/>
      <c r="DT71" s="366"/>
      <c r="EE71">
        <f>Flowtime_200!C352</f>
        <v>1044461</v>
      </c>
      <c r="EF71">
        <f t="shared" si="240"/>
        <v>1129395</v>
      </c>
      <c r="EG71">
        <f>Flowtime_200!C164</f>
        <v>1129395</v>
      </c>
      <c r="EH71">
        <f>Flowtime_200!C70</f>
        <v>1129395</v>
      </c>
      <c r="EL71">
        <v>608</v>
      </c>
      <c r="EM71">
        <v>583</v>
      </c>
      <c r="EN71">
        <v>583</v>
      </c>
      <c r="EO71">
        <v>595</v>
      </c>
      <c r="EP71">
        <v>595</v>
      </c>
      <c r="EQ71">
        <v>615</v>
      </c>
      <c r="ER71">
        <v>615</v>
      </c>
      <c r="ET71">
        <f t="shared" si="243"/>
        <v>-84934</v>
      </c>
      <c r="EU71">
        <f t="shared" si="243"/>
        <v>0</v>
      </c>
      <c r="EV71">
        <f t="shared" si="243"/>
        <v>0</v>
      </c>
      <c r="EW71">
        <f t="shared" si="243"/>
        <v>1129395</v>
      </c>
      <c r="EX71">
        <f t="shared" si="243"/>
        <v>0</v>
      </c>
      <c r="EY71">
        <f t="shared" si="243"/>
        <v>0</v>
      </c>
      <c r="EZ71">
        <f t="shared" si="243"/>
        <v>-608</v>
      </c>
      <c r="FA71">
        <f t="shared" si="235"/>
        <v>25</v>
      </c>
      <c r="FB71">
        <f t="shared" si="235"/>
        <v>0</v>
      </c>
      <c r="FC71">
        <f t="shared" si="235"/>
        <v>-12</v>
      </c>
      <c r="FD71">
        <f t="shared" si="235"/>
        <v>0</v>
      </c>
      <c r="FE71">
        <f t="shared" si="235"/>
        <v>-20</v>
      </c>
      <c r="FF71">
        <f t="shared" si="235"/>
        <v>0</v>
      </c>
      <c r="FH71">
        <f t="shared" si="217"/>
        <v>34952.696629213489</v>
      </c>
      <c r="FI71">
        <f t="shared" si="217"/>
        <v>-2.0337078651685392</v>
      </c>
      <c r="FJ71">
        <f t="shared" si="217"/>
        <v>2.0337078651685392</v>
      </c>
      <c r="FK71">
        <f t="shared" si="217"/>
        <v>-22777.02247191011</v>
      </c>
      <c r="FL71">
        <f t="shared" si="217"/>
        <v>0</v>
      </c>
      <c r="FM71">
        <f t="shared" si="217"/>
        <v>0</v>
      </c>
      <c r="FN71">
        <f t="shared" si="217"/>
        <v>75.617977528089909</v>
      </c>
      <c r="FO71">
        <f t="shared" si="216"/>
        <v>32.348314606741575</v>
      </c>
      <c r="FP71">
        <f t="shared" si="152"/>
        <v>0.24719101123595505</v>
      </c>
      <c r="FQ71">
        <f t="shared" si="152"/>
        <v>-6.393258426966292</v>
      </c>
      <c r="FR71">
        <f t="shared" si="152"/>
        <v>1.898876404494382</v>
      </c>
      <c r="FS71">
        <f t="shared" si="152"/>
        <v>-19.337078651685392</v>
      </c>
      <c r="FT71">
        <f t="shared" si="152"/>
        <v>0.5393258426966292</v>
      </c>
      <c r="FV71">
        <f t="shared" si="192"/>
        <v>1221691001.653832</v>
      </c>
      <c r="FW71">
        <f t="shared" si="192"/>
        <v>4.1359676808483767</v>
      </c>
      <c r="FX71">
        <f t="shared" si="192"/>
        <v>4.1359676808483767</v>
      </c>
      <c r="FY71">
        <f t="shared" si="192"/>
        <v>518792752.68589813</v>
      </c>
      <c r="FZ71">
        <f t="shared" si="192"/>
        <v>0</v>
      </c>
      <c r="GA71">
        <f t="shared" si="192"/>
        <v>0</v>
      </c>
      <c r="GB71">
        <f t="shared" si="191"/>
        <v>5718.0785254387101</v>
      </c>
      <c r="GC71">
        <f t="shared" si="191"/>
        <v>1046.4134578967303</v>
      </c>
      <c r="GD71">
        <f t="shared" si="191"/>
        <v>6.1103396035854053E-2</v>
      </c>
      <c r="GE71">
        <f t="shared" si="191"/>
        <v>40.873753313975506</v>
      </c>
      <c r="GF71">
        <f t="shared" si="191"/>
        <v>3.6057315995455119</v>
      </c>
      <c r="GG71">
        <f t="shared" si="191"/>
        <v>373.92261078146691</v>
      </c>
      <c r="GH71">
        <f t="shared" si="191"/>
        <v>0.2908723646004292</v>
      </c>
    </row>
    <row r="72" spans="1:190" ht="15" hidden="1" customHeight="1" x14ac:dyDescent="0.25">
      <c r="A72" s="178" t="s">
        <v>169</v>
      </c>
      <c r="X72" t="s">
        <v>169</v>
      </c>
      <c r="AZ72" s="366"/>
      <c r="BA72" s="366"/>
      <c r="BB72" s="366"/>
      <c r="BC72" s="366"/>
      <c r="BD72" s="366"/>
      <c r="BE72" s="366"/>
      <c r="BF72" s="366"/>
      <c r="BG72" s="366"/>
      <c r="BH72" s="366"/>
      <c r="BI72" s="366"/>
      <c r="BJ72" s="366"/>
      <c r="BK72" s="366"/>
      <c r="BL72" s="366"/>
      <c r="BM72" s="366"/>
      <c r="BN72" s="366"/>
      <c r="BO72" s="366"/>
      <c r="BP72" s="366"/>
      <c r="BQ72" s="366"/>
      <c r="BW72" s="366"/>
      <c r="BX72" s="366"/>
      <c r="BY72" s="366"/>
      <c r="BZ72" s="366"/>
      <c r="CA72" s="366"/>
      <c r="CB72" s="366"/>
      <c r="CC72" s="366"/>
      <c r="CD72" s="366"/>
      <c r="CE72" s="366"/>
      <c r="CF72" s="366"/>
      <c r="CG72" s="366"/>
      <c r="CH72" s="366"/>
      <c r="CI72" s="366"/>
      <c r="CJ72" s="366"/>
      <c r="CK72" s="366"/>
      <c r="CL72" s="366"/>
      <c r="CM72" s="366"/>
      <c r="CN72" s="366"/>
      <c r="CU72" s="366"/>
      <c r="CV72" s="366"/>
      <c r="CW72" s="366"/>
      <c r="CX72" s="366"/>
      <c r="CY72" s="366"/>
      <c r="CZ72" s="366"/>
      <c r="DA72" s="366"/>
      <c r="DB72" s="366"/>
      <c r="DC72" s="366"/>
      <c r="DD72" s="366"/>
      <c r="DE72" s="366"/>
      <c r="DF72" s="366"/>
      <c r="DG72" s="366"/>
      <c r="DH72" s="366"/>
      <c r="DI72" s="366"/>
      <c r="DJ72" s="366"/>
      <c r="DK72" s="366"/>
      <c r="DL72" s="366"/>
      <c r="DM72" s="366"/>
      <c r="DN72" s="366"/>
      <c r="DO72" s="366"/>
      <c r="DP72" s="366"/>
      <c r="DQ72" s="366"/>
      <c r="DR72" s="366"/>
      <c r="DS72" s="366"/>
      <c r="DT72" s="366"/>
      <c r="EE72">
        <f>Flowtime_200!C353</f>
        <v>1022675</v>
      </c>
      <c r="EF72">
        <f t="shared" si="240"/>
        <v>1092250</v>
      </c>
      <c r="EG72">
        <f>Flowtime_200!C165</f>
        <v>1092250</v>
      </c>
      <c r="EH72">
        <f>Flowtime_200!C71</f>
        <v>1092250</v>
      </c>
      <c r="EL72">
        <v>693</v>
      </c>
      <c r="EM72">
        <v>694</v>
      </c>
      <c r="EN72">
        <v>694</v>
      </c>
      <c r="EO72">
        <v>684</v>
      </c>
      <c r="EP72">
        <v>684</v>
      </c>
      <c r="EQ72">
        <v>700</v>
      </c>
      <c r="ER72">
        <v>700</v>
      </c>
      <c r="ET72">
        <f t="shared" si="243"/>
        <v>-69575</v>
      </c>
      <c r="EU72">
        <f t="shared" si="243"/>
        <v>0</v>
      </c>
      <c r="EV72">
        <f t="shared" si="243"/>
        <v>0</v>
      </c>
      <c r="EW72">
        <f t="shared" si="243"/>
        <v>1092250</v>
      </c>
      <c r="EX72">
        <f t="shared" si="243"/>
        <v>0</v>
      </c>
      <c r="EY72">
        <f t="shared" si="243"/>
        <v>0</v>
      </c>
      <c r="EZ72">
        <f t="shared" si="243"/>
        <v>-693</v>
      </c>
      <c r="FA72">
        <f t="shared" si="235"/>
        <v>-1</v>
      </c>
      <c r="FB72">
        <f t="shared" si="235"/>
        <v>0</v>
      </c>
      <c r="FC72">
        <f t="shared" si="235"/>
        <v>10</v>
      </c>
      <c r="FD72">
        <f t="shared" si="235"/>
        <v>0</v>
      </c>
      <c r="FE72">
        <f t="shared" si="235"/>
        <v>-16</v>
      </c>
      <c r="FF72">
        <f t="shared" si="235"/>
        <v>0</v>
      </c>
      <c r="FH72">
        <f t="shared" si="217"/>
        <v>50311.696629213489</v>
      </c>
      <c r="FI72">
        <f t="shared" si="217"/>
        <v>-2.0337078651685392</v>
      </c>
      <c r="FJ72">
        <f t="shared" si="217"/>
        <v>2.0337078651685392</v>
      </c>
      <c r="FK72">
        <f t="shared" si="217"/>
        <v>-59922.02247191011</v>
      </c>
      <c r="FL72">
        <f t="shared" si="217"/>
        <v>0</v>
      </c>
      <c r="FM72">
        <f t="shared" si="217"/>
        <v>0</v>
      </c>
      <c r="FN72">
        <f t="shared" si="217"/>
        <v>-9.3820224719100906</v>
      </c>
      <c r="FO72">
        <f t="shared" si="216"/>
        <v>6.3483146067415728</v>
      </c>
      <c r="FP72">
        <f t="shared" si="152"/>
        <v>0.24719101123595505</v>
      </c>
      <c r="FQ72">
        <f t="shared" si="152"/>
        <v>15.606741573033709</v>
      </c>
      <c r="FR72">
        <f t="shared" si="152"/>
        <v>1.898876404494382</v>
      </c>
      <c r="FS72">
        <f t="shared" si="152"/>
        <v>-15.337078651685394</v>
      </c>
      <c r="FT72">
        <f t="shared" si="152"/>
        <v>0.5393258426966292</v>
      </c>
      <c r="FV72">
        <f t="shared" si="192"/>
        <v>2531266817.710012</v>
      </c>
      <c r="FW72">
        <f t="shared" si="192"/>
        <v>4.1359676808483767</v>
      </c>
      <c r="FX72">
        <f t="shared" si="192"/>
        <v>4.1359676808483767</v>
      </c>
      <c r="FY72">
        <f t="shared" si="192"/>
        <v>3590648777.1241002</v>
      </c>
      <c r="FZ72">
        <f t="shared" si="192"/>
        <v>0</v>
      </c>
      <c r="GA72">
        <f t="shared" si="192"/>
        <v>0</v>
      </c>
      <c r="GB72">
        <f t="shared" si="191"/>
        <v>88.022345663425924</v>
      </c>
      <c r="GC72">
        <f t="shared" si="191"/>
        <v>40.301098346168409</v>
      </c>
      <c r="GD72">
        <f t="shared" si="191"/>
        <v>6.1103396035854053E-2</v>
      </c>
      <c r="GE72">
        <f t="shared" si="191"/>
        <v>243.57038252745869</v>
      </c>
      <c r="GF72">
        <f t="shared" si="191"/>
        <v>3.6057315995455119</v>
      </c>
      <c r="GG72">
        <f t="shared" si="191"/>
        <v>235.22598156798387</v>
      </c>
      <c r="GH72">
        <f t="shared" si="191"/>
        <v>0.2908723646004292</v>
      </c>
    </row>
    <row r="73" spans="1:190" ht="15" hidden="1" customHeight="1" x14ac:dyDescent="0.25">
      <c r="A73" s="6"/>
      <c r="B73" s="585"/>
      <c r="C73" s="585"/>
      <c r="D73" s="585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X73" s="585"/>
      <c r="Y73" s="585"/>
      <c r="Z73" s="585"/>
      <c r="AA73" s="163"/>
      <c r="AB73" s="163"/>
      <c r="AC73" s="163"/>
      <c r="AD73" s="163"/>
      <c r="AE73" s="163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W73" t="s">
        <v>169</v>
      </c>
      <c r="BT73" t="s">
        <v>169</v>
      </c>
      <c r="CQ73" t="s">
        <v>169</v>
      </c>
      <c r="EE73">
        <f>Flowtime_200!C354</f>
        <v>1056591</v>
      </c>
      <c r="EF73">
        <f t="shared" si="240"/>
        <v>1190729</v>
      </c>
      <c r="EG73">
        <f>Flowtime_200!C166</f>
        <v>1190729</v>
      </c>
      <c r="EH73">
        <f>Flowtime_200!C72</f>
        <v>1190729</v>
      </c>
      <c r="EL73">
        <v>644</v>
      </c>
      <c r="EM73">
        <v>635</v>
      </c>
      <c r="EN73">
        <v>635</v>
      </c>
      <c r="EO73">
        <v>598</v>
      </c>
      <c r="EP73">
        <v>598</v>
      </c>
      <c r="EQ73">
        <v>669</v>
      </c>
      <c r="ER73">
        <v>669</v>
      </c>
      <c r="ET73">
        <f t="shared" si="243"/>
        <v>-134138</v>
      </c>
      <c r="EU73">
        <f t="shared" si="243"/>
        <v>0</v>
      </c>
      <c r="EV73">
        <f t="shared" si="243"/>
        <v>0</v>
      </c>
      <c r="EW73">
        <f t="shared" si="243"/>
        <v>1190729</v>
      </c>
      <c r="EX73">
        <f t="shared" si="243"/>
        <v>0</v>
      </c>
      <c r="EY73">
        <f t="shared" si="243"/>
        <v>0</v>
      </c>
      <c r="EZ73">
        <f t="shared" si="243"/>
        <v>-644</v>
      </c>
      <c r="FA73">
        <f t="shared" si="235"/>
        <v>9</v>
      </c>
      <c r="FB73">
        <f t="shared" si="235"/>
        <v>0</v>
      </c>
      <c r="FC73">
        <f t="shared" si="235"/>
        <v>37</v>
      </c>
      <c r="FD73">
        <f t="shared" si="235"/>
        <v>0</v>
      </c>
      <c r="FE73">
        <f t="shared" si="235"/>
        <v>-71</v>
      </c>
      <c r="FF73">
        <f t="shared" si="235"/>
        <v>0</v>
      </c>
      <c r="FH73">
        <f t="shared" si="217"/>
        <v>-14251.303370786511</v>
      </c>
      <c r="FI73">
        <f t="shared" si="217"/>
        <v>-2.0337078651685392</v>
      </c>
      <c r="FJ73">
        <f t="shared" si="217"/>
        <v>2.0337078651685392</v>
      </c>
      <c r="FK73">
        <f t="shared" si="217"/>
        <v>38556.97752808989</v>
      </c>
      <c r="FL73">
        <f t="shared" si="217"/>
        <v>0</v>
      </c>
      <c r="FM73">
        <f t="shared" si="217"/>
        <v>0</v>
      </c>
      <c r="FN73">
        <f t="shared" si="217"/>
        <v>39.617977528089909</v>
      </c>
      <c r="FO73">
        <f t="shared" si="216"/>
        <v>16.348314606741575</v>
      </c>
      <c r="FP73">
        <f t="shared" si="216"/>
        <v>0.24719101123595505</v>
      </c>
      <c r="FQ73">
        <f t="shared" si="216"/>
        <v>42.606741573033709</v>
      </c>
      <c r="FR73">
        <f t="shared" si="216"/>
        <v>1.898876404494382</v>
      </c>
      <c r="FS73">
        <f t="shared" si="216"/>
        <v>-70.337078651685388</v>
      </c>
      <c r="FT73">
        <f t="shared" si="216"/>
        <v>0.5393258426966292</v>
      </c>
      <c r="FV73">
        <f t="shared" si="192"/>
        <v>203099647.76619095</v>
      </c>
      <c r="FW73">
        <f t="shared" si="192"/>
        <v>4.1359676808483767</v>
      </c>
      <c r="FX73">
        <f t="shared" si="192"/>
        <v>4.1359676808483767</v>
      </c>
      <c r="FY73">
        <f t="shared" si="192"/>
        <v>1486640516.1016288</v>
      </c>
      <c r="FZ73">
        <f t="shared" si="192"/>
        <v>0</v>
      </c>
      <c r="GA73">
        <f t="shared" si="192"/>
        <v>0</v>
      </c>
      <c r="GB73">
        <f t="shared" si="191"/>
        <v>1569.5841434162371</v>
      </c>
      <c r="GC73">
        <f t="shared" si="191"/>
        <v>267.26739048099995</v>
      </c>
      <c r="GD73">
        <f t="shared" si="191"/>
        <v>6.1103396035854053E-2</v>
      </c>
      <c r="GE73">
        <f t="shared" ref="GE73:GH92" si="244">FQ73*FQ73</f>
        <v>1815.334427471279</v>
      </c>
      <c r="GF73">
        <f t="shared" si="244"/>
        <v>3.6057315995455119</v>
      </c>
      <c r="GG73">
        <f t="shared" si="244"/>
        <v>4947.3046332533768</v>
      </c>
      <c r="GH73">
        <f t="shared" si="244"/>
        <v>0.2908723646004292</v>
      </c>
    </row>
    <row r="74" spans="1:190" s="116" customFormat="1" ht="84" hidden="1" customHeight="1" x14ac:dyDescent="0.25">
      <c r="A74" s="109" t="s">
        <v>264</v>
      </c>
      <c r="B74" s="110" t="s">
        <v>785</v>
      </c>
      <c r="C74" s="110" t="s">
        <v>786</v>
      </c>
      <c r="D74" s="110" t="s">
        <v>787</v>
      </c>
      <c r="E74" s="314"/>
      <c r="F74" s="314"/>
      <c r="G74" s="314"/>
      <c r="H74" s="314"/>
      <c r="I74" s="314"/>
      <c r="J74" s="314"/>
      <c r="K74" s="314"/>
      <c r="L74" s="314"/>
      <c r="M74" s="314"/>
      <c r="N74" s="314"/>
      <c r="O74" s="314"/>
      <c r="P74" s="314"/>
      <c r="Q74" s="314"/>
      <c r="R74" s="314"/>
      <c r="S74" s="314"/>
      <c r="T74" s="314"/>
      <c r="U74" s="314"/>
      <c r="X74" s="110" t="s">
        <v>785</v>
      </c>
      <c r="Y74" s="110" t="s">
        <v>786</v>
      </c>
      <c r="Z74" s="110" t="s">
        <v>787</v>
      </c>
      <c r="AA74" s="314"/>
      <c r="AB74" s="314"/>
      <c r="AC74" s="314"/>
      <c r="AD74" s="314"/>
      <c r="AE74" s="314"/>
      <c r="AF74" s="314"/>
      <c r="AG74" s="314"/>
      <c r="AH74" s="314"/>
      <c r="AI74" s="314"/>
      <c r="AJ74" s="314"/>
      <c r="AK74" s="314"/>
      <c r="AL74" s="314"/>
      <c r="AM74" s="314"/>
      <c r="AN74" s="314"/>
      <c r="AO74" s="314"/>
      <c r="AP74" s="314"/>
      <c r="AQ74" s="314"/>
      <c r="AR74" s="314"/>
      <c r="AW74" s="110" t="s">
        <v>797</v>
      </c>
      <c r="AX74" s="110" t="s">
        <v>791</v>
      </c>
      <c r="AY74" s="110" t="s">
        <v>792</v>
      </c>
      <c r="AZ74" s="314"/>
      <c r="BA74" s="314"/>
      <c r="BB74" s="314"/>
      <c r="BC74" s="314"/>
      <c r="BD74" s="314"/>
      <c r="BE74" s="314"/>
      <c r="BF74" s="314"/>
      <c r="BG74" s="314"/>
      <c r="BH74" s="314"/>
      <c r="BI74" s="314"/>
      <c r="BJ74" s="314"/>
      <c r="BK74" s="314"/>
      <c r="BL74" s="314"/>
      <c r="BM74" s="314"/>
      <c r="BN74" s="314"/>
      <c r="BO74" s="314"/>
      <c r="BP74" s="314"/>
      <c r="BQ74" s="314"/>
      <c r="BT74" s="110" t="s">
        <v>797</v>
      </c>
      <c r="BU74" s="110" t="s">
        <v>791</v>
      </c>
      <c r="BV74" s="110" t="s">
        <v>792</v>
      </c>
      <c r="BW74" s="314"/>
      <c r="BX74" s="314"/>
      <c r="BY74" s="314"/>
      <c r="BZ74" s="314"/>
      <c r="CA74" s="314"/>
      <c r="CB74" s="314"/>
      <c r="CC74" s="314"/>
      <c r="CD74" s="314"/>
      <c r="CE74" s="314"/>
      <c r="CF74" s="314"/>
      <c r="CG74" s="314"/>
      <c r="CH74" s="314"/>
      <c r="CI74" s="314"/>
      <c r="CJ74" s="314"/>
      <c r="CK74" s="314"/>
      <c r="CL74" s="314"/>
      <c r="CM74" s="314"/>
      <c r="CN74" s="314"/>
      <c r="CQ74" s="110" t="s">
        <v>799</v>
      </c>
      <c r="CR74" s="110" t="s">
        <v>800</v>
      </c>
      <c r="CS74" s="110" t="s">
        <v>803</v>
      </c>
      <c r="CT74" s="110" t="s">
        <v>804</v>
      </c>
      <c r="CU74" s="314"/>
      <c r="CV74" s="314"/>
      <c r="CW74" s="314"/>
      <c r="CX74" s="314"/>
      <c r="CY74" s="314"/>
      <c r="CZ74" s="314"/>
      <c r="DA74" s="314"/>
      <c r="DB74" s="314"/>
      <c r="DC74" s="314"/>
      <c r="DD74" s="314"/>
      <c r="DE74" s="314"/>
      <c r="DF74" s="314"/>
      <c r="DG74" s="314"/>
      <c r="DH74" s="314"/>
      <c r="DI74" s="314"/>
      <c r="DJ74" s="314"/>
      <c r="DK74" s="314"/>
      <c r="DL74" s="314"/>
      <c r="DM74" s="314"/>
      <c r="DN74" s="314"/>
      <c r="DO74" s="314"/>
      <c r="DP74" s="314"/>
      <c r="DQ74" s="314"/>
      <c r="DR74" s="314"/>
      <c r="DS74" s="314"/>
      <c r="DT74" s="314"/>
      <c r="EE74">
        <f>Flowtime_200!C355</f>
        <v>1051148</v>
      </c>
      <c r="EF74">
        <f t="shared" si="240"/>
        <v>1162905</v>
      </c>
      <c r="EG74">
        <f>Flowtime_200!C167</f>
        <v>1162905</v>
      </c>
      <c r="EH74">
        <f>Flowtime_200!C73</f>
        <v>1162905</v>
      </c>
      <c r="EI74"/>
      <c r="EJ74"/>
      <c r="EK74"/>
      <c r="EL74">
        <v>683</v>
      </c>
      <c r="EM74">
        <v>672</v>
      </c>
      <c r="EN74">
        <v>672</v>
      </c>
      <c r="EO74">
        <v>608</v>
      </c>
      <c r="EP74">
        <v>608</v>
      </c>
      <c r="EQ74">
        <v>715</v>
      </c>
      <c r="ER74">
        <v>715</v>
      </c>
      <c r="ES74"/>
      <c r="ET74">
        <f t="shared" si="243"/>
        <v>-111757</v>
      </c>
      <c r="EU74">
        <f t="shared" si="243"/>
        <v>0</v>
      </c>
      <c r="EV74">
        <f t="shared" si="243"/>
        <v>0</v>
      </c>
      <c r="EW74">
        <f t="shared" si="243"/>
        <v>1162905</v>
      </c>
      <c r="EX74">
        <f t="shared" si="243"/>
        <v>0</v>
      </c>
      <c r="EY74">
        <f t="shared" si="243"/>
        <v>0</v>
      </c>
      <c r="EZ74">
        <f t="shared" si="243"/>
        <v>-683</v>
      </c>
      <c r="FA74">
        <f t="shared" si="235"/>
        <v>11</v>
      </c>
      <c r="FB74">
        <f t="shared" si="235"/>
        <v>0</v>
      </c>
      <c r="FC74">
        <f t="shared" si="235"/>
        <v>64</v>
      </c>
      <c r="FD74">
        <f t="shared" si="235"/>
        <v>0</v>
      </c>
      <c r="FE74">
        <f t="shared" si="235"/>
        <v>-107</v>
      </c>
      <c r="FF74">
        <f t="shared" si="235"/>
        <v>0</v>
      </c>
      <c r="FG74"/>
      <c r="FH74">
        <f t="shared" si="217"/>
        <v>8129.6966292134894</v>
      </c>
      <c r="FI74">
        <f t="shared" si="217"/>
        <v>-2.0337078651685392</v>
      </c>
      <c r="FJ74">
        <f t="shared" si="217"/>
        <v>2.0337078651685392</v>
      </c>
      <c r="FK74">
        <f t="shared" si="217"/>
        <v>10732.97752808989</v>
      </c>
      <c r="FL74">
        <f t="shared" si="217"/>
        <v>0</v>
      </c>
      <c r="FM74">
        <f t="shared" si="217"/>
        <v>0</v>
      </c>
      <c r="FN74">
        <f t="shared" si="217"/>
        <v>0.61797752808990936</v>
      </c>
      <c r="FO74">
        <f t="shared" si="216"/>
        <v>18.348314606741575</v>
      </c>
      <c r="FP74">
        <f t="shared" si="216"/>
        <v>0.24719101123595505</v>
      </c>
      <c r="FQ74">
        <f t="shared" si="216"/>
        <v>69.606741573033702</v>
      </c>
      <c r="FR74">
        <f t="shared" si="216"/>
        <v>1.898876404494382</v>
      </c>
      <c r="FS74">
        <f t="shared" si="216"/>
        <v>-106.33707865168539</v>
      </c>
      <c r="FT74">
        <f t="shared" si="216"/>
        <v>0.5393258426966292</v>
      </c>
      <c r="FU74"/>
      <c r="FV74">
        <f t="shared" si="192"/>
        <v>66091967.283045173</v>
      </c>
      <c r="FW74">
        <f t="shared" si="192"/>
        <v>4.1359676808483767</v>
      </c>
      <c r="FX74">
        <f t="shared" si="192"/>
        <v>4.1359676808483767</v>
      </c>
      <c r="FY74">
        <f t="shared" si="192"/>
        <v>115196806.61848257</v>
      </c>
      <c r="FZ74">
        <f t="shared" si="192"/>
        <v>0</v>
      </c>
      <c r="GA74">
        <f t="shared" si="192"/>
        <v>0</v>
      </c>
      <c r="GB74">
        <f t="shared" si="192"/>
        <v>0.3818962252241147</v>
      </c>
      <c r="GC74">
        <f t="shared" si="192"/>
        <v>336.66064890796622</v>
      </c>
      <c r="GD74">
        <f t="shared" si="192"/>
        <v>6.1103396035854053E-2</v>
      </c>
      <c r="GE74">
        <f t="shared" si="244"/>
        <v>4845.0984724150985</v>
      </c>
      <c r="GF74">
        <f t="shared" si="244"/>
        <v>3.6057315995455119</v>
      </c>
      <c r="GG74">
        <f t="shared" si="244"/>
        <v>11307.574296174724</v>
      </c>
      <c r="GH74">
        <f t="shared" si="244"/>
        <v>0.2908723646004292</v>
      </c>
    </row>
    <row r="75" spans="1:190" s="116" customFormat="1" ht="84" hidden="1" customHeight="1" x14ac:dyDescent="0.25">
      <c r="A75" s="109" t="s">
        <v>265</v>
      </c>
      <c r="B75" s="110" t="s">
        <v>788</v>
      </c>
      <c r="C75" s="110" t="s">
        <v>789</v>
      </c>
      <c r="D75" s="110" t="s">
        <v>790</v>
      </c>
      <c r="E75" s="314"/>
      <c r="F75" s="314"/>
      <c r="G75" s="314"/>
      <c r="H75" s="314"/>
      <c r="I75" s="314"/>
      <c r="J75" s="314"/>
      <c r="K75" s="314"/>
      <c r="L75" s="314"/>
      <c r="M75" s="314"/>
      <c r="N75" s="314"/>
      <c r="O75" s="314"/>
      <c r="P75" s="314"/>
      <c r="Q75" s="314"/>
      <c r="R75" s="314"/>
      <c r="S75" s="314"/>
      <c r="T75" s="314"/>
      <c r="U75" s="314"/>
      <c r="X75" s="110" t="s">
        <v>788</v>
      </c>
      <c r="Y75" s="110" t="s">
        <v>789</v>
      </c>
      <c r="Z75" s="110" t="s">
        <v>790</v>
      </c>
      <c r="AA75" s="314"/>
      <c r="AB75" s="314"/>
      <c r="AC75" s="314"/>
      <c r="AD75" s="314"/>
      <c r="AE75" s="314"/>
      <c r="AF75" s="314"/>
      <c r="AG75" s="314"/>
      <c r="AH75" s="314"/>
      <c r="AI75" s="314"/>
      <c r="AJ75" s="314"/>
      <c r="AK75" s="314"/>
      <c r="AL75" s="314"/>
      <c r="AM75" s="314"/>
      <c r="AN75" s="314"/>
      <c r="AO75" s="314"/>
      <c r="AP75" s="314"/>
      <c r="AQ75" s="314"/>
      <c r="AR75" s="314"/>
      <c r="AW75" s="110" t="s">
        <v>798</v>
      </c>
      <c r="AX75" s="110" t="s">
        <v>793</v>
      </c>
      <c r="AY75" s="110" t="s">
        <v>794</v>
      </c>
      <c r="AZ75" s="314"/>
      <c r="BA75" s="314"/>
      <c r="BB75" s="314"/>
      <c r="BC75" s="314"/>
      <c r="BD75" s="314"/>
      <c r="BE75" s="314"/>
      <c r="BF75" s="314"/>
      <c r="BG75" s="314"/>
      <c r="BH75" s="314"/>
      <c r="BI75" s="314"/>
      <c r="BJ75" s="314"/>
      <c r="BK75" s="314"/>
      <c r="BL75" s="314"/>
      <c r="BM75" s="314"/>
      <c r="BN75" s="314"/>
      <c r="BO75" s="314"/>
      <c r="BP75" s="314"/>
      <c r="BQ75" s="314"/>
      <c r="BT75" s="110" t="s">
        <v>798</v>
      </c>
      <c r="BU75" s="110" t="s">
        <v>793</v>
      </c>
      <c r="BV75" s="110" t="s">
        <v>794</v>
      </c>
      <c r="BW75" s="314"/>
      <c r="BX75" s="314"/>
      <c r="BY75" s="314"/>
      <c r="BZ75" s="314"/>
      <c r="CA75" s="314"/>
      <c r="CB75" s="314"/>
      <c r="CC75" s="314"/>
      <c r="CD75" s="314"/>
      <c r="CE75" s="314"/>
      <c r="CF75" s="314"/>
      <c r="CG75" s="314"/>
      <c r="CH75" s="314"/>
      <c r="CI75" s="314"/>
      <c r="CJ75" s="314"/>
      <c r="CK75" s="314"/>
      <c r="CL75" s="314"/>
      <c r="CM75" s="314"/>
      <c r="CN75" s="314"/>
      <c r="CQ75" s="110" t="s">
        <v>801</v>
      </c>
      <c r="CR75" s="110" t="s">
        <v>802</v>
      </c>
      <c r="CS75" s="110" t="s">
        <v>805</v>
      </c>
      <c r="CT75" s="110" t="s">
        <v>806</v>
      </c>
      <c r="CU75" s="314"/>
      <c r="CV75" s="314"/>
      <c r="CW75" s="314"/>
      <c r="CX75" s="314"/>
      <c r="CY75" s="314"/>
      <c r="CZ75" s="314"/>
      <c r="DA75" s="314"/>
      <c r="DB75" s="314"/>
      <c r="DC75" s="314"/>
      <c r="DD75" s="314"/>
      <c r="DE75" s="314"/>
      <c r="DF75" s="314"/>
      <c r="DG75" s="314"/>
      <c r="DH75" s="314"/>
      <c r="DI75" s="314"/>
      <c r="DJ75" s="314"/>
      <c r="DK75" s="314"/>
      <c r="DL75" s="314"/>
      <c r="DM75" s="314"/>
      <c r="DN75" s="314"/>
      <c r="DO75" s="314"/>
      <c r="DP75" s="314"/>
      <c r="DQ75" s="314"/>
      <c r="DR75" s="314"/>
      <c r="DS75" s="314"/>
      <c r="DT75" s="314"/>
      <c r="EE75">
        <f>Flowtime_200!C356</f>
        <v>1126429</v>
      </c>
      <c r="EF75">
        <f t="shared" si="240"/>
        <v>1226616</v>
      </c>
      <c r="EG75">
        <f>Flowtime_200!C168</f>
        <v>1226616</v>
      </c>
      <c r="EH75">
        <f>Flowtime_200!C74</f>
        <v>1226616</v>
      </c>
      <c r="EI75"/>
      <c r="EJ75"/>
      <c r="EK75"/>
      <c r="EL75">
        <v>666</v>
      </c>
      <c r="EM75">
        <v>611</v>
      </c>
      <c r="EN75">
        <v>611</v>
      </c>
      <c r="EO75">
        <v>643</v>
      </c>
      <c r="EP75">
        <v>643</v>
      </c>
      <c r="EQ75">
        <v>709</v>
      </c>
      <c r="ER75">
        <v>709</v>
      </c>
      <c r="ES75"/>
      <c r="ET75">
        <f t="shared" si="243"/>
        <v>-100187</v>
      </c>
      <c r="EU75">
        <f t="shared" si="243"/>
        <v>0</v>
      </c>
      <c r="EV75">
        <f t="shared" si="243"/>
        <v>0</v>
      </c>
      <c r="EW75">
        <f t="shared" si="243"/>
        <v>1226616</v>
      </c>
      <c r="EX75">
        <f t="shared" si="243"/>
        <v>0</v>
      </c>
      <c r="EY75">
        <f t="shared" si="243"/>
        <v>0</v>
      </c>
      <c r="EZ75">
        <f t="shared" si="243"/>
        <v>-666</v>
      </c>
      <c r="FA75">
        <f t="shared" si="235"/>
        <v>55</v>
      </c>
      <c r="FB75">
        <f t="shared" si="235"/>
        <v>0</v>
      </c>
      <c r="FC75">
        <f t="shared" si="235"/>
        <v>-32</v>
      </c>
      <c r="FD75">
        <f t="shared" si="235"/>
        <v>0</v>
      </c>
      <c r="FE75">
        <f t="shared" si="235"/>
        <v>-66</v>
      </c>
      <c r="FF75">
        <f t="shared" si="235"/>
        <v>0</v>
      </c>
      <c r="FG75"/>
      <c r="FH75">
        <f t="shared" si="217"/>
        <v>19699.696629213489</v>
      </c>
      <c r="FI75">
        <f t="shared" si="217"/>
        <v>-2.0337078651685392</v>
      </c>
      <c r="FJ75">
        <f t="shared" si="217"/>
        <v>2.0337078651685392</v>
      </c>
      <c r="FK75">
        <f t="shared" si="217"/>
        <v>74443.97752808989</v>
      </c>
      <c r="FL75">
        <f t="shared" si="217"/>
        <v>0</v>
      </c>
      <c r="FM75">
        <f t="shared" si="217"/>
        <v>0</v>
      </c>
      <c r="FN75">
        <f t="shared" si="217"/>
        <v>17.617977528089909</v>
      </c>
      <c r="FO75">
        <f t="shared" si="216"/>
        <v>62.348314606741575</v>
      </c>
      <c r="FP75">
        <f t="shared" si="216"/>
        <v>0.24719101123595505</v>
      </c>
      <c r="FQ75">
        <f t="shared" si="216"/>
        <v>-26.393258426966291</v>
      </c>
      <c r="FR75">
        <f t="shared" si="216"/>
        <v>1.898876404494382</v>
      </c>
      <c r="FS75">
        <f t="shared" si="216"/>
        <v>-65.337078651685388</v>
      </c>
      <c r="FT75">
        <f t="shared" si="216"/>
        <v>0.5393258426966292</v>
      </c>
      <c r="FU75"/>
      <c r="FV75">
        <f t="shared" si="192"/>
        <v>388078047.28304529</v>
      </c>
      <c r="FW75">
        <f t="shared" si="192"/>
        <v>4.1359676808483767</v>
      </c>
      <c r="FX75">
        <f t="shared" si="192"/>
        <v>4.1359676808483767</v>
      </c>
      <c r="FY75">
        <f t="shared" si="192"/>
        <v>5541905790.2027521</v>
      </c>
      <c r="FZ75">
        <f t="shared" si="192"/>
        <v>0</v>
      </c>
      <c r="GA75">
        <f t="shared" si="192"/>
        <v>0</v>
      </c>
      <c r="GB75">
        <f t="shared" si="192"/>
        <v>310.39313218028104</v>
      </c>
      <c r="GC75">
        <f t="shared" si="192"/>
        <v>3887.3123343012248</v>
      </c>
      <c r="GD75">
        <f t="shared" si="192"/>
        <v>6.1103396035854053E-2</v>
      </c>
      <c r="GE75">
        <f t="shared" si="244"/>
        <v>696.60409039262709</v>
      </c>
      <c r="GF75">
        <f t="shared" si="244"/>
        <v>3.6057315995455119</v>
      </c>
      <c r="GG75">
        <f t="shared" si="244"/>
        <v>4268.9338467365224</v>
      </c>
      <c r="GH75">
        <f t="shared" si="244"/>
        <v>0.2908723646004292</v>
      </c>
    </row>
    <row r="76" spans="1:190" s="116" customFormat="1" ht="15" hidden="1" customHeight="1" x14ac:dyDescent="0.25">
      <c r="A76" s="111" t="s">
        <v>166</v>
      </c>
      <c r="B76" s="112">
        <v>-46.551458308647412</v>
      </c>
      <c r="C76" s="112">
        <v>-4.0397880795963754</v>
      </c>
      <c r="D76" s="112">
        <v>-29.804468744049984</v>
      </c>
      <c r="E76" s="370"/>
      <c r="F76" s="370"/>
      <c r="G76" s="370"/>
      <c r="H76" s="370"/>
      <c r="I76" s="370"/>
      <c r="J76" s="370"/>
      <c r="K76" s="370"/>
      <c r="L76" s="370"/>
      <c r="M76" s="370"/>
      <c r="N76" s="370"/>
      <c r="O76" s="370"/>
      <c r="P76" s="370"/>
      <c r="Q76" s="370"/>
      <c r="R76" s="370"/>
      <c r="S76" s="370"/>
      <c r="T76" s="370"/>
      <c r="U76" s="370"/>
      <c r="X76" s="112">
        <v>-46.560731007259506</v>
      </c>
      <c r="Y76" s="112">
        <v>0.56115689904714439</v>
      </c>
      <c r="Z76" s="112">
        <v>-25.24098393240893</v>
      </c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W76" s="181">
        <v>-6.712344194668094</v>
      </c>
      <c r="AX76" s="181">
        <v>-6.4814593545678481</v>
      </c>
      <c r="AY76" s="181">
        <v>-7.8938982581130412</v>
      </c>
      <c r="AZ76" s="366"/>
      <c r="BA76" s="366"/>
      <c r="BB76" s="366"/>
      <c r="BC76" s="366"/>
      <c r="BD76" s="366"/>
      <c r="BE76" s="366"/>
      <c r="BF76" s="366"/>
      <c r="BG76" s="366"/>
      <c r="BH76" s="366"/>
      <c r="BI76" s="366"/>
      <c r="BJ76" s="366"/>
      <c r="BK76" s="366"/>
      <c r="BL76" s="366"/>
      <c r="BM76" s="366"/>
      <c r="BN76" s="366"/>
      <c r="BO76" s="366"/>
      <c r="BP76" s="366"/>
      <c r="BQ76" s="366"/>
      <c r="BT76" s="183">
        <v>-6.4317670676042775</v>
      </c>
      <c r="BU76" s="183">
        <v>-6.5186991411420516</v>
      </c>
      <c r="BV76" s="183">
        <v>-7.89356965304429</v>
      </c>
      <c r="BW76" s="366"/>
      <c r="BX76" s="366"/>
      <c r="BY76" s="366"/>
      <c r="BZ76" s="366"/>
      <c r="CA76" s="366"/>
      <c r="CB76" s="366"/>
      <c r="CC76" s="366"/>
      <c r="CD76" s="366"/>
      <c r="CE76" s="366"/>
      <c r="CF76" s="366"/>
      <c r="CG76" s="366"/>
      <c r="CH76" s="366"/>
      <c r="CI76" s="366"/>
      <c r="CJ76" s="366"/>
      <c r="CK76" s="366"/>
      <c r="CL76" s="366"/>
      <c r="CM76" s="366"/>
      <c r="CN76" s="366"/>
      <c r="CQ76" s="181">
        <v>-1.4600737244129567</v>
      </c>
      <c r="CR76" s="181">
        <v>-41.3767168199075</v>
      </c>
      <c r="CS76" s="181">
        <v>-1</v>
      </c>
      <c r="CT76" s="181">
        <v>-41.461594984794154</v>
      </c>
      <c r="CU76" s="366"/>
      <c r="CV76" s="366"/>
      <c r="CW76" s="366"/>
      <c r="CX76" s="366"/>
      <c r="CY76" s="366"/>
      <c r="CZ76" s="366"/>
      <c r="DA76" s="366"/>
      <c r="DB76" s="366"/>
      <c r="DC76" s="366"/>
      <c r="DD76" s="366"/>
      <c r="DE76" s="366"/>
      <c r="DF76" s="366"/>
      <c r="DG76" s="366"/>
      <c r="DH76" s="366"/>
      <c r="DI76" s="366"/>
      <c r="DJ76" s="366"/>
      <c r="DK76" s="366"/>
      <c r="DL76" s="366"/>
      <c r="DM76" s="366"/>
      <c r="DN76" s="366"/>
      <c r="DO76" s="366"/>
      <c r="DP76" s="366"/>
      <c r="DQ76" s="366"/>
      <c r="DR76" s="366"/>
      <c r="DS76" s="366"/>
      <c r="DT76" s="366"/>
      <c r="EE76">
        <f>Flowtime_200!C357</f>
        <v>1033609</v>
      </c>
      <c r="EF76">
        <f t="shared" si="240"/>
        <v>1162251</v>
      </c>
      <c r="EG76">
        <f>Flowtime_200!C169</f>
        <v>1162251</v>
      </c>
      <c r="EH76">
        <f>Flowtime_200!C75</f>
        <v>1162251</v>
      </c>
      <c r="EI76"/>
      <c r="EJ76"/>
      <c r="EK76"/>
      <c r="EL76">
        <v>590</v>
      </c>
      <c r="EM76">
        <v>622</v>
      </c>
      <c r="EN76">
        <v>622</v>
      </c>
      <c r="EO76">
        <v>610</v>
      </c>
      <c r="EP76">
        <v>610</v>
      </c>
      <c r="EQ76">
        <v>595</v>
      </c>
      <c r="ER76">
        <v>595</v>
      </c>
      <c r="ES76"/>
      <c r="ET76">
        <f t="shared" si="243"/>
        <v>-128642</v>
      </c>
      <c r="EU76">
        <f t="shared" si="243"/>
        <v>0</v>
      </c>
      <c r="EV76">
        <f t="shared" si="243"/>
        <v>0</v>
      </c>
      <c r="EW76">
        <f t="shared" si="243"/>
        <v>1162251</v>
      </c>
      <c r="EX76">
        <f t="shared" si="243"/>
        <v>0</v>
      </c>
      <c r="EY76">
        <f t="shared" si="243"/>
        <v>0</v>
      </c>
      <c r="EZ76">
        <f t="shared" si="243"/>
        <v>-590</v>
      </c>
      <c r="FA76">
        <f t="shared" si="235"/>
        <v>-32</v>
      </c>
      <c r="FB76">
        <f t="shared" si="235"/>
        <v>0</v>
      </c>
      <c r="FC76">
        <f t="shared" si="235"/>
        <v>12</v>
      </c>
      <c r="FD76">
        <f t="shared" si="235"/>
        <v>0</v>
      </c>
      <c r="FE76">
        <f t="shared" si="235"/>
        <v>15</v>
      </c>
      <c r="FF76">
        <f t="shared" si="235"/>
        <v>0</v>
      </c>
      <c r="FG76"/>
      <c r="FH76">
        <f t="shared" si="217"/>
        <v>-8755.3033707865106</v>
      </c>
      <c r="FI76">
        <f t="shared" si="217"/>
        <v>-2.0337078651685392</v>
      </c>
      <c r="FJ76">
        <f t="shared" si="217"/>
        <v>2.0337078651685392</v>
      </c>
      <c r="FK76">
        <f t="shared" si="217"/>
        <v>10078.97752808989</v>
      </c>
      <c r="FL76">
        <f t="shared" si="217"/>
        <v>0</v>
      </c>
      <c r="FM76">
        <f t="shared" si="217"/>
        <v>0</v>
      </c>
      <c r="FN76">
        <f t="shared" si="217"/>
        <v>93.617977528089909</v>
      </c>
      <c r="FO76">
        <f t="shared" si="216"/>
        <v>-24.651685393258425</v>
      </c>
      <c r="FP76">
        <f t="shared" si="216"/>
        <v>0.24719101123595505</v>
      </c>
      <c r="FQ76">
        <f t="shared" si="216"/>
        <v>17.606741573033709</v>
      </c>
      <c r="FR76">
        <f t="shared" si="216"/>
        <v>1.898876404494382</v>
      </c>
      <c r="FS76">
        <f t="shared" si="216"/>
        <v>15.662921348314606</v>
      </c>
      <c r="FT76">
        <f t="shared" si="216"/>
        <v>0.5393258426966292</v>
      </c>
      <c r="FU76"/>
      <c r="FV76">
        <f t="shared" si="192"/>
        <v>76655337.114505634</v>
      </c>
      <c r="FW76">
        <f t="shared" si="192"/>
        <v>4.1359676808483767</v>
      </c>
      <c r="FX76">
        <f t="shared" si="192"/>
        <v>4.1359676808483767</v>
      </c>
      <c r="FY76">
        <f t="shared" si="192"/>
        <v>101585788.011741</v>
      </c>
      <c r="FZ76">
        <f t="shared" si="192"/>
        <v>0</v>
      </c>
      <c r="GA76">
        <f t="shared" si="192"/>
        <v>0</v>
      </c>
      <c r="GB76">
        <f t="shared" si="192"/>
        <v>8764.3257164499464</v>
      </c>
      <c r="GC76">
        <f t="shared" si="192"/>
        <v>607.70559272819082</v>
      </c>
      <c r="GD76">
        <f t="shared" si="192"/>
        <v>6.1103396035854053E-2</v>
      </c>
      <c r="GE76">
        <f t="shared" si="244"/>
        <v>309.99734881959353</v>
      </c>
      <c r="GF76">
        <f t="shared" si="244"/>
        <v>3.6057315995455119</v>
      </c>
      <c r="GG76">
        <f t="shared" si="244"/>
        <v>245.32710516348945</v>
      </c>
      <c r="GH76">
        <f t="shared" si="244"/>
        <v>0.2908723646004292</v>
      </c>
    </row>
    <row r="77" spans="1:190" s="116" customFormat="1" ht="15" hidden="1" customHeight="1" x14ac:dyDescent="0.25">
      <c r="A77" s="111" t="s">
        <v>230</v>
      </c>
      <c r="B77" s="114">
        <v>1</v>
      </c>
      <c r="C77" s="114">
        <v>1</v>
      </c>
      <c r="D77" s="114">
        <v>1</v>
      </c>
      <c r="E77" s="371"/>
      <c r="F77" s="371"/>
      <c r="G77" s="371"/>
      <c r="H77" s="371"/>
      <c r="I77" s="371"/>
      <c r="J77" s="371"/>
      <c r="K77" s="371"/>
      <c r="L77" s="371"/>
      <c r="M77" s="371"/>
      <c r="N77" s="371"/>
      <c r="O77" s="371"/>
      <c r="P77" s="371"/>
      <c r="Q77" s="371"/>
      <c r="R77" s="371"/>
      <c r="S77" s="371"/>
      <c r="T77" s="371"/>
      <c r="U77" s="371"/>
      <c r="V77" s="169"/>
      <c r="X77" s="114">
        <v>1</v>
      </c>
      <c r="Y77" s="114">
        <v>0.71230000000000004</v>
      </c>
      <c r="Z77" s="114">
        <v>1</v>
      </c>
      <c r="AA77" s="371"/>
      <c r="AB77" s="371"/>
      <c r="AC77" s="371"/>
      <c r="AD77" s="371"/>
      <c r="AE77" s="371"/>
      <c r="AF77" s="371"/>
      <c r="AG77" s="371"/>
      <c r="AH77" s="371"/>
      <c r="AI77" s="371"/>
      <c r="AJ77" s="371"/>
      <c r="AK77" s="371"/>
      <c r="AL77" s="371"/>
      <c r="AM77" s="371"/>
      <c r="AN77" s="371"/>
      <c r="AO77" s="371"/>
      <c r="AP77" s="371"/>
      <c r="AQ77" s="371"/>
      <c r="AR77" s="371"/>
      <c r="AW77" s="130">
        <v>1</v>
      </c>
      <c r="AX77" s="130">
        <v>1</v>
      </c>
      <c r="AY77" s="130">
        <v>1</v>
      </c>
      <c r="AZ77" s="152"/>
      <c r="BA77" s="152"/>
      <c r="BB77" s="152"/>
      <c r="BC77" s="152"/>
      <c r="BD77" s="152"/>
      <c r="BE77" s="152"/>
      <c r="BF77" s="152"/>
      <c r="BG77" s="152"/>
      <c r="BH77" s="152"/>
      <c r="BI77" s="152"/>
      <c r="BJ77" s="152"/>
      <c r="BK77" s="152"/>
      <c r="BL77" s="152"/>
      <c r="BM77" s="152"/>
      <c r="BN77" s="152"/>
      <c r="BO77" s="152"/>
      <c r="BP77" s="152"/>
      <c r="BQ77" s="152"/>
      <c r="BT77" s="130">
        <v>1</v>
      </c>
      <c r="BU77" s="130">
        <v>1</v>
      </c>
      <c r="BV77" s="130">
        <v>1</v>
      </c>
      <c r="BW77" s="152"/>
      <c r="BX77" s="152"/>
      <c r="BY77" s="152"/>
      <c r="BZ77" s="152"/>
      <c r="CA77" s="152"/>
      <c r="CB77" s="152"/>
      <c r="CC77" s="152"/>
      <c r="CD77" s="152"/>
      <c r="CE77" s="152"/>
      <c r="CF77" s="152"/>
      <c r="CG77" s="152"/>
      <c r="CH77" s="152"/>
      <c r="CI77" s="152"/>
      <c r="CJ77" s="152"/>
      <c r="CK77" s="152"/>
      <c r="CL77" s="152"/>
      <c r="CM77" s="152"/>
      <c r="CN77" s="152"/>
      <c r="CQ77" s="130">
        <v>0.92789999999999995</v>
      </c>
      <c r="CR77" s="130">
        <v>1</v>
      </c>
      <c r="CS77" s="130">
        <v>0.84130000000000005</v>
      </c>
      <c r="CT77" s="130">
        <v>1</v>
      </c>
      <c r="CU77" s="152"/>
      <c r="CV77" s="152"/>
      <c r="CW77" s="152"/>
      <c r="CX77" s="152"/>
      <c r="CY77" s="152"/>
      <c r="CZ77" s="152"/>
      <c r="DA77" s="152"/>
      <c r="DB77" s="152"/>
      <c r="DC77" s="152"/>
      <c r="DD77" s="152"/>
      <c r="DE77" s="152"/>
      <c r="DF77" s="152"/>
      <c r="DG77" s="152"/>
      <c r="DH77" s="152"/>
      <c r="DI77" s="152"/>
      <c r="DJ77" s="152"/>
      <c r="DK77" s="152"/>
      <c r="DL77" s="152"/>
      <c r="DM77" s="152"/>
      <c r="DN77" s="152"/>
      <c r="DO77" s="152"/>
      <c r="DP77" s="152"/>
      <c r="DQ77" s="152"/>
      <c r="DR77" s="152"/>
      <c r="DS77" s="152"/>
      <c r="DT77" s="152"/>
      <c r="EE77">
        <f>Flowtime_200!C358</f>
        <v>1054167</v>
      </c>
      <c r="EF77">
        <f t="shared" si="240"/>
        <v>1175152</v>
      </c>
      <c r="EG77">
        <f>Flowtime_200!C170</f>
        <v>1175152</v>
      </c>
      <c r="EH77">
        <f>Flowtime_200!C76</f>
        <v>1175152</v>
      </c>
      <c r="EI77"/>
      <c r="EJ77"/>
      <c r="EK77"/>
      <c r="EL77">
        <v>743</v>
      </c>
      <c r="EM77">
        <v>849</v>
      </c>
      <c r="EN77">
        <v>849</v>
      </c>
      <c r="EO77">
        <v>811</v>
      </c>
      <c r="EP77">
        <v>811</v>
      </c>
      <c r="EQ77">
        <v>847</v>
      </c>
      <c r="ER77">
        <v>847</v>
      </c>
      <c r="ES77"/>
      <c r="ET77">
        <f t="shared" si="243"/>
        <v>-120985</v>
      </c>
      <c r="EU77">
        <f t="shared" si="243"/>
        <v>0</v>
      </c>
      <c r="EV77">
        <f t="shared" si="243"/>
        <v>0</v>
      </c>
      <c r="EW77">
        <f t="shared" si="243"/>
        <v>1175152</v>
      </c>
      <c r="EX77">
        <f t="shared" si="243"/>
        <v>0</v>
      </c>
      <c r="EY77">
        <f t="shared" si="243"/>
        <v>0</v>
      </c>
      <c r="EZ77">
        <f t="shared" si="243"/>
        <v>-743</v>
      </c>
      <c r="FA77">
        <f t="shared" si="235"/>
        <v>-106</v>
      </c>
      <c r="FB77">
        <f t="shared" si="235"/>
        <v>0</v>
      </c>
      <c r="FC77">
        <f t="shared" si="235"/>
        <v>38</v>
      </c>
      <c r="FD77">
        <f t="shared" si="235"/>
        <v>0</v>
      </c>
      <c r="FE77">
        <f t="shared" si="235"/>
        <v>-36</v>
      </c>
      <c r="FF77">
        <f t="shared" si="235"/>
        <v>0</v>
      </c>
      <c r="FG77"/>
      <c r="FH77">
        <f t="shared" si="217"/>
        <v>-1098.3033707865106</v>
      </c>
      <c r="FI77">
        <f t="shared" si="217"/>
        <v>-2.0337078651685392</v>
      </c>
      <c r="FJ77">
        <f t="shared" si="217"/>
        <v>2.0337078651685392</v>
      </c>
      <c r="FK77">
        <f t="shared" si="217"/>
        <v>22979.97752808989</v>
      </c>
      <c r="FL77">
        <f t="shared" si="217"/>
        <v>0</v>
      </c>
      <c r="FM77">
        <f t="shared" si="217"/>
        <v>0</v>
      </c>
      <c r="FN77">
        <f t="shared" si="217"/>
        <v>-59.382022471910091</v>
      </c>
      <c r="FO77">
        <f t="shared" si="216"/>
        <v>-98.651685393258433</v>
      </c>
      <c r="FP77">
        <f t="shared" si="216"/>
        <v>0.24719101123595505</v>
      </c>
      <c r="FQ77">
        <f t="shared" si="216"/>
        <v>43.606741573033709</v>
      </c>
      <c r="FR77">
        <f t="shared" si="216"/>
        <v>1.898876404494382</v>
      </c>
      <c r="FS77">
        <f t="shared" si="216"/>
        <v>-35.337078651685395</v>
      </c>
      <c r="FT77">
        <f t="shared" si="216"/>
        <v>0.5393258426966292</v>
      </c>
      <c r="FU77"/>
      <c r="FV77">
        <f t="shared" si="192"/>
        <v>1206270.2942810114</v>
      </c>
      <c r="FW77">
        <f t="shared" si="192"/>
        <v>4.1359676808483767</v>
      </c>
      <c r="FX77">
        <f t="shared" si="192"/>
        <v>4.1359676808483767</v>
      </c>
      <c r="FY77">
        <f t="shared" si="192"/>
        <v>528079367.19151634</v>
      </c>
      <c r="FZ77">
        <f t="shared" si="192"/>
        <v>0</v>
      </c>
      <c r="GA77">
        <f t="shared" si="192"/>
        <v>0</v>
      </c>
      <c r="GB77">
        <f t="shared" si="192"/>
        <v>3526.2245928544348</v>
      </c>
      <c r="GC77">
        <f t="shared" si="192"/>
        <v>9732.1550309304384</v>
      </c>
      <c r="GD77">
        <f t="shared" si="192"/>
        <v>6.1103396035854053E-2</v>
      </c>
      <c r="GE77">
        <f t="shared" si="244"/>
        <v>1901.5479106173464</v>
      </c>
      <c r="GF77">
        <f t="shared" si="244"/>
        <v>3.6057315995455119</v>
      </c>
      <c r="GG77">
        <f t="shared" si="244"/>
        <v>1248.7091276353997</v>
      </c>
      <c r="GH77">
        <f t="shared" si="244"/>
        <v>0.2908723646004292</v>
      </c>
    </row>
    <row r="78" spans="1:190" s="116" customFormat="1" ht="15" hidden="1" customHeight="1" x14ac:dyDescent="0.25">
      <c r="A78" s="115" t="s">
        <v>176</v>
      </c>
      <c r="B78" s="130">
        <f>(1-B77)</f>
        <v>0</v>
      </c>
      <c r="C78" s="130">
        <f t="shared" ref="C78:D78" si="245">(1-C77)</f>
        <v>0</v>
      </c>
      <c r="D78" s="130">
        <f t="shared" si="245"/>
        <v>0</v>
      </c>
      <c r="E78" s="152"/>
      <c r="F78" s="152"/>
      <c r="G78" s="152"/>
      <c r="H78" s="152"/>
      <c r="I78" s="152"/>
      <c r="J78" s="152"/>
      <c r="K78" s="152"/>
      <c r="L78" s="152"/>
      <c r="M78" s="152"/>
      <c r="N78" s="152"/>
      <c r="O78" s="152"/>
      <c r="P78" s="152"/>
      <c r="Q78" s="152"/>
      <c r="R78" s="152"/>
      <c r="S78" s="152"/>
      <c r="T78" s="152"/>
      <c r="U78" s="152"/>
      <c r="V78" s="169"/>
      <c r="X78" s="130">
        <f>(1-X77)</f>
        <v>0</v>
      </c>
      <c r="Y78" s="130">
        <f t="shared" ref="Y78:Z78" si="246">(1-Y77)</f>
        <v>0.28769999999999996</v>
      </c>
      <c r="Z78" s="130">
        <f t="shared" si="246"/>
        <v>0</v>
      </c>
      <c r="AA78" s="152"/>
      <c r="AB78" s="152"/>
      <c r="AC78" s="152"/>
      <c r="AD78" s="152"/>
      <c r="AE78" s="152"/>
      <c r="AF78" s="152"/>
      <c r="AG78" s="152"/>
      <c r="AH78" s="152"/>
      <c r="AI78" s="152"/>
      <c r="AJ78" s="152"/>
      <c r="AK78" s="152"/>
      <c r="AL78" s="152"/>
      <c r="AM78" s="152"/>
      <c r="AN78" s="152"/>
      <c r="AO78" s="152"/>
      <c r="AP78" s="152"/>
      <c r="AQ78" s="152"/>
      <c r="AR78" s="152"/>
      <c r="AW78" s="130">
        <f>(1-AW77)</f>
        <v>0</v>
      </c>
      <c r="AX78" s="130">
        <f t="shared" ref="AX78:AY78" si="247">(1-AX77)</f>
        <v>0</v>
      </c>
      <c r="AY78" s="130">
        <f t="shared" si="247"/>
        <v>0</v>
      </c>
      <c r="AZ78" s="152"/>
      <c r="BA78" s="152"/>
      <c r="BB78" s="152"/>
      <c r="BC78" s="152"/>
      <c r="BD78" s="152"/>
      <c r="BE78" s="152"/>
      <c r="BF78" s="152"/>
      <c r="BG78" s="152"/>
      <c r="BH78" s="152"/>
      <c r="BI78" s="152"/>
      <c r="BJ78" s="152"/>
      <c r="BK78" s="152"/>
      <c r="BL78" s="152"/>
      <c r="BM78" s="152"/>
      <c r="BN78" s="152"/>
      <c r="BO78" s="152"/>
      <c r="BP78" s="152"/>
      <c r="BQ78" s="152"/>
      <c r="BT78" s="130">
        <f>(1-BT77)</f>
        <v>0</v>
      </c>
      <c r="BU78" s="130">
        <f t="shared" ref="BU78:BV78" si="248">(1-BU77)</f>
        <v>0</v>
      </c>
      <c r="BV78" s="130">
        <f t="shared" si="248"/>
        <v>0</v>
      </c>
      <c r="BW78" s="152"/>
      <c r="BX78" s="152"/>
      <c r="BY78" s="152"/>
      <c r="BZ78" s="152"/>
      <c r="CA78" s="152"/>
      <c r="CB78" s="152"/>
      <c r="CC78" s="152"/>
      <c r="CD78" s="152"/>
      <c r="CE78" s="152"/>
      <c r="CF78" s="152"/>
      <c r="CG78" s="152"/>
      <c r="CH78" s="152"/>
      <c r="CI78" s="152"/>
      <c r="CJ78" s="152"/>
      <c r="CK78" s="152"/>
      <c r="CL78" s="152"/>
      <c r="CM78" s="152"/>
      <c r="CN78" s="152"/>
      <c r="CQ78" s="130">
        <f>(1-CQ77)</f>
        <v>7.2100000000000053E-2</v>
      </c>
      <c r="CR78" s="130">
        <f t="shared" ref="CR78:CT78" si="249">(1-CR77)</f>
        <v>0</v>
      </c>
      <c r="CS78" s="130">
        <f t="shared" si="249"/>
        <v>0.15869999999999995</v>
      </c>
      <c r="CT78" s="130">
        <f t="shared" si="249"/>
        <v>0</v>
      </c>
      <c r="CU78" s="152"/>
      <c r="CV78" s="152"/>
      <c r="CW78" s="152"/>
      <c r="CX78" s="152"/>
      <c r="CY78" s="152"/>
      <c r="CZ78" s="152"/>
      <c r="DA78" s="152"/>
      <c r="DB78" s="152"/>
      <c r="DC78" s="152"/>
      <c r="DD78" s="152"/>
      <c r="DE78" s="152"/>
      <c r="DF78" s="152"/>
      <c r="DG78" s="152"/>
      <c r="DH78" s="152"/>
      <c r="DI78" s="152"/>
      <c r="DJ78" s="152"/>
      <c r="DK78" s="152"/>
      <c r="DL78" s="152"/>
      <c r="DM78" s="152"/>
      <c r="DN78" s="152"/>
      <c r="DO78" s="152"/>
      <c r="DP78" s="152"/>
      <c r="DQ78" s="152"/>
      <c r="DR78" s="152"/>
      <c r="DS78" s="152"/>
      <c r="DT78" s="152"/>
      <c r="EE78">
        <f>Flowtime_200!C359</f>
        <v>1017530</v>
      </c>
      <c r="EF78">
        <f t="shared" si="240"/>
        <v>1113885</v>
      </c>
      <c r="EG78">
        <f>Flowtime_200!C171</f>
        <v>1113885</v>
      </c>
      <c r="EH78">
        <f>Flowtime_200!C77</f>
        <v>1113885</v>
      </c>
      <c r="EI78"/>
      <c r="EJ78"/>
      <c r="EK78"/>
      <c r="EL78">
        <v>614</v>
      </c>
      <c r="EM78">
        <v>621</v>
      </c>
      <c r="EN78">
        <v>621</v>
      </c>
      <c r="EO78">
        <v>602</v>
      </c>
      <c r="EP78">
        <v>612</v>
      </c>
      <c r="EQ78">
        <v>687</v>
      </c>
      <c r="ER78">
        <v>687</v>
      </c>
      <c r="ES78"/>
      <c r="ET78">
        <f t="shared" si="243"/>
        <v>-96355</v>
      </c>
      <c r="EU78">
        <f t="shared" si="243"/>
        <v>0</v>
      </c>
      <c r="EV78">
        <f t="shared" si="243"/>
        <v>0</v>
      </c>
      <c r="EW78">
        <f t="shared" si="243"/>
        <v>1113885</v>
      </c>
      <c r="EX78">
        <f t="shared" si="243"/>
        <v>0</v>
      </c>
      <c r="EY78">
        <f t="shared" si="243"/>
        <v>0</v>
      </c>
      <c r="EZ78">
        <f t="shared" si="243"/>
        <v>-614</v>
      </c>
      <c r="FA78">
        <f t="shared" si="235"/>
        <v>-7</v>
      </c>
      <c r="FB78">
        <f t="shared" si="235"/>
        <v>0</v>
      </c>
      <c r="FC78">
        <f t="shared" si="235"/>
        <v>19</v>
      </c>
      <c r="FD78">
        <f t="shared" si="235"/>
        <v>-10</v>
      </c>
      <c r="FE78">
        <f t="shared" si="235"/>
        <v>-75</v>
      </c>
      <c r="FF78">
        <f t="shared" si="235"/>
        <v>0</v>
      </c>
      <c r="FG78"/>
      <c r="FH78">
        <f t="shared" si="217"/>
        <v>23531.696629213489</v>
      </c>
      <c r="FI78">
        <f t="shared" si="217"/>
        <v>-2.0337078651685392</v>
      </c>
      <c r="FJ78">
        <f t="shared" si="217"/>
        <v>2.0337078651685392</v>
      </c>
      <c r="FK78">
        <f t="shared" si="217"/>
        <v>-38287.02247191011</v>
      </c>
      <c r="FL78">
        <f t="shared" si="217"/>
        <v>0</v>
      </c>
      <c r="FM78">
        <f t="shared" si="217"/>
        <v>0</v>
      </c>
      <c r="FN78">
        <f t="shared" si="217"/>
        <v>69.617977528089909</v>
      </c>
      <c r="FO78">
        <f t="shared" si="216"/>
        <v>0.34831460674157277</v>
      </c>
      <c r="FP78">
        <f t="shared" si="216"/>
        <v>0.24719101123595505</v>
      </c>
      <c r="FQ78">
        <f t="shared" si="216"/>
        <v>24.606741573033709</v>
      </c>
      <c r="FR78">
        <f t="shared" si="216"/>
        <v>-8.1011235955056176</v>
      </c>
      <c r="FS78">
        <f t="shared" si="216"/>
        <v>-74.337078651685388</v>
      </c>
      <c r="FT78">
        <f t="shared" si="216"/>
        <v>0.5393258426966292</v>
      </c>
      <c r="FU78"/>
      <c r="FV78">
        <f t="shared" ref="FV78:GD92" si="250">FH78*FH78</f>
        <v>553740746.24933755</v>
      </c>
      <c r="FW78">
        <f t="shared" si="250"/>
        <v>4.1359676808483767</v>
      </c>
      <c r="FX78">
        <f t="shared" si="250"/>
        <v>4.1359676808483767</v>
      </c>
      <c r="FY78">
        <f t="shared" si="250"/>
        <v>1465896089.7645497</v>
      </c>
      <c r="FZ78">
        <f t="shared" si="250"/>
        <v>0</v>
      </c>
      <c r="GA78">
        <f t="shared" si="250"/>
        <v>0</v>
      </c>
      <c r="GB78">
        <f t="shared" si="250"/>
        <v>4846.6627951016317</v>
      </c>
      <c r="GC78">
        <f t="shared" si="250"/>
        <v>0.1213230652695365</v>
      </c>
      <c r="GD78">
        <f t="shared" si="250"/>
        <v>6.1103396035854053E-2</v>
      </c>
      <c r="GE78">
        <f t="shared" si="244"/>
        <v>605.49173084206541</v>
      </c>
      <c r="GF78">
        <f t="shared" si="244"/>
        <v>65.628203509657865</v>
      </c>
      <c r="GG78">
        <f t="shared" si="244"/>
        <v>5526.0012624668598</v>
      </c>
      <c r="GH78">
        <f t="shared" si="244"/>
        <v>0.2908723646004292</v>
      </c>
    </row>
    <row r="79" spans="1:190" s="116" customFormat="1" ht="15" hidden="1" customHeight="1" x14ac:dyDescent="0.25">
      <c r="A79" s="115" t="s">
        <v>175</v>
      </c>
      <c r="B79" s="130">
        <f>RANK(B76,$B$76:$D$76,0)</f>
        <v>3</v>
      </c>
      <c r="C79" s="130">
        <f t="shared" ref="C79:D79" si="251">RANK(C76,$B$76:$D$76,0)</f>
        <v>1</v>
      </c>
      <c r="D79" s="130">
        <f t="shared" si="251"/>
        <v>2</v>
      </c>
      <c r="E79" s="152"/>
      <c r="F79" s="152"/>
      <c r="G79" s="152"/>
      <c r="H79" s="152"/>
      <c r="I79" s="152"/>
      <c r="J79" s="152"/>
      <c r="K79" s="152"/>
      <c r="L79" s="152"/>
      <c r="M79" s="152"/>
      <c r="N79" s="152"/>
      <c r="O79" s="152"/>
      <c r="P79" s="152"/>
      <c r="Q79" s="152"/>
      <c r="R79" s="152"/>
      <c r="S79" s="152"/>
      <c r="T79" s="152"/>
      <c r="U79" s="152"/>
      <c r="V79" s="169"/>
      <c r="X79" s="130">
        <f>RANK(X76,$X$76:$Z$76,0)</f>
        <v>3</v>
      </c>
      <c r="Y79" s="130">
        <f t="shared" ref="Y79:Z79" si="252">RANK(Y76,$X$76:$Z$76,0)</f>
        <v>1</v>
      </c>
      <c r="Z79" s="130">
        <f t="shared" si="252"/>
        <v>2</v>
      </c>
      <c r="AA79" s="152"/>
      <c r="AB79" s="152"/>
      <c r="AC79" s="152"/>
      <c r="AD79" s="152"/>
      <c r="AE79" s="152"/>
      <c r="AF79" s="152"/>
      <c r="AG79" s="152"/>
      <c r="AH79" s="152"/>
      <c r="AI79" s="152"/>
      <c r="AJ79" s="152"/>
      <c r="AK79" s="152"/>
      <c r="AL79" s="152"/>
      <c r="AM79" s="152"/>
      <c r="AN79" s="152"/>
      <c r="AO79" s="152"/>
      <c r="AP79" s="152"/>
      <c r="AQ79" s="152"/>
      <c r="AR79" s="152"/>
      <c r="AW79" s="130">
        <f>RANK(AW76,$AW$76:$AY$76,0)</f>
        <v>2</v>
      </c>
      <c r="AX79" s="130">
        <f t="shared" ref="AX79:AY79" si="253">RANK(AX76,$AW$76:$AY$76,0)</f>
        <v>1</v>
      </c>
      <c r="AY79" s="130">
        <f t="shared" si="253"/>
        <v>3</v>
      </c>
      <c r="AZ79" s="152"/>
      <c r="BA79" s="152"/>
      <c r="BB79" s="152"/>
      <c r="BC79" s="152"/>
      <c r="BD79" s="152"/>
      <c r="BE79" s="152"/>
      <c r="BF79" s="152"/>
      <c r="BG79" s="152"/>
      <c r="BH79" s="152"/>
      <c r="BI79" s="152"/>
      <c r="BJ79" s="152"/>
      <c r="BK79" s="152"/>
      <c r="BL79" s="152"/>
      <c r="BM79" s="152"/>
      <c r="BN79" s="152"/>
      <c r="BO79" s="152"/>
      <c r="BP79" s="152"/>
      <c r="BQ79" s="152"/>
      <c r="BT79" s="130">
        <f>RANK(BT76,$BT$76:$BV$76,0)</f>
        <v>1</v>
      </c>
      <c r="BU79" s="130">
        <f t="shared" ref="BU79:BV79" si="254">RANK(BU76,$BT$76:$BV$76,0)</f>
        <v>2</v>
      </c>
      <c r="BV79" s="130">
        <f t="shared" si="254"/>
        <v>3</v>
      </c>
      <c r="BW79" s="152"/>
      <c r="BX79" s="152"/>
      <c r="BY79" s="152"/>
      <c r="BZ79" s="152"/>
      <c r="CA79" s="152"/>
      <c r="CB79" s="152"/>
      <c r="CC79" s="152"/>
      <c r="CD79" s="152"/>
      <c r="CE79" s="152"/>
      <c r="CF79" s="152"/>
      <c r="CG79" s="152"/>
      <c r="CH79" s="152"/>
      <c r="CI79" s="152"/>
      <c r="CJ79" s="152"/>
      <c r="CK79" s="152"/>
      <c r="CL79" s="152"/>
      <c r="CM79" s="152"/>
      <c r="CN79" s="152"/>
      <c r="CQ79" s="130">
        <f>RANK(CQ76,$CQ$76:$CT$76,0)</f>
        <v>2</v>
      </c>
      <c r="CR79" s="130">
        <f t="shared" ref="CR79:CT79" si="255">RANK(CR76,$CQ$76:$CT$76,0)</f>
        <v>3</v>
      </c>
      <c r="CS79" s="130">
        <f t="shared" si="255"/>
        <v>1</v>
      </c>
      <c r="CT79" s="130">
        <f t="shared" si="255"/>
        <v>4</v>
      </c>
      <c r="CU79" s="152"/>
      <c r="CV79" s="152"/>
      <c r="CW79" s="152"/>
      <c r="CX79" s="152"/>
      <c r="CY79" s="152"/>
      <c r="CZ79" s="152"/>
      <c r="DA79" s="152"/>
      <c r="DB79" s="152"/>
      <c r="DC79" s="152"/>
      <c r="DD79" s="152"/>
      <c r="DE79" s="152"/>
      <c r="DF79" s="152"/>
      <c r="DG79" s="152"/>
      <c r="DH79" s="152"/>
      <c r="DI79" s="152"/>
      <c r="DJ79" s="152"/>
      <c r="DK79" s="152"/>
      <c r="DL79" s="152"/>
      <c r="DM79" s="152"/>
      <c r="DN79" s="152"/>
      <c r="DO79" s="152"/>
      <c r="DP79" s="152"/>
      <c r="DQ79" s="152"/>
      <c r="DR79" s="152"/>
      <c r="DS79" s="152"/>
      <c r="DT79" s="152"/>
      <c r="EE79">
        <f>Flowtime_200!C360</f>
        <v>1045960</v>
      </c>
      <c r="EF79">
        <f t="shared" si="240"/>
        <v>1163018</v>
      </c>
      <c r="EG79">
        <f>Flowtime_200!C172</f>
        <v>1163018</v>
      </c>
      <c r="EH79">
        <f>Flowtime_200!C78</f>
        <v>1163018</v>
      </c>
      <c r="EI79"/>
      <c r="EJ79"/>
      <c r="EK79"/>
      <c r="EL79">
        <v>758</v>
      </c>
      <c r="EM79">
        <v>786</v>
      </c>
      <c r="EN79">
        <v>786</v>
      </c>
      <c r="EO79">
        <v>780</v>
      </c>
      <c r="EP79">
        <v>780</v>
      </c>
      <c r="EQ79">
        <v>734</v>
      </c>
      <c r="ER79">
        <v>734</v>
      </c>
      <c r="ES79"/>
      <c r="ET79">
        <f t="shared" si="243"/>
        <v>-117058</v>
      </c>
      <c r="EU79">
        <f t="shared" si="243"/>
        <v>0</v>
      </c>
      <c r="EV79">
        <f t="shared" si="243"/>
        <v>0</v>
      </c>
      <c r="EW79">
        <f t="shared" si="243"/>
        <v>1163018</v>
      </c>
      <c r="EX79">
        <f t="shared" si="243"/>
        <v>0</v>
      </c>
      <c r="EY79">
        <f t="shared" si="243"/>
        <v>0</v>
      </c>
      <c r="EZ79">
        <f t="shared" si="243"/>
        <v>-758</v>
      </c>
      <c r="FA79">
        <f t="shared" si="235"/>
        <v>-28</v>
      </c>
      <c r="FB79">
        <f t="shared" si="235"/>
        <v>0</v>
      </c>
      <c r="FC79">
        <f t="shared" si="235"/>
        <v>6</v>
      </c>
      <c r="FD79">
        <f t="shared" si="235"/>
        <v>0</v>
      </c>
      <c r="FE79">
        <f t="shared" si="235"/>
        <v>46</v>
      </c>
      <c r="FF79">
        <f t="shared" si="235"/>
        <v>0</v>
      </c>
      <c r="FG79"/>
      <c r="FH79">
        <f t="shared" si="217"/>
        <v>2828.6966292134894</v>
      </c>
      <c r="FI79">
        <f t="shared" si="217"/>
        <v>-2.0337078651685392</v>
      </c>
      <c r="FJ79">
        <f t="shared" si="217"/>
        <v>2.0337078651685392</v>
      </c>
      <c r="FK79">
        <f t="shared" si="217"/>
        <v>10845.97752808989</v>
      </c>
      <c r="FL79">
        <f t="shared" si="217"/>
        <v>0</v>
      </c>
      <c r="FM79">
        <f t="shared" si="217"/>
        <v>0</v>
      </c>
      <c r="FN79">
        <f t="shared" si="217"/>
        <v>-74.382022471910091</v>
      </c>
      <c r="FO79">
        <f t="shared" si="216"/>
        <v>-20.651685393258425</v>
      </c>
      <c r="FP79">
        <f t="shared" si="216"/>
        <v>0.24719101123595505</v>
      </c>
      <c r="FQ79">
        <f t="shared" si="216"/>
        <v>11.606741573033709</v>
      </c>
      <c r="FR79">
        <f t="shared" si="216"/>
        <v>1.898876404494382</v>
      </c>
      <c r="FS79">
        <f t="shared" si="216"/>
        <v>46.662921348314605</v>
      </c>
      <c r="FT79">
        <f t="shared" si="216"/>
        <v>0.5393258426966292</v>
      </c>
      <c r="FU79"/>
      <c r="FV79">
        <f t="shared" si="250"/>
        <v>8001524.620123757</v>
      </c>
      <c r="FW79">
        <f t="shared" si="250"/>
        <v>4.1359676808483767</v>
      </c>
      <c r="FX79">
        <f t="shared" si="250"/>
        <v>4.1359676808483767</v>
      </c>
      <c r="FY79">
        <f t="shared" si="250"/>
        <v>117635228.53983089</v>
      </c>
      <c r="FZ79">
        <f t="shared" si="250"/>
        <v>0</v>
      </c>
      <c r="GA79">
        <f t="shared" si="250"/>
        <v>0</v>
      </c>
      <c r="GB79">
        <f t="shared" si="250"/>
        <v>5532.6852670117378</v>
      </c>
      <c r="GC79">
        <f t="shared" si="250"/>
        <v>426.49210958212342</v>
      </c>
      <c r="GD79">
        <f t="shared" si="250"/>
        <v>6.1103396035854053E-2</v>
      </c>
      <c r="GE79">
        <f t="shared" si="244"/>
        <v>134.71644994318902</v>
      </c>
      <c r="GF79">
        <f t="shared" si="244"/>
        <v>3.6057315995455119</v>
      </c>
      <c r="GG79">
        <f t="shared" si="244"/>
        <v>2177.4282287589949</v>
      </c>
      <c r="GH79">
        <f t="shared" si="244"/>
        <v>0.2908723646004292</v>
      </c>
    </row>
    <row r="80" spans="1:190" s="116" customFormat="1" ht="15" hidden="1" customHeight="1" x14ac:dyDescent="0.25">
      <c r="A80" s="115" t="s">
        <v>177</v>
      </c>
      <c r="B80" s="137">
        <f>$B$1/B79</f>
        <v>1.6666666666666666E-2</v>
      </c>
      <c r="C80" s="137">
        <f t="shared" ref="C80:D80" si="256">$B$1/C79</f>
        <v>0.05</v>
      </c>
      <c r="D80" s="137">
        <f t="shared" si="256"/>
        <v>2.5000000000000001E-2</v>
      </c>
      <c r="E80" s="318"/>
      <c r="F80" s="318"/>
      <c r="G80" s="318"/>
      <c r="H80" s="318"/>
      <c r="I80" s="318"/>
      <c r="J80" s="318"/>
      <c r="K80" s="318"/>
      <c r="L80" s="318"/>
      <c r="M80" s="318"/>
      <c r="N80" s="318"/>
      <c r="O80" s="318"/>
      <c r="P80" s="318"/>
      <c r="Q80" s="318"/>
      <c r="R80" s="318"/>
      <c r="S80" s="318"/>
      <c r="T80" s="318"/>
      <c r="U80" s="318"/>
      <c r="V80" s="169"/>
      <c r="X80" s="137">
        <f>$B$1/X79</f>
        <v>1.6666666666666666E-2</v>
      </c>
      <c r="Y80" s="137">
        <f t="shared" ref="Y80:Z80" si="257">$B$1/Y79</f>
        <v>0.05</v>
      </c>
      <c r="Z80" s="137">
        <f t="shared" si="257"/>
        <v>2.5000000000000001E-2</v>
      </c>
      <c r="AA80" s="318"/>
      <c r="AB80" s="318"/>
      <c r="AC80" s="318"/>
      <c r="AD80" s="318"/>
      <c r="AE80" s="318"/>
      <c r="AF80" s="318"/>
      <c r="AG80" s="318"/>
      <c r="AH80" s="318"/>
      <c r="AI80" s="318"/>
      <c r="AJ80" s="318"/>
      <c r="AK80" s="318"/>
      <c r="AL80" s="318"/>
      <c r="AM80" s="318"/>
      <c r="AN80" s="318"/>
      <c r="AO80" s="318"/>
      <c r="AP80" s="318"/>
      <c r="AQ80" s="318"/>
      <c r="AR80" s="318"/>
      <c r="AW80" s="137">
        <f>$B$1/AW79</f>
        <v>2.5000000000000001E-2</v>
      </c>
      <c r="AX80" s="137">
        <f>$B$1/AX79</f>
        <v>0.05</v>
      </c>
      <c r="AY80" s="137">
        <f t="shared" ref="AY80" si="258">$B$1/AY79</f>
        <v>1.6666666666666666E-2</v>
      </c>
      <c r="AZ80" s="318"/>
      <c r="BA80" s="318"/>
      <c r="BB80" s="318"/>
      <c r="BC80" s="318"/>
      <c r="BD80" s="318"/>
      <c r="BE80" s="318"/>
      <c r="BF80" s="318"/>
      <c r="BG80" s="318"/>
      <c r="BH80" s="318"/>
      <c r="BI80" s="318"/>
      <c r="BJ80" s="318"/>
      <c r="BK80" s="318"/>
      <c r="BL80" s="318"/>
      <c r="BM80" s="318"/>
      <c r="BN80" s="318"/>
      <c r="BO80" s="318"/>
      <c r="BP80" s="318"/>
      <c r="BQ80" s="318"/>
      <c r="BT80" s="137">
        <f>$B$1/BT79</f>
        <v>0.05</v>
      </c>
      <c r="BU80" s="137">
        <f>$B$1/BU79</f>
        <v>2.5000000000000001E-2</v>
      </c>
      <c r="BV80" s="137">
        <f t="shared" ref="BV80" si="259">$B$1/BV79</f>
        <v>1.6666666666666666E-2</v>
      </c>
      <c r="BW80" s="318"/>
      <c r="BX80" s="318"/>
      <c r="BY80" s="318"/>
      <c r="BZ80" s="318"/>
      <c r="CA80" s="318"/>
      <c r="CB80" s="318"/>
      <c r="CC80" s="318"/>
      <c r="CD80" s="318"/>
      <c r="CE80" s="318"/>
      <c r="CF80" s="318"/>
      <c r="CG80" s="318"/>
      <c r="CH80" s="318"/>
      <c r="CI80" s="318"/>
      <c r="CJ80" s="318"/>
      <c r="CK80" s="318"/>
      <c r="CL80" s="318"/>
      <c r="CM80" s="318"/>
      <c r="CN80" s="318"/>
      <c r="CQ80" s="137">
        <f>$B$1/CQ79</f>
        <v>2.5000000000000001E-2</v>
      </c>
      <c r="CR80" s="137">
        <f>$B$1/CR79</f>
        <v>1.6666666666666666E-2</v>
      </c>
      <c r="CS80" s="137">
        <f t="shared" ref="CS80:CT80" si="260">$B$1/CS79</f>
        <v>0.05</v>
      </c>
      <c r="CT80" s="137">
        <f t="shared" si="260"/>
        <v>1.2500000000000001E-2</v>
      </c>
      <c r="CU80" s="318"/>
      <c r="CV80" s="318"/>
      <c r="CW80" s="318"/>
      <c r="CX80" s="318"/>
      <c r="CY80" s="318"/>
      <c r="CZ80" s="318"/>
      <c r="DA80" s="318"/>
      <c r="DB80" s="318"/>
      <c r="DC80" s="318"/>
      <c r="DD80" s="318"/>
      <c r="DE80" s="318"/>
      <c r="DF80" s="318"/>
      <c r="DG80" s="318"/>
      <c r="DH80" s="318"/>
      <c r="DI80" s="318"/>
      <c r="DJ80" s="318"/>
      <c r="DK80" s="318"/>
      <c r="DL80" s="318"/>
      <c r="DM80" s="318"/>
      <c r="DN80" s="318"/>
      <c r="DO80" s="318"/>
      <c r="DP80" s="318"/>
      <c r="DQ80" s="318"/>
      <c r="DR80" s="318"/>
      <c r="DS80" s="318"/>
      <c r="DT80" s="318"/>
      <c r="EE80">
        <f>Flowtime_200!C361</f>
        <v>994244</v>
      </c>
      <c r="EF80">
        <f t="shared" si="240"/>
        <v>1137950</v>
      </c>
      <c r="EG80">
        <f>Flowtime_200!C173</f>
        <v>1137950</v>
      </c>
      <c r="EH80">
        <f>Flowtime_200!C79</f>
        <v>1137950</v>
      </c>
      <c r="EI80"/>
      <c r="EJ80"/>
      <c r="EK80"/>
      <c r="EL80">
        <v>563</v>
      </c>
      <c r="EM80">
        <v>598</v>
      </c>
      <c r="EN80">
        <v>598</v>
      </c>
      <c r="EO80">
        <v>594</v>
      </c>
      <c r="EP80">
        <v>594</v>
      </c>
      <c r="EQ80">
        <v>573</v>
      </c>
      <c r="ER80">
        <v>573</v>
      </c>
      <c r="ES80"/>
      <c r="ET80">
        <f t="shared" si="243"/>
        <v>-143706</v>
      </c>
      <c r="EU80">
        <f t="shared" si="243"/>
        <v>0</v>
      </c>
      <c r="EV80">
        <f t="shared" si="243"/>
        <v>0</v>
      </c>
      <c r="EW80">
        <f t="shared" si="243"/>
        <v>1137950</v>
      </c>
      <c r="EX80">
        <f t="shared" si="243"/>
        <v>0</v>
      </c>
      <c r="EY80">
        <f t="shared" si="243"/>
        <v>0</v>
      </c>
      <c r="EZ80">
        <f t="shared" si="243"/>
        <v>-563</v>
      </c>
      <c r="FA80">
        <f t="shared" si="235"/>
        <v>-35</v>
      </c>
      <c r="FB80">
        <f t="shared" si="235"/>
        <v>0</v>
      </c>
      <c r="FC80">
        <f t="shared" si="235"/>
        <v>4</v>
      </c>
      <c r="FD80">
        <f t="shared" si="235"/>
        <v>0</v>
      </c>
      <c r="FE80">
        <f t="shared" si="235"/>
        <v>21</v>
      </c>
      <c r="FF80">
        <f t="shared" si="235"/>
        <v>0</v>
      </c>
      <c r="FG80"/>
      <c r="FH80">
        <f t="shared" si="217"/>
        <v>-23819.303370786511</v>
      </c>
      <c r="FI80">
        <f t="shared" si="217"/>
        <v>-2.0337078651685392</v>
      </c>
      <c r="FJ80">
        <f t="shared" si="217"/>
        <v>2.0337078651685392</v>
      </c>
      <c r="FK80">
        <f t="shared" si="217"/>
        <v>-14222.02247191011</v>
      </c>
      <c r="FL80">
        <f t="shared" si="217"/>
        <v>0</v>
      </c>
      <c r="FM80">
        <f t="shared" si="217"/>
        <v>0</v>
      </c>
      <c r="FN80">
        <f t="shared" si="217"/>
        <v>120.61797752808991</v>
      </c>
      <c r="FO80">
        <f t="shared" si="216"/>
        <v>-27.651685393258425</v>
      </c>
      <c r="FP80">
        <f t="shared" si="216"/>
        <v>0.24719101123595505</v>
      </c>
      <c r="FQ80">
        <f t="shared" si="216"/>
        <v>9.6067415730337089</v>
      </c>
      <c r="FR80">
        <f t="shared" si="216"/>
        <v>1.898876404494382</v>
      </c>
      <c r="FS80">
        <f t="shared" si="216"/>
        <v>21.662921348314608</v>
      </c>
      <c r="FT80">
        <f t="shared" si="216"/>
        <v>0.5393258426966292</v>
      </c>
      <c r="FU80"/>
      <c r="FV80">
        <f t="shared" si="250"/>
        <v>567359213.0695616</v>
      </c>
      <c r="FW80">
        <f t="shared" si="250"/>
        <v>4.1359676808483767</v>
      </c>
      <c r="FX80">
        <f t="shared" si="250"/>
        <v>4.1359676808483767</v>
      </c>
      <c r="FY80">
        <f t="shared" si="250"/>
        <v>202265923.19151616</v>
      </c>
      <c r="FZ80">
        <f t="shared" si="250"/>
        <v>0</v>
      </c>
      <c r="GA80">
        <f t="shared" si="250"/>
        <v>0</v>
      </c>
      <c r="GB80">
        <f t="shared" si="250"/>
        <v>14548.696502966803</v>
      </c>
      <c r="GC80">
        <f t="shared" si="250"/>
        <v>764.61570508774139</v>
      </c>
      <c r="GD80">
        <f t="shared" si="250"/>
        <v>6.1103396035854053E-2</v>
      </c>
      <c r="GE80">
        <f t="shared" si="244"/>
        <v>92.289483651054184</v>
      </c>
      <c r="GF80">
        <f t="shared" si="244"/>
        <v>3.6057315995455119</v>
      </c>
      <c r="GG80">
        <f t="shared" si="244"/>
        <v>469.28216134326482</v>
      </c>
      <c r="GH80">
        <f t="shared" si="244"/>
        <v>0.2908723646004292</v>
      </c>
    </row>
    <row r="81" spans="1:190" ht="15.75" hidden="1" x14ac:dyDescent="0.25">
      <c r="A81" s="115" t="s">
        <v>262</v>
      </c>
      <c r="B81" s="179" t="str">
        <f>IF(B78&lt;B80,"H1","H0")</f>
        <v>H1</v>
      </c>
      <c r="C81" s="179" t="str">
        <f t="shared" ref="C81:D81" si="261">IF(C78&lt;C80,"H1","H0")</f>
        <v>H1</v>
      </c>
      <c r="D81" s="179" t="str">
        <f t="shared" si="261"/>
        <v>H1</v>
      </c>
      <c r="E81" s="367"/>
      <c r="F81" s="367"/>
      <c r="G81" s="367"/>
      <c r="H81" s="367"/>
      <c r="I81" s="367"/>
      <c r="J81" s="367"/>
      <c r="K81" s="367"/>
      <c r="L81" s="367"/>
      <c r="M81" s="367"/>
      <c r="N81" s="367"/>
      <c r="O81" s="367"/>
      <c r="P81" s="367"/>
      <c r="Q81" s="367"/>
      <c r="R81" s="367"/>
      <c r="S81" s="367"/>
      <c r="T81" s="367"/>
      <c r="U81" s="367"/>
      <c r="V81" s="177"/>
      <c r="X81" s="179" t="str">
        <f>IF(X78&lt;X80,"H1","H0")</f>
        <v>H1</v>
      </c>
      <c r="Y81" s="179" t="str">
        <f t="shared" ref="Y81:Z81" si="262">IF(Y78&lt;Y80,"H1","H0")</f>
        <v>H0</v>
      </c>
      <c r="Z81" s="179" t="str">
        <f t="shared" si="262"/>
        <v>H1</v>
      </c>
      <c r="AA81" s="367"/>
      <c r="AB81" s="367"/>
      <c r="AC81" s="367"/>
      <c r="AD81" s="367"/>
      <c r="AE81" s="367"/>
      <c r="AF81" s="367"/>
      <c r="AG81" s="367"/>
      <c r="AH81" s="367"/>
      <c r="AI81" s="367"/>
      <c r="AJ81" s="367"/>
      <c r="AK81" s="367"/>
      <c r="AL81" s="367"/>
      <c r="AM81" s="367"/>
      <c r="AN81" s="367"/>
      <c r="AO81" s="367"/>
      <c r="AP81" s="367"/>
      <c r="AQ81" s="367"/>
      <c r="AR81" s="367"/>
      <c r="AW81" s="179" t="str">
        <f>IF(AW78&lt;AW80,"H1","H0")</f>
        <v>H1</v>
      </c>
      <c r="AX81" s="179" t="str">
        <f>IF(AX78&lt;AX80,"H1","H0")</f>
        <v>H1</v>
      </c>
      <c r="AY81" s="179" t="str">
        <f>IF(AY78&lt;AY80,"H1","H0")</f>
        <v>H1</v>
      </c>
      <c r="AZ81" s="366"/>
      <c r="BA81" s="366"/>
      <c r="BB81" s="366"/>
      <c r="BC81" s="366"/>
      <c r="BD81" s="366"/>
      <c r="BE81" s="366"/>
      <c r="BF81" s="366"/>
      <c r="BG81" s="366"/>
      <c r="BH81" s="366"/>
      <c r="BI81" s="366"/>
      <c r="BJ81" s="366"/>
      <c r="BK81" s="366"/>
      <c r="BL81" s="366"/>
      <c r="BM81" s="366"/>
      <c r="BN81" s="366"/>
      <c r="BO81" s="366"/>
      <c r="BP81" s="366"/>
      <c r="BQ81" s="366"/>
      <c r="BT81" s="179" t="str">
        <f>IF(BT78&lt;BT80,"H1","H0")</f>
        <v>H1</v>
      </c>
      <c r="BU81" s="179" t="str">
        <f>IF(BU78&lt;BU80,"H1","H0")</f>
        <v>H1</v>
      </c>
      <c r="BV81" s="179" t="str">
        <f>IF(BV78&lt;BV80,"H1","H0")</f>
        <v>H1</v>
      </c>
      <c r="BW81" s="366"/>
      <c r="BX81" s="366"/>
      <c r="BY81" s="366"/>
      <c r="BZ81" s="366"/>
      <c r="CA81" s="366"/>
      <c r="CB81" s="366"/>
      <c r="CC81" s="366"/>
      <c r="CD81" s="366"/>
      <c r="CE81" s="366"/>
      <c r="CF81" s="366"/>
      <c r="CG81" s="366"/>
      <c r="CH81" s="366"/>
      <c r="CI81" s="366"/>
      <c r="CJ81" s="366"/>
      <c r="CK81" s="366"/>
      <c r="CL81" s="366"/>
      <c r="CM81" s="366"/>
      <c r="CN81" s="366"/>
      <c r="CQ81" s="175" t="str">
        <f>IF(CQ78&lt;CQ80,"H1","H0")</f>
        <v>H0</v>
      </c>
      <c r="CR81" s="179" t="str">
        <f>IF(CR78&lt;CR80,"H1","H0")</f>
        <v>H1</v>
      </c>
      <c r="CS81" s="175" t="str">
        <f>IF(CS78&lt;CS80,"H1","H0")</f>
        <v>H0</v>
      </c>
      <c r="CT81" s="179" t="str">
        <f>IF(CT78&lt;CT80,"H1","H0")</f>
        <v>H1</v>
      </c>
      <c r="CU81" s="366"/>
      <c r="CV81" s="366"/>
      <c r="CW81" s="366"/>
      <c r="CX81" s="366"/>
      <c r="CY81" s="366"/>
      <c r="CZ81" s="366"/>
      <c r="DA81" s="366"/>
      <c r="DB81" s="366"/>
      <c r="DC81" s="366"/>
      <c r="DD81" s="366"/>
      <c r="DE81" s="366"/>
      <c r="DF81" s="366"/>
      <c r="DG81" s="366"/>
      <c r="DH81" s="366"/>
      <c r="DI81" s="366"/>
      <c r="DJ81" s="366"/>
      <c r="DK81" s="366"/>
      <c r="DL81" s="366"/>
      <c r="DM81" s="366"/>
      <c r="DN81" s="366"/>
      <c r="DO81" s="366"/>
      <c r="DP81" s="366"/>
      <c r="DQ81" s="366"/>
      <c r="DR81" s="366"/>
      <c r="DS81" s="366"/>
      <c r="DT81" s="366"/>
      <c r="EE81">
        <f>Flowtime_200!C362</f>
        <v>1121709</v>
      </c>
      <c r="EF81">
        <f t="shared" si="240"/>
        <v>1204738</v>
      </c>
      <c r="EG81">
        <f>Flowtime_200!C174</f>
        <v>1204738</v>
      </c>
      <c r="EH81">
        <f>Flowtime_200!C80</f>
        <v>1204738</v>
      </c>
      <c r="EL81">
        <v>460</v>
      </c>
      <c r="EM81">
        <v>503</v>
      </c>
      <c r="EN81">
        <v>503</v>
      </c>
      <c r="EO81">
        <v>476</v>
      </c>
      <c r="EP81">
        <v>476</v>
      </c>
      <c r="EQ81">
        <v>505</v>
      </c>
      <c r="ER81">
        <v>505</v>
      </c>
      <c r="ET81">
        <f t="shared" si="243"/>
        <v>-83029</v>
      </c>
      <c r="EU81">
        <f t="shared" si="243"/>
        <v>0</v>
      </c>
      <c r="EV81">
        <f t="shared" si="243"/>
        <v>0</v>
      </c>
      <c r="EW81">
        <f t="shared" si="243"/>
        <v>1204738</v>
      </c>
      <c r="EX81">
        <f t="shared" si="243"/>
        <v>0</v>
      </c>
      <c r="EY81">
        <f t="shared" si="243"/>
        <v>0</v>
      </c>
      <c r="EZ81">
        <f t="shared" si="243"/>
        <v>-460</v>
      </c>
      <c r="FA81">
        <f t="shared" si="235"/>
        <v>-43</v>
      </c>
      <c r="FB81">
        <f t="shared" si="235"/>
        <v>0</v>
      </c>
      <c r="FC81">
        <f t="shared" si="235"/>
        <v>27</v>
      </c>
      <c r="FD81">
        <f t="shared" si="235"/>
        <v>0</v>
      </c>
      <c r="FE81">
        <f t="shared" si="235"/>
        <v>-29</v>
      </c>
      <c r="FF81">
        <f t="shared" si="235"/>
        <v>0</v>
      </c>
      <c r="FH81">
        <f t="shared" si="217"/>
        <v>36857.696629213489</v>
      </c>
      <c r="FI81">
        <f t="shared" si="217"/>
        <v>-2.0337078651685392</v>
      </c>
      <c r="FJ81">
        <f t="shared" si="217"/>
        <v>2.0337078651685392</v>
      </c>
      <c r="FK81">
        <f t="shared" si="217"/>
        <v>52565.97752808989</v>
      </c>
      <c r="FL81">
        <f t="shared" si="217"/>
        <v>0</v>
      </c>
      <c r="FM81">
        <f t="shared" si="217"/>
        <v>0</v>
      </c>
      <c r="FN81">
        <f t="shared" si="217"/>
        <v>223.61797752808991</v>
      </c>
      <c r="FO81">
        <f t="shared" si="216"/>
        <v>-35.651685393258425</v>
      </c>
      <c r="FP81">
        <f t="shared" si="216"/>
        <v>0.24719101123595505</v>
      </c>
      <c r="FQ81">
        <f t="shared" si="216"/>
        <v>32.606741573033709</v>
      </c>
      <c r="FR81">
        <f t="shared" si="216"/>
        <v>1.898876404494382</v>
      </c>
      <c r="FS81">
        <f t="shared" si="216"/>
        <v>-28.337078651685392</v>
      </c>
      <c r="FT81">
        <f t="shared" si="216"/>
        <v>0.5393258426966292</v>
      </c>
      <c r="FV81">
        <f t="shared" si="250"/>
        <v>1358489800.8111355</v>
      </c>
      <c r="FW81">
        <f t="shared" si="250"/>
        <v>4.1359676808483767</v>
      </c>
      <c r="FX81">
        <f t="shared" si="250"/>
        <v>4.1359676808483767</v>
      </c>
      <c r="FY81">
        <f t="shared" si="250"/>
        <v>2763181993.4836512</v>
      </c>
      <c r="FZ81">
        <f t="shared" si="250"/>
        <v>0</v>
      </c>
      <c r="GA81">
        <f t="shared" si="250"/>
        <v>0</v>
      </c>
      <c r="GB81">
        <f t="shared" si="250"/>
        <v>50004.999873753324</v>
      </c>
      <c r="GC81">
        <f t="shared" si="250"/>
        <v>1271.0426713798761</v>
      </c>
      <c r="GD81">
        <f t="shared" si="250"/>
        <v>6.1103396035854053E-2</v>
      </c>
      <c r="GE81">
        <f t="shared" si="244"/>
        <v>1063.1995960106049</v>
      </c>
      <c r="GF81">
        <f t="shared" si="244"/>
        <v>3.6057315995455119</v>
      </c>
      <c r="GG81">
        <f t="shared" si="244"/>
        <v>802.99002651180399</v>
      </c>
      <c r="GH81">
        <f t="shared" si="244"/>
        <v>0.2908723646004292</v>
      </c>
    </row>
    <row r="82" spans="1:190" ht="15.75" hidden="1" x14ac:dyDescent="0.25">
      <c r="A82" s="115" t="s">
        <v>244</v>
      </c>
      <c r="B82" s="130" t="str">
        <f>IF(B78&lt;B80,"'signifikant'","'n. signifikant'")</f>
        <v>'signifikant'</v>
      </c>
      <c r="C82" s="130" t="str">
        <f t="shared" ref="C82:D82" si="263">IF(C78&lt;C80,"'signifikant'","'n. signifikant'")</f>
        <v>'signifikant'</v>
      </c>
      <c r="D82" s="130" t="str">
        <f t="shared" si="263"/>
        <v>'signifikant'</v>
      </c>
      <c r="E82" s="152"/>
      <c r="F82" s="152"/>
      <c r="G82" s="152"/>
      <c r="H82" s="152"/>
      <c r="I82" s="152"/>
      <c r="J82" s="152"/>
      <c r="K82" s="152"/>
      <c r="L82" s="152"/>
      <c r="M82" s="152"/>
      <c r="N82" s="152"/>
      <c r="O82" s="152"/>
      <c r="P82" s="152"/>
      <c r="Q82" s="152"/>
      <c r="R82" s="152"/>
      <c r="S82" s="152"/>
      <c r="T82" s="152"/>
      <c r="U82" s="152"/>
      <c r="V82" s="177"/>
      <c r="X82" s="130" t="str">
        <f>IF(X78&lt;X80,"'signifikant'","'n. signifikant'")</f>
        <v>'signifikant'</v>
      </c>
      <c r="Y82" s="130" t="str">
        <f t="shared" ref="Y82:Z82" si="264">IF(Y78&lt;Y80,"'signifikant'","'n. signifikant'")</f>
        <v>'n. signifikant'</v>
      </c>
      <c r="Z82" s="130" t="str">
        <f t="shared" si="264"/>
        <v>'signifikant'</v>
      </c>
      <c r="AA82" s="152"/>
      <c r="AB82" s="152"/>
      <c r="AC82" s="152"/>
      <c r="AD82" s="152"/>
      <c r="AE82" s="152"/>
      <c r="AF82" s="152"/>
      <c r="AG82" s="152"/>
      <c r="AH82" s="152"/>
      <c r="AI82" s="152"/>
      <c r="AJ82" s="152"/>
      <c r="AK82" s="152"/>
      <c r="AL82" s="152"/>
      <c r="AM82" s="152"/>
      <c r="AN82" s="152"/>
      <c r="AO82" s="152"/>
      <c r="AP82" s="152"/>
      <c r="AQ82" s="152"/>
      <c r="AR82" s="152"/>
      <c r="AW82" s="130" t="str">
        <f>IF(AW78&lt;AW80,"'signifikant'","'n. signifikant'")</f>
        <v>'signifikant'</v>
      </c>
      <c r="AX82" s="130" t="str">
        <f>IF(AX78&lt;AX80,"'signifikant'","'n. signifikant'")</f>
        <v>'signifikant'</v>
      </c>
      <c r="AY82" s="130" t="str">
        <f>IF(AY78&lt;AY80,"'signifikant'","'n. signifikant'")</f>
        <v>'signifikant'</v>
      </c>
      <c r="AZ82" s="367"/>
      <c r="BA82" s="367"/>
      <c r="BB82" s="367"/>
      <c r="BC82" s="367"/>
      <c r="BD82" s="367"/>
      <c r="BE82" s="367"/>
      <c r="BF82" s="367"/>
      <c r="BG82" s="367"/>
      <c r="BH82" s="367"/>
      <c r="BI82" s="367"/>
      <c r="BJ82" s="367"/>
      <c r="BK82" s="367"/>
      <c r="BL82" s="367"/>
      <c r="BM82" s="367"/>
      <c r="BN82" s="367"/>
      <c r="BO82" s="367"/>
      <c r="BP82" s="367"/>
      <c r="BQ82" s="367"/>
      <c r="BT82" s="130" t="str">
        <f>IF(BT78&lt;BT80,"'signifikant'","'n. signifikant'")</f>
        <v>'signifikant'</v>
      </c>
      <c r="BU82" s="130" t="str">
        <f>IF(BU78&lt;BU80,"'signifikant'","'n. signifikant'")</f>
        <v>'signifikant'</v>
      </c>
      <c r="BV82" s="130" t="str">
        <f>IF(BV78&lt;BV80,"'signifikant'","'n. signifikant'")</f>
        <v>'signifikant'</v>
      </c>
      <c r="BW82" s="367"/>
      <c r="BX82" s="367"/>
      <c r="BY82" s="367"/>
      <c r="BZ82" s="367"/>
      <c r="CA82" s="367"/>
      <c r="CB82" s="367"/>
      <c r="CC82" s="367"/>
      <c r="CD82" s="367"/>
      <c r="CE82" s="367"/>
      <c r="CF82" s="367"/>
      <c r="CG82" s="367"/>
      <c r="CH82" s="367"/>
      <c r="CI82" s="367"/>
      <c r="CJ82" s="367"/>
      <c r="CK82" s="367"/>
      <c r="CL82" s="367"/>
      <c r="CM82" s="367"/>
      <c r="CN82" s="367"/>
      <c r="CQ82" s="130" t="str">
        <f>IF(CQ78&lt;CQ80,"'signifikant'","'n. signifikant'")</f>
        <v>'n. signifikant'</v>
      </c>
      <c r="CR82" s="130" t="str">
        <f>IF(CR78&lt;CR80,"'signifikant'","'n. signifikant'")</f>
        <v>'signifikant'</v>
      </c>
      <c r="CS82" s="130" t="str">
        <f>IF(CS78&lt;CS80,"'signifikant'","'n. signifikant'")</f>
        <v>'n. signifikant'</v>
      </c>
      <c r="CT82" s="130" t="str">
        <f>IF(CT78&lt;CT80,"'signifikant'","'n. signifikant'")</f>
        <v>'signifikant'</v>
      </c>
      <c r="CU82" s="367"/>
      <c r="CV82" s="367"/>
      <c r="CW82" s="367"/>
      <c r="CX82" s="367"/>
      <c r="CY82" s="367"/>
      <c r="CZ82" s="367"/>
      <c r="DA82" s="367"/>
      <c r="DB82" s="367"/>
      <c r="DC82" s="367"/>
      <c r="DD82" s="367"/>
      <c r="DE82" s="367"/>
      <c r="DF82" s="367"/>
      <c r="DG82" s="367"/>
      <c r="DH82" s="367"/>
      <c r="DI82" s="367"/>
      <c r="DJ82" s="367"/>
      <c r="DK82" s="367"/>
      <c r="DL82" s="367"/>
      <c r="DM82" s="367"/>
      <c r="DN82" s="367"/>
      <c r="DO82" s="367"/>
      <c r="DP82" s="367"/>
      <c r="DQ82" s="367"/>
      <c r="DR82" s="367"/>
      <c r="DS82" s="367"/>
      <c r="DT82" s="367"/>
      <c r="EE82">
        <f>Flowtime_200!C363</f>
        <v>1045809</v>
      </c>
      <c r="EF82">
        <f t="shared" si="240"/>
        <v>1187670</v>
      </c>
      <c r="EG82">
        <f>Flowtime_200!C175</f>
        <v>1187670</v>
      </c>
      <c r="EH82">
        <f>Flowtime_200!C81</f>
        <v>1187670</v>
      </c>
      <c r="EL82">
        <v>585</v>
      </c>
      <c r="EM82">
        <v>506</v>
      </c>
      <c r="EN82">
        <v>506</v>
      </c>
      <c r="EO82">
        <v>547</v>
      </c>
      <c r="EP82">
        <v>547</v>
      </c>
      <c r="EQ82">
        <v>509</v>
      </c>
      <c r="ER82">
        <v>509</v>
      </c>
      <c r="ET82">
        <f t="shared" si="243"/>
        <v>-141861</v>
      </c>
      <c r="EU82">
        <f t="shared" si="243"/>
        <v>0</v>
      </c>
      <c r="EV82">
        <f t="shared" si="243"/>
        <v>0</v>
      </c>
      <c r="EW82">
        <f t="shared" si="243"/>
        <v>1187670</v>
      </c>
      <c r="EX82">
        <f t="shared" si="243"/>
        <v>0</v>
      </c>
      <c r="EY82">
        <f t="shared" si="243"/>
        <v>0</v>
      </c>
      <c r="EZ82">
        <f t="shared" si="243"/>
        <v>-585</v>
      </c>
      <c r="FA82">
        <f t="shared" si="235"/>
        <v>79</v>
      </c>
      <c r="FB82">
        <f t="shared" si="235"/>
        <v>0</v>
      </c>
      <c r="FC82">
        <f t="shared" si="235"/>
        <v>-41</v>
      </c>
      <c r="FD82">
        <f t="shared" si="235"/>
        <v>0</v>
      </c>
      <c r="FE82">
        <f t="shared" si="235"/>
        <v>38</v>
      </c>
      <c r="FF82">
        <f t="shared" si="235"/>
        <v>0</v>
      </c>
      <c r="FH82">
        <f t="shared" si="217"/>
        <v>-21974.303370786511</v>
      </c>
      <c r="FI82">
        <f t="shared" si="217"/>
        <v>-2.0337078651685392</v>
      </c>
      <c r="FJ82">
        <f t="shared" si="217"/>
        <v>2.0337078651685392</v>
      </c>
      <c r="FK82">
        <f t="shared" si="217"/>
        <v>35497.97752808989</v>
      </c>
      <c r="FL82">
        <f t="shared" si="217"/>
        <v>0</v>
      </c>
      <c r="FM82">
        <f t="shared" si="217"/>
        <v>0</v>
      </c>
      <c r="FN82">
        <f t="shared" si="217"/>
        <v>98.617977528089909</v>
      </c>
      <c r="FO82">
        <f t="shared" si="216"/>
        <v>86.348314606741567</v>
      </c>
      <c r="FP82">
        <f t="shared" si="216"/>
        <v>0.24719101123595505</v>
      </c>
      <c r="FQ82">
        <f t="shared" si="216"/>
        <v>-35.393258426966291</v>
      </c>
      <c r="FR82">
        <f t="shared" si="216"/>
        <v>1.898876404494382</v>
      </c>
      <c r="FS82">
        <f t="shared" si="216"/>
        <v>38.662921348314605</v>
      </c>
      <c r="FT82">
        <f t="shared" si="216"/>
        <v>0.5393258426966292</v>
      </c>
      <c r="FV82">
        <f t="shared" si="250"/>
        <v>482870008.6313594</v>
      </c>
      <c r="FW82">
        <f t="shared" si="250"/>
        <v>4.1359676808483767</v>
      </c>
      <c r="FX82">
        <f t="shared" si="250"/>
        <v>4.1359676808483767</v>
      </c>
      <c r="FY82">
        <f t="shared" si="250"/>
        <v>1260106408.5847747</v>
      </c>
      <c r="FZ82">
        <f t="shared" si="250"/>
        <v>0</v>
      </c>
      <c r="GA82">
        <f t="shared" si="250"/>
        <v>0</v>
      </c>
      <c r="GB82">
        <f t="shared" si="250"/>
        <v>9725.5054917308462</v>
      </c>
      <c r="GC82">
        <f t="shared" si="250"/>
        <v>7456.0314354248194</v>
      </c>
      <c r="GD82">
        <f t="shared" si="250"/>
        <v>6.1103396035854053E-2</v>
      </c>
      <c r="GE82">
        <f t="shared" si="244"/>
        <v>1252.6827420780203</v>
      </c>
      <c r="GF82">
        <f t="shared" si="244"/>
        <v>3.6057315995455119</v>
      </c>
      <c r="GG82">
        <f t="shared" si="244"/>
        <v>1494.8214871859611</v>
      </c>
      <c r="GH82">
        <f t="shared" si="244"/>
        <v>0.2908723646004292</v>
      </c>
    </row>
    <row r="83" spans="1:190" s="21" customFormat="1" ht="15.75" hidden="1" x14ac:dyDescent="0.25">
      <c r="A83" s="115" t="s">
        <v>270</v>
      </c>
      <c r="B83" s="130"/>
      <c r="C83" s="130"/>
      <c r="D83" s="130"/>
      <c r="E83" s="152"/>
      <c r="F83" s="152"/>
      <c r="G83" s="152"/>
      <c r="H83" s="152"/>
      <c r="I83" s="152"/>
      <c r="J83" s="152"/>
      <c r="K83" s="152"/>
      <c r="L83" s="152"/>
      <c r="M83" s="152"/>
      <c r="N83" s="152"/>
      <c r="O83" s="152"/>
      <c r="P83" s="152"/>
      <c r="Q83" s="152"/>
      <c r="R83" s="152"/>
      <c r="S83" s="152"/>
      <c r="T83" s="152"/>
      <c r="U83" s="152"/>
      <c r="V83" s="177"/>
      <c r="X83" s="130"/>
      <c r="Y83" s="130"/>
      <c r="Z83" s="130"/>
      <c r="AA83" s="152"/>
      <c r="AB83" s="152"/>
      <c r="AC83" s="152"/>
      <c r="AD83" s="152"/>
      <c r="AE83" s="152"/>
      <c r="AF83" s="152"/>
      <c r="AG83" s="152"/>
      <c r="AH83" s="152"/>
      <c r="AI83" s="152"/>
      <c r="AJ83" s="152"/>
      <c r="AK83" s="152"/>
      <c r="AL83" s="152"/>
      <c r="AM83" s="152"/>
      <c r="AN83" s="152"/>
      <c r="AO83" s="152"/>
      <c r="AP83" s="152"/>
      <c r="AQ83" s="152"/>
      <c r="AR83" s="152"/>
      <c r="AW83" s="130"/>
      <c r="AX83" s="130"/>
      <c r="AY83" s="130"/>
      <c r="AZ83" s="152"/>
      <c r="BA83" s="152"/>
      <c r="BB83" s="152"/>
      <c r="BC83" s="152"/>
      <c r="BD83" s="152"/>
      <c r="BE83" s="152"/>
      <c r="BF83" s="152"/>
      <c r="BG83" s="152"/>
      <c r="BH83" s="152"/>
      <c r="BI83" s="152"/>
      <c r="BJ83" s="152"/>
      <c r="BK83" s="152"/>
      <c r="BL83" s="152"/>
      <c r="BM83" s="152"/>
      <c r="BN83" s="152"/>
      <c r="BO83" s="152"/>
      <c r="BP83" s="152"/>
      <c r="BQ83" s="152"/>
      <c r="BT83" s="130"/>
      <c r="BU83" s="130"/>
      <c r="BV83" s="130"/>
      <c r="BW83" s="152"/>
      <c r="BX83" s="152"/>
      <c r="BY83" s="152"/>
      <c r="BZ83" s="152"/>
      <c r="CA83" s="152"/>
      <c r="CB83" s="152"/>
      <c r="CC83" s="152"/>
      <c r="CD83" s="152"/>
      <c r="CE83" s="152"/>
      <c r="CF83" s="152"/>
      <c r="CG83" s="152"/>
      <c r="CH83" s="152"/>
      <c r="CI83" s="152"/>
      <c r="CJ83" s="152"/>
      <c r="CK83" s="152"/>
      <c r="CL83" s="152"/>
      <c r="CM83" s="152"/>
      <c r="CN83" s="152"/>
      <c r="CQ83" s="130"/>
      <c r="CR83" s="130"/>
      <c r="CS83" s="130"/>
      <c r="CT83" s="130"/>
      <c r="CU83" s="152"/>
      <c r="CV83" s="152"/>
      <c r="CW83" s="152"/>
      <c r="CX83" s="152"/>
      <c r="CY83" s="152"/>
      <c r="CZ83" s="152"/>
      <c r="DA83" s="152"/>
      <c r="DB83" s="152"/>
      <c r="DC83" s="152"/>
      <c r="DD83" s="152"/>
      <c r="DE83" s="152"/>
      <c r="DF83" s="152"/>
      <c r="DG83" s="152"/>
      <c r="DH83" s="152"/>
      <c r="DI83" s="152"/>
      <c r="DJ83" s="152"/>
      <c r="DK83" s="152"/>
      <c r="DL83" s="152"/>
      <c r="DM83" s="152"/>
      <c r="DN83" s="152"/>
      <c r="DO83" s="152"/>
      <c r="DP83" s="152"/>
      <c r="DQ83" s="152"/>
      <c r="DR83" s="152"/>
      <c r="DS83" s="152"/>
      <c r="DT83" s="152"/>
      <c r="EE83">
        <f>Flowtime_200!C364</f>
        <v>1081988</v>
      </c>
      <c r="EF83">
        <f t="shared" si="240"/>
        <v>1206305</v>
      </c>
      <c r="EG83">
        <f>Flowtime_200!C176</f>
        <v>1206305</v>
      </c>
      <c r="EH83">
        <f>Flowtime_200!C82</f>
        <v>1206305</v>
      </c>
      <c r="EI83"/>
      <c r="EJ83"/>
      <c r="EK83"/>
      <c r="EL83">
        <v>537</v>
      </c>
      <c r="EM83">
        <v>590</v>
      </c>
      <c r="EN83">
        <v>590</v>
      </c>
      <c r="EO83">
        <v>585</v>
      </c>
      <c r="EP83">
        <v>585</v>
      </c>
      <c r="EQ83">
        <v>506</v>
      </c>
      <c r="ER83">
        <v>506</v>
      </c>
      <c r="ES83"/>
      <c r="ET83">
        <f t="shared" si="243"/>
        <v>-124317</v>
      </c>
      <c r="EU83">
        <f t="shared" si="243"/>
        <v>0</v>
      </c>
      <c r="EV83">
        <f t="shared" si="243"/>
        <v>0</v>
      </c>
      <c r="EW83">
        <f t="shared" si="243"/>
        <v>1206305</v>
      </c>
      <c r="EX83">
        <f t="shared" si="243"/>
        <v>0</v>
      </c>
      <c r="EY83">
        <f t="shared" si="243"/>
        <v>0</v>
      </c>
      <c r="EZ83">
        <f t="shared" si="243"/>
        <v>-537</v>
      </c>
      <c r="FA83">
        <f t="shared" si="235"/>
        <v>-53</v>
      </c>
      <c r="FB83">
        <f t="shared" si="235"/>
        <v>0</v>
      </c>
      <c r="FC83">
        <f t="shared" si="235"/>
        <v>5</v>
      </c>
      <c r="FD83">
        <f t="shared" si="235"/>
        <v>0</v>
      </c>
      <c r="FE83">
        <f t="shared" si="235"/>
        <v>79</v>
      </c>
      <c r="FF83">
        <f t="shared" si="235"/>
        <v>0</v>
      </c>
      <c r="FG83"/>
      <c r="FH83">
        <f t="shared" si="217"/>
        <v>-4430.3033707865106</v>
      </c>
      <c r="FI83">
        <f t="shared" si="217"/>
        <v>-2.0337078651685392</v>
      </c>
      <c r="FJ83">
        <f t="shared" si="217"/>
        <v>2.0337078651685392</v>
      </c>
      <c r="FK83">
        <f t="shared" si="217"/>
        <v>54132.97752808989</v>
      </c>
      <c r="FL83">
        <f t="shared" si="217"/>
        <v>0</v>
      </c>
      <c r="FM83">
        <f t="shared" si="217"/>
        <v>0</v>
      </c>
      <c r="FN83">
        <f t="shared" si="217"/>
        <v>146.61797752808991</v>
      </c>
      <c r="FO83">
        <f t="shared" si="216"/>
        <v>-45.651685393258425</v>
      </c>
      <c r="FP83">
        <f t="shared" si="216"/>
        <v>0.24719101123595505</v>
      </c>
      <c r="FQ83">
        <f t="shared" si="216"/>
        <v>10.606741573033709</v>
      </c>
      <c r="FR83">
        <f t="shared" si="216"/>
        <v>1.898876404494382</v>
      </c>
      <c r="FS83">
        <f t="shared" si="216"/>
        <v>79.662921348314612</v>
      </c>
      <c r="FT83">
        <f t="shared" si="216"/>
        <v>0.5393258426966292</v>
      </c>
      <c r="FU83"/>
      <c r="FV83">
        <f t="shared" si="250"/>
        <v>19627587.957202319</v>
      </c>
      <c r="FW83">
        <f t="shared" si="250"/>
        <v>4.1359676808483767</v>
      </c>
      <c r="FX83">
        <f t="shared" si="250"/>
        <v>4.1359676808483767</v>
      </c>
      <c r="FY83">
        <f t="shared" si="250"/>
        <v>2930379256.056685</v>
      </c>
      <c r="FZ83">
        <f t="shared" si="250"/>
        <v>0</v>
      </c>
      <c r="GA83">
        <f t="shared" si="250"/>
        <v>0</v>
      </c>
      <c r="GB83">
        <f t="shared" si="250"/>
        <v>21496.831334427479</v>
      </c>
      <c r="GC83">
        <f t="shared" si="250"/>
        <v>2084.0763792450448</v>
      </c>
      <c r="GD83">
        <f t="shared" si="250"/>
        <v>6.1103396035854053E-2</v>
      </c>
      <c r="GE83">
        <f t="shared" si="244"/>
        <v>112.5029667971216</v>
      </c>
      <c r="GF83">
        <f t="shared" si="244"/>
        <v>3.6057315995455119</v>
      </c>
      <c r="GG83">
        <f t="shared" si="244"/>
        <v>6346.1810377477595</v>
      </c>
      <c r="GH83">
        <f t="shared" si="244"/>
        <v>0.2908723646004292</v>
      </c>
    </row>
    <row r="84" spans="1:190" s="21" customFormat="1" ht="15.75" hidden="1" x14ac:dyDescent="0.25">
      <c r="A84" s="115" t="s">
        <v>271</v>
      </c>
      <c r="B84" s="131">
        <f>1-B80</f>
        <v>0.98333333333333328</v>
      </c>
      <c r="C84" s="131">
        <f t="shared" ref="C84:D84" si="265">1-C80</f>
        <v>0.95</v>
      </c>
      <c r="D84" s="131">
        <f t="shared" si="265"/>
        <v>0.97499999999999998</v>
      </c>
      <c r="E84" s="368"/>
      <c r="F84" s="368"/>
      <c r="G84" s="368"/>
      <c r="H84" s="368"/>
      <c r="I84" s="368"/>
      <c r="J84" s="368"/>
      <c r="K84" s="368"/>
      <c r="L84" s="368"/>
      <c r="M84" s="368"/>
      <c r="N84" s="368"/>
      <c r="O84" s="368"/>
      <c r="P84" s="368"/>
      <c r="Q84" s="368"/>
      <c r="R84" s="368"/>
      <c r="S84" s="368"/>
      <c r="T84" s="368"/>
      <c r="U84" s="368"/>
      <c r="V84" s="177"/>
      <c r="X84" s="131">
        <f>1-X80</f>
        <v>0.98333333333333328</v>
      </c>
      <c r="Y84" s="131">
        <f t="shared" ref="Y84:Z84" si="266">1-Y80</f>
        <v>0.95</v>
      </c>
      <c r="Z84" s="131">
        <f t="shared" si="266"/>
        <v>0.97499999999999998</v>
      </c>
      <c r="AA84" s="368"/>
      <c r="AB84" s="368"/>
      <c r="AC84" s="368"/>
      <c r="AD84" s="368"/>
      <c r="AE84" s="368"/>
      <c r="AF84" s="368"/>
      <c r="AG84" s="368"/>
      <c r="AH84" s="368"/>
      <c r="AI84" s="368"/>
      <c r="AJ84" s="368"/>
      <c r="AK84" s="368"/>
      <c r="AL84" s="368"/>
      <c r="AM84" s="368"/>
      <c r="AN84" s="368"/>
      <c r="AO84" s="368"/>
      <c r="AP84" s="368"/>
      <c r="AQ84" s="368"/>
      <c r="AR84" s="368"/>
      <c r="AW84" s="131">
        <f>1-AW80</f>
        <v>0.97499999999999998</v>
      </c>
      <c r="AX84" s="131">
        <f>1-AX80</f>
        <v>0.95</v>
      </c>
      <c r="AY84" s="131">
        <f>1-AY80</f>
        <v>0.98333333333333328</v>
      </c>
      <c r="AZ84" s="152"/>
      <c r="BA84" s="152"/>
      <c r="BB84" s="152"/>
      <c r="BC84" s="152"/>
      <c r="BD84" s="152"/>
      <c r="BE84" s="152"/>
      <c r="BF84" s="152"/>
      <c r="BG84" s="152"/>
      <c r="BH84" s="152"/>
      <c r="BI84" s="152"/>
      <c r="BJ84" s="152"/>
      <c r="BK84" s="152"/>
      <c r="BL84" s="152"/>
      <c r="BM84" s="152"/>
      <c r="BN84" s="152"/>
      <c r="BO84" s="152"/>
      <c r="BP84" s="152"/>
      <c r="BQ84" s="152"/>
      <c r="BT84" s="131">
        <f>1-BT80</f>
        <v>0.95</v>
      </c>
      <c r="BU84" s="131">
        <f>1-BU80</f>
        <v>0.97499999999999998</v>
      </c>
      <c r="BV84" s="131">
        <f>1-BV80</f>
        <v>0.98333333333333328</v>
      </c>
      <c r="BW84" s="152"/>
      <c r="BX84" s="152"/>
      <c r="BY84" s="152"/>
      <c r="BZ84" s="152"/>
      <c r="CA84" s="152"/>
      <c r="CB84" s="152"/>
      <c r="CC84" s="152"/>
      <c r="CD84" s="152"/>
      <c r="CE84" s="152"/>
      <c r="CF84" s="152"/>
      <c r="CG84" s="152"/>
      <c r="CH84" s="152"/>
      <c r="CI84" s="152"/>
      <c r="CJ84" s="152"/>
      <c r="CK84" s="152"/>
      <c r="CL84" s="152"/>
      <c r="CM84" s="152"/>
      <c r="CN84" s="152"/>
      <c r="CQ84" s="131">
        <f>1-CQ80</f>
        <v>0.97499999999999998</v>
      </c>
      <c r="CR84" s="131">
        <f>1-CR80</f>
        <v>0.98333333333333328</v>
      </c>
      <c r="CS84" s="131">
        <f>1-CS80</f>
        <v>0.95</v>
      </c>
      <c r="CT84" s="131">
        <f>1-CT80</f>
        <v>0.98750000000000004</v>
      </c>
      <c r="CU84" s="152"/>
      <c r="CV84" s="152"/>
      <c r="CW84" s="152"/>
      <c r="CX84" s="152"/>
      <c r="CY84" s="152"/>
      <c r="CZ84" s="152"/>
      <c r="DA84" s="152"/>
      <c r="DB84" s="152"/>
      <c r="DC84" s="152"/>
      <c r="DD84" s="152"/>
      <c r="DE84" s="152"/>
      <c r="DF84" s="152"/>
      <c r="DG84" s="152"/>
      <c r="DH84" s="152"/>
      <c r="DI84" s="152"/>
      <c r="DJ84" s="152"/>
      <c r="DK84" s="152"/>
      <c r="DL84" s="152"/>
      <c r="DM84" s="152"/>
      <c r="DN84" s="152"/>
      <c r="DO84" s="152"/>
      <c r="DP84" s="152"/>
      <c r="DQ84" s="152"/>
      <c r="DR84" s="152"/>
      <c r="DS84" s="152"/>
      <c r="DT84" s="152"/>
      <c r="EE84">
        <f>Flowtime_200!C365</f>
        <v>1015782</v>
      </c>
      <c r="EF84">
        <f t="shared" si="240"/>
        <v>1158871</v>
      </c>
      <c r="EG84">
        <f>Flowtime_200!C177</f>
        <v>1158871</v>
      </c>
      <c r="EH84">
        <f>Flowtime_200!C83</f>
        <v>1158871</v>
      </c>
      <c r="EI84"/>
      <c r="EJ84"/>
      <c r="EK84"/>
      <c r="EL84">
        <v>832</v>
      </c>
      <c r="EM84">
        <v>848</v>
      </c>
      <c r="EN84">
        <v>848</v>
      </c>
      <c r="EO84">
        <v>837</v>
      </c>
      <c r="EP84">
        <v>837</v>
      </c>
      <c r="EQ84">
        <v>759</v>
      </c>
      <c r="ER84">
        <v>759</v>
      </c>
      <c r="ES84"/>
      <c r="ET84">
        <f t="shared" si="243"/>
        <v>-143089</v>
      </c>
      <c r="EU84">
        <f t="shared" si="243"/>
        <v>0</v>
      </c>
      <c r="EV84">
        <f t="shared" si="243"/>
        <v>0</v>
      </c>
      <c r="EW84">
        <f t="shared" si="243"/>
        <v>1158871</v>
      </c>
      <c r="EX84">
        <f t="shared" si="243"/>
        <v>0</v>
      </c>
      <c r="EY84">
        <f t="shared" si="243"/>
        <v>0</v>
      </c>
      <c r="EZ84">
        <f t="shared" si="243"/>
        <v>-832</v>
      </c>
      <c r="FA84">
        <f t="shared" si="235"/>
        <v>-16</v>
      </c>
      <c r="FB84">
        <f t="shared" si="235"/>
        <v>0</v>
      </c>
      <c r="FC84">
        <f t="shared" si="235"/>
        <v>11</v>
      </c>
      <c r="FD84">
        <f t="shared" si="235"/>
        <v>0</v>
      </c>
      <c r="FE84">
        <f t="shared" si="235"/>
        <v>78</v>
      </c>
      <c r="FF84">
        <f t="shared" si="235"/>
        <v>0</v>
      </c>
      <c r="FG84"/>
      <c r="FH84">
        <f t="shared" si="217"/>
        <v>-23202.303370786511</v>
      </c>
      <c r="FI84">
        <f t="shared" si="217"/>
        <v>-2.0337078651685392</v>
      </c>
      <c r="FJ84">
        <f t="shared" si="217"/>
        <v>2.0337078651685392</v>
      </c>
      <c r="FK84">
        <f t="shared" si="217"/>
        <v>6698.9775280898903</v>
      </c>
      <c r="FL84">
        <f t="shared" si="217"/>
        <v>0</v>
      </c>
      <c r="FM84">
        <f t="shared" si="217"/>
        <v>0</v>
      </c>
      <c r="FN84">
        <f t="shared" si="217"/>
        <v>-148.38202247191009</v>
      </c>
      <c r="FO84">
        <f t="shared" si="216"/>
        <v>-8.6516853932584272</v>
      </c>
      <c r="FP84">
        <f t="shared" si="216"/>
        <v>0.24719101123595505</v>
      </c>
      <c r="FQ84">
        <f t="shared" si="216"/>
        <v>16.606741573033709</v>
      </c>
      <c r="FR84">
        <f t="shared" si="216"/>
        <v>1.898876404494382</v>
      </c>
      <c r="FS84">
        <f t="shared" si="216"/>
        <v>78.662921348314612</v>
      </c>
      <c r="FT84">
        <f t="shared" si="216"/>
        <v>0.5393258426966292</v>
      </c>
      <c r="FU84"/>
      <c r="FV84">
        <f t="shared" si="250"/>
        <v>538346881.71001112</v>
      </c>
      <c r="FW84">
        <f t="shared" si="250"/>
        <v>4.1359676808483767</v>
      </c>
      <c r="FX84">
        <f t="shared" si="250"/>
        <v>4.1359676808483767</v>
      </c>
      <c r="FY84">
        <f t="shared" si="250"/>
        <v>44876299.921853334</v>
      </c>
      <c r="FZ84">
        <f t="shared" si="250"/>
        <v>0</v>
      </c>
      <c r="GA84">
        <f t="shared" si="250"/>
        <v>0</v>
      </c>
      <c r="GB84">
        <f t="shared" si="250"/>
        <v>22017.224592854433</v>
      </c>
      <c r="GC84">
        <f t="shared" si="250"/>
        <v>74.851660143921222</v>
      </c>
      <c r="GD84">
        <f t="shared" si="250"/>
        <v>6.1103396035854053E-2</v>
      </c>
      <c r="GE84">
        <f t="shared" si="244"/>
        <v>275.78386567352612</v>
      </c>
      <c r="GF84">
        <f t="shared" si="244"/>
        <v>3.6057315995455119</v>
      </c>
      <c r="GG84">
        <f t="shared" si="244"/>
        <v>6187.855195051131</v>
      </c>
      <c r="GH84">
        <f t="shared" si="244"/>
        <v>0.2908723646004292</v>
      </c>
    </row>
    <row r="85" spans="1:190" s="21" customFormat="1" ht="15.75" hidden="1" x14ac:dyDescent="0.25">
      <c r="A85" s="115" t="s">
        <v>263</v>
      </c>
      <c r="B85" s="130">
        <v>-2.13</v>
      </c>
      <c r="C85" s="130">
        <v>-1.65</v>
      </c>
      <c r="D85" s="130">
        <v>-1.96</v>
      </c>
      <c r="E85" s="152"/>
      <c r="F85" s="152"/>
      <c r="G85" s="152"/>
      <c r="H85" s="152"/>
      <c r="I85" s="152"/>
      <c r="J85" s="152"/>
      <c r="K85" s="152"/>
      <c r="L85" s="152"/>
      <c r="M85" s="152"/>
      <c r="N85" s="152"/>
      <c r="O85" s="152"/>
      <c r="P85" s="152"/>
      <c r="Q85" s="152"/>
      <c r="R85" s="152"/>
      <c r="S85" s="152"/>
      <c r="T85" s="152"/>
      <c r="U85" s="152"/>
      <c r="V85" s="177"/>
      <c r="X85" s="130">
        <v>-2.13</v>
      </c>
      <c r="Y85" s="130">
        <v>-1.65</v>
      </c>
      <c r="Z85" s="130">
        <v>-1.96</v>
      </c>
      <c r="AA85" s="152"/>
      <c r="AB85" s="152"/>
      <c r="AC85" s="152"/>
      <c r="AD85" s="152"/>
      <c r="AE85" s="152"/>
      <c r="AF85" s="152"/>
      <c r="AG85" s="152"/>
      <c r="AH85" s="152"/>
      <c r="AI85" s="152"/>
      <c r="AJ85" s="152"/>
      <c r="AK85" s="152"/>
      <c r="AL85" s="152"/>
      <c r="AM85" s="152"/>
      <c r="AN85" s="152"/>
      <c r="AO85" s="152"/>
      <c r="AP85" s="152"/>
      <c r="AQ85" s="152"/>
      <c r="AR85" s="152"/>
      <c r="AW85" s="130">
        <v>-1.96</v>
      </c>
      <c r="AX85" s="130">
        <v>-1.65</v>
      </c>
      <c r="AY85" s="130">
        <v>-2.13</v>
      </c>
      <c r="AZ85" s="368"/>
      <c r="BA85" s="368"/>
      <c r="BB85" s="368"/>
      <c r="BC85" s="368"/>
      <c r="BD85" s="368"/>
      <c r="BE85" s="368"/>
      <c r="BF85" s="368"/>
      <c r="BG85" s="368"/>
      <c r="BH85" s="368"/>
      <c r="BI85" s="368"/>
      <c r="BJ85" s="368"/>
      <c r="BK85" s="368"/>
      <c r="BL85" s="368"/>
      <c r="BM85" s="368"/>
      <c r="BN85" s="368"/>
      <c r="BO85" s="368"/>
      <c r="BP85" s="368"/>
      <c r="BQ85" s="368"/>
      <c r="BT85" s="130">
        <v>-1.65</v>
      </c>
      <c r="BU85" s="130">
        <v>-1.96</v>
      </c>
      <c r="BV85" s="130">
        <v>-2.13</v>
      </c>
      <c r="BW85" s="368"/>
      <c r="BX85" s="368"/>
      <c r="BY85" s="368"/>
      <c r="BZ85" s="368"/>
      <c r="CA85" s="368"/>
      <c r="CB85" s="368"/>
      <c r="CC85" s="368"/>
      <c r="CD85" s="368"/>
      <c r="CE85" s="368"/>
      <c r="CF85" s="368"/>
      <c r="CG85" s="368"/>
      <c r="CH85" s="368"/>
      <c r="CI85" s="368"/>
      <c r="CJ85" s="368"/>
      <c r="CK85" s="368"/>
      <c r="CL85" s="368"/>
      <c r="CM85" s="368"/>
      <c r="CN85" s="368"/>
      <c r="CQ85" s="130">
        <v>-1.96</v>
      </c>
      <c r="CR85" s="130">
        <v>-2.13</v>
      </c>
      <c r="CS85" s="130">
        <v>-1.65</v>
      </c>
      <c r="CT85" s="130">
        <v>-2.2400000000000002</v>
      </c>
      <c r="CU85" s="368"/>
      <c r="CV85" s="368"/>
      <c r="CW85" s="368"/>
      <c r="CX85" s="368"/>
      <c r="CY85" s="368"/>
      <c r="CZ85" s="368"/>
      <c r="DA85" s="368"/>
      <c r="DB85" s="368"/>
      <c r="DC85" s="368"/>
      <c r="DD85" s="368"/>
      <c r="DE85" s="368"/>
      <c r="DF85" s="368"/>
      <c r="DG85" s="368"/>
      <c r="DH85" s="368"/>
      <c r="DI85" s="368"/>
      <c r="DJ85" s="368"/>
      <c r="DK85" s="368"/>
      <c r="DL85" s="368"/>
      <c r="DM85" s="368"/>
      <c r="DN85" s="368"/>
      <c r="DO85" s="368"/>
      <c r="DP85" s="368"/>
      <c r="DQ85" s="368"/>
      <c r="DR85" s="368"/>
      <c r="DS85" s="368"/>
      <c r="DT85" s="368"/>
      <c r="EE85">
        <f>Flowtime_200!C366</f>
        <v>964066</v>
      </c>
      <c r="EF85">
        <f t="shared" si="240"/>
        <v>1083094</v>
      </c>
      <c r="EG85">
        <f>Flowtime_200!C178</f>
        <v>1083094</v>
      </c>
      <c r="EH85">
        <f>Flowtime_200!C84</f>
        <v>1083094</v>
      </c>
      <c r="EI85"/>
      <c r="EJ85"/>
      <c r="EK85"/>
      <c r="EL85">
        <v>791</v>
      </c>
      <c r="EM85">
        <v>734</v>
      </c>
      <c r="EN85">
        <v>734</v>
      </c>
      <c r="EO85">
        <v>731</v>
      </c>
      <c r="EP85">
        <v>731</v>
      </c>
      <c r="EQ85">
        <v>728</v>
      </c>
      <c r="ER85">
        <v>728</v>
      </c>
      <c r="ES85"/>
      <c r="ET85">
        <f t="shared" si="243"/>
        <v>-119028</v>
      </c>
      <c r="EU85">
        <f t="shared" si="243"/>
        <v>0</v>
      </c>
      <c r="EV85">
        <f t="shared" si="243"/>
        <v>0</v>
      </c>
      <c r="EW85">
        <f t="shared" si="243"/>
        <v>1083094</v>
      </c>
      <c r="EX85">
        <f t="shared" si="243"/>
        <v>0</v>
      </c>
      <c r="EY85">
        <f t="shared" si="243"/>
        <v>0</v>
      </c>
      <c r="EZ85">
        <f t="shared" si="243"/>
        <v>-791</v>
      </c>
      <c r="FA85">
        <f t="shared" si="235"/>
        <v>57</v>
      </c>
      <c r="FB85">
        <f t="shared" si="235"/>
        <v>0</v>
      </c>
      <c r="FC85">
        <f t="shared" si="235"/>
        <v>3</v>
      </c>
      <c r="FD85">
        <f t="shared" si="235"/>
        <v>0</v>
      </c>
      <c r="FE85">
        <f t="shared" si="235"/>
        <v>3</v>
      </c>
      <c r="FF85">
        <f t="shared" si="235"/>
        <v>0</v>
      </c>
      <c r="FG85"/>
      <c r="FH85">
        <f t="shared" si="217"/>
        <v>858.69662921348936</v>
      </c>
      <c r="FI85">
        <f t="shared" si="217"/>
        <v>-2.0337078651685392</v>
      </c>
      <c r="FJ85">
        <f t="shared" si="217"/>
        <v>2.0337078651685392</v>
      </c>
      <c r="FK85">
        <f t="shared" si="217"/>
        <v>-69078.02247191011</v>
      </c>
      <c r="FL85">
        <f t="shared" si="217"/>
        <v>0</v>
      </c>
      <c r="FM85">
        <f t="shared" si="217"/>
        <v>0</v>
      </c>
      <c r="FN85">
        <f t="shared" si="217"/>
        <v>-107.38202247191009</v>
      </c>
      <c r="FO85">
        <f t="shared" si="216"/>
        <v>64.348314606741567</v>
      </c>
      <c r="FP85">
        <f t="shared" si="216"/>
        <v>0.24719101123595505</v>
      </c>
      <c r="FQ85">
        <f t="shared" si="216"/>
        <v>8.6067415730337089</v>
      </c>
      <c r="FR85">
        <f t="shared" si="216"/>
        <v>1.898876404494382</v>
      </c>
      <c r="FS85">
        <f t="shared" si="216"/>
        <v>3.6629213483146068</v>
      </c>
      <c r="FT85">
        <f t="shared" si="216"/>
        <v>0.5393258426966292</v>
      </c>
      <c r="FU85"/>
      <c r="FV85">
        <f t="shared" si="250"/>
        <v>737359.90102260886</v>
      </c>
      <c r="FW85">
        <f t="shared" si="250"/>
        <v>4.1359676808483767</v>
      </c>
      <c r="FX85">
        <f t="shared" si="250"/>
        <v>4.1359676808483767</v>
      </c>
      <c r="FY85">
        <f t="shared" si="250"/>
        <v>4771773188.6297178</v>
      </c>
      <c r="FZ85">
        <f t="shared" si="250"/>
        <v>0</v>
      </c>
      <c r="GA85">
        <f t="shared" si="250"/>
        <v>0</v>
      </c>
      <c r="GB85">
        <f t="shared" si="250"/>
        <v>11530.898750157803</v>
      </c>
      <c r="GC85">
        <f t="shared" si="250"/>
        <v>4140.7055927281899</v>
      </c>
      <c r="GD85">
        <f t="shared" si="250"/>
        <v>6.1103396035854053E-2</v>
      </c>
      <c r="GE85">
        <f t="shared" si="244"/>
        <v>74.076000504986766</v>
      </c>
      <c r="GF85">
        <f t="shared" si="244"/>
        <v>3.6057315995455119</v>
      </c>
      <c r="GG85">
        <f t="shared" si="244"/>
        <v>13.416992803938896</v>
      </c>
      <c r="GH85">
        <f t="shared" si="244"/>
        <v>0.2908723646004292</v>
      </c>
    </row>
    <row r="86" spans="1:190" s="21" customFormat="1" ht="15.75" hidden="1" x14ac:dyDescent="0.25">
      <c r="A86" s="115" t="s">
        <v>262</v>
      </c>
      <c r="B86" s="179" t="str">
        <f>IF(B76&lt;B85,"H1","H0")</f>
        <v>H1</v>
      </c>
      <c r="C86" s="179" t="str">
        <f t="shared" ref="C86:D86" si="267">IF(C76&lt;C85,"H1","H0")</f>
        <v>H1</v>
      </c>
      <c r="D86" s="179" t="str">
        <f t="shared" si="267"/>
        <v>H1</v>
      </c>
      <c r="E86" s="367"/>
      <c r="F86" s="367"/>
      <c r="G86" s="367"/>
      <c r="H86" s="367"/>
      <c r="I86" s="367"/>
      <c r="J86" s="367"/>
      <c r="K86" s="367"/>
      <c r="L86" s="367"/>
      <c r="M86" s="367"/>
      <c r="N86" s="367"/>
      <c r="O86" s="367"/>
      <c r="P86" s="367"/>
      <c r="Q86" s="367"/>
      <c r="R86" s="367"/>
      <c r="S86" s="367"/>
      <c r="T86" s="367"/>
      <c r="U86" s="367"/>
      <c r="V86" s="177"/>
      <c r="X86" s="179" t="str">
        <f>IF(X76&lt;X85,"H1","H0")</f>
        <v>H1</v>
      </c>
      <c r="Y86" s="179" t="str">
        <f t="shared" ref="Y86:Z86" si="268">IF(Y76&lt;Y85,"H1","H0")</f>
        <v>H0</v>
      </c>
      <c r="Z86" s="179" t="str">
        <f t="shared" si="268"/>
        <v>H1</v>
      </c>
      <c r="AA86" s="367"/>
      <c r="AB86" s="367"/>
      <c r="AC86" s="367"/>
      <c r="AD86" s="367"/>
      <c r="AE86" s="367"/>
      <c r="AF86" s="367"/>
      <c r="AG86" s="367"/>
      <c r="AH86" s="367"/>
      <c r="AI86" s="367"/>
      <c r="AJ86" s="367"/>
      <c r="AK86" s="367"/>
      <c r="AL86" s="367"/>
      <c r="AM86" s="367"/>
      <c r="AN86" s="367"/>
      <c r="AO86" s="367"/>
      <c r="AP86" s="367"/>
      <c r="AQ86" s="367"/>
      <c r="AR86" s="367"/>
      <c r="AW86" s="179" t="str">
        <f>IF(AW76&lt;AW85,"H1","H0")</f>
        <v>H1</v>
      </c>
      <c r="AX86" s="179" t="str">
        <f>IF(AX76&lt;AX85,"H1","H0")</f>
        <v>H1</v>
      </c>
      <c r="AY86" s="179" t="str">
        <f>IF(AY76&lt;AY85,"H1","H0")</f>
        <v>H1</v>
      </c>
      <c r="AZ86" s="152"/>
      <c r="BA86" s="152"/>
      <c r="BB86" s="152"/>
      <c r="BC86" s="152"/>
      <c r="BD86" s="152"/>
      <c r="BE86" s="152"/>
      <c r="BF86" s="152"/>
      <c r="BG86" s="152"/>
      <c r="BH86" s="152"/>
      <c r="BI86" s="152"/>
      <c r="BJ86" s="152"/>
      <c r="BK86" s="152"/>
      <c r="BL86" s="152"/>
      <c r="BM86" s="152"/>
      <c r="BN86" s="152"/>
      <c r="BO86" s="152"/>
      <c r="BP86" s="152"/>
      <c r="BQ86" s="152"/>
      <c r="BT86" s="179" t="str">
        <f>IF(BT76&lt;BT85,"H1","H0")</f>
        <v>H1</v>
      </c>
      <c r="BU86" s="179" t="str">
        <f>IF(BU76&lt;BU85,"H1","H0")</f>
        <v>H1</v>
      </c>
      <c r="BV86" s="179" t="str">
        <f>IF(BV76&lt;BV85,"H1","H0")</f>
        <v>H1</v>
      </c>
      <c r="BW86" s="152"/>
      <c r="BX86" s="152"/>
      <c r="BY86" s="152"/>
      <c r="BZ86" s="152"/>
      <c r="CA86" s="152"/>
      <c r="CB86" s="152"/>
      <c r="CC86" s="152"/>
      <c r="CD86" s="152"/>
      <c r="CE86" s="152"/>
      <c r="CF86" s="152"/>
      <c r="CG86" s="152"/>
      <c r="CH86" s="152"/>
      <c r="CI86" s="152"/>
      <c r="CJ86" s="152"/>
      <c r="CK86" s="152"/>
      <c r="CL86" s="152"/>
      <c r="CM86" s="152"/>
      <c r="CN86" s="152"/>
      <c r="CQ86" s="175" t="str">
        <f>IF(CQ76&lt;CQ85,"H1","H0")</f>
        <v>H0</v>
      </c>
      <c r="CR86" s="179" t="str">
        <f>IF(CR76&lt;CR85,"H1","H0")</f>
        <v>H1</v>
      </c>
      <c r="CS86" s="175" t="str">
        <f>IF(CS76&lt;CS85,"H1","H0")</f>
        <v>H0</v>
      </c>
      <c r="CT86" s="179" t="str">
        <f>IF(CT76&lt;CT85,"H1","H0")</f>
        <v>H1</v>
      </c>
      <c r="CU86" s="152"/>
      <c r="CV86" s="152"/>
      <c r="CW86" s="152"/>
      <c r="CX86" s="152"/>
      <c r="CY86" s="152"/>
      <c r="CZ86" s="152"/>
      <c r="DA86" s="152"/>
      <c r="DB86" s="152"/>
      <c r="DC86" s="152"/>
      <c r="DD86" s="152"/>
      <c r="DE86" s="152"/>
      <c r="DF86" s="152"/>
      <c r="DG86" s="152"/>
      <c r="DH86" s="152"/>
      <c r="DI86" s="152"/>
      <c r="DJ86" s="152"/>
      <c r="DK86" s="152"/>
      <c r="DL86" s="152"/>
      <c r="DM86" s="152"/>
      <c r="DN86" s="152"/>
      <c r="DO86" s="152"/>
      <c r="DP86" s="152"/>
      <c r="DQ86" s="152"/>
      <c r="DR86" s="152"/>
      <c r="DS86" s="152"/>
      <c r="DT86" s="152"/>
      <c r="EE86">
        <f>Flowtime_200!C367</f>
        <v>989752</v>
      </c>
      <c r="EF86">
        <f t="shared" si="240"/>
        <v>1116997</v>
      </c>
      <c r="EG86">
        <f>Flowtime_200!C179</f>
        <v>1116997</v>
      </c>
      <c r="EH86">
        <f>Flowtime_200!C85</f>
        <v>1116997</v>
      </c>
      <c r="EI86"/>
      <c r="EJ86"/>
      <c r="EK86"/>
      <c r="EL86">
        <v>675</v>
      </c>
      <c r="EM86">
        <v>643</v>
      </c>
      <c r="EN86">
        <v>643</v>
      </c>
      <c r="EO86">
        <v>707</v>
      </c>
      <c r="EP86">
        <v>707</v>
      </c>
      <c r="EQ86">
        <v>741</v>
      </c>
      <c r="ER86">
        <v>741</v>
      </c>
      <c r="ES86"/>
      <c r="ET86">
        <f t="shared" si="243"/>
        <v>-127245</v>
      </c>
      <c r="EU86">
        <f t="shared" si="243"/>
        <v>0</v>
      </c>
      <c r="EV86">
        <f t="shared" si="243"/>
        <v>0</v>
      </c>
      <c r="EW86">
        <f t="shared" si="243"/>
        <v>1116997</v>
      </c>
      <c r="EX86">
        <f t="shared" si="243"/>
        <v>0</v>
      </c>
      <c r="EY86">
        <f t="shared" si="243"/>
        <v>0</v>
      </c>
      <c r="EZ86">
        <f t="shared" si="243"/>
        <v>-675</v>
      </c>
      <c r="FA86">
        <f t="shared" si="235"/>
        <v>32</v>
      </c>
      <c r="FB86">
        <f t="shared" si="235"/>
        <v>0</v>
      </c>
      <c r="FC86">
        <f t="shared" si="235"/>
        <v>-64</v>
      </c>
      <c r="FD86">
        <f t="shared" si="235"/>
        <v>0</v>
      </c>
      <c r="FE86">
        <f t="shared" si="235"/>
        <v>-34</v>
      </c>
      <c r="FF86">
        <f t="shared" si="235"/>
        <v>0</v>
      </c>
      <c r="FG86"/>
      <c r="FH86">
        <f t="shared" si="217"/>
        <v>-7358.3033707865106</v>
      </c>
      <c r="FI86">
        <f t="shared" si="217"/>
        <v>-2.0337078651685392</v>
      </c>
      <c r="FJ86">
        <f t="shared" si="217"/>
        <v>2.0337078651685392</v>
      </c>
      <c r="FK86">
        <f t="shared" si="217"/>
        <v>-35175.02247191011</v>
      </c>
      <c r="FL86">
        <f t="shared" si="217"/>
        <v>0</v>
      </c>
      <c r="FM86">
        <f t="shared" si="217"/>
        <v>0</v>
      </c>
      <c r="FN86">
        <f t="shared" si="217"/>
        <v>8.6179775280899094</v>
      </c>
      <c r="FO86">
        <f t="shared" si="216"/>
        <v>39.348314606741575</v>
      </c>
      <c r="FP86">
        <f t="shared" si="216"/>
        <v>0.24719101123595505</v>
      </c>
      <c r="FQ86">
        <f t="shared" si="216"/>
        <v>-58.393258426966291</v>
      </c>
      <c r="FR86">
        <f t="shared" si="216"/>
        <v>1.898876404494382</v>
      </c>
      <c r="FS86">
        <f t="shared" si="216"/>
        <v>-33.337078651685395</v>
      </c>
      <c r="FT86">
        <f t="shared" si="216"/>
        <v>0.5393258426966292</v>
      </c>
      <c r="FU86"/>
      <c r="FV86">
        <f t="shared" si="250"/>
        <v>54144628.496528126</v>
      </c>
      <c r="FW86">
        <f t="shared" si="250"/>
        <v>4.1359676808483767</v>
      </c>
      <c r="FX86">
        <f t="shared" si="250"/>
        <v>4.1359676808483767</v>
      </c>
      <c r="FY86">
        <f t="shared" si="250"/>
        <v>1237282205.8993812</v>
      </c>
      <c r="FZ86">
        <f t="shared" si="250"/>
        <v>0</v>
      </c>
      <c r="GA86">
        <f t="shared" si="250"/>
        <v>0</v>
      </c>
      <c r="GB86">
        <f t="shared" si="250"/>
        <v>74.26953667466266</v>
      </c>
      <c r="GC86">
        <f t="shared" si="250"/>
        <v>1548.2898623911124</v>
      </c>
      <c r="GD86">
        <f t="shared" si="250"/>
        <v>6.1103396035854053E-2</v>
      </c>
      <c r="GE86">
        <f t="shared" si="244"/>
        <v>3409.7726297184699</v>
      </c>
      <c r="GF86">
        <f t="shared" si="244"/>
        <v>3.6057315995455119</v>
      </c>
      <c r="GG86">
        <f t="shared" si="244"/>
        <v>1111.3608130286582</v>
      </c>
      <c r="GH86">
        <f t="shared" si="244"/>
        <v>0.2908723646004292</v>
      </c>
    </row>
    <row r="87" spans="1:190" ht="15" hidden="1" customHeight="1" x14ac:dyDescent="0.25">
      <c r="A87" s="162"/>
      <c r="B87" s="180"/>
      <c r="C87" s="180"/>
      <c r="D87" s="180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0"/>
      <c r="V87" s="21"/>
      <c r="X87" s="145"/>
      <c r="Y87" s="145"/>
      <c r="Z87" s="145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70"/>
      <c r="AP87" s="170"/>
      <c r="AQ87" s="170"/>
      <c r="AR87" s="170"/>
      <c r="AW87" s="181"/>
      <c r="AX87" s="181"/>
      <c r="AY87" s="181"/>
      <c r="AZ87" s="367"/>
      <c r="BA87" s="367"/>
      <c r="BB87" s="367"/>
      <c r="BC87" s="367"/>
      <c r="BD87" s="367"/>
      <c r="BE87" s="367"/>
      <c r="BF87" s="367"/>
      <c r="BG87" s="367"/>
      <c r="BH87" s="367"/>
      <c r="BI87" s="367"/>
      <c r="BJ87" s="367"/>
      <c r="BK87" s="367"/>
      <c r="BL87" s="367"/>
      <c r="BM87" s="367"/>
      <c r="BN87" s="367"/>
      <c r="BO87" s="367"/>
      <c r="BP87" s="367"/>
      <c r="BQ87" s="367"/>
      <c r="BT87" s="181"/>
      <c r="BU87" s="181"/>
      <c r="BV87" s="181"/>
      <c r="BW87" s="367"/>
      <c r="BX87" s="367"/>
      <c r="BY87" s="367"/>
      <c r="BZ87" s="367"/>
      <c r="CA87" s="367"/>
      <c r="CB87" s="367"/>
      <c r="CC87" s="367"/>
      <c r="CD87" s="367"/>
      <c r="CE87" s="367"/>
      <c r="CF87" s="367"/>
      <c r="CG87" s="367"/>
      <c r="CH87" s="367"/>
      <c r="CI87" s="367"/>
      <c r="CJ87" s="367"/>
      <c r="CK87" s="367"/>
      <c r="CL87" s="367"/>
      <c r="CM87" s="367"/>
      <c r="CN87" s="367"/>
      <c r="CQ87" s="181"/>
      <c r="CR87" s="181"/>
      <c r="CS87" s="181"/>
      <c r="CT87" s="181"/>
      <c r="CU87" s="367"/>
      <c r="CV87" s="367"/>
      <c r="CW87" s="367"/>
      <c r="CX87" s="367"/>
      <c r="CY87" s="367"/>
      <c r="CZ87" s="367"/>
      <c r="DA87" s="367"/>
      <c r="DB87" s="367"/>
      <c r="DC87" s="367"/>
      <c r="DD87" s="367"/>
      <c r="DE87" s="367"/>
      <c r="DF87" s="367"/>
      <c r="DG87" s="367"/>
      <c r="DH87" s="367"/>
      <c r="DI87" s="367"/>
      <c r="DJ87" s="367"/>
      <c r="DK87" s="367"/>
      <c r="DL87" s="367"/>
      <c r="DM87" s="367"/>
      <c r="DN87" s="367"/>
      <c r="DO87" s="367"/>
      <c r="DP87" s="367"/>
      <c r="DQ87" s="367"/>
      <c r="DR87" s="367"/>
      <c r="DS87" s="367"/>
      <c r="DT87" s="367"/>
      <c r="EE87">
        <f>Flowtime_200!C368</f>
        <v>1034024</v>
      </c>
      <c r="EF87">
        <f t="shared" si="240"/>
        <v>1158643</v>
      </c>
      <c r="EG87">
        <f>Flowtime_200!C180</f>
        <v>1158643</v>
      </c>
      <c r="EH87">
        <f>Flowtime_200!C86</f>
        <v>1158643</v>
      </c>
      <c r="EL87">
        <v>797</v>
      </c>
      <c r="EM87">
        <v>743</v>
      </c>
      <c r="EN87">
        <v>743</v>
      </c>
      <c r="EO87">
        <v>745</v>
      </c>
      <c r="EP87">
        <v>745</v>
      </c>
      <c r="EQ87">
        <v>778</v>
      </c>
      <c r="ER87">
        <v>778</v>
      </c>
      <c r="ET87">
        <f t="shared" si="243"/>
        <v>-124619</v>
      </c>
      <c r="EU87">
        <f t="shared" si="243"/>
        <v>0</v>
      </c>
      <c r="EV87">
        <f t="shared" si="243"/>
        <v>0</v>
      </c>
      <c r="EW87">
        <f t="shared" si="243"/>
        <v>1158643</v>
      </c>
      <c r="EX87">
        <f t="shared" si="243"/>
        <v>0</v>
      </c>
      <c r="EY87">
        <f t="shared" si="243"/>
        <v>0</v>
      </c>
      <c r="EZ87">
        <f t="shared" si="243"/>
        <v>-797</v>
      </c>
      <c r="FA87">
        <f t="shared" si="235"/>
        <v>54</v>
      </c>
      <c r="FB87">
        <f t="shared" si="235"/>
        <v>0</v>
      </c>
      <c r="FC87">
        <f t="shared" si="235"/>
        <v>-2</v>
      </c>
      <c r="FD87">
        <f t="shared" si="235"/>
        <v>0</v>
      </c>
      <c r="FE87">
        <f t="shared" si="235"/>
        <v>-33</v>
      </c>
      <c r="FF87">
        <f t="shared" si="235"/>
        <v>0</v>
      </c>
      <c r="FH87">
        <f t="shared" si="217"/>
        <v>-4732.3033707865106</v>
      </c>
      <c r="FI87">
        <f t="shared" si="217"/>
        <v>-2.0337078651685392</v>
      </c>
      <c r="FJ87">
        <f t="shared" si="217"/>
        <v>2.0337078651685392</v>
      </c>
      <c r="FK87">
        <f t="shared" si="217"/>
        <v>6470.9775280898903</v>
      </c>
      <c r="FL87">
        <f t="shared" si="217"/>
        <v>0</v>
      </c>
      <c r="FM87">
        <f t="shared" si="217"/>
        <v>0</v>
      </c>
      <c r="FN87">
        <f t="shared" si="217"/>
        <v>-113.38202247191009</v>
      </c>
      <c r="FO87">
        <f t="shared" si="216"/>
        <v>61.348314606741575</v>
      </c>
      <c r="FP87">
        <f t="shared" si="216"/>
        <v>0.24719101123595505</v>
      </c>
      <c r="FQ87">
        <f t="shared" si="216"/>
        <v>3.606741573033708</v>
      </c>
      <c r="FR87">
        <f t="shared" si="216"/>
        <v>1.898876404494382</v>
      </c>
      <c r="FS87">
        <f t="shared" si="216"/>
        <v>-32.337078651685395</v>
      </c>
      <c r="FT87">
        <f t="shared" si="216"/>
        <v>0.5393258426966292</v>
      </c>
      <c r="FV87">
        <f t="shared" si="250"/>
        <v>22394695.193157371</v>
      </c>
      <c r="FW87">
        <f t="shared" si="250"/>
        <v>4.1359676808483767</v>
      </c>
      <c r="FX87">
        <f t="shared" si="250"/>
        <v>4.1359676808483767</v>
      </c>
      <c r="FY87">
        <f t="shared" si="250"/>
        <v>41873550.169044346</v>
      </c>
      <c r="FZ87">
        <f t="shared" si="250"/>
        <v>0</v>
      </c>
      <c r="GA87">
        <f t="shared" si="250"/>
        <v>0</v>
      </c>
      <c r="GB87">
        <f t="shared" si="250"/>
        <v>12855.483019820726</v>
      </c>
      <c r="GC87">
        <f t="shared" si="250"/>
        <v>3763.6157050877418</v>
      </c>
      <c r="GD87">
        <f t="shared" si="250"/>
        <v>6.1103396035854053E-2</v>
      </c>
      <c r="GE87">
        <f t="shared" si="244"/>
        <v>13.008584774649666</v>
      </c>
      <c r="GF87">
        <f t="shared" si="244"/>
        <v>3.6057315995455119</v>
      </c>
      <c r="GG87">
        <f t="shared" si="244"/>
        <v>1045.6866557252874</v>
      </c>
      <c r="GH87">
        <f t="shared" si="244"/>
        <v>0.2908723646004292</v>
      </c>
    </row>
    <row r="88" spans="1:190" ht="15" hidden="1" customHeight="1" x14ac:dyDescent="0.25">
      <c r="A88" s="115" t="s">
        <v>753</v>
      </c>
      <c r="B88" s="648" t="s">
        <v>29</v>
      </c>
      <c r="C88" s="648"/>
      <c r="D88" s="648"/>
      <c r="E88" s="366"/>
      <c r="F88" s="366"/>
      <c r="G88" s="366"/>
      <c r="H88" s="366"/>
      <c r="I88" s="366"/>
      <c r="J88" s="366"/>
      <c r="K88" s="366"/>
      <c r="L88" s="366"/>
      <c r="M88" s="366"/>
      <c r="N88" s="366"/>
      <c r="O88" s="366"/>
      <c r="P88" s="366"/>
      <c r="Q88" s="366"/>
      <c r="R88" s="366"/>
      <c r="S88" s="366"/>
      <c r="T88" s="366"/>
      <c r="U88" s="366"/>
      <c r="X88" s="648" t="s">
        <v>29</v>
      </c>
      <c r="Y88" s="648"/>
      <c r="Z88" s="648"/>
      <c r="AA88" s="366"/>
      <c r="AB88" s="366"/>
      <c r="AC88" s="366"/>
      <c r="AD88" s="366"/>
      <c r="AE88" s="366"/>
      <c r="AF88" s="366"/>
      <c r="AG88" s="366"/>
      <c r="AH88" s="366"/>
      <c r="AI88" s="366"/>
      <c r="AJ88" s="366"/>
      <c r="AK88" s="366"/>
      <c r="AL88" s="366"/>
      <c r="AM88" s="366"/>
      <c r="AN88" s="366"/>
      <c r="AO88" s="366"/>
      <c r="AP88" s="366"/>
      <c r="AQ88" s="366"/>
      <c r="AR88" s="366"/>
      <c r="AW88" s="649" t="s">
        <v>796</v>
      </c>
      <c r="AX88" s="650"/>
      <c r="AY88" s="650"/>
      <c r="AZ88" s="366"/>
      <c r="BA88" s="366"/>
      <c r="BB88" s="366"/>
      <c r="BC88" s="366"/>
      <c r="BD88" s="366"/>
      <c r="BE88" s="366"/>
      <c r="BF88" s="366"/>
      <c r="BG88" s="366"/>
      <c r="BH88" s="366"/>
      <c r="BI88" s="366"/>
      <c r="BJ88" s="366"/>
      <c r="BK88" s="366"/>
      <c r="BL88" s="366"/>
      <c r="BM88" s="366"/>
      <c r="BN88" s="366"/>
      <c r="BO88" s="366"/>
      <c r="BP88" s="366"/>
      <c r="BQ88" s="366"/>
      <c r="BT88" s="649" t="s">
        <v>796</v>
      </c>
      <c r="BU88" s="650"/>
      <c r="BV88" s="650"/>
      <c r="BW88" s="366"/>
      <c r="BX88" s="366"/>
      <c r="BY88" s="366"/>
      <c r="BZ88" s="366"/>
      <c r="CA88" s="366"/>
      <c r="CB88" s="366"/>
      <c r="CC88" s="366"/>
      <c r="CD88" s="366"/>
      <c r="CE88" s="366"/>
      <c r="CF88" s="366"/>
      <c r="CG88" s="366"/>
      <c r="CH88" s="366"/>
      <c r="CI88" s="366"/>
      <c r="CJ88" s="366"/>
      <c r="CK88" s="366"/>
      <c r="CL88" s="366"/>
      <c r="CM88" s="366"/>
      <c r="CN88" s="366"/>
      <c r="CQ88" s="649" t="s">
        <v>808</v>
      </c>
      <c r="CR88" s="650"/>
      <c r="CS88" s="650"/>
      <c r="CT88" s="650"/>
      <c r="CU88" s="366"/>
      <c r="CV88" s="366"/>
      <c r="CW88" s="366"/>
      <c r="CX88" s="366"/>
      <c r="CY88" s="366"/>
      <c r="CZ88" s="366"/>
      <c r="DA88" s="366"/>
      <c r="DB88" s="366"/>
      <c r="DC88" s="366"/>
      <c r="DD88" s="366"/>
      <c r="DE88" s="366"/>
      <c r="DF88" s="366"/>
      <c r="DG88" s="366"/>
      <c r="DH88" s="366"/>
      <c r="DI88" s="366"/>
      <c r="DJ88" s="366"/>
      <c r="DK88" s="366"/>
      <c r="DL88" s="366"/>
      <c r="DM88" s="366"/>
      <c r="DN88" s="366"/>
      <c r="DO88" s="366"/>
      <c r="DP88" s="366"/>
      <c r="DQ88" s="366"/>
      <c r="DR88" s="366"/>
      <c r="DS88" s="366"/>
      <c r="DT88" s="366"/>
      <c r="EE88">
        <f>Flowtime_200!C369</f>
        <v>942492</v>
      </c>
      <c r="EF88">
        <f t="shared" si="240"/>
        <v>1050513</v>
      </c>
      <c r="EG88">
        <f>Flowtime_200!C181</f>
        <v>1050513</v>
      </c>
      <c r="EH88">
        <f>Flowtime_200!C87</f>
        <v>1050513</v>
      </c>
      <c r="EL88">
        <v>755</v>
      </c>
      <c r="EM88">
        <v>763</v>
      </c>
      <c r="EN88">
        <v>763</v>
      </c>
      <c r="EO88">
        <v>747</v>
      </c>
      <c r="EP88">
        <v>747</v>
      </c>
      <c r="EQ88">
        <v>711</v>
      </c>
      <c r="ER88">
        <v>711</v>
      </c>
      <c r="ET88">
        <f t="shared" si="243"/>
        <v>-108021</v>
      </c>
      <c r="EU88">
        <f t="shared" si="243"/>
        <v>0</v>
      </c>
      <c r="EV88">
        <f t="shared" si="243"/>
        <v>0</v>
      </c>
      <c r="EW88">
        <f t="shared" si="243"/>
        <v>1050513</v>
      </c>
      <c r="EX88">
        <f t="shared" si="243"/>
        <v>0</v>
      </c>
      <c r="EY88">
        <f t="shared" si="243"/>
        <v>0</v>
      </c>
      <c r="EZ88">
        <f t="shared" si="243"/>
        <v>-755</v>
      </c>
      <c r="FA88">
        <f t="shared" si="235"/>
        <v>-8</v>
      </c>
      <c r="FB88">
        <f t="shared" si="235"/>
        <v>0</v>
      </c>
      <c r="FC88">
        <f t="shared" si="235"/>
        <v>16</v>
      </c>
      <c r="FD88">
        <f t="shared" si="235"/>
        <v>0</v>
      </c>
      <c r="FE88">
        <f t="shared" si="235"/>
        <v>36</v>
      </c>
      <c r="FF88">
        <f t="shared" si="235"/>
        <v>0</v>
      </c>
      <c r="FH88">
        <f t="shared" si="217"/>
        <v>11865.696629213489</v>
      </c>
      <c r="FI88">
        <f t="shared" si="217"/>
        <v>-2.0337078651685392</v>
      </c>
      <c r="FJ88">
        <f t="shared" si="217"/>
        <v>2.0337078651685392</v>
      </c>
      <c r="FK88">
        <f t="shared" si="217"/>
        <v>-101659.02247191011</v>
      </c>
      <c r="FL88">
        <f t="shared" si="217"/>
        <v>0</v>
      </c>
      <c r="FM88">
        <f t="shared" si="217"/>
        <v>0</v>
      </c>
      <c r="FN88">
        <f t="shared" si="217"/>
        <v>-71.382022471910091</v>
      </c>
      <c r="FO88">
        <f t="shared" si="216"/>
        <v>-0.65168539325842723</v>
      </c>
      <c r="FP88">
        <f t="shared" si="216"/>
        <v>0.24719101123595505</v>
      </c>
      <c r="FQ88">
        <f t="shared" si="216"/>
        <v>21.606741573033709</v>
      </c>
      <c r="FR88">
        <f t="shared" si="216"/>
        <v>1.898876404494382</v>
      </c>
      <c r="FS88">
        <f t="shared" si="216"/>
        <v>36.662921348314605</v>
      </c>
      <c r="FT88">
        <f t="shared" si="216"/>
        <v>0.5393258426966292</v>
      </c>
      <c r="FV88">
        <f t="shared" si="250"/>
        <v>140794756.49652836</v>
      </c>
      <c r="FW88">
        <f t="shared" si="250"/>
        <v>4.1359676808483767</v>
      </c>
      <c r="FX88">
        <f t="shared" si="250"/>
        <v>4.1359676808483767</v>
      </c>
      <c r="FY88">
        <f t="shared" si="250"/>
        <v>10334556849.944324</v>
      </c>
      <c r="FZ88">
        <f t="shared" si="250"/>
        <v>0</v>
      </c>
      <c r="GA88">
        <f t="shared" si="250"/>
        <v>0</v>
      </c>
      <c r="GB88">
        <f t="shared" si="250"/>
        <v>5095.3931321802775</v>
      </c>
      <c r="GC88">
        <f t="shared" si="250"/>
        <v>0.42469385178639096</v>
      </c>
      <c r="GD88">
        <f t="shared" si="250"/>
        <v>6.1103396035854053E-2</v>
      </c>
      <c r="GE88">
        <f t="shared" si="244"/>
        <v>466.8512814038632</v>
      </c>
      <c r="GF88">
        <f t="shared" si="244"/>
        <v>3.6057315995455119</v>
      </c>
      <c r="GG88">
        <f t="shared" si="244"/>
        <v>1344.1698017927029</v>
      </c>
      <c r="GH88">
        <f t="shared" si="244"/>
        <v>0.2908723646004292</v>
      </c>
    </row>
    <row r="89" spans="1:190" ht="15" hidden="1" customHeight="1" x14ac:dyDescent="0.25">
      <c r="A89" s="178" t="s">
        <v>170</v>
      </c>
      <c r="X89" t="s">
        <v>170</v>
      </c>
      <c r="AZ89" s="366"/>
      <c r="BA89" s="366"/>
      <c r="BB89" s="366"/>
      <c r="BC89" s="366"/>
      <c r="BD89" s="366"/>
      <c r="BE89" s="366"/>
      <c r="BF89" s="366"/>
      <c r="BG89" s="366"/>
      <c r="BH89" s="366"/>
      <c r="BI89" s="366"/>
      <c r="BJ89" s="366"/>
      <c r="BK89" s="366"/>
      <c r="BL89" s="366"/>
      <c r="BM89" s="366"/>
      <c r="BN89" s="366"/>
      <c r="BO89" s="366"/>
      <c r="BP89" s="366"/>
      <c r="BQ89" s="366"/>
      <c r="BW89" s="366"/>
      <c r="BX89" s="366"/>
      <c r="BY89" s="366"/>
      <c r="BZ89" s="366"/>
      <c r="CA89" s="366"/>
      <c r="CB89" s="366"/>
      <c r="CC89" s="366"/>
      <c r="CD89" s="366"/>
      <c r="CE89" s="366"/>
      <c r="CF89" s="366"/>
      <c r="CG89" s="366"/>
      <c r="CH89" s="366"/>
      <c r="CI89" s="366"/>
      <c r="CJ89" s="366"/>
      <c r="CK89" s="366"/>
      <c r="CL89" s="366"/>
      <c r="CM89" s="366"/>
      <c r="CN89" s="366"/>
      <c r="CU89" s="366"/>
      <c r="CV89" s="366"/>
      <c r="CW89" s="366"/>
      <c r="CX89" s="366"/>
      <c r="CY89" s="366"/>
      <c r="CZ89" s="366"/>
      <c r="DA89" s="366"/>
      <c r="DB89" s="366"/>
      <c r="DC89" s="366"/>
      <c r="DD89" s="366"/>
      <c r="DE89" s="366"/>
      <c r="DF89" s="366"/>
      <c r="DG89" s="366"/>
      <c r="DH89" s="366"/>
      <c r="DI89" s="366"/>
      <c r="DJ89" s="366"/>
      <c r="DK89" s="366"/>
      <c r="DL89" s="366"/>
      <c r="DM89" s="366"/>
      <c r="DN89" s="366"/>
      <c r="DO89" s="366"/>
      <c r="DP89" s="366"/>
      <c r="DQ89" s="366"/>
      <c r="DR89" s="366"/>
      <c r="DS89" s="366"/>
      <c r="DT89" s="366"/>
      <c r="EE89">
        <f>Flowtime_200!C370</f>
        <v>1057477</v>
      </c>
      <c r="EF89">
        <f t="shared" si="240"/>
        <v>1180467</v>
      </c>
      <c r="EG89">
        <f>Flowtime_200!C182</f>
        <v>1180467</v>
      </c>
      <c r="EH89">
        <f>Flowtime_200!C88</f>
        <v>1180467</v>
      </c>
      <c r="EL89">
        <v>771</v>
      </c>
      <c r="EM89">
        <v>718</v>
      </c>
      <c r="EN89">
        <v>718</v>
      </c>
      <c r="EO89">
        <v>693</v>
      </c>
      <c r="EP89">
        <v>693</v>
      </c>
      <c r="EQ89">
        <v>734</v>
      </c>
      <c r="ER89">
        <v>734</v>
      </c>
      <c r="ET89">
        <f t="shared" si="243"/>
        <v>-122990</v>
      </c>
      <c r="EU89">
        <f t="shared" si="243"/>
        <v>0</v>
      </c>
      <c r="EV89">
        <f t="shared" si="243"/>
        <v>0</v>
      </c>
      <c r="EW89">
        <f t="shared" si="243"/>
        <v>1180467</v>
      </c>
      <c r="EX89">
        <f t="shared" si="243"/>
        <v>0</v>
      </c>
      <c r="EY89">
        <f t="shared" si="243"/>
        <v>0</v>
      </c>
      <c r="EZ89">
        <f t="shared" si="243"/>
        <v>-771</v>
      </c>
      <c r="FA89">
        <f t="shared" si="235"/>
        <v>53</v>
      </c>
      <c r="FB89">
        <f t="shared" si="235"/>
        <v>0</v>
      </c>
      <c r="FC89">
        <f t="shared" si="235"/>
        <v>25</v>
      </c>
      <c r="FD89">
        <f t="shared" si="235"/>
        <v>0</v>
      </c>
      <c r="FE89">
        <f t="shared" si="235"/>
        <v>-41</v>
      </c>
      <c r="FF89">
        <f t="shared" si="235"/>
        <v>0</v>
      </c>
      <c r="FH89">
        <f t="shared" si="217"/>
        <v>-3103.3033707865106</v>
      </c>
      <c r="FI89">
        <f t="shared" si="217"/>
        <v>-2.0337078651685392</v>
      </c>
      <c r="FJ89">
        <f t="shared" si="217"/>
        <v>2.0337078651685392</v>
      </c>
      <c r="FK89">
        <f t="shared" si="217"/>
        <v>28294.97752808989</v>
      </c>
      <c r="FL89">
        <f t="shared" si="217"/>
        <v>0</v>
      </c>
      <c r="FM89">
        <f t="shared" si="217"/>
        <v>0</v>
      </c>
      <c r="FN89">
        <f t="shared" si="217"/>
        <v>-87.382022471910091</v>
      </c>
      <c r="FO89">
        <f t="shared" si="216"/>
        <v>60.348314606741575</v>
      </c>
      <c r="FP89">
        <f t="shared" si="216"/>
        <v>0.24719101123595505</v>
      </c>
      <c r="FQ89">
        <f t="shared" si="216"/>
        <v>30.606741573033709</v>
      </c>
      <c r="FR89">
        <f t="shared" si="216"/>
        <v>1.898876404494382</v>
      </c>
      <c r="FS89">
        <f t="shared" si="216"/>
        <v>-40.337078651685395</v>
      </c>
      <c r="FT89">
        <f t="shared" si="216"/>
        <v>0.5393258426966292</v>
      </c>
      <c r="FV89">
        <f t="shared" si="250"/>
        <v>9630491.8111349195</v>
      </c>
      <c r="FW89">
        <f t="shared" si="250"/>
        <v>4.1359676808483767</v>
      </c>
      <c r="FX89">
        <f t="shared" si="250"/>
        <v>4.1359676808483767</v>
      </c>
      <c r="FY89">
        <f t="shared" si="250"/>
        <v>800605753.31511188</v>
      </c>
      <c r="FZ89">
        <f t="shared" si="250"/>
        <v>0</v>
      </c>
      <c r="GA89">
        <f t="shared" si="250"/>
        <v>0</v>
      </c>
      <c r="GB89">
        <f t="shared" si="250"/>
        <v>7635.6178512814004</v>
      </c>
      <c r="GC89">
        <f t="shared" si="250"/>
        <v>3641.9190758742584</v>
      </c>
      <c r="GD89">
        <f t="shared" si="250"/>
        <v>6.1103396035854053E-2</v>
      </c>
      <c r="GE89">
        <f t="shared" si="244"/>
        <v>936.77262971846994</v>
      </c>
      <c r="GF89">
        <f t="shared" si="244"/>
        <v>3.6057315995455119</v>
      </c>
      <c r="GG89">
        <f t="shared" si="244"/>
        <v>1627.0799141522537</v>
      </c>
      <c r="GH89">
        <f t="shared" si="244"/>
        <v>0.2908723646004292</v>
      </c>
    </row>
    <row r="90" spans="1:190" ht="15" hidden="1" customHeight="1" x14ac:dyDescent="0.25">
      <c r="A90" s="6"/>
      <c r="B90" s="651"/>
      <c r="C90" s="652"/>
      <c r="D90" s="652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X90" s="651"/>
      <c r="Y90" s="652"/>
      <c r="Z90" s="652"/>
      <c r="AA90" s="163"/>
      <c r="AB90" s="163"/>
      <c r="AC90" s="163"/>
      <c r="AD90" s="163"/>
      <c r="AE90" s="163"/>
      <c r="AF90" s="163"/>
      <c r="AG90" s="163"/>
      <c r="AH90" s="163"/>
      <c r="AI90" s="163"/>
      <c r="AJ90" s="163"/>
      <c r="AK90" s="163"/>
      <c r="AL90" s="163"/>
      <c r="AM90" s="163"/>
      <c r="AN90" s="163"/>
      <c r="AO90" s="163"/>
      <c r="AP90" s="163"/>
      <c r="AQ90" s="163"/>
      <c r="AR90" s="163"/>
      <c r="AW90" t="s">
        <v>170</v>
      </c>
      <c r="BT90" t="s">
        <v>170</v>
      </c>
      <c r="CQ90" t="s">
        <v>170</v>
      </c>
      <c r="EE90">
        <f>Flowtime_200!C371</f>
        <v>1015614</v>
      </c>
      <c r="EF90">
        <f t="shared" si="240"/>
        <v>1145999</v>
      </c>
      <c r="EG90">
        <f>Flowtime_200!C183</f>
        <v>1145999</v>
      </c>
      <c r="EH90">
        <f>Flowtime_200!C89</f>
        <v>1145999</v>
      </c>
      <c r="EL90">
        <v>813</v>
      </c>
      <c r="EM90">
        <v>798</v>
      </c>
      <c r="EN90">
        <v>798</v>
      </c>
      <c r="EO90">
        <v>812</v>
      </c>
      <c r="EP90">
        <v>812</v>
      </c>
      <c r="EQ90">
        <v>810</v>
      </c>
      <c r="ER90">
        <v>810</v>
      </c>
      <c r="ET90">
        <f t="shared" si="243"/>
        <v>-130385</v>
      </c>
      <c r="EU90">
        <f t="shared" si="243"/>
        <v>0</v>
      </c>
      <c r="EV90">
        <f t="shared" si="243"/>
        <v>0</v>
      </c>
      <c r="EW90">
        <f t="shared" si="243"/>
        <v>1145999</v>
      </c>
      <c r="EX90">
        <f t="shared" si="243"/>
        <v>0</v>
      </c>
      <c r="EY90">
        <f t="shared" si="243"/>
        <v>0</v>
      </c>
      <c r="EZ90">
        <f t="shared" si="243"/>
        <v>-813</v>
      </c>
      <c r="FA90">
        <f t="shared" si="235"/>
        <v>15</v>
      </c>
      <c r="FB90">
        <f t="shared" si="235"/>
        <v>0</v>
      </c>
      <c r="FC90">
        <f t="shared" si="235"/>
        <v>-14</v>
      </c>
      <c r="FD90">
        <f t="shared" si="235"/>
        <v>0</v>
      </c>
      <c r="FE90">
        <f t="shared" si="235"/>
        <v>2</v>
      </c>
      <c r="FF90">
        <f t="shared" si="235"/>
        <v>0</v>
      </c>
      <c r="FH90">
        <f t="shared" si="217"/>
        <v>-10498.303370786511</v>
      </c>
      <c r="FI90">
        <f t="shared" si="217"/>
        <v>-2.0337078651685392</v>
      </c>
      <c r="FJ90">
        <f t="shared" si="217"/>
        <v>2.0337078651685392</v>
      </c>
      <c r="FK90">
        <f t="shared" si="217"/>
        <v>-6173.0224719101097</v>
      </c>
      <c r="FL90">
        <f t="shared" si="217"/>
        <v>0</v>
      </c>
      <c r="FM90">
        <f t="shared" si="217"/>
        <v>0</v>
      </c>
      <c r="FN90">
        <f t="shared" si="217"/>
        <v>-129.38202247191009</v>
      </c>
      <c r="FO90">
        <f t="shared" si="216"/>
        <v>22.348314606741575</v>
      </c>
      <c r="FP90">
        <f t="shared" si="216"/>
        <v>0.24719101123595505</v>
      </c>
      <c r="FQ90">
        <f t="shared" si="216"/>
        <v>-8.3932584269662911</v>
      </c>
      <c r="FR90">
        <f t="shared" si="216"/>
        <v>1.898876404494382</v>
      </c>
      <c r="FS90">
        <f t="shared" si="216"/>
        <v>2.6629213483146068</v>
      </c>
      <c r="FT90">
        <f t="shared" si="216"/>
        <v>0.5393258426966292</v>
      </c>
      <c r="FV90">
        <f t="shared" si="250"/>
        <v>110214373.6650674</v>
      </c>
      <c r="FW90">
        <f t="shared" si="250"/>
        <v>4.1359676808483767</v>
      </c>
      <c r="FX90">
        <f t="shared" si="250"/>
        <v>4.1359676808483767</v>
      </c>
      <c r="FY90">
        <f t="shared" si="250"/>
        <v>38106206.438707203</v>
      </c>
      <c r="FZ90">
        <f t="shared" si="250"/>
        <v>0</v>
      </c>
      <c r="GA90">
        <f t="shared" si="250"/>
        <v>0</v>
      </c>
      <c r="GB90">
        <f t="shared" si="250"/>
        <v>16739.707738921847</v>
      </c>
      <c r="GC90">
        <f t="shared" si="250"/>
        <v>499.44716576189882</v>
      </c>
      <c r="GD90">
        <f t="shared" si="250"/>
        <v>6.1103396035854053E-2</v>
      </c>
      <c r="GE90">
        <f t="shared" si="244"/>
        <v>70.446787021840663</v>
      </c>
      <c r="GF90">
        <f t="shared" si="244"/>
        <v>3.6057315995455119</v>
      </c>
      <c r="GG90">
        <f t="shared" si="244"/>
        <v>7.0911501073096836</v>
      </c>
      <c r="GH90">
        <f t="shared" si="244"/>
        <v>0.2908723646004292</v>
      </c>
    </row>
    <row r="91" spans="1:190" s="116" customFormat="1" ht="84" hidden="1" customHeight="1" x14ac:dyDescent="0.25">
      <c r="A91" s="109" t="s">
        <v>264</v>
      </c>
      <c r="B91" s="110" t="s">
        <v>785</v>
      </c>
      <c r="C91" s="110" t="s">
        <v>786</v>
      </c>
      <c r="D91" s="110" t="s">
        <v>787</v>
      </c>
      <c r="E91" s="314"/>
      <c r="F91" s="314"/>
      <c r="G91" s="314"/>
      <c r="H91" s="314"/>
      <c r="I91" s="314"/>
      <c r="J91" s="314"/>
      <c r="K91" s="314"/>
      <c r="L91" s="314"/>
      <c r="M91" s="314"/>
      <c r="N91" s="314"/>
      <c r="O91" s="314"/>
      <c r="P91" s="314"/>
      <c r="Q91" s="314"/>
      <c r="R91" s="314"/>
      <c r="S91" s="314"/>
      <c r="T91" s="314"/>
      <c r="U91" s="314"/>
      <c r="X91" s="110" t="s">
        <v>785</v>
      </c>
      <c r="Y91" s="110" t="s">
        <v>786</v>
      </c>
      <c r="Z91" s="110" t="s">
        <v>787</v>
      </c>
      <c r="AA91" s="314"/>
      <c r="AB91" s="314"/>
      <c r="AC91" s="314"/>
      <c r="AD91" s="314"/>
      <c r="AE91" s="314"/>
      <c r="AF91" s="314"/>
      <c r="AG91" s="314"/>
      <c r="AH91" s="314"/>
      <c r="AI91" s="314"/>
      <c r="AJ91" s="314"/>
      <c r="AK91" s="314"/>
      <c r="AL91" s="314"/>
      <c r="AM91" s="314"/>
      <c r="AN91" s="314"/>
      <c r="AO91" s="314"/>
      <c r="AP91" s="314"/>
      <c r="AQ91" s="314"/>
      <c r="AR91" s="314"/>
      <c r="AW91" s="110" t="s">
        <v>797</v>
      </c>
      <c r="AX91" s="110" t="s">
        <v>791</v>
      </c>
      <c r="AY91" s="110" t="s">
        <v>792</v>
      </c>
      <c r="AZ91" s="314"/>
      <c r="BA91" s="314"/>
      <c r="BB91" s="314"/>
      <c r="BC91" s="314"/>
      <c r="BD91" s="314"/>
      <c r="BE91" s="314"/>
      <c r="BF91" s="314"/>
      <c r="BG91" s="314"/>
      <c r="BH91" s="314"/>
      <c r="BI91" s="314"/>
      <c r="BJ91" s="314"/>
      <c r="BK91" s="314"/>
      <c r="BL91" s="314"/>
      <c r="BM91" s="314"/>
      <c r="BN91" s="314"/>
      <c r="BO91" s="314"/>
      <c r="BP91" s="314"/>
      <c r="BQ91" s="314"/>
      <c r="BT91" s="110" t="s">
        <v>797</v>
      </c>
      <c r="BU91" s="110" t="s">
        <v>791</v>
      </c>
      <c r="BV91" s="110" t="s">
        <v>792</v>
      </c>
      <c r="BW91" s="314"/>
      <c r="BX91" s="314"/>
      <c r="BY91" s="314"/>
      <c r="BZ91" s="314"/>
      <c r="CA91" s="314"/>
      <c r="CB91" s="314"/>
      <c r="CC91" s="314"/>
      <c r="CD91" s="314"/>
      <c r="CE91" s="314"/>
      <c r="CF91" s="314"/>
      <c r="CG91" s="314"/>
      <c r="CH91" s="314"/>
      <c r="CI91" s="314"/>
      <c r="CJ91" s="314"/>
      <c r="CK91" s="314"/>
      <c r="CL91" s="314"/>
      <c r="CM91" s="314"/>
      <c r="CN91" s="314"/>
      <c r="CQ91" s="110" t="s">
        <v>799</v>
      </c>
      <c r="CR91" s="110" t="s">
        <v>800</v>
      </c>
      <c r="CS91" s="110" t="s">
        <v>803</v>
      </c>
      <c r="CT91" s="110" t="s">
        <v>804</v>
      </c>
      <c r="CU91" s="314"/>
      <c r="CV91" s="314"/>
      <c r="CW91" s="314"/>
      <c r="CX91" s="314"/>
      <c r="CY91" s="314"/>
      <c r="CZ91" s="314"/>
      <c r="DA91" s="314"/>
      <c r="DB91" s="314"/>
      <c r="DC91" s="314"/>
      <c r="DD91" s="314"/>
      <c r="DE91" s="314"/>
      <c r="DF91" s="314"/>
      <c r="DG91" s="314"/>
      <c r="DH91" s="314"/>
      <c r="DI91" s="314"/>
      <c r="DJ91" s="314"/>
      <c r="DK91" s="314"/>
      <c r="DL91" s="314"/>
      <c r="DM91" s="314"/>
      <c r="DN91" s="314"/>
      <c r="DO91" s="314"/>
      <c r="DP91" s="314"/>
      <c r="DQ91" s="314"/>
      <c r="DR91" s="314"/>
      <c r="DS91" s="314"/>
      <c r="DT91" s="314"/>
      <c r="EE91">
        <f>Flowtime_200!C372</f>
        <v>1088823</v>
      </c>
      <c r="EF91">
        <f t="shared" si="240"/>
        <v>1215289</v>
      </c>
      <c r="EG91">
        <f>Flowtime_200!C184</f>
        <v>1215289</v>
      </c>
      <c r="EH91">
        <f>Flowtime_200!C90</f>
        <v>1215289</v>
      </c>
      <c r="EI91"/>
      <c r="EJ91"/>
      <c r="EK91"/>
      <c r="EL91">
        <v>761</v>
      </c>
      <c r="EM91">
        <v>821</v>
      </c>
      <c r="EN91">
        <v>821</v>
      </c>
      <c r="EO91">
        <v>862</v>
      </c>
      <c r="EP91">
        <v>862</v>
      </c>
      <c r="EQ91">
        <v>871</v>
      </c>
      <c r="ER91">
        <v>871</v>
      </c>
      <c r="ES91"/>
      <c r="ET91">
        <f t="shared" si="243"/>
        <v>-126466</v>
      </c>
      <c r="EU91">
        <f t="shared" si="243"/>
        <v>0</v>
      </c>
      <c r="EV91">
        <f t="shared" si="243"/>
        <v>0</v>
      </c>
      <c r="EW91">
        <f t="shared" si="243"/>
        <v>1215289</v>
      </c>
      <c r="EX91">
        <f t="shared" si="243"/>
        <v>0</v>
      </c>
      <c r="EY91">
        <f t="shared" si="243"/>
        <v>0</v>
      </c>
      <c r="EZ91">
        <f t="shared" si="243"/>
        <v>-761</v>
      </c>
      <c r="FA91">
        <f t="shared" si="235"/>
        <v>-60</v>
      </c>
      <c r="FB91">
        <f t="shared" si="235"/>
        <v>0</v>
      </c>
      <c r="FC91">
        <f t="shared" si="235"/>
        <v>-41</v>
      </c>
      <c r="FD91">
        <f t="shared" si="235"/>
        <v>0</v>
      </c>
      <c r="FE91">
        <f t="shared" si="235"/>
        <v>-9</v>
      </c>
      <c r="FF91">
        <f t="shared" si="235"/>
        <v>0</v>
      </c>
      <c r="FG91"/>
      <c r="FH91">
        <f t="shared" si="217"/>
        <v>-6579.3033707865106</v>
      </c>
      <c r="FI91">
        <f t="shared" si="217"/>
        <v>-2.0337078651685392</v>
      </c>
      <c r="FJ91">
        <f t="shared" si="217"/>
        <v>2.0337078651685392</v>
      </c>
      <c r="FK91">
        <f t="shared" ref="FK91:FN92" si="269">EW91-EW$93</f>
        <v>63116.97752808989</v>
      </c>
      <c r="FL91">
        <f t="shared" si="269"/>
        <v>0</v>
      </c>
      <c r="FM91">
        <f t="shared" si="269"/>
        <v>0</v>
      </c>
      <c r="FN91">
        <f t="shared" si="269"/>
        <v>-77.382022471910091</v>
      </c>
      <c r="FO91">
        <f t="shared" si="216"/>
        <v>-52.651685393258425</v>
      </c>
      <c r="FP91">
        <f t="shared" si="216"/>
        <v>0.24719101123595505</v>
      </c>
      <c r="FQ91">
        <f t="shared" si="216"/>
        <v>-35.393258426966291</v>
      </c>
      <c r="FR91">
        <f t="shared" si="216"/>
        <v>1.898876404494382</v>
      </c>
      <c r="FS91">
        <f t="shared" si="216"/>
        <v>-8.3370786516853936</v>
      </c>
      <c r="FT91">
        <f t="shared" si="216"/>
        <v>0.5393258426966292</v>
      </c>
      <c r="FU91"/>
      <c r="FV91">
        <f t="shared" si="250"/>
        <v>43287232.844842739</v>
      </c>
      <c r="FW91">
        <f t="shared" si="250"/>
        <v>4.1359676808483767</v>
      </c>
      <c r="FX91">
        <f t="shared" si="250"/>
        <v>4.1359676808483767</v>
      </c>
      <c r="FY91">
        <f t="shared" si="250"/>
        <v>3983752852.281404</v>
      </c>
      <c r="FZ91">
        <f t="shared" si="250"/>
        <v>0</v>
      </c>
      <c r="GA91">
        <f t="shared" si="250"/>
        <v>0</v>
      </c>
      <c r="GB91">
        <f t="shared" si="250"/>
        <v>5987.9774018431981</v>
      </c>
      <c r="GC91">
        <f t="shared" si="250"/>
        <v>2772.1999747506625</v>
      </c>
      <c r="GD91">
        <f t="shared" si="250"/>
        <v>6.1103396035854053E-2</v>
      </c>
      <c r="GE91">
        <f t="shared" si="244"/>
        <v>1252.6827420780203</v>
      </c>
      <c r="GF91">
        <f t="shared" si="244"/>
        <v>3.6057315995455119</v>
      </c>
      <c r="GG91">
        <f t="shared" si="244"/>
        <v>69.506880444388344</v>
      </c>
      <c r="GH91">
        <f t="shared" si="244"/>
        <v>0.2908723646004292</v>
      </c>
    </row>
    <row r="92" spans="1:190" s="116" customFormat="1" ht="84" hidden="1" customHeight="1" x14ac:dyDescent="0.25">
      <c r="A92" s="109" t="s">
        <v>265</v>
      </c>
      <c r="B92" s="110" t="s">
        <v>788</v>
      </c>
      <c r="C92" s="110" t="s">
        <v>789</v>
      </c>
      <c r="D92" s="110" t="s">
        <v>790</v>
      </c>
      <c r="E92" s="314"/>
      <c r="F92" s="314"/>
      <c r="G92" s="314"/>
      <c r="H92" s="314"/>
      <c r="I92" s="314"/>
      <c r="J92" s="314"/>
      <c r="K92" s="314"/>
      <c r="L92" s="314"/>
      <c r="M92" s="314"/>
      <c r="N92" s="314"/>
      <c r="O92" s="314"/>
      <c r="P92" s="314"/>
      <c r="Q92" s="314"/>
      <c r="R92" s="314"/>
      <c r="S92" s="314"/>
      <c r="T92" s="314"/>
      <c r="U92" s="314"/>
      <c r="X92" s="110" t="s">
        <v>788</v>
      </c>
      <c r="Y92" s="110" t="s">
        <v>789</v>
      </c>
      <c r="Z92" s="110" t="s">
        <v>790</v>
      </c>
      <c r="AA92" s="314"/>
      <c r="AB92" s="314"/>
      <c r="AC92" s="314"/>
      <c r="AD92" s="314"/>
      <c r="AE92" s="314"/>
      <c r="AF92" s="314"/>
      <c r="AG92" s="314"/>
      <c r="AH92" s="314"/>
      <c r="AI92" s="314"/>
      <c r="AJ92" s="314"/>
      <c r="AK92" s="314"/>
      <c r="AL92" s="314"/>
      <c r="AM92" s="314"/>
      <c r="AN92" s="314"/>
      <c r="AO92" s="314"/>
      <c r="AP92" s="314"/>
      <c r="AQ92" s="314"/>
      <c r="AR92" s="314"/>
      <c r="AW92" s="110" t="s">
        <v>798</v>
      </c>
      <c r="AX92" s="110" t="s">
        <v>793</v>
      </c>
      <c r="AY92" s="110" t="s">
        <v>794</v>
      </c>
      <c r="AZ92" s="314"/>
      <c r="BA92" s="314"/>
      <c r="BB92" s="314"/>
      <c r="BC92" s="314"/>
      <c r="BD92" s="314"/>
      <c r="BE92" s="314"/>
      <c r="BF92" s="314"/>
      <c r="BG92" s="314"/>
      <c r="BH92" s="314"/>
      <c r="BI92" s="314"/>
      <c r="BJ92" s="314"/>
      <c r="BK92" s="314"/>
      <c r="BL92" s="314"/>
      <c r="BM92" s="314"/>
      <c r="BN92" s="314"/>
      <c r="BO92" s="314"/>
      <c r="BP92" s="314"/>
      <c r="BQ92" s="314"/>
      <c r="BT92" s="110" t="s">
        <v>798</v>
      </c>
      <c r="BU92" s="110" t="s">
        <v>793</v>
      </c>
      <c r="BV92" s="110" t="s">
        <v>794</v>
      </c>
      <c r="BW92" s="314"/>
      <c r="BX92" s="314"/>
      <c r="BY92" s="314"/>
      <c r="BZ92" s="314"/>
      <c r="CA92" s="314"/>
      <c r="CB92" s="314"/>
      <c r="CC92" s="314"/>
      <c r="CD92" s="314"/>
      <c r="CE92" s="314"/>
      <c r="CF92" s="314"/>
      <c r="CG92" s="314"/>
      <c r="CH92" s="314"/>
      <c r="CI92" s="314"/>
      <c r="CJ92" s="314"/>
      <c r="CK92" s="314"/>
      <c r="CL92" s="314"/>
      <c r="CM92" s="314"/>
      <c r="CN92" s="314"/>
      <c r="CQ92" s="110" t="s">
        <v>801</v>
      </c>
      <c r="CR92" s="110" t="s">
        <v>802</v>
      </c>
      <c r="CS92" s="110" t="s">
        <v>805</v>
      </c>
      <c r="CT92" s="110" t="s">
        <v>806</v>
      </c>
      <c r="CU92" s="314"/>
      <c r="CV92" s="314"/>
      <c r="CW92" s="314"/>
      <c r="CX92" s="314"/>
      <c r="CY92" s="314"/>
      <c r="CZ92" s="314"/>
      <c r="DA92" s="314"/>
      <c r="DB92" s="314"/>
      <c r="DC92" s="314"/>
      <c r="DD92" s="314"/>
      <c r="DE92" s="314"/>
      <c r="DF92" s="314"/>
      <c r="DG92" s="314"/>
      <c r="DH92" s="314"/>
      <c r="DI92" s="314"/>
      <c r="DJ92" s="314"/>
      <c r="DK92" s="314"/>
      <c r="DL92" s="314"/>
      <c r="DM92" s="314"/>
      <c r="DN92" s="314"/>
      <c r="DO92" s="314"/>
      <c r="DP92" s="314"/>
      <c r="DQ92" s="314"/>
      <c r="DR92" s="314"/>
      <c r="DS92" s="314"/>
      <c r="DT92" s="314"/>
      <c r="EE92">
        <f>Flowtime_200!C373</f>
        <v>1065835</v>
      </c>
      <c r="EF92">
        <f t="shared" si="240"/>
        <v>1177491</v>
      </c>
      <c r="EG92">
        <f>Flowtime_200!C185</f>
        <v>1177491</v>
      </c>
      <c r="EH92">
        <f>Flowtime_200!C91</f>
        <v>1177491</v>
      </c>
      <c r="EI92"/>
      <c r="EJ92"/>
      <c r="EK92"/>
      <c r="EL92">
        <v>649</v>
      </c>
      <c r="EM92">
        <v>679</v>
      </c>
      <c r="EN92">
        <v>685</v>
      </c>
      <c r="EO92">
        <v>676</v>
      </c>
      <c r="EP92">
        <v>676</v>
      </c>
      <c r="EQ92">
        <v>730</v>
      </c>
      <c r="ER92">
        <v>730</v>
      </c>
      <c r="ES92"/>
      <c r="ET92">
        <f t="shared" si="243"/>
        <v>-111656</v>
      </c>
      <c r="EU92">
        <f t="shared" si="243"/>
        <v>0</v>
      </c>
      <c r="EV92">
        <f t="shared" si="243"/>
        <v>0</v>
      </c>
      <c r="EW92">
        <f t="shared" si="243"/>
        <v>1177491</v>
      </c>
      <c r="EX92">
        <f t="shared" si="243"/>
        <v>0</v>
      </c>
      <c r="EY92">
        <f t="shared" si="243"/>
        <v>0</v>
      </c>
      <c r="EZ92">
        <f t="shared" si="243"/>
        <v>-649</v>
      </c>
      <c r="FA92">
        <f t="shared" si="235"/>
        <v>-30</v>
      </c>
      <c r="FB92">
        <f t="shared" si="235"/>
        <v>-6</v>
      </c>
      <c r="FC92">
        <f t="shared" si="235"/>
        <v>9</v>
      </c>
      <c r="FD92">
        <f t="shared" si="235"/>
        <v>0</v>
      </c>
      <c r="FE92">
        <f t="shared" si="235"/>
        <v>-54</v>
      </c>
      <c r="FF92">
        <f t="shared" si="235"/>
        <v>0</v>
      </c>
      <c r="FG92"/>
      <c r="FH92">
        <f>ET92-ET$93</f>
        <v>8230.6966292134894</v>
      </c>
      <c r="FI92">
        <f t="shared" ref="FI92:FJ92" si="270">EU92-EU$93</f>
        <v>-2.0337078651685392</v>
      </c>
      <c r="FJ92">
        <f t="shared" si="270"/>
        <v>2.0337078651685392</v>
      </c>
      <c r="FK92">
        <f t="shared" si="269"/>
        <v>25318.97752808989</v>
      </c>
      <c r="FL92">
        <f t="shared" si="269"/>
        <v>0</v>
      </c>
      <c r="FM92">
        <f t="shared" si="269"/>
        <v>0</v>
      </c>
      <c r="FN92">
        <f t="shared" si="269"/>
        <v>34.617977528089909</v>
      </c>
      <c r="FO92">
        <f t="shared" si="216"/>
        <v>-22.651685393258425</v>
      </c>
      <c r="FP92">
        <f t="shared" si="216"/>
        <v>-5.7528089887640448</v>
      </c>
      <c r="FQ92">
        <f t="shared" si="216"/>
        <v>14.606741573033709</v>
      </c>
      <c r="FR92">
        <f t="shared" si="216"/>
        <v>1.898876404494382</v>
      </c>
      <c r="FS92">
        <f t="shared" si="216"/>
        <v>-53.337078651685395</v>
      </c>
      <c r="FT92">
        <f t="shared" si="216"/>
        <v>0.5393258426966292</v>
      </c>
      <c r="FU92"/>
      <c r="FV92">
        <f t="shared" si="250"/>
        <v>67744367.002146289</v>
      </c>
      <c r="FW92">
        <f t="shared" si="250"/>
        <v>4.1359676808483767</v>
      </c>
      <c r="FX92">
        <f t="shared" si="250"/>
        <v>4.1359676808483767</v>
      </c>
      <c r="FY92">
        <f t="shared" si="250"/>
        <v>641050623.0679208</v>
      </c>
      <c r="FZ92">
        <f t="shared" si="250"/>
        <v>0</v>
      </c>
      <c r="GA92">
        <f t="shared" si="250"/>
        <v>0</v>
      </c>
      <c r="GB92">
        <f t="shared" si="250"/>
        <v>1198.404368135338</v>
      </c>
      <c r="GC92">
        <f t="shared" si="250"/>
        <v>513.09885115515715</v>
      </c>
      <c r="GD92">
        <f t="shared" si="250"/>
        <v>33.094811261204391</v>
      </c>
      <c r="GE92">
        <f t="shared" si="244"/>
        <v>213.35689938139126</v>
      </c>
      <c r="GF92">
        <f t="shared" si="244"/>
        <v>3.6057315995455119</v>
      </c>
      <c r="GG92">
        <f t="shared" si="244"/>
        <v>2844.8439590960738</v>
      </c>
      <c r="GH92">
        <f t="shared" si="244"/>
        <v>0.2908723646004292</v>
      </c>
    </row>
    <row r="93" spans="1:190" s="116" customFormat="1" ht="15" hidden="1" customHeight="1" x14ac:dyDescent="0.25">
      <c r="A93" s="111" t="s">
        <v>166</v>
      </c>
      <c r="B93" s="112">
        <v>-47.510355974573827</v>
      </c>
      <c r="C93" s="112">
        <v>-3.9132418294068709</v>
      </c>
      <c r="D93" s="112">
        <v>-33.9971576183178</v>
      </c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370"/>
      <c r="P93" s="370"/>
      <c r="Q93" s="370"/>
      <c r="R93" s="370"/>
      <c r="S93" s="370"/>
      <c r="T93" s="370"/>
      <c r="U93" s="370"/>
      <c r="X93" s="112">
        <v>-47.510330416673632</v>
      </c>
      <c r="Y93" s="112">
        <v>0.8436300048741886</v>
      </c>
      <c r="Z93" s="112">
        <v>-29.990066237971316</v>
      </c>
      <c r="AA93" s="370"/>
      <c r="AB93" s="370"/>
      <c r="AC93" s="370"/>
      <c r="AD93" s="370"/>
      <c r="AE93" s="370"/>
      <c r="AF93" s="370"/>
      <c r="AG93" s="370"/>
      <c r="AH93" s="370"/>
      <c r="AI93" s="370"/>
      <c r="AJ93" s="370"/>
      <c r="AK93" s="370"/>
      <c r="AL93" s="370"/>
      <c r="AM93" s="370"/>
      <c r="AN93" s="370"/>
      <c r="AO93" s="370"/>
      <c r="AP93" s="370"/>
      <c r="AQ93" s="370"/>
      <c r="AR93" s="370"/>
      <c r="AW93" s="181">
        <v>-9.1271778225830147</v>
      </c>
      <c r="AX93" s="181">
        <v>-7.6882677017901244</v>
      </c>
      <c r="AY93" s="181">
        <v>-9.0382004061894587</v>
      </c>
      <c r="AZ93" s="366"/>
      <c r="BA93" s="366"/>
      <c r="BB93" s="366"/>
      <c r="BC93" s="366"/>
      <c r="BD93" s="366"/>
      <c r="BE93" s="366"/>
      <c r="BF93" s="366"/>
      <c r="BG93" s="366"/>
      <c r="BH93" s="366"/>
      <c r="BI93" s="366"/>
      <c r="BJ93" s="366"/>
      <c r="BK93" s="366"/>
      <c r="BL93" s="366"/>
      <c r="BM93" s="366"/>
      <c r="BN93" s="366"/>
      <c r="BO93" s="366"/>
      <c r="BP93" s="366"/>
      <c r="BQ93" s="366"/>
      <c r="BT93" s="183">
        <v>-8.9183272000360034</v>
      </c>
      <c r="BU93" s="183">
        <v>-7.7029329789975431</v>
      </c>
      <c r="BV93" s="183">
        <v>-9.0412037322122814</v>
      </c>
      <c r="BW93" s="366"/>
      <c r="BX93" s="366"/>
      <c r="BY93" s="366"/>
      <c r="BZ93" s="366"/>
      <c r="CA93" s="366"/>
      <c r="CB93" s="366"/>
      <c r="CC93" s="366"/>
      <c r="CD93" s="366"/>
      <c r="CE93" s="366"/>
      <c r="CF93" s="366"/>
      <c r="CG93" s="366"/>
      <c r="CH93" s="366"/>
      <c r="CI93" s="366"/>
      <c r="CJ93" s="366"/>
      <c r="CK93" s="366"/>
      <c r="CL93" s="366"/>
      <c r="CM93" s="366"/>
      <c r="CN93" s="366"/>
      <c r="CQ93" s="181">
        <v>-2.007456949594002</v>
      </c>
      <c r="CR93" s="181">
        <v>-66.66870391651635</v>
      </c>
      <c r="CS93" s="181">
        <v>0</v>
      </c>
      <c r="CT93" s="181">
        <v>-66.35254693105199</v>
      </c>
      <c r="CU93" s="366"/>
      <c r="CV93" s="366"/>
      <c r="CW93" s="366"/>
      <c r="CX93" s="366"/>
      <c r="CY93" s="366"/>
      <c r="CZ93" s="366"/>
      <c r="DA93" s="366"/>
      <c r="DB93" s="366"/>
      <c r="DC93" s="366"/>
      <c r="DD93" s="366"/>
      <c r="DE93" s="366"/>
      <c r="DF93" s="366"/>
      <c r="DG93" s="366"/>
      <c r="DH93" s="366"/>
      <c r="DI93" s="366"/>
      <c r="DJ93" s="366"/>
      <c r="DK93" s="366"/>
      <c r="DL93" s="366"/>
      <c r="DM93" s="366"/>
      <c r="DN93" s="366"/>
      <c r="DO93" s="366"/>
      <c r="DP93" s="366"/>
      <c r="DQ93" s="366"/>
      <c r="DR93" s="366"/>
      <c r="DS93" s="366"/>
      <c r="DT93" s="366"/>
      <c r="EE93">
        <f>Flowtime_200!C374</f>
        <v>1032171.0222222222</v>
      </c>
      <c r="EF93">
        <f t="shared" si="240"/>
        <v>1151817.3999999999</v>
      </c>
      <c r="EG93">
        <f>Flowtime_200!C186</f>
        <v>1151815.388888889</v>
      </c>
      <c r="EH93">
        <f>Flowtime_200!C92</f>
        <v>1151817.3999999999</v>
      </c>
      <c r="EI93"/>
      <c r="EJ93"/>
      <c r="EK93"/>
      <c r="EL93"/>
      <c r="EM93"/>
      <c r="EN93"/>
      <c r="EO93"/>
      <c r="EP93"/>
      <c r="EQ93"/>
      <c r="ER93"/>
      <c r="ES93" t="s">
        <v>256</v>
      </c>
      <c r="ET93">
        <f>AVERAGE(ET4:ET92)</f>
        <v>-119886.69662921349</v>
      </c>
      <c r="EU93">
        <f t="shared" ref="EU93:FF93" si="271">AVERAGE(EU4:EU92)</f>
        <v>2.0337078651685392</v>
      </c>
      <c r="EV93">
        <f t="shared" si="271"/>
        <v>-2.0337078651685392</v>
      </c>
      <c r="EW93">
        <f t="shared" si="271"/>
        <v>1152172.0224719101</v>
      </c>
      <c r="EX93">
        <f t="shared" si="271"/>
        <v>0</v>
      </c>
      <c r="EY93">
        <f t="shared" si="271"/>
        <v>0</v>
      </c>
      <c r="EZ93">
        <f t="shared" si="271"/>
        <v>-683.61797752808991</v>
      </c>
      <c r="FA93">
        <f t="shared" si="271"/>
        <v>-7.3483146067415728</v>
      </c>
      <c r="FB93">
        <f t="shared" si="271"/>
        <v>-0.24719101123595505</v>
      </c>
      <c r="FC93">
        <f t="shared" si="271"/>
        <v>-5.606741573033708</v>
      </c>
      <c r="FD93">
        <f t="shared" si="271"/>
        <v>-1.898876404494382</v>
      </c>
      <c r="FE93">
        <f t="shared" si="271"/>
        <v>-0.6629213483146067</v>
      </c>
      <c r="FF93">
        <f t="shared" si="271"/>
        <v>-0.5393258426966292</v>
      </c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259</v>
      </c>
      <c r="FV93">
        <f>SUM(FV4:FV92)</f>
        <v>24200225618.808983</v>
      </c>
      <c r="FW93">
        <f t="shared" ref="FW93:GH93" si="272">SUM(FW4:FW92)</f>
        <v>32392.898876404583</v>
      </c>
      <c r="FX93">
        <f t="shared" si="272"/>
        <v>32392.898876404583</v>
      </c>
      <c r="FY93">
        <f t="shared" si="272"/>
        <v>159274013863.95511</v>
      </c>
      <c r="FZ93">
        <f t="shared" si="272"/>
        <v>0</v>
      </c>
      <c r="GA93">
        <f t="shared" si="272"/>
        <v>0</v>
      </c>
      <c r="GB93">
        <f t="shared" si="272"/>
        <v>783581.01123595517</v>
      </c>
      <c r="GC93">
        <f t="shared" si="272"/>
        <v>208330.20224719102</v>
      </c>
      <c r="GD93">
        <f t="shared" si="272"/>
        <v>190.56179775280958</v>
      </c>
      <c r="GE93">
        <f t="shared" si="272"/>
        <v>154535.23595505615</v>
      </c>
      <c r="GF93">
        <f t="shared" si="272"/>
        <v>3606.0898876404412</v>
      </c>
      <c r="GG93">
        <f t="shared" si="272"/>
        <v>188843.88764044939</v>
      </c>
      <c r="GH93">
        <f t="shared" si="272"/>
        <v>1088.1123595505585</v>
      </c>
    </row>
    <row r="94" spans="1:190" s="116" customFormat="1" ht="15" hidden="1" customHeight="1" x14ac:dyDescent="0.25">
      <c r="A94" s="111" t="s">
        <v>230</v>
      </c>
      <c r="B94" s="114">
        <v>1</v>
      </c>
      <c r="C94" s="114">
        <v>1</v>
      </c>
      <c r="D94" s="114">
        <v>1</v>
      </c>
      <c r="E94" s="371"/>
      <c r="F94" s="371"/>
      <c r="G94" s="371"/>
      <c r="H94" s="371"/>
      <c r="I94" s="371"/>
      <c r="J94" s="371"/>
      <c r="K94" s="371"/>
      <c r="L94" s="371"/>
      <c r="M94" s="371"/>
      <c r="N94" s="371"/>
      <c r="O94" s="371"/>
      <c r="P94" s="371"/>
      <c r="Q94" s="371"/>
      <c r="R94" s="371"/>
      <c r="S94" s="371"/>
      <c r="T94" s="371"/>
      <c r="U94" s="371"/>
      <c r="V94" s="169"/>
      <c r="X94" s="114">
        <v>1</v>
      </c>
      <c r="Y94" s="114">
        <v>0.79949999999999999</v>
      </c>
      <c r="Z94" s="114">
        <v>1</v>
      </c>
      <c r="AA94" s="371"/>
      <c r="AB94" s="371"/>
      <c r="AC94" s="371"/>
      <c r="AD94" s="371"/>
      <c r="AE94" s="371"/>
      <c r="AF94" s="371"/>
      <c r="AG94" s="371"/>
      <c r="AH94" s="371"/>
      <c r="AI94" s="371"/>
      <c r="AJ94" s="371"/>
      <c r="AK94" s="371"/>
      <c r="AL94" s="371"/>
      <c r="AM94" s="371"/>
      <c r="AN94" s="371"/>
      <c r="AO94" s="371"/>
      <c r="AP94" s="371"/>
      <c r="AQ94" s="371"/>
      <c r="AR94" s="371"/>
      <c r="AW94" s="130">
        <v>1</v>
      </c>
      <c r="AX94" s="130">
        <v>1</v>
      </c>
      <c r="AY94" s="130">
        <v>1</v>
      </c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T94" s="130">
        <v>1</v>
      </c>
      <c r="BU94" s="130">
        <v>1</v>
      </c>
      <c r="BV94" s="130">
        <v>1</v>
      </c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Q94" s="130">
        <v>0.9778</v>
      </c>
      <c r="CR94" s="130">
        <v>1</v>
      </c>
      <c r="CS94" s="130">
        <v>0.5</v>
      </c>
      <c r="CT94" s="130">
        <v>1</v>
      </c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</row>
    <row r="95" spans="1:190" s="116" customFormat="1" ht="15" hidden="1" customHeight="1" x14ac:dyDescent="0.25">
      <c r="A95" s="115" t="s">
        <v>176</v>
      </c>
      <c r="B95" s="130">
        <f>(1-B94)</f>
        <v>0</v>
      </c>
      <c r="C95" s="130">
        <f t="shared" ref="C95:D95" si="273">(1-C94)</f>
        <v>0</v>
      </c>
      <c r="D95" s="130">
        <f t="shared" si="273"/>
        <v>0</v>
      </c>
      <c r="E95" s="152"/>
      <c r="F95" s="152"/>
      <c r="G95" s="152"/>
      <c r="H95" s="152"/>
      <c r="I95" s="152"/>
      <c r="J95" s="152"/>
      <c r="K95" s="152"/>
      <c r="L95" s="152"/>
      <c r="M95" s="152"/>
      <c r="N95" s="152"/>
      <c r="O95" s="152"/>
      <c r="P95" s="152"/>
      <c r="Q95" s="152"/>
      <c r="R95" s="152"/>
      <c r="S95" s="152"/>
      <c r="T95" s="152"/>
      <c r="U95" s="152"/>
      <c r="V95" s="169"/>
      <c r="X95" s="130">
        <f>(1-X94)</f>
        <v>0</v>
      </c>
      <c r="Y95" s="130">
        <f t="shared" ref="Y95:Z95" si="274">(1-Y94)</f>
        <v>0.20050000000000001</v>
      </c>
      <c r="Z95" s="130">
        <f t="shared" si="274"/>
        <v>0</v>
      </c>
      <c r="AA95" s="152"/>
      <c r="AB95" s="152"/>
      <c r="AC95" s="152"/>
      <c r="AD95" s="152"/>
      <c r="AE95" s="152"/>
      <c r="AF95" s="152"/>
      <c r="AG95" s="152"/>
      <c r="AH95" s="152"/>
      <c r="AI95" s="152"/>
      <c r="AJ95" s="152"/>
      <c r="AK95" s="152"/>
      <c r="AL95" s="152"/>
      <c r="AM95" s="152"/>
      <c r="AN95" s="152"/>
      <c r="AO95" s="152"/>
      <c r="AP95" s="152"/>
      <c r="AQ95" s="152"/>
      <c r="AR95" s="152"/>
      <c r="AW95" s="130">
        <f>(1-AW94)</f>
        <v>0</v>
      </c>
      <c r="AX95" s="130">
        <f t="shared" ref="AX95:AY95" si="275">(1-AX94)</f>
        <v>0</v>
      </c>
      <c r="AY95" s="130">
        <f t="shared" si="275"/>
        <v>0</v>
      </c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T95" s="130">
        <f>(1-BT94)</f>
        <v>0</v>
      </c>
      <c r="BU95" s="130">
        <f t="shared" ref="BU95:BV95" si="276">(1-BU94)</f>
        <v>0</v>
      </c>
      <c r="BV95" s="130">
        <f t="shared" si="276"/>
        <v>0</v>
      </c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Q95" s="130">
        <f>(1-CQ94)</f>
        <v>2.2199999999999998E-2</v>
      </c>
      <c r="CR95" s="130">
        <f t="shared" ref="CR95:CT95" si="277">(1-CR94)</f>
        <v>0</v>
      </c>
      <c r="CS95" s="130">
        <f t="shared" si="277"/>
        <v>0.5</v>
      </c>
      <c r="CT95" s="130">
        <f t="shared" si="277"/>
        <v>0</v>
      </c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>
        <f>(ET93/SQRT((FV93/89)))*SQRT(90)</f>
        <v>-68.972750370461782</v>
      </c>
      <c r="FW95">
        <f t="shared" ref="FW95:GH95" si="278">(EU93/SQRT((FW93/89)))*SQRT(90)</f>
        <v>1.0112997936948616</v>
      </c>
      <c r="FX95">
        <f t="shared" si="278"/>
        <v>-1.0112997936948616</v>
      </c>
      <c r="FY95">
        <f t="shared" si="278"/>
        <v>258.38132494741109</v>
      </c>
      <c r="FZ95" t="e">
        <f t="shared" si="278"/>
        <v>#DIV/0!</v>
      </c>
      <c r="GA95" t="e">
        <f t="shared" si="278"/>
        <v>#DIV/0!</v>
      </c>
      <c r="GB95">
        <f t="shared" si="278"/>
        <v>-69.117461872384638</v>
      </c>
      <c r="GC95">
        <f t="shared" si="278"/>
        <v>-1.4408802281598982</v>
      </c>
      <c r="GD95">
        <f t="shared" si="278"/>
        <v>-1.6026216728894833</v>
      </c>
      <c r="GE95">
        <f t="shared" si="278"/>
        <v>-1.27647712720849</v>
      </c>
      <c r="GF95">
        <f t="shared" si="278"/>
        <v>-2.8300537371696586</v>
      </c>
      <c r="GG95">
        <f t="shared" si="278"/>
        <v>-0.13652959338545126</v>
      </c>
      <c r="GH95">
        <f t="shared" si="278"/>
        <v>-1.4632907157216204</v>
      </c>
    </row>
    <row r="96" spans="1:190" s="116" customFormat="1" ht="15" hidden="1" customHeight="1" x14ac:dyDescent="0.25">
      <c r="A96" s="115" t="s">
        <v>175</v>
      </c>
      <c r="B96" s="130">
        <f>RANK(B93,$B$93:$D$93,0)</f>
        <v>3</v>
      </c>
      <c r="C96" s="130">
        <f t="shared" ref="C96:D96" si="279">RANK(C93,$B$93:$D$93,0)</f>
        <v>1</v>
      </c>
      <c r="D96" s="130">
        <f t="shared" si="279"/>
        <v>2</v>
      </c>
      <c r="E96" s="152"/>
      <c r="F96" s="152"/>
      <c r="G96" s="152"/>
      <c r="H96" s="152"/>
      <c r="I96" s="152"/>
      <c r="J96" s="152"/>
      <c r="K96" s="152"/>
      <c r="L96" s="152"/>
      <c r="M96" s="152"/>
      <c r="N96" s="152"/>
      <c r="O96" s="152"/>
      <c r="P96" s="152"/>
      <c r="Q96" s="152"/>
      <c r="R96" s="152"/>
      <c r="S96" s="152"/>
      <c r="T96" s="152"/>
      <c r="U96" s="152"/>
      <c r="V96" s="169"/>
      <c r="X96" s="130">
        <f>RANK(X93,$X$93:$Z$93,0)</f>
        <v>3</v>
      </c>
      <c r="Y96" s="130">
        <f t="shared" ref="Y96:Z96" si="280">RANK(Y93,$X$93:$Z$93,0)</f>
        <v>1</v>
      </c>
      <c r="Z96" s="130">
        <f t="shared" si="280"/>
        <v>2</v>
      </c>
      <c r="AA96" s="152"/>
      <c r="AB96" s="152"/>
      <c r="AC96" s="152"/>
      <c r="AD96" s="152"/>
      <c r="AE96" s="152"/>
      <c r="AF96" s="152"/>
      <c r="AG96" s="152"/>
      <c r="AH96" s="152"/>
      <c r="AI96" s="152"/>
      <c r="AJ96" s="152"/>
      <c r="AK96" s="152"/>
      <c r="AL96" s="152"/>
      <c r="AM96" s="152"/>
      <c r="AN96" s="152"/>
      <c r="AO96" s="152"/>
      <c r="AP96" s="152"/>
      <c r="AQ96" s="152"/>
      <c r="AR96" s="152"/>
      <c r="AW96" s="130">
        <f>RANK(AW93,$AW$93:$AY$93,0)</f>
        <v>3</v>
      </c>
      <c r="AX96" s="130">
        <f t="shared" ref="AX96:AY96" si="281">RANK(AX93,$AW$93:$AY$93,0)</f>
        <v>1</v>
      </c>
      <c r="AY96" s="130">
        <f t="shared" si="281"/>
        <v>2</v>
      </c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T96" s="130">
        <f>RANK(BT93,$BT$93:$BV$93,0)</f>
        <v>2</v>
      </c>
      <c r="BU96" s="130">
        <f t="shared" ref="BU96:BV96" si="282">RANK(BU93,$BT$93:$BV$93,0)</f>
        <v>1</v>
      </c>
      <c r="BV96" s="130">
        <f t="shared" si="282"/>
        <v>3</v>
      </c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Q96" s="130">
        <f>RANK(CQ93,$CQ$93:$CT$93,0)</f>
        <v>2</v>
      </c>
      <c r="CR96" s="130">
        <f t="shared" ref="CR96:CT96" si="283">RANK(CR93,$CQ$93:$CT$93,0)</f>
        <v>4</v>
      </c>
      <c r="CS96" s="130">
        <f t="shared" si="283"/>
        <v>1</v>
      </c>
      <c r="CT96" s="130">
        <f t="shared" si="283"/>
        <v>3</v>
      </c>
      <c r="CU96" s="152"/>
      <c r="CV96" s="152"/>
      <c r="CW96" s="152"/>
      <c r="CX96" s="152"/>
      <c r="CY96" s="152"/>
      <c r="CZ96" s="152"/>
      <c r="DA96" s="152"/>
      <c r="DB96" s="152"/>
      <c r="DC96" s="152"/>
      <c r="DD96" s="152"/>
      <c r="DE96" s="152"/>
      <c r="DF96" s="152"/>
      <c r="DG96" s="152"/>
      <c r="DH96" s="152"/>
      <c r="DI96" s="152"/>
      <c r="DJ96" s="152"/>
      <c r="DK96" s="152"/>
      <c r="DL96" s="152"/>
      <c r="DM96" s="152"/>
      <c r="DN96" s="152"/>
      <c r="DO96" s="152"/>
      <c r="DP96" s="152"/>
      <c r="DQ96" s="152"/>
      <c r="DR96" s="152"/>
      <c r="DS96" s="152"/>
      <c r="DT96" s="152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</row>
    <row r="97" spans="1:190" s="116" customFormat="1" ht="15" hidden="1" customHeight="1" x14ac:dyDescent="0.25">
      <c r="A97" s="115" t="s">
        <v>177</v>
      </c>
      <c r="B97" s="137">
        <f>$B$1/B96</f>
        <v>1.6666666666666666E-2</v>
      </c>
      <c r="C97" s="137">
        <f t="shared" ref="C97:D97" si="284">$B$1/C96</f>
        <v>0.05</v>
      </c>
      <c r="D97" s="137">
        <f t="shared" si="284"/>
        <v>2.5000000000000001E-2</v>
      </c>
      <c r="E97" s="318"/>
      <c r="F97" s="318"/>
      <c r="G97" s="318"/>
      <c r="H97" s="318"/>
      <c r="I97" s="318"/>
      <c r="J97" s="318"/>
      <c r="K97" s="318"/>
      <c r="L97" s="318"/>
      <c r="M97" s="318"/>
      <c r="N97" s="318"/>
      <c r="O97" s="318"/>
      <c r="P97" s="318"/>
      <c r="Q97" s="318"/>
      <c r="R97" s="318"/>
      <c r="S97" s="318"/>
      <c r="T97" s="318"/>
      <c r="U97" s="318"/>
      <c r="V97" s="169"/>
      <c r="X97" s="137">
        <f>$B$1/X96</f>
        <v>1.6666666666666666E-2</v>
      </c>
      <c r="Y97" s="137">
        <f t="shared" ref="Y97:Z97" si="285">$B$1/Y96</f>
        <v>0.05</v>
      </c>
      <c r="Z97" s="137">
        <f t="shared" si="285"/>
        <v>2.5000000000000001E-2</v>
      </c>
      <c r="AA97" s="318"/>
      <c r="AB97" s="318"/>
      <c r="AC97" s="318"/>
      <c r="AD97" s="318"/>
      <c r="AE97" s="318"/>
      <c r="AF97" s="318"/>
      <c r="AG97" s="318"/>
      <c r="AH97" s="318"/>
      <c r="AI97" s="318"/>
      <c r="AJ97" s="318"/>
      <c r="AK97" s="318"/>
      <c r="AL97" s="318"/>
      <c r="AM97" s="318"/>
      <c r="AN97" s="318"/>
      <c r="AO97" s="318"/>
      <c r="AP97" s="318"/>
      <c r="AQ97" s="318"/>
      <c r="AR97" s="318"/>
      <c r="AW97" s="137">
        <f>$B$1/AW96</f>
        <v>1.6666666666666666E-2</v>
      </c>
      <c r="AX97" s="137">
        <f>$B$1/AX96</f>
        <v>0.05</v>
      </c>
      <c r="AY97" s="137">
        <f t="shared" ref="AY97" si="286">$B$1/AY96</f>
        <v>2.5000000000000001E-2</v>
      </c>
      <c r="AZ97" s="318"/>
      <c r="BA97" s="318"/>
      <c r="BB97" s="318"/>
      <c r="BC97" s="318"/>
      <c r="BD97" s="318"/>
      <c r="BE97" s="318"/>
      <c r="BF97" s="318"/>
      <c r="BG97" s="318"/>
      <c r="BH97" s="318"/>
      <c r="BI97" s="318"/>
      <c r="BJ97" s="318"/>
      <c r="BK97" s="318"/>
      <c r="BL97" s="318"/>
      <c r="BM97" s="318"/>
      <c r="BN97" s="318"/>
      <c r="BO97" s="318"/>
      <c r="BP97" s="318"/>
      <c r="BQ97" s="318"/>
      <c r="BT97" s="137">
        <f>$B$1/BT96</f>
        <v>2.5000000000000001E-2</v>
      </c>
      <c r="BU97" s="137">
        <f>$B$1/BU96</f>
        <v>0.05</v>
      </c>
      <c r="BV97" s="137">
        <f t="shared" ref="BV97" si="287">$B$1/BV96</f>
        <v>1.6666666666666666E-2</v>
      </c>
      <c r="BW97" s="318"/>
      <c r="BX97" s="318"/>
      <c r="BY97" s="318"/>
      <c r="BZ97" s="318"/>
      <c r="CA97" s="318"/>
      <c r="CB97" s="318"/>
      <c r="CC97" s="318"/>
      <c r="CD97" s="318"/>
      <c r="CE97" s="318"/>
      <c r="CF97" s="318"/>
      <c r="CG97" s="318"/>
      <c r="CH97" s="318"/>
      <c r="CI97" s="318"/>
      <c r="CJ97" s="318"/>
      <c r="CK97" s="318"/>
      <c r="CL97" s="318"/>
      <c r="CM97" s="318"/>
      <c r="CN97" s="318"/>
      <c r="CQ97" s="137">
        <f>$B$1/CQ96</f>
        <v>2.5000000000000001E-2</v>
      </c>
      <c r="CR97" s="137">
        <f>$B$1/CR96</f>
        <v>1.2500000000000001E-2</v>
      </c>
      <c r="CS97" s="137">
        <f t="shared" ref="CS97:CT97" si="288">$B$1/CS96</f>
        <v>0.05</v>
      </c>
      <c r="CT97" s="137">
        <f t="shared" si="288"/>
        <v>1.6666666666666666E-2</v>
      </c>
      <c r="CU97" s="318"/>
      <c r="CV97" s="318"/>
      <c r="CW97" s="318"/>
      <c r="CX97" s="318"/>
      <c r="CY97" s="318"/>
      <c r="CZ97" s="318"/>
      <c r="DA97" s="318"/>
      <c r="DB97" s="318"/>
      <c r="DC97" s="318"/>
      <c r="DD97" s="318"/>
      <c r="DE97" s="318"/>
      <c r="DF97" s="318"/>
      <c r="DG97" s="318"/>
      <c r="DH97" s="318"/>
      <c r="DI97" s="318"/>
      <c r="DJ97" s="318"/>
      <c r="DK97" s="318"/>
      <c r="DL97" s="318"/>
      <c r="DM97" s="318"/>
      <c r="DN97" s="318"/>
      <c r="DO97" s="318"/>
      <c r="DP97" s="318"/>
      <c r="DQ97" s="318"/>
      <c r="DR97" s="318"/>
      <c r="DS97" s="318"/>
      <c r="DT97" s="318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 s="112"/>
      <c r="FW97" s="112"/>
      <c r="FX97" s="112"/>
      <c r="FY97" s="112"/>
      <c r="FZ97" s="112"/>
      <c r="GA97" s="112"/>
      <c r="GB97" s="112"/>
      <c r="GC97" s="112"/>
      <c r="GD97" s="112"/>
      <c r="GE97" s="112"/>
      <c r="GF97" s="112"/>
      <c r="GG97" s="112"/>
      <c r="GH97" s="112"/>
    </row>
    <row r="98" spans="1:190" ht="15.75" hidden="1" x14ac:dyDescent="0.25">
      <c r="A98" s="115" t="s">
        <v>262</v>
      </c>
      <c r="B98" s="179" t="str">
        <f>IF(B95&lt;B97,"H1","H0")</f>
        <v>H1</v>
      </c>
      <c r="C98" s="179" t="str">
        <f t="shared" ref="C98:D98" si="289">IF(C95&lt;C97,"H1","H0")</f>
        <v>H1</v>
      </c>
      <c r="D98" s="179" t="str">
        <f t="shared" si="289"/>
        <v>H1</v>
      </c>
      <c r="E98" s="367"/>
      <c r="F98" s="367"/>
      <c r="G98" s="367"/>
      <c r="H98" s="367"/>
      <c r="I98" s="367"/>
      <c r="J98" s="367"/>
      <c r="K98" s="367"/>
      <c r="L98" s="367"/>
      <c r="M98" s="367"/>
      <c r="N98" s="367"/>
      <c r="O98" s="367"/>
      <c r="P98" s="367"/>
      <c r="Q98" s="367"/>
      <c r="R98" s="367"/>
      <c r="S98" s="367"/>
      <c r="T98" s="367"/>
      <c r="U98" s="367"/>
      <c r="V98" s="177"/>
      <c r="X98" s="179" t="str">
        <f>IF(X95&lt;X97,"H1","H0")</f>
        <v>H1</v>
      </c>
      <c r="Y98" s="179" t="str">
        <f t="shared" ref="Y98:Z98" si="290">IF(Y95&lt;Y97,"H1","H0")</f>
        <v>H0</v>
      </c>
      <c r="Z98" s="179" t="str">
        <f t="shared" si="290"/>
        <v>H1</v>
      </c>
      <c r="AA98" s="367"/>
      <c r="AB98" s="367"/>
      <c r="AC98" s="367"/>
      <c r="AD98" s="367"/>
      <c r="AE98" s="367"/>
      <c r="AF98" s="367"/>
      <c r="AG98" s="367"/>
      <c r="AH98" s="367"/>
      <c r="AI98" s="367"/>
      <c r="AJ98" s="367"/>
      <c r="AK98" s="367"/>
      <c r="AL98" s="367"/>
      <c r="AM98" s="367"/>
      <c r="AN98" s="367"/>
      <c r="AO98" s="367"/>
      <c r="AP98" s="367"/>
      <c r="AQ98" s="367"/>
      <c r="AR98" s="367"/>
      <c r="AW98" s="179" t="str">
        <f>IF(AW95&lt;AW97,"H1","H0")</f>
        <v>H1</v>
      </c>
      <c r="AX98" s="179" t="str">
        <f>IF(AX95&lt;AX97,"H1","H0")</f>
        <v>H1</v>
      </c>
      <c r="AY98" s="179" t="str">
        <f>IF(AY95&lt;AY97,"H1","H0")</f>
        <v>H1</v>
      </c>
      <c r="AZ98" s="366"/>
      <c r="BA98" s="366"/>
      <c r="BB98" s="366"/>
      <c r="BC98" s="366"/>
      <c r="BD98" s="366"/>
      <c r="BE98" s="366"/>
      <c r="BF98" s="366"/>
      <c r="BG98" s="366"/>
      <c r="BH98" s="366"/>
      <c r="BI98" s="366"/>
      <c r="BJ98" s="366"/>
      <c r="BK98" s="366"/>
      <c r="BL98" s="366"/>
      <c r="BM98" s="366"/>
      <c r="BN98" s="366"/>
      <c r="BO98" s="366"/>
      <c r="BP98" s="366"/>
      <c r="BQ98" s="366"/>
      <c r="BT98" s="179" t="str">
        <f>IF(BT95&lt;BT97,"H1","H0")</f>
        <v>H1</v>
      </c>
      <c r="BU98" s="179" t="str">
        <f>IF(BU95&lt;BU97,"H1","H0")</f>
        <v>H1</v>
      </c>
      <c r="BV98" s="179" t="str">
        <f>IF(BV95&lt;BV97,"H1","H0")</f>
        <v>H1</v>
      </c>
      <c r="BW98" s="366"/>
      <c r="BX98" s="366"/>
      <c r="BY98" s="366"/>
      <c r="BZ98" s="366"/>
      <c r="CA98" s="366"/>
      <c r="CB98" s="366"/>
      <c r="CC98" s="366"/>
      <c r="CD98" s="366"/>
      <c r="CE98" s="366"/>
      <c r="CF98" s="366"/>
      <c r="CG98" s="366"/>
      <c r="CH98" s="366"/>
      <c r="CI98" s="366"/>
      <c r="CJ98" s="366"/>
      <c r="CK98" s="366"/>
      <c r="CL98" s="366"/>
      <c r="CM98" s="366"/>
      <c r="CN98" s="366"/>
      <c r="CQ98" s="179" t="str">
        <f>IF(CQ95&lt;CQ97,"H1","H0")</f>
        <v>H1</v>
      </c>
      <c r="CR98" s="179" t="str">
        <f>IF(CR95&lt;CR97,"H1","H0")</f>
        <v>H1</v>
      </c>
      <c r="CS98" s="175" t="str">
        <f>IF(CS95&lt;CS97,"H1","H0")</f>
        <v>H0</v>
      </c>
      <c r="CT98" s="179" t="str">
        <f>IF(CT95&lt;CT97,"H1","H0")</f>
        <v>H1</v>
      </c>
      <c r="CU98" s="366"/>
      <c r="CV98" s="366"/>
      <c r="CW98" s="366"/>
      <c r="CX98" s="366"/>
      <c r="CY98" s="366"/>
      <c r="CZ98" s="366"/>
      <c r="DA98" s="366"/>
      <c r="DB98" s="366"/>
      <c r="DC98" s="366"/>
      <c r="DD98" s="366"/>
      <c r="DE98" s="366"/>
      <c r="DF98" s="366"/>
      <c r="DG98" s="366"/>
      <c r="DH98" s="366"/>
      <c r="DI98" s="366"/>
      <c r="DJ98" s="366"/>
      <c r="DK98" s="366"/>
      <c r="DL98" s="366"/>
      <c r="DM98" s="366"/>
      <c r="DN98" s="366"/>
      <c r="DO98" s="366"/>
      <c r="DP98" s="366"/>
      <c r="DQ98" s="366"/>
      <c r="DR98" s="366"/>
      <c r="DS98" s="366"/>
      <c r="DT98" s="366"/>
    </row>
    <row r="99" spans="1:190" ht="15.75" hidden="1" x14ac:dyDescent="0.25">
      <c r="A99" s="115" t="s">
        <v>244</v>
      </c>
      <c r="B99" s="130" t="str">
        <f>IF(B95&lt;B97,"'signifikant'","'n. signifikant'")</f>
        <v>'signifikant'</v>
      </c>
      <c r="C99" s="130" t="str">
        <f t="shared" ref="C99:D99" si="291">IF(C95&lt;C97,"'signifikant'","'n. signifikant'")</f>
        <v>'signifikant'</v>
      </c>
      <c r="D99" s="130" t="str">
        <f t="shared" si="291"/>
        <v>'signifikant'</v>
      </c>
      <c r="E99" s="152"/>
      <c r="F99" s="152"/>
      <c r="G99" s="152"/>
      <c r="H99" s="152"/>
      <c r="I99" s="152"/>
      <c r="J99" s="152"/>
      <c r="K99" s="152"/>
      <c r="L99" s="152"/>
      <c r="M99" s="152"/>
      <c r="N99" s="152"/>
      <c r="O99" s="152"/>
      <c r="P99" s="152"/>
      <c r="Q99" s="152"/>
      <c r="R99" s="152"/>
      <c r="S99" s="152"/>
      <c r="T99" s="152"/>
      <c r="U99" s="152"/>
      <c r="V99" s="177"/>
      <c r="X99" s="130" t="str">
        <f>IF(X95&lt;X97,"'signifikant'","'n. signifikant'")</f>
        <v>'signifikant'</v>
      </c>
      <c r="Y99" s="130" t="str">
        <f t="shared" ref="Y99:Z99" si="292">IF(Y95&lt;Y97,"'signifikant'","'n. signifikant'")</f>
        <v>'n. signifikant'</v>
      </c>
      <c r="Z99" s="130" t="str">
        <f t="shared" si="292"/>
        <v>'signifikant'</v>
      </c>
      <c r="AA99" s="152"/>
      <c r="AB99" s="152"/>
      <c r="AC99" s="152"/>
      <c r="AD99" s="152"/>
      <c r="AE99" s="152"/>
      <c r="AF99" s="152"/>
      <c r="AG99" s="152"/>
      <c r="AH99" s="152"/>
      <c r="AI99" s="152"/>
      <c r="AJ99" s="152"/>
      <c r="AK99" s="152"/>
      <c r="AL99" s="152"/>
      <c r="AM99" s="152"/>
      <c r="AN99" s="152"/>
      <c r="AO99" s="152"/>
      <c r="AP99" s="152"/>
      <c r="AQ99" s="152"/>
      <c r="AR99" s="152"/>
      <c r="AW99" s="130" t="str">
        <f>IF(AW95&lt;AW97,"'signifikant'","'n. signifikant'")</f>
        <v>'signifikant'</v>
      </c>
      <c r="AX99" s="130" t="str">
        <f>IF(AX95&lt;AX97,"'signifikant'","'n. signifikant'")</f>
        <v>'signifikant'</v>
      </c>
      <c r="AY99" s="130" t="str">
        <f>IF(AY95&lt;AY97,"'signifikant'","'n. signifikant'")</f>
        <v>'signifikant'</v>
      </c>
      <c r="AZ99" s="367"/>
      <c r="BA99" s="367"/>
      <c r="BB99" s="367"/>
      <c r="BC99" s="367"/>
      <c r="BD99" s="367"/>
      <c r="BE99" s="367"/>
      <c r="BF99" s="367"/>
      <c r="BG99" s="367"/>
      <c r="BH99" s="367"/>
      <c r="BI99" s="367"/>
      <c r="BJ99" s="367"/>
      <c r="BK99" s="367"/>
      <c r="BL99" s="367"/>
      <c r="BM99" s="367"/>
      <c r="BN99" s="367"/>
      <c r="BO99" s="367"/>
      <c r="BP99" s="367"/>
      <c r="BQ99" s="367"/>
      <c r="BT99" s="130" t="str">
        <f>IF(BT95&lt;BT97,"'signifikant'","'n. signifikant'")</f>
        <v>'signifikant'</v>
      </c>
      <c r="BU99" s="130" t="str">
        <f>IF(BU95&lt;BU97,"'signifikant'","'n. signifikant'")</f>
        <v>'signifikant'</v>
      </c>
      <c r="BV99" s="130" t="str">
        <f>IF(BV95&lt;BV97,"'signifikant'","'n. signifikant'")</f>
        <v>'signifikant'</v>
      </c>
      <c r="BW99" s="367"/>
      <c r="BX99" s="367"/>
      <c r="BY99" s="367"/>
      <c r="BZ99" s="367"/>
      <c r="CA99" s="367"/>
      <c r="CB99" s="367"/>
      <c r="CC99" s="367"/>
      <c r="CD99" s="367"/>
      <c r="CE99" s="367"/>
      <c r="CF99" s="367"/>
      <c r="CG99" s="367"/>
      <c r="CH99" s="367"/>
      <c r="CI99" s="367"/>
      <c r="CJ99" s="367"/>
      <c r="CK99" s="367"/>
      <c r="CL99" s="367"/>
      <c r="CM99" s="367"/>
      <c r="CN99" s="367"/>
      <c r="CQ99" s="130" t="str">
        <f>IF(CQ95&lt;CQ97,"'signifikant'","'n. signifikant'")</f>
        <v>'signifikant'</v>
      </c>
      <c r="CR99" s="130" t="str">
        <f>IF(CR95&lt;CR97,"'signifikant'","'n. signifikant'")</f>
        <v>'signifikant'</v>
      </c>
      <c r="CS99" s="130" t="str">
        <f>IF(CS95&lt;CS97,"'signifikant'","'n. signifikant'")</f>
        <v>'n. signifikant'</v>
      </c>
      <c r="CT99" s="130" t="str">
        <f>IF(CT95&lt;CT97,"'signifikant'","'n. signifikant'")</f>
        <v>'signifikant'</v>
      </c>
      <c r="CU99" s="367"/>
      <c r="CV99" s="367"/>
      <c r="CW99" s="367"/>
      <c r="CX99" s="367"/>
      <c r="CY99" s="367"/>
      <c r="CZ99" s="367"/>
      <c r="DA99" s="367"/>
      <c r="DB99" s="367"/>
      <c r="DC99" s="367"/>
      <c r="DD99" s="367"/>
      <c r="DE99" s="367"/>
      <c r="DF99" s="367"/>
      <c r="DG99" s="367"/>
      <c r="DH99" s="367"/>
      <c r="DI99" s="367"/>
      <c r="DJ99" s="367"/>
      <c r="DK99" s="367"/>
      <c r="DL99" s="367"/>
      <c r="DM99" s="367"/>
      <c r="DN99" s="367"/>
      <c r="DO99" s="367"/>
      <c r="DP99" s="367"/>
      <c r="DQ99" s="367"/>
      <c r="DR99" s="367"/>
      <c r="DS99" s="367"/>
      <c r="DT99" s="367"/>
    </row>
    <row r="100" spans="1:190" s="21" customFormat="1" ht="15.75" hidden="1" x14ac:dyDescent="0.25">
      <c r="A100" s="115" t="s">
        <v>270</v>
      </c>
      <c r="B100" s="130"/>
      <c r="C100" s="130"/>
      <c r="D100" s="130"/>
      <c r="E100" s="152"/>
      <c r="F100" s="152"/>
      <c r="G100" s="152"/>
      <c r="H100" s="152"/>
      <c r="I100" s="152"/>
      <c r="J100" s="152"/>
      <c r="K100" s="152"/>
      <c r="L100" s="152"/>
      <c r="M100" s="152"/>
      <c r="N100" s="152"/>
      <c r="O100" s="152"/>
      <c r="P100" s="152"/>
      <c r="Q100" s="152"/>
      <c r="R100" s="152"/>
      <c r="S100" s="152"/>
      <c r="T100" s="152"/>
      <c r="U100" s="152"/>
      <c r="V100" s="177"/>
      <c r="X100" s="130"/>
      <c r="Y100" s="130"/>
      <c r="Z100" s="130"/>
      <c r="AA100" s="152"/>
      <c r="AB100" s="152"/>
      <c r="AC100" s="152"/>
      <c r="AD100" s="152"/>
      <c r="AE100" s="152"/>
      <c r="AF100" s="152"/>
      <c r="AG100" s="152"/>
      <c r="AH100" s="152"/>
      <c r="AI100" s="152"/>
      <c r="AJ100" s="152"/>
      <c r="AK100" s="152"/>
      <c r="AL100" s="152"/>
      <c r="AM100" s="152"/>
      <c r="AN100" s="152"/>
      <c r="AO100" s="152"/>
      <c r="AP100" s="152"/>
      <c r="AQ100" s="152"/>
      <c r="AR100" s="152"/>
      <c r="AW100" s="130"/>
      <c r="AX100" s="130"/>
      <c r="AY100" s="130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T100" s="130"/>
      <c r="BU100" s="130"/>
      <c r="BV100" s="130"/>
      <c r="BW100" s="152"/>
      <c r="BX100" s="152"/>
      <c r="BY100" s="152"/>
      <c r="BZ100" s="152"/>
      <c r="CA100" s="152"/>
      <c r="CB100" s="152"/>
      <c r="CC100" s="152"/>
      <c r="CD100" s="152"/>
      <c r="CE100" s="152"/>
      <c r="CF100" s="152"/>
      <c r="CG100" s="152"/>
      <c r="CH100" s="152"/>
      <c r="CI100" s="152"/>
      <c r="CJ100" s="152"/>
      <c r="CK100" s="152"/>
      <c r="CL100" s="152"/>
      <c r="CM100" s="152"/>
      <c r="CN100" s="152"/>
      <c r="CQ100" s="130"/>
      <c r="CR100" s="130"/>
      <c r="CS100" s="130"/>
      <c r="CT100" s="130"/>
      <c r="CU100" s="152"/>
      <c r="CV100" s="152"/>
      <c r="CW100" s="152"/>
      <c r="CX100" s="152"/>
      <c r="CY100" s="152"/>
      <c r="CZ100" s="152"/>
      <c r="DA100" s="152"/>
      <c r="DB100" s="152"/>
      <c r="DC100" s="152"/>
      <c r="DD100" s="152"/>
      <c r="DE100" s="152"/>
      <c r="DF100" s="152"/>
      <c r="DG100" s="152"/>
      <c r="DH100" s="152"/>
      <c r="DI100" s="152"/>
      <c r="DJ100" s="152"/>
      <c r="DK100" s="152"/>
      <c r="DL100" s="152"/>
      <c r="DM100" s="152"/>
      <c r="DN100" s="152"/>
      <c r="DO100" s="152"/>
      <c r="DP100" s="152"/>
      <c r="DQ100" s="152"/>
      <c r="DR100" s="152"/>
      <c r="DS100" s="152"/>
      <c r="DT100" s="152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</row>
    <row r="101" spans="1:190" s="21" customFormat="1" ht="15.75" hidden="1" x14ac:dyDescent="0.25">
      <c r="A101" s="115" t="s">
        <v>271</v>
      </c>
      <c r="B101" s="131">
        <f>1-B97</f>
        <v>0.98333333333333328</v>
      </c>
      <c r="C101" s="131">
        <f t="shared" ref="C101:D101" si="293">1-C97</f>
        <v>0.95</v>
      </c>
      <c r="D101" s="131">
        <f t="shared" si="293"/>
        <v>0.97499999999999998</v>
      </c>
      <c r="E101" s="368"/>
      <c r="F101" s="368"/>
      <c r="G101" s="368"/>
      <c r="H101" s="368"/>
      <c r="I101" s="368"/>
      <c r="J101" s="368"/>
      <c r="K101" s="368"/>
      <c r="L101" s="368"/>
      <c r="M101" s="368"/>
      <c r="N101" s="368"/>
      <c r="O101" s="368"/>
      <c r="P101" s="368"/>
      <c r="Q101" s="368"/>
      <c r="R101" s="368"/>
      <c r="S101" s="368"/>
      <c r="T101" s="368"/>
      <c r="U101" s="368"/>
      <c r="V101" s="177"/>
      <c r="X101" s="131">
        <f>1-X97</f>
        <v>0.98333333333333328</v>
      </c>
      <c r="Y101" s="131">
        <f t="shared" ref="Y101:Z101" si="294">1-Y97</f>
        <v>0.95</v>
      </c>
      <c r="Z101" s="131">
        <f t="shared" si="294"/>
        <v>0.97499999999999998</v>
      </c>
      <c r="AA101" s="368"/>
      <c r="AB101" s="368"/>
      <c r="AC101" s="368"/>
      <c r="AD101" s="368"/>
      <c r="AE101" s="368"/>
      <c r="AF101" s="368"/>
      <c r="AG101" s="368"/>
      <c r="AH101" s="368"/>
      <c r="AI101" s="368"/>
      <c r="AJ101" s="368"/>
      <c r="AK101" s="368"/>
      <c r="AL101" s="368"/>
      <c r="AM101" s="368"/>
      <c r="AN101" s="368"/>
      <c r="AO101" s="368"/>
      <c r="AP101" s="368"/>
      <c r="AQ101" s="368"/>
      <c r="AR101" s="368"/>
      <c r="AW101" s="131">
        <f>1-AW97</f>
        <v>0.98333333333333328</v>
      </c>
      <c r="AX101" s="131">
        <f>1-AX97</f>
        <v>0.95</v>
      </c>
      <c r="AY101" s="131">
        <f>1-AY97</f>
        <v>0.97499999999999998</v>
      </c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  <c r="BK101" s="152"/>
      <c r="BL101" s="152"/>
      <c r="BM101" s="152"/>
      <c r="BN101" s="152"/>
      <c r="BO101" s="152"/>
      <c r="BP101" s="152"/>
      <c r="BQ101" s="152"/>
      <c r="BT101" s="131">
        <f>1-BT97</f>
        <v>0.97499999999999998</v>
      </c>
      <c r="BU101" s="131">
        <f>1-BU97</f>
        <v>0.95</v>
      </c>
      <c r="BV101" s="131">
        <f>1-BV97</f>
        <v>0.98333333333333328</v>
      </c>
      <c r="BW101" s="152"/>
      <c r="BX101" s="152"/>
      <c r="BY101" s="152"/>
      <c r="BZ101" s="152"/>
      <c r="CA101" s="152"/>
      <c r="CB101" s="152"/>
      <c r="CC101" s="152"/>
      <c r="CD101" s="152"/>
      <c r="CE101" s="152"/>
      <c r="CF101" s="152"/>
      <c r="CG101" s="152"/>
      <c r="CH101" s="152"/>
      <c r="CI101" s="152"/>
      <c r="CJ101" s="152"/>
      <c r="CK101" s="152"/>
      <c r="CL101" s="152"/>
      <c r="CM101" s="152"/>
      <c r="CN101" s="152"/>
      <c r="CQ101" s="131">
        <f>1-CQ97</f>
        <v>0.97499999999999998</v>
      </c>
      <c r="CR101" s="131">
        <f>1-CR97</f>
        <v>0.98750000000000004</v>
      </c>
      <c r="CS101" s="131">
        <f>1-CS97</f>
        <v>0.95</v>
      </c>
      <c r="CT101" s="131">
        <f>1-CT97</f>
        <v>0.98333333333333328</v>
      </c>
      <c r="CU101" s="152"/>
      <c r="CV101" s="152"/>
      <c r="CW101" s="152"/>
      <c r="CX101" s="152"/>
      <c r="CY101" s="152"/>
      <c r="CZ101" s="152"/>
      <c r="DA101" s="152"/>
      <c r="DB101" s="152"/>
      <c r="DC101" s="152"/>
      <c r="DD101" s="152"/>
      <c r="DE101" s="152"/>
      <c r="DF101" s="152"/>
      <c r="DG101" s="152"/>
      <c r="DH101" s="152"/>
      <c r="DI101" s="152"/>
      <c r="DJ101" s="152"/>
      <c r="DK101" s="152"/>
      <c r="DL101" s="152"/>
      <c r="DM101" s="152"/>
      <c r="DN101" s="152"/>
      <c r="DO101" s="152"/>
      <c r="DP101" s="152"/>
      <c r="DQ101" s="152"/>
      <c r="DR101" s="152"/>
      <c r="DS101" s="152"/>
      <c r="DT101" s="152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</row>
    <row r="102" spans="1:190" s="21" customFormat="1" ht="15.75" hidden="1" x14ac:dyDescent="0.25">
      <c r="A102" s="115" t="s">
        <v>263</v>
      </c>
      <c r="B102" s="130">
        <v>-2.13</v>
      </c>
      <c r="C102" s="130">
        <v>-1.65</v>
      </c>
      <c r="D102" s="130">
        <v>-1.96</v>
      </c>
      <c r="E102" s="152"/>
      <c r="F102" s="152"/>
      <c r="G102" s="152"/>
      <c r="H102" s="152"/>
      <c r="I102" s="152"/>
      <c r="J102" s="152"/>
      <c r="K102" s="152"/>
      <c r="L102" s="152"/>
      <c r="M102" s="152"/>
      <c r="N102" s="152"/>
      <c r="O102" s="152"/>
      <c r="P102" s="152"/>
      <c r="Q102" s="152"/>
      <c r="R102" s="152"/>
      <c r="S102" s="152"/>
      <c r="T102" s="152"/>
      <c r="U102" s="152"/>
      <c r="V102" s="177"/>
      <c r="X102" s="130">
        <v>-2.13</v>
      </c>
      <c r="Y102" s="130">
        <v>-1.65</v>
      </c>
      <c r="Z102" s="130">
        <v>-1.96</v>
      </c>
      <c r="AA102" s="152"/>
      <c r="AB102" s="152"/>
      <c r="AC102" s="152"/>
      <c r="AD102" s="152"/>
      <c r="AE102" s="152"/>
      <c r="AF102" s="152"/>
      <c r="AG102" s="152"/>
      <c r="AH102" s="152"/>
      <c r="AI102" s="152"/>
      <c r="AJ102" s="152"/>
      <c r="AK102" s="152"/>
      <c r="AL102" s="152"/>
      <c r="AM102" s="152"/>
      <c r="AN102" s="152"/>
      <c r="AO102" s="152"/>
      <c r="AP102" s="152"/>
      <c r="AQ102" s="152"/>
      <c r="AR102" s="152"/>
      <c r="AW102" s="130">
        <v>-2.13</v>
      </c>
      <c r="AX102" s="130">
        <v>-1.65</v>
      </c>
      <c r="AY102" s="130">
        <v>-1.96</v>
      </c>
      <c r="AZ102" s="368"/>
      <c r="BA102" s="368"/>
      <c r="BB102" s="368"/>
      <c r="BC102" s="368"/>
      <c r="BD102" s="368"/>
      <c r="BE102" s="368"/>
      <c r="BF102" s="368"/>
      <c r="BG102" s="368"/>
      <c r="BH102" s="368"/>
      <c r="BI102" s="368"/>
      <c r="BJ102" s="368"/>
      <c r="BK102" s="368"/>
      <c r="BL102" s="368"/>
      <c r="BM102" s="368"/>
      <c r="BN102" s="368"/>
      <c r="BO102" s="368"/>
      <c r="BP102" s="368"/>
      <c r="BQ102" s="368"/>
      <c r="BT102" s="130">
        <v>-1.96</v>
      </c>
      <c r="BU102" s="130">
        <v>-1.65</v>
      </c>
      <c r="BV102" s="130">
        <v>-2.13</v>
      </c>
      <c r="BW102" s="368"/>
      <c r="BX102" s="368"/>
      <c r="BY102" s="368"/>
      <c r="BZ102" s="368"/>
      <c r="CA102" s="368"/>
      <c r="CB102" s="368"/>
      <c r="CC102" s="368"/>
      <c r="CD102" s="368"/>
      <c r="CE102" s="368"/>
      <c r="CF102" s="368"/>
      <c r="CG102" s="368"/>
      <c r="CH102" s="368"/>
      <c r="CI102" s="368"/>
      <c r="CJ102" s="368"/>
      <c r="CK102" s="368"/>
      <c r="CL102" s="368"/>
      <c r="CM102" s="368"/>
      <c r="CN102" s="368"/>
      <c r="CQ102" s="130">
        <v>-1.96</v>
      </c>
      <c r="CR102" s="130">
        <v>-2.2400000000000002</v>
      </c>
      <c r="CS102" s="130">
        <v>-1.65</v>
      </c>
      <c r="CT102" s="130">
        <v>-2.13</v>
      </c>
      <c r="CU102" s="368"/>
      <c r="CV102" s="368"/>
      <c r="CW102" s="368"/>
      <c r="CX102" s="368"/>
      <c r="CY102" s="368"/>
      <c r="CZ102" s="368"/>
      <c r="DA102" s="368"/>
      <c r="DB102" s="368"/>
      <c r="DC102" s="368"/>
      <c r="DD102" s="368"/>
      <c r="DE102" s="368"/>
      <c r="DF102" s="368"/>
      <c r="DG102" s="368"/>
      <c r="DH102" s="368"/>
      <c r="DI102" s="368"/>
      <c r="DJ102" s="368"/>
      <c r="DK102" s="368"/>
      <c r="DL102" s="368"/>
      <c r="DM102" s="368"/>
      <c r="DN102" s="368"/>
      <c r="DO102" s="368"/>
      <c r="DP102" s="368"/>
      <c r="DQ102" s="368"/>
      <c r="DR102" s="368"/>
      <c r="DS102" s="368"/>
      <c r="DT102" s="368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</row>
    <row r="103" spans="1:190" s="21" customFormat="1" ht="15.75" hidden="1" x14ac:dyDescent="0.25">
      <c r="A103" s="115" t="s">
        <v>262</v>
      </c>
      <c r="B103" s="179" t="str">
        <f>IF(B93&lt;B102,"H1","H0")</f>
        <v>H1</v>
      </c>
      <c r="C103" s="179" t="str">
        <f t="shared" ref="C103:D103" si="295">IF(C93&lt;C102,"H1","H0")</f>
        <v>H1</v>
      </c>
      <c r="D103" s="179" t="str">
        <f t="shared" si="295"/>
        <v>H1</v>
      </c>
      <c r="E103" s="367"/>
      <c r="F103" s="367"/>
      <c r="G103" s="367"/>
      <c r="H103" s="367"/>
      <c r="I103" s="367"/>
      <c r="J103" s="367"/>
      <c r="K103" s="367"/>
      <c r="L103" s="367"/>
      <c r="M103" s="367"/>
      <c r="N103" s="367"/>
      <c r="O103" s="367"/>
      <c r="P103" s="367"/>
      <c r="Q103" s="367"/>
      <c r="R103" s="367"/>
      <c r="S103" s="367"/>
      <c r="T103" s="367"/>
      <c r="U103" s="367"/>
      <c r="V103" s="177"/>
      <c r="X103" s="179" t="str">
        <f>IF(X93&lt;X102,"H1","H0")</f>
        <v>H1</v>
      </c>
      <c r="Y103" s="179" t="str">
        <f t="shared" ref="Y103:Z103" si="296">IF(Y93&lt;Y102,"H1","H0")</f>
        <v>H0</v>
      </c>
      <c r="Z103" s="179" t="str">
        <f t="shared" si="296"/>
        <v>H1</v>
      </c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W103" s="179" t="str">
        <f>IF(AW93&lt;AW102,"H1","H0")</f>
        <v>H1</v>
      </c>
      <c r="AX103" s="179" t="str">
        <f>IF(AX93&lt;AX102,"H1","H0")</f>
        <v>H1</v>
      </c>
      <c r="AY103" s="179" t="str">
        <f>IF(AY93&lt;AY102,"H1","H0")</f>
        <v>H1</v>
      </c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T103" s="179" t="str">
        <f>IF(BT93&lt;BT102,"H1","H0")</f>
        <v>H1</v>
      </c>
      <c r="BU103" s="179" t="str">
        <f>IF(BU93&lt;BU102,"H1","H0")</f>
        <v>H1</v>
      </c>
      <c r="BV103" s="179" t="str">
        <f>IF(BV93&lt;BV102,"H1","H0")</f>
        <v>H1</v>
      </c>
      <c r="BW103" s="152"/>
      <c r="BX103" s="152"/>
      <c r="BY103" s="152"/>
      <c r="BZ103" s="152"/>
      <c r="CA103" s="152"/>
      <c r="CB103" s="152"/>
      <c r="CC103" s="152"/>
      <c r="CD103" s="152"/>
      <c r="CE103" s="152"/>
      <c r="CF103" s="152"/>
      <c r="CG103" s="152"/>
      <c r="CH103" s="152"/>
      <c r="CI103" s="152"/>
      <c r="CJ103" s="152"/>
      <c r="CK103" s="152"/>
      <c r="CL103" s="152"/>
      <c r="CM103" s="152"/>
      <c r="CN103" s="152"/>
      <c r="CQ103" s="179" t="str">
        <f>IF(CQ93&lt;CQ102,"H1","H0")</f>
        <v>H1</v>
      </c>
      <c r="CR103" s="179" t="str">
        <f>IF(CR93&lt;CR102,"H1","H0")</f>
        <v>H1</v>
      </c>
      <c r="CS103" s="175" t="str">
        <f>IF(CS93&lt;CS102,"H1","H0")</f>
        <v>H0</v>
      </c>
      <c r="CT103" s="179" t="str">
        <f>IF(CT93&lt;CT102,"H1","H0")</f>
        <v>H1</v>
      </c>
      <c r="CU103" s="152"/>
      <c r="CV103" s="152"/>
      <c r="CW103" s="152"/>
      <c r="CX103" s="152"/>
      <c r="CY103" s="152"/>
      <c r="CZ103" s="152"/>
      <c r="DA103" s="152"/>
      <c r="DB103" s="152"/>
      <c r="DC103" s="152"/>
      <c r="DD103" s="152"/>
      <c r="DE103" s="152"/>
      <c r="DF103" s="152"/>
      <c r="DG103" s="152"/>
      <c r="DH103" s="152"/>
      <c r="DI103" s="152"/>
      <c r="DJ103" s="152"/>
      <c r="DK103" s="152"/>
      <c r="DL103" s="152"/>
      <c r="DM103" s="152"/>
      <c r="DN103" s="152"/>
      <c r="DO103" s="152"/>
      <c r="DP103" s="152"/>
      <c r="DQ103" s="152"/>
      <c r="DR103" s="152"/>
      <c r="DS103" s="152"/>
      <c r="DT103" s="152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</row>
    <row r="104" spans="1:190" ht="15" hidden="1" customHeight="1" x14ac:dyDescent="0.25">
      <c r="A104" s="162"/>
      <c r="B104" s="180"/>
      <c r="C104" s="180"/>
      <c r="D104" s="180"/>
      <c r="E104" s="170"/>
      <c r="F104" s="170"/>
      <c r="G104" s="170"/>
      <c r="H104" s="170"/>
      <c r="I104" s="170"/>
      <c r="J104" s="170"/>
      <c r="K104" s="170"/>
      <c r="L104" s="170"/>
      <c r="M104" s="170"/>
      <c r="N104" s="170"/>
      <c r="O104" s="170"/>
      <c r="P104" s="170"/>
      <c r="Q104" s="170"/>
      <c r="R104" s="170"/>
      <c r="S104" s="170"/>
      <c r="T104" s="170"/>
      <c r="U104" s="170"/>
      <c r="V104" s="21"/>
      <c r="X104" s="145"/>
      <c r="Y104" s="145"/>
      <c r="Z104" s="145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0"/>
      <c r="AP104" s="170"/>
      <c r="AQ104" s="170"/>
      <c r="AR104" s="170"/>
      <c r="AW104" s="181"/>
      <c r="AX104" s="181"/>
      <c r="AY104" s="181"/>
      <c r="AZ104" s="367"/>
      <c r="BA104" s="367"/>
      <c r="BB104" s="367"/>
      <c r="BC104" s="367"/>
      <c r="BD104" s="367"/>
      <c r="BE104" s="367"/>
      <c r="BF104" s="367"/>
      <c r="BG104" s="367"/>
      <c r="BH104" s="367"/>
      <c r="BI104" s="367"/>
      <c r="BJ104" s="367"/>
      <c r="BK104" s="367"/>
      <c r="BL104" s="367"/>
      <c r="BM104" s="367"/>
      <c r="BN104" s="367"/>
      <c r="BO104" s="367"/>
      <c r="BP104" s="367"/>
      <c r="BQ104" s="367"/>
      <c r="BT104" s="181"/>
      <c r="BU104" s="181"/>
      <c r="BV104" s="181"/>
      <c r="BW104" s="367"/>
      <c r="BX104" s="367"/>
      <c r="BY104" s="367"/>
      <c r="BZ104" s="367"/>
      <c r="CA104" s="367"/>
      <c r="CB104" s="367"/>
      <c r="CC104" s="367"/>
      <c r="CD104" s="367"/>
      <c r="CE104" s="367"/>
      <c r="CF104" s="367"/>
      <c r="CG104" s="367"/>
      <c r="CH104" s="367"/>
      <c r="CI104" s="367"/>
      <c r="CJ104" s="367"/>
      <c r="CK104" s="367"/>
      <c r="CL104" s="367"/>
      <c r="CM104" s="367"/>
      <c r="CN104" s="367"/>
      <c r="CQ104" s="181"/>
      <c r="CR104" s="181"/>
      <c r="CS104" s="181"/>
      <c r="CT104" s="181"/>
      <c r="CU104" s="367"/>
      <c r="CV104" s="367"/>
      <c r="CW104" s="367"/>
      <c r="CX104" s="367"/>
      <c r="CY104" s="367"/>
      <c r="CZ104" s="367"/>
      <c r="DA104" s="367"/>
      <c r="DB104" s="367"/>
      <c r="DC104" s="367"/>
      <c r="DD104" s="367"/>
      <c r="DE104" s="367"/>
      <c r="DF104" s="367"/>
      <c r="DG104" s="367"/>
      <c r="DH104" s="367"/>
      <c r="DI104" s="367"/>
      <c r="DJ104" s="367"/>
      <c r="DK104" s="367"/>
      <c r="DL104" s="367"/>
      <c r="DM104" s="367"/>
      <c r="DN104" s="367"/>
      <c r="DO104" s="367"/>
      <c r="DP104" s="367"/>
      <c r="DQ104" s="367"/>
      <c r="DR104" s="367"/>
      <c r="DS104" s="367"/>
      <c r="DT104" s="367"/>
    </row>
    <row r="105" spans="1:190" ht="15" hidden="1" customHeight="1" x14ac:dyDescent="0.25">
      <c r="A105" s="115" t="s">
        <v>753</v>
      </c>
      <c r="B105" s="648" t="s">
        <v>29</v>
      </c>
      <c r="C105" s="648"/>
      <c r="D105" s="648"/>
      <c r="E105" s="366"/>
      <c r="F105" s="366"/>
      <c r="G105" s="366"/>
      <c r="H105" s="366"/>
      <c r="I105" s="366"/>
      <c r="J105" s="366"/>
      <c r="K105" s="366"/>
      <c r="L105" s="366"/>
      <c r="M105" s="366"/>
      <c r="N105" s="366"/>
      <c r="O105" s="366"/>
      <c r="P105" s="366"/>
      <c r="Q105" s="366"/>
      <c r="R105" s="366"/>
      <c r="S105" s="366"/>
      <c r="T105" s="366"/>
      <c r="U105" s="366"/>
      <c r="X105" s="648" t="s">
        <v>29</v>
      </c>
      <c r="Y105" s="648"/>
      <c r="Z105" s="648"/>
      <c r="AA105" s="366"/>
      <c r="AB105" s="366"/>
      <c r="AC105" s="366"/>
      <c r="AD105" s="366"/>
      <c r="AE105" s="366"/>
      <c r="AF105" s="366"/>
      <c r="AG105" s="366"/>
      <c r="AH105" s="366"/>
      <c r="AI105" s="366"/>
      <c r="AJ105" s="366"/>
      <c r="AK105" s="366"/>
      <c r="AL105" s="366"/>
      <c r="AM105" s="366"/>
      <c r="AN105" s="366"/>
      <c r="AO105" s="366"/>
      <c r="AP105" s="366"/>
      <c r="AQ105" s="366"/>
      <c r="AR105" s="366"/>
      <c r="AW105" s="649" t="s">
        <v>796</v>
      </c>
      <c r="AX105" s="650"/>
      <c r="AY105" s="650"/>
      <c r="AZ105" s="366"/>
      <c r="BA105" s="366"/>
      <c r="BB105" s="366"/>
      <c r="BC105" s="366"/>
      <c r="BD105" s="366"/>
      <c r="BE105" s="366"/>
      <c r="BF105" s="366"/>
      <c r="BG105" s="366"/>
      <c r="BH105" s="366"/>
      <c r="BI105" s="366"/>
      <c r="BJ105" s="366"/>
      <c r="BK105" s="366"/>
      <c r="BL105" s="366"/>
      <c r="BM105" s="366"/>
      <c r="BN105" s="366"/>
      <c r="BO105" s="366"/>
      <c r="BP105" s="366"/>
      <c r="BQ105" s="366"/>
      <c r="BT105" s="649" t="s">
        <v>796</v>
      </c>
      <c r="BU105" s="650"/>
      <c r="BV105" s="650"/>
      <c r="BW105" s="366"/>
      <c r="BX105" s="366"/>
      <c r="BY105" s="366"/>
      <c r="BZ105" s="366"/>
      <c r="CA105" s="366"/>
      <c r="CB105" s="366"/>
      <c r="CC105" s="366"/>
      <c r="CD105" s="366"/>
      <c r="CE105" s="366"/>
      <c r="CF105" s="366"/>
      <c r="CG105" s="366"/>
      <c r="CH105" s="366"/>
      <c r="CI105" s="366"/>
      <c r="CJ105" s="366"/>
      <c r="CK105" s="366"/>
      <c r="CL105" s="366"/>
      <c r="CM105" s="366"/>
      <c r="CN105" s="366"/>
      <c r="CQ105" s="649" t="s">
        <v>809</v>
      </c>
      <c r="CR105" s="650"/>
      <c r="CS105" s="650"/>
      <c r="CT105" s="650"/>
      <c r="CU105" s="366"/>
      <c r="CV105" s="366"/>
      <c r="CW105" s="366"/>
      <c r="CX105" s="366"/>
      <c r="CY105" s="366"/>
      <c r="CZ105" s="366"/>
      <c r="DA105" s="366"/>
      <c r="DB105" s="366"/>
      <c r="DC105" s="366"/>
      <c r="DD105" s="366"/>
      <c r="DE105" s="366"/>
      <c r="DF105" s="366"/>
      <c r="DG105" s="366"/>
      <c r="DH105" s="366"/>
      <c r="DI105" s="366"/>
      <c r="DJ105" s="366"/>
      <c r="DK105" s="366"/>
      <c r="DL105" s="366"/>
      <c r="DM105" s="366"/>
      <c r="DN105" s="366"/>
      <c r="DO105" s="366"/>
      <c r="DP105" s="366"/>
      <c r="DQ105" s="366"/>
      <c r="DR105" s="366"/>
      <c r="DS105" s="366"/>
      <c r="DT105" s="366"/>
    </row>
    <row r="106" spans="1:190" ht="15" hidden="1" customHeight="1" x14ac:dyDescent="0.25">
      <c r="A106" s="178" t="s">
        <v>164</v>
      </c>
      <c r="X106" t="s">
        <v>164</v>
      </c>
      <c r="AZ106" s="366"/>
      <c r="BA106" s="366"/>
      <c r="BB106" s="366"/>
      <c r="BC106" s="366"/>
      <c r="BD106" s="366"/>
      <c r="BE106" s="366"/>
      <c r="BF106" s="366"/>
      <c r="BG106" s="366"/>
      <c r="BH106" s="366"/>
      <c r="BI106" s="366"/>
      <c r="BJ106" s="366"/>
      <c r="BK106" s="366"/>
      <c r="BL106" s="366"/>
      <c r="BM106" s="366"/>
      <c r="BN106" s="366"/>
      <c r="BO106" s="366"/>
      <c r="BP106" s="366"/>
      <c r="BQ106" s="366"/>
      <c r="BW106" s="366"/>
      <c r="BX106" s="366"/>
      <c r="BY106" s="366"/>
      <c r="BZ106" s="366"/>
      <c r="CA106" s="366"/>
      <c r="CB106" s="366"/>
      <c r="CC106" s="366"/>
      <c r="CD106" s="366"/>
      <c r="CE106" s="366"/>
      <c r="CF106" s="366"/>
      <c r="CG106" s="366"/>
      <c r="CH106" s="366"/>
      <c r="CI106" s="366"/>
      <c r="CJ106" s="366"/>
      <c r="CK106" s="366"/>
      <c r="CL106" s="366"/>
      <c r="CM106" s="366"/>
      <c r="CN106" s="366"/>
      <c r="CU106" s="366"/>
      <c r="CV106" s="366"/>
      <c r="CW106" s="366"/>
      <c r="CX106" s="366"/>
      <c r="CY106" s="366"/>
      <c r="CZ106" s="366"/>
      <c r="DA106" s="366"/>
      <c r="DB106" s="366"/>
      <c r="DC106" s="366"/>
      <c r="DD106" s="366"/>
      <c r="DE106" s="366"/>
      <c r="DF106" s="366"/>
      <c r="DG106" s="366"/>
      <c r="DH106" s="366"/>
      <c r="DI106" s="366"/>
      <c r="DJ106" s="366"/>
      <c r="DK106" s="366"/>
      <c r="DL106" s="366"/>
      <c r="DM106" s="366"/>
      <c r="DN106" s="366"/>
      <c r="DO106" s="366"/>
      <c r="DP106" s="366"/>
      <c r="DQ106" s="366"/>
      <c r="DR106" s="366"/>
      <c r="DS106" s="366"/>
      <c r="DT106" s="366"/>
    </row>
    <row r="107" spans="1:190" ht="15" hidden="1" customHeight="1" x14ac:dyDescent="0.25">
      <c r="A107" s="6"/>
      <c r="B107" s="585"/>
      <c r="C107" s="585"/>
      <c r="D107" s="585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X107" s="585"/>
      <c r="Y107" s="585"/>
      <c r="Z107" s="585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3"/>
      <c r="AK107" s="163"/>
      <c r="AL107" s="163"/>
      <c r="AM107" s="163"/>
      <c r="AN107" s="163"/>
      <c r="AO107" s="163"/>
      <c r="AP107" s="163"/>
      <c r="AQ107" s="163"/>
      <c r="AR107" s="163"/>
      <c r="AW107" t="s">
        <v>164</v>
      </c>
      <c r="BT107" t="s">
        <v>164</v>
      </c>
      <c r="CQ107" t="s">
        <v>164</v>
      </c>
    </row>
    <row r="108" spans="1:190" s="116" customFormat="1" ht="84" hidden="1" customHeight="1" x14ac:dyDescent="0.25">
      <c r="A108" s="109" t="s">
        <v>264</v>
      </c>
      <c r="B108" s="110" t="s">
        <v>785</v>
      </c>
      <c r="C108" s="110" t="s">
        <v>786</v>
      </c>
      <c r="D108" s="110" t="s">
        <v>787</v>
      </c>
      <c r="E108" s="314"/>
      <c r="F108" s="314"/>
      <c r="G108" s="314"/>
      <c r="H108" s="314"/>
      <c r="I108" s="314"/>
      <c r="J108" s="314"/>
      <c r="K108" s="314"/>
      <c r="L108" s="314"/>
      <c r="M108" s="314"/>
      <c r="N108" s="314"/>
      <c r="O108" s="314"/>
      <c r="P108" s="314"/>
      <c r="Q108" s="314"/>
      <c r="R108" s="314"/>
      <c r="S108" s="314"/>
      <c r="T108" s="314"/>
      <c r="U108" s="314"/>
      <c r="X108" s="110" t="s">
        <v>785</v>
      </c>
      <c r="Y108" s="110" t="s">
        <v>786</v>
      </c>
      <c r="Z108" s="110" t="s">
        <v>787</v>
      </c>
      <c r="AA108" s="314"/>
      <c r="AB108" s="314"/>
      <c r="AC108" s="314"/>
      <c r="AD108" s="314"/>
      <c r="AE108" s="314"/>
      <c r="AF108" s="314"/>
      <c r="AG108" s="314"/>
      <c r="AH108" s="314"/>
      <c r="AI108" s="314"/>
      <c r="AJ108" s="314"/>
      <c r="AK108" s="314"/>
      <c r="AL108" s="314"/>
      <c r="AM108" s="314"/>
      <c r="AN108" s="314"/>
      <c r="AO108" s="314"/>
      <c r="AP108" s="314"/>
      <c r="AQ108" s="314"/>
      <c r="AR108" s="314"/>
      <c r="AW108" s="110" t="s">
        <v>797</v>
      </c>
      <c r="AX108" s="110" t="s">
        <v>791</v>
      </c>
      <c r="AY108" s="110" t="s">
        <v>792</v>
      </c>
      <c r="AZ108" s="314"/>
      <c r="BA108" s="314"/>
      <c r="BB108" s="314"/>
      <c r="BC108" s="314"/>
      <c r="BD108" s="314"/>
      <c r="BE108" s="314"/>
      <c r="BF108" s="314"/>
      <c r="BG108" s="314"/>
      <c r="BH108" s="314"/>
      <c r="BI108" s="314"/>
      <c r="BJ108" s="314"/>
      <c r="BK108" s="314"/>
      <c r="BL108" s="314"/>
      <c r="BM108" s="314"/>
      <c r="BN108" s="314"/>
      <c r="BO108" s="314"/>
      <c r="BP108" s="314"/>
      <c r="BQ108" s="314"/>
      <c r="BT108" s="110" t="s">
        <v>797</v>
      </c>
      <c r="BU108" s="110" t="s">
        <v>791</v>
      </c>
      <c r="BV108" s="110" t="s">
        <v>792</v>
      </c>
      <c r="BW108" s="314"/>
      <c r="BX108" s="314"/>
      <c r="BY108" s="314"/>
      <c r="BZ108" s="314"/>
      <c r="CA108" s="314"/>
      <c r="CB108" s="314"/>
      <c r="CC108" s="314"/>
      <c r="CD108" s="314"/>
      <c r="CE108" s="314"/>
      <c r="CF108" s="314"/>
      <c r="CG108" s="314"/>
      <c r="CH108" s="314"/>
      <c r="CI108" s="314"/>
      <c r="CJ108" s="314"/>
      <c r="CK108" s="314"/>
      <c r="CL108" s="314"/>
      <c r="CM108" s="314"/>
      <c r="CN108" s="314"/>
      <c r="CQ108" s="110" t="s">
        <v>799</v>
      </c>
      <c r="CR108" s="110" t="s">
        <v>800</v>
      </c>
      <c r="CS108" s="110" t="s">
        <v>803</v>
      </c>
      <c r="CT108" s="110" t="s">
        <v>804</v>
      </c>
      <c r="CU108" s="314"/>
      <c r="CV108" s="314"/>
      <c r="CW108" s="314"/>
      <c r="CX108" s="314"/>
      <c r="CY108" s="314"/>
      <c r="CZ108" s="314"/>
      <c r="DA108" s="314"/>
      <c r="DB108" s="314"/>
      <c r="DC108" s="314"/>
      <c r="DD108" s="314"/>
      <c r="DE108" s="314"/>
      <c r="DF108" s="314"/>
      <c r="DG108" s="314"/>
      <c r="DH108" s="314"/>
      <c r="DI108" s="314"/>
      <c r="DJ108" s="314"/>
      <c r="DK108" s="314"/>
      <c r="DL108" s="314"/>
      <c r="DM108" s="314"/>
      <c r="DN108" s="314"/>
      <c r="DO108" s="314"/>
      <c r="DP108" s="314"/>
      <c r="DQ108" s="314"/>
      <c r="DR108" s="314"/>
      <c r="DS108" s="314"/>
      <c r="DT108" s="314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</row>
    <row r="109" spans="1:190" s="116" customFormat="1" ht="84" hidden="1" customHeight="1" x14ac:dyDescent="0.25">
      <c r="A109" s="109" t="s">
        <v>265</v>
      </c>
      <c r="B109" s="110" t="s">
        <v>788</v>
      </c>
      <c r="C109" s="110" t="s">
        <v>789</v>
      </c>
      <c r="D109" s="110" t="s">
        <v>790</v>
      </c>
      <c r="E109" s="314"/>
      <c r="F109" s="314"/>
      <c r="G109" s="314"/>
      <c r="H109" s="314"/>
      <c r="I109" s="314"/>
      <c r="J109" s="314"/>
      <c r="K109" s="314"/>
      <c r="L109" s="314"/>
      <c r="M109" s="314"/>
      <c r="N109" s="314"/>
      <c r="O109" s="314"/>
      <c r="P109" s="314"/>
      <c r="Q109" s="314"/>
      <c r="R109" s="314"/>
      <c r="S109" s="314"/>
      <c r="T109" s="314"/>
      <c r="U109" s="314"/>
      <c r="X109" s="110" t="s">
        <v>788</v>
      </c>
      <c r="Y109" s="110" t="s">
        <v>789</v>
      </c>
      <c r="Z109" s="110" t="s">
        <v>790</v>
      </c>
      <c r="AA109" s="314"/>
      <c r="AB109" s="314"/>
      <c r="AC109" s="314"/>
      <c r="AD109" s="314"/>
      <c r="AE109" s="314"/>
      <c r="AF109" s="314"/>
      <c r="AG109" s="314"/>
      <c r="AH109" s="314"/>
      <c r="AI109" s="314"/>
      <c r="AJ109" s="314"/>
      <c r="AK109" s="314"/>
      <c r="AL109" s="314"/>
      <c r="AM109" s="314"/>
      <c r="AN109" s="314"/>
      <c r="AO109" s="314"/>
      <c r="AP109" s="314"/>
      <c r="AQ109" s="314"/>
      <c r="AR109" s="314"/>
      <c r="AW109" s="110" t="s">
        <v>798</v>
      </c>
      <c r="AX109" s="110" t="s">
        <v>793</v>
      </c>
      <c r="AY109" s="110" t="s">
        <v>794</v>
      </c>
      <c r="AZ109" s="314"/>
      <c r="BA109" s="314"/>
      <c r="BB109" s="314"/>
      <c r="BC109" s="314"/>
      <c r="BD109" s="314"/>
      <c r="BE109" s="314"/>
      <c r="BF109" s="314"/>
      <c r="BG109" s="314"/>
      <c r="BH109" s="314"/>
      <c r="BI109" s="314"/>
      <c r="BJ109" s="314"/>
      <c r="BK109" s="314"/>
      <c r="BL109" s="314"/>
      <c r="BM109" s="314"/>
      <c r="BN109" s="314"/>
      <c r="BO109" s="314"/>
      <c r="BP109" s="314"/>
      <c r="BQ109" s="314"/>
      <c r="BT109" s="110" t="s">
        <v>798</v>
      </c>
      <c r="BU109" s="110" t="s">
        <v>793</v>
      </c>
      <c r="BV109" s="110" t="s">
        <v>794</v>
      </c>
      <c r="BW109" s="314"/>
      <c r="BX109" s="314"/>
      <c r="BY109" s="314"/>
      <c r="BZ109" s="314"/>
      <c r="CA109" s="314"/>
      <c r="CB109" s="314"/>
      <c r="CC109" s="314"/>
      <c r="CD109" s="314"/>
      <c r="CE109" s="314"/>
      <c r="CF109" s="314"/>
      <c r="CG109" s="314"/>
      <c r="CH109" s="314"/>
      <c r="CI109" s="314"/>
      <c r="CJ109" s="314"/>
      <c r="CK109" s="314"/>
      <c r="CL109" s="314"/>
      <c r="CM109" s="314"/>
      <c r="CN109" s="314"/>
      <c r="CQ109" s="110" t="s">
        <v>801</v>
      </c>
      <c r="CR109" s="110" t="s">
        <v>802</v>
      </c>
      <c r="CS109" s="110" t="s">
        <v>805</v>
      </c>
      <c r="CT109" s="110" t="s">
        <v>806</v>
      </c>
      <c r="CU109" s="314"/>
      <c r="CV109" s="314"/>
      <c r="CW109" s="314"/>
      <c r="CX109" s="314"/>
      <c r="CY109" s="314"/>
      <c r="CZ109" s="314"/>
      <c r="DA109" s="314"/>
      <c r="DB109" s="314"/>
      <c r="DC109" s="314"/>
      <c r="DD109" s="314"/>
      <c r="DE109" s="314"/>
      <c r="DF109" s="314"/>
      <c r="DG109" s="314"/>
      <c r="DH109" s="314"/>
      <c r="DI109" s="314"/>
      <c r="DJ109" s="314"/>
      <c r="DK109" s="314"/>
      <c r="DL109" s="314"/>
      <c r="DM109" s="314"/>
      <c r="DN109" s="314"/>
      <c r="DO109" s="314"/>
      <c r="DP109" s="314"/>
      <c r="DQ109" s="314"/>
      <c r="DR109" s="314"/>
      <c r="DS109" s="314"/>
      <c r="DT109" s="314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</row>
    <row r="110" spans="1:190" s="116" customFormat="1" ht="15" hidden="1" customHeight="1" x14ac:dyDescent="0.25">
      <c r="A110" s="111" t="s">
        <v>166</v>
      </c>
      <c r="B110" s="112">
        <v>-55.892468181890109</v>
      </c>
      <c r="C110" s="112">
        <v>-0.84430868967717498</v>
      </c>
      <c r="D110" s="112">
        <v>-36.860246970437167</v>
      </c>
      <c r="E110" s="370"/>
      <c r="F110" s="370"/>
      <c r="G110" s="370"/>
      <c r="H110" s="370"/>
      <c r="I110" s="370"/>
      <c r="J110" s="370"/>
      <c r="K110" s="370"/>
      <c r="L110" s="370"/>
      <c r="M110" s="370"/>
      <c r="N110" s="370"/>
      <c r="O110" s="370"/>
      <c r="P110" s="370"/>
      <c r="Q110" s="370"/>
      <c r="R110" s="370"/>
      <c r="S110" s="370"/>
      <c r="T110" s="370"/>
      <c r="U110" s="370"/>
      <c r="X110" s="112">
        <v>-55.891464545391948</v>
      </c>
      <c r="Y110" s="112">
        <v>3.9532789485399609</v>
      </c>
      <c r="Z110" s="112">
        <v>-33.507999310922116</v>
      </c>
      <c r="AA110" s="370"/>
      <c r="AB110" s="370"/>
      <c r="AC110" s="370"/>
      <c r="AD110" s="370"/>
      <c r="AE110" s="370"/>
      <c r="AF110" s="370"/>
      <c r="AG110" s="370"/>
      <c r="AH110" s="370"/>
      <c r="AI110" s="370"/>
      <c r="AJ110" s="370"/>
      <c r="AK110" s="370"/>
      <c r="AL110" s="370"/>
      <c r="AM110" s="370"/>
      <c r="AN110" s="370"/>
      <c r="AO110" s="370"/>
      <c r="AP110" s="370"/>
      <c r="AQ110" s="370"/>
      <c r="AR110" s="370"/>
      <c r="AW110" s="181">
        <v>-11.000779200322674</v>
      </c>
      <c r="AX110" s="181">
        <v>-6.0783633355423259</v>
      </c>
      <c r="AY110" s="181">
        <v>-7.8214652675021989</v>
      </c>
      <c r="AZ110" s="366"/>
      <c r="BA110" s="366"/>
      <c r="BB110" s="366"/>
      <c r="BC110" s="366"/>
      <c r="BD110" s="366"/>
      <c r="BE110" s="366"/>
      <c r="BF110" s="366"/>
      <c r="BG110" s="366"/>
      <c r="BH110" s="366"/>
      <c r="BI110" s="366"/>
      <c r="BJ110" s="366"/>
      <c r="BK110" s="366"/>
      <c r="BL110" s="366"/>
      <c r="BM110" s="366"/>
      <c r="BN110" s="366"/>
      <c r="BO110" s="366"/>
      <c r="BP110" s="366"/>
      <c r="BQ110" s="366"/>
      <c r="BT110" s="183">
        <v>-10.683787925196228</v>
      </c>
      <c r="BU110" s="183">
        <v>-6.0998664623996381</v>
      </c>
      <c r="BV110" s="183">
        <v>-7.8225076528759541</v>
      </c>
      <c r="BW110" s="366"/>
      <c r="BX110" s="366"/>
      <c r="BY110" s="366"/>
      <c r="BZ110" s="366"/>
      <c r="CA110" s="366"/>
      <c r="CB110" s="366"/>
      <c r="CC110" s="366"/>
      <c r="CD110" s="366"/>
      <c r="CE110" s="366"/>
      <c r="CF110" s="366"/>
      <c r="CG110" s="366"/>
      <c r="CH110" s="366"/>
      <c r="CI110" s="366"/>
      <c r="CJ110" s="366"/>
      <c r="CK110" s="366"/>
      <c r="CL110" s="366"/>
      <c r="CM110" s="366"/>
      <c r="CN110" s="366"/>
      <c r="CQ110" s="181">
        <v>-1.7641664521651135</v>
      </c>
      <c r="CR110" s="181">
        <v>-68.201485838728217</v>
      </c>
      <c r="CS110" s="181">
        <v>-1.0000000000000011</v>
      </c>
      <c r="CT110" s="181">
        <v>-68.185867937972219</v>
      </c>
      <c r="CU110" s="366"/>
      <c r="CV110" s="366"/>
      <c r="CW110" s="366"/>
      <c r="CX110" s="366"/>
      <c r="CY110" s="366"/>
      <c r="CZ110" s="366"/>
      <c r="DA110" s="366"/>
      <c r="DB110" s="366"/>
      <c r="DC110" s="366"/>
      <c r="DD110" s="366"/>
      <c r="DE110" s="366"/>
      <c r="DF110" s="366"/>
      <c r="DG110" s="366"/>
      <c r="DH110" s="366"/>
      <c r="DI110" s="366"/>
      <c r="DJ110" s="366"/>
      <c r="DK110" s="366"/>
      <c r="DL110" s="366"/>
      <c r="DM110" s="366"/>
      <c r="DN110" s="366"/>
      <c r="DO110" s="366"/>
      <c r="DP110" s="366"/>
      <c r="DQ110" s="366"/>
      <c r="DR110" s="366"/>
      <c r="DS110" s="366"/>
      <c r="DT110" s="366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</row>
    <row r="111" spans="1:190" s="116" customFormat="1" ht="15" hidden="1" customHeight="1" x14ac:dyDescent="0.25">
      <c r="A111" s="111" t="s">
        <v>230</v>
      </c>
      <c r="B111" s="114">
        <v>1</v>
      </c>
      <c r="C111" s="114">
        <v>0.79949999999999999</v>
      </c>
      <c r="D111" s="114">
        <v>1</v>
      </c>
      <c r="E111" s="371"/>
      <c r="F111" s="371"/>
      <c r="G111" s="371"/>
      <c r="H111" s="371"/>
      <c r="I111" s="371"/>
      <c r="J111" s="371"/>
      <c r="K111" s="371"/>
      <c r="L111" s="371"/>
      <c r="M111" s="371"/>
      <c r="N111" s="371"/>
      <c r="O111" s="371"/>
      <c r="P111" s="371"/>
      <c r="Q111" s="371"/>
      <c r="R111" s="371"/>
      <c r="S111" s="371"/>
      <c r="T111" s="371"/>
      <c r="U111" s="371"/>
      <c r="V111" s="169"/>
      <c r="X111" s="114">
        <v>1</v>
      </c>
      <c r="Y111" s="114">
        <v>1</v>
      </c>
      <c r="Z111" s="114">
        <v>1</v>
      </c>
      <c r="AA111" s="371"/>
      <c r="AB111" s="371"/>
      <c r="AC111" s="371"/>
      <c r="AD111" s="371"/>
      <c r="AE111" s="371"/>
      <c r="AF111" s="371"/>
      <c r="AG111" s="371"/>
      <c r="AH111" s="371"/>
      <c r="AI111" s="371"/>
      <c r="AJ111" s="371"/>
      <c r="AK111" s="371"/>
      <c r="AL111" s="371"/>
      <c r="AM111" s="371"/>
      <c r="AN111" s="371"/>
      <c r="AO111" s="371"/>
      <c r="AP111" s="371"/>
      <c r="AQ111" s="371"/>
      <c r="AR111" s="371"/>
      <c r="AW111" s="130">
        <v>1</v>
      </c>
      <c r="AX111" s="130">
        <v>1</v>
      </c>
      <c r="AY111" s="130">
        <v>1</v>
      </c>
      <c r="AZ111" s="152"/>
      <c r="BA111" s="152"/>
      <c r="BB111" s="152"/>
      <c r="BC111" s="152"/>
      <c r="BD111" s="152"/>
      <c r="BE111" s="152"/>
      <c r="BF111" s="152"/>
      <c r="BG111" s="152"/>
      <c r="BH111" s="152"/>
      <c r="BI111" s="152"/>
      <c r="BJ111" s="152"/>
      <c r="BK111" s="152"/>
      <c r="BL111" s="152"/>
      <c r="BM111" s="152"/>
      <c r="BN111" s="152"/>
      <c r="BO111" s="152"/>
      <c r="BP111" s="152"/>
      <c r="BQ111" s="152"/>
      <c r="BT111" s="130">
        <v>1</v>
      </c>
      <c r="BU111" s="130">
        <v>1</v>
      </c>
      <c r="BV111" s="130">
        <v>1</v>
      </c>
      <c r="BW111" s="152"/>
      <c r="BX111" s="152"/>
      <c r="BY111" s="152"/>
      <c r="BZ111" s="152"/>
      <c r="CA111" s="152"/>
      <c r="CB111" s="152"/>
      <c r="CC111" s="152"/>
      <c r="CD111" s="152"/>
      <c r="CE111" s="152"/>
      <c r="CF111" s="152"/>
      <c r="CG111" s="152"/>
      <c r="CH111" s="152"/>
      <c r="CI111" s="152"/>
      <c r="CJ111" s="152"/>
      <c r="CK111" s="152"/>
      <c r="CL111" s="152"/>
      <c r="CM111" s="152"/>
      <c r="CN111" s="152"/>
      <c r="CQ111" s="130">
        <v>0.96079999999999999</v>
      </c>
      <c r="CR111" s="130">
        <v>1</v>
      </c>
      <c r="CS111" s="130">
        <v>0.84130000000000005</v>
      </c>
      <c r="CT111" s="130">
        <v>1</v>
      </c>
      <c r="CU111" s="152"/>
      <c r="CV111" s="152"/>
      <c r="CW111" s="152"/>
      <c r="CX111" s="152"/>
      <c r="CY111" s="152"/>
      <c r="CZ111" s="152"/>
      <c r="DA111" s="152"/>
      <c r="DB111" s="152"/>
      <c r="DC111" s="152"/>
      <c r="DD111" s="152"/>
      <c r="DE111" s="152"/>
      <c r="DF111" s="152"/>
      <c r="DG111" s="152"/>
      <c r="DH111" s="152"/>
      <c r="DI111" s="152"/>
      <c r="DJ111" s="152"/>
      <c r="DK111" s="152"/>
      <c r="DL111" s="152"/>
      <c r="DM111" s="152"/>
      <c r="DN111" s="152"/>
      <c r="DO111" s="152"/>
      <c r="DP111" s="152"/>
      <c r="DQ111" s="152"/>
      <c r="DR111" s="152"/>
      <c r="DS111" s="152"/>
      <c r="DT111" s="152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</row>
    <row r="112" spans="1:190" s="116" customFormat="1" ht="15" hidden="1" customHeight="1" x14ac:dyDescent="0.25">
      <c r="A112" s="115" t="s">
        <v>176</v>
      </c>
      <c r="B112" s="130">
        <f>(1-B111)</f>
        <v>0</v>
      </c>
      <c r="C112" s="130">
        <f t="shared" ref="C112:D112" si="297">(1-C111)</f>
        <v>0.20050000000000001</v>
      </c>
      <c r="D112" s="130">
        <f t="shared" si="297"/>
        <v>0</v>
      </c>
      <c r="E112" s="152"/>
      <c r="F112" s="152"/>
      <c r="G112" s="152"/>
      <c r="H112" s="152"/>
      <c r="I112" s="152"/>
      <c r="J112" s="152"/>
      <c r="K112" s="152"/>
      <c r="L112" s="152"/>
      <c r="M112" s="152"/>
      <c r="N112" s="152"/>
      <c r="O112" s="152"/>
      <c r="P112" s="152"/>
      <c r="Q112" s="152"/>
      <c r="R112" s="152"/>
      <c r="S112" s="152"/>
      <c r="T112" s="152"/>
      <c r="U112" s="152"/>
      <c r="V112" s="169"/>
      <c r="X112" s="130">
        <f>(1-X111)</f>
        <v>0</v>
      </c>
      <c r="Y112" s="130">
        <f t="shared" ref="Y112:Z112" si="298">(1-Y111)</f>
        <v>0</v>
      </c>
      <c r="Z112" s="130">
        <f t="shared" si="298"/>
        <v>0</v>
      </c>
      <c r="AA112" s="152"/>
      <c r="AB112" s="152"/>
      <c r="AC112" s="152"/>
      <c r="AD112" s="152"/>
      <c r="AE112" s="152"/>
      <c r="AF112" s="152"/>
      <c r="AG112" s="152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W112" s="130">
        <f>(1-AW111)</f>
        <v>0</v>
      </c>
      <c r="AX112" s="130">
        <f t="shared" ref="AX112:AY112" si="299">(1-AX111)</f>
        <v>0</v>
      </c>
      <c r="AY112" s="130">
        <f t="shared" si="299"/>
        <v>0</v>
      </c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T112" s="130">
        <f>(1-BT111)</f>
        <v>0</v>
      </c>
      <c r="BU112" s="130">
        <f t="shared" ref="BU112:BV112" si="300">(1-BU111)</f>
        <v>0</v>
      </c>
      <c r="BV112" s="130">
        <f t="shared" si="300"/>
        <v>0</v>
      </c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Q112" s="130">
        <f>(1-CQ111)</f>
        <v>3.9200000000000013E-2</v>
      </c>
      <c r="CR112" s="130">
        <f t="shared" ref="CR112:CT112" si="301">(1-CR111)</f>
        <v>0</v>
      </c>
      <c r="CS112" s="130">
        <f t="shared" si="301"/>
        <v>0.15869999999999995</v>
      </c>
      <c r="CT112" s="130">
        <f t="shared" si="301"/>
        <v>0</v>
      </c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</row>
    <row r="113" spans="1:190" s="116" customFormat="1" ht="15" hidden="1" customHeight="1" x14ac:dyDescent="0.25">
      <c r="A113" s="115" t="s">
        <v>175</v>
      </c>
      <c r="B113" s="130">
        <f>RANK(B110,$B$110:$D$110,0)</f>
        <v>3</v>
      </c>
      <c r="C113" s="130">
        <f t="shared" ref="C113:D113" si="302">RANK(C110,$B$110:$D$110,0)</f>
        <v>1</v>
      </c>
      <c r="D113" s="130">
        <f t="shared" si="302"/>
        <v>2</v>
      </c>
      <c r="E113" s="152"/>
      <c r="F113" s="152"/>
      <c r="G113" s="152"/>
      <c r="H113" s="152"/>
      <c r="I113" s="152"/>
      <c r="J113" s="152"/>
      <c r="K113" s="152"/>
      <c r="L113" s="152"/>
      <c r="M113" s="152"/>
      <c r="N113" s="152"/>
      <c r="O113" s="152"/>
      <c r="P113" s="152"/>
      <c r="Q113" s="152"/>
      <c r="R113" s="152"/>
      <c r="S113" s="152"/>
      <c r="T113" s="152"/>
      <c r="U113" s="152"/>
      <c r="V113" s="169"/>
      <c r="X113" s="130">
        <f>RANK(X110,$X$110:$Z$110,0)</f>
        <v>3</v>
      </c>
      <c r="Y113" s="130">
        <f t="shared" ref="Y113:Z113" si="303">RANK(Y110,$X$110:$Z$110,0)</f>
        <v>1</v>
      </c>
      <c r="Z113" s="130">
        <f t="shared" si="303"/>
        <v>2</v>
      </c>
      <c r="AA113" s="152"/>
      <c r="AB113" s="152"/>
      <c r="AC113" s="152"/>
      <c r="AD113" s="152"/>
      <c r="AE113" s="152"/>
      <c r="AF113" s="152"/>
      <c r="AG113" s="152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W113" s="130">
        <f>RANK(AW110,$AW$110:$AY$110,0)</f>
        <v>3</v>
      </c>
      <c r="AX113" s="130">
        <f t="shared" ref="AX113:AY113" si="304">RANK(AX110,$AW$110:$AY$110,0)</f>
        <v>1</v>
      </c>
      <c r="AY113" s="130">
        <f t="shared" si="304"/>
        <v>2</v>
      </c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T113" s="130">
        <f>RANK(BT110,$BT$110:$BV$110,0)</f>
        <v>3</v>
      </c>
      <c r="BU113" s="130">
        <f t="shared" ref="BU113:BV113" si="305">RANK(BU110,$BT$110:$BV$110,0)</f>
        <v>1</v>
      </c>
      <c r="BV113" s="130">
        <f t="shared" si="305"/>
        <v>2</v>
      </c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Q113" s="130">
        <f>RANK(CQ110,$CQ$110:$CT$110,0)</f>
        <v>2</v>
      </c>
      <c r="CR113" s="130">
        <f t="shared" ref="CR113:CT113" si="306">RANK(CR110,$CQ$110:$CT$110,0)</f>
        <v>4</v>
      </c>
      <c r="CS113" s="130">
        <f t="shared" si="306"/>
        <v>1</v>
      </c>
      <c r="CT113" s="130">
        <f t="shared" si="306"/>
        <v>3</v>
      </c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</row>
    <row r="114" spans="1:190" s="116" customFormat="1" ht="15" hidden="1" customHeight="1" x14ac:dyDescent="0.25">
      <c r="A114" s="115" t="s">
        <v>177</v>
      </c>
      <c r="B114" s="137">
        <f>$B$1/B113</f>
        <v>1.6666666666666666E-2</v>
      </c>
      <c r="C114" s="137">
        <f t="shared" ref="C114:D114" si="307">$B$1/C113</f>
        <v>0.05</v>
      </c>
      <c r="D114" s="137">
        <f t="shared" si="307"/>
        <v>2.5000000000000001E-2</v>
      </c>
      <c r="E114" s="318"/>
      <c r="F114" s="318"/>
      <c r="G114" s="318"/>
      <c r="H114" s="318"/>
      <c r="I114" s="318"/>
      <c r="J114" s="318"/>
      <c r="K114" s="318"/>
      <c r="L114" s="318"/>
      <c r="M114" s="318"/>
      <c r="N114" s="318"/>
      <c r="O114" s="318"/>
      <c r="P114" s="318"/>
      <c r="Q114" s="318"/>
      <c r="R114" s="318"/>
      <c r="S114" s="318"/>
      <c r="T114" s="318"/>
      <c r="U114" s="318"/>
      <c r="V114" s="169"/>
      <c r="X114" s="137">
        <f>$B$1/X113</f>
        <v>1.6666666666666666E-2</v>
      </c>
      <c r="Y114" s="137">
        <f t="shared" ref="Y114:Z114" si="308">$B$1/Y113</f>
        <v>0.05</v>
      </c>
      <c r="Z114" s="137">
        <f t="shared" si="308"/>
        <v>2.5000000000000001E-2</v>
      </c>
      <c r="AA114" s="318"/>
      <c r="AB114" s="318"/>
      <c r="AC114" s="318"/>
      <c r="AD114" s="318"/>
      <c r="AE114" s="318"/>
      <c r="AF114" s="318"/>
      <c r="AG114" s="318"/>
      <c r="AH114" s="318"/>
      <c r="AI114" s="318"/>
      <c r="AJ114" s="318"/>
      <c r="AK114" s="318"/>
      <c r="AL114" s="318"/>
      <c r="AM114" s="318"/>
      <c r="AN114" s="318"/>
      <c r="AO114" s="318"/>
      <c r="AP114" s="318"/>
      <c r="AQ114" s="318"/>
      <c r="AR114" s="318"/>
      <c r="AW114" s="137">
        <f>$B$1/AW113</f>
        <v>1.6666666666666666E-2</v>
      </c>
      <c r="AX114" s="137">
        <f>$B$1/AX113</f>
        <v>0.05</v>
      </c>
      <c r="AY114" s="137">
        <f t="shared" ref="AY114" si="309">$B$1/AY113</f>
        <v>2.5000000000000001E-2</v>
      </c>
      <c r="AZ114" s="318"/>
      <c r="BA114" s="318"/>
      <c r="BB114" s="318"/>
      <c r="BC114" s="318"/>
      <c r="BD114" s="318"/>
      <c r="BE114" s="318"/>
      <c r="BF114" s="318"/>
      <c r="BG114" s="318"/>
      <c r="BH114" s="318"/>
      <c r="BI114" s="318"/>
      <c r="BJ114" s="318"/>
      <c r="BK114" s="318"/>
      <c r="BL114" s="318"/>
      <c r="BM114" s="318"/>
      <c r="BN114" s="318"/>
      <c r="BO114" s="318"/>
      <c r="BP114" s="318"/>
      <c r="BQ114" s="318"/>
      <c r="BT114" s="137">
        <f>$B$1/BT113</f>
        <v>1.6666666666666666E-2</v>
      </c>
      <c r="BU114" s="137">
        <f>$B$1/BU113</f>
        <v>0.05</v>
      </c>
      <c r="BV114" s="137">
        <f t="shared" ref="BV114" si="310">$B$1/BV113</f>
        <v>2.5000000000000001E-2</v>
      </c>
      <c r="BW114" s="318"/>
      <c r="BX114" s="318"/>
      <c r="BY114" s="318"/>
      <c r="BZ114" s="318"/>
      <c r="CA114" s="318"/>
      <c r="CB114" s="318"/>
      <c r="CC114" s="318"/>
      <c r="CD114" s="318"/>
      <c r="CE114" s="318"/>
      <c r="CF114" s="318"/>
      <c r="CG114" s="318"/>
      <c r="CH114" s="318"/>
      <c r="CI114" s="318"/>
      <c r="CJ114" s="318"/>
      <c r="CK114" s="318"/>
      <c r="CL114" s="318"/>
      <c r="CM114" s="318"/>
      <c r="CN114" s="318"/>
      <c r="CQ114" s="137">
        <f>$B$1/CQ113</f>
        <v>2.5000000000000001E-2</v>
      </c>
      <c r="CR114" s="137">
        <f>$B$1/CR113</f>
        <v>1.2500000000000001E-2</v>
      </c>
      <c r="CS114" s="137">
        <f t="shared" ref="CS114:CT114" si="311">$B$1/CS113</f>
        <v>0.05</v>
      </c>
      <c r="CT114" s="137">
        <f t="shared" si="311"/>
        <v>1.6666666666666666E-2</v>
      </c>
      <c r="CU114" s="318"/>
      <c r="CV114" s="318"/>
      <c r="CW114" s="318"/>
      <c r="CX114" s="318"/>
      <c r="CY114" s="318"/>
      <c r="CZ114" s="318"/>
      <c r="DA114" s="318"/>
      <c r="DB114" s="318"/>
      <c r="DC114" s="318"/>
      <c r="DD114" s="318"/>
      <c r="DE114" s="318"/>
      <c r="DF114" s="318"/>
      <c r="DG114" s="318"/>
      <c r="DH114" s="318"/>
      <c r="DI114" s="318"/>
      <c r="DJ114" s="318"/>
      <c r="DK114" s="318"/>
      <c r="DL114" s="318"/>
      <c r="DM114" s="318"/>
      <c r="DN114" s="318"/>
      <c r="DO114" s="318"/>
      <c r="DP114" s="318"/>
      <c r="DQ114" s="318"/>
      <c r="DR114" s="318"/>
      <c r="DS114" s="318"/>
      <c r="DT114" s="318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</row>
    <row r="115" spans="1:190" ht="15.75" hidden="1" x14ac:dyDescent="0.25">
      <c r="A115" s="115" t="s">
        <v>262</v>
      </c>
      <c r="B115" s="179" t="str">
        <f>IF(B112&lt;B114,"H1","H0")</f>
        <v>H1</v>
      </c>
      <c r="C115" s="175" t="str">
        <f t="shared" ref="C115:D115" si="312">IF(C112&lt;C114,"H1","H0")</f>
        <v>H0</v>
      </c>
      <c r="D115" s="179" t="str">
        <f t="shared" si="312"/>
        <v>H1</v>
      </c>
      <c r="E115" s="367"/>
      <c r="F115" s="367"/>
      <c r="G115" s="367"/>
      <c r="H115" s="367"/>
      <c r="I115" s="367"/>
      <c r="J115" s="367"/>
      <c r="K115" s="367"/>
      <c r="L115" s="367"/>
      <c r="M115" s="367"/>
      <c r="N115" s="367"/>
      <c r="O115" s="367"/>
      <c r="P115" s="367"/>
      <c r="Q115" s="367"/>
      <c r="R115" s="367"/>
      <c r="S115" s="367"/>
      <c r="T115" s="367"/>
      <c r="U115" s="367"/>
      <c r="V115" s="177"/>
      <c r="X115" s="179" t="str">
        <f>IF(X112&lt;X114,"H1","H0")</f>
        <v>H1</v>
      </c>
      <c r="Y115" s="179" t="str">
        <f t="shared" ref="Y115:Z115" si="313">IF(Y112&lt;Y114,"H1","H0")</f>
        <v>H1</v>
      </c>
      <c r="Z115" s="179" t="str">
        <f t="shared" si="313"/>
        <v>H1</v>
      </c>
      <c r="AA115" s="367"/>
      <c r="AB115" s="367"/>
      <c r="AC115" s="367"/>
      <c r="AD115" s="367"/>
      <c r="AE115" s="367"/>
      <c r="AF115" s="367"/>
      <c r="AG115" s="367"/>
      <c r="AH115" s="367"/>
      <c r="AI115" s="367"/>
      <c r="AJ115" s="367"/>
      <c r="AK115" s="367"/>
      <c r="AL115" s="367"/>
      <c r="AM115" s="367"/>
      <c r="AN115" s="367"/>
      <c r="AO115" s="367"/>
      <c r="AP115" s="367"/>
      <c r="AQ115" s="367"/>
      <c r="AR115" s="367"/>
      <c r="AW115" s="179" t="str">
        <f>IF(AW112&lt;AW114,"H1","H0")</f>
        <v>H1</v>
      </c>
      <c r="AX115" s="179" t="str">
        <f>IF(AX112&lt;AX114,"H1","H0")</f>
        <v>H1</v>
      </c>
      <c r="AY115" s="179" t="str">
        <f>IF(AY112&lt;AY114,"H1","H0")</f>
        <v>H1</v>
      </c>
      <c r="AZ115" s="366"/>
      <c r="BA115" s="366"/>
      <c r="BB115" s="366"/>
      <c r="BC115" s="366"/>
      <c r="BD115" s="366"/>
      <c r="BE115" s="366"/>
      <c r="BF115" s="366"/>
      <c r="BG115" s="366"/>
      <c r="BH115" s="366"/>
      <c r="BI115" s="366"/>
      <c r="BJ115" s="366"/>
      <c r="BK115" s="366"/>
      <c r="BL115" s="366"/>
      <c r="BM115" s="366"/>
      <c r="BN115" s="366"/>
      <c r="BO115" s="366"/>
      <c r="BP115" s="366"/>
      <c r="BQ115" s="366"/>
      <c r="BT115" s="179" t="str">
        <f>IF(BT112&lt;BT114,"H1","H0")</f>
        <v>H1</v>
      </c>
      <c r="BU115" s="179" t="str">
        <f>IF(BU112&lt;BU114,"H1","H0")</f>
        <v>H1</v>
      </c>
      <c r="BV115" s="179" t="str">
        <f>IF(BV112&lt;BV114,"H1","H0")</f>
        <v>H1</v>
      </c>
      <c r="BW115" s="366"/>
      <c r="BX115" s="366"/>
      <c r="BY115" s="366"/>
      <c r="BZ115" s="366"/>
      <c r="CA115" s="366"/>
      <c r="CB115" s="366"/>
      <c r="CC115" s="366"/>
      <c r="CD115" s="366"/>
      <c r="CE115" s="366"/>
      <c r="CF115" s="366"/>
      <c r="CG115" s="366"/>
      <c r="CH115" s="366"/>
      <c r="CI115" s="366"/>
      <c r="CJ115" s="366"/>
      <c r="CK115" s="366"/>
      <c r="CL115" s="366"/>
      <c r="CM115" s="366"/>
      <c r="CN115" s="366"/>
      <c r="CQ115" s="175" t="str">
        <f>IF(CQ112&lt;CQ114,"H1","H0")</f>
        <v>H0</v>
      </c>
      <c r="CR115" s="179" t="str">
        <f>IF(CR112&lt;CR114,"H1","H0")</f>
        <v>H1</v>
      </c>
      <c r="CS115" s="175" t="str">
        <f>IF(CS112&lt;CS114,"H1","H0")</f>
        <v>H0</v>
      </c>
      <c r="CT115" s="179" t="str">
        <f>IF(CT112&lt;CT114,"H1","H0")</f>
        <v>H1</v>
      </c>
      <c r="CU115" s="366"/>
      <c r="CV115" s="366"/>
      <c r="CW115" s="366"/>
      <c r="CX115" s="366"/>
      <c r="CY115" s="366"/>
      <c r="CZ115" s="366"/>
      <c r="DA115" s="366"/>
      <c r="DB115" s="366"/>
      <c r="DC115" s="366"/>
      <c r="DD115" s="366"/>
      <c r="DE115" s="366"/>
      <c r="DF115" s="366"/>
      <c r="DG115" s="366"/>
      <c r="DH115" s="366"/>
      <c r="DI115" s="366"/>
      <c r="DJ115" s="366"/>
      <c r="DK115" s="366"/>
      <c r="DL115" s="366"/>
      <c r="DM115" s="366"/>
      <c r="DN115" s="366"/>
      <c r="DO115" s="366"/>
      <c r="DP115" s="366"/>
      <c r="DQ115" s="366"/>
      <c r="DR115" s="366"/>
      <c r="DS115" s="366"/>
      <c r="DT115" s="366"/>
    </row>
    <row r="116" spans="1:190" ht="15.75" hidden="1" x14ac:dyDescent="0.25">
      <c r="A116" s="115" t="s">
        <v>244</v>
      </c>
      <c r="B116" s="130" t="str">
        <f>IF(B112&lt;B114,"'signifikant'","'n. signifikant'")</f>
        <v>'signifikant'</v>
      </c>
      <c r="C116" s="130" t="str">
        <f t="shared" ref="C116:D116" si="314">IF(C112&lt;C114,"'signifikant'","'n. signifikant'")</f>
        <v>'n. signifikant'</v>
      </c>
      <c r="D116" s="130" t="str">
        <f t="shared" si="314"/>
        <v>'signifikant'</v>
      </c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77"/>
      <c r="X116" s="130" t="str">
        <f>IF(X112&lt;X114,"'signifikant'","'n. signifikant'")</f>
        <v>'signifikant'</v>
      </c>
      <c r="Y116" s="130" t="str">
        <f t="shared" ref="Y116:Z116" si="315">IF(Y112&lt;Y114,"'signifikant'","'n. signifikant'")</f>
        <v>'signifikant'</v>
      </c>
      <c r="Z116" s="130" t="str">
        <f t="shared" si="315"/>
        <v>'signifikant'</v>
      </c>
      <c r="AA116" s="152"/>
      <c r="AB116" s="152"/>
      <c r="AC116" s="152"/>
      <c r="AD116" s="152"/>
      <c r="AE116" s="152"/>
      <c r="AF116" s="152"/>
      <c r="AG116" s="152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W116" s="130" t="str">
        <f>IF(AW112&lt;AW114,"'signifikant'","'n. signifikant'")</f>
        <v>'signifikant'</v>
      </c>
      <c r="AX116" s="130" t="str">
        <f>IF(AX112&lt;AX114,"'signifikant'","'n. signifikant'")</f>
        <v>'signifikant'</v>
      </c>
      <c r="AY116" s="130" t="str">
        <f>IF(AY112&lt;AY114,"'signifikant'","'n. signifikant'")</f>
        <v>'signifikant'</v>
      </c>
      <c r="AZ116" s="367"/>
      <c r="BA116" s="367"/>
      <c r="BB116" s="367"/>
      <c r="BC116" s="367"/>
      <c r="BD116" s="367"/>
      <c r="BE116" s="367"/>
      <c r="BF116" s="367"/>
      <c r="BG116" s="367"/>
      <c r="BH116" s="367"/>
      <c r="BI116" s="367"/>
      <c r="BJ116" s="367"/>
      <c r="BK116" s="367"/>
      <c r="BL116" s="367"/>
      <c r="BM116" s="367"/>
      <c r="BN116" s="367"/>
      <c r="BO116" s="367"/>
      <c r="BP116" s="367"/>
      <c r="BQ116" s="367"/>
      <c r="BT116" s="130" t="str">
        <f>IF(BT112&lt;BT114,"'signifikant'","'n. signifikant'")</f>
        <v>'signifikant'</v>
      </c>
      <c r="BU116" s="130" t="str">
        <f>IF(BU112&lt;BU114,"'signifikant'","'n. signifikant'")</f>
        <v>'signifikant'</v>
      </c>
      <c r="BV116" s="130" t="str">
        <f>IF(BV112&lt;BV114,"'signifikant'","'n. signifikant'")</f>
        <v>'signifikant'</v>
      </c>
      <c r="BW116" s="367"/>
      <c r="BX116" s="367"/>
      <c r="BY116" s="367"/>
      <c r="BZ116" s="367"/>
      <c r="CA116" s="367"/>
      <c r="CB116" s="367"/>
      <c r="CC116" s="367"/>
      <c r="CD116" s="367"/>
      <c r="CE116" s="367"/>
      <c r="CF116" s="367"/>
      <c r="CG116" s="367"/>
      <c r="CH116" s="367"/>
      <c r="CI116" s="367"/>
      <c r="CJ116" s="367"/>
      <c r="CK116" s="367"/>
      <c r="CL116" s="367"/>
      <c r="CM116" s="367"/>
      <c r="CN116" s="367"/>
      <c r="CQ116" s="130" t="str">
        <f>IF(CQ112&lt;CQ114,"'signifikant'","'n. signifikant'")</f>
        <v>'n. signifikant'</v>
      </c>
      <c r="CR116" s="130" t="str">
        <f>IF(CR112&lt;CR114,"'signifikant'","'n. signifikant'")</f>
        <v>'signifikant'</v>
      </c>
      <c r="CS116" s="130" t="str">
        <f>IF(CS112&lt;CS114,"'signifikant'","'n. signifikant'")</f>
        <v>'n. signifikant'</v>
      </c>
      <c r="CT116" s="130" t="str">
        <f>IF(CT112&lt;CT114,"'signifikant'","'n. signifikant'")</f>
        <v>'signifikant'</v>
      </c>
      <c r="CU116" s="367"/>
      <c r="CV116" s="367"/>
      <c r="CW116" s="367"/>
      <c r="CX116" s="367"/>
      <c r="CY116" s="367"/>
      <c r="CZ116" s="367"/>
      <c r="DA116" s="367"/>
      <c r="DB116" s="367"/>
      <c r="DC116" s="367"/>
      <c r="DD116" s="367"/>
      <c r="DE116" s="367"/>
      <c r="DF116" s="367"/>
      <c r="DG116" s="367"/>
      <c r="DH116" s="367"/>
      <c r="DI116" s="367"/>
      <c r="DJ116" s="367"/>
      <c r="DK116" s="367"/>
      <c r="DL116" s="367"/>
      <c r="DM116" s="367"/>
      <c r="DN116" s="367"/>
      <c r="DO116" s="367"/>
      <c r="DP116" s="367"/>
      <c r="DQ116" s="367"/>
      <c r="DR116" s="367"/>
      <c r="DS116" s="367"/>
      <c r="DT116" s="367"/>
    </row>
    <row r="117" spans="1:190" s="21" customFormat="1" ht="15.75" hidden="1" x14ac:dyDescent="0.25">
      <c r="A117" s="115" t="s">
        <v>270</v>
      </c>
      <c r="B117" s="130"/>
      <c r="C117" s="130"/>
      <c r="D117" s="130"/>
      <c r="E117" s="152"/>
      <c r="F117" s="152"/>
      <c r="G117" s="152"/>
      <c r="H117" s="152"/>
      <c r="I117" s="152"/>
      <c r="J117" s="152"/>
      <c r="K117" s="152"/>
      <c r="L117" s="152"/>
      <c r="M117" s="152"/>
      <c r="N117" s="152"/>
      <c r="O117" s="152"/>
      <c r="P117" s="152"/>
      <c r="Q117" s="152"/>
      <c r="R117" s="152"/>
      <c r="S117" s="152"/>
      <c r="T117" s="152"/>
      <c r="U117" s="152"/>
      <c r="V117" s="177"/>
      <c r="X117" s="130"/>
      <c r="Y117" s="130"/>
      <c r="Z117" s="130"/>
      <c r="AA117" s="152"/>
      <c r="AB117" s="152"/>
      <c r="AC117" s="152"/>
      <c r="AD117" s="152"/>
      <c r="AE117" s="152"/>
      <c r="AF117" s="152"/>
      <c r="AG117" s="152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W117" s="130"/>
      <c r="AX117" s="130"/>
      <c r="AY117" s="130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T117" s="130"/>
      <c r="BU117" s="130"/>
      <c r="BV117" s="130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Q117" s="130"/>
      <c r="CR117" s="130"/>
      <c r="CS117" s="130"/>
      <c r="CT117" s="130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</row>
    <row r="118" spans="1:190" s="21" customFormat="1" ht="15.75" hidden="1" x14ac:dyDescent="0.25">
      <c r="A118" s="115" t="s">
        <v>271</v>
      </c>
      <c r="B118" s="131">
        <f>1-B114</f>
        <v>0.98333333333333328</v>
      </c>
      <c r="C118" s="131">
        <f t="shared" ref="C118:D118" si="316">1-C114</f>
        <v>0.95</v>
      </c>
      <c r="D118" s="131">
        <f t="shared" si="316"/>
        <v>0.97499999999999998</v>
      </c>
      <c r="E118" s="368"/>
      <c r="F118" s="368"/>
      <c r="G118" s="368"/>
      <c r="H118" s="368"/>
      <c r="I118" s="368"/>
      <c r="J118" s="368"/>
      <c r="K118" s="368"/>
      <c r="L118" s="368"/>
      <c r="M118" s="368"/>
      <c r="N118" s="368"/>
      <c r="O118" s="368"/>
      <c r="P118" s="368"/>
      <c r="Q118" s="368"/>
      <c r="R118" s="368"/>
      <c r="S118" s="368"/>
      <c r="T118" s="368"/>
      <c r="U118" s="368"/>
      <c r="V118" s="177"/>
      <c r="X118" s="131">
        <f>1-X114</f>
        <v>0.98333333333333328</v>
      </c>
      <c r="Y118" s="131">
        <f t="shared" ref="Y118:Z118" si="317">1-Y114</f>
        <v>0.95</v>
      </c>
      <c r="Z118" s="131">
        <f t="shared" si="317"/>
        <v>0.97499999999999998</v>
      </c>
      <c r="AA118" s="368"/>
      <c r="AB118" s="368"/>
      <c r="AC118" s="368"/>
      <c r="AD118" s="368"/>
      <c r="AE118" s="368"/>
      <c r="AF118" s="368"/>
      <c r="AG118" s="368"/>
      <c r="AH118" s="368"/>
      <c r="AI118" s="368"/>
      <c r="AJ118" s="368"/>
      <c r="AK118" s="368"/>
      <c r="AL118" s="368"/>
      <c r="AM118" s="368"/>
      <c r="AN118" s="368"/>
      <c r="AO118" s="368"/>
      <c r="AP118" s="368"/>
      <c r="AQ118" s="368"/>
      <c r="AR118" s="368"/>
      <c r="AW118" s="131">
        <f>1-AW114</f>
        <v>0.98333333333333328</v>
      </c>
      <c r="AX118" s="131">
        <f>1-AX114</f>
        <v>0.95</v>
      </c>
      <c r="AY118" s="131">
        <f>1-AY114</f>
        <v>0.97499999999999998</v>
      </c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T118" s="131">
        <f>1-BT114</f>
        <v>0.98333333333333328</v>
      </c>
      <c r="BU118" s="131">
        <f>1-BU114</f>
        <v>0.95</v>
      </c>
      <c r="BV118" s="131">
        <f>1-BV114</f>
        <v>0.97499999999999998</v>
      </c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Q118" s="131">
        <f>1-CQ114</f>
        <v>0.97499999999999998</v>
      </c>
      <c r="CR118" s="131">
        <f>1-CR114</f>
        <v>0.98750000000000004</v>
      </c>
      <c r="CS118" s="131">
        <f>1-CS114</f>
        <v>0.95</v>
      </c>
      <c r="CT118" s="131">
        <f>1-CT114</f>
        <v>0.98333333333333328</v>
      </c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</row>
    <row r="119" spans="1:190" s="21" customFormat="1" ht="15.75" hidden="1" x14ac:dyDescent="0.25">
      <c r="A119" s="115" t="s">
        <v>263</v>
      </c>
      <c r="B119" s="130">
        <v>-2.13</v>
      </c>
      <c r="C119" s="130">
        <v>-1.65</v>
      </c>
      <c r="D119" s="130">
        <v>-1.96</v>
      </c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77"/>
      <c r="X119" s="130">
        <v>-2.13</v>
      </c>
      <c r="Y119" s="130">
        <v>-1.65</v>
      </c>
      <c r="Z119" s="130">
        <v>-1.96</v>
      </c>
      <c r="AA119" s="152"/>
      <c r="AB119" s="152"/>
      <c r="AC119" s="152"/>
      <c r="AD119" s="152"/>
      <c r="AE119" s="152"/>
      <c r="AF119" s="152"/>
      <c r="AG119" s="152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W119" s="130">
        <v>-2.13</v>
      </c>
      <c r="AX119" s="130">
        <v>-1.65</v>
      </c>
      <c r="AY119" s="130">
        <v>-1.96</v>
      </c>
      <c r="AZ119" s="368"/>
      <c r="BA119" s="368"/>
      <c r="BB119" s="368"/>
      <c r="BC119" s="368"/>
      <c r="BD119" s="368"/>
      <c r="BE119" s="368"/>
      <c r="BF119" s="368"/>
      <c r="BG119" s="368"/>
      <c r="BH119" s="368"/>
      <c r="BI119" s="368"/>
      <c r="BJ119" s="368"/>
      <c r="BK119" s="368"/>
      <c r="BL119" s="368"/>
      <c r="BM119" s="368"/>
      <c r="BN119" s="368"/>
      <c r="BO119" s="368"/>
      <c r="BP119" s="368"/>
      <c r="BQ119" s="368"/>
      <c r="BT119" s="130">
        <v>-2.13</v>
      </c>
      <c r="BU119" s="130">
        <v>-1.65</v>
      </c>
      <c r="BV119" s="130">
        <v>-1.96</v>
      </c>
      <c r="BW119" s="368"/>
      <c r="BX119" s="368"/>
      <c r="BY119" s="368"/>
      <c r="BZ119" s="368"/>
      <c r="CA119" s="368"/>
      <c r="CB119" s="368"/>
      <c r="CC119" s="368"/>
      <c r="CD119" s="368"/>
      <c r="CE119" s="368"/>
      <c r="CF119" s="368"/>
      <c r="CG119" s="368"/>
      <c r="CH119" s="368"/>
      <c r="CI119" s="368"/>
      <c r="CJ119" s="368"/>
      <c r="CK119" s="368"/>
      <c r="CL119" s="368"/>
      <c r="CM119" s="368"/>
      <c r="CN119" s="368"/>
      <c r="CQ119" s="130">
        <v>-1.96</v>
      </c>
      <c r="CR119" s="130">
        <v>-2.2400000000000002</v>
      </c>
      <c r="CS119" s="130">
        <v>-1.65</v>
      </c>
      <c r="CT119" s="130">
        <v>-2.13</v>
      </c>
      <c r="CU119" s="368"/>
      <c r="CV119" s="368"/>
      <c r="CW119" s="368"/>
      <c r="CX119" s="368"/>
      <c r="CY119" s="368"/>
      <c r="CZ119" s="368"/>
      <c r="DA119" s="368"/>
      <c r="DB119" s="368"/>
      <c r="DC119" s="368"/>
      <c r="DD119" s="368"/>
      <c r="DE119" s="368"/>
      <c r="DF119" s="368"/>
      <c r="DG119" s="368"/>
      <c r="DH119" s="368"/>
      <c r="DI119" s="368"/>
      <c r="DJ119" s="368"/>
      <c r="DK119" s="368"/>
      <c r="DL119" s="368"/>
      <c r="DM119" s="368"/>
      <c r="DN119" s="368"/>
      <c r="DO119" s="368"/>
      <c r="DP119" s="368"/>
      <c r="DQ119" s="368"/>
      <c r="DR119" s="368"/>
      <c r="DS119" s="368"/>
      <c r="DT119" s="368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</row>
    <row r="120" spans="1:190" s="21" customFormat="1" ht="15.75" hidden="1" x14ac:dyDescent="0.25">
      <c r="A120" s="115" t="s">
        <v>262</v>
      </c>
      <c r="B120" s="179" t="str">
        <f>IF(B110&lt;B119,"H1","H0")</f>
        <v>H1</v>
      </c>
      <c r="C120" s="175" t="str">
        <f t="shared" ref="C120:D120" si="318">IF(C110&lt;C119,"H1","H0")</f>
        <v>H0</v>
      </c>
      <c r="D120" s="179" t="str">
        <f t="shared" si="318"/>
        <v>H1</v>
      </c>
      <c r="E120" s="367"/>
      <c r="F120" s="367"/>
      <c r="G120" s="367"/>
      <c r="H120" s="367"/>
      <c r="I120" s="367"/>
      <c r="J120" s="367"/>
      <c r="K120" s="367"/>
      <c r="L120" s="367"/>
      <c r="M120" s="367"/>
      <c r="N120" s="367"/>
      <c r="O120" s="367"/>
      <c r="P120" s="367"/>
      <c r="Q120" s="367"/>
      <c r="R120" s="367"/>
      <c r="S120" s="367"/>
      <c r="T120" s="367"/>
      <c r="U120" s="367"/>
      <c r="V120" s="177"/>
      <c r="X120" s="179" t="str">
        <f>IF(X110&lt;X119,"H1","H0")</f>
        <v>H1</v>
      </c>
      <c r="Y120" s="175" t="str">
        <f t="shared" ref="Y120:Z120" si="319">IF(Y110&lt;Y119,"H1","H0")</f>
        <v>H0</v>
      </c>
      <c r="Z120" s="179" t="str">
        <f t="shared" si="319"/>
        <v>H1</v>
      </c>
      <c r="AA120" s="367"/>
      <c r="AB120" s="367"/>
      <c r="AC120" s="367"/>
      <c r="AD120" s="367"/>
      <c r="AE120" s="367"/>
      <c r="AF120" s="367"/>
      <c r="AG120" s="367"/>
      <c r="AH120" s="367"/>
      <c r="AI120" s="367"/>
      <c r="AJ120" s="367"/>
      <c r="AK120" s="367"/>
      <c r="AL120" s="367"/>
      <c r="AM120" s="367"/>
      <c r="AN120" s="367"/>
      <c r="AO120" s="367"/>
      <c r="AP120" s="367"/>
      <c r="AQ120" s="367"/>
      <c r="AR120" s="367"/>
      <c r="AW120" s="179" t="str">
        <f>IF(AW110&lt;AW119,"H1","H0")</f>
        <v>H1</v>
      </c>
      <c r="AX120" s="179" t="str">
        <f>IF(AX110&lt;AX119,"H1","H0")</f>
        <v>H1</v>
      </c>
      <c r="AY120" s="179" t="str">
        <f>IF(AY110&lt;AY119,"H1","H0")</f>
        <v>H1</v>
      </c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T120" s="179" t="str">
        <f>IF(BT110&lt;BT119,"H1","H0")</f>
        <v>H1</v>
      </c>
      <c r="BU120" s="179" t="str">
        <f>IF(BU110&lt;BU119,"H1","H0")</f>
        <v>H1</v>
      </c>
      <c r="BV120" s="179" t="str">
        <f>IF(BV110&lt;BV119,"H1","H0")</f>
        <v>H1</v>
      </c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Q120" s="175" t="str">
        <f>IF(CQ110&lt;CQ119,"H1","H0")</f>
        <v>H0</v>
      </c>
      <c r="CR120" s="179" t="str">
        <f>IF(CR110&lt;CR119,"H1","H0")</f>
        <v>H1</v>
      </c>
      <c r="CS120" s="175" t="str">
        <f>IF(CS110&lt;CS119,"H1","H0")</f>
        <v>H0</v>
      </c>
      <c r="CT120" s="179" t="str">
        <f>IF(CT110&lt;CT119,"H1","H0")</f>
        <v>H1</v>
      </c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</row>
    <row r="121" spans="1:190" ht="15" hidden="1" customHeight="1" x14ac:dyDescent="0.25">
      <c r="A121" s="162"/>
      <c r="B121" s="180"/>
      <c r="C121" s="180"/>
      <c r="D121" s="180"/>
      <c r="E121" s="170"/>
      <c r="F121" s="170"/>
      <c r="G121" s="170"/>
      <c r="H121" s="170"/>
      <c r="I121" s="170"/>
      <c r="J121" s="170"/>
      <c r="K121" s="170"/>
      <c r="L121" s="170"/>
      <c r="M121" s="170"/>
      <c r="N121" s="170"/>
      <c r="O121" s="170"/>
      <c r="P121" s="170"/>
      <c r="Q121" s="170"/>
      <c r="R121" s="170"/>
      <c r="S121" s="170"/>
      <c r="T121" s="170"/>
      <c r="U121" s="170"/>
      <c r="V121" s="21"/>
      <c r="X121" s="145"/>
      <c r="Y121" s="145"/>
      <c r="Z121" s="145"/>
      <c r="AA121" s="170"/>
      <c r="AB121" s="170"/>
      <c r="AC121" s="170"/>
      <c r="AD121" s="170"/>
      <c r="AE121" s="170"/>
      <c r="AF121" s="170"/>
      <c r="AG121" s="170"/>
      <c r="AH121" s="170"/>
      <c r="AI121" s="170"/>
      <c r="AJ121" s="170"/>
      <c r="AK121" s="170"/>
      <c r="AL121" s="170"/>
      <c r="AM121" s="170"/>
      <c r="AN121" s="170"/>
      <c r="AO121" s="170"/>
      <c r="AP121" s="170"/>
      <c r="AQ121" s="170"/>
      <c r="AR121" s="170"/>
      <c r="AW121" s="181"/>
      <c r="AX121" s="181"/>
      <c r="AY121" s="181"/>
      <c r="AZ121" s="367"/>
      <c r="BA121" s="367"/>
      <c r="BB121" s="367"/>
      <c r="BC121" s="367"/>
      <c r="BD121" s="367"/>
      <c r="BE121" s="367"/>
      <c r="BF121" s="367"/>
      <c r="BG121" s="367"/>
      <c r="BH121" s="367"/>
      <c r="BI121" s="367"/>
      <c r="BJ121" s="367"/>
      <c r="BK121" s="367"/>
      <c r="BL121" s="367"/>
      <c r="BM121" s="367"/>
      <c r="BN121" s="367"/>
      <c r="BO121" s="367"/>
      <c r="BP121" s="367"/>
      <c r="BQ121" s="367"/>
      <c r="BT121" s="181"/>
      <c r="BU121" s="181"/>
      <c r="BV121" s="181"/>
      <c r="BW121" s="367"/>
      <c r="BX121" s="367"/>
      <c r="BY121" s="367"/>
      <c r="BZ121" s="367"/>
      <c r="CA121" s="367"/>
      <c r="CB121" s="367"/>
      <c r="CC121" s="367"/>
      <c r="CD121" s="367"/>
      <c r="CE121" s="367"/>
      <c r="CF121" s="367"/>
      <c r="CG121" s="367"/>
      <c r="CH121" s="367"/>
      <c r="CI121" s="367"/>
      <c r="CJ121" s="367"/>
      <c r="CK121" s="367"/>
      <c r="CL121" s="367"/>
      <c r="CM121" s="367"/>
      <c r="CN121" s="367"/>
      <c r="CQ121" s="181"/>
      <c r="CR121" s="181"/>
      <c r="CS121" s="181"/>
      <c r="CT121" s="181"/>
      <c r="CU121" s="367"/>
      <c r="CV121" s="367"/>
      <c r="CW121" s="367"/>
      <c r="CX121" s="367"/>
      <c r="CY121" s="367"/>
      <c r="CZ121" s="367"/>
      <c r="DA121" s="367"/>
      <c r="DB121" s="367"/>
      <c r="DC121" s="367"/>
      <c r="DD121" s="367"/>
      <c r="DE121" s="367"/>
      <c r="DF121" s="367"/>
      <c r="DG121" s="367"/>
      <c r="DH121" s="367"/>
      <c r="DI121" s="367"/>
      <c r="DJ121" s="367"/>
      <c r="DK121" s="367"/>
      <c r="DL121" s="367"/>
      <c r="DM121" s="367"/>
      <c r="DN121" s="367"/>
      <c r="DO121" s="367"/>
      <c r="DP121" s="367"/>
      <c r="DQ121" s="367"/>
      <c r="DR121" s="367"/>
      <c r="DS121" s="367"/>
      <c r="DT121" s="367"/>
    </row>
    <row r="122" spans="1:190" ht="15.75" hidden="1" x14ac:dyDescent="0.25">
      <c r="A122" s="115" t="s">
        <v>753</v>
      </c>
      <c r="B122" s="648" t="s">
        <v>29</v>
      </c>
      <c r="C122" s="648"/>
      <c r="D122" s="648"/>
      <c r="E122" s="366"/>
      <c r="F122" s="366"/>
      <c r="G122" s="366"/>
      <c r="H122" s="366"/>
      <c r="I122" s="366"/>
      <c r="J122" s="366"/>
      <c r="K122" s="366"/>
      <c r="L122" s="366"/>
      <c r="M122" s="366"/>
      <c r="N122" s="366"/>
      <c r="O122" s="366"/>
      <c r="P122" s="366"/>
      <c r="Q122" s="366"/>
      <c r="R122" s="366"/>
      <c r="S122" s="366"/>
      <c r="T122" s="366"/>
      <c r="U122" s="366"/>
      <c r="X122" s="648" t="s">
        <v>29</v>
      </c>
      <c r="Y122" s="648"/>
      <c r="Z122" s="648"/>
      <c r="AA122" s="366"/>
      <c r="AB122" s="366"/>
      <c r="AC122" s="366"/>
      <c r="AD122" s="366"/>
      <c r="AE122" s="366"/>
      <c r="AF122" s="366"/>
      <c r="AG122" s="366"/>
      <c r="AH122" s="366"/>
      <c r="AI122" s="366"/>
      <c r="AJ122" s="366"/>
      <c r="AK122" s="366"/>
      <c r="AL122" s="366"/>
      <c r="AM122" s="366"/>
      <c r="AN122" s="366"/>
      <c r="AO122" s="366"/>
      <c r="AP122" s="366"/>
      <c r="AQ122" s="366"/>
      <c r="AR122" s="366"/>
      <c r="AW122" s="649" t="s">
        <v>796</v>
      </c>
      <c r="AX122" s="650"/>
      <c r="AY122" s="650"/>
      <c r="AZ122" s="366"/>
      <c r="BA122" s="366"/>
      <c r="BB122" s="366"/>
      <c r="BC122" s="366"/>
      <c r="BD122" s="366"/>
      <c r="BE122" s="366"/>
      <c r="BF122" s="366"/>
      <c r="BG122" s="366"/>
      <c r="BH122" s="366"/>
      <c r="BI122" s="366"/>
      <c r="BJ122" s="366"/>
      <c r="BK122" s="366"/>
      <c r="BL122" s="366"/>
      <c r="BM122" s="366"/>
      <c r="BN122" s="366"/>
      <c r="BO122" s="366"/>
      <c r="BP122" s="366"/>
      <c r="BQ122" s="366"/>
      <c r="BT122" s="649" t="s">
        <v>796</v>
      </c>
      <c r="BU122" s="650"/>
      <c r="BV122" s="650"/>
      <c r="BW122" s="366"/>
      <c r="BX122" s="366"/>
      <c r="BY122" s="366"/>
      <c r="BZ122" s="366"/>
      <c r="CA122" s="366"/>
      <c r="CB122" s="366"/>
      <c r="CC122" s="366"/>
      <c r="CD122" s="366"/>
      <c r="CE122" s="366"/>
      <c r="CF122" s="366"/>
      <c r="CG122" s="366"/>
      <c r="CH122" s="366"/>
      <c r="CI122" s="366"/>
      <c r="CJ122" s="366"/>
      <c r="CK122" s="366"/>
      <c r="CL122" s="366"/>
      <c r="CM122" s="366"/>
      <c r="CN122" s="366"/>
      <c r="CQ122" s="649" t="s">
        <v>808</v>
      </c>
      <c r="CR122" s="650"/>
      <c r="CS122" s="650"/>
      <c r="CT122" s="650"/>
      <c r="CU122" s="366"/>
      <c r="CV122" s="366"/>
      <c r="CW122" s="366"/>
      <c r="CX122" s="366"/>
      <c r="CY122" s="366"/>
      <c r="CZ122" s="366"/>
      <c r="DA122" s="366"/>
      <c r="DB122" s="366"/>
      <c r="DC122" s="366"/>
      <c r="DD122" s="366"/>
      <c r="DE122" s="366"/>
      <c r="DF122" s="366"/>
      <c r="DG122" s="366"/>
      <c r="DH122" s="366"/>
      <c r="DI122" s="366"/>
      <c r="DJ122" s="366"/>
      <c r="DK122" s="366"/>
      <c r="DL122" s="366"/>
      <c r="DM122" s="366"/>
      <c r="DN122" s="366"/>
      <c r="DO122" s="366"/>
      <c r="DP122" s="366"/>
      <c r="DQ122" s="366"/>
      <c r="DR122" s="366"/>
      <c r="DS122" s="366"/>
      <c r="DT122" s="366"/>
    </row>
    <row r="123" spans="1:190" ht="15.75" hidden="1" x14ac:dyDescent="0.25">
      <c r="AZ123" s="366"/>
      <c r="BA123" s="366"/>
      <c r="BB123" s="366"/>
      <c r="BC123" s="366"/>
      <c r="BD123" s="366"/>
      <c r="BE123" s="366"/>
      <c r="BF123" s="366"/>
      <c r="BG123" s="366"/>
      <c r="BH123" s="366"/>
      <c r="BI123" s="366"/>
      <c r="BJ123" s="366"/>
      <c r="BK123" s="366"/>
      <c r="BL123" s="366"/>
      <c r="BM123" s="366"/>
      <c r="BN123" s="366"/>
      <c r="BO123" s="366"/>
      <c r="BP123" s="366"/>
      <c r="BQ123" s="366"/>
      <c r="BW123" s="366"/>
      <c r="BX123" s="366"/>
      <c r="BY123" s="366"/>
      <c r="BZ123" s="366"/>
      <c r="CA123" s="366"/>
      <c r="CB123" s="366"/>
      <c r="CC123" s="366"/>
      <c r="CD123" s="366"/>
      <c r="CE123" s="366"/>
      <c r="CF123" s="366"/>
      <c r="CG123" s="366"/>
      <c r="CH123" s="366"/>
      <c r="CI123" s="366"/>
      <c r="CJ123" s="366"/>
      <c r="CK123" s="366"/>
      <c r="CL123" s="366"/>
      <c r="CM123" s="366"/>
      <c r="CN123" s="366"/>
      <c r="CU123" s="366"/>
      <c r="CV123" s="366"/>
      <c r="CW123" s="366"/>
      <c r="CX123" s="366"/>
      <c r="CY123" s="366"/>
      <c r="CZ123" s="366"/>
      <c r="DA123" s="366"/>
      <c r="DB123" s="366"/>
      <c r="DC123" s="366"/>
      <c r="DD123" s="366"/>
      <c r="DE123" s="366"/>
      <c r="DF123" s="366"/>
      <c r="DG123" s="366"/>
      <c r="DH123" s="366"/>
      <c r="DI123" s="366"/>
      <c r="DJ123" s="366"/>
      <c r="DK123" s="366"/>
      <c r="DL123" s="366"/>
      <c r="DM123" s="366"/>
      <c r="DN123" s="366"/>
      <c r="DO123" s="366"/>
      <c r="DP123" s="366"/>
      <c r="DQ123" s="366"/>
      <c r="DR123" s="366"/>
      <c r="DS123" s="366"/>
      <c r="DT123" s="366"/>
    </row>
    <row r="124" spans="1:190" hidden="1" x14ac:dyDescent="0.25"/>
    <row r="125" spans="1:190" x14ac:dyDescent="0.25"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Q125" t="s">
        <v>810</v>
      </c>
    </row>
    <row r="126" spans="1:190" x14ac:dyDescent="0.25"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Q126" t="s">
        <v>811</v>
      </c>
    </row>
    <row r="127" spans="1:190" s="281" customFormat="1" ht="24.95" customHeight="1" x14ac:dyDescent="0.25">
      <c r="A127" s="615" t="s">
        <v>171</v>
      </c>
      <c r="B127" s="615"/>
      <c r="C127" s="615"/>
      <c r="D127" s="615"/>
      <c r="E127" s="615"/>
      <c r="F127" s="665" t="s">
        <v>929</v>
      </c>
      <c r="G127" s="666"/>
      <c r="H127" s="666"/>
      <c r="I127" s="667"/>
      <c r="J127" s="665" t="s">
        <v>173</v>
      </c>
      <c r="K127" s="666"/>
      <c r="L127" s="666"/>
      <c r="M127" s="667"/>
      <c r="N127" s="665" t="s">
        <v>174</v>
      </c>
      <c r="O127" s="666"/>
      <c r="P127" s="666"/>
      <c r="Q127" s="667"/>
      <c r="R127" s="615" t="s">
        <v>817</v>
      </c>
      <c r="S127" s="615"/>
      <c r="T127" s="615"/>
      <c r="U127" s="615"/>
      <c r="V127" s="615"/>
      <c r="X127" s="381"/>
      <c r="Y127" s="658"/>
      <c r="Z127" s="658"/>
      <c r="AA127" s="658"/>
      <c r="AB127" s="658"/>
      <c r="AC127" s="658"/>
      <c r="AD127" s="658"/>
      <c r="AE127" s="658"/>
      <c r="AF127" s="658"/>
      <c r="AG127" s="658"/>
      <c r="AH127" s="658"/>
      <c r="AI127" s="658"/>
      <c r="AJ127" s="658"/>
      <c r="AK127" s="658"/>
      <c r="AL127" s="658"/>
      <c r="AM127" s="658"/>
      <c r="AN127" s="658"/>
      <c r="AO127" s="658"/>
      <c r="AP127" s="658"/>
      <c r="AQ127" s="658"/>
      <c r="AR127" s="658"/>
      <c r="AS127" s="658"/>
      <c r="AT127" s="658"/>
      <c r="AU127" s="658"/>
      <c r="AV127" s="659"/>
      <c r="AW127" s="659"/>
      <c r="AX127" s="659"/>
      <c r="AY127" s="659"/>
      <c r="AZ127" s="659"/>
      <c r="BA127" s="659"/>
      <c r="BB127" s="659"/>
      <c r="BC127" s="659"/>
      <c r="BD127" s="659"/>
      <c r="BE127" s="659"/>
      <c r="BF127" s="659"/>
      <c r="BG127" s="659"/>
      <c r="BH127" s="659"/>
      <c r="BI127" s="659"/>
      <c r="BJ127" s="659"/>
      <c r="BK127" s="659"/>
      <c r="BL127" s="659"/>
      <c r="BM127" s="659"/>
      <c r="BN127" s="659"/>
      <c r="BO127" s="659"/>
      <c r="BP127" s="659"/>
      <c r="BQ127" s="659"/>
      <c r="BR127" s="659"/>
      <c r="BS127" s="659"/>
      <c r="BT127" s="659"/>
      <c r="BU127" s="659"/>
      <c r="BV127" s="659"/>
      <c r="BW127" s="379"/>
      <c r="BX127" s="379"/>
      <c r="BY127" s="379"/>
      <c r="BZ127" s="379"/>
      <c r="CA127" s="379"/>
      <c r="CB127" s="379"/>
      <c r="CC127" s="379"/>
      <c r="CD127" s="379"/>
      <c r="CE127" s="379"/>
      <c r="CF127" s="379"/>
      <c r="CG127" s="379"/>
      <c r="CH127" s="379"/>
      <c r="CI127" s="379"/>
      <c r="CJ127" s="379"/>
      <c r="CK127" s="379"/>
      <c r="CL127" s="379"/>
      <c r="CM127" s="379"/>
      <c r="CN127" s="379"/>
      <c r="CO127" s="290"/>
    </row>
    <row r="128" spans="1:190" s="281" customFormat="1" ht="119.25" x14ac:dyDescent="0.25">
      <c r="A128" s="450" t="s">
        <v>901</v>
      </c>
      <c r="B128" s="471" t="s">
        <v>785</v>
      </c>
      <c r="C128" s="471" t="s">
        <v>786</v>
      </c>
      <c r="D128" s="471" t="s">
        <v>787</v>
      </c>
      <c r="E128" s="660" t="s">
        <v>903</v>
      </c>
      <c r="F128" s="471" t="s">
        <v>785</v>
      </c>
      <c r="G128" s="471" t="s">
        <v>786</v>
      </c>
      <c r="H128" s="471" t="s">
        <v>787</v>
      </c>
      <c r="I128" s="660" t="s">
        <v>903</v>
      </c>
      <c r="J128" s="471" t="s">
        <v>797</v>
      </c>
      <c r="K128" s="471" t="s">
        <v>791</v>
      </c>
      <c r="L128" s="471" t="s">
        <v>792</v>
      </c>
      <c r="M128" s="660" t="s">
        <v>903</v>
      </c>
      <c r="N128" s="471" t="s">
        <v>797</v>
      </c>
      <c r="O128" s="471" t="s">
        <v>791</v>
      </c>
      <c r="P128" s="471" t="s">
        <v>792</v>
      </c>
      <c r="Q128" s="660" t="s">
        <v>903</v>
      </c>
      <c r="R128" s="471" t="s">
        <v>932</v>
      </c>
      <c r="S128" s="471" t="s">
        <v>933</v>
      </c>
      <c r="T128" s="471" t="s">
        <v>934</v>
      </c>
      <c r="U128" s="471" t="s">
        <v>935</v>
      </c>
      <c r="V128" s="660" t="s">
        <v>903</v>
      </c>
      <c r="X128" s="381"/>
      <c r="Y128" s="382"/>
      <c r="Z128" s="374"/>
      <c r="AA128" s="374"/>
      <c r="AB128" s="374"/>
      <c r="AC128" s="374"/>
      <c r="AD128" s="374"/>
      <c r="AE128" s="374"/>
      <c r="AF128" s="374"/>
      <c r="AG128" s="374"/>
      <c r="AH128" s="374"/>
      <c r="AI128" s="374"/>
      <c r="AJ128" s="374"/>
      <c r="AK128" s="374"/>
      <c r="AL128" s="374"/>
      <c r="AM128" s="374"/>
      <c r="AN128" s="374"/>
      <c r="AO128" s="374"/>
      <c r="AP128" s="374"/>
      <c r="AQ128" s="374"/>
      <c r="AR128" s="374"/>
      <c r="AS128" s="374"/>
      <c r="AT128" s="374"/>
      <c r="AU128" s="662"/>
      <c r="AV128" s="374"/>
      <c r="AW128" s="374"/>
      <c r="AX128" s="374"/>
      <c r="AY128" s="374"/>
      <c r="AZ128" s="374"/>
      <c r="BA128" s="374"/>
      <c r="BB128" s="374"/>
      <c r="BC128" s="374"/>
      <c r="BD128" s="374"/>
      <c r="BE128" s="374"/>
      <c r="BF128" s="374"/>
      <c r="BG128" s="374"/>
      <c r="BH128" s="374"/>
      <c r="BI128" s="374"/>
      <c r="BJ128" s="374"/>
      <c r="BK128" s="374"/>
      <c r="BL128" s="374"/>
      <c r="BM128" s="374"/>
      <c r="BN128" s="374"/>
      <c r="BO128" s="374"/>
      <c r="BP128" s="374"/>
      <c r="BQ128" s="374"/>
      <c r="BR128" s="374"/>
      <c r="BS128" s="374"/>
      <c r="BT128" s="374"/>
      <c r="BU128" s="374"/>
      <c r="BV128" s="664"/>
      <c r="BW128" s="374"/>
      <c r="BX128" s="374"/>
      <c r="BY128" s="374"/>
      <c r="BZ128" s="374"/>
      <c r="CA128" s="374"/>
      <c r="CB128" s="374"/>
      <c r="CC128" s="374"/>
      <c r="CD128" s="374"/>
      <c r="CE128" s="374"/>
      <c r="CF128" s="374"/>
      <c r="CG128" s="374"/>
      <c r="CH128" s="374"/>
      <c r="CI128" s="374"/>
      <c r="CJ128" s="374"/>
      <c r="CK128" s="374"/>
      <c r="CL128" s="374"/>
      <c r="CM128" s="374"/>
      <c r="CN128" s="374"/>
      <c r="CO128" s="290"/>
      <c r="CP128" s="326" t="s">
        <v>860</v>
      </c>
      <c r="CQ128" s="326" t="s">
        <v>871</v>
      </c>
      <c r="CR128" s="326" t="s">
        <v>872</v>
      </c>
      <c r="CS128" s="326" t="s">
        <v>873</v>
      </c>
      <c r="CT128" s="326" t="s">
        <v>874</v>
      </c>
      <c r="CU128" s="326"/>
      <c r="CV128" s="326"/>
      <c r="CW128" s="326"/>
      <c r="CX128" s="326"/>
      <c r="CY128" s="326"/>
      <c r="CZ128" s="326"/>
      <c r="DA128" s="326"/>
      <c r="DB128" s="326"/>
      <c r="DC128" s="326"/>
      <c r="DD128" s="326"/>
      <c r="DE128" s="326"/>
      <c r="DF128" s="326"/>
      <c r="DG128" s="326"/>
      <c r="DH128" s="326"/>
      <c r="DI128" s="326"/>
      <c r="DJ128" s="326"/>
      <c r="DK128" s="326"/>
      <c r="DL128" s="326"/>
      <c r="DM128" s="326"/>
      <c r="DN128" s="326"/>
      <c r="DO128" s="326"/>
      <c r="DP128" s="326"/>
      <c r="DQ128" s="326"/>
      <c r="DR128" s="326"/>
      <c r="DS128" s="326"/>
      <c r="DT128" s="326"/>
      <c r="DU128" s="326" t="s">
        <v>864</v>
      </c>
      <c r="DV128" s="326" t="s">
        <v>882</v>
      </c>
    </row>
    <row r="129" spans="1:126" s="281" customFormat="1" ht="119.25" x14ac:dyDescent="0.25">
      <c r="A129" s="450" t="s">
        <v>902</v>
      </c>
      <c r="B129" s="471" t="s">
        <v>788</v>
      </c>
      <c r="C129" s="471" t="s">
        <v>789</v>
      </c>
      <c r="D129" s="471" t="s">
        <v>790</v>
      </c>
      <c r="E129" s="661"/>
      <c r="F129" s="471" t="s">
        <v>788</v>
      </c>
      <c r="G129" s="471" t="s">
        <v>789</v>
      </c>
      <c r="H129" s="471" t="s">
        <v>790</v>
      </c>
      <c r="I129" s="661"/>
      <c r="J129" s="471" t="s">
        <v>798</v>
      </c>
      <c r="K129" s="471" t="s">
        <v>793</v>
      </c>
      <c r="L129" s="471" t="s">
        <v>794</v>
      </c>
      <c r="M129" s="661"/>
      <c r="N129" s="471" t="s">
        <v>798</v>
      </c>
      <c r="O129" s="471" t="s">
        <v>793</v>
      </c>
      <c r="P129" s="471" t="s">
        <v>794</v>
      </c>
      <c r="Q129" s="661"/>
      <c r="R129" s="471" t="s">
        <v>936</v>
      </c>
      <c r="S129" s="471" t="s">
        <v>937</v>
      </c>
      <c r="T129" s="471" t="s">
        <v>938</v>
      </c>
      <c r="U129" s="471" t="s">
        <v>939</v>
      </c>
      <c r="V129" s="661"/>
      <c r="X129" s="381"/>
      <c r="Y129" s="382"/>
      <c r="Z129" s="374"/>
      <c r="AA129" s="374"/>
      <c r="AB129" s="374"/>
      <c r="AC129" s="374"/>
      <c r="AD129" s="374"/>
      <c r="AE129" s="374"/>
      <c r="AF129" s="374"/>
      <c r="AG129" s="374"/>
      <c r="AH129" s="374"/>
      <c r="AI129" s="374"/>
      <c r="AJ129" s="374"/>
      <c r="AK129" s="374"/>
      <c r="AL129" s="374"/>
      <c r="AM129" s="374"/>
      <c r="AN129" s="374"/>
      <c r="AO129" s="374"/>
      <c r="AP129" s="374"/>
      <c r="AQ129" s="374"/>
      <c r="AR129" s="374"/>
      <c r="AS129" s="374"/>
      <c r="AT129" s="374"/>
      <c r="AU129" s="663"/>
      <c r="AV129" s="374"/>
      <c r="AW129" s="374"/>
      <c r="AX129" s="374"/>
      <c r="AY129" s="374"/>
      <c r="AZ129" s="374"/>
      <c r="BA129" s="374"/>
      <c r="BB129" s="374"/>
      <c r="BC129" s="374"/>
      <c r="BD129" s="374"/>
      <c r="BE129" s="374"/>
      <c r="BF129" s="374"/>
      <c r="BG129" s="374"/>
      <c r="BH129" s="374"/>
      <c r="BI129" s="374"/>
      <c r="BJ129" s="374"/>
      <c r="BK129" s="374"/>
      <c r="BL129" s="374"/>
      <c r="BM129" s="374"/>
      <c r="BN129" s="374"/>
      <c r="BO129" s="374"/>
      <c r="BP129" s="374"/>
      <c r="BQ129" s="374"/>
      <c r="BR129" s="374"/>
      <c r="BS129" s="374"/>
      <c r="BT129" s="374"/>
      <c r="BU129" s="374"/>
      <c r="BV129" s="659"/>
      <c r="BW129" s="379"/>
      <c r="BX129" s="379"/>
      <c r="BY129" s="379"/>
      <c r="BZ129" s="379"/>
      <c r="CA129" s="379"/>
      <c r="CB129" s="379"/>
      <c r="CC129" s="379"/>
      <c r="CD129" s="379"/>
      <c r="CE129" s="379"/>
      <c r="CF129" s="379"/>
      <c r="CG129" s="379"/>
      <c r="CH129" s="379"/>
      <c r="CI129" s="379"/>
      <c r="CJ129" s="379"/>
      <c r="CK129" s="379"/>
      <c r="CL129" s="379"/>
      <c r="CM129" s="379"/>
      <c r="CN129" s="379"/>
      <c r="CO129" s="290"/>
      <c r="CP129" s="326" t="s">
        <v>865</v>
      </c>
      <c r="CQ129" s="326" t="s">
        <v>875</v>
      </c>
      <c r="CR129" s="326" t="s">
        <v>876</v>
      </c>
      <c r="CS129" s="326" t="s">
        <v>877</v>
      </c>
      <c r="CT129" s="326" t="s">
        <v>878</v>
      </c>
      <c r="CU129" s="326"/>
      <c r="CV129" s="326"/>
      <c r="CW129" s="326"/>
      <c r="CX129" s="326"/>
      <c r="CY129" s="326"/>
      <c r="CZ129" s="326"/>
      <c r="DA129" s="326"/>
      <c r="DB129" s="326"/>
      <c r="DC129" s="326"/>
      <c r="DD129" s="326"/>
      <c r="DE129" s="326"/>
      <c r="DF129" s="326"/>
      <c r="DG129" s="326"/>
      <c r="DH129" s="326"/>
      <c r="DI129" s="326"/>
      <c r="DJ129" s="326"/>
      <c r="DK129" s="326"/>
      <c r="DL129" s="326"/>
      <c r="DM129" s="326"/>
      <c r="DN129" s="326"/>
      <c r="DO129" s="326"/>
      <c r="DP129" s="326"/>
      <c r="DQ129" s="326"/>
      <c r="DR129" s="326"/>
      <c r="DS129" s="326"/>
      <c r="DT129" s="326"/>
      <c r="DU129" s="326" t="s">
        <v>869</v>
      </c>
      <c r="DV129" s="326" t="s">
        <v>883</v>
      </c>
    </row>
    <row r="130" spans="1:126" s="281" customFormat="1" ht="35.1" customHeight="1" x14ac:dyDescent="0.25">
      <c r="A130" s="450" t="s">
        <v>67</v>
      </c>
      <c r="B130" s="452" t="s">
        <v>910</v>
      </c>
      <c r="C130" s="452" t="s">
        <v>911</v>
      </c>
      <c r="D130" s="452" t="s">
        <v>912</v>
      </c>
      <c r="E130" s="453" t="s">
        <v>859</v>
      </c>
      <c r="F130" s="452" t="s">
        <v>910</v>
      </c>
      <c r="G130" s="452" t="s">
        <v>911</v>
      </c>
      <c r="H130" s="452" t="s">
        <v>912</v>
      </c>
      <c r="I130" s="453" t="s">
        <v>859</v>
      </c>
      <c r="J130" s="452" t="s">
        <v>910</v>
      </c>
      <c r="K130" s="452" t="s">
        <v>911</v>
      </c>
      <c r="L130" s="452" t="s">
        <v>912</v>
      </c>
      <c r="M130" s="453" t="s">
        <v>859</v>
      </c>
      <c r="N130" s="452" t="s">
        <v>910</v>
      </c>
      <c r="O130" s="452" t="s">
        <v>911</v>
      </c>
      <c r="P130" s="452" t="s">
        <v>912</v>
      </c>
      <c r="Q130" s="453" t="s">
        <v>859</v>
      </c>
      <c r="R130" s="452" t="s">
        <v>910</v>
      </c>
      <c r="S130" s="452" t="s">
        <v>911</v>
      </c>
      <c r="T130" s="452" t="s">
        <v>912</v>
      </c>
      <c r="U130" s="452" t="s">
        <v>913</v>
      </c>
      <c r="V130" s="453" t="s">
        <v>859</v>
      </c>
      <c r="X130" s="381"/>
      <c r="Y130" s="382"/>
      <c r="Z130" s="383"/>
      <c r="AA130" s="383"/>
      <c r="AB130" s="383"/>
      <c r="AC130" s="383"/>
      <c r="AD130" s="383"/>
      <c r="AE130" s="383"/>
      <c r="AF130" s="383"/>
      <c r="AG130" s="383"/>
      <c r="AH130" s="383"/>
      <c r="AI130" s="383"/>
      <c r="AJ130" s="383"/>
      <c r="AK130" s="383"/>
      <c r="AL130" s="383"/>
      <c r="AM130" s="383"/>
      <c r="AN130" s="383"/>
      <c r="AO130" s="383"/>
      <c r="AP130" s="383"/>
      <c r="AQ130" s="383"/>
      <c r="AR130" s="383"/>
      <c r="AS130" s="383"/>
      <c r="AT130" s="383"/>
      <c r="AU130" s="384"/>
      <c r="AV130" s="375"/>
      <c r="AW130" s="375"/>
      <c r="AX130" s="375"/>
      <c r="AY130" s="375"/>
      <c r="AZ130" s="375"/>
      <c r="BA130" s="375"/>
      <c r="BB130" s="375"/>
      <c r="BC130" s="375"/>
      <c r="BD130" s="375"/>
      <c r="BE130" s="375"/>
      <c r="BF130" s="375"/>
      <c r="BG130" s="375"/>
      <c r="BH130" s="375"/>
      <c r="BI130" s="375"/>
      <c r="BJ130" s="375"/>
      <c r="BK130" s="375"/>
      <c r="BL130" s="375"/>
      <c r="BM130" s="375"/>
      <c r="BN130" s="375"/>
      <c r="BO130" s="375"/>
      <c r="BP130" s="375"/>
      <c r="BQ130" s="375"/>
      <c r="BR130" s="375"/>
      <c r="BS130" s="375"/>
      <c r="BT130" s="375"/>
      <c r="BU130" s="375"/>
      <c r="BV130" s="374"/>
      <c r="BW130" s="374"/>
      <c r="BX130" s="374"/>
      <c r="BY130" s="374"/>
      <c r="BZ130" s="374"/>
      <c r="CA130" s="374"/>
      <c r="CB130" s="374"/>
      <c r="CC130" s="374"/>
      <c r="CD130" s="374"/>
      <c r="CE130" s="374"/>
      <c r="CF130" s="374"/>
      <c r="CG130" s="374"/>
      <c r="CH130" s="374"/>
      <c r="CI130" s="374"/>
      <c r="CJ130" s="374"/>
      <c r="CK130" s="374"/>
      <c r="CL130" s="374"/>
      <c r="CM130" s="374"/>
      <c r="CN130" s="374"/>
      <c r="CO130" s="290"/>
    </row>
    <row r="131" spans="1:126" s="281" customFormat="1" ht="35.1" customHeight="1" x14ac:dyDescent="0.25">
      <c r="A131" s="357">
        <v>10</v>
      </c>
      <c r="B131" s="360" t="s">
        <v>900</v>
      </c>
      <c r="C131" s="360" t="s">
        <v>900</v>
      </c>
      <c r="D131" s="360" t="s">
        <v>900</v>
      </c>
      <c r="E131" s="356" t="s">
        <v>928</v>
      </c>
      <c r="F131" s="360" t="s">
        <v>900</v>
      </c>
      <c r="G131" s="360" t="s">
        <v>900</v>
      </c>
      <c r="H131" s="360" t="s">
        <v>900</v>
      </c>
      <c r="I131" s="356" t="s">
        <v>928</v>
      </c>
      <c r="J131" s="363" t="s">
        <v>899</v>
      </c>
      <c r="K131" s="360" t="s">
        <v>900</v>
      </c>
      <c r="L131" s="360" t="s">
        <v>900</v>
      </c>
      <c r="M131" s="356" t="s">
        <v>940</v>
      </c>
      <c r="N131" s="363" t="s">
        <v>899</v>
      </c>
      <c r="O131" s="360" t="s">
        <v>900</v>
      </c>
      <c r="P131" s="360" t="s">
        <v>900</v>
      </c>
      <c r="Q131" s="356" t="s">
        <v>940</v>
      </c>
      <c r="R131" s="360" t="s">
        <v>900</v>
      </c>
      <c r="S131" s="360" t="s">
        <v>900</v>
      </c>
      <c r="T131" s="363" t="s">
        <v>899</v>
      </c>
      <c r="U131" s="360" t="s">
        <v>900</v>
      </c>
      <c r="V131" s="356" t="s">
        <v>943</v>
      </c>
      <c r="X131" s="381"/>
      <c r="Y131" s="384"/>
      <c r="Z131" s="385"/>
      <c r="AA131" s="385"/>
      <c r="AB131" s="385"/>
      <c r="AC131" s="385"/>
      <c r="AD131" s="385"/>
      <c r="AE131" s="385"/>
      <c r="AF131" s="385"/>
      <c r="AG131" s="385"/>
      <c r="AH131" s="385"/>
      <c r="AI131" s="385"/>
      <c r="AJ131" s="385"/>
      <c r="AK131" s="385"/>
      <c r="AL131" s="385"/>
      <c r="AM131" s="385"/>
      <c r="AN131" s="385"/>
      <c r="AO131" s="385"/>
      <c r="AP131" s="385"/>
      <c r="AQ131" s="385"/>
      <c r="AR131" s="385"/>
      <c r="AS131" s="385"/>
      <c r="AT131" s="385"/>
      <c r="AU131" s="382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7"/>
      <c r="BW131" s="377"/>
      <c r="BX131" s="377"/>
      <c r="BY131" s="377"/>
      <c r="BZ131" s="377"/>
      <c r="CA131" s="377"/>
      <c r="CB131" s="377"/>
      <c r="CC131" s="377"/>
      <c r="CD131" s="377"/>
      <c r="CE131" s="377"/>
      <c r="CF131" s="377"/>
      <c r="CG131" s="377"/>
      <c r="CH131" s="377"/>
      <c r="CI131" s="377"/>
      <c r="CJ131" s="377"/>
      <c r="CK131" s="377"/>
      <c r="CL131" s="377"/>
      <c r="CM131" s="377"/>
      <c r="CN131" s="377"/>
      <c r="CO131" s="290"/>
    </row>
    <row r="132" spans="1:126" s="281" customFormat="1" ht="35.1" customHeight="1" x14ac:dyDescent="0.25">
      <c r="A132" s="357">
        <v>15</v>
      </c>
      <c r="B132" s="360" t="s">
        <v>900</v>
      </c>
      <c r="C132" s="360" t="s">
        <v>900</v>
      </c>
      <c r="D132" s="360" t="s">
        <v>900</v>
      </c>
      <c r="E132" s="356" t="s">
        <v>928</v>
      </c>
      <c r="F132" s="360" t="s">
        <v>900</v>
      </c>
      <c r="G132" s="360" t="s">
        <v>900</v>
      </c>
      <c r="H132" s="360" t="s">
        <v>900</v>
      </c>
      <c r="I132" s="356" t="s">
        <v>928</v>
      </c>
      <c r="J132" s="360" t="s">
        <v>900</v>
      </c>
      <c r="K132" s="360" t="s">
        <v>900</v>
      </c>
      <c r="L132" s="360" t="s">
        <v>900</v>
      </c>
      <c r="M132" s="356" t="s">
        <v>941</v>
      </c>
      <c r="N132" s="360" t="s">
        <v>900</v>
      </c>
      <c r="O132" s="360" t="s">
        <v>900</v>
      </c>
      <c r="P132" s="360" t="s">
        <v>900</v>
      </c>
      <c r="Q132" s="356" t="s">
        <v>941</v>
      </c>
      <c r="R132" s="363" t="s">
        <v>899</v>
      </c>
      <c r="S132" s="360" t="s">
        <v>900</v>
      </c>
      <c r="T132" s="363" t="s">
        <v>899</v>
      </c>
      <c r="U132" s="360" t="s">
        <v>900</v>
      </c>
      <c r="V132" s="356" t="s">
        <v>962</v>
      </c>
      <c r="X132" s="381"/>
      <c r="Y132" s="384"/>
      <c r="Z132" s="385"/>
      <c r="AA132" s="385"/>
      <c r="AB132" s="385"/>
      <c r="AC132" s="385"/>
      <c r="AD132" s="385"/>
      <c r="AE132" s="385"/>
      <c r="AF132" s="385"/>
      <c r="AG132" s="385"/>
      <c r="AH132" s="385"/>
      <c r="AI132" s="385"/>
      <c r="AJ132" s="385"/>
      <c r="AK132" s="385"/>
      <c r="AL132" s="385"/>
      <c r="AM132" s="385"/>
      <c r="AN132" s="385"/>
      <c r="AO132" s="385"/>
      <c r="AP132" s="385"/>
      <c r="AQ132" s="385"/>
      <c r="AR132" s="385"/>
      <c r="AS132" s="385"/>
      <c r="AT132" s="385"/>
      <c r="AU132" s="384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7"/>
      <c r="BW132" s="377"/>
      <c r="BX132" s="377"/>
      <c r="BY132" s="377"/>
      <c r="BZ132" s="377"/>
      <c r="CA132" s="377"/>
      <c r="CB132" s="377"/>
      <c r="CC132" s="377"/>
      <c r="CD132" s="377"/>
      <c r="CE132" s="377"/>
      <c r="CF132" s="377"/>
      <c r="CG132" s="377"/>
      <c r="CH132" s="377"/>
      <c r="CI132" s="377"/>
      <c r="CJ132" s="377"/>
      <c r="CK132" s="377"/>
      <c r="CL132" s="377"/>
      <c r="CM132" s="377"/>
      <c r="CN132" s="377"/>
      <c r="CO132" s="290"/>
    </row>
    <row r="133" spans="1:126" s="281" customFormat="1" ht="35.1" customHeight="1" x14ac:dyDescent="0.25">
      <c r="A133" s="357">
        <v>20</v>
      </c>
      <c r="B133" s="360" t="s">
        <v>900</v>
      </c>
      <c r="C133" s="360" t="s">
        <v>900</v>
      </c>
      <c r="D133" s="360" t="s">
        <v>900</v>
      </c>
      <c r="E133" s="356" t="s">
        <v>928</v>
      </c>
      <c r="F133" s="360" t="s">
        <v>900</v>
      </c>
      <c r="G133" s="360" t="s">
        <v>900</v>
      </c>
      <c r="H133" s="360" t="s">
        <v>900</v>
      </c>
      <c r="I133" s="356" t="s">
        <v>928</v>
      </c>
      <c r="J133" s="363" t="s">
        <v>899</v>
      </c>
      <c r="K133" s="360" t="s">
        <v>900</v>
      </c>
      <c r="L133" s="360" t="s">
        <v>900</v>
      </c>
      <c r="M133" s="356" t="s">
        <v>940</v>
      </c>
      <c r="N133" s="363" t="s">
        <v>899</v>
      </c>
      <c r="O133" s="360" t="s">
        <v>900</v>
      </c>
      <c r="P133" s="360" t="s">
        <v>900</v>
      </c>
      <c r="Q133" s="356" t="s">
        <v>940</v>
      </c>
      <c r="R133" s="360" t="s">
        <v>900</v>
      </c>
      <c r="S133" s="360" t="s">
        <v>900</v>
      </c>
      <c r="T133" s="363" t="s">
        <v>899</v>
      </c>
      <c r="U133" s="360" t="s">
        <v>900</v>
      </c>
      <c r="V133" s="356" t="s">
        <v>943</v>
      </c>
      <c r="X133" s="381"/>
      <c r="Y133" s="384"/>
      <c r="Z133" s="385"/>
      <c r="AA133" s="385"/>
      <c r="AB133" s="385"/>
      <c r="AC133" s="385"/>
      <c r="AD133" s="385"/>
      <c r="AE133" s="385"/>
      <c r="AF133" s="385"/>
      <c r="AG133" s="385"/>
      <c r="AH133" s="385"/>
      <c r="AI133" s="385"/>
      <c r="AJ133" s="385"/>
      <c r="AK133" s="385"/>
      <c r="AL133" s="385"/>
      <c r="AM133" s="385"/>
      <c r="AN133" s="385"/>
      <c r="AO133" s="385"/>
      <c r="AP133" s="385"/>
      <c r="AQ133" s="385"/>
      <c r="AR133" s="385"/>
      <c r="AS133" s="385"/>
      <c r="AT133" s="385"/>
      <c r="AU133" s="384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7"/>
      <c r="BW133" s="377"/>
      <c r="BX133" s="377"/>
      <c r="BY133" s="380"/>
      <c r="BZ133" s="380"/>
      <c r="CA133" s="380"/>
      <c r="CB133" s="380"/>
      <c r="CC133" s="380"/>
      <c r="CD133" s="380"/>
      <c r="CE133" s="380"/>
      <c r="CF133" s="380"/>
      <c r="CG133" s="380"/>
      <c r="CH133" s="380"/>
      <c r="CI133" s="380"/>
      <c r="CJ133" s="380"/>
      <c r="CK133" s="380"/>
      <c r="CL133" s="380"/>
      <c r="CM133" s="380"/>
      <c r="CN133" s="380"/>
    </row>
    <row r="134" spans="1:126" s="281" customFormat="1" ht="35.1" customHeight="1" x14ac:dyDescent="0.25">
      <c r="A134" s="357">
        <v>50</v>
      </c>
      <c r="B134" s="360" t="s">
        <v>900</v>
      </c>
      <c r="C134" s="360" t="s">
        <v>900</v>
      </c>
      <c r="D134" s="360" t="s">
        <v>900</v>
      </c>
      <c r="E134" s="356" t="s">
        <v>928</v>
      </c>
      <c r="F134" s="360" t="s">
        <v>900</v>
      </c>
      <c r="G134" s="360" t="s">
        <v>900</v>
      </c>
      <c r="H134" s="360" t="s">
        <v>900</v>
      </c>
      <c r="I134" s="356" t="s">
        <v>928</v>
      </c>
      <c r="J134" s="360" t="s">
        <v>900</v>
      </c>
      <c r="K134" s="360" t="s">
        <v>900</v>
      </c>
      <c r="L134" s="360" t="s">
        <v>900</v>
      </c>
      <c r="M134" s="356" t="s">
        <v>941</v>
      </c>
      <c r="N134" s="360" t="s">
        <v>900</v>
      </c>
      <c r="O134" s="360" t="s">
        <v>900</v>
      </c>
      <c r="P134" s="360" t="s">
        <v>900</v>
      </c>
      <c r="Q134" s="356" t="s">
        <v>941</v>
      </c>
      <c r="R134" s="363" t="s">
        <v>899</v>
      </c>
      <c r="S134" s="360" t="s">
        <v>900</v>
      </c>
      <c r="T134" s="363" t="s">
        <v>899</v>
      </c>
      <c r="U134" s="360" t="s">
        <v>900</v>
      </c>
      <c r="V134" s="356" t="s">
        <v>962</v>
      </c>
      <c r="X134" s="381"/>
      <c r="Y134" s="384"/>
      <c r="Z134" s="385"/>
      <c r="AA134" s="385"/>
      <c r="AB134" s="385"/>
      <c r="AC134" s="385"/>
      <c r="AD134" s="385"/>
      <c r="AE134" s="385"/>
      <c r="AF134" s="385"/>
      <c r="AG134" s="385"/>
      <c r="AH134" s="385"/>
      <c r="AI134" s="385"/>
      <c r="AJ134" s="385"/>
      <c r="AK134" s="385"/>
      <c r="AL134" s="385"/>
      <c r="AM134" s="385"/>
      <c r="AN134" s="385"/>
      <c r="AO134" s="385"/>
      <c r="AP134" s="385"/>
      <c r="AQ134" s="385"/>
      <c r="AR134" s="385"/>
      <c r="AS134" s="385"/>
      <c r="AT134" s="385"/>
      <c r="AU134" s="384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86"/>
      <c r="BV134" s="377"/>
      <c r="BW134" s="377"/>
      <c r="BX134" s="377"/>
      <c r="BY134" s="380"/>
      <c r="BZ134" s="380"/>
      <c r="CA134" s="380"/>
      <c r="CB134" s="380"/>
      <c r="CC134" s="380"/>
      <c r="CD134" s="380"/>
      <c r="CE134" s="380"/>
      <c r="CF134" s="380"/>
      <c r="CG134" s="380"/>
      <c r="CH134" s="380"/>
      <c r="CI134" s="380"/>
      <c r="CJ134" s="380"/>
      <c r="CK134" s="380"/>
      <c r="CL134" s="380"/>
      <c r="CM134" s="380"/>
      <c r="CN134" s="380"/>
    </row>
    <row r="135" spans="1:126" s="281" customFormat="1" ht="35.1" customHeight="1" x14ac:dyDescent="0.25">
      <c r="A135" s="357">
        <v>100</v>
      </c>
      <c r="B135" s="360" t="s">
        <v>900</v>
      </c>
      <c r="C135" s="360" t="s">
        <v>900</v>
      </c>
      <c r="D135" s="360" t="s">
        <v>900</v>
      </c>
      <c r="E135" s="356" t="s">
        <v>928</v>
      </c>
      <c r="F135" s="360" t="s">
        <v>900</v>
      </c>
      <c r="G135" s="363" t="s">
        <v>899</v>
      </c>
      <c r="H135" s="360" t="s">
        <v>900</v>
      </c>
      <c r="I135" s="356" t="s">
        <v>928</v>
      </c>
      <c r="J135" s="360" t="s">
        <v>900</v>
      </c>
      <c r="K135" s="360" t="s">
        <v>900</v>
      </c>
      <c r="L135" s="360" t="s">
        <v>900</v>
      </c>
      <c r="M135" s="356" t="s">
        <v>941</v>
      </c>
      <c r="N135" s="360" t="s">
        <v>900</v>
      </c>
      <c r="O135" s="360" t="s">
        <v>900</v>
      </c>
      <c r="P135" s="360" t="s">
        <v>900</v>
      </c>
      <c r="Q135" s="356" t="s">
        <v>941</v>
      </c>
      <c r="R135" s="363" t="s">
        <v>899</v>
      </c>
      <c r="S135" s="360" t="s">
        <v>900</v>
      </c>
      <c r="T135" s="363" t="s">
        <v>899</v>
      </c>
      <c r="U135" s="360" t="s">
        <v>900</v>
      </c>
      <c r="V135" s="356" t="s">
        <v>962</v>
      </c>
      <c r="X135" s="381"/>
      <c r="Y135" s="384"/>
      <c r="Z135" s="385"/>
      <c r="AA135" s="385"/>
      <c r="AB135" s="385"/>
      <c r="AC135" s="385"/>
      <c r="AD135" s="385"/>
      <c r="AE135" s="385"/>
      <c r="AF135" s="385"/>
      <c r="AG135" s="385"/>
      <c r="AH135" s="385"/>
      <c r="AI135" s="385"/>
      <c r="AJ135" s="385"/>
      <c r="AK135" s="385"/>
      <c r="AL135" s="385"/>
      <c r="AM135" s="385"/>
      <c r="AN135" s="385"/>
      <c r="AO135" s="385"/>
      <c r="AP135" s="385"/>
      <c r="AQ135" s="385"/>
      <c r="AR135" s="385"/>
      <c r="AS135" s="385"/>
      <c r="AT135" s="385"/>
      <c r="AU135" s="384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86"/>
      <c r="BV135" s="377"/>
      <c r="BW135" s="377"/>
      <c r="BX135" s="377"/>
      <c r="BY135" s="380"/>
      <c r="BZ135" s="380"/>
      <c r="CA135" s="380"/>
      <c r="CB135" s="380"/>
      <c r="CC135" s="380"/>
      <c r="CD135" s="380"/>
      <c r="CE135" s="380"/>
      <c r="CF135" s="380"/>
      <c r="CG135" s="380"/>
      <c r="CH135" s="380"/>
      <c r="CI135" s="380"/>
      <c r="CJ135" s="380"/>
      <c r="CK135" s="380"/>
      <c r="CL135" s="380"/>
      <c r="CM135" s="380"/>
      <c r="CN135" s="380"/>
    </row>
    <row r="136" spans="1:126" s="281" customFormat="1" ht="35.1" customHeight="1" x14ac:dyDescent="0.25">
      <c r="A136" s="357">
        <v>150</v>
      </c>
      <c r="B136" s="360" t="s">
        <v>900</v>
      </c>
      <c r="C136" s="360" t="s">
        <v>900</v>
      </c>
      <c r="D136" s="360" t="s">
        <v>900</v>
      </c>
      <c r="E136" s="356" t="s">
        <v>928</v>
      </c>
      <c r="F136" s="360" t="s">
        <v>900</v>
      </c>
      <c r="G136" s="363" t="s">
        <v>899</v>
      </c>
      <c r="H136" s="360" t="s">
        <v>900</v>
      </c>
      <c r="I136" s="356" t="s">
        <v>928</v>
      </c>
      <c r="J136" s="360" t="s">
        <v>900</v>
      </c>
      <c r="K136" s="360" t="s">
        <v>900</v>
      </c>
      <c r="L136" s="360" t="s">
        <v>900</v>
      </c>
      <c r="M136" s="356" t="s">
        <v>941</v>
      </c>
      <c r="N136" s="360" t="s">
        <v>900</v>
      </c>
      <c r="O136" s="360" t="s">
        <v>900</v>
      </c>
      <c r="P136" s="360" t="s">
        <v>900</v>
      </c>
      <c r="Q136" s="356" t="s">
        <v>941</v>
      </c>
      <c r="R136" s="363" t="s">
        <v>899</v>
      </c>
      <c r="S136" s="360" t="s">
        <v>900</v>
      </c>
      <c r="T136" s="363" t="s">
        <v>899</v>
      </c>
      <c r="U136" s="360" t="s">
        <v>900</v>
      </c>
      <c r="V136" s="356" t="s">
        <v>962</v>
      </c>
      <c r="X136" s="381"/>
      <c r="Y136" s="384"/>
      <c r="Z136" s="385"/>
      <c r="AA136" s="385"/>
      <c r="AB136" s="385"/>
      <c r="AC136" s="385"/>
      <c r="AD136" s="385"/>
      <c r="AE136" s="385"/>
      <c r="AF136" s="385"/>
      <c r="AG136" s="385"/>
      <c r="AH136" s="385"/>
      <c r="AI136" s="385"/>
      <c r="AJ136" s="385"/>
      <c r="AK136" s="385"/>
      <c r="AL136" s="385"/>
      <c r="AM136" s="385"/>
      <c r="AN136" s="385"/>
      <c r="AO136" s="385"/>
      <c r="AP136" s="385"/>
      <c r="AQ136" s="385"/>
      <c r="AR136" s="385"/>
      <c r="AS136" s="385"/>
      <c r="AT136" s="385"/>
      <c r="AU136" s="384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86"/>
      <c r="BV136" s="377"/>
      <c r="BW136" s="377"/>
      <c r="BX136" s="377"/>
      <c r="BY136" s="380"/>
      <c r="BZ136" s="380"/>
      <c r="CA136" s="380"/>
      <c r="CB136" s="380"/>
      <c r="CC136" s="380"/>
      <c r="CD136" s="380"/>
      <c r="CE136" s="380"/>
      <c r="CF136" s="380"/>
      <c r="CG136" s="380"/>
      <c r="CH136" s="380"/>
      <c r="CI136" s="380"/>
      <c r="CJ136" s="380"/>
      <c r="CK136" s="380"/>
      <c r="CL136" s="380"/>
      <c r="CM136" s="380"/>
      <c r="CN136" s="380"/>
    </row>
    <row r="137" spans="1:126" s="281" customFormat="1" ht="35.1" customHeight="1" x14ac:dyDescent="0.25">
      <c r="A137" s="357">
        <v>200</v>
      </c>
      <c r="B137" s="360" t="s">
        <v>900</v>
      </c>
      <c r="C137" s="363" t="s">
        <v>899</v>
      </c>
      <c r="D137" s="360" t="s">
        <v>900</v>
      </c>
      <c r="E137" s="356" t="s">
        <v>928</v>
      </c>
      <c r="F137" s="360" t="s">
        <v>900</v>
      </c>
      <c r="G137" s="363" t="s">
        <v>899</v>
      </c>
      <c r="H137" s="360" t="s">
        <v>900</v>
      </c>
      <c r="I137" s="356" t="s">
        <v>928</v>
      </c>
      <c r="J137" s="360" t="s">
        <v>900</v>
      </c>
      <c r="K137" s="360" t="s">
        <v>900</v>
      </c>
      <c r="L137" s="360" t="s">
        <v>900</v>
      </c>
      <c r="M137" s="356" t="s">
        <v>941</v>
      </c>
      <c r="N137" s="360" t="s">
        <v>900</v>
      </c>
      <c r="O137" s="360" t="s">
        <v>900</v>
      </c>
      <c r="P137" s="360" t="s">
        <v>900</v>
      </c>
      <c r="Q137" s="356" t="s">
        <v>941</v>
      </c>
      <c r="R137" s="363" t="s">
        <v>899</v>
      </c>
      <c r="S137" s="360" t="s">
        <v>900</v>
      </c>
      <c r="T137" s="363" t="s">
        <v>899</v>
      </c>
      <c r="U137" s="360" t="s">
        <v>900</v>
      </c>
      <c r="V137" s="356" t="s">
        <v>962</v>
      </c>
      <c r="X137" s="381"/>
      <c r="Y137" s="384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5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4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86"/>
      <c r="BV137" s="377"/>
      <c r="BW137" s="377"/>
      <c r="BX137" s="377"/>
      <c r="BY137" s="380"/>
      <c r="BZ137" s="380"/>
      <c r="CA137" s="380"/>
      <c r="CB137" s="380"/>
      <c r="CC137" s="380"/>
      <c r="CD137" s="380"/>
      <c r="CE137" s="380"/>
      <c r="CF137" s="380"/>
      <c r="CG137" s="380"/>
      <c r="CH137" s="380"/>
      <c r="CI137" s="380"/>
      <c r="CJ137" s="380"/>
      <c r="CK137" s="380"/>
      <c r="CL137" s="380"/>
      <c r="CM137" s="380"/>
      <c r="CN137" s="380"/>
    </row>
    <row r="138" spans="1:126" x14ac:dyDescent="0.25"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</row>
  </sheetData>
  <mergeCells count="127">
    <mergeCell ref="CQ88:CT88"/>
    <mergeCell ref="CQ122:CT122"/>
    <mergeCell ref="BT105:BV105"/>
    <mergeCell ref="CQ105:CT105"/>
    <mergeCell ref="CY20:DB20"/>
    <mergeCell ref="CI5:CK5"/>
    <mergeCell ref="CL5:CN5"/>
    <mergeCell ref="CF20:CH20"/>
    <mergeCell ref="CI20:CK20"/>
    <mergeCell ref="CL20:CN20"/>
    <mergeCell ref="DK20:DN20"/>
    <mergeCell ref="DO20:DR20"/>
    <mergeCell ref="CY5:DB5"/>
    <mergeCell ref="DC5:DF5"/>
    <mergeCell ref="DG5:DJ5"/>
    <mergeCell ref="DK5:DN5"/>
    <mergeCell ref="DO5:DR5"/>
    <mergeCell ref="CQ5:CT5"/>
    <mergeCell ref="CU5:CX5"/>
    <mergeCell ref="CU20:CX20"/>
    <mergeCell ref="AW4:BQ4"/>
    <mergeCell ref="AZ5:BB5"/>
    <mergeCell ref="BC5:BE5"/>
    <mergeCell ref="BF5:BH5"/>
    <mergeCell ref="BI5:BK5"/>
    <mergeCell ref="BL5:BN5"/>
    <mergeCell ref="BO5:BQ5"/>
    <mergeCell ref="DC20:DF20"/>
    <mergeCell ref="DG20:DJ20"/>
    <mergeCell ref="A127:E127"/>
    <mergeCell ref="Y127:AU127"/>
    <mergeCell ref="AV127:BV127"/>
    <mergeCell ref="E128:E129"/>
    <mergeCell ref="AU128:AU129"/>
    <mergeCell ref="BV128:BV129"/>
    <mergeCell ref="I128:I129"/>
    <mergeCell ref="F127:I127"/>
    <mergeCell ref="J127:M127"/>
    <mergeCell ref="M128:M129"/>
    <mergeCell ref="N127:Q127"/>
    <mergeCell ref="Q128:Q129"/>
    <mergeCell ref="V128:V129"/>
    <mergeCell ref="R127:V127"/>
    <mergeCell ref="N20:P20"/>
    <mergeCell ref="B20:D20"/>
    <mergeCell ref="X20:Z20"/>
    <mergeCell ref="AW20:AY20"/>
    <mergeCell ref="BT20:BV20"/>
    <mergeCell ref="CQ20:CT20"/>
    <mergeCell ref="Q20:S20"/>
    <mergeCell ref="T20:V20"/>
    <mergeCell ref="AD20:AF20"/>
    <mergeCell ref="AG20:AI20"/>
    <mergeCell ref="AJ20:AL20"/>
    <mergeCell ref="AM20:AO20"/>
    <mergeCell ref="AZ20:BB20"/>
    <mergeCell ref="BO20:BQ20"/>
    <mergeCell ref="BW20:BY20"/>
    <mergeCell ref="BZ20:CB20"/>
    <mergeCell ref="CC20:CE20"/>
    <mergeCell ref="E20:G20"/>
    <mergeCell ref="H20:J20"/>
    <mergeCell ref="K20:M20"/>
    <mergeCell ref="BC20:BE20"/>
    <mergeCell ref="BF20:BH20"/>
    <mergeCell ref="BI20:BK20"/>
    <mergeCell ref="BL20:BN20"/>
    <mergeCell ref="B5:D5"/>
    <mergeCell ref="X5:Z5"/>
    <mergeCell ref="AW5:AY5"/>
    <mergeCell ref="BT5:BV5"/>
    <mergeCell ref="CQ4:CT4"/>
    <mergeCell ref="Q5:S5"/>
    <mergeCell ref="T5:V5"/>
    <mergeCell ref="AJ5:AL5"/>
    <mergeCell ref="AM5:AO5"/>
    <mergeCell ref="AP5:AR5"/>
    <mergeCell ref="B4:V4"/>
    <mergeCell ref="AA5:AC5"/>
    <mergeCell ref="AD5:AF5"/>
    <mergeCell ref="AG5:AI5"/>
    <mergeCell ref="X4:AR4"/>
    <mergeCell ref="E5:G5"/>
    <mergeCell ref="H5:J5"/>
    <mergeCell ref="K5:M5"/>
    <mergeCell ref="N5:P5"/>
    <mergeCell ref="BT4:CN4"/>
    <mergeCell ref="BW5:BY5"/>
    <mergeCell ref="BZ5:CB5"/>
    <mergeCell ref="CC5:CE5"/>
    <mergeCell ref="CF5:CH5"/>
    <mergeCell ref="B22:D22"/>
    <mergeCell ref="X22:Z22"/>
    <mergeCell ref="B38:D38"/>
    <mergeCell ref="X38:Z38"/>
    <mergeCell ref="AW38:AY38"/>
    <mergeCell ref="BT71:BV71"/>
    <mergeCell ref="CQ71:CT71"/>
    <mergeCell ref="B73:D73"/>
    <mergeCell ref="X73:Z73"/>
    <mergeCell ref="CQ38:CT38"/>
    <mergeCell ref="B54:D54"/>
    <mergeCell ref="X54:Z54"/>
    <mergeCell ref="AW54:AY54"/>
    <mergeCell ref="BT54:BV54"/>
    <mergeCell ref="CQ54:CT54"/>
    <mergeCell ref="BT38:BV38"/>
    <mergeCell ref="B71:D71"/>
    <mergeCell ref="X71:Z71"/>
    <mergeCell ref="B56:D56"/>
    <mergeCell ref="X56:Z56"/>
    <mergeCell ref="AW71:AY71"/>
    <mergeCell ref="B122:D122"/>
    <mergeCell ref="X122:Z122"/>
    <mergeCell ref="AW122:AY122"/>
    <mergeCell ref="BT122:BV122"/>
    <mergeCell ref="B88:D88"/>
    <mergeCell ref="X88:Z88"/>
    <mergeCell ref="AW88:AY88"/>
    <mergeCell ref="B90:D90"/>
    <mergeCell ref="X90:Z90"/>
    <mergeCell ref="B105:D105"/>
    <mergeCell ref="X105:Z105"/>
    <mergeCell ref="B107:D107"/>
    <mergeCell ref="X107:Z107"/>
    <mergeCell ref="AW105:AY105"/>
    <mergeCell ref="BT88:BV88"/>
  </mergeCells>
  <conditionalFormatting sqref="CO127:CO137 FP127:XFD137 CP127:FO130 CP132:FO137 F127 F130:H130 BV127:CN129 A18:Z18 A127:A137 Z127:AT130 Y134:Y137 AU127:AU133 AV127:BU130 B130:D130 I128:I130 AU135:AU137 J127 M128:M130 J130:L130 AS18:XFD18 N130:P130 N127:P127 A13:XFD13 W127:Y133 W135:X137 Q127:Q130 R130:U130 R127 V128:V130">
    <cfRule type="cellIs" dxfId="7" priority="43" operator="equal">
      <formula>"H0"</formula>
    </cfRule>
    <cfRule type="cellIs" dxfId="6" priority="44" operator="equal">
      <formula>"H1"</formula>
    </cfRule>
  </conditionalFormatting>
  <conditionalFormatting sqref="A18:XFD18">
    <cfRule type="cellIs" dxfId="5" priority="9" operator="equal">
      <formula>"H1"</formula>
    </cfRule>
    <cfRule type="cellIs" dxfId="4" priority="10" operator="equal">
      <formula>"H0"</formula>
    </cfRule>
  </conditionalFormatting>
  <pageMargins left="0.70866141732283472" right="0.70866141732283472" top="0.78740157480314965" bottom="0.78740157480314965" header="0.31496062992125984" footer="0.31496062992125984"/>
  <pageSetup paperSize="9" scale="6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3:BD160"/>
  <sheetViews>
    <sheetView zoomScale="85" zoomScaleNormal="85" workbookViewId="0">
      <selection activeCell="AW17" sqref="AW17"/>
    </sheetView>
  </sheetViews>
  <sheetFormatPr baseColWidth="10" defaultRowHeight="14.25" x14ac:dyDescent="0.25"/>
  <cols>
    <col min="1" max="3" width="11.42578125" style="281"/>
    <col min="4" max="7" width="11.42578125" style="281" customWidth="1"/>
    <col min="8" max="43" width="11.42578125" style="281" hidden="1" customWidth="1"/>
    <col min="44" max="16384" width="11.42578125" style="281"/>
  </cols>
  <sheetData>
    <row r="3" spans="1:56" x14ac:dyDescent="0.25">
      <c r="H3" s="281" t="s">
        <v>466</v>
      </c>
      <c r="I3" s="281" t="s">
        <v>464</v>
      </c>
      <c r="J3" s="281" t="s">
        <v>465</v>
      </c>
      <c r="K3" s="281" t="s">
        <v>467</v>
      </c>
      <c r="L3" s="281" t="s">
        <v>468</v>
      </c>
      <c r="M3" s="281" t="s">
        <v>469</v>
      </c>
      <c r="N3" s="281" t="s">
        <v>470</v>
      </c>
      <c r="P3" s="281" t="s">
        <v>476</v>
      </c>
    </row>
    <row r="4" spans="1:56" x14ac:dyDescent="0.25">
      <c r="A4" s="281">
        <f>Makespan_50!E281</f>
        <v>3113</v>
      </c>
      <c r="B4" s="281">
        <f>Makespan_50!S188</f>
        <v>3007</v>
      </c>
      <c r="C4" s="281">
        <f>Makespan_50!E188</f>
        <v>3113</v>
      </c>
      <c r="D4" s="281">
        <f>Makespan_50!S188</f>
        <v>3007</v>
      </c>
      <c r="E4" s="281">
        <f>Makespan_50!E95</f>
        <v>3176</v>
      </c>
      <c r="F4" s="281">
        <f>Makespan_50!E2</f>
        <v>3176</v>
      </c>
      <c r="H4" s="281">
        <v>821</v>
      </c>
      <c r="I4" s="281">
        <v>792</v>
      </c>
      <c r="J4" s="281">
        <v>792</v>
      </c>
      <c r="K4" s="281">
        <v>892</v>
      </c>
      <c r="L4" s="281">
        <v>892</v>
      </c>
      <c r="M4" s="281">
        <v>783</v>
      </c>
      <c r="N4" s="281">
        <v>783</v>
      </c>
      <c r="P4" s="281">
        <f>A4-B4</f>
        <v>106</v>
      </c>
      <c r="Q4" s="281">
        <f>B4-C4</f>
        <v>-106</v>
      </c>
      <c r="R4" s="281">
        <f t="shared" ref="R4:AB19" si="0">C4-D4</f>
        <v>106</v>
      </c>
      <c r="S4" s="281">
        <f t="shared" si="0"/>
        <v>-169</v>
      </c>
      <c r="T4" s="281">
        <f t="shared" si="0"/>
        <v>0</v>
      </c>
      <c r="U4" s="281">
        <f t="shared" si="0"/>
        <v>3176</v>
      </c>
      <c r="V4" s="281">
        <f t="shared" si="0"/>
        <v>-821</v>
      </c>
      <c r="W4" s="281">
        <f t="shared" si="0"/>
        <v>29</v>
      </c>
      <c r="X4" s="281">
        <f t="shared" si="0"/>
        <v>0</v>
      </c>
      <c r="Y4" s="281">
        <f t="shared" si="0"/>
        <v>-100</v>
      </c>
      <c r="Z4" s="281">
        <f t="shared" si="0"/>
        <v>0</v>
      </c>
      <c r="AA4" s="281">
        <f t="shared" si="0"/>
        <v>109</v>
      </c>
      <c r="AB4" s="281">
        <f t="shared" si="0"/>
        <v>0</v>
      </c>
      <c r="AD4" s="281">
        <f t="shared" ref="AD4:AP23" si="1">P4-P$94</f>
        <v>107.84444444444445</v>
      </c>
      <c r="AE4" s="281">
        <f t="shared" si="1"/>
        <v>-107.42222222222222</v>
      </c>
      <c r="AF4" s="281">
        <f t="shared" si="1"/>
        <v>107.42222222222222</v>
      </c>
      <c r="AG4" s="281">
        <f t="shared" si="1"/>
        <v>-33.25555555555556</v>
      </c>
      <c r="AH4" s="281">
        <f t="shared" si="1"/>
        <v>4.4444444444444446E-2</v>
      </c>
      <c r="AI4" s="281">
        <f t="shared" si="1"/>
        <v>-100.33333333333348</v>
      </c>
      <c r="AJ4" s="281">
        <f t="shared" si="1"/>
        <v>-136.39999999999998</v>
      </c>
      <c r="AK4" s="281">
        <f t="shared" si="1"/>
        <v>36.866666666666667</v>
      </c>
      <c r="AL4" s="281">
        <f t="shared" si="1"/>
        <v>0.24444444444444444</v>
      </c>
      <c r="AM4" s="281">
        <f t="shared" si="1"/>
        <v>-95.288888888888891</v>
      </c>
      <c r="AN4" s="281">
        <f t="shared" si="1"/>
        <v>1.8777777777777778</v>
      </c>
      <c r="AO4" s="281">
        <f t="shared" si="1"/>
        <v>109.43333333333334</v>
      </c>
      <c r="AP4" s="281">
        <f t="shared" si="1"/>
        <v>0.53333333333333333</v>
      </c>
      <c r="AR4" s="281">
        <f>AD4*AD4</f>
        <v>11630.424197530865</v>
      </c>
      <c r="AS4" s="281">
        <f t="shared" ref="AS4:BD19" si="2">AE4*AE4</f>
        <v>11539.533827160492</v>
      </c>
      <c r="AT4" s="281">
        <f t="shared" si="2"/>
        <v>11539.533827160492</v>
      </c>
      <c r="AU4" s="281">
        <f t="shared" si="2"/>
        <v>1105.9319753086422</v>
      </c>
      <c r="AV4" s="281">
        <f t="shared" si="2"/>
        <v>1.9753086419753087E-3</v>
      </c>
      <c r="AW4" s="281">
        <f t="shared" si="2"/>
        <v>10066.777777777808</v>
      </c>
      <c r="AX4" s="281">
        <f t="shared" si="2"/>
        <v>18604.959999999995</v>
      </c>
      <c r="AY4" s="281">
        <f t="shared" si="2"/>
        <v>1359.151111111111</v>
      </c>
      <c r="AZ4" s="281">
        <f t="shared" si="2"/>
        <v>5.9753086419753083E-2</v>
      </c>
      <c r="BA4" s="281">
        <f t="shared" si="2"/>
        <v>9079.9723456790125</v>
      </c>
      <c r="BB4" s="281">
        <f t="shared" si="2"/>
        <v>3.5260493827160495</v>
      </c>
      <c r="BC4" s="281">
        <f t="shared" si="2"/>
        <v>11975.654444444444</v>
      </c>
      <c r="BD4" s="281">
        <f t="shared" si="2"/>
        <v>0.28444444444444444</v>
      </c>
    </row>
    <row r="5" spans="1:56" ht="35.1" customHeight="1" x14ac:dyDescent="0.25">
      <c r="A5" s="281">
        <f>Makespan_50!E282</f>
        <v>3007</v>
      </c>
      <c r="B5" s="281">
        <f>Makespan_50!S189</f>
        <v>3000</v>
      </c>
      <c r="C5" s="281">
        <f>Makespan_50!E189</f>
        <v>3007</v>
      </c>
      <c r="D5" s="281">
        <f>Makespan_50!S189</f>
        <v>3000</v>
      </c>
      <c r="E5" s="281">
        <f>Makespan_50!E96</f>
        <v>3123</v>
      </c>
      <c r="F5" s="281">
        <f>Makespan_50!E3</f>
        <v>3123</v>
      </c>
      <c r="H5" s="281">
        <v>770</v>
      </c>
      <c r="I5" s="281">
        <v>792</v>
      </c>
      <c r="J5" s="281">
        <v>792</v>
      </c>
      <c r="K5" s="281">
        <v>849</v>
      </c>
      <c r="L5" s="281">
        <v>849</v>
      </c>
      <c r="M5" s="281">
        <v>812</v>
      </c>
      <c r="N5" s="281">
        <v>812</v>
      </c>
      <c r="P5" s="281">
        <f t="shared" ref="P5:AB37" si="3">A5-B5</f>
        <v>7</v>
      </c>
      <c r="Q5" s="281">
        <f t="shared" si="3"/>
        <v>-7</v>
      </c>
      <c r="R5" s="281">
        <f t="shared" si="0"/>
        <v>7</v>
      </c>
      <c r="S5" s="281">
        <f t="shared" si="0"/>
        <v>-123</v>
      </c>
      <c r="T5" s="281">
        <f t="shared" si="0"/>
        <v>0</v>
      </c>
      <c r="U5" s="281">
        <f t="shared" si="0"/>
        <v>3123</v>
      </c>
      <c r="V5" s="281">
        <f t="shared" si="0"/>
        <v>-770</v>
      </c>
      <c r="W5" s="281">
        <f t="shared" si="0"/>
        <v>-22</v>
      </c>
      <c r="X5" s="281">
        <f t="shared" si="0"/>
        <v>0</v>
      </c>
      <c r="Y5" s="281">
        <f t="shared" si="0"/>
        <v>-57</v>
      </c>
      <c r="Z5" s="281">
        <f t="shared" si="0"/>
        <v>0</v>
      </c>
      <c r="AA5" s="281">
        <f t="shared" si="0"/>
        <v>37</v>
      </c>
      <c r="AB5" s="281">
        <f t="shared" si="0"/>
        <v>0</v>
      </c>
      <c r="AD5" s="281">
        <f t="shared" si="1"/>
        <v>8.844444444444445</v>
      </c>
      <c r="AE5" s="281">
        <f t="shared" si="1"/>
        <v>-8.4222222222222225</v>
      </c>
      <c r="AF5" s="281">
        <f t="shared" si="1"/>
        <v>8.4222222222222225</v>
      </c>
      <c r="AG5" s="281">
        <f t="shared" si="1"/>
        <v>12.74444444444444</v>
      </c>
      <c r="AH5" s="281">
        <f t="shared" si="1"/>
        <v>4.4444444444444446E-2</v>
      </c>
      <c r="AI5" s="281">
        <f t="shared" si="1"/>
        <v>-153.33333333333348</v>
      </c>
      <c r="AJ5" s="281">
        <f t="shared" si="1"/>
        <v>-85.399999999999977</v>
      </c>
      <c r="AK5" s="281">
        <f t="shared" si="1"/>
        <v>-14.133333333333333</v>
      </c>
      <c r="AL5" s="281">
        <f t="shared" si="1"/>
        <v>0.24444444444444444</v>
      </c>
      <c r="AM5" s="281">
        <f t="shared" si="1"/>
        <v>-52.288888888888891</v>
      </c>
      <c r="AN5" s="281">
        <f t="shared" si="1"/>
        <v>1.8777777777777778</v>
      </c>
      <c r="AO5" s="281">
        <f t="shared" si="1"/>
        <v>37.43333333333333</v>
      </c>
      <c r="AP5" s="281">
        <f t="shared" si="1"/>
        <v>0.53333333333333333</v>
      </c>
      <c r="AR5" s="281">
        <f t="shared" ref="AR5:BD38" si="4">AD5*AD5</f>
        <v>78.224197530864203</v>
      </c>
      <c r="AS5" s="281">
        <f t="shared" si="2"/>
        <v>70.933827160493834</v>
      </c>
      <c r="AT5" s="281">
        <f t="shared" si="2"/>
        <v>70.933827160493834</v>
      </c>
      <c r="AU5" s="281">
        <f t="shared" si="2"/>
        <v>162.42086419753076</v>
      </c>
      <c r="AV5" s="281">
        <f t="shared" si="2"/>
        <v>1.9753086419753087E-3</v>
      </c>
      <c r="AW5" s="281">
        <f t="shared" si="2"/>
        <v>23511.111111111157</v>
      </c>
      <c r="AX5" s="281">
        <f t="shared" si="2"/>
        <v>7293.1599999999962</v>
      </c>
      <c r="AY5" s="281">
        <f t="shared" si="2"/>
        <v>199.7511111111111</v>
      </c>
      <c r="AZ5" s="281">
        <f t="shared" si="2"/>
        <v>5.9753086419753083E-2</v>
      </c>
      <c r="BA5" s="281">
        <f t="shared" si="2"/>
        <v>2734.1279012345681</v>
      </c>
      <c r="BB5" s="281">
        <f t="shared" si="2"/>
        <v>3.5260493827160495</v>
      </c>
      <c r="BC5" s="281">
        <f t="shared" si="2"/>
        <v>1401.2544444444443</v>
      </c>
      <c r="BD5" s="281">
        <f t="shared" si="2"/>
        <v>0.28444444444444444</v>
      </c>
    </row>
    <row r="6" spans="1:56" s="280" customFormat="1" ht="84.95" customHeight="1" x14ac:dyDescent="0.25">
      <c r="A6" s="281">
        <f>Makespan_50!E283</f>
        <v>3009</v>
      </c>
      <c r="B6" s="281">
        <f>Makespan_50!S190</f>
        <v>2970</v>
      </c>
      <c r="C6" s="281">
        <f>Makespan_50!E190</f>
        <v>3009</v>
      </c>
      <c r="D6" s="281">
        <f>Makespan_50!S190</f>
        <v>2970</v>
      </c>
      <c r="E6" s="281">
        <f>Makespan_50!E97</f>
        <v>3132</v>
      </c>
      <c r="F6" s="281">
        <f>Makespan_50!E4</f>
        <v>3132</v>
      </c>
      <c r="G6" s="281"/>
      <c r="H6" s="281">
        <v>648</v>
      </c>
      <c r="I6" s="281">
        <v>702</v>
      </c>
      <c r="J6" s="281">
        <v>702</v>
      </c>
      <c r="K6" s="281">
        <v>682</v>
      </c>
      <c r="L6" s="281">
        <v>682</v>
      </c>
      <c r="M6" s="281">
        <v>739</v>
      </c>
      <c r="N6" s="281">
        <v>739</v>
      </c>
      <c r="O6" s="281"/>
      <c r="P6" s="281">
        <f t="shared" si="3"/>
        <v>39</v>
      </c>
      <c r="Q6" s="281">
        <f t="shared" si="3"/>
        <v>-39</v>
      </c>
      <c r="R6" s="281">
        <f t="shared" si="0"/>
        <v>39</v>
      </c>
      <c r="S6" s="281">
        <f t="shared" si="0"/>
        <v>-162</v>
      </c>
      <c r="T6" s="281">
        <f t="shared" si="0"/>
        <v>0</v>
      </c>
      <c r="U6" s="281">
        <f t="shared" si="0"/>
        <v>3132</v>
      </c>
      <c r="V6" s="281">
        <f t="shared" si="0"/>
        <v>-648</v>
      </c>
      <c r="W6" s="281">
        <f t="shared" si="0"/>
        <v>-54</v>
      </c>
      <c r="X6" s="281">
        <f t="shared" si="0"/>
        <v>0</v>
      </c>
      <c r="Y6" s="281">
        <f t="shared" si="0"/>
        <v>20</v>
      </c>
      <c r="Z6" s="281">
        <f t="shared" si="0"/>
        <v>0</v>
      </c>
      <c r="AA6" s="281">
        <f t="shared" si="0"/>
        <v>-57</v>
      </c>
      <c r="AB6" s="281">
        <f t="shared" si="0"/>
        <v>0</v>
      </c>
      <c r="AC6" s="281"/>
      <c r="AD6" s="281">
        <f t="shared" si="1"/>
        <v>40.844444444444441</v>
      </c>
      <c r="AE6" s="281">
        <f t="shared" si="1"/>
        <v>-40.422222222222224</v>
      </c>
      <c r="AF6" s="281">
        <f t="shared" si="1"/>
        <v>40.422222222222224</v>
      </c>
      <c r="AG6" s="281">
        <f t="shared" si="1"/>
        <v>-26.25555555555556</v>
      </c>
      <c r="AH6" s="281">
        <f t="shared" si="1"/>
        <v>4.4444444444444446E-2</v>
      </c>
      <c r="AI6" s="281">
        <f t="shared" si="1"/>
        <v>-144.33333333333348</v>
      </c>
      <c r="AJ6" s="281">
        <f t="shared" si="1"/>
        <v>36.600000000000023</v>
      </c>
      <c r="AK6" s="281">
        <f t="shared" si="1"/>
        <v>-46.133333333333333</v>
      </c>
      <c r="AL6" s="281">
        <f t="shared" si="1"/>
        <v>0.24444444444444444</v>
      </c>
      <c r="AM6" s="281">
        <f t="shared" si="1"/>
        <v>24.711111111111112</v>
      </c>
      <c r="AN6" s="281">
        <f t="shared" si="1"/>
        <v>1.8777777777777778</v>
      </c>
      <c r="AO6" s="281">
        <f t="shared" si="1"/>
        <v>-56.56666666666667</v>
      </c>
      <c r="AP6" s="281">
        <f t="shared" si="1"/>
        <v>0.53333333333333333</v>
      </c>
      <c r="AQ6" s="281"/>
      <c r="AR6" s="281">
        <f t="shared" si="4"/>
        <v>1668.2686419753084</v>
      </c>
      <c r="AS6" s="281">
        <f t="shared" si="2"/>
        <v>1633.9560493827162</v>
      </c>
      <c r="AT6" s="281">
        <f t="shared" si="2"/>
        <v>1633.9560493827162</v>
      </c>
      <c r="AU6" s="281">
        <f t="shared" si="2"/>
        <v>689.35419753086444</v>
      </c>
      <c r="AV6" s="281">
        <f t="shared" si="2"/>
        <v>1.9753086419753087E-3</v>
      </c>
      <c r="AW6" s="281">
        <f t="shared" si="2"/>
        <v>20832.111111111153</v>
      </c>
      <c r="AX6" s="281">
        <f t="shared" si="2"/>
        <v>1339.5600000000018</v>
      </c>
      <c r="AY6" s="281">
        <f t="shared" si="2"/>
        <v>2128.2844444444445</v>
      </c>
      <c r="AZ6" s="281">
        <f t="shared" si="2"/>
        <v>5.9753086419753083E-2</v>
      </c>
      <c r="BA6" s="281">
        <f t="shared" si="2"/>
        <v>610.63901234567902</v>
      </c>
      <c r="BB6" s="281">
        <f t="shared" si="2"/>
        <v>3.5260493827160495</v>
      </c>
      <c r="BC6" s="281">
        <f t="shared" si="2"/>
        <v>3199.787777777778</v>
      </c>
      <c r="BD6" s="281">
        <f t="shared" si="2"/>
        <v>0.28444444444444444</v>
      </c>
    </row>
    <row r="7" spans="1:56" s="280" customFormat="1" ht="84.95" customHeight="1" x14ac:dyDescent="0.25">
      <c r="A7" s="281">
        <f>Makespan_50!E284</f>
        <v>3226</v>
      </c>
      <c r="B7" s="281">
        <f>Makespan_50!S191</f>
        <v>3324</v>
      </c>
      <c r="C7" s="281">
        <f>Makespan_50!E191</f>
        <v>3226</v>
      </c>
      <c r="D7" s="281">
        <f>Makespan_50!S191</f>
        <v>3324</v>
      </c>
      <c r="E7" s="281">
        <f>Makespan_50!E98</f>
        <v>3359</v>
      </c>
      <c r="F7" s="281">
        <f>Makespan_50!E5</f>
        <v>3359</v>
      </c>
      <c r="G7" s="281"/>
      <c r="H7" s="281">
        <v>787</v>
      </c>
      <c r="I7" s="281">
        <v>827</v>
      </c>
      <c r="J7" s="281">
        <v>827</v>
      </c>
      <c r="K7" s="281">
        <v>917</v>
      </c>
      <c r="L7" s="281">
        <v>917</v>
      </c>
      <c r="M7" s="281">
        <v>821</v>
      </c>
      <c r="N7" s="281">
        <v>821</v>
      </c>
      <c r="O7" s="281"/>
      <c r="P7" s="281">
        <f t="shared" si="3"/>
        <v>-98</v>
      </c>
      <c r="Q7" s="281">
        <f t="shared" si="3"/>
        <v>98</v>
      </c>
      <c r="R7" s="281">
        <f t="shared" si="0"/>
        <v>-98</v>
      </c>
      <c r="S7" s="281">
        <f t="shared" si="0"/>
        <v>-35</v>
      </c>
      <c r="T7" s="281">
        <f t="shared" si="0"/>
        <v>0</v>
      </c>
      <c r="U7" s="281">
        <f t="shared" si="0"/>
        <v>3359</v>
      </c>
      <c r="V7" s="281">
        <f t="shared" si="0"/>
        <v>-787</v>
      </c>
      <c r="W7" s="281">
        <f t="shared" si="0"/>
        <v>-40</v>
      </c>
      <c r="X7" s="281">
        <f t="shared" si="0"/>
        <v>0</v>
      </c>
      <c r="Y7" s="281">
        <f t="shared" si="0"/>
        <v>-90</v>
      </c>
      <c r="Z7" s="281">
        <f t="shared" si="0"/>
        <v>0</v>
      </c>
      <c r="AA7" s="281">
        <f t="shared" si="0"/>
        <v>96</v>
      </c>
      <c r="AB7" s="281">
        <f t="shared" si="0"/>
        <v>0</v>
      </c>
      <c r="AC7" s="281"/>
      <c r="AD7" s="281">
        <f t="shared" si="1"/>
        <v>-96.155555555555551</v>
      </c>
      <c r="AE7" s="281">
        <f t="shared" si="1"/>
        <v>96.577777777777783</v>
      </c>
      <c r="AF7" s="281">
        <f t="shared" si="1"/>
        <v>-96.577777777777783</v>
      </c>
      <c r="AG7" s="281">
        <f t="shared" si="1"/>
        <v>100.74444444444444</v>
      </c>
      <c r="AH7" s="281">
        <f t="shared" si="1"/>
        <v>4.4444444444444446E-2</v>
      </c>
      <c r="AI7" s="281">
        <f t="shared" si="1"/>
        <v>82.666666666666515</v>
      </c>
      <c r="AJ7" s="281">
        <f t="shared" si="1"/>
        <v>-102.39999999999998</v>
      </c>
      <c r="AK7" s="281">
        <f t="shared" si="1"/>
        <v>-32.133333333333333</v>
      </c>
      <c r="AL7" s="281">
        <f t="shared" si="1"/>
        <v>0.24444444444444444</v>
      </c>
      <c r="AM7" s="281">
        <f t="shared" si="1"/>
        <v>-85.288888888888891</v>
      </c>
      <c r="AN7" s="281">
        <f t="shared" si="1"/>
        <v>1.8777777777777778</v>
      </c>
      <c r="AO7" s="281">
        <f t="shared" si="1"/>
        <v>96.433333333333337</v>
      </c>
      <c r="AP7" s="281">
        <f t="shared" si="1"/>
        <v>0.53333333333333333</v>
      </c>
      <c r="AQ7" s="281"/>
      <c r="AR7" s="281">
        <f t="shared" si="4"/>
        <v>9245.8908641975304</v>
      </c>
      <c r="AS7" s="281">
        <f t="shared" si="2"/>
        <v>9327.2671604938278</v>
      </c>
      <c r="AT7" s="281">
        <f t="shared" si="2"/>
        <v>9327.2671604938278</v>
      </c>
      <c r="AU7" s="281">
        <f t="shared" si="2"/>
        <v>10149.443086419753</v>
      </c>
      <c r="AV7" s="281">
        <f t="shared" si="2"/>
        <v>1.9753086419753087E-3</v>
      </c>
      <c r="AW7" s="281">
        <f t="shared" si="2"/>
        <v>6833.7777777777528</v>
      </c>
      <c r="AX7" s="281">
        <f t="shared" si="2"/>
        <v>10485.759999999995</v>
      </c>
      <c r="AY7" s="281">
        <f t="shared" si="2"/>
        <v>1032.5511111111111</v>
      </c>
      <c r="AZ7" s="281">
        <f t="shared" si="2"/>
        <v>5.9753086419753083E-2</v>
      </c>
      <c r="BA7" s="281">
        <f t="shared" si="2"/>
        <v>7274.1945679012351</v>
      </c>
      <c r="BB7" s="281">
        <f t="shared" si="2"/>
        <v>3.5260493827160495</v>
      </c>
      <c r="BC7" s="281">
        <f t="shared" si="2"/>
        <v>9299.387777777778</v>
      </c>
      <c r="BD7" s="281">
        <f t="shared" si="2"/>
        <v>0.28444444444444444</v>
      </c>
    </row>
    <row r="8" spans="1:56" ht="27" customHeight="1" x14ac:dyDescent="0.25">
      <c r="A8" s="281">
        <f>Makespan_50!E285</f>
        <v>3390</v>
      </c>
      <c r="B8" s="281">
        <f>Makespan_50!S192</f>
        <v>3262</v>
      </c>
      <c r="C8" s="281">
        <f>Makespan_50!E192</f>
        <v>3390</v>
      </c>
      <c r="D8" s="281">
        <f>Makespan_50!S192</f>
        <v>3262</v>
      </c>
      <c r="E8" s="281">
        <f>Makespan_50!E99</f>
        <v>3374</v>
      </c>
      <c r="F8" s="281">
        <f>Makespan_50!E6</f>
        <v>3374</v>
      </c>
      <c r="H8" s="281">
        <v>659</v>
      </c>
      <c r="I8" s="281">
        <v>675</v>
      </c>
      <c r="J8" s="281">
        <v>675</v>
      </c>
      <c r="K8" s="281">
        <v>657</v>
      </c>
      <c r="L8" s="281">
        <v>657</v>
      </c>
      <c r="M8" s="281">
        <v>704</v>
      </c>
      <c r="N8" s="281">
        <v>704</v>
      </c>
      <c r="P8" s="281">
        <f t="shared" si="3"/>
        <v>128</v>
      </c>
      <c r="Q8" s="281">
        <f t="shared" si="3"/>
        <v>-128</v>
      </c>
      <c r="R8" s="281">
        <f t="shared" si="0"/>
        <v>128</v>
      </c>
      <c r="S8" s="281">
        <f t="shared" si="0"/>
        <v>-112</v>
      </c>
      <c r="T8" s="281">
        <f t="shared" si="0"/>
        <v>0</v>
      </c>
      <c r="U8" s="281">
        <f t="shared" si="0"/>
        <v>3374</v>
      </c>
      <c r="V8" s="281">
        <f t="shared" si="0"/>
        <v>-659</v>
      </c>
      <c r="W8" s="281">
        <f t="shared" si="0"/>
        <v>-16</v>
      </c>
      <c r="X8" s="281">
        <f t="shared" si="0"/>
        <v>0</v>
      </c>
      <c r="Y8" s="281">
        <f t="shared" si="0"/>
        <v>18</v>
      </c>
      <c r="Z8" s="281">
        <f t="shared" si="0"/>
        <v>0</v>
      </c>
      <c r="AA8" s="281">
        <f t="shared" si="0"/>
        <v>-47</v>
      </c>
      <c r="AB8" s="281">
        <f t="shared" si="0"/>
        <v>0</v>
      </c>
      <c r="AD8" s="281">
        <f t="shared" si="1"/>
        <v>129.84444444444443</v>
      </c>
      <c r="AE8" s="281">
        <f t="shared" si="1"/>
        <v>-129.42222222222222</v>
      </c>
      <c r="AF8" s="281">
        <f t="shared" si="1"/>
        <v>129.42222222222222</v>
      </c>
      <c r="AG8" s="281">
        <f t="shared" si="1"/>
        <v>23.74444444444444</v>
      </c>
      <c r="AH8" s="281">
        <f t="shared" si="1"/>
        <v>4.4444444444444446E-2</v>
      </c>
      <c r="AI8" s="281">
        <f t="shared" si="1"/>
        <v>97.666666666666515</v>
      </c>
      <c r="AJ8" s="281">
        <f t="shared" si="1"/>
        <v>25.600000000000023</v>
      </c>
      <c r="AK8" s="281">
        <f t="shared" si="1"/>
        <v>-8.1333333333333329</v>
      </c>
      <c r="AL8" s="281">
        <f t="shared" si="1"/>
        <v>0.24444444444444444</v>
      </c>
      <c r="AM8" s="281">
        <f t="shared" si="1"/>
        <v>22.711111111111112</v>
      </c>
      <c r="AN8" s="281">
        <f t="shared" si="1"/>
        <v>1.8777777777777778</v>
      </c>
      <c r="AO8" s="281">
        <f t="shared" si="1"/>
        <v>-46.56666666666667</v>
      </c>
      <c r="AP8" s="281">
        <f t="shared" si="1"/>
        <v>0.53333333333333333</v>
      </c>
      <c r="AR8" s="281">
        <f t="shared" si="4"/>
        <v>16859.579753086418</v>
      </c>
      <c r="AS8" s="281">
        <f t="shared" si="2"/>
        <v>16750.111604938269</v>
      </c>
      <c r="AT8" s="281">
        <f t="shared" si="2"/>
        <v>16750.111604938269</v>
      </c>
      <c r="AU8" s="281">
        <f t="shared" si="2"/>
        <v>563.79864197530844</v>
      </c>
      <c r="AV8" s="281">
        <f t="shared" si="2"/>
        <v>1.9753086419753087E-3</v>
      </c>
      <c r="AW8" s="281">
        <f t="shared" si="2"/>
        <v>9538.7777777777483</v>
      </c>
      <c r="AX8" s="281">
        <f t="shared" si="2"/>
        <v>655.36000000000115</v>
      </c>
      <c r="AY8" s="281">
        <f t="shared" si="2"/>
        <v>66.151111111111106</v>
      </c>
      <c r="AZ8" s="281">
        <f t="shared" si="2"/>
        <v>5.9753086419753083E-2</v>
      </c>
      <c r="BA8" s="281">
        <f t="shared" si="2"/>
        <v>515.79456790123459</v>
      </c>
      <c r="BB8" s="281">
        <f t="shared" si="2"/>
        <v>3.5260493827160495</v>
      </c>
      <c r="BC8" s="281">
        <f t="shared" si="2"/>
        <v>2168.4544444444446</v>
      </c>
      <c r="BD8" s="281">
        <f t="shared" si="2"/>
        <v>0.28444444444444444</v>
      </c>
    </row>
    <row r="9" spans="1:56" ht="27" customHeight="1" x14ac:dyDescent="0.25">
      <c r="A9" s="281">
        <f>Makespan_50!E286</f>
        <v>3161</v>
      </c>
      <c r="B9" s="281">
        <f>Makespan_50!S193</f>
        <v>3284</v>
      </c>
      <c r="C9" s="281">
        <f>Makespan_50!E193</f>
        <v>3161</v>
      </c>
      <c r="D9" s="281">
        <f>Makespan_50!S193</f>
        <v>3284</v>
      </c>
      <c r="E9" s="281">
        <f>Makespan_50!E100</f>
        <v>3474</v>
      </c>
      <c r="F9" s="281">
        <f>Makespan_50!E7</f>
        <v>3474</v>
      </c>
      <c r="H9" s="281">
        <v>594</v>
      </c>
      <c r="I9" s="281">
        <v>687</v>
      </c>
      <c r="J9" s="281">
        <v>699</v>
      </c>
      <c r="K9" s="281">
        <v>662</v>
      </c>
      <c r="L9" s="281">
        <v>662</v>
      </c>
      <c r="M9" s="281">
        <v>681</v>
      </c>
      <c r="N9" s="281">
        <v>681</v>
      </c>
      <c r="P9" s="281">
        <f t="shared" si="3"/>
        <v>-123</v>
      </c>
      <c r="Q9" s="281">
        <f t="shared" si="3"/>
        <v>123</v>
      </c>
      <c r="R9" s="281">
        <f t="shared" si="0"/>
        <v>-123</v>
      </c>
      <c r="S9" s="281">
        <f t="shared" si="0"/>
        <v>-190</v>
      </c>
      <c r="T9" s="281">
        <f t="shared" si="0"/>
        <v>0</v>
      </c>
      <c r="U9" s="281">
        <f t="shared" si="0"/>
        <v>3474</v>
      </c>
      <c r="V9" s="281">
        <f t="shared" si="0"/>
        <v>-594</v>
      </c>
      <c r="W9" s="281">
        <f t="shared" si="0"/>
        <v>-93</v>
      </c>
      <c r="X9" s="281">
        <f t="shared" si="0"/>
        <v>-12</v>
      </c>
      <c r="Y9" s="281">
        <f t="shared" si="0"/>
        <v>37</v>
      </c>
      <c r="Z9" s="281">
        <f t="shared" si="0"/>
        <v>0</v>
      </c>
      <c r="AA9" s="281">
        <f t="shared" si="0"/>
        <v>-19</v>
      </c>
      <c r="AB9" s="281">
        <f t="shared" si="0"/>
        <v>0</v>
      </c>
      <c r="AD9" s="281">
        <f t="shared" si="1"/>
        <v>-121.15555555555555</v>
      </c>
      <c r="AE9" s="281">
        <f t="shared" si="1"/>
        <v>121.57777777777778</v>
      </c>
      <c r="AF9" s="281">
        <f t="shared" si="1"/>
        <v>-121.57777777777778</v>
      </c>
      <c r="AG9" s="281">
        <f t="shared" si="1"/>
        <v>-54.25555555555556</v>
      </c>
      <c r="AH9" s="281">
        <f t="shared" si="1"/>
        <v>4.4444444444444446E-2</v>
      </c>
      <c r="AI9" s="281">
        <f t="shared" si="1"/>
        <v>197.66666666666652</v>
      </c>
      <c r="AJ9" s="281">
        <f t="shared" si="1"/>
        <v>90.600000000000023</v>
      </c>
      <c r="AK9" s="281">
        <f t="shared" si="1"/>
        <v>-85.13333333333334</v>
      </c>
      <c r="AL9" s="281">
        <f t="shared" si="1"/>
        <v>-11.755555555555556</v>
      </c>
      <c r="AM9" s="281">
        <f t="shared" si="1"/>
        <v>41.711111111111109</v>
      </c>
      <c r="AN9" s="281">
        <f t="shared" si="1"/>
        <v>1.8777777777777778</v>
      </c>
      <c r="AO9" s="281">
        <f t="shared" si="1"/>
        <v>-18.566666666666666</v>
      </c>
      <c r="AP9" s="281">
        <f t="shared" si="1"/>
        <v>0.53333333333333333</v>
      </c>
      <c r="AR9" s="281">
        <f t="shared" si="4"/>
        <v>14678.668641975308</v>
      </c>
      <c r="AS9" s="281">
        <f t="shared" si="2"/>
        <v>14781.156049382716</v>
      </c>
      <c r="AT9" s="281">
        <f t="shared" si="2"/>
        <v>14781.156049382716</v>
      </c>
      <c r="AU9" s="281">
        <f t="shared" si="2"/>
        <v>2943.6653086419756</v>
      </c>
      <c r="AV9" s="281">
        <f t="shared" si="2"/>
        <v>1.9753086419753087E-3</v>
      </c>
      <c r="AW9" s="281">
        <f t="shared" si="2"/>
        <v>39072.111111111051</v>
      </c>
      <c r="AX9" s="281">
        <f t="shared" si="2"/>
        <v>8208.3600000000042</v>
      </c>
      <c r="AY9" s="281">
        <f t="shared" si="2"/>
        <v>7247.6844444444459</v>
      </c>
      <c r="AZ9" s="281">
        <f t="shared" si="2"/>
        <v>138.19308641975312</v>
      </c>
      <c r="BA9" s="281">
        <f t="shared" si="2"/>
        <v>1739.8167901234565</v>
      </c>
      <c r="BB9" s="281">
        <f t="shared" si="2"/>
        <v>3.5260493827160495</v>
      </c>
      <c r="BC9" s="281">
        <f t="shared" si="2"/>
        <v>344.7211111111111</v>
      </c>
      <c r="BD9" s="281">
        <f t="shared" si="2"/>
        <v>0.28444444444444444</v>
      </c>
    </row>
    <row r="10" spans="1:56" ht="27" customHeight="1" x14ac:dyDescent="0.25">
      <c r="A10" s="281">
        <f>Makespan_50!E287</f>
        <v>3105</v>
      </c>
      <c r="B10" s="281">
        <f>Makespan_50!S194</f>
        <v>3165</v>
      </c>
      <c r="C10" s="281">
        <f>Makespan_50!E194</f>
        <v>3105</v>
      </c>
      <c r="D10" s="281">
        <f>Makespan_50!S194</f>
        <v>3165</v>
      </c>
      <c r="E10" s="281">
        <f>Makespan_50!E101</f>
        <v>3267</v>
      </c>
      <c r="F10" s="281">
        <f>Makespan_50!E8</f>
        <v>3267</v>
      </c>
      <c r="H10" s="281">
        <v>831</v>
      </c>
      <c r="I10" s="281">
        <v>810</v>
      </c>
      <c r="J10" s="281">
        <v>810</v>
      </c>
      <c r="K10" s="281">
        <v>745</v>
      </c>
      <c r="L10" s="281">
        <v>745</v>
      </c>
      <c r="M10" s="281">
        <v>740</v>
      </c>
      <c r="N10" s="281">
        <v>740</v>
      </c>
      <c r="P10" s="281">
        <f t="shared" si="3"/>
        <v>-60</v>
      </c>
      <c r="Q10" s="281">
        <f t="shared" si="3"/>
        <v>60</v>
      </c>
      <c r="R10" s="281">
        <f t="shared" si="0"/>
        <v>-60</v>
      </c>
      <c r="S10" s="281">
        <f t="shared" si="0"/>
        <v>-102</v>
      </c>
      <c r="T10" s="281">
        <f t="shared" si="0"/>
        <v>0</v>
      </c>
      <c r="U10" s="281">
        <f t="shared" si="0"/>
        <v>3267</v>
      </c>
      <c r="V10" s="281">
        <f t="shared" si="0"/>
        <v>-831</v>
      </c>
      <c r="W10" s="281">
        <f t="shared" si="0"/>
        <v>21</v>
      </c>
      <c r="X10" s="281">
        <f t="shared" si="0"/>
        <v>0</v>
      </c>
      <c r="Y10" s="281">
        <f t="shared" si="0"/>
        <v>65</v>
      </c>
      <c r="Z10" s="281">
        <f t="shared" si="0"/>
        <v>0</v>
      </c>
      <c r="AA10" s="281">
        <f t="shared" si="0"/>
        <v>5</v>
      </c>
      <c r="AB10" s="281">
        <f t="shared" si="0"/>
        <v>0</v>
      </c>
      <c r="AD10" s="281">
        <f t="shared" si="1"/>
        <v>-58.155555555555559</v>
      </c>
      <c r="AE10" s="281">
        <f t="shared" si="1"/>
        <v>58.577777777777776</v>
      </c>
      <c r="AF10" s="281">
        <f t="shared" si="1"/>
        <v>-58.577777777777776</v>
      </c>
      <c r="AG10" s="281">
        <f t="shared" si="1"/>
        <v>33.74444444444444</v>
      </c>
      <c r="AH10" s="281">
        <f t="shared" si="1"/>
        <v>4.4444444444444446E-2</v>
      </c>
      <c r="AI10" s="281">
        <f t="shared" si="1"/>
        <v>-9.3333333333334849</v>
      </c>
      <c r="AJ10" s="281">
        <f t="shared" si="1"/>
        <v>-146.39999999999998</v>
      </c>
      <c r="AK10" s="281">
        <f t="shared" si="1"/>
        <v>28.866666666666667</v>
      </c>
      <c r="AL10" s="281">
        <f t="shared" si="1"/>
        <v>0.24444444444444444</v>
      </c>
      <c r="AM10" s="281">
        <f t="shared" si="1"/>
        <v>69.711111111111109</v>
      </c>
      <c r="AN10" s="281">
        <f t="shared" si="1"/>
        <v>1.8777777777777778</v>
      </c>
      <c r="AO10" s="281">
        <f t="shared" si="1"/>
        <v>5.4333333333333336</v>
      </c>
      <c r="AP10" s="281">
        <f t="shared" si="1"/>
        <v>0.53333333333333333</v>
      </c>
      <c r="AR10" s="281">
        <f t="shared" si="4"/>
        <v>3382.0686419753088</v>
      </c>
      <c r="AS10" s="281">
        <f t="shared" si="2"/>
        <v>3431.3560493827158</v>
      </c>
      <c r="AT10" s="281">
        <f t="shared" si="2"/>
        <v>3431.3560493827158</v>
      </c>
      <c r="AU10" s="281">
        <f t="shared" si="2"/>
        <v>1138.6875308641972</v>
      </c>
      <c r="AV10" s="281">
        <f t="shared" si="2"/>
        <v>1.9753086419753087E-3</v>
      </c>
      <c r="AW10" s="281">
        <f t="shared" si="2"/>
        <v>87.111111111113942</v>
      </c>
      <c r="AX10" s="281">
        <f t="shared" si="2"/>
        <v>21432.959999999992</v>
      </c>
      <c r="AY10" s="281">
        <f t="shared" si="2"/>
        <v>833.28444444444449</v>
      </c>
      <c r="AZ10" s="281">
        <f t="shared" si="2"/>
        <v>5.9753086419753083E-2</v>
      </c>
      <c r="BA10" s="281">
        <f t="shared" si="2"/>
        <v>4859.6390123456786</v>
      </c>
      <c r="BB10" s="281">
        <f t="shared" si="2"/>
        <v>3.5260493827160495</v>
      </c>
      <c r="BC10" s="281">
        <f t="shared" si="2"/>
        <v>29.521111111111114</v>
      </c>
      <c r="BD10" s="281">
        <f t="shared" si="2"/>
        <v>0.28444444444444444</v>
      </c>
    </row>
    <row r="11" spans="1:56" ht="27" customHeight="1" x14ac:dyDescent="0.25">
      <c r="A11" s="281">
        <f>Makespan_50!E288</f>
        <v>3142</v>
      </c>
      <c r="B11" s="281">
        <f>Makespan_50!S195</f>
        <v>3135</v>
      </c>
      <c r="C11" s="281">
        <f>Makespan_50!E195</f>
        <v>3142</v>
      </c>
      <c r="D11" s="281">
        <f>Makespan_50!S195</f>
        <v>3135</v>
      </c>
      <c r="E11" s="281">
        <f>Makespan_50!E102</f>
        <v>3310</v>
      </c>
      <c r="F11" s="281">
        <f>Makespan_50!E9</f>
        <v>3310</v>
      </c>
      <c r="H11" s="281">
        <v>768</v>
      </c>
      <c r="I11" s="281">
        <v>853</v>
      </c>
      <c r="J11" s="281">
        <v>853</v>
      </c>
      <c r="K11" s="281">
        <v>836</v>
      </c>
      <c r="L11" s="281">
        <v>836</v>
      </c>
      <c r="M11" s="281">
        <v>820</v>
      </c>
      <c r="N11" s="281">
        <v>820</v>
      </c>
      <c r="P11" s="281">
        <f t="shared" si="3"/>
        <v>7</v>
      </c>
      <c r="Q11" s="281">
        <f t="shared" si="3"/>
        <v>-7</v>
      </c>
      <c r="R11" s="281">
        <f t="shared" si="0"/>
        <v>7</v>
      </c>
      <c r="S11" s="281">
        <f t="shared" si="0"/>
        <v>-175</v>
      </c>
      <c r="T11" s="281">
        <f t="shared" si="0"/>
        <v>0</v>
      </c>
      <c r="U11" s="281">
        <f t="shared" si="0"/>
        <v>3310</v>
      </c>
      <c r="V11" s="281">
        <f t="shared" si="0"/>
        <v>-768</v>
      </c>
      <c r="W11" s="281">
        <f t="shared" si="0"/>
        <v>-85</v>
      </c>
      <c r="X11" s="281">
        <f t="shared" si="0"/>
        <v>0</v>
      </c>
      <c r="Y11" s="281">
        <f t="shared" si="0"/>
        <v>17</v>
      </c>
      <c r="Z11" s="281">
        <f t="shared" si="0"/>
        <v>0</v>
      </c>
      <c r="AA11" s="281">
        <f t="shared" si="0"/>
        <v>16</v>
      </c>
      <c r="AB11" s="281">
        <f t="shared" si="0"/>
        <v>0</v>
      </c>
      <c r="AD11" s="281">
        <f t="shared" si="1"/>
        <v>8.844444444444445</v>
      </c>
      <c r="AE11" s="281">
        <f t="shared" si="1"/>
        <v>-8.4222222222222225</v>
      </c>
      <c r="AF11" s="281">
        <f t="shared" si="1"/>
        <v>8.4222222222222225</v>
      </c>
      <c r="AG11" s="281">
        <f t="shared" si="1"/>
        <v>-39.25555555555556</v>
      </c>
      <c r="AH11" s="281">
        <f t="shared" si="1"/>
        <v>4.4444444444444446E-2</v>
      </c>
      <c r="AI11" s="281">
        <f t="shared" si="1"/>
        <v>33.666666666666515</v>
      </c>
      <c r="AJ11" s="281">
        <f t="shared" si="1"/>
        <v>-83.399999999999977</v>
      </c>
      <c r="AK11" s="281">
        <f t="shared" si="1"/>
        <v>-77.13333333333334</v>
      </c>
      <c r="AL11" s="281">
        <f t="shared" si="1"/>
        <v>0.24444444444444444</v>
      </c>
      <c r="AM11" s="281">
        <f t="shared" si="1"/>
        <v>21.711111111111112</v>
      </c>
      <c r="AN11" s="281">
        <f t="shared" si="1"/>
        <v>1.8777777777777778</v>
      </c>
      <c r="AO11" s="281">
        <f t="shared" si="1"/>
        <v>16.433333333333334</v>
      </c>
      <c r="AP11" s="281">
        <f t="shared" si="1"/>
        <v>0.53333333333333333</v>
      </c>
      <c r="AR11" s="281">
        <f t="shared" si="4"/>
        <v>78.224197530864203</v>
      </c>
      <c r="AS11" s="281">
        <f t="shared" si="2"/>
        <v>70.933827160493834</v>
      </c>
      <c r="AT11" s="281">
        <f t="shared" si="2"/>
        <v>70.933827160493834</v>
      </c>
      <c r="AU11" s="281">
        <f t="shared" si="2"/>
        <v>1540.9986419753091</v>
      </c>
      <c r="AV11" s="281">
        <f t="shared" si="2"/>
        <v>1.9753086419753087E-3</v>
      </c>
      <c r="AW11" s="281">
        <f t="shared" si="2"/>
        <v>1133.4444444444343</v>
      </c>
      <c r="AX11" s="281">
        <f t="shared" si="2"/>
        <v>6955.5599999999959</v>
      </c>
      <c r="AY11" s="281">
        <f t="shared" si="2"/>
        <v>5949.5511111111118</v>
      </c>
      <c r="AZ11" s="281">
        <f t="shared" si="2"/>
        <v>5.9753086419753083E-2</v>
      </c>
      <c r="BA11" s="281">
        <f t="shared" si="2"/>
        <v>471.37234567901237</v>
      </c>
      <c r="BB11" s="281">
        <f t="shared" si="2"/>
        <v>3.5260493827160495</v>
      </c>
      <c r="BC11" s="281">
        <f t="shared" si="2"/>
        <v>270.05444444444447</v>
      </c>
      <c r="BD11" s="281">
        <f t="shared" si="2"/>
        <v>0.28444444444444444</v>
      </c>
    </row>
    <row r="12" spans="1:56" ht="27" customHeight="1" x14ac:dyDescent="0.25">
      <c r="A12" s="281">
        <f>Makespan_50!E289</f>
        <v>3001</v>
      </c>
      <c r="B12" s="281">
        <f>Makespan_50!S196</f>
        <v>3006</v>
      </c>
      <c r="C12" s="281">
        <f>Makespan_50!E196</f>
        <v>3001</v>
      </c>
      <c r="D12" s="281">
        <f>Makespan_50!S196</f>
        <v>3006</v>
      </c>
      <c r="E12" s="281">
        <f>Makespan_50!E103</f>
        <v>3120</v>
      </c>
      <c r="F12" s="281">
        <f>Makespan_50!E10</f>
        <v>3120</v>
      </c>
      <c r="H12" s="281">
        <v>802</v>
      </c>
      <c r="I12" s="281">
        <v>759</v>
      </c>
      <c r="J12" s="281">
        <v>759</v>
      </c>
      <c r="K12" s="281">
        <v>739</v>
      </c>
      <c r="L12" s="281">
        <v>739</v>
      </c>
      <c r="M12" s="281">
        <v>740</v>
      </c>
      <c r="N12" s="281">
        <v>740</v>
      </c>
      <c r="P12" s="281">
        <f t="shared" si="3"/>
        <v>-5</v>
      </c>
      <c r="Q12" s="281">
        <f t="shared" si="3"/>
        <v>5</v>
      </c>
      <c r="R12" s="281">
        <f t="shared" si="0"/>
        <v>-5</v>
      </c>
      <c r="S12" s="281">
        <f t="shared" si="0"/>
        <v>-114</v>
      </c>
      <c r="T12" s="281">
        <f t="shared" si="0"/>
        <v>0</v>
      </c>
      <c r="U12" s="281">
        <f t="shared" si="0"/>
        <v>3120</v>
      </c>
      <c r="V12" s="281">
        <f t="shared" si="0"/>
        <v>-802</v>
      </c>
      <c r="W12" s="281">
        <f t="shared" si="0"/>
        <v>43</v>
      </c>
      <c r="X12" s="281">
        <f t="shared" si="0"/>
        <v>0</v>
      </c>
      <c r="Y12" s="281">
        <f t="shared" si="0"/>
        <v>20</v>
      </c>
      <c r="Z12" s="281">
        <f t="shared" si="0"/>
        <v>0</v>
      </c>
      <c r="AA12" s="281">
        <f t="shared" si="0"/>
        <v>-1</v>
      </c>
      <c r="AB12" s="281">
        <f t="shared" si="0"/>
        <v>0</v>
      </c>
      <c r="AD12" s="281">
        <f t="shared" si="1"/>
        <v>-3.1555555555555554</v>
      </c>
      <c r="AE12" s="281">
        <f t="shared" si="1"/>
        <v>3.5777777777777775</v>
      </c>
      <c r="AF12" s="281">
        <f t="shared" si="1"/>
        <v>-3.5777777777777775</v>
      </c>
      <c r="AG12" s="281">
        <f t="shared" si="1"/>
        <v>21.74444444444444</v>
      </c>
      <c r="AH12" s="281">
        <f t="shared" si="1"/>
        <v>4.4444444444444446E-2</v>
      </c>
      <c r="AI12" s="281">
        <f t="shared" si="1"/>
        <v>-156.33333333333348</v>
      </c>
      <c r="AJ12" s="281">
        <f t="shared" si="1"/>
        <v>-117.39999999999998</v>
      </c>
      <c r="AK12" s="281">
        <f t="shared" si="1"/>
        <v>50.866666666666667</v>
      </c>
      <c r="AL12" s="281">
        <f t="shared" si="1"/>
        <v>0.24444444444444444</v>
      </c>
      <c r="AM12" s="281">
        <f t="shared" si="1"/>
        <v>24.711111111111112</v>
      </c>
      <c r="AN12" s="281">
        <f t="shared" si="1"/>
        <v>1.8777777777777778</v>
      </c>
      <c r="AO12" s="281">
        <f t="shared" si="1"/>
        <v>-0.56666666666666665</v>
      </c>
      <c r="AP12" s="281">
        <f t="shared" si="1"/>
        <v>0.53333333333333333</v>
      </c>
      <c r="AR12" s="281">
        <f t="shared" si="4"/>
        <v>9.9575308641975298</v>
      </c>
      <c r="AS12" s="281">
        <f t="shared" si="2"/>
        <v>12.800493827160492</v>
      </c>
      <c r="AT12" s="281">
        <f t="shared" si="2"/>
        <v>12.800493827160492</v>
      </c>
      <c r="AU12" s="281">
        <f t="shared" si="2"/>
        <v>472.82086419753068</v>
      </c>
      <c r="AV12" s="281">
        <f t="shared" si="2"/>
        <v>1.9753086419753087E-3</v>
      </c>
      <c r="AW12" s="281">
        <f t="shared" si="2"/>
        <v>24440.111111111157</v>
      </c>
      <c r="AX12" s="281">
        <f t="shared" si="2"/>
        <v>13782.759999999995</v>
      </c>
      <c r="AY12" s="281">
        <f t="shared" si="2"/>
        <v>2587.4177777777777</v>
      </c>
      <c r="AZ12" s="281">
        <f t="shared" si="2"/>
        <v>5.9753086419753083E-2</v>
      </c>
      <c r="BA12" s="281">
        <f t="shared" si="2"/>
        <v>610.63901234567902</v>
      </c>
      <c r="BB12" s="281">
        <f t="shared" si="2"/>
        <v>3.5260493827160495</v>
      </c>
      <c r="BC12" s="281">
        <f t="shared" si="2"/>
        <v>0.32111111111111107</v>
      </c>
      <c r="BD12" s="281">
        <f t="shared" si="2"/>
        <v>0.28444444444444444</v>
      </c>
    </row>
    <row r="13" spans="1:56" ht="27" customHeight="1" x14ac:dyDescent="0.25">
      <c r="A13" s="281">
        <f>Makespan_50!E290</f>
        <v>2953</v>
      </c>
      <c r="B13" s="281">
        <f>Makespan_50!S197</f>
        <v>2862</v>
      </c>
      <c r="C13" s="281">
        <f>Makespan_50!E197</f>
        <v>2953</v>
      </c>
      <c r="D13" s="281">
        <f>Makespan_50!S197</f>
        <v>2862</v>
      </c>
      <c r="E13" s="281">
        <f>Makespan_50!E104</f>
        <v>3043</v>
      </c>
      <c r="F13" s="281">
        <f>Makespan_50!E11</f>
        <v>3043</v>
      </c>
      <c r="H13" s="281">
        <v>772</v>
      </c>
      <c r="I13" s="281">
        <v>826</v>
      </c>
      <c r="J13" s="281">
        <v>826</v>
      </c>
      <c r="K13" s="281">
        <v>751</v>
      </c>
      <c r="L13" s="281">
        <v>751</v>
      </c>
      <c r="M13" s="281">
        <v>731</v>
      </c>
      <c r="N13" s="281">
        <v>731</v>
      </c>
      <c r="P13" s="281">
        <f t="shared" si="3"/>
        <v>91</v>
      </c>
      <c r="Q13" s="281">
        <f t="shared" si="3"/>
        <v>-91</v>
      </c>
      <c r="R13" s="281">
        <f t="shared" si="0"/>
        <v>91</v>
      </c>
      <c r="S13" s="281">
        <f t="shared" si="0"/>
        <v>-181</v>
      </c>
      <c r="T13" s="281">
        <f t="shared" si="0"/>
        <v>0</v>
      </c>
      <c r="U13" s="281">
        <f t="shared" si="0"/>
        <v>3043</v>
      </c>
      <c r="V13" s="281">
        <f t="shared" si="0"/>
        <v>-772</v>
      </c>
      <c r="W13" s="281">
        <f t="shared" si="0"/>
        <v>-54</v>
      </c>
      <c r="X13" s="281">
        <f t="shared" si="0"/>
        <v>0</v>
      </c>
      <c r="Y13" s="281">
        <f t="shared" si="0"/>
        <v>75</v>
      </c>
      <c r="Z13" s="281">
        <f t="shared" si="0"/>
        <v>0</v>
      </c>
      <c r="AA13" s="281">
        <f t="shared" si="0"/>
        <v>20</v>
      </c>
      <c r="AB13" s="281">
        <f t="shared" si="0"/>
        <v>0</v>
      </c>
      <c r="AD13" s="281">
        <f t="shared" si="1"/>
        <v>92.844444444444449</v>
      </c>
      <c r="AE13" s="281">
        <f t="shared" si="1"/>
        <v>-92.422222222222217</v>
      </c>
      <c r="AF13" s="281">
        <f t="shared" si="1"/>
        <v>92.422222222222217</v>
      </c>
      <c r="AG13" s="281">
        <f t="shared" si="1"/>
        <v>-45.25555555555556</v>
      </c>
      <c r="AH13" s="281">
        <f t="shared" si="1"/>
        <v>4.4444444444444446E-2</v>
      </c>
      <c r="AI13" s="281">
        <f t="shared" si="1"/>
        <v>-233.33333333333348</v>
      </c>
      <c r="AJ13" s="281">
        <f t="shared" si="1"/>
        <v>-87.399999999999977</v>
      </c>
      <c r="AK13" s="281">
        <f t="shared" si="1"/>
        <v>-46.133333333333333</v>
      </c>
      <c r="AL13" s="281">
        <f t="shared" si="1"/>
        <v>0.24444444444444444</v>
      </c>
      <c r="AM13" s="281">
        <f t="shared" si="1"/>
        <v>79.711111111111109</v>
      </c>
      <c r="AN13" s="281">
        <f t="shared" si="1"/>
        <v>1.8777777777777778</v>
      </c>
      <c r="AO13" s="281">
        <f t="shared" si="1"/>
        <v>20.433333333333334</v>
      </c>
      <c r="AP13" s="281">
        <f t="shared" si="1"/>
        <v>0.53333333333333333</v>
      </c>
      <c r="AR13" s="281">
        <f t="shared" si="4"/>
        <v>8620.0908641975311</v>
      </c>
      <c r="AS13" s="281">
        <f t="shared" si="2"/>
        <v>8541.8671604938263</v>
      </c>
      <c r="AT13" s="281">
        <f t="shared" si="2"/>
        <v>8541.8671604938263</v>
      </c>
      <c r="AU13" s="281">
        <f t="shared" si="2"/>
        <v>2048.0653086419757</v>
      </c>
      <c r="AV13" s="281">
        <f t="shared" si="2"/>
        <v>1.9753086419753087E-3</v>
      </c>
      <c r="AW13" s="281">
        <f t="shared" si="2"/>
        <v>54444.444444444518</v>
      </c>
      <c r="AX13" s="281">
        <f t="shared" si="2"/>
        <v>7638.7599999999957</v>
      </c>
      <c r="AY13" s="281">
        <f t="shared" si="2"/>
        <v>2128.2844444444445</v>
      </c>
      <c r="AZ13" s="281">
        <f t="shared" si="2"/>
        <v>5.9753086419753083E-2</v>
      </c>
      <c r="BA13" s="281">
        <f t="shared" si="2"/>
        <v>6353.8612345679012</v>
      </c>
      <c r="BB13" s="281">
        <f t="shared" si="2"/>
        <v>3.5260493827160495</v>
      </c>
      <c r="BC13" s="281">
        <f t="shared" si="2"/>
        <v>417.52111111111111</v>
      </c>
      <c r="BD13" s="281">
        <f t="shared" si="2"/>
        <v>0.28444444444444444</v>
      </c>
    </row>
    <row r="14" spans="1:56" ht="27" customHeight="1" x14ac:dyDescent="0.25">
      <c r="A14" s="281">
        <f>Makespan_50!E291</f>
        <v>3277</v>
      </c>
      <c r="B14" s="281">
        <f>Makespan_50!S198</f>
        <v>3329</v>
      </c>
      <c r="C14" s="281">
        <f>Makespan_50!E198</f>
        <v>3277</v>
      </c>
      <c r="D14" s="281">
        <f>Makespan_50!S198</f>
        <v>3329</v>
      </c>
      <c r="E14" s="281">
        <f>Makespan_50!E105</f>
        <v>3432</v>
      </c>
      <c r="F14" s="281">
        <f>Makespan_50!E12</f>
        <v>3432</v>
      </c>
      <c r="H14" s="281">
        <v>603</v>
      </c>
      <c r="I14" s="281">
        <v>623</v>
      </c>
      <c r="J14" s="281">
        <v>623</v>
      </c>
      <c r="K14" s="281">
        <v>558</v>
      </c>
      <c r="L14" s="281">
        <v>558</v>
      </c>
      <c r="M14" s="281">
        <v>611</v>
      </c>
      <c r="N14" s="281">
        <v>611</v>
      </c>
      <c r="P14" s="281">
        <f t="shared" si="3"/>
        <v>-52</v>
      </c>
      <c r="Q14" s="281">
        <f t="shared" si="3"/>
        <v>52</v>
      </c>
      <c r="R14" s="281">
        <f t="shared" si="0"/>
        <v>-52</v>
      </c>
      <c r="S14" s="281">
        <f t="shared" si="0"/>
        <v>-103</v>
      </c>
      <c r="T14" s="281">
        <f t="shared" si="0"/>
        <v>0</v>
      </c>
      <c r="U14" s="281">
        <f t="shared" si="0"/>
        <v>3432</v>
      </c>
      <c r="V14" s="281">
        <f t="shared" si="0"/>
        <v>-603</v>
      </c>
      <c r="W14" s="281">
        <f t="shared" si="0"/>
        <v>-20</v>
      </c>
      <c r="X14" s="281">
        <f t="shared" si="0"/>
        <v>0</v>
      </c>
      <c r="Y14" s="281">
        <f t="shared" si="0"/>
        <v>65</v>
      </c>
      <c r="Z14" s="281">
        <f t="shared" si="0"/>
        <v>0</v>
      </c>
      <c r="AA14" s="281">
        <f t="shared" si="0"/>
        <v>-53</v>
      </c>
      <c r="AB14" s="281">
        <f t="shared" si="0"/>
        <v>0</v>
      </c>
      <c r="AD14" s="281">
        <f t="shared" si="1"/>
        <v>-50.155555555555559</v>
      </c>
      <c r="AE14" s="281">
        <f t="shared" si="1"/>
        <v>50.577777777777776</v>
      </c>
      <c r="AF14" s="281">
        <f t="shared" si="1"/>
        <v>-50.577777777777776</v>
      </c>
      <c r="AG14" s="281">
        <f t="shared" si="1"/>
        <v>32.74444444444444</v>
      </c>
      <c r="AH14" s="281">
        <f t="shared" si="1"/>
        <v>4.4444444444444446E-2</v>
      </c>
      <c r="AI14" s="281">
        <f t="shared" si="1"/>
        <v>155.66666666666652</v>
      </c>
      <c r="AJ14" s="281">
        <f t="shared" si="1"/>
        <v>81.600000000000023</v>
      </c>
      <c r="AK14" s="281">
        <f t="shared" si="1"/>
        <v>-12.133333333333333</v>
      </c>
      <c r="AL14" s="281">
        <f t="shared" si="1"/>
        <v>0.24444444444444444</v>
      </c>
      <c r="AM14" s="281">
        <f t="shared" si="1"/>
        <v>69.711111111111109</v>
      </c>
      <c r="AN14" s="281">
        <f t="shared" si="1"/>
        <v>1.8777777777777778</v>
      </c>
      <c r="AO14" s="281">
        <f t="shared" si="1"/>
        <v>-52.56666666666667</v>
      </c>
      <c r="AP14" s="281">
        <f t="shared" si="1"/>
        <v>0.53333333333333333</v>
      </c>
      <c r="AR14" s="281">
        <f t="shared" si="4"/>
        <v>2515.5797530864202</v>
      </c>
      <c r="AS14" s="281">
        <f t="shared" si="2"/>
        <v>2558.1116049382713</v>
      </c>
      <c r="AT14" s="281">
        <f t="shared" si="2"/>
        <v>2558.1116049382713</v>
      </c>
      <c r="AU14" s="281">
        <f t="shared" si="2"/>
        <v>1072.1986419753084</v>
      </c>
      <c r="AV14" s="281">
        <f t="shared" si="2"/>
        <v>1.9753086419753087E-3</v>
      </c>
      <c r="AW14" s="281">
        <f t="shared" si="2"/>
        <v>24232.111111111062</v>
      </c>
      <c r="AX14" s="281">
        <f t="shared" si="2"/>
        <v>6658.560000000004</v>
      </c>
      <c r="AY14" s="281">
        <f t="shared" si="2"/>
        <v>147.21777777777777</v>
      </c>
      <c r="AZ14" s="281">
        <f t="shared" si="2"/>
        <v>5.9753086419753083E-2</v>
      </c>
      <c r="BA14" s="281">
        <f t="shared" si="2"/>
        <v>4859.6390123456786</v>
      </c>
      <c r="BB14" s="281">
        <f t="shared" si="2"/>
        <v>3.5260493827160495</v>
      </c>
      <c r="BC14" s="281">
        <f t="shared" si="2"/>
        <v>2763.2544444444447</v>
      </c>
      <c r="BD14" s="281">
        <f t="shared" si="2"/>
        <v>0.28444444444444444</v>
      </c>
    </row>
    <row r="15" spans="1:56" ht="27" customHeight="1" x14ac:dyDescent="0.25">
      <c r="A15" s="281">
        <f>Makespan_50!E292</f>
        <v>2863</v>
      </c>
      <c r="B15" s="281">
        <f>Makespan_50!S199</f>
        <v>2970</v>
      </c>
      <c r="C15" s="281">
        <f>Makespan_50!E199</f>
        <v>2863</v>
      </c>
      <c r="D15" s="281">
        <f>Makespan_50!S199</f>
        <v>2970</v>
      </c>
      <c r="E15" s="281">
        <f>Makespan_50!E106</f>
        <v>3099</v>
      </c>
      <c r="F15" s="281">
        <f>Makespan_50!E13</f>
        <v>3099</v>
      </c>
      <c r="H15" s="281">
        <v>518</v>
      </c>
      <c r="I15" s="281">
        <v>453</v>
      </c>
      <c r="J15" s="281">
        <v>457</v>
      </c>
      <c r="K15" s="281">
        <v>482</v>
      </c>
      <c r="L15" s="281">
        <v>482</v>
      </c>
      <c r="M15" s="281">
        <v>482</v>
      </c>
      <c r="N15" s="281">
        <v>482</v>
      </c>
      <c r="P15" s="281">
        <f t="shared" si="3"/>
        <v>-107</v>
      </c>
      <c r="Q15" s="281">
        <f t="shared" si="3"/>
        <v>107</v>
      </c>
      <c r="R15" s="281">
        <f t="shared" si="0"/>
        <v>-107</v>
      </c>
      <c r="S15" s="281">
        <f t="shared" si="0"/>
        <v>-129</v>
      </c>
      <c r="T15" s="281">
        <f t="shared" si="0"/>
        <v>0</v>
      </c>
      <c r="U15" s="281">
        <f t="shared" si="0"/>
        <v>3099</v>
      </c>
      <c r="V15" s="281">
        <f t="shared" si="0"/>
        <v>-518</v>
      </c>
      <c r="W15" s="281">
        <f t="shared" si="0"/>
        <v>65</v>
      </c>
      <c r="X15" s="281">
        <f t="shared" si="0"/>
        <v>-4</v>
      </c>
      <c r="Y15" s="281">
        <f t="shared" si="0"/>
        <v>-25</v>
      </c>
      <c r="Z15" s="281">
        <f t="shared" si="0"/>
        <v>0</v>
      </c>
      <c r="AA15" s="281">
        <f t="shared" si="0"/>
        <v>0</v>
      </c>
      <c r="AB15" s="281">
        <f t="shared" si="0"/>
        <v>0</v>
      </c>
      <c r="AD15" s="281">
        <f t="shared" si="1"/>
        <v>-105.15555555555555</v>
      </c>
      <c r="AE15" s="281">
        <f t="shared" si="1"/>
        <v>105.57777777777778</v>
      </c>
      <c r="AF15" s="281">
        <f t="shared" si="1"/>
        <v>-105.57777777777778</v>
      </c>
      <c r="AG15" s="281">
        <f t="shared" si="1"/>
        <v>6.74444444444444</v>
      </c>
      <c r="AH15" s="281">
        <f t="shared" si="1"/>
        <v>4.4444444444444446E-2</v>
      </c>
      <c r="AI15" s="281">
        <f t="shared" si="1"/>
        <v>-177.33333333333348</v>
      </c>
      <c r="AJ15" s="281">
        <f t="shared" si="1"/>
        <v>166.60000000000002</v>
      </c>
      <c r="AK15" s="281">
        <f t="shared" si="1"/>
        <v>72.86666666666666</v>
      </c>
      <c r="AL15" s="281">
        <f t="shared" si="1"/>
        <v>-3.7555555555555555</v>
      </c>
      <c r="AM15" s="281">
        <f t="shared" si="1"/>
        <v>-20.288888888888888</v>
      </c>
      <c r="AN15" s="281">
        <f t="shared" si="1"/>
        <v>1.8777777777777778</v>
      </c>
      <c r="AO15" s="281">
        <f t="shared" si="1"/>
        <v>0.43333333333333335</v>
      </c>
      <c r="AP15" s="281">
        <f t="shared" si="1"/>
        <v>0.53333333333333333</v>
      </c>
      <c r="AR15" s="281">
        <f t="shared" si="4"/>
        <v>11057.69086419753</v>
      </c>
      <c r="AS15" s="281">
        <f t="shared" si="2"/>
        <v>11146.667160493827</v>
      </c>
      <c r="AT15" s="281">
        <f t="shared" si="2"/>
        <v>11146.667160493827</v>
      </c>
      <c r="AU15" s="281">
        <f t="shared" si="2"/>
        <v>45.487530864197474</v>
      </c>
      <c r="AV15" s="281">
        <f t="shared" si="2"/>
        <v>1.9753086419753087E-3</v>
      </c>
      <c r="AW15" s="281">
        <f t="shared" si="2"/>
        <v>31447.111111111164</v>
      </c>
      <c r="AX15" s="281">
        <f t="shared" si="2"/>
        <v>27755.560000000009</v>
      </c>
      <c r="AY15" s="281">
        <f t="shared" si="2"/>
        <v>5309.55111111111</v>
      </c>
      <c r="AZ15" s="281">
        <f t="shared" si="2"/>
        <v>14.104197530864198</v>
      </c>
      <c r="BA15" s="281">
        <f t="shared" si="2"/>
        <v>411.63901234567896</v>
      </c>
      <c r="BB15" s="281">
        <f t="shared" si="2"/>
        <v>3.5260493827160495</v>
      </c>
      <c r="BC15" s="281">
        <f t="shared" si="2"/>
        <v>0.18777777777777779</v>
      </c>
      <c r="BD15" s="281">
        <f t="shared" si="2"/>
        <v>0.28444444444444444</v>
      </c>
    </row>
    <row r="16" spans="1:56" s="290" customFormat="1" ht="27" customHeight="1" x14ac:dyDescent="0.25">
      <c r="A16" s="281">
        <f>Makespan_50!E293</f>
        <v>3142</v>
      </c>
      <c r="B16" s="281">
        <f>Makespan_50!S200</f>
        <v>3133</v>
      </c>
      <c r="C16" s="281">
        <f>Makespan_50!E200</f>
        <v>3142</v>
      </c>
      <c r="D16" s="281">
        <f>Makespan_50!S200</f>
        <v>3133</v>
      </c>
      <c r="E16" s="281">
        <f>Makespan_50!E107</f>
        <v>3243</v>
      </c>
      <c r="F16" s="281">
        <f>Makespan_50!E14</f>
        <v>3243</v>
      </c>
      <c r="G16" s="281"/>
      <c r="H16" s="281">
        <v>762</v>
      </c>
      <c r="I16" s="281">
        <v>793</v>
      </c>
      <c r="J16" s="281">
        <v>793</v>
      </c>
      <c r="K16" s="281">
        <v>748</v>
      </c>
      <c r="L16" s="281">
        <v>748</v>
      </c>
      <c r="M16" s="281">
        <v>775</v>
      </c>
      <c r="N16" s="281">
        <v>775</v>
      </c>
      <c r="O16" s="281"/>
      <c r="P16" s="281">
        <f t="shared" si="3"/>
        <v>9</v>
      </c>
      <c r="Q16" s="281">
        <f t="shared" si="3"/>
        <v>-9</v>
      </c>
      <c r="R16" s="281">
        <f t="shared" si="0"/>
        <v>9</v>
      </c>
      <c r="S16" s="281">
        <f t="shared" si="0"/>
        <v>-110</v>
      </c>
      <c r="T16" s="281">
        <f t="shared" si="0"/>
        <v>0</v>
      </c>
      <c r="U16" s="281">
        <f t="shared" si="0"/>
        <v>3243</v>
      </c>
      <c r="V16" s="281">
        <f t="shared" si="0"/>
        <v>-762</v>
      </c>
      <c r="W16" s="281">
        <f t="shared" si="0"/>
        <v>-31</v>
      </c>
      <c r="X16" s="281">
        <f t="shared" si="0"/>
        <v>0</v>
      </c>
      <c r="Y16" s="281">
        <f t="shared" si="0"/>
        <v>45</v>
      </c>
      <c r="Z16" s="281">
        <f t="shared" si="0"/>
        <v>0</v>
      </c>
      <c r="AA16" s="281">
        <f t="shared" si="0"/>
        <v>-27</v>
      </c>
      <c r="AB16" s="281">
        <f t="shared" si="0"/>
        <v>0</v>
      </c>
      <c r="AC16" s="281"/>
      <c r="AD16" s="281">
        <f t="shared" si="1"/>
        <v>10.844444444444445</v>
      </c>
      <c r="AE16" s="281">
        <f t="shared" si="1"/>
        <v>-10.422222222222222</v>
      </c>
      <c r="AF16" s="281">
        <f t="shared" si="1"/>
        <v>10.422222222222222</v>
      </c>
      <c r="AG16" s="281">
        <f t="shared" si="1"/>
        <v>25.74444444444444</v>
      </c>
      <c r="AH16" s="281">
        <f t="shared" si="1"/>
        <v>4.4444444444444446E-2</v>
      </c>
      <c r="AI16" s="281">
        <f t="shared" si="1"/>
        <v>-33.333333333333485</v>
      </c>
      <c r="AJ16" s="281">
        <f t="shared" si="1"/>
        <v>-77.399999999999977</v>
      </c>
      <c r="AK16" s="281">
        <f t="shared" si="1"/>
        <v>-23.133333333333333</v>
      </c>
      <c r="AL16" s="281">
        <f t="shared" si="1"/>
        <v>0.24444444444444444</v>
      </c>
      <c r="AM16" s="281">
        <f t="shared" si="1"/>
        <v>49.711111111111109</v>
      </c>
      <c r="AN16" s="281">
        <f t="shared" si="1"/>
        <v>1.8777777777777778</v>
      </c>
      <c r="AO16" s="281">
        <f t="shared" si="1"/>
        <v>-26.566666666666666</v>
      </c>
      <c r="AP16" s="281">
        <f t="shared" si="1"/>
        <v>0.53333333333333333</v>
      </c>
      <c r="AQ16" s="281"/>
      <c r="AR16" s="281">
        <f t="shared" si="4"/>
        <v>117.60197530864198</v>
      </c>
      <c r="AS16" s="281">
        <f t="shared" si="2"/>
        <v>108.62271604938272</v>
      </c>
      <c r="AT16" s="281">
        <f t="shared" si="2"/>
        <v>108.62271604938272</v>
      </c>
      <c r="AU16" s="281">
        <f t="shared" si="2"/>
        <v>662.7764197530862</v>
      </c>
      <c r="AV16" s="281">
        <f t="shared" si="2"/>
        <v>1.9753086419753087E-3</v>
      </c>
      <c r="AW16" s="281">
        <f t="shared" si="2"/>
        <v>1111.1111111111213</v>
      </c>
      <c r="AX16" s="281">
        <f t="shared" si="2"/>
        <v>5990.7599999999966</v>
      </c>
      <c r="AY16" s="281">
        <f t="shared" si="2"/>
        <v>535.15111111111105</v>
      </c>
      <c r="AZ16" s="281">
        <f t="shared" si="2"/>
        <v>5.9753086419753083E-2</v>
      </c>
      <c r="BA16" s="281">
        <f t="shared" si="2"/>
        <v>2471.1945679012342</v>
      </c>
      <c r="BB16" s="281">
        <f t="shared" si="2"/>
        <v>3.5260493827160495</v>
      </c>
      <c r="BC16" s="281">
        <f t="shared" si="2"/>
        <v>705.78777777777782</v>
      </c>
      <c r="BD16" s="281">
        <f t="shared" si="2"/>
        <v>0.28444444444444444</v>
      </c>
    </row>
    <row r="17" spans="1:56" s="290" customFormat="1" ht="27" customHeight="1" x14ac:dyDescent="0.25">
      <c r="A17" s="281">
        <f>Makespan_50!E294</f>
        <v>3206</v>
      </c>
      <c r="B17" s="281">
        <f>Makespan_50!S201</f>
        <v>3280</v>
      </c>
      <c r="C17" s="281">
        <f>Makespan_50!E201</f>
        <v>3206</v>
      </c>
      <c r="D17" s="281">
        <f>Makespan_50!S201</f>
        <v>3280</v>
      </c>
      <c r="E17" s="281">
        <f>Makespan_50!E108</f>
        <v>3349</v>
      </c>
      <c r="F17" s="281">
        <f>Makespan_50!E15</f>
        <v>3349</v>
      </c>
      <c r="G17" s="281"/>
      <c r="H17" s="281">
        <v>647</v>
      </c>
      <c r="I17" s="281">
        <v>618</v>
      </c>
      <c r="J17" s="281">
        <v>618</v>
      </c>
      <c r="K17" s="281">
        <v>704</v>
      </c>
      <c r="L17" s="281">
        <v>704</v>
      </c>
      <c r="M17" s="281">
        <v>685</v>
      </c>
      <c r="N17" s="281">
        <v>685</v>
      </c>
      <c r="O17" s="281"/>
      <c r="P17" s="281">
        <f t="shared" si="3"/>
        <v>-74</v>
      </c>
      <c r="Q17" s="281">
        <f t="shared" si="3"/>
        <v>74</v>
      </c>
      <c r="R17" s="281">
        <f t="shared" si="0"/>
        <v>-74</v>
      </c>
      <c r="S17" s="281">
        <f t="shared" si="0"/>
        <v>-69</v>
      </c>
      <c r="T17" s="281">
        <f t="shared" si="0"/>
        <v>0</v>
      </c>
      <c r="U17" s="281">
        <f t="shared" si="0"/>
        <v>3349</v>
      </c>
      <c r="V17" s="281">
        <f t="shared" si="0"/>
        <v>-647</v>
      </c>
      <c r="W17" s="281">
        <f t="shared" si="0"/>
        <v>29</v>
      </c>
      <c r="X17" s="281">
        <f t="shared" si="0"/>
        <v>0</v>
      </c>
      <c r="Y17" s="281">
        <f t="shared" si="0"/>
        <v>-86</v>
      </c>
      <c r="Z17" s="281">
        <f t="shared" si="0"/>
        <v>0</v>
      </c>
      <c r="AA17" s="281">
        <f t="shared" si="0"/>
        <v>19</v>
      </c>
      <c r="AB17" s="281">
        <f t="shared" si="0"/>
        <v>0</v>
      </c>
      <c r="AC17" s="281"/>
      <c r="AD17" s="281">
        <f t="shared" si="1"/>
        <v>-72.155555555555551</v>
      </c>
      <c r="AE17" s="281">
        <f t="shared" si="1"/>
        <v>72.577777777777783</v>
      </c>
      <c r="AF17" s="281">
        <f t="shared" si="1"/>
        <v>-72.577777777777783</v>
      </c>
      <c r="AG17" s="281">
        <f t="shared" si="1"/>
        <v>66.74444444444444</v>
      </c>
      <c r="AH17" s="281">
        <f t="shared" si="1"/>
        <v>4.4444444444444446E-2</v>
      </c>
      <c r="AI17" s="281">
        <f t="shared" si="1"/>
        <v>72.666666666666515</v>
      </c>
      <c r="AJ17" s="281">
        <f t="shared" si="1"/>
        <v>37.600000000000023</v>
      </c>
      <c r="AK17" s="281">
        <f t="shared" si="1"/>
        <v>36.866666666666667</v>
      </c>
      <c r="AL17" s="281">
        <f t="shared" si="1"/>
        <v>0.24444444444444444</v>
      </c>
      <c r="AM17" s="281">
        <f t="shared" si="1"/>
        <v>-81.288888888888891</v>
      </c>
      <c r="AN17" s="281">
        <f t="shared" si="1"/>
        <v>1.8777777777777778</v>
      </c>
      <c r="AO17" s="281">
        <f t="shared" si="1"/>
        <v>19.433333333333334</v>
      </c>
      <c r="AP17" s="281">
        <f t="shared" si="1"/>
        <v>0.53333333333333333</v>
      </c>
      <c r="AQ17" s="281"/>
      <c r="AR17" s="281">
        <f t="shared" si="4"/>
        <v>5206.4241975308632</v>
      </c>
      <c r="AS17" s="281">
        <f t="shared" si="2"/>
        <v>5267.5338271604942</v>
      </c>
      <c r="AT17" s="281">
        <f t="shared" si="2"/>
        <v>5267.5338271604942</v>
      </c>
      <c r="AU17" s="281">
        <f t="shared" si="2"/>
        <v>4454.8208641975307</v>
      </c>
      <c r="AV17" s="281">
        <f t="shared" si="2"/>
        <v>1.9753086419753087E-3</v>
      </c>
      <c r="AW17" s="281">
        <f t="shared" si="2"/>
        <v>5280.4444444444225</v>
      </c>
      <c r="AX17" s="281">
        <f t="shared" si="2"/>
        <v>1413.7600000000018</v>
      </c>
      <c r="AY17" s="281">
        <f t="shared" si="2"/>
        <v>1359.151111111111</v>
      </c>
      <c r="AZ17" s="281">
        <f t="shared" si="2"/>
        <v>5.9753086419753083E-2</v>
      </c>
      <c r="BA17" s="281">
        <f t="shared" si="2"/>
        <v>6607.883456790124</v>
      </c>
      <c r="BB17" s="281">
        <f t="shared" si="2"/>
        <v>3.5260493827160495</v>
      </c>
      <c r="BC17" s="281">
        <f t="shared" si="2"/>
        <v>377.65444444444444</v>
      </c>
      <c r="BD17" s="281">
        <f t="shared" si="2"/>
        <v>0.28444444444444444</v>
      </c>
    </row>
    <row r="18" spans="1:56" s="290" customFormat="1" ht="27" customHeight="1" x14ac:dyDescent="0.25">
      <c r="A18" s="281">
        <f>Makespan_50!E295</f>
        <v>3007</v>
      </c>
      <c r="B18" s="281">
        <f>Makespan_50!S202</f>
        <v>3004</v>
      </c>
      <c r="C18" s="281">
        <f>Makespan_50!E202</f>
        <v>3007</v>
      </c>
      <c r="D18" s="281">
        <f>Makespan_50!S202</f>
        <v>3004</v>
      </c>
      <c r="E18" s="281">
        <f>Makespan_50!E109</f>
        <v>3188</v>
      </c>
      <c r="F18" s="281">
        <f>Makespan_50!E16</f>
        <v>3188</v>
      </c>
      <c r="G18" s="281"/>
      <c r="H18" s="281">
        <v>658</v>
      </c>
      <c r="I18" s="281">
        <v>655</v>
      </c>
      <c r="J18" s="281">
        <v>655</v>
      </c>
      <c r="K18" s="281">
        <v>705</v>
      </c>
      <c r="L18" s="281">
        <v>705</v>
      </c>
      <c r="M18" s="281">
        <v>646</v>
      </c>
      <c r="N18" s="281">
        <v>646</v>
      </c>
      <c r="O18" s="281"/>
      <c r="P18" s="281">
        <f t="shared" si="3"/>
        <v>3</v>
      </c>
      <c r="Q18" s="281">
        <f t="shared" si="3"/>
        <v>-3</v>
      </c>
      <c r="R18" s="281">
        <f t="shared" si="0"/>
        <v>3</v>
      </c>
      <c r="S18" s="281">
        <f t="shared" si="0"/>
        <v>-184</v>
      </c>
      <c r="T18" s="281">
        <f t="shared" si="0"/>
        <v>0</v>
      </c>
      <c r="U18" s="281">
        <f t="shared" si="0"/>
        <v>3188</v>
      </c>
      <c r="V18" s="281">
        <f t="shared" si="0"/>
        <v>-658</v>
      </c>
      <c r="W18" s="281">
        <f t="shared" si="0"/>
        <v>3</v>
      </c>
      <c r="X18" s="281">
        <f t="shared" si="0"/>
        <v>0</v>
      </c>
      <c r="Y18" s="281">
        <f t="shared" si="0"/>
        <v>-50</v>
      </c>
      <c r="Z18" s="281">
        <f t="shared" si="0"/>
        <v>0</v>
      </c>
      <c r="AA18" s="281">
        <f t="shared" si="0"/>
        <v>59</v>
      </c>
      <c r="AB18" s="281">
        <f t="shared" si="0"/>
        <v>0</v>
      </c>
      <c r="AC18" s="281"/>
      <c r="AD18" s="281">
        <f t="shared" si="1"/>
        <v>4.844444444444445</v>
      </c>
      <c r="AE18" s="281">
        <f t="shared" si="1"/>
        <v>-4.4222222222222225</v>
      </c>
      <c r="AF18" s="281">
        <f t="shared" si="1"/>
        <v>4.4222222222222225</v>
      </c>
      <c r="AG18" s="281">
        <f t="shared" si="1"/>
        <v>-48.25555555555556</v>
      </c>
      <c r="AH18" s="281">
        <f t="shared" si="1"/>
        <v>4.4444444444444446E-2</v>
      </c>
      <c r="AI18" s="281">
        <f t="shared" si="1"/>
        <v>-88.333333333333485</v>
      </c>
      <c r="AJ18" s="281">
        <f t="shared" si="1"/>
        <v>26.600000000000023</v>
      </c>
      <c r="AK18" s="281">
        <f t="shared" si="1"/>
        <v>10.866666666666667</v>
      </c>
      <c r="AL18" s="281">
        <f t="shared" si="1"/>
        <v>0.24444444444444444</v>
      </c>
      <c r="AM18" s="281">
        <f t="shared" si="1"/>
        <v>-45.288888888888891</v>
      </c>
      <c r="AN18" s="281">
        <f t="shared" si="1"/>
        <v>1.8777777777777778</v>
      </c>
      <c r="AO18" s="281">
        <f t="shared" si="1"/>
        <v>59.43333333333333</v>
      </c>
      <c r="AP18" s="281">
        <f t="shared" si="1"/>
        <v>0.53333333333333333</v>
      </c>
      <c r="AQ18" s="281"/>
      <c r="AR18" s="281">
        <f t="shared" si="4"/>
        <v>23.468641975308646</v>
      </c>
      <c r="AS18" s="281">
        <f t="shared" si="2"/>
        <v>19.556049382716051</v>
      </c>
      <c r="AT18" s="281">
        <f t="shared" si="2"/>
        <v>19.556049382716051</v>
      </c>
      <c r="AU18" s="281">
        <f t="shared" si="2"/>
        <v>2328.598641975309</v>
      </c>
      <c r="AV18" s="281">
        <f t="shared" si="2"/>
        <v>1.9753086419753087E-3</v>
      </c>
      <c r="AW18" s="281">
        <f t="shared" si="2"/>
        <v>7802.7777777778047</v>
      </c>
      <c r="AX18" s="281">
        <f t="shared" si="2"/>
        <v>707.5600000000012</v>
      </c>
      <c r="AY18" s="281">
        <f t="shared" si="2"/>
        <v>118.08444444444446</v>
      </c>
      <c r="AZ18" s="281">
        <f t="shared" si="2"/>
        <v>5.9753086419753083E-2</v>
      </c>
      <c r="BA18" s="281">
        <f t="shared" si="2"/>
        <v>2051.0834567901238</v>
      </c>
      <c r="BB18" s="281">
        <f t="shared" si="2"/>
        <v>3.5260493827160495</v>
      </c>
      <c r="BC18" s="281">
        <f t="shared" si="2"/>
        <v>3532.3211111111109</v>
      </c>
      <c r="BD18" s="281">
        <f t="shared" si="2"/>
        <v>0.28444444444444444</v>
      </c>
    </row>
    <row r="19" spans="1:56" s="290" customFormat="1" ht="27" customHeight="1" x14ac:dyDescent="0.25">
      <c r="A19" s="281">
        <f>Makespan_50!E296</f>
        <v>3060</v>
      </c>
      <c r="B19" s="281">
        <f>Makespan_50!S203</f>
        <v>3047</v>
      </c>
      <c r="C19" s="281">
        <f>Makespan_50!E203</f>
        <v>3060</v>
      </c>
      <c r="D19" s="281">
        <f>Makespan_50!S203</f>
        <v>3047</v>
      </c>
      <c r="E19" s="281">
        <f>Makespan_50!E110</f>
        <v>3061</v>
      </c>
      <c r="F19" s="281">
        <f>Makespan_50!E17</f>
        <v>3061</v>
      </c>
      <c r="G19" s="281"/>
      <c r="H19" s="281">
        <v>658</v>
      </c>
      <c r="I19" s="281">
        <v>655</v>
      </c>
      <c r="J19" s="281">
        <v>655</v>
      </c>
      <c r="K19" s="281">
        <v>682</v>
      </c>
      <c r="L19" s="281">
        <v>682</v>
      </c>
      <c r="M19" s="281">
        <v>660</v>
      </c>
      <c r="N19" s="281">
        <v>660</v>
      </c>
      <c r="O19" s="281"/>
      <c r="P19" s="281">
        <f t="shared" si="3"/>
        <v>13</v>
      </c>
      <c r="Q19" s="281">
        <f t="shared" si="3"/>
        <v>-13</v>
      </c>
      <c r="R19" s="281">
        <f t="shared" si="0"/>
        <v>13</v>
      </c>
      <c r="S19" s="281">
        <f t="shared" si="0"/>
        <v>-14</v>
      </c>
      <c r="T19" s="281">
        <f t="shared" si="0"/>
        <v>0</v>
      </c>
      <c r="U19" s="281">
        <f t="shared" si="0"/>
        <v>3061</v>
      </c>
      <c r="V19" s="281">
        <f t="shared" si="0"/>
        <v>-658</v>
      </c>
      <c r="W19" s="281">
        <f t="shared" si="0"/>
        <v>3</v>
      </c>
      <c r="X19" s="281">
        <f t="shared" si="0"/>
        <v>0</v>
      </c>
      <c r="Y19" s="281">
        <f t="shared" si="0"/>
        <v>-27</v>
      </c>
      <c r="Z19" s="281">
        <f t="shared" si="0"/>
        <v>0</v>
      </c>
      <c r="AA19" s="281">
        <f t="shared" si="0"/>
        <v>22</v>
      </c>
      <c r="AB19" s="281">
        <f t="shared" si="0"/>
        <v>0</v>
      </c>
      <c r="AC19" s="281"/>
      <c r="AD19" s="281">
        <f t="shared" si="1"/>
        <v>14.844444444444445</v>
      </c>
      <c r="AE19" s="281">
        <f t="shared" si="1"/>
        <v>-14.422222222222222</v>
      </c>
      <c r="AF19" s="281">
        <f t="shared" si="1"/>
        <v>14.422222222222222</v>
      </c>
      <c r="AG19" s="281">
        <f t="shared" si="1"/>
        <v>121.74444444444444</v>
      </c>
      <c r="AH19" s="281">
        <f t="shared" si="1"/>
        <v>4.4444444444444446E-2</v>
      </c>
      <c r="AI19" s="281">
        <f t="shared" si="1"/>
        <v>-215.33333333333348</v>
      </c>
      <c r="AJ19" s="281">
        <f t="shared" si="1"/>
        <v>26.600000000000023</v>
      </c>
      <c r="AK19" s="281">
        <f t="shared" si="1"/>
        <v>10.866666666666667</v>
      </c>
      <c r="AL19" s="281">
        <f t="shared" si="1"/>
        <v>0.24444444444444444</v>
      </c>
      <c r="AM19" s="281">
        <f t="shared" si="1"/>
        <v>-22.288888888888888</v>
      </c>
      <c r="AN19" s="281">
        <f t="shared" si="1"/>
        <v>1.8777777777777778</v>
      </c>
      <c r="AO19" s="281">
        <f t="shared" si="1"/>
        <v>22.433333333333334</v>
      </c>
      <c r="AP19" s="281">
        <f t="shared" si="1"/>
        <v>0.53333333333333333</v>
      </c>
      <c r="AQ19" s="281"/>
      <c r="AR19" s="281">
        <f t="shared" si="4"/>
        <v>220.35753086419754</v>
      </c>
      <c r="AS19" s="281">
        <f t="shared" si="2"/>
        <v>208.00049382716051</v>
      </c>
      <c r="AT19" s="281">
        <f t="shared" si="2"/>
        <v>208.00049382716051</v>
      </c>
      <c r="AU19" s="281">
        <f t="shared" si="2"/>
        <v>14821.709753086419</v>
      </c>
      <c r="AV19" s="281">
        <f t="shared" si="2"/>
        <v>1.9753086419753087E-3</v>
      </c>
      <c r="AW19" s="281">
        <f t="shared" si="2"/>
        <v>46368.444444444511</v>
      </c>
      <c r="AX19" s="281">
        <f t="shared" si="2"/>
        <v>707.5600000000012</v>
      </c>
      <c r="AY19" s="281">
        <f t="shared" si="2"/>
        <v>118.08444444444446</v>
      </c>
      <c r="AZ19" s="281">
        <f t="shared" si="2"/>
        <v>5.9753086419753083E-2</v>
      </c>
      <c r="BA19" s="281">
        <f t="shared" si="2"/>
        <v>496.79456790123453</v>
      </c>
      <c r="BB19" s="281">
        <f t="shared" si="2"/>
        <v>3.5260493827160495</v>
      </c>
      <c r="BC19" s="281">
        <f t="shared" si="2"/>
        <v>503.25444444444446</v>
      </c>
      <c r="BD19" s="281">
        <f t="shared" si="2"/>
        <v>0.28444444444444444</v>
      </c>
    </row>
    <row r="20" spans="1:56" s="290" customFormat="1" ht="27" customHeight="1" x14ac:dyDescent="0.25">
      <c r="A20" s="281">
        <f>Makespan_50!E297</f>
        <v>3166</v>
      </c>
      <c r="B20" s="281">
        <f>Makespan_50!S204</f>
        <v>3178</v>
      </c>
      <c r="C20" s="281">
        <f>Makespan_50!E204</f>
        <v>3166</v>
      </c>
      <c r="D20" s="281">
        <f>Makespan_50!S204</f>
        <v>3178</v>
      </c>
      <c r="E20" s="281">
        <f>Makespan_50!E111</f>
        <v>3264</v>
      </c>
      <c r="F20" s="281">
        <f>Makespan_50!E18</f>
        <v>3264</v>
      </c>
      <c r="G20" s="281"/>
      <c r="H20" s="281">
        <v>437</v>
      </c>
      <c r="I20" s="281">
        <v>530</v>
      </c>
      <c r="J20" s="281">
        <v>530</v>
      </c>
      <c r="K20" s="281">
        <v>427</v>
      </c>
      <c r="L20" s="281">
        <v>469</v>
      </c>
      <c r="M20" s="281">
        <v>524</v>
      </c>
      <c r="N20" s="281">
        <v>524</v>
      </c>
      <c r="O20" s="281"/>
      <c r="P20" s="281">
        <f t="shared" si="3"/>
        <v>-12</v>
      </c>
      <c r="Q20" s="281">
        <f t="shared" si="3"/>
        <v>12</v>
      </c>
      <c r="R20" s="281">
        <f t="shared" si="3"/>
        <v>-12</v>
      </c>
      <c r="S20" s="281">
        <f t="shared" si="3"/>
        <v>-86</v>
      </c>
      <c r="T20" s="281">
        <f t="shared" si="3"/>
        <v>0</v>
      </c>
      <c r="U20" s="281">
        <f t="shared" si="3"/>
        <v>3264</v>
      </c>
      <c r="V20" s="281">
        <f t="shared" si="3"/>
        <v>-437</v>
      </c>
      <c r="W20" s="281">
        <f t="shared" si="3"/>
        <v>-93</v>
      </c>
      <c r="X20" s="281">
        <f t="shared" si="3"/>
        <v>0</v>
      </c>
      <c r="Y20" s="281">
        <f t="shared" si="3"/>
        <v>103</v>
      </c>
      <c r="Z20" s="281">
        <f t="shared" si="3"/>
        <v>-42</v>
      </c>
      <c r="AA20" s="281">
        <f t="shared" si="3"/>
        <v>-55</v>
      </c>
      <c r="AB20" s="281">
        <f t="shared" si="3"/>
        <v>0</v>
      </c>
      <c r="AC20" s="281"/>
      <c r="AD20" s="281">
        <f t="shared" si="1"/>
        <v>-10.155555555555555</v>
      </c>
      <c r="AE20" s="281">
        <f t="shared" si="1"/>
        <v>10.577777777777778</v>
      </c>
      <c r="AF20" s="281">
        <f t="shared" si="1"/>
        <v>-10.577777777777778</v>
      </c>
      <c r="AG20" s="281">
        <f t="shared" si="1"/>
        <v>49.74444444444444</v>
      </c>
      <c r="AH20" s="281">
        <f t="shared" si="1"/>
        <v>4.4444444444444446E-2</v>
      </c>
      <c r="AI20" s="281">
        <f t="shared" si="1"/>
        <v>-12.333333333333485</v>
      </c>
      <c r="AJ20" s="281">
        <f t="shared" si="1"/>
        <v>247.60000000000002</v>
      </c>
      <c r="AK20" s="281">
        <f t="shared" si="1"/>
        <v>-85.13333333333334</v>
      </c>
      <c r="AL20" s="281">
        <f t="shared" si="1"/>
        <v>0.24444444444444444</v>
      </c>
      <c r="AM20" s="281">
        <f t="shared" si="1"/>
        <v>107.71111111111111</v>
      </c>
      <c r="AN20" s="281">
        <f t="shared" si="1"/>
        <v>-40.12222222222222</v>
      </c>
      <c r="AO20" s="281">
        <f t="shared" si="1"/>
        <v>-54.56666666666667</v>
      </c>
      <c r="AP20" s="281">
        <f t="shared" si="1"/>
        <v>0.53333333333333333</v>
      </c>
      <c r="AQ20" s="281"/>
      <c r="AR20" s="281">
        <f t="shared" si="4"/>
        <v>103.1353086419753</v>
      </c>
      <c r="AS20" s="281">
        <f t="shared" si="4"/>
        <v>111.88938271604938</v>
      </c>
      <c r="AT20" s="281">
        <f t="shared" si="4"/>
        <v>111.88938271604938</v>
      </c>
      <c r="AU20" s="281">
        <f t="shared" si="4"/>
        <v>2474.5097530864191</v>
      </c>
      <c r="AV20" s="281">
        <f t="shared" si="4"/>
        <v>1.9753086419753087E-3</v>
      </c>
      <c r="AW20" s="281">
        <f t="shared" si="4"/>
        <v>152.11111111111484</v>
      </c>
      <c r="AX20" s="281">
        <f t="shared" si="4"/>
        <v>61305.760000000009</v>
      </c>
      <c r="AY20" s="281">
        <f t="shared" si="4"/>
        <v>7247.6844444444459</v>
      </c>
      <c r="AZ20" s="281">
        <f t="shared" si="4"/>
        <v>5.9753086419753083E-2</v>
      </c>
      <c r="BA20" s="281">
        <f t="shared" si="4"/>
        <v>11601.683456790122</v>
      </c>
      <c r="BB20" s="281">
        <f t="shared" si="4"/>
        <v>1609.7927160493825</v>
      </c>
      <c r="BC20" s="281">
        <f t="shared" si="4"/>
        <v>2977.5211111111116</v>
      </c>
      <c r="BD20" s="281">
        <f t="shared" si="4"/>
        <v>0.28444444444444444</v>
      </c>
    </row>
    <row r="21" spans="1:56" s="290" customFormat="1" ht="35.1" customHeight="1" x14ac:dyDescent="0.25">
      <c r="A21" s="281">
        <f>Makespan_50!E298</f>
        <v>3080</v>
      </c>
      <c r="B21" s="281">
        <f>Makespan_50!S205</f>
        <v>2972</v>
      </c>
      <c r="C21" s="281">
        <f>Makespan_50!E205</f>
        <v>3080</v>
      </c>
      <c r="D21" s="281">
        <f>Makespan_50!S205</f>
        <v>2972</v>
      </c>
      <c r="E21" s="281">
        <f>Makespan_50!E112</f>
        <v>3242</v>
      </c>
      <c r="F21" s="281">
        <f>Makespan_50!E19</f>
        <v>3242</v>
      </c>
      <c r="G21" s="281"/>
      <c r="H21" s="281">
        <v>729</v>
      </c>
      <c r="I21" s="281">
        <v>715</v>
      </c>
      <c r="J21" s="281">
        <v>715</v>
      </c>
      <c r="K21" s="281">
        <v>715</v>
      </c>
      <c r="L21" s="281">
        <v>715</v>
      </c>
      <c r="M21" s="281">
        <v>721</v>
      </c>
      <c r="N21" s="281">
        <v>721</v>
      </c>
      <c r="O21" s="281"/>
      <c r="P21" s="281">
        <f t="shared" si="3"/>
        <v>108</v>
      </c>
      <c r="Q21" s="281">
        <f t="shared" si="3"/>
        <v>-108</v>
      </c>
      <c r="R21" s="281">
        <f t="shared" si="3"/>
        <v>108</v>
      </c>
      <c r="S21" s="281">
        <f t="shared" si="3"/>
        <v>-270</v>
      </c>
      <c r="T21" s="281">
        <f t="shared" si="3"/>
        <v>0</v>
      </c>
      <c r="U21" s="281">
        <f t="shared" si="3"/>
        <v>3242</v>
      </c>
      <c r="V21" s="281">
        <f t="shared" si="3"/>
        <v>-729</v>
      </c>
      <c r="W21" s="281">
        <f t="shared" si="3"/>
        <v>14</v>
      </c>
      <c r="X21" s="281">
        <f t="shared" si="3"/>
        <v>0</v>
      </c>
      <c r="Y21" s="281">
        <f t="shared" si="3"/>
        <v>0</v>
      </c>
      <c r="Z21" s="281">
        <f t="shared" si="3"/>
        <v>0</v>
      </c>
      <c r="AA21" s="281">
        <f t="shared" si="3"/>
        <v>-6</v>
      </c>
      <c r="AB21" s="281">
        <f t="shared" si="3"/>
        <v>0</v>
      </c>
      <c r="AC21" s="281"/>
      <c r="AD21" s="281">
        <f t="shared" si="1"/>
        <v>109.84444444444445</v>
      </c>
      <c r="AE21" s="281">
        <f t="shared" si="1"/>
        <v>-109.42222222222222</v>
      </c>
      <c r="AF21" s="281">
        <f t="shared" si="1"/>
        <v>109.42222222222222</v>
      </c>
      <c r="AG21" s="281">
        <f t="shared" si="1"/>
        <v>-134.25555555555556</v>
      </c>
      <c r="AH21" s="281">
        <f t="shared" si="1"/>
        <v>4.4444444444444446E-2</v>
      </c>
      <c r="AI21" s="281">
        <f t="shared" si="1"/>
        <v>-34.333333333333485</v>
      </c>
      <c r="AJ21" s="281">
        <f t="shared" si="1"/>
        <v>-44.399999999999977</v>
      </c>
      <c r="AK21" s="281">
        <f t="shared" si="1"/>
        <v>21.866666666666667</v>
      </c>
      <c r="AL21" s="281">
        <f t="shared" si="1"/>
        <v>0.24444444444444444</v>
      </c>
      <c r="AM21" s="281">
        <f t="shared" si="1"/>
        <v>4.7111111111111112</v>
      </c>
      <c r="AN21" s="281">
        <f t="shared" si="1"/>
        <v>1.8777777777777778</v>
      </c>
      <c r="AO21" s="281">
        <f t="shared" si="1"/>
        <v>-5.5666666666666664</v>
      </c>
      <c r="AP21" s="281">
        <f t="shared" si="1"/>
        <v>0.53333333333333333</v>
      </c>
      <c r="AQ21" s="281"/>
      <c r="AR21" s="281">
        <f t="shared" si="4"/>
        <v>12065.801975308643</v>
      </c>
      <c r="AS21" s="281">
        <f t="shared" si="4"/>
        <v>11973.222716049382</v>
      </c>
      <c r="AT21" s="281">
        <f t="shared" si="4"/>
        <v>11973.222716049382</v>
      </c>
      <c r="AU21" s="281">
        <f t="shared" si="4"/>
        <v>18024.554197530866</v>
      </c>
      <c r="AV21" s="281">
        <f t="shared" si="4"/>
        <v>1.9753086419753087E-3</v>
      </c>
      <c r="AW21" s="281">
        <f t="shared" si="4"/>
        <v>1178.7777777777883</v>
      </c>
      <c r="AX21" s="281">
        <f t="shared" si="4"/>
        <v>1971.3599999999981</v>
      </c>
      <c r="AY21" s="281">
        <f t="shared" si="4"/>
        <v>478.15111111111111</v>
      </c>
      <c r="AZ21" s="281">
        <f t="shared" si="4"/>
        <v>5.9753086419753083E-2</v>
      </c>
      <c r="BA21" s="281">
        <f t="shared" si="4"/>
        <v>22.194567901234571</v>
      </c>
      <c r="BB21" s="281">
        <f t="shared" si="4"/>
        <v>3.5260493827160495</v>
      </c>
      <c r="BC21" s="281">
        <f t="shared" si="4"/>
        <v>30.987777777777776</v>
      </c>
      <c r="BD21" s="281">
        <f t="shared" si="4"/>
        <v>0.28444444444444444</v>
      </c>
    </row>
    <row r="22" spans="1:56" s="292" customFormat="1" ht="15" customHeight="1" x14ac:dyDescent="0.25">
      <c r="A22" s="281">
        <f>Makespan_50!E299</f>
        <v>3568</v>
      </c>
      <c r="B22" s="281">
        <f>Makespan_50!S206</f>
        <v>3686</v>
      </c>
      <c r="C22" s="281">
        <f>Makespan_50!E206</f>
        <v>3568</v>
      </c>
      <c r="D22" s="281">
        <f>Makespan_50!S206</f>
        <v>3686</v>
      </c>
      <c r="E22" s="281">
        <f>Makespan_50!E113</f>
        <v>3679</v>
      </c>
      <c r="F22" s="281">
        <f>Makespan_50!E20</f>
        <v>3679</v>
      </c>
      <c r="G22" s="281"/>
      <c r="H22" s="281">
        <v>649</v>
      </c>
      <c r="I22" s="281">
        <v>689</v>
      </c>
      <c r="J22" s="281">
        <v>689</v>
      </c>
      <c r="K22" s="281">
        <v>649</v>
      </c>
      <c r="L22" s="281">
        <v>649</v>
      </c>
      <c r="M22" s="281">
        <v>649</v>
      </c>
      <c r="N22" s="281">
        <v>649</v>
      </c>
      <c r="O22" s="281"/>
      <c r="P22" s="281">
        <f t="shared" si="3"/>
        <v>-118</v>
      </c>
      <c r="Q22" s="281">
        <f t="shared" si="3"/>
        <v>118</v>
      </c>
      <c r="R22" s="281">
        <f t="shared" si="3"/>
        <v>-118</v>
      </c>
      <c r="S22" s="281">
        <f t="shared" si="3"/>
        <v>7</v>
      </c>
      <c r="T22" s="281">
        <f t="shared" si="3"/>
        <v>0</v>
      </c>
      <c r="U22" s="281">
        <f t="shared" si="3"/>
        <v>3679</v>
      </c>
      <c r="V22" s="281">
        <f t="shared" si="3"/>
        <v>-649</v>
      </c>
      <c r="W22" s="281">
        <f t="shared" si="3"/>
        <v>-40</v>
      </c>
      <c r="X22" s="281">
        <f t="shared" si="3"/>
        <v>0</v>
      </c>
      <c r="Y22" s="281">
        <f t="shared" si="3"/>
        <v>40</v>
      </c>
      <c r="Z22" s="281">
        <f t="shared" si="3"/>
        <v>0</v>
      </c>
      <c r="AA22" s="281">
        <f t="shared" si="3"/>
        <v>0</v>
      </c>
      <c r="AB22" s="281">
        <f t="shared" si="3"/>
        <v>0</v>
      </c>
      <c r="AC22" s="281"/>
      <c r="AD22" s="281">
        <f t="shared" si="1"/>
        <v>-116.15555555555555</v>
      </c>
      <c r="AE22" s="281">
        <f t="shared" si="1"/>
        <v>116.57777777777778</v>
      </c>
      <c r="AF22" s="281">
        <f t="shared" si="1"/>
        <v>-116.57777777777778</v>
      </c>
      <c r="AG22" s="281">
        <f t="shared" si="1"/>
        <v>142.74444444444444</v>
      </c>
      <c r="AH22" s="281">
        <f t="shared" si="1"/>
        <v>4.4444444444444446E-2</v>
      </c>
      <c r="AI22" s="281">
        <f t="shared" si="1"/>
        <v>402.66666666666652</v>
      </c>
      <c r="AJ22" s="281">
        <f t="shared" si="1"/>
        <v>35.600000000000023</v>
      </c>
      <c r="AK22" s="281">
        <f t="shared" si="1"/>
        <v>-32.133333333333333</v>
      </c>
      <c r="AL22" s="281">
        <f t="shared" si="1"/>
        <v>0.24444444444444444</v>
      </c>
      <c r="AM22" s="281">
        <f t="shared" si="1"/>
        <v>44.711111111111109</v>
      </c>
      <c r="AN22" s="281">
        <f t="shared" si="1"/>
        <v>1.8777777777777778</v>
      </c>
      <c r="AO22" s="281">
        <f t="shared" si="1"/>
        <v>0.43333333333333335</v>
      </c>
      <c r="AP22" s="281">
        <f t="shared" si="1"/>
        <v>0.53333333333333333</v>
      </c>
      <c r="AQ22" s="281"/>
      <c r="AR22" s="281">
        <f t="shared" si="4"/>
        <v>13492.113086419753</v>
      </c>
      <c r="AS22" s="281">
        <f t="shared" si="4"/>
        <v>13590.378271604939</v>
      </c>
      <c r="AT22" s="281">
        <f t="shared" si="4"/>
        <v>13590.378271604939</v>
      </c>
      <c r="AU22" s="281">
        <f t="shared" si="4"/>
        <v>20375.976419753086</v>
      </c>
      <c r="AV22" s="281">
        <f t="shared" si="4"/>
        <v>1.9753086419753087E-3</v>
      </c>
      <c r="AW22" s="281">
        <f t="shared" si="4"/>
        <v>162140.44444444432</v>
      </c>
      <c r="AX22" s="281">
        <f t="shared" si="4"/>
        <v>1267.3600000000017</v>
      </c>
      <c r="AY22" s="281">
        <f t="shared" si="4"/>
        <v>1032.5511111111111</v>
      </c>
      <c r="AZ22" s="281">
        <f t="shared" si="4"/>
        <v>5.9753086419753083E-2</v>
      </c>
      <c r="BA22" s="281">
        <f t="shared" si="4"/>
        <v>1999.0834567901231</v>
      </c>
      <c r="BB22" s="281">
        <f t="shared" si="4"/>
        <v>3.5260493827160495</v>
      </c>
      <c r="BC22" s="281">
        <f t="shared" si="4"/>
        <v>0.18777777777777779</v>
      </c>
      <c r="BD22" s="281">
        <f t="shared" si="4"/>
        <v>0.28444444444444444</v>
      </c>
    </row>
    <row r="23" spans="1:56" s="292" customFormat="1" ht="15" customHeight="1" x14ac:dyDescent="0.25">
      <c r="A23" s="281">
        <f>Makespan_50!E300</f>
        <v>3089</v>
      </c>
      <c r="B23" s="281">
        <f>Makespan_50!S207</f>
        <v>2990</v>
      </c>
      <c r="C23" s="281">
        <f>Makespan_50!E207</f>
        <v>3089</v>
      </c>
      <c r="D23" s="281">
        <f>Makespan_50!S207</f>
        <v>2990</v>
      </c>
      <c r="E23" s="281">
        <f>Makespan_50!E114</f>
        <v>3197</v>
      </c>
      <c r="F23" s="281">
        <f>Makespan_50!E21</f>
        <v>3197</v>
      </c>
      <c r="G23" s="281"/>
      <c r="H23" s="281">
        <v>587</v>
      </c>
      <c r="I23" s="281">
        <v>620</v>
      </c>
      <c r="J23" s="281">
        <v>620</v>
      </c>
      <c r="K23" s="281">
        <v>602</v>
      </c>
      <c r="L23" s="281">
        <v>608</v>
      </c>
      <c r="M23" s="281">
        <v>674</v>
      </c>
      <c r="N23" s="281">
        <v>674</v>
      </c>
      <c r="O23" s="281"/>
      <c r="P23" s="281">
        <f t="shared" si="3"/>
        <v>99</v>
      </c>
      <c r="Q23" s="281">
        <f t="shared" si="3"/>
        <v>-99</v>
      </c>
      <c r="R23" s="281">
        <f t="shared" si="3"/>
        <v>99</v>
      </c>
      <c r="S23" s="281">
        <f t="shared" si="3"/>
        <v>-207</v>
      </c>
      <c r="T23" s="281">
        <f t="shared" si="3"/>
        <v>0</v>
      </c>
      <c r="U23" s="281">
        <f t="shared" si="3"/>
        <v>3197</v>
      </c>
      <c r="V23" s="281">
        <f t="shared" si="3"/>
        <v>-587</v>
      </c>
      <c r="W23" s="281">
        <f t="shared" si="3"/>
        <v>-33</v>
      </c>
      <c r="X23" s="281">
        <f t="shared" si="3"/>
        <v>0</v>
      </c>
      <c r="Y23" s="281">
        <f t="shared" si="3"/>
        <v>18</v>
      </c>
      <c r="Z23" s="281">
        <f t="shared" si="3"/>
        <v>-6</v>
      </c>
      <c r="AA23" s="281">
        <f t="shared" si="3"/>
        <v>-66</v>
      </c>
      <c r="AB23" s="281">
        <f t="shared" si="3"/>
        <v>0</v>
      </c>
      <c r="AC23" s="281"/>
      <c r="AD23" s="281">
        <f t="shared" si="1"/>
        <v>100.84444444444445</v>
      </c>
      <c r="AE23" s="281">
        <f t="shared" si="1"/>
        <v>-100.42222222222222</v>
      </c>
      <c r="AF23" s="281">
        <f t="shared" si="1"/>
        <v>100.42222222222222</v>
      </c>
      <c r="AG23" s="281">
        <f t="shared" si="1"/>
        <v>-71.25555555555556</v>
      </c>
      <c r="AH23" s="281">
        <f t="shared" si="1"/>
        <v>4.4444444444444446E-2</v>
      </c>
      <c r="AI23" s="281">
        <f t="shared" si="1"/>
        <v>-79.333333333333485</v>
      </c>
      <c r="AJ23" s="281">
        <f t="shared" si="1"/>
        <v>97.600000000000023</v>
      </c>
      <c r="AK23" s="281">
        <f t="shared" si="1"/>
        <v>-25.133333333333333</v>
      </c>
      <c r="AL23" s="281">
        <f t="shared" ref="AL23:AP73" si="5">X23-X$94</f>
        <v>0.24444444444444444</v>
      </c>
      <c r="AM23" s="281">
        <f t="shared" si="5"/>
        <v>22.711111111111112</v>
      </c>
      <c r="AN23" s="281">
        <f t="shared" si="5"/>
        <v>-4.1222222222222218</v>
      </c>
      <c r="AO23" s="281">
        <f t="shared" si="5"/>
        <v>-65.566666666666663</v>
      </c>
      <c r="AP23" s="281">
        <f t="shared" si="5"/>
        <v>0.53333333333333333</v>
      </c>
      <c r="AQ23" s="281"/>
      <c r="AR23" s="281">
        <f t="shared" si="4"/>
        <v>10169.601975308642</v>
      </c>
      <c r="AS23" s="281">
        <f t="shared" si="4"/>
        <v>10084.622716049382</v>
      </c>
      <c r="AT23" s="281">
        <f t="shared" si="4"/>
        <v>10084.622716049382</v>
      </c>
      <c r="AU23" s="281">
        <f t="shared" si="4"/>
        <v>5077.3541975308644</v>
      </c>
      <c r="AV23" s="281">
        <f t="shared" si="4"/>
        <v>1.9753086419753087E-3</v>
      </c>
      <c r="AW23" s="281">
        <f t="shared" si="4"/>
        <v>6293.7777777778019</v>
      </c>
      <c r="AX23" s="281">
        <f t="shared" si="4"/>
        <v>9525.7600000000039</v>
      </c>
      <c r="AY23" s="281">
        <f t="shared" si="4"/>
        <v>631.68444444444447</v>
      </c>
      <c r="AZ23" s="281">
        <f t="shared" si="4"/>
        <v>5.9753086419753083E-2</v>
      </c>
      <c r="BA23" s="281">
        <f t="shared" si="4"/>
        <v>515.79456790123459</v>
      </c>
      <c r="BB23" s="281">
        <f t="shared" si="4"/>
        <v>16.992716049382711</v>
      </c>
      <c r="BC23" s="281">
        <f t="shared" si="4"/>
        <v>4298.9877777777774</v>
      </c>
      <c r="BD23" s="281">
        <f t="shared" si="4"/>
        <v>0.28444444444444444</v>
      </c>
    </row>
    <row r="24" spans="1:56" s="292" customFormat="1" ht="15" customHeight="1" x14ac:dyDescent="0.25">
      <c r="A24" s="281">
        <f>Makespan_50!E301</f>
        <v>3027</v>
      </c>
      <c r="B24" s="281">
        <f>Makespan_50!S208</f>
        <v>3120</v>
      </c>
      <c r="C24" s="281">
        <f>Makespan_50!E208</f>
        <v>3027</v>
      </c>
      <c r="D24" s="281">
        <f>Makespan_50!S208</f>
        <v>3120</v>
      </c>
      <c r="E24" s="281">
        <f>Makespan_50!E115</f>
        <v>3382</v>
      </c>
      <c r="F24" s="281">
        <f>Makespan_50!E22</f>
        <v>3382</v>
      </c>
      <c r="G24" s="281"/>
      <c r="H24" s="281">
        <v>721</v>
      </c>
      <c r="I24" s="281">
        <v>754</v>
      </c>
      <c r="J24" s="281">
        <v>754</v>
      </c>
      <c r="K24" s="281">
        <v>664</v>
      </c>
      <c r="L24" s="281">
        <v>685</v>
      </c>
      <c r="M24" s="281">
        <v>730</v>
      </c>
      <c r="N24" s="281">
        <v>730</v>
      </c>
      <c r="O24" s="281"/>
      <c r="P24" s="281">
        <f t="shared" si="3"/>
        <v>-93</v>
      </c>
      <c r="Q24" s="281">
        <f t="shared" si="3"/>
        <v>93</v>
      </c>
      <c r="R24" s="281">
        <f t="shared" si="3"/>
        <v>-93</v>
      </c>
      <c r="S24" s="281">
        <f t="shared" si="3"/>
        <v>-262</v>
      </c>
      <c r="T24" s="281">
        <f t="shared" si="3"/>
        <v>0</v>
      </c>
      <c r="U24" s="281">
        <f t="shared" si="3"/>
        <v>3382</v>
      </c>
      <c r="V24" s="281">
        <f t="shared" si="3"/>
        <v>-721</v>
      </c>
      <c r="W24" s="281">
        <f t="shared" si="3"/>
        <v>-33</v>
      </c>
      <c r="X24" s="281">
        <f t="shared" si="3"/>
        <v>0</v>
      </c>
      <c r="Y24" s="281">
        <f t="shared" si="3"/>
        <v>90</v>
      </c>
      <c r="Z24" s="281">
        <f t="shared" si="3"/>
        <v>-21</v>
      </c>
      <c r="AA24" s="281">
        <f t="shared" si="3"/>
        <v>-45</v>
      </c>
      <c r="AB24" s="281">
        <f t="shared" si="3"/>
        <v>0</v>
      </c>
      <c r="AC24" s="281"/>
      <c r="AD24" s="281">
        <f t="shared" ref="AD24:AK55" si="6">P24-P$94</f>
        <v>-91.155555555555551</v>
      </c>
      <c r="AE24" s="281">
        <f t="shared" si="6"/>
        <v>91.577777777777783</v>
      </c>
      <c r="AF24" s="281">
        <f t="shared" si="6"/>
        <v>-91.577777777777783</v>
      </c>
      <c r="AG24" s="281">
        <f t="shared" si="6"/>
        <v>-126.25555555555556</v>
      </c>
      <c r="AH24" s="281">
        <f t="shared" si="6"/>
        <v>4.4444444444444446E-2</v>
      </c>
      <c r="AI24" s="281">
        <f t="shared" si="6"/>
        <v>105.66666666666652</v>
      </c>
      <c r="AJ24" s="281">
        <f t="shared" si="6"/>
        <v>-36.399999999999977</v>
      </c>
      <c r="AK24" s="281">
        <f t="shared" si="6"/>
        <v>-25.133333333333333</v>
      </c>
      <c r="AL24" s="281">
        <f t="shared" si="5"/>
        <v>0.24444444444444444</v>
      </c>
      <c r="AM24" s="281">
        <f t="shared" si="5"/>
        <v>94.711111111111109</v>
      </c>
      <c r="AN24" s="281">
        <f t="shared" si="5"/>
        <v>-19.122222222222224</v>
      </c>
      <c r="AO24" s="281">
        <f t="shared" si="5"/>
        <v>-44.56666666666667</v>
      </c>
      <c r="AP24" s="281">
        <f t="shared" si="5"/>
        <v>0.53333333333333333</v>
      </c>
      <c r="AQ24" s="281"/>
      <c r="AR24" s="281">
        <f t="shared" si="4"/>
        <v>8309.3353086419738</v>
      </c>
      <c r="AS24" s="281">
        <f t="shared" si="4"/>
        <v>8386.4893827160504</v>
      </c>
      <c r="AT24" s="281">
        <f t="shared" si="4"/>
        <v>8386.4893827160504</v>
      </c>
      <c r="AU24" s="281">
        <f t="shared" si="4"/>
        <v>15940.465308641977</v>
      </c>
      <c r="AV24" s="281">
        <f t="shared" si="4"/>
        <v>1.9753086419753087E-3</v>
      </c>
      <c r="AW24" s="281">
        <f t="shared" si="4"/>
        <v>11165.444444444413</v>
      </c>
      <c r="AX24" s="281">
        <f t="shared" si="4"/>
        <v>1324.9599999999984</v>
      </c>
      <c r="AY24" s="281">
        <f t="shared" si="4"/>
        <v>631.68444444444447</v>
      </c>
      <c r="AZ24" s="281">
        <f t="shared" si="4"/>
        <v>5.9753086419753083E-2</v>
      </c>
      <c r="BA24" s="281">
        <f t="shared" si="4"/>
        <v>8970.1945679012333</v>
      </c>
      <c r="BB24" s="281">
        <f t="shared" si="4"/>
        <v>365.65938271604944</v>
      </c>
      <c r="BC24" s="281">
        <f t="shared" si="4"/>
        <v>1986.1877777777781</v>
      </c>
      <c r="BD24" s="281">
        <f t="shared" si="4"/>
        <v>0.28444444444444444</v>
      </c>
    </row>
    <row r="25" spans="1:56" s="292" customFormat="1" ht="84" customHeight="1" x14ac:dyDescent="0.25">
      <c r="A25" s="281">
        <f>Makespan_50!E302</f>
        <v>3318</v>
      </c>
      <c r="B25" s="281">
        <f>Makespan_50!S209</f>
        <v>3263</v>
      </c>
      <c r="C25" s="281">
        <f>Makespan_50!E209</f>
        <v>3318</v>
      </c>
      <c r="D25" s="281">
        <f>Makespan_50!S209</f>
        <v>3263</v>
      </c>
      <c r="E25" s="281">
        <f>Makespan_50!E116</f>
        <v>3516</v>
      </c>
      <c r="F25" s="281">
        <f>Makespan_50!E23</f>
        <v>3516</v>
      </c>
      <c r="G25" s="281"/>
      <c r="H25" s="281">
        <v>790</v>
      </c>
      <c r="I25" s="281">
        <v>764</v>
      </c>
      <c r="J25" s="281">
        <v>764</v>
      </c>
      <c r="K25" s="281">
        <v>812</v>
      </c>
      <c r="L25" s="281">
        <v>812</v>
      </c>
      <c r="M25" s="281">
        <v>796</v>
      </c>
      <c r="N25" s="281">
        <v>796</v>
      </c>
      <c r="O25" s="281"/>
      <c r="P25" s="281">
        <f t="shared" si="3"/>
        <v>55</v>
      </c>
      <c r="Q25" s="281">
        <f t="shared" si="3"/>
        <v>-55</v>
      </c>
      <c r="R25" s="281">
        <f t="shared" si="3"/>
        <v>55</v>
      </c>
      <c r="S25" s="281">
        <f t="shared" si="3"/>
        <v>-253</v>
      </c>
      <c r="T25" s="281">
        <f t="shared" si="3"/>
        <v>0</v>
      </c>
      <c r="U25" s="281">
        <f t="shared" si="3"/>
        <v>3516</v>
      </c>
      <c r="V25" s="281">
        <f t="shared" si="3"/>
        <v>-790</v>
      </c>
      <c r="W25" s="281">
        <f t="shared" si="3"/>
        <v>26</v>
      </c>
      <c r="X25" s="281">
        <f t="shared" si="3"/>
        <v>0</v>
      </c>
      <c r="Y25" s="281">
        <f t="shared" si="3"/>
        <v>-48</v>
      </c>
      <c r="Z25" s="281">
        <f t="shared" si="3"/>
        <v>0</v>
      </c>
      <c r="AA25" s="281">
        <f t="shared" si="3"/>
        <v>16</v>
      </c>
      <c r="AB25" s="281">
        <f t="shared" si="3"/>
        <v>0</v>
      </c>
      <c r="AC25" s="281"/>
      <c r="AD25" s="281">
        <f t="shared" si="6"/>
        <v>56.844444444444441</v>
      </c>
      <c r="AE25" s="281">
        <f t="shared" si="6"/>
        <v>-56.422222222222224</v>
      </c>
      <c r="AF25" s="281">
        <f t="shared" si="6"/>
        <v>56.422222222222224</v>
      </c>
      <c r="AG25" s="281">
        <f t="shared" si="6"/>
        <v>-117.25555555555556</v>
      </c>
      <c r="AH25" s="281">
        <f t="shared" si="6"/>
        <v>4.4444444444444446E-2</v>
      </c>
      <c r="AI25" s="281">
        <f t="shared" si="6"/>
        <v>239.66666666666652</v>
      </c>
      <c r="AJ25" s="281">
        <f t="shared" si="6"/>
        <v>-105.39999999999998</v>
      </c>
      <c r="AK25" s="281">
        <f t="shared" si="6"/>
        <v>33.866666666666667</v>
      </c>
      <c r="AL25" s="281">
        <f t="shared" si="5"/>
        <v>0.24444444444444444</v>
      </c>
      <c r="AM25" s="281">
        <f t="shared" si="5"/>
        <v>-43.288888888888891</v>
      </c>
      <c r="AN25" s="281">
        <f t="shared" si="5"/>
        <v>1.8777777777777778</v>
      </c>
      <c r="AO25" s="281">
        <f t="shared" si="5"/>
        <v>16.433333333333334</v>
      </c>
      <c r="AP25" s="281">
        <f t="shared" si="5"/>
        <v>0.53333333333333333</v>
      </c>
      <c r="AQ25" s="281"/>
      <c r="AR25" s="281">
        <f t="shared" si="4"/>
        <v>3231.2908641975305</v>
      </c>
      <c r="AS25" s="281">
        <f t="shared" si="4"/>
        <v>3183.4671604938276</v>
      </c>
      <c r="AT25" s="281">
        <f t="shared" si="4"/>
        <v>3183.4671604938276</v>
      </c>
      <c r="AU25" s="281">
        <f t="shared" si="4"/>
        <v>13748.865308641976</v>
      </c>
      <c r="AV25" s="281">
        <f t="shared" si="4"/>
        <v>1.9753086419753087E-3</v>
      </c>
      <c r="AW25" s="281">
        <f t="shared" si="4"/>
        <v>57440.111111111037</v>
      </c>
      <c r="AX25" s="281">
        <f t="shared" si="4"/>
        <v>11109.159999999994</v>
      </c>
      <c r="AY25" s="281">
        <f t="shared" si="4"/>
        <v>1146.9511111111112</v>
      </c>
      <c r="AZ25" s="281">
        <f t="shared" si="4"/>
        <v>5.9753086419753083E-2</v>
      </c>
      <c r="BA25" s="281">
        <f t="shared" si="4"/>
        <v>1873.927901234568</v>
      </c>
      <c r="BB25" s="281">
        <f t="shared" si="4"/>
        <v>3.5260493827160495</v>
      </c>
      <c r="BC25" s="281">
        <f t="shared" si="4"/>
        <v>270.05444444444447</v>
      </c>
      <c r="BD25" s="281">
        <f t="shared" si="4"/>
        <v>0.28444444444444444</v>
      </c>
    </row>
    <row r="26" spans="1:56" s="292" customFormat="1" ht="84" customHeight="1" x14ac:dyDescent="0.25">
      <c r="A26" s="281">
        <f>Makespan_50!E303</f>
        <v>3124</v>
      </c>
      <c r="B26" s="281">
        <f>Makespan_50!S210</f>
        <v>3089</v>
      </c>
      <c r="C26" s="281">
        <f>Makespan_50!E210</f>
        <v>3124</v>
      </c>
      <c r="D26" s="281">
        <f>Makespan_50!S210</f>
        <v>3089</v>
      </c>
      <c r="E26" s="281">
        <f>Makespan_50!E117</f>
        <v>3305</v>
      </c>
      <c r="F26" s="281">
        <f>Makespan_50!E24</f>
        <v>3305</v>
      </c>
      <c r="G26" s="281"/>
      <c r="H26" s="281">
        <v>613</v>
      </c>
      <c r="I26" s="281">
        <v>612</v>
      </c>
      <c r="J26" s="281">
        <v>612</v>
      </c>
      <c r="K26" s="281">
        <v>679</v>
      </c>
      <c r="L26" s="281">
        <v>679</v>
      </c>
      <c r="M26" s="281">
        <v>716</v>
      </c>
      <c r="N26" s="281">
        <v>716</v>
      </c>
      <c r="O26" s="281"/>
      <c r="P26" s="281">
        <f t="shared" si="3"/>
        <v>35</v>
      </c>
      <c r="Q26" s="281">
        <f t="shared" si="3"/>
        <v>-35</v>
      </c>
      <c r="R26" s="281">
        <f t="shared" si="3"/>
        <v>35</v>
      </c>
      <c r="S26" s="281">
        <f t="shared" si="3"/>
        <v>-216</v>
      </c>
      <c r="T26" s="281">
        <f t="shared" si="3"/>
        <v>0</v>
      </c>
      <c r="U26" s="281">
        <f t="shared" si="3"/>
        <v>3305</v>
      </c>
      <c r="V26" s="281">
        <f t="shared" si="3"/>
        <v>-613</v>
      </c>
      <c r="W26" s="281">
        <f t="shared" si="3"/>
        <v>1</v>
      </c>
      <c r="X26" s="281">
        <f t="shared" si="3"/>
        <v>0</v>
      </c>
      <c r="Y26" s="281">
        <f t="shared" si="3"/>
        <v>-67</v>
      </c>
      <c r="Z26" s="281">
        <f t="shared" si="3"/>
        <v>0</v>
      </c>
      <c r="AA26" s="281">
        <f t="shared" si="3"/>
        <v>-37</v>
      </c>
      <c r="AB26" s="281">
        <f t="shared" si="3"/>
        <v>0</v>
      </c>
      <c r="AC26" s="281"/>
      <c r="AD26" s="281">
        <f t="shared" si="6"/>
        <v>36.844444444444441</v>
      </c>
      <c r="AE26" s="281">
        <f t="shared" si="6"/>
        <v>-36.422222222222224</v>
      </c>
      <c r="AF26" s="281">
        <f t="shared" si="6"/>
        <v>36.422222222222224</v>
      </c>
      <c r="AG26" s="281">
        <f t="shared" si="6"/>
        <v>-80.25555555555556</v>
      </c>
      <c r="AH26" s="281">
        <f t="shared" si="6"/>
        <v>4.4444444444444446E-2</v>
      </c>
      <c r="AI26" s="281">
        <f t="shared" si="6"/>
        <v>28.666666666666515</v>
      </c>
      <c r="AJ26" s="281">
        <f t="shared" si="6"/>
        <v>71.600000000000023</v>
      </c>
      <c r="AK26" s="281">
        <f t="shared" si="6"/>
        <v>8.8666666666666671</v>
      </c>
      <c r="AL26" s="281">
        <f t="shared" si="5"/>
        <v>0.24444444444444444</v>
      </c>
      <c r="AM26" s="281">
        <f t="shared" si="5"/>
        <v>-62.288888888888891</v>
      </c>
      <c r="AN26" s="281">
        <f t="shared" si="5"/>
        <v>1.8777777777777778</v>
      </c>
      <c r="AO26" s="281">
        <f t="shared" si="5"/>
        <v>-36.56666666666667</v>
      </c>
      <c r="AP26" s="281">
        <f t="shared" si="5"/>
        <v>0.53333333333333333</v>
      </c>
      <c r="AQ26" s="281"/>
      <c r="AR26" s="281">
        <f t="shared" si="4"/>
        <v>1357.5130864197529</v>
      </c>
      <c r="AS26" s="281">
        <f t="shared" si="4"/>
        <v>1326.5782716049384</v>
      </c>
      <c r="AT26" s="281">
        <f t="shared" si="4"/>
        <v>1326.5782716049384</v>
      </c>
      <c r="AU26" s="281">
        <f t="shared" si="4"/>
        <v>6440.9541975308648</v>
      </c>
      <c r="AV26" s="281">
        <f t="shared" si="4"/>
        <v>1.9753086419753087E-3</v>
      </c>
      <c r="AW26" s="281">
        <f t="shared" si="4"/>
        <v>821.77777777776907</v>
      </c>
      <c r="AX26" s="281">
        <f t="shared" si="4"/>
        <v>5126.5600000000031</v>
      </c>
      <c r="AY26" s="281">
        <f t="shared" si="4"/>
        <v>78.617777777777789</v>
      </c>
      <c r="AZ26" s="281">
        <f t="shared" si="4"/>
        <v>5.9753086419753083E-2</v>
      </c>
      <c r="BA26" s="281">
        <f t="shared" si="4"/>
        <v>3879.9056790123459</v>
      </c>
      <c r="BB26" s="281">
        <f t="shared" si="4"/>
        <v>3.5260493827160495</v>
      </c>
      <c r="BC26" s="281">
        <f t="shared" si="4"/>
        <v>1337.1211111111113</v>
      </c>
      <c r="BD26" s="281">
        <f t="shared" si="4"/>
        <v>0.28444444444444444</v>
      </c>
    </row>
    <row r="27" spans="1:56" s="292" customFormat="1" ht="15" customHeight="1" x14ac:dyDescent="0.25">
      <c r="A27" s="281">
        <f>Makespan_50!E304</f>
        <v>3217</v>
      </c>
      <c r="B27" s="281">
        <f>Makespan_50!S211</f>
        <v>3180</v>
      </c>
      <c r="C27" s="281">
        <f>Makespan_50!E211</f>
        <v>3217</v>
      </c>
      <c r="D27" s="281">
        <f>Makespan_50!S211</f>
        <v>3180</v>
      </c>
      <c r="E27" s="281">
        <f>Makespan_50!E118</f>
        <v>3387</v>
      </c>
      <c r="F27" s="281">
        <f>Makespan_50!E25</f>
        <v>3387</v>
      </c>
      <c r="G27" s="281"/>
      <c r="H27" s="281">
        <v>424</v>
      </c>
      <c r="I27" s="281">
        <v>444</v>
      </c>
      <c r="J27" s="281">
        <v>444</v>
      </c>
      <c r="K27" s="281">
        <v>448</v>
      </c>
      <c r="L27" s="281">
        <v>448</v>
      </c>
      <c r="M27" s="281">
        <v>493</v>
      </c>
      <c r="N27" s="281">
        <v>493</v>
      </c>
      <c r="O27" s="281"/>
      <c r="P27" s="281">
        <f t="shared" si="3"/>
        <v>37</v>
      </c>
      <c r="Q27" s="281">
        <f t="shared" si="3"/>
        <v>-37</v>
      </c>
      <c r="R27" s="281">
        <f t="shared" si="3"/>
        <v>37</v>
      </c>
      <c r="S27" s="281">
        <f t="shared" si="3"/>
        <v>-207</v>
      </c>
      <c r="T27" s="281">
        <f t="shared" si="3"/>
        <v>0</v>
      </c>
      <c r="U27" s="281">
        <f t="shared" si="3"/>
        <v>3387</v>
      </c>
      <c r="V27" s="281">
        <f t="shared" si="3"/>
        <v>-424</v>
      </c>
      <c r="W27" s="281">
        <f t="shared" si="3"/>
        <v>-20</v>
      </c>
      <c r="X27" s="281">
        <f t="shared" si="3"/>
        <v>0</v>
      </c>
      <c r="Y27" s="281">
        <f t="shared" si="3"/>
        <v>-4</v>
      </c>
      <c r="Z27" s="281">
        <f t="shared" si="3"/>
        <v>0</v>
      </c>
      <c r="AA27" s="281">
        <f t="shared" si="3"/>
        <v>-45</v>
      </c>
      <c r="AB27" s="281">
        <f t="shared" si="3"/>
        <v>0</v>
      </c>
      <c r="AC27" s="281"/>
      <c r="AD27" s="281">
        <f t="shared" si="6"/>
        <v>38.844444444444441</v>
      </c>
      <c r="AE27" s="281">
        <f t="shared" si="6"/>
        <v>-38.422222222222224</v>
      </c>
      <c r="AF27" s="281">
        <f t="shared" si="6"/>
        <v>38.422222222222224</v>
      </c>
      <c r="AG27" s="281">
        <f t="shared" si="6"/>
        <v>-71.25555555555556</v>
      </c>
      <c r="AH27" s="281">
        <f t="shared" si="6"/>
        <v>4.4444444444444446E-2</v>
      </c>
      <c r="AI27" s="281">
        <f t="shared" si="6"/>
        <v>110.66666666666652</v>
      </c>
      <c r="AJ27" s="281">
        <f t="shared" si="6"/>
        <v>260.60000000000002</v>
      </c>
      <c r="AK27" s="281">
        <f t="shared" si="6"/>
        <v>-12.133333333333333</v>
      </c>
      <c r="AL27" s="281">
        <f t="shared" si="5"/>
        <v>0.24444444444444444</v>
      </c>
      <c r="AM27" s="281">
        <f t="shared" si="5"/>
        <v>0.71111111111111125</v>
      </c>
      <c r="AN27" s="281">
        <f t="shared" si="5"/>
        <v>1.8777777777777778</v>
      </c>
      <c r="AO27" s="281">
        <f t="shared" si="5"/>
        <v>-44.56666666666667</v>
      </c>
      <c r="AP27" s="281">
        <f t="shared" si="5"/>
        <v>0.53333333333333333</v>
      </c>
      <c r="AQ27" s="281"/>
      <c r="AR27" s="281">
        <f t="shared" si="4"/>
        <v>1508.8908641975306</v>
      </c>
      <c r="AS27" s="281">
        <f t="shared" si="4"/>
        <v>1476.2671604938273</v>
      </c>
      <c r="AT27" s="281">
        <f t="shared" si="4"/>
        <v>1476.2671604938273</v>
      </c>
      <c r="AU27" s="281">
        <f t="shared" si="4"/>
        <v>5077.3541975308644</v>
      </c>
      <c r="AV27" s="281">
        <f t="shared" si="4"/>
        <v>1.9753086419753087E-3</v>
      </c>
      <c r="AW27" s="281">
        <f t="shared" si="4"/>
        <v>12247.111111111077</v>
      </c>
      <c r="AX27" s="281">
        <f t="shared" si="4"/>
        <v>67912.360000000015</v>
      </c>
      <c r="AY27" s="281">
        <f t="shared" si="4"/>
        <v>147.21777777777777</v>
      </c>
      <c r="AZ27" s="281">
        <f t="shared" si="4"/>
        <v>5.9753086419753083E-2</v>
      </c>
      <c r="BA27" s="281">
        <f t="shared" si="4"/>
        <v>0.50567901234567925</v>
      </c>
      <c r="BB27" s="281">
        <f t="shared" si="4"/>
        <v>3.5260493827160495</v>
      </c>
      <c r="BC27" s="281">
        <f t="shared" si="4"/>
        <v>1986.1877777777781</v>
      </c>
      <c r="BD27" s="281">
        <f t="shared" si="4"/>
        <v>0.28444444444444444</v>
      </c>
    </row>
    <row r="28" spans="1:56" s="292" customFormat="1" ht="15" customHeight="1" x14ac:dyDescent="0.25">
      <c r="A28" s="281">
        <f>Makespan_50!E305</f>
        <v>2840</v>
      </c>
      <c r="B28" s="281">
        <f>Makespan_50!S212</f>
        <v>2763</v>
      </c>
      <c r="C28" s="281">
        <f>Makespan_50!E212</f>
        <v>2840</v>
      </c>
      <c r="D28" s="281">
        <f>Makespan_50!S212</f>
        <v>2763</v>
      </c>
      <c r="E28" s="281">
        <f>Makespan_50!E119</f>
        <v>2956</v>
      </c>
      <c r="F28" s="281">
        <f>Makespan_50!E26</f>
        <v>2956</v>
      </c>
      <c r="G28" s="281"/>
      <c r="H28" s="281">
        <v>706</v>
      </c>
      <c r="I28" s="281">
        <v>702</v>
      </c>
      <c r="J28" s="281">
        <v>702</v>
      </c>
      <c r="K28" s="281">
        <v>628</v>
      </c>
      <c r="L28" s="281">
        <v>649</v>
      </c>
      <c r="M28" s="281">
        <v>748</v>
      </c>
      <c r="N28" s="281">
        <v>748</v>
      </c>
      <c r="O28" s="281"/>
      <c r="P28" s="281">
        <f t="shared" si="3"/>
        <v>77</v>
      </c>
      <c r="Q28" s="281">
        <f t="shared" si="3"/>
        <v>-77</v>
      </c>
      <c r="R28" s="281">
        <f t="shared" si="3"/>
        <v>77</v>
      </c>
      <c r="S28" s="281">
        <f t="shared" si="3"/>
        <v>-193</v>
      </c>
      <c r="T28" s="281">
        <f t="shared" si="3"/>
        <v>0</v>
      </c>
      <c r="U28" s="281">
        <f t="shared" si="3"/>
        <v>2956</v>
      </c>
      <c r="V28" s="281">
        <f t="shared" si="3"/>
        <v>-706</v>
      </c>
      <c r="W28" s="281">
        <f t="shared" si="3"/>
        <v>4</v>
      </c>
      <c r="X28" s="281">
        <f t="shared" si="3"/>
        <v>0</v>
      </c>
      <c r="Y28" s="281">
        <f t="shared" si="3"/>
        <v>74</v>
      </c>
      <c r="Z28" s="281">
        <f t="shared" si="3"/>
        <v>-21</v>
      </c>
      <c r="AA28" s="281">
        <f t="shared" si="3"/>
        <v>-99</v>
      </c>
      <c r="AB28" s="281">
        <f t="shared" si="3"/>
        <v>0</v>
      </c>
      <c r="AC28" s="281"/>
      <c r="AD28" s="281">
        <f t="shared" si="6"/>
        <v>78.844444444444449</v>
      </c>
      <c r="AE28" s="281">
        <f t="shared" si="6"/>
        <v>-78.422222222222217</v>
      </c>
      <c r="AF28" s="281">
        <f t="shared" si="6"/>
        <v>78.422222222222217</v>
      </c>
      <c r="AG28" s="281">
        <f t="shared" si="6"/>
        <v>-57.25555555555556</v>
      </c>
      <c r="AH28" s="281">
        <f t="shared" si="6"/>
        <v>4.4444444444444446E-2</v>
      </c>
      <c r="AI28" s="281">
        <f t="shared" si="6"/>
        <v>-320.33333333333348</v>
      </c>
      <c r="AJ28" s="281">
        <f t="shared" si="6"/>
        <v>-21.399999999999977</v>
      </c>
      <c r="AK28" s="281">
        <f t="shared" si="6"/>
        <v>11.866666666666667</v>
      </c>
      <c r="AL28" s="281">
        <f t="shared" si="5"/>
        <v>0.24444444444444444</v>
      </c>
      <c r="AM28" s="281">
        <f t="shared" si="5"/>
        <v>78.711111111111109</v>
      </c>
      <c r="AN28" s="281">
        <f t="shared" si="5"/>
        <v>-19.122222222222224</v>
      </c>
      <c r="AO28" s="281">
        <f t="shared" si="5"/>
        <v>-98.566666666666663</v>
      </c>
      <c r="AP28" s="281">
        <f t="shared" si="5"/>
        <v>0.53333333333333333</v>
      </c>
      <c r="AQ28" s="281"/>
      <c r="AR28" s="281">
        <f t="shared" si="4"/>
        <v>6216.446419753087</v>
      </c>
      <c r="AS28" s="281">
        <f t="shared" si="4"/>
        <v>6150.0449382716042</v>
      </c>
      <c r="AT28" s="281">
        <f t="shared" si="4"/>
        <v>6150.0449382716042</v>
      </c>
      <c r="AU28" s="281">
        <f t="shared" si="4"/>
        <v>3278.1986419753093</v>
      </c>
      <c r="AV28" s="281">
        <f t="shared" si="4"/>
        <v>1.9753086419753087E-3</v>
      </c>
      <c r="AW28" s="281">
        <f t="shared" si="4"/>
        <v>102613.44444444454</v>
      </c>
      <c r="AX28" s="281">
        <f t="shared" si="4"/>
        <v>457.95999999999901</v>
      </c>
      <c r="AY28" s="281">
        <f t="shared" si="4"/>
        <v>140.81777777777779</v>
      </c>
      <c r="AZ28" s="281">
        <f t="shared" si="4"/>
        <v>5.9753086419753083E-2</v>
      </c>
      <c r="BA28" s="281">
        <f t="shared" si="4"/>
        <v>6195.4390123456787</v>
      </c>
      <c r="BB28" s="281">
        <f t="shared" si="4"/>
        <v>365.65938271604944</v>
      </c>
      <c r="BC28" s="281">
        <f t="shared" si="4"/>
        <v>9715.3877777777761</v>
      </c>
      <c r="BD28" s="281">
        <f t="shared" si="4"/>
        <v>0.28444444444444444</v>
      </c>
    </row>
    <row r="29" spans="1:56" s="292" customFormat="1" ht="15" customHeight="1" x14ac:dyDescent="0.25">
      <c r="A29" s="281">
        <f>Makespan_50!E306</f>
        <v>3039</v>
      </c>
      <c r="B29" s="281">
        <f>Makespan_50!S213</f>
        <v>3092</v>
      </c>
      <c r="C29" s="281">
        <f>Makespan_50!E213</f>
        <v>3039</v>
      </c>
      <c r="D29" s="281">
        <f>Makespan_50!S213</f>
        <v>3092</v>
      </c>
      <c r="E29" s="281">
        <f>Makespan_50!E120</f>
        <v>3209</v>
      </c>
      <c r="F29" s="281">
        <f>Makespan_50!E27</f>
        <v>3209</v>
      </c>
      <c r="G29" s="281"/>
      <c r="H29" s="281">
        <v>715</v>
      </c>
      <c r="I29" s="281">
        <v>703</v>
      </c>
      <c r="J29" s="281">
        <v>703</v>
      </c>
      <c r="K29" s="281">
        <v>760</v>
      </c>
      <c r="L29" s="281">
        <v>760</v>
      </c>
      <c r="M29" s="281">
        <v>750</v>
      </c>
      <c r="N29" s="281">
        <v>750</v>
      </c>
      <c r="O29" s="281"/>
      <c r="P29" s="281">
        <f t="shared" si="3"/>
        <v>-53</v>
      </c>
      <c r="Q29" s="281">
        <f t="shared" si="3"/>
        <v>53</v>
      </c>
      <c r="R29" s="281">
        <f t="shared" si="3"/>
        <v>-53</v>
      </c>
      <c r="S29" s="281">
        <f t="shared" si="3"/>
        <v>-117</v>
      </c>
      <c r="T29" s="281">
        <f t="shared" si="3"/>
        <v>0</v>
      </c>
      <c r="U29" s="281">
        <f t="shared" si="3"/>
        <v>3209</v>
      </c>
      <c r="V29" s="281">
        <f t="shared" si="3"/>
        <v>-715</v>
      </c>
      <c r="W29" s="281">
        <f t="shared" si="3"/>
        <v>12</v>
      </c>
      <c r="X29" s="281">
        <f t="shared" si="3"/>
        <v>0</v>
      </c>
      <c r="Y29" s="281">
        <f t="shared" si="3"/>
        <v>-57</v>
      </c>
      <c r="Z29" s="281">
        <f t="shared" si="3"/>
        <v>0</v>
      </c>
      <c r="AA29" s="281">
        <f t="shared" si="3"/>
        <v>10</v>
      </c>
      <c r="AB29" s="281">
        <f t="shared" si="3"/>
        <v>0</v>
      </c>
      <c r="AC29" s="281"/>
      <c r="AD29" s="281">
        <f t="shared" si="6"/>
        <v>-51.155555555555559</v>
      </c>
      <c r="AE29" s="281">
        <f t="shared" si="6"/>
        <v>51.577777777777776</v>
      </c>
      <c r="AF29" s="281">
        <f t="shared" si="6"/>
        <v>-51.577777777777776</v>
      </c>
      <c r="AG29" s="281">
        <f t="shared" si="6"/>
        <v>18.74444444444444</v>
      </c>
      <c r="AH29" s="281">
        <f t="shared" si="6"/>
        <v>4.4444444444444446E-2</v>
      </c>
      <c r="AI29" s="281">
        <f t="shared" si="6"/>
        <v>-67.333333333333485</v>
      </c>
      <c r="AJ29" s="281">
        <f t="shared" si="6"/>
        <v>-30.399999999999977</v>
      </c>
      <c r="AK29" s="281">
        <f t="shared" si="6"/>
        <v>19.866666666666667</v>
      </c>
      <c r="AL29" s="281">
        <f t="shared" si="5"/>
        <v>0.24444444444444444</v>
      </c>
      <c r="AM29" s="281">
        <f t="shared" si="5"/>
        <v>-52.288888888888891</v>
      </c>
      <c r="AN29" s="281">
        <f t="shared" si="5"/>
        <v>1.8777777777777778</v>
      </c>
      <c r="AO29" s="281">
        <f t="shared" si="5"/>
        <v>10.433333333333334</v>
      </c>
      <c r="AP29" s="281">
        <f t="shared" si="5"/>
        <v>0.53333333333333333</v>
      </c>
      <c r="AQ29" s="281"/>
      <c r="AR29" s="281">
        <f t="shared" si="4"/>
        <v>2616.8908641975313</v>
      </c>
      <c r="AS29" s="281">
        <f t="shared" si="4"/>
        <v>2660.2671604938269</v>
      </c>
      <c r="AT29" s="281">
        <f t="shared" si="4"/>
        <v>2660.2671604938269</v>
      </c>
      <c r="AU29" s="281">
        <f t="shared" si="4"/>
        <v>351.35419753086404</v>
      </c>
      <c r="AV29" s="281">
        <f t="shared" si="4"/>
        <v>1.9753086419753087E-3</v>
      </c>
      <c r="AW29" s="281">
        <f t="shared" si="4"/>
        <v>4533.7777777777983</v>
      </c>
      <c r="AX29" s="281">
        <f t="shared" si="4"/>
        <v>924.1599999999986</v>
      </c>
      <c r="AY29" s="281">
        <f t="shared" si="4"/>
        <v>394.68444444444447</v>
      </c>
      <c r="AZ29" s="281">
        <f t="shared" si="4"/>
        <v>5.9753086419753083E-2</v>
      </c>
      <c r="BA29" s="281">
        <f t="shared" si="4"/>
        <v>2734.1279012345681</v>
      </c>
      <c r="BB29" s="281">
        <f t="shared" si="4"/>
        <v>3.5260493827160495</v>
      </c>
      <c r="BC29" s="281">
        <f t="shared" si="4"/>
        <v>108.85444444444445</v>
      </c>
      <c r="BD29" s="281">
        <f t="shared" si="4"/>
        <v>0.28444444444444444</v>
      </c>
    </row>
    <row r="30" spans="1:56" s="292" customFormat="1" ht="15" customHeight="1" x14ac:dyDescent="0.25">
      <c r="A30" s="281">
        <f>Makespan_50!E307</f>
        <v>3027</v>
      </c>
      <c r="B30" s="281">
        <f>Makespan_50!S214</f>
        <v>3074</v>
      </c>
      <c r="C30" s="281">
        <f>Makespan_50!E214</f>
        <v>3027</v>
      </c>
      <c r="D30" s="281">
        <f>Makespan_50!S214</f>
        <v>3074</v>
      </c>
      <c r="E30" s="281">
        <f>Makespan_50!E121</f>
        <v>3184</v>
      </c>
      <c r="F30" s="281">
        <f>Makespan_50!E28</f>
        <v>3184</v>
      </c>
      <c r="G30" s="281"/>
      <c r="H30" s="281">
        <v>589</v>
      </c>
      <c r="I30" s="281">
        <v>605</v>
      </c>
      <c r="J30" s="281">
        <v>605</v>
      </c>
      <c r="K30" s="281">
        <v>651</v>
      </c>
      <c r="L30" s="281">
        <v>651</v>
      </c>
      <c r="M30" s="281">
        <v>669</v>
      </c>
      <c r="N30" s="281">
        <v>671</v>
      </c>
      <c r="O30" s="281"/>
      <c r="P30" s="281">
        <f t="shared" si="3"/>
        <v>-47</v>
      </c>
      <c r="Q30" s="281">
        <f t="shared" si="3"/>
        <v>47</v>
      </c>
      <c r="R30" s="281">
        <f t="shared" si="3"/>
        <v>-47</v>
      </c>
      <c r="S30" s="281">
        <f t="shared" si="3"/>
        <v>-110</v>
      </c>
      <c r="T30" s="281">
        <f t="shared" si="3"/>
        <v>0</v>
      </c>
      <c r="U30" s="281">
        <f t="shared" si="3"/>
        <v>3184</v>
      </c>
      <c r="V30" s="281">
        <f t="shared" si="3"/>
        <v>-589</v>
      </c>
      <c r="W30" s="281">
        <f t="shared" si="3"/>
        <v>-16</v>
      </c>
      <c r="X30" s="281">
        <f t="shared" si="3"/>
        <v>0</v>
      </c>
      <c r="Y30" s="281">
        <f t="shared" si="3"/>
        <v>-46</v>
      </c>
      <c r="Z30" s="281">
        <f t="shared" si="3"/>
        <v>0</v>
      </c>
      <c r="AA30" s="281">
        <f t="shared" si="3"/>
        <v>-18</v>
      </c>
      <c r="AB30" s="281">
        <f t="shared" si="3"/>
        <v>-2</v>
      </c>
      <c r="AC30" s="281"/>
      <c r="AD30" s="281">
        <f t="shared" si="6"/>
        <v>-45.155555555555559</v>
      </c>
      <c r="AE30" s="281">
        <f t="shared" si="6"/>
        <v>45.577777777777776</v>
      </c>
      <c r="AF30" s="281">
        <f t="shared" si="6"/>
        <v>-45.577777777777776</v>
      </c>
      <c r="AG30" s="281">
        <f t="shared" si="6"/>
        <v>25.74444444444444</v>
      </c>
      <c r="AH30" s="281">
        <f t="shared" si="6"/>
        <v>4.4444444444444446E-2</v>
      </c>
      <c r="AI30" s="281">
        <f t="shared" si="6"/>
        <v>-92.333333333333485</v>
      </c>
      <c r="AJ30" s="281">
        <f t="shared" si="6"/>
        <v>95.600000000000023</v>
      </c>
      <c r="AK30" s="281">
        <f t="shared" si="6"/>
        <v>-8.1333333333333329</v>
      </c>
      <c r="AL30" s="281">
        <f t="shared" si="5"/>
        <v>0.24444444444444444</v>
      </c>
      <c r="AM30" s="281">
        <f t="shared" si="5"/>
        <v>-41.288888888888891</v>
      </c>
      <c r="AN30" s="281">
        <f t="shared" si="5"/>
        <v>1.8777777777777778</v>
      </c>
      <c r="AO30" s="281">
        <f t="shared" si="5"/>
        <v>-17.566666666666666</v>
      </c>
      <c r="AP30" s="281">
        <f t="shared" si="5"/>
        <v>-1.4666666666666668</v>
      </c>
      <c r="AQ30" s="281"/>
      <c r="AR30" s="281">
        <f t="shared" si="4"/>
        <v>2039.0241975308645</v>
      </c>
      <c r="AS30" s="281">
        <f t="shared" si="4"/>
        <v>2077.3338271604935</v>
      </c>
      <c r="AT30" s="281">
        <f t="shared" si="4"/>
        <v>2077.3338271604935</v>
      </c>
      <c r="AU30" s="281">
        <f t="shared" si="4"/>
        <v>662.7764197530862</v>
      </c>
      <c r="AV30" s="281">
        <f t="shared" si="4"/>
        <v>1.9753086419753087E-3</v>
      </c>
      <c r="AW30" s="281">
        <f t="shared" si="4"/>
        <v>8525.4444444444725</v>
      </c>
      <c r="AX30" s="281">
        <f t="shared" si="4"/>
        <v>9139.3600000000042</v>
      </c>
      <c r="AY30" s="281">
        <f t="shared" si="4"/>
        <v>66.151111111111106</v>
      </c>
      <c r="AZ30" s="281">
        <f t="shared" si="4"/>
        <v>5.9753086419753083E-2</v>
      </c>
      <c r="BA30" s="281">
        <f t="shared" si="4"/>
        <v>1704.7723456790125</v>
      </c>
      <c r="BB30" s="281">
        <f t="shared" si="4"/>
        <v>3.5260493827160495</v>
      </c>
      <c r="BC30" s="281">
        <f t="shared" si="4"/>
        <v>308.58777777777777</v>
      </c>
      <c r="BD30" s="281">
        <f t="shared" si="4"/>
        <v>2.1511111111111116</v>
      </c>
    </row>
    <row r="31" spans="1:56" s="292" customFormat="1" ht="15" customHeight="1" x14ac:dyDescent="0.25">
      <c r="A31" s="281">
        <f>Makespan_50!E308</f>
        <v>3055</v>
      </c>
      <c r="B31" s="281">
        <f>Makespan_50!S215</f>
        <v>3034</v>
      </c>
      <c r="C31" s="281">
        <f>Makespan_50!E215</f>
        <v>3055</v>
      </c>
      <c r="D31" s="281">
        <f>Makespan_50!S215</f>
        <v>3034</v>
      </c>
      <c r="E31" s="281">
        <f>Makespan_50!E122</f>
        <v>3185</v>
      </c>
      <c r="F31" s="281">
        <f>Makespan_50!E29</f>
        <v>3185</v>
      </c>
      <c r="G31" s="281"/>
      <c r="H31" s="281">
        <v>626</v>
      </c>
      <c r="I31" s="281">
        <v>741</v>
      </c>
      <c r="J31" s="281">
        <v>741</v>
      </c>
      <c r="K31" s="281">
        <v>707</v>
      </c>
      <c r="L31" s="281">
        <v>707</v>
      </c>
      <c r="M31" s="281">
        <v>629</v>
      </c>
      <c r="N31" s="281">
        <v>629</v>
      </c>
      <c r="O31" s="281"/>
      <c r="P31" s="281">
        <f t="shared" si="3"/>
        <v>21</v>
      </c>
      <c r="Q31" s="281">
        <f t="shared" si="3"/>
        <v>-21</v>
      </c>
      <c r="R31" s="281">
        <f t="shared" si="3"/>
        <v>21</v>
      </c>
      <c r="S31" s="281">
        <f t="shared" si="3"/>
        <v>-151</v>
      </c>
      <c r="T31" s="281">
        <f t="shared" si="3"/>
        <v>0</v>
      </c>
      <c r="U31" s="281">
        <f t="shared" si="3"/>
        <v>3185</v>
      </c>
      <c r="V31" s="281">
        <f t="shared" si="3"/>
        <v>-626</v>
      </c>
      <c r="W31" s="281">
        <f t="shared" si="3"/>
        <v>-115</v>
      </c>
      <c r="X31" s="281">
        <f t="shared" si="3"/>
        <v>0</v>
      </c>
      <c r="Y31" s="281">
        <f t="shared" si="3"/>
        <v>34</v>
      </c>
      <c r="Z31" s="281">
        <f t="shared" si="3"/>
        <v>0</v>
      </c>
      <c r="AA31" s="281">
        <f t="shared" si="3"/>
        <v>78</v>
      </c>
      <c r="AB31" s="281">
        <f t="shared" si="3"/>
        <v>0</v>
      </c>
      <c r="AC31" s="281"/>
      <c r="AD31" s="281">
        <f t="shared" si="6"/>
        <v>22.844444444444445</v>
      </c>
      <c r="AE31" s="281">
        <f t="shared" si="6"/>
        <v>-22.422222222222221</v>
      </c>
      <c r="AF31" s="281">
        <f t="shared" si="6"/>
        <v>22.422222222222221</v>
      </c>
      <c r="AG31" s="281">
        <f t="shared" si="6"/>
        <v>-15.25555555555556</v>
      </c>
      <c r="AH31" s="281">
        <f t="shared" si="6"/>
        <v>4.4444444444444446E-2</v>
      </c>
      <c r="AI31" s="281">
        <f t="shared" si="6"/>
        <v>-91.333333333333485</v>
      </c>
      <c r="AJ31" s="281">
        <f t="shared" si="6"/>
        <v>58.600000000000023</v>
      </c>
      <c r="AK31" s="281">
        <f t="shared" si="6"/>
        <v>-107.13333333333334</v>
      </c>
      <c r="AL31" s="281">
        <f t="shared" si="5"/>
        <v>0.24444444444444444</v>
      </c>
      <c r="AM31" s="281">
        <f t="shared" si="5"/>
        <v>38.711111111111109</v>
      </c>
      <c r="AN31" s="281">
        <f t="shared" si="5"/>
        <v>1.8777777777777778</v>
      </c>
      <c r="AO31" s="281">
        <f t="shared" si="5"/>
        <v>78.433333333333337</v>
      </c>
      <c r="AP31" s="281">
        <f t="shared" si="5"/>
        <v>0.53333333333333333</v>
      </c>
      <c r="AQ31" s="281"/>
      <c r="AR31" s="281">
        <f t="shared" si="4"/>
        <v>521.86864197530872</v>
      </c>
      <c r="AS31" s="281">
        <f t="shared" si="4"/>
        <v>502.75604938271596</v>
      </c>
      <c r="AT31" s="281">
        <f t="shared" si="4"/>
        <v>502.75604938271596</v>
      </c>
      <c r="AU31" s="281">
        <f t="shared" si="4"/>
        <v>232.73197530864212</v>
      </c>
      <c r="AV31" s="281">
        <f t="shared" si="4"/>
        <v>1.9753086419753087E-3</v>
      </c>
      <c r="AW31" s="281">
        <f t="shared" si="4"/>
        <v>8341.7777777778047</v>
      </c>
      <c r="AX31" s="281">
        <f t="shared" si="4"/>
        <v>3433.9600000000028</v>
      </c>
      <c r="AY31" s="281">
        <f t="shared" si="4"/>
        <v>11477.551111111112</v>
      </c>
      <c r="AZ31" s="281">
        <f t="shared" si="4"/>
        <v>5.9753086419753083E-2</v>
      </c>
      <c r="BA31" s="281">
        <f t="shared" si="4"/>
        <v>1498.5501234567898</v>
      </c>
      <c r="BB31" s="281">
        <f t="shared" si="4"/>
        <v>3.5260493827160495</v>
      </c>
      <c r="BC31" s="281">
        <f t="shared" si="4"/>
        <v>6151.7877777777785</v>
      </c>
      <c r="BD31" s="281">
        <f t="shared" si="4"/>
        <v>0.28444444444444444</v>
      </c>
    </row>
    <row r="32" spans="1:56" x14ac:dyDescent="0.25">
      <c r="A32" s="281">
        <f>Makespan_50!E309</f>
        <v>3305</v>
      </c>
      <c r="B32" s="281">
        <f>Makespan_50!S216</f>
        <v>3409</v>
      </c>
      <c r="C32" s="281">
        <f>Makespan_50!E216</f>
        <v>3314</v>
      </c>
      <c r="D32" s="281">
        <f>Makespan_50!S216</f>
        <v>3409</v>
      </c>
      <c r="E32" s="281">
        <f>Makespan_50!E123</f>
        <v>3492</v>
      </c>
      <c r="F32" s="281">
        <f>Makespan_50!E30</f>
        <v>3492</v>
      </c>
      <c r="H32" s="281">
        <v>797</v>
      </c>
      <c r="I32" s="281">
        <v>761</v>
      </c>
      <c r="J32" s="281">
        <v>761</v>
      </c>
      <c r="K32" s="281">
        <v>782</v>
      </c>
      <c r="L32" s="281">
        <v>782</v>
      </c>
      <c r="M32" s="281">
        <v>754</v>
      </c>
      <c r="N32" s="281">
        <v>754</v>
      </c>
      <c r="P32" s="281">
        <f t="shared" si="3"/>
        <v>-104</v>
      </c>
      <c r="Q32" s="281">
        <f t="shared" si="3"/>
        <v>95</v>
      </c>
      <c r="R32" s="281">
        <f t="shared" si="3"/>
        <v>-95</v>
      </c>
      <c r="S32" s="281">
        <f t="shared" si="3"/>
        <v>-83</v>
      </c>
      <c r="T32" s="281">
        <f t="shared" si="3"/>
        <v>0</v>
      </c>
      <c r="U32" s="281">
        <f t="shared" si="3"/>
        <v>3492</v>
      </c>
      <c r="V32" s="281">
        <f t="shared" si="3"/>
        <v>-797</v>
      </c>
      <c r="W32" s="281">
        <f t="shared" si="3"/>
        <v>36</v>
      </c>
      <c r="X32" s="281">
        <f t="shared" si="3"/>
        <v>0</v>
      </c>
      <c r="Y32" s="281">
        <f t="shared" si="3"/>
        <v>-21</v>
      </c>
      <c r="Z32" s="281">
        <f t="shared" si="3"/>
        <v>0</v>
      </c>
      <c r="AA32" s="281">
        <f t="shared" si="3"/>
        <v>28</v>
      </c>
      <c r="AB32" s="281">
        <f t="shared" si="3"/>
        <v>0</v>
      </c>
      <c r="AD32" s="281">
        <f t="shared" si="6"/>
        <v>-102.15555555555555</v>
      </c>
      <c r="AE32" s="281">
        <f t="shared" si="6"/>
        <v>93.577777777777783</v>
      </c>
      <c r="AF32" s="281">
        <f t="shared" si="6"/>
        <v>-93.577777777777783</v>
      </c>
      <c r="AG32" s="281">
        <f t="shared" si="6"/>
        <v>52.74444444444444</v>
      </c>
      <c r="AH32" s="281">
        <f t="shared" si="6"/>
        <v>4.4444444444444446E-2</v>
      </c>
      <c r="AI32" s="281">
        <f t="shared" si="6"/>
        <v>215.66666666666652</v>
      </c>
      <c r="AJ32" s="281">
        <f t="shared" si="6"/>
        <v>-112.39999999999998</v>
      </c>
      <c r="AK32" s="281">
        <f t="shared" si="6"/>
        <v>43.866666666666667</v>
      </c>
      <c r="AL32" s="281">
        <f t="shared" si="5"/>
        <v>0.24444444444444444</v>
      </c>
      <c r="AM32" s="281">
        <f t="shared" si="5"/>
        <v>-16.288888888888888</v>
      </c>
      <c r="AN32" s="281">
        <f t="shared" si="5"/>
        <v>1.8777777777777778</v>
      </c>
      <c r="AO32" s="281">
        <f t="shared" si="5"/>
        <v>28.433333333333334</v>
      </c>
      <c r="AP32" s="281">
        <f t="shared" si="5"/>
        <v>0.53333333333333333</v>
      </c>
      <c r="AR32" s="281">
        <f t="shared" si="4"/>
        <v>10435.757530864197</v>
      </c>
      <c r="AS32" s="281">
        <f t="shared" si="4"/>
        <v>8756.8004938271606</v>
      </c>
      <c r="AT32" s="281">
        <f t="shared" si="4"/>
        <v>8756.8004938271606</v>
      </c>
      <c r="AU32" s="281">
        <f t="shared" si="4"/>
        <v>2781.9764197530858</v>
      </c>
      <c r="AV32" s="281">
        <f t="shared" si="4"/>
        <v>1.9753086419753087E-3</v>
      </c>
      <c r="AW32" s="281">
        <f t="shared" si="4"/>
        <v>46512.111111111044</v>
      </c>
      <c r="AX32" s="281">
        <f t="shared" si="4"/>
        <v>12633.759999999995</v>
      </c>
      <c r="AY32" s="281">
        <f t="shared" si="4"/>
        <v>1924.2844444444445</v>
      </c>
      <c r="AZ32" s="281">
        <f t="shared" si="4"/>
        <v>5.9753086419753083E-2</v>
      </c>
      <c r="BA32" s="281">
        <f t="shared" si="4"/>
        <v>265.32790123456789</v>
      </c>
      <c r="BB32" s="281">
        <f t="shared" si="4"/>
        <v>3.5260493827160495</v>
      </c>
      <c r="BC32" s="281">
        <f t="shared" si="4"/>
        <v>808.45444444444445</v>
      </c>
      <c r="BD32" s="281">
        <f t="shared" si="4"/>
        <v>0.28444444444444444</v>
      </c>
    </row>
    <row r="33" spans="1:56" x14ac:dyDescent="0.25">
      <c r="A33" s="281">
        <f>Makespan_50!E310</f>
        <v>2810</v>
      </c>
      <c r="B33" s="281">
        <f>Makespan_50!S217</f>
        <v>2893</v>
      </c>
      <c r="C33" s="281">
        <f>Makespan_50!E217</f>
        <v>2810</v>
      </c>
      <c r="D33" s="281">
        <f>Makespan_50!S217</f>
        <v>2893</v>
      </c>
      <c r="E33" s="281">
        <f>Makespan_50!E124</f>
        <v>2987</v>
      </c>
      <c r="F33" s="281">
        <f>Makespan_50!E31</f>
        <v>2987</v>
      </c>
      <c r="H33" s="281">
        <v>718</v>
      </c>
      <c r="I33" s="281">
        <v>707</v>
      </c>
      <c r="J33" s="281">
        <v>707</v>
      </c>
      <c r="K33" s="281">
        <v>709</v>
      </c>
      <c r="L33" s="281">
        <v>709</v>
      </c>
      <c r="M33" s="281">
        <v>721</v>
      </c>
      <c r="N33" s="281">
        <v>721</v>
      </c>
      <c r="P33" s="281">
        <f t="shared" si="3"/>
        <v>-83</v>
      </c>
      <c r="Q33" s="281">
        <f t="shared" si="3"/>
        <v>83</v>
      </c>
      <c r="R33" s="281">
        <f t="shared" si="3"/>
        <v>-83</v>
      </c>
      <c r="S33" s="281">
        <f t="shared" si="3"/>
        <v>-94</v>
      </c>
      <c r="T33" s="281">
        <f t="shared" si="3"/>
        <v>0</v>
      </c>
      <c r="U33" s="281">
        <f t="shared" si="3"/>
        <v>2987</v>
      </c>
      <c r="V33" s="281">
        <f t="shared" si="3"/>
        <v>-718</v>
      </c>
      <c r="W33" s="281">
        <f t="shared" si="3"/>
        <v>11</v>
      </c>
      <c r="X33" s="281">
        <f t="shared" si="3"/>
        <v>0</v>
      </c>
      <c r="Y33" s="281">
        <f t="shared" si="3"/>
        <v>-2</v>
      </c>
      <c r="Z33" s="281">
        <f t="shared" si="3"/>
        <v>0</v>
      </c>
      <c r="AA33" s="281">
        <f t="shared" si="3"/>
        <v>-12</v>
      </c>
      <c r="AB33" s="281">
        <f t="shared" si="3"/>
        <v>0</v>
      </c>
      <c r="AD33" s="281">
        <f t="shared" si="6"/>
        <v>-81.155555555555551</v>
      </c>
      <c r="AE33" s="281">
        <f t="shared" si="6"/>
        <v>81.577777777777783</v>
      </c>
      <c r="AF33" s="281">
        <f t="shared" si="6"/>
        <v>-81.577777777777783</v>
      </c>
      <c r="AG33" s="281">
        <f t="shared" si="6"/>
        <v>41.74444444444444</v>
      </c>
      <c r="AH33" s="281">
        <f t="shared" si="6"/>
        <v>4.4444444444444446E-2</v>
      </c>
      <c r="AI33" s="281">
        <f t="shared" si="6"/>
        <v>-289.33333333333348</v>
      </c>
      <c r="AJ33" s="281">
        <f t="shared" si="6"/>
        <v>-33.399999999999977</v>
      </c>
      <c r="AK33" s="281">
        <f t="shared" si="6"/>
        <v>18.866666666666667</v>
      </c>
      <c r="AL33" s="281">
        <f t="shared" si="5"/>
        <v>0.24444444444444444</v>
      </c>
      <c r="AM33" s="281">
        <f t="shared" si="5"/>
        <v>2.7111111111111112</v>
      </c>
      <c r="AN33" s="281">
        <f t="shared" si="5"/>
        <v>1.8777777777777778</v>
      </c>
      <c r="AO33" s="281">
        <f t="shared" si="5"/>
        <v>-11.566666666666666</v>
      </c>
      <c r="AP33" s="281">
        <f t="shared" si="5"/>
        <v>0.53333333333333333</v>
      </c>
      <c r="AR33" s="281">
        <f t="shared" si="4"/>
        <v>6586.2241975308634</v>
      </c>
      <c r="AS33" s="281">
        <f t="shared" si="4"/>
        <v>6654.9338271604947</v>
      </c>
      <c r="AT33" s="281">
        <f t="shared" si="4"/>
        <v>6654.9338271604947</v>
      </c>
      <c r="AU33" s="281">
        <f t="shared" si="4"/>
        <v>1742.5986419753083</v>
      </c>
      <c r="AV33" s="281">
        <f t="shared" si="4"/>
        <v>1.9753086419753087E-3</v>
      </c>
      <c r="AW33" s="281">
        <f t="shared" si="4"/>
        <v>83713.777777777868</v>
      </c>
      <c r="AX33" s="281">
        <f t="shared" si="4"/>
        <v>1115.5599999999986</v>
      </c>
      <c r="AY33" s="281">
        <f t="shared" si="4"/>
        <v>355.95111111111112</v>
      </c>
      <c r="AZ33" s="281">
        <f t="shared" si="4"/>
        <v>5.9753086419753083E-2</v>
      </c>
      <c r="BA33" s="281">
        <f t="shared" si="4"/>
        <v>7.3501234567901239</v>
      </c>
      <c r="BB33" s="281">
        <f t="shared" si="4"/>
        <v>3.5260493827160495</v>
      </c>
      <c r="BC33" s="281">
        <f t="shared" si="4"/>
        <v>133.78777777777776</v>
      </c>
      <c r="BD33" s="281">
        <f t="shared" si="4"/>
        <v>0.28444444444444444</v>
      </c>
    </row>
    <row r="34" spans="1:56" s="290" customFormat="1" x14ac:dyDescent="0.25">
      <c r="A34" s="281">
        <f>Makespan_50!E311</f>
        <v>3064</v>
      </c>
      <c r="B34" s="281">
        <f>Makespan_50!S218</f>
        <v>2988</v>
      </c>
      <c r="C34" s="281">
        <f>Makespan_50!E218</f>
        <v>3064</v>
      </c>
      <c r="D34" s="281">
        <f>Makespan_50!S218</f>
        <v>2988</v>
      </c>
      <c r="E34" s="281">
        <f>Makespan_50!E125</f>
        <v>3151</v>
      </c>
      <c r="F34" s="281">
        <f>Makespan_50!E32</f>
        <v>3151</v>
      </c>
      <c r="G34" s="281"/>
      <c r="H34" s="281">
        <v>537</v>
      </c>
      <c r="I34" s="281">
        <v>534</v>
      </c>
      <c r="J34" s="281">
        <v>534</v>
      </c>
      <c r="K34" s="281">
        <v>528</v>
      </c>
      <c r="L34" s="281">
        <v>528</v>
      </c>
      <c r="M34" s="281">
        <v>556</v>
      </c>
      <c r="N34" s="281">
        <v>556</v>
      </c>
      <c r="O34" s="281"/>
      <c r="P34" s="281">
        <f t="shared" si="3"/>
        <v>76</v>
      </c>
      <c r="Q34" s="281">
        <f t="shared" si="3"/>
        <v>-76</v>
      </c>
      <c r="R34" s="281">
        <f t="shared" si="3"/>
        <v>76</v>
      </c>
      <c r="S34" s="281">
        <f t="shared" si="3"/>
        <v>-163</v>
      </c>
      <c r="T34" s="281">
        <f t="shared" si="3"/>
        <v>0</v>
      </c>
      <c r="U34" s="281">
        <f t="shared" si="3"/>
        <v>3151</v>
      </c>
      <c r="V34" s="281">
        <f t="shared" si="3"/>
        <v>-537</v>
      </c>
      <c r="W34" s="281">
        <f t="shared" si="3"/>
        <v>3</v>
      </c>
      <c r="X34" s="281">
        <f t="shared" si="3"/>
        <v>0</v>
      </c>
      <c r="Y34" s="281">
        <f t="shared" si="3"/>
        <v>6</v>
      </c>
      <c r="Z34" s="281">
        <f t="shared" si="3"/>
        <v>0</v>
      </c>
      <c r="AA34" s="281">
        <f t="shared" si="3"/>
        <v>-28</v>
      </c>
      <c r="AB34" s="281">
        <f t="shared" si="3"/>
        <v>0</v>
      </c>
      <c r="AC34" s="281"/>
      <c r="AD34" s="281">
        <f t="shared" si="6"/>
        <v>77.844444444444449</v>
      </c>
      <c r="AE34" s="281">
        <f t="shared" si="6"/>
        <v>-77.422222222222217</v>
      </c>
      <c r="AF34" s="281">
        <f t="shared" si="6"/>
        <v>77.422222222222217</v>
      </c>
      <c r="AG34" s="281">
        <f t="shared" si="6"/>
        <v>-27.25555555555556</v>
      </c>
      <c r="AH34" s="281">
        <f t="shared" si="6"/>
        <v>4.4444444444444446E-2</v>
      </c>
      <c r="AI34" s="281">
        <f t="shared" si="6"/>
        <v>-125.33333333333348</v>
      </c>
      <c r="AJ34" s="281">
        <f t="shared" si="6"/>
        <v>147.60000000000002</v>
      </c>
      <c r="AK34" s="281">
        <f t="shared" si="6"/>
        <v>10.866666666666667</v>
      </c>
      <c r="AL34" s="281">
        <f t="shared" si="5"/>
        <v>0.24444444444444444</v>
      </c>
      <c r="AM34" s="281">
        <f t="shared" si="5"/>
        <v>10.711111111111112</v>
      </c>
      <c r="AN34" s="281">
        <f t="shared" si="5"/>
        <v>1.8777777777777778</v>
      </c>
      <c r="AO34" s="281">
        <f t="shared" si="5"/>
        <v>-27.566666666666666</v>
      </c>
      <c r="AP34" s="281">
        <f t="shared" si="5"/>
        <v>0.53333333333333333</v>
      </c>
      <c r="AQ34" s="281"/>
      <c r="AR34" s="281">
        <f t="shared" si="4"/>
        <v>6059.7575308641981</v>
      </c>
      <c r="AS34" s="281">
        <f t="shared" si="4"/>
        <v>5994.2004938271593</v>
      </c>
      <c r="AT34" s="281">
        <f t="shared" si="4"/>
        <v>5994.2004938271593</v>
      </c>
      <c r="AU34" s="281">
        <f t="shared" si="4"/>
        <v>742.8653086419755</v>
      </c>
      <c r="AV34" s="281">
        <f t="shared" si="4"/>
        <v>1.9753086419753087E-3</v>
      </c>
      <c r="AW34" s="281">
        <f t="shared" si="4"/>
        <v>15708.444444444482</v>
      </c>
      <c r="AX34" s="281">
        <f t="shared" si="4"/>
        <v>21785.760000000006</v>
      </c>
      <c r="AY34" s="281">
        <f t="shared" si="4"/>
        <v>118.08444444444446</v>
      </c>
      <c r="AZ34" s="281">
        <f t="shared" si="4"/>
        <v>5.9753086419753083E-2</v>
      </c>
      <c r="BA34" s="281">
        <f t="shared" si="4"/>
        <v>114.72790123456792</v>
      </c>
      <c r="BB34" s="281">
        <f t="shared" si="4"/>
        <v>3.5260493827160495</v>
      </c>
      <c r="BC34" s="281">
        <f t="shared" si="4"/>
        <v>759.92111111111114</v>
      </c>
      <c r="BD34" s="281">
        <f t="shared" si="4"/>
        <v>0.28444444444444444</v>
      </c>
    </row>
    <row r="35" spans="1:56" s="290" customFormat="1" x14ac:dyDescent="0.25">
      <c r="A35" s="281">
        <f>Makespan_50!E312</f>
        <v>3231</v>
      </c>
      <c r="B35" s="281">
        <f>Makespan_50!S219</f>
        <v>3261</v>
      </c>
      <c r="C35" s="281">
        <f>Makespan_50!E219</f>
        <v>3231</v>
      </c>
      <c r="D35" s="281">
        <f>Makespan_50!S219</f>
        <v>3261</v>
      </c>
      <c r="E35" s="281">
        <f>Makespan_50!E126</f>
        <v>3385</v>
      </c>
      <c r="F35" s="281">
        <f>Makespan_50!E33</f>
        <v>3385</v>
      </c>
      <c r="G35" s="281"/>
      <c r="H35" s="281">
        <v>689</v>
      </c>
      <c r="I35" s="281">
        <v>619</v>
      </c>
      <c r="J35" s="281">
        <v>619</v>
      </c>
      <c r="K35" s="281">
        <v>607</v>
      </c>
      <c r="L35" s="281">
        <v>620</v>
      </c>
      <c r="M35" s="281">
        <v>618</v>
      </c>
      <c r="N35" s="281">
        <v>618</v>
      </c>
      <c r="O35" s="281"/>
      <c r="P35" s="281">
        <f t="shared" si="3"/>
        <v>-30</v>
      </c>
      <c r="Q35" s="281">
        <f t="shared" si="3"/>
        <v>30</v>
      </c>
      <c r="R35" s="281">
        <f t="shared" si="3"/>
        <v>-30</v>
      </c>
      <c r="S35" s="281">
        <f t="shared" si="3"/>
        <v>-124</v>
      </c>
      <c r="T35" s="281">
        <f t="shared" si="3"/>
        <v>0</v>
      </c>
      <c r="U35" s="281">
        <f t="shared" si="3"/>
        <v>3385</v>
      </c>
      <c r="V35" s="281">
        <f t="shared" si="3"/>
        <v>-689</v>
      </c>
      <c r="W35" s="281">
        <f t="shared" si="3"/>
        <v>70</v>
      </c>
      <c r="X35" s="281">
        <f t="shared" si="3"/>
        <v>0</v>
      </c>
      <c r="Y35" s="281">
        <f t="shared" si="3"/>
        <v>12</v>
      </c>
      <c r="Z35" s="281">
        <f t="shared" si="3"/>
        <v>-13</v>
      </c>
      <c r="AA35" s="281">
        <f t="shared" si="3"/>
        <v>2</v>
      </c>
      <c r="AB35" s="281">
        <f t="shared" si="3"/>
        <v>0</v>
      </c>
      <c r="AC35" s="281"/>
      <c r="AD35" s="281">
        <f t="shared" si="6"/>
        <v>-28.155555555555555</v>
      </c>
      <c r="AE35" s="281">
        <f t="shared" si="6"/>
        <v>28.577777777777779</v>
      </c>
      <c r="AF35" s="281">
        <f t="shared" si="6"/>
        <v>-28.577777777777779</v>
      </c>
      <c r="AG35" s="281">
        <f t="shared" si="6"/>
        <v>11.74444444444444</v>
      </c>
      <c r="AH35" s="281">
        <f t="shared" si="6"/>
        <v>4.4444444444444446E-2</v>
      </c>
      <c r="AI35" s="281">
        <f t="shared" si="6"/>
        <v>108.66666666666652</v>
      </c>
      <c r="AJ35" s="281">
        <f t="shared" si="6"/>
        <v>-4.3999999999999773</v>
      </c>
      <c r="AK35" s="281">
        <f t="shared" si="6"/>
        <v>77.86666666666666</v>
      </c>
      <c r="AL35" s="281">
        <f t="shared" si="5"/>
        <v>0.24444444444444444</v>
      </c>
      <c r="AM35" s="281">
        <f t="shared" si="5"/>
        <v>16.711111111111112</v>
      </c>
      <c r="AN35" s="281">
        <f t="shared" si="5"/>
        <v>-11.122222222222222</v>
      </c>
      <c r="AO35" s="281">
        <f t="shared" si="5"/>
        <v>2.4333333333333336</v>
      </c>
      <c r="AP35" s="281">
        <f t="shared" si="5"/>
        <v>0.53333333333333333</v>
      </c>
      <c r="AQ35" s="281"/>
      <c r="AR35" s="281">
        <f t="shared" si="4"/>
        <v>792.73530864197528</v>
      </c>
      <c r="AS35" s="281">
        <f t="shared" si="4"/>
        <v>816.68938271604952</v>
      </c>
      <c r="AT35" s="281">
        <f t="shared" si="4"/>
        <v>816.68938271604952</v>
      </c>
      <c r="AU35" s="281">
        <f t="shared" si="4"/>
        <v>137.93197530864188</v>
      </c>
      <c r="AV35" s="281">
        <f t="shared" si="4"/>
        <v>1.9753086419753087E-3</v>
      </c>
      <c r="AW35" s="281">
        <f t="shared" si="4"/>
        <v>11808.444444444411</v>
      </c>
      <c r="AX35" s="281">
        <f t="shared" si="4"/>
        <v>19.3599999999998</v>
      </c>
      <c r="AY35" s="281">
        <f t="shared" si="4"/>
        <v>6063.217777777777</v>
      </c>
      <c r="AZ35" s="281">
        <f t="shared" si="4"/>
        <v>5.9753086419753083E-2</v>
      </c>
      <c r="BA35" s="281">
        <f t="shared" si="4"/>
        <v>279.26123456790128</v>
      </c>
      <c r="BB35" s="281">
        <f t="shared" si="4"/>
        <v>123.70382716049382</v>
      </c>
      <c r="BC35" s="281">
        <f t="shared" si="4"/>
        <v>5.9211111111111121</v>
      </c>
      <c r="BD35" s="281">
        <f t="shared" si="4"/>
        <v>0.28444444444444444</v>
      </c>
    </row>
    <row r="36" spans="1:56" s="290" customFormat="1" x14ac:dyDescent="0.25">
      <c r="A36" s="281">
        <f>Makespan_50!E313</f>
        <v>3038</v>
      </c>
      <c r="B36" s="281">
        <f>Makespan_50!S220</f>
        <v>2981</v>
      </c>
      <c r="C36" s="281">
        <f>Makespan_50!E220</f>
        <v>3038</v>
      </c>
      <c r="D36" s="281">
        <f>Makespan_50!S220</f>
        <v>2981</v>
      </c>
      <c r="E36" s="281">
        <f>Makespan_50!E127</f>
        <v>3246</v>
      </c>
      <c r="F36" s="281">
        <f>Makespan_50!E34</f>
        <v>3246</v>
      </c>
      <c r="G36" s="281"/>
      <c r="H36" s="281">
        <v>768</v>
      </c>
      <c r="I36" s="281">
        <v>719</v>
      </c>
      <c r="J36" s="281">
        <v>719</v>
      </c>
      <c r="K36" s="281">
        <v>807</v>
      </c>
      <c r="L36" s="281">
        <v>807</v>
      </c>
      <c r="M36" s="281">
        <v>761</v>
      </c>
      <c r="N36" s="281">
        <v>761</v>
      </c>
      <c r="O36" s="281"/>
      <c r="P36" s="281">
        <f t="shared" si="3"/>
        <v>57</v>
      </c>
      <c r="Q36" s="281">
        <f t="shared" si="3"/>
        <v>-57</v>
      </c>
      <c r="R36" s="281">
        <f t="shared" si="3"/>
        <v>57</v>
      </c>
      <c r="S36" s="281">
        <f t="shared" si="3"/>
        <v>-265</v>
      </c>
      <c r="T36" s="281">
        <f t="shared" si="3"/>
        <v>0</v>
      </c>
      <c r="U36" s="281">
        <f t="shared" si="3"/>
        <v>3246</v>
      </c>
      <c r="V36" s="281">
        <f t="shared" si="3"/>
        <v>-768</v>
      </c>
      <c r="W36" s="281">
        <f t="shared" si="3"/>
        <v>49</v>
      </c>
      <c r="X36" s="281">
        <f t="shared" si="3"/>
        <v>0</v>
      </c>
      <c r="Y36" s="281">
        <f t="shared" si="3"/>
        <v>-88</v>
      </c>
      <c r="Z36" s="281">
        <f t="shared" si="3"/>
        <v>0</v>
      </c>
      <c r="AA36" s="281">
        <f t="shared" si="3"/>
        <v>46</v>
      </c>
      <c r="AB36" s="281">
        <f t="shared" si="3"/>
        <v>0</v>
      </c>
      <c r="AC36" s="281"/>
      <c r="AD36" s="281">
        <f t="shared" si="6"/>
        <v>58.844444444444441</v>
      </c>
      <c r="AE36" s="281">
        <f t="shared" si="6"/>
        <v>-58.422222222222224</v>
      </c>
      <c r="AF36" s="281">
        <f t="shared" si="6"/>
        <v>58.422222222222224</v>
      </c>
      <c r="AG36" s="281">
        <f t="shared" si="6"/>
        <v>-129.25555555555556</v>
      </c>
      <c r="AH36" s="281">
        <f t="shared" si="6"/>
        <v>4.4444444444444446E-2</v>
      </c>
      <c r="AI36" s="281">
        <f t="shared" si="6"/>
        <v>-30.333333333333485</v>
      </c>
      <c r="AJ36" s="281">
        <f t="shared" si="6"/>
        <v>-83.399999999999977</v>
      </c>
      <c r="AK36" s="281">
        <f t="shared" si="6"/>
        <v>56.866666666666667</v>
      </c>
      <c r="AL36" s="281">
        <f t="shared" si="5"/>
        <v>0.24444444444444444</v>
      </c>
      <c r="AM36" s="281">
        <f t="shared" si="5"/>
        <v>-83.288888888888891</v>
      </c>
      <c r="AN36" s="281">
        <f t="shared" si="5"/>
        <v>1.8777777777777778</v>
      </c>
      <c r="AO36" s="281">
        <f t="shared" si="5"/>
        <v>46.43333333333333</v>
      </c>
      <c r="AP36" s="281">
        <f t="shared" si="5"/>
        <v>0.53333333333333333</v>
      </c>
      <c r="AQ36" s="281"/>
      <c r="AR36" s="281">
        <f t="shared" si="4"/>
        <v>3462.6686419753082</v>
      </c>
      <c r="AS36" s="281">
        <f t="shared" si="4"/>
        <v>3413.1560493827164</v>
      </c>
      <c r="AT36" s="281">
        <f t="shared" si="4"/>
        <v>3413.1560493827164</v>
      </c>
      <c r="AU36" s="281">
        <f t="shared" si="4"/>
        <v>16706.998641975311</v>
      </c>
      <c r="AV36" s="281">
        <f t="shared" si="4"/>
        <v>1.9753086419753087E-3</v>
      </c>
      <c r="AW36" s="281">
        <f t="shared" si="4"/>
        <v>920.11111111112029</v>
      </c>
      <c r="AX36" s="281">
        <f t="shared" si="4"/>
        <v>6955.5599999999959</v>
      </c>
      <c r="AY36" s="281">
        <f t="shared" si="4"/>
        <v>3233.8177777777778</v>
      </c>
      <c r="AZ36" s="281">
        <f t="shared" si="4"/>
        <v>5.9753086419753083E-2</v>
      </c>
      <c r="BA36" s="281">
        <f t="shared" si="4"/>
        <v>6937.0390123456791</v>
      </c>
      <c r="BB36" s="281">
        <f t="shared" si="4"/>
        <v>3.5260493827160495</v>
      </c>
      <c r="BC36" s="281">
        <f t="shared" si="4"/>
        <v>2156.054444444444</v>
      </c>
      <c r="BD36" s="281">
        <f t="shared" si="4"/>
        <v>0.28444444444444444</v>
      </c>
    </row>
    <row r="37" spans="1:56" s="290" customFormat="1" x14ac:dyDescent="0.25">
      <c r="A37" s="281">
        <f>Makespan_50!E314</f>
        <v>3026</v>
      </c>
      <c r="B37" s="281">
        <f>Makespan_50!S221</f>
        <v>3013</v>
      </c>
      <c r="C37" s="281">
        <f>Makespan_50!E221</f>
        <v>3026</v>
      </c>
      <c r="D37" s="281">
        <f>Makespan_50!S221</f>
        <v>3013</v>
      </c>
      <c r="E37" s="281">
        <f>Makespan_50!E128</f>
        <v>3191</v>
      </c>
      <c r="F37" s="281">
        <f>Makespan_50!E35</f>
        <v>3191</v>
      </c>
      <c r="G37" s="281"/>
      <c r="H37" s="281">
        <v>612</v>
      </c>
      <c r="I37" s="281">
        <v>659</v>
      </c>
      <c r="J37" s="281">
        <v>659</v>
      </c>
      <c r="K37" s="281">
        <v>666</v>
      </c>
      <c r="L37" s="281">
        <v>666</v>
      </c>
      <c r="M37" s="281">
        <v>667</v>
      </c>
      <c r="N37" s="281">
        <v>667</v>
      </c>
      <c r="O37" s="281"/>
      <c r="P37" s="281">
        <f t="shared" si="3"/>
        <v>13</v>
      </c>
      <c r="Q37" s="281">
        <f t="shared" si="3"/>
        <v>-13</v>
      </c>
      <c r="R37" s="281">
        <f t="shared" si="3"/>
        <v>13</v>
      </c>
      <c r="S37" s="281">
        <f t="shared" si="3"/>
        <v>-178</v>
      </c>
      <c r="T37" s="281">
        <f t="shared" ref="T37:AB65" si="7">E37-F37</f>
        <v>0</v>
      </c>
      <c r="U37" s="281">
        <f t="shared" si="7"/>
        <v>3191</v>
      </c>
      <c r="V37" s="281">
        <f t="shared" si="7"/>
        <v>-612</v>
      </c>
      <c r="W37" s="281">
        <f t="shared" si="7"/>
        <v>-47</v>
      </c>
      <c r="X37" s="281">
        <f t="shared" si="7"/>
        <v>0</v>
      </c>
      <c r="Y37" s="281">
        <f t="shared" si="7"/>
        <v>-7</v>
      </c>
      <c r="Z37" s="281">
        <f t="shared" si="7"/>
        <v>0</v>
      </c>
      <c r="AA37" s="281">
        <f t="shared" si="7"/>
        <v>-1</v>
      </c>
      <c r="AB37" s="281">
        <f t="shared" si="7"/>
        <v>0</v>
      </c>
      <c r="AC37" s="281"/>
      <c r="AD37" s="281">
        <f t="shared" si="6"/>
        <v>14.844444444444445</v>
      </c>
      <c r="AE37" s="281">
        <f t="shared" si="6"/>
        <v>-14.422222222222222</v>
      </c>
      <c r="AF37" s="281">
        <f t="shared" si="6"/>
        <v>14.422222222222222</v>
      </c>
      <c r="AG37" s="281">
        <f t="shared" si="6"/>
        <v>-42.25555555555556</v>
      </c>
      <c r="AH37" s="281">
        <f t="shared" si="6"/>
        <v>4.4444444444444446E-2</v>
      </c>
      <c r="AI37" s="281">
        <f t="shared" si="6"/>
        <v>-85.333333333333485</v>
      </c>
      <c r="AJ37" s="281">
        <f t="shared" si="6"/>
        <v>72.600000000000023</v>
      </c>
      <c r="AK37" s="281">
        <f t="shared" si="6"/>
        <v>-39.133333333333333</v>
      </c>
      <c r="AL37" s="281">
        <f t="shared" si="5"/>
        <v>0.24444444444444444</v>
      </c>
      <c r="AM37" s="281">
        <f t="shared" si="5"/>
        <v>-2.2888888888888888</v>
      </c>
      <c r="AN37" s="281">
        <f t="shared" si="5"/>
        <v>1.8777777777777778</v>
      </c>
      <c r="AO37" s="281">
        <f t="shared" si="5"/>
        <v>-0.56666666666666665</v>
      </c>
      <c r="AP37" s="281">
        <f t="shared" si="5"/>
        <v>0.53333333333333333</v>
      </c>
      <c r="AQ37" s="281"/>
      <c r="AR37" s="281">
        <f t="shared" si="4"/>
        <v>220.35753086419754</v>
      </c>
      <c r="AS37" s="281">
        <f t="shared" si="4"/>
        <v>208.00049382716051</v>
      </c>
      <c r="AT37" s="281">
        <f t="shared" si="4"/>
        <v>208.00049382716051</v>
      </c>
      <c r="AU37" s="281">
        <f t="shared" si="4"/>
        <v>1785.5319753086424</v>
      </c>
      <c r="AV37" s="281">
        <f t="shared" si="4"/>
        <v>1.9753086419753087E-3</v>
      </c>
      <c r="AW37" s="281">
        <f t="shared" si="4"/>
        <v>7281.7777777778037</v>
      </c>
      <c r="AX37" s="281">
        <f t="shared" si="4"/>
        <v>5270.7600000000029</v>
      </c>
      <c r="AY37" s="281">
        <f t="shared" si="4"/>
        <v>1531.4177777777777</v>
      </c>
      <c r="AZ37" s="281">
        <f t="shared" si="4"/>
        <v>5.9753086419753083E-2</v>
      </c>
      <c r="BA37" s="281">
        <f t="shared" si="4"/>
        <v>5.2390123456790114</v>
      </c>
      <c r="BB37" s="281">
        <f t="shared" si="4"/>
        <v>3.5260493827160495</v>
      </c>
      <c r="BC37" s="281">
        <f t="shared" si="4"/>
        <v>0.32111111111111107</v>
      </c>
      <c r="BD37" s="281">
        <f t="shared" si="4"/>
        <v>0.28444444444444444</v>
      </c>
    </row>
    <row r="38" spans="1:56" ht="15" customHeight="1" x14ac:dyDescent="0.25">
      <c r="A38" s="281">
        <f>Makespan_50!E315</f>
        <v>3021</v>
      </c>
      <c r="B38" s="281">
        <f>Makespan_50!S222</f>
        <v>3024</v>
      </c>
      <c r="C38" s="281">
        <f>Makespan_50!E222</f>
        <v>3029</v>
      </c>
      <c r="D38" s="281">
        <f>Makespan_50!S222</f>
        <v>3024</v>
      </c>
      <c r="E38" s="281">
        <f>Makespan_50!E129</f>
        <v>3204</v>
      </c>
      <c r="F38" s="281">
        <f>Makespan_50!E36</f>
        <v>3204</v>
      </c>
      <c r="H38" s="281">
        <v>631</v>
      </c>
      <c r="I38" s="281">
        <v>736</v>
      </c>
      <c r="J38" s="281">
        <v>736</v>
      </c>
      <c r="K38" s="281">
        <v>669</v>
      </c>
      <c r="L38" s="281">
        <v>669</v>
      </c>
      <c r="M38" s="281">
        <v>706</v>
      </c>
      <c r="N38" s="281">
        <v>706</v>
      </c>
      <c r="P38" s="281">
        <f t="shared" ref="P38:V69" si="8">A38-B38</f>
        <v>-3</v>
      </c>
      <c r="Q38" s="281">
        <f t="shared" si="8"/>
        <v>-5</v>
      </c>
      <c r="R38" s="281">
        <f t="shared" si="8"/>
        <v>5</v>
      </c>
      <c r="S38" s="281">
        <f t="shared" si="8"/>
        <v>-180</v>
      </c>
      <c r="T38" s="281">
        <f t="shared" si="7"/>
        <v>0</v>
      </c>
      <c r="U38" s="281">
        <f t="shared" si="7"/>
        <v>3204</v>
      </c>
      <c r="V38" s="281">
        <f t="shared" si="7"/>
        <v>-631</v>
      </c>
      <c r="W38" s="281">
        <f t="shared" si="7"/>
        <v>-105</v>
      </c>
      <c r="X38" s="281">
        <f t="shared" si="7"/>
        <v>0</v>
      </c>
      <c r="Y38" s="281">
        <f t="shared" si="7"/>
        <v>67</v>
      </c>
      <c r="Z38" s="281">
        <f t="shared" si="7"/>
        <v>0</v>
      </c>
      <c r="AA38" s="281">
        <f t="shared" si="7"/>
        <v>-37</v>
      </c>
      <c r="AB38" s="281">
        <f t="shared" si="7"/>
        <v>0</v>
      </c>
      <c r="AD38" s="281">
        <f t="shared" si="6"/>
        <v>-1.1555555555555554</v>
      </c>
      <c r="AE38" s="281">
        <f t="shared" si="6"/>
        <v>-6.4222222222222225</v>
      </c>
      <c r="AF38" s="281">
        <f t="shared" si="6"/>
        <v>6.4222222222222225</v>
      </c>
      <c r="AG38" s="281">
        <f t="shared" si="6"/>
        <v>-44.25555555555556</v>
      </c>
      <c r="AH38" s="281">
        <f t="shared" si="6"/>
        <v>4.4444444444444446E-2</v>
      </c>
      <c r="AI38" s="281">
        <f t="shared" si="6"/>
        <v>-72.333333333333485</v>
      </c>
      <c r="AJ38" s="281">
        <f t="shared" si="6"/>
        <v>53.600000000000023</v>
      </c>
      <c r="AK38" s="281">
        <f t="shared" si="6"/>
        <v>-97.13333333333334</v>
      </c>
      <c r="AL38" s="281">
        <f t="shared" si="5"/>
        <v>0.24444444444444444</v>
      </c>
      <c r="AM38" s="281">
        <f t="shared" si="5"/>
        <v>71.711111111111109</v>
      </c>
      <c r="AN38" s="281">
        <f t="shared" si="5"/>
        <v>1.8777777777777778</v>
      </c>
      <c r="AO38" s="281">
        <f t="shared" si="5"/>
        <v>-36.56666666666667</v>
      </c>
      <c r="AP38" s="281">
        <f t="shared" si="5"/>
        <v>0.53333333333333333</v>
      </c>
      <c r="AR38" s="281">
        <f t="shared" si="4"/>
        <v>1.3353086419753084</v>
      </c>
      <c r="AS38" s="281">
        <f t="shared" si="4"/>
        <v>41.244938271604944</v>
      </c>
      <c r="AT38" s="281">
        <f t="shared" si="4"/>
        <v>41.244938271604944</v>
      </c>
      <c r="AU38" s="281">
        <f t="shared" si="4"/>
        <v>1958.5541975308645</v>
      </c>
      <c r="AV38" s="281">
        <f t="shared" si="4"/>
        <v>1.9753086419753087E-3</v>
      </c>
      <c r="AW38" s="281">
        <f t="shared" si="4"/>
        <v>5232.1111111111331</v>
      </c>
      <c r="AX38" s="281">
        <f t="shared" ref="AX38:BD74" si="9">AJ38*AJ38</f>
        <v>2872.9600000000023</v>
      </c>
      <c r="AY38" s="281">
        <f t="shared" si="9"/>
        <v>9434.8844444444458</v>
      </c>
      <c r="AZ38" s="281">
        <f t="shared" si="9"/>
        <v>5.9753086419753083E-2</v>
      </c>
      <c r="BA38" s="281">
        <f t="shared" si="9"/>
        <v>5142.4834567901235</v>
      </c>
      <c r="BB38" s="281">
        <f t="shared" si="9"/>
        <v>3.5260493827160495</v>
      </c>
      <c r="BC38" s="281">
        <f t="shared" si="9"/>
        <v>1337.1211111111113</v>
      </c>
      <c r="BD38" s="281">
        <f t="shared" si="9"/>
        <v>0.28444444444444444</v>
      </c>
    </row>
    <row r="39" spans="1:56" ht="15" customHeight="1" x14ac:dyDescent="0.25">
      <c r="A39" s="281">
        <f>Makespan_50!E316</f>
        <v>3171</v>
      </c>
      <c r="B39" s="281">
        <f>Makespan_50!S223</f>
        <v>3124</v>
      </c>
      <c r="C39" s="281">
        <f>Makespan_50!E223</f>
        <v>3171</v>
      </c>
      <c r="D39" s="281">
        <f>Makespan_50!S223</f>
        <v>3124</v>
      </c>
      <c r="E39" s="281">
        <f>Makespan_50!E130</f>
        <v>3186</v>
      </c>
      <c r="F39" s="281">
        <f>Makespan_50!E37</f>
        <v>3190</v>
      </c>
      <c r="H39" s="281">
        <v>585</v>
      </c>
      <c r="I39" s="281">
        <v>667</v>
      </c>
      <c r="J39" s="281">
        <v>667</v>
      </c>
      <c r="K39" s="281">
        <v>700</v>
      </c>
      <c r="L39" s="281">
        <v>706</v>
      </c>
      <c r="M39" s="281">
        <v>666</v>
      </c>
      <c r="N39" s="281">
        <v>672</v>
      </c>
      <c r="P39" s="281">
        <f t="shared" si="8"/>
        <v>47</v>
      </c>
      <c r="Q39" s="281">
        <f t="shared" si="8"/>
        <v>-47</v>
      </c>
      <c r="R39" s="281">
        <f t="shared" si="8"/>
        <v>47</v>
      </c>
      <c r="S39" s="281">
        <f t="shared" si="8"/>
        <v>-62</v>
      </c>
      <c r="T39" s="281">
        <f t="shared" si="7"/>
        <v>-4</v>
      </c>
      <c r="U39" s="281">
        <f t="shared" si="7"/>
        <v>3190</v>
      </c>
      <c r="V39" s="281">
        <f t="shared" si="7"/>
        <v>-585</v>
      </c>
      <c r="W39" s="281">
        <f t="shared" si="7"/>
        <v>-82</v>
      </c>
      <c r="X39" s="281">
        <f t="shared" si="7"/>
        <v>0</v>
      </c>
      <c r="Y39" s="281">
        <f t="shared" si="7"/>
        <v>-33</v>
      </c>
      <c r="Z39" s="281">
        <f t="shared" si="7"/>
        <v>-6</v>
      </c>
      <c r="AA39" s="281">
        <f t="shared" si="7"/>
        <v>40</v>
      </c>
      <c r="AB39" s="281">
        <f t="shared" si="7"/>
        <v>-6</v>
      </c>
      <c r="AD39" s="281">
        <f t="shared" si="6"/>
        <v>48.844444444444441</v>
      </c>
      <c r="AE39" s="281">
        <f t="shared" si="6"/>
        <v>-48.422222222222224</v>
      </c>
      <c r="AF39" s="281">
        <f t="shared" si="6"/>
        <v>48.422222222222224</v>
      </c>
      <c r="AG39" s="281">
        <f t="shared" si="6"/>
        <v>73.74444444444444</v>
      </c>
      <c r="AH39" s="281">
        <f t="shared" si="6"/>
        <v>-3.9555555555555557</v>
      </c>
      <c r="AI39" s="281">
        <f t="shared" si="6"/>
        <v>-86.333333333333485</v>
      </c>
      <c r="AJ39" s="281">
        <f t="shared" si="6"/>
        <v>99.600000000000023</v>
      </c>
      <c r="AK39" s="281">
        <f t="shared" si="6"/>
        <v>-74.13333333333334</v>
      </c>
      <c r="AL39" s="281">
        <f t="shared" si="5"/>
        <v>0.24444444444444444</v>
      </c>
      <c r="AM39" s="281">
        <f t="shared" si="5"/>
        <v>-28.288888888888888</v>
      </c>
      <c r="AN39" s="281">
        <f t="shared" si="5"/>
        <v>-4.1222222222222218</v>
      </c>
      <c r="AO39" s="281">
        <f t="shared" si="5"/>
        <v>40.43333333333333</v>
      </c>
      <c r="AP39" s="281">
        <f t="shared" si="5"/>
        <v>-5.4666666666666668</v>
      </c>
      <c r="AR39" s="281">
        <f t="shared" ref="AR39:AZ78" si="10">AD39*AD39</f>
        <v>2385.7797530864195</v>
      </c>
      <c r="AS39" s="281">
        <f t="shared" si="10"/>
        <v>2344.7116049382716</v>
      </c>
      <c r="AT39" s="281">
        <f t="shared" si="10"/>
        <v>2344.7116049382716</v>
      </c>
      <c r="AU39" s="281">
        <f t="shared" si="10"/>
        <v>5438.2430864197522</v>
      </c>
      <c r="AV39" s="281">
        <f t="shared" si="10"/>
        <v>15.646419753086422</v>
      </c>
      <c r="AW39" s="281">
        <f t="shared" si="10"/>
        <v>7453.4444444444707</v>
      </c>
      <c r="AX39" s="281">
        <f t="shared" si="9"/>
        <v>9920.1600000000053</v>
      </c>
      <c r="AY39" s="281">
        <f t="shared" si="9"/>
        <v>5495.7511111111116</v>
      </c>
      <c r="AZ39" s="281">
        <f t="shared" si="9"/>
        <v>5.9753086419753083E-2</v>
      </c>
      <c r="BA39" s="281">
        <f t="shared" si="9"/>
        <v>800.26123456790117</v>
      </c>
      <c r="BB39" s="281">
        <f t="shared" si="9"/>
        <v>16.992716049382711</v>
      </c>
      <c r="BC39" s="281">
        <f t="shared" si="9"/>
        <v>1634.8544444444442</v>
      </c>
      <c r="BD39" s="281">
        <f t="shared" si="9"/>
        <v>29.884444444444444</v>
      </c>
    </row>
    <row r="40" spans="1:56" ht="15" customHeight="1" x14ac:dyDescent="0.25">
      <c r="A40" s="281">
        <f>Makespan_50!E317</f>
        <v>3442</v>
      </c>
      <c r="B40" s="281">
        <f>Makespan_50!S224</f>
        <v>3340</v>
      </c>
      <c r="C40" s="281">
        <f>Makespan_50!E224</f>
        <v>3442</v>
      </c>
      <c r="D40" s="281">
        <f>Makespan_50!S224</f>
        <v>3340</v>
      </c>
      <c r="E40" s="281">
        <f>Makespan_50!E131</f>
        <v>3569</v>
      </c>
      <c r="F40" s="281">
        <f>Makespan_50!E38</f>
        <v>3569</v>
      </c>
      <c r="H40" s="281">
        <v>841</v>
      </c>
      <c r="I40" s="281">
        <v>796</v>
      </c>
      <c r="J40" s="281">
        <v>796</v>
      </c>
      <c r="K40" s="281">
        <v>834</v>
      </c>
      <c r="L40" s="281">
        <v>834</v>
      </c>
      <c r="M40" s="281">
        <v>818</v>
      </c>
      <c r="N40" s="281">
        <v>818</v>
      </c>
      <c r="P40" s="281">
        <f t="shared" si="8"/>
        <v>102</v>
      </c>
      <c r="Q40" s="281">
        <f t="shared" si="8"/>
        <v>-102</v>
      </c>
      <c r="R40" s="281">
        <f t="shared" si="8"/>
        <v>102</v>
      </c>
      <c r="S40" s="281">
        <f t="shared" si="8"/>
        <v>-229</v>
      </c>
      <c r="T40" s="281">
        <f t="shared" si="7"/>
        <v>0</v>
      </c>
      <c r="U40" s="281">
        <f t="shared" si="7"/>
        <v>3569</v>
      </c>
      <c r="V40" s="281">
        <f t="shared" si="7"/>
        <v>-841</v>
      </c>
      <c r="W40" s="281">
        <f t="shared" si="7"/>
        <v>45</v>
      </c>
      <c r="X40" s="281">
        <f t="shared" si="7"/>
        <v>0</v>
      </c>
      <c r="Y40" s="281">
        <f t="shared" si="7"/>
        <v>-38</v>
      </c>
      <c r="Z40" s="281">
        <f t="shared" si="7"/>
        <v>0</v>
      </c>
      <c r="AA40" s="281">
        <f t="shared" si="7"/>
        <v>16</v>
      </c>
      <c r="AB40" s="281">
        <f t="shared" si="7"/>
        <v>0</v>
      </c>
      <c r="AD40" s="281">
        <f t="shared" si="6"/>
        <v>103.84444444444445</v>
      </c>
      <c r="AE40" s="281">
        <f t="shared" si="6"/>
        <v>-103.42222222222222</v>
      </c>
      <c r="AF40" s="281">
        <f t="shared" si="6"/>
        <v>103.42222222222222</v>
      </c>
      <c r="AG40" s="281">
        <f t="shared" si="6"/>
        <v>-93.25555555555556</v>
      </c>
      <c r="AH40" s="281">
        <f t="shared" si="6"/>
        <v>4.4444444444444446E-2</v>
      </c>
      <c r="AI40" s="281">
        <f t="shared" si="6"/>
        <v>292.66666666666652</v>
      </c>
      <c r="AJ40" s="281">
        <f t="shared" si="6"/>
        <v>-156.39999999999998</v>
      </c>
      <c r="AK40" s="281">
        <f t="shared" si="6"/>
        <v>52.866666666666667</v>
      </c>
      <c r="AL40" s="281">
        <f t="shared" si="5"/>
        <v>0.24444444444444444</v>
      </c>
      <c r="AM40" s="281">
        <f t="shared" si="5"/>
        <v>-33.288888888888891</v>
      </c>
      <c r="AN40" s="281">
        <f t="shared" si="5"/>
        <v>1.8777777777777778</v>
      </c>
      <c r="AO40" s="281">
        <f t="shared" si="5"/>
        <v>16.433333333333334</v>
      </c>
      <c r="AP40" s="281">
        <f t="shared" si="5"/>
        <v>0.53333333333333333</v>
      </c>
      <c r="AR40" s="281">
        <f t="shared" si="10"/>
        <v>10783.66864197531</v>
      </c>
      <c r="AS40" s="281">
        <f t="shared" si="10"/>
        <v>10696.156049382715</v>
      </c>
      <c r="AT40" s="281">
        <f t="shared" si="10"/>
        <v>10696.156049382715</v>
      </c>
      <c r="AU40" s="281">
        <f t="shared" si="10"/>
        <v>8696.5986419753099</v>
      </c>
      <c r="AV40" s="281">
        <f t="shared" si="10"/>
        <v>1.9753086419753087E-3</v>
      </c>
      <c r="AW40" s="281">
        <f t="shared" si="10"/>
        <v>85653.777777777694</v>
      </c>
      <c r="AX40" s="281">
        <f t="shared" si="9"/>
        <v>24460.959999999992</v>
      </c>
      <c r="AY40" s="281">
        <f t="shared" si="9"/>
        <v>2794.8844444444444</v>
      </c>
      <c r="AZ40" s="281">
        <f t="shared" si="9"/>
        <v>5.9753086419753083E-2</v>
      </c>
      <c r="BA40" s="281">
        <f t="shared" si="9"/>
        <v>1108.1501234567902</v>
      </c>
      <c r="BB40" s="281">
        <f t="shared" si="9"/>
        <v>3.5260493827160495</v>
      </c>
      <c r="BC40" s="281">
        <f t="shared" si="9"/>
        <v>270.05444444444447</v>
      </c>
      <c r="BD40" s="281">
        <f t="shared" si="9"/>
        <v>0.28444444444444444</v>
      </c>
    </row>
    <row r="41" spans="1:56" s="292" customFormat="1" ht="84" customHeight="1" x14ac:dyDescent="0.25">
      <c r="A41" s="281">
        <f>Makespan_50!E318</f>
        <v>2475</v>
      </c>
      <c r="B41" s="281">
        <f>Makespan_50!S225</f>
        <v>2412</v>
      </c>
      <c r="C41" s="281">
        <f>Makespan_50!E225</f>
        <v>2475</v>
      </c>
      <c r="D41" s="281">
        <f>Makespan_50!S225</f>
        <v>2412</v>
      </c>
      <c r="E41" s="281">
        <f>Makespan_50!E132</f>
        <v>2681</v>
      </c>
      <c r="F41" s="281">
        <f>Makespan_50!E39</f>
        <v>2681</v>
      </c>
      <c r="G41" s="281"/>
      <c r="H41" s="281">
        <v>716</v>
      </c>
      <c r="I41" s="281">
        <v>668</v>
      </c>
      <c r="J41" s="281">
        <v>668</v>
      </c>
      <c r="K41" s="281">
        <v>662</v>
      </c>
      <c r="L41" s="281">
        <v>662</v>
      </c>
      <c r="M41" s="281">
        <v>692</v>
      </c>
      <c r="N41" s="281">
        <v>692</v>
      </c>
      <c r="O41" s="281"/>
      <c r="P41" s="281">
        <f t="shared" si="8"/>
        <v>63</v>
      </c>
      <c r="Q41" s="281">
        <f t="shared" si="8"/>
        <v>-63</v>
      </c>
      <c r="R41" s="281">
        <f t="shared" si="8"/>
        <v>63</v>
      </c>
      <c r="S41" s="281">
        <f t="shared" si="8"/>
        <v>-269</v>
      </c>
      <c r="T41" s="281">
        <f t="shared" si="7"/>
        <v>0</v>
      </c>
      <c r="U41" s="281">
        <f t="shared" si="7"/>
        <v>2681</v>
      </c>
      <c r="V41" s="281">
        <f t="shared" si="7"/>
        <v>-716</v>
      </c>
      <c r="W41" s="281">
        <f t="shared" si="7"/>
        <v>48</v>
      </c>
      <c r="X41" s="281">
        <f t="shared" si="7"/>
        <v>0</v>
      </c>
      <c r="Y41" s="281">
        <f t="shared" si="7"/>
        <v>6</v>
      </c>
      <c r="Z41" s="281">
        <f t="shared" si="7"/>
        <v>0</v>
      </c>
      <c r="AA41" s="281">
        <f t="shared" si="7"/>
        <v>-30</v>
      </c>
      <c r="AB41" s="281">
        <f t="shared" si="7"/>
        <v>0</v>
      </c>
      <c r="AC41" s="281"/>
      <c r="AD41" s="281">
        <f t="shared" si="6"/>
        <v>64.844444444444449</v>
      </c>
      <c r="AE41" s="281">
        <f t="shared" si="6"/>
        <v>-64.422222222222217</v>
      </c>
      <c r="AF41" s="281">
        <f t="shared" si="6"/>
        <v>64.422222222222217</v>
      </c>
      <c r="AG41" s="281">
        <f t="shared" si="6"/>
        <v>-133.25555555555556</v>
      </c>
      <c r="AH41" s="281">
        <f t="shared" si="6"/>
        <v>4.4444444444444446E-2</v>
      </c>
      <c r="AI41" s="281">
        <f t="shared" si="6"/>
        <v>-595.33333333333348</v>
      </c>
      <c r="AJ41" s="281">
        <f t="shared" si="6"/>
        <v>-31.399999999999977</v>
      </c>
      <c r="AK41" s="281">
        <f t="shared" si="6"/>
        <v>55.866666666666667</v>
      </c>
      <c r="AL41" s="281">
        <f t="shared" si="5"/>
        <v>0.24444444444444444</v>
      </c>
      <c r="AM41" s="281">
        <f t="shared" si="5"/>
        <v>10.711111111111112</v>
      </c>
      <c r="AN41" s="281">
        <f t="shared" si="5"/>
        <v>1.8777777777777778</v>
      </c>
      <c r="AO41" s="281">
        <f t="shared" si="5"/>
        <v>-29.566666666666666</v>
      </c>
      <c r="AP41" s="281">
        <f t="shared" si="5"/>
        <v>0.53333333333333333</v>
      </c>
      <c r="AQ41" s="281"/>
      <c r="AR41" s="281">
        <f t="shared" si="10"/>
        <v>4204.8019753086428</v>
      </c>
      <c r="AS41" s="281">
        <f t="shared" si="10"/>
        <v>4150.2227160493821</v>
      </c>
      <c r="AT41" s="281">
        <f t="shared" si="10"/>
        <v>4150.2227160493821</v>
      </c>
      <c r="AU41" s="281">
        <f t="shared" si="10"/>
        <v>17757.043086419755</v>
      </c>
      <c r="AV41" s="281">
        <f t="shared" si="10"/>
        <v>1.9753086419753087E-3</v>
      </c>
      <c r="AW41" s="281">
        <f t="shared" si="10"/>
        <v>354421.77777777798</v>
      </c>
      <c r="AX41" s="281">
        <f t="shared" si="9"/>
        <v>985.95999999999856</v>
      </c>
      <c r="AY41" s="281">
        <f t="shared" si="9"/>
        <v>3121.0844444444447</v>
      </c>
      <c r="AZ41" s="281">
        <f t="shared" si="9"/>
        <v>5.9753086419753083E-2</v>
      </c>
      <c r="BA41" s="281">
        <f t="shared" si="9"/>
        <v>114.72790123456792</v>
      </c>
      <c r="BB41" s="281">
        <f t="shared" si="9"/>
        <v>3.5260493827160495</v>
      </c>
      <c r="BC41" s="281">
        <f t="shared" si="9"/>
        <v>874.1877777777778</v>
      </c>
      <c r="BD41" s="281">
        <f t="shared" si="9"/>
        <v>0.28444444444444444</v>
      </c>
    </row>
    <row r="42" spans="1:56" s="292" customFormat="1" ht="84" customHeight="1" x14ac:dyDescent="0.25">
      <c r="A42" s="281">
        <f>Makespan_50!E319</f>
        <v>3455</v>
      </c>
      <c r="B42" s="281">
        <f>Makespan_50!S226</f>
        <v>3579</v>
      </c>
      <c r="C42" s="281">
        <f>Makespan_50!E226</f>
        <v>3455</v>
      </c>
      <c r="D42" s="281">
        <f>Makespan_50!S226</f>
        <v>3579</v>
      </c>
      <c r="E42" s="281">
        <f>Makespan_50!E133</f>
        <v>3619</v>
      </c>
      <c r="F42" s="281">
        <f>Makespan_50!E40</f>
        <v>3619</v>
      </c>
      <c r="G42" s="281"/>
      <c r="H42" s="281">
        <v>646</v>
      </c>
      <c r="I42" s="281">
        <v>713</v>
      </c>
      <c r="J42" s="281">
        <v>713</v>
      </c>
      <c r="K42" s="281">
        <v>739</v>
      </c>
      <c r="L42" s="281">
        <v>739</v>
      </c>
      <c r="M42" s="281">
        <v>632</v>
      </c>
      <c r="N42" s="281">
        <v>632</v>
      </c>
      <c r="O42" s="281"/>
      <c r="P42" s="281">
        <f t="shared" si="8"/>
        <v>-124</v>
      </c>
      <c r="Q42" s="281">
        <f t="shared" si="8"/>
        <v>124</v>
      </c>
      <c r="R42" s="281">
        <f t="shared" si="8"/>
        <v>-124</v>
      </c>
      <c r="S42" s="281">
        <f t="shared" si="8"/>
        <v>-40</v>
      </c>
      <c r="T42" s="281">
        <f t="shared" si="7"/>
        <v>0</v>
      </c>
      <c r="U42" s="281">
        <f t="shared" si="7"/>
        <v>3619</v>
      </c>
      <c r="V42" s="281">
        <f t="shared" si="7"/>
        <v>-646</v>
      </c>
      <c r="W42" s="281">
        <f t="shared" si="7"/>
        <v>-67</v>
      </c>
      <c r="X42" s="281">
        <f t="shared" si="7"/>
        <v>0</v>
      </c>
      <c r="Y42" s="281">
        <f t="shared" si="7"/>
        <v>-26</v>
      </c>
      <c r="Z42" s="281">
        <f t="shared" si="7"/>
        <v>0</v>
      </c>
      <c r="AA42" s="281">
        <f t="shared" si="7"/>
        <v>107</v>
      </c>
      <c r="AB42" s="281">
        <f t="shared" si="7"/>
        <v>0</v>
      </c>
      <c r="AC42" s="281"/>
      <c r="AD42" s="281">
        <f t="shared" si="6"/>
        <v>-122.15555555555555</v>
      </c>
      <c r="AE42" s="281">
        <f t="shared" si="6"/>
        <v>122.57777777777778</v>
      </c>
      <c r="AF42" s="281">
        <f t="shared" si="6"/>
        <v>-122.57777777777778</v>
      </c>
      <c r="AG42" s="281">
        <f t="shared" si="6"/>
        <v>95.74444444444444</v>
      </c>
      <c r="AH42" s="281">
        <f t="shared" si="6"/>
        <v>4.4444444444444446E-2</v>
      </c>
      <c r="AI42" s="281">
        <f t="shared" si="6"/>
        <v>342.66666666666652</v>
      </c>
      <c r="AJ42" s="281">
        <f t="shared" si="6"/>
        <v>38.600000000000023</v>
      </c>
      <c r="AK42" s="281">
        <f t="shared" si="6"/>
        <v>-59.133333333333333</v>
      </c>
      <c r="AL42" s="281">
        <f t="shared" si="5"/>
        <v>0.24444444444444444</v>
      </c>
      <c r="AM42" s="281">
        <f t="shared" si="5"/>
        <v>-21.288888888888888</v>
      </c>
      <c r="AN42" s="281">
        <f t="shared" si="5"/>
        <v>1.8777777777777778</v>
      </c>
      <c r="AO42" s="281">
        <f t="shared" si="5"/>
        <v>107.43333333333334</v>
      </c>
      <c r="AP42" s="281">
        <f t="shared" si="5"/>
        <v>0.53333333333333333</v>
      </c>
      <c r="AQ42" s="281"/>
      <c r="AR42" s="281">
        <f t="shared" si="10"/>
        <v>14921.979753086418</v>
      </c>
      <c r="AS42" s="281">
        <f t="shared" si="10"/>
        <v>15025.311604938273</v>
      </c>
      <c r="AT42" s="281">
        <f t="shared" si="10"/>
        <v>15025.311604938273</v>
      </c>
      <c r="AU42" s="281">
        <f t="shared" si="10"/>
        <v>9166.9986419753077</v>
      </c>
      <c r="AV42" s="281">
        <f t="shared" si="10"/>
        <v>1.9753086419753087E-3</v>
      </c>
      <c r="AW42" s="281">
        <f t="shared" si="10"/>
        <v>117420.44444444434</v>
      </c>
      <c r="AX42" s="281">
        <f t="shared" si="9"/>
        <v>1489.9600000000019</v>
      </c>
      <c r="AY42" s="281">
        <f t="shared" si="9"/>
        <v>3496.7511111111112</v>
      </c>
      <c r="AZ42" s="281">
        <f t="shared" si="9"/>
        <v>5.9753086419753083E-2</v>
      </c>
      <c r="BA42" s="281">
        <f t="shared" si="9"/>
        <v>453.21679012345675</v>
      </c>
      <c r="BB42" s="281">
        <f t="shared" si="9"/>
        <v>3.5260493827160495</v>
      </c>
      <c r="BC42" s="281">
        <f t="shared" si="9"/>
        <v>11541.921111111113</v>
      </c>
      <c r="BD42" s="281">
        <f t="shared" si="9"/>
        <v>0.28444444444444444</v>
      </c>
    </row>
    <row r="43" spans="1:56" s="292" customFormat="1" ht="15" customHeight="1" x14ac:dyDescent="0.25">
      <c r="A43" s="281">
        <f>Makespan_50!E320</f>
        <v>3093</v>
      </c>
      <c r="B43" s="281">
        <f>Makespan_50!S227</f>
        <v>3120</v>
      </c>
      <c r="C43" s="281">
        <f>Makespan_50!E227</f>
        <v>3093</v>
      </c>
      <c r="D43" s="281">
        <f>Makespan_50!S227</f>
        <v>3120</v>
      </c>
      <c r="E43" s="281">
        <f>Makespan_50!E134</f>
        <v>3308</v>
      </c>
      <c r="F43" s="281">
        <f>Makespan_50!E41</f>
        <v>3308</v>
      </c>
      <c r="G43" s="281"/>
      <c r="H43" s="281">
        <v>673</v>
      </c>
      <c r="I43" s="281">
        <v>724</v>
      </c>
      <c r="J43" s="281">
        <v>724</v>
      </c>
      <c r="K43" s="281">
        <v>753</v>
      </c>
      <c r="L43" s="281">
        <v>753</v>
      </c>
      <c r="M43" s="281">
        <v>760</v>
      </c>
      <c r="N43" s="281">
        <v>760</v>
      </c>
      <c r="O43" s="281"/>
      <c r="P43" s="281">
        <f t="shared" si="8"/>
        <v>-27</v>
      </c>
      <c r="Q43" s="281">
        <f t="shared" si="8"/>
        <v>27</v>
      </c>
      <c r="R43" s="281">
        <f t="shared" si="8"/>
        <v>-27</v>
      </c>
      <c r="S43" s="281">
        <f t="shared" si="8"/>
        <v>-188</v>
      </c>
      <c r="T43" s="281">
        <f t="shared" si="7"/>
        <v>0</v>
      </c>
      <c r="U43" s="281">
        <f t="shared" si="7"/>
        <v>3308</v>
      </c>
      <c r="V43" s="281">
        <f t="shared" si="7"/>
        <v>-673</v>
      </c>
      <c r="W43" s="281">
        <f t="shared" si="7"/>
        <v>-51</v>
      </c>
      <c r="X43" s="281">
        <f t="shared" si="7"/>
        <v>0</v>
      </c>
      <c r="Y43" s="281">
        <f t="shared" si="7"/>
        <v>-29</v>
      </c>
      <c r="Z43" s="281">
        <f t="shared" si="7"/>
        <v>0</v>
      </c>
      <c r="AA43" s="281">
        <f t="shared" si="7"/>
        <v>-7</v>
      </c>
      <c r="AB43" s="281">
        <f t="shared" si="7"/>
        <v>0</v>
      </c>
      <c r="AC43" s="281"/>
      <c r="AD43" s="281">
        <f t="shared" si="6"/>
        <v>-25.155555555555555</v>
      </c>
      <c r="AE43" s="281">
        <f t="shared" si="6"/>
        <v>25.577777777777779</v>
      </c>
      <c r="AF43" s="281">
        <f t="shared" si="6"/>
        <v>-25.577777777777779</v>
      </c>
      <c r="AG43" s="281">
        <f t="shared" si="6"/>
        <v>-52.25555555555556</v>
      </c>
      <c r="AH43" s="281">
        <f t="shared" si="6"/>
        <v>4.4444444444444446E-2</v>
      </c>
      <c r="AI43" s="281">
        <f t="shared" si="6"/>
        <v>31.666666666666515</v>
      </c>
      <c r="AJ43" s="281">
        <f t="shared" si="6"/>
        <v>11.600000000000023</v>
      </c>
      <c r="AK43" s="281">
        <f t="shared" si="6"/>
        <v>-43.133333333333333</v>
      </c>
      <c r="AL43" s="281">
        <f t="shared" si="5"/>
        <v>0.24444444444444444</v>
      </c>
      <c r="AM43" s="281">
        <f t="shared" si="5"/>
        <v>-24.288888888888888</v>
      </c>
      <c r="AN43" s="281">
        <f t="shared" si="5"/>
        <v>1.8777777777777778</v>
      </c>
      <c r="AO43" s="281">
        <f t="shared" si="5"/>
        <v>-6.5666666666666664</v>
      </c>
      <c r="AP43" s="281">
        <f t="shared" si="5"/>
        <v>0.53333333333333333</v>
      </c>
      <c r="AQ43" s="281"/>
      <c r="AR43" s="281">
        <f t="shared" si="10"/>
        <v>632.801975308642</v>
      </c>
      <c r="AS43" s="281">
        <f t="shared" si="10"/>
        <v>654.22271604938283</v>
      </c>
      <c r="AT43" s="281">
        <f t="shared" si="10"/>
        <v>654.22271604938283</v>
      </c>
      <c r="AU43" s="281">
        <f t="shared" si="10"/>
        <v>2730.6430864197537</v>
      </c>
      <c r="AV43" s="281">
        <f t="shared" si="10"/>
        <v>1.9753086419753087E-3</v>
      </c>
      <c r="AW43" s="281">
        <f t="shared" si="10"/>
        <v>1002.7777777777682</v>
      </c>
      <c r="AX43" s="281">
        <f t="shared" si="9"/>
        <v>134.56000000000051</v>
      </c>
      <c r="AY43" s="281">
        <f t="shared" si="9"/>
        <v>1860.4844444444443</v>
      </c>
      <c r="AZ43" s="281">
        <f t="shared" si="9"/>
        <v>5.9753086419753083E-2</v>
      </c>
      <c r="BA43" s="281">
        <f t="shared" si="9"/>
        <v>589.95012345679004</v>
      </c>
      <c r="BB43" s="281">
        <f t="shared" si="9"/>
        <v>3.5260493827160495</v>
      </c>
      <c r="BC43" s="281">
        <f t="shared" si="9"/>
        <v>43.121111111111105</v>
      </c>
      <c r="BD43" s="281">
        <f t="shared" si="9"/>
        <v>0.28444444444444444</v>
      </c>
    </row>
    <row r="44" spans="1:56" s="292" customFormat="1" ht="15" customHeight="1" x14ac:dyDescent="0.25">
      <c r="A44" s="281">
        <f>Makespan_50!E321</f>
        <v>3274</v>
      </c>
      <c r="B44" s="281">
        <f>Makespan_50!S228</f>
        <v>3236</v>
      </c>
      <c r="C44" s="281">
        <f>Makespan_50!E228</f>
        <v>3274</v>
      </c>
      <c r="D44" s="281">
        <f>Makespan_50!S228</f>
        <v>3236</v>
      </c>
      <c r="E44" s="281">
        <f>Makespan_50!E135</f>
        <v>3399</v>
      </c>
      <c r="F44" s="281">
        <f>Makespan_50!E42</f>
        <v>3399</v>
      </c>
      <c r="G44" s="281"/>
      <c r="H44" s="281">
        <v>709</v>
      </c>
      <c r="I44" s="281">
        <v>645</v>
      </c>
      <c r="J44" s="281">
        <v>645</v>
      </c>
      <c r="K44" s="281">
        <v>704</v>
      </c>
      <c r="L44" s="281">
        <v>704</v>
      </c>
      <c r="M44" s="281">
        <v>636</v>
      </c>
      <c r="N44" s="281">
        <v>636</v>
      </c>
      <c r="O44" s="281"/>
      <c r="P44" s="281">
        <f t="shared" si="8"/>
        <v>38</v>
      </c>
      <c r="Q44" s="281">
        <f t="shared" si="8"/>
        <v>-38</v>
      </c>
      <c r="R44" s="281">
        <f t="shared" si="8"/>
        <v>38</v>
      </c>
      <c r="S44" s="281">
        <f t="shared" si="8"/>
        <v>-163</v>
      </c>
      <c r="T44" s="281">
        <f t="shared" si="7"/>
        <v>0</v>
      </c>
      <c r="U44" s="281">
        <f t="shared" si="7"/>
        <v>3399</v>
      </c>
      <c r="V44" s="281">
        <f t="shared" si="7"/>
        <v>-709</v>
      </c>
      <c r="W44" s="281">
        <f t="shared" si="7"/>
        <v>64</v>
      </c>
      <c r="X44" s="281">
        <f t="shared" si="7"/>
        <v>0</v>
      </c>
      <c r="Y44" s="281">
        <f t="shared" si="7"/>
        <v>-59</v>
      </c>
      <c r="Z44" s="281">
        <f t="shared" si="7"/>
        <v>0</v>
      </c>
      <c r="AA44" s="281">
        <f t="shared" si="7"/>
        <v>68</v>
      </c>
      <c r="AB44" s="281">
        <f t="shared" si="7"/>
        <v>0</v>
      </c>
      <c r="AC44" s="281"/>
      <c r="AD44" s="281">
        <f t="shared" si="6"/>
        <v>39.844444444444441</v>
      </c>
      <c r="AE44" s="281">
        <f t="shared" si="6"/>
        <v>-39.422222222222224</v>
      </c>
      <c r="AF44" s="281">
        <f t="shared" si="6"/>
        <v>39.422222222222224</v>
      </c>
      <c r="AG44" s="281">
        <f t="shared" si="6"/>
        <v>-27.25555555555556</v>
      </c>
      <c r="AH44" s="281">
        <f t="shared" si="6"/>
        <v>4.4444444444444446E-2</v>
      </c>
      <c r="AI44" s="281">
        <f t="shared" si="6"/>
        <v>122.66666666666652</v>
      </c>
      <c r="AJ44" s="281">
        <f t="shared" si="6"/>
        <v>-24.399999999999977</v>
      </c>
      <c r="AK44" s="281">
        <f t="shared" si="6"/>
        <v>71.86666666666666</v>
      </c>
      <c r="AL44" s="281">
        <f t="shared" si="5"/>
        <v>0.24444444444444444</v>
      </c>
      <c r="AM44" s="281">
        <f t="shared" si="5"/>
        <v>-54.288888888888891</v>
      </c>
      <c r="AN44" s="281">
        <f t="shared" si="5"/>
        <v>1.8777777777777778</v>
      </c>
      <c r="AO44" s="281">
        <f t="shared" si="5"/>
        <v>68.433333333333337</v>
      </c>
      <c r="AP44" s="281">
        <f t="shared" si="5"/>
        <v>0.53333333333333333</v>
      </c>
      <c r="AQ44" s="281"/>
      <c r="AR44" s="281">
        <f t="shared" si="10"/>
        <v>1587.5797530864195</v>
      </c>
      <c r="AS44" s="281">
        <f t="shared" si="10"/>
        <v>1554.1116049382717</v>
      </c>
      <c r="AT44" s="281">
        <f t="shared" si="10"/>
        <v>1554.1116049382717</v>
      </c>
      <c r="AU44" s="281">
        <f t="shared" si="10"/>
        <v>742.8653086419755</v>
      </c>
      <c r="AV44" s="281">
        <f t="shared" si="10"/>
        <v>1.9753086419753087E-3</v>
      </c>
      <c r="AW44" s="281">
        <f t="shared" si="10"/>
        <v>15047.111111111073</v>
      </c>
      <c r="AX44" s="281">
        <f t="shared" si="9"/>
        <v>595.35999999999888</v>
      </c>
      <c r="AY44" s="281">
        <f t="shared" si="9"/>
        <v>5164.8177777777764</v>
      </c>
      <c r="AZ44" s="281">
        <f t="shared" si="9"/>
        <v>5.9753086419753083E-2</v>
      </c>
      <c r="BA44" s="281">
        <f t="shared" si="9"/>
        <v>2947.2834567901236</v>
      </c>
      <c r="BB44" s="281">
        <f t="shared" si="9"/>
        <v>3.5260493827160495</v>
      </c>
      <c r="BC44" s="281">
        <f t="shared" si="9"/>
        <v>4683.1211111111115</v>
      </c>
      <c r="BD44" s="281">
        <f t="shared" si="9"/>
        <v>0.28444444444444444</v>
      </c>
    </row>
    <row r="45" spans="1:56" s="292" customFormat="1" ht="15" customHeight="1" x14ac:dyDescent="0.25">
      <c r="A45" s="281">
        <f>Makespan_50!E322</f>
        <v>3455</v>
      </c>
      <c r="B45" s="281">
        <f>Makespan_50!S229</f>
        <v>3383</v>
      </c>
      <c r="C45" s="281">
        <f>Makespan_50!E229</f>
        <v>3455</v>
      </c>
      <c r="D45" s="281">
        <f>Makespan_50!S229</f>
        <v>3383</v>
      </c>
      <c r="E45" s="281">
        <f>Makespan_50!E136</f>
        <v>3627</v>
      </c>
      <c r="F45" s="281">
        <f>Makespan_50!E43</f>
        <v>3627</v>
      </c>
      <c r="G45" s="281"/>
      <c r="H45" s="281">
        <v>720</v>
      </c>
      <c r="I45" s="281">
        <v>676</v>
      </c>
      <c r="J45" s="281">
        <v>676</v>
      </c>
      <c r="K45" s="281">
        <v>675</v>
      </c>
      <c r="L45" s="281">
        <v>675</v>
      </c>
      <c r="M45" s="281">
        <v>680</v>
      </c>
      <c r="N45" s="281">
        <v>680</v>
      </c>
      <c r="O45" s="281"/>
      <c r="P45" s="281">
        <f t="shared" si="8"/>
        <v>72</v>
      </c>
      <c r="Q45" s="281">
        <f t="shared" si="8"/>
        <v>-72</v>
      </c>
      <c r="R45" s="281">
        <f t="shared" si="8"/>
        <v>72</v>
      </c>
      <c r="S45" s="281">
        <f t="shared" si="8"/>
        <v>-244</v>
      </c>
      <c r="T45" s="281">
        <f t="shared" si="7"/>
        <v>0</v>
      </c>
      <c r="U45" s="281">
        <f t="shared" si="7"/>
        <v>3627</v>
      </c>
      <c r="V45" s="281">
        <f t="shared" si="7"/>
        <v>-720</v>
      </c>
      <c r="W45" s="281">
        <f t="shared" si="7"/>
        <v>44</v>
      </c>
      <c r="X45" s="281">
        <f t="shared" si="7"/>
        <v>0</v>
      </c>
      <c r="Y45" s="281">
        <f t="shared" si="7"/>
        <v>1</v>
      </c>
      <c r="Z45" s="281">
        <f t="shared" si="7"/>
        <v>0</v>
      </c>
      <c r="AA45" s="281">
        <f t="shared" si="7"/>
        <v>-5</v>
      </c>
      <c r="AB45" s="281">
        <f t="shared" si="7"/>
        <v>0</v>
      </c>
      <c r="AC45" s="281"/>
      <c r="AD45" s="281">
        <f t="shared" si="6"/>
        <v>73.844444444444449</v>
      </c>
      <c r="AE45" s="281">
        <f t="shared" si="6"/>
        <v>-73.422222222222217</v>
      </c>
      <c r="AF45" s="281">
        <f t="shared" si="6"/>
        <v>73.422222222222217</v>
      </c>
      <c r="AG45" s="281">
        <f t="shared" si="6"/>
        <v>-108.25555555555556</v>
      </c>
      <c r="AH45" s="281">
        <f t="shared" si="6"/>
        <v>4.4444444444444446E-2</v>
      </c>
      <c r="AI45" s="281">
        <f t="shared" si="6"/>
        <v>350.66666666666652</v>
      </c>
      <c r="AJ45" s="281">
        <f t="shared" si="6"/>
        <v>-35.399999999999977</v>
      </c>
      <c r="AK45" s="281">
        <f t="shared" si="6"/>
        <v>51.866666666666667</v>
      </c>
      <c r="AL45" s="281">
        <f t="shared" si="5"/>
        <v>0.24444444444444444</v>
      </c>
      <c r="AM45" s="281">
        <f t="shared" si="5"/>
        <v>5.7111111111111112</v>
      </c>
      <c r="AN45" s="281">
        <f t="shared" si="5"/>
        <v>1.8777777777777778</v>
      </c>
      <c r="AO45" s="281">
        <f t="shared" si="5"/>
        <v>-4.5666666666666664</v>
      </c>
      <c r="AP45" s="281">
        <f t="shared" si="5"/>
        <v>0.53333333333333333</v>
      </c>
      <c r="AQ45" s="281"/>
      <c r="AR45" s="281">
        <f t="shared" si="10"/>
        <v>5453.0019753086426</v>
      </c>
      <c r="AS45" s="281">
        <f t="shared" si="10"/>
        <v>5390.8227160493816</v>
      </c>
      <c r="AT45" s="281">
        <f t="shared" si="10"/>
        <v>5390.8227160493816</v>
      </c>
      <c r="AU45" s="281">
        <f t="shared" si="10"/>
        <v>11719.265308641976</v>
      </c>
      <c r="AV45" s="281">
        <f t="shared" si="10"/>
        <v>1.9753086419753087E-3</v>
      </c>
      <c r="AW45" s="281">
        <f t="shared" si="10"/>
        <v>122967.11111111101</v>
      </c>
      <c r="AX45" s="281">
        <f t="shared" si="9"/>
        <v>1253.1599999999985</v>
      </c>
      <c r="AY45" s="281">
        <f t="shared" si="9"/>
        <v>2690.1511111111113</v>
      </c>
      <c r="AZ45" s="281">
        <f t="shared" si="9"/>
        <v>5.9753086419753083E-2</v>
      </c>
      <c r="BA45" s="281">
        <f t="shared" si="9"/>
        <v>32.616790123456795</v>
      </c>
      <c r="BB45" s="281">
        <f t="shared" si="9"/>
        <v>3.5260493827160495</v>
      </c>
      <c r="BC45" s="281">
        <f t="shared" si="9"/>
        <v>20.854444444444443</v>
      </c>
      <c r="BD45" s="281">
        <f t="shared" si="9"/>
        <v>0.28444444444444444</v>
      </c>
    </row>
    <row r="46" spans="1:56" s="292" customFormat="1" ht="15" customHeight="1" x14ac:dyDescent="0.25">
      <c r="A46" s="281">
        <f>Makespan_50!E323</f>
        <v>2852</v>
      </c>
      <c r="B46" s="281">
        <f>Makespan_50!S230</f>
        <v>2831</v>
      </c>
      <c r="C46" s="281">
        <f>Makespan_50!E230</f>
        <v>2852</v>
      </c>
      <c r="D46" s="281">
        <f>Makespan_50!S230</f>
        <v>2831</v>
      </c>
      <c r="E46" s="281">
        <f>Makespan_50!E137</f>
        <v>3011</v>
      </c>
      <c r="F46" s="281">
        <f>Makespan_50!E44</f>
        <v>3011</v>
      </c>
      <c r="G46" s="281"/>
      <c r="H46" s="281">
        <v>709</v>
      </c>
      <c r="I46" s="281">
        <v>723</v>
      </c>
      <c r="J46" s="281">
        <v>723</v>
      </c>
      <c r="K46" s="281">
        <v>718</v>
      </c>
      <c r="L46" s="281">
        <v>718</v>
      </c>
      <c r="M46" s="281">
        <v>754</v>
      </c>
      <c r="N46" s="281">
        <v>754</v>
      </c>
      <c r="O46" s="281"/>
      <c r="P46" s="281">
        <f t="shared" si="8"/>
        <v>21</v>
      </c>
      <c r="Q46" s="281">
        <f t="shared" si="8"/>
        <v>-21</v>
      </c>
      <c r="R46" s="281">
        <f t="shared" si="8"/>
        <v>21</v>
      </c>
      <c r="S46" s="281">
        <f t="shared" si="8"/>
        <v>-180</v>
      </c>
      <c r="T46" s="281">
        <f t="shared" si="7"/>
        <v>0</v>
      </c>
      <c r="U46" s="281">
        <f t="shared" si="7"/>
        <v>3011</v>
      </c>
      <c r="V46" s="281">
        <f t="shared" si="7"/>
        <v>-709</v>
      </c>
      <c r="W46" s="281">
        <f t="shared" si="7"/>
        <v>-14</v>
      </c>
      <c r="X46" s="281">
        <f t="shared" si="7"/>
        <v>0</v>
      </c>
      <c r="Y46" s="281">
        <f t="shared" si="7"/>
        <v>5</v>
      </c>
      <c r="Z46" s="281">
        <f t="shared" si="7"/>
        <v>0</v>
      </c>
      <c r="AA46" s="281">
        <f t="shared" si="7"/>
        <v>-36</v>
      </c>
      <c r="AB46" s="281">
        <f t="shared" si="7"/>
        <v>0</v>
      </c>
      <c r="AC46" s="281"/>
      <c r="AD46" s="281">
        <f t="shared" si="6"/>
        <v>22.844444444444445</v>
      </c>
      <c r="AE46" s="281">
        <f t="shared" si="6"/>
        <v>-22.422222222222221</v>
      </c>
      <c r="AF46" s="281">
        <f t="shared" si="6"/>
        <v>22.422222222222221</v>
      </c>
      <c r="AG46" s="281">
        <f t="shared" si="6"/>
        <v>-44.25555555555556</v>
      </c>
      <c r="AH46" s="281">
        <f t="shared" si="6"/>
        <v>4.4444444444444446E-2</v>
      </c>
      <c r="AI46" s="281">
        <f t="shared" si="6"/>
        <v>-265.33333333333348</v>
      </c>
      <c r="AJ46" s="281">
        <f t="shared" si="6"/>
        <v>-24.399999999999977</v>
      </c>
      <c r="AK46" s="281">
        <f t="shared" si="6"/>
        <v>-6.1333333333333337</v>
      </c>
      <c r="AL46" s="281">
        <f t="shared" si="5"/>
        <v>0.24444444444444444</v>
      </c>
      <c r="AM46" s="281">
        <f t="shared" si="5"/>
        <v>9.7111111111111121</v>
      </c>
      <c r="AN46" s="281">
        <f t="shared" si="5"/>
        <v>1.8777777777777778</v>
      </c>
      <c r="AO46" s="281">
        <f t="shared" si="5"/>
        <v>-35.56666666666667</v>
      </c>
      <c r="AP46" s="281">
        <f t="shared" si="5"/>
        <v>0.53333333333333333</v>
      </c>
      <c r="AQ46" s="281"/>
      <c r="AR46" s="281">
        <f t="shared" si="10"/>
        <v>521.86864197530872</v>
      </c>
      <c r="AS46" s="281">
        <f t="shared" si="10"/>
        <v>502.75604938271596</v>
      </c>
      <c r="AT46" s="281">
        <f t="shared" si="10"/>
        <v>502.75604938271596</v>
      </c>
      <c r="AU46" s="281">
        <f t="shared" si="10"/>
        <v>1958.5541975308645</v>
      </c>
      <c r="AV46" s="281">
        <f t="shared" si="10"/>
        <v>1.9753086419753087E-3</v>
      </c>
      <c r="AW46" s="281">
        <f t="shared" si="10"/>
        <v>70401.777777777854</v>
      </c>
      <c r="AX46" s="281">
        <f t="shared" si="9"/>
        <v>595.35999999999888</v>
      </c>
      <c r="AY46" s="281">
        <f t="shared" si="9"/>
        <v>37.617777777777782</v>
      </c>
      <c r="AZ46" s="281">
        <f t="shared" si="9"/>
        <v>5.9753086419753083E-2</v>
      </c>
      <c r="BA46" s="281">
        <f t="shared" si="9"/>
        <v>94.305679012345692</v>
      </c>
      <c r="BB46" s="281">
        <f t="shared" si="9"/>
        <v>3.5260493827160495</v>
      </c>
      <c r="BC46" s="281">
        <f t="shared" si="9"/>
        <v>1264.9877777777781</v>
      </c>
      <c r="BD46" s="281">
        <f t="shared" si="9"/>
        <v>0.28444444444444444</v>
      </c>
    </row>
    <row r="47" spans="1:56" s="292" customFormat="1" ht="15" customHeight="1" x14ac:dyDescent="0.25">
      <c r="A47" s="281">
        <f>Makespan_50!E324</f>
        <v>3208</v>
      </c>
      <c r="B47" s="281">
        <f>Makespan_50!S231</f>
        <v>3270</v>
      </c>
      <c r="C47" s="281">
        <f>Makespan_50!E231</f>
        <v>3208</v>
      </c>
      <c r="D47" s="281">
        <f>Makespan_50!S231</f>
        <v>3270</v>
      </c>
      <c r="E47" s="281">
        <f>Makespan_50!E138</f>
        <v>3279</v>
      </c>
      <c r="F47" s="281">
        <f>Makespan_50!E45</f>
        <v>3279</v>
      </c>
      <c r="G47" s="281"/>
      <c r="H47" s="281">
        <v>588</v>
      </c>
      <c r="I47" s="281">
        <v>615</v>
      </c>
      <c r="J47" s="281">
        <v>615</v>
      </c>
      <c r="K47" s="281">
        <v>610</v>
      </c>
      <c r="L47" s="281">
        <v>612</v>
      </c>
      <c r="M47" s="281">
        <v>694</v>
      </c>
      <c r="N47" s="281">
        <v>694</v>
      </c>
      <c r="O47" s="281"/>
      <c r="P47" s="281">
        <f t="shared" si="8"/>
        <v>-62</v>
      </c>
      <c r="Q47" s="281">
        <f t="shared" si="8"/>
        <v>62</v>
      </c>
      <c r="R47" s="281">
        <f t="shared" si="8"/>
        <v>-62</v>
      </c>
      <c r="S47" s="281">
        <f t="shared" si="8"/>
        <v>-9</v>
      </c>
      <c r="T47" s="281">
        <f t="shared" si="7"/>
        <v>0</v>
      </c>
      <c r="U47" s="281">
        <f t="shared" si="7"/>
        <v>3279</v>
      </c>
      <c r="V47" s="281">
        <f t="shared" si="7"/>
        <v>-588</v>
      </c>
      <c r="W47" s="281">
        <f t="shared" si="7"/>
        <v>-27</v>
      </c>
      <c r="X47" s="281">
        <f t="shared" si="7"/>
        <v>0</v>
      </c>
      <c r="Y47" s="281">
        <f t="shared" si="7"/>
        <v>5</v>
      </c>
      <c r="Z47" s="281">
        <f t="shared" si="7"/>
        <v>-2</v>
      </c>
      <c r="AA47" s="281">
        <f t="shared" si="7"/>
        <v>-82</v>
      </c>
      <c r="AB47" s="281">
        <f t="shared" si="7"/>
        <v>0</v>
      </c>
      <c r="AC47" s="281"/>
      <c r="AD47" s="281">
        <f t="shared" si="6"/>
        <v>-60.155555555555559</v>
      </c>
      <c r="AE47" s="281">
        <f t="shared" si="6"/>
        <v>60.577777777777776</v>
      </c>
      <c r="AF47" s="281">
        <f t="shared" si="6"/>
        <v>-60.577777777777776</v>
      </c>
      <c r="AG47" s="281">
        <f t="shared" si="6"/>
        <v>126.74444444444444</v>
      </c>
      <c r="AH47" s="281">
        <f t="shared" si="6"/>
        <v>4.4444444444444446E-2</v>
      </c>
      <c r="AI47" s="281">
        <f t="shared" si="6"/>
        <v>2.6666666666665151</v>
      </c>
      <c r="AJ47" s="281">
        <f t="shared" si="6"/>
        <v>96.600000000000023</v>
      </c>
      <c r="AK47" s="281">
        <f t="shared" si="6"/>
        <v>-19.133333333333333</v>
      </c>
      <c r="AL47" s="281">
        <f t="shared" si="5"/>
        <v>0.24444444444444444</v>
      </c>
      <c r="AM47" s="281">
        <f t="shared" si="5"/>
        <v>9.7111111111111121</v>
      </c>
      <c r="AN47" s="281">
        <f t="shared" si="5"/>
        <v>-0.12222222222222223</v>
      </c>
      <c r="AO47" s="281">
        <f t="shared" si="5"/>
        <v>-81.566666666666663</v>
      </c>
      <c r="AP47" s="281">
        <f t="shared" si="5"/>
        <v>0.53333333333333333</v>
      </c>
      <c r="AQ47" s="281"/>
      <c r="AR47" s="281">
        <f t="shared" si="10"/>
        <v>3618.690864197531</v>
      </c>
      <c r="AS47" s="281">
        <f t="shared" si="10"/>
        <v>3669.6671604938269</v>
      </c>
      <c r="AT47" s="281">
        <f t="shared" si="10"/>
        <v>3669.6671604938269</v>
      </c>
      <c r="AU47" s="281">
        <f t="shared" si="10"/>
        <v>16064.154197530863</v>
      </c>
      <c r="AV47" s="281">
        <f t="shared" si="10"/>
        <v>1.9753086419753087E-3</v>
      </c>
      <c r="AW47" s="281">
        <f t="shared" si="10"/>
        <v>7.1111111111103025</v>
      </c>
      <c r="AX47" s="281">
        <f t="shared" si="9"/>
        <v>9331.5600000000049</v>
      </c>
      <c r="AY47" s="281">
        <f t="shared" si="9"/>
        <v>366.08444444444444</v>
      </c>
      <c r="AZ47" s="281">
        <f t="shared" si="9"/>
        <v>5.9753086419753083E-2</v>
      </c>
      <c r="BA47" s="281">
        <f t="shared" si="9"/>
        <v>94.305679012345692</v>
      </c>
      <c r="BB47" s="281">
        <f t="shared" si="9"/>
        <v>1.4938271604938274E-2</v>
      </c>
      <c r="BC47" s="281">
        <f t="shared" si="9"/>
        <v>6653.1211111111106</v>
      </c>
      <c r="BD47" s="281">
        <f t="shared" si="9"/>
        <v>0.28444444444444444</v>
      </c>
    </row>
    <row r="48" spans="1:56" x14ac:dyDescent="0.25">
      <c r="A48" s="281">
        <f>Makespan_50!E325</f>
        <v>3010</v>
      </c>
      <c r="B48" s="281">
        <f>Makespan_50!S232</f>
        <v>2970</v>
      </c>
      <c r="C48" s="281">
        <f>Makespan_50!E232</f>
        <v>3010</v>
      </c>
      <c r="D48" s="281">
        <f>Makespan_50!S232</f>
        <v>2970</v>
      </c>
      <c r="E48" s="281">
        <f>Makespan_50!E139</f>
        <v>3065</v>
      </c>
      <c r="F48" s="281">
        <f>Makespan_50!E46</f>
        <v>3065</v>
      </c>
      <c r="H48" s="281">
        <v>639</v>
      </c>
      <c r="I48" s="281">
        <v>622</v>
      </c>
      <c r="J48" s="281">
        <v>622</v>
      </c>
      <c r="K48" s="281">
        <v>700</v>
      </c>
      <c r="L48" s="281">
        <v>700</v>
      </c>
      <c r="M48" s="281">
        <v>689</v>
      </c>
      <c r="N48" s="281">
        <v>689</v>
      </c>
      <c r="P48" s="281">
        <f t="shared" si="8"/>
        <v>40</v>
      </c>
      <c r="Q48" s="281">
        <f t="shared" si="8"/>
        <v>-40</v>
      </c>
      <c r="R48" s="281">
        <f t="shared" si="8"/>
        <v>40</v>
      </c>
      <c r="S48" s="281">
        <f t="shared" si="8"/>
        <v>-95</v>
      </c>
      <c r="T48" s="281">
        <f t="shared" si="7"/>
        <v>0</v>
      </c>
      <c r="U48" s="281">
        <f t="shared" si="7"/>
        <v>3065</v>
      </c>
      <c r="V48" s="281">
        <f t="shared" si="7"/>
        <v>-639</v>
      </c>
      <c r="W48" s="281">
        <f t="shared" si="7"/>
        <v>17</v>
      </c>
      <c r="X48" s="281">
        <f t="shared" si="7"/>
        <v>0</v>
      </c>
      <c r="Y48" s="281">
        <f t="shared" si="7"/>
        <v>-78</v>
      </c>
      <c r="Z48" s="281">
        <f t="shared" si="7"/>
        <v>0</v>
      </c>
      <c r="AA48" s="281">
        <f t="shared" si="7"/>
        <v>11</v>
      </c>
      <c r="AB48" s="281">
        <f t="shared" si="7"/>
        <v>0</v>
      </c>
      <c r="AD48" s="281">
        <f t="shared" si="6"/>
        <v>41.844444444444441</v>
      </c>
      <c r="AE48" s="281">
        <f t="shared" si="6"/>
        <v>-41.422222222222224</v>
      </c>
      <c r="AF48" s="281">
        <f t="shared" si="6"/>
        <v>41.422222222222224</v>
      </c>
      <c r="AG48" s="281">
        <f t="shared" si="6"/>
        <v>40.74444444444444</v>
      </c>
      <c r="AH48" s="281">
        <f t="shared" si="6"/>
        <v>4.4444444444444446E-2</v>
      </c>
      <c r="AI48" s="281">
        <f t="shared" si="6"/>
        <v>-211.33333333333348</v>
      </c>
      <c r="AJ48" s="281">
        <f t="shared" si="6"/>
        <v>45.600000000000023</v>
      </c>
      <c r="AK48" s="281">
        <f t="shared" si="6"/>
        <v>24.866666666666667</v>
      </c>
      <c r="AL48" s="281">
        <f t="shared" si="5"/>
        <v>0.24444444444444444</v>
      </c>
      <c r="AM48" s="281">
        <f t="shared" si="5"/>
        <v>-73.288888888888891</v>
      </c>
      <c r="AN48" s="281">
        <f t="shared" si="5"/>
        <v>1.8777777777777778</v>
      </c>
      <c r="AO48" s="281">
        <f t="shared" si="5"/>
        <v>11.433333333333334</v>
      </c>
      <c r="AP48" s="281">
        <f t="shared" si="5"/>
        <v>0.53333333333333333</v>
      </c>
      <c r="AR48" s="281">
        <f t="shared" si="10"/>
        <v>1750.9575308641972</v>
      </c>
      <c r="AS48" s="281">
        <f t="shared" si="10"/>
        <v>1715.8004938271606</v>
      </c>
      <c r="AT48" s="281">
        <f t="shared" si="10"/>
        <v>1715.8004938271606</v>
      </c>
      <c r="AU48" s="281">
        <f t="shared" si="10"/>
        <v>1660.1097530864195</v>
      </c>
      <c r="AV48" s="281">
        <f t="shared" si="10"/>
        <v>1.9753086419753087E-3</v>
      </c>
      <c r="AW48" s="281">
        <f t="shared" si="10"/>
        <v>44661.777777777839</v>
      </c>
      <c r="AX48" s="281">
        <f t="shared" si="9"/>
        <v>2079.3600000000019</v>
      </c>
      <c r="AY48" s="281">
        <f t="shared" si="9"/>
        <v>618.35111111111109</v>
      </c>
      <c r="AZ48" s="281">
        <f t="shared" si="9"/>
        <v>5.9753086419753083E-2</v>
      </c>
      <c r="BA48" s="281">
        <f t="shared" si="9"/>
        <v>5371.2612345679017</v>
      </c>
      <c r="BB48" s="281">
        <f t="shared" si="9"/>
        <v>3.5260493827160495</v>
      </c>
      <c r="BC48" s="281">
        <f t="shared" si="9"/>
        <v>130.72111111111113</v>
      </c>
      <c r="BD48" s="281">
        <f t="shared" si="9"/>
        <v>0.28444444444444444</v>
      </c>
    </row>
    <row r="49" spans="1:56" x14ac:dyDescent="0.25">
      <c r="A49" s="281">
        <f>Makespan_50!E326</f>
        <v>2848</v>
      </c>
      <c r="B49" s="281">
        <f>Makespan_50!S233</f>
        <v>2907</v>
      </c>
      <c r="C49" s="281">
        <f>Makespan_50!E233</f>
        <v>2848</v>
      </c>
      <c r="D49" s="281">
        <f>Makespan_50!S233</f>
        <v>2907</v>
      </c>
      <c r="E49" s="281">
        <f>Makespan_50!E140</f>
        <v>3034</v>
      </c>
      <c r="F49" s="281">
        <f>Makespan_50!E47</f>
        <v>3034</v>
      </c>
      <c r="H49" s="281">
        <v>755</v>
      </c>
      <c r="I49" s="281">
        <v>729</v>
      </c>
      <c r="J49" s="281">
        <v>729</v>
      </c>
      <c r="K49" s="281">
        <v>746</v>
      </c>
      <c r="L49" s="281">
        <v>746</v>
      </c>
      <c r="M49" s="281">
        <v>772</v>
      </c>
      <c r="N49" s="281">
        <v>772</v>
      </c>
      <c r="P49" s="281">
        <f t="shared" si="8"/>
        <v>-59</v>
      </c>
      <c r="Q49" s="281">
        <f t="shared" si="8"/>
        <v>59</v>
      </c>
      <c r="R49" s="281">
        <f t="shared" si="8"/>
        <v>-59</v>
      </c>
      <c r="S49" s="281">
        <f t="shared" si="8"/>
        <v>-127</v>
      </c>
      <c r="T49" s="281">
        <f t="shared" si="7"/>
        <v>0</v>
      </c>
      <c r="U49" s="281">
        <f t="shared" si="7"/>
        <v>3034</v>
      </c>
      <c r="V49" s="281">
        <f t="shared" si="7"/>
        <v>-755</v>
      </c>
      <c r="W49" s="281">
        <f t="shared" si="7"/>
        <v>26</v>
      </c>
      <c r="X49" s="281">
        <f t="shared" si="7"/>
        <v>0</v>
      </c>
      <c r="Y49" s="281">
        <f t="shared" si="7"/>
        <v>-17</v>
      </c>
      <c r="Z49" s="281">
        <f t="shared" si="7"/>
        <v>0</v>
      </c>
      <c r="AA49" s="281">
        <f t="shared" si="7"/>
        <v>-26</v>
      </c>
      <c r="AB49" s="281">
        <f t="shared" si="7"/>
        <v>0</v>
      </c>
      <c r="AD49" s="281">
        <f t="shared" si="6"/>
        <v>-57.155555555555559</v>
      </c>
      <c r="AE49" s="281">
        <f t="shared" si="6"/>
        <v>57.577777777777776</v>
      </c>
      <c r="AF49" s="281">
        <f t="shared" si="6"/>
        <v>-57.577777777777776</v>
      </c>
      <c r="AG49" s="281">
        <f t="shared" si="6"/>
        <v>8.74444444444444</v>
      </c>
      <c r="AH49" s="281">
        <f t="shared" si="6"/>
        <v>4.4444444444444446E-2</v>
      </c>
      <c r="AI49" s="281">
        <f t="shared" si="6"/>
        <v>-242.33333333333348</v>
      </c>
      <c r="AJ49" s="281">
        <f t="shared" si="6"/>
        <v>-70.399999999999977</v>
      </c>
      <c r="AK49" s="281">
        <f t="shared" si="6"/>
        <v>33.866666666666667</v>
      </c>
      <c r="AL49" s="281">
        <f t="shared" si="5"/>
        <v>0.24444444444444444</v>
      </c>
      <c r="AM49" s="281">
        <f t="shared" si="5"/>
        <v>-12.288888888888888</v>
      </c>
      <c r="AN49" s="281">
        <f t="shared" si="5"/>
        <v>1.8777777777777778</v>
      </c>
      <c r="AO49" s="281">
        <f t="shared" si="5"/>
        <v>-25.566666666666666</v>
      </c>
      <c r="AP49" s="281">
        <f t="shared" si="5"/>
        <v>0.53333333333333333</v>
      </c>
      <c r="AR49" s="281">
        <f t="shared" si="10"/>
        <v>3266.7575308641981</v>
      </c>
      <c r="AS49" s="281">
        <f t="shared" si="10"/>
        <v>3315.2004938271602</v>
      </c>
      <c r="AT49" s="281">
        <f t="shared" si="10"/>
        <v>3315.2004938271602</v>
      </c>
      <c r="AU49" s="281">
        <f t="shared" si="10"/>
        <v>76.465308641975227</v>
      </c>
      <c r="AV49" s="281">
        <f t="shared" si="10"/>
        <v>1.9753086419753087E-3</v>
      </c>
      <c r="AW49" s="281">
        <f t="shared" si="10"/>
        <v>58725.444444444518</v>
      </c>
      <c r="AX49" s="281">
        <f t="shared" si="9"/>
        <v>4956.1599999999971</v>
      </c>
      <c r="AY49" s="281">
        <f t="shared" si="9"/>
        <v>1146.9511111111112</v>
      </c>
      <c r="AZ49" s="281">
        <f t="shared" si="9"/>
        <v>5.9753086419753083E-2</v>
      </c>
      <c r="BA49" s="281">
        <f t="shared" si="9"/>
        <v>151.01679012345676</v>
      </c>
      <c r="BB49" s="281">
        <f t="shared" si="9"/>
        <v>3.5260493827160495</v>
      </c>
      <c r="BC49" s="281">
        <f t="shared" si="9"/>
        <v>653.65444444444438</v>
      </c>
      <c r="BD49" s="281">
        <f t="shared" si="9"/>
        <v>0.28444444444444444</v>
      </c>
    </row>
    <row r="50" spans="1:56" s="290" customFormat="1" x14ac:dyDescent="0.25">
      <c r="A50" s="281">
        <f>Makespan_50!E327</f>
        <v>3270</v>
      </c>
      <c r="B50" s="281">
        <f>Makespan_50!S234</f>
        <v>3292</v>
      </c>
      <c r="C50" s="281">
        <f>Makespan_50!E234</f>
        <v>3270</v>
      </c>
      <c r="D50" s="281">
        <f>Makespan_50!S234</f>
        <v>3292</v>
      </c>
      <c r="E50" s="281">
        <f>Makespan_50!E141</f>
        <v>3394</v>
      </c>
      <c r="F50" s="281">
        <f>Makespan_50!E48</f>
        <v>3394</v>
      </c>
      <c r="G50" s="281"/>
      <c r="H50" s="281">
        <v>658</v>
      </c>
      <c r="I50" s="281">
        <v>635</v>
      </c>
      <c r="J50" s="281">
        <v>635</v>
      </c>
      <c r="K50" s="281">
        <v>640</v>
      </c>
      <c r="L50" s="281">
        <v>640</v>
      </c>
      <c r="M50" s="281">
        <v>632</v>
      </c>
      <c r="N50" s="281">
        <v>632</v>
      </c>
      <c r="O50" s="281"/>
      <c r="P50" s="281">
        <f t="shared" si="8"/>
        <v>-22</v>
      </c>
      <c r="Q50" s="281">
        <f t="shared" si="8"/>
        <v>22</v>
      </c>
      <c r="R50" s="281">
        <f t="shared" si="8"/>
        <v>-22</v>
      </c>
      <c r="S50" s="281">
        <f t="shared" si="8"/>
        <v>-102</v>
      </c>
      <c r="T50" s="281">
        <f t="shared" si="7"/>
        <v>0</v>
      </c>
      <c r="U50" s="281">
        <f t="shared" si="7"/>
        <v>3394</v>
      </c>
      <c r="V50" s="281">
        <f t="shared" si="7"/>
        <v>-658</v>
      </c>
      <c r="W50" s="281">
        <f t="shared" si="7"/>
        <v>23</v>
      </c>
      <c r="X50" s="281">
        <f t="shared" si="7"/>
        <v>0</v>
      </c>
      <c r="Y50" s="281">
        <f t="shared" si="7"/>
        <v>-5</v>
      </c>
      <c r="Z50" s="281">
        <f t="shared" si="7"/>
        <v>0</v>
      </c>
      <c r="AA50" s="281">
        <f t="shared" si="7"/>
        <v>8</v>
      </c>
      <c r="AB50" s="281">
        <f t="shared" si="7"/>
        <v>0</v>
      </c>
      <c r="AC50" s="281"/>
      <c r="AD50" s="281">
        <f t="shared" si="6"/>
        <v>-20.155555555555555</v>
      </c>
      <c r="AE50" s="281">
        <f t="shared" si="6"/>
        <v>20.577777777777779</v>
      </c>
      <c r="AF50" s="281">
        <f t="shared" si="6"/>
        <v>-20.577777777777779</v>
      </c>
      <c r="AG50" s="281">
        <f t="shared" si="6"/>
        <v>33.74444444444444</v>
      </c>
      <c r="AH50" s="281">
        <f t="shared" si="6"/>
        <v>4.4444444444444446E-2</v>
      </c>
      <c r="AI50" s="281">
        <f t="shared" si="6"/>
        <v>117.66666666666652</v>
      </c>
      <c r="AJ50" s="281">
        <f t="shared" si="6"/>
        <v>26.600000000000023</v>
      </c>
      <c r="AK50" s="281">
        <f t="shared" si="6"/>
        <v>30.866666666666667</v>
      </c>
      <c r="AL50" s="281">
        <f t="shared" si="5"/>
        <v>0.24444444444444444</v>
      </c>
      <c r="AM50" s="281">
        <f t="shared" si="5"/>
        <v>-0.28888888888888875</v>
      </c>
      <c r="AN50" s="281">
        <f t="shared" si="5"/>
        <v>1.8777777777777778</v>
      </c>
      <c r="AO50" s="281">
        <f t="shared" si="5"/>
        <v>8.4333333333333336</v>
      </c>
      <c r="AP50" s="281">
        <f t="shared" si="5"/>
        <v>0.53333333333333333</v>
      </c>
      <c r="AQ50" s="281"/>
      <c r="AR50" s="281">
        <f t="shared" si="10"/>
        <v>406.2464197530864</v>
      </c>
      <c r="AS50" s="281">
        <f t="shared" si="10"/>
        <v>423.444938271605</v>
      </c>
      <c r="AT50" s="281">
        <f t="shared" si="10"/>
        <v>423.444938271605</v>
      </c>
      <c r="AU50" s="281">
        <f t="shared" si="10"/>
        <v>1138.6875308641972</v>
      </c>
      <c r="AV50" s="281">
        <f t="shared" si="10"/>
        <v>1.9753086419753087E-3</v>
      </c>
      <c r="AW50" s="281">
        <f t="shared" si="10"/>
        <v>13845.444444444409</v>
      </c>
      <c r="AX50" s="281">
        <f t="shared" si="9"/>
        <v>707.5600000000012</v>
      </c>
      <c r="AY50" s="281">
        <f t="shared" si="9"/>
        <v>952.75111111111119</v>
      </c>
      <c r="AZ50" s="281">
        <f t="shared" si="9"/>
        <v>5.9753086419753083E-2</v>
      </c>
      <c r="BA50" s="281">
        <f t="shared" si="9"/>
        <v>8.3456790123456706E-2</v>
      </c>
      <c r="BB50" s="281">
        <f t="shared" si="9"/>
        <v>3.5260493827160495</v>
      </c>
      <c r="BC50" s="281">
        <f t="shared" si="9"/>
        <v>71.121111111111119</v>
      </c>
      <c r="BD50" s="281">
        <f t="shared" si="9"/>
        <v>0.28444444444444444</v>
      </c>
    </row>
    <row r="51" spans="1:56" s="290" customFormat="1" x14ac:dyDescent="0.25">
      <c r="A51" s="281">
        <f>Makespan_50!E328</f>
        <v>2988</v>
      </c>
      <c r="B51" s="281">
        <f>Makespan_50!S235</f>
        <v>2914</v>
      </c>
      <c r="C51" s="281">
        <f>Makespan_50!E235</f>
        <v>2988</v>
      </c>
      <c r="D51" s="281">
        <f>Makespan_50!S235</f>
        <v>2914</v>
      </c>
      <c r="E51" s="281">
        <f>Makespan_50!E142</f>
        <v>3175</v>
      </c>
      <c r="F51" s="281">
        <f>Makespan_50!E49</f>
        <v>3175</v>
      </c>
      <c r="G51" s="281"/>
      <c r="H51" s="281">
        <v>585</v>
      </c>
      <c r="I51" s="281">
        <v>678</v>
      </c>
      <c r="J51" s="281">
        <v>678</v>
      </c>
      <c r="K51" s="281">
        <v>644</v>
      </c>
      <c r="L51" s="281">
        <v>670</v>
      </c>
      <c r="M51" s="281">
        <v>628</v>
      </c>
      <c r="N51" s="281">
        <v>628</v>
      </c>
      <c r="O51" s="281"/>
      <c r="P51" s="281">
        <f t="shared" si="8"/>
        <v>74</v>
      </c>
      <c r="Q51" s="281">
        <f t="shared" si="8"/>
        <v>-74</v>
      </c>
      <c r="R51" s="281">
        <f t="shared" si="8"/>
        <v>74</v>
      </c>
      <c r="S51" s="281">
        <f t="shared" si="8"/>
        <v>-261</v>
      </c>
      <c r="T51" s="281">
        <f t="shared" si="7"/>
        <v>0</v>
      </c>
      <c r="U51" s="281">
        <f t="shared" si="7"/>
        <v>3175</v>
      </c>
      <c r="V51" s="281">
        <f t="shared" si="7"/>
        <v>-585</v>
      </c>
      <c r="W51" s="281">
        <f t="shared" si="7"/>
        <v>-93</v>
      </c>
      <c r="X51" s="281">
        <f t="shared" si="7"/>
        <v>0</v>
      </c>
      <c r="Y51" s="281">
        <f t="shared" si="7"/>
        <v>34</v>
      </c>
      <c r="Z51" s="281">
        <f t="shared" si="7"/>
        <v>-26</v>
      </c>
      <c r="AA51" s="281">
        <f t="shared" si="7"/>
        <v>42</v>
      </c>
      <c r="AB51" s="281">
        <f t="shared" si="7"/>
        <v>0</v>
      </c>
      <c r="AC51" s="281"/>
      <c r="AD51" s="281">
        <f t="shared" si="6"/>
        <v>75.844444444444449</v>
      </c>
      <c r="AE51" s="281">
        <f t="shared" si="6"/>
        <v>-75.422222222222217</v>
      </c>
      <c r="AF51" s="281">
        <f t="shared" si="6"/>
        <v>75.422222222222217</v>
      </c>
      <c r="AG51" s="281">
        <f t="shared" si="6"/>
        <v>-125.25555555555556</v>
      </c>
      <c r="AH51" s="281">
        <f t="shared" si="6"/>
        <v>4.4444444444444446E-2</v>
      </c>
      <c r="AI51" s="281">
        <f t="shared" si="6"/>
        <v>-101.33333333333348</v>
      </c>
      <c r="AJ51" s="281">
        <f t="shared" si="6"/>
        <v>99.600000000000023</v>
      </c>
      <c r="AK51" s="281">
        <f t="shared" si="6"/>
        <v>-85.13333333333334</v>
      </c>
      <c r="AL51" s="281">
        <f t="shared" si="5"/>
        <v>0.24444444444444444</v>
      </c>
      <c r="AM51" s="281">
        <f t="shared" si="5"/>
        <v>38.711111111111109</v>
      </c>
      <c r="AN51" s="281">
        <f t="shared" si="5"/>
        <v>-24.122222222222224</v>
      </c>
      <c r="AO51" s="281">
        <f t="shared" si="5"/>
        <v>42.43333333333333</v>
      </c>
      <c r="AP51" s="281">
        <f t="shared" si="5"/>
        <v>0.53333333333333333</v>
      </c>
      <c r="AQ51" s="281"/>
      <c r="AR51" s="281">
        <f t="shared" si="10"/>
        <v>5752.3797530864204</v>
      </c>
      <c r="AS51" s="281">
        <f t="shared" si="10"/>
        <v>5688.5116049382705</v>
      </c>
      <c r="AT51" s="281">
        <f t="shared" si="10"/>
        <v>5688.5116049382705</v>
      </c>
      <c r="AU51" s="281">
        <f t="shared" si="10"/>
        <v>15688.954197530866</v>
      </c>
      <c r="AV51" s="281">
        <f t="shared" si="10"/>
        <v>1.9753086419753087E-3</v>
      </c>
      <c r="AW51" s="281">
        <f t="shared" si="10"/>
        <v>10268.444444444474</v>
      </c>
      <c r="AX51" s="281">
        <f t="shared" si="9"/>
        <v>9920.1600000000053</v>
      </c>
      <c r="AY51" s="281">
        <f t="shared" si="9"/>
        <v>7247.6844444444459</v>
      </c>
      <c r="AZ51" s="281">
        <f t="shared" si="9"/>
        <v>5.9753086419753083E-2</v>
      </c>
      <c r="BA51" s="281">
        <f t="shared" si="9"/>
        <v>1498.5501234567898</v>
      </c>
      <c r="BB51" s="281">
        <f t="shared" si="9"/>
        <v>581.88160493827172</v>
      </c>
      <c r="BC51" s="281">
        <f t="shared" si="9"/>
        <v>1800.5877777777775</v>
      </c>
      <c r="BD51" s="281">
        <f t="shared" si="9"/>
        <v>0.28444444444444444</v>
      </c>
    </row>
    <row r="52" spans="1:56" s="290" customFormat="1" x14ac:dyDescent="0.25">
      <c r="A52" s="281">
        <f>Makespan_50!E329</f>
        <v>3193</v>
      </c>
      <c r="B52" s="281">
        <f>Makespan_50!S236</f>
        <v>3199</v>
      </c>
      <c r="C52" s="281">
        <f>Makespan_50!E236</f>
        <v>3193</v>
      </c>
      <c r="D52" s="281">
        <f>Makespan_50!S236</f>
        <v>3199</v>
      </c>
      <c r="E52" s="281">
        <f>Makespan_50!E143</f>
        <v>3255</v>
      </c>
      <c r="F52" s="281">
        <f>Makespan_50!E50</f>
        <v>3255</v>
      </c>
      <c r="G52" s="281"/>
      <c r="H52" s="281">
        <v>618</v>
      </c>
      <c r="I52" s="281">
        <v>672</v>
      </c>
      <c r="J52" s="281">
        <v>672</v>
      </c>
      <c r="K52" s="281">
        <v>651</v>
      </c>
      <c r="L52" s="281">
        <v>651</v>
      </c>
      <c r="M52" s="281">
        <v>563</v>
      </c>
      <c r="N52" s="281">
        <v>563</v>
      </c>
      <c r="O52" s="281"/>
      <c r="P52" s="281">
        <f t="shared" si="8"/>
        <v>-6</v>
      </c>
      <c r="Q52" s="281">
        <f t="shared" si="8"/>
        <v>6</v>
      </c>
      <c r="R52" s="281">
        <f t="shared" si="8"/>
        <v>-6</v>
      </c>
      <c r="S52" s="281">
        <f t="shared" si="8"/>
        <v>-56</v>
      </c>
      <c r="T52" s="281">
        <f t="shared" si="7"/>
        <v>0</v>
      </c>
      <c r="U52" s="281">
        <f t="shared" si="7"/>
        <v>3255</v>
      </c>
      <c r="V52" s="281">
        <f t="shared" si="7"/>
        <v>-618</v>
      </c>
      <c r="W52" s="281">
        <f t="shared" si="7"/>
        <v>-54</v>
      </c>
      <c r="X52" s="281">
        <f t="shared" si="7"/>
        <v>0</v>
      </c>
      <c r="Y52" s="281">
        <f t="shared" si="7"/>
        <v>21</v>
      </c>
      <c r="Z52" s="281">
        <f t="shared" si="7"/>
        <v>0</v>
      </c>
      <c r="AA52" s="281">
        <f t="shared" si="7"/>
        <v>88</v>
      </c>
      <c r="AB52" s="281">
        <f t="shared" si="7"/>
        <v>0</v>
      </c>
      <c r="AC52" s="281"/>
      <c r="AD52" s="281">
        <f t="shared" si="6"/>
        <v>-4.155555555555555</v>
      </c>
      <c r="AE52" s="281">
        <f t="shared" si="6"/>
        <v>4.5777777777777775</v>
      </c>
      <c r="AF52" s="281">
        <f t="shared" si="6"/>
        <v>-4.5777777777777775</v>
      </c>
      <c r="AG52" s="281">
        <f t="shared" si="6"/>
        <v>79.74444444444444</v>
      </c>
      <c r="AH52" s="281">
        <f t="shared" si="6"/>
        <v>4.4444444444444446E-2</v>
      </c>
      <c r="AI52" s="281">
        <f t="shared" si="6"/>
        <v>-21.333333333333485</v>
      </c>
      <c r="AJ52" s="281">
        <f t="shared" si="6"/>
        <v>66.600000000000023</v>
      </c>
      <c r="AK52" s="281">
        <f t="shared" si="6"/>
        <v>-46.133333333333333</v>
      </c>
      <c r="AL52" s="281">
        <f t="shared" si="5"/>
        <v>0.24444444444444444</v>
      </c>
      <c r="AM52" s="281">
        <f t="shared" si="5"/>
        <v>25.711111111111112</v>
      </c>
      <c r="AN52" s="281">
        <f t="shared" si="5"/>
        <v>1.8777777777777778</v>
      </c>
      <c r="AO52" s="281">
        <f t="shared" si="5"/>
        <v>88.433333333333337</v>
      </c>
      <c r="AP52" s="281">
        <f t="shared" si="5"/>
        <v>0.53333333333333333</v>
      </c>
      <c r="AQ52" s="281"/>
      <c r="AR52" s="281">
        <f t="shared" si="10"/>
        <v>17.268641975308636</v>
      </c>
      <c r="AS52" s="281">
        <f t="shared" si="10"/>
        <v>20.956049382716046</v>
      </c>
      <c r="AT52" s="281">
        <f t="shared" si="10"/>
        <v>20.956049382716046</v>
      </c>
      <c r="AU52" s="281">
        <f t="shared" si="10"/>
        <v>6359.1764197530856</v>
      </c>
      <c r="AV52" s="281">
        <f t="shared" si="10"/>
        <v>1.9753086419753087E-3</v>
      </c>
      <c r="AW52" s="281">
        <f t="shared" si="10"/>
        <v>455.11111111111757</v>
      </c>
      <c r="AX52" s="281">
        <f t="shared" si="9"/>
        <v>4435.5600000000031</v>
      </c>
      <c r="AY52" s="281">
        <f t="shared" si="9"/>
        <v>2128.2844444444445</v>
      </c>
      <c r="AZ52" s="281">
        <f t="shared" si="9"/>
        <v>5.9753086419753083E-2</v>
      </c>
      <c r="BA52" s="281">
        <f t="shared" si="9"/>
        <v>661.06123456790124</v>
      </c>
      <c r="BB52" s="281">
        <f t="shared" si="9"/>
        <v>3.5260493827160495</v>
      </c>
      <c r="BC52" s="281">
        <f t="shared" si="9"/>
        <v>7820.4544444444455</v>
      </c>
      <c r="BD52" s="281">
        <f t="shared" si="9"/>
        <v>0.28444444444444444</v>
      </c>
    </row>
    <row r="53" spans="1:56" s="290" customFormat="1" x14ac:dyDescent="0.25">
      <c r="A53" s="281">
        <f>Makespan_50!E330</f>
        <v>3027</v>
      </c>
      <c r="B53" s="281">
        <f>Makespan_50!S237</f>
        <v>3076</v>
      </c>
      <c r="C53" s="281">
        <f>Makespan_50!E237</f>
        <v>3027</v>
      </c>
      <c r="D53" s="281">
        <f>Makespan_50!S237</f>
        <v>3076</v>
      </c>
      <c r="E53" s="281">
        <f>Makespan_50!E144</f>
        <v>3171</v>
      </c>
      <c r="F53" s="281">
        <f>Makespan_50!E51</f>
        <v>3171</v>
      </c>
      <c r="G53" s="281"/>
      <c r="H53" s="281">
        <v>791</v>
      </c>
      <c r="I53" s="281">
        <v>789</v>
      </c>
      <c r="J53" s="281">
        <v>789</v>
      </c>
      <c r="K53" s="281">
        <v>837</v>
      </c>
      <c r="L53" s="281">
        <v>837</v>
      </c>
      <c r="M53" s="281">
        <v>851</v>
      </c>
      <c r="N53" s="281">
        <v>851</v>
      </c>
      <c r="O53" s="281"/>
      <c r="P53" s="281">
        <f t="shared" si="8"/>
        <v>-49</v>
      </c>
      <c r="Q53" s="281">
        <f t="shared" si="8"/>
        <v>49</v>
      </c>
      <c r="R53" s="281">
        <f t="shared" si="8"/>
        <v>-49</v>
      </c>
      <c r="S53" s="281">
        <f t="shared" si="8"/>
        <v>-95</v>
      </c>
      <c r="T53" s="281">
        <f t="shared" si="7"/>
        <v>0</v>
      </c>
      <c r="U53" s="281">
        <f t="shared" si="7"/>
        <v>3171</v>
      </c>
      <c r="V53" s="281">
        <f t="shared" si="7"/>
        <v>-791</v>
      </c>
      <c r="W53" s="281">
        <f t="shared" si="7"/>
        <v>2</v>
      </c>
      <c r="X53" s="281">
        <f t="shared" si="7"/>
        <v>0</v>
      </c>
      <c r="Y53" s="281">
        <f t="shared" si="7"/>
        <v>-48</v>
      </c>
      <c r="Z53" s="281">
        <f t="shared" si="7"/>
        <v>0</v>
      </c>
      <c r="AA53" s="281">
        <f t="shared" si="7"/>
        <v>-14</v>
      </c>
      <c r="AB53" s="281">
        <f t="shared" si="7"/>
        <v>0</v>
      </c>
      <c r="AC53" s="281"/>
      <c r="AD53" s="281">
        <f t="shared" si="6"/>
        <v>-47.155555555555559</v>
      </c>
      <c r="AE53" s="281">
        <f t="shared" si="6"/>
        <v>47.577777777777776</v>
      </c>
      <c r="AF53" s="281">
        <f t="shared" si="6"/>
        <v>-47.577777777777776</v>
      </c>
      <c r="AG53" s="281">
        <f t="shared" si="6"/>
        <v>40.74444444444444</v>
      </c>
      <c r="AH53" s="281">
        <f t="shared" si="6"/>
        <v>4.4444444444444446E-2</v>
      </c>
      <c r="AI53" s="281">
        <f t="shared" si="6"/>
        <v>-105.33333333333348</v>
      </c>
      <c r="AJ53" s="281">
        <f t="shared" si="6"/>
        <v>-106.39999999999998</v>
      </c>
      <c r="AK53" s="281">
        <f t="shared" si="6"/>
        <v>9.8666666666666671</v>
      </c>
      <c r="AL53" s="281">
        <f t="shared" si="5"/>
        <v>0.24444444444444444</v>
      </c>
      <c r="AM53" s="281">
        <f t="shared" si="5"/>
        <v>-43.288888888888891</v>
      </c>
      <c r="AN53" s="281">
        <f t="shared" si="5"/>
        <v>1.8777777777777778</v>
      </c>
      <c r="AO53" s="281">
        <f t="shared" si="5"/>
        <v>-13.566666666666666</v>
      </c>
      <c r="AP53" s="281">
        <f t="shared" si="5"/>
        <v>0.53333333333333333</v>
      </c>
      <c r="AQ53" s="281"/>
      <c r="AR53" s="281">
        <f t="shared" si="10"/>
        <v>2223.6464197530868</v>
      </c>
      <c r="AS53" s="281">
        <f t="shared" si="10"/>
        <v>2263.6449382716046</v>
      </c>
      <c r="AT53" s="281">
        <f t="shared" si="10"/>
        <v>2263.6449382716046</v>
      </c>
      <c r="AU53" s="281">
        <f t="shared" si="10"/>
        <v>1660.1097530864195</v>
      </c>
      <c r="AV53" s="281">
        <f t="shared" si="10"/>
        <v>1.9753086419753087E-3</v>
      </c>
      <c r="AW53" s="281">
        <f t="shared" si="10"/>
        <v>11095.111111111142</v>
      </c>
      <c r="AX53" s="281">
        <f t="shared" si="9"/>
        <v>11320.959999999995</v>
      </c>
      <c r="AY53" s="281">
        <f t="shared" si="9"/>
        <v>97.351111111111123</v>
      </c>
      <c r="AZ53" s="281">
        <f t="shared" si="9"/>
        <v>5.9753086419753083E-2</v>
      </c>
      <c r="BA53" s="281">
        <f t="shared" si="9"/>
        <v>1873.927901234568</v>
      </c>
      <c r="BB53" s="281">
        <f t="shared" si="9"/>
        <v>3.5260493827160495</v>
      </c>
      <c r="BC53" s="281">
        <f t="shared" si="9"/>
        <v>184.05444444444444</v>
      </c>
      <c r="BD53" s="281">
        <f t="shared" si="9"/>
        <v>0.28444444444444444</v>
      </c>
    </row>
    <row r="54" spans="1:56" ht="15" customHeight="1" x14ac:dyDescent="0.25">
      <c r="A54" s="281">
        <f>Makespan_50!E331</f>
        <v>2908</v>
      </c>
      <c r="B54" s="281">
        <f>Makespan_50!S238</f>
        <v>2780</v>
      </c>
      <c r="C54" s="281">
        <f>Makespan_50!E238</f>
        <v>2908</v>
      </c>
      <c r="D54" s="281">
        <f>Makespan_50!S238</f>
        <v>2780</v>
      </c>
      <c r="E54" s="281">
        <f>Makespan_50!E145</f>
        <v>3022</v>
      </c>
      <c r="F54" s="281">
        <f>Makespan_50!E52</f>
        <v>3022</v>
      </c>
      <c r="H54" s="281">
        <v>606</v>
      </c>
      <c r="I54" s="281">
        <v>569</v>
      </c>
      <c r="J54" s="281">
        <v>569</v>
      </c>
      <c r="K54" s="281">
        <v>625</v>
      </c>
      <c r="L54" s="281">
        <v>625</v>
      </c>
      <c r="M54" s="281">
        <v>630</v>
      </c>
      <c r="N54" s="281">
        <v>630</v>
      </c>
      <c r="P54" s="281">
        <f t="shared" si="8"/>
        <v>128</v>
      </c>
      <c r="Q54" s="281">
        <f t="shared" si="8"/>
        <v>-128</v>
      </c>
      <c r="R54" s="281">
        <f t="shared" si="8"/>
        <v>128</v>
      </c>
      <c r="S54" s="281">
        <f t="shared" si="8"/>
        <v>-242</v>
      </c>
      <c r="T54" s="281">
        <f t="shared" si="7"/>
        <v>0</v>
      </c>
      <c r="U54" s="281">
        <f t="shared" si="7"/>
        <v>3022</v>
      </c>
      <c r="V54" s="281">
        <f t="shared" si="7"/>
        <v>-606</v>
      </c>
      <c r="W54" s="281">
        <f t="shared" si="7"/>
        <v>37</v>
      </c>
      <c r="X54" s="281">
        <f t="shared" si="7"/>
        <v>0</v>
      </c>
      <c r="Y54" s="281">
        <f t="shared" si="7"/>
        <v>-56</v>
      </c>
      <c r="Z54" s="281">
        <f t="shared" si="7"/>
        <v>0</v>
      </c>
      <c r="AA54" s="281">
        <f t="shared" si="7"/>
        <v>-5</v>
      </c>
      <c r="AB54" s="281">
        <f t="shared" si="7"/>
        <v>0</v>
      </c>
      <c r="AD54" s="281">
        <f t="shared" si="6"/>
        <v>129.84444444444443</v>
      </c>
      <c r="AE54" s="281">
        <f t="shared" si="6"/>
        <v>-129.42222222222222</v>
      </c>
      <c r="AF54" s="281">
        <f t="shared" si="6"/>
        <v>129.42222222222222</v>
      </c>
      <c r="AG54" s="281">
        <f t="shared" si="6"/>
        <v>-106.25555555555556</v>
      </c>
      <c r="AH54" s="281">
        <f t="shared" si="6"/>
        <v>4.4444444444444446E-2</v>
      </c>
      <c r="AI54" s="281">
        <f t="shared" si="6"/>
        <v>-254.33333333333348</v>
      </c>
      <c r="AJ54" s="281">
        <f t="shared" si="6"/>
        <v>78.600000000000023</v>
      </c>
      <c r="AK54" s="281">
        <f t="shared" si="6"/>
        <v>44.866666666666667</v>
      </c>
      <c r="AL54" s="281">
        <f t="shared" si="5"/>
        <v>0.24444444444444444</v>
      </c>
      <c r="AM54" s="281">
        <f t="shared" si="5"/>
        <v>-51.288888888888891</v>
      </c>
      <c r="AN54" s="281">
        <f t="shared" si="5"/>
        <v>1.8777777777777778</v>
      </c>
      <c r="AO54" s="281">
        <f t="shared" si="5"/>
        <v>-4.5666666666666664</v>
      </c>
      <c r="AP54" s="281">
        <f t="shared" si="5"/>
        <v>0.53333333333333333</v>
      </c>
      <c r="AR54" s="281">
        <f t="shared" si="10"/>
        <v>16859.579753086418</v>
      </c>
      <c r="AS54" s="281">
        <f t="shared" si="10"/>
        <v>16750.111604938269</v>
      </c>
      <c r="AT54" s="281">
        <f t="shared" si="10"/>
        <v>16750.111604938269</v>
      </c>
      <c r="AU54" s="281">
        <f t="shared" si="10"/>
        <v>11290.243086419754</v>
      </c>
      <c r="AV54" s="281">
        <f t="shared" si="10"/>
        <v>1.9753086419753087E-3</v>
      </c>
      <c r="AW54" s="281">
        <f t="shared" si="10"/>
        <v>64685.444444444518</v>
      </c>
      <c r="AX54" s="281">
        <f t="shared" si="9"/>
        <v>6177.9600000000037</v>
      </c>
      <c r="AY54" s="281">
        <f t="shared" si="9"/>
        <v>2013.0177777777778</v>
      </c>
      <c r="AZ54" s="281">
        <f t="shared" si="9"/>
        <v>5.9753086419753083E-2</v>
      </c>
      <c r="BA54" s="281">
        <f t="shared" si="9"/>
        <v>2630.5501234567905</v>
      </c>
      <c r="BB54" s="281">
        <f t="shared" si="9"/>
        <v>3.5260493827160495</v>
      </c>
      <c r="BC54" s="281">
        <f t="shared" si="9"/>
        <v>20.854444444444443</v>
      </c>
      <c r="BD54" s="281">
        <f t="shared" si="9"/>
        <v>0.28444444444444444</v>
      </c>
    </row>
    <row r="55" spans="1:56" ht="15" customHeight="1" x14ac:dyDescent="0.25">
      <c r="A55" s="281">
        <f>Makespan_50!E332</f>
        <v>3232</v>
      </c>
      <c r="B55" s="281">
        <f>Makespan_50!S239</f>
        <v>3325</v>
      </c>
      <c r="C55" s="281">
        <f>Makespan_50!E239</f>
        <v>3232</v>
      </c>
      <c r="D55" s="281">
        <f>Makespan_50!S239</f>
        <v>3325</v>
      </c>
      <c r="E55" s="281">
        <f>Makespan_50!E146</f>
        <v>3327</v>
      </c>
      <c r="F55" s="281">
        <f>Makespan_50!E53</f>
        <v>3327</v>
      </c>
      <c r="H55" s="281">
        <v>591</v>
      </c>
      <c r="I55" s="281">
        <v>673</v>
      </c>
      <c r="J55" s="281">
        <v>673</v>
      </c>
      <c r="K55" s="281">
        <v>702</v>
      </c>
      <c r="L55" s="281">
        <v>702</v>
      </c>
      <c r="M55" s="281">
        <v>694</v>
      </c>
      <c r="N55" s="281">
        <v>694</v>
      </c>
      <c r="P55" s="281">
        <f t="shared" si="8"/>
        <v>-93</v>
      </c>
      <c r="Q55" s="281">
        <f t="shared" si="8"/>
        <v>93</v>
      </c>
      <c r="R55" s="281">
        <f t="shared" si="8"/>
        <v>-93</v>
      </c>
      <c r="S55" s="281">
        <f t="shared" si="8"/>
        <v>-2</v>
      </c>
      <c r="T55" s="281">
        <f t="shared" si="7"/>
        <v>0</v>
      </c>
      <c r="U55" s="281">
        <f t="shared" si="7"/>
        <v>3327</v>
      </c>
      <c r="V55" s="281">
        <f t="shared" si="7"/>
        <v>-591</v>
      </c>
      <c r="W55" s="281">
        <f t="shared" si="7"/>
        <v>-82</v>
      </c>
      <c r="X55" s="281">
        <f t="shared" si="7"/>
        <v>0</v>
      </c>
      <c r="Y55" s="281">
        <f t="shared" si="7"/>
        <v>-29</v>
      </c>
      <c r="Z55" s="281">
        <f t="shared" si="7"/>
        <v>0</v>
      </c>
      <c r="AA55" s="281">
        <f t="shared" si="7"/>
        <v>8</v>
      </c>
      <c r="AB55" s="281">
        <f t="shared" si="7"/>
        <v>0</v>
      </c>
      <c r="AD55" s="281">
        <f t="shared" si="6"/>
        <v>-91.155555555555551</v>
      </c>
      <c r="AE55" s="281">
        <f t="shared" si="6"/>
        <v>91.577777777777783</v>
      </c>
      <c r="AF55" s="281">
        <f t="shared" si="6"/>
        <v>-91.577777777777783</v>
      </c>
      <c r="AG55" s="281">
        <f t="shared" si="6"/>
        <v>133.74444444444444</v>
      </c>
      <c r="AH55" s="281">
        <f t="shared" si="6"/>
        <v>4.4444444444444446E-2</v>
      </c>
      <c r="AI55" s="281">
        <f t="shared" si="6"/>
        <v>50.666666666666515</v>
      </c>
      <c r="AJ55" s="281">
        <f t="shared" si="6"/>
        <v>93.600000000000023</v>
      </c>
      <c r="AK55" s="281">
        <f t="shared" ref="AK55:AP93" si="11">W55-W$94</f>
        <v>-74.13333333333334</v>
      </c>
      <c r="AL55" s="281">
        <f t="shared" si="5"/>
        <v>0.24444444444444444</v>
      </c>
      <c r="AM55" s="281">
        <f t="shared" si="5"/>
        <v>-24.288888888888888</v>
      </c>
      <c r="AN55" s="281">
        <f t="shared" si="5"/>
        <v>1.8777777777777778</v>
      </c>
      <c r="AO55" s="281">
        <f t="shared" si="5"/>
        <v>8.4333333333333336</v>
      </c>
      <c r="AP55" s="281">
        <f t="shared" si="5"/>
        <v>0.53333333333333333</v>
      </c>
      <c r="AR55" s="281">
        <f t="shared" si="10"/>
        <v>8309.3353086419738</v>
      </c>
      <c r="AS55" s="281">
        <f t="shared" si="10"/>
        <v>8386.4893827160504</v>
      </c>
      <c r="AT55" s="281">
        <f t="shared" si="10"/>
        <v>8386.4893827160504</v>
      </c>
      <c r="AU55" s="281">
        <f t="shared" si="10"/>
        <v>17887.576419753084</v>
      </c>
      <c r="AV55" s="281">
        <f t="shared" si="10"/>
        <v>1.9753086419753087E-3</v>
      </c>
      <c r="AW55" s="281">
        <f t="shared" si="10"/>
        <v>2567.1111111110959</v>
      </c>
      <c r="AX55" s="281">
        <f t="shared" si="9"/>
        <v>8760.9600000000046</v>
      </c>
      <c r="AY55" s="281">
        <f t="shared" si="9"/>
        <v>5495.7511111111116</v>
      </c>
      <c r="AZ55" s="281">
        <f t="shared" si="9"/>
        <v>5.9753086419753083E-2</v>
      </c>
      <c r="BA55" s="281">
        <f t="shared" si="9"/>
        <v>589.95012345679004</v>
      </c>
      <c r="BB55" s="281">
        <f t="shared" si="9"/>
        <v>3.5260493827160495</v>
      </c>
      <c r="BC55" s="281">
        <f t="shared" si="9"/>
        <v>71.121111111111119</v>
      </c>
      <c r="BD55" s="281">
        <f t="shared" si="9"/>
        <v>0.28444444444444444</v>
      </c>
    </row>
    <row r="56" spans="1:56" ht="15" customHeight="1" x14ac:dyDescent="0.25">
      <c r="A56" s="281">
        <f>Makespan_50!E333</f>
        <v>3300</v>
      </c>
      <c r="B56" s="281">
        <f>Makespan_50!S240</f>
        <v>3267</v>
      </c>
      <c r="C56" s="281">
        <f>Makespan_50!E240</f>
        <v>3300</v>
      </c>
      <c r="D56" s="281">
        <f>Makespan_50!S240</f>
        <v>3267</v>
      </c>
      <c r="E56" s="281">
        <f>Makespan_50!E147</f>
        <v>3373</v>
      </c>
      <c r="F56" s="281">
        <f>Makespan_50!E54</f>
        <v>3373</v>
      </c>
      <c r="H56" s="281">
        <v>648</v>
      </c>
      <c r="I56" s="281">
        <v>579</v>
      </c>
      <c r="J56" s="281">
        <v>579</v>
      </c>
      <c r="K56" s="281">
        <v>604</v>
      </c>
      <c r="L56" s="281">
        <v>618</v>
      </c>
      <c r="M56" s="281">
        <v>640</v>
      </c>
      <c r="N56" s="281">
        <v>640</v>
      </c>
      <c r="P56" s="281">
        <f t="shared" si="8"/>
        <v>33</v>
      </c>
      <c r="Q56" s="281">
        <f t="shared" si="8"/>
        <v>-33</v>
      </c>
      <c r="R56" s="281">
        <f t="shared" si="8"/>
        <v>33</v>
      </c>
      <c r="S56" s="281">
        <f t="shared" si="8"/>
        <v>-106</v>
      </c>
      <c r="T56" s="281">
        <f t="shared" si="7"/>
        <v>0</v>
      </c>
      <c r="U56" s="281">
        <f t="shared" si="7"/>
        <v>3373</v>
      </c>
      <c r="V56" s="281">
        <f t="shared" si="7"/>
        <v>-648</v>
      </c>
      <c r="W56" s="281">
        <f t="shared" si="7"/>
        <v>69</v>
      </c>
      <c r="X56" s="281">
        <f t="shared" si="7"/>
        <v>0</v>
      </c>
      <c r="Y56" s="281">
        <f t="shared" si="7"/>
        <v>-25</v>
      </c>
      <c r="Z56" s="281">
        <f t="shared" si="7"/>
        <v>-14</v>
      </c>
      <c r="AA56" s="281">
        <f t="shared" si="7"/>
        <v>-22</v>
      </c>
      <c r="AB56" s="281">
        <f t="shared" si="7"/>
        <v>0</v>
      </c>
      <c r="AD56" s="281">
        <f t="shared" ref="AD56:AJ92" si="12">P56-P$94</f>
        <v>34.844444444444441</v>
      </c>
      <c r="AE56" s="281">
        <f t="shared" si="12"/>
        <v>-34.422222222222224</v>
      </c>
      <c r="AF56" s="281">
        <f t="shared" si="12"/>
        <v>34.422222222222224</v>
      </c>
      <c r="AG56" s="281">
        <f t="shared" si="12"/>
        <v>29.74444444444444</v>
      </c>
      <c r="AH56" s="281">
        <f t="shared" si="12"/>
        <v>4.4444444444444446E-2</v>
      </c>
      <c r="AI56" s="281">
        <f t="shared" si="12"/>
        <v>96.666666666666515</v>
      </c>
      <c r="AJ56" s="281">
        <f t="shared" si="12"/>
        <v>36.600000000000023</v>
      </c>
      <c r="AK56" s="281">
        <f t="shared" si="11"/>
        <v>76.86666666666666</v>
      </c>
      <c r="AL56" s="281">
        <f t="shared" si="5"/>
        <v>0.24444444444444444</v>
      </c>
      <c r="AM56" s="281">
        <f t="shared" si="5"/>
        <v>-20.288888888888888</v>
      </c>
      <c r="AN56" s="281">
        <f t="shared" si="5"/>
        <v>-12.122222222222222</v>
      </c>
      <c r="AO56" s="281">
        <f t="shared" si="5"/>
        <v>-21.566666666666666</v>
      </c>
      <c r="AP56" s="281">
        <f t="shared" si="5"/>
        <v>0.53333333333333333</v>
      </c>
      <c r="AR56" s="281">
        <f t="shared" si="10"/>
        <v>1214.1353086419751</v>
      </c>
      <c r="AS56" s="281">
        <f t="shared" si="10"/>
        <v>1184.8893827160496</v>
      </c>
      <c r="AT56" s="281">
        <f t="shared" si="10"/>
        <v>1184.8893827160496</v>
      </c>
      <c r="AU56" s="281">
        <f t="shared" si="10"/>
        <v>884.73197530864172</v>
      </c>
      <c r="AV56" s="281">
        <f t="shared" si="10"/>
        <v>1.9753086419753087E-3</v>
      </c>
      <c r="AW56" s="281">
        <f t="shared" si="10"/>
        <v>9344.4444444444143</v>
      </c>
      <c r="AX56" s="281">
        <f t="shared" si="9"/>
        <v>1339.5600000000018</v>
      </c>
      <c r="AY56" s="281">
        <f t="shared" si="9"/>
        <v>5908.4844444444434</v>
      </c>
      <c r="AZ56" s="281">
        <f t="shared" si="9"/>
        <v>5.9753086419753083E-2</v>
      </c>
      <c r="BA56" s="281">
        <f t="shared" si="9"/>
        <v>411.63901234567896</v>
      </c>
      <c r="BB56" s="281">
        <f t="shared" si="9"/>
        <v>146.94827160493827</v>
      </c>
      <c r="BC56" s="281">
        <f t="shared" si="9"/>
        <v>465.12111111111108</v>
      </c>
      <c r="BD56" s="281">
        <f t="shared" si="9"/>
        <v>0.28444444444444444</v>
      </c>
    </row>
    <row r="57" spans="1:56" ht="15" customHeight="1" x14ac:dyDescent="0.25">
      <c r="A57" s="281">
        <f>Makespan_50!E334</f>
        <v>3188</v>
      </c>
      <c r="B57" s="281">
        <f>Makespan_50!S241</f>
        <v>3078</v>
      </c>
      <c r="C57" s="281">
        <f>Makespan_50!E241</f>
        <v>3188</v>
      </c>
      <c r="D57" s="281">
        <f>Makespan_50!S241</f>
        <v>3078</v>
      </c>
      <c r="E57" s="281">
        <f>Makespan_50!E148</f>
        <v>3341</v>
      </c>
      <c r="F57" s="281">
        <f>Makespan_50!E55</f>
        <v>3341</v>
      </c>
      <c r="H57" s="281">
        <v>790</v>
      </c>
      <c r="I57" s="281">
        <v>786</v>
      </c>
      <c r="J57" s="281">
        <v>786</v>
      </c>
      <c r="K57" s="281">
        <v>754</v>
      </c>
      <c r="L57" s="281">
        <v>754</v>
      </c>
      <c r="M57" s="281">
        <v>813</v>
      </c>
      <c r="N57" s="281">
        <v>813</v>
      </c>
      <c r="P57" s="281">
        <f t="shared" si="8"/>
        <v>110</v>
      </c>
      <c r="Q57" s="281">
        <f t="shared" si="8"/>
        <v>-110</v>
      </c>
      <c r="R57" s="281">
        <f t="shared" si="8"/>
        <v>110</v>
      </c>
      <c r="S57" s="281">
        <f t="shared" si="8"/>
        <v>-263</v>
      </c>
      <c r="T57" s="281">
        <f t="shared" si="7"/>
        <v>0</v>
      </c>
      <c r="U57" s="281">
        <f t="shared" si="7"/>
        <v>3341</v>
      </c>
      <c r="V57" s="281">
        <f t="shared" si="7"/>
        <v>-790</v>
      </c>
      <c r="W57" s="281">
        <f t="shared" si="7"/>
        <v>4</v>
      </c>
      <c r="X57" s="281">
        <f t="shared" si="7"/>
        <v>0</v>
      </c>
      <c r="Y57" s="281">
        <f t="shared" si="7"/>
        <v>32</v>
      </c>
      <c r="Z57" s="281">
        <f t="shared" si="7"/>
        <v>0</v>
      </c>
      <c r="AA57" s="281">
        <f t="shared" si="7"/>
        <v>-59</v>
      </c>
      <c r="AB57" s="281">
        <f t="shared" si="7"/>
        <v>0</v>
      </c>
      <c r="AD57" s="281">
        <f t="shared" si="12"/>
        <v>111.84444444444445</v>
      </c>
      <c r="AE57" s="281">
        <f t="shared" si="12"/>
        <v>-111.42222222222222</v>
      </c>
      <c r="AF57" s="281">
        <f t="shared" si="12"/>
        <v>111.42222222222222</v>
      </c>
      <c r="AG57" s="281">
        <f t="shared" si="12"/>
        <v>-127.25555555555556</v>
      </c>
      <c r="AH57" s="281">
        <f t="shared" si="12"/>
        <v>4.4444444444444446E-2</v>
      </c>
      <c r="AI57" s="281">
        <f t="shared" si="12"/>
        <v>64.666666666666515</v>
      </c>
      <c r="AJ57" s="281">
        <f t="shared" si="12"/>
        <v>-105.39999999999998</v>
      </c>
      <c r="AK57" s="281">
        <f t="shared" si="11"/>
        <v>11.866666666666667</v>
      </c>
      <c r="AL57" s="281">
        <f t="shared" si="5"/>
        <v>0.24444444444444444</v>
      </c>
      <c r="AM57" s="281">
        <f t="shared" si="5"/>
        <v>36.711111111111109</v>
      </c>
      <c r="AN57" s="281">
        <f t="shared" si="5"/>
        <v>1.8777777777777778</v>
      </c>
      <c r="AO57" s="281">
        <f t="shared" si="5"/>
        <v>-58.56666666666667</v>
      </c>
      <c r="AP57" s="281">
        <f t="shared" si="5"/>
        <v>0.53333333333333333</v>
      </c>
      <c r="AR57" s="281">
        <f t="shared" si="10"/>
        <v>12509.179753086421</v>
      </c>
      <c r="AS57" s="281">
        <f t="shared" si="10"/>
        <v>12414.91160493827</v>
      </c>
      <c r="AT57" s="281">
        <f t="shared" si="10"/>
        <v>12414.91160493827</v>
      </c>
      <c r="AU57" s="281">
        <f t="shared" si="10"/>
        <v>16193.976419753088</v>
      </c>
      <c r="AV57" s="281">
        <f t="shared" si="10"/>
        <v>1.9753086419753087E-3</v>
      </c>
      <c r="AW57" s="281">
        <f t="shared" si="10"/>
        <v>4181.7777777777583</v>
      </c>
      <c r="AX57" s="281">
        <f t="shared" si="9"/>
        <v>11109.159999999994</v>
      </c>
      <c r="AY57" s="281">
        <f t="shared" si="9"/>
        <v>140.81777777777779</v>
      </c>
      <c r="AZ57" s="281">
        <f t="shared" si="9"/>
        <v>5.9753086419753083E-2</v>
      </c>
      <c r="BA57" s="281">
        <f t="shared" si="9"/>
        <v>1347.7056790123454</v>
      </c>
      <c r="BB57" s="281">
        <f t="shared" si="9"/>
        <v>3.5260493827160495</v>
      </c>
      <c r="BC57" s="281">
        <f t="shared" si="9"/>
        <v>3430.0544444444449</v>
      </c>
      <c r="BD57" s="281">
        <f t="shared" si="9"/>
        <v>0.28444444444444444</v>
      </c>
    </row>
    <row r="58" spans="1:56" s="292" customFormat="1" ht="84" customHeight="1" x14ac:dyDescent="0.25">
      <c r="A58" s="281">
        <f>Makespan_50!E335</f>
        <v>3253</v>
      </c>
      <c r="B58" s="281">
        <f>Makespan_50!S242</f>
        <v>3290</v>
      </c>
      <c r="C58" s="281">
        <f>Makespan_50!E242</f>
        <v>3253</v>
      </c>
      <c r="D58" s="281">
        <f>Makespan_50!S242</f>
        <v>3290</v>
      </c>
      <c r="E58" s="281">
        <f>Makespan_50!E149</f>
        <v>3373</v>
      </c>
      <c r="F58" s="281">
        <f>Makespan_50!E56</f>
        <v>3373</v>
      </c>
      <c r="G58" s="281"/>
      <c r="H58" s="281">
        <v>731</v>
      </c>
      <c r="I58" s="281">
        <v>642</v>
      </c>
      <c r="J58" s="281">
        <v>642</v>
      </c>
      <c r="K58" s="281">
        <v>641</v>
      </c>
      <c r="L58" s="281">
        <v>641</v>
      </c>
      <c r="M58" s="281">
        <v>647</v>
      </c>
      <c r="N58" s="281">
        <v>647</v>
      </c>
      <c r="O58" s="281"/>
      <c r="P58" s="281">
        <f t="shared" si="8"/>
        <v>-37</v>
      </c>
      <c r="Q58" s="281">
        <f t="shared" si="8"/>
        <v>37</v>
      </c>
      <c r="R58" s="281">
        <f t="shared" si="8"/>
        <v>-37</v>
      </c>
      <c r="S58" s="281">
        <f t="shared" si="8"/>
        <v>-83</v>
      </c>
      <c r="T58" s="281">
        <f t="shared" si="7"/>
        <v>0</v>
      </c>
      <c r="U58" s="281">
        <f t="shared" si="7"/>
        <v>3373</v>
      </c>
      <c r="V58" s="281">
        <f t="shared" si="7"/>
        <v>-731</v>
      </c>
      <c r="W58" s="281">
        <f t="shared" si="7"/>
        <v>89</v>
      </c>
      <c r="X58" s="281">
        <f t="shared" si="7"/>
        <v>0</v>
      </c>
      <c r="Y58" s="281">
        <f t="shared" si="7"/>
        <v>1</v>
      </c>
      <c r="Z58" s="281">
        <f t="shared" si="7"/>
        <v>0</v>
      </c>
      <c r="AA58" s="281">
        <f t="shared" si="7"/>
        <v>-6</v>
      </c>
      <c r="AB58" s="281">
        <f t="shared" si="7"/>
        <v>0</v>
      </c>
      <c r="AC58" s="281"/>
      <c r="AD58" s="281">
        <f t="shared" si="12"/>
        <v>-35.155555555555559</v>
      </c>
      <c r="AE58" s="281">
        <f t="shared" si="12"/>
        <v>35.577777777777776</v>
      </c>
      <c r="AF58" s="281">
        <f t="shared" si="12"/>
        <v>-35.577777777777776</v>
      </c>
      <c r="AG58" s="281">
        <f t="shared" si="12"/>
        <v>52.74444444444444</v>
      </c>
      <c r="AH58" s="281">
        <f t="shared" si="12"/>
        <v>4.4444444444444446E-2</v>
      </c>
      <c r="AI58" s="281">
        <f t="shared" si="12"/>
        <v>96.666666666666515</v>
      </c>
      <c r="AJ58" s="281">
        <f t="shared" si="12"/>
        <v>-46.399999999999977</v>
      </c>
      <c r="AK58" s="281">
        <f t="shared" si="11"/>
        <v>96.86666666666666</v>
      </c>
      <c r="AL58" s="281">
        <f t="shared" si="5"/>
        <v>0.24444444444444444</v>
      </c>
      <c r="AM58" s="281">
        <f t="shared" si="5"/>
        <v>5.7111111111111112</v>
      </c>
      <c r="AN58" s="281">
        <f t="shared" si="5"/>
        <v>1.8777777777777778</v>
      </c>
      <c r="AO58" s="281">
        <f t="shared" si="5"/>
        <v>-5.5666666666666664</v>
      </c>
      <c r="AP58" s="281">
        <f t="shared" si="5"/>
        <v>0.53333333333333333</v>
      </c>
      <c r="AQ58" s="281"/>
      <c r="AR58" s="281">
        <f t="shared" si="10"/>
        <v>1235.9130864197532</v>
      </c>
      <c r="AS58" s="281">
        <f t="shared" si="10"/>
        <v>1265.778271604938</v>
      </c>
      <c r="AT58" s="281">
        <f t="shared" si="10"/>
        <v>1265.778271604938</v>
      </c>
      <c r="AU58" s="281">
        <f t="shared" si="10"/>
        <v>2781.9764197530858</v>
      </c>
      <c r="AV58" s="281">
        <f t="shared" si="10"/>
        <v>1.9753086419753087E-3</v>
      </c>
      <c r="AW58" s="281">
        <f t="shared" si="10"/>
        <v>9344.4444444444143</v>
      </c>
      <c r="AX58" s="281">
        <f t="shared" si="9"/>
        <v>2152.9599999999978</v>
      </c>
      <c r="AY58" s="281">
        <f t="shared" si="9"/>
        <v>9383.1511111111104</v>
      </c>
      <c r="AZ58" s="281">
        <f t="shared" si="9"/>
        <v>5.9753086419753083E-2</v>
      </c>
      <c r="BA58" s="281">
        <f t="shared" si="9"/>
        <v>32.616790123456795</v>
      </c>
      <c r="BB58" s="281">
        <f t="shared" si="9"/>
        <v>3.5260493827160495</v>
      </c>
      <c r="BC58" s="281">
        <f t="shared" si="9"/>
        <v>30.987777777777776</v>
      </c>
      <c r="BD58" s="281">
        <f t="shared" si="9"/>
        <v>0.28444444444444444</v>
      </c>
    </row>
    <row r="59" spans="1:56" s="292" customFormat="1" ht="84" customHeight="1" x14ac:dyDescent="0.25">
      <c r="A59" s="281">
        <f>Makespan_50!E336</f>
        <v>3091</v>
      </c>
      <c r="B59" s="281">
        <f>Makespan_50!S243</f>
        <v>3004</v>
      </c>
      <c r="C59" s="281">
        <f>Makespan_50!E243</f>
        <v>3091</v>
      </c>
      <c r="D59" s="281">
        <f>Makespan_50!S243</f>
        <v>3004</v>
      </c>
      <c r="E59" s="281">
        <f>Makespan_50!E150</f>
        <v>3177</v>
      </c>
      <c r="F59" s="281">
        <f>Makespan_50!E57</f>
        <v>3177</v>
      </c>
      <c r="G59" s="281"/>
      <c r="H59" s="281">
        <v>677</v>
      </c>
      <c r="I59" s="281">
        <v>693</v>
      </c>
      <c r="J59" s="281">
        <v>693</v>
      </c>
      <c r="K59" s="281">
        <v>712</v>
      </c>
      <c r="L59" s="281">
        <v>712</v>
      </c>
      <c r="M59" s="281">
        <v>660</v>
      </c>
      <c r="N59" s="281">
        <v>660</v>
      </c>
      <c r="O59" s="281"/>
      <c r="P59" s="281">
        <f t="shared" si="8"/>
        <v>87</v>
      </c>
      <c r="Q59" s="281">
        <f t="shared" si="8"/>
        <v>-87</v>
      </c>
      <c r="R59" s="281">
        <f t="shared" si="8"/>
        <v>87</v>
      </c>
      <c r="S59" s="281">
        <f t="shared" si="8"/>
        <v>-173</v>
      </c>
      <c r="T59" s="281">
        <f t="shared" si="7"/>
        <v>0</v>
      </c>
      <c r="U59" s="281">
        <f t="shared" si="7"/>
        <v>3177</v>
      </c>
      <c r="V59" s="281">
        <f t="shared" si="7"/>
        <v>-677</v>
      </c>
      <c r="W59" s="281">
        <f t="shared" si="7"/>
        <v>-16</v>
      </c>
      <c r="X59" s="281">
        <f t="shared" si="7"/>
        <v>0</v>
      </c>
      <c r="Y59" s="281">
        <f t="shared" si="7"/>
        <v>-19</v>
      </c>
      <c r="Z59" s="281">
        <f t="shared" si="7"/>
        <v>0</v>
      </c>
      <c r="AA59" s="281">
        <f t="shared" si="7"/>
        <v>52</v>
      </c>
      <c r="AB59" s="281">
        <f t="shared" si="7"/>
        <v>0</v>
      </c>
      <c r="AC59" s="281"/>
      <c r="AD59" s="281">
        <f t="shared" si="12"/>
        <v>88.844444444444449</v>
      </c>
      <c r="AE59" s="281">
        <f t="shared" si="12"/>
        <v>-88.422222222222217</v>
      </c>
      <c r="AF59" s="281">
        <f t="shared" si="12"/>
        <v>88.422222222222217</v>
      </c>
      <c r="AG59" s="281">
        <f t="shared" si="12"/>
        <v>-37.25555555555556</v>
      </c>
      <c r="AH59" s="281">
        <f t="shared" si="12"/>
        <v>4.4444444444444446E-2</v>
      </c>
      <c r="AI59" s="281">
        <f t="shared" si="12"/>
        <v>-99.333333333333485</v>
      </c>
      <c r="AJ59" s="281">
        <f t="shared" si="12"/>
        <v>7.6000000000000227</v>
      </c>
      <c r="AK59" s="281">
        <f t="shared" si="11"/>
        <v>-8.1333333333333329</v>
      </c>
      <c r="AL59" s="281">
        <f t="shared" si="5"/>
        <v>0.24444444444444444</v>
      </c>
      <c r="AM59" s="281">
        <f t="shared" si="5"/>
        <v>-14.288888888888888</v>
      </c>
      <c r="AN59" s="281">
        <f t="shared" si="5"/>
        <v>1.8777777777777778</v>
      </c>
      <c r="AO59" s="281">
        <f t="shared" si="5"/>
        <v>52.43333333333333</v>
      </c>
      <c r="AP59" s="281">
        <f t="shared" si="5"/>
        <v>0.53333333333333333</v>
      </c>
      <c r="AQ59" s="281"/>
      <c r="AR59" s="281">
        <f t="shared" si="10"/>
        <v>7893.3353086419756</v>
      </c>
      <c r="AS59" s="281">
        <f t="shared" si="10"/>
        <v>7818.4893827160486</v>
      </c>
      <c r="AT59" s="281">
        <f t="shared" si="10"/>
        <v>7818.4893827160486</v>
      </c>
      <c r="AU59" s="281">
        <f t="shared" si="10"/>
        <v>1387.9764197530867</v>
      </c>
      <c r="AV59" s="281">
        <f t="shared" si="10"/>
        <v>1.9753086419753087E-3</v>
      </c>
      <c r="AW59" s="281">
        <f t="shared" si="10"/>
        <v>9867.1111111111404</v>
      </c>
      <c r="AX59" s="281">
        <f t="shared" si="9"/>
        <v>57.760000000000346</v>
      </c>
      <c r="AY59" s="281">
        <f t="shared" si="9"/>
        <v>66.151111111111106</v>
      </c>
      <c r="AZ59" s="281">
        <f t="shared" si="9"/>
        <v>5.9753086419753083E-2</v>
      </c>
      <c r="BA59" s="281">
        <f t="shared" si="9"/>
        <v>204.17234567901232</v>
      </c>
      <c r="BB59" s="281">
        <f t="shared" si="9"/>
        <v>3.5260493827160495</v>
      </c>
      <c r="BC59" s="281">
        <f t="shared" si="9"/>
        <v>2749.2544444444443</v>
      </c>
      <c r="BD59" s="281">
        <f t="shared" si="9"/>
        <v>0.28444444444444444</v>
      </c>
    </row>
    <row r="60" spans="1:56" s="292" customFormat="1" ht="15" customHeight="1" x14ac:dyDescent="0.25">
      <c r="A60" s="281">
        <f>Makespan_50!E337</f>
        <v>3293</v>
      </c>
      <c r="B60" s="281">
        <f>Makespan_50!S244</f>
        <v>3323</v>
      </c>
      <c r="C60" s="281">
        <f>Makespan_50!E244</f>
        <v>3293</v>
      </c>
      <c r="D60" s="281">
        <f>Makespan_50!S244</f>
        <v>3323</v>
      </c>
      <c r="E60" s="281">
        <f>Makespan_50!E151</f>
        <v>3439</v>
      </c>
      <c r="F60" s="281">
        <f>Makespan_50!E58</f>
        <v>3439</v>
      </c>
      <c r="G60" s="281"/>
      <c r="H60" s="281">
        <v>805</v>
      </c>
      <c r="I60" s="281">
        <v>799</v>
      </c>
      <c r="J60" s="281">
        <v>799</v>
      </c>
      <c r="K60" s="281">
        <v>801</v>
      </c>
      <c r="L60" s="281">
        <v>809</v>
      </c>
      <c r="M60" s="281">
        <v>773</v>
      </c>
      <c r="N60" s="281">
        <v>773</v>
      </c>
      <c r="O60" s="281"/>
      <c r="P60" s="281">
        <f t="shared" si="8"/>
        <v>-30</v>
      </c>
      <c r="Q60" s="281">
        <f t="shared" si="8"/>
        <v>30</v>
      </c>
      <c r="R60" s="281">
        <f t="shared" si="8"/>
        <v>-30</v>
      </c>
      <c r="S60" s="281">
        <f t="shared" si="8"/>
        <v>-116</v>
      </c>
      <c r="T60" s="281">
        <f t="shared" si="7"/>
        <v>0</v>
      </c>
      <c r="U60" s="281">
        <f t="shared" si="7"/>
        <v>3439</v>
      </c>
      <c r="V60" s="281">
        <f t="shared" si="7"/>
        <v>-805</v>
      </c>
      <c r="W60" s="281">
        <f t="shared" si="7"/>
        <v>6</v>
      </c>
      <c r="X60" s="281">
        <f t="shared" si="7"/>
        <v>0</v>
      </c>
      <c r="Y60" s="281">
        <f t="shared" si="7"/>
        <v>-2</v>
      </c>
      <c r="Z60" s="281">
        <f t="shared" si="7"/>
        <v>-8</v>
      </c>
      <c r="AA60" s="281">
        <f t="shared" si="7"/>
        <v>36</v>
      </c>
      <c r="AB60" s="281">
        <f t="shared" si="7"/>
        <v>0</v>
      </c>
      <c r="AC60" s="281"/>
      <c r="AD60" s="281">
        <f t="shared" si="12"/>
        <v>-28.155555555555555</v>
      </c>
      <c r="AE60" s="281">
        <f t="shared" si="12"/>
        <v>28.577777777777779</v>
      </c>
      <c r="AF60" s="281">
        <f t="shared" si="12"/>
        <v>-28.577777777777779</v>
      </c>
      <c r="AG60" s="281">
        <f t="shared" si="12"/>
        <v>19.74444444444444</v>
      </c>
      <c r="AH60" s="281">
        <f t="shared" si="12"/>
        <v>4.4444444444444446E-2</v>
      </c>
      <c r="AI60" s="281">
        <f t="shared" si="12"/>
        <v>162.66666666666652</v>
      </c>
      <c r="AJ60" s="281">
        <f t="shared" si="12"/>
        <v>-120.39999999999998</v>
      </c>
      <c r="AK60" s="281">
        <f t="shared" si="11"/>
        <v>13.866666666666667</v>
      </c>
      <c r="AL60" s="281">
        <f t="shared" si="5"/>
        <v>0.24444444444444444</v>
      </c>
      <c r="AM60" s="281">
        <f t="shared" si="5"/>
        <v>2.7111111111111112</v>
      </c>
      <c r="AN60" s="281">
        <f t="shared" si="5"/>
        <v>-6.1222222222222218</v>
      </c>
      <c r="AO60" s="281">
        <f t="shared" si="5"/>
        <v>36.43333333333333</v>
      </c>
      <c r="AP60" s="281">
        <f t="shared" si="5"/>
        <v>0.53333333333333333</v>
      </c>
      <c r="AQ60" s="281"/>
      <c r="AR60" s="281">
        <f t="shared" si="10"/>
        <v>792.73530864197528</v>
      </c>
      <c r="AS60" s="281">
        <f t="shared" si="10"/>
        <v>816.68938271604952</v>
      </c>
      <c r="AT60" s="281">
        <f t="shared" si="10"/>
        <v>816.68938271604952</v>
      </c>
      <c r="AU60" s="281">
        <f t="shared" si="10"/>
        <v>389.84308641975292</v>
      </c>
      <c r="AV60" s="281">
        <f t="shared" si="10"/>
        <v>1.9753086419753087E-3</v>
      </c>
      <c r="AW60" s="281">
        <f t="shared" si="10"/>
        <v>26460.444444444394</v>
      </c>
      <c r="AX60" s="281">
        <f t="shared" si="9"/>
        <v>14496.159999999994</v>
      </c>
      <c r="AY60" s="281">
        <f t="shared" si="9"/>
        <v>192.28444444444446</v>
      </c>
      <c r="AZ60" s="281">
        <f t="shared" si="9"/>
        <v>5.9753086419753083E-2</v>
      </c>
      <c r="BA60" s="281">
        <f t="shared" si="9"/>
        <v>7.3501234567901239</v>
      </c>
      <c r="BB60" s="281">
        <f t="shared" si="9"/>
        <v>37.481604938271602</v>
      </c>
      <c r="BC60" s="281">
        <f t="shared" si="9"/>
        <v>1327.3877777777775</v>
      </c>
      <c r="BD60" s="281">
        <f t="shared" si="9"/>
        <v>0.28444444444444444</v>
      </c>
    </row>
    <row r="61" spans="1:56" s="292" customFormat="1" ht="15" customHeight="1" x14ac:dyDescent="0.25">
      <c r="A61" s="281">
        <f>Makespan_50!E338</f>
        <v>3549</v>
      </c>
      <c r="B61" s="281">
        <f>Makespan_50!S245</f>
        <v>3698</v>
      </c>
      <c r="C61" s="281">
        <f>Makespan_50!E245</f>
        <v>3549</v>
      </c>
      <c r="D61" s="281">
        <f>Makespan_50!S245</f>
        <v>3698</v>
      </c>
      <c r="E61" s="281">
        <f>Makespan_50!E152</f>
        <v>3643</v>
      </c>
      <c r="F61" s="281">
        <f>Makespan_50!E59</f>
        <v>3643</v>
      </c>
      <c r="G61" s="281"/>
      <c r="H61" s="281">
        <v>580</v>
      </c>
      <c r="I61" s="281">
        <v>611</v>
      </c>
      <c r="J61" s="281">
        <v>611</v>
      </c>
      <c r="K61" s="281">
        <v>574</v>
      </c>
      <c r="L61" s="281">
        <v>574</v>
      </c>
      <c r="M61" s="281">
        <v>594</v>
      </c>
      <c r="N61" s="281">
        <v>626</v>
      </c>
      <c r="O61" s="281"/>
      <c r="P61" s="281">
        <f t="shared" si="8"/>
        <v>-149</v>
      </c>
      <c r="Q61" s="281">
        <f t="shared" si="8"/>
        <v>149</v>
      </c>
      <c r="R61" s="281">
        <f t="shared" si="8"/>
        <v>-149</v>
      </c>
      <c r="S61" s="281">
        <f t="shared" si="8"/>
        <v>55</v>
      </c>
      <c r="T61" s="281">
        <f t="shared" si="7"/>
        <v>0</v>
      </c>
      <c r="U61" s="281">
        <f t="shared" si="7"/>
        <v>3643</v>
      </c>
      <c r="V61" s="281">
        <f t="shared" si="7"/>
        <v>-580</v>
      </c>
      <c r="W61" s="281">
        <f t="shared" si="7"/>
        <v>-31</v>
      </c>
      <c r="X61" s="281">
        <f t="shared" si="7"/>
        <v>0</v>
      </c>
      <c r="Y61" s="281">
        <f t="shared" si="7"/>
        <v>37</v>
      </c>
      <c r="Z61" s="281">
        <f t="shared" si="7"/>
        <v>0</v>
      </c>
      <c r="AA61" s="281">
        <f t="shared" si="7"/>
        <v>-20</v>
      </c>
      <c r="AB61" s="281">
        <f t="shared" si="7"/>
        <v>-32</v>
      </c>
      <c r="AC61" s="281"/>
      <c r="AD61" s="281">
        <f t="shared" si="12"/>
        <v>-147.15555555555557</v>
      </c>
      <c r="AE61" s="281">
        <f t="shared" si="12"/>
        <v>147.57777777777778</v>
      </c>
      <c r="AF61" s="281">
        <f t="shared" si="12"/>
        <v>-147.57777777777778</v>
      </c>
      <c r="AG61" s="281">
        <f t="shared" si="12"/>
        <v>190.74444444444444</v>
      </c>
      <c r="AH61" s="281">
        <f t="shared" si="12"/>
        <v>4.4444444444444446E-2</v>
      </c>
      <c r="AI61" s="281">
        <f t="shared" si="12"/>
        <v>366.66666666666652</v>
      </c>
      <c r="AJ61" s="281">
        <f t="shared" si="12"/>
        <v>104.60000000000002</v>
      </c>
      <c r="AK61" s="281">
        <f t="shared" si="11"/>
        <v>-23.133333333333333</v>
      </c>
      <c r="AL61" s="281">
        <f t="shared" si="5"/>
        <v>0.24444444444444444</v>
      </c>
      <c r="AM61" s="281">
        <f t="shared" si="5"/>
        <v>41.711111111111109</v>
      </c>
      <c r="AN61" s="281">
        <f t="shared" si="5"/>
        <v>1.8777777777777778</v>
      </c>
      <c r="AO61" s="281">
        <f t="shared" si="5"/>
        <v>-19.566666666666666</v>
      </c>
      <c r="AP61" s="281">
        <f t="shared" si="5"/>
        <v>-31.466666666666665</v>
      </c>
      <c r="AQ61" s="281"/>
      <c r="AR61" s="281">
        <f t="shared" si="10"/>
        <v>21654.757530864201</v>
      </c>
      <c r="AS61" s="281">
        <f t="shared" si="10"/>
        <v>21779.20049382716</v>
      </c>
      <c r="AT61" s="281">
        <f t="shared" si="10"/>
        <v>21779.20049382716</v>
      </c>
      <c r="AU61" s="281">
        <f t="shared" si="10"/>
        <v>36383.443086419749</v>
      </c>
      <c r="AV61" s="281">
        <f t="shared" si="10"/>
        <v>1.9753086419753087E-3</v>
      </c>
      <c r="AW61" s="281">
        <f t="shared" si="10"/>
        <v>134444.44444444432</v>
      </c>
      <c r="AX61" s="281">
        <f t="shared" si="9"/>
        <v>10941.160000000005</v>
      </c>
      <c r="AY61" s="281">
        <f t="shared" si="9"/>
        <v>535.15111111111105</v>
      </c>
      <c r="AZ61" s="281">
        <f t="shared" si="9"/>
        <v>5.9753086419753083E-2</v>
      </c>
      <c r="BA61" s="281">
        <f t="shared" si="9"/>
        <v>1739.8167901234565</v>
      </c>
      <c r="BB61" s="281">
        <f t="shared" si="9"/>
        <v>3.5260493827160495</v>
      </c>
      <c r="BC61" s="281">
        <f t="shared" si="9"/>
        <v>382.85444444444443</v>
      </c>
      <c r="BD61" s="281">
        <f t="shared" si="9"/>
        <v>990.15111111111105</v>
      </c>
    </row>
    <row r="62" spans="1:56" s="292" customFormat="1" ht="15" customHeight="1" x14ac:dyDescent="0.25">
      <c r="A62" s="281">
        <f>Makespan_50!E339</f>
        <v>3445</v>
      </c>
      <c r="B62" s="281">
        <f>Makespan_50!S246</f>
        <v>3274</v>
      </c>
      <c r="C62" s="281">
        <f>Makespan_50!E246</f>
        <v>3456</v>
      </c>
      <c r="D62" s="281">
        <f>Makespan_50!S246</f>
        <v>3274</v>
      </c>
      <c r="E62" s="281">
        <f>Makespan_50!E153</f>
        <v>3498</v>
      </c>
      <c r="F62" s="281">
        <f>Makespan_50!E60</f>
        <v>3498</v>
      </c>
      <c r="G62" s="281"/>
      <c r="H62" s="281">
        <v>763</v>
      </c>
      <c r="I62" s="281">
        <v>783</v>
      </c>
      <c r="J62" s="281">
        <v>783</v>
      </c>
      <c r="K62" s="281">
        <v>799</v>
      </c>
      <c r="L62" s="281">
        <v>799</v>
      </c>
      <c r="M62" s="281">
        <v>818</v>
      </c>
      <c r="N62" s="281">
        <v>819</v>
      </c>
      <c r="O62" s="281"/>
      <c r="P62" s="281">
        <f t="shared" si="8"/>
        <v>171</v>
      </c>
      <c r="Q62" s="281">
        <f t="shared" si="8"/>
        <v>-182</v>
      </c>
      <c r="R62" s="281">
        <f t="shared" si="8"/>
        <v>182</v>
      </c>
      <c r="S62" s="281">
        <f t="shared" si="8"/>
        <v>-224</v>
      </c>
      <c r="T62" s="281">
        <f t="shared" si="7"/>
        <v>0</v>
      </c>
      <c r="U62" s="281">
        <f t="shared" si="7"/>
        <v>3498</v>
      </c>
      <c r="V62" s="281">
        <f t="shared" si="7"/>
        <v>-763</v>
      </c>
      <c r="W62" s="281">
        <f t="shared" si="7"/>
        <v>-20</v>
      </c>
      <c r="X62" s="281">
        <f t="shared" si="7"/>
        <v>0</v>
      </c>
      <c r="Y62" s="281">
        <f t="shared" si="7"/>
        <v>-16</v>
      </c>
      <c r="Z62" s="281">
        <f t="shared" si="7"/>
        <v>0</v>
      </c>
      <c r="AA62" s="281">
        <f t="shared" si="7"/>
        <v>-19</v>
      </c>
      <c r="AB62" s="281">
        <f t="shared" si="7"/>
        <v>-1</v>
      </c>
      <c r="AC62" s="281"/>
      <c r="AD62" s="281">
        <f t="shared" si="12"/>
        <v>172.84444444444443</v>
      </c>
      <c r="AE62" s="281">
        <f t="shared" si="12"/>
        <v>-183.42222222222222</v>
      </c>
      <c r="AF62" s="281">
        <f t="shared" si="12"/>
        <v>183.42222222222222</v>
      </c>
      <c r="AG62" s="281">
        <f t="shared" si="12"/>
        <v>-88.25555555555556</v>
      </c>
      <c r="AH62" s="281">
        <f t="shared" si="12"/>
        <v>4.4444444444444446E-2</v>
      </c>
      <c r="AI62" s="281">
        <f t="shared" si="12"/>
        <v>221.66666666666652</v>
      </c>
      <c r="AJ62" s="281">
        <f t="shared" si="12"/>
        <v>-78.399999999999977</v>
      </c>
      <c r="AK62" s="281">
        <f t="shared" si="11"/>
        <v>-12.133333333333333</v>
      </c>
      <c r="AL62" s="281">
        <f t="shared" si="5"/>
        <v>0.24444444444444444</v>
      </c>
      <c r="AM62" s="281">
        <f t="shared" si="5"/>
        <v>-11.288888888888888</v>
      </c>
      <c r="AN62" s="281">
        <f t="shared" si="5"/>
        <v>1.8777777777777778</v>
      </c>
      <c r="AO62" s="281">
        <f t="shared" si="5"/>
        <v>-18.566666666666666</v>
      </c>
      <c r="AP62" s="281">
        <f t="shared" si="5"/>
        <v>-0.46666666666666667</v>
      </c>
      <c r="AQ62" s="281"/>
      <c r="AR62" s="281">
        <f t="shared" si="10"/>
        <v>29875.201975308639</v>
      </c>
      <c r="AS62" s="281">
        <f t="shared" si="10"/>
        <v>33643.711604938268</v>
      </c>
      <c r="AT62" s="281">
        <f t="shared" si="10"/>
        <v>33643.711604938268</v>
      </c>
      <c r="AU62" s="281">
        <f t="shared" si="10"/>
        <v>7789.0430864197542</v>
      </c>
      <c r="AV62" s="281">
        <f t="shared" si="10"/>
        <v>1.9753086419753087E-3</v>
      </c>
      <c r="AW62" s="281">
        <f t="shared" si="10"/>
        <v>49136.111111111044</v>
      </c>
      <c r="AX62" s="281">
        <f t="shared" si="9"/>
        <v>6146.5599999999968</v>
      </c>
      <c r="AY62" s="281">
        <f t="shared" si="9"/>
        <v>147.21777777777777</v>
      </c>
      <c r="AZ62" s="281">
        <f t="shared" si="9"/>
        <v>5.9753086419753083E-2</v>
      </c>
      <c r="BA62" s="281">
        <f t="shared" si="9"/>
        <v>127.43901234567899</v>
      </c>
      <c r="BB62" s="281">
        <f t="shared" si="9"/>
        <v>3.5260493827160495</v>
      </c>
      <c r="BC62" s="281">
        <f t="shared" si="9"/>
        <v>344.7211111111111</v>
      </c>
      <c r="BD62" s="281">
        <f t="shared" si="9"/>
        <v>0.21777777777777779</v>
      </c>
    </row>
    <row r="63" spans="1:56" s="292" customFormat="1" ht="15" customHeight="1" x14ac:dyDescent="0.25">
      <c r="A63" s="281">
        <f>Makespan_50!E340</f>
        <v>3073</v>
      </c>
      <c r="B63" s="281">
        <f>Makespan_50!S247</f>
        <v>3039</v>
      </c>
      <c r="C63" s="281">
        <f>Makespan_50!E247</f>
        <v>3073</v>
      </c>
      <c r="D63" s="281">
        <f>Makespan_50!S247</f>
        <v>3039</v>
      </c>
      <c r="E63" s="281">
        <f>Makespan_50!E154</f>
        <v>3192</v>
      </c>
      <c r="F63" s="281">
        <f>Makespan_50!E61</f>
        <v>3192</v>
      </c>
      <c r="G63" s="281"/>
      <c r="H63" s="281">
        <v>770</v>
      </c>
      <c r="I63" s="281">
        <v>773</v>
      </c>
      <c r="J63" s="281">
        <v>773</v>
      </c>
      <c r="K63" s="281">
        <v>852</v>
      </c>
      <c r="L63" s="281">
        <v>852</v>
      </c>
      <c r="M63" s="281">
        <v>811</v>
      </c>
      <c r="N63" s="281">
        <v>811</v>
      </c>
      <c r="O63" s="281"/>
      <c r="P63" s="281">
        <f t="shared" si="8"/>
        <v>34</v>
      </c>
      <c r="Q63" s="281">
        <f t="shared" si="8"/>
        <v>-34</v>
      </c>
      <c r="R63" s="281">
        <f t="shared" si="8"/>
        <v>34</v>
      </c>
      <c r="S63" s="281">
        <f t="shared" si="8"/>
        <v>-153</v>
      </c>
      <c r="T63" s="281">
        <f t="shared" si="7"/>
        <v>0</v>
      </c>
      <c r="U63" s="281">
        <f t="shared" si="7"/>
        <v>3192</v>
      </c>
      <c r="V63" s="281">
        <f t="shared" si="7"/>
        <v>-770</v>
      </c>
      <c r="W63" s="281">
        <f t="shared" si="7"/>
        <v>-3</v>
      </c>
      <c r="X63" s="281">
        <f t="shared" si="7"/>
        <v>0</v>
      </c>
      <c r="Y63" s="281">
        <f t="shared" si="7"/>
        <v>-79</v>
      </c>
      <c r="Z63" s="281">
        <f t="shared" si="7"/>
        <v>0</v>
      </c>
      <c r="AA63" s="281">
        <f t="shared" si="7"/>
        <v>41</v>
      </c>
      <c r="AB63" s="281">
        <f t="shared" si="7"/>
        <v>0</v>
      </c>
      <c r="AC63" s="281"/>
      <c r="AD63" s="281">
        <f t="shared" si="12"/>
        <v>35.844444444444441</v>
      </c>
      <c r="AE63" s="281">
        <f t="shared" si="12"/>
        <v>-35.422222222222224</v>
      </c>
      <c r="AF63" s="281">
        <f t="shared" si="12"/>
        <v>35.422222222222224</v>
      </c>
      <c r="AG63" s="281">
        <f t="shared" si="12"/>
        <v>-17.25555555555556</v>
      </c>
      <c r="AH63" s="281">
        <f t="shared" si="12"/>
        <v>4.4444444444444446E-2</v>
      </c>
      <c r="AI63" s="281">
        <f t="shared" si="12"/>
        <v>-84.333333333333485</v>
      </c>
      <c r="AJ63" s="281">
        <f t="shared" si="12"/>
        <v>-85.399999999999977</v>
      </c>
      <c r="AK63" s="281">
        <f t="shared" si="11"/>
        <v>4.8666666666666663</v>
      </c>
      <c r="AL63" s="281">
        <f t="shared" si="5"/>
        <v>0.24444444444444444</v>
      </c>
      <c r="AM63" s="281">
        <f t="shared" si="5"/>
        <v>-74.288888888888891</v>
      </c>
      <c r="AN63" s="281">
        <f t="shared" si="5"/>
        <v>1.8777777777777778</v>
      </c>
      <c r="AO63" s="281">
        <f t="shared" si="5"/>
        <v>41.43333333333333</v>
      </c>
      <c r="AP63" s="281">
        <f t="shared" si="5"/>
        <v>0.53333333333333333</v>
      </c>
      <c r="AQ63" s="281"/>
      <c r="AR63" s="281">
        <f t="shared" si="10"/>
        <v>1284.824197530864</v>
      </c>
      <c r="AS63" s="281">
        <f t="shared" si="10"/>
        <v>1254.733827160494</v>
      </c>
      <c r="AT63" s="281">
        <f t="shared" si="10"/>
        <v>1254.733827160494</v>
      </c>
      <c r="AU63" s="281">
        <f t="shared" si="10"/>
        <v>297.75419753086436</v>
      </c>
      <c r="AV63" s="281">
        <f t="shared" si="10"/>
        <v>1.9753086419753087E-3</v>
      </c>
      <c r="AW63" s="281">
        <f t="shared" si="10"/>
        <v>7112.1111111111368</v>
      </c>
      <c r="AX63" s="281">
        <f t="shared" si="9"/>
        <v>7293.1599999999962</v>
      </c>
      <c r="AY63" s="281">
        <f t="shared" si="9"/>
        <v>23.684444444444441</v>
      </c>
      <c r="AZ63" s="281">
        <f t="shared" si="9"/>
        <v>5.9753086419753083E-2</v>
      </c>
      <c r="BA63" s="281">
        <f t="shared" si="9"/>
        <v>5518.8390123456793</v>
      </c>
      <c r="BB63" s="281">
        <f t="shared" si="9"/>
        <v>3.5260493827160495</v>
      </c>
      <c r="BC63" s="281">
        <f t="shared" si="9"/>
        <v>1716.7211111111108</v>
      </c>
      <c r="BD63" s="281">
        <f t="shared" si="9"/>
        <v>0.28444444444444444</v>
      </c>
    </row>
    <row r="64" spans="1:56" s="292" customFormat="1" ht="15" customHeight="1" x14ac:dyDescent="0.25">
      <c r="A64" s="281">
        <f>Makespan_50!E341</f>
        <v>3252</v>
      </c>
      <c r="B64" s="281">
        <f>Makespan_50!S248</f>
        <v>3339</v>
      </c>
      <c r="C64" s="281">
        <f>Makespan_50!E248</f>
        <v>3252</v>
      </c>
      <c r="D64" s="281">
        <f>Makespan_50!S248</f>
        <v>3339</v>
      </c>
      <c r="E64" s="281">
        <f>Makespan_50!E155</f>
        <v>3367</v>
      </c>
      <c r="F64" s="281">
        <f>Makespan_50!E62</f>
        <v>3367</v>
      </c>
      <c r="G64" s="281"/>
      <c r="H64" s="281">
        <v>856</v>
      </c>
      <c r="I64" s="281">
        <v>884</v>
      </c>
      <c r="J64" s="281">
        <v>884</v>
      </c>
      <c r="K64" s="281">
        <v>942</v>
      </c>
      <c r="L64" s="281">
        <v>942</v>
      </c>
      <c r="M64" s="281">
        <v>866</v>
      </c>
      <c r="N64" s="281">
        <v>866</v>
      </c>
      <c r="O64" s="281"/>
      <c r="P64" s="281">
        <f t="shared" si="8"/>
        <v>-87</v>
      </c>
      <c r="Q64" s="281">
        <f t="shared" si="8"/>
        <v>87</v>
      </c>
      <c r="R64" s="281">
        <f t="shared" si="8"/>
        <v>-87</v>
      </c>
      <c r="S64" s="281">
        <f t="shared" si="8"/>
        <v>-28</v>
      </c>
      <c r="T64" s="281">
        <f t="shared" si="7"/>
        <v>0</v>
      </c>
      <c r="U64" s="281">
        <f t="shared" si="7"/>
        <v>3367</v>
      </c>
      <c r="V64" s="281">
        <f t="shared" si="7"/>
        <v>-856</v>
      </c>
      <c r="W64" s="281">
        <f t="shared" si="7"/>
        <v>-28</v>
      </c>
      <c r="X64" s="281">
        <f t="shared" si="7"/>
        <v>0</v>
      </c>
      <c r="Y64" s="281">
        <f t="shared" si="7"/>
        <v>-58</v>
      </c>
      <c r="Z64" s="281">
        <f t="shared" si="7"/>
        <v>0</v>
      </c>
      <c r="AA64" s="281">
        <f t="shared" si="7"/>
        <v>76</v>
      </c>
      <c r="AB64" s="281">
        <f t="shared" si="7"/>
        <v>0</v>
      </c>
      <c r="AC64" s="281"/>
      <c r="AD64" s="281">
        <f t="shared" si="12"/>
        <v>-85.155555555555551</v>
      </c>
      <c r="AE64" s="281">
        <f t="shared" si="12"/>
        <v>85.577777777777783</v>
      </c>
      <c r="AF64" s="281">
        <f t="shared" si="12"/>
        <v>-85.577777777777783</v>
      </c>
      <c r="AG64" s="281">
        <f t="shared" si="12"/>
        <v>107.74444444444444</v>
      </c>
      <c r="AH64" s="281">
        <f t="shared" si="12"/>
        <v>4.4444444444444446E-2</v>
      </c>
      <c r="AI64" s="281">
        <f t="shared" si="12"/>
        <v>90.666666666666515</v>
      </c>
      <c r="AJ64" s="281">
        <f t="shared" si="12"/>
        <v>-171.39999999999998</v>
      </c>
      <c r="AK64" s="281">
        <f t="shared" si="11"/>
        <v>-20.133333333333333</v>
      </c>
      <c r="AL64" s="281">
        <f t="shared" si="5"/>
        <v>0.24444444444444444</v>
      </c>
      <c r="AM64" s="281">
        <f t="shared" si="5"/>
        <v>-53.288888888888891</v>
      </c>
      <c r="AN64" s="281">
        <f t="shared" si="5"/>
        <v>1.8777777777777778</v>
      </c>
      <c r="AO64" s="281">
        <f t="shared" si="5"/>
        <v>76.433333333333337</v>
      </c>
      <c r="AP64" s="281">
        <f t="shared" si="5"/>
        <v>0.53333333333333333</v>
      </c>
      <c r="AQ64" s="281"/>
      <c r="AR64" s="281">
        <f t="shared" si="10"/>
        <v>7251.4686419753079</v>
      </c>
      <c r="AS64" s="281">
        <f t="shared" si="10"/>
        <v>7323.556049382717</v>
      </c>
      <c r="AT64" s="281">
        <f t="shared" si="10"/>
        <v>7323.556049382717</v>
      </c>
      <c r="AU64" s="281">
        <f t="shared" si="10"/>
        <v>11608.865308641974</v>
      </c>
      <c r="AV64" s="281">
        <f t="shared" si="10"/>
        <v>1.9753086419753087E-3</v>
      </c>
      <c r="AW64" s="281">
        <f t="shared" si="10"/>
        <v>8220.4444444444161</v>
      </c>
      <c r="AX64" s="281">
        <f t="shared" si="9"/>
        <v>29377.959999999992</v>
      </c>
      <c r="AY64" s="281">
        <f t="shared" si="9"/>
        <v>405.35111111111109</v>
      </c>
      <c r="AZ64" s="281">
        <f t="shared" si="9"/>
        <v>5.9753086419753083E-2</v>
      </c>
      <c r="BA64" s="281">
        <f t="shared" si="9"/>
        <v>2839.7056790123461</v>
      </c>
      <c r="BB64" s="281">
        <f t="shared" si="9"/>
        <v>3.5260493827160495</v>
      </c>
      <c r="BC64" s="281">
        <f t="shared" si="9"/>
        <v>5842.0544444444449</v>
      </c>
      <c r="BD64" s="281">
        <f t="shared" si="9"/>
        <v>0.28444444444444444</v>
      </c>
    </row>
    <row r="65" spans="1:56" x14ac:dyDescent="0.25">
      <c r="A65" s="281">
        <f>Makespan_50!E342</f>
        <v>3109</v>
      </c>
      <c r="B65" s="281">
        <f>Makespan_50!S249</f>
        <v>3056</v>
      </c>
      <c r="C65" s="281">
        <f>Makespan_50!E249</f>
        <v>3109</v>
      </c>
      <c r="D65" s="281">
        <f>Makespan_50!S249</f>
        <v>3056</v>
      </c>
      <c r="E65" s="281">
        <f>Makespan_50!E156</f>
        <v>3155</v>
      </c>
      <c r="F65" s="281">
        <f>Makespan_50!E63</f>
        <v>3155</v>
      </c>
      <c r="H65" s="281">
        <v>726</v>
      </c>
      <c r="I65" s="281">
        <v>659</v>
      </c>
      <c r="J65" s="281">
        <v>659</v>
      </c>
      <c r="K65" s="281">
        <v>667</v>
      </c>
      <c r="L65" s="281">
        <v>667</v>
      </c>
      <c r="M65" s="281">
        <v>707</v>
      </c>
      <c r="N65" s="281">
        <v>707</v>
      </c>
      <c r="P65" s="281">
        <f t="shared" si="8"/>
        <v>53</v>
      </c>
      <c r="Q65" s="281">
        <f t="shared" si="8"/>
        <v>-53</v>
      </c>
      <c r="R65" s="281">
        <f t="shared" si="8"/>
        <v>53</v>
      </c>
      <c r="S65" s="281">
        <f t="shared" si="8"/>
        <v>-99</v>
      </c>
      <c r="T65" s="281">
        <f t="shared" si="7"/>
        <v>0</v>
      </c>
      <c r="U65" s="281">
        <f t="shared" si="7"/>
        <v>3155</v>
      </c>
      <c r="V65" s="281">
        <f t="shared" si="7"/>
        <v>-726</v>
      </c>
      <c r="W65" s="281">
        <f t="shared" ref="W65:AB93" si="13">H65-I65</f>
        <v>67</v>
      </c>
      <c r="X65" s="281">
        <f t="shared" si="13"/>
        <v>0</v>
      </c>
      <c r="Y65" s="281">
        <f t="shared" si="13"/>
        <v>-8</v>
      </c>
      <c r="Z65" s="281">
        <f t="shared" si="13"/>
        <v>0</v>
      </c>
      <c r="AA65" s="281">
        <f t="shared" si="13"/>
        <v>-40</v>
      </c>
      <c r="AB65" s="281">
        <f t="shared" si="13"/>
        <v>0</v>
      </c>
      <c r="AD65" s="281">
        <f t="shared" si="12"/>
        <v>54.844444444444441</v>
      </c>
      <c r="AE65" s="281">
        <f t="shared" si="12"/>
        <v>-54.422222222222224</v>
      </c>
      <c r="AF65" s="281">
        <f t="shared" si="12"/>
        <v>54.422222222222224</v>
      </c>
      <c r="AG65" s="281">
        <f t="shared" si="12"/>
        <v>36.74444444444444</v>
      </c>
      <c r="AH65" s="281">
        <f t="shared" si="12"/>
        <v>4.4444444444444446E-2</v>
      </c>
      <c r="AI65" s="281">
        <f t="shared" si="12"/>
        <v>-121.33333333333348</v>
      </c>
      <c r="AJ65" s="281">
        <f t="shared" si="12"/>
        <v>-41.399999999999977</v>
      </c>
      <c r="AK65" s="281">
        <f t="shared" si="11"/>
        <v>74.86666666666666</v>
      </c>
      <c r="AL65" s="281">
        <f t="shared" si="5"/>
        <v>0.24444444444444444</v>
      </c>
      <c r="AM65" s="281">
        <f t="shared" si="5"/>
        <v>-3.2888888888888888</v>
      </c>
      <c r="AN65" s="281">
        <f t="shared" si="5"/>
        <v>1.8777777777777778</v>
      </c>
      <c r="AO65" s="281">
        <f t="shared" si="5"/>
        <v>-39.56666666666667</v>
      </c>
      <c r="AP65" s="281">
        <f t="shared" si="5"/>
        <v>0.53333333333333333</v>
      </c>
      <c r="AR65" s="281">
        <f t="shared" si="10"/>
        <v>3007.9130864197527</v>
      </c>
      <c r="AS65" s="281">
        <f t="shared" si="10"/>
        <v>2961.7782716049387</v>
      </c>
      <c r="AT65" s="281">
        <f t="shared" si="10"/>
        <v>2961.7782716049387</v>
      </c>
      <c r="AU65" s="281">
        <f t="shared" si="10"/>
        <v>1350.1541975308639</v>
      </c>
      <c r="AV65" s="281">
        <f t="shared" si="10"/>
        <v>1.9753086419753087E-3</v>
      </c>
      <c r="AW65" s="281">
        <f t="shared" si="10"/>
        <v>14721.777777777814</v>
      </c>
      <c r="AX65" s="281">
        <f t="shared" si="9"/>
        <v>1713.9599999999982</v>
      </c>
      <c r="AY65" s="281">
        <f t="shared" si="9"/>
        <v>5605.0177777777772</v>
      </c>
      <c r="AZ65" s="281">
        <f t="shared" si="9"/>
        <v>5.9753086419753083E-2</v>
      </c>
      <c r="BA65" s="281">
        <f t="shared" si="9"/>
        <v>10.816790123456789</v>
      </c>
      <c r="BB65" s="281">
        <f t="shared" si="9"/>
        <v>3.5260493827160495</v>
      </c>
      <c r="BC65" s="281">
        <f t="shared" si="9"/>
        <v>1565.5211111111114</v>
      </c>
      <c r="BD65" s="281">
        <f t="shared" si="9"/>
        <v>0.28444444444444444</v>
      </c>
    </row>
    <row r="66" spans="1:56" x14ac:dyDescent="0.25">
      <c r="A66" s="281">
        <f>Makespan_50!E343</f>
        <v>3272</v>
      </c>
      <c r="B66" s="281">
        <f>Makespan_50!S250</f>
        <v>3295</v>
      </c>
      <c r="C66" s="281">
        <f>Makespan_50!E250</f>
        <v>3272</v>
      </c>
      <c r="D66" s="281">
        <f>Makespan_50!S250</f>
        <v>3295</v>
      </c>
      <c r="E66" s="281">
        <f>Makespan_50!E157</f>
        <v>3380</v>
      </c>
      <c r="F66" s="281">
        <f>Makespan_50!E64</f>
        <v>3380</v>
      </c>
      <c r="H66" s="281">
        <v>823</v>
      </c>
      <c r="I66" s="281">
        <v>855</v>
      </c>
      <c r="J66" s="281">
        <v>855</v>
      </c>
      <c r="K66" s="281">
        <v>856</v>
      </c>
      <c r="L66" s="281">
        <v>856</v>
      </c>
      <c r="M66" s="281">
        <v>822</v>
      </c>
      <c r="N66" s="281">
        <v>822</v>
      </c>
      <c r="P66" s="281">
        <f t="shared" si="8"/>
        <v>-23</v>
      </c>
      <c r="Q66" s="281">
        <f t="shared" si="8"/>
        <v>23</v>
      </c>
      <c r="R66" s="281">
        <f t="shared" si="8"/>
        <v>-23</v>
      </c>
      <c r="S66" s="281">
        <f t="shared" si="8"/>
        <v>-85</v>
      </c>
      <c r="T66" s="281">
        <f t="shared" si="8"/>
        <v>0</v>
      </c>
      <c r="U66" s="281">
        <f t="shared" si="8"/>
        <v>3380</v>
      </c>
      <c r="V66" s="281">
        <f t="shared" si="8"/>
        <v>-823</v>
      </c>
      <c r="W66" s="281">
        <f t="shared" si="13"/>
        <v>-32</v>
      </c>
      <c r="X66" s="281">
        <f t="shared" si="13"/>
        <v>0</v>
      </c>
      <c r="Y66" s="281">
        <f t="shared" si="13"/>
        <v>-1</v>
      </c>
      <c r="Z66" s="281">
        <f t="shared" si="13"/>
        <v>0</v>
      </c>
      <c r="AA66" s="281">
        <f t="shared" si="13"/>
        <v>34</v>
      </c>
      <c r="AB66" s="281">
        <f t="shared" si="13"/>
        <v>0</v>
      </c>
      <c r="AD66" s="281">
        <f t="shared" si="12"/>
        <v>-21.155555555555555</v>
      </c>
      <c r="AE66" s="281">
        <f t="shared" si="12"/>
        <v>21.577777777777779</v>
      </c>
      <c r="AF66" s="281">
        <f t="shared" si="12"/>
        <v>-21.577777777777779</v>
      </c>
      <c r="AG66" s="281">
        <f t="shared" si="12"/>
        <v>50.74444444444444</v>
      </c>
      <c r="AH66" s="281">
        <f t="shared" si="12"/>
        <v>4.4444444444444446E-2</v>
      </c>
      <c r="AI66" s="281">
        <f t="shared" si="12"/>
        <v>103.66666666666652</v>
      </c>
      <c r="AJ66" s="281">
        <f t="shared" si="12"/>
        <v>-138.39999999999998</v>
      </c>
      <c r="AK66" s="281">
        <f t="shared" si="11"/>
        <v>-24.133333333333333</v>
      </c>
      <c r="AL66" s="281">
        <f t="shared" si="5"/>
        <v>0.24444444444444444</v>
      </c>
      <c r="AM66" s="281">
        <f t="shared" si="5"/>
        <v>3.7111111111111112</v>
      </c>
      <c r="AN66" s="281">
        <f t="shared" si="5"/>
        <v>1.8777777777777778</v>
      </c>
      <c r="AO66" s="281">
        <f t="shared" si="5"/>
        <v>34.43333333333333</v>
      </c>
      <c r="AP66" s="281">
        <f t="shared" si="5"/>
        <v>0.53333333333333333</v>
      </c>
      <c r="AR66" s="281">
        <f t="shared" si="10"/>
        <v>447.55753086419753</v>
      </c>
      <c r="AS66" s="281">
        <f t="shared" si="10"/>
        <v>465.60049382716056</v>
      </c>
      <c r="AT66" s="281">
        <f t="shared" si="10"/>
        <v>465.60049382716056</v>
      </c>
      <c r="AU66" s="281">
        <f t="shared" si="10"/>
        <v>2574.9986419753081</v>
      </c>
      <c r="AV66" s="281">
        <f t="shared" si="10"/>
        <v>1.9753086419753087E-3</v>
      </c>
      <c r="AW66" s="281">
        <f t="shared" si="10"/>
        <v>10746.777777777746</v>
      </c>
      <c r="AX66" s="281">
        <f t="shared" si="9"/>
        <v>19154.559999999994</v>
      </c>
      <c r="AY66" s="281">
        <f t="shared" si="9"/>
        <v>582.4177777777777</v>
      </c>
      <c r="AZ66" s="281">
        <f t="shared" si="9"/>
        <v>5.9753086419753083E-2</v>
      </c>
      <c r="BA66" s="281">
        <f t="shared" si="9"/>
        <v>13.772345679012346</v>
      </c>
      <c r="BB66" s="281">
        <f t="shared" si="9"/>
        <v>3.5260493827160495</v>
      </c>
      <c r="BC66" s="281">
        <f t="shared" si="9"/>
        <v>1185.6544444444442</v>
      </c>
      <c r="BD66" s="281">
        <f t="shared" si="9"/>
        <v>0.28444444444444444</v>
      </c>
    </row>
    <row r="67" spans="1:56" s="290" customFormat="1" x14ac:dyDescent="0.25">
      <c r="A67" s="281">
        <f>Makespan_50!E344</f>
        <v>3109</v>
      </c>
      <c r="B67" s="281">
        <f>Makespan_50!S251</f>
        <v>3114</v>
      </c>
      <c r="C67" s="281">
        <f>Makespan_50!E251</f>
        <v>3109</v>
      </c>
      <c r="D67" s="281">
        <f>Makespan_50!S251</f>
        <v>3114</v>
      </c>
      <c r="E67" s="281">
        <f>Makespan_50!E158</f>
        <v>3222</v>
      </c>
      <c r="F67" s="281">
        <f>Makespan_50!E65</f>
        <v>3222</v>
      </c>
      <c r="G67" s="281"/>
      <c r="H67" s="281">
        <v>675</v>
      </c>
      <c r="I67" s="281">
        <v>732</v>
      </c>
      <c r="J67" s="281">
        <v>732</v>
      </c>
      <c r="K67" s="281">
        <v>732</v>
      </c>
      <c r="L67" s="281">
        <v>732</v>
      </c>
      <c r="M67" s="281">
        <v>743</v>
      </c>
      <c r="N67" s="281">
        <v>743</v>
      </c>
      <c r="O67" s="281"/>
      <c r="P67" s="281">
        <f t="shared" si="8"/>
        <v>-5</v>
      </c>
      <c r="Q67" s="281">
        <f t="shared" si="8"/>
        <v>5</v>
      </c>
      <c r="R67" s="281">
        <f t="shared" si="8"/>
        <v>-5</v>
      </c>
      <c r="S67" s="281">
        <f t="shared" si="8"/>
        <v>-108</v>
      </c>
      <c r="T67" s="281">
        <f t="shared" si="8"/>
        <v>0</v>
      </c>
      <c r="U67" s="281">
        <f t="shared" si="8"/>
        <v>3222</v>
      </c>
      <c r="V67" s="281">
        <f t="shared" si="8"/>
        <v>-675</v>
      </c>
      <c r="W67" s="281">
        <f t="shared" si="13"/>
        <v>-57</v>
      </c>
      <c r="X67" s="281">
        <f t="shared" si="13"/>
        <v>0</v>
      </c>
      <c r="Y67" s="281">
        <f t="shared" si="13"/>
        <v>0</v>
      </c>
      <c r="Z67" s="281">
        <f t="shared" si="13"/>
        <v>0</v>
      </c>
      <c r="AA67" s="281">
        <f t="shared" si="13"/>
        <v>-11</v>
      </c>
      <c r="AB67" s="281">
        <f t="shared" si="13"/>
        <v>0</v>
      </c>
      <c r="AC67" s="281"/>
      <c r="AD67" s="281">
        <f t="shared" si="12"/>
        <v>-3.1555555555555554</v>
      </c>
      <c r="AE67" s="281">
        <f t="shared" si="12"/>
        <v>3.5777777777777775</v>
      </c>
      <c r="AF67" s="281">
        <f t="shared" si="12"/>
        <v>-3.5777777777777775</v>
      </c>
      <c r="AG67" s="281">
        <f t="shared" si="12"/>
        <v>27.74444444444444</v>
      </c>
      <c r="AH67" s="281">
        <f t="shared" si="12"/>
        <v>4.4444444444444446E-2</v>
      </c>
      <c r="AI67" s="281">
        <f t="shared" si="12"/>
        <v>-54.333333333333485</v>
      </c>
      <c r="AJ67" s="281">
        <f t="shared" si="12"/>
        <v>9.6000000000000227</v>
      </c>
      <c r="AK67" s="281">
        <f t="shared" si="11"/>
        <v>-49.133333333333333</v>
      </c>
      <c r="AL67" s="281">
        <f t="shared" si="5"/>
        <v>0.24444444444444444</v>
      </c>
      <c r="AM67" s="281">
        <f t="shared" si="5"/>
        <v>4.7111111111111112</v>
      </c>
      <c r="AN67" s="281">
        <f t="shared" si="5"/>
        <v>1.8777777777777778</v>
      </c>
      <c r="AO67" s="281">
        <f t="shared" si="5"/>
        <v>-10.566666666666666</v>
      </c>
      <c r="AP67" s="281">
        <f t="shared" si="5"/>
        <v>0.53333333333333333</v>
      </c>
      <c r="AQ67" s="281"/>
      <c r="AR67" s="281">
        <f t="shared" si="10"/>
        <v>9.9575308641975298</v>
      </c>
      <c r="AS67" s="281">
        <f t="shared" si="10"/>
        <v>12.800493827160492</v>
      </c>
      <c r="AT67" s="281">
        <f t="shared" si="10"/>
        <v>12.800493827160492</v>
      </c>
      <c r="AU67" s="281">
        <f t="shared" si="10"/>
        <v>769.75419753086396</v>
      </c>
      <c r="AV67" s="281">
        <f t="shared" si="10"/>
        <v>1.9753086419753087E-3</v>
      </c>
      <c r="AW67" s="281">
        <f t="shared" si="10"/>
        <v>2952.1111111111277</v>
      </c>
      <c r="AX67" s="281">
        <f t="shared" si="9"/>
        <v>92.160000000000437</v>
      </c>
      <c r="AY67" s="281">
        <f t="shared" si="9"/>
        <v>2414.0844444444442</v>
      </c>
      <c r="AZ67" s="281">
        <f t="shared" si="9"/>
        <v>5.9753086419753083E-2</v>
      </c>
      <c r="BA67" s="281">
        <f t="shared" si="9"/>
        <v>22.194567901234571</v>
      </c>
      <c r="BB67" s="281">
        <f t="shared" si="9"/>
        <v>3.5260493827160495</v>
      </c>
      <c r="BC67" s="281">
        <f t="shared" si="9"/>
        <v>111.65444444444444</v>
      </c>
      <c r="BD67" s="281">
        <f t="shared" si="9"/>
        <v>0.28444444444444444</v>
      </c>
    </row>
    <row r="68" spans="1:56" s="290" customFormat="1" x14ac:dyDescent="0.25">
      <c r="A68" s="281">
        <f>Makespan_50!E345</f>
        <v>3441</v>
      </c>
      <c r="B68" s="281">
        <f>Makespan_50!S252</f>
        <v>3316</v>
      </c>
      <c r="C68" s="281">
        <f>Makespan_50!E252</f>
        <v>3441</v>
      </c>
      <c r="D68" s="281">
        <f>Makespan_50!S252</f>
        <v>3316</v>
      </c>
      <c r="E68" s="281">
        <f>Makespan_50!E159</f>
        <v>3499</v>
      </c>
      <c r="F68" s="281">
        <f>Makespan_50!E66</f>
        <v>3499</v>
      </c>
      <c r="G68" s="281"/>
      <c r="H68" s="281">
        <v>706</v>
      </c>
      <c r="I68" s="281">
        <v>684</v>
      </c>
      <c r="J68" s="281">
        <v>684</v>
      </c>
      <c r="K68" s="281">
        <v>736</v>
      </c>
      <c r="L68" s="281">
        <v>736</v>
      </c>
      <c r="M68" s="281">
        <v>712</v>
      </c>
      <c r="N68" s="281">
        <v>712</v>
      </c>
      <c r="O68" s="281"/>
      <c r="P68" s="281">
        <f t="shared" si="8"/>
        <v>125</v>
      </c>
      <c r="Q68" s="281">
        <f t="shared" si="8"/>
        <v>-125</v>
      </c>
      <c r="R68" s="281">
        <f t="shared" si="8"/>
        <v>125</v>
      </c>
      <c r="S68" s="281">
        <f t="shared" si="8"/>
        <v>-183</v>
      </c>
      <c r="T68" s="281">
        <f t="shared" si="8"/>
        <v>0</v>
      </c>
      <c r="U68" s="281">
        <f t="shared" si="8"/>
        <v>3499</v>
      </c>
      <c r="V68" s="281">
        <f t="shared" si="8"/>
        <v>-706</v>
      </c>
      <c r="W68" s="281">
        <f t="shared" si="13"/>
        <v>22</v>
      </c>
      <c r="X68" s="281">
        <f t="shared" si="13"/>
        <v>0</v>
      </c>
      <c r="Y68" s="281">
        <f t="shared" si="13"/>
        <v>-52</v>
      </c>
      <c r="Z68" s="281">
        <f t="shared" si="13"/>
        <v>0</v>
      </c>
      <c r="AA68" s="281">
        <f t="shared" si="13"/>
        <v>24</v>
      </c>
      <c r="AB68" s="281">
        <f t="shared" si="13"/>
        <v>0</v>
      </c>
      <c r="AC68" s="281"/>
      <c r="AD68" s="281">
        <f t="shared" si="12"/>
        <v>126.84444444444445</v>
      </c>
      <c r="AE68" s="281">
        <f t="shared" si="12"/>
        <v>-126.42222222222222</v>
      </c>
      <c r="AF68" s="281">
        <f t="shared" si="12"/>
        <v>126.42222222222222</v>
      </c>
      <c r="AG68" s="281">
        <f t="shared" si="12"/>
        <v>-47.25555555555556</v>
      </c>
      <c r="AH68" s="281">
        <f t="shared" si="12"/>
        <v>4.4444444444444446E-2</v>
      </c>
      <c r="AI68" s="281">
        <f t="shared" si="12"/>
        <v>222.66666666666652</v>
      </c>
      <c r="AJ68" s="281">
        <f t="shared" si="12"/>
        <v>-21.399999999999977</v>
      </c>
      <c r="AK68" s="281">
        <f t="shared" si="11"/>
        <v>29.866666666666667</v>
      </c>
      <c r="AL68" s="281">
        <f t="shared" si="5"/>
        <v>0.24444444444444444</v>
      </c>
      <c r="AM68" s="281">
        <f t="shared" si="5"/>
        <v>-47.288888888888891</v>
      </c>
      <c r="AN68" s="281">
        <f t="shared" si="5"/>
        <v>1.8777777777777778</v>
      </c>
      <c r="AO68" s="281">
        <f t="shared" si="5"/>
        <v>24.433333333333334</v>
      </c>
      <c r="AP68" s="281">
        <f t="shared" si="5"/>
        <v>0.53333333333333333</v>
      </c>
      <c r="AQ68" s="281"/>
      <c r="AR68" s="281">
        <f t="shared" si="10"/>
        <v>16089.513086419754</v>
      </c>
      <c r="AS68" s="281">
        <f t="shared" si="10"/>
        <v>15982.578271604936</v>
      </c>
      <c r="AT68" s="281">
        <f t="shared" si="10"/>
        <v>15982.578271604936</v>
      </c>
      <c r="AU68" s="281">
        <f t="shared" si="10"/>
        <v>2233.087530864198</v>
      </c>
      <c r="AV68" s="281">
        <f t="shared" si="10"/>
        <v>1.9753086419753087E-3</v>
      </c>
      <c r="AW68" s="281">
        <f t="shared" si="10"/>
        <v>49580.44444444438</v>
      </c>
      <c r="AX68" s="281">
        <f t="shared" si="9"/>
        <v>457.95999999999901</v>
      </c>
      <c r="AY68" s="281">
        <f t="shared" si="9"/>
        <v>892.01777777777784</v>
      </c>
      <c r="AZ68" s="281">
        <f t="shared" si="9"/>
        <v>5.9753086419753083E-2</v>
      </c>
      <c r="BA68" s="281">
        <f t="shared" si="9"/>
        <v>2236.2390123456794</v>
      </c>
      <c r="BB68" s="281">
        <f t="shared" si="9"/>
        <v>3.5260493827160495</v>
      </c>
      <c r="BC68" s="281">
        <f t="shared" si="9"/>
        <v>596.98777777777775</v>
      </c>
      <c r="BD68" s="281">
        <f t="shared" si="9"/>
        <v>0.28444444444444444</v>
      </c>
    </row>
    <row r="69" spans="1:56" s="290" customFormat="1" x14ac:dyDescent="0.25">
      <c r="A69" s="281">
        <f>Makespan_50!E346</f>
        <v>3363</v>
      </c>
      <c r="B69" s="281">
        <f>Makespan_50!S253</f>
        <v>3410</v>
      </c>
      <c r="C69" s="281">
        <f>Makespan_50!E253</f>
        <v>3363</v>
      </c>
      <c r="D69" s="281">
        <f>Makespan_50!S253</f>
        <v>3410</v>
      </c>
      <c r="E69" s="281">
        <f>Makespan_50!E160</f>
        <v>3388</v>
      </c>
      <c r="F69" s="281">
        <f>Makespan_50!E67</f>
        <v>3388</v>
      </c>
      <c r="G69" s="281"/>
      <c r="H69" s="281">
        <v>761</v>
      </c>
      <c r="I69" s="281">
        <v>689</v>
      </c>
      <c r="J69" s="281">
        <v>689</v>
      </c>
      <c r="K69" s="281">
        <v>685</v>
      </c>
      <c r="L69" s="281">
        <v>685</v>
      </c>
      <c r="M69" s="281">
        <v>727</v>
      </c>
      <c r="N69" s="281">
        <v>727</v>
      </c>
      <c r="O69" s="281"/>
      <c r="P69" s="281">
        <f t="shared" si="8"/>
        <v>-47</v>
      </c>
      <c r="Q69" s="281">
        <f t="shared" si="8"/>
        <v>47</v>
      </c>
      <c r="R69" s="281">
        <f t="shared" si="8"/>
        <v>-47</v>
      </c>
      <c r="S69" s="281">
        <f t="shared" si="8"/>
        <v>22</v>
      </c>
      <c r="T69" s="281">
        <f t="shared" si="8"/>
        <v>0</v>
      </c>
      <c r="U69" s="281">
        <f t="shared" si="8"/>
        <v>3388</v>
      </c>
      <c r="V69" s="281">
        <f t="shared" si="8"/>
        <v>-761</v>
      </c>
      <c r="W69" s="281">
        <f t="shared" si="13"/>
        <v>72</v>
      </c>
      <c r="X69" s="281">
        <f t="shared" si="13"/>
        <v>0</v>
      </c>
      <c r="Y69" s="281">
        <f t="shared" si="13"/>
        <v>4</v>
      </c>
      <c r="Z69" s="281">
        <f t="shared" si="13"/>
        <v>0</v>
      </c>
      <c r="AA69" s="281">
        <f t="shared" si="13"/>
        <v>-42</v>
      </c>
      <c r="AB69" s="281">
        <f t="shared" si="13"/>
        <v>0</v>
      </c>
      <c r="AC69" s="281"/>
      <c r="AD69" s="281">
        <f t="shared" si="12"/>
        <v>-45.155555555555559</v>
      </c>
      <c r="AE69" s="281">
        <f t="shared" si="12"/>
        <v>45.577777777777776</v>
      </c>
      <c r="AF69" s="281">
        <f t="shared" si="12"/>
        <v>-45.577777777777776</v>
      </c>
      <c r="AG69" s="281">
        <f t="shared" si="12"/>
        <v>157.74444444444444</v>
      </c>
      <c r="AH69" s="281">
        <f t="shared" si="12"/>
        <v>4.4444444444444446E-2</v>
      </c>
      <c r="AI69" s="281">
        <f t="shared" si="12"/>
        <v>111.66666666666652</v>
      </c>
      <c r="AJ69" s="281">
        <f t="shared" si="12"/>
        <v>-76.399999999999977</v>
      </c>
      <c r="AK69" s="281">
        <f t="shared" si="11"/>
        <v>79.86666666666666</v>
      </c>
      <c r="AL69" s="281">
        <f t="shared" si="5"/>
        <v>0.24444444444444444</v>
      </c>
      <c r="AM69" s="281">
        <f t="shared" si="5"/>
        <v>8.7111111111111121</v>
      </c>
      <c r="AN69" s="281">
        <f t="shared" si="5"/>
        <v>1.8777777777777778</v>
      </c>
      <c r="AO69" s="281">
        <f t="shared" si="5"/>
        <v>-41.56666666666667</v>
      </c>
      <c r="AP69" s="281">
        <f t="shared" si="5"/>
        <v>0.53333333333333333</v>
      </c>
      <c r="AQ69" s="281"/>
      <c r="AR69" s="281">
        <f t="shared" si="10"/>
        <v>2039.0241975308645</v>
      </c>
      <c r="AS69" s="281">
        <f t="shared" si="10"/>
        <v>2077.3338271604935</v>
      </c>
      <c r="AT69" s="281">
        <f t="shared" si="10"/>
        <v>2077.3338271604935</v>
      </c>
      <c r="AU69" s="281">
        <f t="shared" si="10"/>
        <v>24883.309753086418</v>
      </c>
      <c r="AV69" s="281">
        <f t="shared" si="10"/>
        <v>1.9753086419753087E-3</v>
      </c>
      <c r="AW69" s="281">
        <f t="shared" si="10"/>
        <v>12469.444444444411</v>
      </c>
      <c r="AX69" s="281">
        <f t="shared" si="9"/>
        <v>5836.9599999999964</v>
      </c>
      <c r="AY69" s="281">
        <f t="shared" si="9"/>
        <v>6378.6844444444432</v>
      </c>
      <c r="AZ69" s="281">
        <f t="shared" si="9"/>
        <v>5.9753086419753083E-2</v>
      </c>
      <c r="BA69" s="281">
        <f t="shared" si="9"/>
        <v>75.883456790123475</v>
      </c>
      <c r="BB69" s="281">
        <f t="shared" si="9"/>
        <v>3.5260493827160495</v>
      </c>
      <c r="BC69" s="281">
        <f t="shared" si="9"/>
        <v>1727.787777777778</v>
      </c>
      <c r="BD69" s="281">
        <f t="shared" si="9"/>
        <v>0.28444444444444444</v>
      </c>
    </row>
    <row r="70" spans="1:56" s="290" customFormat="1" x14ac:dyDescent="0.25">
      <c r="A70" s="281">
        <f>Makespan_50!E347</f>
        <v>3109</v>
      </c>
      <c r="B70" s="281">
        <f>Makespan_50!S254</f>
        <v>3123</v>
      </c>
      <c r="C70" s="281">
        <f>Makespan_50!E254</f>
        <v>3109</v>
      </c>
      <c r="D70" s="281">
        <f>Makespan_50!S254</f>
        <v>3123</v>
      </c>
      <c r="E70" s="281">
        <f>Makespan_50!E161</f>
        <v>3345</v>
      </c>
      <c r="F70" s="281">
        <f>Makespan_50!E68</f>
        <v>3345</v>
      </c>
      <c r="G70" s="281"/>
      <c r="H70" s="281">
        <v>582</v>
      </c>
      <c r="I70" s="281">
        <v>645</v>
      </c>
      <c r="J70" s="281">
        <v>645</v>
      </c>
      <c r="K70" s="281">
        <v>608</v>
      </c>
      <c r="L70" s="281">
        <v>608</v>
      </c>
      <c r="M70" s="281">
        <v>553</v>
      </c>
      <c r="N70" s="281">
        <v>560</v>
      </c>
      <c r="O70" s="281"/>
      <c r="P70" s="281">
        <f t="shared" ref="P70:V93" si="14">A70-B70</f>
        <v>-14</v>
      </c>
      <c r="Q70" s="281">
        <f t="shared" si="14"/>
        <v>14</v>
      </c>
      <c r="R70" s="281">
        <f t="shared" si="14"/>
        <v>-14</v>
      </c>
      <c r="S70" s="281">
        <f t="shared" si="14"/>
        <v>-222</v>
      </c>
      <c r="T70" s="281">
        <f t="shared" si="14"/>
        <v>0</v>
      </c>
      <c r="U70" s="281">
        <f t="shared" si="14"/>
        <v>3345</v>
      </c>
      <c r="V70" s="281">
        <f t="shared" si="14"/>
        <v>-582</v>
      </c>
      <c r="W70" s="281">
        <f t="shared" si="13"/>
        <v>-63</v>
      </c>
      <c r="X70" s="281">
        <f t="shared" si="13"/>
        <v>0</v>
      </c>
      <c r="Y70" s="281">
        <f t="shared" si="13"/>
        <v>37</v>
      </c>
      <c r="Z70" s="281">
        <f t="shared" si="13"/>
        <v>0</v>
      </c>
      <c r="AA70" s="281">
        <f t="shared" si="13"/>
        <v>55</v>
      </c>
      <c r="AB70" s="281">
        <f t="shared" si="13"/>
        <v>-7</v>
      </c>
      <c r="AC70" s="281"/>
      <c r="AD70" s="281">
        <f t="shared" si="12"/>
        <v>-12.155555555555555</v>
      </c>
      <c r="AE70" s="281">
        <f t="shared" si="12"/>
        <v>12.577777777777778</v>
      </c>
      <c r="AF70" s="281">
        <f t="shared" si="12"/>
        <v>-12.577777777777778</v>
      </c>
      <c r="AG70" s="281">
        <f t="shared" si="12"/>
        <v>-86.25555555555556</v>
      </c>
      <c r="AH70" s="281">
        <f t="shared" si="12"/>
        <v>4.4444444444444446E-2</v>
      </c>
      <c r="AI70" s="281">
        <f t="shared" si="12"/>
        <v>68.666666666666515</v>
      </c>
      <c r="AJ70" s="281">
        <f t="shared" si="12"/>
        <v>102.60000000000002</v>
      </c>
      <c r="AK70" s="281">
        <f t="shared" si="11"/>
        <v>-55.133333333333333</v>
      </c>
      <c r="AL70" s="281">
        <f t="shared" si="5"/>
        <v>0.24444444444444444</v>
      </c>
      <c r="AM70" s="281">
        <f t="shared" si="5"/>
        <v>41.711111111111109</v>
      </c>
      <c r="AN70" s="281">
        <f t="shared" si="5"/>
        <v>1.8777777777777778</v>
      </c>
      <c r="AO70" s="281">
        <f t="shared" si="5"/>
        <v>55.43333333333333</v>
      </c>
      <c r="AP70" s="281">
        <f t="shared" si="5"/>
        <v>-6.4666666666666668</v>
      </c>
      <c r="AQ70" s="281"/>
      <c r="AR70" s="281">
        <f t="shared" si="10"/>
        <v>147.75753086419752</v>
      </c>
      <c r="AS70" s="281">
        <f t="shared" si="10"/>
        <v>158.2004938271605</v>
      </c>
      <c r="AT70" s="281">
        <f t="shared" si="10"/>
        <v>158.2004938271605</v>
      </c>
      <c r="AU70" s="281">
        <f t="shared" si="10"/>
        <v>7440.0208641975314</v>
      </c>
      <c r="AV70" s="281">
        <f t="shared" si="10"/>
        <v>1.9753086419753087E-3</v>
      </c>
      <c r="AW70" s="281">
        <f t="shared" si="10"/>
        <v>4715.1111111110904</v>
      </c>
      <c r="AX70" s="281">
        <f t="shared" si="9"/>
        <v>10526.760000000004</v>
      </c>
      <c r="AY70" s="281">
        <f t="shared" si="9"/>
        <v>3039.6844444444446</v>
      </c>
      <c r="AZ70" s="281">
        <f t="shared" si="9"/>
        <v>5.9753086419753083E-2</v>
      </c>
      <c r="BA70" s="281">
        <f t="shared" si="9"/>
        <v>1739.8167901234565</v>
      </c>
      <c r="BB70" s="281">
        <f t="shared" si="9"/>
        <v>3.5260493827160495</v>
      </c>
      <c r="BC70" s="281">
        <f t="shared" si="9"/>
        <v>3072.8544444444442</v>
      </c>
      <c r="BD70" s="281">
        <f t="shared" si="9"/>
        <v>41.817777777777778</v>
      </c>
    </row>
    <row r="71" spans="1:56" ht="15" customHeight="1" x14ac:dyDescent="0.25">
      <c r="A71" s="281">
        <f>Makespan_50!E348</f>
        <v>3380</v>
      </c>
      <c r="B71" s="281">
        <f>Makespan_50!S255</f>
        <v>3467</v>
      </c>
      <c r="C71" s="281">
        <f>Makespan_50!E255</f>
        <v>3380</v>
      </c>
      <c r="D71" s="281">
        <f>Makespan_50!S255</f>
        <v>3467</v>
      </c>
      <c r="E71" s="281">
        <f>Makespan_50!E162</f>
        <v>3564</v>
      </c>
      <c r="F71" s="281">
        <f>Makespan_50!E69</f>
        <v>3564</v>
      </c>
      <c r="H71" s="281">
        <v>667</v>
      </c>
      <c r="I71" s="281">
        <v>763</v>
      </c>
      <c r="J71" s="281">
        <v>763</v>
      </c>
      <c r="K71" s="281">
        <v>803</v>
      </c>
      <c r="L71" s="281">
        <v>803</v>
      </c>
      <c r="M71" s="281">
        <v>761</v>
      </c>
      <c r="N71" s="281">
        <v>761</v>
      </c>
      <c r="P71" s="281">
        <f t="shared" si="14"/>
        <v>-87</v>
      </c>
      <c r="Q71" s="281">
        <f t="shared" si="14"/>
        <v>87</v>
      </c>
      <c r="R71" s="281">
        <f t="shared" si="14"/>
        <v>-87</v>
      </c>
      <c r="S71" s="281">
        <f t="shared" si="14"/>
        <v>-97</v>
      </c>
      <c r="T71" s="281">
        <f t="shared" si="14"/>
        <v>0</v>
      </c>
      <c r="U71" s="281">
        <f t="shared" si="14"/>
        <v>3564</v>
      </c>
      <c r="V71" s="281">
        <f t="shared" si="14"/>
        <v>-667</v>
      </c>
      <c r="W71" s="281">
        <f t="shared" si="13"/>
        <v>-96</v>
      </c>
      <c r="X71" s="281">
        <f t="shared" si="13"/>
        <v>0</v>
      </c>
      <c r="Y71" s="281">
        <f t="shared" si="13"/>
        <v>-40</v>
      </c>
      <c r="Z71" s="281">
        <f t="shared" si="13"/>
        <v>0</v>
      </c>
      <c r="AA71" s="281">
        <f t="shared" si="13"/>
        <v>42</v>
      </c>
      <c r="AB71" s="281">
        <f t="shared" si="13"/>
        <v>0</v>
      </c>
      <c r="AD71" s="281">
        <f t="shared" si="12"/>
        <v>-85.155555555555551</v>
      </c>
      <c r="AE71" s="281">
        <f t="shared" si="12"/>
        <v>85.577777777777783</v>
      </c>
      <c r="AF71" s="281">
        <f t="shared" si="12"/>
        <v>-85.577777777777783</v>
      </c>
      <c r="AG71" s="281">
        <f t="shared" si="12"/>
        <v>38.74444444444444</v>
      </c>
      <c r="AH71" s="281">
        <f t="shared" si="12"/>
        <v>4.4444444444444446E-2</v>
      </c>
      <c r="AI71" s="281">
        <f t="shared" si="12"/>
        <v>287.66666666666652</v>
      </c>
      <c r="AJ71" s="281">
        <f t="shared" si="12"/>
        <v>17.600000000000023</v>
      </c>
      <c r="AK71" s="281">
        <f t="shared" si="11"/>
        <v>-88.13333333333334</v>
      </c>
      <c r="AL71" s="281">
        <f t="shared" si="5"/>
        <v>0.24444444444444444</v>
      </c>
      <c r="AM71" s="281">
        <f t="shared" si="5"/>
        <v>-35.288888888888891</v>
      </c>
      <c r="AN71" s="281">
        <f t="shared" si="5"/>
        <v>1.8777777777777778</v>
      </c>
      <c r="AO71" s="281">
        <f t="shared" si="5"/>
        <v>42.43333333333333</v>
      </c>
      <c r="AP71" s="281">
        <f t="shared" si="5"/>
        <v>0.53333333333333333</v>
      </c>
      <c r="AR71" s="281">
        <f t="shared" si="10"/>
        <v>7251.4686419753079</v>
      </c>
      <c r="AS71" s="281">
        <f t="shared" si="10"/>
        <v>7323.556049382717</v>
      </c>
      <c r="AT71" s="281">
        <f t="shared" si="10"/>
        <v>7323.556049382717</v>
      </c>
      <c r="AU71" s="281">
        <f t="shared" si="10"/>
        <v>1501.1319753086416</v>
      </c>
      <c r="AV71" s="281">
        <f t="shared" si="10"/>
        <v>1.9753086419753087E-3</v>
      </c>
      <c r="AW71" s="281">
        <f t="shared" si="10"/>
        <v>82752.111111111022</v>
      </c>
      <c r="AX71" s="281">
        <f t="shared" si="9"/>
        <v>309.76000000000079</v>
      </c>
      <c r="AY71" s="281">
        <f t="shared" si="9"/>
        <v>7767.4844444444452</v>
      </c>
      <c r="AZ71" s="281">
        <f t="shared" si="9"/>
        <v>5.9753086419753083E-2</v>
      </c>
      <c r="BA71" s="281">
        <f t="shared" si="9"/>
        <v>1245.3056790123458</v>
      </c>
      <c r="BB71" s="281">
        <f t="shared" si="9"/>
        <v>3.5260493827160495</v>
      </c>
      <c r="BC71" s="281">
        <f t="shared" si="9"/>
        <v>1800.5877777777775</v>
      </c>
      <c r="BD71" s="281">
        <f t="shared" si="9"/>
        <v>0.28444444444444444</v>
      </c>
    </row>
    <row r="72" spans="1:56" ht="15" customHeight="1" x14ac:dyDescent="0.25">
      <c r="A72" s="281">
        <f>Makespan_50!E349</f>
        <v>3054</v>
      </c>
      <c r="B72" s="281">
        <f>Makespan_50!S256</f>
        <v>3016</v>
      </c>
      <c r="C72" s="281">
        <f>Makespan_50!E256</f>
        <v>3054</v>
      </c>
      <c r="D72" s="281">
        <f>Makespan_50!S256</f>
        <v>3016</v>
      </c>
      <c r="E72" s="281">
        <f>Makespan_50!E163</f>
        <v>3136</v>
      </c>
      <c r="F72" s="281">
        <f>Makespan_50!E70</f>
        <v>3136</v>
      </c>
      <c r="H72" s="281">
        <v>608</v>
      </c>
      <c r="I72" s="281">
        <v>583</v>
      </c>
      <c r="J72" s="281">
        <v>583</v>
      </c>
      <c r="K72" s="281">
        <v>595</v>
      </c>
      <c r="L72" s="281">
        <v>595</v>
      </c>
      <c r="M72" s="281">
        <v>615</v>
      </c>
      <c r="N72" s="281">
        <v>615</v>
      </c>
      <c r="P72" s="281">
        <f t="shared" si="14"/>
        <v>38</v>
      </c>
      <c r="Q72" s="281">
        <f t="shared" si="14"/>
        <v>-38</v>
      </c>
      <c r="R72" s="281">
        <f t="shared" si="14"/>
        <v>38</v>
      </c>
      <c r="S72" s="281">
        <f t="shared" si="14"/>
        <v>-120</v>
      </c>
      <c r="T72" s="281">
        <f t="shared" si="14"/>
        <v>0</v>
      </c>
      <c r="U72" s="281">
        <f t="shared" si="14"/>
        <v>3136</v>
      </c>
      <c r="V72" s="281">
        <f t="shared" si="14"/>
        <v>-608</v>
      </c>
      <c r="W72" s="281">
        <f t="shared" si="13"/>
        <v>25</v>
      </c>
      <c r="X72" s="281">
        <f t="shared" si="13"/>
        <v>0</v>
      </c>
      <c r="Y72" s="281">
        <f t="shared" si="13"/>
        <v>-12</v>
      </c>
      <c r="Z72" s="281">
        <f t="shared" si="13"/>
        <v>0</v>
      </c>
      <c r="AA72" s="281">
        <f t="shared" si="13"/>
        <v>-20</v>
      </c>
      <c r="AB72" s="281">
        <f t="shared" si="13"/>
        <v>0</v>
      </c>
      <c r="AD72" s="281">
        <f t="shared" si="12"/>
        <v>39.844444444444441</v>
      </c>
      <c r="AE72" s="281">
        <f t="shared" si="12"/>
        <v>-39.422222222222224</v>
      </c>
      <c r="AF72" s="281">
        <f t="shared" si="12"/>
        <v>39.422222222222224</v>
      </c>
      <c r="AG72" s="281">
        <f t="shared" si="12"/>
        <v>15.74444444444444</v>
      </c>
      <c r="AH72" s="281">
        <f t="shared" si="12"/>
        <v>4.4444444444444446E-2</v>
      </c>
      <c r="AI72" s="281">
        <f t="shared" si="12"/>
        <v>-140.33333333333348</v>
      </c>
      <c r="AJ72" s="281">
        <f t="shared" si="12"/>
        <v>76.600000000000023</v>
      </c>
      <c r="AK72" s="281">
        <f t="shared" si="11"/>
        <v>32.866666666666667</v>
      </c>
      <c r="AL72" s="281">
        <f t="shared" si="5"/>
        <v>0.24444444444444444</v>
      </c>
      <c r="AM72" s="281">
        <f t="shared" si="5"/>
        <v>-7.2888888888888888</v>
      </c>
      <c r="AN72" s="281">
        <f t="shared" si="5"/>
        <v>1.8777777777777778</v>
      </c>
      <c r="AO72" s="281">
        <f t="shared" si="5"/>
        <v>-19.566666666666666</v>
      </c>
      <c r="AP72" s="281">
        <f t="shared" si="5"/>
        <v>0.53333333333333333</v>
      </c>
      <c r="AR72" s="281">
        <f t="shared" si="10"/>
        <v>1587.5797530864195</v>
      </c>
      <c r="AS72" s="281">
        <f t="shared" si="10"/>
        <v>1554.1116049382717</v>
      </c>
      <c r="AT72" s="281">
        <f t="shared" si="10"/>
        <v>1554.1116049382717</v>
      </c>
      <c r="AU72" s="281">
        <f t="shared" si="10"/>
        <v>247.8875308641974</v>
      </c>
      <c r="AV72" s="281">
        <f t="shared" si="10"/>
        <v>1.9753086419753087E-3</v>
      </c>
      <c r="AW72" s="281">
        <f t="shared" si="10"/>
        <v>19693.444444444485</v>
      </c>
      <c r="AX72" s="281">
        <f t="shared" si="9"/>
        <v>5867.5600000000031</v>
      </c>
      <c r="AY72" s="281">
        <f t="shared" si="9"/>
        <v>1080.2177777777779</v>
      </c>
      <c r="AZ72" s="281">
        <f t="shared" si="9"/>
        <v>5.9753086419753083E-2</v>
      </c>
      <c r="BA72" s="281">
        <f t="shared" si="9"/>
        <v>53.127901234567901</v>
      </c>
      <c r="BB72" s="281">
        <f t="shared" si="9"/>
        <v>3.5260493827160495</v>
      </c>
      <c r="BC72" s="281">
        <f t="shared" si="9"/>
        <v>382.85444444444443</v>
      </c>
      <c r="BD72" s="281">
        <f t="shared" si="9"/>
        <v>0.28444444444444444</v>
      </c>
    </row>
    <row r="73" spans="1:56" ht="15" customHeight="1" x14ac:dyDescent="0.25">
      <c r="A73" s="281">
        <f>Makespan_50!E350</f>
        <v>3149</v>
      </c>
      <c r="B73" s="281">
        <f>Makespan_50!S257</f>
        <v>3182</v>
      </c>
      <c r="C73" s="281">
        <f>Makespan_50!E257</f>
        <v>3149</v>
      </c>
      <c r="D73" s="281">
        <f>Makespan_50!S257</f>
        <v>3182</v>
      </c>
      <c r="E73" s="281">
        <f>Makespan_50!E164</f>
        <v>3289</v>
      </c>
      <c r="F73" s="281">
        <f>Makespan_50!E71</f>
        <v>3289</v>
      </c>
      <c r="H73" s="281">
        <v>693</v>
      </c>
      <c r="I73" s="281">
        <v>694</v>
      </c>
      <c r="J73" s="281">
        <v>694</v>
      </c>
      <c r="K73" s="281">
        <v>684</v>
      </c>
      <c r="L73" s="281">
        <v>684</v>
      </c>
      <c r="M73" s="281">
        <v>700</v>
      </c>
      <c r="N73" s="281">
        <v>700</v>
      </c>
      <c r="P73" s="281">
        <f t="shared" si="14"/>
        <v>-33</v>
      </c>
      <c r="Q73" s="281">
        <f t="shared" si="14"/>
        <v>33</v>
      </c>
      <c r="R73" s="281">
        <f t="shared" si="14"/>
        <v>-33</v>
      </c>
      <c r="S73" s="281">
        <f t="shared" si="14"/>
        <v>-107</v>
      </c>
      <c r="T73" s="281">
        <f t="shared" si="14"/>
        <v>0</v>
      </c>
      <c r="U73" s="281">
        <f t="shared" si="14"/>
        <v>3289</v>
      </c>
      <c r="V73" s="281">
        <f t="shared" si="14"/>
        <v>-693</v>
      </c>
      <c r="W73" s="281">
        <f t="shared" si="13"/>
        <v>-1</v>
      </c>
      <c r="X73" s="281">
        <f t="shared" si="13"/>
        <v>0</v>
      </c>
      <c r="Y73" s="281">
        <f t="shared" si="13"/>
        <v>10</v>
      </c>
      <c r="Z73" s="281">
        <f t="shared" si="13"/>
        <v>0</v>
      </c>
      <c r="AA73" s="281">
        <f t="shared" si="13"/>
        <v>-16</v>
      </c>
      <c r="AB73" s="281">
        <f t="shared" si="13"/>
        <v>0</v>
      </c>
      <c r="AD73" s="281">
        <f t="shared" si="12"/>
        <v>-31.155555555555555</v>
      </c>
      <c r="AE73" s="281">
        <f t="shared" si="12"/>
        <v>31.577777777777779</v>
      </c>
      <c r="AF73" s="281">
        <f t="shared" si="12"/>
        <v>-31.577777777777779</v>
      </c>
      <c r="AG73" s="281">
        <f t="shared" si="12"/>
        <v>28.74444444444444</v>
      </c>
      <c r="AH73" s="281">
        <f t="shared" si="12"/>
        <v>4.4444444444444446E-2</v>
      </c>
      <c r="AI73" s="281">
        <f t="shared" si="12"/>
        <v>12.666666666666515</v>
      </c>
      <c r="AJ73" s="281">
        <f t="shared" si="12"/>
        <v>-8.3999999999999773</v>
      </c>
      <c r="AK73" s="281">
        <f t="shared" si="11"/>
        <v>6.8666666666666663</v>
      </c>
      <c r="AL73" s="281">
        <f t="shared" si="5"/>
        <v>0.24444444444444444</v>
      </c>
      <c r="AM73" s="281">
        <f t="shared" si="5"/>
        <v>14.711111111111112</v>
      </c>
      <c r="AN73" s="281">
        <f t="shared" si="5"/>
        <v>1.8777777777777778</v>
      </c>
      <c r="AO73" s="281">
        <f t="shared" si="5"/>
        <v>-15.566666666666666</v>
      </c>
      <c r="AP73" s="281">
        <f t="shared" si="5"/>
        <v>0.53333333333333333</v>
      </c>
      <c r="AR73" s="281">
        <f t="shared" si="10"/>
        <v>970.66864197530856</v>
      </c>
      <c r="AS73" s="281">
        <f t="shared" si="10"/>
        <v>997.15604938271611</v>
      </c>
      <c r="AT73" s="281">
        <f t="shared" si="10"/>
        <v>997.15604938271611</v>
      </c>
      <c r="AU73" s="281">
        <f t="shared" si="10"/>
        <v>826.24308641975279</v>
      </c>
      <c r="AV73" s="281">
        <f t="shared" si="10"/>
        <v>1.9753086419753087E-3</v>
      </c>
      <c r="AW73" s="281">
        <f t="shared" si="10"/>
        <v>160.44444444444059</v>
      </c>
      <c r="AX73" s="281">
        <f t="shared" si="9"/>
        <v>70.559999999999619</v>
      </c>
      <c r="AY73" s="281">
        <f t="shared" si="9"/>
        <v>47.151111111111106</v>
      </c>
      <c r="AZ73" s="281">
        <f t="shared" si="9"/>
        <v>5.9753086419753083E-2</v>
      </c>
      <c r="BA73" s="281">
        <f t="shared" si="9"/>
        <v>216.41679012345682</v>
      </c>
      <c r="BB73" s="281">
        <f t="shared" si="9"/>
        <v>3.5260493827160495</v>
      </c>
      <c r="BC73" s="281">
        <f t="shared" si="9"/>
        <v>242.32111111111109</v>
      </c>
      <c r="BD73" s="281">
        <f t="shared" si="9"/>
        <v>0.28444444444444444</v>
      </c>
    </row>
    <row r="74" spans="1:56" ht="15" customHeight="1" x14ac:dyDescent="0.25">
      <c r="A74" s="281">
        <f>Makespan_50!E351</f>
        <v>3471</v>
      </c>
      <c r="B74" s="281">
        <f>Makespan_50!S258</f>
        <v>3421</v>
      </c>
      <c r="C74" s="281">
        <f>Makespan_50!E258</f>
        <v>3471</v>
      </c>
      <c r="D74" s="281">
        <f>Makespan_50!S258</f>
        <v>3421</v>
      </c>
      <c r="E74" s="281">
        <f>Makespan_50!E165</f>
        <v>3580</v>
      </c>
      <c r="F74" s="281">
        <f>Makespan_50!E72</f>
        <v>3580</v>
      </c>
      <c r="H74" s="281">
        <v>644</v>
      </c>
      <c r="I74" s="281">
        <v>635</v>
      </c>
      <c r="J74" s="281">
        <v>635</v>
      </c>
      <c r="K74" s="281">
        <v>598</v>
      </c>
      <c r="L74" s="281">
        <v>598</v>
      </c>
      <c r="M74" s="281">
        <v>669</v>
      </c>
      <c r="N74" s="281">
        <v>669</v>
      </c>
      <c r="P74" s="281">
        <f t="shared" si="14"/>
        <v>50</v>
      </c>
      <c r="Q74" s="281">
        <f t="shared" si="14"/>
        <v>-50</v>
      </c>
      <c r="R74" s="281">
        <f t="shared" si="14"/>
        <v>50</v>
      </c>
      <c r="S74" s="281">
        <f t="shared" si="14"/>
        <v>-159</v>
      </c>
      <c r="T74" s="281">
        <f t="shared" si="14"/>
        <v>0</v>
      </c>
      <c r="U74" s="281">
        <f t="shared" si="14"/>
        <v>3580</v>
      </c>
      <c r="V74" s="281">
        <f t="shared" si="14"/>
        <v>-644</v>
      </c>
      <c r="W74" s="281">
        <f t="shared" si="13"/>
        <v>9</v>
      </c>
      <c r="X74" s="281">
        <f t="shared" si="13"/>
        <v>0</v>
      </c>
      <c r="Y74" s="281">
        <f t="shared" si="13"/>
        <v>37</v>
      </c>
      <c r="Z74" s="281">
        <f t="shared" si="13"/>
        <v>0</v>
      </c>
      <c r="AA74" s="281">
        <f t="shared" si="13"/>
        <v>-71</v>
      </c>
      <c r="AB74" s="281">
        <f t="shared" si="13"/>
        <v>0</v>
      </c>
      <c r="AD74" s="281">
        <f t="shared" si="12"/>
        <v>51.844444444444441</v>
      </c>
      <c r="AE74" s="281">
        <f t="shared" si="12"/>
        <v>-51.422222222222224</v>
      </c>
      <c r="AF74" s="281">
        <f t="shared" si="12"/>
        <v>51.422222222222224</v>
      </c>
      <c r="AG74" s="281">
        <f t="shared" si="12"/>
        <v>-23.25555555555556</v>
      </c>
      <c r="AH74" s="281">
        <f t="shared" si="12"/>
        <v>4.4444444444444446E-2</v>
      </c>
      <c r="AI74" s="281">
        <f t="shared" si="12"/>
        <v>303.66666666666652</v>
      </c>
      <c r="AJ74" s="281">
        <f t="shared" si="12"/>
        <v>40.600000000000023</v>
      </c>
      <c r="AK74" s="281">
        <f t="shared" si="11"/>
        <v>16.866666666666667</v>
      </c>
      <c r="AL74" s="281">
        <f t="shared" si="11"/>
        <v>0.24444444444444444</v>
      </c>
      <c r="AM74" s="281">
        <f t="shared" si="11"/>
        <v>41.711111111111109</v>
      </c>
      <c r="AN74" s="281">
        <f t="shared" si="11"/>
        <v>1.8777777777777778</v>
      </c>
      <c r="AO74" s="281">
        <f t="shared" si="11"/>
        <v>-70.566666666666663</v>
      </c>
      <c r="AP74" s="281">
        <f t="shared" si="11"/>
        <v>0.53333333333333333</v>
      </c>
      <c r="AR74" s="281">
        <f t="shared" si="10"/>
        <v>2687.8464197530861</v>
      </c>
      <c r="AS74" s="281">
        <f t="shared" si="10"/>
        <v>2644.244938271605</v>
      </c>
      <c r="AT74" s="281">
        <f t="shared" si="10"/>
        <v>2644.244938271605</v>
      </c>
      <c r="AU74" s="281">
        <f t="shared" si="10"/>
        <v>540.82086419753102</v>
      </c>
      <c r="AV74" s="281">
        <f t="shared" si="10"/>
        <v>1.9753086419753087E-3</v>
      </c>
      <c r="AW74" s="281">
        <f t="shared" si="10"/>
        <v>92213.444444444351</v>
      </c>
      <c r="AX74" s="281">
        <f t="shared" si="9"/>
        <v>1648.3600000000019</v>
      </c>
      <c r="AY74" s="281">
        <f t="shared" si="9"/>
        <v>284.48444444444448</v>
      </c>
      <c r="AZ74" s="281">
        <f t="shared" si="9"/>
        <v>5.9753086419753083E-2</v>
      </c>
      <c r="BA74" s="281">
        <f t="shared" ref="BA74:BD93" si="15">AM74*AM74</f>
        <v>1739.8167901234565</v>
      </c>
      <c r="BB74" s="281">
        <f t="shared" si="15"/>
        <v>3.5260493827160495</v>
      </c>
      <c r="BC74" s="281">
        <f t="shared" si="15"/>
        <v>4979.6544444444435</v>
      </c>
      <c r="BD74" s="281">
        <f t="shared" si="15"/>
        <v>0.28444444444444444</v>
      </c>
    </row>
    <row r="75" spans="1:56" s="292" customFormat="1" ht="84" customHeight="1" x14ac:dyDescent="0.25">
      <c r="A75" s="281">
        <f>Makespan_50!E352</f>
        <v>3133</v>
      </c>
      <c r="B75" s="281">
        <f>Makespan_50!S259</f>
        <v>3150</v>
      </c>
      <c r="C75" s="281">
        <f>Makespan_50!E259</f>
        <v>3133</v>
      </c>
      <c r="D75" s="281">
        <f>Makespan_50!S259</f>
        <v>3150</v>
      </c>
      <c r="E75" s="281">
        <f>Makespan_50!E166</f>
        <v>3274</v>
      </c>
      <c r="F75" s="281">
        <f>Makespan_50!E73</f>
        <v>3274</v>
      </c>
      <c r="G75" s="281"/>
      <c r="H75" s="281">
        <v>683</v>
      </c>
      <c r="I75" s="281">
        <v>672</v>
      </c>
      <c r="J75" s="281">
        <v>672</v>
      </c>
      <c r="K75" s="281">
        <v>608</v>
      </c>
      <c r="L75" s="281">
        <v>608</v>
      </c>
      <c r="M75" s="281">
        <v>715</v>
      </c>
      <c r="N75" s="281">
        <v>715</v>
      </c>
      <c r="O75" s="281"/>
      <c r="P75" s="281">
        <f t="shared" si="14"/>
        <v>-17</v>
      </c>
      <c r="Q75" s="281">
        <f t="shared" si="14"/>
        <v>17</v>
      </c>
      <c r="R75" s="281">
        <f t="shared" si="14"/>
        <v>-17</v>
      </c>
      <c r="S75" s="281">
        <f t="shared" si="14"/>
        <v>-124</v>
      </c>
      <c r="T75" s="281">
        <f t="shared" si="14"/>
        <v>0</v>
      </c>
      <c r="U75" s="281">
        <f t="shared" si="14"/>
        <v>3274</v>
      </c>
      <c r="V75" s="281">
        <f t="shared" si="14"/>
        <v>-683</v>
      </c>
      <c r="W75" s="281">
        <f t="shared" si="13"/>
        <v>11</v>
      </c>
      <c r="X75" s="281">
        <f t="shared" si="13"/>
        <v>0</v>
      </c>
      <c r="Y75" s="281">
        <f t="shared" si="13"/>
        <v>64</v>
      </c>
      <c r="Z75" s="281">
        <f t="shared" si="13"/>
        <v>0</v>
      </c>
      <c r="AA75" s="281">
        <f t="shared" si="13"/>
        <v>-107</v>
      </c>
      <c r="AB75" s="281">
        <f t="shared" si="13"/>
        <v>0</v>
      </c>
      <c r="AC75" s="281"/>
      <c r="AD75" s="281">
        <f t="shared" si="12"/>
        <v>-15.155555555555555</v>
      </c>
      <c r="AE75" s="281">
        <f t="shared" si="12"/>
        <v>15.577777777777778</v>
      </c>
      <c r="AF75" s="281">
        <f t="shared" si="12"/>
        <v>-15.577777777777778</v>
      </c>
      <c r="AG75" s="281">
        <f t="shared" si="12"/>
        <v>11.74444444444444</v>
      </c>
      <c r="AH75" s="281">
        <f t="shared" si="12"/>
        <v>4.4444444444444446E-2</v>
      </c>
      <c r="AI75" s="281">
        <f t="shared" si="12"/>
        <v>-2.3333333333334849</v>
      </c>
      <c r="AJ75" s="281">
        <f t="shared" si="12"/>
        <v>1.6000000000000227</v>
      </c>
      <c r="AK75" s="281">
        <f t="shared" si="11"/>
        <v>18.866666666666667</v>
      </c>
      <c r="AL75" s="281">
        <f t="shared" si="11"/>
        <v>0.24444444444444444</v>
      </c>
      <c r="AM75" s="281">
        <f t="shared" si="11"/>
        <v>68.711111111111109</v>
      </c>
      <c r="AN75" s="281">
        <f t="shared" si="11"/>
        <v>1.8777777777777778</v>
      </c>
      <c r="AO75" s="281">
        <f t="shared" si="11"/>
        <v>-106.56666666666666</v>
      </c>
      <c r="AP75" s="281">
        <f t="shared" si="11"/>
        <v>0.53333333333333333</v>
      </c>
      <c r="AQ75" s="281"/>
      <c r="AR75" s="281">
        <f t="shared" si="10"/>
        <v>229.69086419753086</v>
      </c>
      <c r="AS75" s="281">
        <f t="shared" si="10"/>
        <v>242.66716049382714</v>
      </c>
      <c r="AT75" s="281">
        <f t="shared" si="10"/>
        <v>242.66716049382714</v>
      </c>
      <c r="AU75" s="281">
        <f t="shared" si="10"/>
        <v>137.93197530864188</v>
      </c>
      <c r="AV75" s="281">
        <f t="shared" si="10"/>
        <v>1.9753086419753087E-3</v>
      </c>
      <c r="AW75" s="281">
        <f t="shared" si="10"/>
        <v>5.4444444444451516</v>
      </c>
      <c r="AX75" s="281">
        <f t="shared" si="10"/>
        <v>2.5600000000000729</v>
      </c>
      <c r="AY75" s="281">
        <f t="shared" si="10"/>
        <v>355.95111111111112</v>
      </c>
      <c r="AZ75" s="281">
        <f t="shared" si="10"/>
        <v>5.9753086419753083E-2</v>
      </c>
      <c r="BA75" s="281">
        <f t="shared" si="15"/>
        <v>4721.2167901234561</v>
      </c>
      <c r="BB75" s="281">
        <f t="shared" si="15"/>
        <v>3.5260493827160495</v>
      </c>
      <c r="BC75" s="281">
        <f t="shared" si="15"/>
        <v>11356.454444444444</v>
      </c>
      <c r="BD75" s="281">
        <f t="shared" si="15"/>
        <v>0.28444444444444444</v>
      </c>
    </row>
    <row r="76" spans="1:56" s="292" customFormat="1" ht="84" customHeight="1" x14ac:dyDescent="0.25">
      <c r="A76" s="281">
        <f>Makespan_50!E353</f>
        <v>2949</v>
      </c>
      <c r="B76" s="281">
        <f>Makespan_50!S260</f>
        <v>2940</v>
      </c>
      <c r="C76" s="281">
        <f>Makespan_50!E260</f>
        <v>2949</v>
      </c>
      <c r="D76" s="281">
        <f>Makespan_50!S260</f>
        <v>2940</v>
      </c>
      <c r="E76" s="281">
        <f>Makespan_50!E167</f>
        <v>3151</v>
      </c>
      <c r="F76" s="281">
        <f>Makespan_50!E74</f>
        <v>3151</v>
      </c>
      <c r="G76" s="281"/>
      <c r="H76" s="281">
        <v>666</v>
      </c>
      <c r="I76" s="281">
        <v>611</v>
      </c>
      <c r="J76" s="281">
        <v>611</v>
      </c>
      <c r="K76" s="281">
        <v>643</v>
      </c>
      <c r="L76" s="281">
        <v>643</v>
      </c>
      <c r="M76" s="281">
        <v>709</v>
      </c>
      <c r="N76" s="281">
        <v>709</v>
      </c>
      <c r="O76" s="281"/>
      <c r="P76" s="281">
        <f t="shared" si="14"/>
        <v>9</v>
      </c>
      <c r="Q76" s="281">
        <f t="shared" si="14"/>
        <v>-9</v>
      </c>
      <c r="R76" s="281">
        <f t="shared" si="14"/>
        <v>9</v>
      </c>
      <c r="S76" s="281">
        <f t="shared" si="14"/>
        <v>-211</v>
      </c>
      <c r="T76" s="281">
        <f t="shared" si="14"/>
        <v>0</v>
      </c>
      <c r="U76" s="281">
        <f t="shared" si="14"/>
        <v>3151</v>
      </c>
      <c r="V76" s="281">
        <f t="shared" si="14"/>
        <v>-666</v>
      </c>
      <c r="W76" s="281">
        <f t="shared" si="13"/>
        <v>55</v>
      </c>
      <c r="X76" s="281">
        <f t="shared" si="13"/>
        <v>0</v>
      </c>
      <c r="Y76" s="281">
        <f t="shared" si="13"/>
        <v>-32</v>
      </c>
      <c r="Z76" s="281">
        <f t="shared" si="13"/>
        <v>0</v>
      </c>
      <c r="AA76" s="281">
        <f t="shared" si="13"/>
        <v>-66</v>
      </c>
      <c r="AB76" s="281">
        <f t="shared" si="13"/>
        <v>0</v>
      </c>
      <c r="AC76" s="281"/>
      <c r="AD76" s="281">
        <f t="shared" si="12"/>
        <v>10.844444444444445</v>
      </c>
      <c r="AE76" s="281">
        <f t="shared" si="12"/>
        <v>-10.422222222222222</v>
      </c>
      <c r="AF76" s="281">
        <f t="shared" si="12"/>
        <v>10.422222222222222</v>
      </c>
      <c r="AG76" s="281">
        <f t="shared" si="12"/>
        <v>-75.25555555555556</v>
      </c>
      <c r="AH76" s="281">
        <f t="shared" si="12"/>
        <v>4.4444444444444446E-2</v>
      </c>
      <c r="AI76" s="281">
        <f t="shared" si="12"/>
        <v>-125.33333333333348</v>
      </c>
      <c r="AJ76" s="281">
        <f t="shared" si="12"/>
        <v>18.600000000000023</v>
      </c>
      <c r="AK76" s="281">
        <f t="shared" si="11"/>
        <v>62.866666666666667</v>
      </c>
      <c r="AL76" s="281">
        <f t="shared" si="11"/>
        <v>0.24444444444444444</v>
      </c>
      <c r="AM76" s="281">
        <f t="shared" si="11"/>
        <v>-27.288888888888888</v>
      </c>
      <c r="AN76" s="281">
        <f t="shared" si="11"/>
        <v>1.8777777777777778</v>
      </c>
      <c r="AO76" s="281">
        <f t="shared" si="11"/>
        <v>-65.566666666666663</v>
      </c>
      <c r="AP76" s="281">
        <f t="shared" si="11"/>
        <v>0.53333333333333333</v>
      </c>
      <c r="AQ76" s="281"/>
      <c r="AR76" s="281">
        <f t="shared" si="10"/>
        <v>117.60197530864198</v>
      </c>
      <c r="AS76" s="281">
        <f t="shared" si="10"/>
        <v>108.62271604938272</v>
      </c>
      <c r="AT76" s="281">
        <f t="shared" si="10"/>
        <v>108.62271604938272</v>
      </c>
      <c r="AU76" s="281">
        <f t="shared" si="10"/>
        <v>5663.3986419753091</v>
      </c>
      <c r="AV76" s="281">
        <f t="shared" si="10"/>
        <v>1.9753086419753087E-3</v>
      </c>
      <c r="AW76" s="281">
        <f t="shared" si="10"/>
        <v>15708.444444444482</v>
      </c>
      <c r="AX76" s="281">
        <f t="shared" si="10"/>
        <v>345.96000000000083</v>
      </c>
      <c r="AY76" s="281">
        <f t="shared" si="10"/>
        <v>3952.2177777777779</v>
      </c>
      <c r="AZ76" s="281">
        <f t="shared" si="10"/>
        <v>5.9753086419753083E-2</v>
      </c>
      <c r="BA76" s="281">
        <f t="shared" si="15"/>
        <v>744.68345679012339</v>
      </c>
      <c r="BB76" s="281">
        <f t="shared" si="15"/>
        <v>3.5260493827160495</v>
      </c>
      <c r="BC76" s="281">
        <f t="shared" si="15"/>
        <v>4298.9877777777774</v>
      </c>
      <c r="BD76" s="281">
        <f t="shared" si="15"/>
        <v>0.28444444444444444</v>
      </c>
    </row>
    <row r="77" spans="1:56" s="292" customFormat="1" ht="15" customHeight="1" x14ac:dyDescent="0.25">
      <c r="A77" s="281">
        <f>Makespan_50!E354</f>
        <v>2900</v>
      </c>
      <c r="B77" s="281">
        <f>Makespan_50!S261</f>
        <v>2919</v>
      </c>
      <c r="C77" s="281">
        <f>Makespan_50!E261</f>
        <v>2900</v>
      </c>
      <c r="D77" s="281">
        <f>Makespan_50!S261</f>
        <v>2919</v>
      </c>
      <c r="E77" s="281">
        <f>Makespan_50!E168</f>
        <v>3098</v>
      </c>
      <c r="F77" s="281">
        <f>Makespan_50!E75</f>
        <v>3098</v>
      </c>
      <c r="G77" s="281"/>
      <c r="H77" s="281">
        <v>590</v>
      </c>
      <c r="I77" s="281">
        <v>622</v>
      </c>
      <c r="J77" s="281">
        <v>622</v>
      </c>
      <c r="K77" s="281">
        <v>610</v>
      </c>
      <c r="L77" s="281">
        <v>610</v>
      </c>
      <c r="M77" s="281">
        <v>595</v>
      </c>
      <c r="N77" s="281">
        <v>595</v>
      </c>
      <c r="O77" s="281"/>
      <c r="P77" s="281">
        <f t="shared" si="14"/>
        <v>-19</v>
      </c>
      <c r="Q77" s="281">
        <f t="shared" si="14"/>
        <v>19</v>
      </c>
      <c r="R77" s="281">
        <f t="shared" si="14"/>
        <v>-19</v>
      </c>
      <c r="S77" s="281">
        <f t="shared" si="14"/>
        <v>-179</v>
      </c>
      <c r="T77" s="281">
        <f t="shared" si="14"/>
        <v>0</v>
      </c>
      <c r="U77" s="281">
        <f t="shared" si="14"/>
        <v>3098</v>
      </c>
      <c r="V77" s="281">
        <f t="shared" si="14"/>
        <v>-590</v>
      </c>
      <c r="W77" s="281">
        <f t="shared" si="13"/>
        <v>-32</v>
      </c>
      <c r="X77" s="281">
        <f t="shared" si="13"/>
        <v>0</v>
      </c>
      <c r="Y77" s="281">
        <f t="shared" si="13"/>
        <v>12</v>
      </c>
      <c r="Z77" s="281">
        <f t="shared" si="13"/>
        <v>0</v>
      </c>
      <c r="AA77" s="281">
        <f t="shared" si="13"/>
        <v>15</v>
      </c>
      <c r="AB77" s="281">
        <f t="shared" si="13"/>
        <v>0</v>
      </c>
      <c r="AC77" s="281"/>
      <c r="AD77" s="281">
        <f t="shared" si="12"/>
        <v>-17.155555555555555</v>
      </c>
      <c r="AE77" s="281">
        <f t="shared" si="12"/>
        <v>17.577777777777779</v>
      </c>
      <c r="AF77" s="281">
        <f t="shared" si="12"/>
        <v>-17.577777777777779</v>
      </c>
      <c r="AG77" s="281">
        <f t="shared" si="12"/>
        <v>-43.25555555555556</v>
      </c>
      <c r="AH77" s="281">
        <f t="shared" si="12"/>
        <v>4.4444444444444446E-2</v>
      </c>
      <c r="AI77" s="281">
        <f t="shared" si="12"/>
        <v>-178.33333333333348</v>
      </c>
      <c r="AJ77" s="281">
        <f t="shared" si="12"/>
        <v>94.600000000000023</v>
      </c>
      <c r="AK77" s="281">
        <f t="shared" si="11"/>
        <v>-24.133333333333333</v>
      </c>
      <c r="AL77" s="281">
        <f t="shared" si="11"/>
        <v>0.24444444444444444</v>
      </c>
      <c r="AM77" s="281">
        <f t="shared" si="11"/>
        <v>16.711111111111112</v>
      </c>
      <c r="AN77" s="281">
        <f t="shared" si="11"/>
        <v>1.8777777777777778</v>
      </c>
      <c r="AO77" s="281">
        <f t="shared" si="11"/>
        <v>15.433333333333334</v>
      </c>
      <c r="AP77" s="281">
        <f t="shared" si="11"/>
        <v>0.53333333333333333</v>
      </c>
      <c r="AQ77" s="281"/>
      <c r="AR77" s="281">
        <f t="shared" si="10"/>
        <v>294.31308641975306</v>
      </c>
      <c r="AS77" s="281">
        <f t="shared" si="10"/>
        <v>308.9782716049383</v>
      </c>
      <c r="AT77" s="281">
        <f t="shared" si="10"/>
        <v>308.9782716049383</v>
      </c>
      <c r="AU77" s="281">
        <f t="shared" si="10"/>
        <v>1871.0430864197535</v>
      </c>
      <c r="AV77" s="281">
        <f t="shared" si="10"/>
        <v>1.9753086419753087E-3</v>
      </c>
      <c r="AW77" s="281">
        <f t="shared" si="10"/>
        <v>31802.777777777832</v>
      </c>
      <c r="AX77" s="281">
        <f t="shared" si="10"/>
        <v>8949.1600000000035</v>
      </c>
      <c r="AY77" s="281">
        <f t="shared" si="10"/>
        <v>582.4177777777777</v>
      </c>
      <c r="AZ77" s="281">
        <f t="shared" si="10"/>
        <v>5.9753086419753083E-2</v>
      </c>
      <c r="BA77" s="281">
        <f t="shared" si="15"/>
        <v>279.26123456790128</v>
      </c>
      <c r="BB77" s="281">
        <f t="shared" si="15"/>
        <v>3.5260493827160495</v>
      </c>
      <c r="BC77" s="281">
        <f t="shared" si="15"/>
        <v>238.1877777777778</v>
      </c>
      <c r="BD77" s="281">
        <f t="shared" si="15"/>
        <v>0.28444444444444444</v>
      </c>
    </row>
    <row r="78" spans="1:56" s="292" customFormat="1" ht="15" customHeight="1" x14ac:dyDescent="0.25">
      <c r="A78" s="281">
        <f>Makespan_50!E355</f>
        <v>2982</v>
      </c>
      <c r="B78" s="281">
        <f>Makespan_50!S262</f>
        <v>2955</v>
      </c>
      <c r="C78" s="281">
        <f>Makespan_50!E262</f>
        <v>2982</v>
      </c>
      <c r="D78" s="281">
        <f>Makespan_50!S262</f>
        <v>2955</v>
      </c>
      <c r="E78" s="281">
        <f>Makespan_50!E169</f>
        <v>3093</v>
      </c>
      <c r="F78" s="281">
        <f>Makespan_50!E76</f>
        <v>3093</v>
      </c>
      <c r="G78" s="281"/>
      <c r="H78" s="281">
        <v>743</v>
      </c>
      <c r="I78" s="281">
        <v>849</v>
      </c>
      <c r="J78" s="281">
        <v>849</v>
      </c>
      <c r="K78" s="281">
        <v>811</v>
      </c>
      <c r="L78" s="281">
        <v>811</v>
      </c>
      <c r="M78" s="281">
        <v>847</v>
      </c>
      <c r="N78" s="281">
        <v>847</v>
      </c>
      <c r="O78" s="281"/>
      <c r="P78" s="281">
        <f t="shared" si="14"/>
        <v>27</v>
      </c>
      <c r="Q78" s="281">
        <f t="shared" si="14"/>
        <v>-27</v>
      </c>
      <c r="R78" s="281">
        <f t="shared" si="14"/>
        <v>27</v>
      </c>
      <c r="S78" s="281">
        <f t="shared" si="14"/>
        <v>-138</v>
      </c>
      <c r="T78" s="281">
        <f t="shared" si="14"/>
        <v>0</v>
      </c>
      <c r="U78" s="281">
        <f t="shared" si="14"/>
        <v>3093</v>
      </c>
      <c r="V78" s="281">
        <f t="shared" si="14"/>
        <v>-743</v>
      </c>
      <c r="W78" s="281">
        <f t="shared" si="13"/>
        <v>-106</v>
      </c>
      <c r="X78" s="281">
        <f t="shared" si="13"/>
        <v>0</v>
      </c>
      <c r="Y78" s="281">
        <f t="shared" si="13"/>
        <v>38</v>
      </c>
      <c r="Z78" s="281">
        <f t="shared" si="13"/>
        <v>0</v>
      </c>
      <c r="AA78" s="281">
        <f t="shared" si="13"/>
        <v>-36</v>
      </c>
      <c r="AB78" s="281">
        <f t="shared" si="13"/>
        <v>0</v>
      </c>
      <c r="AC78" s="281"/>
      <c r="AD78" s="281">
        <f t="shared" si="12"/>
        <v>28.844444444444445</v>
      </c>
      <c r="AE78" s="281">
        <f t="shared" si="12"/>
        <v>-28.422222222222221</v>
      </c>
      <c r="AF78" s="281">
        <f t="shared" si="12"/>
        <v>28.422222222222221</v>
      </c>
      <c r="AG78" s="281">
        <f t="shared" si="12"/>
        <v>-2.25555555555556</v>
      </c>
      <c r="AH78" s="281">
        <f t="shared" si="12"/>
        <v>4.4444444444444446E-2</v>
      </c>
      <c r="AI78" s="281">
        <f t="shared" si="12"/>
        <v>-183.33333333333348</v>
      </c>
      <c r="AJ78" s="281">
        <f t="shared" si="12"/>
        <v>-58.399999999999977</v>
      </c>
      <c r="AK78" s="281">
        <f t="shared" si="11"/>
        <v>-98.13333333333334</v>
      </c>
      <c r="AL78" s="281">
        <f t="shared" si="11"/>
        <v>0.24444444444444444</v>
      </c>
      <c r="AM78" s="281">
        <f t="shared" si="11"/>
        <v>42.711111111111109</v>
      </c>
      <c r="AN78" s="281">
        <f t="shared" si="11"/>
        <v>1.8777777777777778</v>
      </c>
      <c r="AO78" s="281">
        <f t="shared" si="11"/>
        <v>-35.56666666666667</v>
      </c>
      <c r="AP78" s="281">
        <f t="shared" si="11"/>
        <v>0.53333333333333333</v>
      </c>
      <c r="AQ78" s="281"/>
      <c r="AR78" s="281">
        <f t="shared" si="10"/>
        <v>832.00197530864205</v>
      </c>
      <c r="AS78" s="281">
        <f t="shared" si="10"/>
        <v>807.82271604938262</v>
      </c>
      <c r="AT78" s="281">
        <f t="shared" si="10"/>
        <v>807.82271604938262</v>
      </c>
      <c r="AU78" s="281">
        <f t="shared" si="10"/>
        <v>5.087530864197551</v>
      </c>
      <c r="AV78" s="281">
        <f t="shared" si="10"/>
        <v>1.9753086419753087E-3</v>
      </c>
      <c r="AW78" s="281">
        <f t="shared" si="10"/>
        <v>33611.111111111168</v>
      </c>
      <c r="AX78" s="281">
        <f t="shared" si="10"/>
        <v>3410.5599999999972</v>
      </c>
      <c r="AY78" s="281">
        <f t="shared" si="10"/>
        <v>9630.1511111111122</v>
      </c>
      <c r="AZ78" s="281">
        <f t="shared" si="10"/>
        <v>5.9753086419753083E-2</v>
      </c>
      <c r="BA78" s="281">
        <f t="shared" si="15"/>
        <v>1824.2390123456787</v>
      </c>
      <c r="BB78" s="281">
        <f t="shared" si="15"/>
        <v>3.5260493827160495</v>
      </c>
      <c r="BC78" s="281">
        <f t="shared" si="15"/>
        <v>1264.9877777777781</v>
      </c>
      <c r="BD78" s="281">
        <f t="shared" si="15"/>
        <v>0.28444444444444444</v>
      </c>
    </row>
    <row r="79" spans="1:56" s="292" customFormat="1" ht="15" customHeight="1" x14ac:dyDescent="0.25">
      <c r="A79" s="281">
        <f>Makespan_50!E356</f>
        <v>2776</v>
      </c>
      <c r="B79" s="281">
        <f>Makespan_50!S263</f>
        <v>2943</v>
      </c>
      <c r="C79" s="281">
        <f>Makespan_50!E263</f>
        <v>2776</v>
      </c>
      <c r="D79" s="281">
        <f>Makespan_50!S263</f>
        <v>2943</v>
      </c>
      <c r="E79" s="281">
        <f>Makespan_50!E170</f>
        <v>2995</v>
      </c>
      <c r="F79" s="281">
        <f>Makespan_50!E77</f>
        <v>2995</v>
      </c>
      <c r="G79" s="281"/>
      <c r="H79" s="281">
        <v>614</v>
      </c>
      <c r="I79" s="281">
        <v>621</v>
      </c>
      <c r="J79" s="281">
        <v>621</v>
      </c>
      <c r="K79" s="281">
        <v>602</v>
      </c>
      <c r="L79" s="281">
        <v>612</v>
      </c>
      <c r="M79" s="281">
        <v>687</v>
      </c>
      <c r="N79" s="281">
        <v>687</v>
      </c>
      <c r="O79" s="281"/>
      <c r="P79" s="281">
        <f t="shared" si="14"/>
        <v>-167</v>
      </c>
      <c r="Q79" s="281">
        <f t="shared" si="14"/>
        <v>167</v>
      </c>
      <c r="R79" s="281">
        <f t="shared" si="14"/>
        <v>-167</v>
      </c>
      <c r="S79" s="281">
        <f t="shared" si="14"/>
        <v>-52</v>
      </c>
      <c r="T79" s="281">
        <f t="shared" si="14"/>
        <v>0</v>
      </c>
      <c r="U79" s="281">
        <f t="shared" si="14"/>
        <v>2995</v>
      </c>
      <c r="V79" s="281">
        <f t="shared" si="14"/>
        <v>-614</v>
      </c>
      <c r="W79" s="281">
        <f t="shared" si="13"/>
        <v>-7</v>
      </c>
      <c r="X79" s="281">
        <f t="shared" si="13"/>
        <v>0</v>
      </c>
      <c r="Y79" s="281">
        <f t="shared" si="13"/>
        <v>19</v>
      </c>
      <c r="Z79" s="281">
        <f t="shared" si="13"/>
        <v>-10</v>
      </c>
      <c r="AA79" s="281">
        <f t="shared" si="13"/>
        <v>-75</v>
      </c>
      <c r="AB79" s="281">
        <f t="shared" si="13"/>
        <v>0</v>
      </c>
      <c r="AC79" s="281"/>
      <c r="AD79" s="281">
        <f t="shared" si="12"/>
        <v>-165.15555555555557</v>
      </c>
      <c r="AE79" s="281">
        <f t="shared" si="12"/>
        <v>165.57777777777778</v>
      </c>
      <c r="AF79" s="281">
        <f t="shared" si="12"/>
        <v>-165.57777777777778</v>
      </c>
      <c r="AG79" s="281">
        <f t="shared" si="12"/>
        <v>83.74444444444444</v>
      </c>
      <c r="AH79" s="281">
        <f t="shared" si="12"/>
        <v>4.4444444444444446E-2</v>
      </c>
      <c r="AI79" s="281">
        <f t="shared" si="12"/>
        <v>-281.33333333333348</v>
      </c>
      <c r="AJ79" s="281">
        <f t="shared" si="12"/>
        <v>70.600000000000023</v>
      </c>
      <c r="AK79" s="281">
        <f t="shared" si="11"/>
        <v>0.86666666666666625</v>
      </c>
      <c r="AL79" s="281">
        <f t="shared" si="11"/>
        <v>0.24444444444444444</v>
      </c>
      <c r="AM79" s="281">
        <f t="shared" si="11"/>
        <v>23.711111111111112</v>
      </c>
      <c r="AN79" s="281">
        <f t="shared" si="11"/>
        <v>-8.1222222222222218</v>
      </c>
      <c r="AO79" s="281">
        <f t="shared" si="11"/>
        <v>-74.566666666666663</v>
      </c>
      <c r="AP79" s="281">
        <f t="shared" si="11"/>
        <v>0.53333333333333333</v>
      </c>
      <c r="AQ79" s="281"/>
      <c r="AR79" s="281">
        <f t="shared" ref="AR79:AZ93" si="16">AD79*AD79</f>
        <v>27276.357530864199</v>
      </c>
      <c r="AS79" s="281">
        <f t="shared" si="16"/>
        <v>27416.000493827163</v>
      </c>
      <c r="AT79" s="281">
        <f t="shared" si="16"/>
        <v>27416.000493827163</v>
      </c>
      <c r="AU79" s="281">
        <f t="shared" si="16"/>
        <v>7013.1319753086409</v>
      </c>
      <c r="AV79" s="281">
        <f t="shared" si="16"/>
        <v>1.9753086419753087E-3</v>
      </c>
      <c r="AW79" s="281">
        <f t="shared" si="16"/>
        <v>79148.444444444525</v>
      </c>
      <c r="AX79" s="281">
        <f t="shared" si="16"/>
        <v>4984.3600000000033</v>
      </c>
      <c r="AY79" s="281">
        <f t="shared" si="16"/>
        <v>0.7511111111111104</v>
      </c>
      <c r="AZ79" s="281">
        <f t="shared" si="16"/>
        <v>5.9753086419753083E-2</v>
      </c>
      <c r="BA79" s="281">
        <f t="shared" si="15"/>
        <v>562.2167901234568</v>
      </c>
      <c r="BB79" s="281">
        <f t="shared" si="15"/>
        <v>65.970493827160482</v>
      </c>
      <c r="BC79" s="281">
        <f t="shared" si="15"/>
        <v>5560.1877777777772</v>
      </c>
      <c r="BD79" s="281">
        <f t="shared" si="15"/>
        <v>0.28444444444444444</v>
      </c>
    </row>
    <row r="80" spans="1:56" s="292" customFormat="1" ht="15" customHeight="1" x14ac:dyDescent="0.25">
      <c r="A80" s="281">
        <f>Makespan_50!E357</f>
        <v>3089</v>
      </c>
      <c r="B80" s="281">
        <f>Makespan_50!S264</f>
        <v>3044</v>
      </c>
      <c r="C80" s="281">
        <f>Makespan_50!E264</f>
        <v>3089</v>
      </c>
      <c r="D80" s="281">
        <f>Makespan_50!S264</f>
        <v>3044</v>
      </c>
      <c r="E80" s="281">
        <f>Makespan_50!E171</f>
        <v>3234</v>
      </c>
      <c r="F80" s="281">
        <f>Makespan_50!E78</f>
        <v>3234</v>
      </c>
      <c r="G80" s="281"/>
      <c r="H80" s="281">
        <v>758</v>
      </c>
      <c r="I80" s="281">
        <v>786</v>
      </c>
      <c r="J80" s="281">
        <v>786</v>
      </c>
      <c r="K80" s="281">
        <v>780</v>
      </c>
      <c r="L80" s="281">
        <v>780</v>
      </c>
      <c r="M80" s="281">
        <v>734</v>
      </c>
      <c r="N80" s="281">
        <v>734</v>
      </c>
      <c r="O80" s="281"/>
      <c r="P80" s="281">
        <f t="shared" si="14"/>
        <v>45</v>
      </c>
      <c r="Q80" s="281">
        <f t="shared" si="14"/>
        <v>-45</v>
      </c>
      <c r="R80" s="281">
        <f t="shared" si="14"/>
        <v>45</v>
      </c>
      <c r="S80" s="281">
        <f t="shared" si="14"/>
        <v>-190</v>
      </c>
      <c r="T80" s="281">
        <f t="shared" si="14"/>
        <v>0</v>
      </c>
      <c r="U80" s="281">
        <f t="shared" si="14"/>
        <v>3234</v>
      </c>
      <c r="V80" s="281">
        <f t="shared" si="14"/>
        <v>-758</v>
      </c>
      <c r="W80" s="281">
        <f t="shared" si="13"/>
        <v>-28</v>
      </c>
      <c r="X80" s="281">
        <f t="shared" si="13"/>
        <v>0</v>
      </c>
      <c r="Y80" s="281">
        <f t="shared" si="13"/>
        <v>6</v>
      </c>
      <c r="Z80" s="281">
        <f t="shared" si="13"/>
        <v>0</v>
      </c>
      <c r="AA80" s="281">
        <f t="shared" si="13"/>
        <v>46</v>
      </c>
      <c r="AB80" s="281">
        <f t="shared" si="13"/>
        <v>0</v>
      </c>
      <c r="AC80" s="281"/>
      <c r="AD80" s="281">
        <f t="shared" si="12"/>
        <v>46.844444444444441</v>
      </c>
      <c r="AE80" s="281">
        <f t="shared" si="12"/>
        <v>-46.422222222222224</v>
      </c>
      <c r="AF80" s="281">
        <f t="shared" si="12"/>
        <v>46.422222222222224</v>
      </c>
      <c r="AG80" s="281">
        <f t="shared" si="12"/>
        <v>-54.25555555555556</v>
      </c>
      <c r="AH80" s="281">
        <f t="shared" si="12"/>
        <v>4.4444444444444446E-2</v>
      </c>
      <c r="AI80" s="281">
        <f t="shared" si="12"/>
        <v>-42.333333333333485</v>
      </c>
      <c r="AJ80" s="281">
        <f t="shared" si="12"/>
        <v>-73.399999999999977</v>
      </c>
      <c r="AK80" s="281">
        <f t="shared" si="11"/>
        <v>-20.133333333333333</v>
      </c>
      <c r="AL80" s="281">
        <f t="shared" si="11"/>
        <v>0.24444444444444444</v>
      </c>
      <c r="AM80" s="281">
        <f t="shared" si="11"/>
        <v>10.711111111111112</v>
      </c>
      <c r="AN80" s="281">
        <f t="shared" si="11"/>
        <v>1.8777777777777778</v>
      </c>
      <c r="AO80" s="281">
        <f t="shared" si="11"/>
        <v>46.43333333333333</v>
      </c>
      <c r="AP80" s="281">
        <f t="shared" si="11"/>
        <v>0.53333333333333333</v>
      </c>
      <c r="AQ80" s="281"/>
      <c r="AR80" s="281">
        <f t="shared" si="16"/>
        <v>2194.4019753086418</v>
      </c>
      <c r="AS80" s="281">
        <f t="shared" si="16"/>
        <v>2155.0227160493828</v>
      </c>
      <c r="AT80" s="281">
        <f t="shared" si="16"/>
        <v>2155.0227160493828</v>
      </c>
      <c r="AU80" s="281">
        <f t="shared" si="16"/>
        <v>2943.6653086419756</v>
      </c>
      <c r="AV80" s="281">
        <f t="shared" si="16"/>
        <v>1.9753086419753087E-3</v>
      </c>
      <c r="AW80" s="281">
        <f t="shared" si="16"/>
        <v>1792.111111111124</v>
      </c>
      <c r="AX80" s="281">
        <f t="shared" si="16"/>
        <v>5387.5599999999968</v>
      </c>
      <c r="AY80" s="281">
        <f t="shared" si="16"/>
        <v>405.35111111111109</v>
      </c>
      <c r="AZ80" s="281">
        <f t="shared" si="16"/>
        <v>5.9753086419753083E-2</v>
      </c>
      <c r="BA80" s="281">
        <f t="shared" si="15"/>
        <v>114.72790123456792</v>
      </c>
      <c r="BB80" s="281">
        <f t="shared" si="15"/>
        <v>3.5260493827160495</v>
      </c>
      <c r="BC80" s="281">
        <f t="shared" si="15"/>
        <v>2156.054444444444</v>
      </c>
      <c r="BD80" s="281">
        <f t="shared" si="15"/>
        <v>0.28444444444444444</v>
      </c>
    </row>
    <row r="81" spans="1:56" s="292" customFormat="1" ht="15" customHeight="1" x14ac:dyDescent="0.25">
      <c r="A81" s="281">
        <f>Makespan_50!E358</f>
        <v>2978</v>
      </c>
      <c r="B81" s="281">
        <f>Makespan_50!S265</f>
        <v>2938</v>
      </c>
      <c r="C81" s="281">
        <f>Makespan_50!E265</f>
        <v>2978</v>
      </c>
      <c r="D81" s="281">
        <f>Makespan_50!S265</f>
        <v>2938</v>
      </c>
      <c r="E81" s="281">
        <f>Makespan_50!E172</f>
        <v>3099</v>
      </c>
      <c r="F81" s="281">
        <f>Makespan_50!E79</f>
        <v>3099</v>
      </c>
      <c r="G81" s="281"/>
      <c r="H81" s="281">
        <v>563</v>
      </c>
      <c r="I81" s="281">
        <v>598</v>
      </c>
      <c r="J81" s="281">
        <v>598</v>
      </c>
      <c r="K81" s="281">
        <v>594</v>
      </c>
      <c r="L81" s="281">
        <v>594</v>
      </c>
      <c r="M81" s="281">
        <v>573</v>
      </c>
      <c r="N81" s="281">
        <v>573</v>
      </c>
      <c r="O81" s="281"/>
      <c r="P81" s="281">
        <f t="shared" si="14"/>
        <v>40</v>
      </c>
      <c r="Q81" s="281">
        <f t="shared" si="14"/>
        <v>-40</v>
      </c>
      <c r="R81" s="281">
        <f t="shared" si="14"/>
        <v>40</v>
      </c>
      <c r="S81" s="281">
        <f t="shared" si="14"/>
        <v>-161</v>
      </c>
      <c r="T81" s="281">
        <f t="shared" si="14"/>
        <v>0</v>
      </c>
      <c r="U81" s="281">
        <f t="shared" si="14"/>
        <v>3099</v>
      </c>
      <c r="V81" s="281">
        <f t="shared" si="14"/>
        <v>-563</v>
      </c>
      <c r="W81" s="281">
        <f t="shared" si="13"/>
        <v>-35</v>
      </c>
      <c r="X81" s="281">
        <f t="shared" si="13"/>
        <v>0</v>
      </c>
      <c r="Y81" s="281">
        <f t="shared" si="13"/>
        <v>4</v>
      </c>
      <c r="Z81" s="281">
        <f t="shared" si="13"/>
        <v>0</v>
      </c>
      <c r="AA81" s="281">
        <f t="shared" si="13"/>
        <v>21</v>
      </c>
      <c r="AB81" s="281">
        <f t="shared" si="13"/>
        <v>0</v>
      </c>
      <c r="AC81" s="281"/>
      <c r="AD81" s="281">
        <f t="shared" si="12"/>
        <v>41.844444444444441</v>
      </c>
      <c r="AE81" s="281">
        <f t="shared" si="12"/>
        <v>-41.422222222222224</v>
      </c>
      <c r="AF81" s="281">
        <f t="shared" si="12"/>
        <v>41.422222222222224</v>
      </c>
      <c r="AG81" s="281">
        <f t="shared" si="12"/>
        <v>-25.25555555555556</v>
      </c>
      <c r="AH81" s="281">
        <f t="shared" si="12"/>
        <v>4.4444444444444446E-2</v>
      </c>
      <c r="AI81" s="281">
        <f t="shared" si="12"/>
        <v>-177.33333333333348</v>
      </c>
      <c r="AJ81" s="281">
        <f t="shared" si="12"/>
        <v>121.60000000000002</v>
      </c>
      <c r="AK81" s="281">
        <f t="shared" si="11"/>
        <v>-27.133333333333333</v>
      </c>
      <c r="AL81" s="281">
        <f t="shared" si="11"/>
        <v>0.24444444444444444</v>
      </c>
      <c r="AM81" s="281">
        <f t="shared" si="11"/>
        <v>8.7111111111111121</v>
      </c>
      <c r="AN81" s="281">
        <f t="shared" si="11"/>
        <v>1.8777777777777778</v>
      </c>
      <c r="AO81" s="281">
        <f t="shared" si="11"/>
        <v>21.433333333333334</v>
      </c>
      <c r="AP81" s="281">
        <f t="shared" si="11"/>
        <v>0.53333333333333333</v>
      </c>
      <c r="AQ81" s="281"/>
      <c r="AR81" s="281">
        <f t="shared" si="16"/>
        <v>1750.9575308641972</v>
      </c>
      <c r="AS81" s="281">
        <f t="shared" si="16"/>
        <v>1715.8004938271606</v>
      </c>
      <c r="AT81" s="281">
        <f t="shared" si="16"/>
        <v>1715.8004938271606</v>
      </c>
      <c r="AU81" s="281">
        <f t="shared" si="16"/>
        <v>637.84308641975326</v>
      </c>
      <c r="AV81" s="281">
        <f t="shared" si="16"/>
        <v>1.9753086419753087E-3</v>
      </c>
      <c r="AW81" s="281">
        <f t="shared" si="16"/>
        <v>31447.111111111164</v>
      </c>
      <c r="AX81" s="281">
        <f t="shared" si="16"/>
        <v>14786.560000000005</v>
      </c>
      <c r="AY81" s="281">
        <f t="shared" si="16"/>
        <v>736.21777777777777</v>
      </c>
      <c r="AZ81" s="281">
        <f t="shared" si="16"/>
        <v>5.9753086419753083E-2</v>
      </c>
      <c r="BA81" s="281">
        <f t="shared" si="15"/>
        <v>75.883456790123475</v>
      </c>
      <c r="BB81" s="281">
        <f t="shared" si="15"/>
        <v>3.5260493827160495</v>
      </c>
      <c r="BC81" s="281">
        <f t="shared" si="15"/>
        <v>459.38777777777779</v>
      </c>
      <c r="BD81" s="281">
        <f t="shared" si="15"/>
        <v>0.28444444444444444</v>
      </c>
    </row>
    <row r="82" spans="1:56" x14ac:dyDescent="0.25">
      <c r="A82" s="281">
        <f>Makespan_50!E359</f>
        <v>3406</v>
      </c>
      <c r="B82" s="281">
        <f>Makespan_50!S266</f>
        <v>3527</v>
      </c>
      <c r="C82" s="281">
        <f>Makespan_50!E266</f>
        <v>3413</v>
      </c>
      <c r="D82" s="281">
        <f>Makespan_50!S266</f>
        <v>3527</v>
      </c>
      <c r="E82" s="281">
        <f>Makespan_50!E173</f>
        <v>3576</v>
      </c>
      <c r="F82" s="281">
        <f>Makespan_50!E80</f>
        <v>3576</v>
      </c>
      <c r="H82" s="281">
        <v>460</v>
      </c>
      <c r="I82" s="281">
        <v>503</v>
      </c>
      <c r="J82" s="281">
        <v>503</v>
      </c>
      <c r="K82" s="281">
        <v>476</v>
      </c>
      <c r="L82" s="281">
        <v>476</v>
      </c>
      <c r="M82" s="281">
        <v>505</v>
      </c>
      <c r="N82" s="281">
        <v>505</v>
      </c>
      <c r="P82" s="281">
        <f t="shared" si="14"/>
        <v>-121</v>
      </c>
      <c r="Q82" s="281">
        <f t="shared" si="14"/>
        <v>114</v>
      </c>
      <c r="R82" s="281">
        <f t="shared" si="14"/>
        <v>-114</v>
      </c>
      <c r="S82" s="281">
        <f t="shared" si="14"/>
        <v>-49</v>
      </c>
      <c r="T82" s="281">
        <f t="shared" si="14"/>
        <v>0</v>
      </c>
      <c r="U82" s="281">
        <f t="shared" si="14"/>
        <v>3576</v>
      </c>
      <c r="V82" s="281">
        <f t="shared" si="14"/>
        <v>-460</v>
      </c>
      <c r="W82" s="281">
        <f t="shared" si="13"/>
        <v>-43</v>
      </c>
      <c r="X82" s="281">
        <f t="shared" si="13"/>
        <v>0</v>
      </c>
      <c r="Y82" s="281">
        <f t="shared" si="13"/>
        <v>27</v>
      </c>
      <c r="Z82" s="281">
        <f t="shared" si="13"/>
        <v>0</v>
      </c>
      <c r="AA82" s="281">
        <f t="shared" si="13"/>
        <v>-29</v>
      </c>
      <c r="AB82" s="281">
        <f t="shared" si="13"/>
        <v>0</v>
      </c>
      <c r="AD82" s="281">
        <f t="shared" si="12"/>
        <v>-119.15555555555555</v>
      </c>
      <c r="AE82" s="281">
        <f t="shared" si="12"/>
        <v>112.57777777777778</v>
      </c>
      <c r="AF82" s="281">
        <f t="shared" si="12"/>
        <v>-112.57777777777778</v>
      </c>
      <c r="AG82" s="281">
        <f t="shared" si="12"/>
        <v>86.74444444444444</v>
      </c>
      <c r="AH82" s="281">
        <f t="shared" si="12"/>
        <v>4.4444444444444446E-2</v>
      </c>
      <c r="AI82" s="281">
        <f t="shared" si="12"/>
        <v>299.66666666666652</v>
      </c>
      <c r="AJ82" s="281">
        <f t="shared" si="12"/>
        <v>224.60000000000002</v>
      </c>
      <c r="AK82" s="281">
        <f t="shared" si="11"/>
        <v>-35.133333333333333</v>
      </c>
      <c r="AL82" s="281">
        <f t="shared" si="11"/>
        <v>0.24444444444444444</v>
      </c>
      <c r="AM82" s="281">
        <f t="shared" si="11"/>
        <v>31.711111111111112</v>
      </c>
      <c r="AN82" s="281">
        <f t="shared" si="11"/>
        <v>1.8777777777777778</v>
      </c>
      <c r="AO82" s="281">
        <f t="shared" si="11"/>
        <v>-28.566666666666666</v>
      </c>
      <c r="AP82" s="281">
        <f t="shared" si="11"/>
        <v>0.53333333333333333</v>
      </c>
      <c r="AR82" s="281">
        <f t="shared" si="16"/>
        <v>14198.046419753086</v>
      </c>
      <c r="AS82" s="281">
        <f t="shared" si="16"/>
        <v>12673.756049382717</v>
      </c>
      <c r="AT82" s="281">
        <f t="shared" si="16"/>
        <v>12673.756049382717</v>
      </c>
      <c r="AU82" s="281">
        <f t="shared" si="16"/>
        <v>7524.5986419753081</v>
      </c>
      <c r="AV82" s="281">
        <f t="shared" si="16"/>
        <v>1.9753086419753087E-3</v>
      </c>
      <c r="AW82" s="281">
        <f t="shared" si="16"/>
        <v>89800.111111111022</v>
      </c>
      <c r="AX82" s="281">
        <f t="shared" si="16"/>
        <v>50445.160000000011</v>
      </c>
      <c r="AY82" s="281">
        <f t="shared" si="16"/>
        <v>1234.3511111111111</v>
      </c>
      <c r="AZ82" s="281">
        <f t="shared" si="16"/>
        <v>5.9753086419753083E-2</v>
      </c>
      <c r="BA82" s="281">
        <f t="shared" si="15"/>
        <v>1005.5945679012347</v>
      </c>
      <c r="BB82" s="281">
        <f t="shared" si="15"/>
        <v>3.5260493827160495</v>
      </c>
      <c r="BC82" s="281">
        <f t="shared" si="15"/>
        <v>816.05444444444447</v>
      </c>
      <c r="BD82" s="281">
        <f t="shared" si="15"/>
        <v>0.28444444444444444</v>
      </c>
    </row>
    <row r="83" spans="1:56" x14ac:dyDescent="0.25">
      <c r="A83" s="281">
        <f>Makespan_50!E360</f>
        <v>3137</v>
      </c>
      <c r="B83" s="281">
        <f>Makespan_50!S267</f>
        <v>3146</v>
      </c>
      <c r="C83" s="281">
        <f>Makespan_50!E267</f>
        <v>3137</v>
      </c>
      <c r="D83" s="281">
        <f>Makespan_50!S267</f>
        <v>3146</v>
      </c>
      <c r="E83" s="281">
        <f>Makespan_50!E174</f>
        <v>3221</v>
      </c>
      <c r="F83" s="281">
        <f>Makespan_50!E81</f>
        <v>3221</v>
      </c>
      <c r="H83" s="281">
        <v>585</v>
      </c>
      <c r="I83" s="281">
        <v>506</v>
      </c>
      <c r="J83" s="281">
        <v>506</v>
      </c>
      <c r="K83" s="281">
        <v>547</v>
      </c>
      <c r="L83" s="281">
        <v>547</v>
      </c>
      <c r="M83" s="281">
        <v>509</v>
      </c>
      <c r="N83" s="281">
        <v>509</v>
      </c>
      <c r="P83" s="281">
        <f t="shared" si="14"/>
        <v>-9</v>
      </c>
      <c r="Q83" s="281">
        <f t="shared" si="14"/>
        <v>9</v>
      </c>
      <c r="R83" s="281">
        <f t="shared" si="14"/>
        <v>-9</v>
      </c>
      <c r="S83" s="281">
        <f t="shared" si="14"/>
        <v>-75</v>
      </c>
      <c r="T83" s="281">
        <f t="shared" si="14"/>
        <v>0</v>
      </c>
      <c r="U83" s="281">
        <f t="shared" si="14"/>
        <v>3221</v>
      </c>
      <c r="V83" s="281">
        <f t="shared" si="14"/>
        <v>-585</v>
      </c>
      <c r="W83" s="281">
        <f t="shared" si="13"/>
        <v>79</v>
      </c>
      <c r="X83" s="281">
        <f t="shared" si="13"/>
        <v>0</v>
      </c>
      <c r="Y83" s="281">
        <f t="shared" si="13"/>
        <v>-41</v>
      </c>
      <c r="Z83" s="281">
        <f t="shared" si="13"/>
        <v>0</v>
      </c>
      <c r="AA83" s="281">
        <f t="shared" si="13"/>
        <v>38</v>
      </c>
      <c r="AB83" s="281">
        <f t="shared" si="13"/>
        <v>0</v>
      </c>
      <c r="AD83" s="281">
        <f t="shared" si="12"/>
        <v>-7.155555555555555</v>
      </c>
      <c r="AE83" s="281">
        <f t="shared" si="12"/>
        <v>7.5777777777777775</v>
      </c>
      <c r="AF83" s="281">
        <f t="shared" si="12"/>
        <v>-7.5777777777777775</v>
      </c>
      <c r="AG83" s="281">
        <f t="shared" si="12"/>
        <v>60.74444444444444</v>
      </c>
      <c r="AH83" s="281">
        <f t="shared" si="12"/>
        <v>4.4444444444444446E-2</v>
      </c>
      <c r="AI83" s="281">
        <f t="shared" si="12"/>
        <v>-55.333333333333485</v>
      </c>
      <c r="AJ83" s="281">
        <f t="shared" si="12"/>
        <v>99.600000000000023</v>
      </c>
      <c r="AK83" s="281">
        <f t="shared" si="11"/>
        <v>86.86666666666666</v>
      </c>
      <c r="AL83" s="281">
        <f t="shared" si="11"/>
        <v>0.24444444444444444</v>
      </c>
      <c r="AM83" s="281">
        <f t="shared" si="11"/>
        <v>-36.288888888888891</v>
      </c>
      <c r="AN83" s="281">
        <f t="shared" si="11"/>
        <v>1.8777777777777778</v>
      </c>
      <c r="AO83" s="281">
        <f t="shared" si="11"/>
        <v>38.43333333333333</v>
      </c>
      <c r="AP83" s="281">
        <f t="shared" si="11"/>
        <v>0.53333333333333333</v>
      </c>
      <c r="AR83" s="281">
        <f t="shared" si="16"/>
        <v>51.20197530864197</v>
      </c>
      <c r="AS83" s="281">
        <f t="shared" si="16"/>
        <v>57.422716049382714</v>
      </c>
      <c r="AT83" s="281">
        <f t="shared" si="16"/>
        <v>57.422716049382714</v>
      </c>
      <c r="AU83" s="281">
        <f t="shared" si="16"/>
        <v>3689.8875308641968</v>
      </c>
      <c r="AV83" s="281">
        <f t="shared" si="16"/>
        <v>1.9753086419753087E-3</v>
      </c>
      <c r="AW83" s="281">
        <f t="shared" si="16"/>
        <v>3061.7777777777947</v>
      </c>
      <c r="AX83" s="281">
        <f t="shared" si="16"/>
        <v>9920.1600000000053</v>
      </c>
      <c r="AY83" s="281">
        <f t="shared" si="16"/>
        <v>7545.8177777777764</v>
      </c>
      <c r="AZ83" s="281">
        <f t="shared" si="16"/>
        <v>5.9753086419753083E-2</v>
      </c>
      <c r="BA83" s="281">
        <f t="shared" si="15"/>
        <v>1316.8834567901235</v>
      </c>
      <c r="BB83" s="281">
        <f t="shared" si="15"/>
        <v>3.5260493827160495</v>
      </c>
      <c r="BC83" s="281">
        <f t="shared" si="15"/>
        <v>1477.1211111111108</v>
      </c>
      <c r="BD83" s="281">
        <f t="shared" si="15"/>
        <v>0.28444444444444444</v>
      </c>
    </row>
    <row r="84" spans="1:56" s="290" customFormat="1" x14ac:dyDescent="0.25">
      <c r="A84" s="281">
        <f>Makespan_50!E361</f>
        <v>3169</v>
      </c>
      <c r="B84" s="281">
        <f>Makespan_50!S268</f>
        <v>3259</v>
      </c>
      <c r="C84" s="281">
        <f>Makespan_50!E268</f>
        <v>3169</v>
      </c>
      <c r="D84" s="281">
        <f>Makespan_50!S268</f>
        <v>3259</v>
      </c>
      <c r="E84" s="281">
        <f>Makespan_50!E175</f>
        <v>3354</v>
      </c>
      <c r="F84" s="281">
        <f>Makespan_50!E82</f>
        <v>3354</v>
      </c>
      <c r="G84" s="281"/>
      <c r="H84" s="281">
        <v>537</v>
      </c>
      <c r="I84" s="281">
        <v>590</v>
      </c>
      <c r="J84" s="281">
        <v>590</v>
      </c>
      <c r="K84" s="281">
        <v>585</v>
      </c>
      <c r="L84" s="281">
        <v>585</v>
      </c>
      <c r="M84" s="281">
        <v>506</v>
      </c>
      <c r="N84" s="281">
        <v>506</v>
      </c>
      <c r="O84" s="281"/>
      <c r="P84" s="281">
        <f t="shared" si="14"/>
        <v>-90</v>
      </c>
      <c r="Q84" s="281">
        <f t="shared" si="14"/>
        <v>90</v>
      </c>
      <c r="R84" s="281">
        <f t="shared" si="14"/>
        <v>-90</v>
      </c>
      <c r="S84" s="281">
        <f t="shared" si="14"/>
        <v>-95</v>
      </c>
      <c r="T84" s="281">
        <f t="shared" si="14"/>
        <v>0</v>
      </c>
      <c r="U84" s="281">
        <f t="shared" si="14"/>
        <v>3354</v>
      </c>
      <c r="V84" s="281">
        <f t="shared" si="14"/>
        <v>-537</v>
      </c>
      <c r="W84" s="281">
        <f t="shared" si="13"/>
        <v>-53</v>
      </c>
      <c r="X84" s="281">
        <f t="shared" si="13"/>
        <v>0</v>
      </c>
      <c r="Y84" s="281">
        <f t="shared" si="13"/>
        <v>5</v>
      </c>
      <c r="Z84" s="281">
        <f t="shared" si="13"/>
        <v>0</v>
      </c>
      <c r="AA84" s="281">
        <f t="shared" si="13"/>
        <v>79</v>
      </c>
      <c r="AB84" s="281">
        <f t="shared" si="13"/>
        <v>0</v>
      </c>
      <c r="AC84" s="281"/>
      <c r="AD84" s="281">
        <f t="shared" si="12"/>
        <v>-88.155555555555551</v>
      </c>
      <c r="AE84" s="281">
        <f t="shared" si="12"/>
        <v>88.577777777777783</v>
      </c>
      <c r="AF84" s="281">
        <f t="shared" si="12"/>
        <v>-88.577777777777783</v>
      </c>
      <c r="AG84" s="281">
        <f t="shared" si="12"/>
        <v>40.74444444444444</v>
      </c>
      <c r="AH84" s="281">
        <f t="shared" si="12"/>
        <v>4.4444444444444446E-2</v>
      </c>
      <c r="AI84" s="281">
        <f t="shared" si="12"/>
        <v>77.666666666666515</v>
      </c>
      <c r="AJ84" s="281">
        <f t="shared" si="12"/>
        <v>147.60000000000002</v>
      </c>
      <c r="AK84" s="281">
        <f t="shared" si="11"/>
        <v>-45.133333333333333</v>
      </c>
      <c r="AL84" s="281">
        <f t="shared" si="11"/>
        <v>0.24444444444444444</v>
      </c>
      <c r="AM84" s="281">
        <f t="shared" si="11"/>
        <v>9.7111111111111121</v>
      </c>
      <c r="AN84" s="281">
        <f t="shared" si="11"/>
        <v>1.8777777777777778</v>
      </c>
      <c r="AO84" s="281">
        <f t="shared" si="11"/>
        <v>79.433333333333337</v>
      </c>
      <c r="AP84" s="281">
        <f t="shared" si="11"/>
        <v>0.53333333333333333</v>
      </c>
      <c r="AQ84" s="281"/>
      <c r="AR84" s="281">
        <f t="shared" si="16"/>
        <v>7771.4019753086413</v>
      </c>
      <c r="AS84" s="281">
        <f t="shared" si="16"/>
        <v>7846.0227160493832</v>
      </c>
      <c r="AT84" s="281">
        <f t="shared" si="16"/>
        <v>7846.0227160493832</v>
      </c>
      <c r="AU84" s="281">
        <f t="shared" si="16"/>
        <v>1660.1097530864195</v>
      </c>
      <c r="AV84" s="281">
        <f t="shared" si="16"/>
        <v>1.9753086419753087E-3</v>
      </c>
      <c r="AW84" s="281">
        <f t="shared" si="16"/>
        <v>6032.1111111110877</v>
      </c>
      <c r="AX84" s="281">
        <f t="shared" si="16"/>
        <v>21785.760000000006</v>
      </c>
      <c r="AY84" s="281">
        <f t="shared" si="16"/>
        <v>2037.0177777777778</v>
      </c>
      <c r="AZ84" s="281">
        <f t="shared" si="16"/>
        <v>5.9753086419753083E-2</v>
      </c>
      <c r="BA84" s="281">
        <f t="shared" si="15"/>
        <v>94.305679012345692</v>
      </c>
      <c r="BB84" s="281">
        <f t="shared" si="15"/>
        <v>3.5260493827160495</v>
      </c>
      <c r="BC84" s="281">
        <f t="shared" si="15"/>
        <v>6309.6544444444453</v>
      </c>
      <c r="BD84" s="281">
        <f t="shared" si="15"/>
        <v>0.28444444444444444</v>
      </c>
    </row>
    <row r="85" spans="1:56" s="290" customFormat="1" x14ac:dyDescent="0.25">
      <c r="A85" s="281">
        <f>Makespan_50!E362</f>
        <v>3294</v>
      </c>
      <c r="B85" s="281">
        <f>Makespan_50!S269</f>
        <v>3226</v>
      </c>
      <c r="C85" s="281">
        <f>Makespan_50!E269</f>
        <v>3294</v>
      </c>
      <c r="D85" s="281">
        <f>Makespan_50!S269</f>
        <v>3226</v>
      </c>
      <c r="E85" s="281">
        <f>Makespan_50!E176</f>
        <v>3431</v>
      </c>
      <c r="F85" s="281">
        <f>Makespan_50!E83</f>
        <v>3431</v>
      </c>
      <c r="G85" s="281"/>
      <c r="H85" s="281">
        <v>832</v>
      </c>
      <c r="I85" s="281">
        <v>848</v>
      </c>
      <c r="J85" s="281">
        <v>848</v>
      </c>
      <c r="K85" s="281">
        <v>837</v>
      </c>
      <c r="L85" s="281">
        <v>837</v>
      </c>
      <c r="M85" s="281">
        <v>759</v>
      </c>
      <c r="N85" s="281">
        <v>759</v>
      </c>
      <c r="O85" s="281"/>
      <c r="P85" s="281">
        <f t="shared" si="14"/>
        <v>68</v>
      </c>
      <c r="Q85" s="281">
        <f t="shared" si="14"/>
        <v>-68</v>
      </c>
      <c r="R85" s="281">
        <f t="shared" si="14"/>
        <v>68</v>
      </c>
      <c r="S85" s="281">
        <f t="shared" si="14"/>
        <v>-205</v>
      </c>
      <c r="T85" s="281">
        <f t="shared" si="14"/>
        <v>0</v>
      </c>
      <c r="U85" s="281">
        <f t="shared" si="14"/>
        <v>3431</v>
      </c>
      <c r="V85" s="281">
        <f t="shared" si="14"/>
        <v>-832</v>
      </c>
      <c r="W85" s="281">
        <f t="shared" si="13"/>
        <v>-16</v>
      </c>
      <c r="X85" s="281">
        <f t="shared" si="13"/>
        <v>0</v>
      </c>
      <c r="Y85" s="281">
        <f t="shared" si="13"/>
        <v>11</v>
      </c>
      <c r="Z85" s="281">
        <f t="shared" si="13"/>
        <v>0</v>
      </c>
      <c r="AA85" s="281">
        <f t="shared" si="13"/>
        <v>78</v>
      </c>
      <c r="AB85" s="281">
        <f t="shared" si="13"/>
        <v>0</v>
      </c>
      <c r="AC85" s="281"/>
      <c r="AD85" s="281">
        <f t="shared" si="12"/>
        <v>69.844444444444449</v>
      </c>
      <c r="AE85" s="281">
        <f t="shared" si="12"/>
        <v>-69.422222222222217</v>
      </c>
      <c r="AF85" s="281">
        <f t="shared" si="12"/>
        <v>69.422222222222217</v>
      </c>
      <c r="AG85" s="281">
        <f t="shared" si="12"/>
        <v>-69.25555555555556</v>
      </c>
      <c r="AH85" s="281">
        <f t="shared" si="12"/>
        <v>4.4444444444444446E-2</v>
      </c>
      <c r="AI85" s="281">
        <f t="shared" si="12"/>
        <v>154.66666666666652</v>
      </c>
      <c r="AJ85" s="281">
        <f t="shared" si="12"/>
        <v>-147.39999999999998</v>
      </c>
      <c r="AK85" s="281">
        <f t="shared" si="11"/>
        <v>-8.1333333333333329</v>
      </c>
      <c r="AL85" s="281">
        <f t="shared" si="11"/>
        <v>0.24444444444444444</v>
      </c>
      <c r="AM85" s="281">
        <f t="shared" si="11"/>
        <v>15.711111111111112</v>
      </c>
      <c r="AN85" s="281">
        <f t="shared" si="11"/>
        <v>1.8777777777777778</v>
      </c>
      <c r="AO85" s="281">
        <f t="shared" si="11"/>
        <v>78.433333333333337</v>
      </c>
      <c r="AP85" s="281">
        <f t="shared" si="11"/>
        <v>0.53333333333333333</v>
      </c>
      <c r="AQ85" s="281"/>
      <c r="AR85" s="281">
        <f t="shared" si="16"/>
        <v>4878.2464197530871</v>
      </c>
      <c r="AS85" s="281">
        <f t="shared" si="16"/>
        <v>4819.4449382716039</v>
      </c>
      <c r="AT85" s="281">
        <f t="shared" si="16"/>
        <v>4819.4449382716039</v>
      </c>
      <c r="AU85" s="281">
        <f t="shared" si="16"/>
        <v>4796.3319753086425</v>
      </c>
      <c r="AV85" s="281">
        <f t="shared" si="16"/>
        <v>1.9753086419753087E-3</v>
      </c>
      <c r="AW85" s="281">
        <f t="shared" si="16"/>
        <v>23921.77777777773</v>
      </c>
      <c r="AX85" s="281">
        <f t="shared" si="16"/>
        <v>21726.759999999995</v>
      </c>
      <c r="AY85" s="281">
        <f t="shared" si="16"/>
        <v>66.151111111111106</v>
      </c>
      <c r="AZ85" s="281">
        <f t="shared" si="16"/>
        <v>5.9753086419753083E-2</v>
      </c>
      <c r="BA85" s="281">
        <f t="shared" si="15"/>
        <v>246.83901234567904</v>
      </c>
      <c r="BB85" s="281">
        <f t="shared" si="15"/>
        <v>3.5260493827160495</v>
      </c>
      <c r="BC85" s="281">
        <f t="shared" si="15"/>
        <v>6151.7877777777785</v>
      </c>
      <c r="BD85" s="281">
        <f t="shared" si="15"/>
        <v>0.28444444444444444</v>
      </c>
    </row>
    <row r="86" spans="1:56" s="290" customFormat="1" x14ac:dyDescent="0.25">
      <c r="A86" s="281">
        <f>Makespan_50!E363</f>
        <v>3159</v>
      </c>
      <c r="B86" s="281">
        <f>Makespan_50!S270</f>
        <v>3155</v>
      </c>
      <c r="C86" s="281">
        <f>Makespan_50!E270</f>
        <v>3159</v>
      </c>
      <c r="D86" s="281">
        <f>Makespan_50!S270</f>
        <v>3155</v>
      </c>
      <c r="E86" s="281">
        <f>Makespan_50!E177</f>
        <v>3384</v>
      </c>
      <c r="F86" s="281">
        <f>Makespan_50!E84</f>
        <v>3384</v>
      </c>
      <c r="G86" s="281"/>
      <c r="H86" s="281">
        <v>791</v>
      </c>
      <c r="I86" s="281">
        <v>734</v>
      </c>
      <c r="J86" s="281">
        <v>734</v>
      </c>
      <c r="K86" s="281">
        <v>731</v>
      </c>
      <c r="L86" s="281">
        <v>731</v>
      </c>
      <c r="M86" s="281">
        <v>728</v>
      </c>
      <c r="N86" s="281">
        <v>728</v>
      </c>
      <c r="O86" s="281"/>
      <c r="P86" s="281">
        <f t="shared" si="14"/>
        <v>4</v>
      </c>
      <c r="Q86" s="281">
        <f t="shared" si="14"/>
        <v>-4</v>
      </c>
      <c r="R86" s="281">
        <f t="shared" si="14"/>
        <v>4</v>
      </c>
      <c r="S86" s="281">
        <f t="shared" si="14"/>
        <v>-229</v>
      </c>
      <c r="T86" s="281">
        <f t="shared" si="14"/>
        <v>0</v>
      </c>
      <c r="U86" s="281">
        <f t="shared" si="14"/>
        <v>3384</v>
      </c>
      <c r="V86" s="281">
        <f t="shared" si="14"/>
        <v>-791</v>
      </c>
      <c r="W86" s="281">
        <f t="shared" si="13"/>
        <v>57</v>
      </c>
      <c r="X86" s="281">
        <f t="shared" si="13"/>
        <v>0</v>
      </c>
      <c r="Y86" s="281">
        <f t="shared" si="13"/>
        <v>3</v>
      </c>
      <c r="Z86" s="281">
        <f t="shared" si="13"/>
        <v>0</v>
      </c>
      <c r="AA86" s="281">
        <f t="shared" si="13"/>
        <v>3</v>
      </c>
      <c r="AB86" s="281">
        <f t="shared" si="13"/>
        <v>0</v>
      </c>
      <c r="AC86" s="281"/>
      <c r="AD86" s="281">
        <f t="shared" si="12"/>
        <v>5.844444444444445</v>
      </c>
      <c r="AE86" s="281">
        <f t="shared" si="12"/>
        <v>-5.4222222222222225</v>
      </c>
      <c r="AF86" s="281">
        <f t="shared" si="12"/>
        <v>5.4222222222222225</v>
      </c>
      <c r="AG86" s="281">
        <f t="shared" si="12"/>
        <v>-93.25555555555556</v>
      </c>
      <c r="AH86" s="281">
        <f t="shared" si="12"/>
        <v>4.4444444444444446E-2</v>
      </c>
      <c r="AI86" s="281">
        <f t="shared" si="12"/>
        <v>107.66666666666652</v>
      </c>
      <c r="AJ86" s="281">
        <f t="shared" si="12"/>
        <v>-106.39999999999998</v>
      </c>
      <c r="AK86" s="281">
        <f t="shared" si="11"/>
        <v>64.86666666666666</v>
      </c>
      <c r="AL86" s="281">
        <f t="shared" si="11"/>
        <v>0.24444444444444444</v>
      </c>
      <c r="AM86" s="281">
        <f t="shared" si="11"/>
        <v>7.7111111111111112</v>
      </c>
      <c r="AN86" s="281">
        <f t="shared" si="11"/>
        <v>1.8777777777777778</v>
      </c>
      <c r="AO86" s="281">
        <f t="shared" si="11"/>
        <v>3.4333333333333336</v>
      </c>
      <c r="AP86" s="281">
        <f t="shared" si="11"/>
        <v>0.53333333333333333</v>
      </c>
      <c r="AQ86" s="281"/>
      <c r="AR86" s="281">
        <f t="shared" si="16"/>
        <v>34.15753086419754</v>
      </c>
      <c r="AS86" s="281">
        <f t="shared" si="16"/>
        <v>29.400493827160496</v>
      </c>
      <c r="AT86" s="281">
        <f t="shared" si="16"/>
        <v>29.400493827160496</v>
      </c>
      <c r="AU86" s="281">
        <f t="shared" si="16"/>
        <v>8696.5986419753099</v>
      </c>
      <c r="AV86" s="281">
        <f t="shared" si="16"/>
        <v>1.9753086419753087E-3</v>
      </c>
      <c r="AW86" s="281">
        <f t="shared" si="16"/>
        <v>11592.111111111079</v>
      </c>
      <c r="AX86" s="281">
        <f t="shared" si="16"/>
        <v>11320.959999999995</v>
      </c>
      <c r="AY86" s="281">
        <f t="shared" si="16"/>
        <v>4207.6844444444432</v>
      </c>
      <c r="AZ86" s="281">
        <f t="shared" si="16"/>
        <v>5.9753086419753083E-2</v>
      </c>
      <c r="BA86" s="281">
        <f t="shared" si="15"/>
        <v>59.461234567901236</v>
      </c>
      <c r="BB86" s="281">
        <f t="shared" si="15"/>
        <v>3.5260493827160495</v>
      </c>
      <c r="BC86" s="281">
        <f t="shared" si="15"/>
        <v>11.78777777777778</v>
      </c>
      <c r="BD86" s="281">
        <f t="shared" si="15"/>
        <v>0.28444444444444444</v>
      </c>
    </row>
    <row r="87" spans="1:56" s="290" customFormat="1" x14ac:dyDescent="0.25">
      <c r="A87" s="281">
        <f>Makespan_50!E364</f>
        <v>3450</v>
      </c>
      <c r="B87" s="281">
        <f>Makespan_50!S271</f>
        <v>3493</v>
      </c>
      <c r="C87" s="281">
        <f>Makespan_50!E271</f>
        <v>3450</v>
      </c>
      <c r="D87" s="281">
        <f>Makespan_50!S271</f>
        <v>3493</v>
      </c>
      <c r="E87" s="281">
        <f>Makespan_50!E178</f>
        <v>3574</v>
      </c>
      <c r="F87" s="281">
        <f>Makespan_50!E85</f>
        <v>3574</v>
      </c>
      <c r="G87" s="281"/>
      <c r="H87" s="281">
        <v>675</v>
      </c>
      <c r="I87" s="281">
        <v>643</v>
      </c>
      <c r="J87" s="281">
        <v>643</v>
      </c>
      <c r="K87" s="281">
        <v>707</v>
      </c>
      <c r="L87" s="281">
        <v>707</v>
      </c>
      <c r="M87" s="281">
        <v>741</v>
      </c>
      <c r="N87" s="281">
        <v>741</v>
      </c>
      <c r="O87" s="281"/>
      <c r="P87" s="281">
        <f t="shared" si="14"/>
        <v>-43</v>
      </c>
      <c r="Q87" s="281">
        <f t="shared" si="14"/>
        <v>43</v>
      </c>
      <c r="R87" s="281">
        <f t="shared" si="14"/>
        <v>-43</v>
      </c>
      <c r="S87" s="281">
        <f t="shared" si="14"/>
        <v>-81</v>
      </c>
      <c r="T87" s="281">
        <f t="shared" si="14"/>
        <v>0</v>
      </c>
      <c r="U87" s="281">
        <f t="shared" si="14"/>
        <v>3574</v>
      </c>
      <c r="V87" s="281">
        <f t="shared" si="14"/>
        <v>-675</v>
      </c>
      <c r="W87" s="281">
        <f t="shared" si="13"/>
        <v>32</v>
      </c>
      <c r="X87" s="281">
        <f t="shared" si="13"/>
        <v>0</v>
      </c>
      <c r="Y87" s="281">
        <f t="shared" si="13"/>
        <v>-64</v>
      </c>
      <c r="Z87" s="281">
        <f t="shared" si="13"/>
        <v>0</v>
      </c>
      <c r="AA87" s="281">
        <f t="shared" si="13"/>
        <v>-34</v>
      </c>
      <c r="AB87" s="281">
        <f t="shared" si="13"/>
        <v>0</v>
      </c>
      <c r="AC87" s="281"/>
      <c r="AD87" s="281">
        <f t="shared" si="12"/>
        <v>-41.155555555555559</v>
      </c>
      <c r="AE87" s="281">
        <f t="shared" si="12"/>
        <v>41.577777777777776</v>
      </c>
      <c r="AF87" s="281">
        <f t="shared" si="12"/>
        <v>-41.577777777777776</v>
      </c>
      <c r="AG87" s="281">
        <f t="shared" si="12"/>
        <v>54.74444444444444</v>
      </c>
      <c r="AH87" s="281">
        <f t="shared" si="12"/>
        <v>4.4444444444444446E-2</v>
      </c>
      <c r="AI87" s="281">
        <f t="shared" si="12"/>
        <v>297.66666666666652</v>
      </c>
      <c r="AJ87" s="281">
        <f t="shared" si="12"/>
        <v>9.6000000000000227</v>
      </c>
      <c r="AK87" s="281">
        <f t="shared" si="11"/>
        <v>39.866666666666667</v>
      </c>
      <c r="AL87" s="281">
        <f t="shared" si="11"/>
        <v>0.24444444444444444</v>
      </c>
      <c r="AM87" s="281">
        <f t="shared" si="11"/>
        <v>-59.288888888888891</v>
      </c>
      <c r="AN87" s="281">
        <f t="shared" si="11"/>
        <v>1.8777777777777778</v>
      </c>
      <c r="AO87" s="281">
        <f t="shared" si="11"/>
        <v>-33.56666666666667</v>
      </c>
      <c r="AP87" s="281">
        <f t="shared" si="11"/>
        <v>0.53333333333333333</v>
      </c>
      <c r="AQ87" s="281"/>
      <c r="AR87" s="281">
        <f t="shared" si="16"/>
        <v>1693.77975308642</v>
      </c>
      <c r="AS87" s="281">
        <f t="shared" si="16"/>
        <v>1728.7116049382714</v>
      </c>
      <c r="AT87" s="281">
        <f t="shared" si="16"/>
        <v>1728.7116049382714</v>
      </c>
      <c r="AU87" s="281">
        <f t="shared" si="16"/>
        <v>2996.9541975308639</v>
      </c>
      <c r="AV87" s="281">
        <f t="shared" si="16"/>
        <v>1.9753086419753087E-3</v>
      </c>
      <c r="AW87" s="281">
        <f t="shared" si="16"/>
        <v>88605.444444444351</v>
      </c>
      <c r="AX87" s="281">
        <f t="shared" si="16"/>
        <v>92.160000000000437</v>
      </c>
      <c r="AY87" s="281">
        <f t="shared" si="16"/>
        <v>1589.3511111111111</v>
      </c>
      <c r="AZ87" s="281">
        <f t="shared" si="16"/>
        <v>5.9753086419753083E-2</v>
      </c>
      <c r="BA87" s="281">
        <f t="shared" si="15"/>
        <v>3515.1723456790128</v>
      </c>
      <c r="BB87" s="281">
        <f t="shared" si="15"/>
        <v>3.5260493827160495</v>
      </c>
      <c r="BC87" s="281">
        <f t="shared" si="15"/>
        <v>1126.7211111111114</v>
      </c>
      <c r="BD87" s="281">
        <f t="shared" si="15"/>
        <v>0.28444444444444444</v>
      </c>
    </row>
    <row r="88" spans="1:56" ht="15" customHeight="1" x14ac:dyDescent="0.25">
      <c r="A88" s="281">
        <f>Makespan_50!E365</f>
        <v>3308</v>
      </c>
      <c r="B88" s="281">
        <f>Makespan_50!S272</f>
        <v>3259</v>
      </c>
      <c r="C88" s="281">
        <f>Makespan_50!E272</f>
        <v>3308</v>
      </c>
      <c r="D88" s="281">
        <f>Makespan_50!S272</f>
        <v>3259</v>
      </c>
      <c r="E88" s="281">
        <f>Makespan_50!E179</f>
        <v>3402</v>
      </c>
      <c r="F88" s="281">
        <f>Makespan_50!E86</f>
        <v>3402</v>
      </c>
      <c r="H88" s="281">
        <v>797</v>
      </c>
      <c r="I88" s="281">
        <v>743</v>
      </c>
      <c r="J88" s="281">
        <v>743</v>
      </c>
      <c r="K88" s="281">
        <v>745</v>
      </c>
      <c r="L88" s="281">
        <v>745</v>
      </c>
      <c r="M88" s="281">
        <v>778</v>
      </c>
      <c r="N88" s="281">
        <v>778</v>
      </c>
      <c r="P88" s="281">
        <f t="shared" si="14"/>
        <v>49</v>
      </c>
      <c r="Q88" s="281">
        <f t="shared" si="14"/>
        <v>-49</v>
      </c>
      <c r="R88" s="281">
        <f t="shared" si="14"/>
        <v>49</v>
      </c>
      <c r="S88" s="281">
        <f t="shared" si="14"/>
        <v>-143</v>
      </c>
      <c r="T88" s="281">
        <f t="shared" si="14"/>
        <v>0</v>
      </c>
      <c r="U88" s="281">
        <f t="shared" si="14"/>
        <v>3402</v>
      </c>
      <c r="V88" s="281">
        <f t="shared" si="14"/>
        <v>-797</v>
      </c>
      <c r="W88" s="281">
        <f t="shared" si="13"/>
        <v>54</v>
      </c>
      <c r="X88" s="281">
        <f t="shared" si="13"/>
        <v>0</v>
      </c>
      <c r="Y88" s="281">
        <f t="shared" si="13"/>
        <v>-2</v>
      </c>
      <c r="Z88" s="281">
        <f t="shared" si="13"/>
        <v>0</v>
      </c>
      <c r="AA88" s="281">
        <f t="shared" si="13"/>
        <v>-33</v>
      </c>
      <c r="AB88" s="281">
        <f t="shared" si="13"/>
        <v>0</v>
      </c>
      <c r="AD88" s="281">
        <f t="shared" si="12"/>
        <v>50.844444444444441</v>
      </c>
      <c r="AE88" s="281">
        <f t="shared" si="12"/>
        <v>-50.422222222222224</v>
      </c>
      <c r="AF88" s="281">
        <f t="shared" si="12"/>
        <v>50.422222222222224</v>
      </c>
      <c r="AG88" s="281">
        <f t="shared" si="12"/>
        <v>-7.25555555555556</v>
      </c>
      <c r="AH88" s="281">
        <f t="shared" si="12"/>
        <v>4.4444444444444446E-2</v>
      </c>
      <c r="AI88" s="281">
        <f t="shared" si="12"/>
        <v>125.66666666666652</v>
      </c>
      <c r="AJ88" s="281">
        <f t="shared" si="12"/>
        <v>-112.39999999999998</v>
      </c>
      <c r="AK88" s="281">
        <f t="shared" si="11"/>
        <v>61.866666666666667</v>
      </c>
      <c r="AL88" s="281">
        <f t="shared" si="11"/>
        <v>0.24444444444444444</v>
      </c>
      <c r="AM88" s="281">
        <f t="shared" si="11"/>
        <v>2.7111111111111112</v>
      </c>
      <c r="AN88" s="281">
        <f t="shared" si="11"/>
        <v>1.8777777777777778</v>
      </c>
      <c r="AO88" s="281">
        <f t="shared" si="11"/>
        <v>-32.56666666666667</v>
      </c>
      <c r="AP88" s="281">
        <f t="shared" si="11"/>
        <v>0.53333333333333333</v>
      </c>
      <c r="AR88" s="281">
        <f t="shared" si="16"/>
        <v>2585.1575308641973</v>
      </c>
      <c r="AS88" s="281">
        <f t="shared" si="16"/>
        <v>2542.4004938271605</v>
      </c>
      <c r="AT88" s="281">
        <f t="shared" si="16"/>
        <v>2542.4004938271605</v>
      </c>
      <c r="AU88" s="281">
        <f t="shared" si="16"/>
        <v>52.643086419753153</v>
      </c>
      <c r="AV88" s="281">
        <f t="shared" si="16"/>
        <v>1.9753086419753087E-3</v>
      </c>
      <c r="AW88" s="281">
        <f t="shared" si="16"/>
        <v>15792.111111111073</v>
      </c>
      <c r="AX88" s="281">
        <f t="shared" si="16"/>
        <v>12633.759999999995</v>
      </c>
      <c r="AY88" s="281">
        <f t="shared" si="16"/>
        <v>3827.4844444444443</v>
      </c>
      <c r="AZ88" s="281">
        <f t="shared" si="16"/>
        <v>5.9753086419753083E-2</v>
      </c>
      <c r="BA88" s="281">
        <f t="shared" si="15"/>
        <v>7.3501234567901239</v>
      </c>
      <c r="BB88" s="281">
        <f t="shared" si="15"/>
        <v>3.5260493827160495</v>
      </c>
      <c r="BC88" s="281">
        <f t="shared" si="15"/>
        <v>1060.587777777778</v>
      </c>
      <c r="BD88" s="281">
        <f t="shared" si="15"/>
        <v>0.28444444444444444</v>
      </c>
    </row>
    <row r="89" spans="1:56" ht="15" customHeight="1" x14ac:dyDescent="0.25">
      <c r="A89" s="281">
        <f>Makespan_50!E366</f>
        <v>2816</v>
      </c>
      <c r="B89" s="281">
        <f>Makespan_50!S273</f>
        <v>2867</v>
      </c>
      <c r="C89" s="281">
        <f>Makespan_50!E273</f>
        <v>2816</v>
      </c>
      <c r="D89" s="281">
        <f>Makespan_50!S273</f>
        <v>2867</v>
      </c>
      <c r="E89" s="281">
        <f>Makespan_50!E180</f>
        <v>3020</v>
      </c>
      <c r="F89" s="281">
        <f>Makespan_50!E87</f>
        <v>3020</v>
      </c>
      <c r="H89" s="281">
        <v>755</v>
      </c>
      <c r="I89" s="281">
        <v>763</v>
      </c>
      <c r="J89" s="281">
        <v>763</v>
      </c>
      <c r="K89" s="281">
        <v>747</v>
      </c>
      <c r="L89" s="281">
        <v>747</v>
      </c>
      <c r="M89" s="281">
        <v>711</v>
      </c>
      <c r="N89" s="281">
        <v>711</v>
      </c>
      <c r="P89" s="281">
        <f t="shared" si="14"/>
        <v>-51</v>
      </c>
      <c r="Q89" s="281">
        <f t="shared" si="14"/>
        <v>51</v>
      </c>
      <c r="R89" s="281">
        <f t="shared" si="14"/>
        <v>-51</v>
      </c>
      <c r="S89" s="281">
        <f t="shared" si="14"/>
        <v>-153</v>
      </c>
      <c r="T89" s="281">
        <f t="shared" si="14"/>
        <v>0</v>
      </c>
      <c r="U89" s="281">
        <f t="shared" si="14"/>
        <v>3020</v>
      </c>
      <c r="V89" s="281">
        <f t="shared" si="14"/>
        <v>-755</v>
      </c>
      <c r="W89" s="281">
        <f t="shared" si="13"/>
        <v>-8</v>
      </c>
      <c r="X89" s="281">
        <f t="shared" si="13"/>
        <v>0</v>
      </c>
      <c r="Y89" s="281">
        <f t="shared" si="13"/>
        <v>16</v>
      </c>
      <c r="Z89" s="281">
        <f t="shared" si="13"/>
        <v>0</v>
      </c>
      <c r="AA89" s="281">
        <f t="shared" si="13"/>
        <v>36</v>
      </c>
      <c r="AB89" s="281">
        <f t="shared" si="13"/>
        <v>0</v>
      </c>
      <c r="AD89" s="281">
        <f t="shared" si="12"/>
        <v>-49.155555555555559</v>
      </c>
      <c r="AE89" s="281">
        <f t="shared" si="12"/>
        <v>49.577777777777776</v>
      </c>
      <c r="AF89" s="281">
        <f t="shared" si="12"/>
        <v>-49.577777777777776</v>
      </c>
      <c r="AG89" s="281">
        <f t="shared" si="12"/>
        <v>-17.25555555555556</v>
      </c>
      <c r="AH89" s="281">
        <f t="shared" si="12"/>
        <v>4.4444444444444446E-2</v>
      </c>
      <c r="AI89" s="281">
        <f t="shared" si="12"/>
        <v>-256.33333333333348</v>
      </c>
      <c r="AJ89" s="281">
        <f t="shared" si="12"/>
        <v>-70.399999999999977</v>
      </c>
      <c r="AK89" s="281">
        <f t="shared" si="11"/>
        <v>-0.13333333333333375</v>
      </c>
      <c r="AL89" s="281">
        <f t="shared" si="11"/>
        <v>0.24444444444444444</v>
      </c>
      <c r="AM89" s="281">
        <f t="shared" si="11"/>
        <v>20.711111111111112</v>
      </c>
      <c r="AN89" s="281">
        <f t="shared" si="11"/>
        <v>1.8777777777777778</v>
      </c>
      <c r="AO89" s="281">
        <f t="shared" si="11"/>
        <v>36.43333333333333</v>
      </c>
      <c r="AP89" s="281">
        <f t="shared" si="11"/>
        <v>0.53333333333333333</v>
      </c>
      <c r="AR89" s="281">
        <f t="shared" si="16"/>
        <v>2416.268641975309</v>
      </c>
      <c r="AS89" s="281">
        <f t="shared" si="16"/>
        <v>2457.9560493827157</v>
      </c>
      <c r="AT89" s="281">
        <f t="shared" si="16"/>
        <v>2457.9560493827157</v>
      </c>
      <c r="AU89" s="281">
        <f t="shared" si="16"/>
        <v>297.75419753086436</v>
      </c>
      <c r="AV89" s="281">
        <f t="shared" si="16"/>
        <v>1.9753086419753087E-3</v>
      </c>
      <c r="AW89" s="281">
        <f t="shared" si="16"/>
        <v>65706.777777777854</v>
      </c>
      <c r="AX89" s="281">
        <f t="shared" si="16"/>
        <v>4956.1599999999971</v>
      </c>
      <c r="AY89" s="281">
        <f t="shared" si="16"/>
        <v>1.7777777777777889E-2</v>
      </c>
      <c r="AZ89" s="281">
        <f t="shared" si="16"/>
        <v>5.9753086419753083E-2</v>
      </c>
      <c r="BA89" s="281">
        <f t="shared" si="15"/>
        <v>428.95012345679015</v>
      </c>
      <c r="BB89" s="281">
        <f t="shared" si="15"/>
        <v>3.5260493827160495</v>
      </c>
      <c r="BC89" s="281">
        <f t="shared" si="15"/>
        <v>1327.3877777777775</v>
      </c>
      <c r="BD89" s="281">
        <f t="shared" si="15"/>
        <v>0.28444444444444444</v>
      </c>
    </row>
    <row r="90" spans="1:56" ht="15" customHeight="1" x14ac:dyDescent="0.25">
      <c r="A90" s="281">
        <f>Makespan_50!E367</f>
        <v>3021</v>
      </c>
      <c r="B90" s="281">
        <f>Makespan_50!S274</f>
        <v>3019</v>
      </c>
      <c r="C90" s="281">
        <f>Makespan_50!E274</f>
        <v>3024</v>
      </c>
      <c r="D90" s="281">
        <f>Makespan_50!S274</f>
        <v>3019</v>
      </c>
      <c r="E90" s="281">
        <f>Makespan_50!E181</f>
        <v>3154</v>
      </c>
      <c r="F90" s="281">
        <f>Makespan_50!E88</f>
        <v>3154</v>
      </c>
      <c r="H90" s="281">
        <v>771</v>
      </c>
      <c r="I90" s="281">
        <v>718</v>
      </c>
      <c r="J90" s="281">
        <v>718</v>
      </c>
      <c r="K90" s="281">
        <v>693</v>
      </c>
      <c r="L90" s="281">
        <v>693</v>
      </c>
      <c r="M90" s="281">
        <v>734</v>
      </c>
      <c r="N90" s="281">
        <v>734</v>
      </c>
      <c r="P90" s="281">
        <f t="shared" si="14"/>
        <v>2</v>
      </c>
      <c r="Q90" s="281">
        <f t="shared" si="14"/>
        <v>-5</v>
      </c>
      <c r="R90" s="281">
        <f t="shared" si="14"/>
        <v>5</v>
      </c>
      <c r="S90" s="281">
        <f t="shared" si="14"/>
        <v>-135</v>
      </c>
      <c r="T90" s="281">
        <f t="shared" si="14"/>
        <v>0</v>
      </c>
      <c r="U90" s="281">
        <f t="shared" si="14"/>
        <v>3154</v>
      </c>
      <c r="V90" s="281">
        <f t="shared" si="14"/>
        <v>-771</v>
      </c>
      <c r="W90" s="281">
        <f t="shared" si="13"/>
        <v>53</v>
      </c>
      <c r="X90" s="281">
        <f t="shared" si="13"/>
        <v>0</v>
      </c>
      <c r="Y90" s="281">
        <f t="shared" si="13"/>
        <v>25</v>
      </c>
      <c r="Z90" s="281">
        <f t="shared" si="13"/>
        <v>0</v>
      </c>
      <c r="AA90" s="281">
        <f t="shared" si="13"/>
        <v>-41</v>
      </c>
      <c r="AB90" s="281">
        <f t="shared" si="13"/>
        <v>0</v>
      </c>
      <c r="AD90" s="281">
        <f t="shared" si="12"/>
        <v>3.8444444444444446</v>
      </c>
      <c r="AE90" s="281">
        <f t="shared" si="12"/>
        <v>-6.4222222222222225</v>
      </c>
      <c r="AF90" s="281">
        <f t="shared" si="12"/>
        <v>6.4222222222222225</v>
      </c>
      <c r="AG90" s="281">
        <f t="shared" si="12"/>
        <v>0.74444444444444002</v>
      </c>
      <c r="AH90" s="281">
        <f t="shared" si="12"/>
        <v>4.4444444444444446E-2</v>
      </c>
      <c r="AI90" s="281">
        <f t="shared" si="12"/>
        <v>-122.33333333333348</v>
      </c>
      <c r="AJ90" s="281">
        <f t="shared" si="12"/>
        <v>-86.399999999999977</v>
      </c>
      <c r="AK90" s="281">
        <f t="shared" si="11"/>
        <v>60.866666666666667</v>
      </c>
      <c r="AL90" s="281">
        <f t="shared" si="11"/>
        <v>0.24444444444444444</v>
      </c>
      <c r="AM90" s="281">
        <f t="shared" si="11"/>
        <v>29.711111111111112</v>
      </c>
      <c r="AN90" s="281">
        <f t="shared" si="11"/>
        <v>1.8777777777777778</v>
      </c>
      <c r="AO90" s="281">
        <f t="shared" si="11"/>
        <v>-40.56666666666667</v>
      </c>
      <c r="AP90" s="281">
        <f t="shared" si="11"/>
        <v>0.53333333333333333</v>
      </c>
      <c r="AR90" s="281">
        <f t="shared" si="16"/>
        <v>14.779753086419754</v>
      </c>
      <c r="AS90" s="281">
        <f t="shared" si="16"/>
        <v>41.244938271604944</v>
      </c>
      <c r="AT90" s="281">
        <f t="shared" si="16"/>
        <v>41.244938271604944</v>
      </c>
      <c r="AU90" s="281">
        <f t="shared" si="16"/>
        <v>0.55419753086419099</v>
      </c>
      <c r="AV90" s="281">
        <f t="shared" si="16"/>
        <v>1.9753086419753087E-3</v>
      </c>
      <c r="AW90" s="281">
        <f t="shared" si="16"/>
        <v>14965.444444444482</v>
      </c>
      <c r="AX90" s="281">
        <f t="shared" si="16"/>
        <v>7464.9599999999964</v>
      </c>
      <c r="AY90" s="281">
        <f t="shared" si="16"/>
        <v>3704.7511111111112</v>
      </c>
      <c r="AZ90" s="281">
        <f t="shared" si="16"/>
        <v>5.9753086419753083E-2</v>
      </c>
      <c r="BA90" s="281">
        <f t="shared" si="15"/>
        <v>882.75012345679022</v>
      </c>
      <c r="BB90" s="281">
        <f t="shared" si="15"/>
        <v>3.5260493827160495</v>
      </c>
      <c r="BC90" s="281">
        <f t="shared" si="15"/>
        <v>1645.6544444444446</v>
      </c>
      <c r="BD90" s="281">
        <f t="shared" si="15"/>
        <v>0.28444444444444444</v>
      </c>
    </row>
    <row r="91" spans="1:56" ht="15" customHeight="1" x14ac:dyDescent="0.25">
      <c r="A91" s="281">
        <f>Makespan_50!E368</f>
        <v>3167</v>
      </c>
      <c r="B91" s="281">
        <f>Makespan_50!S275</f>
        <v>3265</v>
      </c>
      <c r="C91" s="281">
        <f>Makespan_50!E275</f>
        <v>3167</v>
      </c>
      <c r="D91" s="281">
        <f>Makespan_50!S275</f>
        <v>3265</v>
      </c>
      <c r="E91" s="281">
        <f>Makespan_50!E182</f>
        <v>3305</v>
      </c>
      <c r="F91" s="281">
        <f>Makespan_50!E89</f>
        <v>3305</v>
      </c>
      <c r="H91" s="281">
        <v>813</v>
      </c>
      <c r="I91" s="281">
        <v>798</v>
      </c>
      <c r="J91" s="281">
        <v>798</v>
      </c>
      <c r="K91" s="281">
        <v>812</v>
      </c>
      <c r="L91" s="281">
        <v>812</v>
      </c>
      <c r="M91" s="281">
        <v>810</v>
      </c>
      <c r="N91" s="281">
        <v>810</v>
      </c>
      <c r="P91" s="281">
        <f t="shared" si="14"/>
        <v>-98</v>
      </c>
      <c r="Q91" s="281">
        <f t="shared" si="14"/>
        <v>98</v>
      </c>
      <c r="R91" s="281">
        <f t="shared" si="14"/>
        <v>-98</v>
      </c>
      <c r="S91" s="281">
        <f t="shared" si="14"/>
        <v>-40</v>
      </c>
      <c r="T91" s="281">
        <f t="shared" si="14"/>
        <v>0</v>
      </c>
      <c r="U91" s="281">
        <f t="shared" si="14"/>
        <v>3305</v>
      </c>
      <c r="V91" s="281">
        <f t="shared" si="14"/>
        <v>-813</v>
      </c>
      <c r="W91" s="281">
        <f t="shared" si="13"/>
        <v>15</v>
      </c>
      <c r="X91" s="281">
        <f t="shared" si="13"/>
        <v>0</v>
      </c>
      <c r="Y91" s="281">
        <f t="shared" si="13"/>
        <v>-14</v>
      </c>
      <c r="Z91" s="281">
        <f t="shared" si="13"/>
        <v>0</v>
      </c>
      <c r="AA91" s="281">
        <f t="shared" si="13"/>
        <v>2</v>
      </c>
      <c r="AB91" s="281">
        <f t="shared" si="13"/>
        <v>0</v>
      </c>
      <c r="AD91" s="281">
        <f t="shared" si="12"/>
        <v>-96.155555555555551</v>
      </c>
      <c r="AE91" s="281">
        <f t="shared" si="12"/>
        <v>96.577777777777783</v>
      </c>
      <c r="AF91" s="281">
        <f t="shared" si="12"/>
        <v>-96.577777777777783</v>
      </c>
      <c r="AG91" s="281">
        <f t="shared" si="12"/>
        <v>95.74444444444444</v>
      </c>
      <c r="AH91" s="281">
        <f t="shared" si="12"/>
        <v>4.4444444444444446E-2</v>
      </c>
      <c r="AI91" s="281">
        <f t="shared" si="12"/>
        <v>28.666666666666515</v>
      </c>
      <c r="AJ91" s="281">
        <f t="shared" si="12"/>
        <v>-128.39999999999998</v>
      </c>
      <c r="AK91" s="281">
        <f t="shared" si="11"/>
        <v>22.866666666666667</v>
      </c>
      <c r="AL91" s="281">
        <f t="shared" si="11"/>
        <v>0.24444444444444444</v>
      </c>
      <c r="AM91" s="281">
        <f t="shared" si="11"/>
        <v>-9.2888888888888879</v>
      </c>
      <c r="AN91" s="281">
        <f t="shared" si="11"/>
        <v>1.8777777777777778</v>
      </c>
      <c r="AO91" s="281">
        <f t="shared" si="11"/>
        <v>2.4333333333333336</v>
      </c>
      <c r="AP91" s="281">
        <f t="shared" si="11"/>
        <v>0.53333333333333333</v>
      </c>
      <c r="AR91" s="281">
        <f t="shared" si="16"/>
        <v>9245.8908641975304</v>
      </c>
      <c r="AS91" s="281">
        <f t="shared" si="16"/>
        <v>9327.2671604938278</v>
      </c>
      <c r="AT91" s="281">
        <f t="shared" si="16"/>
        <v>9327.2671604938278</v>
      </c>
      <c r="AU91" s="281">
        <f t="shared" si="16"/>
        <v>9166.9986419753077</v>
      </c>
      <c r="AV91" s="281">
        <f t="shared" si="16"/>
        <v>1.9753086419753087E-3</v>
      </c>
      <c r="AW91" s="281">
        <f t="shared" si="16"/>
        <v>821.77777777776907</v>
      </c>
      <c r="AX91" s="281">
        <f t="shared" si="16"/>
        <v>16486.559999999994</v>
      </c>
      <c r="AY91" s="281">
        <f t="shared" si="16"/>
        <v>522.88444444444451</v>
      </c>
      <c r="AZ91" s="281">
        <f t="shared" si="16"/>
        <v>5.9753086419753083E-2</v>
      </c>
      <c r="BA91" s="281">
        <f t="shared" si="15"/>
        <v>86.283456790123438</v>
      </c>
      <c r="BB91" s="281">
        <f t="shared" si="15"/>
        <v>3.5260493827160495</v>
      </c>
      <c r="BC91" s="281">
        <f t="shared" si="15"/>
        <v>5.9211111111111121</v>
      </c>
      <c r="BD91" s="281">
        <f t="shared" si="15"/>
        <v>0.28444444444444444</v>
      </c>
    </row>
    <row r="92" spans="1:56" s="292" customFormat="1" ht="84" customHeight="1" x14ac:dyDescent="0.25">
      <c r="A92" s="281">
        <f>Makespan_50!E369</f>
        <v>3030</v>
      </c>
      <c r="B92" s="281">
        <f>Makespan_50!S276</f>
        <v>3012</v>
      </c>
      <c r="C92" s="281">
        <f>Makespan_50!E276</f>
        <v>3030</v>
      </c>
      <c r="D92" s="281">
        <f>Makespan_50!S276</f>
        <v>3012</v>
      </c>
      <c r="E92" s="281">
        <f>Makespan_50!E183</f>
        <v>3129</v>
      </c>
      <c r="F92" s="281">
        <f>Makespan_50!E90</f>
        <v>3129</v>
      </c>
      <c r="G92" s="281"/>
      <c r="H92" s="281">
        <v>761</v>
      </c>
      <c r="I92" s="281">
        <v>821</v>
      </c>
      <c r="J92" s="281">
        <v>821</v>
      </c>
      <c r="K92" s="281">
        <v>862</v>
      </c>
      <c r="L92" s="281">
        <v>862</v>
      </c>
      <c r="M92" s="281">
        <v>871</v>
      </c>
      <c r="N92" s="281">
        <v>871</v>
      </c>
      <c r="O92" s="281"/>
      <c r="P92" s="281">
        <f t="shared" si="14"/>
        <v>18</v>
      </c>
      <c r="Q92" s="281">
        <f t="shared" si="14"/>
        <v>-18</v>
      </c>
      <c r="R92" s="281">
        <f t="shared" si="14"/>
        <v>18</v>
      </c>
      <c r="S92" s="281">
        <f t="shared" si="14"/>
        <v>-117</v>
      </c>
      <c r="T92" s="281">
        <f t="shared" si="14"/>
        <v>0</v>
      </c>
      <c r="U92" s="281">
        <f t="shared" si="14"/>
        <v>3129</v>
      </c>
      <c r="V92" s="281">
        <f t="shared" si="14"/>
        <v>-761</v>
      </c>
      <c r="W92" s="281">
        <f t="shared" si="13"/>
        <v>-60</v>
      </c>
      <c r="X92" s="281">
        <f t="shared" si="13"/>
        <v>0</v>
      </c>
      <c r="Y92" s="281">
        <f t="shared" si="13"/>
        <v>-41</v>
      </c>
      <c r="Z92" s="281">
        <f t="shared" si="13"/>
        <v>0</v>
      </c>
      <c r="AA92" s="281">
        <f t="shared" si="13"/>
        <v>-9</v>
      </c>
      <c r="AB92" s="281">
        <f t="shared" si="13"/>
        <v>0</v>
      </c>
      <c r="AC92" s="281"/>
      <c r="AD92" s="281">
        <f t="shared" si="12"/>
        <v>19.844444444444445</v>
      </c>
      <c r="AE92" s="281">
        <f t="shared" si="12"/>
        <v>-19.422222222222221</v>
      </c>
      <c r="AF92" s="281">
        <f t="shared" si="12"/>
        <v>19.422222222222221</v>
      </c>
      <c r="AG92" s="281">
        <f t="shared" ref="AG92:AJ93" si="17">S92-S$94</f>
        <v>18.74444444444444</v>
      </c>
      <c r="AH92" s="281">
        <f t="shared" si="17"/>
        <v>4.4444444444444446E-2</v>
      </c>
      <c r="AI92" s="281">
        <f t="shared" si="17"/>
        <v>-147.33333333333348</v>
      </c>
      <c r="AJ92" s="281">
        <f t="shared" si="17"/>
        <v>-76.399999999999977</v>
      </c>
      <c r="AK92" s="281">
        <f t="shared" si="11"/>
        <v>-52.133333333333333</v>
      </c>
      <c r="AL92" s="281">
        <f t="shared" si="11"/>
        <v>0.24444444444444444</v>
      </c>
      <c r="AM92" s="281">
        <f t="shared" si="11"/>
        <v>-36.288888888888891</v>
      </c>
      <c r="AN92" s="281">
        <f t="shared" si="11"/>
        <v>1.8777777777777778</v>
      </c>
      <c r="AO92" s="281">
        <f t="shared" si="11"/>
        <v>-8.5666666666666664</v>
      </c>
      <c r="AP92" s="281">
        <f t="shared" si="11"/>
        <v>0.53333333333333333</v>
      </c>
      <c r="AQ92" s="281"/>
      <c r="AR92" s="281">
        <f t="shared" si="16"/>
        <v>393.801975308642</v>
      </c>
      <c r="AS92" s="281">
        <f t="shared" si="16"/>
        <v>377.22271604938265</v>
      </c>
      <c r="AT92" s="281">
        <f t="shared" si="16"/>
        <v>377.22271604938265</v>
      </c>
      <c r="AU92" s="281">
        <f t="shared" si="16"/>
        <v>351.35419753086404</v>
      </c>
      <c r="AV92" s="281">
        <f t="shared" si="16"/>
        <v>1.9753086419753087E-3</v>
      </c>
      <c r="AW92" s="281">
        <f t="shared" si="16"/>
        <v>21707.111111111157</v>
      </c>
      <c r="AX92" s="281">
        <f t="shared" si="16"/>
        <v>5836.9599999999964</v>
      </c>
      <c r="AY92" s="281">
        <f t="shared" si="16"/>
        <v>2717.8844444444444</v>
      </c>
      <c r="AZ92" s="281">
        <f t="shared" si="16"/>
        <v>5.9753086419753083E-2</v>
      </c>
      <c r="BA92" s="281">
        <f t="shared" si="15"/>
        <v>1316.8834567901235</v>
      </c>
      <c r="BB92" s="281">
        <f t="shared" si="15"/>
        <v>3.5260493827160495</v>
      </c>
      <c r="BC92" s="281">
        <f t="shared" si="15"/>
        <v>73.387777777777771</v>
      </c>
      <c r="BD92" s="281">
        <f t="shared" si="15"/>
        <v>0.28444444444444444</v>
      </c>
    </row>
    <row r="93" spans="1:56" s="292" customFormat="1" ht="84" customHeight="1" x14ac:dyDescent="0.25">
      <c r="A93" s="281">
        <f>Makespan_50!E370</f>
        <v>3210</v>
      </c>
      <c r="B93" s="281">
        <f>Makespan_50!S277</f>
        <v>3274</v>
      </c>
      <c r="C93" s="281">
        <f>Makespan_50!E277</f>
        <v>3210</v>
      </c>
      <c r="D93" s="281">
        <f>Makespan_50!S277</f>
        <v>3274</v>
      </c>
      <c r="E93" s="281">
        <f>Makespan_50!E184</f>
        <v>3377</v>
      </c>
      <c r="F93" s="281">
        <f>Makespan_50!E91</f>
        <v>3377</v>
      </c>
      <c r="G93" s="281"/>
      <c r="H93" s="281">
        <v>649</v>
      </c>
      <c r="I93" s="281">
        <v>679</v>
      </c>
      <c r="J93" s="281">
        <v>685</v>
      </c>
      <c r="K93" s="281">
        <v>676</v>
      </c>
      <c r="L93" s="281">
        <v>676</v>
      </c>
      <c r="M93" s="281">
        <v>730</v>
      </c>
      <c r="N93" s="281">
        <v>730</v>
      </c>
      <c r="O93" s="281"/>
      <c r="P93" s="281">
        <f t="shared" si="14"/>
        <v>-64</v>
      </c>
      <c r="Q93" s="281">
        <f t="shared" si="14"/>
        <v>64</v>
      </c>
      <c r="R93" s="281">
        <f t="shared" si="14"/>
        <v>-64</v>
      </c>
      <c r="S93" s="281">
        <f t="shared" si="14"/>
        <v>-103</v>
      </c>
      <c r="T93" s="281">
        <f t="shared" si="14"/>
        <v>0</v>
      </c>
      <c r="U93" s="281">
        <f t="shared" si="14"/>
        <v>3377</v>
      </c>
      <c r="V93" s="281">
        <f t="shared" si="14"/>
        <v>-649</v>
      </c>
      <c r="W93" s="281">
        <f t="shared" si="13"/>
        <v>-30</v>
      </c>
      <c r="X93" s="281">
        <f t="shared" si="13"/>
        <v>-6</v>
      </c>
      <c r="Y93" s="281">
        <f t="shared" si="13"/>
        <v>9</v>
      </c>
      <c r="Z93" s="281">
        <f t="shared" si="13"/>
        <v>0</v>
      </c>
      <c r="AA93" s="281">
        <f t="shared" si="13"/>
        <v>-54</v>
      </c>
      <c r="AB93" s="281">
        <f t="shared" si="13"/>
        <v>0</v>
      </c>
      <c r="AC93" s="281"/>
      <c r="AD93" s="281">
        <f>P93-P$94</f>
        <v>-62.155555555555559</v>
      </c>
      <c r="AE93" s="281">
        <f t="shared" ref="AE93:AF93" si="18">Q93-Q$94</f>
        <v>62.577777777777776</v>
      </c>
      <c r="AF93" s="281">
        <f t="shared" si="18"/>
        <v>-62.577777777777776</v>
      </c>
      <c r="AG93" s="281">
        <f t="shared" si="17"/>
        <v>32.74444444444444</v>
      </c>
      <c r="AH93" s="281">
        <f t="shared" si="17"/>
        <v>4.4444444444444446E-2</v>
      </c>
      <c r="AI93" s="281">
        <f t="shared" si="17"/>
        <v>100.66666666666652</v>
      </c>
      <c r="AJ93" s="281">
        <f t="shared" si="17"/>
        <v>35.600000000000023</v>
      </c>
      <c r="AK93" s="281">
        <f t="shared" si="11"/>
        <v>-22.133333333333333</v>
      </c>
      <c r="AL93" s="281">
        <f t="shared" si="11"/>
        <v>-5.7555555555555555</v>
      </c>
      <c r="AM93" s="281">
        <f t="shared" si="11"/>
        <v>13.711111111111112</v>
      </c>
      <c r="AN93" s="281">
        <f t="shared" si="11"/>
        <v>1.8777777777777778</v>
      </c>
      <c r="AO93" s="281">
        <f t="shared" si="11"/>
        <v>-53.56666666666667</v>
      </c>
      <c r="AP93" s="281">
        <f t="shared" si="11"/>
        <v>0.53333333333333333</v>
      </c>
      <c r="AQ93" s="281"/>
      <c r="AR93" s="281">
        <f t="shared" si="16"/>
        <v>3863.3130864197533</v>
      </c>
      <c r="AS93" s="281">
        <f t="shared" si="16"/>
        <v>3915.9782716049381</v>
      </c>
      <c r="AT93" s="281">
        <f t="shared" si="16"/>
        <v>3915.9782716049381</v>
      </c>
      <c r="AU93" s="281">
        <f t="shared" si="16"/>
        <v>1072.1986419753084</v>
      </c>
      <c r="AV93" s="281">
        <f t="shared" si="16"/>
        <v>1.9753086419753087E-3</v>
      </c>
      <c r="AW93" s="281">
        <f t="shared" si="16"/>
        <v>10133.777777777746</v>
      </c>
      <c r="AX93" s="281">
        <f t="shared" si="16"/>
        <v>1267.3600000000017</v>
      </c>
      <c r="AY93" s="281">
        <f t="shared" si="16"/>
        <v>489.8844444444444</v>
      </c>
      <c r="AZ93" s="281">
        <f t="shared" si="16"/>
        <v>33.126419753086417</v>
      </c>
      <c r="BA93" s="281">
        <f t="shared" si="15"/>
        <v>187.9945679012346</v>
      </c>
      <c r="BB93" s="281">
        <f t="shared" si="15"/>
        <v>3.5260493827160495</v>
      </c>
      <c r="BC93" s="281">
        <f t="shared" si="15"/>
        <v>2869.387777777778</v>
      </c>
      <c r="BD93" s="281">
        <f t="shared" si="15"/>
        <v>0.28444444444444444</v>
      </c>
    </row>
    <row r="94" spans="1:56" s="292" customFormat="1" ht="15" customHeight="1" x14ac:dyDescent="0.25">
      <c r="A94" s="281">
        <f>Makespan_50!E371</f>
        <v>3138.7</v>
      </c>
      <c r="B94" s="281">
        <f>Makespan_50!S278</f>
        <v>3140.5444444444443</v>
      </c>
      <c r="C94" s="281">
        <f>Makespan_50!E278</f>
        <v>3139.1222222222223</v>
      </c>
      <c r="D94" s="281">
        <f>Makespan_50!S278</f>
        <v>3140.5444444444443</v>
      </c>
      <c r="E94" s="281">
        <f>Makespan_50!E185</f>
        <v>3276.2888888888888</v>
      </c>
      <c r="F94" s="281">
        <f>Makespan_50!E92</f>
        <v>3276.3333333333335</v>
      </c>
      <c r="G94" s="281"/>
      <c r="H94" s="281"/>
      <c r="I94" s="281"/>
      <c r="J94" s="281"/>
      <c r="K94" s="281"/>
      <c r="L94" s="281"/>
      <c r="M94" s="281"/>
      <c r="N94" s="281"/>
      <c r="O94" s="281" t="s">
        <v>256</v>
      </c>
      <c r="P94" s="281">
        <f>AVERAGE(P4:P93)</f>
        <v>-1.8444444444444446</v>
      </c>
      <c r="Q94" s="281">
        <f t="shared" ref="Q94:AB94" si="19">AVERAGE(Q4:Q93)</f>
        <v>1.4222222222222223</v>
      </c>
      <c r="R94" s="281">
        <f t="shared" si="19"/>
        <v>-1.4222222222222223</v>
      </c>
      <c r="S94" s="281">
        <f t="shared" si="19"/>
        <v>-135.74444444444444</v>
      </c>
      <c r="T94" s="281">
        <f t="shared" si="19"/>
        <v>-4.4444444444444446E-2</v>
      </c>
      <c r="U94" s="281">
        <f t="shared" si="19"/>
        <v>3276.3333333333335</v>
      </c>
      <c r="V94" s="281">
        <f t="shared" si="19"/>
        <v>-684.6</v>
      </c>
      <c r="W94" s="281">
        <f t="shared" si="19"/>
        <v>-7.8666666666666663</v>
      </c>
      <c r="X94" s="281">
        <f t="shared" si="19"/>
        <v>-0.24444444444444444</v>
      </c>
      <c r="Y94" s="281">
        <f t="shared" si="19"/>
        <v>-4.7111111111111112</v>
      </c>
      <c r="Z94" s="281">
        <f t="shared" si="19"/>
        <v>-1.8777777777777778</v>
      </c>
      <c r="AA94" s="281">
        <f t="shared" si="19"/>
        <v>-0.43333333333333335</v>
      </c>
      <c r="AB94" s="281">
        <f t="shared" si="19"/>
        <v>-0.53333333333333333</v>
      </c>
      <c r="AC94" s="281"/>
      <c r="AD94" s="281"/>
      <c r="AE94" s="281"/>
      <c r="AF94" s="281"/>
      <c r="AG94" s="281"/>
      <c r="AH94" s="281"/>
      <c r="AI94" s="281"/>
      <c r="AJ94" s="281"/>
      <c r="AK94" s="281"/>
      <c r="AL94" s="281"/>
      <c r="AM94" s="281"/>
      <c r="AN94" s="281"/>
      <c r="AO94" s="281"/>
      <c r="AP94" s="281"/>
      <c r="AQ94" s="281" t="s">
        <v>259</v>
      </c>
      <c r="AR94" s="281">
        <f>SUM(AR4:AR93)</f>
        <v>455071.8222222224</v>
      </c>
      <c r="AS94" s="281">
        <f t="shared" ref="AS94:BD94" si="20">SUM(AS4:AS93)</f>
        <v>455679.95555555541</v>
      </c>
      <c r="AT94" s="281">
        <f t="shared" si="20"/>
        <v>455679.95555555541</v>
      </c>
      <c r="AU94" s="281">
        <f t="shared" si="20"/>
        <v>470441.12222222221</v>
      </c>
      <c r="AV94" s="281">
        <f t="shared" si="20"/>
        <v>15.822222222222251</v>
      </c>
      <c r="AW94" s="281">
        <f t="shared" si="20"/>
        <v>2927283.9999999995</v>
      </c>
      <c r="AX94" s="281">
        <f t="shared" si="20"/>
        <v>791305.6</v>
      </c>
      <c r="AY94" s="281">
        <f t="shared" si="20"/>
        <v>210482.4</v>
      </c>
      <c r="AZ94" s="281">
        <f t="shared" si="20"/>
        <v>190.62222222222289</v>
      </c>
      <c r="BA94" s="281">
        <f t="shared" si="20"/>
        <v>160960.48888888897</v>
      </c>
      <c r="BB94" s="281">
        <f t="shared" si="20"/>
        <v>3609.655555555546</v>
      </c>
      <c r="BC94" s="281">
        <f t="shared" si="20"/>
        <v>189266.09999999995</v>
      </c>
      <c r="BD94" s="281">
        <f t="shared" si="20"/>
        <v>1088.4000000000015</v>
      </c>
    </row>
    <row r="95" spans="1:56" s="292" customFormat="1" ht="15" customHeight="1" x14ac:dyDescent="0.25">
      <c r="A95" s="281"/>
      <c r="B95" s="281"/>
      <c r="C95" s="281"/>
      <c r="D95" s="281"/>
      <c r="E95" s="281"/>
      <c r="F95" s="281"/>
      <c r="G95" s="281"/>
      <c r="H95" s="281"/>
      <c r="I95" s="281"/>
      <c r="J95" s="281"/>
      <c r="K95" s="281"/>
      <c r="L95" s="281"/>
      <c r="M95" s="281"/>
      <c r="N95" s="281"/>
      <c r="O95" s="281"/>
      <c r="P95" s="281"/>
      <c r="Q95" s="281"/>
      <c r="R95" s="281"/>
      <c r="S95" s="281"/>
      <c r="T95" s="281"/>
      <c r="U95" s="281"/>
      <c r="V95" s="281"/>
      <c r="W95" s="281"/>
      <c r="X95" s="281"/>
      <c r="Y95" s="281"/>
      <c r="Z95" s="281"/>
      <c r="AA95" s="281"/>
      <c r="AB95" s="281"/>
      <c r="AC95" s="281"/>
      <c r="AD95" s="281"/>
      <c r="AE95" s="281"/>
      <c r="AF95" s="281"/>
      <c r="AG95" s="281"/>
      <c r="AH95" s="281"/>
      <c r="AI95" s="281"/>
      <c r="AJ95" s="281"/>
      <c r="AK95" s="281"/>
      <c r="AL95" s="281"/>
      <c r="AM95" s="281"/>
      <c r="AN95" s="281"/>
      <c r="AO95" s="281"/>
      <c r="AP95" s="281"/>
      <c r="AQ95" s="281"/>
      <c r="AR95" s="281"/>
      <c r="AS95" s="281"/>
      <c r="AT95" s="281"/>
      <c r="AU95" s="281"/>
      <c r="AV95" s="281"/>
      <c r="AW95" s="281"/>
      <c r="AX95" s="281"/>
      <c r="AY95" s="281"/>
      <c r="AZ95" s="281"/>
      <c r="BA95" s="281"/>
      <c r="BB95" s="281"/>
      <c r="BC95" s="281"/>
      <c r="BD95" s="281"/>
    </row>
    <row r="96" spans="1:56" s="292" customFormat="1" ht="15" customHeight="1" x14ac:dyDescent="0.25">
      <c r="A96" s="281"/>
      <c r="B96" s="281"/>
      <c r="C96" s="281"/>
      <c r="D96" s="281"/>
      <c r="E96" s="281"/>
      <c r="F96" s="281"/>
      <c r="G96" s="281"/>
      <c r="H96" s="281"/>
      <c r="I96" s="281"/>
      <c r="J96" s="281"/>
      <c r="K96" s="281"/>
      <c r="L96" s="281"/>
      <c r="M96" s="281"/>
      <c r="N96" s="281"/>
      <c r="O96" s="281"/>
      <c r="P96" s="281"/>
      <c r="Q96" s="281"/>
      <c r="R96" s="281"/>
      <c r="S96" s="281"/>
      <c r="T96" s="281"/>
      <c r="U96" s="281"/>
      <c r="V96" s="281"/>
      <c r="W96" s="281"/>
      <c r="X96" s="281"/>
      <c r="Y96" s="281"/>
      <c r="Z96" s="281"/>
      <c r="AA96" s="281"/>
      <c r="AB96" s="281"/>
      <c r="AC96" s="281"/>
      <c r="AD96" s="281"/>
      <c r="AE96" s="281"/>
      <c r="AF96" s="281"/>
      <c r="AG96" s="281"/>
      <c r="AH96" s="281"/>
      <c r="AI96" s="281"/>
      <c r="AJ96" s="281"/>
      <c r="AK96" s="281"/>
      <c r="AL96" s="281"/>
      <c r="AM96" s="281"/>
      <c r="AN96" s="281"/>
      <c r="AO96" s="281"/>
      <c r="AP96" s="281"/>
      <c r="AQ96" s="281"/>
      <c r="AR96" s="281">
        <f>(P94/SQRT((AR94/89)))*SQRT(90)</f>
        <v>-0.24470444827878637</v>
      </c>
      <c r="AS96" s="281">
        <f t="shared" ref="AS96:BD96" si="21">(Q94/SQRT((AS94/89)))*SQRT(90)</f>
        <v>0.1885618175120384</v>
      </c>
      <c r="AT96" s="281">
        <f t="shared" si="21"/>
        <v>-0.1885618175120384</v>
      </c>
      <c r="AU96" s="281">
        <f t="shared" si="21"/>
        <v>-17.712737391074935</v>
      </c>
      <c r="AV96" s="281">
        <f t="shared" si="21"/>
        <v>-0.99999999999999922</v>
      </c>
      <c r="AW96" s="281">
        <f t="shared" si="21"/>
        <v>171.38464486685419</v>
      </c>
      <c r="AX96" s="281">
        <f t="shared" si="21"/>
        <v>-68.878080116656932</v>
      </c>
      <c r="AY96" s="281">
        <f t="shared" si="21"/>
        <v>-1.5346138476090141</v>
      </c>
      <c r="AZ96" s="281">
        <f t="shared" si="21"/>
        <v>-1.5845635638999027</v>
      </c>
      <c r="BA96" s="281">
        <f t="shared" si="21"/>
        <v>-1.050944941052911</v>
      </c>
      <c r="BB96" s="281">
        <f t="shared" si="21"/>
        <v>-2.7972261018462845</v>
      </c>
      <c r="BC96" s="281">
        <f t="shared" si="21"/>
        <v>-8.9146016005418952E-2</v>
      </c>
      <c r="BD96" s="281">
        <f t="shared" si="21"/>
        <v>-1.4468407078220793</v>
      </c>
    </row>
    <row r="97" spans="1:56" s="292" customFormat="1" ht="15" customHeight="1" x14ac:dyDescent="0.25">
      <c r="A97" s="281"/>
      <c r="B97" s="281"/>
      <c r="C97" s="281"/>
      <c r="D97" s="281"/>
      <c r="E97" s="281"/>
      <c r="F97" s="281"/>
      <c r="G97" s="281"/>
      <c r="H97" s="281"/>
      <c r="I97" s="281"/>
      <c r="J97" s="281"/>
      <c r="K97" s="281"/>
      <c r="L97" s="281"/>
      <c r="M97" s="281"/>
      <c r="N97" s="281"/>
      <c r="O97" s="281"/>
      <c r="P97" s="281"/>
      <c r="Q97" s="281"/>
      <c r="R97" s="281"/>
      <c r="S97" s="281"/>
      <c r="T97" s="281"/>
      <c r="U97" s="281"/>
      <c r="V97" s="281"/>
      <c r="W97" s="281"/>
      <c r="X97" s="281"/>
      <c r="Y97" s="281"/>
      <c r="Z97" s="281"/>
      <c r="AA97" s="281"/>
      <c r="AB97" s="281"/>
      <c r="AC97" s="281"/>
      <c r="AD97" s="281"/>
      <c r="AE97" s="281"/>
      <c r="AF97" s="281"/>
      <c r="AG97" s="281"/>
      <c r="AH97" s="281"/>
      <c r="AI97" s="281"/>
      <c r="AJ97" s="281"/>
      <c r="AK97" s="281"/>
      <c r="AL97" s="281"/>
      <c r="AM97" s="281"/>
      <c r="AN97" s="281"/>
      <c r="AO97" s="281"/>
      <c r="AP97" s="281"/>
      <c r="AQ97" s="281"/>
      <c r="AR97" s="281"/>
      <c r="AS97" s="281"/>
      <c r="AT97" s="281"/>
      <c r="AU97" s="281"/>
      <c r="AV97" s="281"/>
      <c r="AW97" s="281"/>
      <c r="AX97" s="281"/>
      <c r="AY97" s="281"/>
      <c r="AZ97" s="281"/>
      <c r="BA97" s="281"/>
      <c r="BB97" s="281"/>
      <c r="BC97" s="281"/>
      <c r="BD97" s="281"/>
    </row>
    <row r="98" spans="1:56" s="292" customFormat="1" ht="15" customHeight="1" x14ac:dyDescent="0.25">
      <c r="A98" s="281"/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281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281"/>
      <c r="AL98" s="281"/>
      <c r="AM98" s="281"/>
      <c r="AN98" s="281"/>
      <c r="AO98" s="281"/>
      <c r="AP98" s="281"/>
      <c r="AQ98" s="281"/>
      <c r="AR98" s="296"/>
      <c r="AS98" s="296"/>
      <c r="AT98" s="296"/>
      <c r="AU98" s="296"/>
      <c r="AV98" s="296"/>
      <c r="AW98" s="296"/>
      <c r="AX98" s="296"/>
      <c r="AY98" s="296"/>
      <c r="AZ98" s="296"/>
      <c r="BA98" s="296"/>
      <c r="BB98" s="296"/>
      <c r="BC98" s="296"/>
      <c r="BD98" s="296"/>
    </row>
    <row r="101" spans="1:56" s="290" customFormat="1" x14ac:dyDescent="0.25">
      <c r="A101" s="281"/>
      <c r="B101" s="281"/>
      <c r="C101" s="281"/>
      <c r="D101" s="281"/>
      <c r="E101" s="281"/>
      <c r="F101" s="281"/>
      <c r="G101" s="281"/>
      <c r="H101" s="281"/>
      <c r="I101" s="281"/>
      <c r="J101" s="281"/>
      <c r="K101" s="281"/>
      <c r="L101" s="281"/>
      <c r="M101" s="281"/>
      <c r="N101" s="281"/>
      <c r="O101" s="281"/>
      <c r="P101" s="281"/>
      <c r="Q101" s="281"/>
      <c r="R101" s="281"/>
      <c r="S101" s="281"/>
      <c r="T101" s="281"/>
      <c r="U101" s="281"/>
      <c r="V101" s="281"/>
      <c r="W101" s="281"/>
      <c r="X101" s="281"/>
      <c r="Y101" s="281"/>
      <c r="Z101" s="281"/>
      <c r="AA101" s="281"/>
      <c r="AB101" s="281"/>
      <c r="AC101" s="281"/>
      <c r="AD101" s="281"/>
      <c r="AE101" s="281"/>
      <c r="AF101" s="281"/>
      <c r="AG101" s="281"/>
      <c r="AH101" s="281"/>
      <c r="AI101" s="281"/>
      <c r="AJ101" s="281"/>
      <c r="AK101" s="281"/>
      <c r="AL101" s="281"/>
      <c r="AM101" s="281"/>
      <c r="AN101" s="281"/>
      <c r="AO101" s="281"/>
      <c r="AP101" s="281"/>
      <c r="AQ101" s="281"/>
      <c r="AR101" s="281"/>
      <c r="AS101" s="281"/>
      <c r="AT101" s="281"/>
      <c r="AU101" s="281"/>
      <c r="AV101" s="281"/>
      <c r="AW101" s="281"/>
      <c r="AX101" s="281"/>
      <c r="AY101" s="281"/>
      <c r="AZ101" s="281"/>
      <c r="BA101" s="281"/>
      <c r="BB101" s="281"/>
      <c r="BC101" s="281"/>
      <c r="BD101" s="281"/>
    </row>
    <row r="102" spans="1:56" s="290" customFormat="1" x14ac:dyDescent="0.25">
      <c r="A102" s="281"/>
      <c r="B102" s="281"/>
      <c r="C102" s="281"/>
      <c r="D102" s="281"/>
      <c r="E102" s="281"/>
      <c r="F102" s="281"/>
      <c r="G102" s="281"/>
      <c r="H102" s="281"/>
      <c r="I102" s="281"/>
      <c r="J102" s="281"/>
      <c r="K102" s="281"/>
      <c r="L102" s="281"/>
      <c r="M102" s="281"/>
      <c r="N102" s="281"/>
      <c r="O102" s="281"/>
      <c r="P102" s="281"/>
      <c r="Q102" s="281"/>
      <c r="R102" s="281"/>
      <c r="S102" s="281"/>
      <c r="T102" s="281"/>
      <c r="U102" s="281"/>
      <c r="V102" s="281"/>
      <c r="W102" s="281"/>
      <c r="X102" s="281"/>
      <c r="Y102" s="281"/>
      <c r="Z102" s="281"/>
      <c r="AA102" s="281"/>
      <c r="AB102" s="281"/>
      <c r="AC102" s="281"/>
      <c r="AD102" s="281"/>
      <c r="AE102" s="281"/>
      <c r="AF102" s="281"/>
      <c r="AG102" s="281"/>
      <c r="AH102" s="281"/>
      <c r="AI102" s="281"/>
      <c r="AJ102" s="281"/>
      <c r="AK102" s="281"/>
      <c r="AL102" s="281"/>
      <c r="AM102" s="281"/>
      <c r="AN102" s="281"/>
      <c r="AO102" s="281"/>
      <c r="AP102" s="281"/>
      <c r="AQ102" s="281"/>
      <c r="AR102" s="281"/>
      <c r="AS102" s="281"/>
      <c r="AT102" s="281"/>
      <c r="AU102" s="281"/>
      <c r="AV102" s="281"/>
      <c r="AW102" s="281"/>
      <c r="AX102" s="281"/>
      <c r="AY102" s="281"/>
      <c r="AZ102" s="281"/>
      <c r="BA102" s="281"/>
      <c r="BB102" s="281"/>
      <c r="BC102" s="281"/>
      <c r="BD102" s="281"/>
    </row>
    <row r="103" spans="1:56" s="290" customFormat="1" x14ac:dyDescent="0.25">
      <c r="A103" s="281"/>
      <c r="B103" s="281"/>
      <c r="C103" s="281"/>
      <c r="D103" s="281"/>
      <c r="E103" s="281"/>
      <c r="F103" s="281"/>
      <c r="G103" s="281"/>
      <c r="H103" s="281"/>
      <c r="I103" s="281"/>
      <c r="J103" s="281"/>
      <c r="K103" s="281"/>
      <c r="L103" s="281"/>
      <c r="M103" s="281"/>
      <c r="N103" s="281"/>
      <c r="O103" s="281"/>
      <c r="P103" s="281"/>
      <c r="Q103" s="281"/>
      <c r="R103" s="281"/>
      <c r="S103" s="281"/>
      <c r="T103" s="281"/>
      <c r="U103" s="281"/>
      <c r="V103" s="281"/>
      <c r="W103" s="281"/>
      <c r="X103" s="281"/>
      <c r="Y103" s="281"/>
      <c r="Z103" s="281"/>
      <c r="AA103" s="281"/>
      <c r="AB103" s="281"/>
      <c r="AC103" s="281"/>
      <c r="AD103" s="281"/>
      <c r="AE103" s="281"/>
      <c r="AF103" s="281"/>
      <c r="AG103" s="281"/>
      <c r="AH103" s="281"/>
      <c r="AI103" s="281"/>
      <c r="AJ103" s="281"/>
      <c r="AK103" s="281"/>
      <c r="AL103" s="281"/>
      <c r="AM103" s="281"/>
      <c r="AN103" s="281"/>
      <c r="AO103" s="281"/>
      <c r="AP103" s="281"/>
      <c r="AQ103" s="281"/>
      <c r="AR103" s="281"/>
      <c r="AS103" s="281"/>
      <c r="AT103" s="281"/>
      <c r="AU103" s="281"/>
      <c r="AV103" s="281"/>
      <c r="AW103" s="281"/>
      <c r="AX103" s="281"/>
      <c r="AY103" s="281"/>
      <c r="AZ103" s="281"/>
      <c r="BA103" s="281"/>
      <c r="BB103" s="281"/>
      <c r="BC103" s="281"/>
      <c r="BD103" s="281"/>
    </row>
    <row r="104" spans="1:56" s="290" customFormat="1" x14ac:dyDescent="0.25">
      <c r="A104" s="281"/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281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281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281"/>
      <c r="BD104" s="281"/>
    </row>
    <row r="105" spans="1:56" ht="15" customHeight="1" x14ac:dyDescent="0.25"/>
    <row r="106" spans="1:56" ht="15" customHeight="1" x14ac:dyDescent="0.25"/>
    <row r="107" spans="1:56" ht="15" customHeight="1" x14ac:dyDescent="0.25"/>
    <row r="108" spans="1:56" ht="15" customHeight="1" x14ac:dyDescent="0.25"/>
    <row r="109" spans="1:56" s="292" customFormat="1" ht="84" customHeight="1" x14ac:dyDescent="0.25">
      <c r="A109" s="281"/>
      <c r="B109" s="281"/>
      <c r="C109" s="281"/>
      <c r="D109" s="281"/>
      <c r="E109" s="281"/>
      <c r="F109" s="281"/>
      <c r="G109" s="281"/>
      <c r="H109" s="281"/>
      <c r="I109" s="281"/>
      <c r="J109" s="281"/>
      <c r="K109" s="281"/>
      <c r="L109" s="281"/>
      <c r="M109" s="281"/>
      <c r="N109" s="281"/>
      <c r="O109" s="281"/>
      <c r="P109" s="281"/>
      <c r="Q109" s="281"/>
      <c r="R109" s="281"/>
      <c r="S109" s="281"/>
      <c r="T109" s="281"/>
      <c r="U109" s="281"/>
      <c r="V109" s="281"/>
      <c r="W109" s="281"/>
      <c r="X109" s="281"/>
      <c r="Y109" s="281"/>
      <c r="Z109" s="281"/>
      <c r="AA109" s="281"/>
      <c r="AB109" s="281"/>
      <c r="AC109" s="281"/>
      <c r="AD109" s="281"/>
      <c r="AE109" s="281"/>
      <c r="AF109" s="281"/>
      <c r="AG109" s="281"/>
      <c r="AH109" s="281"/>
      <c r="AI109" s="281"/>
      <c r="AJ109" s="281"/>
      <c r="AK109" s="281"/>
      <c r="AL109" s="281"/>
      <c r="AM109" s="281"/>
      <c r="AN109" s="281"/>
      <c r="AO109" s="281"/>
      <c r="AP109" s="281"/>
      <c r="AQ109" s="281"/>
      <c r="AR109" s="281"/>
      <c r="AS109" s="281"/>
      <c r="AT109" s="281"/>
      <c r="AU109" s="281"/>
      <c r="AV109" s="281"/>
      <c r="AW109" s="281"/>
      <c r="AX109" s="281"/>
      <c r="AY109" s="281"/>
      <c r="AZ109" s="281"/>
      <c r="BA109" s="281"/>
      <c r="BB109" s="281"/>
      <c r="BC109" s="281"/>
      <c r="BD109" s="281"/>
    </row>
    <row r="110" spans="1:56" s="292" customFormat="1" ht="84" customHeight="1" x14ac:dyDescent="0.25">
      <c r="A110" s="281"/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281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281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281"/>
      <c r="BD110" s="281"/>
    </row>
    <row r="111" spans="1:56" s="292" customFormat="1" ht="15" customHeight="1" x14ac:dyDescent="0.25">
      <c r="A111" s="281"/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281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281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281"/>
      <c r="BD111" s="281"/>
    </row>
    <row r="112" spans="1:56" s="292" customFormat="1" ht="15" customHeight="1" x14ac:dyDescent="0.25">
      <c r="A112" s="281"/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281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281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281"/>
      <c r="BD112" s="281"/>
    </row>
    <row r="113" spans="1:56" s="292" customFormat="1" ht="15" customHeight="1" x14ac:dyDescent="0.25">
      <c r="A113" s="281"/>
      <c r="B113" s="281"/>
      <c r="C113" s="281"/>
      <c r="D113" s="281"/>
      <c r="E113" s="281"/>
      <c r="F113" s="281"/>
      <c r="G113" s="281"/>
      <c r="H113" s="281"/>
      <c r="I113" s="281"/>
      <c r="J113" s="281"/>
      <c r="K113" s="281"/>
      <c r="L113" s="281"/>
      <c r="M113" s="281"/>
      <c r="N113" s="281"/>
      <c r="O113" s="281"/>
      <c r="P113" s="281"/>
      <c r="Q113" s="281"/>
      <c r="R113" s="281"/>
      <c r="S113" s="281"/>
      <c r="T113" s="281"/>
      <c r="U113" s="281"/>
      <c r="V113" s="281"/>
      <c r="W113" s="281"/>
      <c r="X113" s="281"/>
      <c r="Y113" s="281"/>
      <c r="Z113" s="281"/>
      <c r="AA113" s="281"/>
      <c r="AB113" s="281"/>
      <c r="AC113" s="281"/>
      <c r="AD113" s="281"/>
      <c r="AE113" s="281"/>
      <c r="AF113" s="281"/>
      <c r="AG113" s="281"/>
      <c r="AH113" s="281"/>
      <c r="AI113" s="281"/>
      <c r="AJ113" s="281"/>
      <c r="AK113" s="281"/>
      <c r="AL113" s="281"/>
      <c r="AM113" s="281"/>
      <c r="AN113" s="281"/>
      <c r="AO113" s="281"/>
      <c r="AP113" s="281"/>
      <c r="AQ113" s="281"/>
      <c r="AR113" s="281"/>
      <c r="AS113" s="281"/>
      <c r="AT113" s="281"/>
      <c r="AU113" s="281"/>
      <c r="AV113" s="281"/>
      <c r="AW113" s="281"/>
      <c r="AX113" s="281"/>
      <c r="AY113" s="281"/>
      <c r="AZ113" s="281"/>
      <c r="BA113" s="281"/>
      <c r="BB113" s="281"/>
      <c r="BC113" s="281"/>
      <c r="BD113" s="281"/>
    </row>
    <row r="114" spans="1:56" s="292" customFormat="1" ht="15" customHeight="1" x14ac:dyDescent="0.25">
      <c r="A114" s="281"/>
      <c r="B114" s="281"/>
      <c r="C114" s="281"/>
      <c r="D114" s="281"/>
      <c r="E114" s="281"/>
      <c r="F114" s="281"/>
      <c r="G114" s="281"/>
      <c r="H114" s="281"/>
      <c r="I114" s="281"/>
      <c r="J114" s="281"/>
      <c r="K114" s="281"/>
      <c r="L114" s="281"/>
      <c r="M114" s="281"/>
      <c r="N114" s="281"/>
      <c r="O114" s="281"/>
      <c r="P114" s="281"/>
      <c r="Q114" s="281"/>
      <c r="R114" s="281"/>
      <c r="S114" s="281"/>
      <c r="T114" s="281"/>
      <c r="U114" s="281"/>
      <c r="V114" s="281"/>
      <c r="W114" s="281"/>
      <c r="X114" s="281"/>
      <c r="Y114" s="281"/>
      <c r="Z114" s="281"/>
      <c r="AA114" s="281"/>
      <c r="AB114" s="281"/>
      <c r="AC114" s="281"/>
      <c r="AD114" s="281"/>
      <c r="AE114" s="281"/>
      <c r="AF114" s="281"/>
      <c r="AG114" s="281"/>
      <c r="AH114" s="281"/>
      <c r="AI114" s="281"/>
      <c r="AJ114" s="281"/>
      <c r="AK114" s="281"/>
      <c r="AL114" s="281"/>
      <c r="AM114" s="281"/>
      <c r="AN114" s="281"/>
      <c r="AO114" s="281"/>
      <c r="AP114" s="281"/>
      <c r="AQ114" s="281"/>
      <c r="AR114" s="281"/>
      <c r="AS114" s="281"/>
      <c r="AT114" s="281"/>
      <c r="AU114" s="281"/>
      <c r="AV114" s="281"/>
      <c r="AW114" s="281"/>
      <c r="AX114" s="281"/>
      <c r="AY114" s="281"/>
      <c r="AZ114" s="281"/>
      <c r="BA114" s="281"/>
      <c r="BB114" s="281"/>
      <c r="BC114" s="281"/>
      <c r="BD114" s="281"/>
    </row>
    <row r="115" spans="1:56" s="292" customFormat="1" ht="15" customHeight="1" x14ac:dyDescent="0.25">
      <c r="A115" s="281"/>
      <c r="B115" s="281"/>
      <c r="C115" s="281"/>
      <c r="D115" s="281"/>
      <c r="E115" s="281"/>
      <c r="F115" s="281"/>
      <c r="G115" s="281"/>
      <c r="H115" s="281"/>
      <c r="I115" s="281"/>
      <c r="J115" s="281"/>
      <c r="K115" s="281"/>
      <c r="L115" s="281"/>
      <c r="M115" s="281"/>
      <c r="N115" s="281"/>
      <c r="O115" s="281"/>
      <c r="P115" s="281"/>
      <c r="Q115" s="281"/>
      <c r="R115" s="281"/>
      <c r="S115" s="281"/>
      <c r="T115" s="281"/>
      <c r="U115" s="281"/>
      <c r="V115" s="281"/>
      <c r="W115" s="281"/>
      <c r="X115" s="281"/>
      <c r="Y115" s="281"/>
      <c r="Z115" s="281"/>
      <c r="AA115" s="281"/>
      <c r="AB115" s="281"/>
      <c r="AC115" s="281"/>
      <c r="AD115" s="281"/>
      <c r="AE115" s="281"/>
      <c r="AF115" s="281"/>
      <c r="AG115" s="281"/>
      <c r="AH115" s="281"/>
      <c r="AI115" s="281"/>
      <c r="AJ115" s="281"/>
      <c r="AK115" s="281"/>
      <c r="AL115" s="281"/>
      <c r="AM115" s="281"/>
      <c r="AN115" s="281"/>
      <c r="AO115" s="281"/>
      <c r="AP115" s="281"/>
      <c r="AQ115" s="281"/>
      <c r="AR115" s="281"/>
      <c r="AS115" s="281"/>
      <c r="AT115" s="281"/>
      <c r="AU115" s="281"/>
      <c r="AV115" s="281"/>
      <c r="AW115" s="281"/>
      <c r="AX115" s="281"/>
      <c r="AY115" s="281"/>
      <c r="AZ115" s="281"/>
      <c r="BA115" s="281"/>
      <c r="BB115" s="281"/>
      <c r="BC115" s="281"/>
      <c r="BD115" s="281"/>
    </row>
    <row r="118" spans="1:56" s="290" customFormat="1" x14ac:dyDescent="0.25">
      <c r="A118" s="281"/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281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281"/>
      <c r="AL118" s="281"/>
      <c r="AM118" s="281"/>
      <c r="AN118" s="281"/>
      <c r="AO118" s="281"/>
      <c r="AP118" s="281"/>
      <c r="AQ118" s="281"/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281"/>
      <c r="BD118" s="281"/>
    </row>
    <row r="119" spans="1:56" s="290" customFormat="1" x14ac:dyDescent="0.25">
      <c r="A119" s="281"/>
      <c r="B119" s="281"/>
      <c r="C119" s="281"/>
      <c r="D119" s="281"/>
      <c r="E119" s="281"/>
      <c r="F119" s="281"/>
      <c r="G119" s="281"/>
      <c r="H119" s="281"/>
      <c r="I119" s="281"/>
      <c r="J119" s="281"/>
      <c r="K119" s="281"/>
      <c r="L119" s="281"/>
      <c r="M119" s="281"/>
      <c r="N119" s="281"/>
      <c r="O119" s="281"/>
      <c r="P119" s="281"/>
      <c r="Q119" s="281"/>
      <c r="R119" s="281"/>
      <c r="S119" s="281"/>
      <c r="T119" s="281"/>
      <c r="U119" s="281"/>
      <c r="V119" s="281"/>
      <c r="W119" s="281"/>
      <c r="X119" s="281"/>
      <c r="Y119" s="281"/>
      <c r="Z119" s="281"/>
      <c r="AA119" s="281"/>
      <c r="AB119" s="281"/>
      <c r="AC119" s="281"/>
      <c r="AD119" s="281"/>
      <c r="AE119" s="281"/>
      <c r="AF119" s="281"/>
      <c r="AG119" s="281"/>
      <c r="AH119" s="281"/>
      <c r="AI119" s="281"/>
      <c r="AJ119" s="281"/>
      <c r="AK119" s="281"/>
      <c r="AL119" s="281"/>
      <c r="AM119" s="281"/>
      <c r="AN119" s="281"/>
      <c r="AO119" s="281"/>
      <c r="AP119" s="281"/>
      <c r="AQ119" s="281"/>
      <c r="AR119" s="281"/>
      <c r="AS119" s="281"/>
      <c r="AT119" s="281"/>
      <c r="AU119" s="281"/>
      <c r="AV119" s="281"/>
      <c r="AW119" s="281"/>
      <c r="AX119" s="281"/>
      <c r="AY119" s="281"/>
      <c r="AZ119" s="281"/>
      <c r="BA119" s="281"/>
      <c r="BB119" s="281"/>
      <c r="BC119" s="281"/>
      <c r="BD119" s="281"/>
    </row>
    <row r="120" spans="1:56" s="290" customFormat="1" x14ac:dyDescent="0.25">
      <c r="A120" s="281"/>
      <c r="B120" s="281"/>
      <c r="C120" s="281"/>
      <c r="D120" s="281"/>
      <c r="E120" s="281"/>
      <c r="F120" s="281"/>
      <c r="G120" s="281"/>
      <c r="H120" s="281"/>
      <c r="I120" s="281"/>
      <c r="J120" s="281"/>
      <c r="K120" s="281"/>
      <c r="L120" s="281"/>
      <c r="M120" s="281"/>
      <c r="N120" s="281"/>
      <c r="O120" s="281"/>
      <c r="P120" s="281"/>
      <c r="Q120" s="281"/>
      <c r="R120" s="281"/>
      <c r="S120" s="281"/>
      <c r="T120" s="281"/>
      <c r="U120" s="281"/>
      <c r="V120" s="281"/>
      <c r="W120" s="281"/>
      <c r="X120" s="281"/>
      <c r="Y120" s="281"/>
      <c r="Z120" s="281"/>
      <c r="AA120" s="281"/>
      <c r="AB120" s="281"/>
      <c r="AC120" s="281"/>
      <c r="AD120" s="281"/>
      <c r="AE120" s="281"/>
      <c r="AF120" s="281"/>
      <c r="AG120" s="281"/>
      <c r="AH120" s="281"/>
      <c r="AI120" s="281"/>
      <c r="AJ120" s="281"/>
      <c r="AK120" s="281"/>
      <c r="AL120" s="281"/>
      <c r="AM120" s="281"/>
      <c r="AN120" s="281"/>
      <c r="AO120" s="281"/>
      <c r="AP120" s="281"/>
      <c r="AQ120" s="281"/>
      <c r="AR120" s="281"/>
      <c r="AS120" s="281"/>
      <c r="AT120" s="281"/>
      <c r="AU120" s="281"/>
      <c r="AV120" s="281"/>
      <c r="AW120" s="281"/>
      <c r="AX120" s="281"/>
      <c r="AY120" s="281"/>
      <c r="AZ120" s="281"/>
      <c r="BA120" s="281"/>
      <c r="BB120" s="281"/>
      <c r="BC120" s="281"/>
      <c r="BD120" s="281"/>
    </row>
    <row r="121" spans="1:56" s="290" customFormat="1" x14ac:dyDescent="0.25">
      <c r="A121" s="281"/>
      <c r="B121" s="281"/>
      <c r="C121" s="281"/>
      <c r="D121" s="281"/>
      <c r="E121" s="281"/>
      <c r="F121" s="281"/>
      <c r="G121" s="281"/>
      <c r="H121" s="281"/>
      <c r="I121" s="281"/>
      <c r="J121" s="281"/>
      <c r="K121" s="281"/>
      <c r="L121" s="281"/>
      <c r="M121" s="281"/>
      <c r="N121" s="281"/>
      <c r="O121" s="281"/>
      <c r="P121" s="281"/>
      <c r="Q121" s="281"/>
      <c r="R121" s="281"/>
      <c r="S121" s="281"/>
      <c r="T121" s="281"/>
      <c r="U121" s="281"/>
      <c r="V121" s="281"/>
      <c r="W121" s="281"/>
      <c r="X121" s="281"/>
      <c r="Y121" s="281"/>
      <c r="Z121" s="281"/>
      <c r="AA121" s="281"/>
      <c r="AB121" s="281"/>
      <c r="AC121" s="281"/>
      <c r="AD121" s="281"/>
      <c r="AE121" s="281"/>
      <c r="AF121" s="281"/>
      <c r="AG121" s="281"/>
      <c r="AH121" s="281"/>
      <c r="AI121" s="281"/>
      <c r="AJ121" s="281"/>
      <c r="AK121" s="281"/>
      <c r="AL121" s="281"/>
      <c r="AM121" s="281"/>
      <c r="AN121" s="281"/>
      <c r="AO121" s="281"/>
      <c r="AP121" s="281"/>
      <c r="AQ121" s="281"/>
      <c r="AR121" s="281"/>
      <c r="AS121" s="281"/>
      <c r="AT121" s="281"/>
      <c r="AU121" s="281"/>
      <c r="AV121" s="281"/>
      <c r="AW121" s="281"/>
      <c r="AX121" s="281"/>
      <c r="AY121" s="281"/>
      <c r="AZ121" s="281"/>
      <c r="BA121" s="281"/>
      <c r="BB121" s="281"/>
      <c r="BC121" s="281"/>
      <c r="BD121" s="281"/>
    </row>
    <row r="122" spans="1:56" ht="15" customHeight="1" x14ac:dyDescent="0.25"/>
    <row r="149" spans="1:1" x14ac:dyDescent="0.25">
      <c r="A149" s="281" t="s">
        <v>35</v>
      </c>
    </row>
    <row r="150" spans="1:1" x14ac:dyDescent="0.25">
      <c r="A150" s="281" t="s">
        <v>784</v>
      </c>
    </row>
    <row r="152" spans="1:1" x14ac:dyDescent="0.25">
      <c r="A152" s="281">
        <v>6.2245880943406</v>
      </c>
    </row>
    <row r="153" spans="1:1" x14ac:dyDescent="0.25">
      <c r="A153" s="281">
        <v>4.0093677225080713</v>
      </c>
    </row>
    <row r="154" spans="1:1" x14ac:dyDescent="0.25">
      <c r="A154" s="281">
        <v>3.7724160121451416</v>
      </c>
    </row>
    <row r="155" spans="1:1" x14ac:dyDescent="0.25">
      <c r="A155" s="281">
        <v>3.7143827588997333</v>
      </c>
    </row>
    <row r="156" spans="1:1" x14ac:dyDescent="0.25">
      <c r="A156" s="281">
        <v>3.7016251063506127</v>
      </c>
    </row>
    <row r="157" spans="1:1" x14ac:dyDescent="0.25">
      <c r="A157" s="281">
        <v>3.453481748858898</v>
      </c>
    </row>
    <row r="158" spans="1:1" x14ac:dyDescent="0.25">
      <c r="A158" s="281">
        <v>3.4816590811861379</v>
      </c>
    </row>
    <row r="159" spans="1:1" x14ac:dyDescent="0.25">
      <c r="A159" s="281">
        <v>4.0510743606127422</v>
      </c>
    </row>
    <row r="160" spans="1:1" x14ac:dyDescent="0.25">
      <c r="A160" s="281">
        <v>3</v>
      </c>
    </row>
  </sheetData>
  <conditionalFormatting sqref="A1:XFD1048576">
    <cfRule type="cellIs" dxfId="3" priority="1" operator="equal">
      <formula>"H0"</formula>
    </cfRule>
    <cfRule type="cellIs" dxfId="2" priority="2" operator="equal">
      <formula>"H1"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5:AF98"/>
  <sheetViews>
    <sheetView zoomScale="55" zoomScaleNormal="55" workbookViewId="0">
      <selection activeCell="N3" sqref="N3"/>
    </sheetView>
  </sheetViews>
  <sheetFormatPr baseColWidth="10" defaultRowHeight="15.75" x14ac:dyDescent="0.25"/>
  <cols>
    <col min="1" max="1" width="16.7109375" style="281" customWidth="1"/>
    <col min="2" max="2" width="22.7109375" style="281" hidden="1" customWidth="1"/>
    <col min="3" max="14" width="15.7109375" style="281" customWidth="1"/>
    <col min="16" max="16" width="15.140625" style="116" bestFit="1" customWidth="1"/>
    <col min="17" max="32" width="11.28515625" style="116" customWidth="1"/>
  </cols>
  <sheetData>
    <row r="5" spans="1:32" ht="18" x14ac:dyDescent="0.25">
      <c r="A5" s="327"/>
      <c r="B5" s="519"/>
      <c r="C5" t="s">
        <v>171</v>
      </c>
      <c r="D5"/>
      <c r="E5"/>
      <c r="F5"/>
      <c r="G5"/>
      <c r="H5"/>
      <c r="I5"/>
      <c r="J5"/>
      <c r="K5"/>
      <c r="L5"/>
      <c r="M5"/>
      <c r="N5"/>
    </row>
    <row r="6" spans="1:32" ht="35.1" customHeight="1" x14ac:dyDescent="0.25">
      <c r="A6" s="445"/>
      <c r="B6" s="445"/>
      <c r="C6" s="643" t="s">
        <v>160</v>
      </c>
      <c r="D6" s="644"/>
      <c r="E6" s="644"/>
      <c r="F6" s="645"/>
      <c r="G6" s="643" t="s">
        <v>167</v>
      </c>
      <c r="H6" s="644"/>
      <c r="I6" s="644"/>
      <c r="J6" s="645"/>
      <c r="K6" s="591" t="s">
        <v>168</v>
      </c>
      <c r="L6" s="591"/>
      <c r="M6" s="591"/>
      <c r="N6" s="591"/>
      <c r="P6" s="520"/>
      <c r="Q6" s="676" t="s">
        <v>160</v>
      </c>
      <c r="R6" s="677"/>
      <c r="S6" s="677"/>
      <c r="T6" s="677"/>
      <c r="U6" s="677"/>
      <c r="V6" s="677"/>
      <c r="W6" s="677"/>
      <c r="X6" s="678"/>
      <c r="Y6" s="676" t="s">
        <v>167</v>
      </c>
      <c r="Z6" s="677"/>
      <c r="AA6" s="677"/>
      <c r="AB6" s="677"/>
      <c r="AC6" s="677"/>
      <c r="AD6" s="677"/>
      <c r="AE6" s="677"/>
      <c r="AF6" s="678"/>
    </row>
    <row r="7" spans="1:32" ht="120" customHeight="1" x14ac:dyDescent="0.25">
      <c r="A7" s="450" t="s">
        <v>968</v>
      </c>
      <c r="B7" s="446"/>
      <c r="C7" s="559" t="s">
        <v>1014</v>
      </c>
      <c r="D7" s="559" t="s">
        <v>1016</v>
      </c>
      <c r="E7" s="559" t="s">
        <v>1017</v>
      </c>
      <c r="F7" s="559" t="s">
        <v>1018</v>
      </c>
      <c r="G7" s="559" t="s">
        <v>1014</v>
      </c>
      <c r="H7" s="559" t="s">
        <v>1016</v>
      </c>
      <c r="I7" s="559" t="s">
        <v>1017</v>
      </c>
      <c r="J7" s="559" t="s">
        <v>1018</v>
      </c>
      <c r="K7" s="559" t="s">
        <v>1014</v>
      </c>
      <c r="L7" s="559" t="s">
        <v>1016</v>
      </c>
      <c r="M7" s="559" t="s">
        <v>1017</v>
      </c>
      <c r="N7" s="559" t="s">
        <v>1018</v>
      </c>
      <c r="P7" s="521" t="s">
        <v>968</v>
      </c>
      <c r="Q7" s="522" t="s">
        <v>994</v>
      </c>
      <c r="R7" s="522" t="s">
        <v>1001</v>
      </c>
      <c r="S7" s="522" t="s">
        <v>1002</v>
      </c>
      <c r="T7" s="522" t="s">
        <v>995</v>
      </c>
      <c r="U7" s="522" t="s">
        <v>1003</v>
      </c>
      <c r="V7" s="522" t="s">
        <v>996</v>
      </c>
      <c r="W7" s="522" t="s">
        <v>604</v>
      </c>
      <c r="X7" s="522" t="s">
        <v>612</v>
      </c>
      <c r="Y7" s="522" t="s">
        <v>994</v>
      </c>
      <c r="Z7" s="522" t="s">
        <v>1001</v>
      </c>
      <c r="AA7" s="522" t="s">
        <v>1002</v>
      </c>
      <c r="AB7" s="522" t="s">
        <v>995</v>
      </c>
      <c r="AC7" s="522" t="s">
        <v>1003</v>
      </c>
      <c r="AD7" s="522" t="s">
        <v>996</v>
      </c>
      <c r="AE7" s="522" t="s">
        <v>604</v>
      </c>
      <c r="AF7" s="522" t="s">
        <v>612</v>
      </c>
    </row>
    <row r="8" spans="1:32" ht="120" customHeight="1" x14ac:dyDescent="0.25">
      <c r="A8" s="450" t="s">
        <v>969</v>
      </c>
      <c r="B8" s="446"/>
      <c r="C8" s="559" t="s">
        <v>1015</v>
      </c>
      <c r="D8" s="559" t="s">
        <v>1019</v>
      </c>
      <c r="E8" s="559" t="s">
        <v>1020</v>
      </c>
      <c r="F8" s="559" t="s">
        <v>1021</v>
      </c>
      <c r="G8" s="559" t="s">
        <v>1015</v>
      </c>
      <c r="H8" s="559" t="s">
        <v>1019</v>
      </c>
      <c r="I8" s="559" t="s">
        <v>1020</v>
      </c>
      <c r="J8" s="559" t="s">
        <v>1021</v>
      </c>
      <c r="K8" s="559" t="s">
        <v>1015</v>
      </c>
      <c r="L8" s="559" t="s">
        <v>1019</v>
      </c>
      <c r="M8" s="559" t="s">
        <v>1020</v>
      </c>
      <c r="N8" s="559" t="s">
        <v>1021</v>
      </c>
      <c r="P8" s="521" t="s">
        <v>969</v>
      </c>
      <c r="Q8" s="522" t="s">
        <v>997</v>
      </c>
      <c r="R8" s="522" t="s">
        <v>1004</v>
      </c>
      <c r="S8" s="522" t="s">
        <v>1005</v>
      </c>
      <c r="T8" s="522" t="s">
        <v>998</v>
      </c>
      <c r="U8" s="522" t="s">
        <v>1006</v>
      </c>
      <c r="V8" s="522" t="s">
        <v>999</v>
      </c>
      <c r="W8" s="522" t="s">
        <v>396</v>
      </c>
      <c r="X8" s="522" t="s">
        <v>613</v>
      </c>
      <c r="Y8" s="522" t="s">
        <v>997</v>
      </c>
      <c r="Z8" s="522" t="s">
        <v>1004</v>
      </c>
      <c r="AA8" s="522" t="s">
        <v>1005</v>
      </c>
      <c r="AB8" s="522" t="s">
        <v>998</v>
      </c>
      <c r="AC8" s="522" t="s">
        <v>1006</v>
      </c>
      <c r="AD8" s="522" t="s">
        <v>999</v>
      </c>
      <c r="AE8" s="522" t="s">
        <v>396</v>
      </c>
      <c r="AF8" s="522" t="s">
        <v>613</v>
      </c>
    </row>
    <row r="9" spans="1:32" ht="35.1" customHeight="1" x14ac:dyDescent="0.25">
      <c r="A9" s="575" t="s">
        <v>970</v>
      </c>
      <c r="B9" s="417"/>
      <c r="C9" s="352">
        <v>-3.2603050834400134</v>
      </c>
      <c r="D9" s="352">
        <v>-7.5245493139109865</v>
      </c>
      <c r="E9" s="352">
        <v>-1.7748788175897217</v>
      </c>
      <c r="F9" s="352">
        <v>-7.865732004938355</v>
      </c>
      <c r="G9" s="352">
        <v>-1.8394383581603655</v>
      </c>
      <c r="H9" s="352">
        <v>-12.810081045359889</v>
      </c>
      <c r="I9" s="352">
        <v>-1.7273244897228457</v>
      </c>
      <c r="J9" s="352">
        <v>-12.879866798612488</v>
      </c>
      <c r="K9" s="352">
        <v>-2.2491129771713436</v>
      </c>
      <c r="L9" s="352">
        <v>-12.323011721450579</v>
      </c>
      <c r="M9" s="352">
        <v>-1.168422277163605</v>
      </c>
      <c r="N9" s="352">
        <v>-12.619211377003767</v>
      </c>
      <c r="P9" s="523" t="s">
        <v>970</v>
      </c>
      <c r="Q9" s="524">
        <v>-4.3800910667075668</v>
      </c>
      <c r="R9" s="524">
        <v>1.9037947339827035</v>
      </c>
      <c r="S9" s="524">
        <v>-5.4225635756723465</v>
      </c>
      <c r="T9" s="524">
        <v>3.1880697355090586</v>
      </c>
      <c r="U9" s="524">
        <v>-11.319603621502603</v>
      </c>
      <c r="V9" s="524">
        <v>-14.054462207469715</v>
      </c>
      <c r="W9" s="524">
        <v>-2.5622741563118843</v>
      </c>
      <c r="X9" s="524">
        <v>-4.2857885267182425</v>
      </c>
      <c r="Y9" s="524">
        <v>-2.5403436355537297</v>
      </c>
      <c r="Z9" s="524">
        <v>2.4475091940376559</v>
      </c>
      <c r="AA9" s="524">
        <v>-6.4061984191852419</v>
      </c>
      <c r="AB9" s="524">
        <v>3.5671561674016736</v>
      </c>
      <c r="AC9" s="524">
        <v>-12.961590959776347</v>
      </c>
      <c r="AD9" s="524">
        <v>-14.194139599535792</v>
      </c>
      <c r="AE9" s="524">
        <v>-0.55429377516231138</v>
      </c>
      <c r="AF9" s="524">
        <v>-3.8877806535701196</v>
      </c>
    </row>
    <row r="10" spans="1:32" ht="35.1" customHeight="1" x14ac:dyDescent="0.25">
      <c r="A10" s="576" t="s">
        <v>976</v>
      </c>
      <c r="B10" s="447"/>
      <c r="C10" s="353">
        <v>6.0000000000004494E-4</v>
      </c>
      <c r="D10" s="353">
        <v>0</v>
      </c>
      <c r="E10" s="353">
        <v>3.839999999999999E-2</v>
      </c>
      <c r="F10" s="353">
        <v>0</v>
      </c>
      <c r="G10" s="353">
        <v>3.290000000000004E-2</v>
      </c>
      <c r="H10" s="353">
        <v>0</v>
      </c>
      <c r="I10" s="353">
        <v>4.1799999999999948E-2</v>
      </c>
      <c r="J10" s="353">
        <v>0</v>
      </c>
      <c r="K10" s="353">
        <v>1.2199999999999989E-2</v>
      </c>
      <c r="L10" s="353">
        <v>0</v>
      </c>
      <c r="M10" s="353">
        <v>0.121</v>
      </c>
      <c r="N10" s="353">
        <v>0</v>
      </c>
      <c r="P10" s="523" t="s">
        <v>976</v>
      </c>
      <c r="Q10" s="138">
        <v>0</v>
      </c>
      <c r="R10" s="515">
        <v>0.97130000000000005</v>
      </c>
      <c r="S10" s="515">
        <v>0</v>
      </c>
      <c r="T10" s="515">
        <v>0.99929999999999997</v>
      </c>
      <c r="U10" s="515">
        <v>0</v>
      </c>
      <c r="V10" s="515">
        <v>0</v>
      </c>
      <c r="W10" s="515">
        <v>5.1999999999999824E-3</v>
      </c>
      <c r="X10" s="515">
        <v>0</v>
      </c>
      <c r="Y10" s="515">
        <v>5.4999999999999494E-3</v>
      </c>
      <c r="Z10" s="515">
        <v>0.9929</v>
      </c>
      <c r="AA10" s="515">
        <v>0</v>
      </c>
      <c r="AB10" s="515">
        <v>0.99980000000000002</v>
      </c>
      <c r="AC10" s="515">
        <v>0</v>
      </c>
      <c r="AD10" s="515">
        <v>0</v>
      </c>
      <c r="AE10" s="515">
        <v>0.29120000000000001</v>
      </c>
      <c r="AF10" s="515">
        <v>9.9999999999988987E-5</v>
      </c>
    </row>
    <row r="11" spans="1:32" ht="35.1" customHeight="1" x14ac:dyDescent="0.25">
      <c r="A11" s="575" t="s">
        <v>857</v>
      </c>
      <c r="B11" s="417"/>
      <c r="C11" s="353">
        <v>0.99939999999999996</v>
      </c>
      <c r="D11" s="353">
        <v>1</v>
      </c>
      <c r="E11" s="353">
        <v>0.96160000000000001</v>
      </c>
      <c r="F11" s="353">
        <v>1</v>
      </c>
      <c r="G11" s="353">
        <v>0.96709999999999996</v>
      </c>
      <c r="H11" s="353">
        <v>1</v>
      </c>
      <c r="I11" s="353">
        <v>0.95820000000000005</v>
      </c>
      <c r="J11" s="353">
        <v>1</v>
      </c>
      <c r="K11" s="353">
        <v>0.98780000000000001</v>
      </c>
      <c r="L11" s="353">
        <v>1</v>
      </c>
      <c r="M11" s="353">
        <v>0.879</v>
      </c>
      <c r="N11" s="353">
        <v>1</v>
      </c>
      <c r="P11" s="523" t="s">
        <v>857</v>
      </c>
      <c r="Q11" s="515">
        <v>1</v>
      </c>
      <c r="R11" s="515">
        <v>2.8699999999999948E-2</v>
      </c>
      <c r="S11" s="515">
        <v>1</v>
      </c>
      <c r="T11" s="515">
        <v>7.0000000000003393E-4</v>
      </c>
      <c r="U11" s="515">
        <v>1</v>
      </c>
      <c r="V11" s="515">
        <v>1</v>
      </c>
      <c r="W11" s="515">
        <v>0.99480000000000002</v>
      </c>
      <c r="X11" s="515">
        <v>1</v>
      </c>
      <c r="Y11" s="515">
        <v>0.99450000000000005</v>
      </c>
      <c r="Z11" s="515">
        <v>7.0999999999999952E-3</v>
      </c>
      <c r="AA11" s="515">
        <v>1</v>
      </c>
      <c r="AB11" s="515">
        <v>1.9999999999997797E-4</v>
      </c>
      <c r="AC11" s="515">
        <v>1</v>
      </c>
      <c r="AD11" s="515">
        <v>1</v>
      </c>
      <c r="AE11" s="515">
        <v>0.70879999999999999</v>
      </c>
      <c r="AF11" s="515">
        <v>0.99990000000000001</v>
      </c>
    </row>
    <row r="12" spans="1:32" ht="35.1" customHeight="1" x14ac:dyDescent="0.25">
      <c r="A12" s="575" t="s">
        <v>175</v>
      </c>
      <c r="B12" s="417"/>
      <c r="C12" s="353">
        <v>3</v>
      </c>
      <c r="D12" s="353">
        <v>2</v>
      </c>
      <c r="E12" s="353">
        <v>4</v>
      </c>
      <c r="F12" s="353">
        <v>1</v>
      </c>
      <c r="G12" s="353">
        <v>3</v>
      </c>
      <c r="H12" s="353">
        <v>2</v>
      </c>
      <c r="I12" s="353">
        <v>4</v>
      </c>
      <c r="J12" s="353">
        <v>1</v>
      </c>
      <c r="K12" s="353">
        <v>3</v>
      </c>
      <c r="L12" s="353">
        <v>2</v>
      </c>
      <c r="M12" s="353">
        <v>4</v>
      </c>
      <c r="N12" s="353">
        <v>1</v>
      </c>
      <c r="P12" s="523" t="s">
        <v>971</v>
      </c>
      <c r="Q12" s="515">
        <v>4</v>
      </c>
      <c r="R12" s="515">
        <v>7</v>
      </c>
      <c r="S12" s="515">
        <v>3</v>
      </c>
      <c r="T12" s="515">
        <v>8</v>
      </c>
      <c r="U12" s="515">
        <v>2</v>
      </c>
      <c r="V12" s="515">
        <v>1</v>
      </c>
      <c r="W12" s="515">
        <v>6</v>
      </c>
      <c r="X12" s="515">
        <v>5</v>
      </c>
      <c r="Y12" s="515">
        <v>5</v>
      </c>
      <c r="Z12" s="515">
        <v>7</v>
      </c>
      <c r="AA12" s="515">
        <v>3</v>
      </c>
      <c r="AB12" s="515">
        <v>8</v>
      </c>
      <c r="AC12" s="515">
        <v>2</v>
      </c>
      <c r="AD12" s="515">
        <v>1</v>
      </c>
      <c r="AE12" s="515">
        <v>6</v>
      </c>
      <c r="AF12" s="515">
        <v>4</v>
      </c>
    </row>
    <row r="13" spans="1:32" ht="35.1" customHeight="1" x14ac:dyDescent="0.25">
      <c r="A13" s="577" t="s">
        <v>965</v>
      </c>
      <c r="B13" s="431"/>
      <c r="C13" s="355">
        <v>0.98333333333333328</v>
      </c>
      <c r="D13" s="355">
        <v>0.97499999999999998</v>
      </c>
      <c r="E13" s="355">
        <v>0.98750000000000004</v>
      </c>
      <c r="F13" s="355">
        <v>0.95</v>
      </c>
      <c r="G13" s="355">
        <v>0.98333333333333328</v>
      </c>
      <c r="H13" s="355">
        <v>0.97499999999999998</v>
      </c>
      <c r="I13" s="355">
        <v>0.98750000000000004</v>
      </c>
      <c r="J13" s="355">
        <v>0.95</v>
      </c>
      <c r="K13" s="355">
        <v>0.98333333333333328</v>
      </c>
      <c r="L13" s="355">
        <v>0.97499999999999998</v>
      </c>
      <c r="M13" s="355">
        <v>0.98750000000000004</v>
      </c>
      <c r="N13" s="355">
        <v>0.95</v>
      </c>
      <c r="P13" s="525" t="s">
        <v>965</v>
      </c>
      <c r="Q13" s="138">
        <v>0.98750000000000004</v>
      </c>
      <c r="R13" s="138">
        <v>0.99285714285714288</v>
      </c>
      <c r="S13" s="138">
        <v>0.98333333333333328</v>
      </c>
      <c r="T13" s="138">
        <v>0.99375000000000002</v>
      </c>
      <c r="U13" s="138">
        <v>0.97499999999999998</v>
      </c>
      <c r="V13" s="138">
        <v>0.95</v>
      </c>
      <c r="W13" s="138">
        <v>0.9916666666666667</v>
      </c>
      <c r="X13" s="138">
        <v>0.99</v>
      </c>
      <c r="Y13" s="138">
        <v>0.99</v>
      </c>
      <c r="Z13" s="138">
        <v>0.99285714285714288</v>
      </c>
      <c r="AA13" s="138">
        <v>0.98333333333333328</v>
      </c>
      <c r="AB13" s="138">
        <v>0.99375000000000002</v>
      </c>
      <c r="AC13" s="138">
        <v>0.97499999999999998</v>
      </c>
      <c r="AD13" s="138">
        <v>0.95</v>
      </c>
      <c r="AE13" s="138">
        <v>0.9916666666666667</v>
      </c>
      <c r="AF13" s="138">
        <v>0.98750000000000004</v>
      </c>
    </row>
    <row r="14" spans="1:32" ht="35.1" customHeight="1" x14ac:dyDescent="0.25">
      <c r="A14" s="575" t="s">
        <v>974</v>
      </c>
      <c r="B14" s="417"/>
      <c r="C14" s="353">
        <v>-2.13</v>
      </c>
      <c r="D14" s="353">
        <v>-1.96</v>
      </c>
      <c r="E14" s="353">
        <v>-2.2400000000000002</v>
      </c>
      <c r="F14" s="353">
        <v>-1.65</v>
      </c>
      <c r="G14" s="353">
        <v>-2.13</v>
      </c>
      <c r="H14" s="353">
        <v>-1.96</v>
      </c>
      <c r="I14" s="353">
        <v>-2.2400000000000002</v>
      </c>
      <c r="J14" s="353">
        <v>-1.65</v>
      </c>
      <c r="K14" s="353">
        <v>-2.13</v>
      </c>
      <c r="L14" s="353">
        <v>-1.96</v>
      </c>
      <c r="M14" s="353">
        <v>-2.2400000000000002</v>
      </c>
      <c r="N14" s="353">
        <v>-1.65</v>
      </c>
      <c r="P14" s="523" t="s">
        <v>974</v>
      </c>
      <c r="Q14" s="524">
        <v>-2.2400000000000002</v>
      </c>
      <c r="R14" s="524">
        <v>-2.4500000000000002</v>
      </c>
      <c r="S14" s="524">
        <v>-2.13</v>
      </c>
      <c r="T14" s="524">
        <v>-2.5</v>
      </c>
      <c r="U14" s="524">
        <v>-1.96</v>
      </c>
      <c r="V14" s="524">
        <v>-1.65</v>
      </c>
      <c r="W14" s="524">
        <v>-2.4</v>
      </c>
      <c r="X14" s="524">
        <v>-2.33</v>
      </c>
      <c r="Y14" s="524">
        <v>-2.33</v>
      </c>
      <c r="Z14" s="524">
        <v>-2.4500000000000002</v>
      </c>
      <c r="AA14" s="524">
        <v>-2.13</v>
      </c>
      <c r="AB14" s="524">
        <v>-2.5</v>
      </c>
      <c r="AC14" s="524">
        <v>-1.96</v>
      </c>
      <c r="AD14" s="524">
        <v>-1.65</v>
      </c>
      <c r="AE14" s="524">
        <v>-2.4</v>
      </c>
      <c r="AF14" s="524">
        <v>-2.2400000000000002</v>
      </c>
    </row>
    <row r="15" spans="1:32" ht="35.1" customHeight="1" x14ac:dyDescent="0.25">
      <c r="A15" s="575" t="s">
        <v>178</v>
      </c>
      <c r="B15" s="417"/>
      <c r="C15" s="361" t="s">
        <v>900</v>
      </c>
      <c r="D15" s="361" t="s">
        <v>900</v>
      </c>
      <c r="E15" s="363" t="s">
        <v>899</v>
      </c>
      <c r="F15" s="361" t="s">
        <v>900</v>
      </c>
      <c r="G15" s="363" t="s">
        <v>899</v>
      </c>
      <c r="H15" s="361" t="s">
        <v>900</v>
      </c>
      <c r="I15" s="363" t="s">
        <v>899</v>
      </c>
      <c r="J15" s="361" t="s">
        <v>900</v>
      </c>
      <c r="K15" s="361" t="s">
        <v>900</v>
      </c>
      <c r="L15" s="361" t="s">
        <v>900</v>
      </c>
      <c r="M15" s="363" t="s">
        <v>899</v>
      </c>
      <c r="N15" s="361" t="s">
        <v>900</v>
      </c>
      <c r="P15" s="523" t="s">
        <v>178</v>
      </c>
      <c r="Q15" s="526" t="s">
        <v>900</v>
      </c>
      <c r="R15" s="527" t="s">
        <v>899</v>
      </c>
      <c r="S15" s="526" t="s">
        <v>900</v>
      </c>
      <c r="T15" s="527" t="s">
        <v>899</v>
      </c>
      <c r="U15" s="526" t="s">
        <v>900</v>
      </c>
      <c r="V15" s="526" t="s">
        <v>900</v>
      </c>
      <c r="W15" s="526" t="s">
        <v>900</v>
      </c>
      <c r="X15" s="526" t="s">
        <v>900</v>
      </c>
      <c r="Y15" s="526" t="s">
        <v>900</v>
      </c>
      <c r="Z15" s="527" t="s">
        <v>899</v>
      </c>
      <c r="AA15" s="526" t="s">
        <v>900</v>
      </c>
      <c r="AB15" s="527" t="s">
        <v>899</v>
      </c>
      <c r="AC15" s="526" t="s">
        <v>900</v>
      </c>
      <c r="AD15" s="526" t="s">
        <v>900</v>
      </c>
      <c r="AE15" s="527" t="s">
        <v>899</v>
      </c>
      <c r="AF15" s="526" t="s">
        <v>900</v>
      </c>
    </row>
    <row r="16" spans="1:32" ht="35.1" customHeight="1" x14ac:dyDescent="0.25">
      <c r="A16" s="575" t="s">
        <v>975</v>
      </c>
      <c r="B16" s="417"/>
      <c r="C16" s="673" t="s">
        <v>1022</v>
      </c>
      <c r="D16" s="674"/>
      <c r="E16" s="674"/>
      <c r="F16" s="675"/>
      <c r="G16" s="673" t="s">
        <v>1023</v>
      </c>
      <c r="H16" s="674"/>
      <c r="I16" s="674"/>
      <c r="J16" s="675"/>
      <c r="K16" s="673" t="s">
        <v>1022</v>
      </c>
      <c r="L16" s="674"/>
      <c r="M16" s="674"/>
      <c r="N16" s="675"/>
      <c r="P16" s="523" t="s">
        <v>975</v>
      </c>
      <c r="Q16" s="668" t="s">
        <v>33</v>
      </c>
      <c r="R16" s="669"/>
      <c r="S16" s="669"/>
      <c r="T16" s="669"/>
      <c r="U16" s="669"/>
      <c r="V16" s="669"/>
      <c r="W16" s="669"/>
      <c r="X16" s="670"/>
      <c r="Y16" s="668" t="s">
        <v>920</v>
      </c>
      <c r="Z16" s="669"/>
      <c r="AA16" s="669"/>
      <c r="AB16" s="669"/>
      <c r="AC16" s="669"/>
      <c r="AD16" s="669"/>
      <c r="AE16" s="669"/>
      <c r="AF16" s="670"/>
    </row>
    <row r="17" spans="1:32" ht="35.1" customHeight="1" x14ac:dyDescent="0.25">
      <c r="A17" s="578"/>
      <c r="B17" s="445"/>
      <c r="C17" s="683" t="s">
        <v>161</v>
      </c>
      <c r="D17" s="684"/>
      <c r="E17" s="684"/>
      <c r="F17" s="685"/>
      <c r="G17" s="683" t="s">
        <v>169</v>
      </c>
      <c r="H17" s="684"/>
      <c r="I17" s="684"/>
      <c r="J17" s="685"/>
      <c r="K17" s="588" t="s">
        <v>170</v>
      </c>
      <c r="L17" s="588"/>
      <c r="M17" s="588"/>
      <c r="N17" s="588"/>
      <c r="P17" s="520"/>
      <c r="Q17" s="676" t="s">
        <v>168</v>
      </c>
      <c r="R17" s="677"/>
      <c r="S17" s="677"/>
      <c r="T17" s="677"/>
      <c r="U17" s="677"/>
      <c r="V17" s="677"/>
      <c r="W17" s="677"/>
      <c r="X17" s="678"/>
      <c r="Y17" s="676" t="s">
        <v>161</v>
      </c>
      <c r="Z17" s="677"/>
      <c r="AA17" s="677"/>
      <c r="AB17" s="677"/>
      <c r="AC17" s="677"/>
      <c r="AD17" s="677"/>
      <c r="AE17" s="677"/>
      <c r="AF17" s="678"/>
    </row>
    <row r="18" spans="1:32" ht="120" customHeight="1" x14ac:dyDescent="0.25">
      <c r="A18" s="450" t="s">
        <v>968</v>
      </c>
      <c r="B18" s="446"/>
      <c r="C18" s="559" t="s">
        <v>1014</v>
      </c>
      <c r="D18" s="559" t="s">
        <v>1016</v>
      </c>
      <c r="E18" s="559" t="s">
        <v>1017</v>
      </c>
      <c r="F18" s="559" t="s">
        <v>1018</v>
      </c>
      <c r="G18" s="559" t="s">
        <v>1014</v>
      </c>
      <c r="H18" s="559" t="s">
        <v>1016</v>
      </c>
      <c r="I18" s="559" t="s">
        <v>1017</v>
      </c>
      <c r="J18" s="559" t="s">
        <v>1018</v>
      </c>
      <c r="K18" s="559" t="s">
        <v>1014</v>
      </c>
      <c r="L18" s="559" t="s">
        <v>1016</v>
      </c>
      <c r="M18" s="559" t="s">
        <v>1017</v>
      </c>
      <c r="N18" s="559" t="s">
        <v>1018</v>
      </c>
      <c r="P18" s="521" t="s">
        <v>968</v>
      </c>
      <c r="Q18" s="522" t="s">
        <v>994</v>
      </c>
      <c r="R18" s="522" t="s">
        <v>1001</v>
      </c>
      <c r="S18" s="522" t="s">
        <v>1002</v>
      </c>
      <c r="T18" s="522" t="s">
        <v>995</v>
      </c>
      <c r="U18" s="522" t="s">
        <v>1003</v>
      </c>
      <c r="V18" s="522" t="s">
        <v>996</v>
      </c>
      <c r="W18" s="522" t="s">
        <v>604</v>
      </c>
      <c r="X18" s="522" t="s">
        <v>612</v>
      </c>
      <c r="Y18" s="522" t="s">
        <v>994</v>
      </c>
      <c r="Z18" s="522" t="s">
        <v>1001</v>
      </c>
      <c r="AA18" s="522" t="s">
        <v>1002</v>
      </c>
      <c r="AB18" s="522" t="s">
        <v>995</v>
      </c>
      <c r="AC18" s="522" t="s">
        <v>1003</v>
      </c>
      <c r="AD18" s="522" t="s">
        <v>996</v>
      </c>
      <c r="AE18" s="522" t="s">
        <v>1007</v>
      </c>
      <c r="AF18" s="522"/>
    </row>
    <row r="19" spans="1:32" ht="120" customHeight="1" x14ac:dyDescent="0.25">
      <c r="A19" s="450" t="s">
        <v>969</v>
      </c>
      <c r="B19" s="446"/>
      <c r="C19" s="559" t="s">
        <v>1015</v>
      </c>
      <c r="D19" s="559" t="s">
        <v>1019</v>
      </c>
      <c r="E19" s="559" t="s">
        <v>1020</v>
      </c>
      <c r="F19" s="559" t="s">
        <v>1021</v>
      </c>
      <c r="G19" s="559" t="s">
        <v>1015</v>
      </c>
      <c r="H19" s="559" t="s">
        <v>1019</v>
      </c>
      <c r="I19" s="559" t="s">
        <v>1020</v>
      </c>
      <c r="J19" s="559" t="s">
        <v>1021</v>
      </c>
      <c r="K19" s="559" t="s">
        <v>1015</v>
      </c>
      <c r="L19" s="559" t="s">
        <v>1019</v>
      </c>
      <c r="M19" s="559" t="s">
        <v>1020</v>
      </c>
      <c r="N19" s="559" t="s">
        <v>1021</v>
      </c>
      <c r="P19" s="521" t="s">
        <v>969</v>
      </c>
      <c r="Q19" s="522" t="s">
        <v>997</v>
      </c>
      <c r="R19" s="522" t="s">
        <v>1004</v>
      </c>
      <c r="S19" s="522" t="s">
        <v>1005</v>
      </c>
      <c r="T19" s="522" t="s">
        <v>998</v>
      </c>
      <c r="U19" s="522" t="s">
        <v>1006</v>
      </c>
      <c r="V19" s="522" t="s">
        <v>999</v>
      </c>
      <c r="W19" s="522" t="s">
        <v>396</v>
      </c>
      <c r="X19" s="522" t="s">
        <v>613</v>
      </c>
      <c r="Y19" s="522" t="s">
        <v>997</v>
      </c>
      <c r="Z19" s="522" t="s">
        <v>1004</v>
      </c>
      <c r="AA19" s="522" t="s">
        <v>1005</v>
      </c>
      <c r="AB19" s="522" t="s">
        <v>998</v>
      </c>
      <c r="AC19" s="522" t="s">
        <v>1006</v>
      </c>
      <c r="AD19" s="522" t="s">
        <v>999</v>
      </c>
      <c r="AE19" s="522" t="s">
        <v>1008</v>
      </c>
      <c r="AF19" s="522"/>
    </row>
    <row r="20" spans="1:32" ht="35.1" customHeight="1" x14ac:dyDescent="0.25">
      <c r="A20" s="575" t="s">
        <v>970</v>
      </c>
      <c r="B20" s="417"/>
      <c r="C20" s="352">
        <v>-1.3826561838682898</v>
      </c>
      <c r="D20" s="352">
        <v>-29.884613107440565</v>
      </c>
      <c r="E20" s="352">
        <v>-1.4476052514283093</v>
      </c>
      <c r="F20" s="352">
        <v>-30.051210919707984</v>
      </c>
      <c r="G20" s="352">
        <v>-1.4600737244129567</v>
      </c>
      <c r="H20" s="352">
        <v>-41.3767168199075</v>
      </c>
      <c r="I20" s="352">
        <v>-1</v>
      </c>
      <c r="J20" s="352">
        <v>-41.461594984794154</v>
      </c>
      <c r="K20" s="352">
        <v>-2.007456949594002</v>
      </c>
      <c r="L20" s="352">
        <v>-66.66870391651635</v>
      </c>
      <c r="M20" s="352">
        <v>0</v>
      </c>
      <c r="N20" s="352">
        <v>-66.35254693105199</v>
      </c>
      <c r="P20" s="523" t="s">
        <v>970</v>
      </c>
      <c r="Q20" s="524">
        <v>-3.1451452714647936</v>
      </c>
      <c r="R20" s="524">
        <v>0.59225165730748264</v>
      </c>
      <c r="S20" s="524">
        <v>-6.1266049831317249</v>
      </c>
      <c r="T20" s="524">
        <v>3.2456463975610572</v>
      </c>
      <c r="U20" s="524">
        <v>-11.428227262832939</v>
      </c>
      <c r="V20" s="524">
        <v>-18.281852212556537</v>
      </c>
      <c r="W20" s="524">
        <v>-2.6423827832028284</v>
      </c>
      <c r="X20" s="528">
        <v>-5.9308518258963634</v>
      </c>
      <c r="Y20" s="524">
        <v>-1.5964932984924491</v>
      </c>
      <c r="Z20" s="524">
        <v>-6.9786498338367542</v>
      </c>
      <c r="AA20" s="524">
        <v>2.3682918516542752</v>
      </c>
      <c r="AB20" s="524">
        <v>-2.5192216531978771</v>
      </c>
      <c r="AC20" s="524">
        <v>-4.2631876635315056</v>
      </c>
      <c r="AD20" s="524">
        <v>-17.83337440469834</v>
      </c>
      <c r="AE20" s="524">
        <v>-9.0095711420259761</v>
      </c>
      <c r="AF20" s="524"/>
    </row>
    <row r="21" spans="1:32" ht="35.1" customHeight="1" x14ac:dyDescent="0.25">
      <c r="A21" s="576" t="s">
        <v>976</v>
      </c>
      <c r="B21" s="447"/>
      <c r="C21" s="353">
        <v>8.3799999999999986E-2</v>
      </c>
      <c r="D21" s="353">
        <v>0</v>
      </c>
      <c r="E21" s="353">
        <v>7.350000000000001E-2</v>
      </c>
      <c r="F21" s="353">
        <v>0</v>
      </c>
      <c r="G21" s="353">
        <v>7.2100000000000053E-2</v>
      </c>
      <c r="H21" s="353">
        <v>0</v>
      </c>
      <c r="I21" s="353">
        <v>0.15869999999999995</v>
      </c>
      <c r="J21" s="353">
        <v>0</v>
      </c>
      <c r="K21" s="353">
        <v>2.2199999999999998E-2</v>
      </c>
      <c r="L21" s="353">
        <v>0</v>
      </c>
      <c r="M21" s="353">
        <v>0.5</v>
      </c>
      <c r="N21" s="353">
        <v>0</v>
      </c>
      <c r="P21" s="523" t="s">
        <v>976</v>
      </c>
      <c r="Q21" s="515">
        <v>8.0000000000002292E-4</v>
      </c>
      <c r="R21" s="515">
        <v>0.72240000000000004</v>
      </c>
      <c r="S21" s="515">
        <v>0</v>
      </c>
      <c r="T21" s="515">
        <v>0.99939999999999996</v>
      </c>
      <c r="U21" s="515">
        <v>0</v>
      </c>
      <c r="V21" s="515">
        <v>0</v>
      </c>
      <c r="W21" s="515">
        <v>4.0999999999999925E-3</v>
      </c>
      <c r="X21" s="529">
        <v>0</v>
      </c>
      <c r="Y21" s="515">
        <v>5.479999999999996E-2</v>
      </c>
      <c r="Z21" s="515">
        <v>0</v>
      </c>
      <c r="AA21" s="515">
        <v>0.99109999999999998</v>
      </c>
      <c r="AB21" s="515">
        <v>5.9000000000000163E-3</v>
      </c>
      <c r="AC21" s="515">
        <v>0</v>
      </c>
      <c r="AD21" s="515">
        <v>0</v>
      </c>
      <c r="AE21" s="515">
        <v>0</v>
      </c>
      <c r="AF21" s="515"/>
    </row>
    <row r="22" spans="1:32" ht="35.1" customHeight="1" x14ac:dyDescent="0.25">
      <c r="A22" s="575" t="s">
        <v>857</v>
      </c>
      <c r="B22" s="417"/>
      <c r="C22" s="353">
        <v>0.91620000000000001</v>
      </c>
      <c r="D22" s="353">
        <v>1</v>
      </c>
      <c r="E22" s="353">
        <v>0.92649999999999999</v>
      </c>
      <c r="F22" s="353">
        <v>1</v>
      </c>
      <c r="G22" s="353">
        <v>0.92789999999999995</v>
      </c>
      <c r="H22" s="353">
        <v>1</v>
      </c>
      <c r="I22" s="353">
        <v>0.84130000000000005</v>
      </c>
      <c r="J22" s="353">
        <v>1</v>
      </c>
      <c r="K22" s="353">
        <v>0.9778</v>
      </c>
      <c r="L22" s="353">
        <v>1</v>
      </c>
      <c r="M22" s="353">
        <v>0.5</v>
      </c>
      <c r="N22" s="353">
        <v>1</v>
      </c>
      <c r="P22" s="523" t="s">
        <v>857</v>
      </c>
      <c r="Q22" s="515">
        <v>0.99919999999999998</v>
      </c>
      <c r="R22" s="515">
        <v>0.27759999999999996</v>
      </c>
      <c r="S22" s="515">
        <v>1</v>
      </c>
      <c r="T22" s="515">
        <v>6.0000000000004494E-4</v>
      </c>
      <c r="U22" s="515">
        <v>1</v>
      </c>
      <c r="V22" s="515">
        <v>1</v>
      </c>
      <c r="W22" s="515">
        <v>0.99590000000000001</v>
      </c>
      <c r="X22" s="529">
        <v>1</v>
      </c>
      <c r="Y22" s="515">
        <v>0.94520000000000004</v>
      </c>
      <c r="Z22" s="515">
        <v>1</v>
      </c>
      <c r="AA22" s="515">
        <v>8.900000000000019E-3</v>
      </c>
      <c r="AB22" s="515">
        <v>0.99409999999999998</v>
      </c>
      <c r="AC22" s="515">
        <v>1</v>
      </c>
      <c r="AD22" s="515">
        <v>1</v>
      </c>
      <c r="AE22" s="515">
        <v>1</v>
      </c>
      <c r="AF22" s="515"/>
    </row>
    <row r="23" spans="1:32" ht="35.1" customHeight="1" x14ac:dyDescent="0.25">
      <c r="A23" s="575" t="s">
        <v>971</v>
      </c>
      <c r="B23" s="417"/>
      <c r="C23" s="353">
        <v>4</v>
      </c>
      <c r="D23" s="353">
        <v>2</v>
      </c>
      <c r="E23" s="353">
        <v>3</v>
      </c>
      <c r="F23" s="353">
        <v>1</v>
      </c>
      <c r="G23" s="353">
        <v>3</v>
      </c>
      <c r="H23" s="353">
        <v>2</v>
      </c>
      <c r="I23" s="353">
        <v>4</v>
      </c>
      <c r="J23" s="353">
        <v>1</v>
      </c>
      <c r="K23" s="353">
        <v>3</v>
      </c>
      <c r="L23" s="353">
        <v>1</v>
      </c>
      <c r="M23" s="353">
        <v>4</v>
      </c>
      <c r="N23" s="353">
        <v>2</v>
      </c>
      <c r="P23" s="523" t="s">
        <v>971</v>
      </c>
      <c r="Q23" s="515">
        <v>5</v>
      </c>
      <c r="R23" s="515">
        <v>7</v>
      </c>
      <c r="S23" s="515">
        <v>3</v>
      </c>
      <c r="T23" s="515">
        <v>8</v>
      </c>
      <c r="U23" s="515">
        <v>2</v>
      </c>
      <c r="V23" s="515">
        <v>1</v>
      </c>
      <c r="W23" s="515">
        <v>6</v>
      </c>
      <c r="X23" s="529">
        <v>4</v>
      </c>
      <c r="Y23" s="515">
        <v>6</v>
      </c>
      <c r="Z23" s="515">
        <v>3</v>
      </c>
      <c r="AA23" s="515">
        <v>7</v>
      </c>
      <c r="AB23" s="515">
        <v>5</v>
      </c>
      <c r="AC23" s="515">
        <v>4</v>
      </c>
      <c r="AD23" s="515">
        <v>1</v>
      </c>
      <c r="AE23" s="515">
        <v>2</v>
      </c>
      <c r="AF23" s="515"/>
    </row>
    <row r="24" spans="1:32" ht="35.1" customHeight="1" x14ac:dyDescent="0.25">
      <c r="A24" s="577" t="s">
        <v>965</v>
      </c>
      <c r="B24" s="431"/>
      <c r="C24" s="355">
        <v>0.98750000000000004</v>
      </c>
      <c r="D24" s="355">
        <v>0.97499999999999998</v>
      </c>
      <c r="E24" s="355">
        <v>0.98333333333333328</v>
      </c>
      <c r="F24" s="355">
        <v>0.95</v>
      </c>
      <c r="G24" s="355">
        <v>0.98333333333333328</v>
      </c>
      <c r="H24" s="355">
        <v>0.97499999999999998</v>
      </c>
      <c r="I24" s="355">
        <v>0.98750000000000004</v>
      </c>
      <c r="J24" s="355">
        <v>0.95</v>
      </c>
      <c r="K24" s="355">
        <v>0.98333333333333328</v>
      </c>
      <c r="L24" s="355">
        <v>0.95</v>
      </c>
      <c r="M24" s="355">
        <v>0.98750000000000004</v>
      </c>
      <c r="N24" s="355">
        <v>0.97499999999999998</v>
      </c>
      <c r="P24" s="525" t="s">
        <v>965</v>
      </c>
      <c r="Q24" s="138">
        <v>0.99</v>
      </c>
      <c r="R24" s="138">
        <v>0.99285714285714288</v>
      </c>
      <c r="S24" s="138">
        <v>0.98333333333333328</v>
      </c>
      <c r="T24" s="138">
        <v>0.99375000000000002</v>
      </c>
      <c r="U24" s="138">
        <v>0.97499999999999998</v>
      </c>
      <c r="V24" s="138">
        <v>0.95</v>
      </c>
      <c r="W24" s="138">
        <v>0.9916666666666667</v>
      </c>
      <c r="X24" s="530">
        <v>0.98750000000000004</v>
      </c>
      <c r="Y24" s="138">
        <v>0.9916666666666667</v>
      </c>
      <c r="Z24" s="138">
        <v>0.98333333333333328</v>
      </c>
      <c r="AA24" s="138">
        <v>0.99285714285714288</v>
      </c>
      <c r="AB24" s="138">
        <v>0.99</v>
      </c>
      <c r="AC24" s="138">
        <v>0.98750000000000004</v>
      </c>
      <c r="AD24" s="138">
        <v>0.95</v>
      </c>
      <c r="AE24" s="138">
        <v>0.97499999999999998</v>
      </c>
      <c r="AF24" s="138"/>
    </row>
    <row r="25" spans="1:32" ht="35.1" customHeight="1" x14ac:dyDescent="0.25">
      <c r="A25" s="575" t="s">
        <v>974</v>
      </c>
      <c r="B25" s="417"/>
      <c r="C25" s="353">
        <v>-2.2400000000000002</v>
      </c>
      <c r="D25" s="353">
        <v>-1.96</v>
      </c>
      <c r="E25" s="353">
        <v>-2.13</v>
      </c>
      <c r="F25" s="353">
        <v>-1.65</v>
      </c>
      <c r="G25" s="353">
        <v>-2.13</v>
      </c>
      <c r="H25" s="353">
        <v>-1.96</v>
      </c>
      <c r="I25" s="353">
        <v>-2.2400000000000002</v>
      </c>
      <c r="J25" s="353">
        <v>-1.65</v>
      </c>
      <c r="K25" s="353">
        <v>-2.13</v>
      </c>
      <c r="L25" s="353">
        <v>-1.65</v>
      </c>
      <c r="M25" s="353">
        <v>-2.2400000000000002</v>
      </c>
      <c r="N25" s="353">
        <v>-1.96</v>
      </c>
      <c r="P25" s="523" t="s">
        <v>974</v>
      </c>
      <c r="Q25" s="524">
        <v>-2.4</v>
      </c>
      <c r="R25" s="524">
        <v>-2.13</v>
      </c>
      <c r="S25" s="524">
        <v>-2.5</v>
      </c>
      <c r="T25" s="524">
        <v>-2.4500000000000002</v>
      </c>
      <c r="U25" s="524">
        <v>-1.96</v>
      </c>
      <c r="V25" s="524">
        <v>-1.65</v>
      </c>
      <c r="W25" s="524">
        <v>-2.33</v>
      </c>
      <c r="X25" s="528">
        <v>-2.2400000000000002</v>
      </c>
      <c r="Y25" s="524">
        <v>-2.4500000000000002</v>
      </c>
      <c r="Z25" s="524">
        <v>-2.2400000000000002</v>
      </c>
      <c r="AA25" s="524">
        <v>-2.4</v>
      </c>
      <c r="AB25" s="524">
        <v>-2.33</v>
      </c>
      <c r="AC25" s="524">
        <v>-2.5</v>
      </c>
      <c r="AD25" s="524">
        <v>-1.65</v>
      </c>
      <c r="AE25" s="524">
        <v>-1.96</v>
      </c>
      <c r="AF25" s="524"/>
    </row>
    <row r="26" spans="1:32" ht="35.1" customHeight="1" x14ac:dyDescent="0.25">
      <c r="A26" s="575" t="s">
        <v>178</v>
      </c>
      <c r="B26" s="417"/>
      <c r="C26" s="363" t="s">
        <v>899</v>
      </c>
      <c r="D26" s="361" t="s">
        <v>900</v>
      </c>
      <c r="E26" s="363" t="s">
        <v>899</v>
      </c>
      <c r="F26" s="361" t="s">
        <v>900</v>
      </c>
      <c r="G26" s="363" t="s">
        <v>899</v>
      </c>
      <c r="H26" s="361" t="s">
        <v>900</v>
      </c>
      <c r="I26" s="363" t="s">
        <v>899</v>
      </c>
      <c r="J26" s="361" t="s">
        <v>900</v>
      </c>
      <c r="K26" s="363" t="s">
        <v>899</v>
      </c>
      <c r="L26" s="361" t="s">
        <v>900</v>
      </c>
      <c r="M26" s="363" t="s">
        <v>899</v>
      </c>
      <c r="N26" s="361" t="s">
        <v>900</v>
      </c>
      <c r="P26" s="523" t="s">
        <v>178</v>
      </c>
      <c r="Q26" s="526" t="s">
        <v>900</v>
      </c>
      <c r="R26" s="527" t="s">
        <v>899</v>
      </c>
      <c r="S26" s="526" t="s">
        <v>900</v>
      </c>
      <c r="T26" s="527" t="s">
        <v>899</v>
      </c>
      <c r="U26" s="526" t="s">
        <v>900</v>
      </c>
      <c r="V26" s="526" t="s">
        <v>900</v>
      </c>
      <c r="W26" s="526" t="s">
        <v>900</v>
      </c>
      <c r="X26" s="531" t="s">
        <v>900</v>
      </c>
      <c r="Y26" s="527" t="s">
        <v>899</v>
      </c>
      <c r="Z26" s="526" t="s">
        <v>900</v>
      </c>
      <c r="AA26" s="527" t="s">
        <v>899</v>
      </c>
      <c r="AB26" s="526" t="s">
        <v>900</v>
      </c>
      <c r="AC26" s="526" t="s">
        <v>900</v>
      </c>
      <c r="AD26" s="526" t="s">
        <v>900</v>
      </c>
      <c r="AE26" s="526" t="s">
        <v>900</v>
      </c>
      <c r="AF26" s="515"/>
    </row>
    <row r="27" spans="1:32" ht="35.1" customHeight="1" x14ac:dyDescent="0.25">
      <c r="A27" s="575" t="s">
        <v>975</v>
      </c>
      <c r="B27" s="417"/>
      <c r="C27" s="673" t="s">
        <v>1023</v>
      </c>
      <c r="D27" s="674"/>
      <c r="E27" s="674"/>
      <c r="F27" s="675"/>
      <c r="G27" s="673" t="s">
        <v>1023</v>
      </c>
      <c r="H27" s="674"/>
      <c r="I27" s="674"/>
      <c r="J27" s="675"/>
      <c r="K27" s="673" t="s">
        <v>1023</v>
      </c>
      <c r="L27" s="674"/>
      <c r="M27" s="674"/>
      <c r="N27" s="675"/>
      <c r="P27" s="523" t="s">
        <v>975</v>
      </c>
      <c r="Q27" s="668" t="s">
        <v>33</v>
      </c>
      <c r="R27" s="669"/>
      <c r="S27" s="669"/>
      <c r="T27" s="669"/>
      <c r="U27" s="669"/>
      <c r="V27" s="669"/>
      <c r="W27" s="669"/>
      <c r="X27" s="670"/>
      <c r="Y27" s="668" t="s">
        <v>1000</v>
      </c>
      <c r="Z27" s="669"/>
      <c r="AA27" s="669"/>
      <c r="AB27" s="669"/>
      <c r="AC27" s="669"/>
      <c r="AD27" s="669"/>
      <c r="AE27" s="669"/>
      <c r="AF27" s="670"/>
    </row>
    <row r="28" spans="1:32" ht="35.1" customHeight="1" x14ac:dyDescent="0.25">
      <c r="A28" s="578"/>
      <c r="B28" s="445"/>
      <c r="C28" s="683" t="s">
        <v>164</v>
      </c>
      <c r="D28" s="684"/>
      <c r="E28" s="684"/>
      <c r="F28" s="685"/>
      <c r="G28" s="682"/>
      <c r="H28" s="671"/>
      <c r="I28" s="671"/>
      <c r="J28" s="563"/>
      <c r="K28" s="671"/>
      <c r="L28" s="671"/>
      <c r="M28" s="671"/>
      <c r="N28" s="672"/>
      <c r="P28" s="520"/>
      <c r="Q28" s="676" t="s">
        <v>169</v>
      </c>
      <c r="R28" s="677"/>
      <c r="S28" s="677"/>
      <c r="T28" s="677"/>
      <c r="U28" s="677"/>
      <c r="V28" s="677"/>
      <c r="W28" s="677"/>
      <c r="X28" s="678"/>
      <c r="Y28" s="676" t="s">
        <v>170</v>
      </c>
      <c r="Z28" s="677"/>
      <c r="AA28" s="677"/>
      <c r="AB28" s="677"/>
      <c r="AC28" s="677"/>
      <c r="AD28" s="677"/>
      <c r="AE28" s="677"/>
      <c r="AF28" s="678"/>
    </row>
    <row r="29" spans="1:32" ht="120" customHeight="1" x14ac:dyDescent="0.25">
      <c r="A29" s="450" t="s">
        <v>968</v>
      </c>
      <c r="B29" s="446"/>
      <c r="C29" s="559" t="s">
        <v>1014</v>
      </c>
      <c r="D29" s="559" t="s">
        <v>1016</v>
      </c>
      <c r="E29" s="559" t="s">
        <v>1017</v>
      </c>
      <c r="F29" s="559" t="s">
        <v>1018</v>
      </c>
      <c r="G29" s="535"/>
      <c r="H29" s="516"/>
      <c r="I29" s="516"/>
      <c r="J29" s="560"/>
      <c r="K29" s="516"/>
      <c r="L29" s="516"/>
      <c r="M29" s="560"/>
      <c r="N29" s="536"/>
      <c r="P29" s="521" t="s">
        <v>968</v>
      </c>
      <c r="Q29" s="522" t="s">
        <v>994</v>
      </c>
      <c r="R29" s="522" t="s">
        <v>1001</v>
      </c>
      <c r="S29" s="522" t="s">
        <v>1002</v>
      </c>
      <c r="T29" s="522" t="s">
        <v>995</v>
      </c>
      <c r="U29" s="522" t="s">
        <v>1003</v>
      </c>
      <c r="V29" s="522" t="s">
        <v>996</v>
      </c>
      <c r="W29" s="522" t="s">
        <v>1007</v>
      </c>
      <c r="X29" s="522"/>
      <c r="Y29" s="522" t="s">
        <v>994</v>
      </c>
      <c r="Z29" s="522" t="s">
        <v>1001</v>
      </c>
      <c r="AA29" s="522" t="s">
        <v>1002</v>
      </c>
      <c r="AB29" s="522" t="s">
        <v>995</v>
      </c>
      <c r="AC29" s="522" t="s">
        <v>1003</v>
      </c>
      <c r="AD29" s="522" t="s">
        <v>996</v>
      </c>
      <c r="AE29" s="522" t="s">
        <v>1007</v>
      </c>
      <c r="AF29" s="522"/>
    </row>
    <row r="30" spans="1:32" ht="120" customHeight="1" x14ac:dyDescent="0.25">
      <c r="A30" s="450" t="s">
        <v>969</v>
      </c>
      <c r="B30" s="446"/>
      <c r="C30" s="559" t="s">
        <v>1015</v>
      </c>
      <c r="D30" s="559" t="s">
        <v>1019</v>
      </c>
      <c r="E30" s="559" t="s">
        <v>1020</v>
      </c>
      <c r="F30" s="559" t="s">
        <v>1021</v>
      </c>
      <c r="G30" s="535"/>
      <c r="H30" s="516"/>
      <c r="I30" s="516"/>
      <c r="J30" s="560"/>
      <c r="K30" s="516"/>
      <c r="L30" s="516"/>
      <c r="M30" s="560"/>
      <c r="N30" s="536"/>
      <c r="P30" s="521" t="s">
        <v>969</v>
      </c>
      <c r="Q30" s="522" t="s">
        <v>997</v>
      </c>
      <c r="R30" s="522" t="s">
        <v>1004</v>
      </c>
      <c r="S30" s="522" t="s">
        <v>1005</v>
      </c>
      <c r="T30" s="522" t="s">
        <v>998</v>
      </c>
      <c r="U30" s="522" t="s">
        <v>1006</v>
      </c>
      <c r="V30" s="522" t="s">
        <v>999</v>
      </c>
      <c r="W30" s="522" t="s">
        <v>1008</v>
      </c>
      <c r="X30" s="522"/>
      <c r="Y30" s="522" t="s">
        <v>997</v>
      </c>
      <c r="Z30" s="522" t="s">
        <v>1004</v>
      </c>
      <c r="AA30" s="522" t="s">
        <v>1005</v>
      </c>
      <c r="AB30" s="522" t="s">
        <v>998</v>
      </c>
      <c r="AC30" s="522" t="s">
        <v>1006</v>
      </c>
      <c r="AD30" s="522" t="s">
        <v>999</v>
      </c>
      <c r="AE30" s="522" t="s">
        <v>1008</v>
      </c>
      <c r="AF30" s="522"/>
    </row>
    <row r="31" spans="1:32" ht="35.1" customHeight="1" x14ac:dyDescent="0.25">
      <c r="A31" s="575" t="s">
        <v>970</v>
      </c>
      <c r="B31" s="417"/>
      <c r="C31" s="352">
        <v>-1.7641664521651135</v>
      </c>
      <c r="D31" s="352">
        <v>-68.201485838728217</v>
      </c>
      <c r="E31" s="352">
        <v>-1.0000000000000011</v>
      </c>
      <c r="F31" s="352">
        <v>-68.185867937972219</v>
      </c>
      <c r="G31" s="537"/>
      <c r="H31" s="532"/>
      <c r="I31" s="532"/>
      <c r="J31" s="532"/>
      <c r="K31" s="532"/>
      <c r="L31" s="532"/>
      <c r="M31" s="532"/>
      <c r="N31" s="538"/>
      <c r="P31" s="523" t="s">
        <v>970</v>
      </c>
      <c r="Q31" s="524">
        <v>-1.7783273810881257</v>
      </c>
      <c r="R31" s="524">
        <v>-10.067231514978095</v>
      </c>
      <c r="S31" s="524">
        <v>7.569693766088565</v>
      </c>
      <c r="T31" s="524">
        <v>-8.7106338909891825</v>
      </c>
      <c r="U31" s="524">
        <v>4.1617852048948123</v>
      </c>
      <c r="V31" s="524">
        <v>-15.875862849594675</v>
      </c>
      <c r="W31" s="524">
        <v>-8.1493727126479953</v>
      </c>
      <c r="X31" s="524"/>
      <c r="Y31" s="524">
        <v>0.72107515252439391</v>
      </c>
      <c r="Z31" s="524">
        <v>-5.2593285414341695</v>
      </c>
      <c r="AA31" s="524">
        <v>-13.756772518129848</v>
      </c>
      <c r="AB31" s="524">
        <v>-7.5343662323290532</v>
      </c>
      <c r="AC31" s="524">
        <v>14.058430769267822</v>
      </c>
      <c r="AD31" s="524">
        <v>-15.426985427316019</v>
      </c>
      <c r="AE31" s="524">
        <v>-20.502299587658186</v>
      </c>
      <c r="AF31" s="524"/>
    </row>
    <row r="32" spans="1:32" ht="35.1" customHeight="1" x14ac:dyDescent="0.25">
      <c r="A32" s="576" t="s">
        <v>976</v>
      </c>
      <c r="B32" s="447"/>
      <c r="C32" s="353">
        <v>3.9200000000000013E-2</v>
      </c>
      <c r="D32" s="353">
        <v>0</v>
      </c>
      <c r="E32" s="353">
        <v>0.15869999999999995</v>
      </c>
      <c r="F32" s="353">
        <v>0</v>
      </c>
      <c r="G32" s="539"/>
      <c r="H32" s="534"/>
      <c r="I32" s="534"/>
      <c r="J32" s="534"/>
      <c r="K32" s="533"/>
      <c r="L32" s="534"/>
      <c r="M32" s="534"/>
      <c r="N32" s="540"/>
      <c r="P32" s="523" t="s">
        <v>976</v>
      </c>
      <c r="Q32" s="515">
        <v>3.7499999999999978E-2</v>
      </c>
      <c r="R32" s="515">
        <v>0</v>
      </c>
      <c r="S32" s="515">
        <v>1</v>
      </c>
      <c r="T32" s="515">
        <v>0</v>
      </c>
      <c r="U32" s="515">
        <v>1</v>
      </c>
      <c r="V32" s="515">
        <v>0</v>
      </c>
      <c r="W32" s="515">
        <v>0</v>
      </c>
      <c r="X32" s="515"/>
      <c r="Y32" s="515">
        <v>0.76419999999999999</v>
      </c>
      <c r="Z32" s="515">
        <v>0</v>
      </c>
      <c r="AA32" s="515">
        <v>0</v>
      </c>
      <c r="AB32" s="515">
        <v>0</v>
      </c>
      <c r="AC32" s="515">
        <v>1</v>
      </c>
      <c r="AD32" s="515">
        <v>0</v>
      </c>
      <c r="AE32" s="515">
        <v>0</v>
      </c>
      <c r="AF32" s="515"/>
    </row>
    <row r="33" spans="1:32" ht="35.1" customHeight="1" x14ac:dyDescent="0.25">
      <c r="A33" s="575" t="s">
        <v>857</v>
      </c>
      <c r="B33" s="417"/>
      <c r="C33" s="353">
        <v>0.96079999999999999</v>
      </c>
      <c r="D33" s="353">
        <v>1</v>
      </c>
      <c r="E33" s="353">
        <v>0.84130000000000005</v>
      </c>
      <c r="F33" s="353">
        <v>1</v>
      </c>
      <c r="G33" s="539"/>
      <c r="H33" s="534"/>
      <c r="I33" s="534"/>
      <c r="J33" s="534"/>
      <c r="K33" s="533"/>
      <c r="L33" s="534"/>
      <c r="M33" s="534"/>
      <c r="N33" s="540"/>
      <c r="P33" s="523" t="s">
        <v>857</v>
      </c>
      <c r="Q33" s="515">
        <v>0.96250000000000002</v>
      </c>
      <c r="R33" s="515">
        <v>1</v>
      </c>
      <c r="S33" s="515">
        <v>0</v>
      </c>
      <c r="T33" s="515">
        <v>1</v>
      </c>
      <c r="U33" s="515">
        <v>0</v>
      </c>
      <c r="V33" s="515">
        <v>1</v>
      </c>
      <c r="W33" s="515">
        <v>1</v>
      </c>
      <c r="X33" s="515"/>
      <c r="Y33" s="515">
        <v>0.23580000000000001</v>
      </c>
      <c r="Z33" s="515">
        <v>1</v>
      </c>
      <c r="AA33" s="515">
        <v>1</v>
      </c>
      <c r="AB33" s="515">
        <v>1</v>
      </c>
      <c r="AC33" s="515">
        <v>0</v>
      </c>
      <c r="AD33" s="515">
        <v>1</v>
      </c>
      <c r="AE33" s="515">
        <v>1</v>
      </c>
      <c r="AF33" s="515"/>
    </row>
    <row r="34" spans="1:32" ht="35.1" customHeight="1" x14ac:dyDescent="0.25">
      <c r="A34" s="575" t="s">
        <v>971</v>
      </c>
      <c r="B34" s="417"/>
      <c r="C34" s="353">
        <v>3</v>
      </c>
      <c r="D34" s="353">
        <v>1</v>
      </c>
      <c r="E34" s="353">
        <v>4</v>
      </c>
      <c r="F34" s="353">
        <v>2</v>
      </c>
      <c r="G34" s="541"/>
      <c r="H34" s="534"/>
      <c r="I34" s="534"/>
      <c r="J34" s="534"/>
      <c r="K34" s="534"/>
      <c r="L34" s="534"/>
      <c r="M34" s="534"/>
      <c r="N34" s="540"/>
      <c r="P34" s="523" t="s">
        <v>971</v>
      </c>
      <c r="Q34" s="515">
        <v>5</v>
      </c>
      <c r="R34" s="515">
        <v>2</v>
      </c>
      <c r="S34" s="515">
        <v>7</v>
      </c>
      <c r="T34" s="515">
        <v>3</v>
      </c>
      <c r="U34" s="515">
        <v>6</v>
      </c>
      <c r="V34" s="515">
        <v>1</v>
      </c>
      <c r="W34" s="515">
        <v>4</v>
      </c>
      <c r="X34" s="515"/>
      <c r="Y34" s="515">
        <v>7</v>
      </c>
      <c r="Z34" s="515">
        <v>6</v>
      </c>
      <c r="AA34" s="515">
        <v>4</v>
      </c>
      <c r="AB34" s="515">
        <v>5</v>
      </c>
      <c r="AC34" s="515">
        <v>8</v>
      </c>
      <c r="AD34" s="515">
        <v>3</v>
      </c>
      <c r="AE34" s="515">
        <v>1</v>
      </c>
      <c r="AF34" s="515"/>
    </row>
    <row r="35" spans="1:32" ht="35.1" customHeight="1" x14ac:dyDescent="0.25">
      <c r="A35" s="577" t="s">
        <v>965</v>
      </c>
      <c r="B35" s="431"/>
      <c r="C35" s="355">
        <v>0.98333333333333328</v>
      </c>
      <c r="D35" s="355">
        <v>0.95</v>
      </c>
      <c r="E35" s="355">
        <v>0.98750000000000004</v>
      </c>
      <c r="F35" s="355">
        <v>0.97499999999999998</v>
      </c>
      <c r="G35" s="539"/>
      <c r="H35" s="533"/>
      <c r="I35" s="533"/>
      <c r="J35" s="533"/>
      <c r="K35" s="533"/>
      <c r="L35" s="533"/>
      <c r="M35" s="533"/>
      <c r="N35" s="542"/>
      <c r="P35" s="525" t="s">
        <v>965</v>
      </c>
      <c r="Q35" s="138">
        <v>0.99</v>
      </c>
      <c r="R35" s="138">
        <v>0.97499999999999998</v>
      </c>
      <c r="S35" s="138">
        <v>0.99285714285714288</v>
      </c>
      <c r="T35" s="138">
        <v>0.98333333333333328</v>
      </c>
      <c r="U35" s="138">
        <v>0.9916666666666667</v>
      </c>
      <c r="V35" s="138">
        <v>0.95</v>
      </c>
      <c r="W35" s="138">
        <v>0.98750000000000004</v>
      </c>
      <c r="X35" s="138"/>
      <c r="Y35" s="138">
        <v>0.99285714285714288</v>
      </c>
      <c r="Z35" s="138">
        <v>0.9916666666666667</v>
      </c>
      <c r="AA35" s="138">
        <v>0.98750000000000004</v>
      </c>
      <c r="AB35" s="138">
        <v>0.99</v>
      </c>
      <c r="AC35" s="138">
        <v>0.99375000000000002</v>
      </c>
      <c r="AD35" s="138">
        <v>0.98333333333333328</v>
      </c>
      <c r="AE35" s="138">
        <v>0.95</v>
      </c>
      <c r="AF35" s="138"/>
    </row>
    <row r="36" spans="1:32" ht="35.1" customHeight="1" x14ac:dyDescent="0.25">
      <c r="A36" s="575" t="s">
        <v>974</v>
      </c>
      <c r="B36" s="417"/>
      <c r="C36" s="353">
        <v>-2.13</v>
      </c>
      <c r="D36" s="353">
        <v>-1.65</v>
      </c>
      <c r="E36" s="353">
        <v>-2.2400000000000002</v>
      </c>
      <c r="F36" s="353">
        <v>-1.96</v>
      </c>
      <c r="G36" s="541"/>
      <c r="H36" s="534"/>
      <c r="I36" s="534"/>
      <c r="J36" s="534"/>
      <c r="K36" s="534"/>
      <c r="L36" s="534"/>
      <c r="M36" s="534"/>
      <c r="N36" s="540"/>
      <c r="P36" s="523" t="s">
        <v>974</v>
      </c>
      <c r="Q36" s="524">
        <v>-2.33</v>
      </c>
      <c r="R36" s="524">
        <v>-1.96</v>
      </c>
      <c r="S36" s="524">
        <v>-2.4500000000000002</v>
      </c>
      <c r="T36" s="524">
        <v>-2.13</v>
      </c>
      <c r="U36" s="524">
        <v>-2.4</v>
      </c>
      <c r="V36" s="524">
        <v>-1.65</v>
      </c>
      <c r="W36" s="524">
        <v>-2.2400000000000002</v>
      </c>
      <c r="X36" s="524"/>
      <c r="Y36" s="524">
        <v>-2.33</v>
      </c>
      <c r="Z36" s="524">
        <v>-2.13</v>
      </c>
      <c r="AA36" s="524">
        <v>-2.4500000000000002</v>
      </c>
      <c r="AB36" s="524">
        <v>-1.96</v>
      </c>
      <c r="AC36" s="524">
        <v>-2.4</v>
      </c>
      <c r="AD36" s="524">
        <v>-1.65</v>
      </c>
      <c r="AE36" s="524">
        <v>-2.2400000000000002</v>
      </c>
      <c r="AF36" s="524"/>
    </row>
    <row r="37" spans="1:32" ht="35.1" customHeight="1" x14ac:dyDescent="0.25">
      <c r="A37" s="575" t="s">
        <v>178</v>
      </c>
      <c r="B37" s="417"/>
      <c r="C37" s="361" t="s">
        <v>899</v>
      </c>
      <c r="D37" s="361" t="s">
        <v>900</v>
      </c>
      <c r="E37" s="363" t="s">
        <v>899</v>
      </c>
      <c r="F37" s="361" t="s">
        <v>900</v>
      </c>
      <c r="G37" s="541"/>
      <c r="H37" s="534"/>
      <c r="I37" s="534"/>
      <c r="J37" s="534"/>
      <c r="K37" s="534"/>
      <c r="L37" s="534"/>
      <c r="M37" s="534"/>
      <c r="N37" s="540"/>
      <c r="P37" s="523" t="s">
        <v>178</v>
      </c>
      <c r="Q37" s="527" t="s">
        <v>899</v>
      </c>
      <c r="R37" s="526" t="s">
        <v>900</v>
      </c>
      <c r="S37" s="527" t="s">
        <v>899</v>
      </c>
      <c r="T37" s="526" t="s">
        <v>900</v>
      </c>
      <c r="U37" s="527" t="s">
        <v>899</v>
      </c>
      <c r="V37" s="526" t="s">
        <v>900</v>
      </c>
      <c r="W37" s="526" t="s">
        <v>900</v>
      </c>
      <c r="X37" s="515"/>
      <c r="Y37" s="527" t="s">
        <v>899</v>
      </c>
      <c r="Z37" s="526" t="s">
        <v>900</v>
      </c>
      <c r="AA37" s="527" t="s">
        <v>899</v>
      </c>
      <c r="AB37" s="526" t="s">
        <v>900</v>
      </c>
      <c r="AC37" s="527" t="s">
        <v>899</v>
      </c>
      <c r="AD37" s="526" t="s">
        <v>900</v>
      </c>
      <c r="AE37" s="526" t="s">
        <v>900</v>
      </c>
      <c r="AF37" s="515"/>
    </row>
    <row r="38" spans="1:32" ht="35.1" customHeight="1" x14ac:dyDescent="0.25">
      <c r="A38" s="575" t="s">
        <v>975</v>
      </c>
      <c r="B38" s="417"/>
      <c r="C38" s="673" t="s">
        <v>1023</v>
      </c>
      <c r="D38" s="674"/>
      <c r="E38" s="674"/>
      <c r="F38" s="675"/>
      <c r="G38" s="679"/>
      <c r="H38" s="680"/>
      <c r="I38" s="680"/>
      <c r="J38" s="561"/>
      <c r="K38" s="680"/>
      <c r="L38" s="680"/>
      <c r="M38" s="680"/>
      <c r="N38" s="681"/>
      <c r="P38" s="523" t="s">
        <v>975</v>
      </c>
      <c r="Q38" s="668" t="s">
        <v>1000</v>
      </c>
      <c r="R38" s="669"/>
      <c r="S38" s="669"/>
      <c r="T38" s="669"/>
      <c r="U38" s="669"/>
      <c r="V38" s="669"/>
      <c r="W38" s="669"/>
      <c r="X38" s="670"/>
      <c r="Y38" s="668" t="s">
        <v>1000</v>
      </c>
      <c r="Z38" s="669"/>
      <c r="AA38" s="669"/>
      <c r="AB38" s="669"/>
      <c r="AC38" s="669"/>
      <c r="AD38" s="669"/>
      <c r="AE38" s="669"/>
      <c r="AF38" s="670"/>
    </row>
    <row r="39" spans="1:32" ht="35.1" customHeight="1" x14ac:dyDescent="0.25">
      <c r="P39" s="520"/>
      <c r="Q39" s="676" t="s">
        <v>169</v>
      </c>
      <c r="R39" s="677"/>
      <c r="S39" s="677"/>
      <c r="T39" s="677"/>
      <c r="U39" s="677"/>
      <c r="V39" s="677"/>
      <c r="W39" s="677"/>
      <c r="X39" s="678"/>
      <c r="Y39" s="550"/>
      <c r="Z39" s="551"/>
      <c r="AA39" s="551"/>
      <c r="AB39" s="551"/>
      <c r="AC39" s="551"/>
      <c r="AD39" s="551"/>
      <c r="AE39" s="551"/>
      <c r="AF39" s="552"/>
    </row>
    <row r="40" spans="1:32" ht="75.95" customHeight="1" x14ac:dyDescent="0.25">
      <c r="P40" s="521" t="s">
        <v>968</v>
      </c>
      <c r="Q40" s="522" t="s">
        <v>994</v>
      </c>
      <c r="R40" s="522" t="s">
        <v>1001</v>
      </c>
      <c r="S40" s="522" t="s">
        <v>1002</v>
      </c>
      <c r="T40" s="522" t="s">
        <v>995</v>
      </c>
      <c r="U40" s="522" t="s">
        <v>1003</v>
      </c>
      <c r="V40" s="522" t="s">
        <v>996</v>
      </c>
      <c r="W40" s="522" t="s">
        <v>1007</v>
      </c>
      <c r="X40" s="522"/>
      <c r="Y40" s="553"/>
      <c r="Z40" s="146"/>
      <c r="AA40" s="146"/>
      <c r="AB40" s="146"/>
      <c r="AC40" s="146"/>
      <c r="AD40" s="146"/>
      <c r="AE40" s="146"/>
      <c r="AF40" s="554"/>
    </row>
    <row r="41" spans="1:32" ht="75.95" customHeight="1" x14ac:dyDescent="0.25">
      <c r="P41" s="521" t="s">
        <v>969</v>
      </c>
      <c r="Q41" s="522" t="s">
        <v>997</v>
      </c>
      <c r="R41" s="522" t="s">
        <v>1004</v>
      </c>
      <c r="S41" s="522" t="s">
        <v>1005</v>
      </c>
      <c r="T41" s="522" t="s">
        <v>998</v>
      </c>
      <c r="U41" s="522" t="s">
        <v>1006</v>
      </c>
      <c r="V41" s="522" t="s">
        <v>999</v>
      </c>
      <c r="W41" s="522" t="s">
        <v>1008</v>
      </c>
      <c r="X41" s="522"/>
      <c r="Y41" s="553"/>
      <c r="Z41" s="146"/>
      <c r="AA41" s="146"/>
      <c r="AB41" s="146"/>
      <c r="AC41" s="146"/>
      <c r="AD41" s="146"/>
      <c r="AE41" s="146"/>
      <c r="AF41" s="554"/>
    </row>
    <row r="42" spans="1:32" ht="24.95" customHeight="1" x14ac:dyDescent="0.25">
      <c r="P42" s="523" t="s">
        <v>970</v>
      </c>
      <c r="Q42" s="524">
        <v>-2.0152750194153564</v>
      </c>
      <c r="R42" s="524">
        <v>-16.06191441492679</v>
      </c>
      <c r="S42" s="524">
        <v>13.344603730497722</v>
      </c>
      <c r="T42" s="524">
        <v>-16.492549769807823</v>
      </c>
      <c r="U42" s="524">
        <v>13.833744503622848</v>
      </c>
      <c r="V42" s="524">
        <v>-16.197638931185487</v>
      </c>
      <c r="W42" s="524">
        <v>-7.4417961785756912</v>
      </c>
      <c r="X42" s="524"/>
      <c r="Y42" s="553"/>
      <c r="Z42" s="146"/>
      <c r="AA42" s="146"/>
      <c r="AB42" s="146"/>
      <c r="AC42" s="146"/>
      <c r="AD42" s="146"/>
      <c r="AE42" s="146"/>
      <c r="AF42" s="554"/>
    </row>
    <row r="43" spans="1:32" ht="35.1" customHeight="1" x14ac:dyDescent="0.25">
      <c r="A43" s="498"/>
      <c r="B43" s="498"/>
      <c r="C43" s="588" t="s">
        <v>29</v>
      </c>
      <c r="D43" s="588"/>
      <c r="E43" s="588" t="s">
        <v>30</v>
      </c>
      <c r="F43" s="588"/>
      <c r="G43" s="588"/>
      <c r="H43" s="588" t="s">
        <v>182</v>
      </c>
      <c r="I43" s="588"/>
      <c r="J43" s="558"/>
      <c r="K43" s="588" t="s">
        <v>91</v>
      </c>
      <c r="L43" s="588"/>
      <c r="M43" s="558"/>
      <c r="N43" s="512"/>
      <c r="P43" s="523" t="s">
        <v>976</v>
      </c>
      <c r="Q43" s="515">
        <v>0.97829999999999995</v>
      </c>
      <c r="R43" s="515">
        <v>0</v>
      </c>
      <c r="S43" s="515">
        <v>1</v>
      </c>
      <c r="T43" s="515">
        <v>0</v>
      </c>
      <c r="U43" s="515">
        <v>1</v>
      </c>
      <c r="V43" s="515">
        <v>0</v>
      </c>
      <c r="W43" s="515">
        <v>0</v>
      </c>
      <c r="X43" s="515"/>
      <c r="Y43" s="553"/>
      <c r="Z43" s="146"/>
      <c r="AA43" s="146"/>
      <c r="AB43" s="146"/>
      <c r="AC43" s="146"/>
      <c r="AD43" s="146"/>
      <c r="AE43" s="146"/>
      <c r="AF43" s="554"/>
    </row>
    <row r="44" spans="1:32" ht="35.1" customHeight="1" x14ac:dyDescent="0.25">
      <c r="A44" s="419" t="s">
        <v>67</v>
      </c>
      <c r="B44" s="419" t="s">
        <v>67</v>
      </c>
      <c r="C44" s="504" t="s">
        <v>955</v>
      </c>
      <c r="D44" s="504" t="s">
        <v>992</v>
      </c>
      <c r="E44" s="504" t="s">
        <v>955</v>
      </c>
      <c r="F44" s="558"/>
      <c r="G44" s="504" t="s">
        <v>992</v>
      </c>
      <c r="H44" s="504" t="s">
        <v>955</v>
      </c>
      <c r="I44" s="504" t="s">
        <v>992</v>
      </c>
      <c r="J44" s="558"/>
      <c r="K44" s="504" t="s">
        <v>955</v>
      </c>
      <c r="L44" s="504" t="s">
        <v>992</v>
      </c>
      <c r="M44" s="558"/>
      <c r="N44" s="514"/>
      <c r="P44" s="523" t="s">
        <v>857</v>
      </c>
      <c r="Q44" s="515">
        <v>2.1700000000000053E-2</v>
      </c>
      <c r="R44" s="515">
        <v>1</v>
      </c>
      <c r="S44" s="515">
        <v>0</v>
      </c>
      <c r="T44" s="515">
        <v>1</v>
      </c>
      <c r="U44" s="515">
        <v>0</v>
      </c>
      <c r="V44" s="515">
        <v>1</v>
      </c>
      <c r="W44" s="515">
        <v>1</v>
      </c>
      <c r="X44" s="515"/>
      <c r="Y44" s="553"/>
      <c r="Z44" s="146"/>
      <c r="AA44" s="146"/>
      <c r="AB44" s="146"/>
      <c r="AC44" s="146"/>
      <c r="AD44" s="146"/>
      <c r="AE44" s="146"/>
      <c r="AF44" s="554"/>
    </row>
    <row r="45" spans="1:32" ht="35.1" customHeight="1" x14ac:dyDescent="0.25">
      <c r="A45" s="218">
        <v>10</v>
      </c>
      <c r="B45" s="218">
        <v>10</v>
      </c>
      <c r="C45" s="548">
        <v>46</v>
      </c>
      <c r="D45" s="207">
        <v>0</v>
      </c>
      <c r="E45" s="207">
        <v>0</v>
      </c>
      <c r="F45" s="207"/>
      <c r="G45" s="207">
        <v>0</v>
      </c>
      <c r="H45" s="207">
        <v>0</v>
      </c>
      <c r="I45" s="207">
        <v>0</v>
      </c>
      <c r="J45" s="207"/>
      <c r="K45" s="207">
        <v>0</v>
      </c>
      <c r="L45" s="207">
        <v>2</v>
      </c>
      <c r="M45" s="207"/>
      <c r="N45" s="204"/>
      <c r="P45" s="523" t="s">
        <v>971</v>
      </c>
      <c r="Q45" s="515">
        <v>5</v>
      </c>
      <c r="R45" s="515">
        <v>3</v>
      </c>
      <c r="S45" s="515">
        <v>6</v>
      </c>
      <c r="T45" s="515">
        <v>1</v>
      </c>
      <c r="U45" s="515">
        <v>7</v>
      </c>
      <c r="V45" s="515">
        <v>2</v>
      </c>
      <c r="W45" s="515">
        <v>4</v>
      </c>
      <c r="X45" s="515"/>
      <c r="Y45" s="553"/>
      <c r="Z45" s="146"/>
      <c r="AA45" s="146"/>
      <c r="AB45" s="146"/>
      <c r="AC45" s="146"/>
      <c r="AD45" s="146"/>
      <c r="AE45" s="146"/>
      <c r="AF45" s="554"/>
    </row>
    <row r="46" spans="1:32" ht="35.1" customHeight="1" x14ac:dyDescent="0.25">
      <c r="A46" s="218">
        <v>15</v>
      </c>
      <c r="B46" s="218">
        <v>15</v>
      </c>
      <c r="C46" s="548">
        <v>50</v>
      </c>
      <c r="D46" s="207">
        <v>0</v>
      </c>
      <c r="E46" s="207">
        <v>0</v>
      </c>
      <c r="F46" s="207"/>
      <c r="G46" s="207">
        <v>0</v>
      </c>
      <c r="H46" s="207">
        <v>0</v>
      </c>
      <c r="I46" s="207">
        <v>0</v>
      </c>
      <c r="J46" s="207"/>
      <c r="K46" s="207">
        <v>0</v>
      </c>
      <c r="L46" s="207">
        <v>0</v>
      </c>
      <c r="M46" s="205"/>
      <c r="N46" s="206"/>
      <c r="P46" s="525" t="s">
        <v>965</v>
      </c>
      <c r="Q46" s="138">
        <v>0.99</v>
      </c>
      <c r="R46" s="138">
        <v>0.98333333333333328</v>
      </c>
      <c r="S46" s="138">
        <v>0.9916666666666667</v>
      </c>
      <c r="T46" s="138">
        <v>0.95</v>
      </c>
      <c r="U46" s="138">
        <v>0.99285714285714288</v>
      </c>
      <c r="V46" s="138">
        <v>0.97499999999999998</v>
      </c>
      <c r="W46" s="138">
        <v>0.98750000000000004</v>
      </c>
      <c r="X46" s="138"/>
      <c r="Y46" s="553"/>
      <c r="Z46" s="146"/>
      <c r="AA46" s="146"/>
      <c r="AB46" s="146"/>
      <c r="AC46" s="146"/>
      <c r="AD46" s="146"/>
      <c r="AE46" s="146"/>
      <c r="AF46" s="554"/>
    </row>
    <row r="47" spans="1:32" ht="35.1" customHeight="1" x14ac:dyDescent="0.25">
      <c r="A47" s="218">
        <v>20</v>
      </c>
      <c r="B47" s="218">
        <v>20</v>
      </c>
      <c r="C47" s="548">
        <v>48</v>
      </c>
      <c r="D47" s="207">
        <v>0</v>
      </c>
      <c r="E47" s="207">
        <v>0</v>
      </c>
      <c r="F47" s="207"/>
      <c r="G47" s="207">
        <v>0</v>
      </c>
      <c r="H47" s="207">
        <v>0</v>
      </c>
      <c r="I47" s="207">
        <v>0</v>
      </c>
      <c r="J47" s="207"/>
      <c r="K47" s="207">
        <v>0</v>
      </c>
      <c r="L47" s="207">
        <v>0</v>
      </c>
      <c r="M47" s="205"/>
      <c r="N47" s="206"/>
      <c r="P47" s="523" t="s">
        <v>974</v>
      </c>
      <c r="Q47" s="524">
        <v>-2.33</v>
      </c>
      <c r="R47" s="524">
        <v>-2.13</v>
      </c>
      <c r="S47" s="524">
        <v>-2.4</v>
      </c>
      <c r="T47" s="524">
        <v>-1.65</v>
      </c>
      <c r="U47" s="524">
        <v>-2.4500000000000002</v>
      </c>
      <c r="V47" s="524">
        <v>-1.96</v>
      </c>
      <c r="W47" s="524">
        <v>-2.2400000000000002</v>
      </c>
      <c r="X47" s="524"/>
      <c r="Y47" s="553"/>
      <c r="Z47" s="146"/>
      <c r="AA47" s="146"/>
      <c r="AB47" s="146"/>
      <c r="AC47" s="146"/>
      <c r="AD47" s="146"/>
      <c r="AE47" s="146"/>
      <c r="AF47" s="554"/>
    </row>
    <row r="48" spans="1:32" ht="35.1" customHeight="1" x14ac:dyDescent="0.25">
      <c r="A48" s="218">
        <v>50</v>
      </c>
      <c r="B48" s="218">
        <v>50</v>
      </c>
      <c r="C48" s="548">
        <v>60</v>
      </c>
      <c r="D48" s="207">
        <v>0</v>
      </c>
      <c r="E48" s="207">
        <v>0</v>
      </c>
      <c r="F48" s="207"/>
      <c r="G48" s="207">
        <v>0</v>
      </c>
      <c r="H48" s="207">
        <v>0</v>
      </c>
      <c r="I48" s="207">
        <v>0</v>
      </c>
      <c r="J48" s="207"/>
      <c r="K48" s="207">
        <v>0</v>
      </c>
      <c r="L48" s="207">
        <v>0</v>
      </c>
      <c r="M48" s="205"/>
      <c r="N48" s="206"/>
      <c r="P48" s="523" t="s">
        <v>178</v>
      </c>
      <c r="Q48" s="527" t="s">
        <v>899</v>
      </c>
      <c r="R48" s="526" t="s">
        <v>900</v>
      </c>
      <c r="S48" s="527" t="s">
        <v>899</v>
      </c>
      <c r="T48" s="526" t="s">
        <v>900</v>
      </c>
      <c r="U48" s="527" t="s">
        <v>899</v>
      </c>
      <c r="V48" s="526" t="s">
        <v>900</v>
      </c>
      <c r="W48" s="526" t="s">
        <v>900</v>
      </c>
      <c r="X48" s="515"/>
      <c r="Y48" s="553"/>
      <c r="Z48" s="146"/>
      <c r="AA48" s="146"/>
      <c r="AB48" s="146"/>
      <c r="AC48" s="146"/>
      <c r="AD48" s="146"/>
      <c r="AE48" s="146"/>
      <c r="AF48" s="554"/>
    </row>
    <row r="49" spans="1:32" ht="35.1" customHeight="1" x14ac:dyDescent="0.25">
      <c r="A49" s="218">
        <v>100</v>
      </c>
      <c r="B49" s="218">
        <v>100</v>
      </c>
      <c r="C49" s="548">
        <v>60</v>
      </c>
      <c r="D49" s="207">
        <v>0</v>
      </c>
      <c r="E49" s="207">
        <v>0</v>
      </c>
      <c r="F49" s="207"/>
      <c r="G49" s="207">
        <v>0</v>
      </c>
      <c r="H49" s="207">
        <v>0</v>
      </c>
      <c r="I49" s="207">
        <v>0</v>
      </c>
      <c r="J49" s="207"/>
      <c r="K49" s="207">
        <v>0</v>
      </c>
      <c r="L49" s="207">
        <v>0</v>
      </c>
      <c r="M49" s="205"/>
      <c r="N49" s="206"/>
      <c r="P49" s="523" t="s">
        <v>975</v>
      </c>
      <c r="Q49" s="668" t="s">
        <v>993</v>
      </c>
      <c r="R49" s="669"/>
      <c r="S49" s="669"/>
      <c r="T49" s="669"/>
      <c r="U49" s="669"/>
      <c r="V49" s="669"/>
      <c r="W49" s="669"/>
      <c r="X49" s="670"/>
      <c r="Y49" s="555"/>
      <c r="Z49" s="556"/>
      <c r="AA49" s="556"/>
      <c r="AB49" s="556"/>
      <c r="AC49" s="556"/>
      <c r="AD49" s="556"/>
      <c r="AE49" s="556"/>
      <c r="AF49" s="557"/>
    </row>
    <row r="50" spans="1:32" ht="35.1" customHeight="1" x14ac:dyDescent="0.25">
      <c r="A50" s="218">
        <v>150</v>
      </c>
      <c r="B50" s="218">
        <v>150</v>
      </c>
      <c r="C50" s="548">
        <v>67</v>
      </c>
      <c r="D50" s="207">
        <v>0</v>
      </c>
      <c r="E50" s="207">
        <v>0</v>
      </c>
      <c r="F50" s="207"/>
      <c r="G50" s="207">
        <v>0</v>
      </c>
      <c r="H50" s="207">
        <v>0</v>
      </c>
      <c r="I50" s="207">
        <v>0</v>
      </c>
      <c r="J50" s="207"/>
      <c r="K50" s="207">
        <v>0</v>
      </c>
      <c r="L50" s="207">
        <v>0</v>
      </c>
      <c r="M50" s="205"/>
      <c r="N50" s="206"/>
    </row>
    <row r="51" spans="1:32" ht="35.1" customHeight="1" thickBot="1" x14ac:dyDescent="0.3">
      <c r="A51" s="220">
        <v>200</v>
      </c>
      <c r="B51" s="220">
        <v>200</v>
      </c>
      <c r="C51" s="548">
        <v>61</v>
      </c>
      <c r="D51" s="207">
        <v>0</v>
      </c>
      <c r="E51" s="207">
        <v>0</v>
      </c>
      <c r="F51" s="207"/>
      <c r="G51" s="207">
        <v>0</v>
      </c>
      <c r="H51" s="207">
        <v>0</v>
      </c>
      <c r="I51" s="207">
        <v>0</v>
      </c>
      <c r="J51" s="207"/>
      <c r="K51" s="207">
        <v>0</v>
      </c>
      <c r="L51" s="207">
        <v>0</v>
      </c>
      <c r="M51" s="205"/>
      <c r="N51" s="206"/>
    </row>
    <row r="52" spans="1:32" ht="35.1" customHeight="1" thickBot="1" x14ac:dyDescent="0.3">
      <c r="A52" s="266" t="str">
        <f>CHAR(216)</f>
        <v>Ø</v>
      </c>
      <c r="B52" s="266" t="s">
        <v>237</v>
      </c>
      <c r="C52" s="547">
        <v>392</v>
      </c>
      <c r="D52" s="195">
        <v>0</v>
      </c>
      <c r="E52" s="195">
        <v>0</v>
      </c>
      <c r="F52" s="195"/>
      <c r="G52" s="195">
        <v>0</v>
      </c>
      <c r="H52" s="195">
        <v>0</v>
      </c>
      <c r="I52" s="195">
        <v>0</v>
      </c>
      <c r="J52" s="195"/>
      <c r="K52" s="195">
        <v>0</v>
      </c>
      <c r="L52" s="195">
        <v>2</v>
      </c>
      <c r="M52" s="195"/>
      <c r="N52" s="190"/>
    </row>
    <row r="53" spans="1:32" ht="35.1" customHeight="1" thickBot="1" x14ac:dyDescent="0.3">
      <c r="A53" s="268" t="s">
        <v>238</v>
      </c>
      <c r="B53" s="268" t="s">
        <v>235</v>
      </c>
      <c r="C53" s="549">
        <v>0.6182965299684543</v>
      </c>
      <c r="D53" s="210">
        <v>0</v>
      </c>
      <c r="E53" s="210">
        <v>0</v>
      </c>
      <c r="F53" s="210"/>
      <c r="G53" s="210">
        <v>0</v>
      </c>
      <c r="H53" s="210">
        <v>0</v>
      </c>
      <c r="I53" s="210">
        <v>0</v>
      </c>
      <c r="J53" s="210"/>
      <c r="K53" s="210">
        <v>0</v>
      </c>
      <c r="L53" s="210">
        <v>3.1545741324921135E-3</v>
      </c>
      <c r="M53" s="269"/>
      <c r="N53" s="241"/>
    </row>
    <row r="54" spans="1:32" ht="35.1" customHeight="1" x14ac:dyDescent="0.25">
      <c r="A54" s="498"/>
      <c r="B54" s="498"/>
      <c r="C54" s="588" t="s">
        <v>183</v>
      </c>
      <c r="D54" s="588"/>
      <c r="E54" s="588" t="s">
        <v>184</v>
      </c>
      <c r="F54" s="588"/>
      <c r="G54" s="588"/>
      <c r="H54" s="588" t="s">
        <v>185</v>
      </c>
      <c r="I54" s="588"/>
      <c r="J54" s="558"/>
      <c r="K54" s="588" t="s">
        <v>186</v>
      </c>
      <c r="L54" s="588"/>
      <c r="M54" s="558"/>
      <c r="N54" s="512"/>
    </row>
    <row r="55" spans="1:32" ht="35.1" customHeight="1" x14ac:dyDescent="0.25">
      <c r="A55" s="419" t="s">
        <v>67</v>
      </c>
      <c r="B55" s="419" t="s">
        <v>67</v>
      </c>
      <c r="C55" s="504" t="s">
        <v>955</v>
      </c>
      <c r="D55" s="504" t="s">
        <v>992</v>
      </c>
      <c r="E55" s="504" t="s">
        <v>955</v>
      </c>
      <c r="F55" s="558"/>
      <c r="G55" s="504" t="s">
        <v>992</v>
      </c>
      <c r="H55" s="504" t="s">
        <v>955</v>
      </c>
      <c r="I55" s="504" t="s">
        <v>992</v>
      </c>
      <c r="J55" s="558"/>
      <c r="K55" s="504" t="s">
        <v>955</v>
      </c>
      <c r="L55" s="504" t="s">
        <v>992</v>
      </c>
      <c r="M55" s="558"/>
      <c r="N55" s="514" t="s">
        <v>817</v>
      </c>
    </row>
    <row r="56" spans="1:32" ht="35.1" customHeight="1" x14ac:dyDescent="0.25">
      <c r="A56" s="218">
        <v>10</v>
      </c>
      <c r="B56" s="218">
        <v>10</v>
      </c>
      <c r="C56" s="207">
        <v>0</v>
      </c>
      <c r="D56" s="207">
        <v>1</v>
      </c>
      <c r="E56" s="207">
        <v>0</v>
      </c>
      <c r="F56" s="207"/>
      <c r="G56" s="207">
        <v>0</v>
      </c>
      <c r="H56" s="207">
        <v>0</v>
      </c>
      <c r="I56" s="207">
        <v>0</v>
      </c>
      <c r="J56" s="207"/>
      <c r="K56" s="207">
        <v>0</v>
      </c>
      <c r="L56" s="207">
        <v>0</v>
      </c>
      <c r="M56" s="207"/>
      <c r="N56" s="204">
        <v>90</v>
      </c>
    </row>
    <row r="57" spans="1:32" ht="35.1" customHeight="1" x14ac:dyDescent="0.25">
      <c r="A57" s="218">
        <v>15</v>
      </c>
      <c r="B57" s="218">
        <v>15</v>
      </c>
      <c r="C57" s="207">
        <v>0</v>
      </c>
      <c r="D57" s="207">
        <v>0</v>
      </c>
      <c r="E57" s="207">
        <v>0</v>
      </c>
      <c r="F57" s="207"/>
      <c r="G57" s="207">
        <v>0</v>
      </c>
      <c r="H57" s="207">
        <v>0</v>
      </c>
      <c r="I57" s="207">
        <v>0</v>
      </c>
      <c r="J57" s="207"/>
      <c r="K57" s="207">
        <v>0</v>
      </c>
      <c r="L57" s="207">
        <v>0</v>
      </c>
      <c r="M57" s="205"/>
      <c r="N57" s="206">
        <v>90</v>
      </c>
    </row>
    <row r="58" spans="1:32" ht="35.1" customHeight="1" x14ac:dyDescent="0.25">
      <c r="A58" s="218">
        <v>20</v>
      </c>
      <c r="B58" s="218">
        <v>20</v>
      </c>
      <c r="C58" s="207">
        <v>0</v>
      </c>
      <c r="D58" s="207">
        <v>0</v>
      </c>
      <c r="E58" s="207">
        <v>0</v>
      </c>
      <c r="F58" s="207"/>
      <c r="G58" s="207">
        <v>0</v>
      </c>
      <c r="H58" s="207">
        <v>0</v>
      </c>
      <c r="I58" s="207">
        <v>0</v>
      </c>
      <c r="J58" s="207"/>
      <c r="K58" s="207">
        <v>0</v>
      </c>
      <c r="L58" s="207">
        <v>0</v>
      </c>
      <c r="M58" s="205"/>
      <c r="N58" s="206">
        <v>90</v>
      </c>
    </row>
    <row r="59" spans="1:32" ht="35.1" customHeight="1" x14ac:dyDescent="0.25">
      <c r="A59" s="218">
        <v>50</v>
      </c>
      <c r="B59" s="218">
        <v>50</v>
      </c>
      <c r="C59" s="207">
        <v>0</v>
      </c>
      <c r="D59" s="207">
        <v>0</v>
      </c>
      <c r="E59" s="207">
        <v>0</v>
      </c>
      <c r="F59" s="207"/>
      <c r="G59" s="207">
        <v>0</v>
      </c>
      <c r="H59" s="207">
        <v>0</v>
      </c>
      <c r="I59" s="207">
        <v>0</v>
      </c>
      <c r="J59" s="207"/>
      <c r="K59" s="207">
        <v>0</v>
      </c>
      <c r="L59" s="207">
        <v>0</v>
      </c>
      <c r="M59" s="205"/>
      <c r="N59" s="206">
        <v>90</v>
      </c>
    </row>
    <row r="60" spans="1:32" ht="35.1" customHeight="1" x14ac:dyDescent="0.25">
      <c r="A60" s="218">
        <v>100</v>
      </c>
      <c r="B60" s="218">
        <v>100</v>
      </c>
      <c r="C60" s="207">
        <v>0</v>
      </c>
      <c r="D60" s="207">
        <v>0</v>
      </c>
      <c r="E60" s="207">
        <v>0</v>
      </c>
      <c r="F60" s="207"/>
      <c r="G60" s="207">
        <v>0</v>
      </c>
      <c r="H60" s="207">
        <v>0</v>
      </c>
      <c r="I60" s="207">
        <v>0</v>
      </c>
      <c r="J60" s="207"/>
      <c r="K60" s="207">
        <v>0</v>
      </c>
      <c r="L60" s="207">
        <v>0</v>
      </c>
      <c r="M60" s="205"/>
      <c r="N60" s="206">
        <v>90</v>
      </c>
    </row>
    <row r="61" spans="1:32" ht="35.1" customHeight="1" x14ac:dyDescent="0.25">
      <c r="A61" s="218">
        <v>150</v>
      </c>
      <c r="B61" s="218">
        <v>150</v>
      </c>
      <c r="C61" s="207">
        <v>0</v>
      </c>
      <c r="D61" s="207">
        <v>0</v>
      </c>
      <c r="E61" s="207">
        <v>0</v>
      </c>
      <c r="F61" s="207"/>
      <c r="G61" s="207">
        <v>0</v>
      </c>
      <c r="H61" s="207">
        <v>0</v>
      </c>
      <c r="I61" s="207">
        <v>0</v>
      </c>
      <c r="J61" s="207"/>
      <c r="K61" s="207">
        <v>0</v>
      </c>
      <c r="L61" s="207">
        <v>0</v>
      </c>
      <c r="M61" s="205"/>
      <c r="N61" s="206">
        <v>90</v>
      </c>
    </row>
    <row r="62" spans="1:32" ht="35.1" customHeight="1" thickBot="1" x14ac:dyDescent="0.3">
      <c r="A62" s="220">
        <v>200</v>
      </c>
      <c r="B62" s="220">
        <v>200</v>
      </c>
      <c r="C62" s="207">
        <v>0</v>
      </c>
      <c r="D62" s="207">
        <v>0</v>
      </c>
      <c r="E62" s="207">
        <v>0</v>
      </c>
      <c r="F62" s="207"/>
      <c r="G62" s="207">
        <v>0</v>
      </c>
      <c r="H62" s="207">
        <v>0</v>
      </c>
      <c r="I62" s="207">
        <v>0</v>
      </c>
      <c r="J62" s="207"/>
      <c r="K62" s="207">
        <v>0</v>
      </c>
      <c r="L62" s="207">
        <v>0</v>
      </c>
      <c r="M62" s="205"/>
      <c r="N62" s="206">
        <v>90</v>
      </c>
    </row>
    <row r="63" spans="1:32" ht="35.1" customHeight="1" thickBot="1" x14ac:dyDescent="0.3">
      <c r="A63" s="266" t="str">
        <f>CHAR(216)</f>
        <v>Ø</v>
      </c>
      <c r="B63" s="266" t="s">
        <v>237</v>
      </c>
      <c r="C63" s="195">
        <v>0</v>
      </c>
      <c r="D63" s="195">
        <v>1</v>
      </c>
      <c r="E63" s="195">
        <v>0</v>
      </c>
      <c r="F63" s="195"/>
      <c r="G63" s="195">
        <v>0</v>
      </c>
      <c r="H63" s="195">
        <v>0</v>
      </c>
      <c r="I63" s="195">
        <v>0</v>
      </c>
      <c r="J63" s="195"/>
      <c r="K63" s="195">
        <v>0</v>
      </c>
      <c r="L63" s="195">
        <v>0</v>
      </c>
      <c r="M63" s="195"/>
      <c r="N63" s="190">
        <v>630</v>
      </c>
    </row>
    <row r="64" spans="1:32" ht="35.1" customHeight="1" thickBot="1" x14ac:dyDescent="0.3">
      <c r="A64" s="268" t="s">
        <v>238</v>
      </c>
      <c r="B64" s="268" t="s">
        <v>235</v>
      </c>
      <c r="C64" s="210">
        <v>0</v>
      </c>
      <c r="D64" s="210">
        <v>1.5772870662460567E-3</v>
      </c>
      <c r="E64" s="210">
        <v>0</v>
      </c>
      <c r="F64" s="210"/>
      <c r="G64" s="210">
        <v>0</v>
      </c>
      <c r="H64" s="210">
        <v>0</v>
      </c>
      <c r="I64" s="210">
        <v>0</v>
      </c>
      <c r="J64" s="210"/>
      <c r="K64" s="210">
        <v>0</v>
      </c>
      <c r="L64" s="210">
        <v>0</v>
      </c>
      <c r="M64" s="269"/>
      <c r="N64" s="241">
        <v>1</v>
      </c>
    </row>
    <row r="65" spans="1:32" ht="35.1" customHeight="1" x14ac:dyDescent="0.25">
      <c r="A65" s="498"/>
      <c r="B65" s="498"/>
      <c r="C65" s="504" t="s">
        <v>33</v>
      </c>
      <c r="D65" s="504" t="s">
        <v>34</v>
      </c>
      <c r="E65" s="543" t="s">
        <v>35</v>
      </c>
      <c r="F65" s="562"/>
      <c r="G65" s="512"/>
      <c r="H65" s="340"/>
      <c r="I65" s="340"/>
      <c r="J65" s="340"/>
      <c r="K65" s="340"/>
      <c r="L65" s="517"/>
      <c r="M65" s="340"/>
    </row>
    <row r="66" spans="1:32" ht="35.1" customHeight="1" x14ac:dyDescent="0.25">
      <c r="A66" s="419" t="s">
        <v>67</v>
      </c>
      <c r="B66" s="419" t="s">
        <v>67</v>
      </c>
      <c r="C66" s="504" t="s">
        <v>955</v>
      </c>
      <c r="D66" s="504" t="s">
        <v>960</v>
      </c>
      <c r="E66" s="543" t="s">
        <v>961</v>
      </c>
      <c r="F66" s="562"/>
      <c r="G66" s="514" t="s">
        <v>817</v>
      </c>
      <c r="H66" s="340"/>
      <c r="I66" s="340"/>
      <c r="J66" s="340"/>
      <c r="K66" s="340"/>
      <c r="L66" s="517"/>
      <c r="M66" s="340"/>
    </row>
    <row r="67" spans="1:32" ht="35.1" customHeight="1" x14ac:dyDescent="0.25">
      <c r="A67" s="218">
        <v>10</v>
      </c>
      <c r="B67" s="218">
        <v>10</v>
      </c>
      <c r="C67" s="207">
        <v>2</v>
      </c>
      <c r="D67" s="207">
        <v>39</v>
      </c>
      <c r="E67" s="207">
        <v>2</v>
      </c>
      <c r="F67" s="207"/>
      <c r="G67" s="207">
        <v>92</v>
      </c>
      <c r="H67" s="340"/>
      <c r="I67" s="340"/>
      <c r="J67" s="340"/>
      <c r="K67" s="340"/>
      <c r="L67" s="517"/>
      <c r="M67" s="340"/>
    </row>
    <row r="68" spans="1:32" ht="35.1" customHeight="1" x14ac:dyDescent="0.25">
      <c r="A68" s="218">
        <v>15</v>
      </c>
      <c r="B68" s="218">
        <v>15</v>
      </c>
      <c r="C68" s="207">
        <v>4</v>
      </c>
      <c r="D68" s="207">
        <v>36</v>
      </c>
      <c r="E68" s="207">
        <v>0</v>
      </c>
      <c r="F68" s="207"/>
      <c r="G68" s="207">
        <v>90</v>
      </c>
      <c r="H68" s="340"/>
      <c r="I68" s="340"/>
      <c r="J68" s="340"/>
      <c r="K68" s="340"/>
      <c r="L68" s="517"/>
      <c r="M68" s="340"/>
    </row>
    <row r="69" spans="1:32" ht="35.1" customHeight="1" x14ac:dyDescent="0.25">
      <c r="A69" s="218">
        <v>20</v>
      </c>
      <c r="B69" s="218">
        <v>20</v>
      </c>
      <c r="C69" s="207">
        <v>4</v>
      </c>
      <c r="D69" s="207">
        <v>40</v>
      </c>
      <c r="E69" s="207">
        <v>0</v>
      </c>
      <c r="F69" s="207"/>
      <c r="G69" s="207">
        <v>92</v>
      </c>
      <c r="H69" s="340"/>
      <c r="I69" s="340"/>
      <c r="J69" s="340"/>
      <c r="K69" s="340"/>
      <c r="L69" s="517"/>
      <c r="M69" s="340"/>
    </row>
    <row r="70" spans="1:32" ht="35.1" customHeight="1" x14ac:dyDescent="0.25">
      <c r="A70" s="218">
        <v>50</v>
      </c>
      <c r="B70" s="218">
        <v>50</v>
      </c>
      <c r="C70" s="207">
        <v>3</v>
      </c>
      <c r="D70" s="207">
        <v>27</v>
      </c>
      <c r="E70" s="207">
        <v>0</v>
      </c>
      <c r="F70" s="207"/>
      <c r="G70" s="207">
        <v>90</v>
      </c>
      <c r="H70" s="340"/>
      <c r="I70" s="340"/>
      <c r="J70" s="340"/>
      <c r="K70" s="340"/>
      <c r="L70" s="517"/>
      <c r="M70" s="340"/>
    </row>
    <row r="71" spans="1:32" ht="35.1" customHeight="1" x14ac:dyDescent="0.25">
      <c r="A71" s="218">
        <v>100</v>
      </c>
      <c r="B71" s="218">
        <v>100</v>
      </c>
      <c r="C71" s="207">
        <v>15</v>
      </c>
      <c r="D71" s="207">
        <v>15</v>
      </c>
      <c r="E71" s="207">
        <v>0</v>
      </c>
      <c r="F71" s="207"/>
      <c r="G71" s="207">
        <v>90</v>
      </c>
      <c r="H71" s="340"/>
      <c r="I71" s="340"/>
      <c r="J71" s="340"/>
      <c r="K71" s="340"/>
      <c r="L71" s="517"/>
      <c r="M71" s="340"/>
    </row>
    <row r="72" spans="1:32" ht="35.1" customHeight="1" x14ac:dyDescent="0.25">
      <c r="A72" s="218">
        <v>150</v>
      </c>
      <c r="B72" s="218">
        <v>150</v>
      </c>
      <c r="C72" s="207">
        <v>7</v>
      </c>
      <c r="D72" s="207">
        <v>16</v>
      </c>
      <c r="E72" s="207">
        <v>0</v>
      </c>
      <c r="F72" s="207"/>
      <c r="G72" s="207">
        <v>90</v>
      </c>
      <c r="H72" s="340"/>
      <c r="I72" s="340"/>
      <c r="J72" s="340"/>
      <c r="K72" s="340"/>
      <c r="L72" s="517"/>
      <c r="M72" s="340"/>
    </row>
    <row r="73" spans="1:32" ht="35.1" customHeight="1" thickBot="1" x14ac:dyDescent="0.3">
      <c r="A73" s="220">
        <v>200</v>
      </c>
      <c r="B73" s="220">
        <v>200</v>
      </c>
      <c r="C73" s="207">
        <v>21</v>
      </c>
      <c r="D73" s="207">
        <v>8</v>
      </c>
      <c r="E73" s="207">
        <v>0</v>
      </c>
      <c r="F73" s="571"/>
      <c r="G73" s="211">
        <v>90</v>
      </c>
      <c r="H73" s="340"/>
      <c r="I73" s="340"/>
      <c r="J73" s="340"/>
      <c r="K73" s="340"/>
      <c r="L73" s="517"/>
      <c r="M73" s="340"/>
    </row>
    <row r="74" spans="1:32" ht="35.1" customHeight="1" thickBot="1" x14ac:dyDescent="0.3">
      <c r="A74" s="266" t="str">
        <f>CHAR(216)</f>
        <v>Ø</v>
      </c>
      <c r="B74" s="266" t="s">
        <v>237</v>
      </c>
      <c r="C74" s="195">
        <v>56</v>
      </c>
      <c r="D74" s="195">
        <v>181</v>
      </c>
      <c r="E74" s="195">
        <v>2</v>
      </c>
      <c r="F74" s="195"/>
      <c r="G74" s="195">
        <v>634</v>
      </c>
      <c r="H74" s="340"/>
      <c r="I74" s="340"/>
      <c r="J74" s="340"/>
      <c r="K74" s="340"/>
      <c r="L74" s="517"/>
      <c r="M74" s="340"/>
    </row>
    <row r="75" spans="1:32" ht="35.1" customHeight="1" thickBot="1" x14ac:dyDescent="0.3">
      <c r="A75" s="268" t="s">
        <v>238</v>
      </c>
      <c r="B75" s="268" t="s">
        <v>235</v>
      </c>
      <c r="C75" s="210">
        <v>8.8328075709779186E-2</v>
      </c>
      <c r="D75" s="210">
        <v>0.28548895899053628</v>
      </c>
      <c r="E75" s="210">
        <v>3.1545741324921135E-3</v>
      </c>
      <c r="F75" s="210"/>
      <c r="G75" s="210">
        <v>1</v>
      </c>
      <c r="H75" s="284"/>
      <c r="I75" s="284"/>
      <c r="J75" s="284"/>
      <c r="K75" s="284"/>
      <c r="L75" s="518"/>
      <c r="M75" s="340"/>
    </row>
    <row r="77" spans="1:32" ht="35.1" customHeight="1" x14ac:dyDescent="0.25">
      <c r="A77" s="498"/>
      <c r="B77" s="498"/>
      <c r="C77" s="588" t="s">
        <v>29</v>
      </c>
      <c r="D77" s="588"/>
      <c r="E77" s="588" t="s">
        <v>30</v>
      </c>
      <c r="F77" s="588"/>
      <c r="G77" s="588"/>
      <c r="H77" s="588" t="s">
        <v>182</v>
      </c>
      <c r="I77" s="588"/>
      <c r="J77" s="558"/>
      <c r="K77" s="588" t="s">
        <v>91</v>
      </c>
      <c r="L77" s="588"/>
      <c r="M77" s="558"/>
      <c r="N77" s="512"/>
      <c r="P77" s="523" t="s">
        <v>976</v>
      </c>
      <c r="Q77" s="515">
        <v>0.97829999999999995</v>
      </c>
      <c r="R77" s="515">
        <v>0</v>
      </c>
      <c r="S77" s="515">
        <v>1</v>
      </c>
      <c r="T77" s="515">
        <v>0</v>
      </c>
      <c r="U77" s="515">
        <v>1</v>
      </c>
      <c r="V77" s="515">
        <v>0</v>
      </c>
      <c r="W77" s="515">
        <v>0</v>
      </c>
      <c r="X77" s="515"/>
      <c r="Y77" s="553"/>
      <c r="Z77" s="146"/>
      <c r="AA77" s="146"/>
      <c r="AB77" s="146"/>
      <c r="AC77" s="146"/>
      <c r="AD77" s="146"/>
      <c r="AE77" s="146"/>
      <c r="AF77" s="554"/>
    </row>
    <row r="78" spans="1:32" ht="35.1" customHeight="1" x14ac:dyDescent="0.25">
      <c r="A78" s="419" t="s">
        <v>67</v>
      </c>
      <c r="B78" s="419" t="s">
        <v>67</v>
      </c>
      <c r="C78" s="512" t="s">
        <v>963</v>
      </c>
      <c r="D78" s="512" t="s">
        <v>964</v>
      </c>
      <c r="E78" s="512" t="s">
        <v>963</v>
      </c>
      <c r="F78" s="558"/>
      <c r="G78" s="512" t="s">
        <v>964</v>
      </c>
      <c r="H78" s="512" t="s">
        <v>963</v>
      </c>
      <c r="I78" s="512" t="s">
        <v>964</v>
      </c>
      <c r="J78" s="558"/>
      <c r="K78" s="512" t="s">
        <v>963</v>
      </c>
      <c r="L78" s="512" t="s">
        <v>964</v>
      </c>
      <c r="M78" s="558"/>
      <c r="N78" s="514"/>
      <c r="P78" s="523" t="s">
        <v>857</v>
      </c>
      <c r="Q78" s="515">
        <v>2.1700000000000053E-2</v>
      </c>
      <c r="R78" s="515">
        <v>1</v>
      </c>
      <c r="S78" s="515">
        <v>0</v>
      </c>
      <c r="T78" s="515">
        <v>1</v>
      </c>
      <c r="U78" s="515">
        <v>0</v>
      </c>
      <c r="V78" s="515">
        <v>1</v>
      </c>
      <c r="W78" s="515">
        <v>1</v>
      </c>
      <c r="X78" s="515"/>
      <c r="Y78" s="553"/>
      <c r="Z78" s="146"/>
      <c r="AA78" s="146"/>
      <c r="AB78" s="146"/>
      <c r="AC78" s="146"/>
      <c r="AD78" s="146"/>
      <c r="AE78" s="146"/>
      <c r="AF78" s="554"/>
    </row>
    <row r="79" spans="1:32" ht="35.1" customHeight="1" x14ac:dyDescent="0.25">
      <c r="A79" s="218">
        <v>10</v>
      </c>
      <c r="B79" s="218">
        <v>10</v>
      </c>
      <c r="C79" s="352">
        <v>1.0044495825037325</v>
      </c>
      <c r="D79" s="352">
        <v>27.434752234544248</v>
      </c>
      <c r="E79" s="352">
        <v>50.950975904936364</v>
      </c>
      <c r="F79" s="352"/>
      <c r="G79" s="352">
        <v>36.366524664151527</v>
      </c>
      <c r="H79" s="352">
        <v>11.698846930467433</v>
      </c>
      <c r="I79" s="352">
        <v>29.25282225422302</v>
      </c>
      <c r="J79" s="352"/>
      <c r="K79" s="352">
        <v>43.751792993895066</v>
      </c>
      <c r="L79" s="352">
        <v>34.823440688766055</v>
      </c>
      <c r="M79" s="352"/>
      <c r="N79" s="204"/>
      <c r="P79" s="523" t="s">
        <v>971</v>
      </c>
      <c r="Q79" s="515">
        <v>5</v>
      </c>
      <c r="R79" s="515">
        <v>3</v>
      </c>
      <c r="S79" s="515">
        <v>6</v>
      </c>
      <c r="T79" s="515">
        <v>1</v>
      </c>
      <c r="U79" s="515">
        <v>7</v>
      </c>
      <c r="V79" s="515">
        <v>2</v>
      </c>
      <c r="W79" s="515">
        <v>4</v>
      </c>
      <c r="X79" s="515"/>
      <c r="Y79" s="553"/>
      <c r="Z79" s="146"/>
      <c r="AA79" s="146"/>
      <c r="AB79" s="146"/>
      <c r="AC79" s="146"/>
      <c r="AD79" s="146"/>
      <c r="AE79" s="146"/>
      <c r="AF79" s="554"/>
    </row>
    <row r="80" spans="1:32" ht="35.1" customHeight="1" x14ac:dyDescent="0.25">
      <c r="A80" s="218">
        <v>15</v>
      </c>
      <c r="B80" s="218">
        <v>15</v>
      </c>
      <c r="C80" s="352">
        <v>0.68416681939231894</v>
      </c>
      <c r="D80" s="352">
        <v>21.842810982330093</v>
      </c>
      <c r="E80" s="352">
        <v>43.99977096707552</v>
      </c>
      <c r="F80" s="352"/>
      <c r="G80" s="352">
        <v>30.825154752035395</v>
      </c>
      <c r="H80" s="352">
        <v>10.727611147414571</v>
      </c>
      <c r="I80" s="352">
        <v>25.783157387241793</v>
      </c>
      <c r="J80" s="352"/>
      <c r="K80" s="352">
        <v>35.150298579923899</v>
      </c>
      <c r="L80" s="352">
        <v>29.275974173195724</v>
      </c>
      <c r="M80" s="459"/>
      <c r="N80" s="206"/>
      <c r="P80" s="525" t="s">
        <v>965</v>
      </c>
      <c r="Q80" s="138">
        <v>0.99</v>
      </c>
      <c r="R80" s="138">
        <v>0.98333333333333328</v>
      </c>
      <c r="S80" s="138">
        <v>0.9916666666666667</v>
      </c>
      <c r="T80" s="138">
        <v>0.95</v>
      </c>
      <c r="U80" s="138">
        <v>0.99285714285714288</v>
      </c>
      <c r="V80" s="138">
        <v>0.97499999999999998</v>
      </c>
      <c r="W80" s="138">
        <v>0.98750000000000004</v>
      </c>
      <c r="X80" s="138"/>
      <c r="Y80" s="553"/>
      <c r="Z80" s="146"/>
      <c r="AA80" s="146"/>
      <c r="AB80" s="146"/>
      <c r="AC80" s="146"/>
      <c r="AD80" s="146"/>
      <c r="AE80" s="146"/>
      <c r="AF80" s="554"/>
    </row>
    <row r="81" spans="1:32" ht="35.1" customHeight="1" x14ac:dyDescent="0.25">
      <c r="A81" s="218">
        <v>20</v>
      </c>
      <c r="B81" s="218">
        <v>20</v>
      </c>
      <c r="C81" s="352">
        <v>0.45636263833113144</v>
      </c>
      <c r="D81" s="352">
        <v>23.424739847866835</v>
      </c>
      <c r="E81" s="352">
        <v>46.207351849871053</v>
      </c>
      <c r="F81" s="352"/>
      <c r="G81" s="352">
        <v>32.508783280981582</v>
      </c>
      <c r="H81" s="352">
        <v>15.038387374738072</v>
      </c>
      <c r="I81" s="352">
        <v>27.336744375800546</v>
      </c>
      <c r="J81" s="352"/>
      <c r="K81" s="352">
        <v>34.306750534026513</v>
      </c>
      <c r="L81" s="352">
        <v>30.455217638580912</v>
      </c>
      <c r="M81" s="459"/>
      <c r="N81" s="206"/>
      <c r="P81" s="523" t="s">
        <v>974</v>
      </c>
      <c r="Q81" s="524">
        <v>-2.33</v>
      </c>
      <c r="R81" s="524">
        <v>-2.13</v>
      </c>
      <c r="S81" s="524">
        <v>-2.4</v>
      </c>
      <c r="T81" s="524">
        <v>-1.65</v>
      </c>
      <c r="U81" s="524">
        <v>-2.4500000000000002</v>
      </c>
      <c r="V81" s="524">
        <v>-1.96</v>
      </c>
      <c r="W81" s="524">
        <v>-2.2400000000000002</v>
      </c>
      <c r="X81" s="524"/>
      <c r="Y81" s="553"/>
      <c r="Z81" s="146"/>
      <c r="AA81" s="146"/>
      <c r="AB81" s="146"/>
      <c r="AC81" s="146"/>
      <c r="AD81" s="146"/>
      <c r="AE81" s="146"/>
      <c r="AF81" s="554"/>
    </row>
    <row r="82" spans="1:32" ht="35.1" customHeight="1" x14ac:dyDescent="0.25">
      <c r="A82" s="218">
        <v>50</v>
      </c>
      <c r="B82" s="218">
        <v>50</v>
      </c>
      <c r="C82" s="352">
        <v>5.0586598106975855E-2</v>
      </c>
      <c r="D82" s="352">
        <v>16.285738242871876</v>
      </c>
      <c r="E82" s="352">
        <v>34.909026742263983</v>
      </c>
      <c r="F82" s="352"/>
      <c r="G82" s="352">
        <v>24.123411054920226</v>
      </c>
      <c r="H82" s="352">
        <v>14.411719424342294</v>
      </c>
      <c r="I82" s="352">
        <v>21.081913191692003</v>
      </c>
      <c r="J82" s="352"/>
      <c r="K82" s="352">
        <v>22.178988460304311</v>
      </c>
      <c r="L82" s="352">
        <v>20.801672555383316</v>
      </c>
      <c r="M82" s="459"/>
      <c r="N82" s="206"/>
      <c r="P82" s="523" t="s">
        <v>178</v>
      </c>
      <c r="Q82" s="527" t="s">
        <v>899</v>
      </c>
      <c r="R82" s="526" t="s">
        <v>900</v>
      </c>
      <c r="S82" s="527" t="s">
        <v>899</v>
      </c>
      <c r="T82" s="526" t="s">
        <v>900</v>
      </c>
      <c r="U82" s="527" t="s">
        <v>899</v>
      </c>
      <c r="V82" s="526" t="s">
        <v>900</v>
      </c>
      <c r="W82" s="526" t="s">
        <v>900</v>
      </c>
      <c r="X82" s="515"/>
      <c r="Y82" s="553"/>
      <c r="Z82" s="146"/>
      <c r="AA82" s="146"/>
      <c r="AB82" s="146"/>
      <c r="AC82" s="146"/>
      <c r="AD82" s="146"/>
      <c r="AE82" s="146"/>
      <c r="AF82" s="554"/>
    </row>
    <row r="83" spans="1:32" ht="35.1" customHeight="1" x14ac:dyDescent="0.25">
      <c r="A83" s="218">
        <v>100</v>
      </c>
      <c r="B83" s="218">
        <v>100</v>
      </c>
      <c r="C83" s="352">
        <v>4.952686644767567E-3</v>
      </c>
      <c r="D83" s="352">
        <v>14.473595029445564</v>
      </c>
      <c r="E83" s="352">
        <v>33.179038441739571</v>
      </c>
      <c r="F83" s="352"/>
      <c r="G83" s="352">
        <v>22.831272903338053</v>
      </c>
      <c r="H83" s="352">
        <v>14.723504810143492</v>
      </c>
      <c r="I83" s="352">
        <v>18.531543357317293</v>
      </c>
      <c r="J83" s="352"/>
      <c r="K83" s="352">
        <v>18.850046187102606</v>
      </c>
      <c r="L83" s="352">
        <v>18.480198320333134</v>
      </c>
      <c r="M83" s="459"/>
      <c r="N83" s="206"/>
      <c r="P83" s="523" t="s">
        <v>975</v>
      </c>
      <c r="Q83" s="668" t="s">
        <v>993</v>
      </c>
      <c r="R83" s="669"/>
      <c r="S83" s="669"/>
      <c r="T83" s="669"/>
      <c r="U83" s="669"/>
      <c r="V83" s="669"/>
      <c r="W83" s="669"/>
      <c r="X83" s="670"/>
      <c r="Y83" s="555"/>
      <c r="Z83" s="556"/>
      <c r="AA83" s="556"/>
      <c r="AB83" s="556"/>
      <c r="AC83" s="556"/>
      <c r="AD83" s="556"/>
      <c r="AE83" s="556"/>
      <c r="AF83" s="557"/>
    </row>
    <row r="84" spans="1:32" ht="35.1" customHeight="1" x14ac:dyDescent="0.25">
      <c r="A84" s="218">
        <v>150</v>
      </c>
      <c r="B84" s="218">
        <v>150</v>
      </c>
      <c r="C84" s="352">
        <v>0</v>
      </c>
      <c r="D84" s="352">
        <v>13.593253526671843</v>
      </c>
      <c r="E84" s="352">
        <v>31.373477797502325</v>
      </c>
      <c r="F84" s="352"/>
      <c r="G84" s="352">
        <v>21.166279877040985</v>
      </c>
      <c r="H84" s="352">
        <v>13.926730821397758</v>
      </c>
      <c r="I84" s="352">
        <v>17.801960466441034</v>
      </c>
      <c r="J84" s="352"/>
      <c r="K84" s="352">
        <v>17.087838721516189</v>
      </c>
      <c r="L84" s="352">
        <v>17.597828358741449</v>
      </c>
      <c r="M84" s="459"/>
      <c r="N84" s="206"/>
    </row>
    <row r="85" spans="1:32" ht="35.1" customHeight="1" thickBot="1" x14ac:dyDescent="0.3">
      <c r="A85" s="220">
        <v>200</v>
      </c>
      <c r="B85" s="220">
        <v>200</v>
      </c>
      <c r="C85" s="193">
        <v>0</v>
      </c>
      <c r="D85" s="193">
        <v>13.387556811562916</v>
      </c>
      <c r="E85" s="193">
        <v>30.799070141094475</v>
      </c>
      <c r="F85" s="193"/>
      <c r="G85" s="193">
        <v>21.430994825778331</v>
      </c>
      <c r="H85" s="193">
        <v>14.538631233600967</v>
      </c>
      <c r="I85" s="193">
        <v>17.366024821320764</v>
      </c>
      <c r="J85" s="193"/>
      <c r="K85" s="193">
        <v>16.695571448640671</v>
      </c>
      <c r="L85" s="193">
        <v>17.681225097869124</v>
      </c>
      <c r="M85" s="572"/>
      <c r="N85" s="206"/>
    </row>
    <row r="86" spans="1:32" ht="35.1" customHeight="1" thickBot="1" x14ac:dyDescent="0.3">
      <c r="A86" s="266" t="str">
        <f>CHAR(216)</f>
        <v>Ø</v>
      </c>
      <c r="B86" s="266" t="s">
        <v>237</v>
      </c>
      <c r="C86" s="223">
        <v>0.31435976071127519</v>
      </c>
      <c r="D86" s="223">
        <v>18.634635239327622</v>
      </c>
      <c r="E86" s="223">
        <v>38.774101692069046</v>
      </c>
      <c r="F86" s="223"/>
      <c r="G86" s="223">
        <v>27.036060194035155</v>
      </c>
      <c r="H86" s="223">
        <v>13.580775963157796</v>
      </c>
      <c r="I86" s="223">
        <v>22.450595122005208</v>
      </c>
      <c r="J86" s="223"/>
      <c r="K86" s="223">
        <v>26.860183846487036</v>
      </c>
      <c r="L86" s="223">
        <v>24.159365261838531</v>
      </c>
      <c r="M86" s="223"/>
      <c r="N86" s="190"/>
    </row>
    <row r="87" spans="1:32" ht="35.1" customHeight="1" thickBot="1" x14ac:dyDescent="0.3">
      <c r="A87" s="268" t="s">
        <v>238</v>
      </c>
      <c r="B87" s="268" t="s">
        <v>235</v>
      </c>
      <c r="C87" s="195">
        <v>1</v>
      </c>
      <c r="D87" s="195">
        <v>3</v>
      </c>
      <c r="E87" s="195">
        <v>16</v>
      </c>
      <c r="F87" s="195"/>
      <c r="G87" s="195">
        <v>12</v>
      </c>
      <c r="H87" s="195">
        <v>2</v>
      </c>
      <c r="I87" s="195">
        <v>6</v>
      </c>
      <c r="J87" s="195"/>
      <c r="K87" s="195">
        <v>11</v>
      </c>
      <c r="L87" s="195">
        <v>7</v>
      </c>
      <c r="M87" s="250"/>
      <c r="N87" s="241"/>
    </row>
    <row r="88" spans="1:32" ht="35.1" customHeight="1" x14ac:dyDescent="0.25">
      <c r="A88" s="498"/>
      <c r="B88" s="498"/>
      <c r="C88" s="588" t="s">
        <v>183</v>
      </c>
      <c r="D88" s="588"/>
      <c r="E88" s="588" t="s">
        <v>184</v>
      </c>
      <c r="F88" s="588"/>
      <c r="G88" s="588"/>
      <c r="H88" s="588" t="s">
        <v>185</v>
      </c>
      <c r="I88" s="588"/>
      <c r="J88" s="558"/>
      <c r="K88" s="588" t="s">
        <v>186</v>
      </c>
      <c r="L88" s="588"/>
      <c r="M88" s="558"/>
      <c r="N88" s="512"/>
    </row>
    <row r="89" spans="1:32" ht="35.1" customHeight="1" x14ac:dyDescent="0.25">
      <c r="A89" s="419" t="s">
        <v>67</v>
      </c>
      <c r="B89" s="419" t="s">
        <v>67</v>
      </c>
      <c r="C89" s="512" t="s">
        <v>963</v>
      </c>
      <c r="D89" s="512" t="s">
        <v>964</v>
      </c>
      <c r="E89" s="512" t="s">
        <v>963</v>
      </c>
      <c r="F89" s="558"/>
      <c r="G89" s="512" t="s">
        <v>964</v>
      </c>
      <c r="H89" s="512" t="s">
        <v>963</v>
      </c>
      <c r="I89" s="512" t="s">
        <v>964</v>
      </c>
      <c r="J89" s="558"/>
      <c r="K89" s="512" t="s">
        <v>963</v>
      </c>
      <c r="L89" s="512" t="s">
        <v>964</v>
      </c>
      <c r="M89" s="558"/>
      <c r="N89" s="514" t="s">
        <v>817</v>
      </c>
    </row>
    <row r="90" spans="1:32" ht="35.1" customHeight="1" x14ac:dyDescent="0.25">
      <c r="A90" s="218">
        <v>10</v>
      </c>
      <c r="B90" s="218">
        <v>10</v>
      </c>
      <c r="C90" s="352">
        <v>49.520699570132557</v>
      </c>
      <c r="D90" s="352">
        <v>36.780646488220398</v>
      </c>
      <c r="E90" s="352">
        <v>31.875135924359302</v>
      </c>
      <c r="F90" s="352"/>
      <c r="G90" s="352">
        <v>34.229964626922104</v>
      </c>
      <c r="H90" s="352">
        <v>35.126839653272995</v>
      </c>
      <c r="I90" s="352">
        <v>31.848112584200727</v>
      </c>
      <c r="J90" s="352"/>
      <c r="K90" s="352">
        <v>23.480336164237855</v>
      </c>
      <c r="L90" s="350">
        <v>30.834864512764373</v>
      </c>
      <c r="M90" s="350"/>
      <c r="N90" s="204">
        <v>90</v>
      </c>
    </row>
    <row r="91" spans="1:32" ht="35.1" customHeight="1" x14ac:dyDescent="0.25">
      <c r="A91" s="218">
        <v>15</v>
      </c>
      <c r="B91" s="218">
        <v>15</v>
      </c>
      <c r="C91" s="352">
        <v>37.502124227308428</v>
      </c>
      <c r="D91" s="352">
        <v>33.522303997543396</v>
      </c>
      <c r="E91" s="352">
        <v>26.597233687464794</v>
      </c>
      <c r="F91" s="352"/>
      <c r="G91" s="352">
        <v>30.105354322169752</v>
      </c>
      <c r="H91" s="352">
        <v>22.506716737807643</v>
      </c>
      <c r="I91" s="352">
        <v>25.54544731566526</v>
      </c>
      <c r="J91" s="352"/>
      <c r="K91" s="352">
        <v>24.735922477961303</v>
      </c>
      <c r="L91" s="350">
        <v>26.137970712291942</v>
      </c>
      <c r="M91" s="573"/>
      <c r="N91" s="206">
        <v>90</v>
      </c>
    </row>
    <row r="92" spans="1:32" ht="35.1" customHeight="1" x14ac:dyDescent="0.25">
      <c r="A92" s="218">
        <v>20</v>
      </c>
      <c r="B92" s="218">
        <v>20</v>
      </c>
      <c r="C92" s="352">
        <v>38.947402977182342</v>
      </c>
      <c r="D92" s="352">
        <v>37.80207183648789</v>
      </c>
      <c r="E92" s="352">
        <v>30.414279556169063</v>
      </c>
      <c r="F92" s="352"/>
      <c r="G92" s="352">
        <v>35.274723079540486</v>
      </c>
      <c r="H92" s="352">
        <v>28.809412797039371</v>
      </c>
      <c r="I92" s="352">
        <v>29.142700512561618</v>
      </c>
      <c r="J92" s="352"/>
      <c r="K92" s="352">
        <v>22.968551052855346</v>
      </c>
      <c r="L92" s="350">
        <v>27.876416265554948</v>
      </c>
      <c r="M92" s="573"/>
      <c r="N92" s="206">
        <v>90</v>
      </c>
    </row>
    <row r="93" spans="1:32" ht="35.1" customHeight="1" x14ac:dyDescent="0.25">
      <c r="A93" s="218">
        <v>50</v>
      </c>
      <c r="B93" s="218">
        <v>50</v>
      </c>
      <c r="C93" s="352">
        <v>26.846576499843628</v>
      </c>
      <c r="D93" s="352">
        <v>28.313271152324372</v>
      </c>
      <c r="E93" s="352">
        <v>23.298500621084511</v>
      </c>
      <c r="F93" s="352"/>
      <c r="G93" s="352">
        <v>26.917235661063231</v>
      </c>
      <c r="H93" s="352">
        <v>19.663387820034814</v>
      </c>
      <c r="I93" s="352">
        <v>23.043279140071693</v>
      </c>
      <c r="J93" s="352"/>
      <c r="K93" s="352">
        <v>18.153117480050486</v>
      </c>
      <c r="L93" s="350">
        <v>23.093907051012113</v>
      </c>
      <c r="M93" s="573"/>
      <c r="N93" s="206">
        <v>90</v>
      </c>
    </row>
    <row r="94" spans="1:32" ht="35.1" customHeight="1" x14ac:dyDescent="0.25">
      <c r="A94" s="218">
        <v>100</v>
      </c>
      <c r="B94" s="218">
        <v>100</v>
      </c>
      <c r="C94" s="352">
        <v>23.798511242114177</v>
      </c>
      <c r="D94" s="352">
        <v>29.320484993414482</v>
      </c>
      <c r="E94" s="352">
        <v>22.140519524090802</v>
      </c>
      <c r="F94" s="352"/>
      <c r="G94" s="352">
        <v>28.057779393356839</v>
      </c>
      <c r="H94" s="352">
        <v>17.96168230096011</v>
      </c>
      <c r="I94" s="352">
        <v>21.663474651672924</v>
      </c>
      <c r="J94" s="352"/>
      <c r="K94" s="352">
        <v>16.835991516211436</v>
      </c>
      <c r="L94" s="350">
        <v>21.752031844247036</v>
      </c>
      <c r="M94" s="573"/>
      <c r="N94" s="206">
        <v>90</v>
      </c>
    </row>
    <row r="95" spans="1:32" ht="35.1" customHeight="1" x14ac:dyDescent="0.25">
      <c r="A95" s="218">
        <v>150</v>
      </c>
      <c r="B95" s="218">
        <v>150</v>
      </c>
      <c r="C95" s="352">
        <v>21.330397972770633</v>
      </c>
      <c r="D95" s="352">
        <v>26.704608449736902</v>
      </c>
      <c r="E95" s="352">
        <v>20.171307672263939</v>
      </c>
      <c r="F95" s="352"/>
      <c r="G95" s="352">
        <v>26.110074972528665</v>
      </c>
      <c r="H95" s="352">
        <v>16.499847200643053</v>
      </c>
      <c r="I95" s="352">
        <v>20.99417455181727</v>
      </c>
      <c r="J95" s="352"/>
      <c r="K95" s="352">
        <v>15.731026548068076</v>
      </c>
      <c r="L95" s="350">
        <v>20.903280678825013</v>
      </c>
      <c r="M95" s="573"/>
      <c r="N95" s="206">
        <v>90</v>
      </c>
    </row>
    <row r="96" spans="1:32" ht="35.1" customHeight="1" thickBot="1" x14ac:dyDescent="0.3">
      <c r="A96" s="220">
        <v>200</v>
      </c>
      <c r="B96" s="220">
        <v>200</v>
      </c>
      <c r="C96" s="193">
        <v>20.279335886971072</v>
      </c>
      <c r="D96" s="193">
        <v>26.689518212585099</v>
      </c>
      <c r="E96" s="193">
        <v>19.743684459682775</v>
      </c>
      <c r="F96" s="193"/>
      <c r="G96" s="193">
        <v>26.152936218112583</v>
      </c>
      <c r="H96" s="193">
        <v>16.130777402206675</v>
      </c>
      <c r="I96" s="193">
        <v>21.586829421379235</v>
      </c>
      <c r="J96" s="193"/>
      <c r="K96" s="193">
        <v>15.843262622589444</v>
      </c>
      <c r="L96" s="188">
        <v>21.46932882726837</v>
      </c>
      <c r="M96" s="574"/>
      <c r="N96" s="206">
        <v>90</v>
      </c>
    </row>
    <row r="97" spans="1:14" ht="35.1" customHeight="1" thickBot="1" x14ac:dyDescent="0.3">
      <c r="A97" s="266" t="str">
        <f>CHAR(216)</f>
        <v>Ø</v>
      </c>
      <c r="B97" s="266" t="s">
        <v>237</v>
      </c>
      <c r="C97" s="223">
        <v>31.175006910903267</v>
      </c>
      <c r="D97" s="223">
        <v>31.304700732901797</v>
      </c>
      <c r="E97" s="223">
        <v>24.891523063587886</v>
      </c>
      <c r="F97" s="223"/>
      <c r="G97" s="223">
        <v>29.54972403909909</v>
      </c>
      <c r="H97" s="223">
        <v>22.385523415994953</v>
      </c>
      <c r="I97" s="223">
        <v>24.832002596766962</v>
      </c>
      <c r="J97" s="223"/>
      <c r="K97" s="223">
        <v>19.678315408853418</v>
      </c>
      <c r="L97" s="223">
        <v>24.581114270280541</v>
      </c>
      <c r="M97" s="223"/>
      <c r="N97" s="190">
        <v>630</v>
      </c>
    </row>
    <row r="98" spans="1:14" ht="35.1" customHeight="1" thickBot="1" x14ac:dyDescent="0.3">
      <c r="A98" s="268" t="s">
        <v>238</v>
      </c>
      <c r="B98" s="268" t="s">
        <v>235</v>
      </c>
      <c r="C98" s="195">
        <v>14</v>
      </c>
      <c r="D98" s="195">
        <v>15</v>
      </c>
      <c r="E98" s="195">
        <v>10</v>
      </c>
      <c r="F98" s="195"/>
      <c r="G98" s="195">
        <v>13</v>
      </c>
      <c r="H98" s="195">
        <v>5</v>
      </c>
      <c r="I98" s="195">
        <v>9</v>
      </c>
      <c r="J98" s="195"/>
      <c r="K98" s="195">
        <v>4</v>
      </c>
      <c r="L98" s="190">
        <v>8</v>
      </c>
      <c r="M98" s="248"/>
      <c r="N98" s="241">
        <v>1</v>
      </c>
    </row>
  </sheetData>
  <mergeCells count="49">
    <mergeCell ref="C38:F38"/>
    <mergeCell ref="C16:F16"/>
    <mergeCell ref="G16:J16"/>
    <mergeCell ref="C27:F27"/>
    <mergeCell ref="G27:J27"/>
    <mergeCell ref="K17:N17"/>
    <mergeCell ref="K27:N27"/>
    <mergeCell ref="G28:I28"/>
    <mergeCell ref="C6:F6"/>
    <mergeCell ref="G6:J6"/>
    <mergeCell ref="C17:F17"/>
    <mergeCell ref="G17:J17"/>
    <mergeCell ref="C28:F28"/>
    <mergeCell ref="Y6:AF6"/>
    <mergeCell ref="Q16:X16"/>
    <mergeCell ref="Y16:AF16"/>
    <mergeCell ref="Q17:X17"/>
    <mergeCell ref="Y17:AF17"/>
    <mergeCell ref="Q6:X6"/>
    <mergeCell ref="Y27:AF27"/>
    <mergeCell ref="Q28:X28"/>
    <mergeCell ref="Y28:AF28"/>
    <mergeCell ref="Q38:X38"/>
    <mergeCell ref="Y38:AF38"/>
    <mergeCell ref="Q27:X27"/>
    <mergeCell ref="Q83:X83"/>
    <mergeCell ref="K28:N28"/>
    <mergeCell ref="K6:N6"/>
    <mergeCell ref="K16:N16"/>
    <mergeCell ref="C43:D43"/>
    <mergeCell ref="E43:G43"/>
    <mergeCell ref="H43:I43"/>
    <mergeCell ref="K43:L43"/>
    <mergeCell ref="C54:D54"/>
    <mergeCell ref="Q49:X49"/>
    <mergeCell ref="E54:G54"/>
    <mergeCell ref="H54:I54"/>
    <mergeCell ref="K54:L54"/>
    <mergeCell ref="Q39:X39"/>
    <mergeCell ref="G38:I38"/>
    <mergeCell ref="K38:N38"/>
    <mergeCell ref="C88:D88"/>
    <mergeCell ref="E88:G88"/>
    <mergeCell ref="H88:I88"/>
    <mergeCell ref="K88:L88"/>
    <mergeCell ref="C77:D77"/>
    <mergeCell ref="E77:G77"/>
    <mergeCell ref="H77:I77"/>
    <mergeCell ref="K77:L77"/>
  </mergeCells>
  <conditionalFormatting sqref="D39:F42 C9:N14 A20:N20 A7:B42 Q6 Y6 Q7:AF14 Q16:AF25 Q27:AF36 Y38:AF38 Q49:X49 P6:P49 H65:M1048576 Q38:X47 N45:N53 Q77:X81 Q83:X83 P77:P83 N56:N1048576 A76:G1048576 C20:N25 C31:F36 H1:J5 G38:N42 A1:C6 D1:F5 G1:G6 K1:N6 C16:C17 A17:C17 A28:C28 H28:J36 G16:G17 K16:N17 C27:C28 G27:G36 K27:N36 C38:C42">
    <cfRule type="cellIs" dxfId="1" priority="113" operator="equal">
      <formula>"H0"</formula>
    </cfRule>
    <cfRule type="cellIs" dxfId="0" priority="114" operator="equal">
      <formula>"H1"</formula>
    </cfRule>
  </conditionalFormatting>
  <pageMargins left="0.70866141732283472" right="0.70866141732283472" top="0.78740157480314965" bottom="0.78740157480314965" header="0.31496062992125984" footer="0.31496062992125984"/>
  <pageSetup paperSize="9" scale="44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O6"/>
  <sheetViews>
    <sheetView zoomScale="85" zoomScaleNormal="85" workbookViewId="0">
      <selection activeCell="N7" sqref="N7"/>
    </sheetView>
  </sheetViews>
  <sheetFormatPr baseColWidth="10" defaultRowHeight="15" x14ac:dyDescent="0.25"/>
  <cols>
    <col min="1" max="1" width="16.140625" bestFit="1" customWidth="1"/>
    <col min="2" max="2" width="12.5703125" bestFit="1" customWidth="1"/>
    <col min="3" max="3" width="14.5703125" bestFit="1" customWidth="1"/>
    <col min="4" max="4" width="16.140625" bestFit="1" customWidth="1"/>
    <col min="7" max="7" width="11.7109375" bestFit="1" customWidth="1"/>
    <col min="15" max="15" width="12.42578125" bestFit="1" customWidth="1"/>
  </cols>
  <sheetData>
    <row r="1" spans="1:15" x14ac:dyDescent="0.25">
      <c r="A1" t="s">
        <v>742</v>
      </c>
    </row>
    <row r="2" spans="1:15" x14ac:dyDescent="0.25">
      <c r="A2" s="3"/>
      <c r="B2" s="583" t="s">
        <v>160</v>
      </c>
      <c r="C2" s="583"/>
      <c r="D2" s="583" t="s">
        <v>167</v>
      </c>
      <c r="E2" s="583"/>
      <c r="F2" s="583" t="s">
        <v>168</v>
      </c>
      <c r="G2" s="583"/>
      <c r="H2" s="583" t="s">
        <v>161</v>
      </c>
      <c r="I2" s="583"/>
      <c r="J2" s="583" t="s">
        <v>169</v>
      </c>
      <c r="K2" s="583"/>
      <c r="L2" s="583" t="s">
        <v>170</v>
      </c>
      <c r="M2" s="583"/>
      <c r="N2" s="583" t="s">
        <v>164</v>
      </c>
      <c r="O2" s="583"/>
    </row>
    <row r="3" spans="1:15" x14ac:dyDescent="0.25">
      <c r="A3" s="3"/>
      <c r="B3" s="3" t="s">
        <v>815</v>
      </c>
      <c r="C3" s="71" t="s">
        <v>816</v>
      </c>
      <c r="D3" s="3" t="s">
        <v>815</v>
      </c>
      <c r="E3" s="71" t="s">
        <v>816</v>
      </c>
      <c r="F3" s="3" t="s">
        <v>815</v>
      </c>
      <c r="G3" s="71" t="s">
        <v>816</v>
      </c>
      <c r="H3" s="3" t="s">
        <v>815</v>
      </c>
      <c r="I3" s="71" t="s">
        <v>816</v>
      </c>
      <c r="J3" s="3" t="s">
        <v>815</v>
      </c>
      <c r="K3" s="71" t="s">
        <v>816</v>
      </c>
      <c r="L3" s="3" t="s">
        <v>815</v>
      </c>
      <c r="M3" s="71" t="s">
        <v>816</v>
      </c>
      <c r="N3" s="3" t="s">
        <v>815</v>
      </c>
      <c r="O3" s="71" t="s">
        <v>816</v>
      </c>
    </row>
    <row r="4" spans="1:15" x14ac:dyDescent="0.25">
      <c r="A4" s="3" t="s">
        <v>812</v>
      </c>
      <c r="B4" s="2">
        <f>'Gesamt Ansatz2'!AK5</f>
        <v>658.95555555555552</v>
      </c>
      <c r="C4" s="71">
        <v>631.25559999999996</v>
      </c>
      <c r="D4" s="2">
        <f>'Gesamt Ansatz2'!AK6</f>
        <v>965.74444444444441</v>
      </c>
      <c r="E4" s="71">
        <v>920.08889999999997</v>
      </c>
      <c r="F4" s="2">
        <f>'Gesamt Ansatz2'!AK7</f>
        <v>1258.9888888888888</v>
      </c>
      <c r="G4" s="10">
        <v>1208.4000000000001</v>
      </c>
      <c r="H4" s="2">
        <f>'Gesamt Ansatz2'!AK8</f>
        <v>3126.5666666666666</v>
      </c>
      <c r="I4" s="10">
        <v>3017.3</v>
      </c>
      <c r="J4" s="2">
        <f>'Gesamt Ansatz2'!AK9</f>
        <v>6188.6</v>
      </c>
      <c r="K4" s="10">
        <v>5981.5</v>
      </c>
      <c r="L4" s="2">
        <f>'Gesamt Ansatz2'!AK10</f>
        <v>9340.7444444444445</v>
      </c>
      <c r="M4" s="10">
        <v>9034</v>
      </c>
      <c r="N4" s="2">
        <f>'Gesamt Ansatz2'!AK11</f>
        <v>12447.066666666668</v>
      </c>
      <c r="O4" s="10">
        <v>12064</v>
      </c>
    </row>
    <row r="5" spans="1:15" x14ac:dyDescent="0.25">
      <c r="A5" s="3" t="s">
        <v>813</v>
      </c>
      <c r="B5" s="2">
        <f>'Gesamt Ansatz2'!AM5</f>
        <v>672.54444444444448</v>
      </c>
      <c r="C5" s="71">
        <v>648.23329999999999</v>
      </c>
      <c r="D5" s="2">
        <f>'Gesamt Ansatz2'!W6</f>
        <v>982.25555555555559</v>
      </c>
      <c r="E5" s="71">
        <v>939.08889999999997</v>
      </c>
      <c r="F5" s="2">
        <f>'Gesamt Ansatz2'!W7</f>
        <v>1280.3333333333333</v>
      </c>
      <c r="G5" s="10">
        <v>1227.4000000000001</v>
      </c>
      <c r="H5" s="2">
        <f>'Gesamt Ansatz2'!W8</f>
        <v>3138.7</v>
      </c>
      <c r="I5" s="10">
        <v>3036.3</v>
      </c>
      <c r="J5" s="2">
        <f>'Gesamt Ansatz2'!W9</f>
        <v>6205.8666666666668</v>
      </c>
      <c r="K5" s="10">
        <v>5996.5</v>
      </c>
      <c r="L5" s="2">
        <f>'Gesamt Ansatz2'!W10</f>
        <v>9346.7000000000007</v>
      </c>
      <c r="M5" s="10">
        <v>9045.6</v>
      </c>
      <c r="N5" s="2">
        <f>'Gesamt Ansatz2'!W11</f>
        <v>12471.711111111112</v>
      </c>
      <c r="O5" s="10">
        <v>12083</v>
      </c>
    </row>
    <row r="6" spans="1:15" x14ac:dyDescent="0.25">
      <c r="A6" s="3" t="s">
        <v>814</v>
      </c>
      <c r="B6" s="2">
        <f>'Gesamt Ansatz2'!W5</f>
        <v>683.54444444444448</v>
      </c>
      <c r="C6" s="71">
        <v>629.88890000000004</v>
      </c>
      <c r="D6" s="2">
        <f>'Gesamt Ansatz2'!AM6</f>
        <v>969.28888888888889</v>
      </c>
      <c r="E6" s="71">
        <v>909.15560000000005</v>
      </c>
      <c r="F6" s="2">
        <f>'Gesamt Ansatz2'!AM7</f>
        <v>1276.2444444444445</v>
      </c>
      <c r="G6" s="10">
        <v>1188.4000000000001</v>
      </c>
      <c r="H6" s="2">
        <f>'Gesamt Ansatz2'!AM8</f>
        <v>3207.8666666666668</v>
      </c>
      <c r="I6" s="10">
        <v>2956.6</v>
      </c>
      <c r="J6" s="2">
        <f>'Gesamt Ansatz2'!AM9</f>
        <v>6375.0777777777776</v>
      </c>
      <c r="K6" s="10">
        <v>5869.8</v>
      </c>
      <c r="L6" s="2">
        <f>'Gesamt Ansatz2'!AM10</f>
        <v>9607.0222222222219</v>
      </c>
      <c r="M6" s="10">
        <v>8829.2000000000007</v>
      </c>
      <c r="N6" s="2">
        <f>'Gesamt Ansatz2'!AM11</f>
        <v>12836.3</v>
      </c>
      <c r="O6" s="10">
        <v>11781</v>
      </c>
    </row>
  </sheetData>
  <mergeCells count="7">
    <mergeCell ref="N2:O2"/>
    <mergeCell ref="B2:C2"/>
    <mergeCell ref="D2:E2"/>
    <mergeCell ref="F2:G2"/>
    <mergeCell ref="H2:I2"/>
    <mergeCell ref="J2:K2"/>
    <mergeCell ref="L2:M2"/>
  </mergeCells>
  <pageMargins left="0.7" right="0.7" top="0.78740157499999996" bottom="0.78740157499999996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13"/>
  <sheetViews>
    <sheetView zoomScale="85" zoomScaleNormal="85" workbookViewId="0">
      <selection activeCell="N21" sqref="N21"/>
    </sheetView>
  </sheetViews>
  <sheetFormatPr baseColWidth="10" defaultColWidth="11.7109375" defaultRowHeight="15" x14ac:dyDescent="0.25"/>
  <cols>
    <col min="1" max="4" width="12.7109375" customWidth="1"/>
  </cols>
  <sheetData>
    <row r="1" spans="1:4" ht="23.25" x14ac:dyDescent="0.35">
      <c r="A1" s="235"/>
      <c r="B1" s="235"/>
      <c r="C1" s="235"/>
      <c r="D1" s="235"/>
    </row>
    <row r="2" spans="1:4" ht="20.25" x14ac:dyDescent="0.3">
      <c r="A2" s="505" t="s">
        <v>991</v>
      </c>
      <c r="B2" s="506"/>
      <c r="C2" s="506"/>
      <c r="D2" s="507"/>
    </row>
    <row r="3" spans="1:4" ht="20.25" x14ac:dyDescent="0.3">
      <c r="A3" s="508">
        <v>10</v>
      </c>
      <c r="B3" s="511">
        <v>4</v>
      </c>
      <c r="C3" s="511">
        <v>2</v>
      </c>
      <c r="D3" s="509"/>
    </row>
    <row r="4" spans="1:4" ht="20.25" x14ac:dyDescent="0.3">
      <c r="A4" s="510">
        <v>0</v>
      </c>
      <c r="B4" s="510">
        <v>72</v>
      </c>
      <c r="C4" s="510">
        <v>1</v>
      </c>
      <c r="D4" s="510">
        <v>81</v>
      </c>
    </row>
    <row r="5" spans="1:4" ht="20.25" x14ac:dyDescent="0.3">
      <c r="A5" s="510">
        <v>0</v>
      </c>
      <c r="B5" s="510">
        <v>77</v>
      </c>
      <c r="C5" s="510">
        <v>1</v>
      </c>
      <c r="D5" s="510">
        <v>56</v>
      </c>
    </row>
    <row r="6" spans="1:4" ht="20.25" x14ac:dyDescent="0.3">
      <c r="A6" s="510">
        <v>0</v>
      </c>
      <c r="B6" s="510">
        <v>21</v>
      </c>
      <c r="C6" s="510">
        <v>1</v>
      </c>
      <c r="D6" s="510">
        <v>56</v>
      </c>
    </row>
    <row r="7" spans="1:4" ht="20.25" x14ac:dyDescent="0.3">
      <c r="A7" s="510">
        <v>0</v>
      </c>
      <c r="B7" s="510">
        <v>90</v>
      </c>
      <c r="C7" s="510">
        <v>1</v>
      </c>
      <c r="D7" s="510">
        <v>44</v>
      </c>
    </row>
    <row r="8" spans="1:4" ht="20.25" x14ac:dyDescent="0.3">
      <c r="A8" s="510">
        <v>0</v>
      </c>
      <c r="B8" s="510">
        <v>97</v>
      </c>
      <c r="C8" s="510">
        <v>1</v>
      </c>
      <c r="D8" s="510">
        <v>28</v>
      </c>
    </row>
    <row r="9" spans="1:4" ht="20.25" x14ac:dyDescent="0.3">
      <c r="A9" s="510">
        <v>0</v>
      </c>
      <c r="B9" s="510">
        <v>29</v>
      </c>
      <c r="C9" s="510">
        <v>1</v>
      </c>
      <c r="D9" s="510">
        <v>47</v>
      </c>
    </row>
    <row r="10" spans="1:4" ht="20.25" x14ac:dyDescent="0.3">
      <c r="A10" s="510">
        <v>0</v>
      </c>
      <c r="B10" s="510">
        <v>63</v>
      </c>
      <c r="C10" s="510">
        <v>1</v>
      </c>
      <c r="D10" s="510">
        <v>47</v>
      </c>
    </row>
    <row r="11" spans="1:4" ht="20.25" x14ac:dyDescent="0.3">
      <c r="A11" s="510">
        <v>0</v>
      </c>
      <c r="B11" s="510">
        <v>98</v>
      </c>
      <c r="C11" s="510">
        <v>1</v>
      </c>
      <c r="D11" s="510">
        <v>4</v>
      </c>
    </row>
    <row r="12" spans="1:4" ht="20.25" x14ac:dyDescent="0.3">
      <c r="A12" s="510">
        <v>0</v>
      </c>
      <c r="B12" s="510">
        <v>86</v>
      </c>
      <c r="C12" s="510">
        <v>1</v>
      </c>
      <c r="D12" s="510">
        <v>99</v>
      </c>
    </row>
    <row r="13" spans="1:4" ht="20.25" x14ac:dyDescent="0.3">
      <c r="A13" s="510">
        <v>0</v>
      </c>
      <c r="B13" s="510">
        <v>68</v>
      </c>
      <c r="C13" s="510">
        <v>1</v>
      </c>
      <c r="D13" s="510">
        <v>32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64</vt:i4>
      </vt:variant>
    </vt:vector>
  </HeadingPairs>
  <TitlesOfParts>
    <vt:vector size="64" baseType="lpstr">
      <vt:lpstr>10</vt:lpstr>
      <vt:lpstr>Makespan_10</vt:lpstr>
      <vt:lpstr>Flowtime_10</vt:lpstr>
      <vt:lpstr>DevMakespan_10</vt:lpstr>
      <vt:lpstr>DevFlowtime_10</vt:lpstr>
      <vt:lpstr>AnzahlM_10</vt:lpstr>
      <vt:lpstr>AnzahlF_10</vt:lpstr>
      <vt:lpstr>15</vt:lpstr>
      <vt:lpstr>Makespan_15</vt:lpstr>
      <vt:lpstr>Flowtime_15</vt:lpstr>
      <vt:lpstr>DevMakespan_15</vt:lpstr>
      <vt:lpstr>DevFlowtime_15</vt:lpstr>
      <vt:lpstr>AnzahlM_15</vt:lpstr>
      <vt:lpstr>AnzahlF_15</vt:lpstr>
      <vt:lpstr>20</vt:lpstr>
      <vt:lpstr>Makespan_20</vt:lpstr>
      <vt:lpstr>Flowtime_20</vt:lpstr>
      <vt:lpstr>DevMakespan_20</vt:lpstr>
      <vt:lpstr>DevFlowtime_20</vt:lpstr>
      <vt:lpstr>AnzahlM_20</vt:lpstr>
      <vt:lpstr>AnzahlF_20</vt:lpstr>
      <vt:lpstr>50</vt:lpstr>
      <vt:lpstr>Makespan_50</vt:lpstr>
      <vt:lpstr>Flowtime_50</vt:lpstr>
      <vt:lpstr>DevMakespan_50</vt:lpstr>
      <vt:lpstr>DevFlowtime_50</vt:lpstr>
      <vt:lpstr>AnzahlM_50</vt:lpstr>
      <vt:lpstr>AnzahlF_50</vt:lpstr>
      <vt:lpstr>100</vt:lpstr>
      <vt:lpstr>Makespan_100</vt:lpstr>
      <vt:lpstr>Flowtime_100</vt:lpstr>
      <vt:lpstr>DevMakespan_100</vt:lpstr>
      <vt:lpstr>DevFlowtime_100</vt:lpstr>
      <vt:lpstr>AnzahlM_100</vt:lpstr>
      <vt:lpstr>AnzahlF_100</vt:lpstr>
      <vt:lpstr>150</vt:lpstr>
      <vt:lpstr>Makespan_150</vt:lpstr>
      <vt:lpstr>Flowtime_150</vt:lpstr>
      <vt:lpstr>DevMakespan_150</vt:lpstr>
      <vt:lpstr>DevFlowtime_150</vt:lpstr>
      <vt:lpstr>AnzahlM_150</vt:lpstr>
      <vt:lpstr>AnzahlF_150</vt:lpstr>
      <vt:lpstr>200</vt:lpstr>
      <vt:lpstr>Makespan_200</vt:lpstr>
      <vt:lpstr>Flowtime_200</vt:lpstr>
      <vt:lpstr>DevMakespan_200</vt:lpstr>
      <vt:lpstr>DevFlowtime_200</vt:lpstr>
      <vt:lpstr>AnzahlM_200</vt:lpstr>
      <vt:lpstr>AnzahlF_200</vt:lpstr>
      <vt:lpstr>Gesamt Ansatz1</vt:lpstr>
      <vt:lpstr>WTT ITT A1</vt:lpstr>
      <vt:lpstr>Gesamt Ansatz2</vt:lpstr>
      <vt:lpstr>HT_1_alt</vt:lpstr>
      <vt:lpstr>HT_2_alt_lang</vt:lpstr>
      <vt:lpstr>HT_3_alt_kurz</vt:lpstr>
      <vt:lpstr>HT_F1</vt:lpstr>
      <vt:lpstr>HT 10</vt:lpstr>
      <vt:lpstr>HT_A1FAM</vt:lpstr>
      <vt:lpstr>HT_M_kurz</vt:lpstr>
      <vt:lpstr>HT_F_kurz</vt:lpstr>
      <vt:lpstr>Berechnung v</vt:lpstr>
      <vt:lpstr>Anhang</vt:lpstr>
      <vt:lpstr>Local Search</vt:lpstr>
      <vt:lpstr>Tabelle1</vt:lpstr>
    </vt:vector>
  </TitlesOfParts>
  <Company>Frost-RL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</dc:creator>
  <cp:lastModifiedBy>Andreas Hipp</cp:lastModifiedBy>
  <cp:lastPrinted>2015-09-12T22:35:29Z</cp:lastPrinted>
  <dcterms:created xsi:type="dcterms:W3CDTF">2015-05-06T18:39:57Z</dcterms:created>
  <dcterms:modified xsi:type="dcterms:W3CDTF">2021-01-25T10:57:28Z</dcterms:modified>
</cp:coreProperties>
</file>